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lars/Desktop/"/>
    </mc:Choice>
  </mc:AlternateContent>
  <bookViews>
    <workbookView xWindow="80" yWindow="880" windowWidth="33520" windowHeight="19920" tabRatio="500" activeTab="12"/>
  </bookViews>
  <sheets>
    <sheet name="raw" sheetId="1" r:id="rId1"/>
    <sheet name="cpi" sheetId="3" r:id="rId2"/>
    <sheet name="cpi adj calc" sheetId="2" r:id="rId3"/>
    <sheet name="cpi adj data" sheetId="4" r:id="rId4"/>
    <sheet name="biggest budgets" sheetId="5" r:id="rId5"/>
    <sheet name="most profitable" sheetId="6" r:id="rId6"/>
    <sheet name="least profitable" sheetId="7" r:id="rId7"/>
    <sheet name="low budget winners" sheetId="9" r:id="rId8"/>
    <sheet name="data 01" sheetId="10" r:id="rId9"/>
    <sheet name="fllm info" sheetId="12" r:id="rId10"/>
    <sheet name="ratings" sheetId="16" r:id="rId11"/>
    <sheet name="outlier calc" sheetId="15" r:id="rId12"/>
    <sheet name="final data" sheetId="17" r:id="rId13"/>
  </sheets>
  <definedNames>
    <definedName name="_xlnm._FilterDatabase" localSheetId="2" hidden="1">'cpi adj calc'!$L$2:$L$5233</definedName>
    <definedName name="_xlnm.Extract" localSheetId="2">'cpi adj calc'!#REF!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O81" i="17" l="1"/>
  <c r="O80" i="17"/>
  <c r="O79" i="17"/>
  <c r="O78" i="17"/>
  <c r="O77" i="17"/>
  <c r="O76" i="17"/>
  <c r="O75" i="17"/>
  <c r="O74" i="17"/>
  <c r="O73" i="17"/>
  <c r="O72" i="17"/>
  <c r="O71" i="17"/>
  <c r="O70" i="17"/>
  <c r="O69" i="17"/>
  <c r="O68" i="17"/>
  <c r="O67" i="17"/>
  <c r="O66" i="17"/>
  <c r="O65" i="17"/>
  <c r="O64" i="17"/>
  <c r="O63" i="17"/>
  <c r="O62" i="17"/>
  <c r="O41" i="17"/>
  <c r="O40" i="17"/>
  <c r="O39" i="17"/>
  <c r="O38" i="17"/>
  <c r="O37" i="17"/>
  <c r="O36" i="17"/>
  <c r="O35" i="17"/>
  <c r="O34" i="17"/>
  <c r="O33" i="17"/>
  <c r="O32" i="17"/>
  <c r="O31" i="17"/>
  <c r="O30" i="17"/>
  <c r="O29" i="17"/>
  <c r="O28" i="17"/>
  <c r="O27" i="17"/>
  <c r="O26" i="17"/>
  <c r="O25" i="17"/>
  <c r="O24" i="17"/>
  <c r="O23" i="17"/>
  <c r="O22" i="17"/>
  <c r="O21" i="17"/>
  <c r="O20" i="17"/>
  <c r="O19" i="17"/>
  <c r="O18" i="17"/>
  <c r="O17" i="17"/>
  <c r="O16" i="17"/>
  <c r="O15" i="17"/>
  <c r="O14" i="17"/>
  <c r="O13" i="17"/>
  <c r="O12" i="17"/>
  <c r="O11" i="17"/>
  <c r="O10" i="17"/>
  <c r="O9" i="17"/>
  <c r="O8" i="17"/>
  <c r="O7" i="17"/>
  <c r="O6" i="17"/>
  <c r="O5" i="17"/>
  <c r="O4" i="17"/>
  <c r="O3" i="17"/>
  <c r="O2" i="17"/>
  <c r="O81" i="16"/>
  <c r="O80" i="16"/>
  <c r="O79" i="16"/>
  <c r="O78" i="16"/>
  <c r="O77" i="16"/>
  <c r="O76" i="16"/>
  <c r="O75" i="16"/>
  <c r="O74" i="16"/>
  <c r="O73" i="16"/>
  <c r="O72" i="16"/>
  <c r="O71" i="16"/>
  <c r="O70" i="16"/>
  <c r="O69" i="16"/>
  <c r="O68" i="16"/>
  <c r="O67" i="16"/>
  <c r="O66" i="16"/>
  <c r="O65" i="16"/>
  <c r="O64" i="16"/>
  <c r="O63" i="16"/>
  <c r="O6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O3" i="16"/>
  <c r="O2" i="16"/>
  <c r="AC81" i="15"/>
  <c r="AH81" i="15"/>
  <c r="Z81" i="15"/>
  <c r="Y81" i="15"/>
  <c r="X81" i="15"/>
  <c r="W81" i="15"/>
  <c r="V81" i="15"/>
  <c r="U81" i="15"/>
  <c r="T81" i="15"/>
  <c r="S81" i="15"/>
  <c r="AC80" i="15"/>
  <c r="AH80" i="15"/>
  <c r="Z80" i="15"/>
  <c r="Y80" i="15"/>
  <c r="X80" i="15"/>
  <c r="W80" i="15"/>
  <c r="V80" i="15"/>
  <c r="U80" i="15"/>
  <c r="T80" i="15"/>
  <c r="S80" i="15"/>
  <c r="AC79" i="15"/>
  <c r="AH79" i="15"/>
  <c r="Z79" i="15"/>
  <c r="Y79" i="15"/>
  <c r="X79" i="15"/>
  <c r="W79" i="15"/>
  <c r="V79" i="15"/>
  <c r="U79" i="15"/>
  <c r="T79" i="15"/>
  <c r="S79" i="15"/>
  <c r="AC78" i="15"/>
  <c r="AH78" i="15"/>
  <c r="Z78" i="15"/>
  <c r="Y78" i="15"/>
  <c r="X78" i="15"/>
  <c r="W78" i="15"/>
  <c r="V78" i="15"/>
  <c r="U78" i="15"/>
  <c r="T78" i="15"/>
  <c r="S78" i="15"/>
  <c r="AC77" i="15"/>
  <c r="AH77" i="15"/>
  <c r="Z77" i="15"/>
  <c r="Y77" i="15"/>
  <c r="X77" i="15"/>
  <c r="W77" i="15"/>
  <c r="V77" i="15"/>
  <c r="U77" i="15"/>
  <c r="T77" i="15"/>
  <c r="S77" i="15"/>
  <c r="AC76" i="15"/>
  <c r="AH76" i="15"/>
  <c r="Z76" i="15"/>
  <c r="Y76" i="15"/>
  <c r="X76" i="15"/>
  <c r="W76" i="15"/>
  <c r="V76" i="15"/>
  <c r="U76" i="15"/>
  <c r="T76" i="15"/>
  <c r="S76" i="15"/>
  <c r="AC75" i="15"/>
  <c r="AH75" i="15"/>
  <c r="Z75" i="15"/>
  <c r="Y75" i="15"/>
  <c r="X75" i="15"/>
  <c r="W75" i="15"/>
  <c r="V75" i="15"/>
  <c r="U75" i="15"/>
  <c r="T75" i="15"/>
  <c r="S75" i="15"/>
  <c r="AC74" i="15"/>
  <c r="AH74" i="15"/>
  <c r="Z74" i="15"/>
  <c r="Y74" i="15"/>
  <c r="X74" i="15"/>
  <c r="W74" i="15"/>
  <c r="V74" i="15"/>
  <c r="U74" i="15"/>
  <c r="T74" i="15"/>
  <c r="S74" i="15"/>
  <c r="AC73" i="15"/>
  <c r="AH73" i="15"/>
  <c r="Z73" i="15"/>
  <c r="Y73" i="15"/>
  <c r="X73" i="15"/>
  <c r="W73" i="15"/>
  <c r="V73" i="15"/>
  <c r="U73" i="15"/>
  <c r="T73" i="15"/>
  <c r="S73" i="15"/>
  <c r="AC72" i="15"/>
  <c r="AH72" i="15"/>
  <c r="Z72" i="15"/>
  <c r="Y72" i="15"/>
  <c r="X72" i="15"/>
  <c r="W72" i="15"/>
  <c r="V72" i="15"/>
  <c r="U72" i="15"/>
  <c r="T72" i="15"/>
  <c r="S72" i="15"/>
  <c r="AC71" i="15"/>
  <c r="AH71" i="15"/>
  <c r="Z71" i="15"/>
  <c r="Y71" i="15"/>
  <c r="X71" i="15"/>
  <c r="W71" i="15"/>
  <c r="V71" i="15"/>
  <c r="U71" i="15"/>
  <c r="T71" i="15"/>
  <c r="S71" i="15"/>
  <c r="AC70" i="15"/>
  <c r="AH70" i="15"/>
  <c r="Z70" i="15"/>
  <c r="Y70" i="15"/>
  <c r="X70" i="15"/>
  <c r="W70" i="15"/>
  <c r="V70" i="15"/>
  <c r="U70" i="15"/>
  <c r="T70" i="15"/>
  <c r="S70" i="15"/>
  <c r="AC69" i="15"/>
  <c r="AH69" i="15"/>
  <c r="Z69" i="15"/>
  <c r="Y69" i="15"/>
  <c r="X69" i="15"/>
  <c r="W69" i="15"/>
  <c r="V69" i="15"/>
  <c r="U69" i="15"/>
  <c r="T69" i="15"/>
  <c r="S69" i="15"/>
  <c r="AC68" i="15"/>
  <c r="AH68" i="15"/>
  <c r="Z68" i="15"/>
  <c r="Y68" i="15"/>
  <c r="X68" i="15"/>
  <c r="W68" i="15"/>
  <c r="V68" i="15"/>
  <c r="U68" i="15"/>
  <c r="T68" i="15"/>
  <c r="S68" i="15"/>
  <c r="AC67" i="15"/>
  <c r="AH67" i="15"/>
  <c r="Z67" i="15"/>
  <c r="Y67" i="15"/>
  <c r="X67" i="15"/>
  <c r="W67" i="15"/>
  <c r="V67" i="15"/>
  <c r="U67" i="15"/>
  <c r="T67" i="15"/>
  <c r="S67" i="15"/>
  <c r="AC66" i="15"/>
  <c r="AH66" i="15"/>
  <c r="Z66" i="15"/>
  <c r="Y66" i="15"/>
  <c r="X66" i="15"/>
  <c r="W66" i="15"/>
  <c r="V66" i="15"/>
  <c r="U66" i="15"/>
  <c r="T66" i="15"/>
  <c r="S66" i="15"/>
  <c r="AC65" i="15"/>
  <c r="AH65" i="15"/>
  <c r="Z65" i="15"/>
  <c r="Y65" i="15"/>
  <c r="X65" i="15"/>
  <c r="W65" i="15"/>
  <c r="V65" i="15"/>
  <c r="U65" i="15"/>
  <c r="T65" i="15"/>
  <c r="S65" i="15"/>
  <c r="AC64" i="15"/>
  <c r="AH64" i="15"/>
  <c r="Z64" i="15"/>
  <c r="Y64" i="15"/>
  <c r="X64" i="15"/>
  <c r="W64" i="15"/>
  <c r="V64" i="15"/>
  <c r="U64" i="15"/>
  <c r="T64" i="15"/>
  <c r="S64" i="15"/>
  <c r="AC63" i="15"/>
  <c r="AH63" i="15"/>
  <c r="Z63" i="15"/>
  <c r="Y63" i="15"/>
  <c r="X63" i="15"/>
  <c r="W63" i="15"/>
  <c r="V63" i="15"/>
  <c r="U63" i="15"/>
  <c r="T63" i="15"/>
  <c r="S63" i="15"/>
  <c r="AC62" i="15"/>
  <c r="AH62" i="15"/>
  <c r="AE62" i="15"/>
  <c r="AD62" i="15"/>
  <c r="Z62" i="15"/>
  <c r="Y62" i="15"/>
  <c r="X62" i="15"/>
  <c r="W62" i="15"/>
  <c r="V62" i="15"/>
  <c r="U62" i="15"/>
  <c r="T62" i="15"/>
  <c r="S62" i="15"/>
  <c r="L62" i="15"/>
  <c r="K62" i="15"/>
  <c r="J62" i="15"/>
  <c r="I62" i="15"/>
  <c r="H62" i="15"/>
  <c r="G62" i="15"/>
  <c r="AC61" i="15"/>
  <c r="AH61" i="15"/>
  <c r="Z61" i="15"/>
  <c r="Y61" i="15"/>
  <c r="X61" i="15"/>
  <c r="W61" i="15"/>
  <c r="V61" i="15"/>
  <c r="U61" i="15"/>
  <c r="T61" i="15"/>
  <c r="S61" i="15"/>
  <c r="AC60" i="15"/>
  <c r="AH60" i="15"/>
  <c r="Z60" i="15"/>
  <c r="Y60" i="15"/>
  <c r="X60" i="15"/>
  <c r="W60" i="15"/>
  <c r="V60" i="15"/>
  <c r="U60" i="15"/>
  <c r="T60" i="15"/>
  <c r="S60" i="15"/>
  <c r="AC59" i="15"/>
  <c r="AH59" i="15"/>
  <c r="Z59" i="15"/>
  <c r="Y59" i="15"/>
  <c r="X59" i="15"/>
  <c r="W59" i="15"/>
  <c r="V59" i="15"/>
  <c r="U59" i="15"/>
  <c r="T59" i="15"/>
  <c r="S59" i="15"/>
  <c r="AC58" i="15"/>
  <c r="AH58" i="15"/>
  <c r="Z58" i="15"/>
  <c r="Y58" i="15"/>
  <c r="X58" i="15"/>
  <c r="W58" i="15"/>
  <c r="V58" i="15"/>
  <c r="U58" i="15"/>
  <c r="T58" i="15"/>
  <c r="S58" i="15"/>
  <c r="AC57" i="15"/>
  <c r="AH57" i="15"/>
  <c r="Z57" i="15"/>
  <c r="Y57" i="15"/>
  <c r="X57" i="15"/>
  <c r="W57" i="15"/>
  <c r="V57" i="15"/>
  <c r="U57" i="15"/>
  <c r="T57" i="15"/>
  <c r="S57" i="15"/>
  <c r="AC56" i="15"/>
  <c r="AH56" i="15"/>
  <c r="Z56" i="15"/>
  <c r="Y56" i="15"/>
  <c r="X56" i="15"/>
  <c r="W56" i="15"/>
  <c r="V56" i="15"/>
  <c r="U56" i="15"/>
  <c r="T56" i="15"/>
  <c r="S56" i="15"/>
  <c r="AC55" i="15"/>
  <c r="AH55" i="15"/>
  <c r="Z55" i="15"/>
  <c r="Y55" i="15"/>
  <c r="X55" i="15"/>
  <c r="W55" i="15"/>
  <c r="V55" i="15"/>
  <c r="U55" i="15"/>
  <c r="T55" i="15"/>
  <c r="S55" i="15"/>
  <c r="AC54" i="15"/>
  <c r="AH54" i="15"/>
  <c r="Z54" i="15"/>
  <c r="Y54" i="15"/>
  <c r="X54" i="15"/>
  <c r="W54" i="15"/>
  <c r="V54" i="15"/>
  <c r="U54" i="15"/>
  <c r="T54" i="15"/>
  <c r="S54" i="15"/>
  <c r="AC53" i="15"/>
  <c r="AH53" i="15"/>
  <c r="Z53" i="15"/>
  <c r="Y53" i="15"/>
  <c r="X53" i="15"/>
  <c r="W53" i="15"/>
  <c r="V53" i="15"/>
  <c r="U53" i="15"/>
  <c r="T53" i="15"/>
  <c r="S53" i="15"/>
  <c r="AC52" i="15"/>
  <c r="AH52" i="15"/>
  <c r="Z52" i="15"/>
  <c r="Y52" i="15"/>
  <c r="X52" i="15"/>
  <c r="W52" i="15"/>
  <c r="V52" i="15"/>
  <c r="U52" i="15"/>
  <c r="T52" i="15"/>
  <c r="S52" i="15"/>
  <c r="AC51" i="15"/>
  <c r="AH51" i="15"/>
  <c r="Z51" i="15"/>
  <c r="Y51" i="15"/>
  <c r="X51" i="15"/>
  <c r="W51" i="15"/>
  <c r="V51" i="15"/>
  <c r="U51" i="15"/>
  <c r="T51" i="15"/>
  <c r="S51" i="15"/>
  <c r="AC50" i="15"/>
  <c r="AH50" i="15"/>
  <c r="Z50" i="15"/>
  <c r="Y50" i="15"/>
  <c r="X50" i="15"/>
  <c r="W50" i="15"/>
  <c r="V50" i="15"/>
  <c r="U50" i="15"/>
  <c r="T50" i="15"/>
  <c r="S50" i="15"/>
  <c r="AC49" i="15"/>
  <c r="AH49" i="15"/>
  <c r="Z49" i="15"/>
  <c r="Y49" i="15"/>
  <c r="X49" i="15"/>
  <c r="W49" i="15"/>
  <c r="V49" i="15"/>
  <c r="U49" i="15"/>
  <c r="T49" i="15"/>
  <c r="S49" i="15"/>
  <c r="AC48" i="15"/>
  <c r="AH48" i="15"/>
  <c r="Z48" i="15"/>
  <c r="Y48" i="15"/>
  <c r="X48" i="15"/>
  <c r="W48" i="15"/>
  <c r="V48" i="15"/>
  <c r="U48" i="15"/>
  <c r="T48" i="15"/>
  <c r="S48" i="15"/>
  <c r="AC47" i="15"/>
  <c r="AH47" i="15"/>
  <c r="Z47" i="15"/>
  <c r="Y47" i="15"/>
  <c r="X47" i="15"/>
  <c r="W47" i="15"/>
  <c r="V47" i="15"/>
  <c r="U47" i="15"/>
  <c r="T47" i="15"/>
  <c r="S47" i="15"/>
  <c r="AC46" i="15"/>
  <c r="AH46" i="15"/>
  <c r="Z46" i="15"/>
  <c r="Y46" i="15"/>
  <c r="X46" i="15"/>
  <c r="W46" i="15"/>
  <c r="V46" i="15"/>
  <c r="U46" i="15"/>
  <c r="T46" i="15"/>
  <c r="S46" i="15"/>
  <c r="AC45" i="15"/>
  <c r="AH45" i="15"/>
  <c r="Z45" i="15"/>
  <c r="Y45" i="15"/>
  <c r="X45" i="15"/>
  <c r="W45" i="15"/>
  <c r="V45" i="15"/>
  <c r="U45" i="15"/>
  <c r="T45" i="15"/>
  <c r="S45" i="15"/>
  <c r="AC44" i="15"/>
  <c r="AH44" i="15"/>
  <c r="Z44" i="15"/>
  <c r="Y44" i="15"/>
  <c r="X44" i="15"/>
  <c r="W44" i="15"/>
  <c r="V44" i="15"/>
  <c r="U44" i="15"/>
  <c r="T44" i="15"/>
  <c r="S44" i="15"/>
  <c r="AC43" i="15"/>
  <c r="AH43" i="15"/>
  <c r="Z43" i="15"/>
  <c r="Y43" i="15"/>
  <c r="X43" i="15"/>
  <c r="W43" i="15"/>
  <c r="V43" i="15"/>
  <c r="U43" i="15"/>
  <c r="T43" i="15"/>
  <c r="S43" i="15"/>
  <c r="AC42" i="15"/>
  <c r="AH42" i="15"/>
  <c r="AE42" i="15"/>
  <c r="AD42" i="15"/>
  <c r="Z42" i="15"/>
  <c r="Y42" i="15"/>
  <c r="X42" i="15"/>
  <c r="W42" i="15"/>
  <c r="V42" i="15"/>
  <c r="U42" i="15"/>
  <c r="T42" i="15"/>
  <c r="S42" i="15"/>
  <c r="L42" i="15"/>
  <c r="K42" i="15"/>
  <c r="J42" i="15"/>
  <c r="I42" i="15"/>
  <c r="H42" i="15"/>
  <c r="G42" i="15"/>
  <c r="AC41" i="15"/>
  <c r="AH41" i="15"/>
  <c r="Z41" i="15"/>
  <c r="Y41" i="15"/>
  <c r="X41" i="15"/>
  <c r="W41" i="15"/>
  <c r="V41" i="15"/>
  <c r="U41" i="15"/>
  <c r="T41" i="15"/>
  <c r="S41" i="15"/>
  <c r="AC40" i="15"/>
  <c r="AH40" i="15"/>
  <c r="Z40" i="15"/>
  <c r="Y40" i="15"/>
  <c r="X40" i="15"/>
  <c r="W40" i="15"/>
  <c r="V40" i="15"/>
  <c r="U40" i="15"/>
  <c r="T40" i="15"/>
  <c r="S40" i="15"/>
  <c r="AC39" i="15"/>
  <c r="AH39" i="15"/>
  <c r="Z39" i="15"/>
  <c r="Y39" i="15"/>
  <c r="X39" i="15"/>
  <c r="W39" i="15"/>
  <c r="V39" i="15"/>
  <c r="U39" i="15"/>
  <c r="T39" i="15"/>
  <c r="S39" i="15"/>
  <c r="AC38" i="15"/>
  <c r="AH38" i="15"/>
  <c r="Z38" i="15"/>
  <c r="Y38" i="15"/>
  <c r="X38" i="15"/>
  <c r="W38" i="15"/>
  <c r="V38" i="15"/>
  <c r="U38" i="15"/>
  <c r="T38" i="15"/>
  <c r="S38" i="15"/>
  <c r="AC37" i="15"/>
  <c r="AH37" i="15"/>
  <c r="Z37" i="15"/>
  <c r="Y37" i="15"/>
  <c r="X37" i="15"/>
  <c r="W37" i="15"/>
  <c r="V37" i="15"/>
  <c r="U37" i="15"/>
  <c r="T37" i="15"/>
  <c r="S37" i="15"/>
  <c r="AC36" i="15"/>
  <c r="AH36" i="15"/>
  <c r="Z36" i="15"/>
  <c r="Y36" i="15"/>
  <c r="X36" i="15"/>
  <c r="W36" i="15"/>
  <c r="V36" i="15"/>
  <c r="U36" i="15"/>
  <c r="T36" i="15"/>
  <c r="S36" i="15"/>
  <c r="AC35" i="15"/>
  <c r="AH35" i="15"/>
  <c r="Z35" i="15"/>
  <c r="Y35" i="15"/>
  <c r="X35" i="15"/>
  <c r="W35" i="15"/>
  <c r="V35" i="15"/>
  <c r="U35" i="15"/>
  <c r="T35" i="15"/>
  <c r="S35" i="15"/>
  <c r="AC34" i="15"/>
  <c r="AH34" i="15"/>
  <c r="Z34" i="15"/>
  <c r="Y34" i="15"/>
  <c r="X34" i="15"/>
  <c r="W34" i="15"/>
  <c r="V34" i="15"/>
  <c r="U34" i="15"/>
  <c r="T34" i="15"/>
  <c r="S34" i="15"/>
  <c r="AC33" i="15"/>
  <c r="AH33" i="15"/>
  <c r="Z33" i="15"/>
  <c r="Y33" i="15"/>
  <c r="X33" i="15"/>
  <c r="W33" i="15"/>
  <c r="V33" i="15"/>
  <c r="U33" i="15"/>
  <c r="T33" i="15"/>
  <c r="S33" i="15"/>
  <c r="AC32" i="15"/>
  <c r="AH32" i="15"/>
  <c r="Z32" i="15"/>
  <c r="Y32" i="15"/>
  <c r="X32" i="15"/>
  <c r="W32" i="15"/>
  <c r="V32" i="15"/>
  <c r="U32" i="15"/>
  <c r="T32" i="15"/>
  <c r="S32" i="15"/>
  <c r="AC31" i="15"/>
  <c r="AH31" i="15"/>
  <c r="Z31" i="15"/>
  <c r="Y31" i="15"/>
  <c r="X31" i="15"/>
  <c r="W31" i="15"/>
  <c r="V31" i="15"/>
  <c r="U31" i="15"/>
  <c r="T31" i="15"/>
  <c r="S31" i="15"/>
  <c r="AC30" i="15"/>
  <c r="AH30" i="15"/>
  <c r="Z30" i="15"/>
  <c r="Y30" i="15"/>
  <c r="X30" i="15"/>
  <c r="W30" i="15"/>
  <c r="V30" i="15"/>
  <c r="U30" i="15"/>
  <c r="T30" i="15"/>
  <c r="S30" i="15"/>
  <c r="AC29" i="15"/>
  <c r="AH29" i="15"/>
  <c r="Z29" i="15"/>
  <c r="Y29" i="15"/>
  <c r="X29" i="15"/>
  <c r="W29" i="15"/>
  <c r="V29" i="15"/>
  <c r="U29" i="15"/>
  <c r="T29" i="15"/>
  <c r="S29" i="15"/>
  <c r="AC28" i="15"/>
  <c r="AH28" i="15"/>
  <c r="Z28" i="15"/>
  <c r="Y28" i="15"/>
  <c r="X28" i="15"/>
  <c r="W28" i="15"/>
  <c r="V28" i="15"/>
  <c r="U28" i="15"/>
  <c r="T28" i="15"/>
  <c r="S28" i="15"/>
  <c r="AC27" i="15"/>
  <c r="AH27" i="15"/>
  <c r="Z27" i="15"/>
  <c r="Y27" i="15"/>
  <c r="X27" i="15"/>
  <c r="W27" i="15"/>
  <c r="V27" i="15"/>
  <c r="U27" i="15"/>
  <c r="T27" i="15"/>
  <c r="S27" i="15"/>
  <c r="AC26" i="15"/>
  <c r="AH26" i="15"/>
  <c r="Z26" i="15"/>
  <c r="Y26" i="15"/>
  <c r="X26" i="15"/>
  <c r="W26" i="15"/>
  <c r="V26" i="15"/>
  <c r="U26" i="15"/>
  <c r="T26" i="15"/>
  <c r="S26" i="15"/>
  <c r="AC25" i="15"/>
  <c r="AH25" i="15"/>
  <c r="Z25" i="15"/>
  <c r="Y25" i="15"/>
  <c r="X25" i="15"/>
  <c r="W25" i="15"/>
  <c r="V25" i="15"/>
  <c r="U25" i="15"/>
  <c r="T25" i="15"/>
  <c r="S25" i="15"/>
  <c r="AC24" i="15"/>
  <c r="AH24" i="15"/>
  <c r="Z24" i="15"/>
  <c r="Y24" i="15"/>
  <c r="X24" i="15"/>
  <c r="W24" i="15"/>
  <c r="V24" i="15"/>
  <c r="U24" i="15"/>
  <c r="T24" i="15"/>
  <c r="S24" i="15"/>
  <c r="AC23" i="15"/>
  <c r="AH23" i="15"/>
  <c r="Z23" i="15"/>
  <c r="Y23" i="15"/>
  <c r="X23" i="15"/>
  <c r="W23" i="15"/>
  <c r="V23" i="15"/>
  <c r="U23" i="15"/>
  <c r="T23" i="15"/>
  <c r="S23" i="15"/>
  <c r="AC22" i="15"/>
  <c r="AH22" i="15"/>
  <c r="AE22" i="15"/>
  <c r="AD22" i="15"/>
  <c r="Z22" i="15"/>
  <c r="Y22" i="15"/>
  <c r="X22" i="15"/>
  <c r="W22" i="15"/>
  <c r="V22" i="15"/>
  <c r="U22" i="15"/>
  <c r="T22" i="15"/>
  <c r="S22" i="15"/>
  <c r="L22" i="15"/>
  <c r="K22" i="15"/>
  <c r="J22" i="15"/>
  <c r="I22" i="15"/>
  <c r="H22" i="15"/>
  <c r="G22" i="15"/>
  <c r="AC21" i="15"/>
  <c r="AH21" i="15"/>
  <c r="Z21" i="15"/>
  <c r="Y21" i="15"/>
  <c r="X21" i="15"/>
  <c r="W21" i="15"/>
  <c r="V21" i="15"/>
  <c r="U21" i="15"/>
  <c r="T21" i="15"/>
  <c r="S21" i="15"/>
  <c r="AC20" i="15"/>
  <c r="AH20" i="15"/>
  <c r="Z20" i="15"/>
  <c r="Y20" i="15"/>
  <c r="X20" i="15"/>
  <c r="W20" i="15"/>
  <c r="V20" i="15"/>
  <c r="U20" i="15"/>
  <c r="T20" i="15"/>
  <c r="S20" i="15"/>
  <c r="AC19" i="15"/>
  <c r="AH19" i="15"/>
  <c r="Z19" i="15"/>
  <c r="Y19" i="15"/>
  <c r="X19" i="15"/>
  <c r="W19" i="15"/>
  <c r="V19" i="15"/>
  <c r="U19" i="15"/>
  <c r="T19" i="15"/>
  <c r="S19" i="15"/>
  <c r="AC18" i="15"/>
  <c r="AH18" i="15"/>
  <c r="Z18" i="15"/>
  <c r="Y18" i="15"/>
  <c r="X18" i="15"/>
  <c r="W18" i="15"/>
  <c r="V18" i="15"/>
  <c r="U18" i="15"/>
  <c r="T18" i="15"/>
  <c r="S18" i="15"/>
  <c r="AC17" i="15"/>
  <c r="AH17" i="15"/>
  <c r="Z17" i="15"/>
  <c r="Y17" i="15"/>
  <c r="X17" i="15"/>
  <c r="W17" i="15"/>
  <c r="V17" i="15"/>
  <c r="U17" i="15"/>
  <c r="T17" i="15"/>
  <c r="S17" i="15"/>
  <c r="AC16" i="15"/>
  <c r="AH16" i="15"/>
  <c r="Z16" i="15"/>
  <c r="Y16" i="15"/>
  <c r="X16" i="15"/>
  <c r="W16" i="15"/>
  <c r="V16" i="15"/>
  <c r="U16" i="15"/>
  <c r="T16" i="15"/>
  <c r="S16" i="15"/>
  <c r="AC15" i="15"/>
  <c r="AH15" i="15"/>
  <c r="Z15" i="15"/>
  <c r="Y15" i="15"/>
  <c r="X15" i="15"/>
  <c r="W15" i="15"/>
  <c r="V15" i="15"/>
  <c r="U15" i="15"/>
  <c r="T15" i="15"/>
  <c r="S15" i="15"/>
  <c r="AC14" i="15"/>
  <c r="AH14" i="15"/>
  <c r="Z14" i="15"/>
  <c r="Y14" i="15"/>
  <c r="X14" i="15"/>
  <c r="W14" i="15"/>
  <c r="V14" i="15"/>
  <c r="U14" i="15"/>
  <c r="T14" i="15"/>
  <c r="S14" i="15"/>
  <c r="AC13" i="15"/>
  <c r="AH13" i="15"/>
  <c r="Z13" i="15"/>
  <c r="Y13" i="15"/>
  <c r="X13" i="15"/>
  <c r="W13" i="15"/>
  <c r="V13" i="15"/>
  <c r="U13" i="15"/>
  <c r="T13" i="15"/>
  <c r="S13" i="15"/>
  <c r="AC12" i="15"/>
  <c r="AH12" i="15"/>
  <c r="Z12" i="15"/>
  <c r="Y12" i="15"/>
  <c r="X12" i="15"/>
  <c r="W12" i="15"/>
  <c r="V12" i="15"/>
  <c r="U12" i="15"/>
  <c r="T12" i="15"/>
  <c r="S12" i="15"/>
  <c r="AC11" i="15"/>
  <c r="AH11" i="15"/>
  <c r="Z11" i="15"/>
  <c r="Y11" i="15"/>
  <c r="X11" i="15"/>
  <c r="W11" i="15"/>
  <c r="V11" i="15"/>
  <c r="U11" i="15"/>
  <c r="T11" i="15"/>
  <c r="S11" i="15"/>
  <c r="AC10" i="15"/>
  <c r="AH10" i="15"/>
  <c r="Z10" i="15"/>
  <c r="Y10" i="15"/>
  <c r="X10" i="15"/>
  <c r="W10" i="15"/>
  <c r="V10" i="15"/>
  <c r="U10" i="15"/>
  <c r="T10" i="15"/>
  <c r="S10" i="15"/>
  <c r="AC9" i="15"/>
  <c r="AH9" i="15"/>
  <c r="Z9" i="15"/>
  <c r="Y9" i="15"/>
  <c r="X9" i="15"/>
  <c r="W9" i="15"/>
  <c r="V9" i="15"/>
  <c r="U9" i="15"/>
  <c r="T9" i="15"/>
  <c r="S9" i="15"/>
  <c r="AC8" i="15"/>
  <c r="AH8" i="15"/>
  <c r="Z8" i="15"/>
  <c r="Y8" i="15"/>
  <c r="X8" i="15"/>
  <c r="W8" i="15"/>
  <c r="V8" i="15"/>
  <c r="U8" i="15"/>
  <c r="T8" i="15"/>
  <c r="S8" i="15"/>
  <c r="AC7" i="15"/>
  <c r="AH7" i="15"/>
  <c r="Z7" i="15"/>
  <c r="Y7" i="15"/>
  <c r="X7" i="15"/>
  <c r="W7" i="15"/>
  <c r="V7" i="15"/>
  <c r="U7" i="15"/>
  <c r="T7" i="15"/>
  <c r="S7" i="15"/>
  <c r="AC6" i="15"/>
  <c r="AH6" i="15"/>
  <c r="Z6" i="15"/>
  <c r="Y6" i="15"/>
  <c r="X6" i="15"/>
  <c r="W6" i="15"/>
  <c r="V6" i="15"/>
  <c r="U6" i="15"/>
  <c r="T6" i="15"/>
  <c r="S6" i="15"/>
  <c r="AC5" i="15"/>
  <c r="AH5" i="15"/>
  <c r="Z5" i="15"/>
  <c r="Y5" i="15"/>
  <c r="X5" i="15"/>
  <c r="W5" i="15"/>
  <c r="V5" i="15"/>
  <c r="U5" i="15"/>
  <c r="T5" i="15"/>
  <c r="S5" i="15"/>
  <c r="AC4" i="15"/>
  <c r="AH4" i="15"/>
  <c r="Z4" i="15"/>
  <c r="Y4" i="15"/>
  <c r="X4" i="15"/>
  <c r="W4" i="15"/>
  <c r="V4" i="15"/>
  <c r="U4" i="15"/>
  <c r="T4" i="15"/>
  <c r="S4" i="15"/>
  <c r="AC3" i="15"/>
  <c r="AH3" i="15"/>
  <c r="Z3" i="15"/>
  <c r="Y3" i="15"/>
  <c r="X3" i="15"/>
  <c r="W3" i="15"/>
  <c r="V3" i="15"/>
  <c r="U3" i="15"/>
  <c r="T3" i="15"/>
  <c r="S3" i="15"/>
  <c r="AC2" i="15"/>
  <c r="AD2" i="15"/>
  <c r="AE2" i="15"/>
  <c r="AF2" i="15"/>
  <c r="AG2" i="15"/>
  <c r="AH2" i="15"/>
  <c r="H2" i="15"/>
  <c r="K2" i="15"/>
  <c r="O2" i="15"/>
  <c r="P2" i="15"/>
  <c r="Z2" i="15"/>
  <c r="G2" i="15"/>
  <c r="J2" i="15"/>
  <c r="M2" i="15"/>
  <c r="N2" i="15"/>
  <c r="Y2" i="15"/>
  <c r="X2" i="15"/>
  <c r="W2" i="15"/>
  <c r="V2" i="15"/>
  <c r="U2" i="15"/>
  <c r="T2" i="15"/>
  <c r="S2" i="15"/>
  <c r="I2" i="15"/>
  <c r="L2" i="15"/>
  <c r="R2" i="15"/>
  <c r="Q2" i="15"/>
  <c r="H81" i="12"/>
  <c r="H80" i="12"/>
  <c r="H79" i="12"/>
  <c r="H78" i="12"/>
  <c r="H77" i="12"/>
  <c r="H76" i="12"/>
  <c r="H75" i="12"/>
  <c r="H74" i="12"/>
  <c r="H73" i="12"/>
  <c r="H72" i="12"/>
  <c r="H71" i="12"/>
  <c r="H70" i="12"/>
  <c r="H69" i="12"/>
  <c r="H68" i="12"/>
  <c r="H67" i="12"/>
  <c r="H66" i="12"/>
  <c r="H65" i="12"/>
  <c r="H64" i="12"/>
  <c r="H63" i="12"/>
  <c r="H6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G41" i="10"/>
  <c r="G40" i="10"/>
  <c r="G39" i="10"/>
  <c r="G38" i="10"/>
  <c r="G37" i="10"/>
  <c r="G36" i="10"/>
  <c r="G35" i="10"/>
  <c r="G34" i="10"/>
  <c r="G33" i="10"/>
  <c r="G32" i="10"/>
  <c r="G31" i="10"/>
  <c r="G30" i="10"/>
  <c r="G29" i="10"/>
  <c r="G28" i="10"/>
  <c r="G27" i="10"/>
  <c r="G26" i="10"/>
  <c r="G25" i="10"/>
  <c r="G24" i="10"/>
  <c r="G23" i="10"/>
  <c r="G22" i="10"/>
  <c r="G81" i="10"/>
  <c r="G80" i="10"/>
  <c r="G79" i="10"/>
  <c r="G78" i="10"/>
  <c r="G77" i="10"/>
  <c r="G76" i="10"/>
  <c r="G75" i="10"/>
  <c r="G74" i="10"/>
  <c r="G73" i="10"/>
  <c r="G72" i="10"/>
  <c r="G71" i="10"/>
  <c r="G70" i="10"/>
  <c r="G69" i="10"/>
  <c r="G68" i="10"/>
  <c r="G67" i="10"/>
  <c r="G66" i="10"/>
  <c r="G65" i="10"/>
  <c r="G64" i="10"/>
  <c r="G63" i="10"/>
  <c r="G62" i="10"/>
  <c r="G21" i="10"/>
  <c r="G20" i="10"/>
  <c r="G19" i="10"/>
  <c r="G18" i="10"/>
  <c r="G17" i="10"/>
  <c r="G16" i="10"/>
  <c r="G15" i="10"/>
  <c r="G14" i="10"/>
  <c r="G13" i="10"/>
  <c r="G12" i="10"/>
  <c r="G11" i="10"/>
  <c r="G10" i="10"/>
  <c r="G9" i="10"/>
  <c r="G8" i="10"/>
  <c r="G7" i="10"/>
  <c r="G6" i="10"/>
  <c r="G5" i="10"/>
  <c r="G4" i="10"/>
  <c r="G3" i="10"/>
  <c r="G2" i="10"/>
  <c r="J21" i="5"/>
  <c r="J20" i="5"/>
  <c r="J19" i="5"/>
  <c r="J18" i="5"/>
  <c r="J17" i="5"/>
  <c r="J16" i="5"/>
  <c r="J15" i="5"/>
  <c r="J14" i="5"/>
  <c r="J13" i="5"/>
  <c r="J12" i="5"/>
  <c r="J11" i="5"/>
  <c r="J10" i="5"/>
  <c r="J9" i="5"/>
  <c r="J8" i="5"/>
  <c r="J7" i="5"/>
  <c r="J6" i="5"/>
  <c r="J5" i="5"/>
  <c r="J4" i="5"/>
  <c r="J3" i="5"/>
  <c r="J2" i="5"/>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2" i="4"/>
  <c r="J21" i="7"/>
  <c r="J4" i="7"/>
  <c r="J14" i="7"/>
  <c r="J2" i="7"/>
  <c r="J3" i="7"/>
  <c r="J18" i="7"/>
  <c r="J5" i="7"/>
  <c r="J17" i="7"/>
  <c r="J11" i="7"/>
  <c r="J15" i="7"/>
  <c r="J16" i="7"/>
  <c r="J13" i="7"/>
  <c r="J19" i="7"/>
  <c r="J10" i="7"/>
  <c r="J6" i="7"/>
  <c r="J12" i="7"/>
  <c r="J9" i="7"/>
  <c r="J8" i="7"/>
  <c r="J20" i="7"/>
  <c r="J7" i="7"/>
  <c r="J3" i="6"/>
  <c r="J5" i="6"/>
  <c r="J20" i="6"/>
  <c r="J7" i="6"/>
  <c r="J2" i="6"/>
  <c r="J19" i="6"/>
  <c r="J15" i="6"/>
  <c r="J9" i="6"/>
  <c r="J12" i="6"/>
  <c r="J4" i="6"/>
  <c r="J11" i="6"/>
  <c r="J10" i="6"/>
  <c r="J16" i="6"/>
  <c r="J14" i="6"/>
  <c r="J17" i="6"/>
  <c r="J21" i="6"/>
  <c r="J6" i="6"/>
  <c r="J18" i="6"/>
  <c r="J13" i="6"/>
  <c r="J8" i="6"/>
  <c r="P2" i="2"/>
  <c r="O2" i="2"/>
  <c r="Q2" i="2"/>
  <c r="R2" i="2"/>
  <c r="P3" i="2"/>
  <c r="O3" i="2"/>
  <c r="Q3" i="2"/>
  <c r="R3" i="2"/>
  <c r="P4" i="2"/>
  <c r="O4" i="2"/>
  <c r="Q4" i="2"/>
  <c r="R4" i="2"/>
  <c r="P5" i="2"/>
  <c r="O5" i="2"/>
  <c r="Q5" i="2"/>
  <c r="R5" i="2"/>
  <c r="P6" i="2"/>
  <c r="O6" i="2"/>
  <c r="Q6" i="2"/>
  <c r="R6" i="2"/>
  <c r="P7" i="2"/>
  <c r="O7" i="2"/>
  <c r="Q7" i="2"/>
  <c r="R7" i="2"/>
  <c r="P8" i="2"/>
  <c r="O8" i="2"/>
  <c r="Q8" i="2"/>
  <c r="R8" i="2"/>
  <c r="P9" i="2"/>
  <c r="O9" i="2"/>
  <c r="Q9" i="2"/>
  <c r="R9" i="2"/>
  <c r="P10" i="2"/>
  <c r="O10" i="2"/>
  <c r="Q10" i="2"/>
  <c r="R10" i="2"/>
  <c r="P11" i="2"/>
  <c r="O11" i="2"/>
  <c r="Q11" i="2"/>
  <c r="R11" i="2"/>
  <c r="P12" i="2"/>
  <c r="O12" i="2"/>
  <c r="Q12" i="2"/>
  <c r="R12" i="2"/>
  <c r="P13" i="2"/>
  <c r="O13" i="2"/>
  <c r="Q13" i="2"/>
  <c r="R13" i="2"/>
  <c r="P14" i="2"/>
  <c r="O14" i="2"/>
  <c r="Q14" i="2"/>
  <c r="R14" i="2"/>
  <c r="P15" i="2"/>
  <c r="O15" i="2"/>
  <c r="Q15" i="2"/>
  <c r="R15" i="2"/>
  <c r="P16" i="2"/>
  <c r="O16" i="2"/>
  <c r="Q16" i="2"/>
  <c r="R16" i="2"/>
  <c r="P17" i="2"/>
  <c r="O17" i="2"/>
  <c r="Q17" i="2"/>
  <c r="R17" i="2"/>
  <c r="P18" i="2"/>
  <c r="O18" i="2"/>
  <c r="Q18" i="2"/>
  <c r="R18" i="2"/>
  <c r="P19" i="2"/>
  <c r="O19" i="2"/>
  <c r="Q19" i="2"/>
  <c r="R19" i="2"/>
  <c r="P20" i="2"/>
  <c r="O20" i="2"/>
  <c r="Q20" i="2"/>
  <c r="R20" i="2"/>
  <c r="P21" i="2"/>
  <c r="O21" i="2"/>
  <c r="Q21" i="2"/>
  <c r="R21" i="2"/>
  <c r="P22" i="2"/>
  <c r="O22" i="2"/>
  <c r="Q22" i="2"/>
  <c r="R22" i="2"/>
  <c r="P23" i="2"/>
  <c r="O23" i="2"/>
  <c r="Q23" i="2"/>
  <c r="R23" i="2"/>
  <c r="P24" i="2"/>
  <c r="O24" i="2"/>
  <c r="Q24" i="2"/>
  <c r="R24" i="2"/>
  <c r="P25" i="2"/>
  <c r="O25" i="2"/>
  <c r="Q25" i="2"/>
  <c r="R25" i="2"/>
  <c r="P26" i="2"/>
  <c r="O26" i="2"/>
  <c r="Q26" i="2"/>
  <c r="R26" i="2"/>
  <c r="P27" i="2"/>
  <c r="O27" i="2"/>
  <c r="Q27" i="2"/>
  <c r="R27" i="2"/>
  <c r="P28" i="2"/>
  <c r="O28" i="2"/>
  <c r="Q28" i="2"/>
  <c r="R28" i="2"/>
  <c r="P29" i="2"/>
  <c r="O29" i="2"/>
  <c r="Q29" i="2"/>
  <c r="R29" i="2"/>
  <c r="P30" i="2"/>
  <c r="O30" i="2"/>
  <c r="Q30" i="2"/>
  <c r="R30" i="2"/>
  <c r="P31" i="2"/>
  <c r="O31" i="2"/>
  <c r="Q31" i="2"/>
  <c r="R31" i="2"/>
  <c r="P32" i="2"/>
  <c r="O32" i="2"/>
  <c r="Q32" i="2"/>
  <c r="R32" i="2"/>
  <c r="P33" i="2"/>
  <c r="O33" i="2"/>
  <c r="Q33" i="2"/>
  <c r="R33" i="2"/>
  <c r="P34" i="2"/>
  <c r="O34" i="2"/>
  <c r="Q34" i="2"/>
  <c r="R34" i="2"/>
  <c r="P35" i="2"/>
  <c r="O35" i="2"/>
  <c r="Q35" i="2"/>
  <c r="R35" i="2"/>
  <c r="P36" i="2"/>
  <c r="O36" i="2"/>
  <c r="Q36" i="2"/>
  <c r="R36" i="2"/>
  <c r="P37" i="2"/>
  <c r="O37" i="2"/>
  <c r="Q37" i="2"/>
  <c r="R37" i="2"/>
  <c r="P38" i="2"/>
  <c r="O38" i="2"/>
  <c r="Q38" i="2"/>
  <c r="R38" i="2"/>
  <c r="P39" i="2"/>
  <c r="O39" i="2"/>
  <c r="Q39" i="2"/>
  <c r="R39" i="2"/>
  <c r="P40" i="2"/>
  <c r="O40" i="2"/>
  <c r="Q40" i="2"/>
  <c r="R40" i="2"/>
  <c r="P41" i="2"/>
  <c r="O41" i="2"/>
  <c r="Q41" i="2"/>
  <c r="R41" i="2"/>
  <c r="P42" i="2"/>
  <c r="O42" i="2"/>
  <c r="Q42" i="2"/>
  <c r="R42" i="2"/>
  <c r="P43" i="2"/>
  <c r="O43" i="2"/>
  <c r="Q43" i="2"/>
  <c r="R43" i="2"/>
  <c r="P44" i="2"/>
  <c r="O44" i="2"/>
  <c r="Q44" i="2"/>
  <c r="R44" i="2"/>
  <c r="P45" i="2"/>
  <c r="O45" i="2"/>
  <c r="Q45" i="2"/>
  <c r="R45" i="2"/>
  <c r="P46" i="2"/>
  <c r="O46" i="2"/>
  <c r="Q46" i="2"/>
  <c r="R46" i="2"/>
  <c r="P47" i="2"/>
  <c r="O47" i="2"/>
  <c r="Q47" i="2"/>
  <c r="R47" i="2"/>
  <c r="P48" i="2"/>
  <c r="O48" i="2"/>
  <c r="Q48" i="2"/>
  <c r="R48" i="2"/>
  <c r="P49" i="2"/>
  <c r="O49" i="2"/>
  <c r="Q49" i="2"/>
  <c r="R49" i="2"/>
  <c r="P50" i="2"/>
  <c r="O50" i="2"/>
  <c r="Q50" i="2"/>
  <c r="R50" i="2"/>
  <c r="P51" i="2"/>
  <c r="O51" i="2"/>
  <c r="Q51" i="2"/>
  <c r="R51" i="2"/>
  <c r="P52" i="2"/>
  <c r="O52" i="2"/>
  <c r="Q52" i="2"/>
  <c r="R52" i="2"/>
  <c r="P53" i="2"/>
  <c r="O53" i="2"/>
  <c r="Q53" i="2"/>
  <c r="R53" i="2"/>
  <c r="P54" i="2"/>
  <c r="O54" i="2"/>
  <c r="Q54" i="2"/>
  <c r="R54" i="2"/>
  <c r="P55" i="2"/>
  <c r="O55" i="2"/>
  <c r="Q55" i="2"/>
  <c r="R55" i="2"/>
  <c r="P56" i="2"/>
  <c r="O56" i="2"/>
  <c r="Q56" i="2"/>
  <c r="R56" i="2"/>
  <c r="P57" i="2"/>
  <c r="O57" i="2"/>
  <c r="Q57" i="2"/>
  <c r="R57" i="2"/>
  <c r="P58" i="2"/>
  <c r="O58" i="2"/>
  <c r="Q58" i="2"/>
  <c r="R58" i="2"/>
  <c r="P59" i="2"/>
  <c r="O59" i="2"/>
  <c r="Q59" i="2"/>
  <c r="R59" i="2"/>
  <c r="P60" i="2"/>
  <c r="O60" i="2"/>
  <c r="Q60" i="2"/>
  <c r="R60" i="2"/>
  <c r="P61" i="2"/>
  <c r="O61" i="2"/>
  <c r="Q61" i="2"/>
  <c r="R61" i="2"/>
  <c r="P62" i="2"/>
  <c r="O62" i="2"/>
  <c r="Q62" i="2"/>
  <c r="R62" i="2"/>
  <c r="P63" i="2"/>
  <c r="O63" i="2"/>
  <c r="Q63" i="2"/>
  <c r="R63" i="2"/>
  <c r="P64" i="2"/>
  <c r="O64" i="2"/>
  <c r="Q64" i="2"/>
  <c r="R64" i="2"/>
  <c r="P65" i="2"/>
  <c r="O65" i="2"/>
  <c r="Q65" i="2"/>
  <c r="R65" i="2"/>
  <c r="P66" i="2"/>
  <c r="O66" i="2"/>
  <c r="Q66" i="2"/>
  <c r="R66" i="2"/>
  <c r="P67" i="2"/>
  <c r="O67" i="2"/>
  <c r="Q67" i="2"/>
  <c r="R67" i="2"/>
  <c r="P68" i="2"/>
  <c r="O68" i="2"/>
  <c r="Q68" i="2"/>
  <c r="R68" i="2"/>
  <c r="P69" i="2"/>
  <c r="O69" i="2"/>
  <c r="Q69" i="2"/>
  <c r="R69" i="2"/>
  <c r="P70" i="2"/>
  <c r="O70" i="2"/>
  <c r="Q70" i="2"/>
  <c r="R70" i="2"/>
  <c r="P71" i="2"/>
  <c r="O71" i="2"/>
  <c r="Q71" i="2"/>
  <c r="R71" i="2"/>
  <c r="P72" i="2"/>
  <c r="O72" i="2"/>
  <c r="Q72" i="2"/>
  <c r="R72" i="2"/>
  <c r="P73" i="2"/>
  <c r="O73" i="2"/>
  <c r="Q73" i="2"/>
  <c r="R73" i="2"/>
  <c r="P74" i="2"/>
  <c r="O74" i="2"/>
  <c r="Q74" i="2"/>
  <c r="R74" i="2"/>
  <c r="P75" i="2"/>
  <c r="O75" i="2"/>
  <c r="Q75" i="2"/>
  <c r="R75" i="2"/>
  <c r="P76" i="2"/>
  <c r="O76" i="2"/>
  <c r="Q76" i="2"/>
  <c r="R76" i="2"/>
  <c r="P77" i="2"/>
  <c r="O77" i="2"/>
  <c r="Q77" i="2"/>
  <c r="R77" i="2"/>
  <c r="P78" i="2"/>
  <c r="O78" i="2"/>
  <c r="Q78" i="2"/>
  <c r="R78" i="2"/>
  <c r="P79" i="2"/>
  <c r="O79" i="2"/>
  <c r="Q79" i="2"/>
  <c r="R79" i="2"/>
  <c r="P80" i="2"/>
  <c r="O80" i="2"/>
  <c r="Q80" i="2"/>
  <c r="R80" i="2"/>
  <c r="P81" i="2"/>
  <c r="O81" i="2"/>
  <c r="Q81" i="2"/>
  <c r="R81" i="2"/>
  <c r="P82" i="2"/>
  <c r="O82" i="2"/>
  <c r="Q82" i="2"/>
  <c r="R82" i="2"/>
  <c r="P83" i="2"/>
  <c r="O83" i="2"/>
  <c r="Q83" i="2"/>
  <c r="R83" i="2"/>
  <c r="P84" i="2"/>
  <c r="O84" i="2"/>
  <c r="Q84" i="2"/>
  <c r="R84" i="2"/>
  <c r="P85" i="2"/>
  <c r="O85" i="2"/>
  <c r="Q85" i="2"/>
  <c r="R85" i="2"/>
  <c r="P86" i="2"/>
  <c r="O86" i="2"/>
  <c r="Q86" i="2"/>
  <c r="R86" i="2"/>
  <c r="P87" i="2"/>
  <c r="O87" i="2"/>
  <c r="Q87" i="2"/>
  <c r="R87" i="2"/>
  <c r="P88" i="2"/>
  <c r="O88" i="2"/>
  <c r="Q88" i="2"/>
  <c r="R88" i="2"/>
  <c r="P89" i="2"/>
  <c r="O89" i="2"/>
  <c r="Q89" i="2"/>
  <c r="R89" i="2"/>
  <c r="P90" i="2"/>
  <c r="O90" i="2"/>
  <c r="Q90" i="2"/>
  <c r="R90" i="2"/>
  <c r="P91" i="2"/>
  <c r="O91" i="2"/>
  <c r="Q91" i="2"/>
  <c r="R91" i="2"/>
  <c r="P92" i="2"/>
  <c r="O92" i="2"/>
  <c r="Q92" i="2"/>
  <c r="R92" i="2"/>
  <c r="P93" i="2"/>
  <c r="O93" i="2"/>
  <c r="Q93" i="2"/>
  <c r="R93" i="2"/>
  <c r="P94" i="2"/>
  <c r="O94" i="2"/>
  <c r="Q94" i="2"/>
  <c r="R94" i="2"/>
  <c r="P95" i="2"/>
  <c r="O95" i="2"/>
  <c r="Q95" i="2"/>
  <c r="R95" i="2"/>
  <c r="P96" i="2"/>
  <c r="O96" i="2"/>
  <c r="Q96" i="2"/>
  <c r="R96" i="2"/>
  <c r="P97" i="2"/>
  <c r="O97" i="2"/>
  <c r="Q97" i="2"/>
  <c r="R97" i="2"/>
  <c r="P98" i="2"/>
  <c r="O98" i="2"/>
  <c r="Q98" i="2"/>
  <c r="R98" i="2"/>
  <c r="P99" i="2"/>
  <c r="O99" i="2"/>
  <c r="Q99" i="2"/>
  <c r="R99" i="2"/>
  <c r="P100" i="2"/>
  <c r="O100" i="2"/>
  <c r="Q100" i="2"/>
  <c r="R100" i="2"/>
  <c r="P101" i="2"/>
  <c r="O101" i="2"/>
  <c r="Q101" i="2"/>
  <c r="R101" i="2"/>
  <c r="P102" i="2"/>
  <c r="O102" i="2"/>
  <c r="Q102" i="2"/>
  <c r="R102" i="2"/>
  <c r="P103" i="2"/>
  <c r="O103" i="2"/>
  <c r="Q103" i="2"/>
  <c r="R103" i="2"/>
  <c r="P104" i="2"/>
  <c r="O104" i="2"/>
  <c r="Q104" i="2"/>
  <c r="R104" i="2"/>
  <c r="P105" i="2"/>
  <c r="O105" i="2"/>
  <c r="Q105" i="2"/>
  <c r="R105" i="2"/>
  <c r="P106" i="2"/>
  <c r="O106" i="2"/>
  <c r="Q106" i="2"/>
  <c r="R106" i="2"/>
  <c r="P107" i="2"/>
  <c r="O107" i="2"/>
  <c r="Q107" i="2"/>
  <c r="R107" i="2"/>
  <c r="P108" i="2"/>
  <c r="O108" i="2"/>
  <c r="Q108" i="2"/>
  <c r="R108" i="2"/>
  <c r="P109" i="2"/>
  <c r="O109" i="2"/>
  <c r="Q109" i="2"/>
  <c r="R109" i="2"/>
  <c r="P110" i="2"/>
  <c r="O110" i="2"/>
  <c r="Q110" i="2"/>
  <c r="R110" i="2"/>
  <c r="P111" i="2"/>
  <c r="O111" i="2"/>
  <c r="Q111" i="2"/>
  <c r="R111" i="2"/>
  <c r="P112" i="2"/>
  <c r="O112" i="2"/>
  <c r="Q112" i="2"/>
  <c r="R112" i="2"/>
  <c r="P113" i="2"/>
  <c r="O113" i="2"/>
  <c r="Q113" i="2"/>
  <c r="R113" i="2"/>
  <c r="P114" i="2"/>
  <c r="O114" i="2"/>
  <c r="Q114" i="2"/>
  <c r="R114" i="2"/>
  <c r="P115" i="2"/>
  <c r="O115" i="2"/>
  <c r="Q115" i="2"/>
  <c r="R115" i="2"/>
  <c r="P116" i="2"/>
  <c r="O116" i="2"/>
  <c r="Q116" i="2"/>
  <c r="R116" i="2"/>
  <c r="P117" i="2"/>
  <c r="O117" i="2"/>
  <c r="Q117" i="2"/>
  <c r="R117" i="2"/>
  <c r="P118" i="2"/>
  <c r="O118" i="2"/>
  <c r="Q118" i="2"/>
  <c r="R118" i="2"/>
  <c r="P119" i="2"/>
  <c r="O119" i="2"/>
  <c r="Q119" i="2"/>
  <c r="R119" i="2"/>
  <c r="P120" i="2"/>
  <c r="O120" i="2"/>
  <c r="Q120" i="2"/>
  <c r="R120" i="2"/>
  <c r="P121" i="2"/>
  <c r="O121" i="2"/>
  <c r="Q121" i="2"/>
  <c r="R121" i="2"/>
  <c r="P122" i="2"/>
  <c r="O122" i="2"/>
  <c r="Q122" i="2"/>
  <c r="R122" i="2"/>
  <c r="P123" i="2"/>
  <c r="O123" i="2"/>
  <c r="Q123" i="2"/>
  <c r="R123" i="2"/>
  <c r="P124" i="2"/>
  <c r="O124" i="2"/>
  <c r="Q124" i="2"/>
  <c r="R124" i="2"/>
  <c r="P125" i="2"/>
  <c r="O125" i="2"/>
  <c r="Q125" i="2"/>
  <c r="R125" i="2"/>
  <c r="P126" i="2"/>
  <c r="O126" i="2"/>
  <c r="Q126" i="2"/>
  <c r="R126" i="2"/>
  <c r="P127" i="2"/>
  <c r="O127" i="2"/>
  <c r="Q127" i="2"/>
  <c r="R127" i="2"/>
  <c r="P128" i="2"/>
  <c r="O128" i="2"/>
  <c r="Q128" i="2"/>
  <c r="R128" i="2"/>
  <c r="P129" i="2"/>
  <c r="O129" i="2"/>
  <c r="Q129" i="2"/>
  <c r="R129" i="2"/>
  <c r="P130" i="2"/>
  <c r="O130" i="2"/>
  <c r="Q130" i="2"/>
  <c r="R130" i="2"/>
  <c r="P131" i="2"/>
  <c r="O131" i="2"/>
  <c r="Q131" i="2"/>
  <c r="R131" i="2"/>
  <c r="P132" i="2"/>
  <c r="O132" i="2"/>
  <c r="Q132" i="2"/>
  <c r="R132" i="2"/>
  <c r="P133" i="2"/>
  <c r="O133" i="2"/>
  <c r="Q133" i="2"/>
  <c r="R133" i="2"/>
  <c r="P134" i="2"/>
  <c r="O134" i="2"/>
  <c r="Q134" i="2"/>
  <c r="R134" i="2"/>
  <c r="P135" i="2"/>
  <c r="O135" i="2"/>
  <c r="Q135" i="2"/>
  <c r="R135" i="2"/>
  <c r="P136" i="2"/>
  <c r="O136" i="2"/>
  <c r="Q136" i="2"/>
  <c r="R136" i="2"/>
  <c r="P137" i="2"/>
  <c r="O137" i="2"/>
  <c r="Q137" i="2"/>
  <c r="R137" i="2"/>
  <c r="P138" i="2"/>
  <c r="O138" i="2"/>
  <c r="Q138" i="2"/>
  <c r="R138" i="2"/>
  <c r="P139" i="2"/>
  <c r="O139" i="2"/>
  <c r="Q139" i="2"/>
  <c r="R139" i="2"/>
  <c r="P140" i="2"/>
  <c r="O140" i="2"/>
  <c r="Q140" i="2"/>
  <c r="R140" i="2"/>
  <c r="P141" i="2"/>
  <c r="O141" i="2"/>
  <c r="Q141" i="2"/>
  <c r="R141" i="2"/>
  <c r="P142" i="2"/>
  <c r="O142" i="2"/>
  <c r="Q142" i="2"/>
  <c r="R142" i="2"/>
  <c r="P143" i="2"/>
  <c r="O143" i="2"/>
  <c r="Q143" i="2"/>
  <c r="R143" i="2"/>
  <c r="P144" i="2"/>
  <c r="O144" i="2"/>
  <c r="Q144" i="2"/>
  <c r="R144" i="2"/>
  <c r="P145" i="2"/>
  <c r="O145" i="2"/>
  <c r="Q145" i="2"/>
  <c r="R145" i="2"/>
  <c r="P146" i="2"/>
  <c r="O146" i="2"/>
  <c r="Q146" i="2"/>
  <c r="R146" i="2"/>
  <c r="P147" i="2"/>
  <c r="O147" i="2"/>
  <c r="Q147" i="2"/>
  <c r="R147" i="2"/>
  <c r="P148" i="2"/>
  <c r="O148" i="2"/>
  <c r="Q148" i="2"/>
  <c r="R148" i="2"/>
  <c r="P149" i="2"/>
  <c r="O149" i="2"/>
  <c r="Q149" i="2"/>
  <c r="R149" i="2"/>
  <c r="P150" i="2"/>
  <c r="O150" i="2"/>
  <c r="Q150" i="2"/>
  <c r="R150" i="2"/>
  <c r="P151" i="2"/>
  <c r="O151" i="2"/>
  <c r="Q151" i="2"/>
  <c r="R151" i="2"/>
  <c r="P152" i="2"/>
  <c r="O152" i="2"/>
  <c r="Q152" i="2"/>
  <c r="R152" i="2"/>
  <c r="P153" i="2"/>
  <c r="O153" i="2"/>
  <c r="Q153" i="2"/>
  <c r="R153" i="2"/>
  <c r="P154" i="2"/>
  <c r="O154" i="2"/>
  <c r="Q154" i="2"/>
  <c r="R154" i="2"/>
  <c r="P155" i="2"/>
  <c r="O155" i="2"/>
  <c r="Q155" i="2"/>
  <c r="R155" i="2"/>
  <c r="P156" i="2"/>
  <c r="O156" i="2"/>
  <c r="Q156" i="2"/>
  <c r="R156" i="2"/>
  <c r="P157" i="2"/>
  <c r="O157" i="2"/>
  <c r="Q157" i="2"/>
  <c r="R157" i="2"/>
  <c r="P158" i="2"/>
  <c r="O158" i="2"/>
  <c r="Q158" i="2"/>
  <c r="R158" i="2"/>
  <c r="P159" i="2"/>
  <c r="O159" i="2"/>
  <c r="Q159" i="2"/>
  <c r="R159" i="2"/>
  <c r="P160" i="2"/>
  <c r="O160" i="2"/>
  <c r="Q160" i="2"/>
  <c r="R160" i="2"/>
  <c r="P161" i="2"/>
  <c r="O161" i="2"/>
  <c r="Q161" i="2"/>
  <c r="R161" i="2"/>
  <c r="P162" i="2"/>
  <c r="O162" i="2"/>
  <c r="Q162" i="2"/>
  <c r="R162" i="2"/>
  <c r="P163" i="2"/>
  <c r="O163" i="2"/>
  <c r="Q163" i="2"/>
  <c r="R163" i="2"/>
  <c r="P164" i="2"/>
  <c r="O164" i="2"/>
  <c r="Q164" i="2"/>
  <c r="R164" i="2"/>
  <c r="P165" i="2"/>
  <c r="O165" i="2"/>
  <c r="Q165" i="2"/>
  <c r="R165" i="2"/>
  <c r="P166" i="2"/>
  <c r="O166" i="2"/>
  <c r="Q166" i="2"/>
  <c r="R166" i="2"/>
  <c r="P167" i="2"/>
  <c r="O167" i="2"/>
  <c r="Q167" i="2"/>
  <c r="R167" i="2"/>
  <c r="P168" i="2"/>
  <c r="O168" i="2"/>
  <c r="Q168" i="2"/>
  <c r="R168" i="2"/>
  <c r="P169" i="2"/>
  <c r="O169" i="2"/>
  <c r="Q169" i="2"/>
  <c r="R169" i="2"/>
  <c r="P170" i="2"/>
  <c r="O170" i="2"/>
  <c r="Q170" i="2"/>
  <c r="R170" i="2"/>
  <c r="P171" i="2"/>
  <c r="O171" i="2"/>
  <c r="Q171" i="2"/>
  <c r="R171" i="2"/>
  <c r="P172" i="2"/>
  <c r="O172" i="2"/>
  <c r="Q172" i="2"/>
  <c r="R172" i="2"/>
  <c r="P173" i="2"/>
  <c r="O173" i="2"/>
  <c r="Q173" i="2"/>
  <c r="R173" i="2"/>
  <c r="P174" i="2"/>
  <c r="O174" i="2"/>
  <c r="Q174" i="2"/>
  <c r="R174" i="2"/>
  <c r="P175" i="2"/>
  <c r="O175" i="2"/>
  <c r="Q175" i="2"/>
  <c r="R175" i="2"/>
  <c r="P176" i="2"/>
  <c r="O176" i="2"/>
  <c r="Q176" i="2"/>
  <c r="R176" i="2"/>
  <c r="P177" i="2"/>
  <c r="O177" i="2"/>
  <c r="Q177" i="2"/>
  <c r="R177" i="2"/>
  <c r="P178" i="2"/>
  <c r="O178" i="2"/>
  <c r="Q178" i="2"/>
  <c r="R178" i="2"/>
  <c r="P179" i="2"/>
  <c r="O179" i="2"/>
  <c r="Q179" i="2"/>
  <c r="R179" i="2"/>
  <c r="P180" i="2"/>
  <c r="O180" i="2"/>
  <c r="Q180" i="2"/>
  <c r="R180" i="2"/>
  <c r="P181" i="2"/>
  <c r="O181" i="2"/>
  <c r="Q181" i="2"/>
  <c r="R181" i="2"/>
  <c r="P182" i="2"/>
  <c r="O182" i="2"/>
  <c r="Q182" i="2"/>
  <c r="R182" i="2"/>
  <c r="P183" i="2"/>
  <c r="O183" i="2"/>
  <c r="Q183" i="2"/>
  <c r="R183" i="2"/>
  <c r="P184" i="2"/>
  <c r="O184" i="2"/>
  <c r="Q184" i="2"/>
  <c r="R184" i="2"/>
  <c r="P185" i="2"/>
  <c r="O185" i="2"/>
  <c r="Q185" i="2"/>
  <c r="R185" i="2"/>
  <c r="P186" i="2"/>
  <c r="O186" i="2"/>
  <c r="Q186" i="2"/>
  <c r="R186" i="2"/>
  <c r="P187" i="2"/>
  <c r="O187" i="2"/>
  <c r="Q187" i="2"/>
  <c r="R187" i="2"/>
  <c r="P188" i="2"/>
  <c r="O188" i="2"/>
  <c r="Q188" i="2"/>
  <c r="R188" i="2"/>
  <c r="P189" i="2"/>
  <c r="O189" i="2"/>
  <c r="Q189" i="2"/>
  <c r="R189" i="2"/>
  <c r="P190" i="2"/>
  <c r="O190" i="2"/>
  <c r="Q190" i="2"/>
  <c r="R190" i="2"/>
  <c r="P191" i="2"/>
  <c r="O191" i="2"/>
  <c r="Q191" i="2"/>
  <c r="R191" i="2"/>
  <c r="P192" i="2"/>
  <c r="O192" i="2"/>
  <c r="Q192" i="2"/>
  <c r="R192" i="2"/>
  <c r="P193" i="2"/>
  <c r="O193" i="2"/>
  <c r="Q193" i="2"/>
  <c r="R193" i="2"/>
  <c r="P194" i="2"/>
  <c r="O194" i="2"/>
  <c r="Q194" i="2"/>
  <c r="R194" i="2"/>
  <c r="P195" i="2"/>
  <c r="O195" i="2"/>
  <c r="Q195" i="2"/>
  <c r="R195" i="2"/>
  <c r="P196" i="2"/>
  <c r="O196" i="2"/>
  <c r="Q196" i="2"/>
  <c r="R196" i="2"/>
  <c r="P197" i="2"/>
  <c r="O197" i="2"/>
  <c r="Q197" i="2"/>
  <c r="R197" i="2"/>
  <c r="P198" i="2"/>
  <c r="O198" i="2"/>
  <c r="Q198" i="2"/>
  <c r="R198" i="2"/>
  <c r="P199" i="2"/>
  <c r="O199" i="2"/>
  <c r="Q199" i="2"/>
  <c r="R199" i="2"/>
  <c r="P200" i="2"/>
  <c r="O200" i="2"/>
  <c r="Q200" i="2"/>
  <c r="R200" i="2"/>
  <c r="P201" i="2"/>
  <c r="O201" i="2"/>
  <c r="Q201" i="2"/>
  <c r="R201" i="2"/>
  <c r="P202" i="2"/>
  <c r="O202" i="2"/>
  <c r="Q202" i="2"/>
  <c r="R202" i="2"/>
  <c r="P203" i="2"/>
  <c r="O203" i="2"/>
  <c r="Q203" i="2"/>
  <c r="R203" i="2"/>
  <c r="P204" i="2"/>
  <c r="O204" i="2"/>
  <c r="Q204" i="2"/>
  <c r="R204" i="2"/>
  <c r="P205" i="2"/>
  <c r="O205" i="2"/>
  <c r="Q205" i="2"/>
  <c r="R205" i="2"/>
  <c r="P206" i="2"/>
  <c r="O206" i="2"/>
  <c r="Q206" i="2"/>
  <c r="R206" i="2"/>
  <c r="P207" i="2"/>
  <c r="O207" i="2"/>
  <c r="Q207" i="2"/>
  <c r="R207" i="2"/>
  <c r="P208" i="2"/>
  <c r="O208" i="2"/>
  <c r="Q208" i="2"/>
  <c r="R208" i="2"/>
  <c r="P209" i="2"/>
  <c r="O209" i="2"/>
  <c r="Q209" i="2"/>
  <c r="R209" i="2"/>
  <c r="P210" i="2"/>
  <c r="O210" i="2"/>
  <c r="Q210" i="2"/>
  <c r="R210" i="2"/>
  <c r="P211" i="2"/>
  <c r="O211" i="2"/>
  <c r="Q211" i="2"/>
  <c r="R211" i="2"/>
  <c r="P212" i="2"/>
  <c r="O212" i="2"/>
  <c r="Q212" i="2"/>
  <c r="R212" i="2"/>
  <c r="P213" i="2"/>
  <c r="O213" i="2"/>
  <c r="Q213" i="2"/>
  <c r="R213" i="2"/>
  <c r="P214" i="2"/>
  <c r="O214" i="2"/>
  <c r="Q214" i="2"/>
  <c r="R214" i="2"/>
  <c r="P215" i="2"/>
  <c r="O215" i="2"/>
  <c r="Q215" i="2"/>
  <c r="R215" i="2"/>
  <c r="P216" i="2"/>
  <c r="O216" i="2"/>
  <c r="Q216" i="2"/>
  <c r="R216" i="2"/>
  <c r="P217" i="2"/>
  <c r="O217" i="2"/>
  <c r="Q217" i="2"/>
  <c r="R217" i="2"/>
  <c r="P218" i="2"/>
  <c r="O218" i="2"/>
  <c r="Q218" i="2"/>
  <c r="R218" i="2"/>
  <c r="P219" i="2"/>
  <c r="O219" i="2"/>
  <c r="Q219" i="2"/>
  <c r="R219" i="2"/>
  <c r="P220" i="2"/>
  <c r="O220" i="2"/>
  <c r="Q220" i="2"/>
  <c r="R220" i="2"/>
  <c r="P221" i="2"/>
  <c r="O221" i="2"/>
  <c r="Q221" i="2"/>
  <c r="R221" i="2"/>
  <c r="P222" i="2"/>
  <c r="O222" i="2"/>
  <c r="Q222" i="2"/>
  <c r="R222" i="2"/>
  <c r="P223" i="2"/>
  <c r="O223" i="2"/>
  <c r="Q223" i="2"/>
  <c r="R223" i="2"/>
  <c r="P224" i="2"/>
  <c r="O224" i="2"/>
  <c r="Q224" i="2"/>
  <c r="R224" i="2"/>
  <c r="P225" i="2"/>
  <c r="O225" i="2"/>
  <c r="Q225" i="2"/>
  <c r="R225" i="2"/>
  <c r="P226" i="2"/>
  <c r="O226" i="2"/>
  <c r="Q226" i="2"/>
  <c r="R226" i="2"/>
  <c r="P227" i="2"/>
  <c r="O227" i="2"/>
  <c r="Q227" i="2"/>
  <c r="R227" i="2"/>
  <c r="P228" i="2"/>
  <c r="O228" i="2"/>
  <c r="Q228" i="2"/>
  <c r="R228" i="2"/>
  <c r="P229" i="2"/>
  <c r="O229" i="2"/>
  <c r="Q229" i="2"/>
  <c r="R229" i="2"/>
  <c r="P230" i="2"/>
  <c r="O230" i="2"/>
  <c r="Q230" i="2"/>
  <c r="R230" i="2"/>
  <c r="P231" i="2"/>
  <c r="O231" i="2"/>
  <c r="Q231" i="2"/>
  <c r="R231" i="2"/>
  <c r="P232" i="2"/>
  <c r="O232" i="2"/>
  <c r="Q232" i="2"/>
  <c r="R232" i="2"/>
  <c r="P233" i="2"/>
  <c r="O233" i="2"/>
  <c r="Q233" i="2"/>
  <c r="R233" i="2"/>
  <c r="P234" i="2"/>
  <c r="O234" i="2"/>
  <c r="Q234" i="2"/>
  <c r="R234" i="2"/>
  <c r="P235" i="2"/>
  <c r="O235" i="2"/>
  <c r="Q235" i="2"/>
  <c r="R235" i="2"/>
  <c r="P236" i="2"/>
  <c r="O236" i="2"/>
  <c r="Q236" i="2"/>
  <c r="R236" i="2"/>
  <c r="P237" i="2"/>
  <c r="O237" i="2"/>
  <c r="Q237" i="2"/>
  <c r="R237" i="2"/>
  <c r="P238" i="2"/>
  <c r="O238" i="2"/>
  <c r="Q238" i="2"/>
  <c r="R238" i="2"/>
  <c r="P239" i="2"/>
  <c r="O239" i="2"/>
  <c r="Q239" i="2"/>
  <c r="R239" i="2"/>
  <c r="P240" i="2"/>
  <c r="O240" i="2"/>
  <c r="Q240" i="2"/>
  <c r="R240" i="2"/>
  <c r="P241" i="2"/>
  <c r="O241" i="2"/>
  <c r="Q241" i="2"/>
  <c r="R241" i="2"/>
  <c r="P242" i="2"/>
  <c r="O242" i="2"/>
  <c r="Q242" i="2"/>
  <c r="R242" i="2"/>
  <c r="P243" i="2"/>
  <c r="O243" i="2"/>
  <c r="Q243" i="2"/>
  <c r="R243" i="2"/>
  <c r="P244" i="2"/>
  <c r="O244" i="2"/>
  <c r="Q244" i="2"/>
  <c r="R244" i="2"/>
  <c r="P245" i="2"/>
  <c r="O245" i="2"/>
  <c r="Q245" i="2"/>
  <c r="R245" i="2"/>
  <c r="P246" i="2"/>
  <c r="O246" i="2"/>
  <c r="Q246" i="2"/>
  <c r="R246" i="2"/>
  <c r="P247" i="2"/>
  <c r="O247" i="2"/>
  <c r="Q247" i="2"/>
  <c r="R247" i="2"/>
  <c r="P248" i="2"/>
  <c r="O248" i="2"/>
  <c r="Q248" i="2"/>
  <c r="R248" i="2"/>
  <c r="P249" i="2"/>
  <c r="O249" i="2"/>
  <c r="Q249" i="2"/>
  <c r="R249" i="2"/>
  <c r="P250" i="2"/>
  <c r="O250" i="2"/>
  <c r="Q250" i="2"/>
  <c r="R250" i="2"/>
  <c r="P251" i="2"/>
  <c r="O251" i="2"/>
  <c r="Q251" i="2"/>
  <c r="R251" i="2"/>
  <c r="P252" i="2"/>
  <c r="O252" i="2"/>
  <c r="Q252" i="2"/>
  <c r="R252" i="2"/>
  <c r="P253" i="2"/>
  <c r="O253" i="2"/>
  <c r="Q253" i="2"/>
  <c r="R253" i="2"/>
  <c r="P254" i="2"/>
  <c r="O254" i="2"/>
  <c r="Q254" i="2"/>
  <c r="R254" i="2"/>
  <c r="P255" i="2"/>
  <c r="O255" i="2"/>
  <c r="Q255" i="2"/>
  <c r="R255" i="2"/>
  <c r="P256" i="2"/>
  <c r="O256" i="2"/>
  <c r="Q256" i="2"/>
  <c r="R256" i="2"/>
  <c r="P257" i="2"/>
  <c r="O257" i="2"/>
  <c r="Q257" i="2"/>
  <c r="R257" i="2"/>
  <c r="P258" i="2"/>
  <c r="O258" i="2"/>
  <c r="Q258" i="2"/>
  <c r="R258" i="2"/>
  <c r="P259" i="2"/>
  <c r="O259" i="2"/>
  <c r="Q259" i="2"/>
  <c r="R259" i="2"/>
  <c r="P260" i="2"/>
  <c r="O260" i="2"/>
  <c r="Q260" i="2"/>
  <c r="R260" i="2"/>
  <c r="P261" i="2"/>
  <c r="O261" i="2"/>
  <c r="Q261" i="2"/>
  <c r="R261" i="2"/>
  <c r="P262" i="2"/>
  <c r="O262" i="2"/>
  <c r="Q262" i="2"/>
  <c r="R262" i="2"/>
  <c r="P263" i="2"/>
  <c r="O263" i="2"/>
  <c r="Q263" i="2"/>
  <c r="R263" i="2"/>
  <c r="P264" i="2"/>
  <c r="O264" i="2"/>
  <c r="Q264" i="2"/>
  <c r="R264" i="2"/>
  <c r="P265" i="2"/>
  <c r="O265" i="2"/>
  <c r="Q265" i="2"/>
  <c r="R265" i="2"/>
  <c r="P266" i="2"/>
  <c r="O266" i="2"/>
  <c r="Q266" i="2"/>
  <c r="R266" i="2"/>
  <c r="P267" i="2"/>
  <c r="O267" i="2"/>
  <c r="Q267" i="2"/>
  <c r="R267" i="2"/>
  <c r="P268" i="2"/>
  <c r="O268" i="2"/>
  <c r="Q268" i="2"/>
  <c r="R268" i="2"/>
  <c r="P269" i="2"/>
  <c r="O269" i="2"/>
  <c r="Q269" i="2"/>
  <c r="R269" i="2"/>
  <c r="P270" i="2"/>
  <c r="O270" i="2"/>
  <c r="Q270" i="2"/>
  <c r="R270" i="2"/>
  <c r="P271" i="2"/>
  <c r="O271" i="2"/>
  <c r="Q271" i="2"/>
  <c r="R271" i="2"/>
  <c r="P272" i="2"/>
  <c r="O272" i="2"/>
  <c r="Q272" i="2"/>
  <c r="R272" i="2"/>
  <c r="P273" i="2"/>
  <c r="O273" i="2"/>
  <c r="Q273" i="2"/>
  <c r="R273" i="2"/>
  <c r="P274" i="2"/>
  <c r="O274" i="2"/>
  <c r="Q274" i="2"/>
  <c r="R274" i="2"/>
  <c r="P275" i="2"/>
  <c r="O275" i="2"/>
  <c r="Q275" i="2"/>
  <c r="R275" i="2"/>
  <c r="P276" i="2"/>
  <c r="O276" i="2"/>
  <c r="Q276" i="2"/>
  <c r="R276" i="2"/>
  <c r="P277" i="2"/>
  <c r="O277" i="2"/>
  <c r="Q277" i="2"/>
  <c r="R277" i="2"/>
  <c r="P278" i="2"/>
  <c r="O278" i="2"/>
  <c r="Q278" i="2"/>
  <c r="R278" i="2"/>
  <c r="P279" i="2"/>
  <c r="O279" i="2"/>
  <c r="Q279" i="2"/>
  <c r="R279" i="2"/>
  <c r="P280" i="2"/>
  <c r="O280" i="2"/>
  <c r="Q280" i="2"/>
  <c r="R280" i="2"/>
  <c r="P281" i="2"/>
  <c r="O281" i="2"/>
  <c r="Q281" i="2"/>
  <c r="R281" i="2"/>
  <c r="P282" i="2"/>
  <c r="O282" i="2"/>
  <c r="Q282" i="2"/>
  <c r="R282" i="2"/>
  <c r="P283" i="2"/>
  <c r="O283" i="2"/>
  <c r="Q283" i="2"/>
  <c r="R283" i="2"/>
  <c r="P284" i="2"/>
  <c r="O284" i="2"/>
  <c r="Q284" i="2"/>
  <c r="R284" i="2"/>
  <c r="P285" i="2"/>
  <c r="O285" i="2"/>
  <c r="Q285" i="2"/>
  <c r="R285" i="2"/>
  <c r="P286" i="2"/>
  <c r="O286" i="2"/>
  <c r="Q286" i="2"/>
  <c r="R286" i="2"/>
  <c r="P287" i="2"/>
  <c r="O287" i="2"/>
  <c r="Q287" i="2"/>
  <c r="R287" i="2"/>
  <c r="P288" i="2"/>
  <c r="O288" i="2"/>
  <c r="Q288" i="2"/>
  <c r="R288" i="2"/>
  <c r="P289" i="2"/>
  <c r="O289" i="2"/>
  <c r="Q289" i="2"/>
  <c r="R289" i="2"/>
  <c r="P290" i="2"/>
  <c r="O290" i="2"/>
  <c r="Q290" i="2"/>
  <c r="R290" i="2"/>
  <c r="P291" i="2"/>
  <c r="O291" i="2"/>
  <c r="Q291" i="2"/>
  <c r="R291" i="2"/>
  <c r="P292" i="2"/>
  <c r="O292" i="2"/>
  <c r="Q292" i="2"/>
  <c r="R292" i="2"/>
  <c r="P293" i="2"/>
  <c r="O293" i="2"/>
  <c r="Q293" i="2"/>
  <c r="R293" i="2"/>
  <c r="P294" i="2"/>
  <c r="O294" i="2"/>
  <c r="Q294" i="2"/>
  <c r="R294" i="2"/>
  <c r="P295" i="2"/>
  <c r="O295" i="2"/>
  <c r="Q295" i="2"/>
  <c r="R295" i="2"/>
  <c r="P296" i="2"/>
  <c r="O296" i="2"/>
  <c r="Q296" i="2"/>
  <c r="R296" i="2"/>
  <c r="P297" i="2"/>
  <c r="O297" i="2"/>
  <c r="Q297" i="2"/>
  <c r="R297" i="2"/>
  <c r="P298" i="2"/>
  <c r="O298" i="2"/>
  <c r="Q298" i="2"/>
  <c r="R298" i="2"/>
  <c r="P299" i="2"/>
  <c r="O299" i="2"/>
  <c r="Q299" i="2"/>
  <c r="R299" i="2"/>
  <c r="P300" i="2"/>
  <c r="O300" i="2"/>
  <c r="Q300" i="2"/>
  <c r="R300" i="2"/>
  <c r="P301" i="2"/>
  <c r="O301" i="2"/>
  <c r="Q301" i="2"/>
  <c r="R301" i="2"/>
  <c r="P302" i="2"/>
  <c r="O302" i="2"/>
  <c r="Q302" i="2"/>
  <c r="R302" i="2"/>
  <c r="P303" i="2"/>
  <c r="O303" i="2"/>
  <c r="Q303" i="2"/>
  <c r="R303" i="2"/>
  <c r="P304" i="2"/>
  <c r="O304" i="2"/>
  <c r="Q304" i="2"/>
  <c r="R304" i="2"/>
  <c r="P305" i="2"/>
  <c r="O305" i="2"/>
  <c r="Q305" i="2"/>
  <c r="R305" i="2"/>
  <c r="P306" i="2"/>
  <c r="O306" i="2"/>
  <c r="Q306" i="2"/>
  <c r="R306" i="2"/>
  <c r="P307" i="2"/>
  <c r="O307" i="2"/>
  <c r="Q307" i="2"/>
  <c r="R307" i="2"/>
  <c r="P308" i="2"/>
  <c r="O308" i="2"/>
  <c r="Q308" i="2"/>
  <c r="R308" i="2"/>
  <c r="P309" i="2"/>
  <c r="O309" i="2"/>
  <c r="Q309" i="2"/>
  <c r="R309" i="2"/>
  <c r="P310" i="2"/>
  <c r="O310" i="2"/>
  <c r="Q310" i="2"/>
  <c r="R310" i="2"/>
  <c r="P311" i="2"/>
  <c r="O311" i="2"/>
  <c r="Q311" i="2"/>
  <c r="R311" i="2"/>
  <c r="P312" i="2"/>
  <c r="O312" i="2"/>
  <c r="Q312" i="2"/>
  <c r="R312" i="2"/>
  <c r="P313" i="2"/>
  <c r="O313" i="2"/>
  <c r="Q313" i="2"/>
  <c r="R313" i="2"/>
  <c r="P314" i="2"/>
  <c r="O314" i="2"/>
  <c r="Q314" i="2"/>
  <c r="R314" i="2"/>
  <c r="P315" i="2"/>
  <c r="O315" i="2"/>
  <c r="Q315" i="2"/>
  <c r="R315" i="2"/>
  <c r="P316" i="2"/>
  <c r="O316" i="2"/>
  <c r="Q316" i="2"/>
  <c r="R316" i="2"/>
  <c r="P317" i="2"/>
  <c r="O317" i="2"/>
  <c r="Q317" i="2"/>
  <c r="R317" i="2"/>
  <c r="P318" i="2"/>
  <c r="O318" i="2"/>
  <c r="Q318" i="2"/>
  <c r="R318" i="2"/>
  <c r="P319" i="2"/>
  <c r="O319" i="2"/>
  <c r="Q319" i="2"/>
  <c r="R319" i="2"/>
  <c r="P320" i="2"/>
  <c r="O320" i="2"/>
  <c r="Q320" i="2"/>
  <c r="R320" i="2"/>
  <c r="P321" i="2"/>
  <c r="O321" i="2"/>
  <c r="Q321" i="2"/>
  <c r="R321" i="2"/>
  <c r="P322" i="2"/>
  <c r="O322" i="2"/>
  <c r="Q322" i="2"/>
  <c r="R322" i="2"/>
  <c r="P323" i="2"/>
  <c r="O323" i="2"/>
  <c r="Q323" i="2"/>
  <c r="R323" i="2"/>
  <c r="P324" i="2"/>
  <c r="O324" i="2"/>
  <c r="Q324" i="2"/>
  <c r="R324" i="2"/>
  <c r="P325" i="2"/>
  <c r="O325" i="2"/>
  <c r="Q325" i="2"/>
  <c r="R325" i="2"/>
  <c r="P326" i="2"/>
  <c r="O326" i="2"/>
  <c r="Q326" i="2"/>
  <c r="R326" i="2"/>
  <c r="P327" i="2"/>
  <c r="O327" i="2"/>
  <c r="Q327" i="2"/>
  <c r="R327" i="2"/>
  <c r="P328" i="2"/>
  <c r="O328" i="2"/>
  <c r="Q328" i="2"/>
  <c r="R328" i="2"/>
  <c r="P329" i="2"/>
  <c r="O329" i="2"/>
  <c r="Q329" i="2"/>
  <c r="R329" i="2"/>
  <c r="P330" i="2"/>
  <c r="O330" i="2"/>
  <c r="Q330" i="2"/>
  <c r="R330" i="2"/>
  <c r="P331" i="2"/>
  <c r="O331" i="2"/>
  <c r="Q331" i="2"/>
  <c r="R331" i="2"/>
  <c r="P332" i="2"/>
  <c r="O332" i="2"/>
  <c r="Q332" i="2"/>
  <c r="R332" i="2"/>
  <c r="P333" i="2"/>
  <c r="O333" i="2"/>
  <c r="Q333" i="2"/>
  <c r="R333" i="2"/>
  <c r="P334" i="2"/>
  <c r="O334" i="2"/>
  <c r="Q334" i="2"/>
  <c r="R334" i="2"/>
  <c r="P335" i="2"/>
  <c r="O335" i="2"/>
  <c r="Q335" i="2"/>
  <c r="R335" i="2"/>
  <c r="P336" i="2"/>
  <c r="O336" i="2"/>
  <c r="Q336" i="2"/>
  <c r="R336" i="2"/>
  <c r="P337" i="2"/>
  <c r="O337" i="2"/>
  <c r="Q337" i="2"/>
  <c r="R337" i="2"/>
  <c r="P338" i="2"/>
  <c r="O338" i="2"/>
  <c r="Q338" i="2"/>
  <c r="R338" i="2"/>
  <c r="P339" i="2"/>
  <c r="O339" i="2"/>
  <c r="Q339" i="2"/>
  <c r="R339" i="2"/>
  <c r="P340" i="2"/>
  <c r="O340" i="2"/>
  <c r="Q340" i="2"/>
  <c r="R340" i="2"/>
  <c r="P341" i="2"/>
  <c r="O341" i="2"/>
  <c r="Q341" i="2"/>
  <c r="R341" i="2"/>
  <c r="P342" i="2"/>
  <c r="O342" i="2"/>
  <c r="Q342" i="2"/>
  <c r="R342" i="2"/>
  <c r="P343" i="2"/>
  <c r="O343" i="2"/>
  <c r="Q343" i="2"/>
  <c r="R343" i="2"/>
  <c r="P344" i="2"/>
  <c r="O344" i="2"/>
  <c r="Q344" i="2"/>
  <c r="R344" i="2"/>
  <c r="P345" i="2"/>
  <c r="O345" i="2"/>
  <c r="Q345" i="2"/>
  <c r="R345" i="2"/>
  <c r="P346" i="2"/>
  <c r="O346" i="2"/>
  <c r="Q346" i="2"/>
  <c r="R346" i="2"/>
  <c r="P347" i="2"/>
  <c r="O347" i="2"/>
  <c r="Q347" i="2"/>
  <c r="R347" i="2"/>
  <c r="P348" i="2"/>
  <c r="O348" i="2"/>
  <c r="Q348" i="2"/>
  <c r="R348" i="2"/>
  <c r="P349" i="2"/>
  <c r="O349" i="2"/>
  <c r="Q349" i="2"/>
  <c r="R349" i="2"/>
  <c r="P350" i="2"/>
  <c r="O350" i="2"/>
  <c r="Q350" i="2"/>
  <c r="R350" i="2"/>
  <c r="P351" i="2"/>
  <c r="O351" i="2"/>
  <c r="Q351" i="2"/>
  <c r="R351" i="2"/>
  <c r="P352" i="2"/>
  <c r="O352" i="2"/>
  <c r="Q352" i="2"/>
  <c r="R352" i="2"/>
  <c r="P353" i="2"/>
  <c r="O353" i="2"/>
  <c r="Q353" i="2"/>
  <c r="R353" i="2"/>
  <c r="P354" i="2"/>
  <c r="O354" i="2"/>
  <c r="Q354" i="2"/>
  <c r="R354" i="2"/>
  <c r="P355" i="2"/>
  <c r="O355" i="2"/>
  <c r="Q355" i="2"/>
  <c r="R355" i="2"/>
  <c r="P356" i="2"/>
  <c r="O356" i="2"/>
  <c r="Q356" i="2"/>
  <c r="R356" i="2"/>
  <c r="P357" i="2"/>
  <c r="O357" i="2"/>
  <c r="Q357" i="2"/>
  <c r="R357" i="2"/>
  <c r="P358" i="2"/>
  <c r="O358" i="2"/>
  <c r="Q358" i="2"/>
  <c r="R358" i="2"/>
  <c r="P359" i="2"/>
  <c r="O359" i="2"/>
  <c r="Q359" i="2"/>
  <c r="R359" i="2"/>
  <c r="P360" i="2"/>
  <c r="O360" i="2"/>
  <c r="Q360" i="2"/>
  <c r="R360" i="2"/>
  <c r="P361" i="2"/>
  <c r="O361" i="2"/>
  <c r="Q361" i="2"/>
  <c r="R361" i="2"/>
  <c r="P362" i="2"/>
  <c r="O362" i="2"/>
  <c r="Q362" i="2"/>
  <c r="R362" i="2"/>
  <c r="P363" i="2"/>
  <c r="O363" i="2"/>
  <c r="Q363" i="2"/>
  <c r="R363" i="2"/>
  <c r="P364" i="2"/>
  <c r="O364" i="2"/>
  <c r="Q364" i="2"/>
  <c r="R364" i="2"/>
  <c r="P365" i="2"/>
  <c r="O365" i="2"/>
  <c r="Q365" i="2"/>
  <c r="R365" i="2"/>
  <c r="P366" i="2"/>
  <c r="O366" i="2"/>
  <c r="Q366" i="2"/>
  <c r="R366" i="2"/>
  <c r="P367" i="2"/>
  <c r="O367" i="2"/>
  <c r="Q367" i="2"/>
  <c r="R367" i="2"/>
  <c r="P368" i="2"/>
  <c r="O368" i="2"/>
  <c r="Q368" i="2"/>
  <c r="R368" i="2"/>
  <c r="P369" i="2"/>
  <c r="O369" i="2"/>
  <c r="Q369" i="2"/>
  <c r="R369" i="2"/>
  <c r="P370" i="2"/>
  <c r="O370" i="2"/>
  <c r="Q370" i="2"/>
  <c r="R370" i="2"/>
  <c r="P371" i="2"/>
  <c r="O371" i="2"/>
  <c r="Q371" i="2"/>
  <c r="R371" i="2"/>
  <c r="P372" i="2"/>
  <c r="O372" i="2"/>
  <c r="Q372" i="2"/>
  <c r="R372" i="2"/>
  <c r="P373" i="2"/>
  <c r="O373" i="2"/>
  <c r="Q373" i="2"/>
  <c r="R373" i="2"/>
  <c r="P374" i="2"/>
  <c r="O374" i="2"/>
  <c r="Q374" i="2"/>
  <c r="R374" i="2"/>
  <c r="P375" i="2"/>
  <c r="O375" i="2"/>
  <c r="Q375" i="2"/>
  <c r="R375" i="2"/>
  <c r="P376" i="2"/>
  <c r="O376" i="2"/>
  <c r="Q376" i="2"/>
  <c r="R376" i="2"/>
  <c r="P377" i="2"/>
  <c r="O377" i="2"/>
  <c r="Q377" i="2"/>
  <c r="R377" i="2"/>
  <c r="P378" i="2"/>
  <c r="O378" i="2"/>
  <c r="Q378" i="2"/>
  <c r="R378" i="2"/>
  <c r="P379" i="2"/>
  <c r="O379" i="2"/>
  <c r="Q379" i="2"/>
  <c r="R379" i="2"/>
  <c r="P380" i="2"/>
  <c r="O380" i="2"/>
  <c r="Q380" i="2"/>
  <c r="R380" i="2"/>
  <c r="P381" i="2"/>
  <c r="O381" i="2"/>
  <c r="Q381" i="2"/>
  <c r="R381" i="2"/>
  <c r="P382" i="2"/>
  <c r="O382" i="2"/>
  <c r="Q382" i="2"/>
  <c r="R382" i="2"/>
  <c r="P383" i="2"/>
  <c r="O383" i="2"/>
  <c r="Q383" i="2"/>
  <c r="R383" i="2"/>
  <c r="P384" i="2"/>
  <c r="O384" i="2"/>
  <c r="Q384" i="2"/>
  <c r="R384" i="2"/>
  <c r="P385" i="2"/>
  <c r="O385" i="2"/>
  <c r="Q385" i="2"/>
  <c r="R385" i="2"/>
  <c r="P386" i="2"/>
  <c r="O386" i="2"/>
  <c r="Q386" i="2"/>
  <c r="R386" i="2"/>
  <c r="P387" i="2"/>
  <c r="O387" i="2"/>
  <c r="Q387" i="2"/>
  <c r="R387" i="2"/>
  <c r="P388" i="2"/>
  <c r="O388" i="2"/>
  <c r="Q388" i="2"/>
  <c r="R388" i="2"/>
  <c r="P389" i="2"/>
  <c r="O389" i="2"/>
  <c r="Q389" i="2"/>
  <c r="R389" i="2"/>
  <c r="P390" i="2"/>
  <c r="O390" i="2"/>
  <c r="Q390" i="2"/>
  <c r="R390" i="2"/>
  <c r="P391" i="2"/>
  <c r="O391" i="2"/>
  <c r="Q391" i="2"/>
  <c r="R391" i="2"/>
  <c r="P392" i="2"/>
  <c r="O392" i="2"/>
  <c r="Q392" i="2"/>
  <c r="R392" i="2"/>
  <c r="P393" i="2"/>
  <c r="O393" i="2"/>
  <c r="Q393" i="2"/>
  <c r="R393" i="2"/>
  <c r="P394" i="2"/>
  <c r="O394" i="2"/>
  <c r="Q394" i="2"/>
  <c r="R394" i="2"/>
  <c r="P395" i="2"/>
  <c r="O395" i="2"/>
  <c r="Q395" i="2"/>
  <c r="R395" i="2"/>
  <c r="P396" i="2"/>
  <c r="O396" i="2"/>
  <c r="Q396" i="2"/>
  <c r="R396" i="2"/>
  <c r="P397" i="2"/>
  <c r="O397" i="2"/>
  <c r="Q397" i="2"/>
  <c r="R397" i="2"/>
  <c r="P398" i="2"/>
  <c r="O398" i="2"/>
  <c r="Q398" i="2"/>
  <c r="R398" i="2"/>
  <c r="P399" i="2"/>
  <c r="O399" i="2"/>
  <c r="Q399" i="2"/>
  <c r="R399" i="2"/>
  <c r="P400" i="2"/>
  <c r="O400" i="2"/>
  <c r="Q400" i="2"/>
  <c r="R400" i="2"/>
  <c r="P401" i="2"/>
  <c r="O401" i="2"/>
  <c r="Q401" i="2"/>
  <c r="R401" i="2"/>
  <c r="P402" i="2"/>
  <c r="O402" i="2"/>
  <c r="Q402" i="2"/>
  <c r="R402" i="2"/>
  <c r="P403" i="2"/>
  <c r="O403" i="2"/>
  <c r="Q403" i="2"/>
  <c r="R403" i="2"/>
  <c r="P404" i="2"/>
  <c r="O404" i="2"/>
  <c r="Q404" i="2"/>
  <c r="R404" i="2"/>
  <c r="P405" i="2"/>
  <c r="O405" i="2"/>
  <c r="Q405" i="2"/>
  <c r="R405" i="2"/>
  <c r="P406" i="2"/>
  <c r="O406" i="2"/>
  <c r="Q406" i="2"/>
  <c r="R406" i="2"/>
  <c r="P407" i="2"/>
  <c r="O407" i="2"/>
  <c r="Q407" i="2"/>
  <c r="R407" i="2"/>
  <c r="P408" i="2"/>
  <c r="O408" i="2"/>
  <c r="Q408" i="2"/>
  <c r="R408" i="2"/>
  <c r="P409" i="2"/>
  <c r="O409" i="2"/>
  <c r="Q409" i="2"/>
  <c r="R409" i="2"/>
  <c r="P410" i="2"/>
  <c r="O410" i="2"/>
  <c r="Q410" i="2"/>
  <c r="R410" i="2"/>
  <c r="P411" i="2"/>
  <c r="O411" i="2"/>
  <c r="Q411" i="2"/>
  <c r="R411" i="2"/>
  <c r="P412" i="2"/>
  <c r="O412" i="2"/>
  <c r="Q412" i="2"/>
  <c r="R412" i="2"/>
  <c r="P413" i="2"/>
  <c r="O413" i="2"/>
  <c r="Q413" i="2"/>
  <c r="R413" i="2"/>
  <c r="P414" i="2"/>
  <c r="O414" i="2"/>
  <c r="Q414" i="2"/>
  <c r="R414" i="2"/>
  <c r="P415" i="2"/>
  <c r="O415" i="2"/>
  <c r="Q415" i="2"/>
  <c r="R415" i="2"/>
  <c r="P416" i="2"/>
  <c r="O416" i="2"/>
  <c r="Q416" i="2"/>
  <c r="R416" i="2"/>
  <c r="P417" i="2"/>
  <c r="O417" i="2"/>
  <c r="Q417" i="2"/>
  <c r="R417" i="2"/>
  <c r="P418" i="2"/>
  <c r="O418" i="2"/>
  <c r="Q418" i="2"/>
  <c r="R418" i="2"/>
  <c r="P419" i="2"/>
  <c r="O419" i="2"/>
  <c r="Q419" i="2"/>
  <c r="R419" i="2"/>
  <c r="P420" i="2"/>
  <c r="O420" i="2"/>
  <c r="Q420" i="2"/>
  <c r="R420" i="2"/>
  <c r="P421" i="2"/>
  <c r="O421" i="2"/>
  <c r="Q421" i="2"/>
  <c r="R421" i="2"/>
  <c r="P422" i="2"/>
  <c r="O422" i="2"/>
  <c r="Q422" i="2"/>
  <c r="R422" i="2"/>
  <c r="P423" i="2"/>
  <c r="O423" i="2"/>
  <c r="Q423" i="2"/>
  <c r="R423" i="2"/>
  <c r="P424" i="2"/>
  <c r="O424" i="2"/>
  <c r="Q424" i="2"/>
  <c r="R424" i="2"/>
  <c r="P425" i="2"/>
  <c r="O425" i="2"/>
  <c r="Q425" i="2"/>
  <c r="R425" i="2"/>
  <c r="P426" i="2"/>
  <c r="O426" i="2"/>
  <c r="Q426" i="2"/>
  <c r="R426" i="2"/>
  <c r="P427" i="2"/>
  <c r="O427" i="2"/>
  <c r="Q427" i="2"/>
  <c r="R427" i="2"/>
  <c r="P428" i="2"/>
  <c r="O428" i="2"/>
  <c r="Q428" i="2"/>
  <c r="R428" i="2"/>
  <c r="P429" i="2"/>
  <c r="O429" i="2"/>
  <c r="Q429" i="2"/>
  <c r="R429" i="2"/>
  <c r="P430" i="2"/>
  <c r="O430" i="2"/>
  <c r="Q430" i="2"/>
  <c r="R430" i="2"/>
  <c r="P431" i="2"/>
  <c r="O431" i="2"/>
  <c r="Q431" i="2"/>
  <c r="R431" i="2"/>
  <c r="P432" i="2"/>
  <c r="O432" i="2"/>
  <c r="Q432" i="2"/>
  <c r="R432" i="2"/>
  <c r="P433" i="2"/>
  <c r="O433" i="2"/>
  <c r="Q433" i="2"/>
  <c r="R433" i="2"/>
  <c r="P434" i="2"/>
  <c r="O434" i="2"/>
  <c r="Q434" i="2"/>
  <c r="R434" i="2"/>
  <c r="P435" i="2"/>
  <c r="O435" i="2"/>
  <c r="Q435" i="2"/>
  <c r="R435" i="2"/>
  <c r="P436" i="2"/>
  <c r="O436" i="2"/>
  <c r="Q436" i="2"/>
  <c r="R436" i="2"/>
  <c r="P437" i="2"/>
  <c r="O437" i="2"/>
  <c r="Q437" i="2"/>
  <c r="R437" i="2"/>
  <c r="P438" i="2"/>
  <c r="O438" i="2"/>
  <c r="Q438" i="2"/>
  <c r="R438" i="2"/>
  <c r="P439" i="2"/>
  <c r="O439" i="2"/>
  <c r="Q439" i="2"/>
  <c r="R439" i="2"/>
  <c r="P440" i="2"/>
  <c r="O440" i="2"/>
  <c r="Q440" i="2"/>
  <c r="R440" i="2"/>
  <c r="P441" i="2"/>
  <c r="O441" i="2"/>
  <c r="Q441" i="2"/>
  <c r="R441" i="2"/>
  <c r="P442" i="2"/>
  <c r="O442" i="2"/>
  <c r="Q442" i="2"/>
  <c r="R442" i="2"/>
  <c r="P443" i="2"/>
  <c r="O443" i="2"/>
  <c r="Q443" i="2"/>
  <c r="R443" i="2"/>
  <c r="P444" i="2"/>
  <c r="O444" i="2"/>
  <c r="Q444" i="2"/>
  <c r="R444" i="2"/>
  <c r="P445" i="2"/>
  <c r="O445" i="2"/>
  <c r="Q445" i="2"/>
  <c r="R445" i="2"/>
  <c r="P446" i="2"/>
  <c r="O446" i="2"/>
  <c r="Q446" i="2"/>
  <c r="R446" i="2"/>
  <c r="P447" i="2"/>
  <c r="O447" i="2"/>
  <c r="Q447" i="2"/>
  <c r="R447" i="2"/>
  <c r="P448" i="2"/>
  <c r="O448" i="2"/>
  <c r="Q448" i="2"/>
  <c r="R448" i="2"/>
  <c r="P449" i="2"/>
  <c r="O449" i="2"/>
  <c r="Q449" i="2"/>
  <c r="R449" i="2"/>
  <c r="P450" i="2"/>
  <c r="O450" i="2"/>
  <c r="Q450" i="2"/>
  <c r="R450" i="2"/>
  <c r="P451" i="2"/>
  <c r="O451" i="2"/>
  <c r="Q451" i="2"/>
  <c r="R451" i="2"/>
  <c r="P452" i="2"/>
  <c r="O452" i="2"/>
  <c r="Q452" i="2"/>
  <c r="R452" i="2"/>
  <c r="P453" i="2"/>
  <c r="O453" i="2"/>
  <c r="Q453" i="2"/>
  <c r="R453" i="2"/>
  <c r="P454" i="2"/>
  <c r="O454" i="2"/>
  <c r="Q454" i="2"/>
  <c r="R454" i="2"/>
  <c r="P455" i="2"/>
  <c r="O455" i="2"/>
  <c r="Q455" i="2"/>
  <c r="R455" i="2"/>
  <c r="P456" i="2"/>
  <c r="O456" i="2"/>
  <c r="Q456" i="2"/>
  <c r="R456" i="2"/>
  <c r="P457" i="2"/>
  <c r="O457" i="2"/>
  <c r="Q457" i="2"/>
  <c r="R457" i="2"/>
  <c r="P458" i="2"/>
  <c r="O458" i="2"/>
  <c r="Q458" i="2"/>
  <c r="R458" i="2"/>
  <c r="P459" i="2"/>
  <c r="O459" i="2"/>
  <c r="Q459" i="2"/>
  <c r="R459" i="2"/>
  <c r="P460" i="2"/>
  <c r="O460" i="2"/>
  <c r="Q460" i="2"/>
  <c r="R460" i="2"/>
  <c r="P461" i="2"/>
  <c r="O461" i="2"/>
  <c r="Q461" i="2"/>
  <c r="R461" i="2"/>
  <c r="P462" i="2"/>
  <c r="O462" i="2"/>
  <c r="Q462" i="2"/>
  <c r="R462" i="2"/>
  <c r="P463" i="2"/>
  <c r="O463" i="2"/>
  <c r="Q463" i="2"/>
  <c r="R463" i="2"/>
  <c r="P464" i="2"/>
  <c r="O464" i="2"/>
  <c r="Q464" i="2"/>
  <c r="R464" i="2"/>
  <c r="P465" i="2"/>
  <c r="O465" i="2"/>
  <c r="Q465" i="2"/>
  <c r="R465" i="2"/>
  <c r="P466" i="2"/>
  <c r="O466" i="2"/>
  <c r="Q466" i="2"/>
  <c r="R466" i="2"/>
  <c r="P467" i="2"/>
  <c r="O467" i="2"/>
  <c r="Q467" i="2"/>
  <c r="R467" i="2"/>
  <c r="P468" i="2"/>
  <c r="O468" i="2"/>
  <c r="Q468" i="2"/>
  <c r="R468" i="2"/>
  <c r="P469" i="2"/>
  <c r="O469" i="2"/>
  <c r="Q469" i="2"/>
  <c r="R469" i="2"/>
  <c r="P470" i="2"/>
  <c r="O470" i="2"/>
  <c r="Q470" i="2"/>
  <c r="R470" i="2"/>
  <c r="P471" i="2"/>
  <c r="O471" i="2"/>
  <c r="Q471" i="2"/>
  <c r="R471" i="2"/>
  <c r="P472" i="2"/>
  <c r="O472" i="2"/>
  <c r="Q472" i="2"/>
  <c r="R472" i="2"/>
  <c r="P473" i="2"/>
  <c r="O473" i="2"/>
  <c r="Q473" i="2"/>
  <c r="R473" i="2"/>
  <c r="P474" i="2"/>
  <c r="O474" i="2"/>
  <c r="Q474" i="2"/>
  <c r="R474" i="2"/>
  <c r="P475" i="2"/>
  <c r="O475" i="2"/>
  <c r="Q475" i="2"/>
  <c r="R475" i="2"/>
  <c r="P476" i="2"/>
  <c r="O476" i="2"/>
  <c r="Q476" i="2"/>
  <c r="R476" i="2"/>
  <c r="P477" i="2"/>
  <c r="O477" i="2"/>
  <c r="Q477" i="2"/>
  <c r="R477" i="2"/>
  <c r="P478" i="2"/>
  <c r="O478" i="2"/>
  <c r="Q478" i="2"/>
  <c r="R478" i="2"/>
  <c r="P479" i="2"/>
  <c r="O479" i="2"/>
  <c r="Q479" i="2"/>
  <c r="R479" i="2"/>
  <c r="P480" i="2"/>
  <c r="O480" i="2"/>
  <c r="Q480" i="2"/>
  <c r="R480" i="2"/>
  <c r="P481" i="2"/>
  <c r="O481" i="2"/>
  <c r="Q481" i="2"/>
  <c r="R481" i="2"/>
  <c r="P482" i="2"/>
  <c r="O482" i="2"/>
  <c r="Q482" i="2"/>
  <c r="R482" i="2"/>
  <c r="P483" i="2"/>
  <c r="O483" i="2"/>
  <c r="Q483" i="2"/>
  <c r="R483" i="2"/>
  <c r="P484" i="2"/>
  <c r="O484" i="2"/>
  <c r="Q484" i="2"/>
  <c r="R484" i="2"/>
  <c r="P485" i="2"/>
  <c r="O485" i="2"/>
  <c r="Q485" i="2"/>
  <c r="R485" i="2"/>
  <c r="P486" i="2"/>
  <c r="O486" i="2"/>
  <c r="Q486" i="2"/>
  <c r="R486" i="2"/>
  <c r="P487" i="2"/>
  <c r="O487" i="2"/>
  <c r="Q487" i="2"/>
  <c r="R487" i="2"/>
  <c r="P488" i="2"/>
  <c r="O488" i="2"/>
  <c r="Q488" i="2"/>
  <c r="R488" i="2"/>
  <c r="P489" i="2"/>
  <c r="O489" i="2"/>
  <c r="Q489" i="2"/>
  <c r="R489" i="2"/>
  <c r="P490" i="2"/>
  <c r="O490" i="2"/>
  <c r="Q490" i="2"/>
  <c r="R490" i="2"/>
  <c r="P491" i="2"/>
  <c r="O491" i="2"/>
  <c r="Q491" i="2"/>
  <c r="R491" i="2"/>
  <c r="P492" i="2"/>
  <c r="O492" i="2"/>
  <c r="Q492" i="2"/>
  <c r="R492" i="2"/>
  <c r="P493" i="2"/>
  <c r="O493" i="2"/>
  <c r="Q493" i="2"/>
  <c r="R493" i="2"/>
  <c r="P494" i="2"/>
  <c r="O494" i="2"/>
  <c r="Q494" i="2"/>
  <c r="R494" i="2"/>
  <c r="P495" i="2"/>
  <c r="O495" i="2"/>
  <c r="Q495" i="2"/>
  <c r="R495" i="2"/>
  <c r="P496" i="2"/>
  <c r="O496" i="2"/>
  <c r="Q496" i="2"/>
  <c r="R496" i="2"/>
  <c r="P497" i="2"/>
  <c r="O497" i="2"/>
  <c r="Q497" i="2"/>
  <c r="R497" i="2"/>
  <c r="P498" i="2"/>
  <c r="O498" i="2"/>
  <c r="Q498" i="2"/>
  <c r="R498" i="2"/>
  <c r="P499" i="2"/>
  <c r="O499" i="2"/>
  <c r="Q499" i="2"/>
  <c r="R499" i="2"/>
  <c r="P500" i="2"/>
  <c r="O500" i="2"/>
  <c r="Q500" i="2"/>
  <c r="R500" i="2"/>
  <c r="P501" i="2"/>
  <c r="O501" i="2"/>
  <c r="Q501" i="2"/>
  <c r="R501" i="2"/>
  <c r="P502" i="2"/>
  <c r="O502" i="2"/>
  <c r="Q502" i="2"/>
  <c r="R502" i="2"/>
  <c r="P503" i="2"/>
  <c r="O503" i="2"/>
  <c r="Q503" i="2"/>
  <c r="R503" i="2"/>
  <c r="P504" i="2"/>
  <c r="O504" i="2"/>
  <c r="Q504" i="2"/>
  <c r="R504" i="2"/>
  <c r="P505" i="2"/>
  <c r="O505" i="2"/>
  <c r="Q505" i="2"/>
  <c r="R505" i="2"/>
  <c r="P506" i="2"/>
  <c r="O506" i="2"/>
  <c r="Q506" i="2"/>
  <c r="R506" i="2"/>
  <c r="P507" i="2"/>
  <c r="O507" i="2"/>
  <c r="Q507" i="2"/>
  <c r="R507" i="2"/>
  <c r="P508" i="2"/>
  <c r="O508" i="2"/>
  <c r="Q508" i="2"/>
  <c r="R508" i="2"/>
  <c r="P509" i="2"/>
  <c r="O509" i="2"/>
  <c r="Q509" i="2"/>
  <c r="R509" i="2"/>
  <c r="P510" i="2"/>
  <c r="O510" i="2"/>
  <c r="Q510" i="2"/>
  <c r="R510" i="2"/>
  <c r="P511" i="2"/>
  <c r="O511" i="2"/>
  <c r="Q511" i="2"/>
  <c r="R511" i="2"/>
  <c r="P512" i="2"/>
  <c r="O512" i="2"/>
  <c r="Q512" i="2"/>
  <c r="R512" i="2"/>
  <c r="P513" i="2"/>
  <c r="O513" i="2"/>
  <c r="Q513" i="2"/>
  <c r="R513" i="2"/>
  <c r="P514" i="2"/>
  <c r="O514" i="2"/>
  <c r="Q514" i="2"/>
  <c r="R514" i="2"/>
  <c r="P515" i="2"/>
  <c r="O515" i="2"/>
  <c r="Q515" i="2"/>
  <c r="R515" i="2"/>
  <c r="P516" i="2"/>
  <c r="O516" i="2"/>
  <c r="Q516" i="2"/>
  <c r="R516" i="2"/>
  <c r="P517" i="2"/>
  <c r="O517" i="2"/>
  <c r="Q517" i="2"/>
  <c r="R517" i="2"/>
  <c r="P518" i="2"/>
  <c r="O518" i="2"/>
  <c r="Q518" i="2"/>
  <c r="R518" i="2"/>
  <c r="P519" i="2"/>
  <c r="O519" i="2"/>
  <c r="Q519" i="2"/>
  <c r="R519" i="2"/>
  <c r="P520" i="2"/>
  <c r="O520" i="2"/>
  <c r="Q520" i="2"/>
  <c r="R520" i="2"/>
  <c r="P521" i="2"/>
  <c r="O521" i="2"/>
  <c r="Q521" i="2"/>
  <c r="R521" i="2"/>
  <c r="P522" i="2"/>
  <c r="O522" i="2"/>
  <c r="Q522" i="2"/>
  <c r="R522" i="2"/>
  <c r="P523" i="2"/>
  <c r="O523" i="2"/>
  <c r="Q523" i="2"/>
  <c r="R523" i="2"/>
  <c r="P524" i="2"/>
  <c r="O524" i="2"/>
  <c r="Q524" i="2"/>
  <c r="R524" i="2"/>
  <c r="P525" i="2"/>
  <c r="O525" i="2"/>
  <c r="Q525" i="2"/>
  <c r="R525" i="2"/>
  <c r="P526" i="2"/>
  <c r="O526" i="2"/>
  <c r="Q526" i="2"/>
  <c r="R526" i="2"/>
  <c r="P527" i="2"/>
  <c r="O527" i="2"/>
  <c r="Q527" i="2"/>
  <c r="R527" i="2"/>
  <c r="P528" i="2"/>
  <c r="O528" i="2"/>
  <c r="Q528" i="2"/>
  <c r="R528" i="2"/>
  <c r="P529" i="2"/>
  <c r="O529" i="2"/>
  <c r="Q529" i="2"/>
  <c r="R529" i="2"/>
  <c r="P530" i="2"/>
  <c r="O530" i="2"/>
  <c r="Q530" i="2"/>
  <c r="R530" i="2"/>
  <c r="P531" i="2"/>
  <c r="O531" i="2"/>
  <c r="Q531" i="2"/>
  <c r="R531" i="2"/>
  <c r="P532" i="2"/>
  <c r="O532" i="2"/>
  <c r="Q532" i="2"/>
  <c r="R532" i="2"/>
  <c r="P533" i="2"/>
  <c r="O533" i="2"/>
  <c r="Q533" i="2"/>
  <c r="R533" i="2"/>
  <c r="P534" i="2"/>
  <c r="O534" i="2"/>
  <c r="Q534" i="2"/>
  <c r="R534" i="2"/>
  <c r="P535" i="2"/>
  <c r="O535" i="2"/>
  <c r="Q535" i="2"/>
  <c r="R535" i="2"/>
  <c r="P536" i="2"/>
  <c r="O536" i="2"/>
  <c r="Q536" i="2"/>
  <c r="R536" i="2"/>
  <c r="P537" i="2"/>
  <c r="O537" i="2"/>
  <c r="Q537" i="2"/>
  <c r="R537" i="2"/>
  <c r="P538" i="2"/>
  <c r="O538" i="2"/>
  <c r="Q538" i="2"/>
  <c r="R538" i="2"/>
  <c r="P539" i="2"/>
  <c r="O539" i="2"/>
  <c r="Q539" i="2"/>
  <c r="R539" i="2"/>
  <c r="P540" i="2"/>
  <c r="O540" i="2"/>
  <c r="Q540" i="2"/>
  <c r="R540" i="2"/>
  <c r="P541" i="2"/>
  <c r="O541" i="2"/>
  <c r="Q541" i="2"/>
  <c r="R541" i="2"/>
  <c r="P542" i="2"/>
  <c r="O542" i="2"/>
  <c r="Q542" i="2"/>
  <c r="R542" i="2"/>
  <c r="P543" i="2"/>
  <c r="O543" i="2"/>
  <c r="Q543" i="2"/>
  <c r="R543" i="2"/>
  <c r="P544" i="2"/>
  <c r="O544" i="2"/>
  <c r="Q544" i="2"/>
  <c r="R544" i="2"/>
  <c r="P545" i="2"/>
  <c r="O545" i="2"/>
  <c r="Q545" i="2"/>
  <c r="R545" i="2"/>
  <c r="P546" i="2"/>
  <c r="O546" i="2"/>
  <c r="Q546" i="2"/>
  <c r="R546" i="2"/>
  <c r="P547" i="2"/>
  <c r="O547" i="2"/>
  <c r="Q547" i="2"/>
  <c r="R547" i="2"/>
  <c r="P548" i="2"/>
  <c r="O548" i="2"/>
  <c r="Q548" i="2"/>
  <c r="R548" i="2"/>
  <c r="P549" i="2"/>
  <c r="O549" i="2"/>
  <c r="Q549" i="2"/>
  <c r="R549" i="2"/>
  <c r="P550" i="2"/>
  <c r="O550" i="2"/>
  <c r="Q550" i="2"/>
  <c r="R550" i="2"/>
  <c r="P551" i="2"/>
  <c r="O551" i="2"/>
  <c r="Q551" i="2"/>
  <c r="R551" i="2"/>
  <c r="P552" i="2"/>
  <c r="O552" i="2"/>
  <c r="Q552" i="2"/>
  <c r="R552" i="2"/>
  <c r="P553" i="2"/>
  <c r="O553" i="2"/>
  <c r="Q553" i="2"/>
  <c r="R553" i="2"/>
  <c r="P554" i="2"/>
  <c r="O554" i="2"/>
  <c r="Q554" i="2"/>
  <c r="R554" i="2"/>
  <c r="P555" i="2"/>
  <c r="O555" i="2"/>
  <c r="Q555" i="2"/>
  <c r="R555" i="2"/>
  <c r="P556" i="2"/>
  <c r="O556" i="2"/>
  <c r="Q556" i="2"/>
  <c r="R556" i="2"/>
  <c r="P557" i="2"/>
  <c r="O557" i="2"/>
  <c r="Q557" i="2"/>
  <c r="R557" i="2"/>
  <c r="P558" i="2"/>
  <c r="O558" i="2"/>
  <c r="Q558" i="2"/>
  <c r="R558" i="2"/>
  <c r="P559" i="2"/>
  <c r="O559" i="2"/>
  <c r="Q559" i="2"/>
  <c r="R559" i="2"/>
  <c r="P560" i="2"/>
  <c r="O560" i="2"/>
  <c r="Q560" i="2"/>
  <c r="R560" i="2"/>
  <c r="P561" i="2"/>
  <c r="O561" i="2"/>
  <c r="Q561" i="2"/>
  <c r="R561" i="2"/>
  <c r="P562" i="2"/>
  <c r="O562" i="2"/>
  <c r="Q562" i="2"/>
  <c r="R562" i="2"/>
  <c r="P563" i="2"/>
  <c r="O563" i="2"/>
  <c r="Q563" i="2"/>
  <c r="R563" i="2"/>
  <c r="P564" i="2"/>
  <c r="O564" i="2"/>
  <c r="Q564" i="2"/>
  <c r="R564" i="2"/>
  <c r="P565" i="2"/>
  <c r="O565" i="2"/>
  <c r="Q565" i="2"/>
  <c r="R565" i="2"/>
  <c r="P566" i="2"/>
  <c r="O566" i="2"/>
  <c r="Q566" i="2"/>
  <c r="R566" i="2"/>
  <c r="P567" i="2"/>
  <c r="O567" i="2"/>
  <c r="Q567" i="2"/>
  <c r="R567" i="2"/>
  <c r="P568" i="2"/>
  <c r="O568" i="2"/>
  <c r="Q568" i="2"/>
  <c r="R568" i="2"/>
  <c r="P569" i="2"/>
  <c r="O569" i="2"/>
  <c r="Q569" i="2"/>
  <c r="R569" i="2"/>
  <c r="P570" i="2"/>
  <c r="O570" i="2"/>
  <c r="Q570" i="2"/>
  <c r="R570" i="2"/>
  <c r="P571" i="2"/>
  <c r="O571" i="2"/>
  <c r="Q571" i="2"/>
  <c r="R571" i="2"/>
  <c r="P572" i="2"/>
  <c r="O572" i="2"/>
  <c r="Q572" i="2"/>
  <c r="R572" i="2"/>
  <c r="P573" i="2"/>
  <c r="O573" i="2"/>
  <c r="Q573" i="2"/>
  <c r="R573" i="2"/>
  <c r="P574" i="2"/>
  <c r="O574" i="2"/>
  <c r="Q574" i="2"/>
  <c r="R574" i="2"/>
  <c r="P575" i="2"/>
  <c r="O575" i="2"/>
  <c r="Q575" i="2"/>
  <c r="R575" i="2"/>
  <c r="P576" i="2"/>
  <c r="O576" i="2"/>
  <c r="Q576" i="2"/>
  <c r="R576" i="2"/>
  <c r="P577" i="2"/>
  <c r="O577" i="2"/>
  <c r="Q577" i="2"/>
  <c r="R577" i="2"/>
  <c r="P578" i="2"/>
  <c r="O578" i="2"/>
  <c r="Q578" i="2"/>
  <c r="R578" i="2"/>
  <c r="P579" i="2"/>
  <c r="O579" i="2"/>
  <c r="Q579" i="2"/>
  <c r="R579" i="2"/>
  <c r="P580" i="2"/>
  <c r="O580" i="2"/>
  <c r="Q580" i="2"/>
  <c r="R580" i="2"/>
  <c r="P581" i="2"/>
  <c r="O581" i="2"/>
  <c r="Q581" i="2"/>
  <c r="R581" i="2"/>
  <c r="P582" i="2"/>
  <c r="O582" i="2"/>
  <c r="Q582" i="2"/>
  <c r="R582" i="2"/>
  <c r="P583" i="2"/>
  <c r="O583" i="2"/>
  <c r="Q583" i="2"/>
  <c r="R583" i="2"/>
  <c r="P584" i="2"/>
  <c r="O584" i="2"/>
  <c r="Q584" i="2"/>
  <c r="R584" i="2"/>
  <c r="P585" i="2"/>
  <c r="O585" i="2"/>
  <c r="Q585" i="2"/>
  <c r="R585" i="2"/>
  <c r="P586" i="2"/>
  <c r="O586" i="2"/>
  <c r="Q586" i="2"/>
  <c r="R586" i="2"/>
  <c r="P587" i="2"/>
  <c r="O587" i="2"/>
  <c r="Q587" i="2"/>
  <c r="R587" i="2"/>
  <c r="P588" i="2"/>
  <c r="O588" i="2"/>
  <c r="Q588" i="2"/>
  <c r="R588" i="2"/>
  <c r="P589" i="2"/>
  <c r="O589" i="2"/>
  <c r="Q589" i="2"/>
  <c r="R589" i="2"/>
  <c r="P590" i="2"/>
  <c r="O590" i="2"/>
  <c r="Q590" i="2"/>
  <c r="R590" i="2"/>
  <c r="P591" i="2"/>
  <c r="O591" i="2"/>
  <c r="Q591" i="2"/>
  <c r="R591" i="2"/>
  <c r="P592" i="2"/>
  <c r="O592" i="2"/>
  <c r="Q592" i="2"/>
  <c r="R592" i="2"/>
  <c r="P593" i="2"/>
  <c r="O593" i="2"/>
  <c r="Q593" i="2"/>
  <c r="R593" i="2"/>
  <c r="P594" i="2"/>
  <c r="O594" i="2"/>
  <c r="Q594" i="2"/>
  <c r="R594" i="2"/>
  <c r="P595" i="2"/>
  <c r="O595" i="2"/>
  <c r="Q595" i="2"/>
  <c r="R595" i="2"/>
  <c r="P596" i="2"/>
  <c r="O596" i="2"/>
  <c r="Q596" i="2"/>
  <c r="R596" i="2"/>
  <c r="P597" i="2"/>
  <c r="O597" i="2"/>
  <c r="Q597" i="2"/>
  <c r="R597" i="2"/>
  <c r="P598" i="2"/>
  <c r="O598" i="2"/>
  <c r="Q598" i="2"/>
  <c r="R598" i="2"/>
  <c r="P599" i="2"/>
  <c r="O599" i="2"/>
  <c r="Q599" i="2"/>
  <c r="R599" i="2"/>
  <c r="P600" i="2"/>
  <c r="O600" i="2"/>
  <c r="Q600" i="2"/>
  <c r="R600" i="2"/>
  <c r="P601" i="2"/>
  <c r="O601" i="2"/>
  <c r="Q601" i="2"/>
  <c r="R601" i="2"/>
  <c r="P602" i="2"/>
  <c r="O602" i="2"/>
  <c r="Q602" i="2"/>
  <c r="R602" i="2"/>
  <c r="P603" i="2"/>
  <c r="O603" i="2"/>
  <c r="Q603" i="2"/>
  <c r="R603" i="2"/>
  <c r="P604" i="2"/>
  <c r="O604" i="2"/>
  <c r="Q604" i="2"/>
  <c r="R604" i="2"/>
  <c r="P605" i="2"/>
  <c r="O605" i="2"/>
  <c r="Q605" i="2"/>
  <c r="R605" i="2"/>
  <c r="P606" i="2"/>
  <c r="O606" i="2"/>
  <c r="Q606" i="2"/>
  <c r="R606" i="2"/>
  <c r="P607" i="2"/>
  <c r="O607" i="2"/>
  <c r="Q607" i="2"/>
  <c r="R607" i="2"/>
  <c r="P608" i="2"/>
  <c r="O608" i="2"/>
  <c r="Q608" i="2"/>
  <c r="R608" i="2"/>
  <c r="P609" i="2"/>
  <c r="O609" i="2"/>
  <c r="Q609" i="2"/>
  <c r="R609" i="2"/>
  <c r="P610" i="2"/>
  <c r="O610" i="2"/>
  <c r="Q610" i="2"/>
  <c r="R610" i="2"/>
  <c r="P611" i="2"/>
  <c r="O611" i="2"/>
  <c r="Q611" i="2"/>
  <c r="R611" i="2"/>
  <c r="P612" i="2"/>
  <c r="O612" i="2"/>
  <c r="Q612" i="2"/>
  <c r="R612" i="2"/>
  <c r="P613" i="2"/>
  <c r="O613" i="2"/>
  <c r="Q613" i="2"/>
  <c r="R613" i="2"/>
  <c r="P614" i="2"/>
  <c r="O614" i="2"/>
  <c r="Q614" i="2"/>
  <c r="R614" i="2"/>
  <c r="P615" i="2"/>
  <c r="O615" i="2"/>
  <c r="Q615" i="2"/>
  <c r="R615" i="2"/>
  <c r="P616" i="2"/>
  <c r="O616" i="2"/>
  <c r="Q616" i="2"/>
  <c r="R616" i="2"/>
  <c r="P617" i="2"/>
  <c r="O617" i="2"/>
  <c r="Q617" i="2"/>
  <c r="R617" i="2"/>
  <c r="P618" i="2"/>
  <c r="O618" i="2"/>
  <c r="Q618" i="2"/>
  <c r="R618" i="2"/>
  <c r="P619" i="2"/>
  <c r="O619" i="2"/>
  <c r="Q619" i="2"/>
  <c r="R619" i="2"/>
  <c r="P620" i="2"/>
  <c r="O620" i="2"/>
  <c r="Q620" i="2"/>
  <c r="R620" i="2"/>
  <c r="P621" i="2"/>
  <c r="O621" i="2"/>
  <c r="Q621" i="2"/>
  <c r="R621" i="2"/>
  <c r="P622" i="2"/>
  <c r="O622" i="2"/>
  <c r="Q622" i="2"/>
  <c r="R622" i="2"/>
  <c r="P623" i="2"/>
  <c r="O623" i="2"/>
  <c r="Q623" i="2"/>
  <c r="R623" i="2"/>
  <c r="P624" i="2"/>
  <c r="O624" i="2"/>
  <c r="Q624" i="2"/>
  <c r="R624" i="2"/>
  <c r="P625" i="2"/>
  <c r="O625" i="2"/>
  <c r="Q625" i="2"/>
  <c r="R625" i="2"/>
  <c r="P626" i="2"/>
  <c r="O626" i="2"/>
  <c r="Q626" i="2"/>
  <c r="R626" i="2"/>
  <c r="P627" i="2"/>
  <c r="O627" i="2"/>
  <c r="Q627" i="2"/>
  <c r="R627" i="2"/>
  <c r="P628" i="2"/>
  <c r="O628" i="2"/>
  <c r="Q628" i="2"/>
  <c r="R628" i="2"/>
  <c r="P629" i="2"/>
  <c r="O629" i="2"/>
  <c r="Q629" i="2"/>
  <c r="R629" i="2"/>
  <c r="P630" i="2"/>
  <c r="O630" i="2"/>
  <c r="Q630" i="2"/>
  <c r="R630" i="2"/>
  <c r="P631" i="2"/>
  <c r="O631" i="2"/>
  <c r="Q631" i="2"/>
  <c r="R631" i="2"/>
  <c r="P632" i="2"/>
  <c r="O632" i="2"/>
  <c r="Q632" i="2"/>
  <c r="R632" i="2"/>
  <c r="P633" i="2"/>
  <c r="O633" i="2"/>
  <c r="Q633" i="2"/>
  <c r="R633" i="2"/>
  <c r="P634" i="2"/>
  <c r="O634" i="2"/>
  <c r="Q634" i="2"/>
  <c r="R634" i="2"/>
  <c r="P635" i="2"/>
  <c r="O635" i="2"/>
  <c r="Q635" i="2"/>
  <c r="R635" i="2"/>
  <c r="P636" i="2"/>
  <c r="O636" i="2"/>
  <c r="Q636" i="2"/>
  <c r="R636" i="2"/>
  <c r="P637" i="2"/>
  <c r="O637" i="2"/>
  <c r="Q637" i="2"/>
  <c r="R637" i="2"/>
  <c r="P638" i="2"/>
  <c r="O638" i="2"/>
  <c r="Q638" i="2"/>
  <c r="R638" i="2"/>
  <c r="P639" i="2"/>
  <c r="O639" i="2"/>
  <c r="Q639" i="2"/>
  <c r="R639" i="2"/>
  <c r="P640" i="2"/>
  <c r="O640" i="2"/>
  <c r="Q640" i="2"/>
  <c r="R640" i="2"/>
  <c r="P641" i="2"/>
  <c r="O641" i="2"/>
  <c r="Q641" i="2"/>
  <c r="R641" i="2"/>
  <c r="P642" i="2"/>
  <c r="O642" i="2"/>
  <c r="Q642" i="2"/>
  <c r="R642" i="2"/>
  <c r="P643" i="2"/>
  <c r="O643" i="2"/>
  <c r="Q643" i="2"/>
  <c r="R643" i="2"/>
  <c r="P644" i="2"/>
  <c r="O644" i="2"/>
  <c r="Q644" i="2"/>
  <c r="R644" i="2"/>
  <c r="P645" i="2"/>
  <c r="O645" i="2"/>
  <c r="Q645" i="2"/>
  <c r="R645" i="2"/>
  <c r="P646" i="2"/>
  <c r="O646" i="2"/>
  <c r="Q646" i="2"/>
  <c r="R646" i="2"/>
  <c r="P647" i="2"/>
  <c r="O647" i="2"/>
  <c r="Q647" i="2"/>
  <c r="R647" i="2"/>
  <c r="P648" i="2"/>
  <c r="O648" i="2"/>
  <c r="Q648" i="2"/>
  <c r="R648" i="2"/>
  <c r="P649" i="2"/>
  <c r="O649" i="2"/>
  <c r="Q649" i="2"/>
  <c r="R649" i="2"/>
  <c r="P650" i="2"/>
  <c r="O650" i="2"/>
  <c r="Q650" i="2"/>
  <c r="R650" i="2"/>
  <c r="P651" i="2"/>
  <c r="O651" i="2"/>
  <c r="Q651" i="2"/>
  <c r="R651" i="2"/>
  <c r="P652" i="2"/>
  <c r="O652" i="2"/>
  <c r="Q652" i="2"/>
  <c r="R652" i="2"/>
  <c r="P653" i="2"/>
  <c r="O653" i="2"/>
  <c r="Q653" i="2"/>
  <c r="R653" i="2"/>
  <c r="P654" i="2"/>
  <c r="O654" i="2"/>
  <c r="Q654" i="2"/>
  <c r="R654" i="2"/>
  <c r="P655" i="2"/>
  <c r="O655" i="2"/>
  <c r="Q655" i="2"/>
  <c r="R655" i="2"/>
  <c r="P656" i="2"/>
  <c r="O656" i="2"/>
  <c r="Q656" i="2"/>
  <c r="R656" i="2"/>
  <c r="P657" i="2"/>
  <c r="O657" i="2"/>
  <c r="Q657" i="2"/>
  <c r="R657" i="2"/>
  <c r="P658" i="2"/>
  <c r="O658" i="2"/>
  <c r="Q658" i="2"/>
  <c r="R658" i="2"/>
  <c r="P659" i="2"/>
  <c r="O659" i="2"/>
  <c r="Q659" i="2"/>
  <c r="R659" i="2"/>
  <c r="P660" i="2"/>
  <c r="O660" i="2"/>
  <c r="Q660" i="2"/>
  <c r="R660" i="2"/>
  <c r="P661" i="2"/>
  <c r="O661" i="2"/>
  <c r="Q661" i="2"/>
  <c r="R661" i="2"/>
  <c r="P662" i="2"/>
  <c r="O662" i="2"/>
  <c r="Q662" i="2"/>
  <c r="R662" i="2"/>
  <c r="P663" i="2"/>
  <c r="O663" i="2"/>
  <c r="Q663" i="2"/>
  <c r="R663" i="2"/>
  <c r="P664" i="2"/>
  <c r="O664" i="2"/>
  <c r="Q664" i="2"/>
  <c r="R664" i="2"/>
  <c r="P665" i="2"/>
  <c r="O665" i="2"/>
  <c r="Q665" i="2"/>
  <c r="R665" i="2"/>
  <c r="P666" i="2"/>
  <c r="O666" i="2"/>
  <c r="Q666" i="2"/>
  <c r="R666" i="2"/>
  <c r="P667" i="2"/>
  <c r="O667" i="2"/>
  <c r="Q667" i="2"/>
  <c r="R667" i="2"/>
  <c r="P668" i="2"/>
  <c r="O668" i="2"/>
  <c r="Q668" i="2"/>
  <c r="R668" i="2"/>
  <c r="P669" i="2"/>
  <c r="O669" i="2"/>
  <c r="Q669" i="2"/>
  <c r="R669" i="2"/>
  <c r="P670" i="2"/>
  <c r="O670" i="2"/>
  <c r="Q670" i="2"/>
  <c r="R670" i="2"/>
  <c r="P671" i="2"/>
  <c r="O671" i="2"/>
  <c r="Q671" i="2"/>
  <c r="R671" i="2"/>
  <c r="P672" i="2"/>
  <c r="O672" i="2"/>
  <c r="Q672" i="2"/>
  <c r="R672" i="2"/>
  <c r="P673" i="2"/>
  <c r="O673" i="2"/>
  <c r="Q673" i="2"/>
  <c r="R673" i="2"/>
  <c r="P674" i="2"/>
  <c r="O674" i="2"/>
  <c r="Q674" i="2"/>
  <c r="R674" i="2"/>
  <c r="P675" i="2"/>
  <c r="O675" i="2"/>
  <c r="Q675" i="2"/>
  <c r="R675" i="2"/>
  <c r="P676" i="2"/>
  <c r="O676" i="2"/>
  <c r="Q676" i="2"/>
  <c r="R676" i="2"/>
  <c r="P677" i="2"/>
  <c r="O677" i="2"/>
  <c r="Q677" i="2"/>
  <c r="R677" i="2"/>
  <c r="P678" i="2"/>
  <c r="O678" i="2"/>
  <c r="Q678" i="2"/>
  <c r="R678" i="2"/>
  <c r="P679" i="2"/>
  <c r="O679" i="2"/>
  <c r="Q679" i="2"/>
  <c r="R679" i="2"/>
  <c r="P680" i="2"/>
  <c r="O680" i="2"/>
  <c r="Q680" i="2"/>
  <c r="R680" i="2"/>
  <c r="P681" i="2"/>
  <c r="O681" i="2"/>
  <c r="Q681" i="2"/>
  <c r="R681" i="2"/>
  <c r="P682" i="2"/>
  <c r="O682" i="2"/>
  <c r="Q682" i="2"/>
  <c r="R682" i="2"/>
  <c r="P683" i="2"/>
  <c r="O683" i="2"/>
  <c r="Q683" i="2"/>
  <c r="R683" i="2"/>
  <c r="P684" i="2"/>
  <c r="O684" i="2"/>
  <c r="Q684" i="2"/>
  <c r="R684" i="2"/>
  <c r="P685" i="2"/>
  <c r="O685" i="2"/>
  <c r="Q685" i="2"/>
  <c r="R685" i="2"/>
  <c r="P686" i="2"/>
  <c r="O686" i="2"/>
  <c r="Q686" i="2"/>
  <c r="R686" i="2"/>
  <c r="P687" i="2"/>
  <c r="O687" i="2"/>
  <c r="Q687" i="2"/>
  <c r="R687" i="2"/>
  <c r="P688" i="2"/>
  <c r="O688" i="2"/>
  <c r="Q688" i="2"/>
  <c r="R688" i="2"/>
  <c r="P689" i="2"/>
  <c r="O689" i="2"/>
  <c r="Q689" i="2"/>
  <c r="R689" i="2"/>
  <c r="P690" i="2"/>
  <c r="O690" i="2"/>
  <c r="Q690" i="2"/>
  <c r="R690" i="2"/>
  <c r="P691" i="2"/>
  <c r="O691" i="2"/>
  <c r="Q691" i="2"/>
  <c r="R691" i="2"/>
  <c r="P692" i="2"/>
  <c r="O692" i="2"/>
  <c r="Q692" i="2"/>
  <c r="R692" i="2"/>
  <c r="P693" i="2"/>
  <c r="O693" i="2"/>
  <c r="Q693" i="2"/>
  <c r="R693" i="2"/>
  <c r="P694" i="2"/>
  <c r="O694" i="2"/>
  <c r="Q694" i="2"/>
  <c r="R694" i="2"/>
  <c r="P695" i="2"/>
  <c r="O695" i="2"/>
  <c r="Q695" i="2"/>
  <c r="R695" i="2"/>
  <c r="P696" i="2"/>
  <c r="O696" i="2"/>
  <c r="Q696" i="2"/>
  <c r="R696" i="2"/>
  <c r="P697" i="2"/>
  <c r="O697" i="2"/>
  <c r="Q697" i="2"/>
  <c r="R697" i="2"/>
  <c r="P698" i="2"/>
  <c r="O698" i="2"/>
  <c r="Q698" i="2"/>
  <c r="R698" i="2"/>
  <c r="P699" i="2"/>
  <c r="O699" i="2"/>
  <c r="Q699" i="2"/>
  <c r="R699" i="2"/>
  <c r="P700" i="2"/>
  <c r="O700" i="2"/>
  <c r="Q700" i="2"/>
  <c r="R700" i="2"/>
  <c r="P701" i="2"/>
  <c r="O701" i="2"/>
  <c r="Q701" i="2"/>
  <c r="R701" i="2"/>
  <c r="P702" i="2"/>
  <c r="O702" i="2"/>
  <c r="Q702" i="2"/>
  <c r="R702" i="2"/>
  <c r="P703" i="2"/>
  <c r="O703" i="2"/>
  <c r="Q703" i="2"/>
  <c r="R703" i="2"/>
  <c r="P704" i="2"/>
  <c r="O704" i="2"/>
  <c r="Q704" i="2"/>
  <c r="R704" i="2"/>
  <c r="P705" i="2"/>
  <c r="O705" i="2"/>
  <c r="Q705" i="2"/>
  <c r="R705" i="2"/>
  <c r="P706" i="2"/>
  <c r="O706" i="2"/>
  <c r="Q706" i="2"/>
  <c r="R706" i="2"/>
  <c r="P707" i="2"/>
  <c r="O707" i="2"/>
  <c r="Q707" i="2"/>
  <c r="R707" i="2"/>
  <c r="P708" i="2"/>
  <c r="O708" i="2"/>
  <c r="Q708" i="2"/>
  <c r="R708" i="2"/>
  <c r="P709" i="2"/>
  <c r="O709" i="2"/>
  <c r="Q709" i="2"/>
  <c r="R709" i="2"/>
  <c r="P710" i="2"/>
  <c r="O710" i="2"/>
  <c r="Q710" i="2"/>
  <c r="R710" i="2"/>
  <c r="P711" i="2"/>
  <c r="O711" i="2"/>
  <c r="Q711" i="2"/>
  <c r="R711" i="2"/>
  <c r="P712" i="2"/>
  <c r="O712" i="2"/>
  <c r="Q712" i="2"/>
  <c r="R712" i="2"/>
  <c r="P713" i="2"/>
  <c r="O713" i="2"/>
  <c r="Q713" i="2"/>
  <c r="R713" i="2"/>
  <c r="P714" i="2"/>
  <c r="O714" i="2"/>
  <c r="Q714" i="2"/>
  <c r="R714" i="2"/>
  <c r="P715" i="2"/>
  <c r="O715" i="2"/>
  <c r="Q715" i="2"/>
  <c r="R715" i="2"/>
  <c r="P716" i="2"/>
  <c r="O716" i="2"/>
  <c r="Q716" i="2"/>
  <c r="R716" i="2"/>
  <c r="P717" i="2"/>
  <c r="O717" i="2"/>
  <c r="Q717" i="2"/>
  <c r="R717" i="2"/>
  <c r="P718" i="2"/>
  <c r="O718" i="2"/>
  <c r="Q718" i="2"/>
  <c r="R718" i="2"/>
  <c r="P719" i="2"/>
  <c r="O719" i="2"/>
  <c r="Q719" i="2"/>
  <c r="R719" i="2"/>
  <c r="P720" i="2"/>
  <c r="O720" i="2"/>
  <c r="Q720" i="2"/>
  <c r="R720" i="2"/>
  <c r="P721" i="2"/>
  <c r="O721" i="2"/>
  <c r="Q721" i="2"/>
  <c r="R721" i="2"/>
  <c r="P722" i="2"/>
  <c r="O722" i="2"/>
  <c r="Q722" i="2"/>
  <c r="R722" i="2"/>
  <c r="P723" i="2"/>
  <c r="O723" i="2"/>
  <c r="Q723" i="2"/>
  <c r="R723" i="2"/>
  <c r="P724" i="2"/>
  <c r="O724" i="2"/>
  <c r="Q724" i="2"/>
  <c r="R724" i="2"/>
  <c r="P725" i="2"/>
  <c r="O725" i="2"/>
  <c r="Q725" i="2"/>
  <c r="R725" i="2"/>
  <c r="P726" i="2"/>
  <c r="O726" i="2"/>
  <c r="Q726" i="2"/>
  <c r="R726" i="2"/>
  <c r="P727" i="2"/>
  <c r="O727" i="2"/>
  <c r="Q727" i="2"/>
  <c r="R727" i="2"/>
  <c r="P728" i="2"/>
  <c r="O728" i="2"/>
  <c r="Q728" i="2"/>
  <c r="R728" i="2"/>
  <c r="P729" i="2"/>
  <c r="O729" i="2"/>
  <c r="Q729" i="2"/>
  <c r="R729" i="2"/>
  <c r="P730" i="2"/>
  <c r="O730" i="2"/>
  <c r="Q730" i="2"/>
  <c r="R730" i="2"/>
  <c r="P731" i="2"/>
  <c r="O731" i="2"/>
  <c r="Q731" i="2"/>
  <c r="R731" i="2"/>
  <c r="P732" i="2"/>
  <c r="O732" i="2"/>
  <c r="Q732" i="2"/>
  <c r="R732" i="2"/>
  <c r="P733" i="2"/>
  <c r="O733" i="2"/>
  <c r="Q733" i="2"/>
  <c r="R733" i="2"/>
  <c r="P734" i="2"/>
  <c r="O734" i="2"/>
  <c r="Q734" i="2"/>
  <c r="R734" i="2"/>
  <c r="P735" i="2"/>
  <c r="O735" i="2"/>
  <c r="Q735" i="2"/>
  <c r="R735" i="2"/>
  <c r="P736" i="2"/>
  <c r="O736" i="2"/>
  <c r="Q736" i="2"/>
  <c r="R736" i="2"/>
  <c r="P737" i="2"/>
  <c r="O737" i="2"/>
  <c r="Q737" i="2"/>
  <c r="R737" i="2"/>
  <c r="P738" i="2"/>
  <c r="O738" i="2"/>
  <c r="Q738" i="2"/>
  <c r="R738" i="2"/>
  <c r="P739" i="2"/>
  <c r="O739" i="2"/>
  <c r="Q739" i="2"/>
  <c r="R739" i="2"/>
  <c r="P740" i="2"/>
  <c r="O740" i="2"/>
  <c r="Q740" i="2"/>
  <c r="R740" i="2"/>
  <c r="P741" i="2"/>
  <c r="O741" i="2"/>
  <c r="Q741" i="2"/>
  <c r="R741" i="2"/>
  <c r="P742" i="2"/>
  <c r="O742" i="2"/>
  <c r="Q742" i="2"/>
  <c r="R742" i="2"/>
  <c r="P743" i="2"/>
  <c r="O743" i="2"/>
  <c r="Q743" i="2"/>
  <c r="R743" i="2"/>
  <c r="P744" i="2"/>
  <c r="O744" i="2"/>
  <c r="Q744" i="2"/>
  <c r="R744" i="2"/>
  <c r="P745" i="2"/>
  <c r="O745" i="2"/>
  <c r="Q745" i="2"/>
  <c r="R745" i="2"/>
  <c r="P746" i="2"/>
  <c r="O746" i="2"/>
  <c r="Q746" i="2"/>
  <c r="R746" i="2"/>
  <c r="P747" i="2"/>
  <c r="O747" i="2"/>
  <c r="Q747" i="2"/>
  <c r="R747" i="2"/>
  <c r="P748" i="2"/>
  <c r="O748" i="2"/>
  <c r="Q748" i="2"/>
  <c r="R748" i="2"/>
  <c r="P749" i="2"/>
  <c r="O749" i="2"/>
  <c r="Q749" i="2"/>
  <c r="R749" i="2"/>
  <c r="P750" i="2"/>
  <c r="O750" i="2"/>
  <c r="Q750" i="2"/>
  <c r="R750" i="2"/>
  <c r="P751" i="2"/>
  <c r="O751" i="2"/>
  <c r="Q751" i="2"/>
  <c r="R751" i="2"/>
  <c r="P752" i="2"/>
  <c r="O752" i="2"/>
  <c r="Q752" i="2"/>
  <c r="R752" i="2"/>
  <c r="P753" i="2"/>
  <c r="O753" i="2"/>
  <c r="Q753" i="2"/>
  <c r="R753" i="2"/>
  <c r="P754" i="2"/>
  <c r="O754" i="2"/>
  <c r="Q754" i="2"/>
  <c r="R754" i="2"/>
  <c r="P755" i="2"/>
  <c r="O755" i="2"/>
  <c r="Q755" i="2"/>
  <c r="R755" i="2"/>
  <c r="P756" i="2"/>
  <c r="O756" i="2"/>
  <c r="Q756" i="2"/>
  <c r="R756" i="2"/>
  <c r="P757" i="2"/>
  <c r="O757" i="2"/>
  <c r="Q757" i="2"/>
  <c r="R757" i="2"/>
  <c r="P758" i="2"/>
  <c r="O758" i="2"/>
  <c r="Q758" i="2"/>
  <c r="R758" i="2"/>
  <c r="P759" i="2"/>
  <c r="O759" i="2"/>
  <c r="Q759" i="2"/>
  <c r="R759" i="2"/>
  <c r="P760" i="2"/>
  <c r="O760" i="2"/>
  <c r="Q760" i="2"/>
  <c r="R760" i="2"/>
  <c r="P761" i="2"/>
  <c r="O761" i="2"/>
  <c r="Q761" i="2"/>
  <c r="R761" i="2"/>
  <c r="P762" i="2"/>
  <c r="O762" i="2"/>
  <c r="Q762" i="2"/>
  <c r="R762" i="2"/>
  <c r="P763" i="2"/>
  <c r="O763" i="2"/>
  <c r="Q763" i="2"/>
  <c r="R763" i="2"/>
  <c r="P764" i="2"/>
  <c r="O764" i="2"/>
  <c r="Q764" i="2"/>
  <c r="R764" i="2"/>
  <c r="P765" i="2"/>
  <c r="O765" i="2"/>
  <c r="Q765" i="2"/>
  <c r="R765" i="2"/>
  <c r="P766" i="2"/>
  <c r="O766" i="2"/>
  <c r="Q766" i="2"/>
  <c r="R766" i="2"/>
  <c r="P767" i="2"/>
  <c r="O767" i="2"/>
  <c r="Q767" i="2"/>
  <c r="R767" i="2"/>
  <c r="P768" i="2"/>
  <c r="O768" i="2"/>
  <c r="Q768" i="2"/>
  <c r="R768" i="2"/>
  <c r="P769" i="2"/>
  <c r="O769" i="2"/>
  <c r="Q769" i="2"/>
  <c r="R769" i="2"/>
  <c r="P770" i="2"/>
  <c r="O770" i="2"/>
  <c r="Q770" i="2"/>
  <c r="R770" i="2"/>
  <c r="P771" i="2"/>
  <c r="O771" i="2"/>
  <c r="Q771" i="2"/>
  <c r="R771" i="2"/>
  <c r="P772" i="2"/>
  <c r="O772" i="2"/>
  <c r="Q772" i="2"/>
  <c r="R772" i="2"/>
  <c r="P773" i="2"/>
  <c r="O773" i="2"/>
  <c r="Q773" i="2"/>
  <c r="R773" i="2"/>
  <c r="P774" i="2"/>
  <c r="O774" i="2"/>
  <c r="Q774" i="2"/>
  <c r="R774" i="2"/>
  <c r="P775" i="2"/>
  <c r="O775" i="2"/>
  <c r="Q775" i="2"/>
  <c r="R775" i="2"/>
  <c r="P776" i="2"/>
  <c r="O776" i="2"/>
  <c r="Q776" i="2"/>
  <c r="R776" i="2"/>
  <c r="P777" i="2"/>
  <c r="O777" i="2"/>
  <c r="Q777" i="2"/>
  <c r="R777" i="2"/>
  <c r="P778" i="2"/>
  <c r="O778" i="2"/>
  <c r="Q778" i="2"/>
  <c r="R778" i="2"/>
  <c r="P779" i="2"/>
  <c r="O779" i="2"/>
  <c r="Q779" i="2"/>
  <c r="R779" i="2"/>
  <c r="P780" i="2"/>
  <c r="O780" i="2"/>
  <c r="Q780" i="2"/>
  <c r="R780" i="2"/>
  <c r="P781" i="2"/>
  <c r="O781" i="2"/>
  <c r="Q781" i="2"/>
  <c r="R781" i="2"/>
  <c r="P782" i="2"/>
  <c r="O782" i="2"/>
  <c r="Q782" i="2"/>
  <c r="R782" i="2"/>
  <c r="P783" i="2"/>
  <c r="O783" i="2"/>
  <c r="Q783" i="2"/>
  <c r="R783" i="2"/>
  <c r="P784" i="2"/>
  <c r="O784" i="2"/>
  <c r="Q784" i="2"/>
  <c r="R784" i="2"/>
  <c r="P785" i="2"/>
  <c r="O785" i="2"/>
  <c r="Q785" i="2"/>
  <c r="R785" i="2"/>
  <c r="P786" i="2"/>
  <c r="O786" i="2"/>
  <c r="Q786" i="2"/>
  <c r="R786" i="2"/>
  <c r="P787" i="2"/>
  <c r="O787" i="2"/>
  <c r="Q787" i="2"/>
  <c r="R787" i="2"/>
  <c r="P788" i="2"/>
  <c r="O788" i="2"/>
  <c r="Q788" i="2"/>
  <c r="R788" i="2"/>
  <c r="P789" i="2"/>
  <c r="O789" i="2"/>
  <c r="Q789" i="2"/>
  <c r="R789" i="2"/>
  <c r="P790" i="2"/>
  <c r="O790" i="2"/>
  <c r="Q790" i="2"/>
  <c r="R790" i="2"/>
  <c r="P791" i="2"/>
  <c r="O791" i="2"/>
  <c r="Q791" i="2"/>
  <c r="R791" i="2"/>
  <c r="P792" i="2"/>
  <c r="O792" i="2"/>
  <c r="Q792" i="2"/>
  <c r="R792" i="2"/>
  <c r="P793" i="2"/>
  <c r="O793" i="2"/>
  <c r="Q793" i="2"/>
  <c r="R793" i="2"/>
  <c r="P794" i="2"/>
  <c r="O794" i="2"/>
  <c r="Q794" i="2"/>
  <c r="R794" i="2"/>
  <c r="P795" i="2"/>
  <c r="O795" i="2"/>
  <c r="Q795" i="2"/>
  <c r="R795" i="2"/>
  <c r="P796" i="2"/>
  <c r="O796" i="2"/>
  <c r="Q796" i="2"/>
  <c r="R796" i="2"/>
  <c r="P797" i="2"/>
  <c r="O797" i="2"/>
  <c r="Q797" i="2"/>
  <c r="R797" i="2"/>
  <c r="P798" i="2"/>
  <c r="O798" i="2"/>
  <c r="Q798" i="2"/>
  <c r="R798" i="2"/>
  <c r="P799" i="2"/>
  <c r="O799" i="2"/>
  <c r="Q799" i="2"/>
  <c r="R799" i="2"/>
  <c r="P800" i="2"/>
  <c r="O800" i="2"/>
  <c r="Q800" i="2"/>
  <c r="R800" i="2"/>
  <c r="P801" i="2"/>
  <c r="O801" i="2"/>
  <c r="Q801" i="2"/>
  <c r="R801" i="2"/>
  <c r="P802" i="2"/>
  <c r="O802" i="2"/>
  <c r="Q802" i="2"/>
  <c r="R802" i="2"/>
  <c r="P803" i="2"/>
  <c r="O803" i="2"/>
  <c r="Q803" i="2"/>
  <c r="R803" i="2"/>
  <c r="P804" i="2"/>
  <c r="O804" i="2"/>
  <c r="Q804" i="2"/>
  <c r="R804" i="2"/>
  <c r="P805" i="2"/>
  <c r="O805" i="2"/>
  <c r="Q805" i="2"/>
  <c r="R805" i="2"/>
  <c r="P806" i="2"/>
  <c r="O806" i="2"/>
  <c r="Q806" i="2"/>
  <c r="R806" i="2"/>
  <c r="P807" i="2"/>
  <c r="O807" i="2"/>
  <c r="Q807" i="2"/>
  <c r="R807" i="2"/>
  <c r="P808" i="2"/>
  <c r="O808" i="2"/>
  <c r="Q808" i="2"/>
  <c r="R808" i="2"/>
  <c r="P809" i="2"/>
  <c r="O809" i="2"/>
  <c r="Q809" i="2"/>
  <c r="R809" i="2"/>
  <c r="P810" i="2"/>
  <c r="O810" i="2"/>
  <c r="Q810" i="2"/>
  <c r="R810" i="2"/>
  <c r="P811" i="2"/>
  <c r="O811" i="2"/>
  <c r="Q811" i="2"/>
  <c r="R811" i="2"/>
  <c r="P812" i="2"/>
  <c r="O812" i="2"/>
  <c r="Q812" i="2"/>
  <c r="R812" i="2"/>
  <c r="P813" i="2"/>
  <c r="O813" i="2"/>
  <c r="Q813" i="2"/>
  <c r="R813" i="2"/>
  <c r="P814" i="2"/>
  <c r="O814" i="2"/>
  <c r="Q814" i="2"/>
  <c r="R814" i="2"/>
  <c r="P815" i="2"/>
  <c r="O815" i="2"/>
  <c r="Q815" i="2"/>
  <c r="R815" i="2"/>
  <c r="P816" i="2"/>
  <c r="O816" i="2"/>
  <c r="Q816" i="2"/>
  <c r="R816" i="2"/>
  <c r="P817" i="2"/>
  <c r="O817" i="2"/>
  <c r="Q817" i="2"/>
  <c r="R817" i="2"/>
  <c r="P818" i="2"/>
  <c r="O818" i="2"/>
  <c r="Q818" i="2"/>
  <c r="R818" i="2"/>
  <c r="P819" i="2"/>
  <c r="O819" i="2"/>
  <c r="Q819" i="2"/>
  <c r="R819" i="2"/>
  <c r="P820" i="2"/>
  <c r="O820" i="2"/>
  <c r="Q820" i="2"/>
  <c r="R820" i="2"/>
  <c r="P821" i="2"/>
  <c r="O821" i="2"/>
  <c r="Q821" i="2"/>
  <c r="R821" i="2"/>
  <c r="P822" i="2"/>
  <c r="O822" i="2"/>
  <c r="Q822" i="2"/>
  <c r="R822" i="2"/>
  <c r="P823" i="2"/>
  <c r="O823" i="2"/>
  <c r="Q823" i="2"/>
  <c r="R823" i="2"/>
  <c r="P824" i="2"/>
  <c r="O824" i="2"/>
  <c r="Q824" i="2"/>
  <c r="R824" i="2"/>
  <c r="P825" i="2"/>
  <c r="O825" i="2"/>
  <c r="Q825" i="2"/>
  <c r="R825" i="2"/>
  <c r="P826" i="2"/>
  <c r="O826" i="2"/>
  <c r="Q826" i="2"/>
  <c r="R826" i="2"/>
  <c r="P827" i="2"/>
  <c r="O827" i="2"/>
  <c r="Q827" i="2"/>
  <c r="R827" i="2"/>
  <c r="P828" i="2"/>
  <c r="O828" i="2"/>
  <c r="Q828" i="2"/>
  <c r="R828" i="2"/>
  <c r="P829" i="2"/>
  <c r="O829" i="2"/>
  <c r="Q829" i="2"/>
  <c r="R829" i="2"/>
  <c r="P830" i="2"/>
  <c r="O830" i="2"/>
  <c r="Q830" i="2"/>
  <c r="R830" i="2"/>
  <c r="P831" i="2"/>
  <c r="O831" i="2"/>
  <c r="Q831" i="2"/>
  <c r="R831" i="2"/>
  <c r="P832" i="2"/>
  <c r="O832" i="2"/>
  <c r="Q832" i="2"/>
  <c r="R832" i="2"/>
  <c r="P833" i="2"/>
  <c r="O833" i="2"/>
  <c r="Q833" i="2"/>
  <c r="R833" i="2"/>
  <c r="P834" i="2"/>
  <c r="O834" i="2"/>
  <c r="Q834" i="2"/>
  <c r="R834" i="2"/>
  <c r="P835" i="2"/>
  <c r="O835" i="2"/>
  <c r="Q835" i="2"/>
  <c r="R835" i="2"/>
  <c r="P836" i="2"/>
  <c r="O836" i="2"/>
  <c r="Q836" i="2"/>
  <c r="R836" i="2"/>
  <c r="P837" i="2"/>
  <c r="O837" i="2"/>
  <c r="Q837" i="2"/>
  <c r="R837" i="2"/>
  <c r="P838" i="2"/>
  <c r="O838" i="2"/>
  <c r="Q838" i="2"/>
  <c r="R838" i="2"/>
  <c r="P839" i="2"/>
  <c r="O839" i="2"/>
  <c r="Q839" i="2"/>
  <c r="R839" i="2"/>
  <c r="P840" i="2"/>
  <c r="O840" i="2"/>
  <c r="Q840" i="2"/>
  <c r="R840" i="2"/>
  <c r="P841" i="2"/>
  <c r="O841" i="2"/>
  <c r="Q841" i="2"/>
  <c r="R841" i="2"/>
  <c r="P842" i="2"/>
  <c r="O842" i="2"/>
  <c r="Q842" i="2"/>
  <c r="R842" i="2"/>
  <c r="P843" i="2"/>
  <c r="O843" i="2"/>
  <c r="Q843" i="2"/>
  <c r="R843" i="2"/>
  <c r="P844" i="2"/>
  <c r="O844" i="2"/>
  <c r="Q844" i="2"/>
  <c r="R844" i="2"/>
  <c r="P845" i="2"/>
  <c r="O845" i="2"/>
  <c r="Q845" i="2"/>
  <c r="R845" i="2"/>
  <c r="P846" i="2"/>
  <c r="O846" i="2"/>
  <c r="Q846" i="2"/>
  <c r="R846" i="2"/>
  <c r="P847" i="2"/>
  <c r="O847" i="2"/>
  <c r="Q847" i="2"/>
  <c r="R847" i="2"/>
  <c r="P848" i="2"/>
  <c r="O848" i="2"/>
  <c r="Q848" i="2"/>
  <c r="R848" i="2"/>
  <c r="P849" i="2"/>
  <c r="O849" i="2"/>
  <c r="Q849" i="2"/>
  <c r="R849" i="2"/>
  <c r="P850" i="2"/>
  <c r="O850" i="2"/>
  <c r="Q850" i="2"/>
  <c r="R850" i="2"/>
  <c r="P851" i="2"/>
  <c r="O851" i="2"/>
  <c r="Q851" i="2"/>
  <c r="R851" i="2"/>
  <c r="P852" i="2"/>
  <c r="O852" i="2"/>
  <c r="Q852" i="2"/>
  <c r="R852" i="2"/>
  <c r="P853" i="2"/>
  <c r="O853" i="2"/>
  <c r="Q853" i="2"/>
  <c r="R853" i="2"/>
  <c r="P854" i="2"/>
  <c r="O854" i="2"/>
  <c r="Q854" i="2"/>
  <c r="R854" i="2"/>
  <c r="P855" i="2"/>
  <c r="O855" i="2"/>
  <c r="Q855" i="2"/>
  <c r="R855" i="2"/>
  <c r="P856" i="2"/>
  <c r="O856" i="2"/>
  <c r="Q856" i="2"/>
  <c r="R856" i="2"/>
  <c r="P857" i="2"/>
  <c r="O857" i="2"/>
  <c r="Q857" i="2"/>
  <c r="R857" i="2"/>
  <c r="P858" i="2"/>
  <c r="O858" i="2"/>
  <c r="Q858" i="2"/>
  <c r="R858" i="2"/>
  <c r="P859" i="2"/>
  <c r="O859" i="2"/>
  <c r="Q859" i="2"/>
  <c r="R859" i="2"/>
  <c r="P860" i="2"/>
  <c r="O860" i="2"/>
  <c r="Q860" i="2"/>
  <c r="R860" i="2"/>
  <c r="P861" i="2"/>
  <c r="O861" i="2"/>
  <c r="Q861" i="2"/>
  <c r="R861" i="2"/>
  <c r="P862" i="2"/>
  <c r="O862" i="2"/>
  <c r="Q862" i="2"/>
  <c r="R862" i="2"/>
  <c r="P863" i="2"/>
  <c r="O863" i="2"/>
  <c r="Q863" i="2"/>
  <c r="R863" i="2"/>
  <c r="P864" i="2"/>
  <c r="O864" i="2"/>
  <c r="Q864" i="2"/>
  <c r="R864" i="2"/>
  <c r="P865" i="2"/>
  <c r="O865" i="2"/>
  <c r="Q865" i="2"/>
  <c r="R865" i="2"/>
  <c r="P866" i="2"/>
  <c r="O866" i="2"/>
  <c r="Q866" i="2"/>
  <c r="R866" i="2"/>
  <c r="P867" i="2"/>
  <c r="O867" i="2"/>
  <c r="Q867" i="2"/>
  <c r="R867" i="2"/>
  <c r="P868" i="2"/>
  <c r="O868" i="2"/>
  <c r="Q868" i="2"/>
  <c r="R868" i="2"/>
  <c r="P869" i="2"/>
  <c r="O869" i="2"/>
  <c r="Q869" i="2"/>
  <c r="R869" i="2"/>
  <c r="P870" i="2"/>
  <c r="O870" i="2"/>
  <c r="Q870" i="2"/>
  <c r="R870" i="2"/>
  <c r="P871" i="2"/>
  <c r="O871" i="2"/>
  <c r="Q871" i="2"/>
  <c r="R871" i="2"/>
  <c r="P872" i="2"/>
  <c r="O872" i="2"/>
  <c r="Q872" i="2"/>
  <c r="R872" i="2"/>
  <c r="P873" i="2"/>
  <c r="O873" i="2"/>
  <c r="Q873" i="2"/>
  <c r="R873" i="2"/>
  <c r="P874" i="2"/>
  <c r="O874" i="2"/>
  <c r="Q874" i="2"/>
  <c r="R874" i="2"/>
  <c r="P875" i="2"/>
  <c r="O875" i="2"/>
  <c r="Q875" i="2"/>
  <c r="R875" i="2"/>
  <c r="P876" i="2"/>
  <c r="O876" i="2"/>
  <c r="Q876" i="2"/>
  <c r="R876" i="2"/>
  <c r="P877" i="2"/>
  <c r="O877" i="2"/>
  <c r="Q877" i="2"/>
  <c r="R877" i="2"/>
  <c r="P878" i="2"/>
  <c r="O878" i="2"/>
  <c r="Q878" i="2"/>
  <c r="R878" i="2"/>
  <c r="P879" i="2"/>
  <c r="O879" i="2"/>
  <c r="Q879" i="2"/>
  <c r="R879" i="2"/>
  <c r="P880" i="2"/>
  <c r="O880" i="2"/>
  <c r="Q880" i="2"/>
  <c r="R880" i="2"/>
  <c r="P881" i="2"/>
  <c r="O881" i="2"/>
  <c r="Q881" i="2"/>
  <c r="R881" i="2"/>
  <c r="P882" i="2"/>
  <c r="O882" i="2"/>
  <c r="Q882" i="2"/>
  <c r="R882" i="2"/>
  <c r="P883" i="2"/>
  <c r="O883" i="2"/>
  <c r="Q883" i="2"/>
  <c r="R883" i="2"/>
  <c r="P884" i="2"/>
  <c r="O884" i="2"/>
  <c r="Q884" i="2"/>
  <c r="R884" i="2"/>
  <c r="P885" i="2"/>
  <c r="O885" i="2"/>
  <c r="Q885" i="2"/>
  <c r="R885" i="2"/>
  <c r="P886" i="2"/>
  <c r="O886" i="2"/>
  <c r="Q886" i="2"/>
  <c r="R886" i="2"/>
  <c r="P887" i="2"/>
  <c r="O887" i="2"/>
  <c r="Q887" i="2"/>
  <c r="R887" i="2"/>
  <c r="P888" i="2"/>
  <c r="O888" i="2"/>
  <c r="Q888" i="2"/>
  <c r="R888" i="2"/>
  <c r="P889" i="2"/>
  <c r="O889" i="2"/>
  <c r="Q889" i="2"/>
  <c r="R889" i="2"/>
  <c r="P890" i="2"/>
  <c r="O890" i="2"/>
  <c r="Q890" i="2"/>
  <c r="R890" i="2"/>
  <c r="P891" i="2"/>
  <c r="O891" i="2"/>
  <c r="Q891" i="2"/>
  <c r="R891" i="2"/>
  <c r="P892" i="2"/>
  <c r="O892" i="2"/>
  <c r="Q892" i="2"/>
  <c r="R892" i="2"/>
  <c r="P893" i="2"/>
  <c r="O893" i="2"/>
  <c r="Q893" i="2"/>
  <c r="R893" i="2"/>
  <c r="P894" i="2"/>
  <c r="O894" i="2"/>
  <c r="Q894" i="2"/>
  <c r="R894" i="2"/>
  <c r="P895" i="2"/>
  <c r="O895" i="2"/>
  <c r="Q895" i="2"/>
  <c r="R895" i="2"/>
  <c r="P896" i="2"/>
  <c r="O896" i="2"/>
  <c r="Q896" i="2"/>
  <c r="R896" i="2"/>
  <c r="P897" i="2"/>
  <c r="O897" i="2"/>
  <c r="Q897" i="2"/>
  <c r="R897" i="2"/>
  <c r="P898" i="2"/>
  <c r="O898" i="2"/>
  <c r="Q898" i="2"/>
  <c r="R898" i="2"/>
  <c r="P899" i="2"/>
  <c r="O899" i="2"/>
  <c r="Q899" i="2"/>
  <c r="R899" i="2"/>
  <c r="P900" i="2"/>
  <c r="O900" i="2"/>
  <c r="Q900" i="2"/>
  <c r="R900" i="2"/>
  <c r="P901" i="2"/>
  <c r="O901" i="2"/>
  <c r="Q901" i="2"/>
  <c r="R901" i="2"/>
  <c r="P902" i="2"/>
  <c r="O902" i="2"/>
  <c r="Q902" i="2"/>
  <c r="R902" i="2"/>
  <c r="P903" i="2"/>
  <c r="O903" i="2"/>
  <c r="Q903" i="2"/>
  <c r="R903" i="2"/>
  <c r="P904" i="2"/>
  <c r="O904" i="2"/>
  <c r="Q904" i="2"/>
  <c r="R904" i="2"/>
  <c r="P905" i="2"/>
  <c r="O905" i="2"/>
  <c r="Q905" i="2"/>
  <c r="R905" i="2"/>
  <c r="P906" i="2"/>
  <c r="O906" i="2"/>
  <c r="Q906" i="2"/>
  <c r="R906" i="2"/>
  <c r="P907" i="2"/>
  <c r="O907" i="2"/>
  <c r="Q907" i="2"/>
  <c r="R907" i="2"/>
  <c r="P908" i="2"/>
  <c r="O908" i="2"/>
  <c r="Q908" i="2"/>
  <c r="R908" i="2"/>
  <c r="P909" i="2"/>
  <c r="O909" i="2"/>
  <c r="Q909" i="2"/>
  <c r="R909" i="2"/>
  <c r="P910" i="2"/>
  <c r="O910" i="2"/>
  <c r="Q910" i="2"/>
  <c r="R910" i="2"/>
  <c r="P911" i="2"/>
  <c r="O911" i="2"/>
  <c r="Q911" i="2"/>
  <c r="R911" i="2"/>
  <c r="P912" i="2"/>
  <c r="O912" i="2"/>
  <c r="Q912" i="2"/>
  <c r="R912" i="2"/>
  <c r="P913" i="2"/>
  <c r="O913" i="2"/>
  <c r="Q913" i="2"/>
  <c r="R913" i="2"/>
  <c r="P914" i="2"/>
  <c r="O914" i="2"/>
  <c r="Q914" i="2"/>
  <c r="R914" i="2"/>
  <c r="P915" i="2"/>
  <c r="O915" i="2"/>
  <c r="Q915" i="2"/>
  <c r="R915" i="2"/>
  <c r="P916" i="2"/>
  <c r="O916" i="2"/>
  <c r="Q916" i="2"/>
  <c r="R916" i="2"/>
  <c r="P917" i="2"/>
  <c r="O917" i="2"/>
  <c r="Q917" i="2"/>
  <c r="R917" i="2"/>
  <c r="P918" i="2"/>
  <c r="O918" i="2"/>
  <c r="Q918" i="2"/>
  <c r="R918" i="2"/>
  <c r="P919" i="2"/>
  <c r="O919" i="2"/>
  <c r="Q919" i="2"/>
  <c r="R919" i="2"/>
  <c r="P920" i="2"/>
  <c r="O920" i="2"/>
  <c r="Q920" i="2"/>
  <c r="R920" i="2"/>
  <c r="P921" i="2"/>
  <c r="O921" i="2"/>
  <c r="Q921" i="2"/>
  <c r="R921" i="2"/>
  <c r="P922" i="2"/>
  <c r="O922" i="2"/>
  <c r="Q922" i="2"/>
  <c r="R922" i="2"/>
  <c r="P923" i="2"/>
  <c r="O923" i="2"/>
  <c r="Q923" i="2"/>
  <c r="R923" i="2"/>
  <c r="P924" i="2"/>
  <c r="O924" i="2"/>
  <c r="Q924" i="2"/>
  <c r="R924" i="2"/>
  <c r="P925" i="2"/>
  <c r="O925" i="2"/>
  <c r="Q925" i="2"/>
  <c r="R925" i="2"/>
  <c r="P926" i="2"/>
  <c r="O926" i="2"/>
  <c r="Q926" i="2"/>
  <c r="R926" i="2"/>
  <c r="P927" i="2"/>
  <c r="O927" i="2"/>
  <c r="Q927" i="2"/>
  <c r="R927" i="2"/>
  <c r="P928" i="2"/>
  <c r="O928" i="2"/>
  <c r="Q928" i="2"/>
  <c r="R928" i="2"/>
  <c r="P929" i="2"/>
  <c r="O929" i="2"/>
  <c r="Q929" i="2"/>
  <c r="R929" i="2"/>
  <c r="P930" i="2"/>
  <c r="O930" i="2"/>
  <c r="Q930" i="2"/>
  <c r="R930" i="2"/>
  <c r="P931" i="2"/>
  <c r="O931" i="2"/>
  <c r="Q931" i="2"/>
  <c r="R931" i="2"/>
  <c r="P932" i="2"/>
  <c r="O932" i="2"/>
  <c r="Q932" i="2"/>
  <c r="R932" i="2"/>
  <c r="P933" i="2"/>
  <c r="O933" i="2"/>
  <c r="Q933" i="2"/>
  <c r="R933" i="2"/>
  <c r="P934" i="2"/>
  <c r="O934" i="2"/>
  <c r="Q934" i="2"/>
  <c r="R934" i="2"/>
  <c r="P935" i="2"/>
  <c r="O935" i="2"/>
  <c r="Q935" i="2"/>
  <c r="R935" i="2"/>
  <c r="P936" i="2"/>
  <c r="O936" i="2"/>
  <c r="Q936" i="2"/>
  <c r="R936" i="2"/>
  <c r="P937" i="2"/>
  <c r="O937" i="2"/>
  <c r="Q937" i="2"/>
  <c r="R937" i="2"/>
  <c r="P938" i="2"/>
  <c r="O938" i="2"/>
  <c r="Q938" i="2"/>
  <c r="R938" i="2"/>
  <c r="P939" i="2"/>
  <c r="O939" i="2"/>
  <c r="Q939" i="2"/>
  <c r="R939" i="2"/>
  <c r="P940" i="2"/>
  <c r="O940" i="2"/>
  <c r="Q940" i="2"/>
  <c r="R940" i="2"/>
  <c r="P941" i="2"/>
  <c r="O941" i="2"/>
  <c r="Q941" i="2"/>
  <c r="R941" i="2"/>
  <c r="P942" i="2"/>
  <c r="O942" i="2"/>
  <c r="Q942" i="2"/>
  <c r="R942" i="2"/>
  <c r="P943" i="2"/>
  <c r="O943" i="2"/>
  <c r="Q943" i="2"/>
  <c r="R943" i="2"/>
  <c r="P944" i="2"/>
  <c r="O944" i="2"/>
  <c r="Q944" i="2"/>
  <c r="R944" i="2"/>
  <c r="P945" i="2"/>
  <c r="O945" i="2"/>
  <c r="Q945" i="2"/>
  <c r="R945" i="2"/>
  <c r="P946" i="2"/>
  <c r="O946" i="2"/>
  <c r="Q946" i="2"/>
  <c r="R946" i="2"/>
  <c r="P947" i="2"/>
  <c r="O947" i="2"/>
  <c r="Q947" i="2"/>
  <c r="R947" i="2"/>
  <c r="P948" i="2"/>
  <c r="O948" i="2"/>
  <c r="Q948" i="2"/>
  <c r="R948" i="2"/>
  <c r="P949" i="2"/>
  <c r="O949" i="2"/>
  <c r="Q949" i="2"/>
  <c r="R949" i="2"/>
  <c r="P950" i="2"/>
  <c r="O950" i="2"/>
  <c r="Q950" i="2"/>
  <c r="R950" i="2"/>
  <c r="P951" i="2"/>
  <c r="O951" i="2"/>
  <c r="Q951" i="2"/>
  <c r="R951" i="2"/>
  <c r="P952" i="2"/>
  <c r="O952" i="2"/>
  <c r="Q952" i="2"/>
  <c r="R952" i="2"/>
  <c r="P953" i="2"/>
  <c r="O953" i="2"/>
  <c r="Q953" i="2"/>
  <c r="R953" i="2"/>
  <c r="P954" i="2"/>
  <c r="O954" i="2"/>
  <c r="Q954" i="2"/>
  <c r="R954" i="2"/>
  <c r="P955" i="2"/>
  <c r="O955" i="2"/>
  <c r="Q955" i="2"/>
  <c r="R955" i="2"/>
  <c r="P956" i="2"/>
  <c r="O956" i="2"/>
  <c r="Q956" i="2"/>
  <c r="R956" i="2"/>
  <c r="P957" i="2"/>
  <c r="O957" i="2"/>
  <c r="Q957" i="2"/>
  <c r="R957" i="2"/>
  <c r="P958" i="2"/>
  <c r="O958" i="2"/>
  <c r="Q958" i="2"/>
  <c r="R958" i="2"/>
  <c r="P959" i="2"/>
  <c r="O959" i="2"/>
  <c r="Q959" i="2"/>
  <c r="R959" i="2"/>
  <c r="P960" i="2"/>
  <c r="O960" i="2"/>
  <c r="Q960" i="2"/>
  <c r="R960" i="2"/>
  <c r="P961" i="2"/>
  <c r="O961" i="2"/>
  <c r="Q961" i="2"/>
  <c r="R961" i="2"/>
  <c r="P962" i="2"/>
  <c r="O962" i="2"/>
  <c r="Q962" i="2"/>
  <c r="R962" i="2"/>
  <c r="P963" i="2"/>
  <c r="O963" i="2"/>
  <c r="Q963" i="2"/>
  <c r="R963" i="2"/>
  <c r="P964" i="2"/>
  <c r="O964" i="2"/>
  <c r="Q964" i="2"/>
  <c r="R964" i="2"/>
  <c r="P965" i="2"/>
  <c r="O965" i="2"/>
  <c r="Q965" i="2"/>
  <c r="R965" i="2"/>
  <c r="P966" i="2"/>
  <c r="O966" i="2"/>
  <c r="Q966" i="2"/>
  <c r="R966" i="2"/>
  <c r="P967" i="2"/>
  <c r="O967" i="2"/>
  <c r="Q967" i="2"/>
  <c r="R967" i="2"/>
  <c r="P968" i="2"/>
  <c r="O968" i="2"/>
  <c r="Q968" i="2"/>
  <c r="R968" i="2"/>
  <c r="P969" i="2"/>
  <c r="O969" i="2"/>
  <c r="Q969" i="2"/>
  <c r="R969" i="2"/>
  <c r="P970" i="2"/>
  <c r="O970" i="2"/>
  <c r="Q970" i="2"/>
  <c r="R970" i="2"/>
  <c r="P971" i="2"/>
  <c r="O971" i="2"/>
  <c r="Q971" i="2"/>
  <c r="R971" i="2"/>
  <c r="P972" i="2"/>
  <c r="O972" i="2"/>
  <c r="Q972" i="2"/>
  <c r="R972" i="2"/>
  <c r="P973" i="2"/>
  <c r="O973" i="2"/>
  <c r="Q973" i="2"/>
  <c r="R973" i="2"/>
  <c r="P974" i="2"/>
  <c r="O974" i="2"/>
  <c r="Q974" i="2"/>
  <c r="R974" i="2"/>
  <c r="P975" i="2"/>
  <c r="O975" i="2"/>
  <c r="Q975" i="2"/>
  <c r="R975" i="2"/>
  <c r="P976" i="2"/>
  <c r="O976" i="2"/>
  <c r="Q976" i="2"/>
  <c r="R976" i="2"/>
  <c r="P977" i="2"/>
  <c r="O977" i="2"/>
  <c r="Q977" i="2"/>
  <c r="R977" i="2"/>
  <c r="P978" i="2"/>
  <c r="O978" i="2"/>
  <c r="Q978" i="2"/>
  <c r="R978" i="2"/>
  <c r="P979" i="2"/>
  <c r="O979" i="2"/>
  <c r="Q979" i="2"/>
  <c r="R979" i="2"/>
  <c r="P980" i="2"/>
  <c r="O980" i="2"/>
  <c r="Q980" i="2"/>
  <c r="R980" i="2"/>
  <c r="P981" i="2"/>
  <c r="O981" i="2"/>
  <c r="Q981" i="2"/>
  <c r="R981" i="2"/>
  <c r="P982" i="2"/>
  <c r="O982" i="2"/>
  <c r="Q982" i="2"/>
  <c r="R982" i="2"/>
  <c r="P983" i="2"/>
  <c r="O983" i="2"/>
  <c r="Q983" i="2"/>
  <c r="R983" i="2"/>
  <c r="P984" i="2"/>
  <c r="O984" i="2"/>
  <c r="Q984" i="2"/>
  <c r="R984" i="2"/>
  <c r="P985" i="2"/>
  <c r="O985" i="2"/>
  <c r="Q985" i="2"/>
  <c r="R985" i="2"/>
  <c r="P986" i="2"/>
  <c r="O986" i="2"/>
  <c r="Q986" i="2"/>
  <c r="R986" i="2"/>
  <c r="P987" i="2"/>
  <c r="O987" i="2"/>
  <c r="Q987" i="2"/>
  <c r="R987" i="2"/>
  <c r="P988" i="2"/>
  <c r="O988" i="2"/>
  <c r="Q988" i="2"/>
  <c r="R988" i="2"/>
  <c r="P989" i="2"/>
  <c r="O989" i="2"/>
  <c r="Q989" i="2"/>
  <c r="R989" i="2"/>
  <c r="P990" i="2"/>
  <c r="O990" i="2"/>
  <c r="Q990" i="2"/>
  <c r="R990" i="2"/>
  <c r="P991" i="2"/>
  <c r="O991" i="2"/>
  <c r="Q991" i="2"/>
  <c r="R991" i="2"/>
  <c r="P992" i="2"/>
  <c r="O992" i="2"/>
  <c r="Q992" i="2"/>
  <c r="R992" i="2"/>
  <c r="P993" i="2"/>
  <c r="O993" i="2"/>
  <c r="Q993" i="2"/>
  <c r="R993" i="2"/>
  <c r="P994" i="2"/>
  <c r="O994" i="2"/>
  <c r="Q994" i="2"/>
  <c r="R994" i="2"/>
  <c r="P995" i="2"/>
  <c r="O995" i="2"/>
  <c r="Q995" i="2"/>
  <c r="R995" i="2"/>
  <c r="P996" i="2"/>
  <c r="O996" i="2"/>
  <c r="Q996" i="2"/>
  <c r="R996" i="2"/>
  <c r="P997" i="2"/>
  <c r="O997" i="2"/>
  <c r="Q997" i="2"/>
  <c r="R997" i="2"/>
  <c r="P998" i="2"/>
  <c r="O998" i="2"/>
  <c r="Q998" i="2"/>
  <c r="R998" i="2"/>
  <c r="P999" i="2"/>
  <c r="O999" i="2"/>
  <c r="Q999" i="2"/>
  <c r="R999" i="2"/>
  <c r="P1000" i="2"/>
  <c r="O1000" i="2"/>
  <c r="Q1000" i="2"/>
  <c r="R1000" i="2"/>
  <c r="P1001" i="2"/>
  <c r="O1001" i="2"/>
  <c r="Q1001" i="2"/>
  <c r="R1001" i="2"/>
  <c r="P1002" i="2"/>
  <c r="O1002" i="2"/>
  <c r="Q1002" i="2"/>
  <c r="R1002" i="2"/>
  <c r="P1003" i="2"/>
  <c r="O1003" i="2"/>
  <c r="Q1003" i="2"/>
  <c r="R1003" i="2"/>
  <c r="P1004" i="2"/>
  <c r="O1004" i="2"/>
  <c r="Q1004" i="2"/>
  <c r="R1004" i="2"/>
  <c r="P1005" i="2"/>
  <c r="O1005" i="2"/>
  <c r="Q1005" i="2"/>
  <c r="R1005" i="2"/>
  <c r="P1006" i="2"/>
  <c r="O1006" i="2"/>
  <c r="Q1006" i="2"/>
  <c r="R1006" i="2"/>
  <c r="P1007" i="2"/>
  <c r="O1007" i="2"/>
  <c r="Q1007" i="2"/>
  <c r="R1007" i="2"/>
  <c r="P1008" i="2"/>
  <c r="O1008" i="2"/>
  <c r="Q1008" i="2"/>
  <c r="R1008" i="2"/>
  <c r="P1009" i="2"/>
  <c r="O1009" i="2"/>
  <c r="Q1009" i="2"/>
  <c r="R1009" i="2"/>
  <c r="P1010" i="2"/>
  <c r="O1010" i="2"/>
  <c r="Q1010" i="2"/>
  <c r="R1010" i="2"/>
  <c r="P1011" i="2"/>
  <c r="O1011" i="2"/>
  <c r="Q1011" i="2"/>
  <c r="R1011" i="2"/>
  <c r="P1012" i="2"/>
  <c r="O1012" i="2"/>
  <c r="Q1012" i="2"/>
  <c r="R1012" i="2"/>
  <c r="P1013" i="2"/>
  <c r="O1013" i="2"/>
  <c r="Q1013" i="2"/>
  <c r="R1013" i="2"/>
  <c r="P1014" i="2"/>
  <c r="O1014" i="2"/>
  <c r="Q1014" i="2"/>
  <c r="R1014" i="2"/>
  <c r="P1015" i="2"/>
  <c r="O1015" i="2"/>
  <c r="Q1015" i="2"/>
  <c r="R1015" i="2"/>
  <c r="P1016" i="2"/>
  <c r="O1016" i="2"/>
  <c r="Q1016" i="2"/>
  <c r="R1016" i="2"/>
  <c r="P1017" i="2"/>
  <c r="O1017" i="2"/>
  <c r="Q1017" i="2"/>
  <c r="R1017" i="2"/>
  <c r="P1018" i="2"/>
  <c r="O1018" i="2"/>
  <c r="Q1018" i="2"/>
  <c r="R1018" i="2"/>
  <c r="P1019" i="2"/>
  <c r="O1019" i="2"/>
  <c r="Q1019" i="2"/>
  <c r="R1019" i="2"/>
  <c r="P1020" i="2"/>
  <c r="O1020" i="2"/>
  <c r="Q1020" i="2"/>
  <c r="R1020" i="2"/>
  <c r="P1021" i="2"/>
  <c r="O1021" i="2"/>
  <c r="Q1021" i="2"/>
  <c r="R1021" i="2"/>
  <c r="P1022" i="2"/>
  <c r="O1022" i="2"/>
  <c r="Q1022" i="2"/>
  <c r="R1022" i="2"/>
  <c r="P1023" i="2"/>
  <c r="O1023" i="2"/>
  <c r="Q1023" i="2"/>
  <c r="R1023" i="2"/>
  <c r="P1024" i="2"/>
  <c r="O1024" i="2"/>
  <c r="Q1024" i="2"/>
  <c r="R1024" i="2"/>
  <c r="P1025" i="2"/>
  <c r="O1025" i="2"/>
  <c r="Q1025" i="2"/>
  <c r="R1025" i="2"/>
  <c r="P1026" i="2"/>
  <c r="O1026" i="2"/>
  <c r="Q1026" i="2"/>
  <c r="R1026" i="2"/>
  <c r="P1027" i="2"/>
  <c r="O1027" i="2"/>
  <c r="Q1027" i="2"/>
  <c r="R1027" i="2"/>
  <c r="P1028" i="2"/>
  <c r="O1028" i="2"/>
  <c r="Q1028" i="2"/>
  <c r="R1028" i="2"/>
  <c r="P1029" i="2"/>
  <c r="O1029" i="2"/>
  <c r="Q1029" i="2"/>
  <c r="R1029" i="2"/>
  <c r="P1030" i="2"/>
  <c r="O1030" i="2"/>
  <c r="Q1030" i="2"/>
  <c r="R1030" i="2"/>
  <c r="P1031" i="2"/>
  <c r="O1031" i="2"/>
  <c r="Q1031" i="2"/>
  <c r="R1031" i="2"/>
  <c r="P1032" i="2"/>
  <c r="O1032" i="2"/>
  <c r="Q1032" i="2"/>
  <c r="R1032" i="2"/>
  <c r="P1033" i="2"/>
  <c r="O1033" i="2"/>
  <c r="Q1033" i="2"/>
  <c r="R1033" i="2"/>
  <c r="P1034" i="2"/>
  <c r="O1034" i="2"/>
  <c r="Q1034" i="2"/>
  <c r="R1034" i="2"/>
  <c r="P1035" i="2"/>
  <c r="O1035" i="2"/>
  <c r="Q1035" i="2"/>
  <c r="R1035" i="2"/>
  <c r="P1036" i="2"/>
  <c r="O1036" i="2"/>
  <c r="Q1036" i="2"/>
  <c r="R1036" i="2"/>
  <c r="P1037" i="2"/>
  <c r="O1037" i="2"/>
  <c r="Q1037" i="2"/>
  <c r="R1037" i="2"/>
  <c r="P1038" i="2"/>
  <c r="O1038" i="2"/>
  <c r="Q1038" i="2"/>
  <c r="R1038" i="2"/>
  <c r="P1039" i="2"/>
  <c r="O1039" i="2"/>
  <c r="Q1039" i="2"/>
  <c r="R1039" i="2"/>
  <c r="P1040" i="2"/>
  <c r="O1040" i="2"/>
  <c r="Q1040" i="2"/>
  <c r="R1040" i="2"/>
  <c r="P1041" i="2"/>
  <c r="O1041" i="2"/>
  <c r="Q1041" i="2"/>
  <c r="R1041" i="2"/>
  <c r="P1042" i="2"/>
  <c r="O1042" i="2"/>
  <c r="Q1042" i="2"/>
  <c r="R1042" i="2"/>
  <c r="P1043" i="2"/>
  <c r="O1043" i="2"/>
  <c r="Q1043" i="2"/>
  <c r="R1043" i="2"/>
  <c r="P1044" i="2"/>
  <c r="O1044" i="2"/>
  <c r="Q1044" i="2"/>
  <c r="R1044" i="2"/>
  <c r="P1045" i="2"/>
  <c r="O1045" i="2"/>
  <c r="Q1045" i="2"/>
  <c r="R1045" i="2"/>
  <c r="P1046" i="2"/>
  <c r="O1046" i="2"/>
  <c r="Q1046" i="2"/>
  <c r="R1046" i="2"/>
  <c r="P1047" i="2"/>
  <c r="O1047" i="2"/>
  <c r="Q1047" i="2"/>
  <c r="R1047" i="2"/>
  <c r="P1048" i="2"/>
  <c r="O1048" i="2"/>
  <c r="Q1048" i="2"/>
  <c r="R1048" i="2"/>
  <c r="P1049" i="2"/>
  <c r="O1049" i="2"/>
  <c r="Q1049" i="2"/>
  <c r="R1049" i="2"/>
  <c r="P1050" i="2"/>
  <c r="O1050" i="2"/>
  <c r="Q1050" i="2"/>
  <c r="R1050" i="2"/>
  <c r="P1051" i="2"/>
  <c r="O1051" i="2"/>
  <c r="Q1051" i="2"/>
  <c r="R1051" i="2"/>
  <c r="P1052" i="2"/>
  <c r="O1052" i="2"/>
  <c r="Q1052" i="2"/>
  <c r="R1052" i="2"/>
  <c r="P1053" i="2"/>
  <c r="O1053" i="2"/>
  <c r="Q1053" i="2"/>
  <c r="R1053" i="2"/>
  <c r="P1054" i="2"/>
  <c r="O1054" i="2"/>
  <c r="Q1054" i="2"/>
  <c r="R1054" i="2"/>
  <c r="P1055" i="2"/>
  <c r="O1055" i="2"/>
  <c r="Q1055" i="2"/>
  <c r="R1055" i="2"/>
  <c r="P1056" i="2"/>
  <c r="O1056" i="2"/>
  <c r="Q1056" i="2"/>
  <c r="R1056" i="2"/>
  <c r="P1057" i="2"/>
  <c r="O1057" i="2"/>
  <c r="Q1057" i="2"/>
  <c r="R1057" i="2"/>
  <c r="P1058" i="2"/>
  <c r="O1058" i="2"/>
  <c r="Q1058" i="2"/>
  <c r="R1058" i="2"/>
  <c r="P1059" i="2"/>
  <c r="O1059" i="2"/>
  <c r="Q1059" i="2"/>
  <c r="R1059" i="2"/>
  <c r="P1060" i="2"/>
  <c r="O1060" i="2"/>
  <c r="Q1060" i="2"/>
  <c r="R1060" i="2"/>
  <c r="P1061" i="2"/>
  <c r="O1061" i="2"/>
  <c r="Q1061" i="2"/>
  <c r="R1061" i="2"/>
  <c r="P1062" i="2"/>
  <c r="O1062" i="2"/>
  <c r="Q1062" i="2"/>
  <c r="R1062" i="2"/>
  <c r="P1063" i="2"/>
  <c r="O1063" i="2"/>
  <c r="Q1063" i="2"/>
  <c r="R1063" i="2"/>
  <c r="P1064" i="2"/>
  <c r="O1064" i="2"/>
  <c r="Q1064" i="2"/>
  <c r="R1064" i="2"/>
  <c r="P1065" i="2"/>
  <c r="O1065" i="2"/>
  <c r="Q1065" i="2"/>
  <c r="R1065" i="2"/>
  <c r="P1066" i="2"/>
  <c r="O1066" i="2"/>
  <c r="Q1066" i="2"/>
  <c r="R1066" i="2"/>
  <c r="P1067" i="2"/>
  <c r="O1067" i="2"/>
  <c r="Q1067" i="2"/>
  <c r="R1067" i="2"/>
  <c r="P1068" i="2"/>
  <c r="O1068" i="2"/>
  <c r="Q1068" i="2"/>
  <c r="R1068" i="2"/>
  <c r="P1069" i="2"/>
  <c r="O1069" i="2"/>
  <c r="Q1069" i="2"/>
  <c r="R1069" i="2"/>
  <c r="P1070" i="2"/>
  <c r="O1070" i="2"/>
  <c r="Q1070" i="2"/>
  <c r="R1070" i="2"/>
  <c r="P1071" i="2"/>
  <c r="O1071" i="2"/>
  <c r="Q1071" i="2"/>
  <c r="R1071" i="2"/>
  <c r="P1072" i="2"/>
  <c r="O1072" i="2"/>
  <c r="Q1072" i="2"/>
  <c r="R1072" i="2"/>
  <c r="P1073" i="2"/>
  <c r="O1073" i="2"/>
  <c r="Q1073" i="2"/>
  <c r="R1073" i="2"/>
  <c r="P1074" i="2"/>
  <c r="O1074" i="2"/>
  <c r="Q1074" i="2"/>
  <c r="R1074" i="2"/>
  <c r="P1075" i="2"/>
  <c r="O1075" i="2"/>
  <c r="Q1075" i="2"/>
  <c r="R1075" i="2"/>
  <c r="P1076" i="2"/>
  <c r="O1076" i="2"/>
  <c r="Q1076" i="2"/>
  <c r="R1076" i="2"/>
  <c r="P1077" i="2"/>
  <c r="O1077" i="2"/>
  <c r="Q1077" i="2"/>
  <c r="R1077" i="2"/>
  <c r="P1078" i="2"/>
  <c r="O1078" i="2"/>
  <c r="Q1078" i="2"/>
  <c r="R1078" i="2"/>
  <c r="P1079" i="2"/>
  <c r="O1079" i="2"/>
  <c r="Q1079" i="2"/>
  <c r="R1079" i="2"/>
  <c r="P1080" i="2"/>
  <c r="O1080" i="2"/>
  <c r="Q1080" i="2"/>
  <c r="R1080" i="2"/>
  <c r="P1081" i="2"/>
  <c r="O1081" i="2"/>
  <c r="Q1081" i="2"/>
  <c r="R1081" i="2"/>
  <c r="P1082" i="2"/>
  <c r="O1082" i="2"/>
  <c r="Q1082" i="2"/>
  <c r="R1082" i="2"/>
  <c r="P1083" i="2"/>
  <c r="O1083" i="2"/>
  <c r="Q1083" i="2"/>
  <c r="R1083" i="2"/>
  <c r="P1084" i="2"/>
  <c r="O1084" i="2"/>
  <c r="Q1084" i="2"/>
  <c r="R1084" i="2"/>
  <c r="P1085" i="2"/>
  <c r="O1085" i="2"/>
  <c r="Q1085" i="2"/>
  <c r="R1085" i="2"/>
  <c r="P1086" i="2"/>
  <c r="O1086" i="2"/>
  <c r="Q1086" i="2"/>
  <c r="R1086" i="2"/>
  <c r="P1087" i="2"/>
  <c r="O1087" i="2"/>
  <c r="Q1087" i="2"/>
  <c r="R1087" i="2"/>
  <c r="P1088" i="2"/>
  <c r="O1088" i="2"/>
  <c r="Q1088" i="2"/>
  <c r="R1088" i="2"/>
  <c r="P1089" i="2"/>
  <c r="O1089" i="2"/>
  <c r="Q1089" i="2"/>
  <c r="R1089" i="2"/>
  <c r="P1090" i="2"/>
  <c r="O1090" i="2"/>
  <c r="Q1090" i="2"/>
  <c r="R1090" i="2"/>
  <c r="P1091" i="2"/>
  <c r="O1091" i="2"/>
  <c r="Q1091" i="2"/>
  <c r="R1091" i="2"/>
  <c r="P1092" i="2"/>
  <c r="O1092" i="2"/>
  <c r="Q1092" i="2"/>
  <c r="R1092" i="2"/>
  <c r="P1093" i="2"/>
  <c r="O1093" i="2"/>
  <c r="Q1093" i="2"/>
  <c r="R1093" i="2"/>
  <c r="P1094" i="2"/>
  <c r="O1094" i="2"/>
  <c r="Q1094" i="2"/>
  <c r="R1094" i="2"/>
  <c r="P1095" i="2"/>
  <c r="O1095" i="2"/>
  <c r="Q1095" i="2"/>
  <c r="R1095" i="2"/>
  <c r="P1096" i="2"/>
  <c r="O1096" i="2"/>
  <c r="Q1096" i="2"/>
  <c r="R1096" i="2"/>
  <c r="P1097" i="2"/>
  <c r="O1097" i="2"/>
  <c r="Q1097" i="2"/>
  <c r="R1097" i="2"/>
  <c r="P1098" i="2"/>
  <c r="O1098" i="2"/>
  <c r="Q1098" i="2"/>
  <c r="R1098" i="2"/>
  <c r="P1099" i="2"/>
  <c r="O1099" i="2"/>
  <c r="Q1099" i="2"/>
  <c r="R1099" i="2"/>
  <c r="P1100" i="2"/>
  <c r="O1100" i="2"/>
  <c r="Q1100" i="2"/>
  <c r="R1100" i="2"/>
  <c r="P1101" i="2"/>
  <c r="O1101" i="2"/>
  <c r="Q1101" i="2"/>
  <c r="R1101" i="2"/>
  <c r="P1102" i="2"/>
  <c r="O1102" i="2"/>
  <c r="Q1102" i="2"/>
  <c r="R1102" i="2"/>
  <c r="P1103" i="2"/>
  <c r="O1103" i="2"/>
  <c r="Q1103" i="2"/>
  <c r="R1103" i="2"/>
  <c r="P1104" i="2"/>
  <c r="O1104" i="2"/>
  <c r="Q1104" i="2"/>
  <c r="R1104" i="2"/>
  <c r="P1105" i="2"/>
  <c r="O1105" i="2"/>
  <c r="Q1105" i="2"/>
  <c r="R1105" i="2"/>
  <c r="P1106" i="2"/>
  <c r="O1106" i="2"/>
  <c r="Q1106" i="2"/>
  <c r="R1106" i="2"/>
  <c r="P1107" i="2"/>
  <c r="O1107" i="2"/>
  <c r="Q1107" i="2"/>
  <c r="R1107" i="2"/>
  <c r="P1108" i="2"/>
  <c r="O1108" i="2"/>
  <c r="Q1108" i="2"/>
  <c r="R1108" i="2"/>
  <c r="P1109" i="2"/>
  <c r="O1109" i="2"/>
  <c r="Q1109" i="2"/>
  <c r="R1109" i="2"/>
  <c r="P1110" i="2"/>
  <c r="O1110" i="2"/>
  <c r="Q1110" i="2"/>
  <c r="R1110" i="2"/>
  <c r="P1111" i="2"/>
  <c r="O1111" i="2"/>
  <c r="Q1111" i="2"/>
  <c r="R1111" i="2"/>
  <c r="P1112" i="2"/>
  <c r="O1112" i="2"/>
  <c r="Q1112" i="2"/>
  <c r="R1112" i="2"/>
  <c r="P1113" i="2"/>
  <c r="O1113" i="2"/>
  <c r="Q1113" i="2"/>
  <c r="R1113" i="2"/>
  <c r="P1114" i="2"/>
  <c r="O1114" i="2"/>
  <c r="Q1114" i="2"/>
  <c r="R1114" i="2"/>
  <c r="P1115" i="2"/>
  <c r="O1115" i="2"/>
  <c r="Q1115" i="2"/>
  <c r="R1115" i="2"/>
  <c r="P1116" i="2"/>
  <c r="O1116" i="2"/>
  <c r="Q1116" i="2"/>
  <c r="R1116" i="2"/>
  <c r="P1117" i="2"/>
  <c r="O1117" i="2"/>
  <c r="Q1117" i="2"/>
  <c r="R1117" i="2"/>
  <c r="P1118" i="2"/>
  <c r="O1118" i="2"/>
  <c r="Q1118" i="2"/>
  <c r="R1118" i="2"/>
  <c r="P1119" i="2"/>
  <c r="O1119" i="2"/>
  <c r="Q1119" i="2"/>
  <c r="R1119" i="2"/>
  <c r="P1120" i="2"/>
  <c r="O1120" i="2"/>
  <c r="Q1120" i="2"/>
  <c r="R1120" i="2"/>
  <c r="P1121" i="2"/>
  <c r="O1121" i="2"/>
  <c r="Q1121" i="2"/>
  <c r="R1121" i="2"/>
  <c r="P1122" i="2"/>
  <c r="O1122" i="2"/>
  <c r="Q1122" i="2"/>
  <c r="R1122" i="2"/>
  <c r="P1123" i="2"/>
  <c r="O1123" i="2"/>
  <c r="Q1123" i="2"/>
  <c r="R1123" i="2"/>
  <c r="P1124" i="2"/>
  <c r="O1124" i="2"/>
  <c r="Q1124" i="2"/>
  <c r="R1124" i="2"/>
  <c r="P1125" i="2"/>
  <c r="O1125" i="2"/>
  <c r="Q1125" i="2"/>
  <c r="R1125" i="2"/>
  <c r="P1126" i="2"/>
  <c r="O1126" i="2"/>
  <c r="Q1126" i="2"/>
  <c r="R1126" i="2"/>
  <c r="P1127" i="2"/>
  <c r="O1127" i="2"/>
  <c r="Q1127" i="2"/>
  <c r="R1127" i="2"/>
  <c r="P1128" i="2"/>
  <c r="O1128" i="2"/>
  <c r="Q1128" i="2"/>
  <c r="R1128" i="2"/>
  <c r="P1129" i="2"/>
  <c r="O1129" i="2"/>
  <c r="Q1129" i="2"/>
  <c r="R1129" i="2"/>
  <c r="P1130" i="2"/>
  <c r="O1130" i="2"/>
  <c r="Q1130" i="2"/>
  <c r="R1130" i="2"/>
  <c r="P1131" i="2"/>
  <c r="O1131" i="2"/>
  <c r="Q1131" i="2"/>
  <c r="R1131" i="2"/>
  <c r="P1132" i="2"/>
  <c r="O1132" i="2"/>
  <c r="Q1132" i="2"/>
  <c r="R1132" i="2"/>
  <c r="P1133" i="2"/>
  <c r="O1133" i="2"/>
  <c r="Q1133" i="2"/>
  <c r="R1133" i="2"/>
  <c r="P1134" i="2"/>
  <c r="O1134" i="2"/>
  <c r="Q1134" i="2"/>
  <c r="R1134" i="2"/>
  <c r="P1135" i="2"/>
  <c r="O1135" i="2"/>
  <c r="Q1135" i="2"/>
  <c r="R1135" i="2"/>
  <c r="P1136" i="2"/>
  <c r="O1136" i="2"/>
  <c r="Q1136" i="2"/>
  <c r="R1136" i="2"/>
  <c r="P1137" i="2"/>
  <c r="O1137" i="2"/>
  <c r="Q1137" i="2"/>
  <c r="R1137" i="2"/>
  <c r="P1138" i="2"/>
  <c r="O1138" i="2"/>
  <c r="Q1138" i="2"/>
  <c r="R1138" i="2"/>
  <c r="P1139" i="2"/>
  <c r="O1139" i="2"/>
  <c r="Q1139" i="2"/>
  <c r="R1139" i="2"/>
  <c r="P1140" i="2"/>
  <c r="O1140" i="2"/>
  <c r="Q1140" i="2"/>
  <c r="R1140" i="2"/>
  <c r="P1141" i="2"/>
  <c r="O1141" i="2"/>
  <c r="Q1141" i="2"/>
  <c r="R1141" i="2"/>
  <c r="P1142" i="2"/>
  <c r="O1142" i="2"/>
  <c r="Q1142" i="2"/>
  <c r="R1142" i="2"/>
  <c r="P1143" i="2"/>
  <c r="O1143" i="2"/>
  <c r="Q1143" i="2"/>
  <c r="R1143" i="2"/>
  <c r="P1144" i="2"/>
  <c r="O1144" i="2"/>
  <c r="Q1144" i="2"/>
  <c r="R1144" i="2"/>
  <c r="P1145" i="2"/>
  <c r="O1145" i="2"/>
  <c r="Q1145" i="2"/>
  <c r="R1145" i="2"/>
  <c r="P1146" i="2"/>
  <c r="O1146" i="2"/>
  <c r="Q1146" i="2"/>
  <c r="R1146" i="2"/>
  <c r="P1147" i="2"/>
  <c r="O1147" i="2"/>
  <c r="Q1147" i="2"/>
  <c r="R1147" i="2"/>
  <c r="P1148" i="2"/>
  <c r="O1148" i="2"/>
  <c r="Q1148" i="2"/>
  <c r="R1148" i="2"/>
  <c r="P1149" i="2"/>
  <c r="O1149" i="2"/>
  <c r="Q1149" i="2"/>
  <c r="R1149" i="2"/>
  <c r="P1150" i="2"/>
  <c r="O1150" i="2"/>
  <c r="Q1150" i="2"/>
  <c r="R1150" i="2"/>
  <c r="P1151" i="2"/>
  <c r="O1151" i="2"/>
  <c r="Q1151" i="2"/>
  <c r="R1151" i="2"/>
  <c r="P1152" i="2"/>
  <c r="O1152" i="2"/>
  <c r="Q1152" i="2"/>
  <c r="R1152" i="2"/>
  <c r="P1153" i="2"/>
  <c r="O1153" i="2"/>
  <c r="Q1153" i="2"/>
  <c r="R1153" i="2"/>
  <c r="P1154" i="2"/>
  <c r="O1154" i="2"/>
  <c r="Q1154" i="2"/>
  <c r="R1154" i="2"/>
  <c r="P1155" i="2"/>
  <c r="O1155" i="2"/>
  <c r="Q1155" i="2"/>
  <c r="R1155" i="2"/>
  <c r="P1156" i="2"/>
  <c r="O1156" i="2"/>
  <c r="Q1156" i="2"/>
  <c r="R1156" i="2"/>
  <c r="P1157" i="2"/>
  <c r="O1157" i="2"/>
  <c r="Q1157" i="2"/>
  <c r="R1157" i="2"/>
  <c r="P1158" i="2"/>
  <c r="O1158" i="2"/>
  <c r="Q1158" i="2"/>
  <c r="R1158" i="2"/>
  <c r="P1159" i="2"/>
  <c r="O1159" i="2"/>
  <c r="Q1159" i="2"/>
  <c r="R1159" i="2"/>
  <c r="P1160" i="2"/>
  <c r="O1160" i="2"/>
  <c r="Q1160" i="2"/>
  <c r="R1160" i="2"/>
  <c r="P1161" i="2"/>
  <c r="O1161" i="2"/>
  <c r="Q1161" i="2"/>
  <c r="R1161" i="2"/>
  <c r="P1162" i="2"/>
  <c r="O1162" i="2"/>
  <c r="Q1162" i="2"/>
  <c r="R1162" i="2"/>
  <c r="P1163" i="2"/>
  <c r="O1163" i="2"/>
  <c r="Q1163" i="2"/>
  <c r="R1163" i="2"/>
  <c r="P1164" i="2"/>
  <c r="O1164" i="2"/>
  <c r="Q1164" i="2"/>
  <c r="R1164" i="2"/>
  <c r="P1165" i="2"/>
  <c r="O1165" i="2"/>
  <c r="Q1165" i="2"/>
  <c r="R1165" i="2"/>
  <c r="P1166" i="2"/>
  <c r="O1166" i="2"/>
  <c r="Q1166" i="2"/>
  <c r="R1166" i="2"/>
  <c r="P1167" i="2"/>
  <c r="O1167" i="2"/>
  <c r="Q1167" i="2"/>
  <c r="R1167" i="2"/>
  <c r="P1168" i="2"/>
  <c r="O1168" i="2"/>
  <c r="Q1168" i="2"/>
  <c r="R1168" i="2"/>
  <c r="P1169" i="2"/>
  <c r="O1169" i="2"/>
  <c r="Q1169" i="2"/>
  <c r="R1169" i="2"/>
  <c r="P1170" i="2"/>
  <c r="O1170" i="2"/>
  <c r="Q1170" i="2"/>
  <c r="R1170" i="2"/>
  <c r="P1171" i="2"/>
  <c r="O1171" i="2"/>
  <c r="Q1171" i="2"/>
  <c r="R1171" i="2"/>
  <c r="P1172" i="2"/>
  <c r="O1172" i="2"/>
  <c r="Q1172" i="2"/>
  <c r="R1172" i="2"/>
  <c r="P1173" i="2"/>
  <c r="O1173" i="2"/>
  <c r="Q1173" i="2"/>
  <c r="R1173" i="2"/>
  <c r="P1174" i="2"/>
  <c r="O1174" i="2"/>
  <c r="Q1174" i="2"/>
  <c r="R1174" i="2"/>
  <c r="P1175" i="2"/>
  <c r="O1175" i="2"/>
  <c r="Q1175" i="2"/>
  <c r="R1175" i="2"/>
  <c r="P1176" i="2"/>
  <c r="O1176" i="2"/>
  <c r="Q1176" i="2"/>
  <c r="R1176" i="2"/>
  <c r="P1177" i="2"/>
  <c r="O1177" i="2"/>
  <c r="Q1177" i="2"/>
  <c r="R1177" i="2"/>
  <c r="P1178" i="2"/>
  <c r="O1178" i="2"/>
  <c r="Q1178" i="2"/>
  <c r="R1178" i="2"/>
  <c r="P1179" i="2"/>
  <c r="O1179" i="2"/>
  <c r="Q1179" i="2"/>
  <c r="R1179" i="2"/>
  <c r="P1180" i="2"/>
  <c r="O1180" i="2"/>
  <c r="Q1180" i="2"/>
  <c r="R1180" i="2"/>
  <c r="P1181" i="2"/>
  <c r="O1181" i="2"/>
  <c r="Q1181" i="2"/>
  <c r="R1181" i="2"/>
  <c r="P1182" i="2"/>
  <c r="O1182" i="2"/>
  <c r="Q1182" i="2"/>
  <c r="R1182" i="2"/>
  <c r="P1183" i="2"/>
  <c r="O1183" i="2"/>
  <c r="Q1183" i="2"/>
  <c r="R1183" i="2"/>
  <c r="P1184" i="2"/>
  <c r="O1184" i="2"/>
  <c r="Q1184" i="2"/>
  <c r="R1184" i="2"/>
  <c r="P1185" i="2"/>
  <c r="O1185" i="2"/>
  <c r="Q1185" i="2"/>
  <c r="R1185" i="2"/>
  <c r="P1186" i="2"/>
  <c r="O1186" i="2"/>
  <c r="Q1186" i="2"/>
  <c r="R1186" i="2"/>
  <c r="P1187" i="2"/>
  <c r="O1187" i="2"/>
  <c r="Q1187" i="2"/>
  <c r="R1187" i="2"/>
  <c r="P1188" i="2"/>
  <c r="O1188" i="2"/>
  <c r="Q1188" i="2"/>
  <c r="R1188" i="2"/>
  <c r="P1189" i="2"/>
  <c r="O1189" i="2"/>
  <c r="Q1189" i="2"/>
  <c r="R1189" i="2"/>
  <c r="P1190" i="2"/>
  <c r="O1190" i="2"/>
  <c r="Q1190" i="2"/>
  <c r="R1190" i="2"/>
  <c r="P1191" i="2"/>
  <c r="O1191" i="2"/>
  <c r="Q1191" i="2"/>
  <c r="R1191" i="2"/>
  <c r="P1192" i="2"/>
  <c r="O1192" i="2"/>
  <c r="Q1192" i="2"/>
  <c r="R1192" i="2"/>
  <c r="P1193" i="2"/>
  <c r="O1193" i="2"/>
  <c r="Q1193" i="2"/>
  <c r="R1193" i="2"/>
  <c r="P1194" i="2"/>
  <c r="O1194" i="2"/>
  <c r="Q1194" i="2"/>
  <c r="R1194" i="2"/>
  <c r="P1195" i="2"/>
  <c r="O1195" i="2"/>
  <c r="Q1195" i="2"/>
  <c r="R1195" i="2"/>
  <c r="P1196" i="2"/>
  <c r="O1196" i="2"/>
  <c r="Q1196" i="2"/>
  <c r="R1196" i="2"/>
  <c r="P1197" i="2"/>
  <c r="O1197" i="2"/>
  <c r="Q1197" i="2"/>
  <c r="R1197" i="2"/>
  <c r="P1198" i="2"/>
  <c r="O1198" i="2"/>
  <c r="Q1198" i="2"/>
  <c r="R1198" i="2"/>
  <c r="P1199" i="2"/>
  <c r="O1199" i="2"/>
  <c r="Q1199" i="2"/>
  <c r="R1199" i="2"/>
  <c r="P1200" i="2"/>
  <c r="O1200" i="2"/>
  <c r="Q1200" i="2"/>
  <c r="R1200" i="2"/>
  <c r="P1201" i="2"/>
  <c r="O1201" i="2"/>
  <c r="Q1201" i="2"/>
  <c r="R1201" i="2"/>
  <c r="P1202" i="2"/>
  <c r="O1202" i="2"/>
  <c r="Q1202" i="2"/>
  <c r="R1202" i="2"/>
  <c r="P1203" i="2"/>
  <c r="O1203" i="2"/>
  <c r="Q1203" i="2"/>
  <c r="R1203" i="2"/>
  <c r="P1204" i="2"/>
  <c r="O1204" i="2"/>
  <c r="Q1204" i="2"/>
  <c r="R1204" i="2"/>
  <c r="P1205" i="2"/>
  <c r="O1205" i="2"/>
  <c r="Q1205" i="2"/>
  <c r="R1205" i="2"/>
  <c r="P1206" i="2"/>
  <c r="O1206" i="2"/>
  <c r="Q1206" i="2"/>
  <c r="R1206" i="2"/>
  <c r="P1207" i="2"/>
  <c r="O1207" i="2"/>
  <c r="Q1207" i="2"/>
  <c r="R1207" i="2"/>
  <c r="P1208" i="2"/>
  <c r="O1208" i="2"/>
  <c r="Q1208" i="2"/>
  <c r="R1208" i="2"/>
  <c r="P1209" i="2"/>
  <c r="O1209" i="2"/>
  <c r="Q1209" i="2"/>
  <c r="R1209" i="2"/>
  <c r="P1210" i="2"/>
  <c r="O1210" i="2"/>
  <c r="Q1210" i="2"/>
  <c r="R1210" i="2"/>
  <c r="P1211" i="2"/>
  <c r="O1211" i="2"/>
  <c r="Q1211" i="2"/>
  <c r="R1211" i="2"/>
  <c r="P1212" i="2"/>
  <c r="O1212" i="2"/>
  <c r="Q1212" i="2"/>
  <c r="R1212" i="2"/>
  <c r="P1213" i="2"/>
  <c r="O1213" i="2"/>
  <c r="Q1213" i="2"/>
  <c r="R1213" i="2"/>
  <c r="P1214" i="2"/>
  <c r="O1214" i="2"/>
  <c r="Q1214" i="2"/>
  <c r="R1214" i="2"/>
  <c r="P1215" i="2"/>
  <c r="O1215" i="2"/>
  <c r="Q1215" i="2"/>
  <c r="R1215" i="2"/>
  <c r="P1216" i="2"/>
  <c r="O1216" i="2"/>
  <c r="Q1216" i="2"/>
  <c r="R1216" i="2"/>
  <c r="P1217" i="2"/>
  <c r="O1217" i="2"/>
  <c r="Q1217" i="2"/>
  <c r="R1217" i="2"/>
  <c r="P1218" i="2"/>
  <c r="O1218" i="2"/>
  <c r="Q1218" i="2"/>
  <c r="R1218" i="2"/>
  <c r="P1219" i="2"/>
  <c r="O1219" i="2"/>
  <c r="Q1219" i="2"/>
  <c r="R1219" i="2"/>
  <c r="P1220" i="2"/>
  <c r="O1220" i="2"/>
  <c r="Q1220" i="2"/>
  <c r="R1220" i="2"/>
  <c r="P1221" i="2"/>
  <c r="O1221" i="2"/>
  <c r="Q1221" i="2"/>
  <c r="R1221" i="2"/>
  <c r="P1222" i="2"/>
  <c r="O1222" i="2"/>
  <c r="Q1222" i="2"/>
  <c r="R1222" i="2"/>
  <c r="P1223" i="2"/>
  <c r="O1223" i="2"/>
  <c r="Q1223" i="2"/>
  <c r="R1223" i="2"/>
  <c r="P1224" i="2"/>
  <c r="O1224" i="2"/>
  <c r="Q1224" i="2"/>
  <c r="R1224" i="2"/>
  <c r="P1225" i="2"/>
  <c r="O1225" i="2"/>
  <c r="Q1225" i="2"/>
  <c r="R1225" i="2"/>
  <c r="P1226" i="2"/>
  <c r="O1226" i="2"/>
  <c r="Q1226" i="2"/>
  <c r="R1226" i="2"/>
  <c r="P1227" i="2"/>
  <c r="O1227" i="2"/>
  <c r="Q1227" i="2"/>
  <c r="R1227" i="2"/>
  <c r="P1228" i="2"/>
  <c r="O1228" i="2"/>
  <c r="Q1228" i="2"/>
  <c r="R1228" i="2"/>
  <c r="P1229" i="2"/>
  <c r="O1229" i="2"/>
  <c r="Q1229" i="2"/>
  <c r="R1229" i="2"/>
  <c r="P1230" i="2"/>
  <c r="O1230" i="2"/>
  <c r="Q1230" i="2"/>
  <c r="R1230" i="2"/>
  <c r="P1231" i="2"/>
  <c r="O1231" i="2"/>
  <c r="Q1231" i="2"/>
  <c r="R1231" i="2"/>
  <c r="P1232" i="2"/>
  <c r="O1232" i="2"/>
  <c r="Q1232" i="2"/>
  <c r="R1232" i="2"/>
  <c r="P1233" i="2"/>
  <c r="O1233" i="2"/>
  <c r="Q1233" i="2"/>
  <c r="R1233" i="2"/>
  <c r="P1234" i="2"/>
  <c r="O1234" i="2"/>
  <c r="Q1234" i="2"/>
  <c r="R1234" i="2"/>
  <c r="P1235" i="2"/>
  <c r="O1235" i="2"/>
  <c r="Q1235" i="2"/>
  <c r="R1235" i="2"/>
  <c r="P1236" i="2"/>
  <c r="O1236" i="2"/>
  <c r="Q1236" i="2"/>
  <c r="R1236" i="2"/>
  <c r="P1237" i="2"/>
  <c r="O1237" i="2"/>
  <c r="Q1237" i="2"/>
  <c r="R1237" i="2"/>
  <c r="P1238" i="2"/>
  <c r="O1238" i="2"/>
  <c r="Q1238" i="2"/>
  <c r="R1238" i="2"/>
  <c r="P1239" i="2"/>
  <c r="O1239" i="2"/>
  <c r="Q1239" i="2"/>
  <c r="R1239" i="2"/>
  <c r="P1240" i="2"/>
  <c r="O1240" i="2"/>
  <c r="Q1240" i="2"/>
  <c r="R1240" i="2"/>
  <c r="P1241" i="2"/>
  <c r="O1241" i="2"/>
  <c r="Q1241" i="2"/>
  <c r="R1241" i="2"/>
  <c r="P1242" i="2"/>
  <c r="O1242" i="2"/>
  <c r="Q1242" i="2"/>
  <c r="R1242" i="2"/>
  <c r="P1243" i="2"/>
  <c r="O1243" i="2"/>
  <c r="Q1243" i="2"/>
  <c r="R1243" i="2"/>
  <c r="P1244" i="2"/>
  <c r="O1244" i="2"/>
  <c r="Q1244" i="2"/>
  <c r="R1244" i="2"/>
  <c r="P1245" i="2"/>
  <c r="O1245" i="2"/>
  <c r="Q1245" i="2"/>
  <c r="R1245" i="2"/>
  <c r="P1246" i="2"/>
  <c r="O1246" i="2"/>
  <c r="Q1246" i="2"/>
  <c r="R1246" i="2"/>
  <c r="P1247" i="2"/>
  <c r="O1247" i="2"/>
  <c r="Q1247" i="2"/>
  <c r="R1247" i="2"/>
  <c r="P1248" i="2"/>
  <c r="O1248" i="2"/>
  <c r="Q1248" i="2"/>
  <c r="R1248" i="2"/>
  <c r="P1249" i="2"/>
  <c r="O1249" i="2"/>
  <c r="Q1249" i="2"/>
  <c r="R1249" i="2"/>
  <c r="P1250" i="2"/>
  <c r="O1250" i="2"/>
  <c r="Q1250" i="2"/>
  <c r="R1250" i="2"/>
  <c r="P1251" i="2"/>
  <c r="O1251" i="2"/>
  <c r="Q1251" i="2"/>
  <c r="R1251" i="2"/>
  <c r="P1252" i="2"/>
  <c r="O1252" i="2"/>
  <c r="Q1252" i="2"/>
  <c r="R1252" i="2"/>
  <c r="P1253" i="2"/>
  <c r="O1253" i="2"/>
  <c r="Q1253" i="2"/>
  <c r="R1253" i="2"/>
  <c r="P1254" i="2"/>
  <c r="O1254" i="2"/>
  <c r="Q1254" i="2"/>
  <c r="R1254" i="2"/>
  <c r="P1255" i="2"/>
  <c r="O1255" i="2"/>
  <c r="Q1255" i="2"/>
  <c r="R1255" i="2"/>
  <c r="P1256" i="2"/>
  <c r="O1256" i="2"/>
  <c r="Q1256" i="2"/>
  <c r="R1256" i="2"/>
  <c r="P1257" i="2"/>
  <c r="O1257" i="2"/>
  <c r="Q1257" i="2"/>
  <c r="R1257" i="2"/>
  <c r="P1258" i="2"/>
  <c r="O1258" i="2"/>
  <c r="Q1258" i="2"/>
  <c r="R1258" i="2"/>
  <c r="P1259" i="2"/>
  <c r="O1259" i="2"/>
  <c r="Q1259" i="2"/>
  <c r="R1259" i="2"/>
  <c r="P1260" i="2"/>
  <c r="O1260" i="2"/>
  <c r="Q1260" i="2"/>
  <c r="R1260" i="2"/>
  <c r="P1261" i="2"/>
  <c r="O1261" i="2"/>
  <c r="Q1261" i="2"/>
  <c r="R1261" i="2"/>
  <c r="P1262" i="2"/>
  <c r="O1262" i="2"/>
  <c r="Q1262" i="2"/>
  <c r="R1262" i="2"/>
  <c r="P1263" i="2"/>
  <c r="O1263" i="2"/>
  <c r="Q1263" i="2"/>
  <c r="R1263" i="2"/>
  <c r="P1264" i="2"/>
  <c r="O1264" i="2"/>
  <c r="Q1264" i="2"/>
  <c r="R1264" i="2"/>
  <c r="P1265" i="2"/>
  <c r="O1265" i="2"/>
  <c r="Q1265" i="2"/>
  <c r="R1265" i="2"/>
  <c r="P1266" i="2"/>
  <c r="O1266" i="2"/>
  <c r="Q1266" i="2"/>
  <c r="R1266" i="2"/>
  <c r="P1267" i="2"/>
  <c r="O1267" i="2"/>
  <c r="Q1267" i="2"/>
  <c r="R1267" i="2"/>
  <c r="P1268" i="2"/>
  <c r="O1268" i="2"/>
  <c r="Q1268" i="2"/>
  <c r="R1268" i="2"/>
  <c r="P1269" i="2"/>
  <c r="O1269" i="2"/>
  <c r="Q1269" i="2"/>
  <c r="R1269" i="2"/>
  <c r="P1270" i="2"/>
  <c r="O1270" i="2"/>
  <c r="Q1270" i="2"/>
  <c r="R1270" i="2"/>
  <c r="P1271" i="2"/>
  <c r="O1271" i="2"/>
  <c r="Q1271" i="2"/>
  <c r="R1271" i="2"/>
  <c r="P1272" i="2"/>
  <c r="O1272" i="2"/>
  <c r="Q1272" i="2"/>
  <c r="R1272" i="2"/>
  <c r="P1273" i="2"/>
  <c r="O1273" i="2"/>
  <c r="Q1273" i="2"/>
  <c r="R1273" i="2"/>
  <c r="P1274" i="2"/>
  <c r="O1274" i="2"/>
  <c r="Q1274" i="2"/>
  <c r="R1274" i="2"/>
  <c r="P1275" i="2"/>
  <c r="O1275" i="2"/>
  <c r="Q1275" i="2"/>
  <c r="R1275" i="2"/>
  <c r="P1276" i="2"/>
  <c r="O1276" i="2"/>
  <c r="Q1276" i="2"/>
  <c r="R1276" i="2"/>
  <c r="P1277" i="2"/>
  <c r="O1277" i="2"/>
  <c r="Q1277" i="2"/>
  <c r="R1277" i="2"/>
  <c r="P1278" i="2"/>
  <c r="O1278" i="2"/>
  <c r="Q1278" i="2"/>
  <c r="R1278" i="2"/>
  <c r="P1279" i="2"/>
  <c r="O1279" i="2"/>
  <c r="Q1279" i="2"/>
  <c r="R1279" i="2"/>
  <c r="P1280" i="2"/>
  <c r="O1280" i="2"/>
  <c r="Q1280" i="2"/>
  <c r="R1280" i="2"/>
  <c r="P1281" i="2"/>
  <c r="O1281" i="2"/>
  <c r="Q1281" i="2"/>
  <c r="R1281" i="2"/>
  <c r="P1282" i="2"/>
  <c r="O1282" i="2"/>
  <c r="Q1282" i="2"/>
  <c r="R1282" i="2"/>
  <c r="P1283" i="2"/>
  <c r="O1283" i="2"/>
  <c r="Q1283" i="2"/>
  <c r="R1283" i="2"/>
  <c r="P1284" i="2"/>
  <c r="O1284" i="2"/>
  <c r="Q1284" i="2"/>
  <c r="R1284" i="2"/>
  <c r="P1285" i="2"/>
  <c r="O1285" i="2"/>
  <c r="Q1285" i="2"/>
  <c r="R1285" i="2"/>
  <c r="P1286" i="2"/>
  <c r="O1286" i="2"/>
  <c r="Q1286" i="2"/>
  <c r="R1286" i="2"/>
  <c r="P1287" i="2"/>
  <c r="O1287" i="2"/>
  <c r="Q1287" i="2"/>
  <c r="R1287" i="2"/>
  <c r="P1288" i="2"/>
  <c r="O1288" i="2"/>
  <c r="Q1288" i="2"/>
  <c r="R1288" i="2"/>
  <c r="P1289" i="2"/>
  <c r="O1289" i="2"/>
  <c r="Q1289" i="2"/>
  <c r="R1289" i="2"/>
  <c r="P1290" i="2"/>
  <c r="O1290" i="2"/>
  <c r="Q1290" i="2"/>
  <c r="R1290" i="2"/>
  <c r="P1291" i="2"/>
  <c r="O1291" i="2"/>
  <c r="Q1291" i="2"/>
  <c r="R1291" i="2"/>
  <c r="P1292" i="2"/>
  <c r="O1292" i="2"/>
  <c r="Q1292" i="2"/>
  <c r="R1292" i="2"/>
  <c r="P1293" i="2"/>
  <c r="O1293" i="2"/>
  <c r="Q1293" i="2"/>
  <c r="R1293" i="2"/>
  <c r="P1294" i="2"/>
  <c r="O1294" i="2"/>
  <c r="Q1294" i="2"/>
  <c r="R1294" i="2"/>
  <c r="P1295" i="2"/>
  <c r="O1295" i="2"/>
  <c r="Q1295" i="2"/>
  <c r="R1295" i="2"/>
  <c r="P1296" i="2"/>
  <c r="O1296" i="2"/>
  <c r="Q1296" i="2"/>
  <c r="R1296" i="2"/>
  <c r="P1297" i="2"/>
  <c r="O1297" i="2"/>
  <c r="Q1297" i="2"/>
  <c r="R1297" i="2"/>
  <c r="P1298" i="2"/>
  <c r="O1298" i="2"/>
  <c r="Q1298" i="2"/>
  <c r="R1298" i="2"/>
  <c r="P1299" i="2"/>
  <c r="O1299" i="2"/>
  <c r="Q1299" i="2"/>
  <c r="R1299" i="2"/>
  <c r="P1300" i="2"/>
  <c r="O1300" i="2"/>
  <c r="Q1300" i="2"/>
  <c r="R1300" i="2"/>
  <c r="P1301" i="2"/>
  <c r="O1301" i="2"/>
  <c r="Q1301" i="2"/>
  <c r="R1301" i="2"/>
  <c r="P1302" i="2"/>
  <c r="O1302" i="2"/>
  <c r="Q1302" i="2"/>
  <c r="R1302" i="2"/>
  <c r="P1303" i="2"/>
  <c r="O1303" i="2"/>
  <c r="Q1303" i="2"/>
  <c r="R1303" i="2"/>
  <c r="P1304" i="2"/>
  <c r="O1304" i="2"/>
  <c r="Q1304" i="2"/>
  <c r="R1304" i="2"/>
  <c r="P1305" i="2"/>
  <c r="O1305" i="2"/>
  <c r="Q1305" i="2"/>
  <c r="R1305" i="2"/>
  <c r="P1306" i="2"/>
  <c r="O1306" i="2"/>
  <c r="Q1306" i="2"/>
  <c r="R1306" i="2"/>
  <c r="P1307" i="2"/>
  <c r="O1307" i="2"/>
  <c r="Q1307" i="2"/>
  <c r="R1307" i="2"/>
  <c r="P1308" i="2"/>
  <c r="O1308" i="2"/>
  <c r="Q1308" i="2"/>
  <c r="R1308" i="2"/>
  <c r="P1309" i="2"/>
  <c r="O1309" i="2"/>
  <c r="Q1309" i="2"/>
  <c r="R1309" i="2"/>
  <c r="P1310" i="2"/>
  <c r="O1310" i="2"/>
  <c r="Q1310" i="2"/>
  <c r="R1310" i="2"/>
  <c r="P1311" i="2"/>
  <c r="O1311" i="2"/>
  <c r="Q1311" i="2"/>
  <c r="R1311" i="2"/>
  <c r="P1312" i="2"/>
  <c r="O1312" i="2"/>
  <c r="Q1312" i="2"/>
  <c r="R1312" i="2"/>
  <c r="P1313" i="2"/>
  <c r="O1313" i="2"/>
  <c r="Q1313" i="2"/>
  <c r="R1313" i="2"/>
  <c r="P1314" i="2"/>
  <c r="O1314" i="2"/>
  <c r="Q1314" i="2"/>
  <c r="R1314" i="2"/>
  <c r="P1315" i="2"/>
  <c r="O1315" i="2"/>
  <c r="Q1315" i="2"/>
  <c r="R1315" i="2"/>
  <c r="P1316" i="2"/>
  <c r="O1316" i="2"/>
  <c r="Q1316" i="2"/>
  <c r="R1316" i="2"/>
  <c r="P1317" i="2"/>
  <c r="O1317" i="2"/>
  <c r="Q1317" i="2"/>
  <c r="R1317" i="2"/>
  <c r="P1318" i="2"/>
  <c r="O1318" i="2"/>
  <c r="Q1318" i="2"/>
  <c r="R1318" i="2"/>
  <c r="P1319" i="2"/>
  <c r="O1319" i="2"/>
  <c r="Q1319" i="2"/>
  <c r="R1319" i="2"/>
  <c r="P1320" i="2"/>
  <c r="O1320" i="2"/>
  <c r="Q1320" i="2"/>
  <c r="R1320" i="2"/>
  <c r="P1321" i="2"/>
  <c r="O1321" i="2"/>
  <c r="Q1321" i="2"/>
  <c r="R1321" i="2"/>
  <c r="P1322" i="2"/>
  <c r="O1322" i="2"/>
  <c r="Q1322" i="2"/>
  <c r="R1322" i="2"/>
  <c r="P1323" i="2"/>
  <c r="O1323" i="2"/>
  <c r="Q1323" i="2"/>
  <c r="R1323" i="2"/>
  <c r="P1324" i="2"/>
  <c r="O1324" i="2"/>
  <c r="Q1324" i="2"/>
  <c r="R1324" i="2"/>
  <c r="P1325" i="2"/>
  <c r="O1325" i="2"/>
  <c r="Q1325" i="2"/>
  <c r="R1325" i="2"/>
  <c r="P1326" i="2"/>
  <c r="O1326" i="2"/>
  <c r="Q1326" i="2"/>
  <c r="R1326" i="2"/>
  <c r="P1327" i="2"/>
  <c r="O1327" i="2"/>
  <c r="Q1327" i="2"/>
  <c r="R1327" i="2"/>
  <c r="P1328" i="2"/>
  <c r="O1328" i="2"/>
  <c r="Q1328" i="2"/>
  <c r="R1328" i="2"/>
  <c r="P1329" i="2"/>
  <c r="O1329" i="2"/>
  <c r="Q1329" i="2"/>
  <c r="R1329" i="2"/>
  <c r="P1330" i="2"/>
  <c r="O1330" i="2"/>
  <c r="Q1330" i="2"/>
  <c r="R1330" i="2"/>
  <c r="P1331" i="2"/>
  <c r="O1331" i="2"/>
  <c r="Q1331" i="2"/>
  <c r="R1331" i="2"/>
  <c r="P1332" i="2"/>
  <c r="O1332" i="2"/>
  <c r="Q1332" i="2"/>
  <c r="R1332" i="2"/>
  <c r="P1333" i="2"/>
  <c r="O1333" i="2"/>
  <c r="Q1333" i="2"/>
  <c r="R1333" i="2"/>
  <c r="P1334" i="2"/>
  <c r="O1334" i="2"/>
  <c r="Q1334" i="2"/>
  <c r="R1334" i="2"/>
  <c r="P1335" i="2"/>
  <c r="O1335" i="2"/>
  <c r="Q1335" i="2"/>
  <c r="R1335" i="2"/>
  <c r="P1336" i="2"/>
  <c r="O1336" i="2"/>
  <c r="Q1336" i="2"/>
  <c r="R1336" i="2"/>
  <c r="P1337" i="2"/>
  <c r="O1337" i="2"/>
  <c r="Q1337" i="2"/>
  <c r="R1337" i="2"/>
  <c r="P1338" i="2"/>
  <c r="O1338" i="2"/>
  <c r="Q1338" i="2"/>
  <c r="R1338" i="2"/>
  <c r="P1339" i="2"/>
  <c r="O1339" i="2"/>
  <c r="Q1339" i="2"/>
  <c r="R1339" i="2"/>
  <c r="P1340" i="2"/>
  <c r="O1340" i="2"/>
  <c r="Q1340" i="2"/>
  <c r="R1340" i="2"/>
  <c r="P1341" i="2"/>
  <c r="O1341" i="2"/>
  <c r="Q1341" i="2"/>
  <c r="R1341" i="2"/>
  <c r="P1342" i="2"/>
  <c r="O1342" i="2"/>
  <c r="Q1342" i="2"/>
  <c r="R1342" i="2"/>
  <c r="P1343" i="2"/>
  <c r="O1343" i="2"/>
  <c r="Q1343" i="2"/>
  <c r="R1343" i="2"/>
  <c r="P1344" i="2"/>
  <c r="O1344" i="2"/>
  <c r="Q1344" i="2"/>
  <c r="R1344" i="2"/>
  <c r="P1345" i="2"/>
  <c r="O1345" i="2"/>
  <c r="Q1345" i="2"/>
  <c r="R1345" i="2"/>
  <c r="P1346" i="2"/>
  <c r="O1346" i="2"/>
  <c r="Q1346" i="2"/>
  <c r="R1346" i="2"/>
  <c r="P1347" i="2"/>
  <c r="O1347" i="2"/>
  <c r="Q1347" i="2"/>
  <c r="R1347" i="2"/>
  <c r="P1348" i="2"/>
  <c r="O1348" i="2"/>
  <c r="Q1348" i="2"/>
  <c r="R1348" i="2"/>
  <c r="P1349" i="2"/>
  <c r="O1349" i="2"/>
  <c r="Q1349" i="2"/>
  <c r="R1349" i="2"/>
  <c r="P1350" i="2"/>
  <c r="O1350" i="2"/>
  <c r="Q1350" i="2"/>
  <c r="R1350" i="2"/>
  <c r="P1351" i="2"/>
  <c r="O1351" i="2"/>
  <c r="Q1351" i="2"/>
  <c r="R1351" i="2"/>
  <c r="P1352" i="2"/>
  <c r="O1352" i="2"/>
  <c r="Q1352" i="2"/>
  <c r="R1352" i="2"/>
  <c r="P1353" i="2"/>
  <c r="O1353" i="2"/>
  <c r="Q1353" i="2"/>
  <c r="R1353" i="2"/>
  <c r="P1354" i="2"/>
  <c r="O1354" i="2"/>
  <c r="Q1354" i="2"/>
  <c r="R1354" i="2"/>
  <c r="P1355" i="2"/>
  <c r="O1355" i="2"/>
  <c r="Q1355" i="2"/>
  <c r="R1355" i="2"/>
  <c r="P1356" i="2"/>
  <c r="O1356" i="2"/>
  <c r="Q1356" i="2"/>
  <c r="R1356" i="2"/>
  <c r="P1357" i="2"/>
  <c r="O1357" i="2"/>
  <c r="Q1357" i="2"/>
  <c r="R1357" i="2"/>
  <c r="P1358" i="2"/>
  <c r="O1358" i="2"/>
  <c r="Q1358" i="2"/>
  <c r="R1358" i="2"/>
  <c r="P1359" i="2"/>
  <c r="O1359" i="2"/>
  <c r="Q1359" i="2"/>
  <c r="R1359" i="2"/>
  <c r="P1360" i="2"/>
  <c r="O1360" i="2"/>
  <c r="Q1360" i="2"/>
  <c r="R1360" i="2"/>
  <c r="P1361" i="2"/>
  <c r="O1361" i="2"/>
  <c r="Q1361" i="2"/>
  <c r="R1361" i="2"/>
  <c r="P1362" i="2"/>
  <c r="O1362" i="2"/>
  <c r="Q1362" i="2"/>
  <c r="R1362" i="2"/>
  <c r="P1363" i="2"/>
  <c r="O1363" i="2"/>
  <c r="Q1363" i="2"/>
  <c r="R1363" i="2"/>
  <c r="P1364" i="2"/>
  <c r="O1364" i="2"/>
  <c r="Q1364" i="2"/>
  <c r="R1364" i="2"/>
  <c r="P1365" i="2"/>
  <c r="O1365" i="2"/>
  <c r="Q1365" i="2"/>
  <c r="R1365" i="2"/>
  <c r="P1366" i="2"/>
  <c r="O1366" i="2"/>
  <c r="Q1366" i="2"/>
  <c r="R1366" i="2"/>
  <c r="P1367" i="2"/>
  <c r="O1367" i="2"/>
  <c r="Q1367" i="2"/>
  <c r="R1367" i="2"/>
  <c r="P1368" i="2"/>
  <c r="O1368" i="2"/>
  <c r="Q1368" i="2"/>
  <c r="R1368" i="2"/>
  <c r="P1369" i="2"/>
  <c r="O1369" i="2"/>
  <c r="Q1369" i="2"/>
  <c r="R1369" i="2"/>
  <c r="P1370" i="2"/>
  <c r="O1370" i="2"/>
  <c r="Q1370" i="2"/>
  <c r="R1370" i="2"/>
  <c r="P1371" i="2"/>
  <c r="O1371" i="2"/>
  <c r="Q1371" i="2"/>
  <c r="R1371" i="2"/>
  <c r="P1372" i="2"/>
  <c r="O1372" i="2"/>
  <c r="Q1372" i="2"/>
  <c r="R1372" i="2"/>
  <c r="P1373" i="2"/>
  <c r="O1373" i="2"/>
  <c r="Q1373" i="2"/>
  <c r="R1373" i="2"/>
  <c r="P1374" i="2"/>
  <c r="O1374" i="2"/>
  <c r="Q1374" i="2"/>
  <c r="R1374" i="2"/>
  <c r="P1375" i="2"/>
  <c r="O1375" i="2"/>
  <c r="Q1375" i="2"/>
  <c r="R1375" i="2"/>
  <c r="P1376" i="2"/>
  <c r="O1376" i="2"/>
  <c r="Q1376" i="2"/>
  <c r="R1376" i="2"/>
  <c r="P1377" i="2"/>
  <c r="O1377" i="2"/>
  <c r="Q1377" i="2"/>
  <c r="R1377" i="2"/>
  <c r="P1378" i="2"/>
  <c r="O1378" i="2"/>
  <c r="Q1378" i="2"/>
  <c r="R1378" i="2"/>
  <c r="P1379" i="2"/>
  <c r="O1379" i="2"/>
  <c r="Q1379" i="2"/>
  <c r="R1379" i="2"/>
  <c r="P1380" i="2"/>
  <c r="O1380" i="2"/>
  <c r="Q1380" i="2"/>
  <c r="R1380" i="2"/>
  <c r="P1381" i="2"/>
  <c r="O1381" i="2"/>
  <c r="Q1381" i="2"/>
  <c r="R1381" i="2"/>
  <c r="P1382" i="2"/>
  <c r="O1382" i="2"/>
  <c r="Q1382" i="2"/>
  <c r="R1382" i="2"/>
  <c r="P1383" i="2"/>
  <c r="O1383" i="2"/>
  <c r="Q1383" i="2"/>
  <c r="R1383" i="2"/>
  <c r="P1384" i="2"/>
  <c r="O1384" i="2"/>
  <c r="Q1384" i="2"/>
  <c r="R1384" i="2"/>
  <c r="P1385" i="2"/>
  <c r="O1385" i="2"/>
  <c r="Q1385" i="2"/>
  <c r="R1385" i="2"/>
  <c r="P1386" i="2"/>
  <c r="O1386" i="2"/>
  <c r="Q1386" i="2"/>
  <c r="R1386" i="2"/>
  <c r="P1387" i="2"/>
  <c r="O1387" i="2"/>
  <c r="Q1387" i="2"/>
  <c r="R1387" i="2"/>
  <c r="P1388" i="2"/>
  <c r="O1388" i="2"/>
  <c r="Q1388" i="2"/>
  <c r="R1388" i="2"/>
  <c r="P1389" i="2"/>
  <c r="O1389" i="2"/>
  <c r="Q1389" i="2"/>
  <c r="R1389" i="2"/>
  <c r="P1390" i="2"/>
  <c r="O1390" i="2"/>
  <c r="Q1390" i="2"/>
  <c r="R1390" i="2"/>
  <c r="P1391" i="2"/>
  <c r="O1391" i="2"/>
  <c r="Q1391" i="2"/>
  <c r="R1391" i="2"/>
  <c r="P1392" i="2"/>
  <c r="O1392" i="2"/>
  <c r="Q1392" i="2"/>
  <c r="R1392" i="2"/>
  <c r="P1393" i="2"/>
  <c r="O1393" i="2"/>
  <c r="Q1393" i="2"/>
  <c r="R1393" i="2"/>
  <c r="P1394" i="2"/>
  <c r="O1394" i="2"/>
  <c r="Q1394" i="2"/>
  <c r="R1394" i="2"/>
  <c r="P1395" i="2"/>
  <c r="O1395" i="2"/>
  <c r="Q1395" i="2"/>
  <c r="R1395" i="2"/>
  <c r="P1396" i="2"/>
  <c r="O1396" i="2"/>
  <c r="Q1396" i="2"/>
  <c r="R1396" i="2"/>
  <c r="P1397" i="2"/>
  <c r="O1397" i="2"/>
  <c r="Q1397" i="2"/>
  <c r="R1397" i="2"/>
  <c r="P1398" i="2"/>
  <c r="O1398" i="2"/>
  <c r="Q1398" i="2"/>
  <c r="R1398" i="2"/>
  <c r="P1399" i="2"/>
  <c r="O1399" i="2"/>
  <c r="Q1399" i="2"/>
  <c r="R1399" i="2"/>
  <c r="P1400" i="2"/>
  <c r="O1400" i="2"/>
  <c r="Q1400" i="2"/>
  <c r="R1400" i="2"/>
  <c r="P1401" i="2"/>
  <c r="O1401" i="2"/>
  <c r="Q1401" i="2"/>
  <c r="R1401" i="2"/>
  <c r="P1402" i="2"/>
  <c r="O1402" i="2"/>
  <c r="Q1402" i="2"/>
  <c r="R1402" i="2"/>
  <c r="P1403" i="2"/>
  <c r="O1403" i="2"/>
  <c r="Q1403" i="2"/>
  <c r="R1403" i="2"/>
  <c r="P1404" i="2"/>
  <c r="O1404" i="2"/>
  <c r="Q1404" i="2"/>
  <c r="R1404" i="2"/>
  <c r="P1405" i="2"/>
  <c r="O1405" i="2"/>
  <c r="Q1405" i="2"/>
  <c r="R1405" i="2"/>
  <c r="P1406" i="2"/>
  <c r="O1406" i="2"/>
  <c r="Q1406" i="2"/>
  <c r="R1406" i="2"/>
  <c r="P1407" i="2"/>
  <c r="O1407" i="2"/>
  <c r="Q1407" i="2"/>
  <c r="R1407" i="2"/>
  <c r="P1408" i="2"/>
  <c r="O1408" i="2"/>
  <c r="Q1408" i="2"/>
  <c r="R1408" i="2"/>
  <c r="P1409" i="2"/>
  <c r="O1409" i="2"/>
  <c r="Q1409" i="2"/>
  <c r="R1409" i="2"/>
  <c r="P1410" i="2"/>
  <c r="O1410" i="2"/>
  <c r="Q1410" i="2"/>
  <c r="R1410" i="2"/>
  <c r="P1411" i="2"/>
  <c r="O1411" i="2"/>
  <c r="Q1411" i="2"/>
  <c r="R1411" i="2"/>
  <c r="P1412" i="2"/>
  <c r="O1412" i="2"/>
  <c r="Q1412" i="2"/>
  <c r="R1412" i="2"/>
  <c r="P1413" i="2"/>
  <c r="O1413" i="2"/>
  <c r="Q1413" i="2"/>
  <c r="R1413" i="2"/>
  <c r="P1414" i="2"/>
  <c r="O1414" i="2"/>
  <c r="Q1414" i="2"/>
  <c r="R1414" i="2"/>
  <c r="P1415" i="2"/>
  <c r="O1415" i="2"/>
  <c r="Q1415" i="2"/>
  <c r="R1415" i="2"/>
  <c r="P1416" i="2"/>
  <c r="O1416" i="2"/>
  <c r="Q1416" i="2"/>
  <c r="R1416" i="2"/>
  <c r="P1417" i="2"/>
  <c r="O1417" i="2"/>
  <c r="Q1417" i="2"/>
  <c r="R1417" i="2"/>
  <c r="P1418" i="2"/>
  <c r="O1418" i="2"/>
  <c r="Q1418" i="2"/>
  <c r="R1418" i="2"/>
  <c r="P1419" i="2"/>
  <c r="O1419" i="2"/>
  <c r="Q1419" i="2"/>
  <c r="R1419" i="2"/>
  <c r="P1420" i="2"/>
  <c r="O1420" i="2"/>
  <c r="Q1420" i="2"/>
  <c r="R1420" i="2"/>
  <c r="P1421" i="2"/>
  <c r="O1421" i="2"/>
  <c r="Q1421" i="2"/>
  <c r="R1421" i="2"/>
  <c r="P1422" i="2"/>
  <c r="O1422" i="2"/>
  <c r="Q1422" i="2"/>
  <c r="R1422" i="2"/>
  <c r="P1423" i="2"/>
  <c r="O1423" i="2"/>
  <c r="Q1423" i="2"/>
  <c r="R1423" i="2"/>
  <c r="P1424" i="2"/>
  <c r="O1424" i="2"/>
  <c r="Q1424" i="2"/>
  <c r="R1424" i="2"/>
  <c r="P1425" i="2"/>
  <c r="O1425" i="2"/>
  <c r="Q1425" i="2"/>
  <c r="R1425" i="2"/>
  <c r="P1426" i="2"/>
  <c r="O1426" i="2"/>
  <c r="Q1426" i="2"/>
  <c r="R1426" i="2"/>
  <c r="P1427" i="2"/>
  <c r="O1427" i="2"/>
  <c r="Q1427" i="2"/>
  <c r="R1427" i="2"/>
  <c r="P1428" i="2"/>
  <c r="O1428" i="2"/>
  <c r="Q1428" i="2"/>
  <c r="R1428" i="2"/>
  <c r="P1429" i="2"/>
  <c r="O1429" i="2"/>
  <c r="Q1429" i="2"/>
  <c r="R1429" i="2"/>
  <c r="P1430" i="2"/>
  <c r="O1430" i="2"/>
  <c r="Q1430" i="2"/>
  <c r="R1430" i="2"/>
  <c r="P1431" i="2"/>
  <c r="O1431" i="2"/>
  <c r="Q1431" i="2"/>
  <c r="R1431" i="2"/>
  <c r="P1432" i="2"/>
  <c r="O1432" i="2"/>
  <c r="Q1432" i="2"/>
  <c r="R1432" i="2"/>
  <c r="P1433" i="2"/>
  <c r="O1433" i="2"/>
  <c r="Q1433" i="2"/>
  <c r="R1433" i="2"/>
  <c r="P1434" i="2"/>
  <c r="O1434" i="2"/>
  <c r="Q1434" i="2"/>
  <c r="R1434" i="2"/>
  <c r="P1435" i="2"/>
  <c r="O1435" i="2"/>
  <c r="Q1435" i="2"/>
  <c r="R1435" i="2"/>
  <c r="P1436" i="2"/>
  <c r="O1436" i="2"/>
  <c r="Q1436" i="2"/>
  <c r="R1436" i="2"/>
  <c r="P1437" i="2"/>
  <c r="O1437" i="2"/>
  <c r="Q1437" i="2"/>
  <c r="R1437" i="2"/>
  <c r="P1438" i="2"/>
  <c r="O1438" i="2"/>
  <c r="Q1438" i="2"/>
  <c r="R1438" i="2"/>
  <c r="P1439" i="2"/>
  <c r="O1439" i="2"/>
  <c r="Q1439" i="2"/>
  <c r="R1439" i="2"/>
  <c r="P1440" i="2"/>
  <c r="O1440" i="2"/>
  <c r="Q1440" i="2"/>
  <c r="R1440" i="2"/>
  <c r="P1441" i="2"/>
  <c r="O1441" i="2"/>
  <c r="Q1441" i="2"/>
  <c r="R1441" i="2"/>
  <c r="P1442" i="2"/>
  <c r="O1442" i="2"/>
  <c r="Q1442" i="2"/>
  <c r="R1442" i="2"/>
  <c r="P1443" i="2"/>
  <c r="O1443" i="2"/>
  <c r="Q1443" i="2"/>
  <c r="R1443" i="2"/>
  <c r="P1444" i="2"/>
  <c r="O1444" i="2"/>
  <c r="Q1444" i="2"/>
  <c r="R1444" i="2"/>
  <c r="P1445" i="2"/>
  <c r="O1445" i="2"/>
  <c r="Q1445" i="2"/>
  <c r="R1445" i="2"/>
  <c r="P1446" i="2"/>
  <c r="O1446" i="2"/>
  <c r="Q1446" i="2"/>
  <c r="R1446" i="2"/>
  <c r="P1447" i="2"/>
  <c r="O1447" i="2"/>
  <c r="Q1447" i="2"/>
  <c r="R1447" i="2"/>
  <c r="P1448" i="2"/>
  <c r="O1448" i="2"/>
  <c r="Q1448" i="2"/>
  <c r="R1448" i="2"/>
  <c r="P1449" i="2"/>
  <c r="O1449" i="2"/>
  <c r="Q1449" i="2"/>
  <c r="R1449" i="2"/>
  <c r="P1450" i="2"/>
  <c r="O1450" i="2"/>
  <c r="Q1450" i="2"/>
  <c r="R1450" i="2"/>
  <c r="P1451" i="2"/>
  <c r="O1451" i="2"/>
  <c r="Q1451" i="2"/>
  <c r="R1451" i="2"/>
  <c r="P1452" i="2"/>
  <c r="O1452" i="2"/>
  <c r="Q1452" i="2"/>
  <c r="R1452" i="2"/>
  <c r="P1453" i="2"/>
  <c r="O1453" i="2"/>
  <c r="Q1453" i="2"/>
  <c r="R1453" i="2"/>
  <c r="P1454" i="2"/>
  <c r="O1454" i="2"/>
  <c r="Q1454" i="2"/>
  <c r="R1454" i="2"/>
  <c r="P1455" i="2"/>
  <c r="O1455" i="2"/>
  <c r="Q1455" i="2"/>
  <c r="R1455" i="2"/>
  <c r="P1456" i="2"/>
  <c r="O1456" i="2"/>
  <c r="Q1456" i="2"/>
  <c r="R1456" i="2"/>
  <c r="P1457" i="2"/>
  <c r="O1457" i="2"/>
  <c r="Q1457" i="2"/>
  <c r="R1457" i="2"/>
  <c r="P1458" i="2"/>
  <c r="O1458" i="2"/>
  <c r="Q1458" i="2"/>
  <c r="R1458" i="2"/>
  <c r="P1459" i="2"/>
  <c r="O1459" i="2"/>
  <c r="Q1459" i="2"/>
  <c r="R1459" i="2"/>
  <c r="P1460" i="2"/>
  <c r="O1460" i="2"/>
  <c r="Q1460" i="2"/>
  <c r="R1460" i="2"/>
  <c r="P1461" i="2"/>
  <c r="O1461" i="2"/>
  <c r="Q1461" i="2"/>
  <c r="R1461" i="2"/>
  <c r="P1462" i="2"/>
  <c r="O1462" i="2"/>
  <c r="Q1462" i="2"/>
  <c r="R1462" i="2"/>
  <c r="P1463" i="2"/>
  <c r="O1463" i="2"/>
  <c r="Q1463" i="2"/>
  <c r="R1463" i="2"/>
  <c r="P1464" i="2"/>
  <c r="O1464" i="2"/>
  <c r="Q1464" i="2"/>
  <c r="R1464" i="2"/>
  <c r="P1465" i="2"/>
  <c r="O1465" i="2"/>
  <c r="Q1465" i="2"/>
  <c r="R1465" i="2"/>
  <c r="P1466" i="2"/>
  <c r="O1466" i="2"/>
  <c r="Q1466" i="2"/>
  <c r="R1466" i="2"/>
  <c r="P1467" i="2"/>
  <c r="O1467" i="2"/>
  <c r="Q1467" i="2"/>
  <c r="R1467" i="2"/>
  <c r="P1468" i="2"/>
  <c r="O1468" i="2"/>
  <c r="Q1468" i="2"/>
  <c r="R1468" i="2"/>
  <c r="P1469" i="2"/>
  <c r="O1469" i="2"/>
  <c r="Q1469" i="2"/>
  <c r="R1469" i="2"/>
  <c r="P1470" i="2"/>
  <c r="O1470" i="2"/>
  <c r="Q1470" i="2"/>
  <c r="R1470" i="2"/>
  <c r="P1471" i="2"/>
  <c r="O1471" i="2"/>
  <c r="Q1471" i="2"/>
  <c r="R1471" i="2"/>
  <c r="P1472" i="2"/>
  <c r="O1472" i="2"/>
  <c r="Q1472" i="2"/>
  <c r="R1472" i="2"/>
  <c r="P1473" i="2"/>
  <c r="O1473" i="2"/>
  <c r="Q1473" i="2"/>
  <c r="R1473" i="2"/>
  <c r="P1474" i="2"/>
  <c r="O1474" i="2"/>
  <c r="Q1474" i="2"/>
  <c r="R1474" i="2"/>
  <c r="P1475" i="2"/>
  <c r="O1475" i="2"/>
  <c r="Q1475" i="2"/>
  <c r="R1475" i="2"/>
  <c r="P1476" i="2"/>
  <c r="O1476" i="2"/>
  <c r="Q1476" i="2"/>
  <c r="R1476" i="2"/>
  <c r="P1477" i="2"/>
  <c r="O1477" i="2"/>
  <c r="Q1477" i="2"/>
  <c r="R1477" i="2"/>
  <c r="P1478" i="2"/>
  <c r="O1478" i="2"/>
  <c r="Q1478" i="2"/>
  <c r="R1478" i="2"/>
  <c r="P1479" i="2"/>
  <c r="O1479" i="2"/>
  <c r="Q1479" i="2"/>
  <c r="R1479" i="2"/>
  <c r="P1480" i="2"/>
  <c r="O1480" i="2"/>
  <c r="Q1480" i="2"/>
  <c r="R1480" i="2"/>
  <c r="P1481" i="2"/>
  <c r="O1481" i="2"/>
  <c r="Q1481" i="2"/>
  <c r="R1481" i="2"/>
  <c r="P1482" i="2"/>
  <c r="O1482" i="2"/>
  <c r="Q1482" i="2"/>
  <c r="R1482" i="2"/>
  <c r="P1483" i="2"/>
  <c r="O1483" i="2"/>
  <c r="Q1483" i="2"/>
  <c r="R1483" i="2"/>
  <c r="P1484" i="2"/>
  <c r="O1484" i="2"/>
  <c r="Q1484" i="2"/>
  <c r="R1484" i="2"/>
  <c r="P1485" i="2"/>
  <c r="O1485" i="2"/>
  <c r="Q1485" i="2"/>
  <c r="R1485" i="2"/>
  <c r="P1486" i="2"/>
  <c r="O1486" i="2"/>
  <c r="Q1486" i="2"/>
  <c r="R1486" i="2"/>
  <c r="P1487" i="2"/>
  <c r="O1487" i="2"/>
  <c r="Q1487" i="2"/>
  <c r="R1487" i="2"/>
  <c r="P1488" i="2"/>
  <c r="O1488" i="2"/>
  <c r="Q1488" i="2"/>
  <c r="R1488" i="2"/>
  <c r="P1489" i="2"/>
  <c r="O1489" i="2"/>
  <c r="Q1489" i="2"/>
  <c r="R1489" i="2"/>
  <c r="P1490" i="2"/>
  <c r="O1490" i="2"/>
  <c r="Q1490" i="2"/>
  <c r="R1490" i="2"/>
  <c r="P1491" i="2"/>
  <c r="O1491" i="2"/>
  <c r="Q1491" i="2"/>
  <c r="R1491" i="2"/>
  <c r="P1492" i="2"/>
  <c r="O1492" i="2"/>
  <c r="Q1492" i="2"/>
  <c r="R1492" i="2"/>
  <c r="P1493" i="2"/>
  <c r="O1493" i="2"/>
  <c r="Q1493" i="2"/>
  <c r="R1493" i="2"/>
  <c r="P1494" i="2"/>
  <c r="O1494" i="2"/>
  <c r="Q1494" i="2"/>
  <c r="R1494" i="2"/>
  <c r="P1495" i="2"/>
  <c r="O1495" i="2"/>
  <c r="Q1495" i="2"/>
  <c r="R1495" i="2"/>
  <c r="P1496" i="2"/>
  <c r="O1496" i="2"/>
  <c r="Q1496" i="2"/>
  <c r="R1496" i="2"/>
  <c r="P1497" i="2"/>
  <c r="O1497" i="2"/>
  <c r="Q1497" i="2"/>
  <c r="R1497" i="2"/>
  <c r="P1498" i="2"/>
  <c r="O1498" i="2"/>
  <c r="Q1498" i="2"/>
  <c r="R1498" i="2"/>
  <c r="P1499" i="2"/>
  <c r="O1499" i="2"/>
  <c r="Q1499" i="2"/>
  <c r="R1499" i="2"/>
  <c r="P1500" i="2"/>
  <c r="O1500" i="2"/>
  <c r="Q1500" i="2"/>
  <c r="R1500" i="2"/>
  <c r="P1501" i="2"/>
  <c r="O1501" i="2"/>
  <c r="Q1501" i="2"/>
  <c r="R1501" i="2"/>
  <c r="P1502" i="2"/>
  <c r="O1502" i="2"/>
  <c r="Q1502" i="2"/>
  <c r="R1502" i="2"/>
  <c r="P1503" i="2"/>
  <c r="O1503" i="2"/>
  <c r="Q1503" i="2"/>
  <c r="R1503" i="2"/>
  <c r="P1504" i="2"/>
  <c r="O1504" i="2"/>
  <c r="Q1504" i="2"/>
  <c r="R1504" i="2"/>
  <c r="P1505" i="2"/>
  <c r="O1505" i="2"/>
  <c r="Q1505" i="2"/>
  <c r="R1505" i="2"/>
  <c r="P1506" i="2"/>
  <c r="O1506" i="2"/>
  <c r="Q1506" i="2"/>
  <c r="R1506" i="2"/>
  <c r="P1507" i="2"/>
  <c r="O1507" i="2"/>
  <c r="Q1507" i="2"/>
  <c r="R1507" i="2"/>
  <c r="P1508" i="2"/>
  <c r="O1508" i="2"/>
  <c r="Q1508" i="2"/>
  <c r="R1508" i="2"/>
  <c r="P1509" i="2"/>
  <c r="O1509" i="2"/>
  <c r="Q1509" i="2"/>
  <c r="R1509" i="2"/>
  <c r="P1510" i="2"/>
  <c r="O1510" i="2"/>
  <c r="Q1510" i="2"/>
  <c r="R1510" i="2"/>
  <c r="P1511" i="2"/>
  <c r="O1511" i="2"/>
  <c r="Q1511" i="2"/>
  <c r="R1511" i="2"/>
  <c r="P1512" i="2"/>
  <c r="O1512" i="2"/>
  <c r="Q1512" i="2"/>
  <c r="R1512" i="2"/>
  <c r="P1513" i="2"/>
  <c r="O1513" i="2"/>
  <c r="Q1513" i="2"/>
  <c r="R1513" i="2"/>
  <c r="P1514" i="2"/>
  <c r="O1514" i="2"/>
  <c r="Q1514" i="2"/>
  <c r="R1514" i="2"/>
  <c r="P1515" i="2"/>
  <c r="O1515" i="2"/>
  <c r="Q1515" i="2"/>
  <c r="R1515" i="2"/>
  <c r="P1516" i="2"/>
  <c r="O1516" i="2"/>
  <c r="Q1516" i="2"/>
  <c r="R1516" i="2"/>
  <c r="P1517" i="2"/>
  <c r="O1517" i="2"/>
  <c r="Q1517" i="2"/>
  <c r="R1517" i="2"/>
  <c r="P1518" i="2"/>
  <c r="O1518" i="2"/>
  <c r="Q1518" i="2"/>
  <c r="R1518" i="2"/>
  <c r="P1519" i="2"/>
  <c r="O1519" i="2"/>
  <c r="Q1519" i="2"/>
  <c r="R1519" i="2"/>
  <c r="P1520" i="2"/>
  <c r="O1520" i="2"/>
  <c r="Q1520" i="2"/>
  <c r="R1520" i="2"/>
  <c r="P1521" i="2"/>
  <c r="O1521" i="2"/>
  <c r="Q1521" i="2"/>
  <c r="R1521" i="2"/>
  <c r="P1522" i="2"/>
  <c r="O1522" i="2"/>
  <c r="Q1522" i="2"/>
  <c r="R1522" i="2"/>
  <c r="P1523" i="2"/>
  <c r="O1523" i="2"/>
  <c r="Q1523" i="2"/>
  <c r="R1523" i="2"/>
  <c r="P1524" i="2"/>
  <c r="O1524" i="2"/>
  <c r="Q1524" i="2"/>
  <c r="R1524" i="2"/>
  <c r="P1525" i="2"/>
  <c r="O1525" i="2"/>
  <c r="Q1525" i="2"/>
  <c r="R1525" i="2"/>
  <c r="P1526" i="2"/>
  <c r="O1526" i="2"/>
  <c r="Q1526" i="2"/>
  <c r="R1526" i="2"/>
  <c r="P1527" i="2"/>
  <c r="O1527" i="2"/>
  <c r="Q1527" i="2"/>
  <c r="R1527" i="2"/>
  <c r="P1528" i="2"/>
  <c r="O1528" i="2"/>
  <c r="Q1528" i="2"/>
  <c r="R1528" i="2"/>
  <c r="P1529" i="2"/>
  <c r="O1529" i="2"/>
  <c r="Q1529" i="2"/>
  <c r="R1529" i="2"/>
  <c r="P1530" i="2"/>
  <c r="O1530" i="2"/>
  <c r="Q1530" i="2"/>
  <c r="R1530" i="2"/>
  <c r="P1531" i="2"/>
  <c r="O1531" i="2"/>
  <c r="Q1531" i="2"/>
  <c r="R1531" i="2"/>
  <c r="P1532" i="2"/>
  <c r="O1532" i="2"/>
  <c r="Q1532" i="2"/>
  <c r="R1532" i="2"/>
  <c r="P1533" i="2"/>
  <c r="O1533" i="2"/>
  <c r="Q1533" i="2"/>
  <c r="R1533" i="2"/>
  <c r="P1534" i="2"/>
  <c r="O1534" i="2"/>
  <c r="Q1534" i="2"/>
  <c r="R1534" i="2"/>
  <c r="P1535" i="2"/>
  <c r="O1535" i="2"/>
  <c r="Q1535" i="2"/>
  <c r="R1535" i="2"/>
  <c r="P1536" i="2"/>
  <c r="O1536" i="2"/>
  <c r="Q1536" i="2"/>
  <c r="R1536" i="2"/>
  <c r="P1537" i="2"/>
  <c r="O1537" i="2"/>
  <c r="Q1537" i="2"/>
  <c r="R1537" i="2"/>
  <c r="P1538" i="2"/>
  <c r="O1538" i="2"/>
  <c r="Q1538" i="2"/>
  <c r="R1538" i="2"/>
  <c r="P1539" i="2"/>
  <c r="O1539" i="2"/>
  <c r="Q1539" i="2"/>
  <c r="R1539" i="2"/>
  <c r="P1540" i="2"/>
  <c r="O1540" i="2"/>
  <c r="Q1540" i="2"/>
  <c r="R1540" i="2"/>
  <c r="P1541" i="2"/>
  <c r="O1541" i="2"/>
  <c r="Q1541" i="2"/>
  <c r="R1541" i="2"/>
  <c r="P1542" i="2"/>
  <c r="O1542" i="2"/>
  <c r="Q1542" i="2"/>
  <c r="R1542" i="2"/>
  <c r="P1543" i="2"/>
  <c r="O1543" i="2"/>
  <c r="Q1543" i="2"/>
  <c r="R1543" i="2"/>
  <c r="P1544" i="2"/>
  <c r="O1544" i="2"/>
  <c r="Q1544" i="2"/>
  <c r="R1544" i="2"/>
  <c r="P1545" i="2"/>
  <c r="O1545" i="2"/>
  <c r="Q1545" i="2"/>
  <c r="R1545" i="2"/>
  <c r="P1546" i="2"/>
  <c r="O1546" i="2"/>
  <c r="Q1546" i="2"/>
  <c r="R1546" i="2"/>
  <c r="P1547" i="2"/>
  <c r="O1547" i="2"/>
  <c r="Q1547" i="2"/>
  <c r="R1547" i="2"/>
  <c r="P1548" i="2"/>
  <c r="O1548" i="2"/>
  <c r="Q1548" i="2"/>
  <c r="R1548" i="2"/>
  <c r="P1549" i="2"/>
  <c r="O1549" i="2"/>
  <c r="Q1549" i="2"/>
  <c r="R1549" i="2"/>
  <c r="P1550" i="2"/>
  <c r="O1550" i="2"/>
  <c r="Q1550" i="2"/>
  <c r="R1550" i="2"/>
  <c r="P1551" i="2"/>
  <c r="O1551" i="2"/>
  <c r="Q1551" i="2"/>
  <c r="R1551" i="2"/>
  <c r="P1552" i="2"/>
  <c r="O1552" i="2"/>
  <c r="Q1552" i="2"/>
  <c r="R1552" i="2"/>
  <c r="P1553" i="2"/>
  <c r="O1553" i="2"/>
  <c r="Q1553" i="2"/>
  <c r="R1553" i="2"/>
  <c r="P1554" i="2"/>
  <c r="O1554" i="2"/>
  <c r="Q1554" i="2"/>
  <c r="R1554" i="2"/>
  <c r="P1555" i="2"/>
  <c r="O1555" i="2"/>
  <c r="Q1555" i="2"/>
  <c r="R1555" i="2"/>
  <c r="P1556" i="2"/>
  <c r="O1556" i="2"/>
  <c r="Q1556" i="2"/>
  <c r="R1556" i="2"/>
  <c r="P1557" i="2"/>
  <c r="O1557" i="2"/>
  <c r="Q1557" i="2"/>
  <c r="R1557" i="2"/>
  <c r="P1558" i="2"/>
  <c r="O1558" i="2"/>
  <c r="Q1558" i="2"/>
  <c r="R1558" i="2"/>
  <c r="P1559" i="2"/>
  <c r="O1559" i="2"/>
  <c r="Q1559" i="2"/>
  <c r="R1559" i="2"/>
  <c r="P1560" i="2"/>
  <c r="O1560" i="2"/>
  <c r="Q1560" i="2"/>
  <c r="R1560" i="2"/>
  <c r="P1561" i="2"/>
  <c r="O1561" i="2"/>
  <c r="Q1561" i="2"/>
  <c r="R1561" i="2"/>
  <c r="P1562" i="2"/>
  <c r="O1562" i="2"/>
  <c r="Q1562" i="2"/>
  <c r="R1562" i="2"/>
  <c r="P1563" i="2"/>
  <c r="O1563" i="2"/>
  <c r="Q1563" i="2"/>
  <c r="R1563" i="2"/>
  <c r="P1564" i="2"/>
  <c r="O1564" i="2"/>
  <c r="Q1564" i="2"/>
  <c r="R1564" i="2"/>
  <c r="P1565" i="2"/>
  <c r="O1565" i="2"/>
  <c r="Q1565" i="2"/>
  <c r="R1565" i="2"/>
  <c r="P1566" i="2"/>
  <c r="O1566" i="2"/>
  <c r="Q1566" i="2"/>
  <c r="R1566" i="2"/>
  <c r="P1567" i="2"/>
  <c r="O1567" i="2"/>
  <c r="Q1567" i="2"/>
  <c r="R1567" i="2"/>
  <c r="P1568" i="2"/>
  <c r="O1568" i="2"/>
  <c r="Q1568" i="2"/>
  <c r="R1568" i="2"/>
  <c r="P1569" i="2"/>
  <c r="O1569" i="2"/>
  <c r="Q1569" i="2"/>
  <c r="R1569" i="2"/>
  <c r="P1570" i="2"/>
  <c r="O1570" i="2"/>
  <c r="Q1570" i="2"/>
  <c r="R1570" i="2"/>
  <c r="P1571" i="2"/>
  <c r="O1571" i="2"/>
  <c r="Q1571" i="2"/>
  <c r="R1571" i="2"/>
  <c r="P1572" i="2"/>
  <c r="O1572" i="2"/>
  <c r="Q1572" i="2"/>
  <c r="R1572" i="2"/>
  <c r="P1573" i="2"/>
  <c r="O1573" i="2"/>
  <c r="Q1573" i="2"/>
  <c r="R1573" i="2"/>
  <c r="P1574" i="2"/>
  <c r="O1574" i="2"/>
  <c r="Q1574" i="2"/>
  <c r="R1574" i="2"/>
  <c r="P1575" i="2"/>
  <c r="O1575" i="2"/>
  <c r="Q1575" i="2"/>
  <c r="R1575" i="2"/>
  <c r="P1576" i="2"/>
  <c r="O1576" i="2"/>
  <c r="Q1576" i="2"/>
  <c r="R1576" i="2"/>
  <c r="P1577" i="2"/>
  <c r="O1577" i="2"/>
  <c r="Q1577" i="2"/>
  <c r="R1577" i="2"/>
  <c r="P1578" i="2"/>
  <c r="O1578" i="2"/>
  <c r="Q1578" i="2"/>
  <c r="R1578" i="2"/>
  <c r="P1579" i="2"/>
  <c r="O1579" i="2"/>
  <c r="Q1579" i="2"/>
  <c r="R1579" i="2"/>
  <c r="P1580" i="2"/>
  <c r="O1580" i="2"/>
  <c r="Q1580" i="2"/>
  <c r="R1580" i="2"/>
  <c r="P1581" i="2"/>
  <c r="O1581" i="2"/>
  <c r="Q1581" i="2"/>
  <c r="R1581" i="2"/>
  <c r="P1582" i="2"/>
  <c r="O1582" i="2"/>
  <c r="Q1582" i="2"/>
  <c r="R1582" i="2"/>
  <c r="P1583" i="2"/>
  <c r="O1583" i="2"/>
  <c r="Q1583" i="2"/>
  <c r="R1583" i="2"/>
  <c r="P1584" i="2"/>
  <c r="O1584" i="2"/>
  <c r="Q1584" i="2"/>
  <c r="R1584" i="2"/>
  <c r="P1585" i="2"/>
  <c r="O1585" i="2"/>
  <c r="Q1585" i="2"/>
  <c r="R1585" i="2"/>
  <c r="P1586" i="2"/>
  <c r="O1586" i="2"/>
  <c r="Q1586" i="2"/>
  <c r="R1586" i="2"/>
  <c r="P1587" i="2"/>
  <c r="O1587" i="2"/>
  <c r="Q1587" i="2"/>
  <c r="R1587" i="2"/>
  <c r="P1588" i="2"/>
  <c r="O1588" i="2"/>
  <c r="Q1588" i="2"/>
  <c r="R1588" i="2"/>
  <c r="P1589" i="2"/>
  <c r="O1589" i="2"/>
  <c r="Q1589" i="2"/>
  <c r="R1589" i="2"/>
  <c r="P1590" i="2"/>
  <c r="O1590" i="2"/>
  <c r="Q1590" i="2"/>
  <c r="R1590" i="2"/>
  <c r="P1591" i="2"/>
  <c r="O1591" i="2"/>
  <c r="Q1591" i="2"/>
  <c r="R1591" i="2"/>
  <c r="P1592" i="2"/>
  <c r="O1592" i="2"/>
  <c r="Q1592" i="2"/>
  <c r="R1592" i="2"/>
  <c r="P1593" i="2"/>
  <c r="O1593" i="2"/>
  <c r="Q1593" i="2"/>
  <c r="R1593" i="2"/>
  <c r="P1594" i="2"/>
  <c r="O1594" i="2"/>
  <c r="Q1594" i="2"/>
  <c r="R1594" i="2"/>
  <c r="P1595" i="2"/>
  <c r="O1595" i="2"/>
  <c r="Q1595" i="2"/>
  <c r="R1595" i="2"/>
  <c r="P1596" i="2"/>
  <c r="O1596" i="2"/>
  <c r="Q1596" i="2"/>
  <c r="R1596" i="2"/>
  <c r="P1597" i="2"/>
  <c r="O1597" i="2"/>
  <c r="Q1597" i="2"/>
  <c r="R1597" i="2"/>
  <c r="P1598" i="2"/>
  <c r="O1598" i="2"/>
  <c r="Q1598" i="2"/>
  <c r="R1598" i="2"/>
  <c r="P1599" i="2"/>
  <c r="O1599" i="2"/>
  <c r="Q1599" i="2"/>
  <c r="R1599" i="2"/>
  <c r="P1600" i="2"/>
  <c r="O1600" i="2"/>
  <c r="Q1600" i="2"/>
  <c r="R1600" i="2"/>
  <c r="P1601" i="2"/>
  <c r="O1601" i="2"/>
  <c r="Q1601" i="2"/>
  <c r="R1601" i="2"/>
  <c r="P1602" i="2"/>
  <c r="O1602" i="2"/>
  <c r="Q1602" i="2"/>
  <c r="R1602" i="2"/>
  <c r="P1603" i="2"/>
  <c r="O1603" i="2"/>
  <c r="Q1603" i="2"/>
  <c r="R1603" i="2"/>
  <c r="P1604" i="2"/>
  <c r="O1604" i="2"/>
  <c r="Q1604" i="2"/>
  <c r="R1604" i="2"/>
  <c r="P1605" i="2"/>
  <c r="O1605" i="2"/>
  <c r="Q1605" i="2"/>
  <c r="R1605" i="2"/>
  <c r="P1606" i="2"/>
  <c r="O1606" i="2"/>
  <c r="Q1606" i="2"/>
  <c r="R1606" i="2"/>
  <c r="P1607" i="2"/>
  <c r="O1607" i="2"/>
  <c r="Q1607" i="2"/>
  <c r="R1607" i="2"/>
  <c r="P1608" i="2"/>
  <c r="O1608" i="2"/>
  <c r="Q1608" i="2"/>
  <c r="R1608" i="2"/>
  <c r="P1609" i="2"/>
  <c r="O1609" i="2"/>
  <c r="Q1609" i="2"/>
  <c r="R1609" i="2"/>
  <c r="P1610" i="2"/>
  <c r="O1610" i="2"/>
  <c r="Q1610" i="2"/>
  <c r="R1610" i="2"/>
  <c r="P1611" i="2"/>
  <c r="O1611" i="2"/>
  <c r="Q1611" i="2"/>
  <c r="R1611" i="2"/>
  <c r="P1612" i="2"/>
  <c r="O1612" i="2"/>
  <c r="Q1612" i="2"/>
  <c r="R1612" i="2"/>
  <c r="P1613" i="2"/>
  <c r="O1613" i="2"/>
  <c r="Q1613" i="2"/>
  <c r="R1613" i="2"/>
  <c r="P1614" i="2"/>
  <c r="O1614" i="2"/>
  <c r="Q1614" i="2"/>
  <c r="R1614" i="2"/>
  <c r="P1615" i="2"/>
  <c r="O1615" i="2"/>
  <c r="Q1615" i="2"/>
  <c r="R1615" i="2"/>
  <c r="P1616" i="2"/>
  <c r="O1616" i="2"/>
  <c r="Q1616" i="2"/>
  <c r="R1616" i="2"/>
  <c r="P1617" i="2"/>
  <c r="O1617" i="2"/>
  <c r="Q1617" i="2"/>
  <c r="R1617" i="2"/>
  <c r="P1618" i="2"/>
  <c r="O1618" i="2"/>
  <c r="Q1618" i="2"/>
  <c r="R1618" i="2"/>
  <c r="P1619" i="2"/>
  <c r="O1619" i="2"/>
  <c r="Q1619" i="2"/>
  <c r="R1619" i="2"/>
  <c r="P1620" i="2"/>
  <c r="O1620" i="2"/>
  <c r="Q1620" i="2"/>
  <c r="R1620" i="2"/>
  <c r="P1621" i="2"/>
  <c r="O1621" i="2"/>
  <c r="Q1621" i="2"/>
  <c r="R1621" i="2"/>
  <c r="P1622" i="2"/>
  <c r="O1622" i="2"/>
  <c r="Q1622" i="2"/>
  <c r="R1622" i="2"/>
  <c r="P1623" i="2"/>
  <c r="O1623" i="2"/>
  <c r="Q1623" i="2"/>
  <c r="R1623" i="2"/>
  <c r="P1624" i="2"/>
  <c r="O1624" i="2"/>
  <c r="Q1624" i="2"/>
  <c r="R1624" i="2"/>
  <c r="P1625" i="2"/>
  <c r="O1625" i="2"/>
  <c r="Q1625" i="2"/>
  <c r="R1625" i="2"/>
  <c r="P1626" i="2"/>
  <c r="O1626" i="2"/>
  <c r="Q1626" i="2"/>
  <c r="R1626" i="2"/>
  <c r="P1627" i="2"/>
  <c r="O1627" i="2"/>
  <c r="Q1627" i="2"/>
  <c r="R1627" i="2"/>
  <c r="P1628" i="2"/>
  <c r="O1628" i="2"/>
  <c r="Q1628" i="2"/>
  <c r="R1628" i="2"/>
  <c r="P1629" i="2"/>
  <c r="O1629" i="2"/>
  <c r="Q1629" i="2"/>
  <c r="R1629" i="2"/>
  <c r="P1630" i="2"/>
  <c r="O1630" i="2"/>
  <c r="Q1630" i="2"/>
  <c r="R1630" i="2"/>
  <c r="P1631" i="2"/>
  <c r="O1631" i="2"/>
  <c r="Q1631" i="2"/>
  <c r="R1631" i="2"/>
  <c r="P1632" i="2"/>
  <c r="O1632" i="2"/>
  <c r="Q1632" i="2"/>
  <c r="R1632" i="2"/>
  <c r="P1633" i="2"/>
  <c r="O1633" i="2"/>
  <c r="Q1633" i="2"/>
  <c r="R1633" i="2"/>
  <c r="P1634" i="2"/>
  <c r="O1634" i="2"/>
  <c r="Q1634" i="2"/>
  <c r="R1634" i="2"/>
  <c r="P1635" i="2"/>
  <c r="O1635" i="2"/>
  <c r="Q1635" i="2"/>
  <c r="R1635" i="2"/>
  <c r="P1636" i="2"/>
  <c r="O1636" i="2"/>
  <c r="Q1636" i="2"/>
  <c r="R1636" i="2"/>
  <c r="P1637" i="2"/>
  <c r="O1637" i="2"/>
  <c r="Q1637" i="2"/>
  <c r="R1637" i="2"/>
  <c r="P1638" i="2"/>
  <c r="O1638" i="2"/>
  <c r="Q1638" i="2"/>
  <c r="R1638" i="2"/>
  <c r="P1639" i="2"/>
  <c r="O1639" i="2"/>
  <c r="Q1639" i="2"/>
  <c r="R1639" i="2"/>
  <c r="P1640" i="2"/>
  <c r="O1640" i="2"/>
  <c r="Q1640" i="2"/>
  <c r="R1640" i="2"/>
  <c r="P1641" i="2"/>
  <c r="O1641" i="2"/>
  <c r="Q1641" i="2"/>
  <c r="R1641" i="2"/>
  <c r="P1642" i="2"/>
  <c r="O1642" i="2"/>
  <c r="Q1642" i="2"/>
  <c r="R1642" i="2"/>
  <c r="P1643" i="2"/>
  <c r="O1643" i="2"/>
  <c r="Q1643" i="2"/>
  <c r="R1643" i="2"/>
  <c r="P1644" i="2"/>
  <c r="O1644" i="2"/>
  <c r="Q1644" i="2"/>
  <c r="R1644" i="2"/>
  <c r="P1645" i="2"/>
  <c r="O1645" i="2"/>
  <c r="Q1645" i="2"/>
  <c r="R1645" i="2"/>
  <c r="P1646" i="2"/>
  <c r="O1646" i="2"/>
  <c r="Q1646" i="2"/>
  <c r="R1646" i="2"/>
  <c r="P1647" i="2"/>
  <c r="O1647" i="2"/>
  <c r="Q1647" i="2"/>
  <c r="R1647" i="2"/>
  <c r="P1648" i="2"/>
  <c r="O1648" i="2"/>
  <c r="Q1648" i="2"/>
  <c r="R1648" i="2"/>
  <c r="P1649" i="2"/>
  <c r="O1649" i="2"/>
  <c r="Q1649" i="2"/>
  <c r="R1649" i="2"/>
  <c r="P1650" i="2"/>
  <c r="O1650" i="2"/>
  <c r="Q1650" i="2"/>
  <c r="R1650" i="2"/>
  <c r="P1651" i="2"/>
  <c r="O1651" i="2"/>
  <c r="Q1651" i="2"/>
  <c r="R1651" i="2"/>
  <c r="P1652" i="2"/>
  <c r="O1652" i="2"/>
  <c r="Q1652" i="2"/>
  <c r="R1652" i="2"/>
  <c r="P1653" i="2"/>
  <c r="O1653" i="2"/>
  <c r="Q1653" i="2"/>
  <c r="R1653" i="2"/>
  <c r="P1654" i="2"/>
  <c r="O1654" i="2"/>
  <c r="Q1654" i="2"/>
  <c r="R1654" i="2"/>
  <c r="P1655" i="2"/>
  <c r="O1655" i="2"/>
  <c r="Q1655" i="2"/>
  <c r="R1655" i="2"/>
  <c r="P1656" i="2"/>
  <c r="O1656" i="2"/>
  <c r="Q1656" i="2"/>
  <c r="R1656" i="2"/>
  <c r="P1657" i="2"/>
  <c r="O1657" i="2"/>
  <c r="Q1657" i="2"/>
  <c r="R1657" i="2"/>
  <c r="P1658" i="2"/>
  <c r="O1658" i="2"/>
  <c r="Q1658" i="2"/>
  <c r="R1658" i="2"/>
  <c r="P1659" i="2"/>
  <c r="O1659" i="2"/>
  <c r="Q1659" i="2"/>
  <c r="R1659" i="2"/>
  <c r="P1660" i="2"/>
  <c r="O1660" i="2"/>
  <c r="Q1660" i="2"/>
  <c r="R1660" i="2"/>
  <c r="P1661" i="2"/>
  <c r="O1661" i="2"/>
  <c r="Q1661" i="2"/>
  <c r="R1661" i="2"/>
  <c r="P1662" i="2"/>
  <c r="O1662" i="2"/>
  <c r="Q1662" i="2"/>
  <c r="R1662" i="2"/>
  <c r="P1663" i="2"/>
  <c r="O1663" i="2"/>
  <c r="Q1663" i="2"/>
  <c r="R1663" i="2"/>
  <c r="P1664" i="2"/>
  <c r="O1664" i="2"/>
  <c r="Q1664" i="2"/>
  <c r="R1664" i="2"/>
  <c r="P1665" i="2"/>
  <c r="O1665" i="2"/>
  <c r="Q1665" i="2"/>
  <c r="R1665" i="2"/>
  <c r="P1666" i="2"/>
  <c r="O1666" i="2"/>
  <c r="Q1666" i="2"/>
  <c r="R1666" i="2"/>
  <c r="P1667" i="2"/>
  <c r="O1667" i="2"/>
  <c r="Q1667" i="2"/>
  <c r="R1667" i="2"/>
  <c r="P1668" i="2"/>
  <c r="O1668" i="2"/>
  <c r="Q1668" i="2"/>
  <c r="R1668" i="2"/>
  <c r="P1669" i="2"/>
  <c r="O1669" i="2"/>
  <c r="Q1669" i="2"/>
  <c r="R1669" i="2"/>
  <c r="P1670" i="2"/>
  <c r="O1670" i="2"/>
  <c r="Q1670" i="2"/>
  <c r="R1670" i="2"/>
  <c r="P1671" i="2"/>
  <c r="O1671" i="2"/>
  <c r="Q1671" i="2"/>
  <c r="R1671" i="2"/>
  <c r="P1672" i="2"/>
  <c r="O1672" i="2"/>
  <c r="Q1672" i="2"/>
  <c r="R1672" i="2"/>
  <c r="P1673" i="2"/>
  <c r="O1673" i="2"/>
  <c r="Q1673" i="2"/>
  <c r="R1673" i="2"/>
  <c r="P1674" i="2"/>
  <c r="O1674" i="2"/>
  <c r="Q1674" i="2"/>
  <c r="R1674" i="2"/>
  <c r="P1675" i="2"/>
  <c r="O1675" i="2"/>
  <c r="Q1675" i="2"/>
  <c r="R1675" i="2"/>
  <c r="P1676" i="2"/>
  <c r="O1676" i="2"/>
  <c r="Q1676" i="2"/>
  <c r="R1676" i="2"/>
  <c r="P1677" i="2"/>
  <c r="O1677" i="2"/>
  <c r="Q1677" i="2"/>
  <c r="R1677" i="2"/>
  <c r="P1678" i="2"/>
  <c r="O1678" i="2"/>
  <c r="Q1678" i="2"/>
  <c r="R1678" i="2"/>
  <c r="P1679" i="2"/>
  <c r="O1679" i="2"/>
  <c r="Q1679" i="2"/>
  <c r="R1679" i="2"/>
  <c r="P1680" i="2"/>
  <c r="O1680" i="2"/>
  <c r="Q1680" i="2"/>
  <c r="R1680" i="2"/>
  <c r="P1681" i="2"/>
  <c r="O1681" i="2"/>
  <c r="Q1681" i="2"/>
  <c r="R1681" i="2"/>
  <c r="P1682" i="2"/>
  <c r="O1682" i="2"/>
  <c r="Q1682" i="2"/>
  <c r="R1682" i="2"/>
  <c r="P1683" i="2"/>
  <c r="O1683" i="2"/>
  <c r="Q1683" i="2"/>
  <c r="R1683" i="2"/>
  <c r="P1684" i="2"/>
  <c r="O1684" i="2"/>
  <c r="Q1684" i="2"/>
  <c r="R1684" i="2"/>
  <c r="P1685" i="2"/>
  <c r="O1685" i="2"/>
  <c r="Q1685" i="2"/>
  <c r="R1685" i="2"/>
  <c r="P1686" i="2"/>
  <c r="O1686" i="2"/>
  <c r="Q1686" i="2"/>
  <c r="R1686" i="2"/>
  <c r="P1687" i="2"/>
  <c r="O1687" i="2"/>
  <c r="Q1687" i="2"/>
  <c r="R1687" i="2"/>
  <c r="P1688" i="2"/>
  <c r="O1688" i="2"/>
  <c r="Q1688" i="2"/>
  <c r="R1688" i="2"/>
  <c r="P1689" i="2"/>
  <c r="O1689" i="2"/>
  <c r="Q1689" i="2"/>
  <c r="R1689" i="2"/>
  <c r="P1690" i="2"/>
  <c r="O1690" i="2"/>
  <c r="Q1690" i="2"/>
  <c r="R1690" i="2"/>
  <c r="P1691" i="2"/>
  <c r="O1691" i="2"/>
  <c r="Q1691" i="2"/>
  <c r="R1691" i="2"/>
  <c r="P1692" i="2"/>
  <c r="O1692" i="2"/>
  <c r="Q1692" i="2"/>
  <c r="R1692" i="2"/>
  <c r="P1693" i="2"/>
  <c r="O1693" i="2"/>
  <c r="Q1693" i="2"/>
  <c r="R1693" i="2"/>
  <c r="P1694" i="2"/>
  <c r="O1694" i="2"/>
  <c r="Q1694" i="2"/>
  <c r="R1694" i="2"/>
  <c r="P1695" i="2"/>
  <c r="O1695" i="2"/>
  <c r="Q1695" i="2"/>
  <c r="R1695" i="2"/>
  <c r="P1696" i="2"/>
  <c r="O1696" i="2"/>
  <c r="Q1696" i="2"/>
  <c r="R1696" i="2"/>
  <c r="P1697" i="2"/>
  <c r="O1697" i="2"/>
  <c r="Q1697" i="2"/>
  <c r="R1697" i="2"/>
  <c r="P1698" i="2"/>
  <c r="O1698" i="2"/>
  <c r="Q1698" i="2"/>
  <c r="R1698" i="2"/>
  <c r="P1699" i="2"/>
  <c r="O1699" i="2"/>
  <c r="Q1699" i="2"/>
  <c r="R1699" i="2"/>
  <c r="P1700" i="2"/>
  <c r="O1700" i="2"/>
  <c r="Q1700" i="2"/>
  <c r="R1700" i="2"/>
  <c r="P1701" i="2"/>
  <c r="O1701" i="2"/>
  <c r="Q1701" i="2"/>
  <c r="R1701" i="2"/>
  <c r="P1702" i="2"/>
  <c r="O1702" i="2"/>
  <c r="Q1702" i="2"/>
  <c r="R1702" i="2"/>
  <c r="P1703" i="2"/>
  <c r="O1703" i="2"/>
  <c r="Q1703" i="2"/>
  <c r="R1703" i="2"/>
  <c r="P1704" i="2"/>
  <c r="O1704" i="2"/>
  <c r="Q1704" i="2"/>
  <c r="R1704" i="2"/>
  <c r="P1705" i="2"/>
  <c r="O1705" i="2"/>
  <c r="Q1705" i="2"/>
  <c r="R1705" i="2"/>
  <c r="P1706" i="2"/>
  <c r="O1706" i="2"/>
  <c r="Q1706" i="2"/>
  <c r="R1706" i="2"/>
  <c r="P1707" i="2"/>
  <c r="O1707" i="2"/>
  <c r="Q1707" i="2"/>
  <c r="R1707" i="2"/>
  <c r="P1708" i="2"/>
  <c r="O1708" i="2"/>
  <c r="Q1708" i="2"/>
  <c r="R1708" i="2"/>
  <c r="P1709" i="2"/>
  <c r="O1709" i="2"/>
  <c r="Q1709" i="2"/>
  <c r="R1709" i="2"/>
  <c r="P1710" i="2"/>
  <c r="O1710" i="2"/>
  <c r="Q1710" i="2"/>
  <c r="R1710" i="2"/>
  <c r="P1711" i="2"/>
  <c r="O1711" i="2"/>
  <c r="Q1711" i="2"/>
  <c r="R1711" i="2"/>
  <c r="P1712" i="2"/>
  <c r="O1712" i="2"/>
  <c r="Q1712" i="2"/>
  <c r="R1712" i="2"/>
  <c r="P1713" i="2"/>
  <c r="O1713" i="2"/>
  <c r="Q1713" i="2"/>
  <c r="R1713" i="2"/>
  <c r="P1714" i="2"/>
  <c r="O1714" i="2"/>
  <c r="Q1714" i="2"/>
  <c r="R1714" i="2"/>
  <c r="P1715" i="2"/>
  <c r="O1715" i="2"/>
  <c r="Q1715" i="2"/>
  <c r="R1715" i="2"/>
  <c r="P1716" i="2"/>
  <c r="O1716" i="2"/>
  <c r="Q1716" i="2"/>
  <c r="R1716" i="2"/>
  <c r="P1717" i="2"/>
  <c r="O1717" i="2"/>
  <c r="Q1717" i="2"/>
  <c r="R1717" i="2"/>
  <c r="P1718" i="2"/>
  <c r="O1718" i="2"/>
  <c r="Q1718" i="2"/>
  <c r="R1718" i="2"/>
  <c r="P1719" i="2"/>
  <c r="O1719" i="2"/>
  <c r="Q1719" i="2"/>
  <c r="R1719" i="2"/>
  <c r="P1720" i="2"/>
  <c r="O1720" i="2"/>
  <c r="Q1720" i="2"/>
  <c r="R1720" i="2"/>
  <c r="P1721" i="2"/>
  <c r="O1721" i="2"/>
  <c r="Q1721" i="2"/>
  <c r="R1721" i="2"/>
  <c r="P1722" i="2"/>
  <c r="O1722" i="2"/>
  <c r="Q1722" i="2"/>
  <c r="R1722" i="2"/>
  <c r="P1723" i="2"/>
  <c r="O1723" i="2"/>
  <c r="Q1723" i="2"/>
  <c r="R1723" i="2"/>
  <c r="P1724" i="2"/>
  <c r="O1724" i="2"/>
  <c r="Q1724" i="2"/>
  <c r="R1724" i="2"/>
  <c r="P1725" i="2"/>
  <c r="O1725" i="2"/>
  <c r="Q1725" i="2"/>
  <c r="R1725" i="2"/>
  <c r="P1726" i="2"/>
  <c r="O1726" i="2"/>
  <c r="Q1726" i="2"/>
  <c r="R1726" i="2"/>
  <c r="P1727" i="2"/>
  <c r="O1727" i="2"/>
  <c r="Q1727" i="2"/>
  <c r="R1727" i="2"/>
  <c r="P1728" i="2"/>
  <c r="O1728" i="2"/>
  <c r="Q1728" i="2"/>
  <c r="R1728" i="2"/>
  <c r="P1729" i="2"/>
  <c r="O1729" i="2"/>
  <c r="Q1729" i="2"/>
  <c r="R1729" i="2"/>
  <c r="P1730" i="2"/>
  <c r="O1730" i="2"/>
  <c r="Q1730" i="2"/>
  <c r="R1730" i="2"/>
  <c r="P1731" i="2"/>
  <c r="O1731" i="2"/>
  <c r="Q1731" i="2"/>
  <c r="R1731" i="2"/>
  <c r="P1732" i="2"/>
  <c r="O1732" i="2"/>
  <c r="Q1732" i="2"/>
  <c r="R1732" i="2"/>
  <c r="P1733" i="2"/>
  <c r="O1733" i="2"/>
  <c r="Q1733" i="2"/>
  <c r="R1733" i="2"/>
  <c r="P1734" i="2"/>
  <c r="O1734" i="2"/>
  <c r="Q1734" i="2"/>
  <c r="R1734" i="2"/>
  <c r="P1735" i="2"/>
  <c r="O1735" i="2"/>
  <c r="Q1735" i="2"/>
  <c r="R1735" i="2"/>
  <c r="P1736" i="2"/>
  <c r="O1736" i="2"/>
  <c r="Q1736" i="2"/>
  <c r="R1736" i="2"/>
  <c r="P1737" i="2"/>
  <c r="O1737" i="2"/>
  <c r="Q1737" i="2"/>
  <c r="R1737" i="2"/>
  <c r="P1738" i="2"/>
  <c r="O1738" i="2"/>
  <c r="Q1738" i="2"/>
  <c r="R1738" i="2"/>
  <c r="P1739" i="2"/>
  <c r="O1739" i="2"/>
  <c r="Q1739" i="2"/>
  <c r="R1739" i="2"/>
  <c r="P1740" i="2"/>
  <c r="O1740" i="2"/>
  <c r="Q1740" i="2"/>
  <c r="R1740" i="2"/>
  <c r="P1741" i="2"/>
  <c r="O1741" i="2"/>
  <c r="Q1741" i="2"/>
  <c r="R1741" i="2"/>
  <c r="P1742" i="2"/>
  <c r="O1742" i="2"/>
  <c r="Q1742" i="2"/>
  <c r="R1742" i="2"/>
  <c r="P1743" i="2"/>
  <c r="O1743" i="2"/>
  <c r="Q1743" i="2"/>
  <c r="R1743" i="2"/>
  <c r="P1744" i="2"/>
  <c r="O1744" i="2"/>
  <c r="Q1744" i="2"/>
  <c r="R1744" i="2"/>
  <c r="P1745" i="2"/>
  <c r="O1745" i="2"/>
  <c r="Q1745" i="2"/>
  <c r="R1745" i="2"/>
  <c r="P1746" i="2"/>
  <c r="O1746" i="2"/>
  <c r="Q1746" i="2"/>
  <c r="R1746" i="2"/>
  <c r="P1747" i="2"/>
  <c r="O1747" i="2"/>
  <c r="Q1747" i="2"/>
  <c r="R1747" i="2"/>
  <c r="P1748" i="2"/>
  <c r="O1748" i="2"/>
  <c r="Q1748" i="2"/>
  <c r="R1748" i="2"/>
  <c r="P1749" i="2"/>
  <c r="O1749" i="2"/>
  <c r="Q1749" i="2"/>
  <c r="R1749" i="2"/>
  <c r="P1750" i="2"/>
  <c r="O1750" i="2"/>
  <c r="Q1750" i="2"/>
  <c r="R1750" i="2"/>
  <c r="P1751" i="2"/>
  <c r="O1751" i="2"/>
  <c r="Q1751" i="2"/>
  <c r="R1751" i="2"/>
  <c r="P1752" i="2"/>
  <c r="O1752" i="2"/>
  <c r="Q1752" i="2"/>
  <c r="R1752" i="2"/>
  <c r="P1753" i="2"/>
  <c r="O1753" i="2"/>
  <c r="Q1753" i="2"/>
  <c r="R1753" i="2"/>
  <c r="P1754" i="2"/>
  <c r="O1754" i="2"/>
  <c r="Q1754" i="2"/>
  <c r="R1754" i="2"/>
  <c r="P1755" i="2"/>
  <c r="O1755" i="2"/>
  <c r="Q1755" i="2"/>
  <c r="R1755" i="2"/>
  <c r="P1756" i="2"/>
  <c r="O1756" i="2"/>
  <c r="Q1756" i="2"/>
  <c r="R1756" i="2"/>
  <c r="P1757" i="2"/>
  <c r="O1757" i="2"/>
  <c r="Q1757" i="2"/>
  <c r="R1757" i="2"/>
  <c r="P1758" i="2"/>
  <c r="O1758" i="2"/>
  <c r="Q1758" i="2"/>
  <c r="R1758" i="2"/>
  <c r="P1759" i="2"/>
  <c r="O1759" i="2"/>
  <c r="Q1759" i="2"/>
  <c r="R1759" i="2"/>
  <c r="P1760" i="2"/>
  <c r="O1760" i="2"/>
  <c r="Q1760" i="2"/>
  <c r="R1760" i="2"/>
  <c r="P1761" i="2"/>
  <c r="O1761" i="2"/>
  <c r="Q1761" i="2"/>
  <c r="R1761" i="2"/>
  <c r="P1762" i="2"/>
  <c r="O1762" i="2"/>
  <c r="Q1762" i="2"/>
  <c r="R1762" i="2"/>
  <c r="P1763" i="2"/>
  <c r="O1763" i="2"/>
  <c r="Q1763" i="2"/>
  <c r="R1763" i="2"/>
  <c r="P1764" i="2"/>
  <c r="O1764" i="2"/>
  <c r="Q1764" i="2"/>
  <c r="R1764" i="2"/>
  <c r="P1765" i="2"/>
  <c r="O1765" i="2"/>
  <c r="Q1765" i="2"/>
  <c r="R1765" i="2"/>
  <c r="P1766" i="2"/>
  <c r="O1766" i="2"/>
  <c r="Q1766" i="2"/>
  <c r="R1766" i="2"/>
  <c r="P1767" i="2"/>
  <c r="O1767" i="2"/>
  <c r="Q1767" i="2"/>
  <c r="R1767" i="2"/>
  <c r="P1768" i="2"/>
  <c r="O1768" i="2"/>
  <c r="Q1768" i="2"/>
  <c r="R1768" i="2"/>
  <c r="P1769" i="2"/>
  <c r="O1769" i="2"/>
  <c r="Q1769" i="2"/>
  <c r="R1769" i="2"/>
  <c r="P1770" i="2"/>
  <c r="O1770" i="2"/>
  <c r="Q1770" i="2"/>
  <c r="R1770" i="2"/>
  <c r="P1771" i="2"/>
  <c r="O1771" i="2"/>
  <c r="Q1771" i="2"/>
  <c r="R1771" i="2"/>
  <c r="P1772" i="2"/>
  <c r="O1772" i="2"/>
  <c r="Q1772" i="2"/>
  <c r="R1772" i="2"/>
  <c r="P1773" i="2"/>
  <c r="O1773" i="2"/>
  <c r="Q1773" i="2"/>
  <c r="R1773" i="2"/>
  <c r="P1774" i="2"/>
  <c r="O1774" i="2"/>
  <c r="Q1774" i="2"/>
  <c r="R1774" i="2"/>
  <c r="P1775" i="2"/>
  <c r="O1775" i="2"/>
  <c r="Q1775" i="2"/>
  <c r="R1775" i="2"/>
  <c r="P1776" i="2"/>
  <c r="O1776" i="2"/>
  <c r="Q1776" i="2"/>
  <c r="R1776" i="2"/>
  <c r="P1777" i="2"/>
  <c r="O1777" i="2"/>
  <c r="Q1777" i="2"/>
  <c r="R1777" i="2"/>
  <c r="P1778" i="2"/>
  <c r="O1778" i="2"/>
  <c r="Q1778" i="2"/>
  <c r="R1778" i="2"/>
  <c r="P1779" i="2"/>
  <c r="O1779" i="2"/>
  <c r="Q1779" i="2"/>
  <c r="R1779" i="2"/>
  <c r="P1780" i="2"/>
  <c r="O1780" i="2"/>
  <c r="Q1780" i="2"/>
  <c r="R1780" i="2"/>
  <c r="P1781" i="2"/>
  <c r="O1781" i="2"/>
  <c r="Q1781" i="2"/>
  <c r="R1781" i="2"/>
  <c r="P1782" i="2"/>
  <c r="O1782" i="2"/>
  <c r="Q1782" i="2"/>
  <c r="R1782" i="2"/>
  <c r="P1783" i="2"/>
  <c r="O1783" i="2"/>
  <c r="Q1783" i="2"/>
  <c r="R1783" i="2"/>
  <c r="P1784" i="2"/>
  <c r="O1784" i="2"/>
  <c r="Q1784" i="2"/>
  <c r="R1784" i="2"/>
  <c r="P1785" i="2"/>
  <c r="O1785" i="2"/>
  <c r="Q1785" i="2"/>
  <c r="R1785" i="2"/>
  <c r="P1786" i="2"/>
  <c r="O1786" i="2"/>
  <c r="Q1786" i="2"/>
  <c r="R1786" i="2"/>
  <c r="P1787" i="2"/>
  <c r="O1787" i="2"/>
  <c r="Q1787" i="2"/>
  <c r="R1787" i="2"/>
  <c r="P1788" i="2"/>
  <c r="O1788" i="2"/>
  <c r="Q1788" i="2"/>
  <c r="R1788" i="2"/>
  <c r="P1789" i="2"/>
  <c r="O1789" i="2"/>
  <c r="Q1789" i="2"/>
  <c r="R1789" i="2"/>
  <c r="P1790" i="2"/>
  <c r="O1790" i="2"/>
  <c r="Q1790" i="2"/>
  <c r="R1790" i="2"/>
  <c r="P1791" i="2"/>
  <c r="O1791" i="2"/>
  <c r="Q1791" i="2"/>
  <c r="R1791" i="2"/>
  <c r="P1792" i="2"/>
  <c r="O1792" i="2"/>
  <c r="Q1792" i="2"/>
  <c r="R1792" i="2"/>
  <c r="P1793" i="2"/>
  <c r="O1793" i="2"/>
  <c r="Q1793" i="2"/>
  <c r="R1793" i="2"/>
  <c r="P1794" i="2"/>
  <c r="O1794" i="2"/>
  <c r="Q1794" i="2"/>
  <c r="R1794" i="2"/>
  <c r="P1795" i="2"/>
  <c r="O1795" i="2"/>
  <c r="Q1795" i="2"/>
  <c r="R1795" i="2"/>
  <c r="P1796" i="2"/>
  <c r="O1796" i="2"/>
  <c r="Q1796" i="2"/>
  <c r="R1796" i="2"/>
  <c r="P1797" i="2"/>
  <c r="O1797" i="2"/>
  <c r="Q1797" i="2"/>
  <c r="R1797" i="2"/>
  <c r="P1798" i="2"/>
  <c r="O1798" i="2"/>
  <c r="Q1798" i="2"/>
  <c r="R1798" i="2"/>
  <c r="P1799" i="2"/>
  <c r="O1799" i="2"/>
  <c r="Q1799" i="2"/>
  <c r="R1799" i="2"/>
  <c r="P1800" i="2"/>
  <c r="O1800" i="2"/>
  <c r="Q1800" i="2"/>
  <c r="R1800" i="2"/>
  <c r="P1801" i="2"/>
  <c r="O1801" i="2"/>
  <c r="Q1801" i="2"/>
  <c r="R1801" i="2"/>
  <c r="P1802" i="2"/>
  <c r="O1802" i="2"/>
  <c r="Q1802" i="2"/>
  <c r="R1802" i="2"/>
  <c r="P1803" i="2"/>
  <c r="O1803" i="2"/>
  <c r="Q1803" i="2"/>
  <c r="R1803" i="2"/>
  <c r="P1804" i="2"/>
  <c r="O1804" i="2"/>
  <c r="Q1804" i="2"/>
  <c r="R1804" i="2"/>
  <c r="P1805" i="2"/>
  <c r="O1805" i="2"/>
  <c r="Q1805" i="2"/>
  <c r="R1805" i="2"/>
  <c r="P1806" i="2"/>
  <c r="O1806" i="2"/>
  <c r="Q1806" i="2"/>
  <c r="R1806" i="2"/>
  <c r="P1807" i="2"/>
  <c r="O1807" i="2"/>
  <c r="Q1807" i="2"/>
  <c r="R1807" i="2"/>
  <c r="P1808" i="2"/>
  <c r="O1808" i="2"/>
  <c r="Q1808" i="2"/>
  <c r="R1808" i="2"/>
  <c r="P1809" i="2"/>
  <c r="O1809" i="2"/>
  <c r="Q1809" i="2"/>
  <c r="R1809" i="2"/>
  <c r="P1810" i="2"/>
  <c r="O1810" i="2"/>
  <c r="Q1810" i="2"/>
  <c r="R1810" i="2"/>
  <c r="P1811" i="2"/>
  <c r="O1811" i="2"/>
  <c r="Q1811" i="2"/>
  <c r="R1811" i="2"/>
  <c r="P1812" i="2"/>
  <c r="O1812" i="2"/>
  <c r="Q1812" i="2"/>
  <c r="R1812" i="2"/>
  <c r="P1813" i="2"/>
  <c r="O1813" i="2"/>
  <c r="Q1813" i="2"/>
  <c r="R1813" i="2"/>
  <c r="P1814" i="2"/>
  <c r="O1814" i="2"/>
  <c r="Q1814" i="2"/>
  <c r="R1814" i="2"/>
  <c r="P1815" i="2"/>
  <c r="O1815" i="2"/>
  <c r="Q1815" i="2"/>
  <c r="R1815" i="2"/>
  <c r="P1816" i="2"/>
  <c r="O1816" i="2"/>
  <c r="Q1816" i="2"/>
  <c r="R1816" i="2"/>
  <c r="P1817" i="2"/>
  <c r="O1817" i="2"/>
  <c r="Q1817" i="2"/>
  <c r="R1817" i="2"/>
  <c r="P1818" i="2"/>
  <c r="O1818" i="2"/>
  <c r="Q1818" i="2"/>
  <c r="R1818" i="2"/>
  <c r="P1819" i="2"/>
  <c r="O1819" i="2"/>
  <c r="Q1819" i="2"/>
  <c r="R1819" i="2"/>
  <c r="P1820" i="2"/>
  <c r="O1820" i="2"/>
  <c r="Q1820" i="2"/>
  <c r="R1820" i="2"/>
  <c r="P1821" i="2"/>
  <c r="O1821" i="2"/>
  <c r="Q1821" i="2"/>
  <c r="R1821" i="2"/>
  <c r="P1822" i="2"/>
  <c r="O1822" i="2"/>
  <c r="Q1822" i="2"/>
  <c r="R1822" i="2"/>
  <c r="P1823" i="2"/>
  <c r="O1823" i="2"/>
  <c r="Q1823" i="2"/>
  <c r="R1823" i="2"/>
  <c r="P1824" i="2"/>
  <c r="O1824" i="2"/>
  <c r="Q1824" i="2"/>
  <c r="R1824" i="2"/>
  <c r="P1825" i="2"/>
  <c r="O1825" i="2"/>
  <c r="Q1825" i="2"/>
  <c r="R1825" i="2"/>
  <c r="P1826" i="2"/>
  <c r="O1826" i="2"/>
  <c r="Q1826" i="2"/>
  <c r="R1826" i="2"/>
  <c r="P1827" i="2"/>
  <c r="O1827" i="2"/>
  <c r="Q1827" i="2"/>
  <c r="R1827" i="2"/>
  <c r="P1828" i="2"/>
  <c r="O1828" i="2"/>
  <c r="Q1828" i="2"/>
  <c r="R1828" i="2"/>
  <c r="P1829" i="2"/>
  <c r="O1829" i="2"/>
  <c r="Q1829" i="2"/>
  <c r="R1829" i="2"/>
  <c r="P1830" i="2"/>
  <c r="O1830" i="2"/>
  <c r="Q1830" i="2"/>
  <c r="R1830" i="2"/>
  <c r="P1831" i="2"/>
  <c r="O1831" i="2"/>
  <c r="Q1831" i="2"/>
  <c r="R1831" i="2"/>
  <c r="P1832" i="2"/>
  <c r="O1832" i="2"/>
  <c r="Q1832" i="2"/>
  <c r="R1832" i="2"/>
  <c r="P1833" i="2"/>
  <c r="O1833" i="2"/>
  <c r="Q1833" i="2"/>
  <c r="R1833" i="2"/>
  <c r="P1834" i="2"/>
  <c r="O1834" i="2"/>
  <c r="Q1834" i="2"/>
  <c r="R1834" i="2"/>
  <c r="P1835" i="2"/>
  <c r="O1835" i="2"/>
  <c r="Q1835" i="2"/>
  <c r="R1835" i="2"/>
  <c r="P1836" i="2"/>
  <c r="O1836" i="2"/>
  <c r="Q1836" i="2"/>
  <c r="R1836" i="2"/>
  <c r="P1837" i="2"/>
  <c r="O1837" i="2"/>
  <c r="Q1837" i="2"/>
  <c r="R1837" i="2"/>
  <c r="P1838" i="2"/>
  <c r="O1838" i="2"/>
  <c r="Q1838" i="2"/>
  <c r="R1838" i="2"/>
  <c r="P1839" i="2"/>
  <c r="O1839" i="2"/>
  <c r="Q1839" i="2"/>
  <c r="R1839" i="2"/>
  <c r="P1840" i="2"/>
  <c r="O1840" i="2"/>
  <c r="Q1840" i="2"/>
  <c r="R1840" i="2"/>
  <c r="P1841" i="2"/>
  <c r="O1841" i="2"/>
  <c r="Q1841" i="2"/>
  <c r="R1841" i="2"/>
  <c r="P1842" i="2"/>
  <c r="O1842" i="2"/>
  <c r="Q1842" i="2"/>
  <c r="R1842" i="2"/>
  <c r="P1843" i="2"/>
  <c r="O1843" i="2"/>
  <c r="Q1843" i="2"/>
  <c r="R1843" i="2"/>
  <c r="P1844" i="2"/>
  <c r="O1844" i="2"/>
  <c r="Q1844" i="2"/>
  <c r="R1844" i="2"/>
  <c r="P1845" i="2"/>
  <c r="O1845" i="2"/>
  <c r="Q1845" i="2"/>
  <c r="R1845" i="2"/>
  <c r="P1846" i="2"/>
  <c r="O1846" i="2"/>
  <c r="Q1846" i="2"/>
  <c r="R1846" i="2"/>
  <c r="P1847" i="2"/>
  <c r="O1847" i="2"/>
  <c r="Q1847" i="2"/>
  <c r="R1847" i="2"/>
  <c r="P1848" i="2"/>
  <c r="O1848" i="2"/>
  <c r="Q1848" i="2"/>
  <c r="R1848" i="2"/>
  <c r="P1849" i="2"/>
  <c r="O1849" i="2"/>
  <c r="Q1849" i="2"/>
  <c r="R1849" i="2"/>
  <c r="P1850" i="2"/>
  <c r="O1850" i="2"/>
  <c r="Q1850" i="2"/>
  <c r="R1850" i="2"/>
  <c r="P1851" i="2"/>
  <c r="O1851" i="2"/>
  <c r="Q1851" i="2"/>
  <c r="R1851" i="2"/>
  <c r="P1852" i="2"/>
  <c r="O1852" i="2"/>
  <c r="Q1852" i="2"/>
  <c r="R1852" i="2"/>
  <c r="P1853" i="2"/>
  <c r="O1853" i="2"/>
  <c r="Q1853" i="2"/>
  <c r="R1853" i="2"/>
  <c r="P1854" i="2"/>
  <c r="O1854" i="2"/>
  <c r="Q1854" i="2"/>
  <c r="R1854" i="2"/>
  <c r="P1855" i="2"/>
  <c r="O1855" i="2"/>
  <c r="Q1855" i="2"/>
  <c r="R1855" i="2"/>
  <c r="P1856" i="2"/>
  <c r="O1856" i="2"/>
  <c r="Q1856" i="2"/>
  <c r="R1856" i="2"/>
  <c r="P1857" i="2"/>
  <c r="O1857" i="2"/>
  <c r="Q1857" i="2"/>
  <c r="R1857" i="2"/>
  <c r="P1858" i="2"/>
  <c r="O1858" i="2"/>
  <c r="Q1858" i="2"/>
  <c r="R1858" i="2"/>
  <c r="P1859" i="2"/>
  <c r="O1859" i="2"/>
  <c r="Q1859" i="2"/>
  <c r="R1859" i="2"/>
  <c r="P1860" i="2"/>
  <c r="O1860" i="2"/>
  <c r="Q1860" i="2"/>
  <c r="R1860" i="2"/>
  <c r="P1861" i="2"/>
  <c r="O1861" i="2"/>
  <c r="Q1861" i="2"/>
  <c r="R1861" i="2"/>
  <c r="P1862" i="2"/>
  <c r="O1862" i="2"/>
  <c r="Q1862" i="2"/>
  <c r="R1862" i="2"/>
  <c r="P1863" i="2"/>
  <c r="O1863" i="2"/>
  <c r="Q1863" i="2"/>
  <c r="R1863" i="2"/>
  <c r="P1864" i="2"/>
  <c r="O1864" i="2"/>
  <c r="Q1864" i="2"/>
  <c r="R1864" i="2"/>
  <c r="P1865" i="2"/>
  <c r="O1865" i="2"/>
  <c r="Q1865" i="2"/>
  <c r="R1865" i="2"/>
  <c r="P1866" i="2"/>
  <c r="O1866" i="2"/>
  <c r="Q1866" i="2"/>
  <c r="R1866" i="2"/>
  <c r="P1867" i="2"/>
  <c r="O1867" i="2"/>
  <c r="Q1867" i="2"/>
  <c r="R1867" i="2"/>
  <c r="P1868" i="2"/>
  <c r="O1868" i="2"/>
  <c r="Q1868" i="2"/>
  <c r="R1868" i="2"/>
  <c r="P1869" i="2"/>
  <c r="O1869" i="2"/>
  <c r="Q1869" i="2"/>
  <c r="R1869" i="2"/>
  <c r="P1870" i="2"/>
  <c r="O1870" i="2"/>
  <c r="Q1870" i="2"/>
  <c r="R1870" i="2"/>
  <c r="P1871" i="2"/>
  <c r="O1871" i="2"/>
  <c r="Q1871" i="2"/>
  <c r="R1871" i="2"/>
  <c r="P1872" i="2"/>
  <c r="O1872" i="2"/>
  <c r="Q1872" i="2"/>
  <c r="R1872" i="2"/>
  <c r="P1873" i="2"/>
  <c r="O1873" i="2"/>
  <c r="Q1873" i="2"/>
  <c r="R1873" i="2"/>
  <c r="P1874" i="2"/>
  <c r="O1874" i="2"/>
  <c r="Q1874" i="2"/>
  <c r="R1874" i="2"/>
  <c r="P1875" i="2"/>
  <c r="O1875" i="2"/>
  <c r="Q1875" i="2"/>
  <c r="R1875" i="2"/>
  <c r="P1876" i="2"/>
  <c r="O1876" i="2"/>
  <c r="Q1876" i="2"/>
  <c r="R1876" i="2"/>
  <c r="P1877" i="2"/>
  <c r="O1877" i="2"/>
  <c r="Q1877" i="2"/>
  <c r="R1877" i="2"/>
  <c r="P1878" i="2"/>
  <c r="O1878" i="2"/>
  <c r="Q1878" i="2"/>
  <c r="R1878" i="2"/>
  <c r="P1879" i="2"/>
  <c r="O1879" i="2"/>
  <c r="Q1879" i="2"/>
  <c r="R1879" i="2"/>
  <c r="P1880" i="2"/>
  <c r="O1880" i="2"/>
  <c r="Q1880" i="2"/>
  <c r="R1880" i="2"/>
  <c r="P1881" i="2"/>
  <c r="O1881" i="2"/>
  <c r="Q1881" i="2"/>
  <c r="R1881" i="2"/>
  <c r="P1882" i="2"/>
  <c r="O1882" i="2"/>
  <c r="Q1882" i="2"/>
  <c r="R1882" i="2"/>
  <c r="P1883" i="2"/>
  <c r="O1883" i="2"/>
  <c r="Q1883" i="2"/>
  <c r="R1883" i="2"/>
  <c r="P1884" i="2"/>
  <c r="O1884" i="2"/>
  <c r="Q1884" i="2"/>
  <c r="R1884" i="2"/>
  <c r="P1885" i="2"/>
  <c r="O1885" i="2"/>
  <c r="Q1885" i="2"/>
  <c r="R1885" i="2"/>
  <c r="P1886" i="2"/>
  <c r="O1886" i="2"/>
  <c r="Q1886" i="2"/>
  <c r="R1886" i="2"/>
  <c r="P1887" i="2"/>
  <c r="O1887" i="2"/>
  <c r="Q1887" i="2"/>
  <c r="R1887" i="2"/>
  <c r="P1888" i="2"/>
  <c r="O1888" i="2"/>
  <c r="Q1888" i="2"/>
  <c r="R1888" i="2"/>
  <c r="P1889" i="2"/>
  <c r="O1889" i="2"/>
  <c r="Q1889" i="2"/>
  <c r="R1889" i="2"/>
  <c r="P1890" i="2"/>
  <c r="O1890" i="2"/>
  <c r="Q1890" i="2"/>
  <c r="R1890" i="2"/>
  <c r="P1891" i="2"/>
  <c r="O1891" i="2"/>
  <c r="Q1891" i="2"/>
  <c r="R1891" i="2"/>
  <c r="P1892" i="2"/>
  <c r="O1892" i="2"/>
  <c r="Q1892" i="2"/>
  <c r="R1892" i="2"/>
  <c r="P1893" i="2"/>
  <c r="O1893" i="2"/>
  <c r="Q1893" i="2"/>
  <c r="R1893" i="2"/>
  <c r="P1894" i="2"/>
  <c r="O1894" i="2"/>
  <c r="Q1894" i="2"/>
  <c r="R1894" i="2"/>
  <c r="P1895" i="2"/>
  <c r="O1895" i="2"/>
  <c r="Q1895" i="2"/>
  <c r="R1895" i="2"/>
  <c r="P1896" i="2"/>
  <c r="O1896" i="2"/>
  <c r="Q1896" i="2"/>
  <c r="R1896" i="2"/>
  <c r="P1897" i="2"/>
  <c r="O1897" i="2"/>
  <c r="Q1897" i="2"/>
  <c r="R1897" i="2"/>
  <c r="P1898" i="2"/>
  <c r="O1898" i="2"/>
  <c r="Q1898" i="2"/>
  <c r="R1898" i="2"/>
  <c r="P1899" i="2"/>
  <c r="O1899" i="2"/>
  <c r="Q1899" i="2"/>
  <c r="R1899" i="2"/>
  <c r="P1900" i="2"/>
  <c r="O1900" i="2"/>
  <c r="Q1900" i="2"/>
  <c r="R1900" i="2"/>
  <c r="P1901" i="2"/>
  <c r="O1901" i="2"/>
  <c r="Q1901" i="2"/>
  <c r="R1901" i="2"/>
  <c r="P1902" i="2"/>
  <c r="O1902" i="2"/>
  <c r="Q1902" i="2"/>
  <c r="R1902" i="2"/>
  <c r="P1903" i="2"/>
  <c r="O1903" i="2"/>
  <c r="Q1903" i="2"/>
  <c r="R1903" i="2"/>
  <c r="P1904" i="2"/>
  <c r="O1904" i="2"/>
  <c r="Q1904" i="2"/>
  <c r="R1904" i="2"/>
  <c r="P1905" i="2"/>
  <c r="O1905" i="2"/>
  <c r="Q1905" i="2"/>
  <c r="R1905" i="2"/>
  <c r="P1906" i="2"/>
  <c r="O1906" i="2"/>
  <c r="Q1906" i="2"/>
  <c r="R1906" i="2"/>
  <c r="P1907" i="2"/>
  <c r="O1907" i="2"/>
  <c r="Q1907" i="2"/>
  <c r="R1907" i="2"/>
  <c r="P1908" i="2"/>
  <c r="O1908" i="2"/>
  <c r="Q1908" i="2"/>
  <c r="R1908" i="2"/>
  <c r="P1909" i="2"/>
  <c r="O1909" i="2"/>
  <c r="Q1909" i="2"/>
  <c r="R1909" i="2"/>
  <c r="P1910" i="2"/>
  <c r="O1910" i="2"/>
  <c r="Q1910" i="2"/>
  <c r="R1910" i="2"/>
  <c r="P1911" i="2"/>
  <c r="O1911" i="2"/>
  <c r="Q1911" i="2"/>
  <c r="R1911" i="2"/>
  <c r="P1912" i="2"/>
  <c r="O1912" i="2"/>
  <c r="Q1912" i="2"/>
  <c r="R1912" i="2"/>
  <c r="P1913" i="2"/>
  <c r="O1913" i="2"/>
  <c r="Q1913" i="2"/>
  <c r="R1913" i="2"/>
  <c r="P1914" i="2"/>
  <c r="O1914" i="2"/>
  <c r="Q1914" i="2"/>
  <c r="R1914" i="2"/>
  <c r="P1915" i="2"/>
  <c r="O1915" i="2"/>
  <c r="Q1915" i="2"/>
  <c r="R1915" i="2"/>
  <c r="P1916" i="2"/>
  <c r="O1916" i="2"/>
  <c r="Q1916" i="2"/>
  <c r="R1916" i="2"/>
  <c r="P1917" i="2"/>
  <c r="O1917" i="2"/>
  <c r="Q1917" i="2"/>
  <c r="R1917" i="2"/>
  <c r="P1918" i="2"/>
  <c r="O1918" i="2"/>
  <c r="Q1918" i="2"/>
  <c r="R1918" i="2"/>
  <c r="P1919" i="2"/>
  <c r="O1919" i="2"/>
  <c r="Q1919" i="2"/>
  <c r="R1919" i="2"/>
  <c r="P1920" i="2"/>
  <c r="O1920" i="2"/>
  <c r="Q1920" i="2"/>
  <c r="R1920" i="2"/>
  <c r="P1921" i="2"/>
  <c r="O1921" i="2"/>
  <c r="Q1921" i="2"/>
  <c r="R1921" i="2"/>
  <c r="P1922" i="2"/>
  <c r="O1922" i="2"/>
  <c r="Q1922" i="2"/>
  <c r="R1922" i="2"/>
  <c r="P1923" i="2"/>
  <c r="O1923" i="2"/>
  <c r="Q1923" i="2"/>
  <c r="R1923" i="2"/>
  <c r="P1924" i="2"/>
  <c r="O1924" i="2"/>
  <c r="Q1924" i="2"/>
  <c r="R1924" i="2"/>
  <c r="P1925" i="2"/>
  <c r="O1925" i="2"/>
  <c r="Q1925" i="2"/>
  <c r="R1925" i="2"/>
  <c r="P1926" i="2"/>
  <c r="O1926" i="2"/>
  <c r="Q1926" i="2"/>
  <c r="R1926" i="2"/>
  <c r="P1927" i="2"/>
  <c r="O1927" i="2"/>
  <c r="Q1927" i="2"/>
  <c r="R1927" i="2"/>
  <c r="P1928" i="2"/>
  <c r="O1928" i="2"/>
  <c r="Q1928" i="2"/>
  <c r="R1928" i="2"/>
  <c r="P1929" i="2"/>
  <c r="O1929" i="2"/>
  <c r="Q1929" i="2"/>
  <c r="R1929" i="2"/>
  <c r="P1930" i="2"/>
  <c r="O1930" i="2"/>
  <c r="Q1930" i="2"/>
  <c r="R1930" i="2"/>
  <c r="P1931" i="2"/>
  <c r="O1931" i="2"/>
  <c r="Q1931" i="2"/>
  <c r="R1931" i="2"/>
  <c r="P1932" i="2"/>
  <c r="O1932" i="2"/>
  <c r="Q1932" i="2"/>
  <c r="R1932" i="2"/>
  <c r="P1933" i="2"/>
  <c r="O1933" i="2"/>
  <c r="Q1933" i="2"/>
  <c r="R1933" i="2"/>
  <c r="P1934" i="2"/>
  <c r="O1934" i="2"/>
  <c r="Q1934" i="2"/>
  <c r="R1934" i="2"/>
  <c r="P1935" i="2"/>
  <c r="O1935" i="2"/>
  <c r="Q1935" i="2"/>
  <c r="R1935" i="2"/>
  <c r="P1936" i="2"/>
  <c r="O1936" i="2"/>
  <c r="Q1936" i="2"/>
  <c r="R1936" i="2"/>
  <c r="P1937" i="2"/>
  <c r="O1937" i="2"/>
  <c r="Q1937" i="2"/>
  <c r="R1937" i="2"/>
  <c r="P1938" i="2"/>
  <c r="O1938" i="2"/>
  <c r="Q1938" i="2"/>
  <c r="R1938" i="2"/>
  <c r="P1939" i="2"/>
  <c r="O1939" i="2"/>
  <c r="Q1939" i="2"/>
  <c r="R1939" i="2"/>
  <c r="P1940" i="2"/>
  <c r="O1940" i="2"/>
  <c r="Q1940" i="2"/>
  <c r="R1940" i="2"/>
  <c r="P1941" i="2"/>
  <c r="O1941" i="2"/>
  <c r="Q1941" i="2"/>
  <c r="R1941" i="2"/>
  <c r="P1942" i="2"/>
  <c r="O1942" i="2"/>
  <c r="Q1942" i="2"/>
  <c r="R1942" i="2"/>
  <c r="P1943" i="2"/>
  <c r="O1943" i="2"/>
  <c r="Q1943" i="2"/>
  <c r="R1943" i="2"/>
  <c r="P1944" i="2"/>
  <c r="O1944" i="2"/>
  <c r="Q1944" i="2"/>
  <c r="R1944" i="2"/>
  <c r="P1945" i="2"/>
  <c r="O1945" i="2"/>
  <c r="Q1945" i="2"/>
  <c r="R1945" i="2"/>
  <c r="P1946" i="2"/>
  <c r="O1946" i="2"/>
  <c r="Q1946" i="2"/>
  <c r="R1946" i="2"/>
  <c r="P1947" i="2"/>
  <c r="O1947" i="2"/>
  <c r="Q1947" i="2"/>
  <c r="R1947" i="2"/>
  <c r="P1948" i="2"/>
  <c r="O1948" i="2"/>
  <c r="Q1948" i="2"/>
  <c r="R1948" i="2"/>
  <c r="P1949" i="2"/>
  <c r="O1949" i="2"/>
  <c r="Q1949" i="2"/>
  <c r="R1949" i="2"/>
  <c r="P1950" i="2"/>
  <c r="O1950" i="2"/>
  <c r="Q1950" i="2"/>
  <c r="R1950" i="2"/>
  <c r="P1951" i="2"/>
  <c r="O1951" i="2"/>
  <c r="Q1951" i="2"/>
  <c r="R1951" i="2"/>
  <c r="P1952" i="2"/>
  <c r="O1952" i="2"/>
  <c r="Q1952" i="2"/>
  <c r="R1952" i="2"/>
  <c r="P1953" i="2"/>
  <c r="O1953" i="2"/>
  <c r="Q1953" i="2"/>
  <c r="R1953" i="2"/>
  <c r="P1954" i="2"/>
  <c r="O1954" i="2"/>
  <c r="Q1954" i="2"/>
  <c r="R1954" i="2"/>
  <c r="P1955" i="2"/>
  <c r="O1955" i="2"/>
  <c r="Q1955" i="2"/>
  <c r="R1955" i="2"/>
  <c r="P1956" i="2"/>
  <c r="O1956" i="2"/>
  <c r="Q1956" i="2"/>
  <c r="R1956" i="2"/>
  <c r="P1957" i="2"/>
  <c r="O1957" i="2"/>
  <c r="Q1957" i="2"/>
  <c r="R1957" i="2"/>
  <c r="P1958" i="2"/>
  <c r="O1958" i="2"/>
  <c r="Q1958" i="2"/>
  <c r="R1958" i="2"/>
  <c r="P1959" i="2"/>
  <c r="O1959" i="2"/>
  <c r="Q1959" i="2"/>
  <c r="R1959" i="2"/>
  <c r="P1960" i="2"/>
  <c r="O1960" i="2"/>
  <c r="Q1960" i="2"/>
  <c r="R1960" i="2"/>
  <c r="P1961" i="2"/>
  <c r="O1961" i="2"/>
  <c r="Q1961" i="2"/>
  <c r="R1961" i="2"/>
  <c r="P1962" i="2"/>
  <c r="O1962" i="2"/>
  <c r="Q1962" i="2"/>
  <c r="R1962" i="2"/>
  <c r="P1963" i="2"/>
  <c r="O1963" i="2"/>
  <c r="Q1963" i="2"/>
  <c r="R1963" i="2"/>
  <c r="P1964" i="2"/>
  <c r="O1964" i="2"/>
  <c r="Q1964" i="2"/>
  <c r="R1964" i="2"/>
  <c r="P1965" i="2"/>
  <c r="O1965" i="2"/>
  <c r="Q1965" i="2"/>
  <c r="R1965" i="2"/>
  <c r="P1966" i="2"/>
  <c r="O1966" i="2"/>
  <c r="Q1966" i="2"/>
  <c r="R1966" i="2"/>
  <c r="P1967" i="2"/>
  <c r="O1967" i="2"/>
  <c r="Q1967" i="2"/>
  <c r="R1967" i="2"/>
  <c r="P1968" i="2"/>
  <c r="O1968" i="2"/>
  <c r="Q1968" i="2"/>
  <c r="R1968" i="2"/>
  <c r="P1969" i="2"/>
  <c r="O1969" i="2"/>
  <c r="Q1969" i="2"/>
  <c r="R1969" i="2"/>
  <c r="P1970" i="2"/>
  <c r="O1970" i="2"/>
  <c r="Q1970" i="2"/>
  <c r="R1970" i="2"/>
  <c r="P1971" i="2"/>
  <c r="O1971" i="2"/>
  <c r="Q1971" i="2"/>
  <c r="R1971" i="2"/>
  <c r="P1972" i="2"/>
  <c r="O1972" i="2"/>
  <c r="Q1972" i="2"/>
  <c r="R1972" i="2"/>
  <c r="P1973" i="2"/>
  <c r="O1973" i="2"/>
  <c r="Q1973" i="2"/>
  <c r="R1973" i="2"/>
  <c r="P1974" i="2"/>
  <c r="O1974" i="2"/>
  <c r="Q1974" i="2"/>
  <c r="R1974" i="2"/>
  <c r="P1975" i="2"/>
  <c r="O1975" i="2"/>
  <c r="Q1975" i="2"/>
  <c r="R1975" i="2"/>
  <c r="P1976" i="2"/>
  <c r="O1976" i="2"/>
  <c r="Q1976" i="2"/>
  <c r="R1976" i="2"/>
  <c r="P1977" i="2"/>
  <c r="O1977" i="2"/>
  <c r="Q1977" i="2"/>
  <c r="R1977" i="2"/>
  <c r="P1978" i="2"/>
  <c r="O1978" i="2"/>
  <c r="Q1978" i="2"/>
  <c r="R1978" i="2"/>
  <c r="P1979" i="2"/>
  <c r="O1979" i="2"/>
  <c r="Q1979" i="2"/>
  <c r="R1979" i="2"/>
  <c r="P1980" i="2"/>
  <c r="O1980" i="2"/>
  <c r="Q1980" i="2"/>
  <c r="R1980" i="2"/>
  <c r="P1981" i="2"/>
  <c r="O1981" i="2"/>
  <c r="Q1981" i="2"/>
  <c r="R1981" i="2"/>
  <c r="P1982" i="2"/>
  <c r="O1982" i="2"/>
  <c r="Q1982" i="2"/>
  <c r="R1982" i="2"/>
  <c r="P1983" i="2"/>
  <c r="O1983" i="2"/>
  <c r="Q1983" i="2"/>
  <c r="R1983" i="2"/>
  <c r="P1984" i="2"/>
  <c r="O1984" i="2"/>
  <c r="Q1984" i="2"/>
  <c r="R1984" i="2"/>
  <c r="P1985" i="2"/>
  <c r="O1985" i="2"/>
  <c r="Q1985" i="2"/>
  <c r="R1985" i="2"/>
  <c r="P1986" i="2"/>
  <c r="O1986" i="2"/>
  <c r="Q1986" i="2"/>
  <c r="R1986" i="2"/>
  <c r="P1987" i="2"/>
  <c r="O1987" i="2"/>
  <c r="Q1987" i="2"/>
  <c r="R1987" i="2"/>
  <c r="P1988" i="2"/>
  <c r="O1988" i="2"/>
  <c r="Q1988" i="2"/>
  <c r="R1988" i="2"/>
  <c r="P1989" i="2"/>
  <c r="O1989" i="2"/>
  <c r="Q1989" i="2"/>
  <c r="R1989" i="2"/>
  <c r="P1990" i="2"/>
  <c r="O1990" i="2"/>
  <c r="Q1990" i="2"/>
  <c r="R1990" i="2"/>
  <c r="P1991" i="2"/>
  <c r="O1991" i="2"/>
  <c r="Q1991" i="2"/>
  <c r="R1991" i="2"/>
  <c r="P1992" i="2"/>
  <c r="O1992" i="2"/>
  <c r="Q1992" i="2"/>
  <c r="R1992" i="2"/>
  <c r="P1993" i="2"/>
  <c r="O1993" i="2"/>
  <c r="Q1993" i="2"/>
  <c r="R1993" i="2"/>
  <c r="P1994" i="2"/>
  <c r="O1994" i="2"/>
  <c r="Q1994" i="2"/>
  <c r="R1994" i="2"/>
  <c r="P1995" i="2"/>
  <c r="O1995" i="2"/>
  <c r="Q1995" i="2"/>
  <c r="R1995" i="2"/>
  <c r="P1996" i="2"/>
  <c r="O1996" i="2"/>
  <c r="Q1996" i="2"/>
  <c r="R1996" i="2"/>
  <c r="P1997" i="2"/>
  <c r="O1997" i="2"/>
  <c r="Q1997" i="2"/>
  <c r="R1997" i="2"/>
  <c r="P1998" i="2"/>
  <c r="O1998" i="2"/>
  <c r="Q1998" i="2"/>
  <c r="R1998" i="2"/>
  <c r="P1999" i="2"/>
  <c r="O1999" i="2"/>
  <c r="Q1999" i="2"/>
  <c r="R1999" i="2"/>
  <c r="P2000" i="2"/>
  <c r="O2000" i="2"/>
  <c r="Q2000" i="2"/>
  <c r="R2000" i="2"/>
  <c r="P2001" i="2"/>
  <c r="O2001" i="2"/>
  <c r="Q2001" i="2"/>
  <c r="R2001" i="2"/>
  <c r="P2002" i="2"/>
  <c r="O2002" i="2"/>
  <c r="Q2002" i="2"/>
  <c r="R2002" i="2"/>
  <c r="P2003" i="2"/>
  <c r="O2003" i="2"/>
  <c r="Q2003" i="2"/>
  <c r="R2003" i="2"/>
  <c r="P2004" i="2"/>
  <c r="O2004" i="2"/>
  <c r="Q2004" i="2"/>
  <c r="R2004" i="2"/>
  <c r="P2005" i="2"/>
  <c r="O2005" i="2"/>
  <c r="Q2005" i="2"/>
  <c r="R2005" i="2"/>
  <c r="P2006" i="2"/>
  <c r="O2006" i="2"/>
  <c r="Q2006" i="2"/>
  <c r="R2006" i="2"/>
  <c r="P2007" i="2"/>
  <c r="O2007" i="2"/>
  <c r="Q2007" i="2"/>
  <c r="R2007" i="2"/>
  <c r="P2008" i="2"/>
  <c r="O2008" i="2"/>
  <c r="Q2008" i="2"/>
  <c r="R2008" i="2"/>
  <c r="P2009" i="2"/>
  <c r="O2009" i="2"/>
  <c r="Q2009" i="2"/>
  <c r="R2009" i="2"/>
  <c r="P2010" i="2"/>
  <c r="O2010" i="2"/>
  <c r="Q2010" i="2"/>
  <c r="R2010" i="2"/>
  <c r="P2011" i="2"/>
  <c r="O2011" i="2"/>
  <c r="Q2011" i="2"/>
  <c r="R2011" i="2"/>
  <c r="P2012" i="2"/>
  <c r="O2012" i="2"/>
  <c r="Q2012" i="2"/>
  <c r="R2012" i="2"/>
  <c r="P2013" i="2"/>
  <c r="O2013" i="2"/>
  <c r="Q2013" i="2"/>
  <c r="R2013" i="2"/>
  <c r="P2014" i="2"/>
  <c r="O2014" i="2"/>
  <c r="Q2014" i="2"/>
  <c r="R2014" i="2"/>
  <c r="P2015" i="2"/>
  <c r="O2015" i="2"/>
  <c r="Q2015" i="2"/>
  <c r="R2015" i="2"/>
  <c r="P2016" i="2"/>
  <c r="O2016" i="2"/>
  <c r="Q2016" i="2"/>
  <c r="R2016" i="2"/>
  <c r="P2017" i="2"/>
  <c r="O2017" i="2"/>
  <c r="Q2017" i="2"/>
  <c r="R2017" i="2"/>
  <c r="P2018" i="2"/>
  <c r="O2018" i="2"/>
  <c r="Q2018" i="2"/>
  <c r="R2018" i="2"/>
  <c r="P2019" i="2"/>
  <c r="O2019" i="2"/>
  <c r="Q2019" i="2"/>
  <c r="R2019" i="2"/>
  <c r="P2020" i="2"/>
  <c r="O2020" i="2"/>
  <c r="Q2020" i="2"/>
  <c r="R2020" i="2"/>
  <c r="P2021" i="2"/>
  <c r="O2021" i="2"/>
  <c r="Q2021" i="2"/>
  <c r="R2021" i="2"/>
  <c r="P2022" i="2"/>
  <c r="O2022" i="2"/>
  <c r="Q2022" i="2"/>
  <c r="R2022" i="2"/>
  <c r="P2023" i="2"/>
  <c r="O2023" i="2"/>
  <c r="Q2023" i="2"/>
  <c r="R2023" i="2"/>
  <c r="P2024" i="2"/>
  <c r="O2024" i="2"/>
  <c r="Q2024" i="2"/>
  <c r="R2024" i="2"/>
  <c r="P2025" i="2"/>
  <c r="O2025" i="2"/>
  <c r="Q2025" i="2"/>
  <c r="R2025" i="2"/>
  <c r="P2026" i="2"/>
  <c r="O2026" i="2"/>
  <c r="Q2026" i="2"/>
  <c r="R2026" i="2"/>
  <c r="P2027" i="2"/>
  <c r="O2027" i="2"/>
  <c r="Q2027" i="2"/>
  <c r="R2027" i="2"/>
  <c r="P2028" i="2"/>
  <c r="O2028" i="2"/>
  <c r="Q2028" i="2"/>
  <c r="R2028" i="2"/>
  <c r="P2029" i="2"/>
  <c r="O2029" i="2"/>
  <c r="Q2029" i="2"/>
  <c r="R2029" i="2"/>
  <c r="P2030" i="2"/>
  <c r="O2030" i="2"/>
  <c r="Q2030" i="2"/>
  <c r="R2030" i="2"/>
  <c r="P2031" i="2"/>
  <c r="O2031" i="2"/>
  <c r="Q2031" i="2"/>
  <c r="R2031" i="2"/>
  <c r="P2032" i="2"/>
  <c r="O2032" i="2"/>
  <c r="Q2032" i="2"/>
  <c r="R2032" i="2"/>
  <c r="P2033" i="2"/>
  <c r="O2033" i="2"/>
  <c r="Q2033" i="2"/>
  <c r="R2033" i="2"/>
  <c r="P2034" i="2"/>
  <c r="O2034" i="2"/>
  <c r="Q2034" i="2"/>
  <c r="R2034" i="2"/>
  <c r="P2035" i="2"/>
  <c r="O2035" i="2"/>
  <c r="Q2035" i="2"/>
  <c r="R2035" i="2"/>
  <c r="P2036" i="2"/>
  <c r="O2036" i="2"/>
  <c r="Q2036" i="2"/>
  <c r="R2036" i="2"/>
  <c r="P2037" i="2"/>
  <c r="O2037" i="2"/>
  <c r="Q2037" i="2"/>
  <c r="R2037" i="2"/>
  <c r="P2038" i="2"/>
  <c r="O2038" i="2"/>
  <c r="Q2038" i="2"/>
  <c r="R2038" i="2"/>
  <c r="P2039" i="2"/>
  <c r="O2039" i="2"/>
  <c r="Q2039" i="2"/>
  <c r="R2039" i="2"/>
  <c r="P2040" i="2"/>
  <c r="O2040" i="2"/>
  <c r="Q2040" i="2"/>
  <c r="R2040" i="2"/>
  <c r="P2041" i="2"/>
  <c r="O2041" i="2"/>
  <c r="Q2041" i="2"/>
  <c r="R2041" i="2"/>
  <c r="P2042" i="2"/>
  <c r="O2042" i="2"/>
  <c r="Q2042" i="2"/>
  <c r="R2042" i="2"/>
  <c r="P2043" i="2"/>
  <c r="O2043" i="2"/>
  <c r="Q2043" i="2"/>
  <c r="R2043" i="2"/>
  <c r="P2044" i="2"/>
  <c r="O2044" i="2"/>
  <c r="Q2044" i="2"/>
  <c r="R2044" i="2"/>
  <c r="P2045" i="2"/>
  <c r="O2045" i="2"/>
  <c r="Q2045" i="2"/>
  <c r="R2045" i="2"/>
  <c r="P2046" i="2"/>
  <c r="O2046" i="2"/>
  <c r="Q2046" i="2"/>
  <c r="R2046" i="2"/>
  <c r="P2047" i="2"/>
  <c r="O2047" i="2"/>
  <c r="Q2047" i="2"/>
  <c r="R2047" i="2"/>
  <c r="P2048" i="2"/>
  <c r="O2048" i="2"/>
  <c r="Q2048" i="2"/>
  <c r="R2048" i="2"/>
  <c r="P2049" i="2"/>
  <c r="O2049" i="2"/>
  <c r="Q2049" i="2"/>
  <c r="R2049" i="2"/>
  <c r="P2050" i="2"/>
  <c r="O2050" i="2"/>
  <c r="Q2050" i="2"/>
  <c r="R2050" i="2"/>
  <c r="P2051" i="2"/>
  <c r="O2051" i="2"/>
  <c r="Q2051" i="2"/>
  <c r="R2051" i="2"/>
  <c r="P2052" i="2"/>
  <c r="O2052" i="2"/>
  <c r="Q2052" i="2"/>
  <c r="R2052" i="2"/>
  <c r="P2053" i="2"/>
  <c r="O2053" i="2"/>
  <c r="Q2053" i="2"/>
  <c r="R2053" i="2"/>
  <c r="P2054" i="2"/>
  <c r="O2054" i="2"/>
  <c r="Q2054" i="2"/>
  <c r="R2054" i="2"/>
  <c r="P2055" i="2"/>
  <c r="O2055" i="2"/>
  <c r="Q2055" i="2"/>
  <c r="R2055" i="2"/>
  <c r="P2056" i="2"/>
  <c r="O2056" i="2"/>
  <c r="Q2056" i="2"/>
  <c r="R2056" i="2"/>
  <c r="P2057" i="2"/>
  <c r="O2057" i="2"/>
  <c r="Q2057" i="2"/>
  <c r="R2057" i="2"/>
  <c r="P2058" i="2"/>
  <c r="O2058" i="2"/>
  <c r="Q2058" i="2"/>
  <c r="R2058" i="2"/>
  <c r="P2059" i="2"/>
  <c r="O2059" i="2"/>
  <c r="Q2059" i="2"/>
  <c r="R2059" i="2"/>
  <c r="P2060" i="2"/>
  <c r="O2060" i="2"/>
  <c r="Q2060" i="2"/>
  <c r="R2060" i="2"/>
  <c r="P2061" i="2"/>
  <c r="O2061" i="2"/>
  <c r="Q2061" i="2"/>
  <c r="R2061" i="2"/>
  <c r="P2062" i="2"/>
  <c r="O2062" i="2"/>
  <c r="Q2062" i="2"/>
  <c r="R2062" i="2"/>
  <c r="P2063" i="2"/>
  <c r="O2063" i="2"/>
  <c r="Q2063" i="2"/>
  <c r="R2063" i="2"/>
  <c r="P2064" i="2"/>
  <c r="O2064" i="2"/>
  <c r="Q2064" i="2"/>
  <c r="R2064" i="2"/>
  <c r="P2065" i="2"/>
  <c r="O2065" i="2"/>
  <c r="Q2065" i="2"/>
  <c r="R2065" i="2"/>
  <c r="P2066" i="2"/>
  <c r="O2066" i="2"/>
  <c r="Q2066" i="2"/>
  <c r="R2066" i="2"/>
  <c r="P2067" i="2"/>
  <c r="O2067" i="2"/>
  <c r="Q2067" i="2"/>
  <c r="R2067" i="2"/>
  <c r="P2068" i="2"/>
  <c r="O2068" i="2"/>
  <c r="Q2068" i="2"/>
  <c r="R2068" i="2"/>
  <c r="P2069" i="2"/>
  <c r="O2069" i="2"/>
  <c r="Q2069" i="2"/>
  <c r="R2069" i="2"/>
  <c r="P2070" i="2"/>
  <c r="O2070" i="2"/>
  <c r="Q2070" i="2"/>
  <c r="R2070" i="2"/>
  <c r="P2071" i="2"/>
  <c r="O2071" i="2"/>
  <c r="Q2071" i="2"/>
  <c r="R2071" i="2"/>
  <c r="P2072" i="2"/>
  <c r="O2072" i="2"/>
  <c r="Q2072" i="2"/>
  <c r="R2072" i="2"/>
  <c r="P2073" i="2"/>
  <c r="O2073" i="2"/>
  <c r="Q2073" i="2"/>
  <c r="R2073" i="2"/>
  <c r="P2074" i="2"/>
  <c r="O2074" i="2"/>
  <c r="Q2074" i="2"/>
  <c r="R2074" i="2"/>
  <c r="P2075" i="2"/>
  <c r="O2075" i="2"/>
  <c r="Q2075" i="2"/>
  <c r="R2075" i="2"/>
  <c r="P2076" i="2"/>
  <c r="O2076" i="2"/>
  <c r="Q2076" i="2"/>
  <c r="R2076" i="2"/>
  <c r="P2077" i="2"/>
  <c r="O2077" i="2"/>
  <c r="Q2077" i="2"/>
  <c r="R2077" i="2"/>
  <c r="P2078" i="2"/>
  <c r="O2078" i="2"/>
  <c r="Q2078" i="2"/>
  <c r="R2078" i="2"/>
  <c r="P2079" i="2"/>
  <c r="O2079" i="2"/>
  <c r="Q2079" i="2"/>
  <c r="R2079" i="2"/>
  <c r="P2080" i="2"/>
  <c r="O2080" i="2"/>
  <c r="Q2080" i="2"/>
  <c r="R2080" i="2"/>
  <c r="P2081" i="2"/>
  <c r="O2081" i="2"/>
  <c r="Q2081" i="2"/>
  <c r="R2081" i="2"/>
  <c r="P2082" i="2"/>
  <c r="O2082" i="2"/>
  <c r="Q2082" i="2"/>
  <c r="R2082" i="2"/>
  <c r="P2083" i="2"/>
  <c r="O2083" i="2"/>
  <c r="Q2083" i="2"/>
  <c r="R2083" i="2"/>
  <c r="P2084" i="2"/>
  <c r="O2084" i="2"/>
  <c r="Q2084" i="2"/>
  <c r="R2084" i="2"/>
  <c r="P2085" i="2"/>
  <c r="O2085" i="2"/>
  <c r="Q2085" i="2"/>
  <c r="R2085" i="2"/>
  <c r="P2086" i="2"/>
  <c r="O2086" i="2"/>
  <c r="Q2086" i="2"/>
  <c r="R2086" i="2"/>
  <c r="P2087" i="2"/>
  <c r="O2087" i="2"/>
  <c r="Q2087" i="2"/>
  <c r="R2087" i="2"/>
  <c r="P2088" i="2"/>
  <c r="O2088" i="2"/>
  <c r="Q2088" i="2"/>
  <c r="R2088" i="2"/>
  <c r="P2089" i="2"/>
  <c r="O2089" i="2"/>
  <c r="Q2089" i="2"/>
  <c r="R2089" i="2"/>
  <c r="P2090" i="2"/>
  <c r="O2090" i="2"/>
  <c r="Q2090" i="2"/>
  <c r="R2090" i="2"/>
  <c r="P2091" i="2"/>
  <c r="O2091" i="2"/>
  <c r="Q2091" i="2"/>
  <c r="R2091" i="2"/>
  <c r="P2092" i="2"/>
  <c r="O2092" i="2"/>
  <c r="Q2092" i="2"/>
  <c r="R2092" i="2"/>
  <c r="P2093" i="2"/>
  <c r="O2093" i="2"/>
  <c r="Q2093" i="2"/>
  <c r="R2093" i="2"/>
  <c r="P2094" i="2"/>
  <c r="O2094" i="2"/>
  <c r="Q2094" i="2"/>
  <c r="R2094" i="2"/>
  <c r="P2095" i="2"/>
  <c r="O2095" i="2"/>
  <c r="Q2095" i="2"/>
  <c r="R2095" i="2"/>
  <c r="P2096" i="2"/>
  <c r="O2096" i="2"/>
  <c r="Q2096" i="2"/>
  <c r="R2096" i="2"/>
  <c r="P2097" i="2"/>
  <c r="O2097" i="2"/>
  <c r="Q2097" i="2"/>
  <c r="R2097" i="2"/>
  <c r="P2098" i="2"/>
  <c r="O2098" i="2"/>
  <c r="Q2098" i="2"/>
  <c r="R2098" i="2"/>
  <c r="P2099" i="2"/>
  <c r="O2099" i="2"/>
  <c r="Q2099" i="2"/>
  <c r="R2099" i="2"/>
  <c r="P2100" i="2"/>
  <c r="O2100" i="2"/>
  <c r="Q2100" i="2"/>
  <c r="R2100" i="2"/>
  <c r="P2101" i="2"/>
  <c r="O2101" i="2"/>
  <c r="Q2101" i="2"/>
  <c r="R2101" i="2"/>
  <c r="P2102" i="2"/>
  <c r="O2102" i="2"/>
  <c r="Q2102" i="2"/>
  <c r="R2102" i="2"/>
  <c r="P2103" i="2"/>
  <c r="O2103" i="2"/>
  <c r="Q2103" i="2"/>
  <c r="R2103" i="2"/>
  <c r="P2104" i="2"/>
  <c r="O2104" i="2"/>
  <c r="Q2104" i="2"/>
  <c r="R2104" i="2"/>
  <c r="P2105" i="2"/>
  <c r="O2105" i="2"/>
  <c r="Q2105" i="2"/>
  <c r="R2105" i="2"/>
  <c r="P2106" i="2"/>
  <c r="O2106" i="2"/>
  <c r="Q2106" i="2"/>
  <c r="R2106" i="2"/>
  <c r="P2107" i="2"/>
  <c r="O2107" i="2"/>
  <c r="Q2107" i="2"/>
  <c r="R2107" i="2"/>
  <c r="P2108" i="2"/>
  <c r="O2108" i="2"/>
  <c r="Q2108" i="2"/>
  <c r="R2108" i="2"/>
  <c r="P2109" i="2"/>
  <c r="O2109" i="2"/>
  <c r="Q2109" i="2"/>
  <c r="R2109" i="2"/>
  <c r="P2110" i="2"/>
  <c r="O2110" i="2"/>
  <c r="Q2110" i="2"/>
  <c r="R2110" i="2"/>
  <c r="P2111" i="2"/>
  <c r="O2111" i="2"/>
  <c r="Q2111" i="2"/>
  <c r="R2111" i="2"/>
  <c r="P2112" i="2"/>
  <c r="O2112" i="2"/>
  <c r="Q2112" i="2"/>
  <c r="R2112" i="2"/>
  <c r="P2113" i="2"/>
  <c r="O2113" i="2"/>
  <c r="Q2113" i="2"/>
  <c r="R2113" i="2"/>
  <c r="P2114" i="2"/>
  <c r="O2114" i="2"/>
  <c r="Q2114" i="2"/>
  <c r="R2114" i="2"/>
  <c r="P2115" i="2"/>
  <c r="O2115" i="2"/>
  <c r="Q2115" i="2"/>
  <c r="R2115" i="2"/>
  <c r="P2116" i="2"/>
  <c r="O2116" i="2"/>
  <c r="Q2116" i="2"/>
  <c r="R2116" i="2"/>
  <c r="P2117" i="2"/>
  <c r="O2117" i="2"/>
  <c r="Q2117" i="2"/>
  <c r="R2117" i="2"/>
  <c r="P2118" i="2"/>
  <c r="O2118" i="2"/>
  <c r="Q2118" i="2"/>
  <c r="R2118" i="2"/>
  <c r="P2119" i="2"/>
  <c r="O2119" i="2"/>
  <c r="Q2119" i="2"/>
  <c r="R2119" i="2"/>
  <c r="P2120" i="2"/>
  <c r="O2120" i="2"/>
  <c r="Q2120" i="2"/>
  <c r="R2120" i="2"/>
  <c r="P2121" i="2"/>
  <c r="O2121" i="2"/>
  <c r="Q2121" i="2"/>
  <c r="R2121" i="2"/>
  <c r="P2122" i="2"/>
  <c r="O2122" i="2"/>
  <c r="Q2122" i="2"/>
  <c r="R2122" i="2"/>
  <c r="P2123" i="2"/>
  <c r="O2123" i="2"/>
  <c r="Q2123" i="2"/>
  <c r="R2123" i="2"/>
  <c r="P2124" i="2"/>
  <c r="O2124" i="2"/>
  <c r="Q2124" i="2"/>
  <c r="R2124" i="2"/>
  <c r="P2125" i="2"/>
  <c r="O2125" i="2"/>
  <c r="Q2125" i="2"/>
  <c r="R2125" i="2"/>
  <c r="P2126" i="2"/>
  <c r="O2126" i="2"/>
  <c r="Q2126" i="2"/>
  <c r="R2126" i="2"/>
  <c r="P2127" i="2"/>
  <c r="O2127" i="2"/>
  <c r="Q2127" i="2"/>
  <c r="R2127" i="2"/>
  <c r="P2128" i="2"/>
  <c r="O2128" i="2"/>
  <c r="Q2128" i="2"/>
  <c r="R2128" i="2"/>
  <c r="P2129" i="2"/>
  <c r="O2129" i="2"/>
  <c r="Q2129" i="2"/>
  <c r="R2129" i="2"/>
  <c r="P2130" i="2"/>
  <c r="O2130" i="2"/>
  <c r="Q2130" i="2"/>
  <c r="R2130" i="2"/>
  <c r="P2131" i="2"/>
  <c r="O2131" i="2"/>
  <c r="Q2131" i="2"/>
  <c r="R2131" i="2"/>
  <c r="P2132" i="2"/>
  <c r="O2132" i="2"/>
  <c r="Q2132" i="2"/>
  <c r="R2132" i="2"/>
  <c r="P2133" i="2"/>
  <c r="O2133" i="2"/>
  <c r="Q2133" i="2"/>
  <c r="R2133" i="2"/>
  <c r="P2134" i="2"/>
  <c r="O2134" i="2"/>
  <c r="Q2134" i="2"/>
  <c r="R2134" i="2"/>
  <c r="P2135" i="2"/>
  <c r="O2135" i="2"/>
  <c r="Q2135" i="2"/>
  <c r="R2135" i="2"/>
  <c r="P2136" i="2"/>
  <c r="O2136" i="2"/>
  <c r="Q2136" i="2"/>
  <c r="R2136" i="2"/>
  <c r="P2137" i="2"/>
  <c r="O2137" i="2"/>
  <c r="Q2137" i="2"/>
  <c r="R2137" i="2"/>
  <c r="P2138" i="2"/>
  <c r="O2138" i="2"/>
  <c r="Q2138" i="2"/>
  <c r="R2138" i="2"/>
  <c r="P2139" i="2"/>
  <c r="O2139" i="2"/>
  <c r="Q2139" i="2"/>
  <c r="R2139" i="2"/>
  <c r="P2140" i="2"/>
  <c r="O2140" i="2"/>
  <c r="Q2140" i="2"/>
  <c r="R2140" i="2"/>
  <c r="P2141" i="2"/>
  <c r="O2141" i="2"/>
  <c r="Q2141" i="2"/>
  <c r="R2141" i="2"/>
  <c r="P2142" i="2"/>
  <c r="O2142" i="2"/>
  <c r="Q2142" i="2"/>
  <c r="R2142" i="2"/>
  <c r="P2143" i="2"/>
  <c r="O2143" i="2"/>
  <c r="Q2143" i="2"/>
  <c r="R2143" i="2"/>
  <c r="P2144" i="2"/>
  <c r="O2144" i="2"/>
  <c r="Q2144" i="2"/>
  <c r="R2144" i="2"/>
  <c r="P2145" i="2"/>
  <c r="O2145" i="2"/>
  <c r="Q2145" i="2"/>
  <c r="R2145" i="2"/>
  <c r="P2146" i="2"/>
  <c r="O2146" i="2"/>
  <c r="Q2146" i="2"/>
  <c r="R2146" i="2"/>
  <c r="P2147" i="2"/>
  <c r="O2147" i="2"/>
  <c r="Q2147" i="2"/>
  <c r="R2147" i="2"/>
  <c r="P2148" i="2"/>
  <c r="O2148" i="2"/>
  <c r="Q2148" i="2"/>
  <c r="R2148" i="2"/>
  <c r="P2149" i="2"/>
  <c r="O2149" i="2"/>
  <c r="Q2149" i="2"/>
  <c r="R2149" i="2"/>
  <c r="P2150" i="2"/>
  <c r="O2150" i="2"/>
  <c r="Q2150" i="2"/>
  <c r="R2150" i="2"/>
  <c r="P2151" i="2"/>
  <c r="O2151" i="2"/>
  <c r="Q2151" i="2"/>
  <c r="R2151" i="2"/>
  <c r="P2152" i="2"/>
  <c r="O2152" i="2"/>
  <c r="Q2152" i="2"/>
  <c r="R2152" i="2"/>
  <c r="P2153" i="2"/>
  <c r="O2153" i="2"/>
  <c r="Q2153" i="2"/>
  <c r="R2153" i="2"/>
  <c r="P2154" i="2"/>
  <c r="O2154" i="2"/>
  <c r="Q2154" i="2"/>
  <c r="R2154" i="2"/>
  <c r="P2155" i="2"/>
  <c r="O2155" i="2"/>
  <c r="Q2155" i="2"/>
  <c r="R2155" i="2"/>
  <c r="P2156" i="2"/>
  <c r="O2156" i="2"/>
  <c r="Q2156" i="2"/>
  <c r="R2156" i="2"/>
  <c r="P2157" i="2"/>
  <c r="O2157" i="2"/>
  <c r="Q2157" i="2"/>
  <c r="R2157" i="2"/>
  <c r="P2158" i="2"/>
  <c r="O2158" i="2"/>
  <c r="Q2158" i="2"/>
  <c r="R2158" i="2"/>
  <c r="P2159" i="2"/>
  <c r="O2159" i="2"/>
  <c r="Q2159" i="2"/>
  <c r="R2159" i="2"/>
  <c r="P2160" i="2"/>
  <c r="O2160" i="2"/>
  <c r="Q2160" i="2"/>
  <c r="R2160" i="2"/>
  <c r="P2161" i="2"/>
  <c r="O2161" i="2"/>
  <c r="Q2161" i="2"/>
  <c r="R2161" i="2"/>
  <c r="P2162" i="2"/>
  <c r="O2162" i="2"/>
  <c r="Q2162" i="2"/>
  <c r="R2162" i="2"/>
  <c r="P2163" i="2"/>
  <c r="O2163" i="2"/>
  <c r="Q2163" i="2"/>
  <c r="R2163" i="2"/>
  <c r="P2164" i="2"/>
  <c r="O2164" i="2"/>
  <c r="Q2164" i="2"/>
  <c r="R2164" i="2"/>
  <c r="P2165" i="2"/>
  <c r="O2165" i="2"/>
  <c r="Q2165" i="2"/>
  <c r="R2165" i="2"/>
  <c r="P2166" i="2"/>
  <c r="O2166" i="2"/>
  <c r="Q2166" i="2"/>
  <c r="R2166" i="2"/>
  <c r="P2167" i="2"/>
  <c r="O2167" i="2"/>
  <c r="Q2167" i="2"/>
  <c r="R2167" i="2"/>
  <c r="P2168" i="2"/>
  <c r="O2168" i="2"/>
  <c r="Q2168" i="2"/>
  <c r="R2168" i="2"/>
  <c r="P2169" i="2"/>
  <c r="O2169" i="2"/>
  <c r="Q2169" i="2"/>
  <c r="R2169" i="2"/>
  <c r="P2170" i="2"/>
  <c r="O2170" i="2"/>
  <c r="Q2170" i="2"/>
  <c r="R2170" i="2"/>
  <c r="P2171" i="2"/>
  <c r="O2171" i="2"/>
  <c r="Q2171" i="2"/>
  <c r="R2171" i="2"/>
  <c r="P2172" i="2"/>
  <c r="O2172" i="2"/>
  <c r="Q2172" i="2"/>
  <c r="R2172" i="2"/>
  <c r="P2173" i="2"/>
  <c r="O2173" i="2"/>
  <c r="Q2173" i="2"/>
  <c r="R2173" i="2"/>
  <c r="P2174" i="2"/>
  <c r="O2174" i="2"/>
  <c r="Q2174" i="2"/>
  <c r="R2174" i="2"/>
  <c r="P2175" i="2"/>
  <c r="O2175" i="2"/>
  <c r="Q2175" i="2"/>
  <c r="R2175" i="2"/>
  <c r="P2176" i="2"/>
  <c r="O2176" i="2"/>
  <c r="Q2176" i="2"/>
  <c r="R2176" i="2"/>
  <c r="P2177" i="2"/>
  <c r="O2177" i="2"/>
  <c r="Q2177" i="2"/>
  <c r="R2177" i="2"/>
  <c r="P2178" i="2"/>
  <c r="O2178" i="2"/>
  <c r="Q2178" i="2"/>
  <c r="R2178" i="2"/>
  <c r="P2179" i="2"/>
  <c r="O2179" i="2"/>
  <c r="Q2179" i="2"/>
  <c r="R2179" i="2"/>
  <c r="P2180" i="2"/>
  <c r="O2180" i="2"/>
  <c r="Q2180" i="2"/>
  <c r="R2180" i="2"/>
  <c r="P2181" i="2"/>
  <c r="O2181" i="2"/>
  <c r="Q2181" i="2"/>
  <c r="R2181" i="2"/>
  <c r="P2182" i="2"/>
  <c r="O2182" i="2"/>
  <c r="Q2182" i="2"/>
  <c r="R2182" i="2"/>
  <c r="P2183" i="2"/>
  <c r="O2183" i="2"/>
  <c r="Q2183" i="2"/>
  <c r="R2183" i="2"/>
  <c r="P2184" i="2"/>
  <c r="O2184" i="2"/>
  <c r="Q2184" i="2"/>
  <c r="R2184" i="2"/>
  <c r="P2185" i="2"/>
  <c r="O2185" i="2"/>
  <c r="Q2185" i="2"/>
  <c r="R2185" i="2"/>
  <c r="P2186" i="2"/>
  <c r="O2186" i="2"/>
  <c r="Q2186" i="2"/>
  <c r="R2186" i="2"/>
  <c r="P2187" i="2"/>
  <c r="O2187" i="2"/>
  <c r="Q2187" i="2"/>
  <c r="R2187" i="2"/>
  <c r="P2188" i="2"/>
  <c r="O2188" i="2"/>
  <c r="Q2188" i="2"/>
  <c r="R2188" i="2"/>
  <c r="P2189" i="2"/>
  <c r="O2189" i="2"/>
  <c r="Q2189" i="2"/>
  <c r="R2189" i="2"/>
  <c r="P2190" i="2"/>
  <c r="O2190" i="2"/>
  <c r="Q2190" i="2"/>
  <c r="R2190" i="2"/>
  <c r="P2191" i="2"/>
  <c r="O2191" i="2"/>
  <c r="Q2191" i="2"/>
  <c r="R2191" i="2"/>
  <c r="P2192" i="2"/>
  <c r="O2192" i="2"/>
  <c r="Q2192" i="2"/>
  <c r="R2192" i="2"/>
  <c r="P2193" i="2"/>
  <c r="O2193" i="2"/>
  <c r="Q2193" i="2"/>
  <c r="R2193" i="2"/>
  <c r="P2194" i="2"/>
  <c r="O2194" i="2"/>
  <c r="Q2194" i="2"/>
  <c r="R2194" i="2"/>
  <c r="P2195" i="2"/>
  <c r="O2195" i="2"/>
  <c r="Q2195" i="2"/>
  <c r="R2195" i="2"/>
  <c r="P2196" i="2"/>
  <c r="O2196" i="2"/>
  <c r="Q2196" i="2"/>
  <c r="R2196" i="2"/>
  <c r="P2197" i="2"/>
  <c r="O2197" i="2"/>
  <c r="Q2197" i="2"/>
  <c r="R2197" i="2"/>
  <c r="P2198" i="2"/>
  <c r="O2198" i="2"/>
  <c r="Q2198" i="2"/>
  <c r="R2198" i="2"/>
  <c r="P2199" i="2"/>
  <c r="O2199" i="2"/>
  <c r="Q2199" i="2"/>
  <c r="R2199" i="2"/>
  <c r="P2200" i="2"/>
  <c r="O2200" i="2"/>
  <c r="Q2200" i="2"/>
  <c r="R2200" i="2"/>
  <c r="P2201" i="2"/>
  <c r="O2201" i="2"/>
  <c r="Q2201" i="2"/>
  <c r="R2201" i="2"/>
  <c r="P2202" i="2"/>
  <c r="O2202" i="2"/>
  <c r="Q2202" i="2"/>
  <c r="R2202" i="2"/>
  <c r="P2203" i="2"/>
  <c r="O2203" i="2"/>
  <c r="Q2203" i="2"/>
  <c r="R2203" i="2"/>
  <c r="P2204" i="2"/>
  <c r="O2204" i="2"/>
  <c r="Q2204" i="2"/>
  <c r="R2204" i="2"/>
  <c r="P2205" i="2"/>
  <c r="O2205" i="2"/>
  <c r="Q2205" i="2"/>
  <c r="R2205" i="2"/>
  <c r="P2206" i="2"/>
  <c r="O2206" i="2"/>
  <c r="Q2206" i="2"/>
  <c r="R2206" i="2"/>
  <c r="P2207" i="2"/>
  <c r="O2207" i="2"/>
  <c r="Q2207" i="2"/>
  <c r="R2207" i="2"/>
  <c r="P2208" i="2"/>
  <c r="O2208" i="2"/>
  <c r="Q2208" i="2"/>
  <c r="R2208" i="2"/>
  <c r="P2209" i="2"/>
  <c r="O2209" i="2"/>
  <c r="Q2209" i="2"/>
  <c r="R2209" i="2"/>
  <c r="P2210" i="2"/>
  <c r="O2210" i="2"/>
  <c r="Q2210" i="2"/>
  <c r="R2210" i="2"/>
  <c r="P2211" i="2"/>
  <c r="O2211" i="2"/>
  <c r="Q2211" i="2"/>
  <c r="R2211" i="2"/>
  <c r="P2212" i="2"/>
  <c r="O2212" i="2"/>
  <c r="Q2212" i="2"/>
  <c r="R2212" i="2"/>
  <c r="P2213" i="2"/>
  <c r="O2213" i="2"/>
  <c r="Q2213" i="2"/>
  <c r="R2213" i="2"/>
  <c r="P2214" i="2"/>
  <c r="O2214" i="2"/>
  <c r="Q2214" i="2"/>
  <c r="R2214" i="2"/>
  <c r="P2215" i="2"/>
  <c r="O2215" i="2"/>
  <c r="Q2215" i="2"/>
  <c r="R2215" i="2"/>
  <c r="P2216" i="2"/>
  <c r="O2216" i="2"/>
  <c r="Q2216" i="2"/>
  <c r="R2216" i="2"/>
  <c r="P2217" i="2"/>
  <c r="O2217" i="2"/>
  <c r="Q2217" i="2"/>
  <c r="R2217" i="2"/>
  <c r="P2218" i="2"/>
  <c r="O2218" i="2"/>
  <c r="Q2218" i="2"/>
  <c r="R2218" i="2"/>
  <c r="P2219" i="2"/>
  <c r="O2219" i="2"/>
  <c r="Q2219" i="2"/>
  <c r="R2219" i="2"/>
  <c r="P2220" i="2"/>
  <c r="O2220" i="2"/>
  <c r="Q2220" i="2"/>
  <c r="R2220" i="2"/>
  <c r="P2221" i="2"/>
  <c r="O2221" i="2"/>
  <c r="Q2221" i="2"/>
  <c r="R2221" i="2"/>
  <c r="P2222" i="2"/>
  <c r="O2222" i="2"/>
  <c r="Q2222" i="2"/>
  <c r="R2222" i="2"/>
  <c r="P2223" i="2"/>
  <c r="O2223" i="2"/>
  <c r="Q2223" i="2"/>
  <c r="R2223" i="2"/>
  <c r="P2224" i="2"/>
  <c r="O2224" i="2"/>
  <c r="Q2224" i="2"/>
  <c r="R2224" i="2"/>
  <c r="P2225" i="2"/>
  <c r="O2225" i="2"/>
  <c r="Q2225" i="2"/>
  <c r="R2225" i="2"/>
  <c r="P2226" i="2"/>
  <c r="O2226" i="2"/>
  <c r="Q2226" i="2"/>
  <c r="R2226" i="2"/>
  <c r="P2227" i="2"/>
  <c r="O2227" i="2"/>
  <c r="Q2227" i="2"/>
  <c r="R2227" i="2"/>
  <c r="P2228" i="2"/>
  <c r="O2228" i="2"/>
  <c r="Q2228" i="2"/>
  <c r="R2228" i="2"/>
  <c r="P2229" i="2"/>
  <c r="O2229" i="2"/>
  <c r="Q2229" i="2"/>
  <c r="R2229" i="2"/>
  <c r="P2230" i="2"/>
  <c r="O2230" i="2"/>
  <c r="Q2230" i="2"/>
  <c r="R2230" i="2"/>
  <c r="P2231" i="2"/>
  <c r="O2231" i="2"/>
  <c r="Q2231" i="2"/>
  <c r="R2231" i="2"/>
  <c r="P2232" i="2"/>
  <c r="O2232" i="2"/>
  <c r="Q2232" i="2"/>
  <c r="R2232" i="2"/>
  <c r="P2233" i="2"/>
  <c r="O2233" i="2"/>
  <c r="Q2233" i="2"/>
  <c r="R2233" i="2"/>
  <c r="P2234" i="2"/>
  <c r="O2234" i="2"/>
  <c r="Q2234" i="2"/>
  <c r="R2234" i="2"/>
  <c r="P2235" i="2"/>
  <c r="O2235" i="2"/>
  <c r="Q2235" i="2"/>
  <c r="R2235" i="2"/>
  <c r="P2236" i="2"/>
  <c r="O2236" i="2"/>
  <c r="Q2236" i="2"/>
  <c r="R2236" i="2"/>
  <c r="P2237" i="2"/>
  <c r="O2237" i="2"/>
  <c r="Q2237" i="2"/>
  <c r="R2237" i="2"/>
  <c r="P2238" i="2"/>
  <c r="O2238" i="2"/>
  <c r="Q2238" i="2"/>
  <c r="R2238" i="2"/>
  <c r="P2239" i="2"/>
  <c r="O2239" i="2"/>
  <c r="Q2239" i="2"/>
  <c r="R2239" i="2"/>
  <c r="P2240" i="2"/>
  <c r="O2240" i="2"/>
  <c r="Q2240" i="2"/>
  <c r="R2240" i="2"/>
  <c r="P2241" i="2"/>
  <c r="O2241" i="2"/>
  <c r="Q2241" i="2"/>
  <c r="R2241" i="2"/>
  <c r="P2242" i="2"/>
  <c r="O2242" i="2"/>
  <c r="Q2242" i="2"/>
  <c r="R2242" i="2"/>
  <c r="P2243" i="2"/>
  <c r="O2243" i="2"/>
  <c r="Q2243" i="2"/>
  <c r="R2243" i="2"/>
  <c r="P2244" i="2"/>
  <c r="O2244" i="2"/>
  <c r="Q2244" i="2"/>
  <c r="R2244" i="2"/>
  <c r="P2245" i="2"/>
  <c r="O2245" i="2"/>
  <c r="Q2245" i="2"/>
  <c r="R2245" i="2"/>
  <c r="P2246" i="2"/>
  <c r="O2246" i="2"/>
  <c r="Q2246" i="2"/>
  <c r="R2246" i="2"/>
  <c r="P2247" i="2"/>
  <c r="O2247" i="2"/>
  <c r="Q2247" i="2"/>
  <c r="R2247" i="2"/>
  <c r="P2248" i="2"/>
  <c r="O2248" i="2"/>
  <c r="Q2248" i="2"/>
  <c r="R2248" i="2"/>
  <c r="P2249" i="2"/>
  <c r="O2249" i="2"/>
  <c r="Q2249" i="2"/>
  <c r="R2249" i="2"/>
  <c r="P2250" i="2"/>
  <c r="O2250" i="2"/>
  <c r="Q2250" i="2"/>
  <c r="R2250" i="2"/>
  <c r="P2251" i="2"/>
  <c r="O2251" i="2"/>
  <c r="Q2251" i="2"/>
  <c r="R2251" i="2"/>
  <c r="P2252" i="2"/>
  <c r="O2252" i="2"/>
  <c r="Q2252" i="2"/>
  <c r="R2252" i="2"/>
  <c r="P2253" i="2"/>
  <c r="O2253" i="2"/>
  <c r="Q2253" i="2"/>
  <c r="R2253" i="2"/>
  <c r="P2254" i="2"/>
  <c r="O2254" i="2"/>
  <c r="Q2254" i="2"/>
  <c r="R2254" i="2"/>
  <c r="P2255" i="2"/>
  <c r="O2255" i="2"/>
  <c r="Q2255" i="2"/>
  <c r="R2255" i="2"/>
  <c r="P2256" i="2"/>
  <c r="O2256" i="2"/>
  <c r="Q2256" i="2"/>
  <c r="R2256" i="2"/>
  <c r="P2257" i="2"/>
  <c r="O2257" i="2"/>
  <c r="Q2257" i="2"/>
  <c r="R2257" i="2"/>
  <c r="P2258" i="2"/>
  <c r="O2258" i="2"/>
  <c r="Q2258" i="2"/>
  <c r="R2258" i="2"/>
  <c r="P2259" i="2"/>
  <c r="O2259" i="2"/>
  <c r="Q2259" i="2"/>
  <c r="R2259" i="2"/>
  <c r="P2260" i="2"/>
  <c r="O2260" i="2"/>
  <c r="Q2260" i="2"/>
  <c r="R2260" i="2"/>
  <c r="P2261" i="2"/>
  <c r="O2261" i="2"/>
  <c r="Q2261" i="2"/>
  <c r="R2261" i="2"/>
  <c r="P2262" i="2"/>
  <c r="O2262" i="2"/>
  <c r="Q2262" i="2"/>
  <c r="R2262" i="2"/>
  <c r="P2263" i="2"/>
  <c r="O2263" i="2"/>
  <c r="Q2263" i="2"/>
  <c r="R2263" i="2"/>
  <c r="P2264" i="2"/>
  <c r="O2264" i="2"/>
  <c r="Q2264" i="2"/>
  <c r="R2264" i="2"/>
  <c r="P2265" i="2"/>
  <c r="O2265" i="2"/>
  <c r="Q2265" i="2"/>
  <c r="R2265" i="2"/>
  <c r="P2266" i="2"/>
  <c r="O2266" i="2"/>
  <c r="Q2266" i="2"/>
  <c r="R2266" i="2"/>
  <c r="P2267" i="2"/>
  <c r="O2267" i="2"/>
  <c r="Q2267" i="2"/>
  <c r="R2267" i="2"/>
  <c r="P2268" i="2"/>
  <c r="O2268" i="2"/>
  <c r="Q2268" i="2"/>
  <c r="R2268" i="2"/>
  <c r="P2269" i="2"/>
  <c r="O2269" i="2"/>
  <c r="Q2269" i="2"/>
  <c r="R2269" i="2"/>
  <c r="P2270" i="2"/>
  <c r="O2270" i="2"/>
  <c r="Q2270" i="2"/>
  <c r="R2270" i="2"/>
  <c r="P2271" i="2"/>
  <c r="O2271" i="2"/>
  <c r="Q2271" i="2"/>
  <c r="R2271" i="2"/>
  <c r="P2272" i="2"/>
  <c r="O2272" i="2"/>
  <c r="Q2272" i="2"/>
  <c r="R2272" i="2"/>
  <c r="P2273" i="2"/>
  <c r="O2273" i="2"/>
  <c r="Q2273" i="2"/>
  <c r="R2273" i="2"/>
  <c r="P2274" i="2"/>
  <c r="O2274" i="2"/>
  <c r="Q2274" i="2"/>
  <c r="R2274" i="2"/>
  <c r="P2275" i="2"/>
  <c r="O2275" i="2"/>
  <c r="Q2275" i="2"/>
  <c r="R2275" i="2"/>
  <c r="P2276" i="2"/>
  <c r="O2276" i="2"/>
  <c r="Q2276" i="2"/>
  <c r="R2276" i="2"/>
  <c r="P2277" i="2"/>
  <c r="O2277" i="2"/>
  <c r="Q2277" i="2"/>
  <c r="R2277" i="2"/>
  <c r="P2278" i="2"/>
  <c r="O2278" i="2"/>
  <c r="Q2278" i="2"/>
  <c r="R2278" i="2"/>
  <c r="P2279" i="2"/>
  <c r="O2279" i="2"/>
  <c r="Q2279" i="2"/>
  <c r="R2279" i="2"/>
  <c r="P2280" i="2"/>
  <c r="O2280" i="2"/>
  <c r="Q2280" i="2"/>
  <c r="R2280" i="2"/>
  <c r="P2281" i="2"/>
  <c r="O2281" i="2"/>
  <c r="Q2281" i="2"/>
  <c r="R2281" i="2"/>
  <c r="P2282" i="2"/>
  <c r="O2282" i="2"/>
  <c r="Q2282" i="2"/>
  <c r="R2282" i="2"/>
  <c r="P2283" i="2"/>
  <c r="O2283" i="2"/>
  <c r="Q2283" i="2"/>
  <c r="R2283" i="2"/>
  <c r="P2284" i="2"/>
  <c r="O2284" i="2"/>
  <c r="Q2284" i="2"/>
  <c r="R2284" i="2"/>
  <c r="P2285" i="2"/>
  <c r="O2285" i="2"/>
  <c r="Q2285" i="2"/>
  <c r="R2285" i="2"/>
  <c r="P2286" i="2"/>
  <c r="O2286" i="2"/>
  <c r="Q2286" i="2"/>
  <c r="R2286" i="2"/>
  <c r="P2287" i="2"/>
  <c r="O2287" i="2"/>
  <c r="Q2287" i="2"/>
  <c r="R2287" i="2"/>
  <c r="P2288" i="2"/>
  <c r="O2288" i="2"/>
  <c r="Q2288" i="2"/>
  <c r="R2288" i="2"/>
  <c r="P2289" i="2"/>
  <c r="O2289" i="2"/>
  <c r="Q2289" i="2"/>
  <c r="R2289" i="2"/>
  <c r="P2290" i="2"/>
  <c r="O2290" i="2"/>
  <c r="Q2290" i="2"/>
  <c r="R2290" i="2"/>
  <c r="P2291" i="2"/>
  <c r="O2291" i="2"/>
  <c r="Q2291" i="2"/>
  <c r="R2291" i="2"/>
  <c r="P2292" i="2"/>
  <c r="O2292" i="2"/>
  <c r="Q2292" i="2"/>
  <c r="R2292" i="2"/>
  <c r="P2293" i="2"/>
  <c r="O2293" i="2"/>
  <c r="Q2293" i="2"/>
  <c r="R2293" i="2"/>
  <c r="P2294" i="2"/>
  <c r="O2294" i="2"/>
  <c r="Q2294" i="2"/>
  <c r="R2294" i="2"/>
  <c r="P2295" i="2"/>
  <c r="O2295" i="2"/>
  <c r="Q2295" i="2"/>
  <c r="R2295" i="2"/>
  <c r="P2296" i="2"/>
  <c r="O2296" i="2"/>
  <c r="Q2296" i="2"/>
  <c r="R2296" i="2"/>
  <c r="P2297" i="2"/>
  <c r="O2297" i="2"/>
  <c r="Q2297" i="2"/>
  <c r="R2297" i="2"/>
  <c r="P2298" i="2"/>
  <c r="O2298" i="2"/>
  <c r="Q2298" i="2"/>
  <c r="R2298" i="2"/>
  <c r="P2299" i="2"/>
  <c r="O2299" i="2"/>
  <c r="Q2299" i="2"/>
  <c r="R2299" i="2"/>
  <c r="P2300" i="2"/>
  <c r="O2300" i="2"/>
  <c r="Q2300" i="2"/>
  <c r="R2300" i="2"/>
  <c r="P2301" i="2"/>
  <c r="O2301" i="2"/>
  <c r="Q2301" i="2"/>
  <c r="R2301" i="2"/>
  <c r="P2302" i="2"/>
  <c r="O2302" i="2"/>
  <c r="Q2302" i="2"/>
  <c r="R2302" i="2"/>
  <c r="P2303" i="2"/>
  <c r="O2303" i="2"/>
  <c r="Q2303" i="2"/>
  <c r="R2303" i="2"/>
  <c r="P2304" i="2"/>
  <c r="O2304" i="2"/>
  <c r="Q2304" i="2"/>
  <c r="R2304" i="2"/>
  <c r="P2305" i="2"/>
  <c r="O2305" i="2"/>
  <c r="Q2305" i="2"/>
  <c r="R2305" i="2"/>
  <c r="P2306" i="2"/>
  <c r="O2306" i="2"/>
  <c r="Q2306" i="2"/>
  <c r="R2306" i="2"/>
  <c r="P2307" i="2"/>
  <c r="O2307" i="2"/>
  <c r="Q2307" i="2"/>
  <c r="R2307" i="2"/>
  <c r="P2308" i="2"/>
  <c r="O2308" i="2"/>
  <c r="Q2308" i="2"/>
  <c r="R2308" i="2"/>
  <c r="P2309" i="2"/>
  <c r="O2309" i="2"/>
  <c r="Q2309" i="2"/>
  <c r="R2309" i="2"/>
  <c r="P2310" i="2"/>
  <c r="O2310" i="2"/>
  <c r="Q2310" i="2"/>
  <c r="R2310" i="2"/>
  <c r="P2311" i="2"/>
  <c r="O2311" i="2"/>
  <c r="Q2311" i="2"/>
  <c r="R2311" i="2"/>
  <c r="P2312" i="2"/>
  <c r="O2312" i="2"/>
  <c r="Q2312" i="2"/>
  <c r="R2312" i="2"/>
  <c r="P2313" i="2"/>
  <c r="O2313" i="2"/>
  <c r="Q2313" i="2"/>
  <c r="R2313" i="2"/>
  <c r="P2314" i="2"/>
  <c r="O2314" i="2"/>
  <c r="Q2314" i="2"/>
  <c r="R2314" i="2"/>
  <c r="P2315" i="2"/>
  <c r="O2315" i="2"/>
  <c r="Q2315" i="2"/>
  <c r="R2315" i="2"/>
  <c r="P2316" i="2"/>
  <c r="O2316" i="2"/>
  <c r="Q2316" i="2"/>
  <c r="R2316" i="2"/>
  <c r="P2317" i="2"/>
  <c r="O2317" i="2"/>
  <c r="Q2317" i="2"/>
  <c r="R2317" i="2"/>
  <c r="P2318" i="2"/>
  <c r="O2318" i="2"/>
  <c r="Q2318" i="2"/>
  <c r="R2318" i="2"/>
  <c r="P2319" i="2"/>
  <c r="O2319" i="2"/>
  <c r="Q2319" i="2"/>
  <c r="R2319" i="2"/>
  <c r="P2320" i="2"/>
  <c r="O2320" i="2"/>
  <c r="Q2320" i="2"/>
  <c r="R2320" i="2"/>
  <c r="P2321" i="2"/>
  <c r="O2321" i="2"/>
  <c r="Q2321" i="2"/>
  <c r="R2321" i="2"/>
  <c r="P2322" i="2"/>
  <c r="O2322" i="2"/>
  <c r="Q2322" i="2"/>
  <c r="R2322" i="2"/>
  <c r="P2323" i="2"/>
  <c r="O2323" i="2"/>
  <c r="Q2323" i="2"/>
  <c r="R2323" i="2"/>
  <c r="P2324" i="2"/>
  <c r="O2324" i="2"/>
  <c r="Q2324" i="2"/>
  <c r="R2324" i="2"/>
  <c r="P2325" i="2"/>
  <c r="O2325" i="2"/>
  <c r="Q2325" i="2"/>
  <c r="R2325" i="2"/>
  <c r="P2326" i="2"/>
  <c r="O2326" i="2"/>
  <c r="Q2326" i="2"/>
  <c r="R2326" i="2"/>
  <c r="P2327" i="2"/>
  <c r="O2327" i="2"/>
  <c r="Q2327" i="2"/>
  <c r="R2327" i="2"/>
  <c r="P2328" i="2"/>
  <c r="O2328" i="2"/>
  <c r="Q2328" i="2"/>
  <c r="R2328" i="2"/>
  <c r="P2329" i="2"/>
  <c r="O2329" i="2"/>
  <c r="Q2329" i="2"/>
  <c r="R2329" i="2"/>
  <c r="P2330" i="2"/>
  <c r="O2330" i="2"/>
  <c r="Q2330" i="2"/>
  <c r="R2330" i="2"/>
  <c r="P2331" i="2"/>
  <c r="O2331" i="2"/>
  <c r="Q2331" i="2"/>
  <c r="R2331" i="2"/>
  <c r="P2332" i="2"/>
  <c r="O2332" i="2"/>
  <c r="Q2332" i="2"/>
  <c r="R2332" i="2"/>
  <c r="P2333" i="2"/>
  <c r="O2333" i="2"/>
  <c r="Q2333" i="2"/>
  <c r="R2333" i="2"/>
  <c r="P2334" i="2"/>
  <c r="O2334" i="2"/>
  <c r="Q2334" i="2"/>
  <c r="R2334" i="2"/>
  <c r="P2335" i="2"/>
  <c r="O2335" i="2"/>
  <c r="Q2335" i="2"/>
  <c r="R2335" i="2"/>
  <c r="P2336" i="2"/>
  <c r="O2336" i="2"/>
  <c r="Q2336" i="2"/>
  <c r="R2336" i="2"/>
  <c r="P2337" i="2"/>
  <c r="O2337" i="2"/>
  <c r="Q2337" i="2"/>
  <c r="R2337" i="2"/>
  <c r="P2338" i="2"/>
  <c r="O2338" i="2"/>
  <c r="Q2338" i="2"/>
  <c r="R2338" i="2"/>
  <c r="P2339" i="2"/>
  <c r="O2339" i="2"/>
  <c r="Q2339" i="2"/>
  <c r="R2339" i="2"/>
  <c r="P2340" i="2"/>
  <c r="O2340" i="2"/>
  <c r="Q2340" i="2"/>
  <c r="R2340" i="2"/>
  <c r="P2341" i="2"/>
  <c r="O2341" i="2"/>
  <c r="Q2341" i="2"/>
  <c r="R2341" i="2"/>
  <c r="P2342" i="2"/>
  <c r="O2342" i="2"/>
  <c r="Q2342" i="2"/>
  <c r="R2342" i="2"/>
  <c r="P2343" i="2"/>
  <c r="O2343" i="2"/>
  <c r="Q2343" i="2"/>
  <c r="R2343" i="2"/>
  <c r="P2344" i="2"/>
  <c r="O2344" i="2"/>
  <c r="Q2344" i="2"/>
  <c r="R2344" i="2"/>
  <c r="P2345" i="2"/>
  <c r="O2345" i="2"/>
  <c r="Q2345" i="2"/>
  <c r="R2345" i="2"/>
  <c r="P2346" i="2"/>
  <c r="O2346" i="2"/>
  <c r="Q2346" i="2"/>
  <c r="R2346" i="2"/>
  <c r="P2347" i="2"/>
  <c r="O2347" i="2"/>
  <c r="Q2347" i="2"/>
  <c r="R2347" i="2"/>
  <c r="P2348" i="2"/>
  <c r="O2348" i="2"/>
  <c r="Q2348" i="2"/>
  <c r="R2348" i="2"/>
  <c r="P2349" i="2"/>
  <c r="O2349" i="2"/>
  <c r="Q2349" i="2"/>
  <c r="R2349" i="2"/>
  <c r="P2350" i="2"/>
  <c r="O2350" i="2"/>
  <c r="Q2350" i="2"/>
  <c r="R2350" i="2"/>
  <c r="P2351" i="2"/>
  <c r="O2351" i="2"/>
  <c r="Q2351" i="2"/>
  <c r="R2351" i="2"/>
  <c r="P2352" i="2"/>
  <c r="O2352" i="2"/>
  <c r="Q2352" i="2"/>
  <c r="R2352" i="2"/>
  <c r="P2353" i="2"/>
  <c r="O2353" i="2"/>
  <c r="Q2353" i="2"/>
  <c r="R2353" i="2"/>
  <c r="P2354" i="2"/>
  <c r="O2354" i="2"/>
  <c r="Q2354" i="2"/>
  <c r="R2354" i="2"/>
  <c r="P2355" i="2"/>
  <c r="O2355" i="2"/>
  <c r="Q2355" i="2"/>
  <c r="R2355" i="2"/>
  <c r="P2356" i="2"/>
  <c r="O2356" i="2"/>
  <c r="Q2356" i="2"/>
  <c r="R2356" i="2"/>
  <c r="P2357" i="2"/>
  <c r="O2357" i="2"/>
  <c r="Q2357" i="2"/>
  <c r="R2357" i="2"/>
  <c r="P2358" i="2"/>
  <c r="O2358" i="2"/>
  <c r="Q2358" i="2"/>
  <c r="R2358" i="2"/>
  <c r="P2359" i="2"/>
  <c r="O2359" i="2"/>
  <c r="Q2359" i="2"/>
  <c r="R2359" i="2"/>
  <c r="P2360" i="2"/>
  <c r="O2360" i="2"/>
  <c r="Q2360" i="2"/>
  <c r="R2360" i="2"/>
  <c r="P2361" i="2"/>
  <c r="O2361" i="2"/>
  <c r="Q2361" i="2"/>
  <c r="R2361" i="2"/>
  <c r="P2362" i="2"/>
  <c r="O2362" i="2"/>
  <c r="Q2362" i="2"/>
  <c r="R2362" i="2"/>
  <c r="P2363" i="2"/>
  <c r="O2363" i="2"/>
  <c r="Q2363" i="2"/>
  <c r="R2363" i="2"/>
  <c r="P2364" i="2"/>
  <c r="O2364" i="2"/>
  <c r="Q2364" i="2"/>
  <c r="R2364" i="2"/>
  <c r="P2365" i="2"/>
  <c r="O2365" i="2"/>
  <c r="Q2365" i="2"/>
  <c r="R2365" i="2"/>
  <c r="P2366" i="2"/>
  <c r="O2366" i="2"/>
  <c r="Q2366" i="2"/>
  <c r="R2366" i="2"/>
  <c r="P2367" i="2"/>
  <c r="O2367" i="2"/>
  <c r="Q2367" i="2"/>
  <c r="R2367" i="2"/>
  <c r="P2368" i="2"/>
  <c r="O2368" i="2"/>
  <c r="Q2368" i="2"/>
  <c r="R2368" i="2"/>
  <c r="P2369" i="2"/>
  <c r="O2369" i="2"/>
  <c r="Q2369" i="2"/>
  <c r="R2369" i="2"/>
  <c r="P2370" i="2"/>
  <c r="O2370" i="2"/>
  <c r="Q2370" i="2"/>
  <c r="R2370" i="2"/>
  <c r="P2371" i="2"/>
  <c r="O2371" i="2"/>
  <c r="Q2371" i="2"/>
  <c r="R2371" i="2"/>
  <c r="P2372" i="2"/>
  <c r="O2372" i="2"/>
  <c r="Q2372" i="2"/>
  <c r="R2372" i="2"/>
  <c r="P2373" i="2"/>
  <c r="O2373" i="2"/>
  <c r="Q2373" i="2"/>
  <c r="R2373" i="2"/>
  <c r="P2374" i="2"/>
  <c r="O2374" i="2"/>
  <c r="Q2374" i="2"/>
  <c r="R2374" i="2"/>
  <c r="P2375" i="2"/>
  <c r="O2375" i="2"/>
  <c r="Q2375" i="2"/>
  <c r="R2375" i="2"/>
  <c r="P2376" i="2"/>
  <c r="O2376" i="2"/>
  <c r="Q2376" i="2"/>
  <c r="R2376" i="2"/>
  <c r="P2377" i="2"/>
  <c r="O2377" i="2"/>
  <c r="Q2377" i="2"/>
  <c r="R2377" i="2"/>
  <c r="P2378" i="2"/>
  <c r="O2378" i="2"/>
  <c r="Q2378" i="2"/>
  <c r="R2378" i="2"/>
  <c r="P2379" i="2"/>
  <c r="O2379" i="2"/>
  <c r="Q2379" i="2"/>
  <c r="R2379" i="2"/>
  <c r="P2380" i="2"/>
  <c r="O2380" i="2"/>
  <c r="Q2380" i="2"/>
  <c r="R2380" i="2"/>
  <c r="P2381" i="2"/>
  <c r="O2381" i="2"/>
  <c r="Q2381" i="2"/>
  <c r="R2381" i="2"/>
  <c r="P2382" i="2"/>
  <c r="O2382" i="2"/>
  <c r="Q2382" i="2"/>
  <c r="R2382" i="2"/>
  <c r="P2383" i="2"/>
  <c r="O2383" i="2"/>
  <c r="Q2383" i="2"/>
  <c r="R2383" i="2"/>
  <c r="P2384" i="2"/>
  <c r="O2384" i="2"/>
  <c r="Q2384" i="2"/>
  <c r="R2384" i="2"/>
  <c r="P2385" i="2"/>
  <c r="O2385" i="2"/>
  <c r="Q2385" i="2"/>
  <c r="R2385" i="2"/>
  <c r="P2386" i="2"/>
  <c r="O2386" i="2"/>
  <c r="Q2386" i="2"/>
  <c r="R2386" i="2"/>
  <c r="P2387" i="2"/>
  <c r="O2387" i="2"/>
  <c r="Q2387" i="2"/>
  <c r="R2387" i="2"/>
  <c r="P2388" i="2"/>
  <c r="O2388" i="2"/>
  <c r="Q2388" i="2"/>
  <c r="R2388" i="2"/>
  <c r="P2389" i="2"/>
  <c r="O2389" i="2"/>
  <c r="Q2389" i="2"/>
  <c r="R2389" i="2"/>
  <c r="P2390" i="2"/>
  <c r="O2390" i="2"/>
  <c r="Q2390" i="2"/>
  <c r="R2390" i="2"/>
  <c r="P2391" i="2"/>
  <c r="O2391" i="2"/>
  <c r="Q2391" i="2"/>
  <c r="R2391" i="2"/>
  <c r="P2392" i="2"/>
  <c r="O2392" i="2"/>
  <c r="Q2392" i="2"/>
  <c r="R2392" i="2"/>
  <c r="P2393" i="2"/>
  <c r="O2393" i="2"/>
  <c r="Q2393" i="2"/>
  <c r="R2393" i="2"/>
  <c r="P2394" i="2"/>
  <c r="O2394" i="2"/>
  <c r="Q2394" i="2"/>
  <c r="R2394" i="2"/>
  <c r="P2395" i="2"/>
  <c r="O2395" i="2"/>
  <c r="Q2395" i="2"/>
  <c r="R2395" i="2"/>
  <c r="P2396" i="2"/>
  <c r="O2396" i="2"/>
  <c r="Q2396" i="2"/>
  <c r="R2396" i="2"/>
  <c r="P2397" i="2"/>
  <c r="O2397" i="2"/>
  <c r="Q2397" i="2"/>
  <c r="R2397" i="2"/>
  <c r="P2398" i="2"/>
  <c r="O2398" i="2"/>
  <c r="Q2398" i="2"/>
  <c r="R2398" i="2"/>
  <c r="P2399" i="2"/>
  <c r="O2399" i="2"/>
  <c r="Q2399" i="2"/>
  <c r="R2399" i="2"/>
  <c r="P2400" i="2"/>
  <c r="O2400" i="2"/>
  <c r="Q2400" i="2"/>
  <c r="R2400" i="2"/>
  <c r="P2401" i="2"/>
  <c r="O2401" i="2"/>
  <c r="Q2401" i="2"/>
  <c r="R2401" i="2"/>
  <c r="P2402" i="2"/>
  <c r="O2402" i="2"/>
  <c r="Q2402" i="2"/>
  <c r="R2402" i="2"/>
  <c r="P2403" i="2"/>
  <c r="O2403" i="2"/>
  <c r="Q2403" i="2"/>
  <c r="R2403" i="2"/>
  <c r="P2404" i="2"/>
  <c r="O2404" i="2"/>
  <c r="Q2404" i="2"/>
  <c r="R2404" i="2"/>
  <c r="P2405" i="2"/>
  <c r="O2405" i="2"/>
  <c r="Q2405" i="2"/>
  <c r="R2405" i="2"/>
  <c r="P2406" i="2"/>
  <c r="O2406" i="2"/>
  <c r="Q2406" i="2"/>
  <c r="R2406" i="2"/>
  <c r="P2407" i="2"/>
  <c r="O2407" i="2"/>
  <c r="Q2407" i="2"/>
  <c r="R2407" i="2"/>
  <c r="P2408" i="2"/>
  <c r="O2408" i="2"/>
  <c r="Q2408" i="2"/>
  <c r="R2408" i="2"/>
  <c r="P2409" i="2"/>
  <c r="O2409" i="2"/>
  <c r="Q2409" i="2"/>
  <c r="R2409" i="2"/>
  <c r="P2410" i="2"/>
  <c r="O2410" i="2"/>
  <c r="Q2410" i="2"/>
  <c r="R2410" i="2"/>
  <c r="P2411" i="2"/>
  <c r="O2411" i="2"/>
  <c r="Q2411" i="2"/>
  <c r="R2411" i="2"/>
  <c r="P2412" i="2"/>
  <c r="O2412" i="2"/>
  <c r="Q2412" i="2"/>
  <c r="R2412" i="2"/>
  <c r="P2413" i="2"/>
  <c r="O2413" i="2"/>
  <c r="Q2413" i="2"/>
  <c r="R2413" i="2"/>
  <c r="P2414" i="2"/>
  <c r="O2414" i="2"/>
  <c r="Q2414" i="2"/>
  <c r="R2414" i="2"/>
  <c r="P2415" i="2"/>
  <c r="O2415" i="2"/>
  <c r="Q2415" i="2"/>
  <c r="R2415" i="2"/>
  <c r="P2416" i="2"/>
  <c r="O2416" i="2"/>
  <c r="Q2416" i="2"/>
  <c r="R2416" i="2"/>
  <c r="P2417" i="2"/>
  <c r="O2417" i="2"/>
  <c r="Q2417" i="2"/>
  <c r="R2417" i="2"/>
  <c r="P2418" i="2"/>
  <c r="O2418" i="2"/>
  <c r="Q2418" i="2"/>
  <c r="R2418" i="2"/>
  <c r="P2419" i="2"/>
  <c r="O2419" i="2"/>
  <c r="Q2419" i="2"/>
  <c r="R2419" i="2"/>
  <c r="P2420" i="2"/>
  <c r="O2420" i="2"/>
  <c r="Q2420" i="2"/>
  <c r="R2420" i="2"/>
  <c r="P2421" i="2"/>
  <c r="O2421" i="2"/>
  <c r="Q2421" i="2"/>
  <c r="R2421" i="2"/>
  <c r="P2422" i="2"/>
  <c r="O2422" i="2"/>
  <c r="Q2422" i="2"/>
  <c r="R2422" i="2"/>
  <c r="P2423" i="2"/>
  <c r="O2423" i="2"/>
  <c r="Q2423" i="2"/>
  <c r="R2423" i="2"/>
  <c r="P2424" i="2"/>
  <c r="O2424" i="2"/>
  <c r="Q2424" i="2"/>
  <c r="R2424" i="2"/>
  <c r="P2425" i="2"/>
  <c r="O2425" i="2"/>
  <c r="Q2425" i="2"/>
  <c r="R2425" i="2"/>
  <c r="P2426" i="2"/>
  <c r="O2426" i="2"/>
  <c r="Q2426" i="2"/>
  <c r="R2426" i="2"/>
  <c r="P2427" i="2"/>
  <c r="O2427" i="2"/>
  <c r="Q2427" i="2"/>
  <c r="R2427" i="2"/>
  <c r="P2428" i="2"/>
  <c r="O2428" i="2"/>
  <c r="Q2428" i="2"/>
  <c r="R2428" i="2"/>
  <c r="P2429" i="2"/>
  <c r="O2429" i="2"/>
  <c r="Q2429" i="2"/>
  <c r="R2429" i="2"/>
  <c r="P2430" i="2"/>
  <c r="O2430" i="2"/>
  <c r="Q2430" i="2"/>
  <c r="R2430" i="2"/>
  <c r="P2431" i="2"/>
  <c r="O2431" i="2"/>
  <c r="Q2431" i="2"/>
  <c r="R2431" i="2"/>
  <c r="P2432" i="2"/>
  <c r="O2432" i="2"/>
  <c r="Q2432" i="2"/>
  <c r="R2432" i="2"/>
  <c r="P2433" i="2"/>
  <c r="O2433" i="2"/>
  <c r="Q2433" i="2"/>
  <c r="R2433" i="2"/>
  <c r="P2434" i="2"/>
  <c r="O2434" i="2"/>
  <c r="Q2434" i="2"/>
  <c r="R2434" i="2"/>
  <c r="P2435" i="2"/>
  <c r="O2435" i="2"/>
  <c r="Q2435" i="2"/>
  <c r="R2435" i="2"/>
  <c r="P2436" i="2"/>
  <c r="O2436" i="2"/>
  <c r="Q2436" i="2"/>
  <c r="R2436" i="2"/>
  <c r="P2437" i="2"/>
  <c r="O2437" i="2"/>
  <c r="Q2437" i="2"/>
  <c r="R2437" i="2"/>
  <c r="P2438" i="2"/>
  <c r="O2438" i="2"/>
  <c r="Q2438" i="2"/>
  <c r="R2438" i="2"/>
  <c r="P2439" i="2"/>
  <c r="O2439" i="2"/>
  <c r="Q2439" i="2"/>
  <c r="R2439" i="2"/>
  <c r="P2440" i="2"/>
  <c r="O2440" i="2"/>
  <c r="Q2440" i="2"/>
  <c r="R2440" i="2"/>
  <c r="P2441" i="2"/>
  <c r="O2441" i="2"/>
  <c r="Q2441" i="2"/>
  <c r="R2441" i="2"/>
  <c r="P2442" i="2"/>
  <c r="O2442" i="2"/>
  <c r="Q2442" i="2"/>
  <c r="R2442" i="2"/>
  <c r="P2443" i="2"/>
  <c r="O2443" i="2"/>
  <c r="Q2443" i="2"/>
  <c r="R2443" i="2"/>
  <c r="P2444" i="2"/>
  <c r="O2444" i="2"/>
  <c r="Q2444" i="2"/>
  <c r="R2444" i="2"/>
  <c r="P2445" i="2"/>
  <c r="O2445" i="2"/>
  <c r="Q2445" i="2"/>
  <c r="R2445" i="2"/>
  <c r="P2446" i="2"/>
  <c r="O2446" i="2"/>
  <c r="Q2446" i="2"/>
  <c r="R2446" i="2"/>
  <c r="P2447" i="2"/>
  <c r="O2447" i="2"/>
  <c r="Q2447" i="2"/>
  <c r="R2447" i="2"/>
  <c r="P2448" i="2"/>
  <c r="O2448" i="2"/>
  <c r="Q2448" i="2"/>
  <c r="R2448" i="2"/>
  <c r="P2449" i="2"/>
  <c r="O2449" i="2"/>
  <c r="Q2449" i="2"/>
  <c r="R2449" i="2"/>
  <c r="P2450" i="2"/>
  <c r="O2450" i="2"/>
  <c r="Q2450" i="2"/>
  <c r="R2450" i="2"/>
  <c r="P2451" i="2"/>
  <c r="O2451" i="2"/>
  <c r="Q2451" i="2"/>
  <c r="R2451" i="2"/>
  <c r="P2452" i="2"/>
  <c r="O2452" i="2"/>
  <c r="Q2452" i="2"/>
  <c r="R2452" i="2"/>
  <c r="P2453" i="2"/>
  <c r="O2453" i="2"/>
  <c r="Q2453" i="2"/>
  <c r="R2453" i="2"/>
  <c r="P2454" i="2"/>
  <c r="O2454" i="2"/>
  <c r="Q2454" i="2"/>
  <c r="R2454" i="2"/>
  <c r="P2455" i="2"/>
  <c r="O2455" i="2"/>
  <c r="Q2455" i="2"/>
  <c r="R2455" i="2"/>
  <c r="P2456" i="2"/>
  <c r="O2456" i="2"/>
  <c r="Q2456" i="2"/>
  <c r="R2456" i="2"/>
  <c r="P2457" i="2"/>
  <c r="O2457" i="2"/>
  <c r="Q2457" i="2"/>
  <c r="R2457" i="2"/>
  <c r="P2458" i="2"/>
  <c r="O2458" i="2"/>
  <c r="Q2458" i="2"/>
  <c r="R2458" i="2"/>
  <c r="P2459" i="2"/>
  <c r="O2459" i="2"/>
  <c r="Q2459" i="2"/>
  <c r="R2459" i="2"/>
  <c r="P2460" i="2"/>
  <c r="O2460" i="2"/>
  <c r="Q2460" i="2"/>
  <c r="R2460" i="2"/>
  <c r="P2461" i="2"/>
  <c r="O2461" i="2"/>
  <c r="Q2461" i="2"/>
  <c r="R2461" i="2"/>
  <c r="P2462" i="2"/>
  <c r="O2462" i="2"/>
  <c r="Q2462" i="2"/>
  <c r="R2462" i="2"/>
  <c r="P2463" i="2"/>
  <c r="O2463" i="2"/>
  <c r="Q2463" i="2"/>
  <c r="R2463" i="2"/>
  <c r="P2464" i="2"/>
  <c r="O2464" i="2"/>
  <c r="Q2464" i="2"/>
  <c r="R2464" i="2"/>
  <c r="P2465" i="2"/>
  <c r="O2465" i="2"/>
  <c r="Q2465" i="2"/>
  <c r="R2465" i="2"/>
  <c r="P2466" i="2"/>
  <c r="O2466" i="2"/>
  <c r="Q2466" i="2"/>
  <c r="R2466" i="2"/>
  <c r="P2467" i="2"/>
  <c r="O2467" i="2"/>
  <c r="Q2467" i="2"/>
  <c r="R2467" i="2"/>
  <c r="P2468" i="2"/>
  <c r="O2468" i="2"/>
  <c r="Q2468" i="2"/>
  <c r="R2468" i="2"/>
  <c r="P2469" i="2"/>
  <c r="O2469" i="2"/>
  <c r="Q2469" i="2"/>
  <c r="R2469" i="2"/>
  <c r="P2470" i="2"/>
  <c r="O2470" i="2"/>
  <c r="Q2470" i="2"/>
  <c r="R2470" i="2"/>
  <c r="P2471" i="2"/>
  <c r="O2471" i="2"/>
  <c r="Q2471" i="2"/>
  <c r="R2471" i="2"/>
  <c r="P2472" i="2"/>
  <c r="O2472" i="2"/>
  <c r="Q2472" i="2"/>
  <c r="R2472" i="2"/>
  <c r="P2473" i="2"/>
  <c r="O2473" i="2"/>
  <c r="Q2473" i="2"/>
  <c r="R2473" i="2"/>
  <c r="P2474" i="2"/>
  <c r="O2474" i="2"/>
  <c r="Q2474" i="2"/>
  <c r="R2474" i="2"/>
  <c r="P2475" i="2"/>
  <c r="O2475" i="2"/>
  <c r="Q2475" i="2"/>
  <c r="R2475" i="2"/>
  <c r="P2476" i="2"/>
  <c r="O2476" i="2"/>
  <c r="Q2476" i="2"/>
  <c r="R2476" i="2"/>
  <c r="P2477" i="2"/>
  <c r="O2477" i="2"/>
  <c r="Q2477" i="2"/>
  <c r="R2477" i="2"/>
  <c r="P2478" i="2"/>
  <c r="O2478" i="2"/>
  <c r="Q2478" i="2"/>
  <c r="R2478" i="2"/>
  <c r="P2479" i="2"/>
  <c r="O2479" i="2"/>
  <c r="Q2479" i="2"/>
  <c r="R2479" i="2"/>
  <c r="P2480" i="2"/>
  <c r="O2480" i="2"/>
  <c r="Q2480" i="2"/>
  <c r="R2480" i="2"/>
  <c r="P2481" i="2"/>
  <c r="O2481" i="2"/>
  <c r="Q2481" i="2"/>
  <c r="R2481" i="2"/>
  <c r="P2482" i="2"/>
  <c r="O2482" i="2"/>
  <c r="Q2482" i="2"/>
  <c r="R2482" i="2"/>
  <c r="P2483" i="2"/>
  <c r="O2483" i="2"/>
  <c r="Q2483" i="2"/>
  <c r="R2483" i="2"/>
  <c r="P2484" i="2"/>
  <c r="O2484" i="2"/>
  <c r="Q2484" i="2"/>
  <c r="R2484" i="2"/>
  <c r="P2485" i="2"/>
  <c r="O2485" i="2"/>
  <c r="Q2485" i="2"/>
  <c r="R2485" i="2"/>
  <c r="P2486" i="2"/>
  <c r="O2486" i="2"/>
  <c r="Q2486" i="2"/>
  <c r="R2486" i="2"/>
  <c r="P2487" i="2"/>
  <c r="O2487" i="2"/>
  <c r="Q2487" i="2"/>
  <c r="R2487" i="2"/>
  <c r="P2488" i="2"/>
  <c r="O2488" i="2"/>
  <c r="Q2488" i="2"/>
  <c r="R2488" i="2"/>
  <c r="P2489" i="2"/>
  <c r="O2489" i="2"/>
  <c r="Q2489" i="2"/>
  <c r="R2489" i="2"/>
  <c r="P2490" i="2"/>
  <c r="O2490" i="2"/>
  <c r="Q2490" i="2"/>
  <c r="R2490" i="2"/>
  <c r="P2491" i="2"/>
  <c r="O2491" i="2"/>
  <c r="Q2491" i="2"/>
  <c r="R2491" i="2"/>
  <c r="P2492" i="2"/>
  <c r="O2492" i="2"/>
  <c r="Q2492" i="2"/>
  <c r="R2492" i="2"/>
  <c r="P2493" i="2"/>
  <c r="O2493" i="2"/>
  <c r="Q2493" i="2"/>
  <c r="R2493" i="2"/>
  <c r="P2494" i="2"/>
  <c r="O2494" i="2"/>
  <c r="Q2494" i="2"/>
  <c r="R2494" i="2"/>
  <c r="P2495" i="2"/>
  <c r="O2495" i="2"/>
  <c r="Q2495" i="2"/>
  <c r="R2495" i="2"/>
  <c r="P2496" i="2"/>
  <c r="O2496" i="2"/>
  <c r="Q2496" i="2"/>
  <c r="R2496" i="2"/>
  <c r="P2497" i="2"/>
  <c r="O2497" i="2"/>
  <c r="Q2497" i="2"/>
  <c r="R2497" i="2"/>
  <c r="P2498" i="2"/>
  <c r="O2498" i="2"/>
  <c r="Q2498" i="2"/>
  <c r="R2498" i="2"/>
  <c r="P2499" i="2"/>
  <c r="O2499" i="2"/>
  <c r="Q2499" i="2"/>
  <c r="R2499" i="2"/>
  <c r="P2500" i="2"/>
  <c r="O2500" i="2"/>
  <c r="Q2500" i="2"/>
  <c r="R2500" i="2"/>
  <c r="P2501" i="2"/>
  <c r="O2501" i="2"/>
  <c r="Q2501" i="2"/>
  <c r="R2501" i="2"/>
  <c r="P2502" i="2"/>
  <c r="O2502" i="2"/>
  <c r="Q2502" i="2"/>
  <c r="R2502" i="2"/>
  <c r="P2503" i="2"/>
  <c r="O2503" i="2"/>
  <c r="Q2503" i="2"/>
  <c r="R2503" i="2"/>
  <c r="P2504" i="2"/>
  <c r="O2504" i="2"/>
  <c r="Q2504" i="2"/>
  <c r="R2504" i="2"/>
  <c r="P2505" i="2"/>
  <c r="O2505" i="2"/>
  <c r="Q2505" i="2"/>
  <c r="R2505" i="2"/>
  <c r="P2506" i="2"/>
  <c r="O2506" i="2"/>
  <c r="Q2506" i="2"/>
  <c r="R2506" i="2"/>
  <c r="P2507" i="2"/>
  <c r="O2507" i="2"/>
  <c r="Q2507" i="2"/>
  <c r="R2507" i="2"/>
  <c r="P2508" i="2"/>
  <c r="O2508" i="2"/>
  <c r="Q2508" i="2"/>
  <c r="R2508" i="2"/>
  <c r="P2509" i="2"/>
  <c r="O2509" i="2"/>
  <c r="Q2509" i="2"/>
  <c r="R2509" i="2"/>
  <c r="P2510" i="2"/>
  <c r="O2510" i="2"/>
  <c r="Q2510" i="2"/>
  <c r="R2510" i="2"/>
  <c r="P2511" i="2"/>
  <c r="O2511" i="2"/>
  <c r="Q2511" i="2"/>
  <c r="R2511" i="2"/>
  <c r="P2512" i="2"/>
  <c r="O2512" i="2"/>
  <c r="Q2512" i="2"/>
  <c r="R2512" i="2"/>
  <c r="P2513" i="2"/>
  <c r="O2513" i="2"/>
  <c r="Q2513" i="2"/>
  <c r="R2513" i="2"/>
  <c r="P2514" i="2"/>
  <c r="O2514" i="2"/>
  <c r="Q2514" i="2"/>
  <c r="R2514" i="2"/>
  <c r="P2515" i="2"/>
  <c r="O2515" i="2"/>
  <c r="Q2515" i="2"/>
  <c r="R2515" i="2"/>
  <c r="P2516" i="2"/>
  <c r="O2516" i="2"/>
  <c r="Q2516" i="2"/>
  <c r="R2516" i="2"/>
  <c r="P2517" i="2"/>
  <c r="O2517" i="2"/>
  <c r="Q2517" i="2"/>
  <c r="R2517" i="2"/>
  <c r="P2518" i="2"/>
  <c r="O2518" i="2"/>
  <c r="Q2518" i="2"/>
  <c r="R2518" i="2"/>
  <c r="P2519" i="2"/>
  <c r="O2519" i="2"/>
  <c r="Q2519" i="2"/>
  <c r="R2519" i="2"/>
  <c r="P2520" i="2"/>
  <c r="O2520" i="2"/>
  <c r="Q2520" i="2"/>
  <c r="R2520" i="2"/>
  <c r="P2521" i="2"/>
  <c r="O2521" i="2"/>
  <c r="Q2521" i="2"/>
  <c r="R2521" i="2"/>
  <c r="P2522" i="2"/>
  <c r="O2522" i="2"/>
  <c r="Q2522" i="2"/>
  <c r="R2522" i="2"/>
  <c r="P2523" i="2"/>
  <c r="O2523" i="2"/>
  <c r="Q2523" i="2"/>
  <c r="R2523" i="2"/>
  <c r="P2524" i="2"/>
  <c r="O2524" i="2"/>
  <c r="Q2524" i="2"/>
  <c r="R2524" i="2"/>
  <c r="P2525" i="2"/>
  <c r="O2525" i="2"/>
  <c r="Q2525" i="2"/>
  <c r="R2525" i="2"/>
  <c r="P2526" i="2"/>
  <c r="O2526" i="2"/>
  <c r="Q2526" i="2"/>
  <c r="R2526" i="2"/>
  <c r="P2527" i="2"/>
  <c r="O2527" i="2"/>
  <c r="Q2527" i="2"/>
  <c r="R2527" i="2"/>
  <c r="P2528" i="2"/>
  <c r="O2528" i="2"/>
  <c r="Q2528" i="2"/>
  <c r="R2528" i="2"/>
  <c r="P2529" i="2"/>
  <c r="O2529" i="2"/>
  <c r="Q2529" i="2"/>
  <c r="R2529" i="2"/>
  <c r="P2530" i="2"/>
  <c r="O2530" i="2"/>
  <c r="Q2530" i="2"/>
  <c r="R2530" i="2"/>
  <c r="P2531" i="2"/>
  <c r="O2531" i="2"/>
  <c r="Q2531" i="2"/>
  <c r="R2531" i="2"/>
  <c r="P2532" i="2"/>
  <c r="O2532" i="2"/>
  <c r="Q2532" i="2"/>
  <c r="R2532" i="2"/>
  <c r="P2533" i="2"/>
  <c r="O2533" i="2"/>
  <c r="Q2533" i="2"/>
  <c r="R2533" i="2"/>
  <c r="P2534" i="2"/>
  <c r="O2534" i="2"/>
  <c r="Q2534" i="2"/>
  <c r="R2534" i="2"/>
  <c r="P2535" i="2"/>
  <c r="O2535" i="2"/>
  <c r="Q2535" i="2"/>
  <c r="R2535" i="2"/>
  <c r="P2536" i="2"/>
  <c r="O2536" i="2"/>
  <c r="Q2536" i="2"/>
  <c r="R2536" i="2"/>
  <c r="P2537" i="2"/>
  <c r="O2537" i="2"/>
  <c r="Q2537" i="2"/>
  <c r="R2537" i="2"/>
  <c r="P2538" i="2"/>
  <c r="O2538" i="2"/>
  <c r="Q2538" i="2"/>
  <c r="R2538" i="2"/>
  <c r="P2539" i="2"/>
  <c r="O2539" i="2"/>
  <c r="Q2539" i="2"/>
  <c r="R2539" i="2"/>
  <c r="P2540" i="2"/>
  <c r="O2540" i="2"/>
  <c r="Q2540" i="2"/>
  <c r="R2540" i="2"/>
  <c r="P2541" i="2"/>
  <c r="O2541" i="2"/>
  <c r="Q2541" i="2"/>
  <c r="R2541" i="2"/>
  <c r="P2542" i="2"/>
  <c r="O2542" i="2"/>
  <c r="Q2542" i="2"/>
  <c r="R2542" i="2"/>
  <c r="P2543" i="2"/>
  <c r="O2543" i="2"/>
  <c r="Q2543" i="2"/>
  <c r="R2543" i="2"/>
  <c r="P2544" i="2"/>
  <c r="O2544" i="2"/>
  <c r="Q2544" i="2"/>
  <c r="R2544" i="2"/>
  <c r="P2545" i="2"/>
  <c r="O2545" i="2"/>
  <c r="Q2545" i="2"/>
  <c r="R2545" i="2"/>
  <c r="P2546" i="2"/>
  <c r="O2546" i="2"/>
  <c r="Q2546" i="2"/>
  <c r="R2546" i="2"/>
  <c r="P2547" i="2"/>
  <c r="O2547" i="2"/>
  <c r="Q2547" i="2"/>
  <c r="R2547" i="2"/>
  <c r="P2548" i="2"/>
  <c r="O2548" i="2"/>
  <c r="Q2548" i="2"/>
  <c r="R2548" i="2"/>
  <c r="P2549" i="2"/>
  <c r="O2549" i="2"/>
  <c r="Q2549" i="2"/>
  <c r="R2549" i="2"/>
  <c r="P2550" i="2"/>
  <c r="O2550" i="2"/>
  <c r="Q2550" i="2"/>
  <c r="R2550" i="2"/>
  <c r="P2551" i="2"/>
  <c r="O2551" i="2"/>
  <c r="Q2551" i="2"/>
  <c r="R2551" i="2"/>
  <c r="P2552" i="2"/>
  <c r="O2552" i="2"/>
  <c r="Q2552" i="2"/>
  <c r="R2552" i="2"/>
  <c r="P2553" i="2"/>
  <c r="O2553" i="2"/>
  <c r="Q2553" i="2"/>
  <c r="R2553" i="2"/>
  <c r="P2554" i="2"/>
  <c r="O2554" i="2"/>
  <c r="Q2554" i="2"/>
  <c r="R2554" i="2"/>
  <c r="P2555" i="2"/>
  <c r="O2555" i="2"/>
  <c r="Q2555" i="2"/>
  <c r="R2555" i="2"/>
  <c r="P2556" i="2"/>
  <c r="O2556" i="2"/>
  <c r="Q2556" i="2"/>
  <c r="R2556" i="2"/>
  <c r="P2557" i="2"/>
  <c r="O2557" i="2"/>
  <c r="Q2557" i="2"/>
  <c r="R2557" i="2"/>
  <c r="P2558" i="2"/>
  <c r="O2558" i="2"/>
  <c r="Q2558" i="2"/>
  <c r="R2558" i="2"/>
  <c r="P2559" i="2"/>
  <c r="O2559" i="2"/>
  <c r="Q2559" i="2"/>
  <c r="R2559" i="2"/>
  <c r="P2560" i="2"/>
  <c r="O2560" i="2"/>
  <c r="Q2560" i="2"/>
  <c r="R2560" i="2"/>
  <c r="P2561" i="2"/>
  <c r="O2561" i="2"/>
  <c r="Q2561" i="2"/>
  <c r="R2561" i="2"/>
  <c r="P2562" i="2"/>
  <c r="O2562" i="2"/>
  <c r="Q2562" i="2"/>
  <c r="R2562" i="2"/>
  <c r="P2563" i="2"/>
  <c r="O2563" i="2"/>
  <c r="Q2563" i="2"/>
  <c r="R2563" i="2"/>
  <c r="P2564" i="2"/>
  <c r="O2564" i="2"/>
  <c r="Q2564" i="2"/>
  <c r="R2564" i="2"/>
  <c r="P2565" i="2"/>
  <c r="O2565" i="2"/>
  <c r="Q2565" i="2"/>
  <c r="R2565" i="2"/>
  <c r="P2566" i="2"/>
  <c r="O2566" i="2"/>
  <c r="Q2566" i="2"/>
  <c r="R2566" i="2"/>
  <c r="P2567" i="2"/>
  <c r="O2567" i="2"/>
  <c r="Q2567" i="2"/>
  <c r="R2567" i="2"/>
  <c r="P2568" i="2"/>
  <c r="O2568" i="2"/>
  <c r="Q2568" i="2"/>
  <c r="R2568" i="2"/>
  <c r="P2569" i="2"/>
  <c r="O2569" i="2"/>
  <c r="Q2569" i="2"/>
  <c r="R2569" i="2"/>
  <c r="P2570" i="2"/>
  <c r="O2570" i="2"/>
  <c r="Q2570" i="2"/>
  <c r="R2570" i="2"/>
  <c r="P2571" i="2"/>
  <c r="O2571" i="2"/>
  <c r="Q2571" i="2"/>
  <c r="R2571" i="2"/>
  <c r="P2572" i="2"/>
  <c r="O2572" i="2"/>
  <c r="Q2572" i="2"/>
  <c r="R2572" i="2"/>
  <c r="P2573" i="2"/>
  <c r="O2573" i="2"/>
  <c r="Q2573" i="2"/>
  <c r="R2573" i="2"/>
  <c r="P2574" i="2"/>
  <c r="O2574" i="2"/>
  <c r="Q2574" i="2"/>
  <c r="R2574" i="2"/>
  <c r="P2575" i="2"/>
  <c r="O2575" i="2"/>
  <c r="Q2575" i="2"/>
  <c r="R2575" i="2"/>
  <c r="P2576" i="2"/>
  <c r="O2576" i="2"/>
  <c r="Q2576" i="2"/>
  <c r="R2576" i="2"/>
  <c r="P2577" i="2"/>
  <c r="O2577" i="2"/>
  <c r="Q2577" i="2"/>
  <c r="R2577" i="2"/>
  <c r="P2578" i="2"/>
  <c r="O2578" i="2"/>
  <c r="Q2578" i="2"/>
  <c r="R2578" i="2"/>
  <c r="P2579" i="2"/>
  <c r="O2579" i="2"/>
  <c r="Q2579" i="2"/>
  <c r="R2579" i="2"/>
  <c r="P2580" i="2"/>
  <c r="O2580" i="2"/>
  <c r="Q2580" i="2"/>
  <c r="R2580" i="2"/>
  <c r="P2581" i="2"/>
  <c r="O2581" i="2"/>
  <c r="Q2581" i="2"/>
  <c r="R2581" i="2"/>
  <c r="P2582" i="2"/>
  <c r="O2582" i="2"/>
  <c r="Q2582" i="2"/>
  <c r="R2582" i="2"/>
  <c r="P2583" i="2"/>
  <c r="O2583" i="2"/>
  <c r="Q2583" i="2"/>
  <c r="R2583" i="2"/>
  <c r="P2584" i="2"/>
  <c r="O2584" i="2"/>
  <c r="Q2584" i="2"/>
  <c r="R2584" i="2"/>
  <c r="P2585" i="2"/>
  <c r="O2585" i="2"/>
  <c r="Q2585" i="2"/>
  <c r="R2585" i="2"/>
  <c r="P2586" i="2"/>
  <c r="O2586" i="2"/>
  <c r="Q2586" i="2"/>
  <c r="R2586" i="2"/>
  <c r="P2587" i="2"/>
  <c r="O2587" i="2"/>
  <c r="Q2587" i="2"/>
  <c r="R2587" i="2"/>
  <c r="P2588" i="2"/>
  <c r="O2588" i="2"/>
  <c r="Q2588" i="2"/>
  <c r="R2588" i="2"/>
  <c r="P2589" i="2"/>
  <c r="O2589" i="2"/>
  <c r="Q2589" i="2"/>
  <c r="R2589" i="2"/>
  <c r="P2590" i="2"/>
  <c r="O2590" i="2"/>
  <c r="Q2590" i="2"/>
  <c r="R2590" i="2"/>
  <c r="P2591" i="2"/>
  <c r="O2591" i="2"/>
  <c r="Q2591" i="2"/>
  <c r="R2591" i="2"/>
  <c r="P2592" i="2"/>
  <c r="O2592" i="2"/>
  <c r="Q2592" i="2"/>
  <c r="R2592" i="2"/>
  <c r="P2593" i="2"/>
  <c r="O2593" i="2"/>
  <c r="Q2593" i="2"/>
  <c r="R2593" i="2"/>
  <c r="P2594" i="2"/>
  <c r="O2594" i="2"/>
  <c r="Q2594" i="2"/>
  <c r="R2594" i="2"/>
  <c r="P2595" i="2"/>
  <c r="O2595" i="2"/>
  <c r="Q2595" i="2"/>
  <c r="R2595" i="2"/>
  <c r="P2596" i="2"/>
  <c r="O2596" i="2"/>
  <c r="Q2596" i="2"/>
  <c r="R2596" i="2"/>
  <c r="P2597" i="2"/>
  <c r="O2597" i="2"/>
  <c r="Q2597" i="2"/>
  <c r="R2597" i="2"/>
  <c r="P2598" i="2"/>
  <c r="O2598" i="2"/>
  <c r="Q2598" i="2"/>
  <c r="R2598" i="2"/>
  <c r="P2599" i="2"/>
  <c r="O2599" i="2"/>
  <c r="Q2599" i="2"/>
  <c r="R2599" i="2"/>
  <c r="P2600" i="2"/>
  <c r="O2600" i="2"/>
  <c r="Q2600" i="2"/>
  <c r="R2600" i="2"/>
  <c r="P2601" i="2"/>
  <c r="O2601" i="2"/>
  <c r="Q2601" i="2"/>
  <c r="R2601" i="2"/>
  <c r="P2602" i="2"/>
  <c r="O2602" i="2"/>
  <c r="Q2602" i="2"/>
  <c r="R2602" i="2"/>
  <c r="P2603" i="2"/>
  <c r="O2603" i="2"/>
  <c r="Q2603" i="2"/>
  <c r="R2603" i="2"/>
  <c r="P2604" i="2"/>
  <c r="O2604" i="2"/>
  <c r="Q2604" i="2"/>
  <c r="R2604" i="2"/>
  <c r="P2605" i="2"/>
  <c r="O2605" i="2"/>
  <c r="Q2605" i="2"/>
  <c r="R2605" i="2"/>
  <c r="P2606" i="2"/>
  <c r="O2606" i="2"/>
  <c r="Q2606" i="2"/>
  <c r="R2606" i="2"/>
  <c r="P2607" i="2"/>
  <c r="O2607" i="2"/>
  <c r="Q2607" i="2"/>
  <c r="R2607" i="2"/>
  <c r="P2608" i="2"/>
  <c r="O2608" i="2"/>
  <c r="Q2608" i="2"/>
  <c r="R2608" i="2"/>
  <c r="P2609" i="2"/>
  <c r="O2609" i="2"/>
  <c r="Q2609" i="2"/>
  <c r="R2609" i="2"/>
  <c r="P2610" i="2"/>
  <c r="O2610" i="2"/>
  <c r="Q2610" i="2"/>
  <c r="R2610" i="2"/>
  <c r="P2611" i="2"/>
  <c r="O2611" i="2"/>
  <c r="Q2611" i="2"/>
  <c r="R2611" i="2"/>
  <c r="P2612" i="2"/>
  <c r="O2612" i="2"/>
  <c r="Q2612" i="2"/>
  <c r="R2612" i="2"/>
  <c r="P2613" i="2"/>
  <c r="O2613" i="2"/>
  <c r="Q2613" i="2"/>
  <c r="R2613" i="2"/>
  <c r="P2614" i="2"/>
  <c r="O2614" i="2"/>
  <c r="Q2614" i="2"/>
  <c r="R2614" i="2"/>
  <c r="P2615" i="2"/>
  <c r="O2615" i="2"/>
  <c r="Q2615" i="2"/>
  <c r="R2615" i="2"/>
  <c r="P2616" i="2"/>
  <c r="O2616" i="2"/>
  <c r="Q2616" i="2"/>
  <c r="R2616" i="2"/>
  <c r="P2617" i="2"/>
  <c r="O2617" i="2"/>
  <c r="Q2617" i="2"/>
  <c r="R2617" i="2"/>
  <c r="P2618" i="2"/>
  <c r="O2618" i="2"/>
  <c r="Q2618" i="2"/>
  <c r="R2618" i="2"/>
  <c r="P2619" i="2"/>
  <c r="O2619" i="2"/>
  <c r="Q2619" i="2"/>
  <c r="R2619" i="2"/>
  <c r="P2620" i="2"/>
  <c r="O2620" i="2"/>
  <c r="Q2620" i="2"/>
  <c r="R2620" i="2"/>
  <c r="P2621" i="2"/>
  <c r="O2621" i="2"/>
  <c r="Q2621" i="2"/>
  <c r="R2621" i="2"/>
  <c r="P2622" i="2"/>
  <c r="O2622" i="2"/>
  <c r="Q2622" i="2"/>
  <c r="R2622" i="2"/>
  <c r="P2623" i="2"/>
  <c r="O2623" i="2"/>
  <c r="Q2623" i="2"/>
  <c r="R2623" i="2"/>
  <c r="P2624" i="2"/>
  <c r="O2624" i="2"/>
  <c r="Q2624" i="2"/>
  <c r="R2624" i="2"/>
  <c r="P2625" i="2"/>
  <c r="O2625" i="2"/>
  <c r="Q2625" i="2"/>
  <c r="R2625" i="2"/>
  <c r="P2626" i="2"/>
  <c r="O2626" i="2"/>
  <c r="Q2626" i="2"/>
  <c r="R2626" i="2"/>
  <c r="P2627" i="2"/>
  <c r="O2627" i="2"/>
  <c r="Q2627" i="2"/>
  <c r="R2627" i="2"/>
  <c r="P2628" i="2"/>
  <c r="O2628" i="2"/>
  <c r="Q2628" i="2"/>
  <c r="R2628" i="2"/>
  <c r="P2629" i="2"/>
  <c r="O2629" i="2"/>
  <c r="Q2629" i="2"/>
  <c r="R2629" i="2"/>
  <c r="P2630" i="2"/>
  <c r="O2630" i="2"/>
  <c r="Q2630" i="2"/>
  <c r="R2630" i="2"/>
  <c r="P2631" i="2"/>
  <c r="O2631" i="2"/>
  <c r="Q2631" i="2"/>
  <c r="R2631" i="2"/>
  <c r="P2632" i="2"/>
  <c r="O2632" i="2"/>
  <c r="Q2632" i="2"/>
  <c r="R2632" i="2"/>
  <c r="P2633" i="2"/>
  <c r="O2633" i="2"/>
  <c r="Q2633" i="2"/>
  <c r="R2633" i="2"/>
  <c r="P2634" i="2"/>
  <c r="O2634" i="2"/>
  <c r="Q2634" i="2"/>
  <c r="R2634" i="2"/>
  <c r="P2635" i="2"/>
  <c r="O2635" i="2"/>
  <c r="Q2635" i="2"/>
  <c r="R2635" i="2"/>
  <c r="P2636" i="2"/>
  <c r="O2636" i="2"/>
  <c r="Q2636" i="2"/>
  <c r="R2636" i="2"/>
  <c r="P2637" i="2"/>
  <c r="O2637" i="2"/>
  <c r="Q2637" i="2"/>
  <c r="R2637" i="2"/>
  <c r="P2638" i="2"/>
  <c r="O2638" i="2"/>
  <c r="Q2638" i="2"/>
  <c r="R2638" i="2"/>
  <c r="P2639" i="2"/>
  <c r="O2639" i="2"/>
  <c r="Q2639" i="2"/>
  <c r="R2639" i="2"/>
  <c r="P2640" i="2"/>
  <c r="O2640" i="2"/>
  <c r="Q2640" i="2"/>
  <c r="R2640" i="2"/>
  <c r="P2641" i="2"/>
  <c r="O2641" i="2"/>
  <c r="Q2641" i="2"/>
  <c r="R2641" i="2"/>
  <c r="P2642" i="2"/>
  <c r="O2642" i="2"/>
  <c r="Q2642" i="2"/>
  <c r="R2642" i="2"/>
  <c r="P2643" i="2"/>
  <c r="O2643" i="2"/>
  <c r="Q2643" i="2"/>
  <c r="R2643" i="2"/>
  <c r="P2644" i="2"/>
  <c r="O2644" i="2"/>
  <c r="Q2644" i="2"/>
  <c r="R2644" i="2"/>
  <c r="P2645" i="2"/>
  <c r="O2645" i="2"/>
  <c r="Q2645" i="2"/>
  <c r="R2645" i="2"/>
  <c r="P2646" i="2"/>
  <c r="O2646" i="2"/>
  <c r="Q2646" i="2"/>
  <c r="R2646" i="2"/>
  <c r="P2647" i="2"/>
  <c r="O2647" i="2"/>
  <c r="Q2647" i="2"/>
  <c r="R2647" i="2"/>
  <c r="P2648" i="2"/>
  <c r="O2648" i="2"/>
  <c r="Q2648" i="2"/>
  <c r="R2648" i="2"/>
  <c r="P2649" i="2"/>
  <c r="O2649" i="2"/>
  <c r="Q2649" i="2"/>
  <c r="R2649" i="2"/>
  <c r="P2650" i="2"/>
  <c r="O2650" i="2"/>
  <c r="Q2650" i="2"/>
  <c r="R2650" i="2"/>
  <c r="P2651" i="2"/>
  <c r="O2651" i="2"/>
  <c r="Q2651" i="2"/>
  <c r="R2651" i="2"/>
  <c r="P2652" i="2"/>
  <c r="O2652" i="2"/>
  <c r="Q2652" i="2"/>
  <c r="R2652" i="2"/>
  <c r="P2653" i="2"/>
  <c r="O2653" i="2"/>
  <c r="Q2653" i="2"/>
  <c r="R2653" i="2"/>
  <c r="P2654" i="2"/>
  <c r="O2654" i="2"/>
  <c r="Q2654" i="2"/>
  <c r="R2654" i="2"/>
  <c r="P2655" i="2"/>
  <c r="O2655" i="2"/>
  <c r="Q2655" i="2"/>
  <c r="R2655" i="2"/>
  <c r="P2656" i="2"/>
  <c r="O2656" i="2"/>
  <c r="Q2656" i="2"/>
  <c r="R2656" i="2"/>
  <c r="P2657" i="2"/>
  <c r="O2657" i="2"/>
  <c r="Q2657" i="2"/>
  <c r="R2657" i="2"/>
  <c r="P2658" i="2"/>
  <c r="O2658" i="2"/>
  <c r="Q2658" i="2"/>
  <c r="R2658" i="2"/>
  <c r="P2659" i="2"/>
  <c r="O2659" i="2"/>
  <c r="Q2659" i="2"/>
  <c r="R2659" i="2"/>
  <c r="P2660" i="2"/>
  <c r="O2660" i="2"/>
  <c r="Q2660" i="2"/>
  <c r="R2660" i="2"/>
  <c r="P2661" i="2"/>
  <c r="O2661" i="2"/>
  <c r="Q2661" i="2"/>
  <c r="R2661" i="2"/>
  <c r="P2662" i="2"/>
  <c r="O2662" i="2"/>
  <c r="Q2662" i="2"/>
  <c r="R2662" i="2"/>
  <c r="P2663" i="2"/>
  <c r="O2663" i="2"/>
  <c r="Q2663" i="2"/>
  <c r="R2663" i="2"/>
  <c r="P2664" i="2"/>
  <c r="O2664" i="2"/>
  <c r="Q2664" i="2"/>
  <c r="R2664" i="2"/>
  <c r="P2665" i="2"/>
  <c r="O2665" i="2"/>
  <c r="Q2665" i="2"/>
  <c r="R2665" i="2"/>
  <c r="P2666" i="2"/>
  <c r="O2666" i="2"/>
  <c r="Q2666" i="2"/>
  <c r="R2666" i="2"/>
  <c r="P2667" i="2"/>
  <c r="O2667" i="2"/>
  <c r="Q2667" i="2"/>
  <c r="R2667" i="2"/>
  <c r="P2668" i="2"/>
  <c r="O2668" i="2"/>
  <c r="Q2668" i="2"/>
  <c r="R2668" i="2"/>
  <c r="P2669" i="2"/>
  <c r="O2669" i="2"/>
  <c r="Q2669" i="2"/>
  <c r="R2669" i="2"/>
  <c r="P2670" i="2"/>
  <c r="O2670" i="2"/>
  <c r="Q2670" i="2"/>
  <c r="R2670" i="2"/>
  <c r="P2671" i="2"/>
  <c r="O2671" i="2"/>
  <c r="Q2671" i="2"/>
  <c r="R2671" i="2"/>
  <c r="P2672" i="2"/>
  <c r="O2672" i="2"/>
  <c r="Q2672" i="2"/>
  <c r="R2672" i="2"/>
  <c r="P2673" i="2"/>
  <c r="O2673" i="2"/>
  <c r="Q2673" i="2"/>
  <c r="R2673" i="2"/>
  <c r="P2674" i="2"/>
  <c r="O2674" i="2"/>
  <c r="Q2674" i="2"/>
  <c r="R2674" i="2"/>
  <c r="P2675" i="2"/>
  <c r="O2675" i="2"/>
  <c r="Q2675" i="2"/>
  <c r="R2675" i="2"/>
  <c r="P2676" i="2"/>
  <c r="O2676" i="2"/>
  <c r="Q2676" i="2"/>
  <c r="R2676" i="2"/>
  <c r="P2677" i="2"/>
  <c r="O2677" i="2"/>
  <c r="Q2677" i="2"/>
  <c r="R2677" i="2"/>
  <c r="P2678" i="2"/>
  <c r="O2678" i="2"/>
  <c r="Q2678" i="2"/>
  <c r="R2678" i="2"/>
  <c r="P2679" i="2"/>
  <c r="O2679" i="2"/>
  <c r="Q2679" i="2"/>
  <c r="R2679" i="2"/>
  <c r="P2680" i="2"/>
  <c r="O2680" i="2"/>
  <c r="Q2680" i="2"/>
  <c r="R2680" i="2"/>
  <c r="P2681" i="2"/>
  <c r="O2681" i="2"/>
  <c r="Q2681" i="2"/>
  <c r="R2681" i="2"/>
  <c r="P2682" i="2"/>
  <c r="O2682" i="2"/>
  <c r="Q2682" i="2"/>
  <c r="R2682" i="2"/>
  <c r="P2683" i="2"/>
  <c r="O2683" i="2"/>
  <c r="Q2683" i="2"/>
  <c r="R2683" i="2"/>
  <c r="P2684" i="2"/>
  <c r="O2684" i="2"/>
  <c r="Q2684" i="2"/>
  <c r="R2684" i="2"/>
  <c r="P2685" i="2"/>
  <c r="O2685" i="2"/>
  <c r="Q2685" i="2"/>
  <c r="R2685" i="2"/>
  <c r="P2686" i="2"/>
  <c r="O2686" i="2"/>
  <c r="Q2686" i="2"/>
  <c r="R2686" i="2"/>
  <c r="P2687" i="2"/>
  <c r="O2687" i="2"/>
  <c r="Q2687" i="2"/>
  <c r="R2687" i="2"/>
  <c r="P2688" i="2"/>
  <c r="O2688" i="2"/>
  <c r="Q2688" i="2"/>
  <c r="R2688" i="2"/>
  <c r="P2689" i="2"/>
  <c r="O2689" i="2"/>
  <c r="Q2689" i="2"/>
  <c r="R2689" i="2"/>
  <c r="P2690" i="2"/>
  <c r="O2690" i="2"/>
  <c r="Q2690" i="2"/>
  <c r="R2690" i="2"/>
  <c r="P2691" i="2"/>
  <c r="O2691" i="2"/>
  <c r="Q2691" i="2"/>
  <c r="R2691" i="2"/>
  <c r="P2692" i="2"/>
  <c r="O2692" i="2"/>
  <c r="Q2692" i="2"/>
  <c r="R2692" i="2"/>
  <c r="P2693" i="2"/>
  <c r="O2693" i="2"/>
  <c r="Q2693" i="2"/>
  <c r="R2693" i="2"/>
  <c r="P2694" i="2"/>
  <c r="O2694" i="2"/>
  <c r="Q2694" i="2"/>
  <c r="R2694" i="2"/>
  <c r="P2695" i="2"/>
  <c r="O2695" i="2"/>
  <c r="Q2695" i="2"/>
  <c r="R2695" i="2"/>
  <c r="P2696" i="2"/>
  <c r="O2696" i="2"/>
  <c r="Q2696" i="2"/>
  <c r="R2696" i="2"/>
  <c r="P2697" i="2"/>
  <c r="O2697" i="2"/>
  <c r="Q2697" i="2"/>
  <c r="R2697" i="2"/>
  <c r="P2698" i="2"/>
  <c r="O2698" i="2"/>
  <c r="Q2698" i="2"/>
  <c r="R2698" i="2"/>
  <c r="P2699" i="2"/>
  <c r="O2699" i="2"/>
  <c r="Q2699" i="2"/>
  <c r="R2699" i="2"/>
  <c r="P2700" i="2"/>
  <c r="O2700" i="2"/>
  <c r="Q2700" i="2"/>
  <c r="R2700" i="2"/>
  <c r="P2701" i="2"/>
  <c r="O2701" i="2"/>
  <c r="Q2701" i="2"/>
  <c r="R2701" i="2"/>
  <c r="P2702" i="2"/>
  <c r="O2702" i="2"/>
  <c r="Q2702" i="2"/>
  <c r="R2702" i="2"/>
  <c r="P2703" i="2"/>
  <c r="O2703" i="2"/>
  <c r="Q2703" i="2"/>
  <c r="R2703" i="2"/>
  <c r="P2704" i="2"/>
  <c r="O2704" i="2"/>
  <c r="Q2704" i="2"/>
  <c r="R2704" i="2"/>
  <c r="P2705" i="2"/>
  <c r="O2705" i="2"/>
  <c r="Q2705" i="2"/>
  <c r="R2705" i="2"/>
  <c r="P2706" i="2"/>
  <c r="O2706" i="2"/>
  <c r="Q2706" i="2"/>
  <c r="R2706" i="2"/>
  <c r="P2707" i="2"/>
  <c r="O2707" i="2"/>
  <c r="Q2707" i="2"/>
  <c r="R2707" i="2"/>
  <c r="P2708" i="2"/>
  <c r="O2708" i="2"/>
  <c r="Q2708" i="2"/>
  <c r="R2708" i="2"/>
  <c r="P2709" i="2"/>
  <c r="O2709" i="2"/>
  <c r="Q2709" i="2"/>
  <c r="R2709" i="2"/>
  <c r="P2710" i="2"/>
  <c r="O2710" i="2"/>
  <c r="Q2710" i="2"/>
  <c r="R2710" i="2"/>
  <c r="P2711" i="2"/>
  <c r="O2711" i="2"/>
  <c r="Q2711" i="2"/>
  <c r="R2711" i="2"/>
  <c r="P2712" i="2"/>
  <c r="O2712" i="2"/>
  <c r="Q2712" i="2"/>
  <c r="R2712" i="2"/>
  <c r="P2713" i="2"/>
  <c r="O2713" i="2"/>
  <c r="Q2713" i="2"/>
  <c r="R2713" i="2"/>
  <c r="P2714" i="2"/>
  <c r="O2714" i="2"/>
  <c r="Q2714" i="2"/>
  <c r="R2714" i="2"/>
  <c r="P2715" i="2"/>
  <c r="O2715" i="2"/>
  <c r="Q2715" i="2"/>
  <c r="R2715" i="2"/>
  <c r="P2716" i="2"/>
  <c r="O2716" i="2"/>
  <c r="Q2716" i="2"/>
  <c r="R2716" i="2"/>
  <c r="P2717" i="2"/>
  <c r="O2717" i="2"/>
  <c r="Q2717" i="2"/>
  <c r="R2717" i="2"/>
  <c r="P2718" i="2"/>
  <c r="O2718" i="2"/>
  <c r="Q2718" i="2"/>
  <c r="R2718" i="2"/>
  <c r="P2719" i="2"/>
  <c r="O2719" i="2"/>
  <c r="Q2719" i="2"/>
  <c r="R2719" i="2"/>
  <c r="P2720" i="2"/>
  <c r="O2720" i="2"/>
  <c r="Q2720" i="2"/>
  <c r="R2720" i="2"/>
  <c r="P2721" i="2"/>
  <c r="O2721" i="2"/>
  <c r="Q2721" i="2"/>
  <c r="R2721" i="2"/>
  <c r="P2722" i="2"/>
  <c r="O2722" i="2"/>
  <c r="Q2722" i="2"/>
  <c r="R2722" i="2"/>
  <c r="P2723" i="2"/>
  <c r="O2723" i="2"/>
  <c r="Q2723" i="2"/>
  <c r="R2723" i="2"/>
  <c r="P2724" i="2"/>
  <c r="O2724" i="2"/>
  <c r="Q2724" i="2"/>
  <c r="R2724" i="2"/>
  <c r="P2725" i="2"/>
  <c r="O2725" i="2"/>
  <c r="Q2725" i="2"/>
  <c r="R2725" i="2"/>
  <c r="P2726" i="2"/>
  <c r="O2726" i="2"/>
  <c r="Q2726" i="2"/>
  <c r="R2726" i="2"/>
  <c r="P2727" i="2"/>
  <c r="O2727" i="2"/>
  <c r="Q2727" i="2"/>
  <c r="R2727" i="2"/>
  <c r="P2728" i="2"/>
  <c r="O2728" i="2"/>
  <c r="Q2728" i="2"/>
  <c r="R2728" i="2"/>
  <c r="P2729" i="2"/>
  <c r="O2729" i="2"/>
  <c r="Q2729" i="2"/>
  <c r="R2729" i="2"/>
  <c r="P2730" i="2"/>
  <c r="O2730" i="2"/>
  <c r="Q2730" i="2"/>
  <c r="R2730" i="2"/>
  <c r="P2731" i="2"/>
  <c r="O2731" i="2"/>
  <c r="Q2731" i="2"/>
  <c r="R2731" i="2"/>
  <c r="P2732" i="2"/>
  <c r="O2732" i="2"/>
  <c r="Q2732" i="2"/>
  <c r="R2732" i="2"/>
  <c r="P2733" i="2"/>
  <c r="O2733" i="2"/>
  <c r="Q2733" i="2"/>
  <c r="R2733" i="2"/>
  <c r="P2734" i="2"/>
  <c r="O2734" i="2"/>
  <c r="Q2734" i="2"/>
  <c r="R2734" i="2"/>
  <c r="P2735" i="2"/>
  <c r="O2735" i="2"/>
  <c r="Q2735" i="2"/>
  <c r="R2735" i="2"/>
  <c r="P2736" i="2"/>
  <c r="O2736" i="2"/>
  <c r="Q2736" i="2"/>
  <c r="R2736" i="2"/>
  <c r="P2737" i="2"/>
  <c r="O2737" i="2"/>
  <c r="Q2737" i="2"/>
  <c r="R2737" i="2"/>
  <c r="P2738" i="2"/>
  <c r="O2738" i="2"/>
  <c r="Q2738" i="2"/>
  <c r="R2738" i="2"/>
  <c r="P2739" i="2"/>
  <c r="O2739" i="2"/>
  <c r="Q2739" i="2"/>
  <c r="R2739" i="2"/>
  <c r="P2740" i="2"/>
  <c r="O2740" i="2"/>
  <c r="Q2740" i="2"/>
  <c r="R2740" i="2"/>
  <c r="P2741" i="2"/>
  <c r="O2741" i="2"/>
  <c r="Q2741" i="2"/>
  <c r="R2741" i="2"/>
  <c r="P2742" i="2"/>
  <c r="O2742" i="2"/>
  <c r="Q2742" i="2"/>
  <c r="R2742" i="2"/>
  <c r="P2743" i="2"/>
  <c r="O2743" i="2"/>
  <c r="Q2743" i="2"/>
  <c r="R2743" i="2"/>
  <c r="P2744" i="2"/>
  <c r="O2744" i="2"/>
  <c r="Q2744" i="2"/>
  <c r="R2744" i="2"/>
  <c r="P2745" i="2"/>
  <c r="O2745" i="2"/>
  <c r="Q2745" i="2"/>
  <c r="R2745" i="2"/>
  <c r="P2746" i="2"/>
  <c r="O2746" i="2"/>
  <c r="Q2746" i="2"/>
  <c r="R2746" i="2"/>
  <c r="P2747" i="2"/>
  <c r="O2747" i="2"/>
  <c r="Q2747" i="2"/>
  <c r="R2747" i="2"/>
  <c r="P2748" i="2"/>
  <c r="O2748" i="2"/>
  <c r="Q2748" i="2"/>
  <c r="R2748" i="2"/>
  <c r="P2749" i="2"/>
  <c r="O2749" i="2"/>
  <c r="Q2749" i="2"/>
  <c r="R2749" i="2"/>
  <c r="P2750" i="2"/>
  <c r="O2750" i="2"/>
  <c r="Q2750" i="2"/>
  <c r="R2750" i="2"/>
  <c r="P2751" i="2"/>
  <c r="O2751" i="2"/>
  <c r="Q2751" i="2"/>
  <c r="R2751" i="2"/>
  <c r="P2752" i="2"/>
  <c r="O2752" i="2"/>
  <c r="Q2752" i="2"/>
  <c r="R2752" i="2"/>
  <c r="P2753" i="2"/>
  <c r="O2753" i="2"/>
  <c r="Q2753" i="2"/>
  <c r="R2753" i="2"/>
  <c r="P2754" i="2"/>
  <c r="O2754" i="2"/>
  <c r="Q2754" i="2"/>
  <c r="R2754" i="2"/>
  <c r="P2755" i="2"/>
  <c r="O2755" i="2"/>
  <c r="Q2755" i="2"/>
  <c r="R2755" i="2"/>
  <c r="P2756" i="2"/>
  <c r="O2756" i="2"/>
  <c r="Q2756" i="2"/>
  <c r="R2756" i="2"/>
  <c r="P2757" i="2"/>
  <c r="O2757" i="2"/>
  <c r="Q2757" i="2"/>
  <c r="R2757" i="2"/>
  <c r="P2758" i="2"/>
  <c r="O2758" i="2"/>
  <c r="Q2758" i="2"/>
  <c r="R2758" i="2"/>
  <c r="P2759" i="2"/>
  <c r="O2759" i="2"/>
  <c r="Q2759" i="2"/>
  <c r="R2759" i="2"/>
  <c r="P2760" i="2"/>
  <c r="O2760" i="2"/>
  <c r="Q2760" i="2"/>
  <c r="R2760" i="2"/>
  <c r="P2761" i="2"/>
  <c r="O2761" i="2"/>
  <c r="Q2761" i="2"/>
  <c r="R2761" i="2"/>
  <c r="P2762" i="2"/>
  <c r="O2762" i="2"/>
  <c r="Q2762" i="2"/>
  <c r="R2762" i="2"/>
  <c r="P2763" i="2"/>
  <c r="O2763" i="2"/>
  <c r="Q2763" i="2"/>
  <c r="R2763" i="2"/>
  <c r="P2764" i="2"/>
  <c r="O2764" i="2"/>
  <c r="Q2764" i="2"/>
  <c r="R2764" i="2"/>
  <c r="P2765" i="2"/>
  <c r="O2765" i="2"/>
  <c r="Q2765" i="2"/>
  <c r="R2765" i="2"/>
  <c r="P2766" i="2"/>
  <c r="O2766" i="2"/>
  <c r="Q2766" i="2"/>
  <c r="R2766" i="2"/>
  <c r="P2767" i="2"/>
  <c r="O2767" i="2"/>
  <c r="Q2767" i="2"/>
  <c r="R2767" i="2"/>
  <c r="P2768" i="2"/>
  <c r="O2768" i="2"/>
  <c r="Q2768" i="2"/>
  <c r="R2768" i="2"/>
  <c r="P2769" i="2"/>
  <c r="O2769" i="2"/>
  <c r="Q2769" i="2"/>
  <c r="R2769" i="2"/>
  <c r="P2770" i="2"/>
  <c r="O2770" i="2"/>
  <c r="Q2770" i="2"/>
  <c r="R2770" i="2"/>
  <c r="P2771" i="2"/>
  <c r="O2771" i="2"/>
  <c r="Q2771" i="2"/>
  <c r="R2771" i="2"/>
  <c r="P2772" i="2"/>
  <c r="O2772" i="2"/>
  <c r="Q2772" i="2"/>
  <c r="R2772" i="2"/>
  <c r="P2773" i="2"/>
  <c r="O2773" i="2"/>
  <c r="Q2773" i="2"/>
  <c r="R2773" i="2"/>
  <c r="P2774" i="2"/>
  <c r="O2774" i="2"/>
  <c r="Q2774" i="2"/>
  <c r="R2774" i="2"/>
  <c r="P2775" i="2"/>
  <c r="O2775" i="2"/>
  <c r="Q2775" i="2"/>
  <c r="R2775" i="2"/>
  <c r="P2776" i="2"/>
  <c r="O2776" i="2"/>
  <c r="Q2776" i="2"/>
  <c r="R2776" i="2"/>
  <c r="P2777" i="2"/>
  <c r="O2777" i="2"/>
  <c r="Q2777" i="2"/>
  <c r="R2777" i="2"/>
  <c r="P2778" i="2"/>
  <c r="O2778" i="2"/>
  <c r="Q2778" i="2"/>
  <c r="R2778" i="2"/>
  <c r="P2779" i="2"/>
  <c r="O2779" i="2"/>
  <c r="Q2779" i="2"/>
  <c r="R2779" i="2"/>
  <c r="P2780" i="2"/>
  <c r="O2780" i="2"/>
  <c r="Q2780" i="2"/>
  <c r="R2780" i="2"/>
  <c r="P2781" i="2"/>
  <c r="O2781" i="2"/>
  <c r="Q2781" i="2"/>
  <c r="R2781" i="2"/>
  <c r="P2782" i="2"/>
  <c r="O2782" i="2"/>
  <c r="Q2782" i="2"/>
  <c r="R2782" i="2"/>
  <c r="P2783" i="2"/>
  <c r="O2783" i="2"/>
  <c r="Q2783" i="2"/>
  <c r="R2783" i="2"/>
  <c r="P2784" i="2"/>
  <c r="O2784" i="2"/>
  <c r="Q2784" i="2"/>
  <c r="R2784" i="2"/>
  <c r="P2785" i="2"/>
  <c r="O2785" i="2"/>
  <c r="Q2785" i="2"/>
  <c r="R2785" i="2"/>
  <c r="P2786" i="2"/>
  <c r="O2786" i="2"/>
  <c r="Q2786" i="2"/>
  <c r="R2786" i="2"/>
  <c r="P2787" i="2"/>
  <c r="O2787" i="2"/>
  <c r="Q2787" i="2"/>
  <c r="R2787" i="2"/>
  <c r="P2788" i="2"/>
  <c r="O2788" i="2"/>
  <c r="Q2788" i="2"/>
  <c r="R2788" i="2"/>
  <c r="P2789" i="2"/>
  <c r="O2789" i="2"/>
  <c r="Q2789" i="2"/>
  <c r="R2789" i="2"/>
  <c r="P2790" i="2"/>
  <c r="O2790" i="2"/>
  <c r="Q2790" i="2"/>
  <c r="R2790" i="2"/>
  <c r="P2791" i="2"/>
  <c r="O2791" i="2"/>
  <c r="Q2791" i="2"/>
  <c r="R2791" i="2"/>
  <c r="P2792" i="2"/>
  <c r="O2792" i="2"/>
  <c r="Q2792" i="2"/>
  <c r="R2792" i="2"/>
  <c r="P2793" i="2"/>
  <c r="O2793" i="2"/>
  <c r="Q2793" i="2"/>
  <c r="R2793" i="2"/>
  <c r="P2794" i="2"/>
  <c r="O2794" i="2"/>
  <c r="Q2794" i="2"/>
  <c r="R2794" i="2"/>
  <c r="P2795" i="2"/>
  <c r="O2795" i="2"/>
  <c r="Q2795" i="2"/>
  <c r="R2795" i="2"/>
  <c r="P2796" i="2"/>
  <c r="O2796" i="2"/>
  <c r="Q2796" i="2"/>
  <c r="R2796" i="2"/>
  <c r="P2797" i="2"/>
  <c r="O2797" i="2"/>
  <c r="Q2797" i="2"/>
  <c r="R2797" i="2"/>
  <c r="P2798" i="2"/>
  <c r="O2798" i="2"/>
  <c r="Q2798" i="2"/>
  <c r="R2798" i="2"/>
  <c r="P2799" i="2"/>
  <c r="O2799" i="2"/>
  <c r="Q2799" i="2"/>
  <c r="R2799" i="2"/>
  <c r="P2800" i="2"/>
  <c r="O2800" i="2"/>
  <c r="Q2800" i="2"/>
  <c r="R2800" i="2"/>
  <c r="P2801" i="2"/>
  <c r="O2801" i="2"/>
  <c r="Q2801" i="2"/>
  <c r="R2801" i="2"/>
  <c r="P2802" i="2"/>
  <c r="O2802" i="2"/>
  <c r="Q2802" i="2"/>
  <c r="R2802" i="2"/>
  <c r="P2803" i="2"/>
  <c r="O2803" i="2"/>
  <c r="Q2803" i="2"/>
  <c r="R2803" i="2"/>
  <c r="P2804" i="2"/>
  <c r="O2804" i="2"/>
  <c r="Q2804" i="2"/>
  <c r="R2804" i="2"/>
  <c r="P2805" i="2"/>
  <c r="O2805" i="2"/>
  <c r="Q2805" i="2"/>
  <c r="R2805" i="2"/>
  <c r="P2806" i="2"/>
  <c r="O2806" i="2"/>
  <c r="Q2806" i="2"/>
  <c r="R2806" i="2"/>
  <c r="P2807" i="2"/>
  <c r="O2807" i="2"/>
  <c r="Q2807" i="2"/>
  <c r="R2807" i="2"/>
  <c r="P2808" i="2"/>
  <c r="O2808" i="2"/>
  <c r="Q2808" i="2"/>
  <c r="R2808" i="2"/>
  <c r="P2809" i="2"/>
  <c r="O2809" i="2"/>
  <c r="Q2809" i="2"/>
  <c r="R2809" i="2"/>
  <c r="P2810" i="2"/>
  <c r="O2810" i="2"/>
  <c r="Q2810" i="2"/>
  <c r="R2810" i="2"/>
  <c r="P2811" i="2"/>
  <c r="O2811" i="2"/>
  <c r="Q2811" i="2"/>
  <c r="R2811" i="2"/>
  <c r="P2812" i="2"/>
  <c r="O2812" i="2"/>
  <c r="Q2812" i="2"/>
  <c r="R2812" i="2"/>
  <c r="P2813" i="2"/>
  <c r="O2813" i="2"/>
  <c r="Q2813" i="2"/>
  <c r="R2813" i="2"/>
  <c r="P2814" i="2"/>
  <c r="O2814" i="2"/>
  <c r="Q2814" i="2"/>
  <c r="R2814" i="2"/>
  <c r="P2815" i="2"/>
  <c r="O2815" i="2"/>
  <c r="Q2815" i="2"/>
  <c r="R2815" i="2"/>
  <c r="P2816" i="2"/>
  <c r="O2816" i="2"/>
  <c r="Q2816" i="2"/>
  <c r="R2816" i="2"/>
  <c r="P2817" i="2"/>
  <c r="O2817" i="2"/>
  <c r="Q2817" i="2"/>
  <c r="R2817" i="2"/>
  <c r="P2818" i="2"/>
  <c r="O2818" i="2"/>
  <c r="Q2818" i="2"/>
  <c r="R2818" i="2"/>
  <c r="P2819" i="2"/>
  <c r="O2819" i="2"/>
  <c r="Q2819" i="2"/>
  <c r="R2819" i="2"/>
  <c r="P2820" i="2"/>
  <c r="O2820" i="2"/>
  <c r="Q2820" i="2"/>
  <c r="R2820" i="2"/>
  <c r="P2821" i="2"/>
  <c r="O2821" i="2"/>
  <c r="Q2821" i="2"/>
  <c r="R2821" i="2"/>
  <c r="P2822" i="2"/>
  <c r="O2822" i="2"/>
  <c r="Q2822" i="2"/>
  <c r="R2822" i="2"/>
  <c r="P2823" i="2"/>
  <c r="O2823" i="2"/>
  <c r="Q2823" i="2"/>
  <c r="R2823" i="2"/>
  <c r="P2824" i="2"/>
  <c r="O2824" i="2"/>
  <c r="Q2824" i="2"/>
  <c r="R2824" i="2"/>
  <c r="P2825" i="2"/>
  <c r="O2825" i="2"/>
  <c r="Q2825" i="2"/>
  <c r="R2825" i="2"/>
  <c r="P2826" i="2"/>
  <c r="O2826" i="2"/>
  <c r="Q2826" i="2"/>
  <c r="R2826" i="2"/>
  <c r="P2827" i="2"/>
  <c r="O2827" i="2"/>
  <c r="Q2827" i="2"/>
  <c r="R2827" i="2"/>
  <c r="P2828" i="2"/>
  <c r="O2828" i="2"/>
  <c r="Q2828" i="2"/>
  <c r="R2828" i="2"/>
  <c r="P2829" i="2"/>
  <c r="O2829" i="2"/>
  <c r="Q2829" i="2"/>
  <c r="R2829" i="2"/>
  <c r="P2830" i="2"/>
  <c r="O2830" i="2"/>
  <c r="Q2830" i="2"/>
  <c r="R2830" i="2"/>
  <c r="P2831" i="2"/>
  <c r="O2831" i="2"/>
  <c r="Q2831" i="2"/>
  <c r="R2831" i="2"/>
  <c r="P2832" i="2"/>
  <c r="O2832" i="2"/>
  <c r="Q2832" i="2"/>
  <c r="R2832" i="2"/>
  <c r="P2833" i="2"/>
  <c r="O2833" i="2"/>
  <c r="Q2833" i="2"/>
  <c r="R2833" i="2"/>
  <c r="P2834" i="2"/>
  <c r="O2834" i="2"/>
  <c r="Q2834" i="2"/>
  <c r="R2834" i="2"/>
  <c r="P2835" i="2"/>
  <c r="O2835" i="2"/>
  <c r="Q2835" i="2"/>
  <c r="R2835" i="2"/>
  <c r="P2836" i="2"/>
  <c r="O2836" i="2"/>
  <c r="Q2836" i="2"/>
  <c r="R2836" i="2"/>
  <c r="P2837" i="2"/>
  <c r="O2837" i="2"/>
  <c r="Q2837" i="2"/>
  <c r="R2837" i="2"/>
  <c r="P2838" i="2"/>
  <c r="O2838" i="2"/>
  <c r="Q2838" i="2"/>
  <c r="R2838" i="2"/>
  <c r="P2839" i="2"/>
  <c r="O2839" i="2"/>
  <c r="Q2839" i="2"/>
  <c r="R2839" i="2"/>
  <c r="P2840" i="2"/>
  <c r="O2840" i="2"/>
  <c r="Q2840" i="2"/>
  <c r="R2840" i="2"/>
  <c r="P2841" i="2"/>
  <c r="O2841" i="2"/>
  <c r="Q2841" i="2"/>
  <c r="R2841" i="2"/>
  <c r="P2842" i="2"/>
  <c r="O2842" i="2"/>
  <c r="Q2842" i="2"/>
  <c r="R2842" i="2"/>
  <c r="P2843" i="2"/>
  <c r="O2843" i="2"/>
  <c r="Q2843" i="2"/>
  <c r="R2843" i="2"/>
  <c r="P2844" i="2"/>
  <c r="O2844" i="2"/>
  <c r="Q2844" i="2"/>
  <c r="R2844" i="2"/>
  <c r="P2845" i="2"/>
  <c r="O2845" i="2"/>
  <c r="Q2845" i="2"/>
  <c r="R2845" i="2"/>
  <c r="P2846" i="2"/>
  <c r="O2846" i="2"/>
  <c r="Q2846" i="2"/>
  <c r="R2846" i="2"/>
  <c r="P2847" i="2"/>
  <c r="O2847" i="2"/>
  <c r="Q2847" i="2"/>
  <c r="R2847" i="2"/>
  <c r="P2848" i="2"/>
  <c r="O2848" i="2"/>
  <c r="Q2848" i="2"/>
  <c r="R2848" i="2"/>
  <c r="P2849" i="2"/>
  <c r="O2849" i="2"/>
  <c r="Q2849" i="2"/>
  <c r="R2849" i="2"/>
  <c r="P2850" i="2"/>
  <c r="O2850" i="2"/>
  <c r="Q2850" i="2"/>
  <c r="R2850" i="2"/>
  <c r="P2851" i="2"/>
  <c r="O2851" i="2"/>
  <c r="Q2851" i="2"/>
  <c r="R2851" i="2"/>
  <c r="P2852" i="2"/>
  <c r="O2852" i="2"/>
  <c r="Q2852" i="2"/>
  <c r="R2852" i="2"/>
  <c r="P2853" i="2"/>
  <c r="O2853" i="2"/>
  <c r="Q2853" i="2"/>
  <c r="R2853" i="2"/>
  <c r="P2854" i="2"/>
  <c r="O2854" i="2"/>
  <c r="Q2854" i="2"/>
  <c r="R2854" i="2"/>
  <c r="P2855" i="2"/>
  <c r="O2855" i="2"/>
  <c r="Q2855" i="2"/>
  <c r="R2855" i="2"/>
  <c r="P2856" i="2"/>
  <c r="O2856" i="2"/>
  <c r="Q2856" i="2"/>
  <c r="R2856" i="2"/>
  <c r="P2857" i="2"/>
  <c r="O2857" i="2"/>
  <c r="Q2857" i="2"/>
  <c r="R2857" i="2"/>
  <c r="P2858" i="2"/>
  <c r="O2858" i="2"/>
  <c r="Q2858" i="2"/>
  <c r="R2858" i="2"/>
  <c r="P2859" i="2"/>
  <c r="O2859" i="2"/>
  <c r="Q2859" i="2"/>
  <c r="R2859" i="2"/>
  <c r="P2860" i="2"/>
  <c r="O2860" i="2"/>
  <c r="Q2860" i="2"/>
  <c r="R2860" i="2"/>
  <c r="P2861" i="2"/>
  <c r="O2861" i="2"/>
  <c r="Q2861" i="2"/>
  <c r="R2861" i="2"/>
  <c r="P2862" i="2"/>
  <c r="O2862" i="2"/>
  <c r="Q2862" i="2"/>
  <c r="R2862" i="2"/>
  <c r="P2863" i="2"/>
  <c r="O2863" i="2"/>
  <c r="Q2863" i="2"/>
  <c r="R2863" i="2"/>
  <c r="P2864" i="2"/>
  <c r="O2864" i="2"/>
  <c r="Q2864" i="2"/>
  <c r="R2864" i="2"/>
  <c r="P2865" i="2"/>
  <c r="O2865" i="2"/>
  <c r="Q2865" i="2"/>
  <c r="R2865" i="2"/>
  <c r="P2866" i="2"/>
  <c r="O2866" i="2"/>
  <c r="Q2866" i="2"/>
  <c r="R2866" i="2"/>
  <c r="P2867" i="2"/>
  <c r="O2867" i="2"/>
  <c r="Q2867" i="2"/>
  <c r="R2867" i="2"/>
  <c r="P2868" i="2"/>
  <c r="O2868" i="2"/>
  <c r="Q2868" i="2"/>
  <c r="R2868" i="2"/>
  <c r="P2869" i="2"/>
  <c r="O2869" i="2"/>
  <c r="Q2869" i="2"/>
  <c r="R2869" i="2"/>
  <c r="P2870" i="2"/>
  <c r="O2870" i="2"/>
  <c r="Q2870" i="2"/>
  <c r="R2870" i="2"/>
  <c r="P2871" i="2"/>
  <c r="O2871" i="2"/>
  <c r="Q2871" i="2"/>
  <c r="R2871" i="2"/>
  <c r="P2872" i="2"/>
  <c r="O2872" i="2"/>
  <c r="Q2872" i="2"/>
  <c r="R2872" i="2"/>
  <c r="P2873" i="2"/>
  <c r="O2873" i="2"/>
  <c r="Q2873" i="2"/>
  <c r="R2873" i="2"/>
  <c r="P2874" i="2"/>
  <c r="O2874" i="2"/>
  <c r="Q2874" i="2"/>
  <c r="R2874" i="2"/>
  <c r="P2875" i="2"/>
  <c r="O2875" i="2"/>
  <c r="Q2875" i="2"/>
  <c r="R2875" i="2"/>
  <c r="P2876" i="2"/>
  <c r="O2876" i="2"/>
  <c r="Q2876" i="2"/>
  <c r="R2876" i="2"/>
  <c r="P2877" i="2"/>
  <c r="O2877" i="2"/>
  <c r="Q2877" i="2"/>
  <c r="R2877" i="2"/>
  <c r="P2878" i="2"/>
  <c r="O2878" i="2"/>
  <c r="Q2878" i="2"/>
  <c r="R2878" i="2"/>
  <c r="P2879" i="2"/>
  <c r="O2879" i="2"/>
  <c r="Q2879" i="2"/>
  <c r="R2879" i="2"/>
  <c r="P2880" i="2"/>
  <c r="O2880" i="2"/>
  <c r="Q2880" i="2"/>
  <c r="R2880" i="2"/>
  <c r="P2881" i="2"/>
  <c r="O2881" i="2"/>
  <c r="Q2881" i="2"/>
  <c r="R2881" i="2"/>
  <c r="P2882" i="2"/>
  <c r="O2882" i="2"/>
  <c r="Q2882" i="2"/>
  <c r="R2882" i="2"/>
  <c r="P2883" i="2"/>
  <c r="O2883" i="2"/>
  <c r="Q2883" i="2"/>
  <c r="R2883" i="2"/>
  <c r="P2884" i="2"/>
  <c r="O2884" i="2"/>
  <c r="Q2884" i="2"/>
  <c r="R2884" i="2"/>
  <c r="P2885" i="2"/>
  <c r="O2885" i="2"/>
  <c r="Q2885" i="2"/>
  <c r="R2885" i="2"/>
  <c r="P2886" i="2"/>
  <c r="O2886" i="2"/>
  <c r="Q2886" i="2"/>
  <c r="R2886" i="2"/>
  <c r="P2887" i="2"/>
  <c r="O2887" i="2"/>
  <c r="Q2887" i="2"/>
  <c r="R2887" i="2"/>
  <c r="P2888" i="2"/>
  <c r="O2888" i="2"/>
  <c r="Q2888" i="2"/>
  <c r="R2888" i="2"/>
  <c r="P2889" i="2"/>
  <c r="O2889" i="2"/>
  <c r="Q2889" i="2"/>
  <c r="R2889" i="2"/>
  <c r="P2890" i="2"/>
  <c r="O2890" i="2"/>
  <c r="Q2890" i="2"/>
  <c r="R2890" i="2"/>
  <c r="P2891" i="2"/>
  <c r="O2891" i="2"/>
  <c r="Q2891" i="2"/>
  <c r="R2891" i="2"/>
  <c r="P2892" i="2"/>
  <c r="O2892" i="2"/>
  <c r="Q2892" i="2"/>
  <c r="R2892" i="2"/>
  <c r="P2893" i="2"/>
  <c r="O2893" i="2"/>
  <c r="Q2893" i="2"/>
  <c r="R2893" i="2"/>
  <c r="P2894" i="2"/>
  <c r="O2894" i="2"/>
  <c r="Q2894" i="2"/>
  <c r="R2894" i="2"/>
  <c r="P2895" i="2"/>
  <c r="O2895" i="2"/>
  <c r="Q2895" i="2"/>
  <c r="R2895" i="2"/>
  <c r="P2896" i="2"/>
  <c r="O2896" i="2"/>
  <c r="Q2896" i="2"/>
  <c r="R2896" i="2"/>
  <c r="P2897" i="2"/>
  <c r="O2897" i="2"/>
  <c r="Q2897" i="2"/>
  <c r="R2897" i="2"/>
  <c r="P2898" i="2"/>
  <c r="O2898" i="2"/>
  <c r="Q2898" i="2"/>
  <c r="R2898" i="2"/>
  <c r="P2899" i="2"/>
  <c r="O2899" i="2"/>
  <c r="Q2899" i="2"/>
  <c r="R2899" i="2"/>
  <c r="P2900" i="2"/>
  <c r="O2900" i="2"/>
  <c r="Q2900" i="2"/>
  <c r="R2900" i="2"/>
  <c r="P2901" i="2"/>
  <c r="O2901" i="2"/>
  <c r="Q2901" i="2"/>
  <c r="R2901" i="2"/>
  <c r="P2902" i="2"/>
  <c r="O2902" i="2"/>
  <c r="Q2902" i="2"/>
  <c r="R2902" i="2"/>
  <c r="P2903" i="2"/>
  <c r="O2903" i="2"/>
  <c r="Q2903" i="2"/>
  <c r="R2903" i="2"/>
  <c r="P2904" i="2"/>
  <c r="O2904" i="2"/>
  <c r="Q2904" i="2"/>
  <c r="R2904" i="2"/>
  <c r="P2905" i="2"/>
  <c r="O2905" i="2"/>
  <c r="Q2905" i="2"/>
  <c r="R2905" i="2"/>
  <c r="P2906" i="2"/>
  <c r="O2906" i="2"/>
  <c r="Q2906" i="2"/>
  <c r="R2906" i="2"/>
  <c r="P2907" i="2"/>
  <c r="O2907" i="2"/>
  <c r="Q2907" i="2"/>
  <c r="R2907" i="2"/>
  <c r="P2908" i="2"/>
  <c r="O2908" i="2"/>
  <c r="Q2908" i="2"/>
  <c r="R2908" i="2"/>
  <c r="P2909" i="2"/>
  <c r="O2909" i="2"/>
  <c r="Q2909" i="2"/>
  <c r="R2909" i="2"/>
  <c r="P2910" i="2"/>
  <c r="O2910" i="2"/>
  <c r="Q2910" i="2"/>
  <c r="R2910" i="2"/>
  <c r="P2911" i="2"/>
  <c r="O2911" i="2"/>
  <c r="Q2911" i="2"/>
  <c r="R2911" i="2"/>
  <c r="P2912" i="2"/>
  <c r="O2912" i="2"/>
  <c r="Q2912" i="2"/>
  <c r="R2912" i="2"/>
  <c r="P2913" i="2"/>
  <c r="O2913" i="2"/>
  <c r="Q2913" i="2"/>
  <c r="R2913" i="2"/>
  <c r="P2914" i="2"/>
  <c r="O2914" i="2"/>
  <c r="Q2914" i="2"/>
  <c r="R2914" i="2"/>
  <c r="P2915" i="2"/>
  <c r="O2915" i="2"/>
  <c r="Q2915" i="2"/>
  <c r="R2915" i="2"/>
  <c r="P2916" i="2"/>
  <c r="O2916" i="2"/>
  <c r="Q2916" i="2"/>
  <c r="R2916" i="2"/>
  <c r="P2917" i="2"/>
  <c r="O2917" i="2"/>
  <c r="Q2917" i="2"/>
  <c r="R2917" i="2"/>
  <c r="P2918" i="2"/>
  <c r="O2918" i="2"/>
  <c r="Q2918" i="2"/>
  <c r="R2918" i="2"/>
  <c r="P2919" i="2"/>
  <c r="O2919" i="2"/>
  <c r="Q2919" i="2"/>
  <c r="R2919" i="2"/>
  <c r="P2920" i="2"/>
  <c r="O2920" i="2"/>
  <c r="Q2920" i="2"/>
  <c r="R2920" i="2"/>
  <c r="P2921" i="2"/>
  <c r="O2921" i="2"/>
  <c r="Q2921" i="2"/>
  <c r="R2921" i="2"/>
  <c r="P2922" i="2"/>
  <c r="O2922" i="2"/>
  <c r="Q2922" i="2"/>
  <c r="R2922" i="2"/>
  <c r="P2923" i="2"/>
  <c r="O2923" i="2"/>
  <c r="Q2923" i="2"/>
  <c r="R2923" i="2"/>
  <c r="P2924" i="2"/>
  <c r="O2924" i="2"/>
  <c r="Q2924" i="2"/>
  <c r="R2924" i="2"/>
  <c r="P2925" i="2"/>
  <c r="O2925" i="2"/>
  <c r="Q2925" i="2"/>
  <c r="R2925" i="2"/>
  <c r="P2926" i="2"/>
  <c r="O2926" i="2"/>
  <c r="Q2926" i="2"/>
  <c r="R2926" i="2"/>
  <c r="P2927" i="2"/>
  <c r="O2927" i="2"/>
  <c r="Q2927" i="2"/>
  <c r="R2927" i="2"/>
  <c r="P2928" i="2"/>
  <c r="O2928" i="2"/>
  <c r="Q2928" i="2"/>
  <c r="R2928" i="2"/>
  <c r="P2929" i="2"/>
  <c r="O2929" i="2"/>
  <c r="Q2929" i="2"/>
  <c r="R2929" i="2"/>
  <c r="P2930" i="2"/>
  <c r="O2930" i="2"/>
  <c r="Q2930" i="2"/>
  <c r="R2930" i="2"/>
  <c r="P2931" i="2"/>
  <c r="O2931" i="2"/>
  <c r="Q2931" i="2"/>
  <c r="R2931" i="2"/>
  <c r="P2932" i="2"/>
  <c r="O2932" i="2"/>
  <c r="Q2932" i="2"/>
  <c r="R2932" i="2"/>
  <c r="P2933" i="2"/>
  <c r="O2933" i="2"/>
  <c r="Q2933" i="2"/>
  <c r="R2933" i="2"/>
  <c r="P2934" i="2"/>
  <c r="O2934" i="2"/>
  <c r="Q2934" i="2"/>
  <c r="R2934" i="2"/>
  <c r="P2935" i="2"/>
  <c r="O2935" i="2"/>
  <c r="Q2935" i="2"/>
  <c r="R2935" i="2"/>
  <c r="P2936" i="2"/>
  <c r="O2936" i="2"/>
  <c r="Q2936" i="2"/>
  <c r="R2936" i="2"/>
  <c r="P2937" i="2"/>
  <c r="O2937" i="2"/>
  <c r="Q2937" i="2"/>
  <c r="R2937" i="2"/>
  <c r="P2938" i="2"/>
  <c r="O2938" i="2"/>
  <c r="Q2938" i="2"/>
  <c r="R2938" i="2"/>
  <c r="P2939" i="2"/>
  <c r="O2939" i="2"/>
  <c r="Q2939" i="2"/>
  <c r="R2939" i="2"/>
  <c r="P2940" i="2"/>
  <c r="O2940" i="2"/>
  <c r="Q2940" i="2"/>
  <c r="R2940" i="2"/>
  <c r="P2941" i="2"/>
  <c r="O2941" i="2"/>
  <c r="Q2941" i="2"/>
  <c r="R2941" i="2"/>
  <c r="P2942" i="2"/>
  <c r="O2942" i="2"/>
  <c r="Q2942" i="2"/>
  <c r="R2942" i="2"/>
  <c r="P2943" i="2"/>
  <c r="O2943" i="2"/>
  <c r="Q2943" i="2"/>
  <c r="R2943" i="2"/>
  <c r="P2944" i="2"/>
  <c r="O2944" i="2"/>
  <c r="Q2944" i="2"/>
  <c r="R2944" i="2"/>
  <c r="P2945" i="2"/>
  <c r="O2945" i="2"/>
  <c r="Q2945" i="2"/>
  <c r="R2945" i="2"/>
  <c r="P2946" i="2"/>
  <c r="O2946" i="2"/>
  <c r="Q2946" i="2"/>
  <c r="R2946" i="2"/>
  <c r="P2947" i="2"/>
  <c r="O2947" i="2"/>
  <c r="Q2947" i="2"/>
  <c r="R2947" i="2"/>
  <c r="P2948" i="2"/>
  <c r="O2948" i="2"/>
  <c r="Q2948" i="2"/>
  <c r="R2948" i="2"/>
  <c r="P2949" i="2"/>
  <c r="O2949" i="2"/>
  <c r="Q2949" i="2"/>
  <c r="R2949" i="2"/>
  <c r="P2950" i="2"/>
  <c r="O2950" i="2"/>
  <c r="Q2950" i="2"/>
  <c r="R2950" i="2"/>
  <c r="P2951" i="2"/>
  <c r="O2951" i="2"/>
  <c r="Q2951" i="2"/>
  <c r="R2951" i="2"/>
  <c r="P2952" i="2"/>
  <c r="O2952" i="2"/>
  <c r="Q2952" i="2"/>
  <c r="R2952" i="2"/>
  <c r="P2953" i="2"/>
  <c r="O2953" i="2"/>
  <c r="Q2953" i="2"/>
  <c r="R2953" i="2"/>
  <c r="P2954" i="2"/>
  <c r="O2954" i="2"/>
  <c r="Q2954" i="2"/>
  <c r="R2954" i="2"/>
  <c r="P2955" i="2"/>
  <c r="O2955" i="2"/>
  <c r="Q2955" i="2"/>
  <c r="R2955" i="2"/>
  <c r="P2956" i="2"/>
  <c r="O2956" i="2"/>
  <c r="Q2956" i="2"/>
  <c r="R2956" i="2"/>
  <c r="P2957" i="2"/>
  <c r="O2957" i="2"/>
  <c r="Q2957" i="2"/>
  <c r="R2957" i="2"/>
  <c r="P2958" i="2"/>
  <c r="O2958" i="2"/>
  <c r="Q2958" i="2"/>
  <c r="R2958" i="2"/>
  <c r="P2959" i="2"/>
  <c r="O2959" i="2"/>
  <c r="Q2959" i="2"/>
  <c r="R2959" i="2"/>
  <c r="P2960" i="2"/>
  <c r="O2960" i="2"/>
  <c r="Q2960" i="2"/>
  <c r="R2960" i="2"/>
  <c r="P2961" i="2"/>
  <c r="O2961" i="2"/>
  <c r="Q2961" i="2"/>
  <c r="R2961" i="2"/>
  <c r="P2962" i="2"/>
  <c r="O2962" i="2"/>
  <c r="Q2962" i="2"/>
  <c r="R2962" i="2"/>
  <c r="P2963" i="2"/>
  <c r="O2963" i="2"/>
  <c r="Q2963" i="2"/>
  <c r="R2963" i="2"/>
  <c r="P2964" i="2"/>
  <c r="O2964" i="2"/>
  <c r="Q2964" i="2"/>
  <c r="R2964" i="2"/>
  <c r="P2965" i="2"/>
  <c r="O2965" i="2"/>
  <c r="Q2965" i="2"/>
  <c r="R2965" i="2"/>
  <c r="P2966" i="2"/>
  <c r="O2966" i="2"/>
  <c r="Q2966" i="2"/>
  <c r="R2966" i="2"/>
  <c r="P2967" i="2"/>
  <c r="O2967" i="2"/>
  <c r="Q2967" i="2"/>
  <c r="R2967" i="2"/>
  <c r="P2968" i="2"/>
  <c r="O2968" i="2"/>
  <c r="Q2968" i="2"/>
  <c r="R2968" i="2"/>
  <c r="P2969" i="2"/>
  <c r="O2969" i="2"/>
  <c r="Q2969" i="2"/>
  <c r="R2969" i="2"/>
  <c r="P2970" i="2"/>
  <c r="O2970" i="2"/>
  <c r="Q2970" i="2"/>
  <c r="R2970" i="2"/>
  <c r="P2971" i="2"/>
  <c r="O2971" i="2"/>
  <c r="Q2971" i="2"/>
  <c r="R2971" i="2"/>
  <c r="P2972" i="2"/>
  <c r="O2972" i="2"/>
  <c r="Q2972" i="2"/>
  <c r="R2972" i="2"/>
  <c r="P2973" i="2"/>
  <c r="O2973" i="2"/>
  <c r="Q2973" i="2"/>
  <c r="R2973" i="2"/>
  <c r="P2974" i="2"/>
  <c r="O2974" i="2"/>
  <c r="Q2974" i="2"/>
  <c r="R2974" i="2"/>
  <c r="P2975" i="2"/>
  <c r="O2975" i="2"/>
  <c r="Q2975" i="2"/>
  <c r="R2975" i="2"/>
  <c r="P2976" i="2"/>
  <c r="O2976" i="2"/>
  <c r="Q2976" i="2"/>
  <c r="R2976" i="2"/>
  <c r="P2977" i="2"/>
  <c r="O2977" i="2"/>
  <c r="Q2977" i="2"/>
  <c r="R2977" i="2"/>
  <c r="P2978" i="2"/>
  <c r="O2978" i="2"/>
  <c r="Q2978" i="2"/>
  <c r="R2978" i="2"/>
  <c r="P2979" i="2"/>
  <c r="O2979" i="2"/>
  <c r="Q2979" i="2"/>
  <c r="R2979" i="2"/>
  <c r="P2980" i="2"/>
  <c r="O2980" i="2"/>
  <c r="Q2980" i="2"/>
  <c r="R2980" i="2"/>
  <c r="P2981" i="2"/>
  <c r="O2981" i="2"/>
  <c r="Q2981" i="2"/>
  <c r="R2981" i="2"/>
  <c r="P2982" i="2"/>
  <c r="O2982" i="2"/>
  <c r="Q2982" i="2"/>
  <c r="R2982" i="2"/>
  <c r="P2983" i="2"/>
  <c r="O2983" i="2"/>
  <c r="Q2983" i="2"/>
  <c r="R2983" i="2"/>
  <c r="P2984" i="2"/>
  <c r="O2984" i="2"/>
  <c r="Q2984" i="2"/>
  <c r="R2984" i="2"/>
  <c r="P2985" i="2"/>
  <c r="O2985" i="2"/>
  <c r="Q2985" i="2"/>
  <c r="R2985" i="2"/>
  <c r="P2986" i="2"/>
  <c r="O2986" i="2"/>
  <c r="Q2986" i="2"/>
  <c r="R2986" i="2"/>
  <c r="P2987" i="2"/>
  <c r="O2987" i="2"/>
  <c r="Q2987" i="2"/>
  <c r="R2987" i="2"/>
  <c r="P2988" i="2"/>
  <c r="O2988" i="2"/>
  <c r="Q2988" i="2"/>
  <c r="R2988" i="2"/>
  <c r="P2989" i="2"/>
  <c r="O2989" i="2"/>
  <c r="Q2989" i="2"/>
  <c r="R2989" i="2"/>
  <c r="P2990" i="2"/>
  <c r="O2990" i="2"/>
  <c r="Q2990" i="2"/>
  <c r="R2990" i="2"/>
  <c r="P2991" i="2"/>
  <c r="O2991" i="2"/>
  <c r="Q2991" i="2"/>
  <c r="R2991" i="2"/>
  <c r="P2992" i="2"/>
  <c r="O2992" i="2"/>
  <c r="Q2992" i="2"/>
  <c r="R2992" i="2"/>
  <c r="P2993" i="2"/>
  <c r="O2993" i="2"/>
  <c r="Q2993" i="2"/>
  <c r="R2993" i="2"/>
  <c r="P2994" i="2"/>
  <c r="O2994" i="2"/>
  <c r="Q2994" i="2"/>
  <c r="R2994" i="2"/>
  <c r="P2995" i="2"/>
  <c r="O2995" i="2"/>
  <c r="Q2995" i="2"/>
  <c r="R2995" i="2"/>
  <c r="P2996" i="2"/>
  <c r="O2996" i="2"/>
  <c r="Q2996" i="2"/>
  <c r="R2996" i="2"/>
  <c r="P2997" i="2"/>
  <c r="O2997" i="2"/>
  <c r="Q2997" i="2"/>
  <c r="R2997" i="2"/>
  <c r="P2998" i="2"/>
  <c r="O2998" i="2"/>
  <c r="Q2998" i="2"/>
  <c r="R2998" i="2"/>
  <c r="P2999" i="2"/>
  <c r="O2999" i="2"/>
  <c r="Q2999" i="2"/>
  <c r="R2999" i="2"/>
  <c r="P3000" i="2"/>
  <c r="O3000" i="2"/>
  <c r="Q3000" i="2"/>
  <c r="R3000" i="2"/>
  <c r="P3001" i="2"/>
  <c r="O3001" i="2"/>
  <c r="Q3001" i="2"/>
  <c r="R3001" i="2"/>
  <c r="P3002" i="2"/>
  <c r="O3002" i="2"/>
  <c r="Q3002" i="2"/>
  <c r="R3002" i="2"/>
  <c r="P3003" i="2"/>
  <c r="O3003" i="2"/>
  <c r="Q3003" i="2"/>
  <c r="R3003" i="2"/>
  <c r="P3004" i="2"/>
  <c r="O3004" i="2"/>
  <c r="Q3004" i="2"/>
  <c r="R3004" i="2"/>
  <c r="P3005" i="2"/>
  <c r="O3005" i="2"/>
  <c r="Q3005" i="2"/>
  <c r="R3005" i="2"/>
  <c r="P3006" i="2"/>
  <c r="O3006" i="2"/>
  <c r="Q3006" i="2"/>
  <c r="R3006" i="2"/>
  <c r="P3007" i="2"/>
  <c r="O3007" i="2"/>
  <c r="Q3007" i="2"/>
  <c r="R3007" i="2"/>
  <c r="P3008" i="2"/>
  <c r="O3008" i="2"/>
  <c r="Q3008" i="2"/>
  <c r="R3008" i="2"/>
  <c r="P3009" i="2"/>
  <c r="O3009" i="2"/>
  <c r="Q3009" i="2"/>
  <c r="R3009" i="2"/>
  <c r="P3010" i="2"/>
  <c r="O3010" i="2"/>
  <c r="Q3010" i="2"/>
  <c r="R3010" i="2"/>
  <c r="P3011" i="2"/>
  <c r="O3011" i="2"/>
  <c r="Q3011" i="2"/>
  <c r="R3011" i="2"/>
  <c r="P3012" i="2"/>
  <c r="O3012" i="2"/>
  <c r="Q3012" i="2"/>
  <c r="R3012" i="2"/>
  <c r="P3013" i="2"/>
  <c r="O3013" i="2"/>
  <c r="Q3013" i="2"/>
  <c r="R3013" i="2"/>
  <c r="P3014" i="2"/>
  <c r="O3014" i="2"/>
  <c r="Q3014" i="2"/>
  <c r="R3014" i="2"/>
  <c r="P3015" i="2"/>
  <c r="O3015" i="2"/>
  <c r="Q3015" i="2"/>
  <c r="R3015" i="2"/>
  <c r="P3016" i="2"/>
  <c r="O3016" i="2"/>
  <c r="Q3016" i="2"/>
  <c r="R3016" i="2"/>
  <c r="P3017" i="2"/>
  <c r="O3017" i="2"/>
  <c r="Q3017" i="2"/>
  <c r="R3017" i="2"/>
  <c r="P3018" i="2"/>
  <c r="O3018" i="2"/>
  <c r="Q3018" i="2"/>
  <c r="R3018" i="2"/>
  <c r="P3019" i="2"/>
  <c r="O3019" i="2"/>
  <c r="Q3019" i="2"/>
  <c r="R3019" i="2"/>
  <c r="P3020" i="2"/>
  <c r="O3020" i="2"/>
  <c r="Q3020" i="2"/>
  <c r="R3020" i="2"/>
  <c r="P3021" i="2"/>
  <c r="O3021" i="2"/>
  <c r="Q3021" i="2"/>
  <c r="R3021" i="2"/>
  <c r="P3022" i="2"/>
  <c r="O3022" i="2"/>
  <c r="Q3022" i="2"/>
  <c r="R3022" i="2"/>
  <c r="P3023" i="2"/>
  <c r="O3023" i="2"/>
  <c r="Q3023" i="2"/>
  <c r="R3023" i="2"/>
  <c r="P3024" i="2"/>
  <c r="O3024" i="2"/>
  <c r="Q3024" i="2"/>
  <c r="R3024" i="2"/>
  <c r="P3025" i="2"/>
  <c r="O3025" i="2"/>
  <c r="Q3025" i="2"/>
  <c r="R3025" i="2"/>
  <c r="P3026" i="2"/>
  <c r="O3026" i="2"/>
  <c r="Q3026" i="2"/>
  <c r="R3026" i="2"/>
  <c r="P3027" i="2"/>
  <c r="O3027" i="2"/>
  <c r="Q3027" i="2"/>
  <c r="R3027" i="2"/>
  <c r="P3028" i="2"/>
  <c r="O3028" i="2"/>
  <c r="Q3028" i="2"/>
  <c r="R3028" i="2"/>
  <c r="P3029" i="2"/>
  <c r="O3029" i="2"/>
  <c r="Q3029" i="2"/>
  <c r="R3029" i="2"/>
  <c r="P3030" i="2"/>
  <c r="O3030" i="2"/>
  <c r="Q3030" i="2"/>
  <c r="R3030" i="2"/>
  <c r="P3031" i="2"/>
  <c r="O3031" i="2"/>
  <c r="Q3031" i="2"/>
  <c r="R3031" i="2"/>
  <c r="P3032" i="2"/>
  <c r="O3032" i="2"/>
  <c r="Q3032" i="2"/>
  <c r="R3032" i="2"/>
  <c r="P3033" i="2"/>
  <c r="O3033" i="2"/>
  <c r="Q3033" i="2"/>
  <c r="R3033" i="2"/>
  <c r="P3034" i="2"/>
  <c r="O3034" i="2"/>
  <c r="Q3034" i="2"/>
  <c r="R3034" i="2"/>
  <c r="P3035" i="2"/>
  <c r="O3035" i="2"/>
  <c r="Q3035" i="2"/>
  <c r="R3035" i="2"/>
  <c r="P3036" i="2"/>
  <c r="O3036" i="2"/>
  <c r="Q3036" i="2"/>
  <c r="R3036" i="2"/>
  <c r="P3037" i="2"/>
  <c r="O3037" i="2"/>
  <c r="Q3037" i="2"/>
  <c r="R3037" i="2"/>
  <c r="P3038" i="2"/>
  <c r="O3038" i="2"/>
  <c r="Q3038" i="2"/>
  <c r="R3038" i="2"/>
  <c r="P3039" i="2"/>
  <c r="O3039" i="2"/>
  <c r="Q3039" i="2"/>
  <c r="R3039" i="2"/>
  <c r="P3040" i="2"/>
  <c r="O3040" i="2"/>
  <c r="Q3040" i="2"/>
  <c r="R3040" i="2"/>
  <c r="P3041" i="2"/>
  <c r="O3041" i="2"/>
  <c r="Q3041" i="2"/>
  <c r="R3041" i="2"/>
  <c r="P3042" i="2"/>
  <c r="O3042" i="2"/>
  <c r="Q3042" i="2"/>
  <c r="R3042" i="2"/>
  <c r="P3043" i="2"/>
  <c r="O3043" i="2"/>
  <c r="Q3043" i="2"/>
  <c r="R3043" i="2"/>
  <c r="P3044" i="2"/>
  <c r="O3044" i="2"/>
  <c r="Q3044" i="2"/>
  <c r="R3044" i="2"/>
  <c r="P3045" i="2"/>
  <c r="O3045" i="2"/>
  <c r="Q3045" i="2"/>
  <c r="R3045" i="2"/>
  <c r="P3046" i="2"/>
  <c r="O3046" i="2"/>
  <c r="Q3046" i="2"/>
  <c r="R3046" i="2"/>
  <c r="P3047" i="2"/>
  <c r="O3047" i="2"/>
  <c r="Q3047" i="2"/>
  <c r="R3047" i="2"/>
  <c r="P3048" i="2"/>
  <c r="O3048" i="2"/>
  <c r="Q3048" i="2"/>
  <c r="R3048" i="2"/>
  <c r="P3049" i="2"/>
  <c r="O3049" i="2"/>
  <c r="Q3049" i="2"/>
  <c r="R3049" i="2"/>
  <c r="P3050" i="2"/>
  <c r="O3050" i="2"/>
  <c r="Q3050" i="2"/>
  <c r="R3050" i="2"/>
  <c r="P3051" i="2"/>
  <c r="O3051" i="2"/>
  <c r="Q3051" i="2"/>
  <c r="R3051" i="2"/>
  <c r="P3052" i="2"/>
  <c r="O3052" i="2"/>
  <c r="Q3052" i="2"/>
  <c r="R3052" i="2"/>
  <c r="P3053" i="2"/>
  <c r="O3053" i="2"/>
  <c r="Q3053" i="2"/>
  <c r="R3053" i="2"/>
  <c r="P3054" i="2"/>
  <c r="O3054" i="2"/>
  <c r="Q3054" i="2"/>
  <c r="R3054" i="2"/>
  <c r="P3055" i="2"/>
  <c r="O3055" i="2"/>
  <c r="Q3055" i="2"/>
  <c r="R3055" i="2"/>
  <c r="P3056" i="2"/>
  <c r="O3056" i="2"/>
  <c r="Q3056" i="2"/>
  <c r="R3056" i="2"/>
  <c r="P3057" i="2"/>
  <c r="O3057" i="2"/>
  <c r="Q3057" i="2"/>
  <c r="R3057" i="2"/>
  <c r="P3058" i="2"/>
  <c r="O3058" i="2"/>
  <c r="Q3058" i="2"/>
  <c r="R3058" i="2"/>
  <c r="P3059" i="2"/>
  <c r="O3059" i="2"/>
  <c r="Q3059" i="2"/>
  <c r="R3059" i="2"/>
  <c r="P3060" i="2"/>
  <c r="O3060" i="2"/>
  <c r="Q3060" i="2"/>
  <c r="R3060" i="2"/>
  <c r="P3061" i="2"/>
  <c r="O3061" i="2"/>
  <c r="Q3061" i="2"/>
  <c r="R3061" i="2"/>
  <c r="P3062" i="2"/>
  <c r="O3062" i="2"/>
  <c r="Q3062" i="2"/>
  <c r="R3062" i="2"/>
  <c r="P3063" i="2"/>
  <c r="O3063" i="2"/>
  <c r="Q3063" i="2"/>
  <c r="R3063" i="2"/>
  <c r="P3064" i="2"/>
  <c r="O3064" i="2"/>
  <c r="Q3064" i="2"/>
  <c r="R3064" i="2"/>
  <c r="P3065" i="2"/>
  <c r="O3065" i="2"/>
  <c r="Q3065" i="2"/>
  <c r="R3065" i="2"/>
  <c r="P3066" i="2"/>
  <c r="O3066" i="2"/>
  <c r="Q3066" i="2"/>
  <c r="R3066" i="2"/>
  <c r="P3067" i="2"/>
  <c r="O3067" i="2"/>
  <c r="Q3067" i="2"/>
  <c r="R3067" i="2"/>
  <c r="P3068" i="2"/>
  <c r="O3068" i="2"/>
  <c r="Q3068" i="2"/>
  <c r="R3068" i="2"/>
  <c r="P3069" i="2"/>
  <c r="O3069" i="2"/>
  <c r="Q3069" i="2"/>
  <c r="R3069" i="2"/>
  <c r="P3070" i="2"/>
  <c r="O3070" i="2"/>
  <c r="Q3070" i="2"/>
  <c r="R3070" i="2"/>
  <c r="P3071" i="2"/>
  <c r="O3071" i="2"/>
  <c r="Q3071" i="2"/>
  <c r="R3071" i="2"/>
  <c r="P3072" i="2"/>
  <c r="O3072" i="2"/>
  <c r="Q3072" i="2"/>
  <c r="R3072" i="2"/>
  <c r="P3073" i="2"/>
  <c r="O3073" i="2"/>
  <c r="Q3073" i="2"/>
  <c r="R3073" i="2"/>
  <c r="P3074" i="2"/>
  <c r="O3074" i="2"/>
  <c r="Q3074" i="2"/>
  <c r="R3074" i="2"/>
  <c r="P3075" i="2"/>
  <c r="O3075" i="2"/>
  <c r="Q3075" i="2"/>
  <c r="R3075" i="2"/>
  <c r="P3076" i="2"/>
  <c r="O3076" i="2"/>
  <c r="Q3076" i="2"/>
  <c r="R3076" i="2"/>
  <c r="P3077" i="2"/>
  <c r="O3077" i="2"/>
  <c r="Q3077" i="2"/>
  <c r="R3077" i="2"/>
  <c r="P3078" i="2"/>
  <c r="O3078" i="2"/>
  <c r="Q3078" i="2"/>
  <c r="R3078" i="2"/>
  <c r="P3079" i="2"/>
  <c r="O3079" i="2"/>
  <c r="Q3079" i="2"/>
  <c r="R3079" i="2"/>
  <c r="P3080" i="2"/>
  <c r="O3080" i="2"/>
  <c r="Q3080" i="2"/>
  <c r="R3080" i="2"/>
  <c r="P3081" i="2"/>
  <c r="O3081" i="2"/>
  <c r="Q3081" i="2"/>
  <c r="R3081" i="2"/>
  <c r="P3082" i="2"/>
  <c r="O3082" i="2"/>
  <c r="Q3082" i="2"/>
  <c r="R3082" i="2"/>
  <c r="P3083" i="2"/>
  <c r="O3083" i="2"/>
  <c r="Q3083" i="2"/>
  <c r="R3083" i="2"/>
  <c r="P3084" i="2"/>
  <c r="O3084" i="2"/>
  <c r="Q3084" i="2"/>
  <c r="R3084" i="2"/>
  <c r="P3085" i="2"/>
  <c r="O3085" i="2"/>
  <c r="Q3085" i="2"/>
  <c r="R3085" i="2"/>
  <c r="P3086" i="2"/>
  <c r="O3086" i="2"/>
  <c r="Q3086" i="2"/>
  <c r="R3086" i="2"/>
  <c r="P3087" i="2"/>
  <c r="O3087" i="2"/>
  <c r="Q3087" i="2"/>
  <c r="R3087" i="2"/>
  <c r="P3088" i="2"/>
  <c r="O3088" i="2"/>
  <c r="Q3088" i="2"/>
  <c r="R3088" i="2"/>
  <c r="P3089" i="2"/>
  <c r="O3089" i="2"/>
  <c r="Q3089" i="2"/>
  <c r="R3089" i="2"/>
  <c r="P3090" i="2"/>
  <c r="O3090" i="2"/>
  <c r="Q3090" i="2"/>
  <c r="R3090" i="2"/>
  <c r="P3091" i="2"/>
  <c r="O3091" i="2"/>
  <c r="Q3091" i="2"/>
  <c r="R3091" i="2"/>
  <c r="P3092" i="2"/>
  <c r="O3092" i="2"/>
  <c r="Q3092" i="2"/>
  <c r="R3092" i="2"/>
  <c r="P3093" i="2"/>
  <c r="O3093" i="2"/>
  <c r="Q3093" i="2"/>
  <c r="R3093" i="2"/>
  <c r="P3094" i="2"/>
  <c r="O3094" i="2"/>
  <c r="Q3094" i="2"/>
  <c r="R3094" i="2"/>
  <c r="P3095" i="2"/>
  <c r="O3095" i="2"/>
  <c r="Q3095" i="2"/>
  <c r="R3095" i="2"/>
  <c r="P3096" i="2"/>
  <c r="O3096" i="2"/>
  <c r="Q3096" i="2"/>
  <c r="R3096" i="2"/>
  <c r="P3097" i="2"/>
  <c r="O3097" i="2"/>
  <c r="Q3097" i="2"/>
  <c r="R3097" i="2"/>
  <c r="P3098" i="2"/>
  <c r="O3098" i="2"/>
  <c r="Q3098" i="2"/>
  <c r="R3098" i="2"/>
  <c r="P3099" i="2"/>
  <c r="O3099" i="2"/>
  <c r="Q3099" i="2"/>
  <c r="R3099" i="2"/>
  <c r="P3100" i="2"/>
  <c r="O3100" i="2"/>
  <c r="Q3100" i="2"/>
  <c r="R3100" i="2"/>
  <c r="P3101" i="2"/>
  <c r="O3101" i="2"/>
  <c r="Q3101" i="2"/>
  <c r="R3101" i="2"/>
  <c r="P3102" i="2"/>
  <c r="O3102" i="2"/>
  <c r="Q3102" i="2"/>
  <c r="R3102" i="2"/>
  <c r="P3103" i="2"/>
  <c r="O3103" i="2"/>
  <c r="Q3103" i="2"/>
  <c r="R3103" i="2"/>
  <c r="P3104" i="2"/>
  <c r="O3104" i="2"/>
  <c r="Q3104" i="2"/>
  <c r="R3104" i="2"/>
  <c r="P3105" i="2"/>
  <c r="O3105" i="2"/>
  <c r="Q3105" i="2"/>
  <c r="R3105" i="2"/>
  <c r="P3106" i="2"/>
  <c r="O3106" i="2"/>
  <c r="Q3106" i="2"/>
  <c r="R3106" i="2"/>
  <c r="P3107" i="2"/>
  <c r="O3107" i="2"/>
  <c r="Q3107" i="2"/>
  <c r="R3107" i="2"/>
  <c r="P3108" i="2"/>
  <c r="O3108" i="2"/>
  <c r="Q3108" i="2"/>
  <c r="R3108" i="2"/>
  <c r="P3109" i="2"/>
  <c r="O3109" i="2"/>
  <c r="Q3109" i="2"/>
  <c r="R3109" i="2"/>
  <c r="P3110" i="2"/>
  <c r="O3110" i="2"/>
  <c r="Q3110" i="2"/>
  <c r="R3110" i="2"/>
  <c r="P3111" i="2"/>
  <c r="O3111" i="2"/>
  <c r="Q3111" i="2"/>
  <c r="R3111" i="2"/>
  <c r="P3112" i="2"/>
  <c r="O3112" i="2"/>
  <c r="Q3112" i="2"/>
  <c r="R3112" i="2"/>
  <c r="P3113" i="2"/>
  <c r="O3113" i="2"/>
  <c r="Q3113" i="2"/>
  <c r="R3113" i="2"/>
  <c r="P3114" i="2"/>
  <c r="O3114" i="2"/>
  <c r="Q3114" i="2"/>
  <c r="R3114" i="2"/>
  <c r="P3115" i="2"/>
  <c r="O3115" i="2"/>
  <c r="Q3115" i="2"/>
  <c r="R3115" i="2"/>
  <c r="P3116" i="2"/>
  <c r="O3116" i="2"/>
  <c r="Q3116" i="2"/>
  <c r="R3116" i="2"/>
  <c r="P3117" i="2"/>
  <c r="O3117" i="2"/>
  <c r="Q3117" i="2"/>
  <c r="R3117" i="2"/>
  <c r="P3118" i="2"/>
  <c r="O3118" i="2"/>
  <c r="Q3118" i="2"/>
  <c r="R3118" i="2"/>
  <c r="P3119" i="2"/>
  <c r="O3119" i="2"/>
  <c r="Q3119" i="2"/>
  <c r="R3119" i="2"/>
  <c r="P3120" i="2"/>
  <c r="O3120" i="2"/>
  <c r="Q3120" i="2"/>
  <c r="R3120" i="2"/>
  <c r="P3121" i="2"/>
  <c r="O3121" i="2"/>
  <c r="Q3121" i="2"/>
  <c r="R3121" i="2"/>
  <c r="P3122" i="2"/>
  <c r="O3122" i="2"/>
  <c r="Q3122" i="2"/>
  <c r="R3122" i="2"/>
  <c r="P3123" i="2"/>
  <c r="O3123" i="2"/>
  <c r="Q3123" i="2"/>
  <c r="R3123" i="2"/>
  <c r="P3124" i="2"/>
  <c r="O3124" i="2"/>
  <c r="Q3124" i="2"/>
  <c r="R3124" i="2"/>
  <c r="P3125" i="2"/>
  <c r="O3125" i="2"/>
  <c r="Q3125" i="2"/>
  <c r="R3125" i="2"/>
  <c r="P3126" i="2"/>
  <c r="O3126" i="2"/>
  <c r="Q3126" i="2"/>
  <c r="R3126" i="2"/>
  <c r="P3127" i="2"/>
  <c r="O3127" i="2"/>
  <c r="Q3127" i="2"/>
  <c r="R3127" i="2"/>
  <c r="P3128" i="2"/>
  <c r="O3128" i="2"/>
  <c r="Q3128" i="2"/>
  <c r="R3128" i="2"/>
  <c r="P3129" i="2"/>
  <c r="O3129" i="2"/>
  <c r="Q3129" i="2"/>
  <c r="R3129" i="2"/>
  <c r="P3130" i="2"/>
  <c r="O3130" i="2"/>
  <c r="Q3130" i="2"/>
  <c r="R3130" i="2"/>
  <c r="P3131" i="2"/>
  <c r="O3131" i="2"/>
  <c r="Q3131" i="2"/>
  <c r="R3131" i="2"/>
  <c r="P3132" i="2"/>
  <c r="O3132" i="2"/>
  <c r="Q3132" i="2"/>
  <c r="R3132" i="2"/>
  <c r="P3133" i="2"/>
  <c r="O3133" i="2"/>
  <c r="Q3133" i="2"/>
  <c r="R3133" i="2"/>
  <c r="P3134" i="2"/>
  <c r="O3134" i="2"/>
  <c r="Q3134" i="2"/>
  <c r="R3134" i="2"/>
  <c r="P3135" i="2"/>
  <c r="O3135" i="2"/>
  <c r="Q3135" i="2"/>
  <c r="R3135" i="2"/>
  <c r="P3136" i="2"/>
  <c r="O3136" i="2"/>
  <c r="Q3136" i="2"/>
  <c r="R3136" i="2"/>
  <c r="P3137" i="2"/>
  <c r="O3137" i="2"/>
  <c r="Q3137" i="2"/>
  <c r="R3137" i="2"/>
  <c r="P3138" i="2"/>
  <c r="O3138" i="2"/>
  <c r="Q3138" i="2"/>
  <c r="R3138" i="2"/>
  <c r="P3139" i="2"/>
  <c r="O3139" i="2"/>
  <c r="Q3139" i="2"/>
  <c r="R3139" i="2"/>
  <c r="P3140" i="2"/>
  <c r="O3140" i="2"/>
  <c r="Q3140" i="2"/>
  <c r="R3140" i="2"/>
  <c r="P3141" i="2"/>
  <c r="O3141" i="2"/>
  <c r="Q3141" i="2"/>
  <c r="R3141" i="2"/>
  <c r="P3142" i="2"/>
  <c r="O3142" i="2"/>
  <c r="Q3142" i="2"/>
  <c r="R3142" i="2"/>
  <c r="P3143" i="2"/>
  <c r="O3143" i="2"/>
  <c r="Q3143" i="2"/>
  <c r="R3143" i="2"/>
  <c r="P3144" i="2"/>
  <c r="O3144" i="2"/>
  <c r="Q3144" i="2"/>
  <c r="R3144" i="2"/>
  <c r="P3145" i="2"/>
  <c r="O3145" i="2"/>
  <c r="Q3145" i="2"/>
  <c r="R3145" i="2"/>
  <c r="P3146" i="2"/>
  <c r="O3146" i="2"/>
  <c r="Q3146" i="2"/>
  <c r="R3146" i="2"/>
  <c r="P3147" i="2"/>
  <c r="O3147" i="2"/>
  <c r="Q3147" i="2"/>
  <c r="R3147" i="2"/>
  <c r="P3148" i="2"/>
  <c r="O3148" i="2"/>
  <c r="Q3148" i="2"/>
  <c r="R3148" i="2"/>
  <c r="P3149" i="2"/>
  <c r="O3149" i="2"/>
  <c r="Q3149" i="2"/>
  <c r="R3149" i="2"/>
  <c r="P3150" i="2"/>
  <c r="O3150" i="2"/>
  <c r="Q3150" i="2"/>
  <c r="R3150" i="2"/>
  <c r="P3151" i="2"/>
  <c r="O3151" i="2"/>
  <c r="Q3151" i="2"/>
  <c r="R3151" i="2"/>
  <c r="P3152" i="2"/>
  <c r="O3152" i="2"/>
  <c r="Q3152" i="2"/>
  <c r="R3152" i="2"/>
  <c r="P3153" i="2"/>
  <c r="O3153" i="2"/>
  <c r="Q3153" i="2"/>
  <c r="R3153" i="2"/>
  <c r="P3154" i="2"/>
  <c r="O3154" i="2"/>
  <c r="Q3154" i="2"/>
  <c r="R3154" i="2"/>
  <c r="P3155" i="2"/>
  <c r="O3155" i="2"/>
  <c r="Q3155" i="2"/>
  <c r="R3155" i="2"/>
  <c r="P3156" i="2"/>
  <c r="O3156" i="2"/>
  <c r="Q3156" i="2"/>
  <c r="R3156" i="2"/>
  <c r="P3157" i="2"/>
  <c r="O3157" i="2"/>
  <c r="Q3157" i="2"/>
  <c r="R3157" i="2"/>
  <c r="P3158" i="2"/>
  <c r="O3158" i="2"/>
  <c r="Q3158" i="2"/>
  <c r="R3158" i="2"/>
  <c r="P3159" i="2"/>
  <c r="O3159" i="2"/>
  <c r="Q3159" i="2"/>
  <c r="R3159" i="2"/>
  <c r="P3160" i="2"/>
  <c r="O3160" i="2"/>
  <c r="Q3160" i="2"/>
  <c r="R3160" i="2"/>
  <c r="P3161" i="2"/>
  <c r="O3161" i="2"/>
  <c r="Q3161" i="2"/>
  <c r="R3161" i="2"/>
  <c r="P3162" i="2"/>
  <c r="O3162" i="2"/>
  <c r="Q3162" i="2"/>
  <c r="R3162" i="2"/>
  <c r="P3163" i="2"/>
  <c r="O3163" i="2"/>
  <c r="Q3163" i="2"/>
  <c r="R3163" i="2"/>
  <c r="P3164" i="2"/>
  <c r="O3164" i="2"/>
  <c r="Q3164" i="2"/>
  <c r="R3164" i="2"/>
  <c r="P3165" i="2"/>
  <c r="O3165" i="2"/>
  <c r="Q3165" i="2"/>
  <c r="R3165" i="2"/>
  <c r="P3166" i="2"/>
  <c r="O3166" i="2"/>
  <c r="Q3166" i="2"/>
  <c r="R3166" i="2"/>
  <c r="P3167" i="2"/>
  <c r="O3167" i="2"/>
  <c r="Q3167" i="2"/>
  <c r="R3167" i="2"/>
  <c r="P3168" i="2"/>
  <c r="O3168" i="2"/>
  <c r="Q3168" i="2"/>
  <c r="R3168" i="2"/>
  <c r="P3169" i="2"/>
  <c r="O3169" i="2"/>
  <c r="Q3169" i="2"/>
  <c r="R3169" i="2"/>
  <c r="P3170" i="2"/>
  <c r="O3170" i="2"/>
  <c r="Q3170" i="2"/>
  <c r="R3170" i="2"/>
  <c r="P3171" i="2"/>
  <c r="O3171" i="2"/>
  <c r="Q3171" i="2"/>
  <c r="R3171" i="2"/>
  <c r="P3172" i="2"/>
  <c r="O3172" i="2"/>
  <c r="Q3172" i="2"/>
  <c r="R3172" i="2"/>
  <c r="P3173" i="2"/>
  <c r="O3173" i="2"/>
  <c r="Q3173" i="2"/>
  <c r="R3173" i="2"/>
  <c r="P3174" i="2"/>
  <c r="O3174" i="2"/>
  <c r="Q3174" i="2"/>
  <c r="R3174" i="2"/>
  <c r="P3175" i="2"/>
  <c r="O3175" i="2"/>
  <c r="Q3175" i="2"/>
  <c r="R3175" i="2"/>
  <c r="P3176" i="2"/>
  <c r="O3176" i="2"/>
  <c r="Q3176" i="2"/>
  <c r="R3176" i="2"/>
  <c r="P3177" i="2"/>
  <c r="O3177" i="2"/>
  <c r="Q3177" i="2"/>
  <c r="R3177" i="2"/>
  <c r="P3178" i="2"/>
  <c r="O3178" i="2"/>
  <c r="Q3178" i="2"/>
  <c r="R3178" i="2"/>
  <c r="P3179" i="2"/>
  <c r="O3179" i="2"/>
  <c r="Q3179" i="2"/>
  <c r="R3179" i="2"/>
  <c r="P3180" i="2"/>
  <c r="O3180" i="2"/>
  <c r="Q3180" i="2"/>
  <c r="R3180" i="2"/>
  <c r="P3181" i="2"/>
  <c r="O3181" i="2"/>
  <c r="Q3181" i="2"/>
  <c r="R3181" i="2"/>
  <c r="P3182" i="2"/>
  <c r="O3182" i="2"/>
  <c r="Q3182" i="2"/>
  <c r="R3182" i="2"/>
  <c r="P3183" i="2"/>
  <c r="O3183" i="2"/>
  <c r="Q3183" i="2"/>
  <c r="R3183" i="2"/>
  <c r="P3184" i="2"/>
  <c r="O3184" i="2"/>
  <c r="Q3184" i="2"/>
  <c r="R3184" i="2"/>
  <c r="P3185" i="2"/>
  <c r="O3185" i="2"/>
  <c r="Q3185" i="2"/>
  <c r="R3185" i="2"/>
  <c r="P3186" i="2"/>
  <c r="O3186" i="2"/>
  <c r="Q3186" i="2"/>
  <c r="R3186" i="2"/>
  <c r="P3187" i="2"/>
  <c r="O3187" i="2"/>
  <c r="Q3187" i="2"/>
  <c r="R3187" i="2"/>
  <c r="P3188" i="2"/>
  <c r="O3188" i="2"/>
  <c r="Q3188" i="2"/>
  <c r="R3188" i="2"/>
  <c r="P3189" i="2"/>
  <c r="O3189" i="2"/>
  <c r="Q3189" i="2"/>
  <c r="R3189" i="2"/>
  <c r="P3190" i="2"/>
  <c r="O3190" i="2"/>
  <c r="Q3190" i="2"/>
  <c r="R3190" i="2"/>
  <c r="P3191" i="2"/>
  <c r="O3191" i="2"/>
  <c r="Q3191" i="2"/>
  <c r="R3191" i="2"/>
  <c r="P3192" i="2"/>
  <c r="O3192" i="2"/>
  <c r="Q3192" i="2"/>
  <c r="R3192" i="2"/>
  <c r="P3193" i="2"/>
  <c r="O3193" i="2"/>
  <c r="Q3193" i="2"/>
  <c r="R3193" i="2"/>
  <c r="P3194" i="2"/>
  <c r="O3194" i="2"/>
  <c r="Q3194" i="2"/>
  <c r="R3194" i="2"/>
  <c r="P3195" i="2"/>
  <c r="O3195" i="2"/>
  <c r="Q3195" i="2"/>
  <c r="R3195" i="2"/>
  <c r="P3196" i="2"/>
  <c r="O3196" i="2"/>
  <c r="Q3196" i="2"/>
  <c r="R3196" i="2"/>
  <c r="P3197" i="2"/>
  <c r="O3197" i="2"/>
  <c r="Q3197" i="2"/>
  <c r="R3197" i="2"/>
  <c r="P3198" i="2"/>
  <c r="O3198" i="2"/>
  <c r="Q3198" i="2"/>
  <c r="R3198" i="2"/>
  <c r="P3199" i="2"/>
  <c r="O3199" i="2"/>
  <c r="Q3199" i="2"/>
  <c r="R3199" i="2"/>
  <c r="P3200" i="2"/>
  <c r="O3200" i="2"/>
  <c r="Q3200" i="2"/>
  <c r="R3200" i="2"/>
  <c r="P3201" i="2"/>
  <c r="O3201" i="2"/>
  <c r="Q3201" i="2"/>
  <c r="R3201" i="2"/>
  <c r="P3202" i="2"/>
  <c r="O3202" i="2"/>
  <c r="Q3202" i="2"/>
  <c r="R3202" i="2"/>
  <c r="P3203" i="2"/>
  <c r="O3203" i="2"/>
  <c r="Q3203" i="2"/>
  <c r="R3203" i="2"/>
  <c r="P3204" i="2"/>
  <c r="O3204" i="2"/>
  <c r="Q3204" i="2"/>
  <c r="R3204" i="2"/>
  <c r="P3205" i="2"/>
  <c r="O3205" i="2"/>
  <c r="Q3205" i="2"/>
  <c r="R3205" i="2"/>
  <c r="P3206" i="2"/>
  <c r="O3206" i="2"/>
  <c r="Q3206" i="2"/>
  <c r="R3206" i="2"/>
  <c r="P3207" i="2"/>
  <c r="O3207" i="2"/>
  <c r="Q3207" i="2"/>
  <c r="R3207" i="2"/>
  <c r="P3208" i="2"/>
  <c r="O3208" i="2"/>
  <c r="Q3208" i="2"/>
  <c r="R3208" i="2"/>
  <c r="P3209" i="2"/>
  <c r="O3209" i="2"/>
  <c r="Q3209" i="2"/>
  <c r="R3209" i="2"/>
  <c r="P3210" i="2"/>
  <c r="O3210" i="2"/>
  <c r="Q3210" i="2"/>
  <c r="R3210" i="2"/>
  <c r="P3211" i="2"/>
  <c r="O3211" i="2"/>
  <c r="Q3211" i="2"/>
  <c r="R3211" i="2"/>
  <c r="P3212" i="2"/>
  <c r="O3212" i="2"/>
  <c r="Q3212" i="2"/>
  <c r="R3212" i="2"/>
  <c r="P3213" i="2"/>
  <c r="O3213" i="2"/>
  <c r="Q3213" i="2"/>
  <c r="R3213" i="2"/>
  <c r="P3214" i="2"/>
  <c r="O3214" i="2"/>
  <c r="Q3214" i="2"/>
  <c r="R3214" i="2"/>
  <c r="P3215" i="2"/>
  <c r="O3215" i="2"/>
  <c r="Q3215" i="2"/>
  <c r="R3215" i="2"/>
  <c r="P3216" i="2"/>
  <c r="O3216" i="2"/>
  <c r="Q3216" i="2"/>
  <c r="R3216" i="2"/>
  <c r="P3217" i="2"/>
  <c r="O3217" i="2"/>
  <c r="Q3217" i="2"/>
  <c r="R3217" i="2"/>
  <c r="P3218" i="2"/>
  <c r="O3218" i="2"/>
  <c r="Q3218" i="2"/>
  <c r="R3218" i="2"/>
  <c r="P3219" i="2"/>
  <c r="O3219" i="2"/>
  <c r="Q3219" i="2"/>
  <c r="R3219" i="2"/>
  <c r="P3220" i="2"/>
  <c r="O3220" i="2"/>
  <c r="Q3220" i="2"/>
  <c r="R3220" i="2"/>
  <c r="P3221" i="2"/>
  <c r="O3221" i="2"/>
  <c r="Q3221" i="2"/>
  <c r="R3221" i="2"/>
  <c r="P3222" i="2"/>
  <c r="O3222" i="2"/>
  <c r="Q3222" i="2"/>
  <c r="R3222" i="2"/>
  <c r="P3223" i="2"/>
  <c r="O3223" i="2"/>
  <c r="Q3223" i="2"/>
  <c r="R3223" i="2"/>
  <c r="P3224" i="2"/>
  <c r="O3224" i="2"/>
  <c r="Q3224" i="2"/>
  <c r="R3224" i="2"/>
  <c r="P3225" i="2"/>
  <c r="O3225" i="2"/>
  <c r="Q3225" i="2"/>
  <c r="R3225" i="2"/>
  <c r="P3226" i="2"/>
  <c r="O3226" i="2"/>
  <c r="Q3226" i="2"/>
  <c r="R3226" i="2"/>
  <c r="P3227" i="2"/>
  <c r="O3227" i="2"/>
  <c r="Q3227" i="2"/>
  <c r="R3227" i="2"/>
  <c r="P3228" i="2"/>
  <c r="O3228" i="2"/>
  <c r="Q3228" i="2"/>
  <c r="R3228" i="2"/>
  <c r="P3229" i="2"/>
  <c r="O3229" i="2"/>
  <c r="Q3229" i="2"/>
  <c r="R3229" i="2"/>
  <c r="P3230" i="2"/>
  <c r="O3230" i="2"/>
  <c r="Q3230" i="2"/>
  <c r="R3230" i="2"/>
  <c r="P3231" i="2"/>
  <c r="O3231" i="2"/>
  <c r="Q3231" i="2"/>
  <c r="R3231" i="2"/>
  <c r="P3232" i="2"/>
  <c r="O3232" i="2"/>
  <c r="Q3232" i="2"/>
  <c r="R3232" i="2"/>
  <c r="P3233" i="2"/>
  <c r="O3233" i="2"/>
  <c r="Q3233" i="2"/>
  <c r="R3233" i="2"/>
  <c r="P3234" i="2"/>
  <c r="O3234" i="2"/>
  <c r="Q3234" i="2"/>
  <c r="R3234" i="2"/>
  <c r="P3235" i="2"/>
  <c r="O3235" i="2"/>
  <c r="Q3235" i="2"/>
  <c r="R3235" i="2"/>
  <c r="P3236" i="2"/>
  <c r="O3236" i="2"/>
  <c r="Q3236" i="2"/>
  <c r="R3236" i="2"/>
  <c r="P3237" i="2"/>
  <c r="O3237" i="2"/>
  <c r="Q3237" i="2"/>
  <c r="R3237" i="2"/>
  <c r="P3238" i="2"/>
  <c r="O3238" i="2"/>
  <c r="Q3238" i="2"/>
  <c r="R3238" i="2"/>
  <c r="P3239" i="2"/>
  <c r="O3239" i="2"/>
  <c r="Q3239" i="2"/>
  <c r="R3239" i="2"/>
  <c r="P3240" i="2"/>
  <c r="O3240" i="2"/>
  <c r="Q3240" i="2"/>
  <c r="R3240" i="2"/>
  <c r="P3241" i="2"/>
  <c r="O3241" i="2"/>
  <c r="Q3241" i="2"/>
  <c r="R3241" i="2"/>
  <c r="P3242" i="2"/>
  <c r="O3242" i="2"/>
  <c r="Q3242" i="2"/>
  <c r="R3242" i="2"/>
  <c r="P3243" i="2"/>
  <c r="O3243" i="2"/>
  <c r="Q3243" i="2"/>
  <c r="R3243" i="2"/>
  <c r="P3244" i="2"/>
  <c r="O3244" i="2"/>
  <c r="Q3244" i="2"/>
  <c r="R3244" i="2"/>
  <c r="P3245" i="2"/>
  <c r="O3245" i="2"/>
  <c r="Q3245" i="2"/>
  <c r="R3245" i="2"/>
  <c r="P3246" i="2"/>
  <c r="O3246" i="2"/>
  <c r="Q3246" i="2"/>
  <c r="R3246" i="2"/>
  <c r="P3247" i="2"/>
  <c r="O3247" i="2"/>
  <c r="Q3247" i="2"/>
  <c r="R3247" i="2"/>
  <c r="P3248" i="2"/>
  <c r="O3248" i="2"/>
  <c r="Q3248" i="2"/>
  <c r="R3248" i="2"/>
  <c r="P3249" i="2"/>
  <c r="O3249" i="2"/>
  <c r="Q3249" i="2"/>
  <c r="R3249" i="2"/>
  <c r="P3250" i="2"/>
  <c r="O3250" i="2"/>
  <c r="Q3250" i="2"/>
  <c r="R3250" i="2"/>
  <c r="P3251" i="2"/>
  <c r="O3251" i="2"/>
  <c r="Q3251" i="2"/>
  <c r="R3251" i="2"/>
  <c r="P3252" i="2"/>
  <c r="O3252" i="2"/>
  <c r="Q3252" i="2"/>
  <c r="R3252" i="2"/>
  <c r="P3253" i="2"/>
  <c r="O3253" i="2"/>
  <c r="Q3253" i="2"/>
  <c r="R3253" i="2"/>
  <c r="P3254" i="2"/>
  <c r="O3254" i="2"/>
  <c r="Q3254" i="2"/>
  <c r="R3254" i="2"/>
  <c r="P3255" i="2"/>
  <c r="O3255" i="2"/>
  <c r="Q3255" i="2"/>
  <c r="R3255" i="2"/>
  <c r="P3256" i="2"/>
  <c r="O3256" i="2"/>
  <c r="Q3256" i="2"/>
  <c r="R3256" i="2"/>
  <c r="P3257" i="2"/>
  <c r="O3257" i="2"/>
  <c r="Q3257" i="2"/>
  <c r="R3257" i="2"/>
  <c r="P3258" i="2"/>
  <c r="O3258" i="2"/>
  <c r="Q3258" i="2"/>
  <c r="R3258" i="2"/>
  <c r="P3259" i="2"/>
  <c r="O3259" i="2"/>
  <c r="Q3259" i="2"/>
  <c r="R3259" i="2"/>
  <c r="P3260" i="2"/>
  <c r="O3260" i="2"/>
  <c r="Q3260" i="2"/>
  <c r="R3260" i="2"/>
  <c r="P3261" i="2"/>
  <c r="O3261" i="2"/>
  <c r="Q3261" i="2"/>
  <c r="R3261" i="2"/>
  <c r="P3262" i="2"/>
  <c r="O3262" i="2"/>
  <c r="Q3262" i="2"/>
  <c r="R3262" i="2"/>
  <c r="P3263" i="2"/>
  <c r="O3263" i="2"/>
  <c r="Q3263" i="2"/>
  <c r="R3263" i="2"/>
  <c r="P3264" i="2"/>
  <c r="O3264" i="2"/>
  <c r="Q3264" i="2"/>
  <c r="R3264" i="2"/>
  <c r="P3265" i="2"/>
  <c r="O3265" i="2"/>
  <c r="Q3265" i="2"/>
  <c r="R3265" i="2"/>
  <c r="P3266" i="2"/>
  <c r="O3266" i="2"/>
  <c r="Q3266" i="2"/>
  <c r="R3266" i="2"/>
  <c r="P3267" i="2"/>
  <c r="O3267" i="2"/>
  <c r="Q3267" i="2"/>
  <c r="R3267" i="2"/>
  <c r="P3268" i="2"/>
  <c r="O3268" i="2"/>
  <c r="Q3268" i="2"/>
  <c r="R3268" i="2"/>
  <c r="P3269" i="2"/>
  <c r="O3269" i="2"/>
  <c r="Q3269" i="2"/>
  <c r="R3269" i="2"/>
  <c r="P3270" i="2"/>
  <c r="O3270" i="2"/>
  <c r="Q3270" i="2"/>
  <c r="R3270" i="2"/>
  <c r="P3271" i="2"/>
  <c r="O3271" i="2"/>
  <c r="Q3271" i="2"/>
  <c r="R3271" i="2"/>
  <c r="P3272" i="2"/>
  <c r="O3272" i="2"/>
  <c r="Q3272" i="2"/>
  <c r="R3272" i="2"/>
  <c r="P3273" i="2"/>
  <c r="O3273" i="2"/>
  <c r="Q3273" i="2"/>
  <c r="R3273" i="2"/>
  <c r="P3274" i="2"/>
  <c r="O3274" i="2"/>
  <c r="Q3274" i="2"/>
  <c r="R3274" i="2"/>
  <c r="P3275" i="2"/>
  <c r="O3275" i="2"/>
  <c r="Q3275" i="2"/>
  <c r="R3275" i="2"/>
  <c r="P3276" i="2"/>
  <c r="O3276" i="2"/>
  <c r="Q3276" i="2"/>
  <c r="R3276" i="2"/>
  <c r="P3277" i="2"/>
  <c r="O3277" i="2"/>
  <c r="Q3277" i="2"/>
  <c r="R3277" i="2"/>
  <c r="P3278" i="2"/>
  <c r="O3278" i="2"/>
  <c r="Q3278" i="2"/>
  <c r="R3278" i="2"/>
  <c r="P3279" i="2"/>
  <c r="O3279" i="2"/>
  <c r="Q3279" i="2"/>
  <c r="R3279" i="2"/>
  <c r="P3280" i="2"/>
  <c r="O3280" i="2"/>
  <c r="Q3280" i="2"/>
  <c r="R3280" i="2"/>
  <c r="P3281" i="2"/>
  <c r="O3281" i="2"/>
  <c r="Q3281" i="2"/>
  <c r="R3281" i="2"/>
  <c r="P3282" i="2"/>
  <c r="O3282" i="2"/>
  <c r="Q3282" i="2"/>
  <c r="R3282" i="2"/>
  <c r="P3283" i="2"/>
  <c r="O3283" i="2"/>
  <c r="Q3283" i="2"/>
  <c r="R3283" i="2"/>
  <c r="P3284" i="2"/>
  <c r="O3284" i="2"/>
  <c r="Q3284" i="2"/>
  <c r="R3284" i="2"/>
  <c r="P3285" i="2"/>
  <c r="O3285" i="2"/>
  <c r="Q3285" i="2"/>
  <c r="R3285" i="2"/>
  <c r="P3286" i="2"/>
  <c r="O3286" i="2"/>
  <c r="Q3286" i="2"/>
  <c r="R3286" i="2"/>
  <c r="P3287" i="2"/>
  <c r="O3287" i="2"/>
  <c r="Q3287" i="2"/>
  <c r="R3287" i="2"/>
  <c r="P3288" i="2"/>
  <c r="O3288" i="2"/>
  <c r="Q3288" i="2"/>
  <c r="R3288" i="2"/>
  <c r="P3289" i="2"/>
  <c r="O3289" i="2"/>
  <c r="Q3289" i="2"/>
  <c r="R3289" i="2"/>
  <c r="P3290" i="2"/>
  <c r="O3290" i="2"/>
  <c r="Q3290" i="2"/>
  <c r="R3290" i="2"/>
  <c r="P3291" i="2"/>
  <c r="O3291" i="2"/>
  <c r="Q3291" i="2"/>
  <c r="R3291" i="2"/>
  <c r="P3292" i="2"/>
  <c r="O3292" i="2"/>
  <c r="Q3292" i="2"/>
  <c r="R3292" i="2"/>
  <c r="P3293" i="2"/>
  <c r="O3293" i="2"/>
  <c r="Q3293" i="2"/>
  <c r="R3293" i="2"/>
  <c r="P3294" i="2"/>
  <c r="O3294" i="2"/>
  <c r="Q3294" i="2"/>
  <c r="R3294" i="2"/>
  <c r="P3295" i="2"/>
  <c r="O3295" i="2"/>
  <c r="Q3295" i="2"/>
  <c r="R3295" i="2"/>
  <c r="P3296" i="2"/>
  <c r="O3296" i="2"/>
  <c r="Q3296" i="2"/>
  <c r="R3296" i="2"/>
  <c r="P3297" i="2"/>
  <c r="O3297" i="2"/>
  <c r="Q3297" i="2"/>
  <c r="R3297" i="2"/>
  <c r="P3298" i="2"/>
  <c r="O3298" i="2"/>
  <c r="Q3298" i="2"/>
  <c r="R3298" i="2"/>
  <c r="P3299" i="2"/>
  <c r="O3299" i="2"/>
  <c r="Q3299" i="2"/>
  <c r="R3299" i="2"/>
  <c r="P3300" i="2"/>
  <c r="O3300" i="2"/>
  <c r="Q3300" i="2"/>
  <c r="R3300" i="2"/>
  <c r="P3301" i="2"/>
  <c r="O3301" i="2"/>
  <c r="Q3301" i="2"/>
  <c r="R3301" i="2"/>
  <c r="P3302" i="2"/>
  <c r="O3302" i="2"/>
  <c r="Q3302" i="2"/>
  <c r="R3302" i="2"/>
  <c r="P3303" i="2"/>
  <c r="O3303" i="2"/>
  <c r="Q3303" i="2"/>
  <c r="R3303" i="2"/>
  <c r="P3304" i="2"/>
  <c r="O3304" i="2"/>
  <c r="Q3304" i="2"/>
  <c r="R3304" i="2"/>
  <c r="P3305" i="2"/>
  <c r="O3305" i="2"/>
  <c r="Q3305" i="2"/>
  <c r="R3305" i="2"/>
  <c r="P3306" i="2"/>
  <c r="O3306" i="2"/>
  <c r="Q3306" i="2"/>
  <c r="R3306" i="2"/>
  <c r="P3307" i="2"/>
  <c r="O3307" i="2"/>
  <c r="Q3307" i="2"/>
  <c r="R3307" i="2"/>
  <c r="P3308" i="2"/>
  <c r="O3308" i="2"/>
  <c r="Q3308" i="2"/>
  <c r="R3308" i="2"/>
  <c r="P3309" i="2"/>
  <c r="O3309" i="2"/>
  <c r="Q3309" i="2"/>
  <c r="R3309" i="2"/>
  <c r="P3310" i="2"/>
  <c r="O3310" i="2"/>
  <c r="Q3310" i="2"/>
  <c r="R3310" i="2"/>
  <c r="P3311" i="2"/>
  <c r="O3311" i="2"/>
  <c r="Q3311" i="2"/>
  <c r="R3311" i="2"/>
  <c r="P3312" i="2"/>
  <c r="O3312" i="2"/>
  <c r="Q3312" i="2"/>
  <c r="R3312" i="2"/>
  <c r="P3313" i="2"/>
  <c r="O3313" i="2"/>
  <c r="Q3313" i="2"/>
  <c r="R3313" i="2"/>
  <c r="P3314" i="2"/>
  <c r="O3314" i="2"/>
  <c r="Q3314" i="2"/>
  <c r="R3314" i="2"/>
  <c r="P3315" i="2"/>
  <c r="O3315" i="2"/>
  <c r="Q3315" i="2"/>
  <c r="R3315" i="2"/>
  <c r="P3316" i="2"/>
  <c r="O3316" i="2"/>
  <c r="Q3316" i="2"/>
  <c r="R3316" i="2"/>
  <c r="P3317" i="2"/>
  <c r="O3317" i="2"/>
  <c r="Q3317" i="2"/>
  <c r="R3317" i="2"/>
  <c r="P3318" i="2"/>
  <c r="O3318" i="2"/>
  <c r="Q3318" i="2"/>
  <c r="R3318" i="2"/>
  <c r="P3319" i="2"/>
  <c r="O3319" i="2"/>
  <c r="Q3319" i="2"/>
  <c r="R3319" i="2"/>
  <c r="P3320" i="2"/>
  <c r="O3320" i="2"/>
  <c r="Q3320" i="2"/>
  <c r="R3320" i="2"/>
  <c r="P3321" i="2"/>
  <c r="O3321" i="2"/>
  <c r="Q3321" i="2"/>
  <c r="R3321" i="2"/>
  <c r="P3322" i="2"/>
  <c r="O3322" i="2"/>
  <c r="Q3322" i="2"/>
  <c r="R3322" i="2"/>
  <c r="P3323" i="2"/>
  <c r="O3323" i="2"/>
  <c r="Q3323" i="2"/>
  <c r="R3323" i="2"/>
  <c r="P3324" i="2"/>
  <c r="O3324" i="2"/>
  <c r="Q3324" i="2"/>
  <c r="R3324" i="2"/>
  <c r="P3325" i="2"/>
  <c r="O3325" i="2"/>
  <c r="Q3325" i="2"/>
  <c r="R3325" i="2"/>
  <c r="P3326" i="2"/>
  <c r="O3326" i="2"/>
  <c r="Q3326" i="2"/>
  <c r="R3326" i="2"/>
  <c r="P3327" i="2"/>
  <c r="O3327" i="2"/>
  <c r="Q3327" i="2"/>
  <c r="R3327" i="2"/>
  <c r="P3328" i="2"/>
  <c r="O3328" i="2"/>
  <c r="Q3328" i="2"/>
  <c r="R3328" i="2"/>
  <c r="P3329" i="2"/>
  <c r="O3329" i="2"/>
  <c r="Q3329" i="2"/>
  <c r="R3329" i="2"/>
  <c r="P3330" i="2"/>
  <c r="O3330" i="2"/>
  <c r="Q3330" i="2"/>
  <c r="R3330" i="2"/>
  <c r="P3331" i="2"/>
  <c r="O3331" i="2"/>
  <c r="Q3331" i="2"/>
  <c r="R3331" i="2"/>
  <c r="P3332" i="2"/>
  <c r="O3332" i="2"/>
  <c r="Q3332" i="2"/>
  <c r="R3332" i="2"/>
  <c r="P3333" i="2"/>
  <c r="O3333" i="2"/>
  <c r="Q3333" i="2"/>
  <c r="R3333" i="2"/>
  <c r="P3334" i="2"/>
  <c r="O3334" i="2"/>
  <c r="Q3334" i="2"/>
  <c r="R3334" i="2"/>
  <c r="P3335" i="2"/>
  <c r="O3335" i="2"/>
  <c r="Q3335" i="2"/>
  <c r="R3335" i="2"/>
  <c r="P3336" i="2"/>
  <c r="O3336" i="2"/>
  <c r="Q3336" i="2"/>
  <c r="R3336" i="2"/>
  <c r="P3337" i="2"/>
  <c r="O3337" i="2"/>
  <c r="Q3337" i="2"/>
  <c r="R3337" i="2"/>
  <c r="P3338" i="2"/>
  <c r="O3338" i="2"/>
  <c r="Q3338" i="2"/>
  <c r="R3338" i="2"/>
  <c r="P3339" i="2"/>
  <c r="O3339" i="2"/>
  <c r="Q3339" i="2"/>
  <c r="R3339" i="2"/>
  <c r="P3340" i="2"/>
  <c r="O3340" i="2"/>
  <c r="Q3340" i="2"/>
  <c r="R3340" i="2"/>
  <c r="P3341" i="2"/>
  <c r="O3341" i="2"/>
  <c r="Q3341" i="2"/>
  <c r="R3341" i="2"/>
  <c r="P3342" i="2"/>
  <c r="O3342" i="2"/>
  <c r="Q3342" i="2"/>
  <c r="R3342" i="2"/>
  <c r="P3343" i="2"/>
  <c r="O3343" i="2"/>
  <c r="Q3343" i="2"/>
  <c r="R3343" i="2"/>
  <c r="P3344" i="2"/>
  <c r="O3344" i="2"/>
  <c r="Q3344" i="2"/>
  <c r="R3344" i="2"/>
  <c r="P3345" i="2"/>
  <c r="O3345" i="2"/>
  <c r="Q3345" i="2"/>
  <c r="R3345" i="2"/>
  <c r="P3346" i="2"/>
  <c r="O3346" i="2"/>
  <c r="Q3346" i="2"/>
  <c r="R3346" i="2"/>
  <c r="P3347" i="2"/>
  <c r="O3347" i="2"/>
  <c r="Q3347" i="2"/>
  <c r="R3347" i="2"/>
  <c r="P3348" i="2"/>
  <c r="O3348" i="2"/>
  <c r="Q3348" i="2"/>
  <c r="R3348" i="2"/>
  <c r="P3349" i="2"/>
  <c r="O3349" i="2"/>
  <c r="Q3349" i="2"/>
  <c r="R3349" i="2"/>
  <c r="P3350" i="2"/>
  <c r="O3350" i="2"/>
  <c r="Q3350" i="2"/>
  <c r="R3350" i="2"/>
  <c r="P3351" i="2"/>
  <c r="O3351" i="2"/>
  <c r="Q3351" i="2"/>
  <c r="R3351" i="2"/>
  <c r="P3352" i="2"/>
  <c r="O3352" i="2"/>
  <c r="Q3352" i="2"/>
  <c r="R3352" i="2"/>
  <c r="P3353" i="2"/>
  <c r="O3353" i="2"/>
  <c r="Q3353" i="2"/>
  <c r="R3353" i="2"/>
  <c r="P3354" i="2"/>
  <c r="O3354" i="2"/>
  <c r="Q3354" i="2"/>
  <c r="R3354" i="2"/>
  <c r="P3355" i="2"/>
  <c r="O3355" i="2"/>
  <c r="Q3355" i="2"/>
  <c r="R3355" i="2"/>
  <c r="P3356" i="2"/>
  <c r="O3356" i="2"/>
  <c r="Q3356" i="2"/>
  <c r="R3356" i="2"/>
  <c r="P3357" i="2"/>
  <c r="O3357" i="2"/>
  <c r="Q3357" i="2"/>
  <c r="R3357" i="2"/>
  <c r="P3358" i="2"/>
  <c r="O3358" i="2"/>
  <c r="Q3358" i="2"/>
  <c r="R3358" i="2"/>
  <c r="P3359" i="2"/>
  <c r="O3359" i="2"/>
  <c r="Q3359" i="2"/>
  <c r="R3359" i="2"/>
  <c r="P3360" i="2"/>
  <c r="O3360" i="2"/>
  <c r="Q3360" i="2"/>
  <c r="R3360" i="2"/>
  <c r="P3361" i="2"/>
  <c r="O3361" i="2"/>
  <c r="Q3361" i="2"/>
  <c r="R3361" i="2"/>
  <c r="P3362" i="2"/>
  <c r="O3362" i="2"/>
  <c r="Q3362" i="2"/>
  <c r="R3362" i="2"/>
  <c r="P3363" i="2"/>
  <c r="O3363" i="2"/>
  <c r="Q3363" i="2"/>
  <c r="R3363" i="2"/>
  <c r="P3364" i="2"/>
  <c r="O3364" i="2"/>
  <c r="Q3364" i="2"/>
  <c r="R3364" i="2"/>
  <c r="P3365" i="2"/>
  <c r="O3365" i="2"/>
  <c r="Q3365" i="2"/>
  <c r="R3365" i="2"/>
  <c r="P3366" i="2"/>
  <c r="O3366" i="2"/>
  <c r="Q3366" i="2"/>
  <c r="R3366" i="2"/>
  <c r="P3367" i="2"/>
  <c r="O3367" i="2"/>
  <c r="Q3367" i="2"/>
  <c r="R3367" i="2"/>
  <c r="P3368" i="2"/>
  <c r="O3368" i="2"/>
  <c r="Q3368" i="2"/>
  <c r="R3368" i="2"/>
  <c r="P3369" i="2"/>
  <c r="O3369" i="2"/>
  <c r="Q3369" i="2"/>
  <c r="R3369" i="2"/>
  <c r="P3370" i="2"/>
  <c r="O3370" i="2"/>
  <c r="Q3370" i="2"/>
  <c r="R3370" i="2"/>
  <c r="P3371" i="2"/>
  <c r="O3371" i="2"/>
  <c r="Q3371" i="2"/>
  <c r="R3371" i="2"/>
  <c r="P3372" i="2"/>
  <c r="O3372" i="2"/>
  <c r="Q3372" i="2"/>
  <c r="R3372" i="2"/>
  <c r="P3373" i="2"/>
  <c r="O3373" i="2"/>
  <c r="Q3373" i="2"/>
  <c r="R3373" i="2"/>
  <c r="P3374" i="2"/>
  <c r="O3374" i="2"/>
  <c r="Q3374" i="2"/>
  <c r="R3374" i="2"/>
  <c r="P3375" i="2"/>
  <c r="O3375" i="2"/>
  <c r="Q3375" i="2"/>
  <c r="R3375" i="2"/>
  <c r="P3376" i="2"/>
  <c r="O3376" i="2"/>
  <c r="Q3376" i="2"/>
  <c r="R3376" i="2"/>
  <c r="P3377" i="2"/>
  <c r="O3377" i="2"/>
  <c r="Q3377" i="2"/>
  <c r="R3377" i="2"/>
  <c r="P3378" i="2"/>
  <c r="O3378" i="2"/>
  <c r="Q3378" i="2"/>
  <c r="R3378" i="2"/>
  <c r="P3379" i="2"/>
  <c r="O3379" i="2"/>
  <c r="Q3379" i="2"/>
  <c r="R3379" i="2"/>
  <c r="P3380" i="2"/>
  <c r="O3380" i="2"/>
  <c r="Q3380" i="2"/>
  <c r="R3380" i="2"/>
  <c r="P3381" i="2"/>
  <c r="O3381" i="2"/>
  <c r="Q3381" i="2"/>
  <c r="R3381" i="2"/>
  <c r="P3382" i="2"/>
  <c r="O3382" i="2"/>
  <c r="Q3382" i="2"/>
  <c r="R3382" i="2"/>
  <c r="P3383" i="2"/>
  <c r="O3383" i="2"/>
  <c r="Q3383" i="2"/>
  <c r="R3383" i="2"/>
  <c r="P3384" i="2"/>
  <c r="O3384" i="2"/>
  <c r="Q3384" i="2"/>
  <c r="R3384" i="2"/>
  <c r="P3385" i="2"/>
  <c r="O3385" i="2"/>
  <c r="Q3385" i="2"/>
  <c r="R3385" i="2"/>
  <c r="P3386" i="2"/>
  <c r="O3386" i="2"/>
  <c r="Q3386" i="2"/>
  <c r="R3386" i="2"/>
  <c r="P3387" i="2"/>
  <c r="O3387" i="2"/>
  <c r="Q3387" i="2"/>
  <c r="R3387" i="2"/>
  <c r="P3388" i="2"/>
  <c r="O3388" i="2"/>
  <c r="Q3388" i="2"/>
  <c r="R3388" i="2"/>
  <c r="P3389" i="2"/>
  <c r="O3389" i="2"/>
  <c r="Q3389" i="2"/>
  <c r="R3389" i="2"/>
  <c r="P3390" i="2"/>
  <c r="O3390" i="2"/>
  <c r="Q3390" i="2"/>
  <c r="R3390" i="2"/>
  <c r="P3391" i="2"/>
  <c r="O3391" i="2"/>
  <c r="Q3391" i="2"/>
  <c r="R3391" i="2"/>
  <c r="P3392" i="2"/>
  <c r="O3392" i="2"/>
  <c r="Q3392" i="2"/>
  <c r="R3392" i="2"/>
  <c r="P3393" i="2"/>
  <c r="O3393" i="2"/>
  <c r="Q3393" i="2"/>
  <c r="R3393" i="2"/>
  <c r="P3394" i="2"/>
  <c r="O3394" i="2"/>
  <c r="Q3394" i="2"/>
  <c r="R3394" i="2"/>
  <c r="P3395" i="2"/>
  <c r="O3395" i="2"/>
  <c r="Q3395" i="2"/>
  <c r="R3395" i="2"/>
  <c r="P3396" i="2"/>
  <c r="O3396" i="2"/>
  <c r="Q3396" i="2"/>
  <c r="R3396" i="2"/>
  <c r="P3397" i="2"/>
  <c r="O3397" i="2"/>
  <c r="Q3397" i="2"/>
  <c r="R3397" i="2"/>
  <c r="P3398" i="2"/>
  <c r="O3398" i="2"/>
  <c r="Q3398" i="2"/>
  <c r="R3398" i="2"/>
  <c r="P3399" i="2"/>
  <c r="O3399" i="2"/>
  <c r="Q3399" i="2"/>
  <c r="R3399" i="2"/>
  <c r="P3400" i="2"/>
  <c r="O3400" i="2"/>
  <c r="Q3400" i="2"/>
  <c r="R3400" i="2"/>
  <c r="P3401" i="2"/>
  <c r="O3401" i="2"/>
  <c r="Q3401" i="2"/>
  <c r="R3401" i="2"/>
  <c r="P3402" i="2"/>
  <c r="O3402" i="2"/>
  <c r="Q3402" i="2"/>
  <c r="R3402" i="2"/>
  <c r="P3403" i="2"/>
  <c r="O3403" i="2"/>
  <c r="Q3403" i="2"/>
  <c r="R3403" i="2"/>
  <c r="P3404" i="2"/>
  <c r="O3404" i="2"/>
  <c r="Q3404" i="2"/>
  <c r="R3404" i="2"/>
  <c r="P3405" i="2"/>
  <c r="O3405" i="2"/>
  <c r="Q3405" i="2"/>
  <c r="R3405" i="2"/>
  <c r="P3406" i="2"/>
  <c r="O3406" i="2"/>
  <c r="Q3406" i="2"/>
  <c r="R3406" i="2"/>
  <c r="P3407" i="2"/>
  <c r="O3407" i="2"/>
  <c r="Q3407" i="2"/>
  <c r="R3407" i="2"/>
  <c r="P3408" i="2"/>
  <c r="O3408" i="2"/>
  <c r="Q3408" i="2"/>
  <c r="R3408" i="2"/>
  <c r="P3409" i="2"/>
  <c r="O3409" i="2"/>
  <c r="Q3409" i="2"/>
  <c r="R3409" i="2"/>
  <c r="P3410" i="2"/>
  <c r="O3410" i="2"/>
  <c r="Q3410" i="2"/>
  <c r="R3410" i="2"/>
  <c r="P3411" i="2"/>
  <c r="O3411" i="2"/>
  <c r="Q3411" i="2"/>
  <c r="R3411" i="2"/>
  <c r="P3412" i="2"/>
  <c r="O3412" i="2"/>
  <c r="Q3412" i="2"/>
  <c r="R3412" i="2"/>
  <c r="P3413" i="2"/>
  <c r="O3413" i="2"/>
  <c r="Q3413" i="2"/>
  <c r="R3413" i="2"/>
  <c r="P3414" i="2"/>
  <c r="O3414" i="2"/>
  <c r="Q3414" i="2"/>
  <c r="R3414" i="2"/>
  <c r="P3415" i="2"/>
  <c r="O3415" i="2"/>
  <c r="Q3415" i="2"/>
  <c r="R3415" i="2"/>
  <c r="P3416" i="2"/>
  <c r="O3416" i="2"/>
  <c r="Q3416" i="2"/>
  <c r="R3416" i="2"/>
  <c r="P3417" i="2"/>
  <c r="O3417" i="2"/>
  <c r="Q3417" i="2"/>
  <c r="R3417" i="2"/>
  <c r="P3418" i="2"/>
  <c r="O3418" i="2"/>
  <c r="Q3418" i="2"/>
  <c r="R3418" i="2"/>
  <c r="P3419" i="2"/>
  <c r="O3419" i="2"/>
  <c r="Q3419" i="2"/>
  <c r="R3419" i="2"/>
  <c r="P3420" i="2"/>
  <c r="O3420" i="2"/>
  <c r="Q3420" i="2"/>
  <c r="R3420" i="2"/>
  <c r="P3421" i="2"/>
  <c r="O3421" i="2"/>
  <c r="Q3421" i="2"/>
  <c r="R3421" i="2"/>
  <c r="P3422" i="2"/>
  <c r="O3422" i="2"/>
  <c r="Q3422" i="2"/>
  <c r="R3422" i="2"/>
  <c r="P3423" i="2"/>
  <c r="O3423" i="2"/>
  <c r="Q3423" i="2"/>
  <c r="R3423" i="2"/>
  <c r="P3424" i="2"/>
  <c r="O3424" i="2"/>
  <c r="Q3424" i="2"/>
  <c r="R3424" i="2"/>
  <c r="P3425" i="2"/>
  <c r="O3425" i="2"/>
  <c r="Q3425" i="2"/>
  <c r="R3425" i="2"/>
  <c r="P3426" i="2"/>
  <c r="O3426" i="2"/>
  <c r="Q3426" i="2"/>
  <c r="R3426" i="2"/>
  <c r="P3427" i="2"/>
  <c r="O3427" i="2"/>
  <c r="Q3427" i="2"/>
  <c r="R3427" i="2"/>
  <c r="P3428" i="2"/>
  <c r="O3428" i="2"/>
  <c r="Q3428" i="2"/>
  <c r="R3428" i="2"/>
  <c r="P3429" i="2"/>
  <c r="O3429" i="2"/>
  <c r="Q3429" i="2"/>
  <c r="R3429" i="2"/>
  <c r="P3430" i="2"/>
  <c r="O3430" i="2"/>
  <c r="Q3430" i="2"/>
  <c r="R3430" i="2"/>
  <c r="P3431" i="2"/>
  <c r="O3431" i="2"/>
  <c r="Q3431" i="2"/>
  <c r="R3431" i="2"/>
  <c r="P3432" i="2"/>
  <c r="O3432" i="2"/>
  <c r="Q3432" i="2"/>
  <c r="R3432" i="2"/>
  <c r="P3433" i="2"/>
  <c r="O3433" i="2"/>
  <c r="Q3433" i="2"/>
  <c r="R3433" i="2"/>
  <c r="P3434" i="2"/>
  <c r="O3434" i="2"/>
  <c r="Q3434" i="2"/>
  <c r="R3434" i="2"/>
  <c r="P3435" i="2"/>
  <c r="O3435" i="2"/>
  <c r="Q3435" i="2"/>
  <c r="R3435" i="2"/>
  <c r="P3436" i="2"/>
  <c r="O3436" i="2"/>
  <c r="Q3436" i="2"/>
  <c r="R3436" i="2"/>
  <c r="P3437" i="2"/>
  <c r="O3437" i="2"/>
  <c r="Q3437" i="2"/>
  <c r="R3437" i="2"/>
  <c r="P3438" i="2"/>
  <c r="O3438" i="2"/>
  <c r="Q3438" i="2"/>
  <c r="R3438" i="2"/>
  <c r="P3439" i="2"/>
  <c r="O3439" i="2"/>
  <c r="Q3439" i="2"/>
  <c r="R3439" i="2"/>
  <c r="P3440" i="2"/>
  <c r="O3440" i="2"/>
  <c r="Q3440" i="2"/>
  <c r="R3440" i="2"/>
  <c r="P3441" i="2"/>
  <c r="O3441" i="2"/>
  <c r="Q3441" i="2"/>
  <c r="R3441" i="2"/>
  <c r="P3442" i="2"/>
  <c r="O3442" i="2"/>
  <c r="Q3442" i="2"/>
  <c r="R3442" i="2"/>
  <c r="P3443" i="2"/>
  <c r="O3443" i="2"/>
  <c r="Q3443" i="2"/>
  <c r="R3443" i="2"/>
  <c r="P3444" i="2"/>
  <c r="O3444" i="2"/>
  <c r="Q3444" i="2"/>
  <c r="R3444" i="2"/>
  <c r="P3445" i="2"/>
  <c r="O3445" i="2"/>
  <c r="Q3445" i="2"/>
  <c r="R3445" i="2"/>
  <c r="P3446" i="2"/>
  <c r="O3446" i="2"/>
  <c r="Q3446" i="2"/>
  <c r="R3446" i="2"/>
  <c r="P3447" i="2"/>
  <c r="O3447" i="2"/>
  <c r="Q3447" i="2"/>
  <c r="R3447" i="2"/>
  <c r="P3448" i="2"/>
  <c r="O3448" i="2"/>
  <c r="Q3448" i="2"/>
  <c r="R3448" i="2"/>
  <c r="P3449" i="2"/>
  <c r="O3449" i="2"/>
  <c r="Q3449" i="2"/>
  <c r="R3449" i="2"/>
  <c r="P3450" i="2"/>
  <c r="O3450" i="2"/>
  <c r="Q3450" i="2"/>
  <c r="R3450" i="2"/>
  <c r="P3451" i="2"/>
  <c r="O3451" i="2"/>
  <c r="Q3451" i="2"/>
  <c r="R3451" i="2"/>
  <c r="P3452" i="2"/>
  <c r="O3452" i="2"/>
  <c r="Q3452" i="2"/>
  <c r="R3452" i="2"/>
  <c r="P3453" i="2"/>
  <c r="O3453" i="2"/>
  <c r="Q3453" i="2"/>
  <c r="R3453" i="2"/>
  <c r="P3454" i="2"/>
  <c r="O3454" i="2"/>
  <c r="Q3454" i="2"/>
  <c r="R3454" i="2"/>
  <c r="P3455" i="2"/>
  <c r="O3455" i="2"/>
  <c r="Q3455" i="2"/>
  <c r="R3455" i="2"/>
  <c r="P3456" i="2"/>
  <c r="O3456" i="2"/>
  <c r="Q3456" i="2"/>
  <c r="R3456" i="2"/>
  <c r="P3457" i="2"/>
  <c r="O3457" i="2"/>
  <c r="Q3457" i="2"/>
  <c r="R3457" i="2"/>
  <c r="P3458" i="2"/>
  <c r="O3458" i="2"/>
  <c r="Q3458" i="2"/>
  <c r="R3458" i="2"/>
  <c r="P3459" i="2"/>
  <c r="O3459" i="2"/>
  <c r="Q3459" i="2"/>
  <c r="R3459" i="2"/>
  <c r="P3460" i="2"/>
  <c r="O3460" i="2"/>
  <c r="Q3460" i="2"/>
  <c r="R3460" i="2"/>
  <c r="P3461" i="2"/>
  <c r="O3461" i="2"/>
  <c r="Q3461" i="2"/>
  <c r="R3461" i="2"/>
  <c r="P3462" i="2"/>
  <c r="O3462" i="2"/>
  <c r="Q3462" i="2"/>
  <c r="R3462" i="2"/>
  <c r="P3463" i="2"/>
  <c r="O3463" i="2"/>
  <c r="Q3463" i="2"/>
  <c r="R3463" i="2"/>
  <c r="P3464" i="2"/>
  <c r="O3464" i="2"/>
  <c r="Q3464" i="2"/>
  <c r="R3464" i="2"/>
  <c r="P3465" i="2"/>
  <c r="O3465" i="2"/>
  <c r="Q3465" i="2"/>
  <c r="R3465" i="2"/>
  <c r="P3466" i="2"/>
  <c r="O3466" i="2"/>
  <c r="Q3466" i="2"/>
  <c r="R3466" i="2"/>
  <c r="P3467" i="2"/>
  <c r="O3467" i="2"/>
  <c r="Q3467" i="2"/>
  <c r="R3467" i="2"/>
  <c r="P3468" i="2"/>
  <c r="O3468" i="2"/>
  <c r="Q3468" i="2"/>
  <c r="R3468" i="2"/>
  <c r="P3469" i="2"/>
  <c r="O3469" i="2"/>
  <c r="Q3469" i="2"/>
  <c r="R3469" i="2"/>
  <c r="P3470" i="2"/>
  <c r="O3470" i="2"/>
  <c r="Q3470" i="2"/>
  <c r="R3470" i="2"/>
  <c r="P3471" i="2"/>
  <c r="O3471" i="2"/>
  <c r="Q3471" i="2"/>
  <c r="R3471" i="2"/>
  <c r="P3472" i="2"/>
  <c r="O3472" i="2"/>
  <c r="Q3472" i="2"/>
  <c r="R3472" i="2"/>
  <c r="P3473" i="2"/>
  <c r="O3473" i="2"/>
  <c r="Q3473" i="2"/>
  <c r="R3473" i="2"/>
  <c r="P3474" i="2"/>
  <c r="O3474" i="2"/>
  <c r="Q3474" i="2"/>
  <c r="R3474" i="2"/>
  <c r="P3475" i="2"/>
  <c r="O3475" i="2"/>
  <c r="Q3475" i="2"/>
  <c r="R3475" i="2"/>
  <c r="P3476" i="2"/>
  <c r="O3476" i="2"/>
  <c r="Q3476" i="2"/>
  <c r="R3476" i="2"/>
  <c r="P3477" i="2"/>
  <c r="O3477" i="2"/>
  <c r="Q3477" i="2"/>
  <c r="R3477" i="2"/>
  <c r="P3478" i="2"/>
  <c r="O3478" i="2"/>
  <c r="Q3478" i="2"/>
  <c r="R3478" i="2"/>
  <c r="P3479" i="2"/>
  <c r="O3479" i="2"/>
  <c r="Q3479" i="2"/>
  <c r="R3479" i="2"/>
  <c r="P3480" i="2"/>
  <c r="O3480" i="2"/>
  <c r="Q3480" i="2"/>
  <c r="R3480" i="2"/>
  <c r="P3481" i="2"/>
  <c r="O3481" i="2"/>
  <c r="Q3481" i="2"/>
  <c r="R3481" i="2"/>
  <c r="P3482" i="2"/>
  <c r="O3482" i="2"/>
  <c r="Q3482" i="2"/>
  <c r="R3482" i="2"/>
  <c r="P3483" i="2"/>
  <c r="O3483" i="2"/>
  <c r="Q3483" i="2"/>
  <c r="R3483" i="2"/>
  <c r="P3484" i="2"/>
  <c r="O3484" i="2"/>
  <c r="Q3484" i="2"/>
  <c r="R3484" i="2"/>
  <c r="P3485" i="2"/>
  <c r="O3485" i="2"/>
  <c r="Q3485" i="2"/>
  <c r="R3485" i="2"/>
  <c r="P3486" i="2"/>
  <c r="O3486" i="2"/>
  <c r="Q3486" i="2"/>
  <c r="R3486" i="2"/>
  <c r="P3487" i="2"/>
  <c r="O3487" i="2"/>
  <c r="Q3487" i="2"/>
  <c r="R3487" i="2"/>
  <c r="P3488" i="2"/>
  <c r="O3488" i="2"/>
  <c r="Q3488" i="2"/>
  <c r="R3488" i="2"/>
  <c r="P3489" i="2"/>
  <c r="O3489" i="2"/>
  <c r="Q3489" i="2"/>
  <c r="R3489" i="2"/>
  <c r="P3490" i="2"/>
  <c r="O3490" i="2"/>
  <c r="Q3490" i="2"/>
  <c r="R3490" i="2"/>
  <c r="P3491" i="2"/>
  <c r="O3491" i="2"/>
  <c r="Q3491" i="2"/>
  <c r="R3491" i="2"/>
  <c r="P3492" i="2"/>
  <c r="O3492" i="2"/>
  <c r="Q3492" i="2"/>
  <c r="R3492" i="2"/>
  <c r="P3493" i="2"/>
  <c r="O3493" i="2"/>
  <c r="Q3493" i="2"/>
  <c r="R3493" i="2"/>
  <c r="P3494" i="2"/>
  <c r="O3494" i="2"/>
  <c r="Q3494" i="2"/>
  <c r="R3494" i="2"/>
  <c r="P3495" i="2"/>
  <c r="O3495" i="2"/>
  <c r="Q3495" i="2"/>
  <c r="R3495" i="2"/>
  <c r="P3496" i="2"/>
  <c r="O3496" i="2"/>
  <c r="Q3496" i="2"/>
  <c r="R3496" i="2"/>
  <c r="P3497" i="2"/>
  <c r="O3497" i="2"/>
  <c r="Q3497" i="2"/>
  <c r="R3497" i="2"/>
  <c r="P3498" i="2"/>
  <c r="O3498" i="2"/>
  <c r="Q3498" i="2"/>
  <c r="R3498" i="2"/>
  <c r="P3499" i="2"/>
  <c r="O3499" i="2"/>
  <c r="Q3499" i="2"/>
  <c r="R3499" i="2"/>
  <c r="P3500" i="2"/>
  <c r="O3500" i="2"/>
  <c r="Q3500" i="2"/>
  <c r="R3500" i="2"/>
  <c r="P3501" i="2"/>
  <c r="O3501" i="2"/>
  <c r="Q3501" i="2"/>
  <c r="R3501" i="2"/>
  <c r="P3502" i="2"/>
  <c r="O3502" i="2"/>
  <c r="Q3502" i="2"/>
  <c r="R3502" i="2"/>
  <c r="P3503" i="2"/>
  <c r="O3503" i="2"/>
  <c r="Q3503" i="2"/>
  <c r="R3503" i="2"/>
  <c r="P3504" i="2"/>
  <c r="O3504" i="2"/>
  <c r="Q3504" i="2"/>
  <c r="R3504" i="2"/>
  <c r="P3505" i="2"/>
  <c r="O3505" i="2"/>
  <c r="Q3505" i="2"/>
  <c r="R3505" i="2"/>
  <c r="P3506" i="2"/>
  <c r="O3506" i="2"/>
  <c r="Q3506" i="2"/>
  <c r="R3506" i="2"/>
  <c r="P3507" i="2"/>
  <c r="O3507" i="2"/>
  <c r="Q3507" i="2"/>
  <c r="R3507" i="2"/>
  <c r="P3508" i="2"/>
  <c r="O3508" i="2"/>
  <c r="Q3508" i="2"/>
  <c r="R3508" i="2"/>
  <c r="P3509" i="2"/>
  <c r="O3509" i="2"/>
  <c r="Q3509" i="2"/>
  <c r="R3509" i="2"/>
  <c r="P3510" i="2"/>
  <c r="O3510" i="2"/>
  <c r="Q3510" i="2"/>
  <c r="R3510" i="2"/>
  <c r="P3511" i="2"/>
  <c r="O3511" i="2"/>
  <c r="Q3511" i="2"/>
  <c r="R3511" i="2"/>
  <c r="P3512" i="2"/>
  <c r="O3512" i="2"/>
  <c r="Q3512" i="2"/>
  <c r="R3512" i="2"/>
  <c r="P3513" i="2"/>
  <c r="O3513" i="2"/>
  <c r="Q3513" i="2"/>
  <c r="R3513" i="2"/>
  <c r="P3514" i="2"/>
  <c r="O3514" i="2"/>
  <c r="Q3514" i="2"/>
  <c r="R3514" i="2"/>
  <c r="P3515" i="2"/>
  <c r="O3515" i="2"/>
  <c r="Q3515" i="2"/>
  <c r="R3515" i="2"/>
  <c r="P3516" i="2"/>
  <c r="O3516" i="2"/>
  <c r="Q3516" i="2"/>
  <c r="R3516" i="2"/>
  <c r="P3517" i="2"/>
  <c r="O3517" i="2"/>
  <c r="Q3517" i="2"/>
  <c r="R3517" i="2"/>
  <c r="P3518" i="2"/>
  <c r="O3518" i="2"/>
  <c r="Q3518" i="2"/>
  <c r="R3518" i="2"/>
  <c r="P3519" i="2"/>
  <c r="O3519" i="2"/>
  <c r="Q3519" i="2"/>
  <c r="R3519" i="2"/>
  <c r="P3520" i="2"/>
  <c r="O3520" i="2"/>
  <c r="Q3520" i="2"/>
  <c r="R3520" i="2"/>
  <c r="P3521" i="2"/>
  <c r="O3521" i="2"/>
  <c r="Q3521" i="2"/>
  <c r="R3521" i="2"/>
  <c r="P3522" i="2"/>
  <c r="O3522" i="2"/>
  <c r="Q3522" i="2"/>
  <c r="R3522" i="2"/>
  <c r="P3523" i="2"/>
  <c r="O3523" i="2"/>
  <c r="Q3523" i="2"/>
  <c r="R3523" i="2"/>
  <c r="P3524" i="2"/>
  <c r="O3524" i="2"/>
  <c r="Q3524" i="2"/>
  <c r="R3524" i="2"/>
  <c r="P3525" i="2"/>
  <c r="O3525" i="2"/>
  <c r="Q3525" i="2"/>
  <c r="R3525" i="2"/>
  <c r="P3526" i="2"/>
  <c r="O3526" i="2"/>
  <c r="Q3526" i="2"/>
  <c r="R3526" i="2"/>
  <c r="P3527" i="2"/>
  <c r="O3527" i="2"/>
  <c r="Q3527" i="2"/>
  <c r="R3527" i="2"/>
  <c r="P3528" i="2"/>
  <c r="O3528" i="2"/>
  <c r="Q3528" i="2"/>
  <c r="R3528" i="2"/>
  <c r="P3529" i="2"/>
  <c r="O3529" i="2"/>
  <c r="Q3529" i="2"/>
  <c r="R3529" i="2"/>
  <c r="P3530" i="2"/>
  <c r="O3530" i="2"/>
  <c r="Q3530" i="2"/>
  <c r="R3530" i="2"/>
  <c r="P3531" i="2"/>
  <c r="O3531" i="2"/>
  <c r="Q3531" i="2"/>
  <c r="R3531" i="2"/>
  <c r="P3532" i="2"/>
  <c r="O3532" i="2"/>
  <c r="Q3532" i="2"/>
  <c r="R3532" i="2"/>
  <c r="P3533" i="2"/>
  <c r="O3533" i="2"/>
  <c r="Q3533" i="2"/>
  <c r="R3533" i="2"/>
  <c r="P3534" i="2"/>
  <c r="O3534" i="2"/>
  <c r="Q3534" i="2"/>
  <c r="R3534" i="2"/>
  <c r="P3535" i="2"/>
  <c r="O3535" i="2"/>
  <c r="Q3535" i="2"/>
  <c r="R3535" i="2"/>
  <c r="P3536" i="2"/>
  <c r="O3536" i="2"/>
  <c r="Q3536" i="2"/>
  <c r="R3536" i="2"/>
  <c r="P3537" i="2"/>
  <c r="O3537" i="2"/>
  <c r="Q3537" i="2"/>
  <c r="R3537" i="2"/>
  <c r="P3538" i="2"/>
  <c r="O3538" i="2"/>
  <c r="Q3538" i="2"/>
  <c r="R3538" i="2"/>
  <c r="P3539" i="2"/>
  <c r="O3539" i="2"/>
  <c r="Q3539" i="2"/>
  <c r="R3539" i="2"/>
  <c r="P3540" i="2"/>
  <c r="O3540" i="2"/>
  <c r="Q3540" i="2"/>
  <c r="R3540" i="2"/>
  <c r="P3541" i="2"/>
  <c r="O3541" i="2"/>
  <c r="Q3541" i="2"/>
  <c r="R3541" i="2"/>
  <c r="P3542" i="2"/>
  <c r="O3542" i="2"/>
  <c r="Q3542" i="2"/>
  <c r="R3542" i="2"/>
  <c r="P3543" i="2"/>
  <c r="O3543" i="2"/>
  <c r="Q3543" i="2"/>
  <c r="R3543" i="2"/>
  <c r="P3544" i="2"/>
  <c r="O3544" i="2"/>
  <c r="Q3544" i="2"/>
  <c r="R3544" i="2"/>
  <c r="P3545" i="2"/>
  <c r="O3545" i="2"/>
  <c r="Q3545" i="2"/>
  <c r="R3545" i="2"/>
  <c r="P3546" i="2"/>
  <c r="O3546" i="2"/>
  <c r="Q3546" i="2"/>
  <c r="R3546" i="2"/>
  <c r="P3547" i="2"/>
  <c r="O3547" i="2"/>
  <c r="Q3547" i="2"/>
  <c r="R3547" i="2"/>
  <c r="P3548" i="2"/>
  <c r="O3548" i="2"/>
  <c r="Q3548" i="2"/>
  <c r="R3548" i="2"/>
  <c r="P3549" i="2"/>
  <c r="O3549" i="2"/>
  <c r="Q3549" i="2"/>
  <c r="R3549" i="2"/>
  <c r="P3550" i="2"/>
  <c r="O3550" i="2"/>
  <c r="Q3550" i="2"/>
  <c r="R3550" i="2"/>
  <c r="P3551" i="2"/>
  <c r="O3551" i="2"/>
  <c r="Q3551" i="2"/>
  <c r="R3551" i="2"/>
  <c r="P3552" i="2"/>
  <c r="O3552" i="2"/>
  <c r="Q3552" i="2"/>
  <c r="R3552" i="2"/>
  <c r="P3553" i="2"/>
  <c r="O3553" i="2"/>
  <c r="Q3553" i="2"/>
  <c r="R3553" i="2"/>
  <c r="P3554" i="2"/>
  <c r="O3554" i="2"/>
  <c r="Q3554" i="2"/>
  <c r="R3554" i="2"/>
  <c r="P3555" i="2"/>
  <c r="O3555" i="2"/>
  <c r="Q3555" i="2"/>
  <c r="R3555" i="2"/>
  <c r="P3556" i="2"/>
  <c r="O3556" i="2"/>
  <c r="Q3556" i="2"/>
  <c r="R3556" i="2"/>
  <c r="P3557" i="2"/>
  <c r="O3557" i="2"/>
  <c r="Q3557" i="2"/>
  <c r="R3557" i="2"/>
  <c r="P3558" i="2"/>
  <c r="O3558" i="2"/>
  <c r="Q3558" i="2"/>
  <c r="R3558" i="2"/>
  <c r="P3559" i="2"/>
  <c r="O3559" i="2"/>
  <c r="Q3559" i="2"/>
  <c r="R3559" i="2"/>
  <c r="P3560" i="2"/>
  <c r="O3560" i="2"/>
  <c r="Q3560" i="2"/>
  <c r="R3560" i="2"/>
  <c r="P3561" i="2"/>
  <c r="O3561" i="2"/>
  <c r="Q3561" i="2"/>
  <c r="R3561" i="2"/>
  <c r="P3562" i="2"/>
  <c r="O3562" i="2"/>
  <c r="Q3562" i="2"/>
  <c r="R3562" i="2"/>
  <c r="P3563" i="2"/>
  <c r="O3563" i="2"/>
  <c r="Q3563" i="2"/>
  <c r="R3563" i="2"/>
  <c r="P3564" i="2"/>
  <c r="O3564" i="2"/>
  <c r="Q3564" i="2"/>
  <c r="R3564" i="2"/>
  <c r="P3565" i="2"/>
  <c r="O3565" i="2"/>
  <c r="Q3565" i="2"/>
  <c r="R3565" i="2"/>
  <c r="P3566" i="2"/>
  <c r="O3566" i="2"/>
  <c r="Q3566" i="2"/>
  <c r="R3566" i="2"/>
  <c r="P3567" i="2"/>
  <c r="O3567" i="2"/>
  <c r="Q3567" i="2"/>
  <c r="R3567" i="2"/>
  <c r="P3568" i="2"/>
  <c r="O3568" i="2"/>
  <c r="Q3568" i="2"/>
  <c r="R3568" i="2"/>
  <c r="P3569" i="2"/>
  <c r="O3569" i="2"/>
  <c r="Q3569" i="2"/>
  <c r="R3569" i="2"/>
  <c r="P3570" i="2"/>
  <c r="O3570" i="2"/>
  <c r="Q3570" i="2"/>
  <c r="R3570" i="2"/>
  <c r="P3571" i="2"/>
  <c r="O3571" i="2"/>
  <c r="Q3571" i="2"/>
  <c r="R3571" i="2"/>
  <c r="P3572" i="2"/>
  <c r="O3572" i="2"/>
  <c r="Q3572" i="2"/>
  <c r="R3572" i="2"/>
  <c r="P3573" i="2"/>
  <c r="O3573" i="2"/>
  <c r="Q3573" i="2"/>
  <c r="R3573" i="2"/>
  <c r="P3574" i="2"/>
  <c r="O3574" i="2"/>
  <c r="Q3574" i="2"/>
  <c r="R3574" i="2"/>
  <c r="P3575" i="2"/>
  <c r="O3575" i="2"/>
  <c r="Q3575" i="2"/>
  <c r="R3575" i="2"/>
  <c r="P3576" i="2"/>
  <c r="O3576" i="2"/>
  <c r="Q3576" i="2"/>
  <c r="R3576" i="2"/>
  <c r="P3577" i="2"/>
  <c r="O3577" i="2"/>
  <c r="Q3577" i="2"/>
  <c r="R3577" i="2"/>
  <c r="P3578" i="2"/>
  <c r="O3578" i="2"/>
  <c r="Q3578" i="2"/>
  <c r="R3578" i="2"/>
  <c r="P3579" i="2"/>
  <c r="O3579" i="2"/>
  <c r="Q3579" i="2"/>
  <c r="R3579" i="2"/>
  <c r="P3580" i="2"/>
  <c r="O3580" i="2"/>
  <c r="Q3580" i="2"/>
  <c r="R3580" i="2"/>
  <c r="P3581" i="2"/>
  <c r="O3581" i="2"/>
  <c r="Q3581" i="2"/>
  <c r="R3581" i="2"/>
  <c r="P3582" i="2"/>
  <c r="O3582" i="2"/>
  <c r="Q3582" i="2"/>
  <c r="R3582" i="2"/>
  <c r="P3583" i="2"/>
  <c r="O3583" i="2"/>
  <c r="Q3583" i="2"/>
  <c r="R3583" i="2"/>
  <c r="P3584" i="2"/>
  <c r="O3584" i="2"/>
  <c r="Q3584" i="2"/>
  <c r="R3584" i="2"/>
  <c r="P3585" i="2"/>
  <c r="O3585" i="2"/>
  <c r="Q3585" i="2"/>
  <c r="R3585" i="2"/>
  <c r="P3586" i="2"/>
  <c r="O3586" i="2"/>
  <c r="Q3586" i="2"/>
  <c r="R3586" i="2"/>
  <c r="P3587" i="2"/>
  <c r="O3587" i="2"/>
  <c r="Q3587" i="2"/>
  <c r="R3587" i="2"/>
  <c r="P3588" i="2"/>
  <c r="O3588" i="2"/>
  <c r="Q3588" i="2"/>
  <c r="R3588" i="2"/>
  <c r="P3589" i="2"/>
  <c r="O3589" i="2"/>
  <c r="Q3589" i="2"/>
  <c r="R3589" i="2"/>
  <c r="P3590" i="2"/>
  <c r="O3590" i="2"/>
  <c r="Q3590" i="2"/>
  <c r="R3590" i="2"/>
  <c r="P3591" i="2"/>
  <c r="O3591" i="2"/>
  <c r="Q3591" i="2"/>
  <c r="R3591" i="2"/>
  <c r="P3592" i="2"/>
  <c r="O3592" i="2"/>
  <c r="Q3592" i="2"/>
  <c r="R3592" i="2"/>
  <c r="P3593" i="2"/>
  <c r="O3593" i="2"/>
  <c r="Q3593" i="2"/>
  <c r="R3593" i="2"/>
  <c r="P3594" i="2"/>
  <c r="O3594" i="2"/>
  <c r="Q3594" i="2"/>
  <c r="R3594" i="2"/>
  <c r="P3595" i="2"/>
  <c r="O3595" i="2"/>
  <c r="Q3595" i="2"/>
  <c r="R3595" i="2"/>
  <c r="P3596" i="2"/>
  <c r="O3596" i="2"/>
  <c r="Q3596" i="2"/>
  <c r="R3596" i="2"/>
  <c r="P3597" i="2"/>
  <c r="O3597" i="2"/>
  <c r="Q3597" i="2"/>
  <c r="R3597" i="2"/>
  <c r="P3598" i="2"/>
  <c r="O3598" i="2"/>
  <c r="Q3598" i="2"/>
  <c r="R3598" i="2"/>
  <c r="P3599" i="2"/>
  <c r="O3599" i="2"/>
  <c r="Q3599" i="2"/>
  <c r="R3599" i="2"/>
  <c r="P3600" i="2"/>
  <c r="O3600" i="2"/>
  <c r="Q3600" i="2"/>
  <c r="R3600" i="2"/>
  <c r="P3601" i="2"/>
  <c r="O3601" i="2"/>
  <c r="Q3601" i="2"/>
  <c r="R3601" i="2"/>
  <c r="P3602" i="2"/>
  <c r="O3602" i="2"/>
  <c r="Q3602" i="2"/>
  <c r="R3602" i="2"/>
  <c r="P3603" i="2"/>
  <c r="O3603" i="2"/>
  <c r="Q3603" i="2"/>
  <c r="R3603" i="2"/>
  <c r="P3604" i="2"/>
  <c r="O3604" i="2"/>
  <c r="Q3604" i="2"/>
  <c r="R3604" i="2"/>
  <c r="P3605" i="2"/>
  <c r="O3605" i="2"/>
  <c r="Q3605" i="2"/>
  <c r="R3605" i="2"/>
  <c r="P3606" i="2"/>
  <c r="O3606" i="2"/>
  <c r="Q3606" i="2"/>
  <c r="R3606" i="2"/>
  <c r="P3607" i="2"/>
  <c r="O3607" i="2"/>
  <c r="Q3607" i="2"/>
  <c r="R3607" i="2"/>
  <c r="P3608" i="2"/>
  <c r="O3608" i="2"/>
  <c r="Q3608" i="2"/>
  <c r="R3608" i="2"/>
  <c r="P3609" i="2"/>
  <c r="O3609" i="2"/>
  <c r="Q3609" i="2"/>
  <c r="R3609" i="2"/>
  <c r="P3610" i="2"/>
  <c r="O3610" i="2"/>
  <c r="Q3610" i="2"/>
  <c r="R3610" i="2"/>
  <c r="P3611" i="2"/>
  <c r="O3611" i="2"/>
  <c r="Q3611" i="2"/>
  <c r="R3611" i="2"/>
  <c r="P3612" i="2"/>
  <c r="O3612" i="2"/>
  <c r="Q3612" i="2"/>
  <c r="R3612" i="2"/>
  <c r="P3613" i="2"/>
  <c r="O3613" i="2"/>
  <c r="Q3613" i="2"/>
  <c r="R3613" i="2"/>
  <c r="P3614" i="2"/>
  <c r="O3614" i="2"/>
  <c r="Q3614" i="2"/>
  <c r="R3614" i="2"/>
  <c r="P3615" i="2"/>
  <c r="O3615" i="2"/>
  <c r="Q3615" i="2"/>
  <c r="R3615" i="2"/>
  <c r="P3616" i="2"/>
  <c r="O3616" i="2"/>
  <c r="Q3616" i="2"/>
  <c r="R3616" i="2"/>
  <c r="P3617" i="2"/>
  <c r="O3617" i="2"/>
  <c r="Q3617" i="2"/>
  <c r="R3617" i="2"/>
  <c r="P3618" i="2"/>
  <c r="O3618" i="2"/>
  <c r="Q3618" i="2"/>
  <c r="R3618" i="2"/>
  <c r="P3619" i="2"/>
  <c r="O3619" i="2"/>
  <c r="Q3619" i="2"/>
  <c r="R3619" i="2"/>
  <c r="P3620" i="2"/>
  <c r="O3620" i="2"/>
  <c r="Q3620" i="2"/>
  <c r="R3620" i="2"/>
  <c r="P3621" i="2"/>
  <c r="O3621" i="2"/>
  <c r="Q3621" i="2"/>
  <c r="R3621" i="2"/>
  <c r="P3622" i="2"/>
  <c r="O3622" i="2"/>
  <c r="Q3622" i="2"/>
  <c r="R3622" i="2"/>
  <c r="P3623" i="2"/>
  <c r="O3623" i="2"/>
  <c r="Q3623" i="2"/>
  <c r="R3623" i="2"/>
  <c r="P3624" i="2"/>
  <c r="O3624" i="2"/>
  <c r="Q3624" i="2"/>
  <c r="R3624" i="2"/>
  <c r="P3625" i="2"/>
  <c r="O3625" i="2"/>
  <c r="Q3625" i="2"/>
  <c r="R3625" i="2"/>
  <c r="P3626" i="2"/>
  <c r="O3626" i="2"/>
  <c r="Q3626" i="2"/>
  <c r="R3626" i="2"/>
  <c r="P3627" i="2"/>
  <c r="O3627" i="2"/>
  <c r="Q3627" i="2"/>
  <c r="R3627" i="2"/>
  <c r="P3628" i="2"/>
  <c r="O3628" i="2"/>
  <c r="Q3628" i="2"/>
  <c r="R3628" i="2"/>
  <c r="P3629" i="2"/>
  <c r="O3629" i="2"/>
  <c r="Q3629" i="2"/>
  <c r="R3629" i="2"/>
  <c r="P3630" i="2"/>
  <c r="O3630" i="2"/>
  <c r="Q3630" i="2"/>
  <c r="R3630" i="2"/>
  <c r="P3631" i="2"/>
  <c r="O3631" i="2"/>
  <c r="Q3631" i="2"/>
  <c r="R3631" i="2"/>
  <c r="P3632" i="2"/>
  <c r="O3632" i="2"/>
  <c r="Q3632" i="2"/>
  <c r="R3632" i="2"/>
  <c r="P3633" i="2"/>
  <c r="O3633" i="2"/>
  <c r="Q3633" i="2"/>
  <c r="R3633" i="2"/>
  <c r="P3634" i="2"/>
  <c r="O3634" i="2"/>
  <c r="Q3634" i="2"/>
  <c r="R3634" i="2"/>
  <c r="P3635" i="2"/>
  <c r="O3635" i="2"/>
  <c r="Q3635" i="2"/>
  <c r="R3635" i="2"/>
  <c r="P3636" i="2"/>
  <c r="O3636" i="2"/>
  <c r="Q3636" i="2"/>
  <c r="R3636" i="2"/>
  <c r="P3637" i="2"/>
  <c r="O3637" i="2"/>
  <c r="Q3637" i="2"/>
  <c r="R3637" i="2"/>
  <c r="P3638" i="2"/>
  <c r="O3638" i="2"/>
  <c r="Q3638" i="2"/>
  <c r="R3638" i="2"/>
  <c r="P3639" i="2"/>
  <c r="O3639" i="2"/>
  <c r="Q3639" i="2"/>
  <c r="R3639" i="2"/>
  <c r="P3640" i="2"/>
  <c r="O3640" i="2"/>
  <c r="Q3640" i="2"/>
  <c r="R3640" i="2"/>
  <c r="P3641" i="2"/>
  <c r="O3641" i="2"/>
  <c r="Q3641" i="2"/>
  <c r="R3641" i="2"/>
  <c r="P3642" i="2"/>
  <c r="O3642" i="2"/>
  <c r="Q3642" i="2"/>
  <c r="R3642" i="2"/>
  <c r="P3643" i="2"/>
  <c r="O3643" i="2"/>
  <c r="Q3643" i="2"/>
  <c r="R3643" i="2"/>
  <c r="P3644" i="2"/>
  <c r="O3644" i="2"/>
  <c r="Q3644" i="2"/>
  <c r="R3644" i="2"/>
  <c r="P3645" i="2"/>
  <c r="O3645" i="2"/>
  <c r="Q3645" i="2"/>
  <c r="R3645" i="2"/>
  <c r="P3646" i="2"/>
  <c r="O3646" i="2"/>
  <c r="Q3646" i="2"/>
  <c r="R3646" i="2"/>
  <c r="P3647" i="2"/>
  <c r="O3647" i="2"/>
  <c r="Q3647" i="2"/>
  <c r="R3647" i="2"/>
  <c r="P3648" i="2"/>
  <c r="O3648" i="2"/>
  <c r="Q3648" i="2"/>
  <c r="R3648" i="2"/>
  <c r="P3649" i="2"/>
  <c r="O3649" i="2"/>
  <c r="Q3649" i="2"/>
  <c r="R3649" i="2"/>
  <c r="P3650" i="2"/>
  <c r="O3650" i="2"/>
  <c r="Q3650" i="2"/>
  <c r="R3650" i="2"/>
  <c r="P3651" i="2"/>
  <c r="O3651" i="2"/>
  <c r="Q3651" i="2"/>
  <c r="R3651" i="2"/>
  <c r="P3652" i="2"/>
  <c r="O3652" i="2"/>
  <c r="Q3652" i="2"/>
  <c r="R3652" i="2"/>
  <c r="P3653" i="2"/>
  <c r="O3653" i="2"/>
  <c r="Q3653" i="2"/>
  <c r="R3653" i="2"/>
  <c r="P3654" i="2"/>
  <c r="O3654" i="2"/>
  <c r="Q3654" i="2"/>
  <c r="R3654" i="2"/>
  <c r="P3655" i="2"/>
  <c r="O3655" i="2"/>
  <c r="Q3655" i="2"/>
  <c r="R3655" i="2"/>
  <c r="P3656" i="2"/>
  <c r="O3656" i="2"/>
  <c r="Q3656" i="2"/>
  <c r="R3656" i="2"/>
  <c r="P3657" i="2"/>
  <c r="O3657" i="2"/>
  <c r="Q3657" i="2"/>
  <c r="R3657" i="2"/>
  <c r="P3658" i="2"/>
  <c r="O3658" i="2"/>
  <c r="Q3658" i="2"/>
  <c r="R3658" i="2"/>
  <c r="P3659" i="2"/>
  <c r="O3659" i="2"/>
  <c r="Q3659" i="2"/>
  <c r="R3659" i="2"/>
  <c r="P3660" i="2"/>
  <c r="O3660" i="2"/>
  <c r="Q3660" i="2"/>
  <c r="R3660" i="2"/>
  <c r="P3661" i="2"/>
  <c r="O3661" i="2"/>
  <c r="Q3661" i="2"/>
  <c r="R3661" i="2"/>
  <c r="P3662" i="2"/>
  <c r="O3662" i="2"/>
  <c r="Q3662" i="2"/>
  <c r="R3662" i="2"/>
  <c r="P3663" i="2"/>
  <c r="O3663" i="2"/>
  <c r="Q3663" i="2"/>
  <c r="R3663" i="2"/>
  <c r="P3664" i="2"/>
  <c r="O3664" i="2"/>
  <c r="Q3664" i="2"/>
  <c r="R3664" i="2"/>
  <c r="P3665" i="2"/>
  <c r="O3665" i="2"/>
  <c r="Q3665" i="2"/>
  <c r="R3665" i="2"/>
  <c r="P3666" i="2"/>
  <c r="O3666" i="2"/>
  <c r="Q3666" i="2"/>
  <c r="R3666" i="2"/>
  <c r="P3667" i="2"/>
  <c r="O3667" i="2"/>
  <c r="Q3667" i="2"/>
  <c r="R3667" i="2"/>
  <c r="P3668" i="2"/>
  <c r="O3668" i="2"/>
  <c r="Q3668" i="2"/>
  <c r="R3668" i="2"/>
  <c r="P3669" i="2"/>
  <c r="O3669" i="2"/>
  <c r="Q3669" i="2"/>
  <c r="R3669" i="2"/>
  <c r="P3670" i="2"/>
  <c r="O3670" i="2"/>
  <c r="Q3670" i="2"/>
  <c r="R3670" i="2"/>
  <c r="P3671" i="2"/>
  <c r="O3671" i="2"/>
  <c r="Q3671" i="2"/>
  <c r="R3671" i="2"/>
  <c r="P3672" i="2"/>
  <c r="O3672" i="2"/>
  <c r="Q3672" i="2"/>
  <c r="R3672" i="2"/>
  <c r="P3673" i="2"/>
  <c r="O3673" i="2"/>
  <c r="Q3673" i="2"/>
  <c r="R3673" i="2"/>
  <c r="P3674" i="2"/>
  <c r="O3674" i="2"/>
  <c r="Q3674" i="2"/>
  <c r="R3674" i="2"/>
  <c r="P3675" i="2"/>
  <c r="O3675" i="2"/>
  <c r="Q3675" i="2"/>
  <c r="R3675" i="2"/>
  <c r="P3676" i="2"/>
  <c r="O3676" i="2"/>
  <c r="Q3676" i="2"/>
  <c r="R3676" i="2"/>
  <c r="P3677" i="2"/>
  <c r="O3677" i="2"/>
  <c r="Q3677" i="2"/>
  <c r="R3677" i="2"/>
  <c r="P3678" i="2"/>
  <c r="O3678" i="2"/>
  <c r="Q3678" i="2"/>
  <c r="R3678" i="2"/>
  <c r="P3679" i="2"/>
  <c r="O3679" i="2"/>
  <c r="Q3679" i="2"/>
  <c r="R3679" i="2"/>
  <c r="P3680" i="2"/>
  <c r="O3680" i="2"/>
  <c r="Q3680" i="2"/>
  <c r="R3680" i="2"/>
  <c r="P3681" i="2"/>
  <c r="O3681" i="2"/>
  <c r="Q3681" i="2"/>
  <c r="R3681" i="2"/>
  <c r="P3682" i="2"/>
  <c r="O3682" i="2"/>
  <c r="Q3682" i="2"/>
  <c r="R3682" i="2"/>
  <c r="P3683" i="2"/>
  <c r="O3683" i="2"/>
  <c r="Q3683" i="2"/>
  <c r="R3683" i="2"/>
  <c r="P3684" i="2"/>
  <c r="O3684" i="2"/>
  <c r="Q3684" i="2"/>
  <c r="R3684" i="2"/>
  <c r="P3685" i="2"/>
  <c r="O3685" i="2"/>
  <c r="Q3685" i="2"/>
  <c r="R3685" i="2"/>
  <c r="P3686" i="2"/>
  <c r="O3686" i="2"/>
  <c r="Q3686" i="2"/>
  <c r="R3686" i="2"/>
  <c r="P3687" i="2"/>
  <c r="O3687" i="2"/>
  <c r="Q3687" i="2"/>
  <c r="R3687" i="2"/>
  <c r="P3688" i="2"/>
  <c r="O3688" i="2"/>
  <c r="Q3688" i="2"/>
  <c r="R3688" i="2"/>
  <c r="P3689" i="2"/>
  <c r="O3689" i="2"/>
  <c r="Q3689" i="2"/>
  <c r="R3689" i="2"/>
  <c r="P3690" i="2"/>
  <c r="O3690" i="2"/>
  <c r="Q3690" i="2"/>
  <c r="R3690" i="2"/>
  <c r="P3691" i="2"/>
  <c r="O3691" i="2"/>
  <c r="Q3691" i="2"/>
  <c r="R3691" i="2"/>
  <c r="P3692" i="2"/>
  <c r="O3692" i="2"/>
  <c r="Q3692" i="2"/>
  <c r="R3692" i="2"/>
  <c r="P3693" i="2"/>
  <c r="O3693" i="2"/>
  <c r="Q3693" i="2"/>
  <c r="R3693" i="2"/>
  <c r="P3694" i="2"/>
  <c r="O3694" i="2"/>
  <c r="Q3694" i="2"/>
  <c r="R3694" i="2"/>
  <c r="P3695" i="2"/>
  <c r="O3695" i="2"/>
  <c r="Q3695" i="2"/>
  <c r="R3695" i="2"/>
  <c r="P3696" i="2"/>
  <c r="O3696" i="2"/>
  <c r="Q3696" i="2"/>
  <c r="R3696" i="2"/>
  <c r="P3697" i="2"/>
  <c r="O3697" i="2"/>
  <c r="Q3697" i="2"/>
  <c r="R3697" i="2"/>
  <c r="P3698" i="2"/>
  <c r="O3698" i="2"/>
  <c r="Q3698" i="2"/>
  <c r="R3698" i="2"/>
  <c r="P3699" i="2"/>
  <c r="O3699" i="2"/>
  <c r="Q3699" i="2"/>
  <c r="R3699" i="2"/>
  <c r="P3700" i="2"/>
  <c r="O3700" i="2"/>
  <c r="Q3700" i="2"/>
  <c r="R3700" i="2"/>
  <c r="P3701" i="2"/>
  <c r="O3701" i="2"/>
  <c r="Q3701" i="2"/>
  <c r="R3701" i="2"/>
  <c r="P3702" i="2"/>
  <c r="O3702" i="2"/>
  <c r="Q3702" i="2"/>
  <c r="R3702" i="2"/>
  <c r="P3703" i="2"/>
  <c r="O3703" i="2"/>
  <c r="Q3703" i="2"/>
  <c r="R3703" i="2"/>
  <c r="P3704" i="2"/>
  <c r="O3704" i="2"/>
  <c r="Q3704" i="2"/>
  <c r="R3704" i="2"/>
  <c r="P3705" i="2"/>
  <c r="O3705" i="2"/>
  <c r="Q3705" i="2"/>
  <c r="R3705" i="2"/>
  <c r="P3706" i="2"/>
  <c r="O3706" i="2"/>
  <c r="Q3706" i="2"/>
  <c r="R3706" i="2"/>
  <c r="P3707" i="2"/>
  <c r="O3707" i="2"/>
  <c r="Q3707" i="2"/>
  <c r="R3707" i="2"/>
  <c r="P3708" i="2"/>
  <c r="O3708" i="2"/>
  <c r="Q3708" i="2"/>
  <c r="R3708" i="2"/>
  <c r="P3709" i="2"/>
  <c r="O3709" i="2"/>
  <c r="Q3709" i="2"/>
  <c r="R3709" i="2"/>
  <c r="P3710" i="2"/>
  <c r="O3710" i="2"/>
  <c r="Q3710" i="2"/>
  <c r="R3710" i="2"/>
  <c r="P3711" i="2"/>
  <c r="O3711" i="2"/>
  <c r="Q3711" i="2"/>
  <c r="R3711" i="2"/>
  <c r="P3712" i="2"/>
  <c r="O3712" i="2"/>
  <c r="Q3712" i="2"/>
  <c r="R3712" i="2"/>
  <c r="P3713" i="2"/>
  <c r="O3713" i="2"/>
  <c r="Q3713" i="2"/>
  <c r="R3713" i="2"/>
  <c r="P3714" i="2"/>
  <c r="O3714" i="2"/>
  <c r="Q3714" i="2"/>
  <c r="R3714" i="2"/>
  <c r="P3715" i="2"/>
  <c r="O3715" i="2"/>
  <c r="Q3715" i="2"/>
  <c r="R3715" i="2"/>
  <c r="P3716" i="2"/>
  <c r="O3716" i="2"/>
  <c r="Q3716" i="2"/>
  <c r="R3716" i="2"/>
  <c r="P3717" i="2"/>
  <c r="O3717" i="2"/>
  <c r="Q3717" i="2"/>
  <c r="R3717" i="2"/>
  <c r="P3718" i="2"/>
  <c r="O3718" i="2"/>
  <c r="Q3718" i="2"/>
  <c r="R3718" i="2"/>
  <c r="P3719" i="2"/>
  <c r="O3719" i="2"/>
  <c r="Q3719" i="2"/>
  <c r="R3719" i="2"/>
  <c r="P3720" i="2"/>
  <c r="O3720" i="2"/>
  <c r="Q3720" i="2"/>
  <c r="R3720" i="2"/>
  <c r="P3721" i="2"/>
  <c r="O3721" i="2"/>
  <c r="Q3721" i="2"/>
  <c r="R3721" i="2"/>
  <c r="P3722" i="2"/>
  <c r="O3722" i="2"/>
  <c r="Q3722" i="2"/>
  <c r="R3722" i="2"/>
  <c r="P3723" i="2"/>
  <c r="O3723" i="2"/>
  <c r="Q3723" i="2"/>
  <c r="R3723" i="2"/>
  <c r="P3724" i="2"/>
  <c r="O3724" i="2"/>
  <c r="Q3724" i="2"/>
  <c r="R3724" i="2"/>
  <c r="P3725" i="2"/>
  <c r="O3725" i="2"/>
  <c r="Q3725" i="2"/>
  <c r="R3725" i="2"/>
  <c r="P3726" i="2"/>
  <c r="O3726" i="2"/>
  <c r="Q3726" i="2"/>
  <c r="R3726" i="2"/>
  <c r="P3727" i="2"/>
  <c r="O3727" i="2"/>
  <c r="Q3727" i="2"/>
  <c r="R3727" i="2"/>
  <c r="P3728" i="2"/>
  <c r="O3728" i="2"/>
  <c r="Q3728" i="2"/>
  <c r="R3728" i="2"/>
  <c r="P3729" i="2"/>
  <c r="O3729" i="2"/>
  <c r="Q3729" i="2"/>
  <c r="R3729" i="2"/>
  <c r="P3730" i="2"/>
  <c r="O3730" i="2"/>
  <c r="Q3730" i="2"/>
  <c r="R3730" i="2"/>
  <c r="P3731" i="2"/>
  <c r="O3731" i="2"/>
  <c r="Q3731" i="2"/>
  <c r="R3731" i="2"/>
  <c r="P3732" i="2"/>
  <c r="O3732" i="2"/>
  <c r="Q3732" i="2"/>
  <c r="R3732" i="2"/>
  <c r="P3733" i="2"/>
  <c r="O3733" i="2"/>
  <c r="Q3733" i="2"/>
  <c r="R3733" i="2"/>
  <c r="P3734" i="2"/>
  <c r="O3734" i="2"/>
  <c r="Q3734" i="2"/>
  <c r="R3734" i="2"/>
  <c r="P3735" i="2"/>
  <c r="O3735" i="2"/>
  <c r="Q3735" i="2"/>
  <c r="R3735" i="2"/>
  <c r="P3736" i="2"/>
  <c r="O3736" i="2"/>
  <c r="Q3736" i="2"/>
  <c r="R3736" i="2"/>
  <c r="P3737" i="2"/>
  <c r="O3737" i="2"/>
  <c r="Q3737" i="2"/>
  <c r="R3737" i="2"/>
  <c r="P3738" i="2"/>
  <c r="O3738" i="2"/>
  <c r="Q3738" i="2"/>
  <c r="R3738" i="2"/>
  <c r="P3739" i="2"/>
  <c r="O3739" i="2"/>
  <c r="Q3739" i="2"/>
  <c r="R3739" i="2"/>
  <c r="P3740" i="2"/>
  <c r="O3740" i="2"/>
  <c r="Q3740" i="2"/>
  <c r="R3740" i="2"/>
  <c r="P3741" i="2"/>
  <c r="O3741" i="2"/>
  <c r="Q3741" i="2"/>
  <c r="R3741" i="2"/>
  <c r="P3742" i="2"/>
  <c r="O3742" i="2"/>
  <c r="Q3742" i="2"/>
  <c r="R3742" i="2"/>
  <c r="P3743" i="2"/>
  <c r="O3743" i="2"/>
  <c r="Q3743" i="2"/>
  <c r="R3743" i="2"/>
  <c r="P3744" i="2"/>
  <c r="O3744" i="2"/>
  <c r="Q3744" i="2"/>
  <c r="R3744" i="2"/>
  <c r="P3745" i="2"/>
  <c r="O3745" i="2"/>
  <c r="Q3745" i="2"/>
  <c r="R3745" i="2"/>
  <c r="P3746" i="2"/>
  <c r="O3746" i="2"/>
  <c r="Q3746" i="2"/>
  <c r="R3746" i="2"/>
  <c r="P3747" i="2"/>
  <c r="O3747" i="2"/>
  <c r="Q3747" i="2"/>
  <c r="R3747" i="2"/>
  <c r="P3748" i="2"/>
  <c r="O3748" i="2"/>
  <c r="Q3748" i="2"/>
  <c r="R3748" i="2"/>
  <c r="P3749" i="2"/>
  <c r="O3749" i="2"/>
  <c r="Q3749" i="2"/>
  <c r="R3749" i="2"/>
  <c r="P3750" i="2"/>
  <c r="O3750" i="2"/>
  <c r="Q3750" i="2"/>
  <c r="R3750" i="2"/>
  <c r="P3751" i="2"/>
  <c r="O3751" i="2"/>
  <c r="Q3751" i="2"/>
  <c r="R3751" i="2"/>
  <c r="P3752" i="2"/>
  <c r="O3752" i="2"/>
  <c r="Q3752" i="2"/>
  <c r="R3752" i="2"/>
  <c r="P3753" i="2"/>
  <c r="O3753" i="2"/>
  <c r="Q3753" i="2"/>
  <c r="R3753" i="2"/>
  <c r="P3754" i="2"/>
  <c r="O3754" i="2"/>
  <c r="Q3754" i="2"/>
  <c r="R3754" i="2"/>
  <c r="P3755" i="2"/>
  <c r="O3755" i="2"/>
  <c r="Q3755" i="2"/>
  <c r="R3755" i="2"/>
  <c r="P3756" i="2"/>
  <c r="O3756" i="2"/>
  <c r="Q3756" i="2"/>
  <c r="R3756" i="2"/>
  <c r="P3757" i="2"/>
  <c r="O3757" i="2"/>
  <c r="Q3757" i="2"/>
  <c r="R3757" i="2"/>
  <c r="P3758" i="2"/>
  <c r="O3758" i="2"/>
  <c r="Q3758" i="2"/>
  <c r="R3758" i="2"/>
  <c r="P3759" i="2"/>
  <c r="O3759" i="2"/>
  <c r="Q3759" i="2"/>
  <c r="R3759" i="2"/>
  <c r="P3760" i="2"/>
  <c r="O3760" i="2"/>
  <c r="Q3760" i="2"/>
  <c r="R3760" i="2"/>
  <c r="P3761" i="2"/>
  <c r="O3761" i="2"/>
  <c r="Q3761" i="2"/>
  <c r="R3761" i="2"/>
  <c r="P3762" i="2"/>
  <c r="O3762" i="2"/>
  <c r="Q3762" i="2"/>
  <c r="R3762" i="2"/>
  <c r="P3763" i="2"/>
  <c r="O3763" i="2"/>
  <c r="Q3763" i="2"/>
  <c r="R3763" i="2"/>
  <c r="P3764" i="2"/>
  <c r="O3764" i="2"/>
  <c r="Q3764" i="2"/>
  <c r="R3764" i="2"/>
  <c r="P3765" i="2"/>
  <c r="O3765" i="2"/>
  <c r="Q3765" i="2"/>
  <c r="R3765" i="2"/>
  <c r="P3766" i="2"/>
  <c r="O3766" i="2"/>
  <c r="Q3766" i="2"/>
  <c r="R3766" i="2"/>
  <c r="P3767" i="2"/>
  <c r="O3767" i="2"/>
  <c r="Q3767" i="2"/>
  <c r="R3767" i="2"/>
  <c r="P3768" i="2"/>
  <c r="O3768" i="2"/>
  <c r="Q3768" i="2"/>
  <c r="R3768" i="2"/>
  <c r="P3769" i="2"/>
  <c r="O3769" i="2"/>
  <c r="Q3769" i="2"/>
  <c r="R3769" i="2"/>
  <c r="P3770" i="2"/>
  <c r="O3770" i="2"/>
  <c r="Q3770" i="2"/>
  <c r="R3770" i="2"/>
  <c r="P3771" i="2"/>
  <c r="O3771" i="2"/>
  <c r="Q3771" i="2"/>
  <c r="R3771" i="2"/>
  <c r="P3772" i="2"/>
  <c r="O3772" i="2"/>
  <c r="Q3772" i="2"/>
  <c r="R3772" i="2"/>
  <c r="P3773" i="2"/>
  <c r="O3773" i="2"/>
  <c r="Q3773" i="2"/>
  <c r="R3773" i="2"/>
  <c r="P3774" i="2"/>
  <c r="O3774" i="2"/>
  <c r="Q3774" i="2"/>
  <c r="R3774" i="2"/>
  <c r="P3775" i="2"/>
  <c r="O3775" i="2"/>
  <c r="Q3775" i="2"/>
  <c r="R3775" i="2"/>
  <c r="P3776" i="2"/>
  <c r="O3776" i="2"/>
  <c r="Q3776" i="2"/>
  <c r="R3776" i="2"/>
  <c r="P3777" i="2"/>
  <c r="O3777" i="2"/>
  <c r="Q3777" i="2"/>
  <c r="R3777" i="2"/>
  <c r="P3778" i="2"/>
  <c r="O3778" i="2"/>
  <c r="Q3778" i="2"/>
  <c r="R3778" i="2"/>
  <c r="P3779" i="2"/>
  <c r="O3779" i="2"/>
  <c r="Q3779" i="2"/>
  <c r="R3779" i="2"/>
  <c r="P3780" i="2"/>
  <c r="O3780" i="2"/>
  <c r="Q3780" i="2"/>
  <c r="R3780" i="2"/>
  <c r="P3781" i="2"/>
  <c r="O3781" i="2"/>
  <c r="Q3781" i="2"/>
  <c r="R3781" i="2"/>
  <c r="P3782" i="2"/>
  <c r="O3782" i="2"/>
  <c r="Q3782" i="2"/>
  <c r="R3782" i="2"/>
  <c r="P3783" i="2"/>
  <c r="O3783" i="2"/>
  <c r="Q3783" i="2"/>
  <c r="R3783" i="2"/>
  <c r="P3784" i="2"/>
  <c r="O3784" i="2"/>
  <c r="Q3784" i="2"/>
  <c r="R3784" i="2"/>
  <c r="P3785" i="2"/>
  <c r="O3785" i="2"/>
  <c r="Q3785" i="2"/>
  <c r="R3785" i="2"/>
  <c r="P3786" i="2"/>
  <c r="O3786" i="2"/>
  <c r="Q3786" i="2"/>
  <c r="R3786" i="2"/>
  <c r="P3787" i="2"/>
  <c r="O3787" i="2"/>
  <c r="Q3787" i="2"/>
  <c r="R3787" i="2"/>
  <c r="P3788" i="2"/>
  <c r="O3788" i="2"/>
  <c r="Q3788" i="2"/>
  <c r="R3788" i="2"/>
  <c r="P3789" i="2"/>
  <c r="O3789" i="2"/>
  <c r="Q3789" i="2"/>
  <c r="R3789" i="2"/>
  <c r="P3790" i="2"/>
  <c r="O3790" i="2"/>
  <c r="Q3790" i="2"/>
  <c r="R3790" i="2"/>
  <c r="P3791" i="2"/>
  <c r="O3791" i="2"/>
  <c r="Q3791" i="2"/>
  <c r="R3791" i="2"/>
  <c r="P3792" i="2"/>
  <c r="O3792" i="2"/>
  <c r="Q3792" i="2"/>
  <c r="R3792" i="2"/>
  <c r="P3793" i="2"/>
  <c r="O3793" i="2"/>
  <c r="Q3793" i="2"/>
  <c r="R3793" i="2"/>
  <c r="P3794" i="2"/>
  <c r="O3794" i="2"/>
  <c r="Q3794" i="2"/>
  <c r="R3794" i="2"/>
  <c r="P3795" i="2"/>
  <c r="O3795" i="2"/>
  <c r="Q3795" i="2"/>
  <c r="R3795" i="2"/>
  <c r="P3796" i="2"/>
  <c r="O3796" i="2"/>
  <c r="Q3796" i="2"/>
  <c r="R3796" i="2"/>
  <c r="P3797" i="2"/>
  <c r="O3797" i="2"/>
  <c r="Q3797" i="2"/>
  <c r="R3797" i="2"/>
  <c r="P3798" i="2"/>
  <c r="O3798" i="2"/>
  <c r="Q3798" i="2"/>
  <c r="R3798" i="2"/>
  <c r="P3799" i="2"/>
  <c r="O3799" i="2"/>
  <c r="Q3799" i="2"/>
  <c r="R3799" i="2"/>
  <c r="P3800" i="2"/>
  <c r="O3800" i="2"/>
  <c r="Q3800" i="2"/>
  <c r="R3800" i="2"/>
  <c r="P3801" i="2"/>
  <c r="O3801" i="2"/>
  <c r="Q3801" i="2"/>
  <c r="R3801" i="2"/>
  <c r="P3802" i="2"/>
  <c r="O3802" i="2"/>
  <c r="Q3802" i="2"/>
  <c r="R3802" i="2"/>
  <c r="P3803" i="2"/>
  <c r="O3803" i="2"/>
  <c r="Q3803" i="2"/>
  <c r="R3803" i="2"/>
  <c r="P3804" i="2"/>
  <c r="O3804" i="2"/>
  <c r="Q3804" i="2"/>
  <c r="R3804" i="2"/>
  <c r="P3805" i="2"/>
  <c r="O3805" i="2"/>
  <c r="Q3805" i="2"/>
  <c r="R3805" i="2"/>
  <c r="P3806" i="2"/>
  <c r="O3806" i="2"/>
  <c r="Q3806" i="2"/>
  <c r="R3806" i="2"/>
  <c r="P3807" i="2"/>
  <c r="O3807" i="2"/>
  <c r="Q3807" i="2"/>
  <c r="R3807" i="2"/>
  <c r="P3808" i="2"/>
  <c r="O3808" i="2"/>
  <c r="Q3808" i="2"/>
  <c r="R3808" i="2"/>
  <c r="P3809" i="2"/>
  <c r="O3809" i="2"/>
  <c r="Q3809" i="2"/>
  <c r="R3809" i="2"/>
  <c r="P3810" i="2"/>
  <c r="O3810" i="2"/>
  <c r="Q3810" i="2"/>
  <c r="R3810" i="2"/>
  <c r="P3811" i="2"/>
  <c r="O3811" i="2"/>
  <c r="Q3811" i="2"/>
  <c r="R3811" i="2"/>
  <c r="P3812" i="2"/>
  <c r="O3812" i="2"/>
  <c r="Q3812" i="2"/>
  <c r="R3812" i="2"/>
  <c r="P3813" i="2"/>
  <c r="O3813" i="2"/>
  <c r="Q3813" i="2"/>
  <c r="R3813" i="2"/>
  <c r="P3814" i="2"/>
  <c r="O3814" i="2"/>
  <c r="Q3814" i="2"/>
  <c r="R3814" i="2"/>
  <c r="P3815" i="2"/>
  <c r="O3815" i="2"/>
  <c r="Q3815" i="2"/>
  <c r="R3815" i="2"/>
  <c r="P3816" i="2"/>
  <c r="O3816" i="2"/>
  <c r="Q3816" i="2"/>
  <c r="R3816" i="2"/>
  <c r="P3817" i="2"/>
  <c r="O3817" i="2"/>
  <c r="Q3817" i="2"/>
  <c r="R3817" i="2"/>
  <c r="P3818" i="2"/>
  <c r="O3818" i="2"/>
  <c r="Q3818" i="2"/>
  <c r="R3818" i="2"/>
  <c r="P3819" i="2"/>
  <c r="O3819" i="2"/>
  <c r="Q3819" i="2"/>
  <c r="R3819" i="2"/>
  <c r="P3820" i="2"/>
  <c r="O3820" i="2"/>
  <c r="Q3820" i="2"/>
  <c r="R3820" i="2"/>
  <c r="P3821" i="2"/>
  <c r="O3821" i="2"/>
  <c r="Q3821" i="2"/>
  <c r="R3821" i="2"/>
  <c r="P3822" i="2"/>
  <c r="O3822" i="2"/>
  <c r="Q3822" i="2"/>
  <c r="R3822" i="2"/>
  <c r="P3823" i="2"/>
  <c r="O3823" i="2"/>
  <c r="Q3823" i="2"/>
  <c r="R3823" i="2"/>
  <c r="P3824" i="2"/>
  <c r="O3824" i="2"/>
  <c r="Q3824" i="2"/>
  <c r="R3824" i="2"/>
  <c r="P3825" i="2"/>
  <c r="O3825" i="2"/>
  <c r="Q3825" i="2"/>
  <c r="R3825" i="2"/>
  <c r="P3826" i="2"/>
  <c r="O3826" i="2"/>
  <c r="Q3826" i="2"/>
  <c r="R3826" i="2"/>
  <c r="P3827" i="2"/>
  <c r="O3827" i="2"/>
  <c r="Q3827" i="2"/>
  <c r="R3827" i="2"/>
  <c r="P3828" i="2"/>
  <c r="O3828" i="2"/>
  <c r="Q3828" i="2"/>
  <c r="R3828" i="2"/>
  <c r="P3829" i="2"/>
  <c r="O3829" i="2"/>
  <c r="Q3829" i="2"/>
  <c r="R3829" i="2"/>
  <c r="P3830" i="2"/>
  <c r="O3830" i="2"/>
  <c r="Q3830" i="2"/>
  <c r="R3830" i="2"/>
  <c r="P3831" i="2"/>
  <c r="O3831" i="2"/>
  <c r="Q3831" i="2"/>
  <c r="R3831" i="2"/>
  <c r="P3832" i="2"/>
  <c r="O3832" i="2"/>
  <c r="Q3832" i="2"/>
  <c r="R3832" i="2"/>
  <c r="P3833" i="2"/>
  <c r="O3833" i="2"/>
  <c r="Q3833" i="2"/>
  <c r="R3833" i="2"/>
  <c r="P3834" i="2"/>
  <c r="O3834" i="2"/>
  <c r="Q3834" i="2"/>
  <c r="R3834" i="2"/>
  <c r="P3835" i="2"/>
  <c r="O3835" i="2"/>
  <c r="Q3835" i="2"/>
  <c r="R3835" i="2"/>
  <c r="P3836" i="2"/>
  <c r="O3836" i="2"/>
  <c r="Q3836" i="2"/>
  <c r="R3836" i="2"/>
  <c r="P3837" i="2"/>
  <c r="O3837" i="2"/>
  <c r="Q3837" i="2"/>
  <c r="R3837" i="2"/>
  <c r="P3838" i="2"/>
  <c r="O3838" i="2"/>
  <c r="Q3838" i="2"/>
  <c r="R3838" i="2"/>
  <c r="P3839" i="2"/>
  <c r="O3839" i="2"/>
  <c r="Q3839" i="2"/>
  <c r="R3839" i="2"/>
  <c r="P3840" i="2"/>
  <c r="O3840" i="2"/>
  <c r="Q3840" i="2"/>
  <c r="R3840" i="2"/>
  <c r="P3841" i="2"/>
  <c r="O3841" i="2"/>
  <c r="Q3841" i="2"/>
  <c r="R3841" i="2"/>
  <c r="P3842" i="2"/>
  <c r="O3842" i="2"/>
  <c r="Q3842" i="2"/>
  <c r="R3842" i="2"/>
  <c r="P3843" i="2"/>
  <c r="O3843" i="2"/>
  <c r="Q3843" i="2"/>
  <c r="R3843" i="2"/>
  <c r="P3844" i="2"/>
  <c r="O3844" i="2"/>
  <c r="Q3844" i="2"/>
  <c r="R3844" i="2"/>
  <c r="P3845" i="2"/>
  <c r="O3845" i="2"/>
  <c r="Q3845" i="2"/>
  <c r="R3845" i="2"/>
  <c r="P3846" i="2"/>
  <c r="O3846" i="2"/>
  <c r="Q3846" i="2"/>
  <c r="R3846" i="2"/>
  <c r="P3847" i="2"/>
  <c r="O3847" i="2"/>
  <c r="Q3847" i="2"/>
  <c r="R3847" i="2"/>
  <c r="P3848" i="2"/>
  <c r="O3848" i="2"/>
  <c r="Q3848" i="2"/>
  <c r="R3848" i="2"/>
  <c r="P3849" i="2"/>
  <c r="O3849" i="2"/>
  <c r="Q3849" i="2"/>
  <c r="R3849" i="2"/>
  <c r="P3850" i="2"/>
  <c r="O3850" i="2"/>
  <c r="Q3850" i="2"/>
  <c r="R3850" i="2"/>
  <c r="P3851" i="2"/>
  <c r="O3851" i="2"/>
  <c r="Q3851" i="2"/>
  <c r="R3851" i="2"/>
  <c r="P3852" i="2"/>
  <c r="O3852" i="2"/>
  <c r="Q3852" i="2"/>
  <c r="R3852" i="2"/>
  <c r="P3853" i="2"/>
  <c r="O3853" i="2"/>
  <c r="Q3853" i="2"/>
  <c r="R3853" i="2"/>
  <c r="P3854" i="2"/>
  <c r="O3854" i="2"/>
  <c r="Q3854" i="2"/>
  <c r="R3854" i="2"/>
  <c r="P3855" i="2"/>
  <c r="O3855" i="2"/>
  <c r="Q3855" i="2"/>
  <c r="R3855" i="2"/>
  <c r="P3856" i="2"/>
  <c r="O3856" i="2"/>
  <c r="Q3856" i="2"/>
  <c r="R3856" i="2"/>
  <c r="P3857" i="2"/>
  <c r="O3857" i="2"/>
  <c r="Q3857" i="2"/>
  <c r="R3857" i="2"/>
  <c r="P3858" i="2"/>
  <c r="O3858" i="2"/>
  <c r="Q3858" i="2"/>
  <c r="R3858" i="2"/>
  <c r="P3859" i="2"/>
  <c r="O3859" i="2"/>
  <c r="Q3859" i="2"/>
  <c r="R3859" i="2"/>
  <c r="P3860" i="2"/>
  <c r="O3860" i="2"/>
  <c r="Q3860" i="2"/>
  <c r="R3860" i="2"/>
  <c r="P3861" i="2"/>
  <c r="O3861" i="2"/>
  <c r="Q3861" i="2"/>
  <c r="R3861" i="2"/>
  <c r="P3862" i="2"/>
  <c r="O3862" i="2"/>
  <c r="Q3862" i="2"/>
  <c r="R3862" i="2"/>
  <c r="P3863" i="2"/>
  <c r="O3863" i="2"/>
  <c r="Q3863" i="2"/>
  <c r="R3863" i="2"/>
  <c r="P3864" i="2"/>
  <c r="O3864" i="2"/>
  <c r="Q3864" i="2"/>
  <c r="R3864" i="2"/>
  <c r="P3865" i="2"/>
  <c r="O3865" i="2"/>
  <c r="Q3865" i="2"/>
  <c r="R3865" i="2"/>
  <c r="P3866" i="2"/>
  <c r="O3866" i="2"/>
  <c r="Q3866" i="2"/>
  <c r="R3866" i="2"/>
  <c r="P3867" i="2"/>
  <c r="O3867" i="2"/>
  <c r="Q3867" i="2"/>
  <c r="R3867" i="2"/>
  <c r="P3868" i="2"/>
  <c r="O3868" i="2"/>
  <c r="Q3868" i="2"/>
  <c r="R3868" i="2"/>
  <c r="P3869" i="2"/>
  <c r="O3869" i="2"/>
  <c r="Q3869" i="2"/>
  <c r="R3869" i="2"/>
  <c r="P3870" i="2"/>
  <c r="O3870" i="2"/>
  <c r="Q3870" i="2"/>
  <c r="R3870" i="2"/>
  <c r="P3871" i="2"/>
  <c r="O3871" i="2"/>
  <c r="Q3871" i="2"/>
  <c r="R3871" i="2"/>
  <c r="P3872" i="2"/>
  <c r="O3872" i="2"/>
  <c r="Q3872" i="2"/>
  <c r="R3872" i="2"/>
  <c r="P3873" i="2"/>
  <c r="O3873" i="2"/>
  <c r="Q3873" i="2"/>
  <c r="R3873" i="2"/>
  <c r="P3874" i="2"/>
  <c r="O3874" i="2"/>
  <c r="Q3874" i="2"/>
  <c r="R3874" i="2"/>
  <c r="P3875" i="2"/>
  <c r="O3875" i="2"/>
  <c r="Q3875" i="2"/>
  <c r="R3875" i="2"/>
  <c r="P3876" i="2"/>
  <c r="O3876" i="2"/>
  <c r="Q3876" i="2"/>
  <c r="R3876" i="2"/>
  <c r="P3877" i="2"/>
  <c r="O3877" i="2"/>
  <c r="Q3877" i="2"/>
  <c r="R3877" i="2"/>
  <c r="P3878" i="2"/>
  <c r="O3878" i="2"/>
  <c r="Q3878" i="2"/>
  <c r="R3878" i="2"/>
  <c r="P3879" i="2"/>
  <c r="O3879" i="2"/>
  <c r="Q3879" i="2"/>
  <c r="R3879" i="2"/>
  <c r="P3880" i="2"/>
  <c r="O3880" i="2"/>
  <c r="Q3880" i="2"/>
  <c r="R3880" i="2"/>
  <c r="P3881" i="2"/>
  <c r="O3881" i="2"/>
  <c r="Q3881" i="2"/>
  <c r="R3881" i="2"/>
  <c r="P3882" i="2"/>
  <c r="O3882" i="2"/>
  <c r="Q3882" i="2"/>
  <c r="R3882" i="2"/>
  <c r="P3883" i="2"/>
  <c r="O3883" i="2"/>
  <c r="Q3883" i="2"/>
  <c r="R3883" i="2"/>
  <c r="P3884" i="2"/>
  <c r="O3884" i="2"/>
  <c r="Q3884" i="2"/>
  <c r="R3884" i="2"/>
  <c r="P3885" i="2"/>
  <c r="O3885" i="2"/>
  <c r="Q3885" i="2"/>
  <c r="R3885" i="2"/>
  <c r="P3886" i="2"/>
  <c r="O3886" i="2"/>
  <c r="Q3886" i="2"/>
  <c r="R3886" i="2"/>
  <c r="P3887" i="2"/>
  <c r="O3887" i="2"/>
  <c r="Q3887" i="2"/>
  <c r="R3887" i="2"/>
  <c r="P3888" i="2"/>
  <c r="O3888" i="2"/>
  <c r="Q3888" i="2"/>
  <c r="R3888" i="2"/>
  <c r="P3889" i="2"/>
  <c r="O3889" i="2"/>
  <c r="Q3889" i="2"/>
  <c r="R3889" i="2"/>
  <c r="P3890" i="2"/>
  <c r="O3890" i="2"/>
  <c r="Q3890" i="2"/>
  <c r="R3890" i="2"/>
  <c r="P3891" i="2"/>
  <c r="O3891" i="2"/>
  <c r="Q3891" i="2"/>
  <c r="R3891" i="2"/>
  <c r="P3892" i="2"/>
  <c r="O3892" i="2"/>
  <c r="Q3892" i="2"/>
  <c r="R3892" i="2"/>
  <c r="P3893" i="2"/>
  <c r="O3893" i="2"/>
  <c r="Q3893" i="2"/>
  <c r="R3893" i="2"/>
  <c r="P3894" i="2"/>
  <c r="O3894" i="2"/>
  <c r="Q3894" i="2"/>
  <c r="R3894" i="2"/>
  <c r="P3895" i="2"/>
  <c r="O3895" i="2"/>
  <c r="Q3895" i="2"/>
  <c r="R3895" i="2"/>
  <c r="P3896" i="2"/>
  <c r="O3896" i="2"/>
  <c r="Q3896" i="2"/>
  <c r="R3896" i="2"/>
  <c r="P3897" i="2"/>
  <c r="O3897" i="2"/>
  <c r="Q3897" i="2"/>
  <c r="R3897" i="2"/>
  <c r="P3898" i="2"/>
  <c r="O3898" i="2"/>
  <c r="Q3898" i="2"/>
  <c r="R3898" i="2"/>
  <c r="P3899" i="2"/>
  <c r="O3899" i="2"/>
  <c r="Q3899" i="2"/>
  <c r="R3899" i="2"/>
  <c r="P3900" i="2"/>
  <c r="O3900" i="2"/>
  <c r="Q3900" i="2"/>
  <c r="R3900" i="2"/>
  <c r="P3901" i="2"/>
  <c r="O3901" i="2"/>
  <c r="Q3901" i="2"/>
  <c r="R3901" i="2"/>
  <c r="P3902" i="2"/>
  <c r="O3902" i="2"/>
  <c r="Q3902" i="2"/>
  <c r="R3902" i="2"/>
  <c r="P3903" i="2"/>
  <c r="O3903" i="2"/>
  <c r="Q3903" i="2"/>
  <c r="R3903" i="2"/>
  <c r="P3904" i="2"/>
  <c r="O3904" i="2"/>
  <c r="Q3904" i="2"/>
  <c r="R3904" i="2"/>
  <c r="P3905" i="2"/>
  <c r="O3905" i="2"/>
  <c r="Q3905" i="2"/>
  <c r="R3905" i="2"/>
  <c r="P3906" i="2"/>
  <c r="O3906" i="2"/>
  <c r="Q3906" i="2"/>
  <c r="R3906" i="2"/>
  <c r="P3907" i="2"/>
  <c r="O3907" i="2"/>
  <c r="Q3907" i="2"/>
  <c r="R3907" i="2"/>
  <c r="P3908" i="2"/>
  <c r="O3908" i="2"/>
  <c r="Q3908" i="2"/>
  <c r="R3908" i="2"/>
  <c r="P3909" i="2"/>
  <c r="O3909" i="2"/>
  <c r="Q3909" i="2"/>
  <c r="R3909" i="2"/>
  <c r="P3910" i="2"/>
  <c r="O3910" i="2"/>
  <c r="Q3910" i="2"/>
  <c r="R3910" i="2"/>
  <c r="P3911" i="2"/>
  <c r="O3911" i="2"/>
  <c r="Q3911" i="2"/>
  <c r="R3911" i="2"/>
  <c r="P3912" i="2"/>
  <c r="O3912" i="2"/>
  <c r="Q3912" i="2"/>
  <c r="R3912" i="2"/>
  <c r="P3913" i="2"/>
  <c r="O3913" i="2"/>
  <c r="Q3913" i="2"/>
  <c r="R3913" i="2"/>
  <c r="P3914" i="2"/>
  <c r="O3914" i="2"/>
  <c r="Q3914" i="2"/>
  <c r="R3914" i="2"/>
  <c r="P3915" i="2"/>
  <c r="O3915" i="2"/>
  <c r="Q3915" i="2"/>
  <c r="R3915" i="2"/>
  <c r="P3916" i="2"/>
  <c r="O3916" i="2"/>
  <c r="Q3916" i="2"/>
  <c r="R3916" i="2"/>
  <c r="P3917" i="2"/>
  <c r="O3917" i="2"/>
  <c r="Q3917" i="2"/>
  <c r="R3917" i="2"/>
  <c r="P3918" i="2"/>
  <c r="O3918" i="2"/>
  <c r="Q3918" i="2"/>
  <c r="R3918" i="2"/>
  <c r="P3919" i="2"/>
  <c r="O3919" i="2"/>
  <c r="Q3919" i="2"/>
  <c r="R3919" i="2"/>
  <c r="P3920" i="2"/>
  <c r="O3920" i="2"/>
  <c r="Q3920" i="2"/>
  <c r="R3920" i="2"/>
  <c r="P3921" i="2"/>
  <c r="O3921" i="2"/>
  <c r="Q3921" i="2"/>
  <c r="R3921" i="2"/>
  <c r="P3922" i="2"/>
  <c r="O3922" i="2"/>
  <c r="Q3922" i="2"/>
  <c r="R3922" i="2"/>
  <c r="P3923" i="2"/>
  <c r="O3923" i="2"/>
  <c r="Q3923" i="2"/>
  <c r="R3923" i="2"/>
  <c r="P3924" i="2"/>
  <c r="O3924" i="2"/>
  <c r="Q3924" i="2"/>
  <c r="R3924" i="2"/>
  <c r="P3925" i="2"/>
  <c r="O3925" i="2"/>
  <c r="Q3925" i="2"/>
  <c r="R3925" i="2"/>
  <c r="P3926" i="2"/>
  <c r="O3926" i="2"/>
  <c r="Q3926" i="2"/>
  <c r="R3926" i="2"/>
  <c r="P3927" i="2"/>
  <c r="O3927" i="2"/>
  <c r="Q3927" i="2"/>
  <c r="R3927" i="2"/>
  <c r="P3928" i="2"/>
  <c r="O3928" i="2"/>
  <c r="Q3928" i="2"/>
  <c r="R3928" i="2"/>
  <c r="P3929" i="2"/>
  <c r="O3929" i="2"/>
  <c r="Q3929" i="2"/>
  <c r="R3929" i="2"/>
  <c r="P3930" i="2"/>
  <c r="O3930" i="2"/>
  <c r="Q3930" i="2"/>
  <c r="R3930" i="2"/>
  <c r="P3931" i="2"/>
  <c r="O3931" i="2"/>
  <c r="Q3931" i="2"/>
  <c r="R3931" i="2"/>
  <c r="P3932" i="2"/>
  <c r="O3932" i="2"/>
  <c r="Q3932" i="2"/>
  <c r="R3932" i="2"/>
  <c r="P3933" i="2"/>
  <c r="O3933" i="2"/>
  <c r="Q3933" i="2"/>
  <c r="R3933" i="2"/>
  <c r="P3934" i="2"/>
  <c r="O3934" i="2"/>
  <c r="Q3934" i="2"/>
  <c r="R3934" i="2"/>
  <c r="P3935" i="2"/>
  <c r="O3935" i="2"/>
  <c r="Q3935" i="2"/>
  <c r="R3935" i="2"/>
  <c r="P3936" i="2"/>
  <c r="O3936" i="2"/>
  <c r="Q3936" i="2"/>
  <c r="R3936" i="2"/>
  <c r="P3937" i="2"/>
  <c r="O3937" i="2"/>
  <c r="Q3937" i="2"/>
  <c r="R3937" i="2"/>
  <c r="P3938" i="2"/>
  <c r="O3938" i="2"/>
  <c r="Q3938" i="2"/>
  <c r="R3938" i="2"/>
  <c r="P3939" i="2"/>
  <c r="O3939" i="2"/>
  <c r="Q3939" i="2"/>
  <c r="R3939" i="2"/>
  <c r="P3940" i="2"/>
  <c r="O3940" i="2"/>
  <c r="Q3940" i="2"/>
  <c r="R3940" i="2"/>
  <c r="P3941" i="2"/>
  <c r="O3941" i="2"/>
  <c r="Q3941" i="2"/>
  <c r="R3941" i="2"/>
  <c r="P3942" i="2"/>
  <c r="O3942" i="2"/>
  <c r="Q3942" i="2"/>
  <c r="R3942" i="2"/>
  <c r="P3943" i="2"/>
  <c r="O3943" i="2"/>
  <c r="Q3943" i="2"/>
  <c r="R3943" i="2"/>
  <c r="P3944" i="2"/>
  <c r="O3944" i="2"/>
  <c r="Q3944" i="2"/>
  <c r="R3944" i="2"/>
  <c r="P3945" i="2"/>
  <c r="O3945" i="2"/>
  <c r="Q3945" i="2"/>
  <c r="R3945" i="2"/>
  <c r="P3946" i="2"/>
  <c r="O3946" i="2"/>
  <c r="Q3946" i="2"/>
  <c r="R3946" i="2"/>
  <c r="P3947" i="2"/>
  <c r="O3947" i="2"/>
  <c r="Q3947" i="2"/>
  <c r="R3947" i="2"/>
  <c r="P3948" i="2"/>
  <c r="O3948" i="2"/>
  <c r="Q3948" i="2"/>
  <c r="R3948" i="2"/>
  <c r="P3949" i="2"/>
  <c r="O3949" i="2"/>
  <c r="Q3949" i="2"/>
  <c r="R3949" i="2"/>
  <c r="P3950" i="2"/>
  <c r="O3950" i="2"/>
  <c r="Q3950" i="2"/>
  <c r="R3950" i="2"/>
  <c r="P3951" i="2"/>
  <c r="O3951" i="2"/>
  <c r="Q3951" i="2"/>
  <c r="R3951" i="2"/>
  <c r="P3952" i="2"/>
  <c r="O3952" i="2"/>
  <c r="Q3952" i="2"/>
  <c r="R3952" i="2"/>
  <c r="P3953" i="2"/>
  <c r="O3953" i="2"/>
  <c r="Q3953" i="2"/>
  <c r="R3953" i="2"/>
  <c r="P3954" i="2"/>
  <c r="O3954" i="2"/>
  <c r="Q3954" i="2"/>
  <c r="R3954" i="2"/>
  <c r="P3955" i="2"/>
  <c r="O3955" i="2"/>
  <c r="Q3955" i="2"/>
  <c r="R3955" i="2"/>
  <c r="P3956" i="2"/>
  <c r="O3956" i="2"/>
  <c r="Q3956" i="2"/>
  <c r="R3956" i="2"/>
  <c r="P3957" i="2"/>
  <c r="O3957" i="2"/>
  <c r="Q3957" i="2"/>
  <c r="R3957" i="2"/>
  <c r="P3958" i="2"/>
  <c r="O3958" i="2"/>
  <c r="Q3958" i="2"/>
  <c r="R3958" i="2"/>
  <c r="P3959" i="2"/>
  <c r="O3959" i="2"/>
  <c r="Q3959" i="2"/>
  <c r="R3959" i="2"/>
  <c r="P3960" i="2"/>
  <c r="O3960" i="2"/>
  <c r="Q3960" i="2"/>
  <c r="R3960" i="2"/>
  <c r="P3961" i="2"/>
  <c r="O3961" i="2"/>
  <c r="Q3961" i="2"/>
  <c r="R3961" i="2"/>
  <c r="P3962" i="2"/>
  <c r="O3962" i="2"/>
  <c r="Q3962" i="2"/>
  <c r="R3962" i="2"/>
  <c r="P3963" i="2"/>
  <c r="O3963" i="2"/>
  <c r="Q3963" i="2"/>
  <c r="R3963" i="2"/>
  <c r="P3964" i="2"/>
  <c r="O3964" i="2"/>
  <c r="Q3964" i="2"/>
  <c r="R3964" i="2"/>
  <c r="P3965" i="2"/>
  <c r="O3965" i="2"/>
  <c r="Q3965" i="2"/>
  <c r="R3965" i="2"/>
  <c r="P3966" i="2"/>
  <c r="O3966" i="2"/>
  <c r="Q3966" i="2"/>
  <c r="R3966" i="2"/>
  <c r="P3967" i="2"/>
  <c r="O3967" i="2"/>
  <c r="Q3967" i="2"/>
  <c r="R3967" i="2"/>
  <c r="P3968" i="2"/>
  <c r="O3968" i="2"/>
  <c r="Q3968" i="2"/>
  <c r="R3968" i="2"/>
  <c r="P3969" i="2"/>
  <c r="O3969" i="2"/>
  <c r="Q3969" i="2"/>
  <c r="R3969" i="2"/>
  <c r="P3970" i="2"/>
  <c r="O3970" i="2"/>
  <c r="Q3970" i="2"/>
  <c r="R3970" i="2"/>
  <c r="P3971" i="2"/>
  <c r="O3971" i="2"/>
  <c r="Q3971" i="2"/>
  <c r="R3971" i="2"/>
  <c r="P3972" i="2"/>
  <c r="O3972" i="2"/>
  <c r="Q3972" i="2"/>
  <c r="R3972" i="2"/>
  <c r="P3973" i="2"/>
  <c r="O3973" i="2"/>
  <c r="Q3973" i="2"/>
  <c r="R3973" i="2"/>
  <c r="P3974" i="2"/>
  <c r="O3974" i="2"/>
  <c r="Q3974" i="2"/>
  <c r="R3974" i="2"/>
  <c r="P3975" i="2"/>
  <c r="O3975" i="2"/>
  <c r="Q3975" i="2"/>
  <c r="R3975" i="2"/>
  <c r="P3976" i="2"/>
  <c r="O3976" i="2"/>
  <c r="Q3976" i="2"/>
  <c r="R3976" i="2"/>
  <c r="P3977" i="2"/>
  <c r="O3977" i="2"/>
  <c r="Q3977" i="2"/>
  <c r="R3977" i="2"/>
  <c r="P3978" i="2"/>
  <c r="O3978" i="2"/>
  <c r="Q3978" i="2"/>
  <c r="R3978" i="2"/>
  <c r="P3979" i="2"/>
  <c r="O3979" i="2"/>
  <c r="Q3979" i="2"/>
  <c r="R3979" i="2"/>
  <c r="P3980" i="2"/>
  <c r="O3980" i="2"/>
  <c r="Q3980" i="2"/>
  <c r="R3980" i="2"/>
  <c r="P3981" i="2"/>
  <c r="O3981" i="2"/>
  <c r="Q3981" i="2"/>
  <c r="R3981" i="2"/>
  <c r="P3982" i="2"/>
  <c r="O3982" i="2"/>
  <c r="Q3982" i="2"/>
  <c r="R3982" i="2"/>
  <c r="P3983" i="2"/>
  <c r="O3983" i="2"/>
  <c r="Q3983" i="2"/>
  <c r="R3983" i="2"/>
  <c r="P3984" i="2"/>
  <c r="O3984" i="2"/>
  <c r="Q3984" i="2"/>
  <c r="R3984" i="2"/>
  <c r="P3985" i="2"/>
  <c r="O3985" i="2"/>
  <c r="Q3985" i="2"/>
  <c r="R3985" i="2"/>
  <c r="P3986" i="2"/>
  <c r="O3986" i="2"/>
  <c r="Q3986" i="2"/>
  <c r="R3986" i="2"/>
  <c r="P3987" i="2"/>
  <c r="O3987" i="2"/>
  <c r="Q3987" i="2"/>
  <c r="R3987" i="2"/>
  <c r="P3988" i="2"/>
  <c r="O3988" i="2"/>
  <c r="Q3988" i="2"/>
  <c r="R3988" i="2"/>
  <c r="P3989" i="2"/>
  <c r="O3989" i="2"/>
  <c r="Q3989" i="2"/>
  <c r="R3989" i="2"/>
  <c r="P3990" i="2"/>
  <c r="O3990" i="2"/>
  <c r="Q3990" i="2"/>
  <c r="R3990" i="2"/>
  <c r="P3991" i="2"/>
  <c r="O3991" i="2"/>
  <c r="Q3991" i="2"/>
  <c r="R3991" i="2"/>
  <c r="P3992" i="2"/>
  <c r="O3992" i="2"/>
  <c r="Q3992" i="2"/>
  <c r="R3992" i="2"/>
  <c r="P3993" i="2"/>
  <c r="O3993" i="2"/>
  <c r="Q3993" i="2"/>
  <c r="R3993" i="2"/>
  <c r="P3994" i="2"/>
  <c r="O3994" i="2"/>
  <c r="Q3994" i="2"/>
  <c r="R3994" i="2"/>
  <c r="P3995" i="2"/>
  <c r="O3995" i="2"/>
  <c r="Q3995" i="2"/>
  <c r="R3995" i="2"/>
  <c r="P3996" i="2"/>
  <c r="O3996" i="2"/>
  <c r="Q3996" i="2"/>
  <c r="R3996" i="2"/>
  <c r="P3997" i="2"/>
  <c r="O3997" i="2"/>
  <c r="Q3997" i="2"/>
  <c r="R3997" i="2"/>
  <c r="P3998" i="2"/>
  <c r="O3998" i="2"/>
  <c r="Q3998" i="2"/>
  <c r="R3998" i="2"/>
  <c r="P3999" i="2"/>
  <c r="O3999" i="2"/>
  <c r="Q3999" i="2"/>
  <c r="R3999" i="2"/>
  <c r="P4000" i="2"/>
  <c r="O4000" i="2"/>
  <c r="Q4000" i="2"/>
  <c r="R4000" i="2"/>
  <c r="P4001" i="2"/>
  <c r="O4001" i="2"/>
  <c r="Q4001" i="2"/>
  <c r="R4001" i="2"/>
  <c r="P4002" i="2"/>
  <c r="O4002" i="2"/>
  <c r="Q4002" i="2"/>
  <c r="R4002" i="2"/>
  <c r="P4003" i="2"/>
  <c r="O4003" i="2"/>
  <c r="Q4003" i="2"/>
  <c r="R4003" i="2"/>
  <c r="P4004" i="2"/>
  <c r="O4004" i="2"/>
  <c r="Q4004" i="2"/>
  <c r="R4004" i="2"/>
  <c r="P4005" i="2"/>
  <c r="O4005" i="2"/>
  <c r="Q4005" i="2"/>
  <c r="R4005" i="2"/>
  <c r="P4006" i="2"/>
  <c r="O4006" i="2"/>
  <c r="Q4006" i="2"/>
  <c r="R4006" i="2"/>
  <c r="P4007" i="2"/>
  <c r="O4007" i="2"/>
  <c r="Q4007" i="2"/>
  <c r="R4007" i="2"/>
  <c r="P4008" i="2"/>
  <c r="O4008" i="2"/>
  <c r="Q4008" i="2"/>
  <c r="R4008" i="2"/>
  <c r="P4009" i="2"/>
  <c r="O4009" i="2"/>
  <c r="Q4009" i="2"/>
  <c r="R4009" i="2"/>
  <c r="P4010" i="2"/>
  <c r="O4010" i="2"/>
  <c r="Q4010" i="2"/>
  <c r="R4010" i="2"/>
  <c r="P4011" i="2"/>
  <c r="O4011" i="2"/>
  <c r="Q4011" i="2"/>
  <c r="R4011" i="2"/>
  <c r="P4012" i="2"/>
  <c r="O4012" i="2"/>
  <c r="Q4012" i="2"/>
  <c r="R4012" i="2"/>
  <c r="P4013" i="2"/>
  <c r="O4013" i="2"/>
  <c r="Q4013" i="2"/>
  <c r="R4013" i="2"/>
  <c r="P4014" i="2"/>
  <c r="O4014" i="2"/>
  <c r="Q4014" i="2"/>
  <c r="R4014" i="2"/>
  <c r="P4015" i="2"/>
  <c r="O4015" i="2"/>
  <c r="Q4015" i="2"/>
  <c r="R4015" i="2"/>
  <c r="P4016" i="2"/>
  <c r="O4016" i="2"/>
  <c r="Q4016" i="2"/>
  <c r="R4016" i="2"/>
  <c r="P4017" i="2"/>
  <c r="O4017" i="2"/>
  <c r="Q4017" i="2"/>
  <c r="R4017" i="2"/>
  <c r="P4018" i="2"/>
  <c r="O4018" i="2"/>
  <c r="Q4018" i="2"/>
  <c r="R4018" i="2"/>
  <c r="P4019" i="2"/>
  <c r="O4019" i="2"/>
  <c r="Q4019" i="2"/>
  <c r="R4019" i="2"/>
  <c r="P4020" i="2"/>
  <c r="O4020" i="2"/>
  <c r="Q4020" i="2"/>
  <c r="R4020" i="2"/>
  <c r="P4021" i="2"/>
  <c r="O4021" i="2"/>
  <c r="Q4021" i="2"/>
  <c r="R4021" i="2"/>
  <c r="P4022" i="2"/>
  <c r="O4022" i="2"/>
  <c r="Q4022" i="2"/>
  <c r="R4022" i="2"/>
  <c r="P4023" i="2"/>
  <c r="O4023" i="2"/>
  <c r="Q4023" i="2"/>
  <c r="R4023" i="2"/>
  <c r="P4024" i="2"/>
  <c r="O4024" i="2"/>
  <c r="Q4024" i="2"/>
  <c r="R4024" i="2"/>
  <c r="P4025" i="2"/>
  <c r="O4025" i="2"/>
  <c r="Q4025" i="2"/>
  <c r="R4025" i="2"/>
  <c r="P4026" i="2"/>
  <c r="O4026" i="2"/>
  <c r="Q4026" i="2"/>
  <c r="R4026" i="2"/>
  <c r="P4027" i="2"/>
  <c r="O4027" i="2"/>
  <c r="Q4027" i="2"/>
  <c r="R4027" i="2"/>
  <c r="P4028" i="2"/>
  <c r="O4028" i="2"/>
  <c r="Q4028" i="2"/>
  <c r="R4028" i="2"/>
  <c r="P4029" i="2"/>
  <c r="O4029" i="2"/>
  <c r="Q4029" i="2"/>
  <c r="R4029" i="2"/>
  <c r="P4030" i="2"/>
  <c r="O4030" i="2"/>
  <c r="Q4030" i="2"/>
  <c r="R4030" i="2"/>
  <c r="P4031" i="2"/>
  <c r="O4031" i="2"/>
  <c r="Q4031" i="2"/>
  <c r="R4031" i="2"/>
  <c r="P4032" i="2"/>
  <c r="O4032" i="2"/>
  <c r="Q4032" i="2"/>
  <c r="R4032" i="2"/>
  <c r="P4033" i="2"/>
  <c r="O4033" i="2"/>
  <c r="Q4033" i="2"/>
  <c r="R4033" i="2"/>
  <c r="P4034" i="2"/>
  <c r="O4034" i="2"/>
  <c r="Q4034" i="2"/>
  <c r="R4034" i="2"/>
  <c r="P4035" i="2"/>
  <c r="O4035" i="2"/>
  <c r="Q4035" i="2"/>
  <c r="R4035" i="2"/>
  <c r="P4036" i="2"/>
  <c r="O4036" i="2"/>
  <c r="Q4036" i="2"/>
  <c r="R4036" i="2"/>
  <c r="P4037" i="2"/>
  <c r="O4037" i="2"/>
  <c r="Q4037" i="2"/>
  <c r="R4037" i="2"/>
  <c r="P4038" i="2"/>
  <c r="O4038" i="2"/>
  <c r="Q4038" i="2"/>
  <c r="R4038" i="2"/>
  <c r="P4039" i="2"/>
  <c r="O4039" i="2"/>
  <c r="Q4039" i="2"/>
  <c r="R4039" i="2"/>
  <c r="P4040" i="2"/>
  <c r="O4040" i="2"/>
  <c r="Q4040" i="2"/>
  <c r="R4040" i="2"/>
  <c r="P4041" i="2"/>
  <c r="O4041" i="2"/>
  <c r="Q4041" i="2"/>
  <c r="R4041" i="2"/>
  <c r="P4042" i="2"/>
  <c r="O4042" i="2"/>
  <c r="Q4042" i="2"/>
  <c r="R4042" i="2"/>
  <c r="P4043" i="2"/>
  <c r="O4043" i="2"/>
  <c r="Q4043" i="2"/>
  <c r="R4043" i="2"/>
  <c r="P4044" i="2"/>
  <c r="O4044" i="2"/>
  <c r="Q4044" i="2"/>
  <c r="R4044" i="2"/>
  <c r="P4045" i="2"/>
  <c r="O4045" i="2"/>
  <c r="Q4045" i="2"/>
  <c r="R4045" i="2"/>
  <c r="P4046" i="2"/>
  <c r="O4046" i="2"/>
  <c r="Q4046" i="2"/>
  <c r="R4046" i="2"/>
  <c r="P4047" i="2"/>
  <c r="O4047" i="2"/>
  <c r="Q4047" i="2"/>
  <c r="R4047" i="2"/>
  <c r="P4048" i="2"/>
  <c r="O4048" i="2"/>
  <c r="Q4048" i="2"/>
  <c r="R4048" i="2"/>
  <c r="P4049" i="2"/>
  <c r="O4049" i="2"/>
  <c r="Q4049" i="2"/>
  <c r="R4049" i="2"/>
  <c r="P4050" i="2"/>
  <c r="O4050" i="2"/>
  <c r="Q4050" i="2"/>
  <c r="R4050" i="2"/>
  <c r="P4051" i="2"/>
  <c r="O4051" i="2"/>
  <c r="Q4051" i="2"/>
  <c r="R4051" i="2"/>
  <c r="P4052" i="2"/>
  <c r="O4052" i="2"/>
  <c r="Q4052" i="2"/>
  <c r="R4052" i="2"/>
  <c r="P4053" i="2"/>
  <c r="O4053" i="2"/>
  <c r="Q4053" i="2"/>
  <c r="R4053" i="2"/>
  <c r="P4054" i="2"/>
  <c r="O4054" i="2"/>
  <c r="Q4054" i="2"/>
  <c r="R4054" i="2"/>
  <c r="P4055" i="2"/>
  <c r="O4055" i="2"/>
  <c r="Q4055" i="2"/>
  <c r="R4055" i="2"/>
  <c r="P4056" i="2"/>
  <c r="O4056" i="2"/>
  <c r="Q4056" i="2"/>
  <c r="R4056" i="2"/>
  <c r="P4057" i="2"/>
  <c r="O4057" i="2"/>
  <c r="Q4057" i="2"/>
  <c r="R4057" i="2"/>
  <c r="P4058" i="2"/>
  <c r="O4058" i="2"/>
  <c r="Q4058" i="2"/>
  <c r="R4058" i="2"/>
  <c r="P4059" i="2"/>
  <c r="O4059" i="2"/>
  <c r="Q4059" i="2"/>
  <c r="R4059" i="2"/>
  <c r="P4060" i="2"/>
  <c r="O4060" i="2"/>
  <c r="Q4060" i="2"/>
  <c r="R4060" i="2"/>
  <c r="P4061" i="2"/>
  <c r="O4061" i="2"/>
  <c r="Q4061" i="2"/>
  <c r="R4061" i="2"/>
  <c r="P4062" i="2"/>
  <c r="O4062" i="2"/>
  <c r="Q4062" i="2"/>
  <c r="R4062" i="2"/>
  <c r="P4063" i="2"/>
  <c r="O4063" i="2"/>
  <c r="Q4063" i="2"/>
  <c r="R4063" i="2"/>
  <c r="P4064" i="2"/>
  <c r="O4064" i="2"/>
  <c r="Q4064" i="2"/>
  <c r="R4064" i="2"/>
  <c r="P4065" i="2"/>
  <c r="O4065" i="2"/>
  <c r="Q4065" i="2"/>
  <c r="R4065" i="2"/>
  <c r="P4066" i="2"/>
  <c r="O4066" i="2"/>
  <c r="Q4066" i="2"/>
  <c r="R4066" i="2"/>
  <c r="P4067" i="2"/>
  <c r="O4067" i="2"/>
  <c r="Q4067" i="2"/>
  <c r="R4067" i="2"/>
  <c r="P4068" i="2"/>
  <c r="O4068" i="2"/>
  <c r="Q4068" i="2"/>
  <c r="R4068" i="2"/>
  <c r="P4069" i="2"/>
  <c r="O4069" i="2"/>
  <c r="Q4069" i="2"/>
  <c r="R4069" i="2"/>
  <c r="P4070" i="2"/>
  <c r="O4070" i="2"/>
  <c r="Q4070" i="2"/>
  <c r="R4070" i="2"/>
  <c r="P4071" i="2"/>
  <c r="O4071" i="2"/>
  <c r="Q4071" i="2"/>
  <c r="R4071" i="2"/>
  <c r="P4072" i="2"/>
  <c r="O4072" i="2"/>
  <c r="Q4072" i="2"/>
  <c r="R4072" i="2"/>
  <c r="P4073" i="2"/>
  <c r="O4073" i="2"/>
  <c r="Q4073" i="2"/>
  <c r="R4073" i="2"/>
  <c r="P4074" i="2"/>
  <c r="O4074" i="2"/>
  <c r="Q4074" i="2"/>
  <c r="R4074" i="2"/>
  <c r="P4075" i="2"/>
  <c r="O4075" i="2"/>
  <c r="Q4075" i="2"/>
  <c r="R4075" i="2"/>
  <c r="P4076" i="2"/>
  <c r="O4076" i="2"/>
  <c r="Q4076" i="2"/>
  <c r="R4076" i="2"/>
  <c r="P4077" i="2"/>
  <c r="O4077" i="2"/>
  <c r="Q4077" i="2"/>
  <c r="R4077" i="2"/>
  <c r="P4078" i="2"/>
  <c r="O4078" i="2"/>
  <c r="Q4078" i="2"/>
  <c r="R4078" i="2"/>
  <c r="P4079" i="2"/>
  <c r="O4079" i="2"/>
  <c r="Q4079" i="2"/>
  <c r="R4079" i="2"/>
  <c r="P4080" i="2"/>
  <c r="O4080" i="2"/>
  <c r="Q4080" i="2"/>
  <c r="R4080" i="2"/>
  <c r="P4081" i="2"/>
  <c r="O4081" i="2"/>
  <c r="Q4081" i="2"/>
  <c r="R4081" i="2"/>
  <c r="P4082" i="2"/>
  <c r="O4082" i="2"/>
  <c r="Q4082" i="2"/>
  <c r="R4082" i="2"/>
  <c r="P4083" i="2"/>
  <c r="O4083" i="2"/>
  <c r="Q4083" i="2"/>
  <c r="R4083" i="2"/>
  <c r="P4084" i="2"/>
  <c r="O4084" i="2"/>
  <c r="Q4084" i="2"/>
  <c r="R4084" i="2"/>
  <c r="P4085" i="2"/>
  <c r="O4085" i="2"/>
  <c r="Q4085" i="2"/>
  <c r="R4085" i="2"/>
  <c r="P4086" i="2"/>
  <c r="O4086" i="2"/>
  <c r="Q4086" i="2"/>
  <c r="R4086" i="2"/>
  <c r="P4087" i="2"/>
  <c r="O4087" i="2"/>
  <c r="Q4087" i="2"/>
  <c r="R4087" i="2"/>
  <c r="P4088" i="2"/>
  <c r="O4088" i="2"/>
  <c r="Q4088" i="2"/>
  <c r="R4088" i="2"/>
  <c r="P4089" i="2"/>
  <c r="O4089" i="2"/>
  <c r="Q4089" i="2"/>
  <c r="R4089" i="2"/>
  <c r="P4090" i="2"/>
  <c r="O4090" i="2"/>
  <c r="Q4090" i="2"/>
  <c r="R4090" i="2"/>
  <c r="P4091" i="2"/>
  <c r="O4091" i="2"/>
  <c r="Q4091" i="2"/>
  <c r="R4091" i="2"/>
  <c r="P4092" i="2"/>
  <c r="O4092" i="2"/>
  <c r="Q4092" i="2"/>
  <c r="R4092" i="2"/>
  <c r="P4093" i="2"/>
  <c r="O4093" i="2"/>
  <c r="Q4093" i="2"/>
  <c r="R4093" i="2"/>
  <c r="P4094" i="2"/>
  <c r="O4094" i="2"/>
  <c r="Q4094" i="2"/>
  <c r="R4094" i="2"/>
  <c r="P4095" i="2"/>
  <c r="O4095" i="2"/>
  <c r="Q4095" i="2"/>
  <c r="R4095" i="2"/>
  <c r="P4096" i="2"/>
  <c r="O4096" i="2"/>
  <c r="Q4096" i="2"/>
  <c r="R4096" i="2"/>
  <c r="P4097" i="2"/>
  <c r="O4097" i="2"/>
  <c r="Q4097" i="2"/>
  <c r="R4097" i="2"/>
  <c r="P4098" i="2"/>
  <c r="O4098" i="2"/>
  <c r="Q4098" i="2"/>
  <c r="R4098" i="2"/>
  <c r="P4099" i="2"/>
  <c r="O4099" i="2"/>
  <c r="Q4099" i="2"/>
  <c r="R4099" i="2"/>
  <c r="P4100" i="2"/>
  <c r="O4100" i="2"/>
  <c r="Q4100" i="2"/>
  <c r="R4100" i="2"/>
  <c r="P4101" i="2"/>
  <c r="O4101" i="2"/>
  <c r="Q4101" i="2"/>
  <c r="R4101" i="2"/>
  <c r="P4102" i="2"/>
  <c r="O4102" i="2"/>
  <c r="Q4102" i="2"/>
  <c r="R4102" i="2"/>
  <c r="P4103" i="2"/>
  <c r="O4103" i="2"/>
  <c r="Q4103" i="2"/>
  <c r="R4103" i="2"/>
  <c r="P4104" i="2"/>
  <c r="O4104" i="2"/>
  <c r="Q4104" i="2"/>
  <c r="R4104" i="2"/>
  <c r="P4105" i="2"/>
  <c r="O4105" i="2"/>
  <c r="Q4105" i="2"/>
  <c r="R4105" i="2"/>
  <c r="P4106" i="2"/>
  <c r="O4106" i="2"/>
  <c r="Q4106" i="2"/>
  <c r="R4106" i="2"/>
  <c r="P4107" i="2"/>
  <c r="O4107" i="2"/>
  <c r="Q4107" i="2"/>
  <c r="R4107" i="2"/>
  <c r="P4108" i="2"/>
  <c r="O4108" i="2"/>
  <c r="Q4108" i="2"/>
  <c r="R4108" i="2"/>
  <c r="P4109" i="2"/>
  <c r="O4109" i="2"/>
  <c r="Q4109" i="2"/>
  <c r="R4109" i="2"/>
  <c r="P4110" i="2"/>
  <c r="O4110" i="2"/>
  <c r="Q4110" i="2"/>
  <c r="R4110" i="2"/>
  <c r="P4111" i="2"/>
  <c r="O4111" i="2"/>
  <c r="Q4111" i="2"/>
  <c r="R4111" i="2"/>
  <c r="P4112" i="2"/>
  <c r="O4112" i="2"/>
  <c r="Q4112" i="2"/>
  <c r="R4112" i="2"/>
  <c r="P4113" i="2"/>
  <c r="O4113" i="2"/>
  <c r="Q4113" i="2"/>
  <c r="R4113" i="2"/>
  <c r="P4114" i="2"/>
  <c r="O4114" i="2"/>
  <c r="Q4114" i="2"/>
  <c r="R4114" i="2"/>
  <c r="P4115" i="2"/>
  <c r="O4115" i="2"/>
  <c r="Q4115" i="2"/>
  <c r="R4115" i="2"/>
  <c r="P4116" i="2"/>
  <c r="O4116" i="2"/>
  <c r="Q4116" i="2"/>
  <c r="R4116" i="2"/>
  <c r="P4117" i="2"/>
  <c r="O4117" i="2"/>
  <c r="Q4117" i="2"/>
  <c r="R4117" i="2"/>
  <c r="P4118" i="2"/>
  <c r="O4118" i="2"/>
  <c r="Q4118" i="2"/>
  <c r="R4118" i="2"/>
  <c r="P4119" i="2"/>
  <c r="O4119" i="2"/>
  <c r="Q4119" i="2"/>
  <c r="R4119" i="2"/>
  <c r="P4120" i="2"/>
  <c r="O4120" i="2"/>
  <c r="Q4120" i="2"/>
  <c r="R4120" i="2"/>
  <c r="P4121" i="2"/>
  <c r="O4121" i="2"/>
  <c r="Q4121" i="2"/>
  <c r="R4121" i="2"/>
  <c r="P4122" i="2"/>
  <c r="O4122" i="2"/>
  <c r="Q4122" i="2"/>
  <c r="R4122" i="2"/>
  <c r="P4123" i="2"/>
  <c r="O4123" i="2"/>
  <c r="Q4123" i="2"/>
  <c r="R4123" i="2"/>
  <c r="P4124" i="2"/>
  <c r="O4124" i="2"/>
  <c r="Q4124" i="2"/>
  <c r="R4124" i="2"/>
  <c r="P4125" i="2"/>
  <c r="O4125" i="2"/>
  <c r="Q4125" i="2"/>
  <c r="R4125" i="2"/>
  <c r="P4126" i="2"/>
  <c r="O4126" i="2"/>
  <c r="Q4126" i="2"/>
  <c r="R4126" i="2"/>
  <c r="P4127" i="2"/>
  <c r="O4127" i="2"/>
  <c r="Q4127" i="2"/>
  <c r="R4127" i="2"/>
  <c r="P4128" i="2"/>
  <c r="O4128" i="2"/>
  <c r="Q4128" i="2"/>
  <c r="R4128" i="2"/>
  <c r="P4129" i="2"/>
  <c r="O4129" i="2"/>
  <c r="Q4129" i="2"/>
  <c r="R4129" i="2"/>
  <c r="P4130" i="2"/>
  <c r="O4130" i="2"/>
  <c r="Q4130" i="2"/>
  <c r="R4130" i="2"/>
  <c r="P4131" i="2"/>
  <c r="O4131" i="2"/>
  <c r="Q4131" i="2"/>
  <c r="R4131" i="2"/>
  <c r="P4132" i="2"/>
  <c r="O4132" i="2"/>
  <c r="Q4132" i="2"/>
  <c r="R4132" i="2"/>
  <c r="P4133" i="2"/>
  <c r="O4133" i="2"/>
  <c r="Q4133" i="2"/>
  <c r="R4133" i="2"/>
  <c r="P4134" i="2"/>
  <c r="O4134" i="2"/>
  <c r="Q4134" i="2"/>
  <c r="R4134" i="2"/>
  <c r="P4135" i="2"/>
  <c r="O4135" i="2"/>
  <c r="Q4135" i="2"/>
  <c r="R4135" i="2"/>
  <c r="P4136" i="2"/>
  <c r="O4136" i="2"/>
  <c r="Q4136" i="2"/>
  <c r="R4136" i="2"/>
  <c r="P4137" i="2"/>
  <c r="O4137" i="2"/>
  <c r="Q4137" i="2"/>
  <c r="R4137" i="2"/>
  <c r="P4138" i="2"/>
  <c r="O4138" i="2"/>
  <c r="Q4138" i="2"/>
  <c r="R4138" i="2"/>
  <c r="P4139" i="2"/>
  <c r="O4139" i="2"/>
  <c r="Q4139" i="2"/>
  <c r="R4139" i="2"/>
  <c r="P4140" i="2"/>
  <c r="O4140" i="2"/>
  <c r="Q4140" i="2"/>
  <c r="R4140" i="2"/>
  <c r="P4141" i="2"/>
  <c r="O4141" i="2"/>
  <c r="Q4141" i="2"/>
  <c r="R4141" i="2"/>
  <c r="P4142" i="2"/>
  <c r="O4142" i="2"/>
  <c r="Q4142" i="2"/>
  <c r="R4142" i="2"/>
  <c r="P4143" i="2"/>
  <c r="O4143" i="2"/>
  <c r="Q4143" i="2"/>
  <c r="R4143" i="2"/>
  <c r="P4144" i="2"/>
  <c r="O4144" i="2"/>
  <c r="Q4144" i="2"/>
  <c r="R4144" i="2"/>
  <c r="P4145" i="2"/>
  <c r="O4145" i="2"/>
  <c r="Q4145" i="2"/>
  <c r="R4145" i="2"/>
  <c r="P4146" i="2"/>
  <c r="O4146" i="2"/>
  <c r="Q4146" i="2"/>
  <c r="R4146" i="2"/>
  <c r="P4147" i="2"/>
  <c r="O4147" i="2"/>
  <c r="Q4147" i="2"/>
  <c r="R4147" i="2"/>
  <c r="P4148" i="2"/>
  <c r="O4148" i="2"/>
  <c r="Q4148" i="2"/>
  <c r="R4148" i="2"/>
  <c r="P4149" i="2"/>
  <c r="O4149" i="2"/>
  <c r="Q4149" i="2"/>
  <c r="R4149" i="2"/>
  <c r="P4150" i="2"/>
  <c r="O4150" i="2"/>
  <c r="Q4150" i="2"/>
  <c r="R4150" i="2"/>
  <c r="P4151" i="2"/>
  <c r="O4151" i="2"/>
  <c r="Q4151" i="2"/>
  <c r="R4151" i="2"/>
  <c r="P4152" i="2"/>
  <c r="O4152" i="2"/>
  <c r="Q4152" i="2"/>
  <c r="R4152" i="2"/>
  <c r="P4153" i="2"/>
  <c r="O4153" i="2"/>
  <c r="Q4153" i="2"/>
  <c r="R4153" i="2"/>
  <c r="P4154" i="2"/>
  <c r="O4154" i="2"/>
  <c r="Q4154" i="2"/>
  <c r="R4154" i="2"/>
  <c r="P4155" i="2"/>
  <c r="O4155" i="2"/>
  <c r="Q4155" i="2"/>
  <c r="R4155" i="2"/>
  <c r="P4156" i="2"/>
  <c r="O4156" i="2"/>
  <c r="Q4156" i="2"/>
  <c r="R4156" i="2"/>
  <c r="P4157" i="2"/>
  <c r="O4157" i="2"/>
  <c r="Q4157" i="2"/>
  <c r="R4157" i="2"/>
  <c r="P4158" i="2"/>
  <c r="O4158" i="2"/>
  <c r="Q4158" i="2"/>
  <c r="R4158" i="2"/>
  <c r="P4159" i="2"/>
  <c r="O4159" i="2"/>
  <c r="Q4159" i="2"/>
  <c r="R4159" i="2"/>
  <c r="P4160" i="2"/>
  <c r="O4160" i="2"/>
  <c r="Q4160" i="2"/>
  <c r="R4160" i="2"/>
  <c r="P4161" i="2"/>
  <c r="O4161" i="2"/>
  <c r="Q4161" i="2"/>
  <c r="R4161" i="2"/>
  <c r="P4162" i="2"/>
  <c r="O4162" i="2"/>
  <c r="Q4162" i="2"/>
  <c r="R4162" i="2"/>
  <c r="P4163" i="2"/>
  <c r="O4163" i="2"/>
  <c r="Q4163" i="2"/>
  <c r="R4163" i="2"/>
  <c r="P4164" i="2"/>
  <c r="O4164" i="2"/>
  <c r="Q4164" i="2"/>
  <c r="R4164" i="2"/>
  <c r="P4165" i="2"/>
  <c r="O4165" i="2"/>
  <c r="Q4165" i="2"/>
  <c r="R4165" i="2"/>
  <c r="P4166" i="2"/>
  <c r="O4166" i="2"/>
  <c r="Q4166" i="2"/>
  <c r="R4166" i="2"/>
  <c r="P4167" i="2"/>
  <c r="O4167" i="2"/>
  <c r="Q4167" i="2"/>
  <c r="R4167" i="2"/>
  <c r="P4168" i="2"/>
  <c r="O4168" i="2"/>
  <c r="Q4168" i="2"/>
  <c r="R4168" i="2"/>
  <c r="P4169" i="2"/>
  <c r="O4169" i="2"/>
  <c r="Q4169" i="2"/>
  <c r="R4169" i="2"/>
  <c r="P4170" i="2"/>
  <c r="O4170" i="2"/>
  <c r="Q4170" i="2"/>
  <c r="R4170" i="2"/>
  <c r="P4171" i="2"/>
  <c r="O4171" i="2"/>
  <c r="Q4171" i="2"/>
  <c r="R4171" i="2"/>
  <c r="P4172" i="2"/>
  <c r="O4172" i="2"/>
  <c r="Q4172" i="2"/>
  <c r="R4172" i="2"/>
  <c r="P4173" i="2"/>
  <c r="O4173" i="2"/>
  <c r="Q4173" i="2"/>
  <c r="R4173" i="2"/>
  <c r="P4174" i="2"/>
  <c r="O4174" i="2"/>
  <c r="Q4174" i="2"/>
  <c r="R4174" i="2"/>
  <c r="P4175" i="2"/>
  <c r="O4175" i="2"/>
  <c r="Q4175" i="2"/>
  <c r="R4175" i="2"/>
  <c r="P4176" i="2"/>
  <c r="O4176" i="2"/>
  <c r="Q4176" i="2"/>
  <c r="R4176" i="2"/>
  <c r="P4177" i="2"/>
  <c r="O4177" i="2"/>
  <c r="Q4177" i="2"/>
  <c r="R4177" i="2"/>
  <c r="P4178" i="2"/>
  <c r="O4178" i="2"/>
  <c r="Q4178" i="2"/>
  <c r="R4178" i="2"/>
  <c r="P4179" i="2"/>
  <c r="O4179" i="2"/>
  <c r="Q4179" i="2"/>
  <c r="R4179" i="2"/>
  <c r="P4180" i="2"/>
  <c r="O4180" i="2"/>
  <c r="Q4180" i="2"/>
  <c r="R4180" i="2"/>
  <c r="P4181" i="2"/>
  <c r="O4181" i="2"/>
  <c r="Q4181" i="2"/>
  <c r="R4181" i="2"/>
  <c r="P4182" i="2"/>
  <c r="O4182" i="2"/>
  <c r="Q4182" i="2"/>
  <c r="R4182" i="2"/>
  <c r="P4183" i="2"/>
  <c r="O4183" i="2"/>
  <c r="Q4183" i="2"/>
  <c r="R4183" i="2"/>
  <c r="P4184" i="2"/>
  <c r="O4184" i="2"/>
  <c r="Q4184" i="2"/>
  <c r="R4184" i="2"/>
  <c r="P4185" i="2"/>
  <c r="O4185" i="2"/>
  <c r="Q4185" i="2"/>
  <c r="R4185" i="2"/>
  <c r="P4186" i="2"/>
  <c r="O4186" i="2"/>
  <c r="Q4186" i="2"/>
  <c r="R4186" i="2"/>
  <c r="P4187" i="2"/>
  <c r="O4187" i="2"/>
  <c r="Q4187" i="2"/>
  <c r="R4187" i="2"/>
  <c r="P4188" i="2"/>
  <c r="O4188" i="2"/>
  <c r="Q4188" i="2"/>
  <c r="R4188" i="2"/>
  <c r="P4189" i="2"/>
  <c r="O4189" i="2"/>
  <c r="Q4189" i="2"/>
  <c r="R4189" i="2"/>
  <c r="P4190" i="2"/>
  <c r="O4190" i="2"/>
  <c r="Q4190" i="2"/>
  <c r="R4190" i="2"/>
  <c r="P4191" i="2"/>
  <c r="O4191" i="2"/>
  <c r="Q4191" i="2"/>
  <c r="R4191" i="2"/>
  <c r="P4192" i="2"/>
  <c r="O4192" i="2"/>
  <c r="Q4192" i="2"/>
  <c r="R4192" i="2"/>
  <c r="P4193" i="2"/>
  <c r="O4193" i="2"/>
  <c r="Q4193" i="2"/>
  <c r="R4193" i="2"/>
  <c r="P4194" i="2"/>
  <c r="O4194" i="2"/>
  <c r="Q4194" i="2"/>
  <c r="R4194" i="2"/>
  <c r="P4195" i="2"/>
  <c r="O4195" i="2"/>
  <c r="Q4195" i="2"/>
  <c r="R4195" i="2"/>
  <c r="P4196" i="2"/>
  <c r="O4196" i="2"/>
  <c r="Q4196" i="2"/>
  <c r="R4196" i="2"/>
  <c r="P4197" i="2"/>
  <c r="O4197" i="2"/>
  <c r="Q4197" i="2"/>
  <c r="R4197" i="2"/>
  <c r="P4198" i="2"/>
  <c r="O4198" i="2"/>
  <c r="Q4198" i="2"/>
  <c r="R4198" i="2"/>
  <c r="P4199" i="2"/>
  <c r="O4199" i="2"/>
  <c r="Q4199" i="2"/>
  <c r="R4199" i="2"/>
  <c r="P4200" i="2"/>
  <c r="O4200" i="2"/>
  <c r="Q4200" i="2"/>
  <c r="R4200" i="2"/>
  <c r="P4201" i="2"/>
  <c r="O4201" i="2"/>
  <c r="Q4201" i="2"/>
  <c r="R4201" i="2"/>
  <c r="P4202" i="2"/>
  <c r="O4202" i="2"/>
  <c r="Q4202" i="2"/>
  <c r="R4202" i="2"/>
  <c r="P4203" i="2"/>
  <c r="O4203" i="2"/>
  <c r="Q4203" i="2"/>
  <c r="R4203" i="2"/>
  <c r="P4204" i="2"/>
  <c r="O4204" i="2"/>
  <c r="Q4204" i="2"/>
  <c r="R4204" i="2"/>
  <c r="P4205" i="2"/>
  <c r="O4205" i="2"/>
  <c r="Q4205" i="2"/>
  <c r="R4205" i="2"/>
  <c r="P4206" i="2"/>
  <c r="O4206" i="2"/>
  <c r="Q4206" i="2"/>
  <c r="R4206" i="2"/>
  <c r="P4207" i="2"/>
  <c r="O4207" i="2"/>
  <c r="Q4207" i="2"/>
  <c r="R4207" i="2"/>
  <c r="P4208" i="2"/>
  <c r="O4208" i="2"/>
  <c r="Q4208" i="2"/>
  <c r="R4208" i="2"/>
  <c r="P4209" i="2"/>
  <c r="O4209" i="2"/>
  <c r="Q4209" i="2"/>
  <c r="R4209" i="2"/>
  <c r="P4210" i="2"/>
  <c r="O4210" i="2"/>
  <c r="Q4210" i="2"/>
  <c r="R4210" i="2"/>
  <c r="P4211" i="2"/>
  <c r="O4211" i="2"/>
  <c r="Q4211" i="2"/>
  <c r="R4211" i="2"/>
  <c r="P4212" i="2"/>
  <c r="O4212" i="2"/>
  <c r="Q4212" i="2"/>
  <c r="R4212" i="2"/>
  <c r="P4213" i="2"/>
  <c r="O4213" i="2"/>
  <c r="Q4213" i="2"/>
  <c r="R4213" i="2"/>
  <c r="P4214" i="2"/>
  <c r="O4214" i="2"/>
  <c r="Q4214" i="2"/>
  <c r="R4214" i="2"/>
  <c r="P4215" i="2"/>
  <c r="O4215" i="2"/>
  <c r="Q4215" i="2"/>
  <c r="R4215" i="2"/>
  <c r="P4216" i="2"/>
  <c r="O4216" i="2"/>
  <c r="Q4216" i="2"/>
  <c r="R4216" i="2"/>
  <c r="P4217" i="2"/>
  <c r="O4217" i="2"/>
  <c r="Q4217" i="2"/>
  <c r="R4217" i="2"/>
  <c r="P4218" i="2"/>
  <c r="O4218" i="2"/>
  <c r="Q4218" i="2"/>
  <c r="R4218" i="2"/>
  <c r="P4219" i="2"/>
  <c r="O4219" i="2"/>
  <c r="Q4219" i="2"/>
  <c r="R4219" i="2"/>
  <c r="P4220" i="2"/>
  <c r="O4220" i="2"/>
  <c r="Q4220" i="2"/>
  <c r="R4220" i="2"/>
  <c r="P4221" i="2"/>
  <c r="O4221" i="2"/>
  <c r="Q4221" i="2"/>
  <c r="R4221" i="2"/>
  <c r="P4222" i="2"/>
  <c r="O4222" i="2"/>
  <c r="Q4222" i="2"/>
  <c r="R4222" i="2"/>
  <c r="P4223" i="2"/>
  <c r="O4223" i="2"/>
  <c r="Q4223" i="2"/>
  <c r="R4223" i="2"/>
  <c r="P4224" i="2"/>
  <c r="O4224" i="2"/>
  <c r="Q4224" i="2"/>
  <c r="R4224" i="2"/>
  <c r="P4225" i="2"/>
  <c r="O4225" i="2"/>
  <c r="Q4225" i="2"/>
  <c r="R4225" i="2"/>
  <c r="P4226" i="2"/>
  <c r="O4226" i="2"/>
  <c r="Q4226" i="2"/>
  <c r="R4226" i="2"/>
  <c r="P4227" i="2"/>
  <c r="O4227" i="2"/>
  <c r="Q4227" i="2"/>
  <c r="R4227" i="2"/>
  <c r="P4228" i="2"/>
  <c r="O4228" i="2"/>
  <c r="Q4228" i="2"/>
  <c r="R4228" i="2"/>
  <c r="P4229" i="2"/>
  <c r="O4229" i="2"/>
  <c r="Q4229" i="2"/>
  <c r="R4229" i="2"/>
  <c r="P4230" i="2"/>
  <c r="O4230" i="2"/>
  <c r="Q4230" i="2"/>
  <c r="R4230" i="2"/>
  <c r="P4231" i="2"/>
  <c r="O4231" i="2"/>
  <c r="Q4231" i="2"/>
  <c r="R4231" i="2"/>
  <c r="P4232" i="2"/>
  <c r="O4232" i="2"/>
  <c r="Q4232" i="2"/>
  <c r="R4232" i="2"/>
  <c r="P4233" i="2"/>
  <c r="O4233" i="2"/>
  <c r="Q4233" i="2"/>
  <c r="R4233" i="2"/>
  <c r="P4234" i="2"/>
  <c r="O4234" i="2"/>
  <c r="Q4234" i="2"/>
  <c r="R4234" i="2"/>
  <c r="P4235" i="2"/>
  <c r="O4235" i="2"/>
  <c r="Q4235" i="2"/>
  <c r="R4235" i="2"/>
  <c r="P4236" i="2"/>
  <c r="O4236" i="2"/>
  <c r="Q4236" i="2"/>
  <c r="R4236" i="2"/>
  <c r="P4237" i="2"/>
  <c r="O4237" i="2"/>
  <c r="Q4237" i="2"/>
  <c r="R4237" i="2"/>
  <c r="P4238" i="2"/>
  <c r="O4238" i="2"/>
  <c r="Q4238" i="2"/>
  <c r="R4238" i="2"/>
  <c r="P4239" i="2"/>
  <c r="O4239" i="2"/>
  <c r="Q4239" i="2"/>
  <c r="R4239" i="2"/>
  <c r="P4240" i="2"/>
  <c r="O4240" i="2"/>
  <c r="Q4240" i="2"/>
  <c r="R4240" i="2"/>
  <c r="P4241" i="2"/>
  <c r="O4241" i="2"/>
  <c r="Q4241" i="2"/>
  <c r="R4241" i="2"/>
  <c r="P4242" i="2"/>
  <c r="O4242" i="2"/>
  <c r="Q4242" i="2"/>
  <c r="R4242" i="2"/>
  <c r="P4243" i="2"/>
  <c r="O4243" i="2"/>
  <c r="Q4243" i="2"/>
  <c r="R4243" i="2"/>
  <c r="P4244" i="2"/>
  <c r="O4244" i="2"/>
  <c r="Q4244" i="2"/>
  <c r="R4244" i="2"/>
  <c r="P4245" i="2"/>
  <c r="O4245" i="2"/>
  <c r="Q4245" i="2"/>
  <c r="R4245" i="2"/>
  <c r="P4246" i="2"/>
  <c r="O4246" i="2"/>
  <c r="Q4246" i="2"/>
  <c r="R4246" i="2"/>
  <c r="P4247" i="2"/>
  <c r="O4247" i="2"/>
  <c r="Q4247" i="2"/>
  <c r="R4247" i="2"/>
  <c r="P4248" i="2"/>
  <c r="O4248" i="2"/>
  <c r="Q4248" i="2"/>
  <c r="R4248" i="2"/>
  <c r="P4249" i="2"/>
  <c r="O4249" i="2"/>
  <c r="Q4249" i="2"/>
  <c r="R4249" i="2"/>
  <c r="P4250" i="2"/>
  <c r="O4250" i="2"/>
  <c r="Q4250" i="2"/>
  <c r="R4250" i="2"/>
  <c r="P4251" i="2"/>
  <c r="O4251" i="2"/>
  <c r="Q4251" i="2"/>
  <c r="R4251" i="2"/>
  <c r="P4252" i="2"/>
  <c r="O4252" i="2"/>
  <c r="Q4252" i="2"/>
  <c r="R4252" i="2"/>
  <c r="P4253" i="2"/>
  <c r="O4253" i="2"/>
  <c r="Q4253" i="2"/>
  <c r="R4253" i="2"/>
  <c r="P4254" i="2"/>
  <c r="O4254" i="2"/>
  <c r="Q4254" i="2"/>
  <c r="R4254" i="2"/>
  <c r="P4255" i="2"/>
  <c r="O4255" i="2"/>
  <c r="Q4255" i="2"/>
  <c r="R4255" i="2"/>
  <c r="P4256" i="2"/>
  <c r="O4256" i="2"/>
  <c r="Q4256" i="2"/>
  <c r="R4256" i="2"/>
  <c r="P4257" i="2"/>
  <c r="O4257" i="2"/>
  <c r="Q4257" i="2"/>
  <c r="R4257" i="2"/>
  <c r="P4258" i="2"/>
  <c r="O4258" i="2"/>
  <c r="Q4258" i="2"/>
  <c r="R4258" i="2"/>
  <c r="P4259" i="2"/>
  <c r="O4259" i="2"/>
  <c r="Q4259" i="2"/>
  <c r="R4259" i="2"/>
  <c r="P4260" i="2"/>
  <c r="O4260" i="2"/>
  <c r="Q4260" i="2"/>
  <c r="R4260" i="2"/>
  <c r="P4261" i="2"/>
  <c r="O4261" i="2"/>
  <c r="Q4261" i="2"/>
  <c r="R4261" i="2"/>
  <c r="P4262" i="2"/>
  <c r="O4262" i="2"/>
  <c r="Q4262" i="2"/>
  <c r="R4262" i="2"/>
  <c r="P4263" i="2"/>
  <c r="O4263" i="2"/>
  <c r="Q4263" i="2"/>
  <c r="R4263" i="2"/>
  <c r="P4264" i="2"/>
  <c r="O4264" i="2"/>
  <c r="Q4264" i="2"/>
  <c r="R4264" i="2"/>
  <c r="P4265" i="2"/>
  <c r="O4265" i="2"/>
  <c r="Q4265" i="2"/>
  <c r="R4265" i="2"/>
  <c r="P4266" i="2"/>
  <c r="O4266" i="2"/>
  <c r="Q4266" i="2"/>
  <c r="R4266" i="2"/>
  <c r="P4267" i="2"/>
  <c r="O4267" i="2"/>
  <c r="Q4267" i="2"/>
  <c r="R4267" i="2"/>
  <c r="P4268" i="2"/>
  <c r="O4268" i="2"/>
  <c r="Q4268" i="2"/>
  <c r="R4268" i="2"/>
  <c r="P4269" i="2"/>
  <c r="O4269" i="2"/>
  <c r="Q4269" i="2"/>
  <c r="R4269" i="2"/>
  <c r="P4270" i="2"/>
  <c r="O4270" i="2"/>
  <c r="Q4270" i="2"/>
  <c r="R4270" i="2"/>
  <c r="P4271" i="2"/>
  <c r="O4271" i="2"/>
  <c r="Q4271" i="2"/>
  <c r="R4271" i="2"/>
  <c r="P4272" i="2"/>
  <c r="O4272" i="2"/>
  <c r="Q4272" i="2"/>
  <c r="R4272" i="2"/>
  <c r="P4273" i="2"/>
  <c r="O4273" i="2"/>
  <c r="Q4273" i="2"/>
  <c r="R4273" i="2"/>
  <c r="P4274" i="2"/>
  <c r="O4274" i="2"/>
  <c r="Q4274" i="2"/>
  <c r="R4274" i="2"/>
  <c r="P4275" i="2"/>
  <c r="O4275" i="2"/>
  <c r="Q4275" i="2"/>
  <c r="R4275" i="2"/>
  <c r="P4276" i="2"/>
  <c r="O4276" i="2"/>
  <c r="Q4276" i="2"/>
  <c r="R4276" i="2"/>
  <c r="P4277" i="2"/>
  <c r="O4277" i="2"/>
  <c r="Q4277" i="2"/>
  <c r="R4277" i="2"/>
  <c r="P4278" i="2"/>
  <c r="O4278" i="2"/>
  <c r="Q4278" i="2"/>
  <c r="R4278" i="2"/>
  <c r="P4279" i="2"/>
  <c r="O4279" i="2"/>
  <c r="Q4279" i="2"/>
  <c r="R4279" i="2"/>
  <c r="P4280" i="2"/>
  <c r="O4280" i="2"/>
  <c r="Q4280" i="2"/>
  <c r="R4280" i="2"/>
  <c r="P4281" i="2"/>
  <c r="O4281" i="2"/>
  <c r="Q4281" i="2"/>
  <c r="R4281" i="2"/>
  <c r="P4282" i="2"/>
  <c r="O4282" i="2"/>
  <c r="Q4282" i="2"/>
  <c r="R4282" i="2"/>
  <c r="P4283" i="2"/>
  <c r="O4283" i="2"/>
  <c r="Q4283" i="2"/>
  <c r="R4283" i="2"/>
  <c r="P4284" i="2"/>
  <c r="O4284" i="2"/>
  <c r="Q4284" i="2"/>
  <c r="R4284" i="2"/>
  <c r="P4285" i="2"/>
  <c r="O4285" i="2"/>
  <c r="Q4285" i="2"/>
  <c r="R4285" i="2"/>
  <c r="P4286" i="2"/>
  <c r="O4286" i="2"/>
  <c r="Q4286" i="2"/>
  <c r="R4286" i="2"/>
  <c r="P4287" i="2"/>
  <c r="O4287" i="2"/>
  <c r="Q4287" i="2"/>
  <c r="R4287" i="2"/>
  <c r="P4288" i="2"/>
  <c r="O4288" i="2"/>
  <c r="Q4288" i="2"/>
  <c r="R4288" i="2"/>
  <c r="P4289" i="2"/>
  <c r="O4289" i="2"/>
  <c r="Q4289" i="2"/>
  <c r="R4289" i="2"/>
  <c r="P4290" i="2"/>
  <c r="O4290" i="2"/>
  <c r="Q4290" i="2"/>
  <c r="R4290" i="2"/>
  <c r="P4291" i="2"/>
  <c r="O4291" i="2"/>
  <c r="Q4291" i="2"/>
  <c r="R4291" i="2"/>
  <c r="P4292" i="2"/>
  <c r="O4292" i="2"/>
  <c r="Q4292" i="2"/>
  <c r="R4292" i="2"/>
  <c r="P4293" i="2"/>
  <c r="O4293" i="2"/>
  <c r="Q4293" i="2"/>
  <c r="R4293" i="2"/>
  <c r="P4294" i="2"/>
  <c r="O4294" i="2"/>
  <c r="Q4294" i="2"/>
  <c r="R4294" i="2"/>
  <c r="P4295" i="2"/>
  <c r="O4295" i="2"/>
  <c r="Q4295" i="2"/>
  <c r="R4295" i="2"/>
  <c r="P4296" i="2"/>
  <c r="O4296" i="2"/>
  <c r="Q4296" i="2"/>
  <c r="R4296" i="2"/>
  <c r="P4297" i="2"/>
  <c r="O4297" i="2"/>
  <c r="Q4297" i="2"/>
  <c r="R4297" i="2"/>
  <c r="P4298" i="2"/>
  <c r="O4298" i="2"/>
  <c r="Q4298" i="2"/>
  <c r="R4298" i="2"/>
  <c r="P4299" i="2"/>
  <c r="O4299" i="2"/>
  <c r="Q4299" i="2"/>
  <c r="R4299" i="2"/>
  <c r="P4300" i="2"/>
  <c r="O4300" i="2"/>
  <c r="Q4300" i="2"/>
  <c r="R4300" i="2"/>
  <c r="P4301" i="2"/>
  <c r="O4301" i="2"/>
  <c r="Q4301" i="2"/>
  <c r="R4301" i="2"/>
  <c r="P4302" i="2"/>
  <c r="O4302" i="2"/>
  <c r="Q4302" i="2"/>
  <c r="R4302" i="2"/>
  <c r="P4303" i="2"/>
  <c r="O4303" i="2"/>
  <c r="Q4303" i="2"/>
  <c r="R4303" i="2"/>
  <c r="P4304" i="2"/>
  <c r="O4304" i="2"/>
  <c r="Q4304" i="2"/>
  <c r="R4304" i="2"/>
  <c r="P4305" i="2"/>
  <c r="O4305" i="2"/>
  <c r="Q4305" i="2"/>
  <c r="R4305" i="2"/>
  <c r="P4306" i="2"/>
  <c r="O4306" i="2"/>
  <c r="Q4306" i="2"/>
  <c r="R4306" i="2"/>
  <c r="P4307" i="2"/>
  <c r="O4307" i="2"/>
  <c r="Q4307" i="2"/>
  <c r="R4307" i="2"/>
  <c r="P4308" i="2"/>
  <c r="O4308" i="2"/>
  <c r="Q4308" i="2"/>
  <c r="R4308" i="2"/>
  <c r="P4309" i="2"/>
  <c r="O4309" i="2"/>
  <c r="Q4309" i="2"/>
  <c r="R4309" i="2"/>
  <c r="P4310" i="2"/>
  <c r="O4310" i="2"/>
  <c r="Q4310" i="2"/>
  <c r="R4310" i="2"/>
  <c r="P4311" i="2"/>
  <c r="O4311" i="2"/>
  <c r="Q4311" i="2"/>
  <c r="R4311" i="2"/>
  <c r="P4312" i="2"/>
  <c r="O4312" i="2"/>
  <c r="Q4312" i="2"/>
  <c r="R4312" i="2"/>
  <c r="P4313" i="2"/>
  <c r="O4313" i="2"/>
  <c r="Q4313" i="2"/>
  <c r="R4313" i="2"/>
  <c r="P4314" i="2"/>
  <c r="O4314" i="2"/>
  <c r="Q4314" i="2"/>
  <c r="R4314" i="2"/>
  <c r="P4315" i="2"/>
  <c r="O4315" i="2"/>
  <c r="Q4315" i="2"/>
  <c r="R4315" i="2"/>
  <c r="P4316" i="2"/>
  <c r="O4316" i="2"/>
  <c r="Q4316" i="2"/>
  <c r="R4316" i="2"/>
  <c r="P4317" i="2"/>
  <c r="O4317" i="2"/>
  <c r="Q4317" i="2"/>
  <c r="R4317" i="2"/>
  <c r="P4318" i="2"/>
  <c r="O4318" i="2"/>
  <c r="Q4318" i="2"/>
  <c r="R4318" i="2"/>
  <c r="P4319" i="2"/>
  <c r="O4319" i="2"/>
  <c r="Q4319" i="2"/>
  <c r="R4319" i="2"/>
  <c r="P4320" i="2"/>
  <c r="O4320" i="2"/>
  <c r="Q4320" i="2"/>
  <c r="R4320" i="2"/>
  <c r="P4321" i="2"/>
  <c r="O4321" i="2"/>
  <c r="Q4321" i="2"/>
  <c r="R4321" i="2"/>
  <c r="P4322" i="2"/>
  <c r="O4322" i="2"/>
  <c r="Q4322" i="2"/>
  <c r="R4322" i="2"/>
  <c r="P4323" i="2"/>
  <c r="O4323" i="2"/>
  <c r="Q4323" i="2"/>
  <c r="R4323" i="2"/>
  <c r="P4324" i="2"/>
  <c r="O4324" i="2"/>
  <c r="Q4324" i="2"/>
  <c r="R4324" i="2"/>
  <c r="P4325" i="2"/>
  <c r="O4325" i="2"/>
  <c r="Q4325" i="2"/>
  <c r="R4325" i="2"/>
  <c r="P4326" i="2"/>
  <c r="O4326" i="2"/>
  <c r="Q4326" i="2"/>
  <c r="R4326" i="2"/>
  <c r="P4327" i="2"/>
  <c r="O4327" i="2"/>
  <c r="Q4327" i="2"/>
  <c r="R4327" i="2"/>
  <c r="P4328" i="2"/>
  <c r="O4328" i="2"/>
  <c r="Q4328" i="2"/>
  <c r="R4328" i="2"/>
  <c r="P4329" i="2"/>
  <c r="O4329" i="2"/>
  <c r="Q4329" i="2"/>
  <c r="R4329" i="2"/>
  <c r="P4330" i="2"/>
  <c r="O4330" i="2"/>
  <c r="Q4330" i="2"/>
  <c r="R4330" i="2"/>
  <c r="P4331" i="2"/>
  <c r="O4331" i="2"/>
  <c r="Q4331" i="2"/>
  <c r="R4331" i="2"/>
  <c r="P4332" i="2"/>
  <c r="O4332" i="2"/>
  <c r="Q4332" i="2"/>
  <c r="R4332" i="2"/>
  <c r="P4333" i="2"/>
  <c r="O4333" i="2"/>
  <c r="Q4333" i="2"/>
  <c r="R4333" i="2"/>
  <c r="P4334" i="2"/>
  <c r="O4334" i="2"/>
  <c r="Q4334" i="2"/>
  <c r="R4334" i="2"/>
  <c r="P4335" i="2"/>
  <c r="O4335" i="2"/>
  <c r="Q4335" i="2"/>
  <c r="R4335" i="2"/>
  <c r="P4336" i="2"/>
  <c r="O4336" i="2"/>
  <c r="Q4336" i="2"/>
  <c r="R4336" i="2"/>
  <c r="P4337" i="2"/>
  <c r="O4337" i="2"/>
  <c r="Q4337" i="2"/>
  <c r="R4337" i="2"/>
  <c r="P4338" i="2"/>
  <c r="O4338" i="2"/>
  <c r="Q4338" i="2"/>
  <c r="R4338" i="2"/>
  <c r="P4339" i="2"/>
  <c r="O4339" i="2"/>
  <c r="Q4339" i="2"/>
  <c r="R4339" i="2"/>
  <c r="P4340" i="2"/>
  <c r="O4340" i="2"/>
  <c r="Q4340" i="2"/>
  <c r="R4340" i="2"/>
  <c r="P4341" i="2"/>
  <c r="O4341" i="2"/>
  <c r="Q4341" i="2"/>
  <c r="R4341" i="2"/>
  <c r="P4342" i="2"/>
  <c r="O4342" i="2"/>
  <c r="Q4342" i="2"/>
  <c r="R4342" i="2"/>
  <c r="P4343" i="2"/>
  <c r="O4343" i="2"/>
  <c r="Q4343" i="2"/>
  <c r="R4343" i="2"/>
  <c r="P4344" i="2"/>
  <c r="O4344" i="2"/>
  <c r="Q4344" i="2"/>
  <c r="R4344" i="2"/>
  <c r="P4345" i="2"/>
  <c r="O4345" i="2"/>
  <c r="Q4345" i="2"/>
  <c r="R4345" i="2"/>
  <c r="P4346" i="2"/>
  <c r="O4346" i="2"/>
  <c r="Q4346" i="2"/>
  <c r="R4346" i="2"/>
  <c r="P4347" i="2"/>
  <c r="O4347" i="2"/>
  <c r="Q4347" i="2"/>
  <c r="R4347" i="2"/>
  <c r="P4348" i="2"/>
  <c r="O4348" i="2"/>
  <c r="Q4348" i="2"/>
  <c r="R4348" i="2"/>
  <c r="P4349" i="2"/>
  <c r="O4349" i="2"/>
  <c r="Q4349" i="2"/>
  <c r="R4349" i="2"/>
  <c r="P4350" i="2"/>
  <c r="O4350" i="2"/>
  <c r="Q4350" i="2"/>
  <c r="R4350" i="2"/>
  <c r="P4351" i="2"/>
  <c r="O4351" i="2"/>
  <c r="Q4351" i="2"/>
  <c r="R4351" i="2"/>
  <c r="P4352" i="2"/>
  <c r="O4352" i="2"/>
  <c r="Q4352" i="2"/>
  <c r="R4352" i="2"/>
  <c r="P4353" i="2"/>
  <c r="O4353" i="2"/>
  <c r="Q4353" i="2"/>
  <c r="R4353" i="2"/>
  <c r="P4354" i="2"/>
  <c r="O4354" i="2"/>
  <c r="Q4354" i="2"/>
  <c r="R4354" i="2"/>
  <c r="P4355" i="2"/>
  <c r="O4355" i="2"/>
  <c r="Q4355" i="2"/>
  <c r="R4355" i="2"/>
  <c r="P4356" i="2"/>
  <c r="O4356" i="2"/>
  <c r="Q4356" i="2"/>
  <c r="R4356" i="2"/>
  <c r="P4357" i="2"/>
  <c r="O4357" i="2"/>
  <c r="Q4357" i="2"/>
  <c r="R4357" i="2"/>
  <c r="P4358" i="2"/>
  <c r="O4358" i="2"/>
  <c r="Q4358" i="2"/>
  <c r="R4358" i="2"/>
  <c r="P4359" i="2"/>
  <c r="O4359" i="2"/>
  <c r="Q4359" i="2"/>
  <c r="R4359" i="2"/>
  <c r="P4360" i="2"/>
  <c r="O4360" i="2"/>
  <c r="Q4360" i="2"/>
  <c r="R4360" i="2"/>
  <c r="P4361" i="2"/>
  <c r="O4361" i="2"/>
  <c r="Q4361" i="2"/>
  <c r="R4361" i="2"/>
  <c r="P4362" i="2"/>
  <c r="O4362" i="2"/>
  <c r="Q4362" i="2"/>
  <c r="R4362" i="2"/>
  <c r="P4363" i="2"/>
  <c r="O4363" i="2"/>
  <c r="Q4363" i="2"/>
  <c r="R4363" i="2"/>
  <c r="P4364" i="2"/>
  <c r="O4364" i="2"/>
  <c r="Q4364" i="2"/>
  <c r="R4364" i="2"/>
  <c r="P4365" i="2"/>
  <c r="O4365" i="2"/>
  <c r="Q4365" i="2"/>
  <c r="R4365" i="2"/>
  <c r="P4366" i="2"/>
  <c r="O4366" i="2"/>
  <c r="Q4366" i="2"/>
  <c r="R4366" i="2"/>
  <c r="P4367" i="2"/>
  <c r="O4367" i="2"/>
  <c r="Q4367" i="2"/>
  <c r="R4367" i="2"/>
  <c r="P4368" i="2"/>
  <c r="O4368" i="2"/>
  <c r="Q4368" i="2"/>
  <c r="R4368" i="2"/>
  <c r="P4369" i="2"/>
  <c r="O4369" i="2"/>
  <c r="Q4369" i="2"/>
  <c r="R4369" i="2"/>
  <c r="P4370" i="2"/>
  <c r="O4370" i="2"/>
  <c r="Q4370" i="2"/>
  <c r="R4370" i="2"/>
  <c r="P4371" i="2"/>
  <c r="O4371" i="2"/>
  <c r="Q4371" i="2"/>
  <c r="R4371" i="2"/>
  <c r="P4372" i="2"/>
  <c r="O4372" i="2"/>
  <c r="Q4372" i="2"/>
  <c r="R4372" i="2"/>
  <c r="P4373" i="2"/>
  <c r="O4373" i="2"/>
  <c r="Q4373" i="2"/>
  <c r="R4373" i="2"/>
  <c r="P4374" i="2"/>
  <c r="O4374" i="2"/>
  <c r="Q4374" i="2"/>
  <c r="R4374" i="2"/>
  <c r="P4375" i="2"/>
  <c r="O4375" i="2"/>
  <c r="Q4375" i="2"/>
  <c r="R4375" i="2"/>
  <c r="P4376" i="2"/>
  <c r="O4376" i="2"/>
  <c r="Q4376" i="2"/>
  <c r="R4376" i="2"/>
  <c r="P4377" i="2"/>
  <c r="O4377" i="2"/>
  <c r="Q4377" i="2"/>
  <c r="R4377" i="2"/>
  <c r="P4378" i="2"/>
  <c r="O4378" i="2"/>
  <c r="Q4378" i="2"/>
  <c r="R4378" i="2"/>
  <c r="P4379" i="2"/>
  <c r="O4379" i="2"/>
  <c r="Q4379" i="2"/>
  <c r="R4379" i="2"/>
  <c r="P4380" i="2"/>
  <c r="O4380" i="2"/>
  <c r="Q4380" i="2"/>
  <c r="R4380" i="2"/>
  <c r="P4381" i="2"/>
  <c r="O4381" i="2"/>
  <c r="Q4381" i="2"/>
  <c r="R4381" i="2"/>
  <c r="P4382" i="2"/>
  <c r="O4382" i="2"/>
  <c r="Q4382" i="2"/>
  <c r="R4382" i="2"/>
  <c r="P4383" i="2"/>
  <c r="O4383" i="2"/>
  <c r="Q4383" i="2"/>
  <c r="R4383" i="2"/>
  <c r="P4384" i="2"/>
  <c r="O4384" i="2"/>
  <c r="Q4384" i="2"/>
  <c r="R4384" i="2"/>
  <c r="P4385" i="2"/>
  <c r="O4385" i="2"/>
  <c r="Q4385" i="2"/>
  <c r="R4385" i="2"/>
  <c r="P4386" i="2"/>
  <c r="O4386" i="2"/>
  <c r="Q4386" i="2"/>
  <c r="R4386" i="2"/>
  <c r="P4387" i="2"/>
  <c r="O4387" i="2"/>
  <c r="Q4387" i="2"/>
  <c r="R4387" i="2"/>
  <c r="P4388" i="2"/>
  <c r="O4388" i="2"/>
  <c r="Q4388" i="2"/>
  <c r="R4388" i="2"/>
  <c r="P4389" i="2"/>
  <c r="O4389" i="2"/>
  <c r="Q4389" i="2"/>
  <c r="R4389" i="2"/>
  <c r="P4390" i="2"/>
  <c r="O4390" i="2"/>
  <c r="Q4390" i="2"/>
  <c r="R4390" i="2"/>
  <c r="P4391" i="2"/>
  <c r="O4391" i="2"/>
  <c r="Q4391" i="2"/>
  <c r="R4391" i="2"/>
  <c r="P4392" i="2"/>
  <c r="O4392" i="2"/>
  <c r="Q4392" i="2"/>
  <c r="R4392" i="2"/>
  <c r="P4393" i="2"/>
  <c r="O4393" i="2"/>
  <c r="Q4393" i="2"/>
  <c r="R4393" i="2"/>
  <c r="P4394" i="2"/>
  <c r="O4394" i="2"/>
  <c r="Q4394" i="2"/>
  <c r="R4394" i="2"/>
  <c r="P4395" i="2"/>
  <c r="O4395" i="2"/>
  <c r="Q4395" i="2"/>
  <c r="R4395" i="2"/>
  <c r="P4396" i="2"/>
  <c r="O4396" i="2"/>
  <c r="Q4396" i="2"/>
  <c r="R4396" i="2"/>
  <c r="P4397" i="2"/>
  <c r="O4397" i="2"/>
  <c r="Q4397" i="2"/>
  <c r="R4397" i="2"/>
  <c r="P4398" i="2"/>
  <c r="O4398" i="2"/>
  <c r="Q4398" i="2"/>
  <c r="R4398" i="2"/>
  <c r="P4399" i="2"/>
  <c r="O4399" i="2"/>
  <c r="Q4399" i="2"/>
  <c r="R4399" i="2"/>
  <c r="P4400" i="2"/>
  <c r="O4400" i="2"/>
  <c r="Q4400" i="2"/>
  <c r="R4400" i="2"/>
  <c r="P4401" i="2"/>
  <c r="O4401" i="2"/>
  <c r="Q4401" i="2"/>
  <c r="R4401" i="2"/>
  <c r="P4402" i="2"/>
  <c r="O4402" i="2"/>
  <c r="Q4402" i="2"/>
  <c r="R4402" i="2"/>
  <c r="P4403" i="2"/>
  <c r="O4403" i="2"/>
  <c r="Q4403" i="2"/>
  <c r="R4403" i="2"/>
  <c r="P4404" i="2"/>
  <c r="O4404" i="2"/>
  <c r="Q4404" i="2"/>
  <c r="R4404" i="2"/>
  <c r="P4405" i="2"/>
  <c r="O4405" i="2"/>
  <c r="Q4405" i="2"/>
  <c r="R4405" i="2"/>
  <c r="P4406" i="2"/>
  <c r="O4406" i="2"/>
  <c r="Q4406" i="2"/>
  <c r="R4406" i="2"/>
  <c r="P4407" i="2"/>
  <c r="O4407" i="2"/>
  <c r="Q4407" i="2"/>
  <c r="R4407" i="2"/>
  <c r="P4408" i="2"/>
  <c r="O4408" i="2"/>
  <c r="Q4408" i="2"/>
  <c r="R4408" i="2"/>
  <c r="P4409" i="2"/>
  <c r="O4409" i="2"/>
  <c r="Q4409" i="2"/>
  <c r="R4409" i="2"/>
  <c r="P4410" i="2"/>
  <c r="O4410" i="2"/>
  <c r="Q4410" i="2"/>
  <c r="R4410" i="2"/>
  <c r="P4411" i="2"/>
  <c r="O4411" i="2"/>
  <c r="Q4411" i="2"/>
  <c r="R4411" i="2"/>
  <c r="P4412" i="2"/>
  <c r="O4412" i="2"/>
  <c r="Q4412" i="2"/>
  <c r="R4412" i="2"/>
  <c r="P4413" i="2"/>
  <c r="O4413" i="2"/>
  <c r="Q4413" i="2"/>
  <c r="R4413" i="2"/>
  <c r="P4414" i="2"/>
  <c r="O4414" i="2"/>
  <c r="Q4414" i="2"/>
  <c r="R4414" i="2"/>
  <c r="P4415" i="2"/>
  <c r="O4415" i="2"/>
  <c r="Q4415" i="2"/>
  <c r="R4415" i="2"/>
  <c r="P4416" i="2"/>
  <c r="O4416" i="2"/>
  <c r="Q4416" i="2"/>
  <c r="R4416" i="2"/>
  <c r="P4417" i="2"/>
  <c r="O4417" i="2"/>
  <c r="Q4417" i="2"/>
  <c r="R4417" i="2"/>
  <c r="P4418" i="2"/>
  <c r="O4418" i="2"/>
  <c r="Q4418" i="2"/>
  <c r="R4418" i="2"/>
  <c r="P4419" i="2"/>
  <c r="O4419" i="2"/>
  <c r="Q4419" i="2"/>
  <c r="R4419" i="2"/>
  <c r="P4420" i="2"/>
  <c r="O4420" i="2"/>
  <c r="Q4420" i="2"/>
  <c r="R4420" i="2"/>
  <c r="P4421" i="2"/>
  <c r="O4421" i="2"/>
  <c r="Q4421" i="2"/>
  <c r="R4421" i="2"/>
  <c r="P4422" i="2"/>
  <c r="O4422" i="2"/>
  <c r="Q4422" i="2"/>
  <c r="R4422" i="2"/>
  <c r="P4423" i="2"/>
  <c r="O4423" i="2"/>
  <c r="Q4423" i="2"/>
  <c r="R4423" i="2"/>
  <c r="P4424" i="2"/>
  <c r="O4424" i="2"/>
  <c r="Q4424" i="2"/>
  <c r="R4424" i="2"/>
  <c r="P4425" i="2"/>
  <c r="O4425" i="2"/>
  <c r="Q4425" i="2"/>
  <c r="R4425" i="2"/>
  <c r="P4426" i="2"/>
  <c r="O4426" i="2"/>
  <c r="Q4426" i="2"/>
  <c r="R4426" i="2"/>
  <c r="P4427" i="2"/>
  <c r="O4427" i="2"/>
  <c r="Q4427" i="2"/>
  <c r="R4427" i="2"/>
  <c r="P4428" i="2"/>
  <c r="O4428" i="2"/>
  <c r="Q4428" i="2"/>
  <c r="R4428" i="2"/>
  <c r="P4429" i="2"/>
  <c r="O4429" i="2"/>
  <c r="Q4429" i="2"/>
  <c r="R4429" i="2"/>
  <c r="P4430" i="2"/>
  <c r="O4430" i="2"/>
  <c r="Q4430" i="2"/>
  <c r="R4430" i="2"/>
  <c r="P4431" i="2"/>
  <c r="O4431" i="2"/>
  <c r="Q4431" i="2"/>
  <c r="R4431" i="2"/>
  <c r="P4432" i="2"/>
  <c r="O4432" i="2"/>
  <c r="Q4432" i="2"/>
  <c r="R4432" i="2"/>
  <c r="P4433" i="2"/>
  <c r="O4433" i="2"/>
  <c r="Q4433" i="2"/>
  <c r="R4433" i="2"/>
  <c r="P4434" i="2"/>
  <c r="O4434" i="2"/>
  <c r="Q4434" i="2"/>
  <c r="R4434" i="2"/>
  <c r="P4435" i="2"/>
  <c r="O4435" i="2"/>
  <c r="Q4435" i="2"/>
  <c r="R4435" i="2"/>
  <c r="P4436" i="2"/>
  <c r="O4436" i="2"/>
  <c r="Q4436" i="2"/>
  <c r="R4436" i="2"/>
  <c r="P4437" i="2"/>
  <c r="O4437" i="2"/>
  <c r="Q4437" i="2"/>
  <c r="R4437" i="2"/>
  <c r="P4438" i="2"/>
  <c r="O4438" i="2"/>
  <c r="Q4438" i="2"/>
  <c r="R4438" i="2"/>
  <c r="P4439" i="2"/>
  <c r="O4439" i="2"/>
  <c r="Q4439" i="2"/>
  <c r="R4439" i="2"/>
  <c r="P4440" i="2"/>
  <c r="O4440" i="2"/>
  <c r="Q4440" i="2"/>
  <c r="R4440" i="2"/>
  <c r="P4441" i="2"/>
  <c r="O4441" i="2"/>
  <c r="Q4441" i="2"/>
  <c r="R4441" i="2"/>
  <c r="P4442" i="2"/>
  <c r="O4442" i="2"/>
  <c r="Q4442" i="2"/>
  <c r="R4442" i="2"/>
  <c r="P4443" i="2"/>
  <c r="O4443" i="2"/>
  <c r="Q4443" i="2"/>
  <c r="R4443" i="2"/>
  <c r="P4444" i="2"/>
  <c r="O4444" i="2"/>
  <c r="Q4444" i="2"/>
  <c r="R4444" i="2"/>
  <c r="P4445" i="2"/>
  <c r="O4445" i="2"/>
  <c r="Q4445" i="2"/>
  <c r="R4445" i="2"/>
  <c r="P4446" i="2"/>
  <c r="O4446" i="2"/>
  <c r="Q4446" i="2"/>
  <c r="R4446" i="2"/>
  <c r="P4447" i="2"/>
  <c r="O4447" i="2"/>
  <c r="Q4447" i="2"/>
  <c r="R4447" i="2"/>
  <c r="P4448" i="2"/>
  <c r="O4448" i="2"/>
  <c r="Q4448" i="2"/>
  <c r="R4448" i="2"/>
  <c r="P4449" i="2"/>
  <c r="O4449" i="2"/>
  <c r="Q4449" i="2"/>
  <c r="R4449" i="2"/>
  <c r="P4450" i="2"/>
  <c r="O4450" i="2"/>
  <c r="Q4450" i="2"/>
  <c r="R4450" i="2"/>
  <c r="P4451" i="2"/>
  <c r="O4451" i="2"/>
  <c r="Q4451" i="2"/>
  <c r="R4451" i="2"/>
  <c r="P4452" i="2"/>
  <c r="O4452" i="2"/>
  <c r="Q4452" i="2"/>
  <c r="R4452" i="2"/>
  <c r="P4453" i="2"/>
  <c r="O4453" i="2"/>
  <c r="Q4453" i="2"/>
  <c r="R4453" i="2"/>
  <c r="P4454" i="2"/>
  <c r="O4454" i="2"/>
  <c r="Q4454" i="2"/>
  <c r="R4454" i="2"/>
  <c r="P4455" i="2"/>
  <c r="O4455" i="2"/>
  <c r="Q4455" i="2"/>
  <c r="R4455" i="2"/>
  <c r="P4456" i="2"/>
  <c r="O4456" i="2"/>
  <c r="Q4456" i="2"/>
  <c r="R4456" i="2"/>
  <c r="P4457" i="2"/>
  <c r="O4457" i="2"/>
  <c r="Q4457" i="2"/>
  <c r="R4457" i="2"/>
  <c r="P4458" i="2"/>
  <c r="O4458" i="2"/>
  <c r="Q4458" i="2"/>
  <c r="R4458" i="2"/>
  <c r="P4459" i="2"/>
  <c r="O4459" i="2"/>
  <c r="Q4459" i="2"/>
  <c r="R4459" i="2"/>
  <c r="P4460" i="2"/>
  <c r="O4460" i="2"/>
  <c r="Q4460" i="2"/>
  <c r="R4460" i="2"/>
  <c r="P4461" i="2"/>
  <c r="O4461" i="2"/>
  <c r="Q4461" i="2"/>
  <c r="R4461" i="2"/>
  <c r="P4462" i="2"/>
  <c r="O4462" i="2"/>
  <c r="Q4462" i="2"/>
  <c r="R4462" i="2"/>
  <c r="P4463" i="2"/>
  <c r="O4463" i="2"/>
  <c r="Q4463" i="2"/>
  <c r="R4463" i="2"/>
  <c r="P4464" i="2"/>
  <c r="O4464" i="2"/>
  <c r="Q4464" i="2"/>
  <c r="R4464" i="2"/>
  <c r="P4465" i="2"/>
  <c r="O4465" i="2"/>
  <c r="Q4465" i="2"/>
  <c r="R4465" i="2"/>
  <c r="P4466" i="2"/>
  <c r="O4466" i="2"/>
  <c r="Q4466" i="2"/>
  <c r="R4466" i="2"/>
  <c r="P4467" i="2"/>
  <c r="O4467" i="2"/>
  <c r="Q4467" i="2"/>
  <c r="R4467" i="2"/>
  <c r="P4468" i="2"/>
  <c r="O4468" i="2"/>
  <c r="Q4468" i="2"/>
  <c r="R4468" i="2"/>
  <c r="P4469" i="2"/>
  <c r="O4469" i="2"/>
  <c r="Q4469" i="2"/>
  <c r="R4469" i="2"/>
  <c r="P4470" i="2"/>
  <c r="O4470" i="2"/>
  <c r="Q4470" i="2"/>
  <c r="R4470" i="2"/>
  <c r="P4471" i="2"/>
  <c r="O4471" i="2"/>
  <c r="Q4471" i="2"/>
  <c r="R4471" i="2"/>
  <c r="P4472" i="2"/>
  <c r="O4472" i="2"/>
  <c r="Q4472" i="2"/>
  <c r="R4472" i="2"/>
  <c r="P4473" i="2"/>
  <c r="O4473" i="2"/>
  <c r="Q4473" i="2"/>
  <c r="R4473" i="2"/>
  <c r="P4474" i="2"/>
  <c r="O4474" i="2"/>
  <c r="Q4474" i="2"/>
  <c r="R4474" i="2"/>
  <c r="P4475" i="2"/>
  <c r="O4475" i="2"/>
  <c r="Q4475" i="2"/>
  <c r="R4475" i="2"/>
  <c r="P4476" i="2"/>
  <c r="O4476" i="2"/>
  <c r="Q4476" i="2"/>
  <c r="R4476" i="2"/>
  <c r="P4477" i="2"/>
  <c r="O4477" i="2"/>
  <c r="Q4477" i="2"/>
  <c r="R4477" i="2"/>
  <c r="P4478" i="2"/>
  <c r="O4478" i="2"/>
  <c r="Q4478" i="2"/>
  <c r="R4478" i="2"/>
  <c r="P4479" i="2"/>
  <c r="O4479" i="2"/>
  <c r="Q4479" i="2"/>
  <c r="R4479" i="2"/>
  <c r="P4480" i="2"/>
  <c r="O4480" i="2"/>
  <c r="Q4480" i="2"/>
  <c r="R4480" i="2"/>
  <c r="P4481" i="2"/>
  <c r="O4481" i="2"/>
  <c r="Q4481" i="2"/>
  <c r="R4481" i="2"/>
  <c r="P4482" i="2"/>
  <c r="O4482" i="2"/>
  <c r="Q4482" i="2"/>
  <c r="R4482" i="2"/>
  <c r="P4483" i="2"/>
  <c r="O4483" i="2"/>
  <c r="Q4483" i="2"/>
  <c r="R4483" i="2"/>
  <c r="P4484" i="2"/>
  <c r="O4484" i="2"/>
  <c r="Q4484" i="2"/>
  <c r="R4484" i="2"/>
  <c r="P4485" i="2"/>
  <c r="O4485" i="2"/>
  <c r="Q4485" i="2"/>
  <c r="R4485" i="2"/>
  <c r="P4486" i="2"/>
  <c r="O4486" i="2"/>
  <c r="Q4486" i="2"/>
  <c r="R4486" i="2"/>
  <c r="P4487" i="2"/>
  <c r="O4487" i="2"/>
  <c r="Q4487" i="2"/>
  <c r="R4487" i="2"/>
  <c r="P4488" i="2"/>
  <c r="O4488" i="2"/>
  <c r="Q4488" i="2"/>
  <c r="R4488" i="2"/>
  <c r="P4489" i="2"/>
  <c r="O4489" i="2"/>
  <c r="Q4489" i="2"/>
  <c r="R4489" i="2"/>
  <c r="P4490" i="2"/>
  <c r="O4490" i="2"/>
  <c r="Q4490" i="2"/>
  <c r="R4490" i="2"/>
  <c r="P4491" i="2"/>
  <c r="O4491" i="2"/>
  <c r="Q4491" i="2"/>
  <c r="R4491" i="2"/>
  <c r="P4492" i="2"/>
  <c r="O4492" i="2"/>
  <c r="Q4492" i="2"/>
  <c r="R4492" i="2"/>
  <c r="P4493" i="2"/>
  <c r="O4493" i="2"/>
  <c r="Q4493" i="2"/>
  <c r="R4493" i="2"/>
  <c r="P4494" i="2"/>
  <c r="O4494" i="2"/>
  <c r="Q4494" i="2"/>
  <c r="R4494" i="2"/>
  <c r="P4495" i="2"/>
  <c r="O4495" i="2"/>
  <c r="Q4495" i="2"/>
  <c r="R4495" i="2"/>
  <c r="P4496" i="2"/>
  <c r="O4496" i="2"/>
  <c r="Q4496" i="2"/>
  <c r="R4496" i="2"/>
  <c r="P4497" i="2"/>
  <c r="O4497" i="2"/>
  <c r="Q4497" i="2"/>
  <c r="R4497" i="2"/>
  <c r="P4498" i="2"/>
  <c r="O4498" i="2"/>
  <c r="Q4498" i="2"/>
  <c r="R4498" i="2"/>
  <c r="P4499" i="2"/>
  <c r="O4499" i="2"/>
  <c r="Q4499" i="2"/>
  <c r="R4499" i="2"/>
  <c r="P4500" i="2"/>
  <c r="O4500" i="2"/>
  <c r="Q4500" i="2"/>
  <c r="R4500" i="2"/>
  <c r="P4501" i="2"/>
  <c r="O4501" i="2"/>
  <c r="Q4501" i="2"/>
  <c r="R4501" i="2"/>
  <c r="P4502" i="2"/>
  <c r="O4502" i="2"/>
  <c r="Q4502" i="2"/>
  <c r="R4502" i="2"/>
  <c r="P4503" i="2"/>
  <c r="O4503" i="2"/>
  <c r="Q4503" i="2"/>
  <c r="R4503" i="2"/>
  <c r="P4504" i="2"/>
  <c r="O4504" i="2"/>
  <c r="Q4504" i="2"/>
  <c r="R4504" i="2"/>
  <c r="P4505" i="2"/>
  <c r="O4505" i="2"/>
  <c r="Q4505" i="2"/>
  <c r="R4505" i="2"/>
  <c r="P4506" i="2"/>
  <c r="O4506" i="2"/>
  <c r="Q4506" i="2"/>
  <c r="R4506" i="2"/>
  <c r="P4507" i="2"/>
  <c r="O4507" i="2"/>
  <c r="Q4507" i="2"/>
  <c r="R4507" i="2"/>
  <c r="P4508" i="2"/>
  <c r="O4508" i="2"/>
  <c r="Q4508" i="2"/>
  <c r="R4508" i="2"/>
  <c r="P4509" i="2"/>
  <c r="O4509" i="2"/>
  <c r="Q4509" i="2"/>
  <c r="R4509" i="2"/>
  <c r="P4510" i="2"/>
  <c r="O4510" i="2"/>
  <c r="Q4510" i="2"/>
  <c r="R4510" i="2"/>
  <c r="P4511" i="2"/>
  <c r="O4511" i="2"/>
  <c r="Q4511" i="2"/>
  <c r="R4511" i="2"/>
  <c r="P4512" i="2"/>
  <c r="O4512" i="2"/>
  <c r="Q4512" i="2"/>
  <c r="R4512" i="2"/>
  <c r="P4513" i="2"/>
  <c r="O4513" i="2"/>
  <c r="Q4513" i="2"/>
  <c r="R4513" i="2"/>
  <c r="P4514" i="2"/>
  <c r="O4514" i="2"/>
  <c r="Q4514" i="2"/>
  <c r="R4514" i="2"/>
  <c r="P4515" i="2"/>
  <c r="O4515" i="2"/>
  <c r="Q4515" i="2"/>
  <c r="R4515" i="2"/>
  <c r="P4516" i="2"/>
  <c r="O4516" i="2"/>
  <c r="Q4516" i="2"/>
  <c r="R4516" i="2"/>
  <c r="P4517" i="2"/>
  <c r="O4517" i="2"/>
  <c r="Q4517" i="2"/>
  <c r="R4517" i="2"/>
  <c r="P4518" i="2"/>
  <c r="O4518" i="2"/>
  <c r="Q4518" i="2"/>
  <c r="R4518" i="2"/>
  <c r="P4519" i="2"/>
  <c r="O4519" i="2"/>
  <c r="Q4519" i="2"/>
  <c r="R4519" i="2"/>
  <c r="P4520" i="2"/>
  <c r="O4520" i="2"/>
  <c r="Q4520" i="2"/>
  <c r="R4520" i="2"/>
  <c r="P4521" i="2"/>
  <c r="O4521" i="2"/>
  <c r="Q4521" i="2"/>
  <c r="R4521" i="2"/>
  <c r="P4522" i="2"/>
  <c r="O4522" i="2"/>
  <c r="Q4522" i="2"/>
  <c r="R4522" i="2"/>
  <c r="P4523" i="2"/>
  <c r="O4523" i="2"/>
  <c r="Q4523" i="2"/>
  <c r="R4523" i="2"/>
  <c r="P4524" i="2"/>
  <c r="O4524" i="2"/>
  <c r="Q4524" i="2"/>
  <c r="R4524" i="2"/>
  <c r="P4525" i="2"/>
  <c r="O4525" i="2"/>
  <c r="Q4525" i="2"/>
  <c r="R4525" i="2"/>
  <c r="P4526" i="2"/>
  <c r="O4526" i="2"/>
  <c r="Q4526" i="2"/>
  <c r="R4526" i="2"/>
  <c r="P4527" i="2"/>
  <c r="O4527" i="2"/>
  <c r="Q4527" i="2"/>
  <c r="R4527" i="2"/>
  <c r="P4528" i="2"/>
  <c r="O4528" i="2"/>
  <c r="Q4528" i="2"/>
  <c r="R4528" i="2"/>
  <c r="P4529" i="2"/>
  <c r="O4529" i="2"/>
  <c r="Q4529" i="2"/>
  <c r="R4529" i="2"/>
  <c r="P4530" i="2"/>
  <c r="O4530" i="2"/>
  <c r="Q4530" i="2"/>
  <c r="R4530" i="2"/>
  <c r="P4531" i="2"/>
  <c r="O4531" i="2"/>
  <c r="Q4531" i="2"/>
  <c r="R4531" i="2"/>
  <c r="P4532" i="2"/>
  <c r="O4532" i="2"/>
  <c r="Q4532" i="2"/>
  <c r="R4532" i="2"/>
  <c r="P4533" i="2"/>
  <c r="O4533" i="2"/>
  <c r="Q4533" i="2"/>
  <c r="R4533" i="2"/>
  <c r="P4534" i="2"/>
  <c r="O4534" i="2"/>
  <c r="Q4534" i="2"/>
  <c r="R4534" i="2"/>
  <c r="P4535" i="2"/>
  <c r="O4535" i="2"/>
  <c r="Q4535" i="2"/>
  <c r="R4535" i="2"/>
  <c r="P4536" i="2"/>
  <c r="O4536" i="2"/>
  <c r="Q4536" i="2"/>
  <c r="R4536" i="2"/>
  <c r="P4537" i="2"/>
  <c r="O4537" i="2"/>
  <c r="Q4537" i="2"/>
  <c r="R4537" i="2"/>
  <c r="P4538" i="2"/>
  <c r="O4538" i="2"/>
  <c r="Q4538" i="2"/>
  <c r="R4538" i="2"/>
  <c r="P4539" i="2"/>
  <c r="O4539" i="2"/>
  <c r="Q4539" i="2"/>
  <c r="R4539" i="2"/>
  <c r="P4540" i="2"/>
  <c r="O4540" i="2"/>
  <c r="Q4540" i="2"/>
  <c r="R4540" i="2"/>
  <c r="P4541" i="2"/>
  <c r="O4541" i="2"/>
  <c r="Q4541" i="2"/>
  <c r="R4541" i="2"/>
  <c r="P4542" i="2"/>
  <c r="O4542" i="2"/>
  <c r="Q4542" i="2"/>
  <c r="R4542" i="2"/>
  <c r="P4543" i="2"/>
  <c r="O4543" i="2"/>
  <c r="Q4543" i="2"/>
  <c r="R4543" i="2"/>
  <c r="P4544" i="2"/>
  <c r="O4544" i="2"/>
  <c r="Q4544" i="2"/>
  <c r="R4544" i="2"/>
  <c r="P4545" i="2"/>
  <c r="O4545" i="2"/>
  <c r="Q4545" i="2"/>
  <c r="R4545" i="2"/>
  <c r="P4546" i="2"/>
  <c r="O4546" i="2"/>
  <c r="Q4546" i="2"/>
  <c r="R4546" i="2"/>
  <c r="P4547" i="2"/>
  <c r="O4547" i="2"/>
  <c r="Q4547" i="2"/>
  <c r="R4547" i="2"/>
  <c r="P4548" i="2"/>
  <c r="O4548" i="2"/>
  <c r="Q4548" i="2"/>
  <c r="R4548" i="2"/>
  <c r="P4549" i="2"/>
  <c r="O4549" i="2"/>
  <c r="Q4549" i="2"/>
  <c r="R4549" i="2"/>
  <c r="P4550" i="2"/>
  <c r="O4550" i="2"/>
  <c r="Q4550" i="2"/>
  <c r="R4550" i="2"/>
  <c r="P4551" i="2"/>
  <c r="O4551" i="2"/>
  <c r="Q4551" i="2"/>
  <c r="R4551" i="2"/>
  <c r="P4552" i="2"/>
  <c r="O4552" i="2"/>
  <c r="Q4552" i="2"/>
  <c r="R4552" i="2"/>
  <c r="P4553" i="2"/>
  <c r="O4553" i="2"/>
  <c r="Q4553" i="2"/>
  <c r="R4553" i="2"/>
  <c r="P4554" i="2"/>
  <c r="O4554" i="2"/>
  <c r="Q4554" i="2"/>
  <c r="R4554" i="2"/>
  <c r="P4555" i="2"/>
  <c r="O4555" i="2"/>
  <c r="Q4555" i="2"/>
  <c r="R4555" i="2"/>
  <c r="P4556" i="2"/>
  <c r="O4556" i="2"/>
  <c r="Q4556" i="2"/>
  <c r="R4556" i="2"/>
  <c r="P4557" i="2"/>
  <c r="O4557" i="2"/>
  <c r="Q4557" i="2"/>
  <c r="R4557" i="2"/>
  <c r="P4558" i="2"/>
  <c r="O4558" i="2"/>
  <c r="Q4558" i="2"/>
  <c r="R4558" i="2"/>
  <c r="P4559" i="2"/>
  <c r="O4559" i="2"/>
  <c r="Q4559" i="2"/>
  <c r="R4559" i="2"/>
  <c r="P4560" i="2"/>
  <c r="O4560" i="2"/>
  <c r="Q4560" i="2"/>
  <c r="R4560" i="2"/>
  <c r="P4561" i="2"/>
  <c r="O4561" i="2"/>
  <c r="Q4561" i="2"/>
  <c r="R4561" i="2"/>
  <c r="P4562" i="2"/>
  <c r="O4562" i="2"/>
  <c r="Q4562" i="2"/>
  <c r="R4562" i="2"/>
  <c r="P4563" i="2"/>
  <c r="O4563" i="2"/>
  <c r="Q4563" i="2"/>
  <c r="R4563" i="2"/>
  <c r="P4564" i="2"/>
  <c r="O4564" i="2"/>
  <c r="Q4564" i="2"/>
  <c r="R4564" i="2"/>
  <c r="P4565" i="2"/>
  <c r="O4565" i="2"/>
  <c r="Q4565" i="2"/>
  <c r="R4565" i="2"/>
  <c r="P4566" i="2"/>
  <c r="O4566" i="2"/>
  <c r="Q4566" i="2"/>
  <c r="R4566" i="2"/>
  <c r="P4567" i="2"/>
  <c r="O4567" i="2"/>
  <c r="Q4567" i="2"/>
  <c r="R4567" i="2"/>
  <c r="P4568" i="2"/>
  <c r="O4568" i="2"/>
  <c r="Q4568" i="2"/>
  <c r="R4568" i="2"/>
  <c r="P4569" i="2"/>
  <c r="O4569" i="2"/>
  <c r="Q4569" i="2"/>
  <c r="R4569" i="2"/>
  <c r="P4570" i="2"/>
  <c r="O4570" i="2"/>
  <c r="Q4570" i="2"/>
  <c r="R4570" i="2"/>
  <c r="P4571" i="2"/>
  <c r="O4571" i="2"/>
  <c r="Q4571" i="2"/>
  <c r="R4571" i="2"/>
  <c r="P4572" i="2"/>
  <c r="O4572" i="2"/>
  <c r="Q4572" i="2"/>
  <c r="R4572" i="2"/>
  <c r="P4573" i="2"/>
  <c r="O4573" i="2"/>
  <c r="Q4573" i="2"/>
  <c r="R4573" i="2"/>
  <c r="P4574" i="2"/>
  <c r="O4574" i="2"/>
  <c r="Q4574" i="2"/>
  <c r="R4574" i="2"/>
  <c r="P4575" i="2"/>
  <c r="O4575" i="2"/>
  <c r="Q4575" i="2"/>
  <c r="R4575" i="2"/>
  <c r="P4576" i="2"/>
  <c r="O4576" i="2"/>
  <c r="Q4576" i="2"/>
  <c r="R4576" i="2"/>
  <c r="P4577" i="2"/>
  <c r="O4577" i="2"/>
  <c r="Q4577" i="2"/>
  <c r="R4577" i="2"/>
  <c r="P4578" i="2"/>
  <c r="O4578" i="2"/>
  <c r="Q4578" i="2"/>
  <c r="R4578" i="2"/>
  <c r="P4579" i="2"/>
  <c r="O4579" i="2"/>
  <c r="Q4579" i="2"/>
  <c r="R4579" i="2"/>
  <c r="P4580" i="2"/>
  <c r="O4580" i="2"/>
  <c r="Q4580" i="2"/>
  <c r="R4580" i="2"/>
  <c r="P4581" i="2"/>
  <c r="O4581" i="2"/>
  <c r="Q4581" i="2"/>
  <c r="R4581" i="2"/>
  <c r="P4582" i="2"/>
  <c r="O4582" i="2"/>
  <c r="Q4582" i="2"/>
  <c r="R4582" i="2"/>
  <c r="P4583" i="2"/>
  <c r="O4583" i="2"/>
  <c r="Q4583" i="2"/>
  <c r="R4583" i="2"/>
  <c r="P4584" i="2"/>
  <c r="O4584" i="2"/>
  <c r="Q4584" i="2"/>
  <c r="R4584" i="2"/>
  <c r="P4585" i="2"/>
  <c r="O4585" i="2"/>
  <c r="Q4585" i="2"/>
  <c r="R4585" i="2"/>
  <c r="P4586" i="2"/>
  <c r="O4586" i="2"/>
  <c r="Q4586" i="2"/>
  <c r="R4586" i="2"/>
  <c r="P4587" i="2"/>
  <c r="O4587" i="2"/>
  <c r="Q4587" i="2"/>
  <c r="R4587" i="2"/>
  <c r="P4588" i="2"/>
  <c r="O4588" i="2"/>
  <c r="Q4588" i="2"/>
  <c r="R4588" i="2"/>
  <c r="P4589" i="2"/>
  <c r="O4589" i="2"/>
  <c r="Q4589" i="2"/>
  <c r="R4589" i="2"/>
  <c r="P4590" i="2"/>
  <c r="O4590" i="2"/>
  <c r="Q4590" i="2"/>
  <c r="R4590" i="2"/>
  <c r="P4591" i="2"/>
  <c r="O4591" i="2"/>
  <c r="Q4591" i="2"/>
  <c r="R4591" i="2"/>
  <c r="P4592" i="2"/>
  <c r="O4592" i="2"/>
  <c r="Q4592" i="2"/>
  <c r="R4592" i="2"/>
  <c r="P4593" i="2"/>
  <c r="O4593" i="2"/>
  <c r="Q4593" i="2"/>
  <c r="R4593" i="2"/>
  <c r="P4594" i="2"/>
  <c r="O4594" i="2"/>
  <c r="Q4594" i="2"/>
  <c r="R4594" i="2"/>
  <c r="P4595" i="2"/>
  <c r="O4595" i="2"/>
  <c r="Q4595" i="2"/>
  <c r="R4595" i="2"/>
  <c r="P4596" i="2"/>
  <c r="O4596" i="2"/>
  <c r="Q4596" i="2"/>
  <c r="R4596" i="2"/>
  <c r="P4597" i="2"/>
  <c r="O4597" i="2"/>
  <c r="Q4597" i="2"/>
  <c r="R4597" i="2"/>
  <c r="P4598" i="2"/>
  <c r="O4598" i="2"/>
  <c r="Q4598" i="2"/>
  <c r="R4598" i="2"/>
  <c r="P4599" i="2"/>
  <c r="O4599" i="2"/>
  <c r="Q4599" i="2"/>
  <c r="R4599" i="2"/>
  <c r="P4600" i="2"/>
  <c r="O4600" i="2"/>
  <c r="Q4600" i="2"/>
  <c r="R4600" i="2"/>
  <c r="P4601" i="2"/>
  <c r="O4601" i="2"/>
  <c r="Q4601" i="2"/>
  <c r="R4601" i="2"/>
  <c r="P4602" i="2"/>
  <c r="O4602" i="2"/>
  <c r="Q4602" i="2"/>
  <c r="R4602" i="2"/>
  <c r="P4603" i="2"/>
  <c r="O4603" i="2"/>
  <c r="Q4603" i="2"/>
  <c r="R4603" i="2"/>
  <c r="P4604" i="2"/>
  <c r="O4604" i="2"/>
  <c r="Q4604" i="2"/>
  <c r="R4604" i="2"/>
  <c r="P4605" i="2"/>
  <c r="O4605" i="2"/>
  <c r="Q4605" i="2"/>
  <c r="R4605" i="2"/>
  <c r="P4606" i="2"/>
  <c r="O4606" i="2"/>
  <c r="Q4606" i="2"/>
  <c r="R4606" i="2"/>
  <c r="P4607" i="2"/>
  <c r="O4607" i="2"/>
  <c r="Q4607" i="2"/>
  <c r="R4607" i="2"/>
  <c r="P4608" i="2"/>
  <c r="O4608" i="2"/>
  <c r="Q4608" i="2"/>
  <c r="R4608" i="2"/>
  <c r="P4609" i="2"/>
  <c r="O4609" i="2"/>
  <c r="Q4609" i="2"/>
  <c r="R4609" i="2"/>
  <c r="P4610" i="2"/>
  <c r="O4610" i="2"/>
  <c r="Q4610" i="2"/>
  <c r="R4610" i="2"/>
  <c r="P4611" i="2"/>
  <c r="O4611" i="2"/>
  <c r="Q4611" i="2"/>
  <c r="R4611" i="2"/>
  <c r="P4612" i="2"/>
  <c r="O4612" i="2"/>
  <c r="Q4612" i="2"/>
  <c r="R4612" i="2"/>
  <c r="P4613" i="2"/>
  <c r="O4613" i="2"/>
  <c r="Q4613" i="2"/>
  <c r="R4613" i="2"/>
  <c r="P4614" i="2"/>
  <c r="O4614" i="2"/>
  <c r="Q4614" i="2"/>
  <c r="R4614" i="2"/>
  <c r="P4615" i="2"/>
  <c r="O4615" i="2"/>
  <c r="Q4615" i="2"/>
  <c r="R4615" i="2"/>
  <c r="P4616" i="2"/>
  <c r="O4616" i="2"/>
  <c r="Q4616" i="2"/>
  <c r="R4616" i="2"/>
  <c r="P4617" i="2"/>
  <c r="O4617" i="2"/>
  <c r="Q4617" i="2"/>
  <c r="R4617" i="2"/>
  <c r="P4618" i="2"/>
  <c r="O4618" i="2"/>
  <c r="Q4618" i="2"/>
  <c r="R4618" i="2"/>
  <c r="P4619" i="2"/>
  <c r="O4619" i="2"/>
  <c r="Q4619" i="2"/>
  <c r="R4619" i="2"/>
  <c r="P4620" i="2"/>
  <c r="O4620" i="2"/>
  <c r="Q4620" i="2"/>
  <c r="R4620" i="2"/>
  <c r="P4621" i="2"/>
  <c r="O4621" i="2"/>
  <c r="Q4621" i="2"/>
  <c r="R4621" i="2"/>
  <c r="P4622" i="2"/>
  <c r="O4622" i="2"/>
  <c r="Q4622" i="2"/>
  <c r="R4622" i="2"/>
  <c r="P4623" i="2"/>
  <c r="O4623" i="2"/>
  <c r="Q4623" i="2"/>
  <c r="R4623" i="2"/>
  <c r="P4624" i="2"/>
  <c r="O4624" i="2"/>
  <c r="Q4624" i="2"/>
  <c r="R4624" i="2"/>
  <c r="P4625" i="2"/>
  <c r="O4625" i="2"/>
  <c r="Q4625" i="2"/>
  <c r="R4625" i="2"/>
  <c r="P4626" i="2"/>
  <c r="O4626" i="2"/>
  <c r="Q4626" i="2"/>
  <c r="R4626" i="2"/>
  <c r="P4627" i="2"/>
  <c r="O4627" i="2"/>
  <c r="Q4627" i="2"/>
  <c r="R4627" i="2"/>
  <c r="P4628" i="2"/>
  <c r="O4628" i="2"/>
  <c r="Q4628" i="2"/>
  <c r="R4628" i="2"/>
  <c r="P4629" i="2"/>
  <c r="O4629" i="2"/>
  <c r="Q4629" i="2"/>
  <c r="R4629" i="2"/>
  <c r="P4630" i="2"/>
  <c r="O4630" i="2"/>
  <c r="Q4630" i="2"/>
  <c r="R4630" i="2"/>
  <c r="P4631" i="2"/>
  <c r="O4631" i="2"/>
  <c r="Q4631" i="2"/>
  <c r="R4631" i="2"/>
  <c r="P4632" i="2"/>
  <c r="O4632" i="2"/>
  <c r="Q4632" i="2"/>
  <c r="R4632" i="2"/>
  <c r="P4633" i="2"/>
  <c r="O4633" i="2"/>
  <c r="Q4633" i="2"/>
  <c r="R4633" i="2"/>
  <c r="P4634" i="2"/>
  <c r="O4634" i="2"/>
  <c r="Q4634" i="2"/>
  <c r="R4634" i="2"/>
  <c r="P4635" i="2"/>
  <c r="O4635" i="2"/>
  <c r="Q4635" i="2"/>
  <c r="R4635" i="2"/>
  <c r="P4636" i="2"/>
  <c r="O4636" i="2"/>
  <c r="Q4636" i="2"/>
  <c r="R4636" i="2"/>
  <c r="P4637" i="2"/>
  <c r="O4637" i="2"/>
  <c r="Q4637" i="2"/>
  <c r="R4637" i="2"/>
  <c r="P4638" i="2"/>
  <c r="O4638" i="2"/>
  <c r="Q4638" i="2"/>
  <c r="R4638" i="2"/>
  <c r="P4639" i="2"/>
  <c r="O4639" i="2"/>
  <c r="Q4639" i="2"/>
  <c r="R4639" i="2"/>
  <c r="P4640" i="2"/>
  <c r="O4640" i="2"/>
  <c r="Q4640" i="2"/>
  <c r="R4640" i="2"/>
  <c r="P4641" i="2"/>
  <c r="O4641" i="2"/>
  <c r="Q4641" i="2"/>
  <c r="R4641" i="2"/>
  <c r="P4642" i="2"/>
  <c r="O4642" i="2"/>
  <c r="Q4642" i="2"/>
  <c r="R4642" i="2"/>
  <c r="P4643" i="2"/>
  <c r="O4643" i="2"/>
  <c r="Q4643" i="2"/>
  <c r="R4643" i="2"/>
  <c r="P4644" i="2"/>
  <c r="O4644" i="2"/>
  <c r="Q4644" i="2"/>
  <c r="R4644" i="2"/>
  <c r="P4645" i="2"/>
  <c r="O4645" i="2"/>
  <c r="Q4645" i="2"/>
  <c r="R4645" i="2"/>
  <c r="P4646" i="2"/>
  <c r="O4646" i="2"/>
  <c r="Q4646" i="2"/>
  <c r="R4646" i="2"/>
  <c r="P4647" i="2"/>
  <c r="O4647" i="2"/>
  <c r="Q4647" i="2"/>
  <c r="R4647" i="2"/>
  <c r="P4648" i="2"/>
  <c r="O4648" i="2"/>
  <c r="Q4648" i="2"/>
  <c r="R4648" i="2"/>
  <c r="P4649" i="2"/>
  <c r="O4649" i="2"/>
  <c r="Q4649" i="2"/>
  <c r="R4649" i="2"/>
  <c r="P4650" i="2"/>
  <c r="O4650" i="2"/>
  <c r="Q4650" i="2"/>
  <c r="R4650" i="2"/>
  <c r="P4651" i="2"/>
  <c r="O4651" i="2"/>
  <c r="Q4651" i="2"/>
  <c r="R4651" i="2"/>
  <c r="P4652" i="2"/>
  <c r="O4652" i="2"/>
  <c r="Q4652" i="2"/>
  <c r="R4652" i="2"/>
  <c r="P4653" i="2"/>
  <c r="O4653" i="2"/>
  <c r="Q4653" i="2"/>
  <c r="R4653" i="2"/>
  <c r="P4654" i="2"/>
  <c r="O4654" i="2"/>
  <c r="Q4654" i="2"/>
  <c r="R4654" i="2"/>
  <c r="P4655" i="2"/>
  <c r="O4655" i="2"/>
  <c r="Q4655" i="2"/>
  <c r="R4655" i="2"/>
  <c r="P4656" i="2"/>
  <c r="O4656" i="2"/>
  <c r="Q4656" i="2"/>
  <c r="R4656" i="2"/>
  <c r="P4657" i="2"/>
  <c r="O4657" i="2"/>
  <c r="Q4657" i="2"/>
  <c r="R4657" i="2"/>
  <c r="P4658" i="2"/>
  <c r="O4658" i="2"/>
  <c r="Q4658" i="2"/>
  <c r="R4658" i="2"/>
  <c r="P4659" i="2"/>
  <c r="O4659" i="2"/>
  <c r="Q4659" i="2"/>
  <c r="R4659" i="2"/>
  <c r="P4660" i="2"/>
  <c r="O4660" i="2"/>
  <c r="Q4660" i="2"/>
  <c r="R4660" i="2"/>
  <c r="P4661" i="2"/>
  <c r="O4661" i="2"/>
  <c r="Q4661" i="2"/>
  <c r="R4661" i="2"/>
  <c r="P4662" i="2"/>
  <c r="O4662" i="2"/>
  <c r="Q4662" i="2"/>
  <c r="R4662" i="2"/>
  <c r="P4663" i="2"/>
  <c r="O4663" i="2"/>
  <c r="Q4663" i="2"/>
  <c r="R4663" i="2"/>
  <c r="P4664" i="2"/>
  <c r="O4664" i="2"/>
  <c r="Q4664" i="2"/>
  <c r="R4664" i="2"/>
  <c r="P4665" i="2"/>
  <c r="O4665" i="2"/>
  <c r="Q4665" i="2"/>
  <c r="R4665" i="2"/>
  <c r="P4666" i="2"/>
  <c r="O4666" i="2"/>
  <c r="Q4666" i="2"/>
  <c r="R4666" i="2"/>
  <c r="P4667" i="2"/>
  <c r="O4667" i="2"/>
  <c r="Q4667" i="2"/>
  <c r="R4667" i="2"/>
  <c r="P4668" i="2"/>
  <c r="O4668" i="2"/>
  <c r="Q4668" i="2"/>
  <c r="R4668" i="2"/>
  <c r="P4669" i="2"/>
  <c r="O4669" i="2"/>
  <c r="Q4669" i="2"/>
  <c r="R4669" i="2"/>
  <c r="P4670" i="2"/>
  <c r="O4670" i="2"/>
  <c r="Q4670" i="2"/>
  <c r="R4670" i="2"/>
  <c r="P4671" i="2"/>
  <c r="O4671" i="2"/>
  <c r="Q4671" i="2"/>
  <c r="R4671" i="2"/>
  <c r="P4672" i="2"/>
  <c r="O4672" i="2"/>
  <c r="Q4672" i="2"/>
  <c r="R4672" i="2"/>
  <c r="P4673" i="2"/>
  <c r="O4673" i="2"/>
  <c r="Q4673" i="2"/>
  <c r="R4673" i="2"/>
  <c r="P4674" i="2"/>
  <c r="O4674" i="2"/>
  <c r="Q4674" i="2"/>
  <c r="R4674" i="2"/>
  <c r="P4675" i="2"/>
  <c r="O4675" i="2"/>
  <c r="Q4675" i="2"/>
  <c r="R4675" i="2"/>
  <c r="P4676" i="2"/>
  <c r="O4676" i="2"/>
  <c r="Q4676" i="2"/>
  <c r="R4676" i="2"/>
  <c r="P4677" i="2"/>
  <c r="O4677" i="2"/>
  <c r="Q4677" i="2"/>
  <c r="R4677" i="2"/>
  <c r="P4678" i="2"/>
  <c r="O4678" i="2"/>
  <c r="Q4678" i="2"/>
  <c r="R4678" i="2"/>
  <c r="P4679" i="2"/>
  <c r="O4679" i="2"/>
  <c r="Q4679" i="2"/>
  <c r="R4679" i="2"/>
  <c r="P4680" i="2"/>
  <c r="O4680" i="2"/>
  <c r="Q4680" i="2"/>
  <c r="R4680" i="2"/>
  <c r="P4681" i="2"/>
  <c r="O4681" i="2"/>
  <c r="Q4681" i="2"/>
  <c r="R4681" i="2"/>
  <c r="P4682" i="2"/>
  <c r="O4682" i="2"/>
  <c r="Q4682" i="2"/>
  <c r="R4682" i="2"/>
  <c r="P4683" i="2"/>
  <c r="O4683" i="2"/>
  <c r="Q4683" i="2"/>
  <c r="R4683" i="2"/>
  <c r="P4684" i="2"/>
  <c r="O4684" i="2"/>
  <c r="Q4684" i="2"/>
  <c r="R4684" i="2"/>
  <c r="P4685" i="2"/>
  <c r="O4685" i="2"/>
  <c r="Q4685" i="2"/>
  <c r="R4685" i="2"/>
  <c r="P4686" i="2"/>
  <c r="O4686" i="2"/>
  <c r="Q4686" i="2"/>
  <c r="R4686" i="2"/>
  <c r="P4687" i="2"/>
  <c r="O4687" i="2"/>
  <c r="Q4687" i="2"/>
  <c r="R4687" i="2"/>
  <c r="P4688" i="2"/>
  <c r="O4688" i="2"/>
  <c r="Q4688" i="2"/>
  <c r="R4688" i="2"/>
  <c r="P4689" i="2"/>
  <c r="O4689" i="2"/>
  <c r="Q4689" i="2"/>
  <c r="R4689" i="2"/>
  <c r="P4690" i="2"/>
  <c r="O4690" i="2"/>
  <c r="Q4690" i="2"/>
  <c r="R4690" i="2"/>
  <c r="P4691" i="2"/>
  <c r="O4691" i="2"/>
  <c r="Q4691" i="2"/>
  <c r="R4691" i="2"/>
  <c r="P4692" i="2"/>
  <c r="O4692" i="2"/>
  <c r="Q4692" i="2"/>
  <c r="R4692" i="2"/>
  <c r="P4693" i="2"/>
  <c r="O4693" i="2"/>
  <c r="Q4693" i="2"/>
  <c r="R4693" i="2"/>
  <c r="P4694" i="2"/>
  <c r="O4694" i="2"/>
  <c r="Q4694" i="2"/>
  <c r="R4694" i="2"/>
  <c r="P4695" i="2"/>
  <c r="O4695" i="2"/>
  <c r="Q4695" i="2"/>
  <c r="R4695" i="2"/>
  <c r="P4696" i="2"/>
  <c r="O4696" i="2"/>
  <c r="Q4696" i="2"/>
  <c r="R4696" i="2"/>
  <c r="P4697" i="2"/>
  <c r="O4697" i="2"/>
  <c r="Q4697" i="2"/>
  <c r="R4697" i="2"/>
  <c r="P4698" i="2"/>
  <c r="O4698" i="2"/>
  <c r="Q4698" i="2"/>
  <c r="R4698" i="2"/>
  <c r="P4699" i="2"/>
  <c r="O4699" i="2"/>
  <c r="Q4699" i="2"/>
  <c r="R4699" i="2"/>
  <c r="P4700" i="2"/>
  <c r="O4700" i="2"/>
  <c r="Q4700" i="2"/>
  <c r="R4700" i="2"/>
  <c r="P4701" i="2"/>
  <c r="O4701" i="2"/>
  <c r="Q4701" i="2"/>
  <c r="R4701" i="2"/>
  <c r="P4702" i="2"/>
  <c r="O4702" i="2"/>
  <c r="Q4702" i="2"/>
  <c r="R4702" i="2"/>
  <c r="P4703" i="2"/>
  <c r="O4703" i="2"/>
  <c r="Q4703" i="2"/>
  <c r="R4703" i="2"/>
  <c r="P4704" i="2"/>
  <c r="O4704" i="2"/>
  <c r="Q4704" i="2"/>
  <c r="R4704" i="2"/>
  <c r="P4705" i="2"/>
  <c r="O4705" i="2"/>
  <c r="Q4705" i="2"/>
  <c r="R4705" i="2"/>
  <c r="P4706" i="2"/>
  <c r="O4706" i="2"/>
  <c r="Q4706" i="2"/>
  <c r="R4706" i="2"/>
  <c r="P4707" i="2"/>
  <c r="O4707" i="2"/>
  <c r="Q4707" i="2"/>
  <c r="R4707" i="2"/>
  <c r="P4708" i="2"/>
  <c r="O4708" i="2"/>
  <c r="Q4708" i="2"/>
  <c r="R4708" i="2"/>
  <c r="P4709" i="2"/>
  <c r="O4709" i="2"/>
  <c r="Q4709" i="2"/>
  <c r="R4709" i="2"/>
  <c r="P4710" i="2"/>
  <c r="O4710" i="2"/>
  <c r="Q4710" i="2"/>
  <c r="R4710" i="2"/>
  <c r="P4711" i="2"/>
  <c r="O4711" i="2"/>
  <c r="Q4711" i="2"/>
  <c r="R4711" i="2"/>
  <c r="P4712" i="2"/>
  <c r="O4712" i="2"/>
  <c r="Q4712" i="2"/>
  <c r="R4712" i="2"/>
  <c r="P4713" i="2"/>
  <c r="O4713" i="2"/>
  <c r="Q4713" i="2"/>
  <c r="R4713" i="2"/>
  <c r="P4714" i="2"/>
  <c r="O4714" i="2"/>
  <c r="Q4714" i="2"/>
  <c r="R4714" i="2"/>
  <c r="P4715" i="2"/>
  <c r="O4715" i="2"/>
  <c r="Q4715" i="2"/>
  <c r="R4715" i="2"/>
  <c r="P4716" i="2"/>
  <c r="O4716" i="2"/>
  <c r="Q4716" i="2"/>
  <c r="R4716" i="2"/>
  <c r="P4717" i="2"/>
  <c r="O4717" i="2"/>
  <c r="Q4717" i="2"/>
  <c r="R4717" i="2"/>
  <c r="P4718" i="2"/>
  <c r="O4718" i="2"/>
  <c r="Q4718" i="2"/>
  <c r="R4718" i="2"/>
  <c r="P4719" i="2"/>
  <c r="O4719" i="2"/>
  <c r="Q4719" i="2"/>
  <c r="R4719" i="2"/>
  <c r="P4720" i="2"/>
  <c r="O4720" i="2"/>
  <c r="Q4720" i="2"/>
  <c r="R4720" i="2"/>
  <c r="P4721" i="2"/>
  <c r="O4721" i="2"/>
  <c r="Q4721" i="2"/>
  <c r="R4721" i="2"/>
  <c r="P4722" i="2"/>
  <c r="O4722" i="2"/>
  <c r="Q4722" i="2"/>
  <c r="R4722" i="2"/>
  <c r="P4723" i="2"/>
  <c r="O4723" i="2"/>
  <c r="Q4723" i="2"/>
  <c r="R4723" i="2"/>
  <c r="P4724" i="2"/>
  <c r="O4724" i="2"/>
  <c r="Q4724" i="2"/>
  <c r="R4724" i="2"/>
  <c r="P4725" i="2"/>
  <c r="O4725" i="2"/>
  <c r="Q4725" i="2"/>
  <c r="R4725" i="2"/>
  <c r="P4726" i="2"/>
  <c r="O4726" i="2"/>
  <c r="Q4726" i="2"/>
  <c r="R4726" i="2"/>
  <c r="P4727" i="2"/>
  <c r="O4727" i="2"/>
  <c r="Q4727" i="2"/>
  <c r="R4727" i="2"/>
  <c r="P4728" i="2"/>
  <c r="O4728" i="2"/>
  <c r="Q4728" i="2"/>
  <c r="R4728" i="2"/>
  <c r="P4729" i="2"/>
  <c r="O4729" i="2"/>
  <c r="Q4729" i="2"/>
  <c r="R4729" i="2"/>
  <c r="P4730" i="2"/>
  <c r="O4730" i="2"/>
  <c r="Q4730" i="2"/>
  <c r="R4730" i="2"/>
  <c r="P4731" i="2"/>
  <c r="O4731" i="2"/>
  <c r="Q4731" i="2"/>
  <c r="R4731" i="2"/>
  <c r="P4732" i="2"/>
  <c r="O4732" i="2"/>
  <c r="Q4732" i="2"/>
  <c r="R4732" i="2"/>
  <c r="P4733" i="2"/>
  <c r="O4733" i="2"/>
  <c r="Q4733" i="2"/>
  <c r="R4733" i="2"/>
  <c r="P4734" i="2"/>
  <c r="O4734" i="2"/>
  <c r="Q4734" i="2"/>
  <c r="R4734" i="2"/>
  <c r="P4735" i="2"/>
  <c r="O4735" i="2"/>
  <c r="Q4735" i="2"/>
  <c r="R4735" i="2"/>
  <c r="P4736" i="2"/>
  <c r="O4736" i="2"/>
  <c r="Q4736" i="2"/>
  <c r="R4736" i="2"/>
  <c r="P4737" i="2"/>
  <c r="O4737" i="2"/>
  <c r="Q4737" i="2"/>
  <c r="R4737" i="2"/>
  <c r="P4738" i="2"/>
  <c r="O4738" i="2"/>
  <c r="Q4738" i="2"/>
  <c r="R4738" i="2"/>
  <c r="P4739" i="2"/>
  <c r="O4739" i="2"/>
  <c r="Q4739" i="2"/>
  <c r="R4739" i="2"/>
  <c r="P4740" i="2"/>
  <c r="O4740" i="2"/>
  <c r="Q4740" i="2"/>
  <c r="R4740" i="2"/>
  <c r="P4741" i="2"/>
  <c r="O4741" i="2"/>
  <c r="Q4741" i="2"/>
  <c r="R4741" i="2"/>
  <c r="P4742" i="2"/>
  <c r="O4742" i="2"/>
  <c r="Q4742" i="2"/>
  <c r="R4742" i="2"/>
  <c r="P4743" i="2"/>
  <c r="O4743" i="2"/>
  <c r="Q4743" i="2"/>
  <c r="R4743" i="2"/>
  <c r="P4744" i="2"/>
  <c r="O4744" i="2"/>
  <c r="Q4744" i="2"/>
  <c r="R4744" i="2"/>
  <c r="P4745" i="2"/>
  <c r="O4745" i="2"/>
  <c r="Q4745" i="2"/>
  <c r="R4745" i="2"/>
  <c r="P4746" i="2"/>
  <c r="O4746" i="2"/>
  <c r="Q4746" i="2"/>
  <c r="R4746" i="2"/>
  <c r="P4747" i="2"/>
  <c r="O4747" i="2"/>
  <c r="Q4747" i="2"/>
  <c r="R4747" i="2"/>
  <c r="P4748" i="2"/>
  <c r="O4748" i="2"/>
  <c r="Q4748" i="2"/>
  <c r="R4748" i="2"/>
  <c r="P4749" i="2"/>
  <c r="O4749" i="2"/>
  <c r="Q4749" i="2"/>
  <c r="R4749" i="2"/>
  <c r="P4750" i="2"/>
  <c r="O4750" i="2"/>
  <c r="Q4750" i="2"/>
  <c r="R4750" i="2"/>
  <c r="P4751" i="2"/>
  <c r="O4751" i="2"/>
  <c r="Q4751" i="2"/>
  <c r="R4751" i="2"/>
  <c r="P4752" i="2"/>
  <c r="O4752" i="2"/>
  <c r="Q4752" i="2"/>
  <c r="R4752" i="2"/>
  <c r="P4753" i="2"/>
  <c r="O4753" i="2"/>
  <c r="Q4753" i="2"/>
  <c r="R4753" i="2"/>
  <c r="P4754" i="2"/>
  <c r="O4754" i="2"/>
  <c r="Q4754" i="2"/>
  <c r="R4754" i="2"/>
  <c r="P4755" i="2"/>
  <c r="O4755" i="2"/>
  <c r="Q4755" i="2"/>
  <c r="R4755" i="2"/>
  <c r="P4756" i="2"/>
  <c r="O4756" i="2"/>
  <c r="Q4756" i="2"/>
  <c r="R4756" i="2"/>
  <c r="P4757" i="2"/>
  <c r="O4757" i="2"/>
  <c r="Q4757" i="2"/>
  <c r="R4757" i="2"/>
  <c r="P4758" i="2"/>
  <c r="O4758" i="2"/>
  <c r="Q4758" i="2"/>
  <c r="R4758" i="2"/>
  <c r="P4759" i="2"/>
  <c r="O4759" i="2"/>
  <c r="Q4759" i="2"/>
  <c r="R4759" i="2"/>
  <c r="P4760" i="2"/>
  <c r="O4760" i="2"/>
  <c r="Q4760" i="2"/>
  <c r="R4760" i="2"/>
  <c r="P4761" i="2"/>
  <c r="O4761" i="2"/>
  <c r="Q4761" i="2"/>
  <c r="R4761" i="2"/>
  <c r="P4762" i="2"/>
  <c r="O4762" i="2"/>
  <c r="Q4762" i="2"/>
  <c r="R4762" i="2"/>
  <c r="P4763" i="2"/>
  <c r="O4763" i="2"/>
  <c r="Q4763" i="2"/>
  <c r="R4763" i="2"/>
  <c r="P4764" i="2"/>
  <c r="O4764" i="2"/>
  <c r="Q4764" i="2"/>
  <c r="R4764" i="2"/>
  <c r="P4765" i="2"/>
  <c r="O4765" i="2"/>
  <c r="Q4765" i="2"/>
  <c r="R4765" i="2"/>
  <c r="P4766" i="2"/>
  <c r="O4766" i="2"/>
  <c r="Q4766" i="2"/>
  <c r="R4766" i="2"/>
  <c r="P4767" i="2"/>
  <c r="O4767" i="2"/>
  <c r="Q4767" i="2"/>
  <c r="R4767" i="2"/>
  <c r="P4768" i="2"/>
  <c r="O4768" i="2"/>
  <c r="Q4768" i="2"/>
  <c r="R4768" i="2"/>
  <c r="P4769" i="2"/>
  <c r="O4769" i="2"/>
  <c r="Q4769" i="2"/>
  <c r="R4769" i="2"/>
  <c r="P4770" i="2"/>
  <c r="O4770" i="2"/>
  <c r="Q4770" i="2"/>
  <c r="R4770" i="2"/>
  <c r="P4771" i="2"/>
  <c r="O4771" i="2"/>
  <c r="Q4771" i="2"/>
  <c r="R4771" i="2"/>
  <c r="P4772" i="2"/>
  <c r="O4772" i="2"/>
  <c r="Q4772" i="2"/>
  <c r="R4772" i="2"/>
  <c r="P4773" i="2"/>
  <c r="O4773" i="2"/>
  <c r="Q4773" i="2"/>
  <c r="R4773" i="2"/>
  <c r="P4774" i="2"/>
  <c r="O4774" i="2"/>
  <c r="Q4774" i="2"/>
  <c r="R4774" i="2"/>
  <c r="P4775" i="2"/>
  <c r="O4775" i="2"/>
  <c r="Q4775" i="2"/>
  <c r="R4775" i="2"/>
  <c r="P4776" i="2"/>
  <c r="O4776" i="2"/>
  <c r="Q4776" i="2"/>
  <c r="R4776" i="2"/>
  <c r="P4777" i="2"/>
  <c r="O4777" i="2"/>
  <c r="Q4777" i="2"/>
  <c r="R4777" i="2"/>
  <c r="P4778" i="2"/>
  <c r="O4778" i="2"/>
  <c r="Q4778" i="2"/>
  <c r="R4778" i="2"/>
  <c r="P4779" i="2"/>
  <c r="O4779" i="2"/>
  <c r="Q4779" i="2"/>
  <c r="R4779" i="2"/>
  <c r="P4780" i="2"/>
  <c r="O4780" i="2"/>
  <c r="Q4780" i="2"/>
  <c r="R4780" i="2"/>
  <c r="P4781" i="2"/>
  <c r="O4781" i="2"/>
  <c r="Q4781" i="2"/>
  <c r="R4781" i="2"/>
  <c r="P4782" i="2"/>
  <c r="O4782" i="2"/>
  <c r="Q4782" i="2"/>
  <c r="R4782" i="2"/>
  <c r="P4783" i="2"/>
  <c r="O4783" i="2"/>
  <c r="Q4783" i="2"/>
  <c r="R4783" i="2"/>
  <c r="P4784" i="2"/>
  <c r="O4784" i="2"/>
  <c r="Q4784" i="2"/>
  <c r="R4784" i="2"/>
  <c r="P4785" i="2"/>
  <c r="O4785" i="2"/>
  <c r="Q4785" i="2"/>
  <c r="R4785" i="2"/>
  <c r="P4786" i="2"/>
  <c r="O4786" i="2"/>
  <c r="Q4786" i="2"/>
  <c r="R4786" i="2"/>
  <c r="P4787" i="2"/>
  <c r="O4787" i="2"/>
  <c r="Q4787" i="2"/>
  <c r="R4787" i="2"/>
  <c r="P4788" i="2"/>
  <c r="O4788" i="2"/>
  <c r="Q4788" i="2"/>
  <c r="R4788" i="2"/>
  <c r="P4789" i="2"/>
  <c r="O4789" i="2"/>
  <c r="Q4789" i="2"/>
  <c r="R4789" i="2"/>
  <c r="P4790" i="2"/>
  <c r="O4790" i="2"/>
  <c r="Q4790" i="2"/>
  <c r="R4790" i="2"/>
  <c r="P4791" i="2"/>
  <c r="O4791" i="2"/>
  <c r="Q4791" i="2"/>
  <c r="R4791" i="2"/>
  <c r="P4792" i="2"/>
  <c r="O4792" i="2"/>
  <c r="Q4792" i="2"/>
  <c r="R4792" i="2"/>
  <c r="P4793" i="2"/>
  <c r="O4793" i="2"/>
  <c r="Q4793" i="2"/>
  <c r="R4793" i="2"/>
  <c r="P4794" i="2"/>
  <c r="O4794" i="2"/>
  <c r="Q4794" i="2"/>
  <c r="R4794" i="2"/>
  <c r="P4795" i="2"/>
  <c r="O4795" i="2"/>
  <c r="Q4795" i="2"/>
  <c r="R4795" i="2"/>
  <c r="P4796" i="2"/>
  <c r="O4796" i="2"/>
  <c r="Q4796" i="2"/>
  <c r="R4796" i="2"/>
  <c r="P4797" i="2"/>
  <c r="O4797" i="2"/>
  <c r="Q4797" i="2"/>
  <c r="R4797" i="2"/>
  <c r="P4798" i="2"/>
  <c r="O4798" i="2"/>
  <c r="Q4798" i="2"/>
  <c r="R4798" i="2"/>
  <c r="P4799" i="2"/>
  <c r="O4799" i="2"/>
  <c r="Q4799" i="2"/>
  <c r="R4799" i="2"/>
  <c r="P4800" i="2"/>
  <c r="O4800" i="2"/>
  <c r="Q4800" i="2"/>
  <c r="R4800" i="2"/>
  <c r="P4801" i="2"/>
  <c r="O4801" i="2"/>
  <c r="Q4801" i="2"/>
  <c r="R4801" i="2"/>
  <c r="P4802" i="2"/>
  <c r="O4802" i="2"/>
  <c r="Q4802" i="2"/>
  <c r="R4802" i="2"/>
  <c r="P4803" i="2"/>
  <c r="O4803" i="2"/>
  <c r="Q4803" i="2"/>
  <c r="R4803" i="2"/>
  <c r="P4804" i="2"/>
  <c r="O4804" i="2"/>
  <c r="Q4804" i="2"/>
  <c r="R4804" i="2"/>
  <c r="P4805" i="2"/>
  <c r="O4805" i="2"/>
  <c r="Q4805" i="2"/>
  <c r="R4805" i="2"/>
  <c r="P4806" i="2"/>
  <c r="O4806" i="2"/>
  <c r="Q4806" i="2"/>
  <c r="R4806" i="2"/>
  <c r="P4807" i="2"/>
  <c r="O4807" i="2"/>
  <c r="Q4807" i="2"/>
  <c r="R4807" i="2"/>
  <c r="P4808" i="2"/>
  <c r="O4808" i="2"/>
  <c r="Q4808" i="2"/>
  <c r="R4808" i="2"/>
  <c r="P4809" i="2"/>
  <c r="O4809" i="2"/>
  <c r="Q4809" i="2"/>
  <c r="R4809" i="2"/>
  <c r="P4810" i="2"/>
  <c r="O4810" i="2"/>
  <c r="Q4810" i="2"/>
  <c r="R4810" i="2"/>
  <c r="P4811" i="2"/>
  <c r="O4811" i="2"/>
  <c r="Q4811" i="2"/>
  <c r="R4811" i="2"/>
  <c r="P4812" i="2"/>
  <c r="O4812" i="2"/>
  <c r="Q4812" i="2"/>
  <c r="R4812" i="2"/>
  <c r="P4813" i="2"/>
  <c r="O4813" i="2"/>
  <c r="Q4813" i="2"/>
  <c r="R4813" i="2"/>
  <c r="P4814" i="2"/>
  <c r="O4814" i="2"/>
  <c r="Q4814" i="2"/>
  <c r="R4814" i="2"/>
  <c r="P4815" i="2"/>
  <c r="O4815" i="2"/>
  <c r="Q4815" i="2"/>
  <c r="R4815" i="2"/>
  <c r="P4816" i="2"/>
  <c r="O4816" i="2"/>
  <c r="Q4816" i="2"/>
  <c r="R4816" i="2"/>
  <c r="P4817" i="2"/>
  <c r="O4817" i="2"/>
  <c r="Q4817" i="2"/>
  <c r="R4817" i="2"/>
  <c r="P4818" i="2"/>
  <c r="O4818" i="2"/>
  <c r="Q4818" i="2"/>
  <c r="R4818" i="2"/>
  <c r="P4819" i="2"/>
  <c r="O4819" i="2"/>
  <c r="Q4819" i="2"/>
  <c r="R4819" i="2"/>
  <c r="P4820" i="2"/>
  <c r="O4820" i="2"/>
  <c r="Q4820" i="2"/>
  <c r="R4820" i="2"/>
  <c r="P4821" i="2"/>
  <c r="O4821" i="2"/>
  <c r="Q4821" i="2"/>
  <c r="R4821" i="2"/>
  <c r="P4822" i="2"/>
  <c r="O4822" i="2"/>
  <c r="Q4822" i="2"/>
  <c r="R4822" i="2"/>
  <c r="P4823" i="2"/>
  <c r="O4823" i="2"/>
  <c r="Q4823" i="2"/>
  <c r="R4823" i="2"/>
  <c r="P4824" i="2"/>
  <c r="O4824" i="2"/>
  <c r="Q4824" i="2"/>
  <c r="R4824" i="2"/>
  <c r="P4825" i="2"/>
  <c r="O4825" i="2"/>
  <c r="Q4825" i="2"/>
  <c r="R4825" i="2"/>
  <c r="P4826" i="2"/>
  <c r="O4826" i="2"/>
  <c r="Q4826" i="2"/>
  <c r="R4826" i="2"/>
  <c r="P4827" i="2"/>
  <c r="O4827" i="2"/>
  <c r="Q4827" i="2"/>
  <c r="R4827" i="2"/>
  <c r="P4828" i="2"/>
  <c r="O4828" i="2"/>
  <c r="Q4828" i="2"/>
  <c r="R4828" i="2"/>
  <c r="P4829" i="2"/>
  <c r="O4829" i="2"/>
  <c r="Q4829" i="2"/>
  <c r="R4829" i="2"/>
  <c r="P4830" i="2"/>
  <c r="O4830" i="2"/>
  <c r="Q4830" i="2"/>
  <c r="R4830" i="2"/>
  <c r="P4831" i="2"/>
  <c r="O4831" i="2"/>
  <c r="Q4831" i="2"/>
  <c r="R4831" i="2"/>
  <c r="P4832" i="2"/>
  <c r="O4832" i="2"/>
  <c r="Q4832" i="2"/>
  <c r="R4832" i="2"/>
  <c r="P4833" i="2"/>
  <c r="O4833" i="2"/>
  <c r="Q4833" i="2"/>
  <c r="R4833" i="2"/>
  <c r="P4834" i="2"/>
  <c r="O4834" i="2"/>
  <c r="Q4834" i="2"/>
  <c r="R4834" i="2"/>
  <c r="P4835" i="2"/>
  <c r="O4835" i="2"/>
  <c r="Q4835" i="2"/>
  <c r="R4835" i="2"/>
  <c r="P4836" i="2"/>
  <c r="O4836" i="2"/>
  <c r="Q4836" i="2"/>
  <c r="R4836" i="2"/>
  <c r="P4837" i="2"/>
  <c r="O4837" i="2"/>
  <c r="Q4837" i="2"/>
  <c r="R4837" i="2"/>
  <c r="P4838" i="2"/>
  <c r="O4838" i="2"/>
  <c r="Q4838" i="2"/>
  <c r="R4838" i="2"/>
  <c r="P4839" i="2"/>
  <c r="O4839" i="2"/>
  <c r="Q4839" i="2"/>
  <c r="R4839" i="2"/>
  <c r="P4840" i="2"/>
  <c r="O4840" i="2"/>
  <c r="Q4840" i="2"/>
  <c r="R4840" i="2"/>
  <c r="P4841" i="2"/>
  <c r="O4841" i="2"/>
  <c r="Q4841" i="2"/>
  <c r="R4841" i="2"/>
  <c r="P4842" i="2"/>
  <c r="O4842" i="2"/>
  <c r="Q4842" i="2"/>
  <c r="R4842" i="2"/>
  <c r="P4843" i="2"/>
  <c r="O4843" i="2"/>
  <c r="Q4843" i="2"/>
  <c r="R4843" i="2"/>
  <c r="P4844" i="2"/>
  <c r="O4844" i="2"/>
  <c r="Q4844" i="2"/>
  <c r="R4844" i="2"/>
  <c r="P4845" i="2"/>
  <c r="O4845" i="2"/>
  <c r="Q4845" i="2"/>
  <c r="R4845" i="2"/>
  <c r="P4846" i="2"/>
  <c r="O4846" i="2"/>
  <c r="Q4846" i="2"/>
  <c r="R4846" i="2"/>
  <c r="P4847" i="2"/>
  <c r="O4847" i="2"/>
  <c r="Q4847" i="2"/>
  <c r="R4847" i="2"/>
  <c r="P4848" i="2"/>
  <c r="O4848" i="2"/>
  <c r="Q4848" i="2"/>
  <c r="R4848" i="2"/>
  <c r="P4849" i="2"/>
  <c r="O4849" i="2"/>
  <c r="Q4849" i="2"/>
  <c r="R4849" i="2"/>
  <c r="P4850" i="2"/>
  <c r="O4850" i="2"/>
  <c r="Q4850" i="2"/>
  <c r="R4850" i="2"/>
  <c r="P4851" i="2"/>
  <c r="O4851" i="2"/>
  <c r="Q4851" i="2"/>
  <c r="R4851" i="2"/>
  <c r="P4852" i="2"/>
  <c r="O4852" i="2"/>
  <c r="Q4852" i="2"/>
  <c r="R4852" i="2"/>
  <c r="P4853" i="2"/>
  <c r="O4853" i="2"/>
  <c r="Q4853" i="2"/>
  <c r="R4853" i="2"/>
  <c r="P4854" i="2"/>
  <c r="O4854" i="2"/>
  <c r="Q4854" i="2"/>
  <c r="R4854" i="2"/>
  <c r="P4855" i="2"/>
  <c r="O4855" i="2"/>
  <c r="Q4855" i="2"/>
  <c r="R4855" i="2"/>
  <c r="P4856" i="2"/>
  <c r="O4856" i="2"/>
  <c r="Q4856" i="2"/>
  <c r="R4856" i="2"/>
  <c r="P4857" i="2"/>
  <c r="O4857" i="2"/>
  <c r="Q4857" i="2"/>
  <c r="R4857" i="2"/>
  <c r="P4858" i="2"/>
  <c r="O4858" i="2"/>
  <c r="Q4858" i="2"/>
  <c r="R4858" i="2"/>
  <c r="P4859" i="2"/>
  <c r="O4859" i="2"/>
  <c r="Q4859" i="2"/>
  <c r="R4859" i="2"/>
  <c r="P4860" i="2"/>
  <c r="O4860" i="2"/>
  <c r="Q4860" i="2"/>
  <c r="R4860" i="2"/>
  <c r="P4861" i="2"/>
  <c r="O4861" i="2"/>
  <c r="Q4861" i="2"/>
  <c r="R4861" i="2"/>
  <c r="P4862" i="2"/>
  <c r="O4862" i="2"/>
  <c r="Q4862" i="2"/>
  <c r="R4862" i="2"/>
  <c r="P4863" i="2"/>
  <c r="O4863" i="2"/>
  <c r="Q4863" i="2"/>
  <c r="R4863" i="2"/>
  <c r="P4864" i="2"/>
  <c r="O4864" i="2"/>
  <c r="Q4864" i="2"/>
  <c r="R4864" i="2"/>
  <c r="P4865" i="2"/>
  <c r="O4865" i="2"/>
  <c r="Q4865" i="2"/>
  <c r="R4865" i="2"/>
  <c r="P4866" i="2"/>
  <c r="O4866" i="2"/>
  <c r="Q4866" i="2"/>
  <c r="R4866" i="2"/>
  <c r="P4867" i="2"/>
  <c r="O4867" i="2"/>
  <c r="Q4867" i="2"/>
  <c r="R4867" i="2"/>
  <c r="P4868" i="2"/>
  <c r="O4868" i="2"/>
  <c r="Q4868" i="2"/>
  <c r="R4868" i="2"/>
  <c r="P4869" i="2"/>
  <c r="O4869" i="2"/>
  <c r="Q4869" i="2"/>
  <c r="R4869" i="2"/>
  <c r="P4870" i="2"/>
  <c r="O4870" i="2"/>
  <c r="Q4870" i="2"/>
  <c r="R4870" i="2"/>
  <c r="P4871" i="2"/>
  <c r="O4871" i="2"/>
  <c r="Q4871" i="2"/>
  <c r="R4871" i="2"/>
  <c r="P4872" i="2"/>
  <c r="O4872" i="2"/>
  <c r="Q4872" i="2"/>
  <c r="R4872" i="2"/>
  <c r="P4873" i="2"/>
  <c r="O4873" i="2"/>
  <c r="Q4873" i="2"/>
  <c r="R4873" i="2"/>
  <c r="P4874" i="2"/>
  <c r="O4874" i="2"/>
  <c r="Q4874" i="2"/>
  <c r="R4874" i="2"/>
  <c r="P4875" i="2"/>
  <c r="O4875" i="2"/>
  <c r="Q4875" i="2"/>
  <c r="R4875" i="2"/>
  <c r="P4876" i="2"/>
  <c r="O4876" i="2"/>
  <c r="Q4876" i="2"/>
  <c r="R4876" i="2"/>
  <c r="P4877" i="2"/>
  <c r="O4877" i="2"/>
  <c r="Q4877" i="2"/>
  <c r="R4877" i="2"/>
  <c r="P4878" i="2"/>
  <c r="O4878" i="2"/>
  <c r="Q4878" i="2"/>
  <c r="R4878" i="2"/>
  <c r="P4879" i="2"/>
  <c r="O4879" i="2"/>
  <c r="Q4879" i="2"/>
  <c r="R4879" i="2"/>
  <c r="P4880" i="2"/>
  <c r="O4880" i="2"/>
  <c r="Q4880" i="2"/>
  <c r="R4880" i="2"/>
  <c r="P4881" i="2"/>
  <c r="O4881" i="2"/>
  <c r="Q4881" i="2"/>
  <c r="R4881" i="2"/>
  <c r="P4882" i="2"/>
  <c r="O4882" i="2"/>
  <c r="Q4882" i="2"/>
  <c r="R4882" i="2"/>
  <c r="P4883" i="2"/>
  <c r="O4883" i="2"/>
  <c r="Q4883" i="2"/>
  <c r="R4883" i="2"/>
  <c r="P4884" i="2"/>
  <c r="O4884" i="2"/>
  <c r="Q4884" i="2"/>
  <c r="R4884" i="2"/>
  <c r="P4885" i="2"/>
  <c r="O4885" i="2"/>
  <c r="Q4885" i="2"/>
  <c r="R4885" i="2"/>
  <c r="P4886" i="2"/>
  <c r="O4886" i="2"/>
  <c r="Q4886" i="2"/>
  <c r="R4886" i="2"/>
  <c r="P4887" i="2"/>
  <c r="O4887" i="2"/>
  <c r="Q4887" i="2"/>
  <c r="R4887" i="2"/>
  <c r="P4888" i="2"/>
  <c r="O4888" i="2"/>
  <c r="Q4888" i="2"/>
  <c r="R4888" i="2"/>
  <c r="P4889" i="2"/>
  <c r="O4889" i="2"/>
  <c r="Q4889" i="2"/>
  <c r="R4889" i="2"/>
  <c r="P4890" i="2"/>
  <c r="O4890" i="2"/>
  <c r="Q4890" i="2"/>
  <c r="R4890" i="2"/>
  <c r="P4891" i="2"/>
  <c r="O4891" i="2"/>
  <c r="Q4891" i="2"/>
  <c r="R4891" i="2"/>
  <c r="P4892" i="2"/>
  <c r="O4892" i="2"/>
  <c r="Q4892" i="2"/>
  <c r="R4892" i="2"/>
  <c r="P4893" i="2"/>
  <c r="O4893" i="2"/>
  <c r="Q4893" i="2"/>
  <c r="R4893" i="2"/>
  <c r="P4894" i="2"/>
  <c r="O4894" i="2"/>
  <c r="Q4894" i="2"/>
  <c r="R4894" i="2"/>
  <c r="P4895" i="2"/>
  <c r="O4895" i="2"/>
  <c r="Q4895" i="2"/>
  <c r="R4895" i="2"/>
  <c r="P4896" i="2"/>
  <c r="O4896" i="2"/>
  <c r="Q4896" i="2"/>
  <c r="R4896" i="2"/>
  <c r="P4897" i="2"/>
  <c r="O4897" i="2"/>
  <c r="Q4897" i="2"/>
  <c r="R4897" i="2"/>
  <c r="P4898" i="2"/>
  <c r="O4898" i="2"/>
  <c r="Q4898" i="2"/>
  <c r="R4898" i="2"/>
  <c r="P4899" i="2"/>
  <c r="O4899" i="2"/>
  <c r="Q4899" i="2"/>
  <c r="R4899" i="2"/>
  <c r="P4900" i="2"/>
  <c r="O4900" i="2"/>
  <c r="Q4900" i="2"/>
  <c r="R4900" i="2"/>
  <c r="P4901" i="2"/>
  <c r="O4901" i="2"/>
  <c r="Q4901" i="2"/>
  <c r="R4901" i="2"/>
  <c r="P4902" i="2"/>
  <c r="O4902" i="2"/>
  <c r="Q4902" i="2"/>
  <c r="R4902" i="2"/>
  <c r="P4903" i="2"/>
  <c r="O4903" i="2"/>
  <c r="Q4903" i="2"/>
  <c r="R4903" i="2"/>
  <c r="P4904" i="2"/>
  <c r="O4904" i="2"/>
  <c r="Q4904" i="2"/>
  <c r="R4904" i="2"/>
  <c r="P4905" i="2"/>
  <c r="O4905" i="2"/>
  <c r="Q4905" i="2"/>
  <c r="R4905" i="2"/>
  <c r="P4906" i="2"/>
  <c r="O4906" i="2"/>
  <c r="Q4906" i="2"/>
  <c r="R4906" i="2"/>
  <c r="P4907" i="2"/>
  <c r="O4907" i="2"/>
  <c r="Q4907" i="2"/>
  <c r="R4907" i="2"/>
  <c r="P4908" i="2"/>
  <c r="O4908" i="2"/>
  <c r="Q4908" i="2"/>
  <c r="R4908" i="2"/>
  <c r="P4909" i="2"/>
  <c r="O4909" i="2"/>
  <c r="Q4909" i="2"/>
  <c r="R4909" i="2"/>
  <c r="P4910" i="2"/>
  <c r="O4910" i="2"/>
  <c r="Q4910" i="2"/>
  <c r="R4910" i="2"/>
  <c r="P4911" i="2"/>
  <c r="O4911" i="2"/>
  <c r="Q4911" i="2"/>
  <c r="R4911" i="2"/>
  <c r="P4912" i="2"/>
  <c r="O4912" i="2"/>
  <c r="Q4912" i="2"/>
  <c r="R4912" i="2"/>
  <c r="P4913" i="2"/>
  <c r="O4913" i="2"/>
  <c r="Q4913" i="2"/>
  <c r="R4913" i="2"/>
  <c r="P4914" i="2"/>
  <c r="O4914" i="2"/>
  <c r="Q4914" i="2"/>
  <c r="R4914" i="2"/>
  <c r="P4915" i="2"/>
  <c r="O4915" i="2"/>
  <c r="Q4915" i="2"/>
  <c r="R4915" i="2"/>
  <c r="P4916" i="2"/>
  <c r="O4916" i="2"/>
  <c r="Q4916" i="2"/>
  <c r="R4916" i="2"/>
  <c r="P4917" i="2"/>
  <c r="O4917" i="2"/>
  <c r="Q4917" i="2"/>
  <c r="R4917" i="2"/>
  <c r="P4918" i="2"/>
  <c r="O4918" i="2"/>
  <c r="Q4918" i="2"/>
  <c r="R4918" i="2"/>
  <c r="P4919" i="2"/>
  <c r="O4919" i="2"/>
  <c r="Q4919" i="2"/>
  <c r="R4919" i="2"/>
  <c r="P4920" i="2"/>
  <c r="O4920" i="2"/>
  <c r="Q4920" i="2"/>
  <c r="R4920" i="2"/>
  <c r="P4921" i="2"/>
  <c r="O4921" i="2"/>
  <c r="Q4921" i="2"/>
  <c r="R4921" i="2"/>
  <c r="P4922" i="2"/>
  <c r="O4922" i="2"/>
  <c r="Q4922" i="2"/>
  <c r="R4922" i="2"/>
  <c r="P4923" i="2"/>
  <c r="O4923" i="2"/>
  <c r="Q4923" i="2"/>
  <c r="R4923" i="2"/>
  <c r="P4924" i="2"/>
  <c r="O4924" i="2"/>
  <c r="Q4924" i="2"/>
  <c r="R4924" i="2"/>
  <c r="P4925" i="2"/>
  <c r="O4925" i="2"/>
  <c r="Q4925" i="2"/>
  <c r="R4925" i="2"/>
  <c r="P4926" i="2"/>
  <c r="O4926" i="2"/>
  <c r="Q4926" i="2"/>
  <c r="R4926" i="2"/>
  <c r="P4927" i="2"/>
  <c r="O4927" i="2"/>
  <c r="Q4927" i="2"/>
  <c r="R4927" i="2"/>
  <c r="P4928" i="2"/>
  <c r="O4928" i="2"/>
  <c r="Q4928" i="2"/>
  <c r="R4928" i="2"/>
  <c r="P4929" i="2"/>
  <c r="O4929" i="2"/>
  <c r="Q4929" i="2"/>
  <c r="R4929" i="2"/>
  <c r="P4930" i="2"/>
  <c r="O4930" i="2"/>
  <c r="Q4930" i="2"/>
  <c r="R4930" i="2"/>
  <c r="P4931" i="2"/>
  <c r="O4931" i="2"/>
  <c r="Q4931" i="2"/>
  <c r="R4931" i="2"/>
  <c r="P4932" i="2"/>
  <c r="O4932" i="2"/>
  <c r="Q4932" i="2"/>
  <c r="R4932" i="2"/>
  <c r="P4933" i="2"/>
  <c r="O4933" i="2"/>
  <c r="Q4933" i="2"/>
  <c r="R4933" i="2"/>
  <c r="P4934" i="2"/>
  <c r="O4934" i="2"/>
  <c r="Q4934" i="2"/>
  <c r="R4934" i="2"/>
  <c r="P4935" i="2"/>
  <c r="O4935" i="2"/>
  <c r="Q4935" i="2"/>
  <c r="R4935" i="2"/>
  <c r="P4936" i="2"/>
  <c r="O4936" i="2"/>
  <c r="Q4936" i="2"/>
  <c r="R4936" i="2"/>
  <c r="P4937" i="2"/>
  <c r="O4937" i="2"/>
  <c r="Q4937" i="2"/>
  <c r="R4937" i="2"/>
  <c r="P4938" i="2"/>
  <c r="O4938" i="2"/>
  <c r="Q4938" i="2"/>
  <c r="R4938" i="2"/>
  <c r="P4939" i="2"/>
  <c r="O4939" i="2"/>
  <c r="Q4939" i="2"/>
  <c r="R4939" i="2"/>
  <c r="P4940" i="2"/>
  <c r="O4940" i="2"/>
  <c r="Q4940" i="2"/>
  <c r="R4940" i="2"/>
  <c r="P4941" i="2"/>
  <c r="O4941" i="2"/>
  <c r="Q4941" i="2"/>
  <c r="R4941" i="2"/>
  <c r="P4942" i="2"/>
  <c r="O4942" i="2"/>
  <c r="Q4942" i="2"/>
  <c r="R4942" i="2"/>
  <c r="P4943" i="2"/>
  <c r="O4943" i="2"/>
  <c r="Q4943" i="2"/>
  <c r="R4943" i="2"/>
  <c r="P4944" i="2"/>
  <c r="O4944" i="2"/>
  <c r="Q4944" i="2"/>
  <c r="R4944" i="2"/>
  <c r="P4945" i="2"/>
  <c r="O4945" i="2"/>
  <c r="Q4945" i="2"/>
  <c r="R4945" i="2"/>
  <c r="P4946" i="2"/>
  <c r="O4946" i="2"/>
  <c r="Q4946" i="2"/>
  <c r="R4946" i="2"/>
  <c r="P4947" i="2"/>
  <c r="O4947" i="2"/>
  <c r="Q4947" i="2"/>
  <c r="R4947" i="2"/>
  <c r="P4948" i="2"/>
  <c r="O4948" i="2"/>
  <c r="Q4948" i="2"/>
  <c r="R4948" i="2"/>
  <c r="P4949" i="2"/>
  <c r="O4949" i="2"/>
  <c r="Q4949" i="2"/>
  <c r="R4949" i="2"/>
  <c r="P4950" i="2"/>
  <c r="O4950" i="2"/>
  <c r="Q4950" i="2"/>
  <c r="R4950" i="2"/>
  <c r="P4951" i="2"/>
  <c r="O4951" i="2"/>
  <c r="Q4951" i="2"/>
  <c r="R4951" i="2"/>
  <c r="P4952" i="2"/>
  <c r="O4952" i="2"/>
  <c r="Q4952" i="2"/>
  <c r="R4952" i="2"/>
  <c r="P4953" i="2"/>
  <c r="O4953" i="2"/>
  <c r="Q4953" i="2"/>
  <c r="R4953" i="2"/>
  <c r="P4954" i="2"/>
  <c r="O4954" i="2"/>
  <c r="Q4954" i="2"/>
  <c r="R4954" i="2"/>
  <c r="P4955" i="2"/>
  <c r="O4955" i="2"/>
  <c r="Q4955" i="2"/>
  <c r="R4955" i="2"/>
  <c r="P4956" i="2"/>
  <c r="O4956" i="2"/>
  <c r="Q4956" i="2"/>
  <c r="R4956" i="2"/>
  <c r="P4957" i="2"/>
  <c r="O4957" i="2"/>
  <c r="Q4957" i="2"/>
  <c r="R4957" i="2"/>
  <c r="P4958" i="2"/>
  <c r="O4958" i="2"/>
  <c r="Q4958" i="2"/>
  <c r="R4958" i="2"/>
  <c r="P4959" i="2"/>
  <c r="O4959" i="2"/>
  <c r="Q4959" i="2"/>
  <c r="R4959" i="2"/>
  <c r="P4960" i="2"/>
  <c r="O4960" i="2"/>
  <c r="Q4960" i="2"/>
  <c r="R4960" i="2"/>
  <c r="P4961" i="2"/>
  <c r="O4961" i="2"/>
  <c r="Q4961" i="2"/>
  <c r="R4961" i="2"/>
  <c r="P4962" i="2"/>
  <c r="O4962" i="2"/>
  <c r="Q4962" i="2"/>
  <c r="R4962" i="2"/>
  <c r="P4963" i="2"/>
  <c r="O4963" i="2"/>
  <c r="Q4963" i="2"/>
  <c r="R4963" i="2"/>
  <c r="P4964" i="2"/>
  <c r="O4964" i="2"/>
  <c r="Q4964" i="2"/>
  <c r="R4964" i="2"/>
  <c r="P4965" i="2"/>
  <c r="O4965" i="2"/>
  <c r="Q4965" i="2"/>
  <c r="R4965" i="2"/>
  <c r="P4966" i="2"/>
  <c r="O4966" i="2"/>
  <c r="Q4966" i="2"/>
  <c r="R4966" i="2"/>
  <c r="P4967" i="2"/>
  <c r="O4967" i="2"/>
  <c r="Q4967" i="2"/>
  <c r="R4967" i="2"/>
  <c r="P4968" i="2"/>
  <c r="O4968" i="2"/>
  <c r="Q4968" i="2"/>
  <c r="R4968" i="2"/>
  <c r="P4969" i="2"/>
  <c r="O4969" i="2"/>
  <c r="Q4969" i="2"/>
  <c r="R4969" i="2"/>
  <c r="P4970" i="2"/>
  <c r="O4970" i="2"/>
  <c r="Q4970" i="2"/>
  <c r="R4970" i="2"/>
  <c r="P4971" i="2"/>
  <c r="O4971" i="2"/>
  <c r="Q4971" i="2"/>
  <c r="R4971" i="2"/>
  <c r="P4972" i="2"/>
  <c r="O4972" i="2"/>
  <c r="Q4972" i="2"/>
  <c r="R4972" i="2"/>
  <c r="P4973" i="2"/>
  <c r="O4973" i="2"/>
  <c r="Q4973" i="2"/>
  <c r="R4973" i="2"/>
  <c r="P4974" i="2"/>
  <c r="O4974" i="2"/>
  <c r="Q4974" i="2"/>
  <c r="R4974" i="2"/>
  <c r="P4975" i="2"/>
  <c r="O4975" i="2"/>
  <c r="Q4975" i="2"/>
  <c r="R4975" i="2"/>
  <c r="P4976" i="2"/>
  <c r="O4976" i="2"/>
  <c r="Q4976" i="2"/>
  <c r="R4976" i="2"/>
  <c r="P4977" i="2"/>
  <c r="O4977" i="2"/>
  <c r="Q4977" i="2"/>
  <c r="R4977" i="2"/>
  <c r="P4978" i="2"/>
  <c r="O4978" i="2"/>
  <c r="Q4978" i="2"/>
  <c r="R4978" i="2"/>
  <c r="P4979" i="2"/>
  <c r="O4979" i="2"/>
  <c r="Q4979" i="2"/>
  <c r="R4979" i="2"/>
  <c r="P4980" i="2"/>
  <c r="O4980" i="2"/>
  <c r="Q4980" i="2"/>
  <c r="R4980" i="2"/>
  <c r="P4981" i="2"/>
  <c r="O4981" i="2"/>
  <c r="Q4981" i="2"/>
  <c r="R4981" i="2"/>
  <c r="P4982" i="2"/>
  <c r="O4982" i="2"/>
  <c r="Q4982" i="2"/>
  <c r="R4982" i="2"/>
  <c r="P4983" i="2"/>
  <c r="O4983" i="2"/>
  <c r="Q4983" i="2"/>
  <c r="R4983" i="2"/>
  <c r="P4984" i="2"/>
  <c r="O4984" i="2"/>
  <c r="Q4984" i="2"/>
  <c r="R4984" i="2"/>
  <c r="P4985" i="2"/>
  <c r="O4985" i="2"/>
  <c r="Q4985" i="2"/>
  <c r="R4985" i="2"/>
  <c r="P4986" i="2"/>
  <c r="O4986" i="2"/>
  <c r="Q4986" i="2"/>
  <c r="R4986" i="2"/>
  <c r="P4987" i="2"/>
  <c r="O4987" i="2"/>
  <c r="Q4987" i="2"/>
  <c r="R4987" i="2"/>
  <c r="P4988" i="2"/>
  <c r="O4988" i="2"/>
  <c r="Q4988" i="2"/>
  <c r="R4988" i="2"/>
  <c r="P4989" i="2"/>
  <c r="O4989" i="2"/>
  <c r="Q4989" i="2"/>
  <c r="R4989" i="2"/>
  <c r="P4990" i="2"/>
  <c r="O4990" i="2"/>
  <c r="Q4990" i="2"/>
  <c r="R4990" i="2"/>
  <c r="P4991" i="2"/>
  <c r="O4991" i="2"/>
  <c r="Q4991" i="2"/>
  <c r="R4991" i="2"/>
  <c r="P4992" i="2"/>
  <c r="O4992" i="2"/>
  <c r="Q4992" i="2"/>
  <c r="R4992" i="2"/>
  <c r="P4993" i="2"/>
  <c r="O4993" i="2"/>
  <c r="Q4993" i="2"/>
  <c r="R4993" i="2"/>
  <c r="P4994" i="2"/>
  <c r="O4994" i="2"/>
  <c r="Q4994" i="2"/>
  <c r="R4994" i="2"/>
  <c r="P4995" i="2"/>
  <c r="O4995" i="2"/>
  <c r="Q4995" i="2"/>
  <c r="R4995" i="2"/>
  <c r="P4996" i="2"/>
  <c r="O4996" i="2"/>
  <c r="Q4996" i="2"/>
  <c r="R4996" i="2"/>
  <c r="P4997" i="2"/>
  <c r="O4997" i="2"/>
  <c r="Q4997" i="2"/>
  <c r="R4997" i="2"/>
  <c r="P4998" i="2"/>
  <c r="O4998" i="2"/>
  <c r="Q4998" i="2"/>
  <c r="R4998" i="2"/>
  <c r="P4999" i="2"/>
  <c r="O4999" i="2"/>
  <c r="Q4999" i="2"/>
  <c r="R4999" i="2"/>
  <c r="P5000" i="2"/>
  <c r="O5000" i="2"/>
  <c r="Q5000" i="2"/>
  <c r="R5000" i="2"/>
  <c r="P5001" i="2"/>
  <c r="O5001" i="2"/>
  <c r="Q5001" i="2"/>
  <c r="R5001" i="2"/>
  <c r="P5002" i="2"/>
  <c r="O5002" i="2"/>
  <c r="Q5002" i="2"/>
  <c r="R5002" i="2"/>
  <c r="P5003" i="2"/>
  <c r="O5003" i="2"/>
  <c r="Q5003" i="2"/>
  <c r="R5003" i="2"/>
  <c r="P5004" i="2"/>
  <c r="O5004" i="2"/>
  <c r="Q5004" i="2"/>
  <c r="R5004" i="2"/>
  <c r="P5005" i="2"/>
  <c r="O5005" i="2"/>
  <c r="Q5005" i="2"/>
  <c r="R5005" i="2"/>
  <c r="P5006" i="2"/>
  <c r="O5006" i="2"/>
  <c r="Q5006" i="2"/>
  <c r="R5006" i="2"/>
  <c r="P5007" i="2"/>
  <c r="O5007" i="2"/>
  <c r="Q5007" i="2"/>
  <c r="R5007" i="2"/>
  <c r="P5008" i="2"/>
  <c r="O5008" i="2"/>
  <c r="Q5008" i="2"/>
  <c r="R5008" i="2"/>
  <c r="P5009" i="2"/>
  <c r="O5009" i="2"/>
  <c r="Q5009" i="2"/>
  <c r="R5009" i="2"/>
  <c r="P5010" i="2"/>
  <c r="O5010" i="2"/>
  <c r="Q5010" i="2"/>
  <c r="R5010" i="2"/>
  <c r="P5011" i="2"/>
  <c r="O5011" i="2"/>
  <c r="Q5011" i="2"/>
  <c r="R5011" i="2"/>
  <c r="P5012" i="2"/>
  <c r="O5012" i="2"/>
  <c r="Q5012" i="2"/>
  <c r="R5012" i="2"/>
  <c r="P5013" i="2"/>
  <c r="O5013" i="2"/>
  <c r="Q5013" i="2"/>
  <c r="R5013" i="2"/>
  <c r="P5014" i="2"/>
  <c r="O5014" i="2"/>
  <c r="Q5014" i="2"/>
  <c r="R5014" i="2"/>
  <c r="P5015" i="2"/>
  <c r="O5015" i="2"/>
  <c r="Q5015" i="2"/>
  <c r="R5015" i="2"/>
  <c r="P5016" i="2"/>
  <c r="O5016" i="2"/>
  <c r="Q5016" i="2"/>
  <c r="R5016" i="2"/>
  <c r="P5017" i="2"/>
  <c r="O5017" i="2"/>
  <c r="Q5017" i="2"/>
  <c r="R5017" i="2"/>
  <c r="P5018" i="2"/>
  <c r="O5018" i="2"/>
  <c r="Q5018" i="2"/>
  <c r="R5018" i="2"/>
  <c r="P5019" i="2"/>
  <c r="O5019" i="2"/>
  <c r="Q5019" i="2"/>
  <c r="R5019" i="2"/>
  <c r="P5020" i="2"/>
  <c r="O5020" i="2"/>
  <c r="Q5020" i="2"/>
  <c r="R5020" i="2"/>
  <c r="P5021" i="2"/>
  <c r="O5021" i="2"/>
  <c r="Q5021" i="2"/>
  <c r="R5021" i="2"/>
  <c r="P5022" i="2"/>
  <c r="O5022" i="2"/>
  <c r="Q5022" i="2"/>
  <c r="R5022" i="2"/>
  <c r="P5023" i="2"/>
  <c r="O5023" i="2"/>
  <c r="Q5023" i="2"/>
  <c r="R5023" i="2"/>
  <c r="P5024" i="2"/>
  <c r="O5024" i="2"/>
  <c r="Q5024" i="2"/>
  <c r="R5024" i="2"/>
  <c r="P5025" i="2"/>
  <c r="O5025" i="2"/>
  <c r="Q5025" i="2"/>
  <c r="R5025" i="2"/>
  <c r="P5026" i="2"/>
  <c r="O5026" i="2"/>
  <c r="Q5026" i="2"/>
  <c r="R5026" i="2"/>
  <c r="P5027" i="2"/>
  <c r="O5027" i="2"/>
  <c r="Q5027" i="2"/>
  <c r="R5027" i="2"/>
  <c r="P5028" i="2"/>
  <c r="O5028" i="2"/>
  <c r="Q5028" i="2"/>
  <c r="R5028" i="2"/>
  <c r="P5029" i="2"/>
  <c r="O5029" i="2"/>
  <c r="Q5029" i="2"/>
  <c r="R5029" i="2"/>
  <c r="P5030" i="2"/>
  <c r="O5030" i="2"/>
  <c r="Q5030" i="2"/>
  <c r="R5030" i="2"/>
  <c r="P5031" i="2"/>
  <c r="O5031" i="2"/>
  <c r="Q5031" i="2"/>
  <c r="R5031" i="2"/>
  <c r="P5032" i="2"/>
  <c r="O5032" i="2"/>
  <c r="Q5032" i="2"/>
  <c r="R5032" i="2"/>
  <c r="P5033" i="2"/>
  <c r="O5033" i="2"/>
  <c r="Q5033" i="2"/>
  <c r="R5033" i="2"/>
  <c r="P5034" i="2"/>
  <c r="O5034" i="2"/>
  <c r="Q5034" i="2"/>
  <c r="R5034" i="2"/>
  <c r="P5035" i="2"/>
  <c r="O5035" i="2"/>
  <c r="Q5035" i="2"/>
  <c r="R5035" i="2"/>
  <c r="P5036" i="2"/>
  <c r="O5036" i="2"/>
  <c r="Q5036" i="2"/>
  <c r="R5036" i="2"/>
  <c r="P5037" i="2"/>
  <c r="O5037" i="2"/>
  <c r="Q5037" i="2"/>
  <c r="R5037" i="2"/>
  <c r="P5038" i="2"/>
  <c r="O5038" i="2"/>
  <c r="Q5038" i="2"/>
  <c r="R5038" i="2"/>
  <c r="P5039" i="2"/>
  <c r="O5039" i="2"/>
  <c r="Q5039" i="2"/>
  <c r="R5039" i="2"/>
  <c r="P5040" i="2"/>
  <c r="O5040" i="2"/>
  <c r="Q5040" i="2"/>
  <c r="R5040" i="2"/>
  <c r="P5041" i="2"/>
  <c r="O5041" i="2"/>
  <c r="Q5041" i="2"/>
  <c r="R5041" i="2"/>
  <c r="P5042" i="2"/>
  <c r="O5042" i="2"/>
  <c r="Q5042" i="2"/>
  <c r="R5042" i="2"/>
  <c r="P5043" i="2"/>
  <c r="O5043" i="2"/>
  <c r="Q5043" i="2"/>
  <c r="R5043" i="2"/>
  <c r="P5044" i="2"/>
  <c r="O5044" i="2"/>
  <c r="Q5044" i="2"/>
  <c r="R5044" i="2"/>
  <c r="P5045" i="2"/>
  <c r="O5045" i="2"/>
  <c r="Q5045" i="2"/>
  <c r="R5045" i="2"/>
  <c r="P5046" i="2"/>
  <c r="O5046" i="2"/>
  <c r="Q5046" i="2"/>
  <c r="R5046" i="2"/>
  <c r="P5047" i="2"/>
  <c r="O5047" i="2"/>
  <c r="Q5047" i="2"/>
  <c r="R5047" i="2"/>
  <c r="P5048" i="2"/>
  <c r="O5048" i="2"/>
  <c r="Q5048" i="2"/>
  <c r="R5048" i="2"/>
  <c r="P5049" i="2"/>
  <c r="O5049" i="2"/>
  <c r="Q5049" i="2"/>
  <c r="R5049" i="2"/>
  <c r="P5050" i="2"/>
  <c r="O5050" i="2"/>
  <c r="Q5050" i="2"/>
  <c r="R5050" i="2"/>
  <c r="P5051" i="2"/>
  <c r="O5051" i="2"/>
  <c r="Q5051" i="2"/>
  <c r="R5051" i="2"/>
  <c r="P5052" i="2"/>
  <c r="O5052" i="2"/>
  <c r="Q5052" i="2"/>
  <c r="R5052" i="2"/>
  <c r="P5053" i="2"/>
  <c r="O5053" i="2"/>
  <c r="Q5053" i="2"/>
  <c r="R5053" i="2"/>
  <c r="P5054" i="2"/>
  <c r="O5054" i="2"/>
  <c r="Q5054" i="2"/>
  <c r="R5054" i="2"/>
  <c r="P5055" i="2"/>
  <c r="O5055" i="2"/>
  <c r="Q5055" i="2"/>
  <c r="R5055" i="2"/>
  <c r="P5056" i="2"/>
  <c r="O5056" i="2"/>
  <c r="Q5056" i="2"/>
  <c r="R5056" i="2"/>
  <c r="P5057" i="2"/>
  <c r="O5057" i="2"/>
  <c r="Q5057" i="2"/>
  <c r="R5057" i="2"/>
  <c r="P5058" i="2"/>
  <c r="O5058" i="2"/>
  <c r="Q5058" i="2"/>
  <c r="R5058" i="2"/>
  <c r="P5059" i="2"/>
  <c r="O5059" i="2"/>
  <c r="Q5059" i="2"/>
  <c r="R5059" i="2"/>
  <c r="P5060" i="2"/>
  <c r="O5060" i="2"/>
  <c r="Q5060" i="2"/>
  <c r="R5060" i="2"/>
  <c r="P5061" i="2"/>
  <c r="O5061" i="2"/>
  <c r="Q5061" i="2"/>
  <c r="R5061" i="2"/>
  <c r="P5062" i="2"/>
  <c r="O5062" i="2"/>
  <c r="Q5062" i="2"/>
  <c r="R5062" i="2"/>
  <c r="P5063" i="2"/>
  <c r="O5063" i="2"/>
  <c r="Q5063" i="2"/>
  <c r="R5063" i="2"/>
  <c r="P5064" i="2"/>
  <c r="O5064" i="2"/>
  <c r="Q5064" i="2"/>
  <c r="R5064" i="2"/>
  <c r="P5065" i="2"/>
  <c r="O5065" i="2"/>
  <c r="Q5065" i="2"/>
  <c r="R5065" i="2"/>
  <c r="P5066" i="2"/>
  <c r="O5066" i="2"/>
  <c r="Q5066" i="2"/>
  <c r="R5066" i="2"/>
  <c r="P5067" i="2"/>
  <c r="O5067" i="2"/>
  <c r="Q5067" i="2"/>
  <c r="R5067" i="2"/>
  <c r="P5068" i="2"/>
  <c r="O5068" i="2"/>
  <c r="Q5068" i="2"/>
  <c r="R5068" i="2"/>
  <c r="P5069" i="2"/>
  <c r="O5069" i="2"/>
  <c r="Q5069" i="2"/>
  <c r="R5069" i="2"/>
  <c r="P5070" i="2"/>
  <c r="O5070" i="2"/>
  <c r="Q5070" i="2"/>
  <c r="R5070" i="2"/>
  <c r="P5071" i="2"/>
  <c r="O5071" i="2"/>
  <c r="Q5071" i="2"/>
  <c r="R5071" i="2"/>
  <c r="P5072" i="2"/>
  <c r="O5072" i="2"/>
  <c r="Q5072" i="2"/>
  <c r="R5072" i="2"/>
  <c r="P5073" i="2"/>
  <c r="O5073" i="2"/>
  <c r="Q5073" i="2"/>
  <c r="R5073" i="2"/>
  <c r="P5074" i="2"/>
  <c r="O5074" i="2"/>
  <c r="Q5074" i="2"/>
  <c r="R5074" i="2"/>
  <c r="P5075" i="2"/>
  <c r="O5075" i="2"/>
  <c r="Q5075" i="2"/>
  <c r="R5075" i="2"/>
  <c r="P5076" i="2"/>
  <c r="O5076" i="2"/>
  <c r="Q5076" i="2"/>
  <c r="R5076" i="2"/>
  <c r="P5077" i="2"/>
  <c r="O5077" i="2"/>
  <c r="Q5077" i="2"/>
  <c r="R5077" i="2"/>
  <c r="P5078" i="2"/>
  <c r="O5078" i="2"/>
  <c r="Q5078" i="2"/>
  <c r="R5078" i="2"/>
  <c r="P5079" i="2"/>
  <c r="O5079" i="2"/>
  <c r="Q5079" i="2"/>
  <c r="R5079" i="2"/>
  <c r="P5080" i="2"/>
  <c r="O5080" i="2"/>
  <c r="Q5080" i="2"/>
  <c r="R5080" i="2"/>
  <c r="P5081" i="2"/>
  <c r="O5081" i="2"/>
  <c r="Q5081" i="2"/>
  <c r="R5081" i="2"/>
  <c r="P5082" i="2"/>
  <c r="O5082" i="2"/>
  <c r="Q5082" i="2"/>
  <c r="R5082" i="2"/>
  <c r="P5083" i="2"/>
  <c r="O5083" i="2"/>
  <c r="Q5083" i="2"/>
  <c r="R5083" i="2"/>
  <c r="P5084" i="2"/>
  <c r="O5084" i="2"/>
  <c r="Q5084" i="2"/>
  <c r="R5084" i="2"/>
  <c r="P5085" i="2"/>
  <c r="O5085" i="2"/>
  <c r="Q5085" i="2"/>
  <c r="R5085" i="2"/>
  <c r="P5086" i="2"/>
  <c r="O5086" i="2"/>
  <c r="Q5086" i="2"/>
  <c r="R5086" i="2"/>
  <c r="P5087" i="2"/>
  <c r="O5087" i="2"/>
  <c r="Q5087" i="2"/>
  <c r="R5087" i="2"/>
  <c r="P5088" i="2"/>
  <c r="O5088" i="2"/>
  <c r="Q5088" i="2"/>
  <c r="R5088" i="2"/>
  <c r="P5089" i="2"/>
  <c r="O5089" i="2"/>
  <c r="Q5089" i="2"/>
  <c r="R5089" i="2"/>
  <c r="P5090" i="2"/>
  <c r="O5090" i="2"/>
  <c r="Q5090" i="2"/>
  <c r="R5090" i="2"/>
  <c r="P5091" i="2"/>
  <c r="O5091" i="2"/>
  <c r="Q5091" i="2"/>
  <c r="R5091" i="2"/>
  <c r="P5092" i="2"/>
  <c r="O5092" i="2"/>
  <c r="Q5092" i="2"/>
  <c r="R5092" i="2"/>
  <c r="P5093" i="2"/>
  <c r="O5093" i="2"/>
  <c r="Q5093" i="2"/>
  <c r="R5093" i="2"/>
  <c r="P5094" i="2"/>
  <c r="O5094" i="2"/>
  <c r="Q5094" i="2"/>
  <c r="R5094" i="2"/>
  <c r="P5095" i="2"/>
  <c r="O5095" i="2"/>
  <c r="Q5095" i="2"/>
  <c r="R5095" i="2"/>
  <c r="P5096" i="2"/>
  <c r="O5096" i="2"/>
  <c r="Q5096" i="2"/>
  <c r="R5096" i="2"/>
  <c r="P5097" i="2"/>
  <c r="O5097" i="2"/>
  <c r="Q5097" i="2"/>
  <c r="R5097" i="2"/>
  <c r="P5098" i="2"/>
  <c r="O5098" i="2"/>
  <c r="Q5098" i="2"/>
  <c r="R5098" i="2"/>
  <c r="P5099" i="2"/>
  <c r="O5099" i="2"/>
  <c r="Q5099" i="2"/>
  <c r="R5099" i="2"/>
  <c r="P5100" i="2"/>
  <c r="O5100" i="2"/>
  <c r="Q5100" i="2"/>
  <c r="R5100" i="2"/>
  <c r="P5101" i="2"/>
  <c r="O5101" i="2"/>
  <c r="Q5101" i="2"/>
  <c r="R5101" i="2"/>
  <c r="P5102" i="2"/>
  <c r="O5102" i="2"/>
  <c r="Q5102" i="2"/>
  <c r="R5102" i="2"/>
  <c r="P5103" i="2"/>
  <c r="O5103" i="2"/>
  <c r="Q5103" i="2"/>
  <c r="R5103" i="2"/>
  <c r="P5104" i="2"/>
  <c r="O5104" i="2"/>
  <c r="Q5104" i="2"/>
  <c r="R5104" i="2"/>
  <c r="P5105" i="2"/>
  <c r="O5105" i="2"/>
  <c r="Q5105" i="2"/>
  <c r="R5105" i="2"/>
  <c r="P5106" i="2"/>
  <c r="O5106" i="2"/>
  <c r="Q5106" i="2"/>
  <c r="R5106" i="2"/>
  <c r="P5107" i="2"/>
  <c r="O5107" i="2"/>
  <c r="Q5107" i="2"/>
  <c r="R5107" i="2"/>
  <c r="P5108" i="2"/>
  <c r="O5108" i="2"/>
  <c r="Q5108" i="2"/>
  <c r="R5108" i="2"/>
  <c r="P5109" i="2"/>
  <c r="O5109" i="2"/>
  <c r="Q5109" i="2"/>
  <c r="R5109" i="2"/>
  <c r="P5110" i="2"/>
  <c r="O5110" i="2"/>
  <c r="Q5110" i="2"/>
  <c r="R5110" i="2"/>
  <c r="P5111" i="2"/>
  <c r="O5111" i="2"/>
  <c r="Q5111" i="2"/>
  <c r="R5111" i="2"/>
  <c r="P5112" i="2"/>
  <c r="O5112" i="2"/>
  <c r="Q5112" i="2"/>
  <c r="R5112" i="2"/>
  <c r="P5113" i="2"/>
  <c r="O5113" i="2"/>
  <c r="Q5113" i="2"/>
  <c r="R5113" i="2"/>
  <c r="P5114" i="2"/>
  <c r="O5114" i="2"/>
  <c r="Q5114" i="2"/>
  <c r="R5114" i="2"/>
  <c r="P5115" i="2"/>
  <c r="O5115" i="2"/>
  <c r="Q5115" i="2"/>
  <c r="R5115" i="2"/>
  <c r="P5116" i="2"/>
  <c r="O5116" i="2"/>
  <c r="Q5116" i="2"/>
  <c r="R5116" i="2"/>
  <c r="P5117" i="2"/>
  <c r="O5117" i="2"/>
  <c r="Q5117" i="2"/>
  <c r="R5117" i="2"/>
  <c r="P5118" i="2"/>
  <c r="O5118" i="2"/>
  <c r="Q5118" i="2"/>
  <c r="R5118" i="2"/>
  <c r="P5119" i="2"/>
  <c r="O5119" i="2"/>
  <c r="Q5119" i="2"/>
  <c r="R5119" i="2"/>
  <c r="P5120" i="2"/>
  <c r="O5120" i="2"/>
  <c r="Q5120" i="2"/>
  <c r="R5120" i="2"/>
  <c r="P5121" i="2"/>
  <c r="O5121" i="2"/>
  <c r="Q5121" i="2"/>
  <c r="R5121" i="2"/>
  <c r="P5122" i="2"/>
  <c r="O5122" i="2"/>
  <c r="Q5122" i="2"/>
  <c r="R5122" i="2"/>
  <c r="P5123" i="2"/>
  <c r="O5123" i="2"/>
  <c r="Q5123" i="2"/>
  <c r="R5123" i="2"/>
  <c r="P5124" i="2"/>
  <c r="O5124" i="2"/>
  <c r="Q5124" i="2"/>
  <c r="R5124" i="2"/>
  <c r="P5125" i="2"/>
  <c r="O5125" i="2"/>
  <c r="Q5125" i="2"/>
  <c r="R5125" i="2"/>
  <c r="P5126" i="2"/>
  <c r="O5126" i="2"/>
  <c r="Q5126" i="2"/>
  <c r="R5126" i="2"/>
  <c r="P5127" i="2"/>
  <c r="O5127" i="2"/>
  <c r="Q5127" i="2"/>
  <c r="R5127" i="2"/>
  <c r="P5128" i="2"/>
  <c r="O5128" i="2"/>
  <c r="Q5128" i="2"/>
  <c r="R5128" i="2"/>
  <c r="P5129" i="2"/>
  <c r="O5129" i="2"/>
  <c r="Q5129" i="2"/>
  <c r="R5129" i="2"/>
  <c r="P5130" i="2"/>
  <c r="O5130" i="2"/>
  <c r="Q5130" i="2"/>
  <c r="R5130" i="2"/>
  <c r="P5131" i="2"/>
  <c r="O5131" i="2"/>
  <c r="Q5131" i="2"/>
  <c r="R5131" i="2"/>
  <c r="P5132" i="2"/>
  <c r="O5132" i="2"/>
  <c r="Q5132" i="2"/>
  <c r="R5132" i="2"/>
  <c r="P5133" i="2"/>
  <c r="O5133" i="2"/>
  <c r="Q5133" i="2"/>
  <c r="R5133" i="2"/>
  <c r="P5134" i="2"/>
  <c r="O5134" i="2"/>
  <c r="Q5134" i="2"/>
  <c r="R5134" i="2"/>
  <c r="P5135" i="2"/>
  <c r="O5135" i="2"/>
  <c r="Q5135" i="2"/>
  <c r="R5135" i="2"/>
  <c r="P5136" i="2"/>
  <c r="O5136" i="2"/>
  <c r="Q5136" i="2"/>
  <c r="R5136" i="2"/>
  <c r="P5137" i="2"/>
  <c r="O5137" i="2"/>
  <c r="Q5137" i="2"/>
  <c r="R5137" i="2"/>
  <c r="P5138" i="2"/>
  <c r="O5138" i="2"/>
  <c r="Q5138" i="2"/>
  <c r="R5138" i="2"/>
  <c r="P5139" i="2"/>
  <c r="O5139" i="2"/>
  <c r="Q5139" i="2"/>
  <c r="R5139" i="2"/>
  <c r="P5140" i="2"/>
  <c r="O5140" i="2"/>
  <c r="Q5140" i="2"/>
  <c r="R5140" i="2"/>
  <c r="P5141" i="2"/>
  <c r="O5141" i="2"/>
  <c r="Q5141" i="2"/>
  <c r="R5141" i="2"/>
  <c r="P5142" i="2"/>
  <c r="O5142" i="2"/>
  <c r="Q5142" i="2"/>
  <c r="R5142" i="2"/>
  <c r="P5143" i="2"/>
  <c r="O5143" i="2"/>
  <c r="Q5143" i="2"/>
  <c r="R5143" i="2"/>
  <c r="P5144" i="2"/>
  <c r="O5144" i="2"/>
  <c r="Q5144" i="2"/>
  <c r="R5144" i="2"/>
  <c r="P5145" i="2"/>
  <c r="O5145" i="2"/>
  <c r="Q5145" i="2"/>
  <c r="R5145" i="2"/>
  <c r="P5146" i="2"/>
  <c r="O5146" i="2"/>
  <c r="Q5146" i="2"/>
  <c r="R5146" i="2"/>
  <c r="P5147" i="2"/>
  <c r="O5147" i="2"/>
  <c r="Q5147" i="2"/>
  <c r="R5147" i="2"/>
  <c r="P5148" i="2"/>
  <c r="O5148" i="2"/>
  <c r="Q5148" i="2"/>
  <c r="R5148" i="2"/>
  <c r="P5149" i="2"/>
  <c r="O5149" i="2"/>
  <c r="Q5149" i="2"/>
  <c r="R5149" i="2"/>
  <c r="P5150" i="2"/>
  <c r="O5150" i="2"/>
  <c r="Q5150" i="2"/>
  <c r="R5150" i="2"/>
  <c r="P5151" i="2"/>
  <c r="O5151" i="2"/>
  <c r="Q5151" i="2"/>
  <c r="R5151" i="2"/>
  <c r="P5152" i="2"/>
  <c r="O5152" i="2"/>
  <c r="Q5152" i="2"/>
  <c r="R5152" i="2"/>
  <c r="P5153" i="2"/>
  <c r="O5153" i="2"/>
  <c r="Q5153" i="2"/>
  <c r="R5153" i="2"/>
  <c r="P5154" i="2"/>
  <c r="O5154" i="2"/>
  <c r="Q5154" i="2"/>
  <c r="R5154" i="2"/>
  <c r="P5155" i="2"/>
  <c r="O5155" i="2"/>
  <c r="Q5155" i="2"/>
  <c r="R5155" i="2"/>
  <c r="P5156" i="2"/>
  <c r="O5156" i="2"/>
  <c r="Q5156" i="2"/>
  <c r="R5156" i="2"/>
  <c r="P5157" i="2"/>
  <c r="O5157" i="2"/>
  <c r="Q5157" i="2"/>
  <c r="R5157" i="2"/>
  <c r="P5158" i="2"/>
  <c r="O5158" i="2"/>
  <c r="Q5158" i="2"/>
  <c r="R5158" i="2"/>
  <c r="P5159" i="2"/>
  <c r="O5159" i="2"/>
  <c r="Q5159" i="2"/>
  <c r="R5159" i="2"/>
  <c r="P5160" i="2"/>
  <c r="O5160" i="2"/>
  <c r="Q5160" i="2"/>
  <c r="R5160" i="2"/>
  <c r="P5161" i="2"/>
  <c r="O5161" i="2"/>
  <c r="Q5161" i="2"/>
  <c r="R5161" i="2"/>
  <c r="P5162" i="2"/>
  <c r="O5162" i="2"/>
  <c r="Q5162" i="2"/>
  <c r="R5162" i="2"/>
  <c r="P5163" i="2"/>
  <c r="O5163" i="2"/>
  <c r="Q5163" i="2"/>
  <c r="R5163" i="2"/>
  <c r="P5164" i="2"/>
  <c r="O5164" i="2"/>
  <c r="Q5164" i="2"/>
  <c r="R5164" i="2"/>
  <c r="P5165" i="2"/>
  <c r="O5165" i="2"/>
  <c r="Q5165" i="2"/>
  <c r="R5165" i="2"/>
  <c r="P5166" i="2"/>
  <c r="O5166" i="2"/>
  <c r="Q5166" i="2"/>
  <c r="R5166" i="2"/>
  <c r="P5167" i="2"/>
  <c r="O5167" i="2"/>
  <c r="Q5167" i="2"/>
  <c r="R5167" i="2"/>
  <c r="P5168" i="2"/>
  <c r="O5168" i="2"/>
  <c r="Q5168" i="2"/>
  <c r="R5168" i="2"/>
  <c r="P5169" i="2"/>
  <c r="O5169" i="2"/>
  <c r="Q5169" i="2"/>
  <c r="R5169" i="2"/>
  <c r="P5170" i="2"/>
  <c r="O5170" i="2"/>
  <c r="Q5170" i="2"/>
  <c r="R5170" i="2"/>
  <c r="P5171" i="2"/>
  <c r="O5171" i="2"/>
  <c r="Q5171" i="2"/>
  <c r="R5171" i="2"/>
  <c r="P5172" i="2"/>
  <c r="O5172" i="2"/>
  <c r="Q5172" i="2"/>
  <c r="R5172" i="2"/>
  <c r="P5173" i="2"/>
  <c r="O5173" i="2"/>
  <c r="Q5173" i="2"/>
  <c r="R5173" i="2"/>
  <c r="P5174" i="2"/>
  <c r="O5174" i="2"/>
  <c r="Q5174" i="2"/>
  <c r="R5174" i="2"/>
  <c r="P5175" i="2"/>
  <c r="O5175" i="2"/>
  <c r="Q5175" i="2"/>
  <c r="R5175" i="2"/>
  <c r="P5176" i="2"/>
  <c r="O5176" i="2"/>
  <c r="Q5176" i="2"/>
  <c r="R5176" i="2"/>
  <c r="P5177" i="2"/>
  <c r="O5177" i="2"/>
  <c r="Q5177" i="2"/>
  <c r="R5177" i="2"/>
  <c r="P5178" i="2"/>
  <c r="O5178" i="2"/>
  <c r="Q5178" i="2"/>
  <c r="R5178" i="2"/>
  <c r="P5179" i="2"/>
  <c r="O5179" i="2"/>
  <c r="Q5179" i="2"/>
  <c r="R5179" i="2"/>
  <c r="P5180" i="2"/>
  <c r="O5180" i="2"/>
  <c r="Q5180" i="2"/>
  <c r="R5180" i="2"/>
  <c r="P5181" i="2"/>
  <c r="O5181" i="2"/>
  <c r="Q5181" i="2"/>
  <c r="R5181" i="2"/>
  <c r="P5182" i="2"/>
  <c r="O5182" i="2"/>
  <c r="Q5182" i="2"/>
  <c r="R5182" i="2"/>
  <c r="P5183" i="2"/>
  <c r="O5183" i="2"/>
  <c r="Q5183" i="2"/>
  <c r="R5183" i="2"/>
  <c r="P5184" i="2"/>
  <c r="O5184" i="2"/>
  <c r="Q5184" i="2"/>
  <c r="R5184" i="2"/>
  <c r="P5185" i="2"/>
  <c r="O5185" i="2"/>
  <c r="Q5185" i="2"/>
  <c r="R5185" i="2"/>
  <c r="P5186" i="2"/>
  <c r="O5186" i="2"/>
  <c r="Q5186" i="2"/>
  <c r="R5186" i="2"/>
  <c r="P5187" i="2"/>
  <c r="O5187" i="2"/>
  <c r="Q5187" i="2"/>
  <c r="R5187" i="2"/>
  <c r="P5188" i="2"/>
  <c r="O5188" i="2"/>
  <c r="Q5188" i="2"/>
  <c r="R5188" i="2"/>
  <c r="P5189" i="2"/>
  <c r="O5189" i="2"/>
  <c r="Q5189" i="2"/>
  <c r="R5189" i="2"/>
  <c r="P5190" i="2"/>
  <c r="O5190" i="2"/>
  <c r="Q5190" i="2"/>
  <c r="R5190" i="2"/>
  <c r="P5191" i="2"/>
  <c r="O5191" i="2"/>
  <c r="Q5191" i="2"/>
  <c r="R5191" i="2"/>
  <c r="P5192" i="2"/>
  <c r="O5192" i="2"/>
  <c r="Q5192" i="2"/>
  <c r="R5192" i="2"/>
  <c r="P5193" i="2"/>
  <c r="O5193" i="2"/>
  <c r="Q5193" i="2"/>
  <c r="R5193" i="2"/>
  <c r="P5194" i="2"/>
  <c r="O5194" i="2"/>
  <c r="Q5194" i="2"/>
  <c r="R5194" i="2"/>
  <c r="P5195" i="2"/>
  <c r="O5195" i="2"/>
  <c r="Q5195" i="2"/>
  <c r="R5195" i="2"/>
  <c r="P5196" i="2"/>
  <c r="O5196" i="2"/>
  <c r="Q5196" i="2"/>
  <c r="R5196" i="2"/>
  <c r="P5197" i="2"/>
  <c r="O5197" i="2"/>
  <c r="Q5197" i="2"/>
  <c r="R5197" i="2"/>
  <c r="P5198" i="2"/>
  <c r="O5198" i="2"/>
  <c r="Q5198" i="2"/>
  <c r="R5198" i="2"/>
  <c r="P5199" i="2"/>
  <c r="O5199" i="2"/>
  <c r="Q5199" i="2"/>
  <c r="R5199" i="2"/>
  <c r="P5200" i="2"/>
  <c r="O5200" i="2"/>
  <c r="Q5200" i="2"/>
  <c r="R5200" i="2"/>
  <c r="P5201" i="2"/>
  <c r="O5201" i="2"/>
  <c r="Q5201" i="2"/>
  <c r="R5201" i="2"/>
  <c r="P5202" i="2"/>
  <c r="O5202" i="2"/>
  <c r="Q5202" i="2"/>
  <c r="R5202" i="2"/>
  <c r="P5203" i="2"/>
  <c r="O5203" i="2"/>
  <c r="Q5203" i="2"/>
  <c r="R5203" i="2"/>
  <c r="P5204" i="2"/>
  <c r="O5204" i="2"/>
  <c r="Q5204" i="2"/>
  <c r="R5204" i="2"/>
  <c r="P5205" i="2"/>
  <c r="O5205" i="2"/>
  <c r="Q5205" i="2"/>
  <c r="R5205" i="2"/>
  <c r="P5206" i="2"/>
  <c r="O5206" i="2"/>
  <c r="Q5206" i="2"/>
  <c r="R5206" i="2"/>
  <c r="P5207" i="2"/>
  <c r="O5207" i="2"/>
  <c r="Q5207" i="2"/>
  <c r="R5207" i="2"/>
  <c r="P5208" i="2"/>
  <c r="O5208" i="2"/>
  <c r="Q5208" i="2"/>
  <c r="R5208" i="2"/>
  <c r="P5209" i="2"/>
  <c r="O5209" i="2"/>
  <c r="Q5209" i="2"/>
  <c r="R5209" i="2"/>
  <c r="P5210" i="2"/>
  <c r="O5210" i="2"/>
  <c r="Q5210" i="2"/>
  <c r="R5210" i="2"/>
  <c r="P5211" i="2"/>
  <c r="O5211" i="2"/>
  <c r="Q5211" i="2"/>
  <c r="R5211" i="2"/>
  <c r="P5212" i="2"/>
  <c r="O5212" i="2"/>
  <c r="Q5212" i="2"/>
  <c r="R5212" i="2"/>
  <c r="P5213" i="2"/>
  <c r="O5213" i="2"/>
  <c r="Q5213" i="2"/>
  <c r="R5213" i="2"/>
  <c r="P5214" i="2"/>
  <c r="O5214" i="2"/>
  <c r="Q5214" i="2"/>
  <c r="R5214" i="2"/>
  <c r="P5215" i="2"/>
  <c r="O5215" i="2"/>
  <c r="Q5215" i="2"/>
  <c r="R5215" i="2"/>
  <c r="P5216" i="2"/>
  <c r="O5216" i="2"/>
  <c r="Q5216" i="2"/>
  <c r="R5216" i="2"/>
  <c r="P5217" i="2"/>
  <c r="O5217" i="2"/>
  <c r="Q5217" i="2"/>
  <c r="R5217" i="2"/>
  <c r="P5218" i="2"/>
  <c r="O5218" i="2"/>
  <c r="Q5218" i="2"/>
  <c r="R5218" i="2"/>
  <c r="P5219" i="2"/>
  <c r="O5219" i="2"/>
  <c r="Q5219" i="2"/>
  <c r="R5219" i="2"/>
  <c r="P5220" i="2"/>
  <c r="O5220" i="2"/>
  <c r="Q5220" i="2"/>
  <c r="R5220" i="2"/>
  <c r="P5221" i="2"/>
  <c r="O5221" i="2"/>
  <c r="Q5221" i="2"/>
  <c r="R5221" i="2"/>
  <c r="P5222" i="2"/>
  <c r="O5222" i="2"/>
  <c r="Q5222" i="2"/>
  <c r="R5222" i="2"/>
  <c r="P5223" i="2"/>
  <c r="O5223" i="2"/>
  <c r="Q5223" i="2"/>
  <c r="R5223" i="2"/>
  <c r="P5224" i="2"/>
  <c r="O5224" i="2"/>
  <c r="Q5224" i="2"/>
  <c r="R5224" i="2"/>
  <c r="P5225" i="2"/>
  <c r="O5225" i="2"/>
  <c r="Q5225" i="2"/>
  <c r="R5225" i="2"/>
  <c r="P5226" i="2"/>
  <c r="O5226" i="2"/>
  <c r="Q5226" i="2"/>
  <c r="R5226" i="2"/>
  <c r="P5227" i="2"/>
  <c r="O5227" i="2"/>
  <c r="Q5227" i="2"/>
  <c r="R5227" i="2"/>
  <c r="P5228" i="2"/>
  <c r="O5228" i="2"/>
  <c r="Q5228" i="2"/>
  <c r="R5228" i="2"/>
  <c r="P5229" i="2"/>
  <c r="O5229" i="2"/>
  <c r="Q5229" i="2"/>
  <c r="R5229" i="2"/>
  <c r="P5230" i="2"/>
  <c r="O5230" i="2"/>
  <c r="Q5230" i="2"/>
  <c r="R5230" i="2"/>
  <c r="P5231" i="2"/>
  <c r="O5231" i="2"/>
  <c r="Q5231" i="2"/>
  <c r="R5231" i="2"/>
  <c r="P5232" i="2"/>
  <c r="O5232" i="2"/>
  <c r="Q5232" i="2"/>
  <c r="R5232" i="2"/>
  <c r="P5233" i="2"/>
  <c r="O5233" i="2"/>
  <c r="Q5233" i="2"/>
  <c r="R5233" i="2"/>
  <c r="P5234" i="2"/>
  <c r="O5234" i="2"/>
  <c r="Q5234" i="2"/>
  <c r="R5234" i="2"/>
  <c r="P5235" i="2"/>
  <c r="O5235" i="2"/>
  <c r="Q5235" i="2"/>
  <c r="R5235" i="2"/>
  <c r="P5236" i="2"/>
  <c r="O5236" i="2"/>
  <c r="Q5236" i="2"/>
  <c r="R5236" i="2"/>
  <c r="P5237" i="2"/>
  <c r="O5237" i="2"/>
  <c r="Q5237" i="2"/>
  <c r="R5237" i="2"/>
  <c r="P5238" i="2"/>
  <c r="O5238" i="2"/>
  <c r="Q5238" i="2"/>
  <c r="R5238" i="2"/>
  <c r="P5239" i="2"/>
  <c r="O5239" i="2"/>
  <c r="Q5239" i="2"/>
  <c r="R5239" i="2"/>
  <c r="P5240" i="2"/>
  <c r="O5240" i="2"/>
  <c r="Q5240" i="2"/>
  <c r="R5240" i="2"/>
  <c r="P5241" i="2"/>
  <c r="O5241" i="2"/>
  <c r="Q5241" i="2"/>
  <c r="R5241" i="2"/>
  <c r="P5242" i="2"/>
  <c r="O5242" i="2"/>
  <c r="Q5242" i="2"/>
  <c r="R5242" i="2"/>
  <c r="P5243" i="2"/>
  <c r="O5243" i="2"/>
  <c r="Q5243" i="2"/>
  <c r="R5243" i="2"/>
  <c r="P5244" i="2"/>
  <c r="O5244" i="2"/>
  <c r="Q5244" i="2"/>
  <c r="R5244" i="2"/>
  <c r="P5245" i="2"/>
  <c r="O5245" i="2"/>
  <c r="Q5245" i="2"/>
  <c r="R5245" i="2"/>
  <c r="P5246" i="2"/>
  <c r="O5246" i="2"/>
  <c r="Q5246" i="2"/>
  <c r="R5246" i="2"/>
  <c r="P5247" i="2"/>
  <c r="O5247" i="2"/>
  <c r="Q5247" i="2"/>
  <c r="R5247" i="2"/>
  <c r="P5248" i="2"/>
  <c r="O5248" i="2"/>
  <c r="Q5248" i="2"/>
  <c r="R5248" i="2"/>
  <c r="P5249" i="2"/>
  <c r="O5249" i="2"/>
  <c r="Q5249" i="2"/>
  <c r="R5249" i="2"/>
  <c r="P5250" i="2"/>
  <c r="O5250" i="2"/>
  <c r="Q5250" i="2"/>
  <c r="R5250" i="2"/>
  <c r="P5251" i="2"/>
  <c r="O5251" i="2"/>
  <c r="Q5251" i="2"/>
  <c r="R5251" i="2"/>
  <c r="P5252" i="2"/>
  <c r="O5252" i="2"/>
  <c r="Q5252" i="2"/>
  <c r="R5252" i="2"/>
  <c r="P5253" i="2"/>
  <c r="O5253" i="2"/>
  <c r="Q5253" i="2"/>
  <c r="R5253" i="2"/>
  <c r="P5254" i="2"/>
  <c r="O5254" i="2"/>
  <c r="Q5254" i="2"/>
  <c r="R5254" i="2"/>
  <c r="P5255" i="2"/>
  <c r="O5255" i="2"/>
  <c r="Q5255" i="2"/>
  <c r="R5255" i="2"/>
  <c r="P5256" i="2"/>
  <c r="O5256" i="2"/>
  <c r="Q5256" i="2"/>
  <c r="R5256" i="2"/>
  <c r="P5257" i="2"/>
  <c r="O5257" i="2"/>
  <c r="Q5257" i="2"/>
  <c r="R5257" i="2"/>
  <c r="P5258" i="2"/>
  <c r="O5258" i="2"/>
  <c r="Q5258" i="2"/>
  <c r="R5258" i="2"/>
  <c r="P5259" i="2"/>
  <c r="O5259" i="2"/>
  <c r="Q5259" i="2"/>
  <c r="R5259" i="2"/>
  <c r="P5260" i="2"/>
  <c r="O5260" i="2"/>
  <c r="Q5260" i="2"/>
  <c r="R5260" i="2"/>
  <c r="P5261" i="2"/>
  <c r="O5261" i="2"/>
  <c r="Q5261" i="2"/>
  <c r="R5261" i="2"/>
  <c r="P5262" i="2"/>
  <c r="O5262" i="2"/>
  <c r="Q5262" i="2"/>
  <c r="R5262" i="2"/>
  <c r="P5263" i="2"/>
  <c r="O5263" i="2"/>
  <c r="Q5263" i="2"/>
  <c r="R5263" i="2"/>
  <c r="P5264" i="2"/>
  <c r="O5264" i="2"/>
  <c r="Q5264" i="2"/>
  <c r="R5264" i="2"/>
  <c r="P5265" i="2"/>
  <c r="O5265" i="2"/>
  <c r="Q5265" i="2"/>
  <c r="R5265" i="2"/>
  <c r="P5266" i="2"/>
  <c r="O5266" i="2"/>
  <c r="Q5266" i="2"/>
  <c r="R5266" i="2"/>
  <c r="P5267" i="2"/>
  <c r="O5267" i="2"/>
  <c r="Q5267" i="2"/>
  <c r="R5267" i="2"/>
  <c r="P5268" i="2"/>
  <c r="O5268" i="2"/>
  <c r="Q5268" i="2"/>
  <c r="R5268" i="2"/>
  <c r="P5269" i="2"/>
  <c r="O5269" i="2"/>
  <c r="Q5269" i="2"/>
  <c r="R5269" i="2"/>
  <c r="P5270" i="2"/>
  <c r="O5270" i="2"/>
  <c r="Q5270" i="2"/>
  <c r="R5270" i="2"/>
  <c r="P5271" i="2"/>
  <c r="O5271" i="2"/>
  <c r="Q5271" i="2"/>
  <c r="R5271" i="2"/>
  <c r="P5272" i="2"/>
  <c r="O5272" i="2"/>
  <c r="Q5272" i="2"/>
  <c r="R5272" i="2"/>
  <c r="P5273" i="2"/>
  <c r="O5273" i="2"/>
  <c r="Q5273" i="2"/>
  <c r="R5273" i="2"/>
  <c r="P5274" i="2"/>
  <c r="O5274" i="2"/>
  <c r="Q5274" i="2"/>
  <c r="R5274" i="2"/>
  <c r="P5275" i="2"/>
  <c r="O5275" i="2"/>
  <c r="Q5275" i="2"/>
  <c r="R5275" i="2"/>
  <c r="P5276" i="2"/>
  <c r="O5276" i="2"/>
  <c r="Q5276" i="2"/>
  <c r="R5276" i="2"/>
  <c r="P5277" i="2"/>
  <c r="O5277" i="2"/>
  <c r="Q5277" i="2"/>
  <c r="R5277" i="2"/>
  <c r="P5278" i="2"/>
  <c r="O5278" i="2"/>
  <c r="Q5278" i="2"/>
  <c r="R5278" i="2"/>
  <c r="P5279" i="2"/>
  <c r="O5279" i="2"/>
  <c r="Q5279" i="2"/>
  <c r="R5279" i="2"/>
  <c r="P5280" i="2"/>
  <c r="O5280" i="2"/>
  <c r="Q5280" i="2"/>
  <c r="R5280" i="2"/>
  <c r="P5281" i="2"/>
  <c r="O5281" i="2"/>
  <c r="Q5281" i="2"/>
  <c r="R5281" i="2"/>
  <c r="P5282" i="2"/>
  <c r="O5282" i="2"/>
  <c r="Q5282" i="2"/>
  <c r="R5282" i="2"/>
  <c r="P5283" i="2"/>
  <c r="O5283" i="2"/>
  <c r="Q5283" i="2"/>
  <c r="R5283" i="2"/>
  <c r="P5284" i="2"/>
  <c r="O5284" i="2"/>
  <c r="Q5284" i="2"/>
  <c r="R5284" i="2"/>
  <c r="P5285" i="2"/>
  <c r="O5285" i="2"/>
  <c r="Q5285" i="2"/>
  <c r="R5285" i="2"/>
  <c r="P5286" i="2"/>
  <c r="O5286" i="2"/>
  <c r="Q5286" i="2"/>
  <c r="R5286" i="2"/>
  <c r="P5287" i="2"/>
  <c r="O5287" i="2"/>
  <c r="Q5287" i="2"/>
  <c r="R5287" i="2"/>
  <c r="P5288" i="2"/>
  <c r="O5288" i="2"/>
  <c r="Q5288" i="2"/>
  <c r="R5288" i="2"/>
  <c r="P5289" i="2"/>
  <c r="O5289" i="2"/>
  <c r="Q5289" i="2"/>
  <c r="R5289" i="2"/>
  <c r="P5290" i="2"/>
  <c r="O5290" i="2"/>
  <c r="Q5290" i="2"/>
  <c r="R5290" i="2"/>
  <c r="P5291" i="2"/>
  <c r="O5291" i="2"/>
  <c r="Q5291" i="2"/>
  <c r="R5291" i="2"/>
  <c r="P5292" i="2"/>
  <c r="O5292" i="2"/>
  <c r="Q5292" i="2"/>
  <c r="R5292" i="2"/>
  <c r="P5293" i="2"/>
  <c r="O5293" i="2"/>
  <c r="Q5293" i="2"/>
  <c r="R5293" i="2"/>
  <c r="P5294" i="2"/>
  <c r="O5294" i="2"/>
  <c r="Q5294" i="2"/>
  <c r="R5294" i="2"/>
  <c r="P5295" i="2"/>
  <c r="O5295" i="2"/>
  <c r="Q5295" i="2"/>
  <c r="R5295" i="2"/>
  <c r="P5296" i="2"/>
  <c r="O5296" i="2"/>
  <c r="Q5296" i="2"/>
  <c r="R5296" i="2"/>
  <c r="P5297" i="2"/>
  <c r="O5297" i="2"/>
  <c r="Q5297" i="2"/>
  <c r="R5297" i="2"/>
  <c r="P5298" i="2"/>
  <c r="O5298" i="2"/>
  <c r="Q5298" i="2"/>
  <c r="R5298" i="2"/>
  <c r="P5299" i="2"/>
  <c r="O5299" i="2"/>
  <c r="Q5299" i="2"/>
  <c r="R5299" i="2"/>
  <c r="P5300" i="2"/>
  <c r="O5300" i="2"/>
  <c r="Q5300" i="2"/>
  <c r="R5300" i="2"/>
  <c r="P5301" i="2"/>
  <c r="O5301" i="2"/>
  <c r="Q5301" i="2"/>
  <c r="R5301" i="2"/>
  <c r="P5302" i="2"/>
  <c r="O5302" i="2"/>
  <c r="Q5302" i="2"/>
  <c r="R5302" i="2"/>
  <c r="P5303" i="2"/>
  <c r="O5303" i="2"/>
  <c r="Q5303" i="2"/>
  <c r="R5303" i="2"/>
  <c r="P5304" i="2"/>
  <c r="O5304" i="2"/>
  <c r="Q5304" i="2"/>
  <c r="R5304" i="2"/>
  <c r="P5305" i="2"/>
  <c r="O5305" i="2"/>
  <c r="Q5305" i="2"/>
  <c r="R5305" i="2"/>
  <c r="P5306" i="2"/>
  <c r="O5306" i="2"/>
  <c r="Q5306" i="2"/>
  <c r="R5306" i="2"/>
  <c r="P5307" i="2"/>
  <c r="O5307" i="2"/>
  <c r="Q5307" i="2"/>
  <c r="R5307" i="2"/>
  <c r="P5308" i="2"/>
  <c r="O5308" i="2"/>
  <c r="Q5308" i="2"/>
  <c r="R5308" i="2"/>
  <c r="P5309" i="2"/>
  <c r="O5309" i="2"/>
  <c r="Q5309" i="2"/>
  <c r="R5309" i="2"/>
  <c r="P5310" i="2"/>
  <c r="O5310" i="2"/>
  <c r="Q5310" i="2"/>
  <c r="R5310" i="2"/>
  <c r="P5311" i="2"/>
  <c r="O5311" i="2"/>
  <c r="Q5311" i="2"/>
  <c r="R5311" i="2"/>
  <c r="P5312" i="2"/>
  <c r="O5312" i="2"/>
  <c r="Q5312" i="2"/>
  <c r="R5312" i="2"/>
  <c r="P5313" i="2"/>
  <c r="O5313" i="2"/>
  <c r="Q5313" i="2"/>
  <c r="R5313" i="2"/>
  <c r="P5314" i="2"/>
  <c r="O5314" i="2"/>
  <c r="Q5314" i="2"/>
  <c r="R5314" i="2"/>
  <c r="P5315" i="2"/>
  <c r="O5315" i="2"/>
  <c r="Q5315" i="2"/>
  <c r="R5315" i="2"/>
  <c r="P5316" i="2"/>
  <c r="O5316" i="2"/>
  <c r="Q5316" i="2"/>
  <c r="R5316" i="2"/>
  <c r="P5317" i="2"/>
  <c r="O5317" i="2"/>
  <c r="Q5317" i="2"/>
  <c r="R5317" i="2"/>
  <c r="P5318" i="2"/>
  <c r="O5318" i="2"/>
  <c r="Q5318" i="2"/>
  <c r="R5318" i="2"/>
  <c r="P5319" i="2"/>
  <c r="O5319" i="2"/>
  <c r="Q5319" i="2"/>
  <c r="R5319" i="2"/>
  <c r="P5320" i="2"/>
  <c r="O5320" i="2"/>
  <c r="Q5320" i="2"/>
  <c r="R5320" i="2"/>
  <c r="P5321" i="2"/>
  <c r="O5321" i="2"/>
  <c r="Q5321" i="2"/>
  <c r="R5321" i="2"/>
  <c r="P5322" i="2"/>
  <c r="O5322" i="2"/>
  <c r="Q5322" i="2"/>
  <c r="R5322" i="2"/>
  <c r="P5323" i="2"/>
  <c r="O5323" i="2"/>
  <c r="Q5323" i="2"/>
  <c r="R5323" i="2"/>
  <c r="P5324" i="2"/>
  <c r="O5324" i="2"/>
  <c r="Q5324" i="2"/>
  <c r="R5324" i="2"/>
  <c r="P5325" i="2"/>
  <c r="O5325" i="2"/>
  <c r="Q5325" i="2"/>
  <c r="R5325" i="2"/>
  <c r="P5326" i="2"/>
  <c r="O5326" i="2"/>
  <c r="Q5326" i="2"/>
  <c r="R5326" i="2"/>
  <c r="P5327" i="2"/>
  <c r="O5327" i="2"/>
  <c r="Q5327" i="2"/>
  <c r="R5327" i="2"/>
  <c r="P5328" i="2"/>
  <c r="O5328" i="2"/>
  <c r="Q5328" i="2"/>
  <c r="R5328" i="2"/>
  <c r="P5329" i="2"/>
  <c r="O5329" i="2"/>
  <c r="Q5329" i="2"/>
  <c r="R5329" i="2"/>
  <c r="P5330" i="2"/>
  <c r="O5330" i="2"/>
  <c r="Q5330" i="2"/>
  <c r="R5330" i="2"/>
  <c r="P5331" i="2"/>
  <c r="O5331" i="2"/>
  <c r="Q5331" i="2"/>
  <c r="R5331" i="2"/>
  <c r="P5332" i="2"/>
  <c r="O5332" i="2"/>
  <c r="Q5332" i="2"/>
  <c r="R5332" i="2"/>
  <c r="P5333" i="2"/>
  <c r="O5333" i="2"/>
  <c r="Q5333" i="2"/>
  <c r="R5333" i="2"/>
  <c r="P5334" i="2"/>
  <c r="O5334" i="2"/>
  <c r="Q5334" i="2"/>
  <c r="R5334" i="2"/>
  <c r="P5335" i="2"/>
  <c r="O5335" i="2"/>
  <c r="Q5335" i="2"/>
  <c r="R5335" i="2"/>
  <c r="P5336" i="2"/>
  <c r="O5336" i="2"/>
  <c r="Q5336" i="2"/>
  <c r="R5336" i="2"/>
  <c r="P5337" i="2"/>
  <c r="O5337" i="2"/>
  <c r="Q5337" i="2"/>
  <c r="R5337" i="2"/>
  <c r="P5338" i="2"/>
  <c r="O5338" i="2"/>
  <c r="Q5338" i="2"/>
  <c r="R5338" i="2"/>
  <c r="P5339" i="2"/>
  <c r="O5339" i="2"/>
  <c r="Q5339" i="2"/>
  <c r="R5339" i="2"/>
  <c r="P5340" i="2"/>
  <c r="O5340" i="2"/>
  <c r="Q5340" i="2"/>
  <c r="R5340" i="2"/>
  <c r="P5341" i="2"/>
  <c r="O5341" i="2"/>
  <c r="Q5341" i="2"/>
  <c r="R5341" i="2"/>
  <c r="P5342" i="2"/>
  <c r="O5342" i="2"/>
  <c r="Q5342" i="2"/>
  <c r="R5342" i="2"/>
  <c r="P5343" i="2"/>
  <c r="O5343" i="2"/>
  <c r="Q5343" i="2"/>
  <c r="R5343" i="2"/>
  <c r="P5344" i="2"/>
  <c r="O5344" i="2"/>
  <c r="Q5344" i="2"/>
  <c r="R5344" i="2"/>
  <c r="P5345" i="2"/>
  <c r="O5345" i="2"/>
  <c r="Q5345" i="2"/>
  <c r="R5345" i="2"/>
  <c r="P5346" i="2"/>
  <c r="O5346" i="2"/>
  <c r="Q5346" i="2"/>
  <c r="R5346" i="2"/>
  <c r="P5347" i="2"/>
  <c r="O5347" i="2"/>
  <c r="Q5347" i="2"/>
  <c r="R5347" i="2"/>
  <c r="P5348" i="2"/>
  <c r="O5348" i="2"/>
  <c r="Q5348" i="2"/>
  <c r="R5348" i="2"/>
  <c r="P5349" i="2"/>
  <c r="O5349" i="2"/>
  <c r="Q5349" i="2"/>
  <c r="R5349" i="2"/>
  <c r="P5350" i="2"/>
  <c r="O5350" i="2"/>
  <c r="Q5350" i="2"/>
  <c r="R5350" i="2"/>
  <c r="P5351" i="2"/>
  <c r="O5351" i="2"/>
  <c r="Q5351" i="2"/>
  <c r="R5351" i="2"/>
  <c r="P5352" i="2"/>
  <c r="O5352" i="2"/>
  <c r="Q5352" i="2"/>
  <c r="R5352" i="2"/>
  <c r="P5353" i="2"/>
  <c r="O5353" i="2"/>
  <c r="Q5353" i="2"/>
  <c r="R5353" i="2"/>
  <c r="P5354" i="2"/>
  <c r="O5354" i="2"/>
  <c r="Q5354" i="2"/>
  <c r="R5354" i="2"/>
  <c r="P5355" i="2"/>
  <c r="O5355" i="2"/>
  <c r="Q5355" i="2"/>
  <c r="R5355" i="2"/>
  <c r="P5356" i="2"/>
  <c r="O5356" i="2"/>
  <c r="Q5356" i="2"/>
  <c r="R5356" i="2"/>
  <c r="P5357" i="2"/>
  <c r="O5357" i="2"/>
  <c r="Q5357" i="2"/>
  <c r="R5357" i="2"/>
  <c r="P5358" i="2"/>
  <c r="O5358" i="2"/>
  <c r="Q5358" i="2"/>
  <c r="R5358" i="2"/>
  <c r="P5359" i="2"/>
  <c r="O5359" i="2"/>
  <c r="Q5359" i="2"/>
  <c r="R5359" i="2"/>
  <c r="P5360" i="2"/>
  <c r="O5360" i="2"/>
  <c r="Q5360" i="2"/>
  <c r="R5360" i="2"/>
  <c r="P5361" i="2"/>
  <c r="O5361" i="2"/>
  <c r="Q5361" i="2"/>
  <c r="R5361" i="2"/>
  <c r="P5362" i="2"/>
  <c r="O5362" i="2"/>
  <c r="Q5362" i="2"/>
  <c r="R5362" i="2"/>
  <c r="P5363" i="2"/>
  <c r="O5363" i="2"/>
  <c r="Q5363" i="2"/>
  <c r="R5363" i="2"/>
  <c r="P5364" i="2"/>
  <c r="O5364" i="2"/>
  <c r="Q5364" i="2"/>
  <c r="R5364" i="2"/>
  <c r="P5365" i="2"/>
  <c r="O5365" i="2"/>
  <c r="Q5365" i="2"/>
  <c r="R5365" i="2"/>
  <c r="P5366" i="2"/>
  <c r="O5366" i="2"/>
  <c r="Q5366" i="2"/>
  <c r="R5366" i="2"/>
  <c r="P5367" i="2"/>
  <c r="O5367" i="2"/>
  <c r="Q5367" i="2"/>
  <c r="R5367" i="2"/>
  <c r="P5368" i="2"/>
  <c r="O5368" i="2"/>
  <c r="Q5368" i="2"/>
  <c r="R5368" i="2"/>
  <c r="P5369" i="2"/>
  <c r="O5369" i="2"/>
  <c r="Q5369" i="2"/>
  <c r="R5369" i="2"/>
  <c r="P5370" i="2"/>
  <c r="O5370" i="2"/>
  <c r="Q5370" i="2"/>
  <c r="R5370" i="2"/>
  <c r="P5371" i="2"/>
  <c r="O5371" i="2"/>
  <c r="Q5371" i="2"/>
  <c r="R5371" i="2"/>
  <c r="P5372" i="2"/>
  <c r="O5372" i="2"/>
  <c r="Q5372" i="2"/>
  <c r="R5372" i="2"/>
  <c r="P5373" i="2"/>
  <c r="O5373" i="2"/>
  <c r="Q5373" i="2"/>
  <c r="R5373" i="2"/>
  <c r="P5374" i="2"/>
  <c r="O5374" i="2"/>
  <c r="Q5374" i="2"/>
  <c r="R5374" i="2"/>
  <c r="P5375" i="2"/>
  <c r="O5375" i="2"/>
  <c r="Q5375" i="2"/>
  <c r="R5375" i="2"/>
  <c r="P5376" i="2"/>
  <c r="O5376" i="2"/>
  <c r="Q5376" i="2"/>
  <c r="R5376" i="2"/>
  <c r="P5377" i="2"/>
  <c r="O5377" i="2"/>
  <c r="Q5377" i="2"/>
  <c r="R5377" i="2"/>
  <c r="P5378" i="2"/>
  <c r="O5378" i="2"/>
  <c r="Q5378" i="2"/>
  <c r="R5378" i="2"/>
  <c r="P5379" i="2"/>
  <c r="O5379" i="2"/>
  <c r="Q5379" i="2"/>
  <c r="R5379" i="2"/>
  <c r="P5380" i="2"/>
  <c r="O5380" i="2"/>
  <c r="Q5380" i="2"/>
  <c r="R5380" i="2"/>
  <c r="P5381" i="2"/>
  <c r="O5381" i="2"/>
  <c r="Q5381" i="2"/>
  <c r="R5381" i="2"/>
  <c r="P5382" i="2"/>
  <c r="O5382" i="2"/>
  <c r="Q5382" i="2"/>
  <c r="R5382" i="2"/>
  <c r="P5383" i="2"/>
  <c r="O5383" i="2"/>
  <c r="Q5383" i="2"/>
  <c r="R5383" i="2"/>
  <c r="P5384" i="2"/>
  <c r="O5384" i="2"/>
  <c r="Q5384" i="2"/>
  <c r="R5384" i="2"/>
  <c r="P5385" i="2"/>
  <c r="O5385" i="2"/>
  <c r="Q5385" i="2"/>
  <c r="R5385" i="2"/>
  <c r="P5386" i="2"/>
  <c r="O5386" i="2"/>
  <c r="Q5386" i="2"/>
  <c r="R5386" i="2"/>
  <c r="P5387" i="2"/>
  <c r="O5387" i="2"/>
  <c r="Q5387" i="2"/>
  <c r="R5387" i="2"/>
  <c r="P5388" i="2"/>
  <c r="O5388" i="2"/>
  <c r="Q5388" i="2"/>
  <c r="R5388" i="2"/>
  <c r="P5389" i="2"/>
  <c r="O5389" i="2"/>
  <c r="Q5389" i="2"/>
  <c r="R5389" i="2"/>
  <c r="P5390" i="2"/>
  <c r="O5390" i="2"/>
  <c r="Q5390" i="2"/>
  <c r="R5390" i="2"/>
  <c r="P5391" i="2"/>
  <c r="O5391" i="2"/>
  <c r="Q5391" i="2"/>
  <c r="R5391" i="2"/>
  <c r="P5392" i="2"/>
  <c r="O5392" i="2"/>
  <c r="Q5392" i="2"/>
  <c r="R5392" i="2"/>
  <c r="P5393" i="2"/>
  <c r="O5393" i="2"/>
  <c r="Q5393" i="2"/>
  <c r="R5393" i="2"/>
  <c r="P5394" i="2"/>
  <c r="O5394" i="2"/>
  <c r="Q5394" i="2"/>
  <c r="R5394" i="2"/>
  <c r="P5395" i="2"/>
  <c r="O5395" i="2"/>
  <c r="Q5395" i="2"/>
  <c r="R5395" i="2"/>
  <c r="P5396" i="2"/>
  <c r="O5396" i="2"/>
  <c r="Q5396" i="2"/>
  <c r="R5396" i="2"/>
  <c r="P5397" i="2"/>
  <c r="O5397" i="2"/>
  <c r="Q5397" i="2"/>
  <c r="R5397" i="2"/>
  <c r="P5398" i="2"/>
  <c r="O5398" i="2"/>
  <c r="Q5398" i="2"/>
  <c r="R5398" i="2"/>
  <c r="P5399" i="2"/>
  <c r="O5399" i="2"/>
  <c r="Q5399" i="2"/>
  <c r="R5399" i="2"/>
  <c r="P5400" i="2"/>
  <c r="O5400" i="2"/>
  <c r="Q5400" i="2"/>
  <c r="R5400" i="2"/>
  <c r="P5401" i="2"/>
  <c r="O5401" i="2"/>
  <c r="Q5401" i="2"/>
  <c r="R5401" i="2"/>
  <c r="P5402" i="2"/>
  <c r="O5402" i="2"/>
  <c r="Q5402" i="2"/>
  <c r="R5402" i="2"/>
  <c r="P5403" i="2"/>
  <c r="O5403" i="2"/>
  <c r="Q5403" i="2"/>
  <c r="R5403" i="2"/>
  <c r="P5404" i="2"/>
  <c r="O5404" i="2"/>
  <c r="Q5404" i="2"/>
  <c r="R5404" i="2"/>
  <c r="P5405" i="2"/>
  <c r="O5405" i="2"/>
  <c r="Q5405" i="2"/>
  <c r="R5405" i="2"/>
  <c r="P5406" i="2"/>
  <c r="O5406" i="2"/>
  <c r="Q5406" i="2"/>
  <c r="R5406" i="2"/>
  <c r="P5407" i="2"/>
  <c r="O5407" i="2"/>
  <c r="Q5407" i="2"/>
  <c r="R5407" i="2"/>
  <c r="P5408" i="2"/>
  <c r="O5408" i="2"/>
  <c r="Q5408" i="2"/>
  <c r="R5408" i="2"/>
  <c r="P5409" i="2"/>
  <c r="O5409" i="2"/>
  <c r="Q5409" i="2"/>
  <c r="R5409" i="2"/>
  <c r="P5410" i="2"/>
  <c r="O5410" i="2"/>
  <c r="Q5410" i="2"/>
  <c r="R5410" i="2"/>
  <c r="P5411" i="2"/>
  <c r="O5411" i="2"/>
  <c r="Q5411" i="2"/>
  <c r="R5411" i="2"/>
  <c r="P5412" i="2"/>
  <c r="O5412" i="2"/>
  <c r="Q5412" i="2"/>
  <c r="R5412" i="2"/>
  <c r="P5413" i="2"/>
  <c r="O5413" i="2"/>
  <c r="Q5413" i="2"/>
  <c r="R5413" i="2"/>
  <c r="P5414" i="2"/>
  <c r="O5414" i="2"/>
  <c r="Q5414" i="2"/>
  <c r="R5414" i="2"/>
  <c r="R5416"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6" i="2"/>
  <c r="D5417" i="2"/>
  <c r="C5417" i="2"/>
  <c r="B5417" i="2"/>
  <c r="D5416" i="2"/>
  <c r="C5416" i="2"/>
  <c r="B5416" i="2"/>
  <c r="X1" i="2"/>
  <c r="U5414" i="2"/>
  <c r="T5414" i="2"/>
  <c r="S5414" i="2"/>
  <c r="L5414"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M5414" i="2"/>
  <c r="N5414" i="2"/>
  <c r="J5414" i="2"/>
  <c r="U5413" i="2"/>
  <c r="T5413" i="2"/>
  <c r="S5413" i="2"/>
  <c r="L5413" i="2"/>
  <c r="M5413" i="2"/>
  <c r="N5413" i="2"/>
  <c r="J5413" i="2"/>
  <c r="U5412" i="2"/>
  <c r="T5412" i="2"/>
  <c r="S5412" i="2"/>
  <c r="L5412" i="2"/>
  <c r="M5412" i="2"/>
  <c r="N5412" i="2"/>
  <c r="J5412" i="2"/>
  <c r="U5411" i="2"/>
  <c r="T5411" i="2"/>
  <c r="S5411" i="2"/>
  <c r="L5411" i="2"/>
  <c r="M5411" i="2"/>
  <c r="N5411" i="2"/>
  <c r="J5411" i="2"/>
  <c r="U5410" i="2"/>
  <c r="T5410" i="2"/>
  <c r="S5410" i="2"/>
  <c r="L5410" i="2"/>
  <c r="M5410" i="2"/>
  <c r="N5410" i="2"/>
  <c r="J5410" i="2"/>
  <c r="U5409" i="2"/>
  <c r="T5409" i="2"/>
  <c r="S5409" i="2"/>
  <c r="L5409" i="2"/>
  <c r="M5409" i="2"/>
  <c r="N5409" i="2"/>
  <c r="J5409" i="2"/>
  <c r="U5408" i="2"/>
  <c r="T5408" i="2"/>
  <c r="S5408" i="2"/>
  <c r="L5408" i="2"/>
  <c r="M5408" i="2"/>
  <c r="N5408" i="2"/>
  <c r="J5408" i="2"/>
  <c r="U5407" i="2"/>
  <c r="T5407" i="2"/>
  <c r="S5407" i="2"/>
  <c r="L5407" i="2"/>
  <c r="M5407" i="2"/>
  <c r="N5407" i="2"/>
  <c r="J5407" i="2"/>
  <c r="U5406" i="2"/>
  <c r="T5406" i="2"/>
  <c r="S5406" i="2"/>
  <c r="L5406" i="2"/>
  <c r="M5406" i="2"/>
  <c r="N5406" i="2"/>
  <c r="J5406" i="2"/>
  <c r="U5405" i="2"/>
  <c r="T5405" i="2"/>
  <c r="S5405" i="2"/>
  <c r="L5405" i="2"/>
  <c r="M5405" i="2"/>
  <c r="N5405" i="2"/>
  <c r="J5405" i="2"/>
  <c r="U5404" i="2"/>
  <c r="T5404" i="2"/>
  <c r="S5404" i="2"/>
  <c r="L5404" i="2"/>
  <c r="M5404" i="2"/>
  <c r="N5404" i="2"/>
  <c r="J5404" i="2"/>
  <c r="U5403" i="2"/>
  <c r="T5403" i="2"/>
  <c r="S5403" i="2"/>
  <c r="L5403" i="2"/>
  <c r="M5403" i="2"/>
  <c r="N5403" i="2"/>
  <c r="J5403" i="2"/>
  <c r="U5402" i="2"/>
  <c r="T5402" i="2"/>
  <c r="S5402" i="2"/>
  <c r="L5402" i="2"/>
  <c r="M5402" i="2"/>
  <c r="N5402" i="2"/>
  <c r="J5402" i="2"/>
  <c r="U5401" i="2"/>
  <c r="T5401" i="2"/>
  <c r="S5401" i="2"/>
  <c r="L5401" i="2"/>
  <c r="M5401" i="2"/>
  <c r="N5401" i="2"/>
  <c r="J5401" i="2"/>
  <c r="U5400" i="2"/>
  <c r="T5400" i="2"/>
  <c r="S5400" i="2"/>
  <c r="L5400" i="2"/>
  <c r="M5400" i="2"/>
  <c r="N5400" i="2"/>
  <c r="J5400" i="2"/>
  <c r="U5399" i="2"/>
  <c r="T5399" i="2"/>
  <c r="S5399" i="2"/>
  <c r="L5399" i="2"/>
  <c r="M5399" i="2"/>
  <c r="N5399" i="2"/>
  <c r="J5399" i="2"/>
  <c r="U5398" i="2"/>
  <c r="T5398" i="2"/>
  <c r="S5398" i="2"/>
  <c r="L5398" i="2"/>
  <c r="M5398" i="2"/>
  <c r="N5398" i="2"/>
  <c r="J5398" i="2"/>
  <c r="U5397" i="2"/>
  <c r="T5397" i="2"/>
  <c r="S5397" i="2"/>
  <c r="L5397" i="2"/>
  <c r="M5397" i="2"/>
  <c r="N5397" i="2"/>
  <c r="J5397" i="2"/>
  <c r="U5396" i="2"/>
  <c r="T5396" i="2"/>
  <c r="S5396" i="2"/>
  <c r="L5396" i="2"/>
  <c r="M5396" i="2"/>
  <c r="N5396" i="2"/>
  <c r="J5396" i="2"/>
  <c r="U5395" i="2"/>
  <c r="T5395" i="2"/>
  <c r="S5395" i="2"/>
  <c r="L5395" i="2"/>
  <c r="M5395" i="2"/>
  <c r="N5395" i="2"/>
  <c r="J5395" i="2"/>
  <c r="U5394" i="2"/>
  <c r="T5394" i="2"/>
  <c r="S5394" i="2"/>
  <c r="L5394" i="2"/>
  <c r="M5394" i="2"/>
  <c r="N5394" i="2"/>
  <c r="J5394" i="2"/>
  <c r="U5393" i="2"/>
  <c r="T5393" i="2"/>
  <c r="S5393" i="2"/>
  <c r="L5393" i="2"/>
  <c r="M5393" i="2"/>
  <c r="N5393" i="2"/>
  <c r="J5393" i="2"/>
  <c r="U5392" i="2"/>
  <c r="T5392" i="2"/>
  <c r="S5392" i="2"/>
  <c r="L5392" i="2"/>
  <c r="M5392" i="2"/>
  <c r="N5392" i="2"/>
  <c r="J5392" i="2"/>
  <c r="U5391" i="2"/>
  <c r="T5391" i="2"/>
  <c r="S5391" i="2"/>
  <c r="L5391" i="2"/>
  <c r="M5391" i="2"/>
  <c r="N5391" i="2"/>
  <c r="J5391" i="2"/>
  <c r="U5390" i="2"/>
  <c r="T5390" i="2"/>
  <c r="S5390" i="2"/>
  <c r="L5390" i="2"/>
  <c r="M5390" i="2"/>
  <c r="N5390" i="2"/>
  <c r="J5390" i="2"/>
  <c r="U5389" i="2"/>
  <c r="T5389" i="2"/>
  <c r="S5389" i="2"/>
  <c r="L5389" i="2"/>
  <c r="M5389" i="2"/>
  <c r="N5389" i="2"/>
  <c r="J5389" i="2"/>
  <c r="U5388" i="2"/>
  <c r="T5388" i="2"/>
  <c r="S5388" i="2"/>
  <c r="L5388" i="2"/>
  <c r="M5388" i="2"/>
  <c r="N5388" i="2"/>
  <c r="J5388" i="2"/>
  <c r="U5387" i="2"/>
  <c r="T5387" i="2"/>
  <c r="S5387" i="2"/>
  <c r="L5387" i="2"/>
  <c r="M5387" i="2"/>
  <c r="N5387" i="2"/>
  <c r="J5387" i="2"/>
  <c r="U5386" i="2"/>
  <c r="T5386" i="2"/>
  <c r="S5386" i="2"/>
  <c r="L5386" i="2"/>
  <c r="M5386" i="2"/>
  <c r="N5386" i="2"/>
  <c r="J5386" i="2"/>
  <c r="U5385" i="2"/>
  <c r="T5385" i="2"/>
  <c r="S5385" i="2"/>
  <c r="L5385" i="2"/>
  <c r="M5385" i="2"/>
  <c r="N5385" i="2"/>
  <c r="J5385" i="2"/>
  <c r="U5384" i="2"/>
  <c r="T5384" i="2"/>
  <c r="S5384" i="2"/>
  <c r="L5384" i="2"/>
  <c r="M5384" i="2"/>
  <c r="N5384" i="2"/>
  <c r="J5384" i="2"/>
  <c r="U5383" i="2"/>
  <c r="T5383" i="2"/>
  <c r="S5383" i="2"/>
  <c r="L5383" i="2"/>
  <c r="M5383" i="2"/>
  <c r="N5383" i="2"/>
  <c r="J5383" i="2"/>
  <c r="U5382" i="2"/>
  <c r="T5382" i="2"/>
  <c r="S5382" i="2"/>
  <c r="L5382" i="2"/>
  <c r="M5382" i="2"/>
  <c r="N5382" i="2"/>
  <c r="J5382" i="2"/>
  <c r="U5381" i="2"/>
  <c r="T5381" i="2"/>
  <c r="S5381" i="2"/>
  <c r="L5381" i="2"/>
  <c r="M5381" i="2"/>
  <c r="N5381" i="2"/>
  <c r="J5381" i="2"/>
  <c r="U5380" i="2"/>
  <c r="T5380" i="2"/>
  <c r="S5380" i="2"/>
  <c r="L5380" i="2"/>
  <c r="M5380" i="2"/>
  <c r="N5380" i="2"/>
  <c r="J5380" i="2"/>
  <c r="U5379" i="2"/>
  <c r="T5379" i="2"/>
  <c r="S5379" i="2"/>
  <c r="L5379" i="2"/>
  <c r="M5379" i="2"/>
  <c r="N5379" i="2"/>
  <c r="J5379" i="2"/>
  <c r="U5378" i="2"/>
  <c r="T5378" i="2"/>
  <c r="S5378" i="2"/>
  <c r="L5378" i="2"/>
  <c r="M5378" i="2"/>
  <c r="N5378" i="2"/>
  <c r="J5378" i="2"/>
  <c r="U5377" i="2"/>
  <c r="T5377" i="2"/>
  <c r="S5377" i="2"/>
  <c r="L5377" i="2"/>
  <c r="M5377" i="2"/>
  <c r="N5377" i="2"/>
  <c r="J5377" i="2"/>
  <c r="U5376" i="2"/>
  <c r="T5376" i="2"/>
  <c r="S5376" i="2"/>
  <c r="L5376" i="2"/>
  <c r="M5376" i="2"/>
  <c r="N5376" i="2"/>
  <c r="J5376" i="2"/>
  <c r="U5375" i="2"/>
  <c r="T5375" i="2"/>
  <c r="S5375" i="2"/>
  <c r="L5375" i="2"/>
  <c r="M5375" i="2"/>
  <c r="N5375" i="2"/>
  <c r="J5375" i="2"/>
  <c r="U5374" i="2"/>
  <c r="T5374" i="2"/>
  <c r="S5374" i="2"/>
  <c r="L5374" i="2"/>
  <c r="M5374" i="2"/>
  <c r="N5374" i="2"/>
  <c r="J5374" i="2"/>
  <c r="U5373" i="2"/>
  <c r="T5373" i="2"/>
  <c r="S5373" i="2"/>
  <c r="L5373" i="2"/>
  <c r="M5373" i="2"/>
  <c r="N5373" i="2"/>
  <c r="J5373" i="2"/>
  <c r="U5372" i="2"/>
  <c r="T5372" i="2"/>
  <c r="S5372" i="2"/>
  <c r="L5372" i="2"/>
  <c r="M5372" i="2"/>
  <c r="N5372" i="2"/>
  <c r="J5372" i="2"/>
  <c r="U5371" i="2"/>
  <c r="T5371" i="2"/>
  <c r="S5371" i="2"/>
  <c r="L5371" i="2"/>
  <c r="M5371" i="2"/>
  <c r="N5371" i="2"/>
  <c r="J5371" i="2"/>
  <c r="U5370" i="2"/>
  <c r="T5370" i="2"/>
  <c r="S5370" i="2"/>
  <c r="L5370" i="2"/>
  <c r="M5370" i="2"/>
  <c r="N5370" i="2"/>
  <c r="J5370" i="2"/>
  <c r="U5369" i="2"/>
  <c r="T5369" i="2"/>
  <c r="S5369" i="2"/>
  <c r="L5369" i="2"/>
  <c r="M5369" i="2"/>
  <c r="N5369" i="2"/>
  <c r="J5369" i="2"/>
  <c r="U5368" i="2"/>
  <c r="T5368" i="2"/>
  <c r="S5368" i="2"/>
  <c r="L5368" i="2"/>
  <c r="M5368" i="2"/>
  <c r="N5368" i="2"/>
  <c r="J5368" i="2"/>
  <c r="U5367" i="2"/>
  <c r="T5367" i="2"/>
  <c r="S5367" i="2"/>
  <c r="L5367" i="2"/>
  <c r="M5367" i="2"/>
  <c r="N5367" i="2"/>
  <c r="J5367" i="2"/>
  <c r="U5366" i="2"/>
  <c r="T5366" i="2"/>
  <c r="S5366" i="2"/>
  <c r="L5366" i="2"/>
  <c r="M5366" i="2"/>
  <c r="N5366" i="2"/>
  <c r="J5366" i="2"/>
  <c r="U5365" i="2"/>
  <c r="T5365" i="2"/>
  <c r="S5365" i="2"/>
  <c r="L5365" i="2"/>
  <c r="M5365" i="2"/>
  <c r="N5365" i="2"/>
  <c r="J5365" i="2"/>
  <c r="U5364" i="2"/>
  <c r="T5364" i="2"/>
  <c r="S5364" i="2"/>
  <c r="L5364" i="2"/>
  <c r="M5364" i="2"/>
  <c r="N5364" i="2"/>
  <c r="J5364" i="2"/>
  <c r="U5363" i="2"/>
  <c r="T5363" i="2"/>
  <c r="S5363" i="2"/>
  <c r="L5363" i="2"/>
  <c r="M5363" i="2"/>
  <c r="N5363" i="2"/>
  <c r="J5363" i="2"/>
  <c r="U5362" i="2"/>
  <c r="T5362" i="2"/>
  <c r="S5362" i="2"/>
  <c r="L5362" i="2"/>
  <c r="M5362" i="2"/>
  <c r="N5362" i="2"/>
  <c r="J5362" i="2"/>
  <c r="U5361" i="2"/>
  <c r="T5361" i="2"/>
  <c r="S5361" i="2"/>
  <c r="L5361" i="2"/>
  <c r="M5361" i="2"/>
  <c r="N5361" i="2"/>
  <c r="J5361" i="2"/>
  <c r="U5360" i="2"/>
  <c r="T5360" i="2"/>
  <c r="S5360" i="2"/>
  <c r="L5360" i="2"/>
  <c r="M5360" i="2"/>
  <c r="N5360" i="2"/>
  <c r="J5360" i="2"/>
  <c r="U5359" i="2"/>
  <c r="T5359" i="2"/>
  <c r="S5359" i="2"/>
  <c r="L5359" i="2"/>
  <c r="M5359" i="2"/>
  <c r="N5359" i="2"/>
  <c r="J5359" i="2"/>
  <c r="U5358" i="2"/>
  <c r="T5358" i="2"/>
  <c r="S5358" i="2"/>
  <c r="L5358" i="2"/>
  <c r="M5358" i="2"/>
  <c r="N5358" i="2"/>
  <c r="J5358" i="2"/>
  <c r="U5357" i="2"/>
  <c r="T5357" i="2"/>
  <c r="S5357" i="2"/>
  <c r="L5357" i="2"/>
  <c r="M5357" i="2"/>
  <c r="N5357" i="2"/>
  <c r="J5357" i="2"/>
  <c r="U5356" i="2"/>
  <c r="T5356" i="2"/>
  <c r="S5356" i="2"/>
  <c r="L5356" i="2"/>
  <c r="M5356" i="2"/>
  <c r="N5356" i="2"/>
  <c r="J5356" i="2"/>
  <c r="U5355" i="2"/>
  <c r="T5355" i="2"/>
  <c r="S5355" i="2"/>
  <c r="L5355" i="2"/>
  <c r="M5355" i="2"/>
  <c r="N5355" i="2"/>
  <c r="J5355" i="2"/>
  <c r="U5354" i="2"/>
  <c r="T5354" i="2"/>
  <c r="S5354" i="2"/>
  <c r="L5354" i="2"/>
  <c r="M5354" i="2"/>
  <c r="N5354" i="2"/>
  <c r="J5354" i="2"/>
  <c r="U5353" i="2"/>
  <c r="T5353" i="2"/>
  <c r="S5353" i="2"/>
  <c r="L5353" i="2"/>
  <c r="M5353" i="2"/>
  <c r="N5353" i="2"/>
  <c r="J5353" i="2"/>
  <c r="U5352" i="2"/>
  <c r="T5352" i="2"/>
  <c r="S5352" i="2"/>
  <c r="L5352" i="2"/>
  <c r="M5352" i="2"/>
  <c r="N5352" i="2"/>
  <c r="J5352" i="2"/>
  <c r="U5351" i="2"/>
  <c r="T5351" i="2"/>
  <c r="S5351" i="2"/>
  <c r="L5351" i="2"/>
  <c r="M5351" i="2"/>
  <c r="N5351" i="2"/>
  <c r="J5351" i="2"/>
  <c r="U5350" i="2"/>
  <c r="T5350" i="2"/>
  <c r="S5350" i="2"/>
  <c r="L5350" i="2"/>
  <c r="M5350" i="2"/>
  <c r="N5350" i="2"/>
  <c r="J5350" i="2"/>
  <c r="U5349" i="2"/>
  <c r="T5349" i="2"/>
  <c r="S5349" i="2"/>
  <c r="L5349" i="2"/>
  <c r="M5349" i="2"/>
  <c r="N5349" i="2"/>
  <c r="J5349" i="2"/>
  <c r="U5348" i="2"/>
  <c r="T5348" i="2"/>
  <c r="S5348" i="2"/>
  <c r="L5348" i="2"/>
  <c r="M5348" i="2"/>
  <c r="N5348" i="2"/>
  <c r="J5348" i="2"/>
  <c r="U5347" i="2"/>
  <c r="T5347" i="2"/>
  <c r="S5347" i="2"/>
  <c r="L5347" i="2"/>
  <c r="M5347" i="2"/>
  <c r="N5347" i="2"/>
  <c r="J5347" i="2"/>
  <c r="U5346" i="2"/>
  <c r="T5346" i="2"/>
  <c r="S5346" i="2"/>
  <c r="L5346" i="2"/>
  <c r="M5346" i="2"/>
  <c r="N5346" i="2"/>
  <c r="J5346" i="2"/>
  <c r="U5345" i="2"/>
  <c r="T5345" i="2"/>
  <c r="S5345" i="2"/>
  <c r="L5345" i="2"/>
  <c r="M5345" i="2"/>
  <c r="N5345" i="2"/>
  <c r="J5345" i="2"/>
  <c r="U5344" i="2"/>
  <c r="T5344" i="2"/>
  <c r="S5344" i="2"/>
  <c r="L5344" i="2"/>
  <c r="M5344" i="2"/>
  <c r="N5344" i="2"/>
  <c r="J5344" i="2"/>
  <c r="U5343" i="2"/>
  <c r="T5343" i="2"/>
  <c r="S5343" i="2"/>
  <c r="L5343" i="2"/>
  <c r="M5343" i="2"/>
  <c r="N5343" i="2"/>
  <c r="J5343" i="2"/>
  <c r="U5342" i="2"/>
  <c r="T5342" i="2"/>
  <c r="S5342" i="2"/>
  <c r="L5342" i="2"/>
  <c r="M5342" i="2"/>
  <c r="N5342" i="2"/>
  <c r="J5342" i="2"/>
  <c r="U5341" i="2"/>
  <c r="T5341" i="2"/>
  <c r="S5341" i="2"/>
  <c r="L5341" i="2"/>
  <c r="M5341" i="2"/>
  <c r="N5341" i="2"/>
  <c r="J5341" i="2"/>
  <c r="U5340" i="2"/>
  <c r="T5340" i="2"/>
  <c r="S5340" i="2"/>
  <c r="L5340" i="2"/>
  <c r="M5340" i="2"/>
  <c r="N5340" i="2"/>
  <c r="J5340" i="2"/>
  <c r="U5339" i="2"/>
  <c r="T5339" i="2"/>
  <c r="S5339" i="2"/>
  <c r="L5339" i="2"/>
  <c r="M5339" i="2"/>
  <c r="N5339" i="2"/>
  <c r="J5339" i="2"/>
  <c r="U5338" i="2"/>
  <c r="T5338" i="2"/>
  <c r="S5338" i="2"/>
  <c r="L5338" i="2"/>
  <c r="M5338" i="2"/>
  <c r="N5338" i="2"/>
  <c r="J5338" i="2"/>
  <c r="U5337" i="2"/>
  <c r="T5337" i="2"/>
  <c r="S5337" i="2"/>
  <c r="L5337" i="2"/>
  <c r="M5337" i="2"/>
  <c r="N5337" i="2"/>
  <c r="J5337" i="2"/>
  <c r="U5336" i="2"/>
  <c r="T5336" i="2"/>
  <c r="S5336" i="2"/>
  <c r="L5336" i="2"/>
  <c r="M5336" i="2"/>
  <c r="N5336" i="2"/>
  <c r="J5336" i="2"/>
  <c r="U5335" i="2"/>
  <c r="T5335" i="2"/>
  <c r="S5335" i="2"/>
  <c r="L5335" i="2"/>
  <c r="M5335" i="2"/>
  <c r="N5335" i="2"/>
  <c r="J5335" i="2"/>
  <c r="U5334" i="2"/>
  <c r="T5334" i="2"/>
  <c r="S5334" i="2"/>
  <c r="L5334" i="2"/>
  <c r="M5334" i="2"/>
  <c r="N5334" i="2"/>
  <c r="J5334" i="2"/>
  <c r="U5333" i="2"/>
  <c r="T5333" i="2"/>
  <c r="S5333" i="2"/>
  <c r="L5333" i="2"/>
  <c r="M5333" i="2"/>
  <c r="N5333" i="2"/>
  <c r="J5333" i="2"/>
  <c r="U5332" i="2"/>
  <c r="T5332" i="2"/>
  <c r="S5332" i="2"/>
  <c r="L5332" i="2"/>
  <c r="M5332" i="2"/>
  <c r="N5332" i="2"/>
  <c r="J5332" i="2"/>
  <c r="U5331" i="2"/>
  <c r="T5331" i="2"/>
  <c r="S5331" i="2"/>
  <c r="L5331" i="2"/>
  <c r="M5331" i="2"/>
  <c r="N5331" i="2"/>
  <c r="J5331" i="2"/>
  <c r="U5330" i="2"/>
  <c r="T5330" i="2"/>
  <c r="S5330" i="2"/>
  <c r="L5330" i="2"/>
  <c r="M5330" i="2"/>
  <c r="N5330" i="2"/>
  <c r="J5330" i="2"/>
  <c r="U5329" i="2"/>
  <c r="T5329" i="2"/>
  <c r="S5329" i="2"/>
  <c r="L5329" i="2"/>
  <c r="M5329" i="2"/>
  <c r="N5329" i="2"/>
  <c r="J5329" i="2"/>
  <c r="U5328" i="2"/>
  <c r="T5328" i="2"/>
  <c r="S5328" i="2"/>
  <c r="L5328" i="2"/>
  <c r="M5328" i="2"/>
  <c r="N5328" i="2"/>
  <c r="J5328" i="2"/>
  <c r="U5327" i="2"/>
  <c r="T5327" i="2"/>
  <c r="S5327" i="2"/>
  <c r="L5327" i="2"/>
  <c r="M5327" i="2"/>
  <c r="N5327" i="2"/>
  <c r="J5327" i="2"/>
  <c r="U5326" i="2"/>
  <c r="T5326" i="2"/>
  <c r="S5326" i="2"/>
  <c r="L5326" i="2"/>
  <c r="M5326" i="2"/>
  <c r="N5326" i="2"/>
  <c r="J5326" i="2"/>
  <c r="U5325" i="2"/>
  <c r="T5325" i="2"/>
  <c r="S5325" i="2"/>
  <c r="L5325" i="2"/>
  <c r="M5325" i="2"/>
  <c r="N5325" i="2"/>
  <c r="J5325" i="2"/>
  <c r="U5324" i="2"/>
  <c r="T5324" i="2"/>
  <c r="S5324" i="2"/>
  <c r="L5324" i="2"/>
  <c r="M5324" i="2"/>
  <c r="N5324" i="2"/>
  <c r="J5324" i="2"/>
  <c r="U5323" i="2"/>
  <c r="T5323" i="2"/>
  <c r="S5323" i="2"/>
  <c r="L5323" i="2"/>
  <c r="M5323" i="2"/>
  <c r="N5323" i="2"/>
  <c r="J5323" i="2"/>
  <c r="U5322" i="2"/>
  <c r="T5322" i="2"/>
  <c r="S5322" i="2"/>
  <c r="L5322" i="2"/>
  <c r="M5322" i="2"/>
  <c r="N5322" i="2"/>
  <c r="J5322" i="2"/>
  <c r="U5321" i="2"/>
  <c r="T5321" i="2"/>
  <c r="S5321" i="2"/>
  <c r="L5321" i="2"/>
  <c r="M5321" i="2"/>
  <c r="N5321" i="2"/>
  <c r="J5321" i="2"/>
  <c r="U5320" i="2"/>
  <c r="T5320" i="2"/>
  <c r="S5320" i="2"/>
  <c r="L5320" i="2"/>
  <c r="M5320" i="2"/>
  <c r="N5320" i="2"/>
  <c r="J5320" i="2"/>
  <c r="U5319" i="2"/>
  <c r="T5319" i="2"/>
  <c r="S5319" i="2"/>
  <c r="L5319" i="2"/>
  <c r="M5319" i="2"/>
  <c r="N5319" i="2"/>
  <c r="J5319" i="2"/>
  <c r="U5318" i="2"/>
  <c r="T5318" i="2"/>
  <c r="S5318" i="2"/>
  <c r="L5318" i="2"/>
  <c r="M5318" i="2"/>
  <c r="N5318" i="2"/>
  <c r="J5318" i="2"/>
  <c r="U5317" i="2"/>
  <c r="T5317" i="2"/>
  <c r="S5317" i="2"/>
  <c r="L5317" i="2"/>
  <c r="M5317" i="2"/>
  <c r="N5317" i="2"/>
  <c r="J5317" i="2"/>
  <c r="U5316" i="2"/>
  <c r="T5316" i="2"/>
  <c r="S5316" i="2"/>
  <c r="L5316" i="2"/>
  <c r="M5316" i="2"/>
  <c r="N5316" i="2"/>
  <c r="J5316" i="2"/>
  <c r="U5315" i="2"/>
  <c r="T5315" i="2"/>
  <c r="S5315" i="2"/>
  <c r="L5315" i="2"/>
  <c r="M5315" i="2"/>
  <c r="N5315" i="2"/>
  <c r="J5315" i="2"/>
  <c r="U5314" i="2"/>
  <c r="T5314" i="2"/>
  <c r="S5314" i="2"/>
  <c r="L5314" i="2"/>
  <c r="M5314" i="2"/>
  <c r="N5314" i="2"/>
  <c r="J5314" i="2"/>
  <c r="U5313" i="2"/>
  <c r="T5313" i="2"/>
  <c r="S5313" i="2"/>
  <c r="L5313" i="2"/>
  <c r="M5313" i="2"/>
  <c r="N5313" i="2"/>
  <c r="J5313" i="2"/>
  <c r="U5312" i="2"/>
  <c r="T5312" i="2"/>
  <c r="S5312" i="2"/>
  <c r="L5312" i="2"/>
  <c r="M5312" i="2"/>
  <c r="N5312" i="2"/>
  <c r="J5312" i="2"/>
  <c r="U5311" i="2"/>
  <c r="T5311" i="2"/>
  <c r="S5311" i="2"/>
  <c r="L5311" i="2"/>
  <c r="M5311" i="2"/>
  <c r="N5311" i="2"/>
  <c r="J5311" i="2"/>
  <c r="U5310" i="2"/>
  <c r="T5310" i="2"/>
  <c r="S5310" i="2"/>
  <c r="L5310" i="2"/>
  <c r="M5310" i="2"/>
  <c r="N5310" i="2"/>
  <c r="J5310" i="2"/>
  <c r="U5309" i="2"/>
  <c r="T5309" i="2"/>
  <c r="S5309" i="2"/>
  <c r="L5309" i="2"/>
  <c r="M5309" i="2"/>
  <c r="N5309" i="2"/>
  <c r="J5309" i="2"/>
  <c r="U5308" i="2"/>
  <c r="T5308" i="2"/>
  <c r="S5308" i="2"/>
  <c r="L5308" i="2"/>
  <c r="M5308" i="2"/>
  <c r="N5308" i="2"/>
  <c r="J5308" i="2"/>
  <c r="U5307" i="2"/>
  <c r="T5307" i="2"/>
  <c r="S5307" i="2"/>
  <c r="L5307" i="2"/>
  <c r="M5307" i="2"/>
  <c r="N5307" i="2"/>
  <c r="J5307" i="2"/>
  <c r="U5306" i="2"/>
  <c r="T5306" i="2"/>
  <c r="S5306" i="2"/>
  <c r="L5306" i="2"/>
  <c r="M5306" i="2"/>
  <c r="N5306" i="2"/>
  <c r="J5306" i="2"/>
  <c r="U5305" i="2"/>
  <c r="T5305" i="2"/>
  <c r="S5305" i="2"/>
  <c r="L5305" i="2"/>
  <c r="M5305" i="2"/>
  <c r="N5305" i="2"/>
  <c r="J5305" i="2"/>
  <c r="U5304" i="2"/>
  <c r="T5304" i="2"/>
  <c r="S5304" i="2"/>
  <c r="L5304" i="2"/>
  <c r="M5304" i="2"/>
  <c r="N5304" i="2"/>
  <c r="J5304" i="2"/>
  <c r="U5303" i="2"/>
  <c r="T5303" i="2"/>
  <c r="S5303" i="2"/>
  <c r="L5303" i="2"/>
  <c r="M5303" i="2"/>
  <c r="N5303" i="2"/>
  <c r="J5303" i="2"/>
  <c r="U5302" i="2"/>
  <c r="T5302" i="2"/>
  <c r="S5302" i="2"/>
  <c r="L5302" i="2"/>
  <c r="M5302" i="2"/>
  <c r="N5302" i="2"/>
  <c r="J5302" i="2"/>
  <c r="U5301" i="2"/>
  <c r="T5301" i="2"/>
  <c r="S5301" i="2"/>
  <c r="L5301" i="2"/>
  <c r="M5301" i="2"/>
  <c r="N5301" i="2"/>
  <c r="J5301" i="2"/>
  <c r="U5300" i="2"/>
  <c r="T5300" i="2"/>
  <c r="S5300" i="2"/>
  <c r="L5300" i="2"/>
  <c r="M5300" i="2"/>
  <c r="N5300" i="2"/>
  <c r="J5300" i="2"/>
  <c r="U5299" i="2"/>
  <c r="T5299" i="2"/>
  <c r="S5299" i="2"/>
  <c r="L5299" i="2"/>
  <c r="M5299" i="2"/>
  <c r="N5299" i="2"/>
  <c r="J5299" i="2"/>
  <c r="U5298" i="2"/>
  <c r="T5298" i="2"/>
  <c r="S5298" i="2"/>
  <c r="L5298" i="2"/>
  <c r="M5298" i="2"/>
  <c r="N5298" i="2"/>
  <c r="J5298" i="2"/>
  <c r="U5297" i="2"/>
  <c r="T5297" i="2"/>
  <c r="S5297" i="2"/>
  <c r="L5297" i="2"/>
  <c r="M5297" i="2"/>
  <c r="N5297" i="2"/>
  <c r="J5297" i="2"/>
  <c r="U5296" i="2"/>
  <c r="T5296" i="2"/>
  <c r="S5296" i="2"/>
  <c r="L5296" i="2"/>
  <c r="M5296" i="2"/>
  <c r="N5296" i="2"/>
  <c r="J5296" i="2"/>
  <c r="U5295" i="2"/>
  <c r="T5295" i="2"/>
  <c r="S5295" i="2"/>
  <c r="L5295" i="2"/>
  <c r="M5295" i="2"/>
  <c r="N5295" i="2"/>
  <c r="J5295" i="2"/>
  <c r="U5294" i="2"/>
  <c r="T5294" i="2"/>
  <c r="S5294" i="2"/>
  <c r="L5294" i="2"/>
  <c r="M5294" i="2"/>
  <c r="N5294" i="2"/>
  <c r="J5294" i="2"/>
  <c r="U5293" i="2"/>
  <c r="T5293" i="2"/>
  <c r="S5293" i="2"/>
  <c r="L5293" i="2"/>
  <c r="M5293" i="2"/>
  <c r="N5293" i="2"/>
  <c r="J5293" i="2"/>
  <c r="U5292" i="2"/>
  <c r="T5292" i="2"/>
  <c r="S5292" i="2"/>
  <c r="L5292" i="2"/>
  <c r="M5292" i="2"/>
  <c r="N5292" i="2"/>
  <c r="J5292" i="2"/>
  <c r="U5291" i="2"/>
  <c r="T5291" i="2"/>
  <c r="S5291" i="2"/>
  <c r="L5291" i="2"/>
  <c r="M5291" i="2"/>
  <c r="N5291" i="2"/>
  <c r="J5291" i="2"/>
  <c r="U5290" i="2"/>
  <c r="T5290" i="2"/>
  <c r="S5290" i="2"/>
  <c r="L5290" i="2"/>
  <c r="M5290" i="2"/>
  <c r="N5290" i="2"/>
  <c r="J5290" i="2"/>
  <c r="U5289" i="2"/>
  <c r="T5289" i="2"/>
  <c r="S5289" i="2"/>
  <c r="L5289" i="2"/>
  <c r="M5289" i="2"/>
  <c r="N5289" i="2"/>
  <c r="J5289" i="2"/>
  <c r="U5288" i="2"/>
  <c r="T5288" i="2"/>
  <c r="S5288" i="2"/>
  <c r="L5288" i="2"/>
  <c r="M5288" i="2"/>
  <c r="N5288" i="2"/>
  <c r="J5288" i="2"/>
  <c r="U5287" i="2"/>
  <c r="T5287" i="2"/>
  <c r="S5287" i="2"/>
  <c r="L5287" i="2"/>
  <c r="M5287" i="2"/>
  <c r="N5287" i="2"/>
  <c r="J5287" i="2"/>
  <c r="U5286" i="2"/>
  <c r="T5286" i="2"/>
  <c r="S5286" i="2"/>
  <c r="L5286" i="2"/>
  <c r="M5286" i="2"/>
  <c r="N5286" i="2"/>
  <c r="J5286" i="2"/>
  <c r="U5285" i="2"/>
  <c r="T5285" i="2"/>
  <c r="S5285" i="2"/>
  <c r="L5285" i="2"/>
  <c r="M5285" i="2"/>
  <c r="N5285" i="2"/>
  <c r="J5285" i="2"/>
  <c r="U5284" i="2"/>
  <c r="T5284" i="2"/>
  <c r="S5284" i="2"/>
  <c r="L5284" i="2"/>
  <c r="M5284" i="2"/>
  <c r="N5284" i="2"/>
  <c r="J5284" i="2"/>
  <c r="U5283" i="2"/>
  <c r="T5283" i="2"/>
  <c r="S5283" i="2"/>
  <c r="L5283" i="2"/>
  <c r="M5283" i="2"/>
  <c r="N5283" i="2"/>
  <c r="J5283" i="2"/>
  <c r="U5282" i="2"/>
  <c r="T5282" i="2"/>
  <c r="S5282" i="2"/>
  <c r="L5282" i="2"/>
  <c r="M5282" i="2"/>
  <c r="N5282" i="2"/>
  <c r="J5282" i="2"/>
  <c r="U5281" i="2"/>
  <c r="T5281" i="2"/>
  <c r="S5281" i="2"/>
  <c r="L5281" i="2"/>
  <c r="M5281" i="2"/>
  <c r="N5281" i="2"/>
  <c r="J5281" i="2"/>
  <c r="U5280" i="2"/>
  <c r="T5280" i="2"/>
  <c r="S5280" i="2"/>
  <c r="L5280" i="2"/>
  <c r="M5280" i="2"/>
  <c r="N5280" i="2"/>
  <c r="J5280" i="2"/>
  <c r="U5279" i="2"/>
  <c r="T5279" i="2"/>
  <c r="S5279" i="2"/>
  <c r="L5279" i="2"/>
  <c r="M5279" i="2"/>
  <c r="N5279" i="2"/>
  <c r="J5279" i="2"/>
  <c r="U5278" i="2"/>
  <c r="T5278" i="2"/>
  <c r="S5278" i="2"/>
  <c r="L5278" i="2"/>
  <c r="M5278" i="2"/>
  <c r="N5278" i="2"/>
  <c r="J5278" i="2"/>
  <c r="U5277" i="2"/>
  <c r="T5277" i="2"/>
  <c r="S5277" i="2"/>
  <c r="L5277" i="2"/>
  <c r="M5277" i="2"/>
  <c r="N5277" i="2"/>
  <c r="J5277" i="2"/>
  <c r="U5276" i="2"/>
  <c r="T5276" i="2"/>
  <c r="S5276" i="2"/>
  <c r="L5276" i="2"/>
  <c r="M5276" i="2"/>
  <c r="N5276" i="2"/>
  <c r="J5276" i="2"/>
  <c r="U5275" i="2"/>
  <c r="T5275" i="2"/>
  <c r="S5275" i="2"/>
  <c r="L5275" i="2"/>
  <c r="M5275" i="2"/>
  <c r="N5275" i="2"/>
  <c r="J5275" i="2"/>
  <c r="U5274" i="2"/>
  <c r="T5274" i="2"/>
  <c r="S5274" i="2"/>
  <c r="L5274" i="2"/>
  <c r="M5274" i="2"/>
  <c r="N5274" i="2"/>
  <c r="J5274" i="2"/>
  <c r="U5273" i="2"/>
  <c r="T5273" i="2"/>
  <c r="S5273" i="2"/>
  <c r="L5273" i="2"/>
  <c r="M5273" i="2"/>
  <c r="N5273" i="2"/>
  <c r="J5273" i="2"/>
  <c r="U5272" i="2"/>
  <c r="T5272" i="2"/>
  <c r="S5272" i="2"/>
  <c r="L5272" i="2"/>
  <c r="M5272" i="2"/>
  <c r="N5272" i="2"/>
  <c r="J5272" i="2"/>
  <c r="U5271" i="2"/>
  <c r="T5271" i="2"/>
  <c r="S5271" i="2"/>
  <c r="L5271" i="2"/>
  <c r="M5271" i="2"/>
  <c r="N5271" i="2"/>
  <c r="J5271" i="2"/>
  <c r="U5270" i="2"/>
  <c r="T5270" i="2"/>
  <c r="S5270" i="2"/>
  <c r="L5270" i="2"/>
  <c r="M5270" i="2"/>
  <c r="N5270" i="2"/>
  <c r="J5270" i="2"/>
  <c r="U5269" i="2"/>
  <c r="T5269" i="2"/>
  <c r="S5269" i="2"/>
  <c r="L5269" i="2"/>
  <c r="M5269" i="2"/>
  <c r="N5269" i="2"/>
  <c r="J5269" i="2"/>
  <c r="U5268" i="2"/>
  <c r="T5268" i="2"/>
  <c r="S5268" i="2"/>
  <c r="L5268" i="2"/>
  <c r="M5268" i="2"/>
  <c r="N5268" i="2"/>
  <c r="J5268" i="2"/>
  <c r="U5267" i="2"/>
  <c r="T5267" i="2"/>
  <c r="S5267" i="2"/>
  <c r="L5267" i="2"/>
  <c r="M5267" i="2"/>
  <c r="N5267" i="2"/>
  <c r="J5267" i="2"/>
  <c r="U5266" i="2"/>
  <c r="T5266" i="2"/>
  <c r="S5266" i="2"/>
  <c r="L5266" i="2"/>
  <c r="M5266" i="2"/>
  <c r="N5266" i="2"/>
  <c r="J5266" i="2"/>
  <c r="U5265" i="2"/>
  <c r="T5265" i="2"/>
  <c r="S5265" i="2"/>
  <c r="L5265" i="2"/>
  <c r="M5265" i="2"/>
  <c r="N5265" i="2"/>
  <c r="J5265" i="2"/>
  <c r="U5264" i="2"/>
  <c r="T5264" i="2"/>
  <c r="S5264" i="2"/>
  <c r="L5264" i="2"/>
  <c r="M5264" i="2"/>
  <c r="N5264" i="2"/>
  <c r="J5264" i="2"/>
  <c r="U5263" i="2"/>
  <c r="T5263" i="2"/>
  <c r="S5263" i="2"/>
  <c r="L5263" i="2"/>
  <c r="M5263" i="2"/>
  <c r="N5263" i="2"/>
  <c r="J5263" i="2"/>
  <c r="U5262" i="2"/>
  <c r="T5262" i="2"/>
  <c r="S5262" i="2"/>
  <c r="L5262" i="2"/>
  <c r="M5262" i="2"/>
  <c r="N5262" i="2"/>
  <c r="J5262" i="2"/>
  <c r="U5261" i="2"/>
  <c r="T5261" i="2"/>
  <c r="S5261" i="2"/>
  <c r="L5261" i="2"/>
  <c r="M5261" i="2"/>
  <c r="N5261" i="2"/>
  <c r="J5261" i="2"/>
  <c r="U5260" i="2"/>
  <c r="T5260" i="2"/>
  <c r="S5260" i="2"/>
  <c r="L5260" i="2"/>
  <c r="M5260" i="2"/>
  <c r="N5260" i="2"/>
  <c r="J5260" i="2"/>
  <c r="U5259" i="2"/>
  <c r="T5259" i="2"/>
  <c r="S5259" i="2"/>
  <c r="L5259" i="2"/>
  <c r="M5259" i="2"/>
  <c r="N5259" i="2"/>
  <c r="J5259" i="2"/>
  <c r="U5258" i="2"/>
  <c r="T5258" i="2"/>
  <c r="S5258" i="2"/>
  <c r="L5258" i="2"/>
  <c r="M5258" i="2"/>
  <c r="N5258" i="2"/>
  <c r="J5258" i="2"/>
  <c r="U5257" i="2"/>
  <c r="T5257" i="2"/>
  <c r="S5257" i="2"/>
  <c r="L5257" i="2"/>
  <c r="M5257" i="2"/>
  <c r="N5257" i="2"/>
  <c r="J5257" i="2"/>
  <c r="U5256" i="2"/>
  <c r="T5256" i="2"/>
  <c r="S5256" i="2"/>
  <c r="L5256" i="2"/>
  <c r="M5256" i="2"/>
  <c r="N5256" i="2"/>
  <c r="J5256" i="2"/>
  <c r="U5255" i="2"/>
  <c r="T5255" i="2"/>
  <c r="S5255" i="2"/>
  <c r="L5255" i="2"/>
  <c r="M5255" i="2"/>
  <c r="N5255" i="2"/>
  <c r="J5255" i="2"/>
  <c r="U5254" i="2"/>
  <c r="T5254" i="2"/>
  <c r="S5254" i="2"/>
  <c r="L5254" i="2"/>
  <c r="M5254" i="2"/>
  <c r="N5254" i="2"/>
  <c r="J5254" i="2"/>
  <c r="U5253" i="2"/>
  <c r="T5253" i="2"/>
  <c r="S5253" i="2"/>
  <c r="L5253" i="2"/>
  <c r="M5253" i="2"/>
  <c r="N5253" i="2"/>
  <c r="J5253" i="2"/>
  <c r="U5252" i="2"/>
  <c r="T5252" i="2"/>
  <c r="S5252" i="2"/>
  <c r="L5252" i="2"/>
  <c r="M5252" i="2"/>
  <c r="N5252" i="2"/>
  <c r="J5252" i="2"/>
  <c r="U5251" i="2"/>
  <c r="T5251" i="2"/>
  <c r="S5251" i="2"/>
  <c r="L5251" i="2"/>
  <c r="M5251" i="2"/>
  <c r="N5251" i="2"/>
  <c r="J5251" i="2"/>
  <c r="U5250" i="2"/>
  <c r="T5250" i="2"/>
  <c r="S5250" i="2"/>
  <c r="L5250" i="2"/>
  <c r="M5250" i="2"/>
  <c r="N5250" i="2"/>
  <c r="J5250" i="2"/>
  <c r="U5249" i="2"/>
  <c r="T5249" i="2"/>
  <c r="S5249" i="2"/>
  <c r="L5249" i="2"/>
  <c r="M5249" i="2"/>
  <c r="N5249" i="2"/>
  <c r="J5249" i="2"/>
  <c r="U5248" i="2"/>
  <c r="T5248" i="2"/>
  <c r="S5248" i="2"/>
  <c r="L5248" i="2"/>
  <c r="M5248" i="2"/>
  <c r="N5248" i="2"/>
  <c r="J5248" i="2"/>
  <c r="U5247" i="2"/>
  <c r="T5247" i="2"/>
  <c r="S5247" i="2"/>
  <c r="L5247" i="2"/>
  <c r="M5247" i="2"/>
  <c r="N5247" i="2"/>
  <c r="J5247" i="2"/>
  <c r="U5246" i="2"/>
  <c r="T5246" i="2"/>
  <c r="S5246" i="2"/>
  <c r="L5246" i="2"/>
  <c r="M5246" i="2"/>
  <c r="N5246" i="2"/>
  <c r="J5246" i="2"/>
  <c r="U5245" i="2"/>
  <c r="T5245" i="2"/>
  <c r="S5245" i="2"/>
  <c r="L5245" i="2"/>
  <c r="M5245" i="2"/>
  <c r="N5245" i="2"/>
  <c r="J5245" i="2"/>
  <c r="U5244" i="2"/>
  <c r="T5244" i="2"/>
  <c r="S5244" i="2"/>
  <c r="L5244" i="2"/>
  <c r="M5244" i="2"/>
  <c r="N5244" i="2"/>
  <c r="J5244" i="2"/>
  <c r="U5243" i="2"/>
  <c r="T5243" i="2"/>
  <c r="S5243" i="2"/>
  <c r="L5243" i="2"/>
  <c r="M5243" i="2"/>
  <c r="N5243" i="2"/>
  <c r="J5243" i="2"/>
  <c r="U5242" i="2"/>
  <c r="T5242" i="2"/>
  <c r="S5242" i="2"/>
  <c r="L5242" i="2"/>
  <c r="M5242" i="2"/>
  <c r="N5242" i="2"/>
  <c r="J5242" i="2"/>
  <c r="U5241" i="2"/>
  <c r="T5241" i="2"/>
  <c r="S5241" i="2"/>
  <c r="L5241" i="2"/>
  <c r="M5241" i="2"/>
  <c r="N5241" i="2"/>
  <c r="J5241" i="2"/>
  <c r="U5240" i="2"/>
  <c r="T5240" i="2"/>
  <c r="S5240" i="2"/>
  <c r="L5240" i="2"/>
  <c r="M5240" i="2"/>
  <c r="N5240" i="2"/>
  <c r="J5240" i="2"/>
  <c r="U5239" i="2"/>
  <c r="T5239" i="2"/>
  <c r="S5239" i="2"/>
  <c r="L5239" i="2"/>
  <c r="M5239" i="2"/>
  <c r="N5239" i="2"/>
  <c r="J5239" i="2"/>
  <c r="U5238" i="2"/>
  <c r="T5238" i="2"/>
  <c r="S5238" i="2"/>
  <c r="L5238" i="2"/>
  <c r="M5238" i="2"/>
  <c r="N5238" i="2"/>
  <c r="J5238" i="2"/>
  <c r="U5237" i="2"/>
  <c r="T5237" i="2"/>
  <c r="S5237" i="2"/>
  <c r="L5237" i="2"/>
  <c r="M5237" i="2"/>
  <c r="N5237" i="2"/>
  <c r="J5237" i="2"/>
  <c r="U5236" i="2"/>
  <c r="T5236" i="2"/>
  <c r="S5236" i="2"/>
  <c r="L5236" i="2"/>
  <c r="M5236" i="2"/>
  <c r="N5236" i="2"/>
  <c r="J5236" i="2"/>
  <c r="U5235" i="2"/>
  <c r="T5235" i="2"/>
  <c r="S5235" i="2"/>
  <c r="L5235" i="2"/>
  <c r="M5235" i="2"/>
  <c r="N5235" i="2"/>
  <c r="J5235" i="2"/>
  <c r="U5234" i="2"/>
  <c r="T5234" i="2"/>
  <c r="S5234" i="2"/>
  <c r="L5234" i="2"/>
  <c r="M5234" i="2"/>
  <c r="N5234" i="2"/>
  <c r="J5234" i="2"/>
  <c r="U5233" i="2"/>
  <c r="T5233" i="2"/>
  <c r="S5233" i="2"/>
  <c r="M5233" i="2"/>
  <c r="N5233" i="2"/>
  <c r="J5233" i="2"/>
  <c r="U5232" i="2"/>
  <c r="T5232" i="2"/>
  <c r="S5232" i="2"/>
  <c r="M5232" i="2"/>
  <c r="N5232" i="2"/>
  <c r="J5232" i="2"/>
  <c r="U5231" i="2"/>
  <c r="T5231" i="2"/>
  <c r="S5231" i="2"/>
  <c r="M5231" i="2"/>
  <c r="N5231" i="2"/>
  <c r="J5231" i="2"/>
  <c r="U5230" i="2"/>
  <c r="T5230" i="2"/>
  <c r="S5230" i="2"/>
  <c r="M5230" i="2"/>
  <c r="N5230" i="2"/>
  <c r="J5230" i="2"/>
  <c r="U5229" i="2"/>
  <c r="T5229" i="2"/>
  <c r="S5229" i="2"/>
  <c r="M5229" i="2"/>
  <c r="N5229" i="2"/>
  <c r="J5229" i="2"/>
  <c r="U5228" i="2"/>
  <c r="T5228" i="2"/>
  <c r="S5228" i="2"/>
  <c r="M5228" i="2"/>
  <c r="N5228" i="2"/>
  <c r="J5228" i="2"/>
  <c r="U5227" i="2"/>
  <c r="T5227" i="2"/>
  <c r="S5227" i="2"/>
  <c r="M5227" i="2"/>
  <c r="N5227" i="2"/>
  <c r="J5227" i="2"/>
  <c r="U5226" i="2"/>
  <c r="T5226" i="2"/>
  <c r="S5226" i="2"/>
  <c r="M5226" i="2"/>
  <c r="N5226" i="2"/>
  <c r="J5226" i="2"/>
  <c r="U5225" i="2"/>
  <c r="T5225" i="2"/>
  <c r="S5225" i="2"/>
  <c r="M5225" i="2"/>
  <c r="N5225" i="2"/>
  <c r="J5225" i="2"/>
  <c r="U5224" i="2"/>
  <c r="T5224" i="2"/>
  <c r="S5224" i="2"/>
  <c r="M5224" i="2"/>
  <c r="N5224" i="2"/>
  <c r="J5224" i="2"/>
  <c r="U5223" i="2"/>
  <c r="T5223" i="2"/>
  <c r="S5223" i="2"/>
  <c r="M5223" i="2"/>
  <c r="N5223" i="2"/>
  <c r="J5223" i="2"/>
  <c r="U5222" i="2"/>
  <c r="T5222" i="2"/>
  <c r="S5222" i="2"/>
  <c r="M5222" i="2"/>
  <c r="N5222" i="2"/>
  <c r="J5222" i="2"/>
  <c r="U5221" i="2"/>
  <c r="T5221" i="2"/>
  <c r="S5221" i="2"/>
  <c r="M5221" i="2"/>
  <c r="N5221" i="2"/>
  <c r="J5221" i="2"/>
  <c r="U5220" i="2"/>
  <c r="T5220" i="2"/>
  <c r="S5220" i="2"/>
  <c r="M5220" i="2"/>
  <c r="N5220" i="2"/>
  <c r="J5220" i="2"/>
  <c r="U5219" i="2"/>
  <c r="T5219" i="2"/>
  <c r="S5219" i="2"/>
  <c r="M5219" i="2"/>
  <c r="N5219" i="2"/>
  <c r="J5219" i="2"/>
  <c r="U5218" i="2"/>
  <c r="T5218" i="2"/>
  <c r="S5218" i="2"/>
  <c r="M5218" i="2"/>
  <c r="N5218" i="2"/>
  <c r="J5218" i="2"/>
  <c r="U5217" i="2"/>
  <c r="T5217" i="2"/>
  <c r="S5217" i="2"/>
  <c r="M5217" i="2"/>
  <c r="N5217" i="2"/>
  <c r="J5217" i="2"/>
  <c r="U5216" i="2"/>
  <c r="T5216" i="2"/>
  <c r="S5216" i="2"/>
  <c r="M5216" i="2"/>
  <c r="N5216" i="2"/>
  <c r="J5216" i="2"/>
  <c r="U5215" i="2"/>
  <c r="T5215" i="2"/>
  <c r="S5215" i="2"/>
  <c r="M5215" i="2"/>
  <c r="N5215" i="2"/>
  <c r="J5215" i="2"/>
  <c r="U5214" i="2"/>
  <c r="T5214" i="2"/>
  <c r="S5214" i="2"/>
  <c r="M5214" i="2"/>
  <c r="N5214" i="2"/>
  <c r="J5214" i="2"/>
  <c r="U5213" i="2"/>
  <c r="T5213" i="2"/>
  <c r="S5213" i="2"/>
  <c r="M5213" i="2"/>
  <c r="N5213" i="2"/>
  <c r="J5213" i="2"/>
  <c r="U5212" i="2"/>
  <c r="T5212" i="2"/>
  <c r="S5212" i="2"/>
  <c r="M5212" i="2"/>
  <c r="N5212" i="2"/>
  <c r="J5212" i="2"/>
  <c r="U5211" i="2"/>
  <c r="T5211" i="2"/>
  <c r="S5211" i="2"/>
  <c r="M5211" i="2"/>
  <c r="N5211" i="2"/>
  <c r="J5211" i="2"/>
  <c r="U5210" i="2"/>
  <c r="T5210" i="2"/>
  <c r="S5210" i="2"/>
  <c r="M5210" i="2"/>
  <c r="N5210" i="2"/>
  <c r="J5210" i="2"/>
  <c r="U5209" i="2"/>
  <c r="T5209" i="2"/>
  <c r="S5209" i="2"/>
  <c r="M5209" i="2"/>
  <c r="N5209" i="2"/>
  <c r="J5209" i="2"/>
  <c r="U5208" i="2"/>
  <c r="T5208" i="2"/>
  <c r="S5208" i="2"/>
  <c r="M5208" i="2"/>
  <c r="N5208" i="2"/>
  <c r="J5208" i="2"/>
  <c r="U5207" i="2"/>
  <c r="T5207" i="2"/>
  <c r="S5207" i="2"/>
  <c r="M5207" i="2"/>
  <c r="N5207" i="2"/>
  <c r="J5207" i="2"/>
  <c r="U5206" i="2"/>
  <c r="T5206" i="2"/>
  <c r="S5206" i="2"/>
  <c r="M5206" i="2"/>
  <c r="N5206" i="2"/>
  <c r="J5206" i="2"/>
  <c r="U5205" i="2"/>
  <c r="T5205" i="2"/>
  <c r="S5205" i="2"/>
  <c r="M5205" i="2"/>
  <c r="N5205" i="2"/>
  <c r="J5205" i="2"/>
  <c r="U5204" i="2"/>
  <c r="T5204" i="2"/>
  <c r="S5204" i="2"/>
  <c r="M5204" i="2"/>
  <c r="N5204" i="2"/>
  <c r="J5204" i="2"/>
  <c r="U5203" i="2"/>
  <c r="T5203" i="2"/>
  <c r="S5203" i="2"/>
  <c r="M5203" i="2"/>
  <c r="N5203" i="2"/>
  <c r="J5203" i="2"/>
  <c r="U5202" i="2"/>
  <c r="T5202" i="2"/>
  <c r="S5202" i="2"/>
  <c r="M5202" i="2"/>
  <c r="N5202" i="2"/>
  <c r="J5202" i="2"/>
  <c r="U5201" i="2"/>
  <c r="T5201" i="2"/>
  <c r="S5201" i="2"/>
  <c r="M5201" i="2"/>
  <c r="N5201" i="2"/>
  <c r="J5201" i="2"/>
  <c r="U5200" i="2"/>
  <c r="T5200" i="2"/>
  <c r="S5200" i="2"/>
  <c r="M5200" i="2"/>
  <c r="N5200" i="2"/>
  <c r="J5200" i="2"/>
  <c r="U5199" i="2"/>
  <c r="T5199" i="2"/>
  <c r="S5199" i="2"/>
  <c r="M5199" i="2"/>
  <c r="N5199" i="2"/>
  <c r="J5199" i="2"/>
  <c r="U5198" i="2"/>
  <c r="T5198" i="2"/>
  <c r="S5198" i="2"/>
  <c r="M5198" i="2"/>
  <c r="N5198" i="2"/>
  <c r="J5198" i="2"/>
  <c r="U5197" i="2"/>
  <c r="T5197" i="2"/>
  <c r="S5197" i="2"/>
  <c r="M5197" i="2"/>
  <c r="N5197" i="2"/>
  <c r="J5197" i="2"/>
  <c r="U5196" i="2"/>
  <c r="T5196" i="2"/>
  <c r="S5196" i="2"/>
  <c r="M5196" i="2"/>
  <c r="N5196" i="2"/>
  <c r="J5196" i="2"/>
  <c r="U5195" i="2"/>
  <c r="T5195" i="2"/>
  <c r="S5195" i="2"/>
  <c r="M5195" i="2"/>
  <c r="N5195" i="2"/>
  <c r="J5195" i="2"/>
  <c r="U5194" i="2"/>
  <c r="T5194" i="2"/>
  <c r="S5194" i="2"/>
  <c r="M5194" i="2"/>
  <c r="N5194" i="2"/>
  <c r="J5194" i="2"/>
  <c r="U5193" i="2"/>
  <c r="T5193" i="2"/>
  <c r="S5193" i="2"/>
  <c r="M5193" i="2"/>
  <c r="N5193" i="2"/>
  <c r="J5193" i="2"/>
  <c r="U5192" i="2"/>
  <c r="T5192" i="2"/>
  <c r="S5192" i="2"/>
  <c r="M5192" i="2"/>
  <c r="N5192" i="2"/>
  <c r="J5192" i="2"/>
  <c r="U5191" i="2"/>
  <c r="T5191" i="2"/>
  <c r="S5191" i="2"/>
  <c r="M5191" i="2"/>
  <c r="N5191" i="2"/>
  <c r="J5191" i="2"/>
  <c r="U5190" i="2"/>
  <c r="T5190" i="2"/>
  <c r="S5190" i="2"/>
  <c r="M5190" i="2"/>
  <c r="N5190" i="2"/>
  <c r="J5190" i="2"/>
  <c r="U5189" i="2"/>
  <c r="T5189" i="2"/>
  <c r="S5189" i="2"/>
  <c r="M5189" i="2"/>
  <c r="N5189" i="2"/>
  <c r="J5189" i="2"/>
  <c r="U5188" i="2"/>
  <c r="T5188" i="2"/>
  <c r="S5188" i="2"/>
  <c r="M5188" i="2"/>
  <c r="N5188" i="2"/>
  <c r="J5188" i="2"/>
  <c r="U5187" i="2"/>
  <c r="T5187" i="2"/>
  <c r="S5187" i="2"/>
  <c r="M5187" i="2"/>
  <c r="N5187" i="2"/>
  <c r="J5187" i="2"/>
  <c r="U5186" i="2"/>
  <c r="T5186" i="2"/>
  <c r="S5186" i="2"/>
  <c r="M5186" i="2"/>
  <c r="N5186" i="2"/>
  <c r="J5186" i="2"/>
  <c r="U5185" i="2"/>
  <c r="T5185" i="2"/>
  <c r="S5185" i="2"/>
  <c r="M5185" i="2"/>
  <c r="N5185" i="2"/>
  <c r="J5185" i="2"/>
  <c r="U5184" i="2"/>
  <c r="T5184" i="2"/>
  <c r="S5184" i="2"/>
  <c r="M5184" i="2"/>
  <c r="N5184" i="2"/>
  <c r="J5184" i="2"/>
  <c r="U5183" i="2"/>
  <c r="T5183" i="2"/>
  <c r="S5183" i="2"/>
  <c r="M5183" i="2"/>
  <c r="N5183" i="2"/>
  <c r="J5183" i="2"/>
  <c r="U5182" i="2"/>
  <c r="T5182" i="2"/>
  <c r="S5182" i="2"/>
  <c r="M5182" i="2"/>
  <c r="N5182" i="2"/>
  <c r="J5182" i="2"/>
  <c r="U5181" i="2"/>
  <c r="T5181" i="2"/>
  <c r="S5181" i="2"/>
  <c r="M5181" i="2"/>
  <c r="N5181" i="2"/>
  <c r="J5181" i="2"/>
  <c r="U5180" i="2"/>
  <c r="T5180" i="2"/>
  <c r="S5180" i="2"/>
  <c r="M5180" i="2"/>
  <c r="N5180" i="2"/>
  <c r="J5180" i="2"/>
  <c r="U5179" i="2"/>
  <c r="T5179" i="2"/>
  <c r="S5179" i="2"/>
  <c r="M5179" i="2"/>
  <c r="N5179" i="2"/>
  <c r="J5179" i="2"/>
  <c r="U5178" i="2"/>
  <c r="T5178" i="2"/>
  <c r="S5178" i="2"/>
  <c r="M5178" i="2"/>
  <c r="N5178" i="2"/>
  <c r="J5178" i="2"/>
  <c r="U5177" i="2"/>
  <c r="T5177" i="2"/>
  <c r="S5177" i="2"/>
  <c r="M5177" i="2"/>
  <c r="N5177" i="2"/>
  <c r="J5177" i="2"/>
  <c r="U5176" i="2"/>
  <c r="T5176" i="2"/>
  <c r="S5176" i="2"/>
  <c r="M5176" i="2"/>
  <c r="N5176" i="2"/>
  <c r="J5176" i="2"/>
  <c r="U5175" i="2"/>
  <c r="T5175" i="2"/>
  <c r="S5175" i="2"/>
  <c r="M5175" i="2"/>
  <c r="N5175" i="2"/>
  <c r="J5175" i="2"/>
  <c r="U5174" i="2"/>
  <c r="T5174" i="2"/>
  <c r="S5174" i="2"/>
  <c r="M5174" i="2"/>
  <c r="N5174" i="2"/>
  <c r="J5174" i="2"/>
  <c r="U5173" i="2"/>
  <c r="T5173" i="2"/>
  <c r="S5173" i="2"/>
  <c r="M5173" i="2"/>
  <c r="N5173" i="2"/>
  <c r="J5173" i="2"/>
  <c r="U5172" i="2"/>
  <c r="T5172" i="2"/>
  <c r="S5172" i="2"/>
  <c r="M5172" i="2"/>
  <c r="N5172" i="2"/>
  <c r="J5172" i="2"/>
  <c r="U5171" i="2"/>
  <c r="T5171" i="2"/>
  <c r="S5171" i="2"/>
  <c r="M5171" i="2"/>
  <c r="N5171" i="2"/>
  <c r="J5171" i="2"/>
  <c r="U5170" i="2"/>
  <c r="T5170" i="2"/>
  <c r="S5170" i="2"/>
  <c r="M5170" i="2"/>
  <c r="N5170" i="2"/>
  <c r="J5170" i="2"/>
  <c r="U5169" i="2"/>
  <c r="T5169" i="2"/>
  <c r="S5169" i="2"/>
  <c r="M5169" i="2"/>
  <c r="N5169" i="2"/>
  <c r="J5169" i="2"/>
  <c r="U5168" i="2"/>
  <c r="T5168" i="2"/>
  <c r="S5168" i="2"/>
  <c r="M5168" i="2"/>
  <c r="N5168" i="2"/>
  <c r="J5168" i="2"/>
  <c r="U5167" i="2"/>
  <c r="T5167" i="2"/>
  <c r="S5167" i="2"/>
  <c r="M5167" i="2"/>
  <c r="N5167" i="2"/>
  <c r="J5167" i="2"/>
  <c r="U5166" i="2"/>
  <c r="T5166" i="2"/>
  <c r="S5166" i="2"/>
  <c r="M5166" i="2"/>
  <c r="N5166" i="2"/>
  <c r="J5166" i="2"/>
  <c r="U5165" i="2"/>
  <c r="T5165" i="2"/>
  <c r="S5165" i="2"/>
  <c r="M5165" i="2"/>
  <c r="N5165" i="2"/>
  <c r="J5165" i="2"/>
  <c r="U5164" i="2"/>
  <c r="T5164" i="2"/>
  <c r="S5164" i="2"/>
  <c r="M5164" i="2"/>
  <c r="N5164" i="2"/>
  <c r="J5164" i="2"/>
  <c r="U5163" i="2"/>
  <c r="T5163" i="2"/>
  <c r="S5163" i="2"/>
  <c r="M5163" i="2"/>
  <c r="N5163" i="2"/>
  <c r="J5163" i="2"/>
  <c r="U5162" i="2"/>
  <c r="T5162" i="2"/>
  <c r="S5162" i="2"/>
  <c r="M5162" i="2"/>
  <c r="N5162" i="2"/>
  <c r="J5162" i="2"/>
  <c r="U5161" i="2"/>
  <c r="T5161" i="2"/>
  <c r="S5161" i="2"/>
  <c r="M5161" i="2"/>
  <c r="N5161" i="2"/>
  <c r="J5161" i="2"/>
  <c r="U5160" i="2"/>
  <c r="T5160" i="2"/>
  <c r="S5160" i="2"/>
  <c r="M5160" i="2"/>
  <c r="N5160" i="2"/>
  <c r="J5160" i="2"/>
  <c r="U5159" i="2"/>
  <c r="T5159" i="2"/>
  <c r="S5159" i="2"/>
  <c r="M5159" i="2"/>
  <c r="N5159" i="2"/>
  <c r="J5159" i="2"/>
  <c r="U5158" i="2"/>
  <c r="T5158" i="2"/>
  <c r="S5158" i="2"/>
  <c r="M5158" i="2"/>
  <c r="N5158" i="2"/>
  <c r="J5158" i="2"/>
  <c r="U5157" i="2"/>
  <c r="T5157" i="2"/>
  <c r="S5157" i="2"/>
  <c r="M5157" i="2"/>
  <c r="N5157" i="2"/>
  <c r="J5157" i="2"/>
  <c r="U5156" i="2"/>
  <c r="T5156" i="2"/>
  <c r="S5156" i="2"/>
  <c r="M5156" i="2"/>
  <c r="N5156" i="2"/>
  <c r="J5156" i="2"/>
  <c r="U5155" i="2"/>
  <c r="T5155" i="2"/>
  <c r="S5155" i="2"/>
  <c r="M5155" i="2"/>
  <c r="N5155" i="2"/>
  <c r="J5155" i="2"/>
  <c r="U5154" i="2"/>
  <c r="T5154" i="2"/>
  <c r="S5154" i="2"/>
  <c r="M5154" i="2"/>
  <c r="N5154" i="2"/>
  <c r="J5154" i="2"/>
  <c r="U5153" i="2"/>
  <c r="T5153" i="2"/>
  <c r="S5153" i="2"/>
  <c r="M5153" i="2"/>
  <c r="N5153" i="2"/>
  <c r="J5153" i="2"/>
  <c r="U5152" i="2"/>
  <c r="T5152" i="2"/>
  <c r="S5152" i="2"/>
  <c r="M5152" i="2"/>
  <c r="N5152" i="2"/>
  <c r="J5152" i="2"/>
  <c r="U5151" i="2"/>
  <c r="T5151" i="2"/>
  <c r="S5151" i="2"/>
  <c r="M5151" i="2"/>
  <c r="N5151" i="2"/>
  <c r="J5151" i="2"/>
  <c r="U5150" i="2"/>
  <c r="T5150" i="2"/>
  <c r="S5150" i="2"/>
  <c r="M5150" i="2"/>
  <c r="N5150" i="2"/>
  <c r="J5150" i="2"/>
  <c r="U5149" i="2"/>
  <c r="T5149" i="2"/>
  <c r="S5149" i="2"/>
  <c r="M5149" i="2"/>
  <c r="N5149" i="2"/>
  <c r="J5149" i="2"/>
  <c r="U5148" i="2"/>
  <c r="T5148" i="2"/>
  <c r="S5148" i="2"/>
  <c r="M5148" i="2"/>
  <c r="N5148" i="2"/>
  <c r="J5148" i="2"/>
  <c r="U5147" i="2"/>
  <c r="T5147" i="2"/>
  <c r="S5147" i="2"/>
  <c r="M5147" i="2"/>
  <c r="N5147" i="2"/>
  <c r="J5147" i="2"/>
  <c r="U5146" i="2"/>
  <c r="T5146" i="2"/>
  <c r="S5146" i="2"/>
  <c r="M5146" i="2"/>
  <c r="N5146" i="2"/>
  <c r="J5146" i="2"/>
  <c r="U5145" i="2"/>
  <c r="T5145" i="2"/>
  <c r="S5145" i="2"/>
  <c r="M5145" i="2"/>
  <c r="N5145" i="2"/>
  <c r="J5145" i="2"/>
  <c r="U5144" i="2"/>
  <c r="T5144" i="2"/>
  <c r="S5144" i="2"/>
  <c r="M5144" i="2"/>
  <c r="N5144" i="2"/>
  <c r="J5144" i="2"/>
  <c r="U5143" i="2"/>
  <c r="T5143" i="2"/>
  <c r="S5143" i="2"/>
  <c r="M5143" i="2"/>
  <c r="N5143" i="2"/>
  <c r="J5143" i="2"/>
  <c r="U5142" i="2"/>
  <c r="T5142" i="2"/>
  <c r="S5142" i="2"/>
  <c r="M5142" i="2"/>
  <c r="N5142" i="2"/>
  <c r="J5142" i="2"/>
  <c r="U5141" i="2"/>
  <c r="T5141" i="2"/>
  <c r="S5141" i="2"/>
  <c r="M5141" i="2"/>
  <c r="N5141" i="2"/>
  <c r="J5141" i="2"/>
  <c r="U5140" i="2"/>
  <c r="T5140" i="2"/>
  <c r="S5140" i="2"/>
  <c r="M5140" i="2"/>
  <c r="N5140" i="2"/>
  <c r="J5140" i="2"/>
  <c r="U5139" i="2"/>
  <c r="T5139" i="2"/>
  <c r="S5139" i="2"/>
  <c r="M5139" i="2"/>
  <c r="N5139" i="2"/>
  <c r="J5139" i="2"/>
  <c r="U5138" i="2"/>
  <c r="T5138" i="2"/>
  <c r="S5138" i="2"/>
  <c r="M5138" i="2"/>
  <c r="N5138" i="2"/>
  <c r="J5138" i="2"/>
  <c r="U5137" i="2"/>
  <c r="T5137" i="2"/>
  <c r="S5137" i="2"/>
  <c r="M5137" i="2"/>
  <c r="N5137" i="2"/>
  <c r="J5137" i="2"/>
  <c r="U5136" i="2"/>
  <c r="T5136" i="2"/>
  <c r="S5136" i="2"/>
  <c r="M5136" i="2"/>
  <c r="N5136" i="2"/>
  <c r="J5136" i="2"/>
  <c r="U5135" i="2"/>
  <c r="T5135" i="2"/>
  <c r="S5135" i="2"/>
  <c r="M5135" i="2"/>
  <c r="N5135" i="2"/>
  <c r="J5135" i="2"/>
  <c r="U5134" i="2"/>
  <c r="T5134" i="2"/>
  <c r="S5134" i="2"/>
  <c r="M5134" i="2"/>
  <c r="N5134" i="2"/>
  <c r="J5134" i="2"/>
  <c r="U5133" i="2"/>
  <c r="T5133" i="2"/>
  <c r="S5133" i="2"/>
  <c r="M5133" i="2"/>
  <c r="N5133" i="2"/>
  <c r="J5133" i="2"/>
  <c r="U5132" i="2"/>
  <c r="T5132" i="2"/>
  <c r="S5132" i="2"/>
  <c r="M5132" i="2"/>
  <c r="N5132" i="2"/>
  <c r="J5132" i="2"/>
  <c r="U5131" i="2"/>
  <c r="T5131" i="2"/>
  <c r="S5131" i="2"/>
  <c r="M5131" i="2"/>
  <c r="N5131" i="2"/>
  <c r="J5131" i="2"/>
  <c r="U5130" i="2"/>
  <c r="T5130" i="2"/>
  <c r="S5130" i="2"/>
  <c r="M5130" i="2"/>
  <c r="N5130" i="2"/>
  <c r="J5130" i="2"/>
  <c r="U5129" i="2"/>
  <c r="T5129" i="2"/>
  <c r="S5129" i="2"/>
  <c r="M5129" i="2"/>
  <c r="N5129" i="2"/>
  <c r="J5129" i="2"/>
  <c r="U5128" i="2"/>
  <c r="T5128" i="2"/>
  <c r="S5128" i="2"/>
  <c r="M5128" i="2"/>
  <c r="N5128" i="2"/>
  <c r="J5128" i="2"/>
  <c r="U5127" i="2"/>
  <c r="T5127" i="2"/>
  <c r="S5127" i="2"/>
  <c r="M5127" i="2"/>
  <c r="N5127" i="2"/>
  <c r="J5127" i="2"/>
  <c r="U5126" i="2"/>
  <c r="T5126" i="2"/>
  <c r="S5126" i="2"/>
  <c r="M5126" i="2"/>
  <c r="N5126" i="2"/>
  <c r="J5126" i="2"/>
  <c r="U5125" i="2"/>
  <c r="T5125" i="2"/>
  <c r="S5125" i="2"/>
  <c r="M5125" i="2"/>
  <c r="N5125" i="2"/>
  <c r="J5125" i="2"/>
  <c r="U5124" i="2"/>
  <c r="T5124" i="2"/>
  <c r="S5124" i="2"/>
  <c r="M5124" i="2"/>
  <c r="N5124" i="2"/>
  <c r="J5124" i="2"/>
  <c r="U5123" i="2"/>
  <c r="T5123" i="2"/>
  <c r="S5123" i="2"/>
  <c r="M5123" i="2"/>
  <c r="N5123" i="2"/>
  <c r="J5123" i="2"/>
  <c r="U5122" i="2"/>
  <c r="T5122" i="2"/>
  <c r="S5122" i="2"/>
  <c r="M5122" i="2"/>
  <c r="N5122" i="2"/>
  <c r="J5122" i="2"/>
  <c r="U5121" i="2"/>
  <c r="T5121" i="2"/>
  <c r="S5121" i="2"/>
  <c r="M5121" i="2"/>
  <c r="N5121" i="2"/>
  <c r="J5121" i="2"/>
  <c r="U5120" i="2"/>
  <c r="T5120" i="2"/>
  <c r="S5120" i="2"/>
  <c r="M5120" i="2"/>
  <c r="N5120" i="2"/>
  <c r="J5120" i="2"/>
  <c r="U5119" i="2"/>
  <c r="T5119" i="2"/>
  <c r="S5119" i="2"/>
  <c r="M5119" i="2"/>
  <c r="N5119" i="2"/>
  <c r="J5119" i="2"/>
  <c r="U5118" i="2"/>
  <c r="T5118" i="2"/>
  <c r="S5118" i="2"/>
  <c r="M5118" i="2"/>
  <c r="N5118" i="2"/>
  <c r="J5118" i="2"/>
  <c r="U5117" i="2"/>
  <c r="T5117" i="2"/>
  <c r="S5117" i="2"/>
  <c r="M5117" i="2"/>
  <c r="N5117" i="2"/>
  <c r="J5117" i="2"/>
  <c r="U5116" i="2"/>
  <c r="T5116" i="2"/>
  <c r="S5116" i="2"/>
  <c r="M5116" i="2"/>
  <c r="N5116" i="2"/>
  <c r="J5116" i="2"/>
  <c r="U5115" i="2"/>
  <c r="T5115" i="2"/>
  <c r="S5115" i="2"/>
  <c r="M5115" i="2"/>
  <c r="N5115" i="2"/>
  <c r="J5115" i="2"/>
  <c r="U5114" i="2"/>
  <c r="T5114" i="2"/>
  <c r="S5114" i="2"/>
  <c r="M5114" i="2"/>
  <c r="N5114" i="2"/>
  <c r="J5114" i="2"/>
  <c r="U5113" i="2"/>
  <c r="T5113" i="2"/>
  <c r="S5113" i="2"/>
  <c r="M5113" i="2"/>
  <c r="N5113" i="2"/>
  <c r="J5113" i="2"/>
  <c r="U5112" i="2"/>
  <c r="T5112" i="2"/>
  <c r="S5112" i="2"/>
  <c r="M5112" i="2"/>
  <c r="N5112" i="2"/>
  <c r="J5112" i="2"/>
  <c r="U5111" i="2"/>
  <c r="T5111" i="2"/>
  <c r="S5111" i="2"/>
  <c r="M5111" i="2"/>
  <c r="N5111" i="2"/>
  <c r="J5111" i="2"/>
  <c r="U5110" i="2"/>
  <c r="T5110" i="2"/>
  <c r="S5110" i="2"/>
  <c r="M5110" i="2"/>
  <c r="N5110" i="2"/>
  <c r="J5110" i="2"/>
  <c r="U5109" i="2"/>
  <c r="T5109" i="2"/>
  <c r="S5109" i="2"/>
  <c r="M5109" i="2"/>
  <c r="N5109" i="2"/>
  <c r="J5109" i="2"/>
  <c r="U5108" i="2"/>
  <c r="T5108" i="2"/>
  <c r="S5108" i="2"/>
  <c r="M5108" i="2"/>
  <c r="N5108" i="2"/>
  <c r="J5108" i="2"/>
  <c r="U5107" i="2"/>
  <c r="T5107" i="2"/>
  <c r="S5107" i="2"/>
  <c r="M5107" i="2"/>
  <c r="N5107" i="2"/>
  <c r="J5107" i="2"/>
  <c r="U5106" i="2"/>
  <c r="T5106" i="2"/>
  <c r="S5106" i="2"/>
  <c r="M5106" i="2"/>
  <c r="N5106" i="2"/>
  <c r="J5106" i="2"/>
  <c r="U5105" i="2"/>
  <c r="T5105" i="2"/>
  <c r="S5105" i="2"/>
  <c r="M5105" i="2"/>
  <c r="N5105" i="2"/>
  <c r="J5105" i="2"/>
  <c r="U5104" i="2"/>
  <c r="T5104" i="2"/>
  <c r="S5104" i="2"/>
  <c r="M5104" i="2"/>
  <c r="N5104" i="2"/>
  <c r="J5104" i="2"/>
  <c r="U5103" i="2"/>
  <c r="T5103" i="2"/>
  <c r="S5103" i="2"/>
  <c r="M5103" i="2"/>
  <c r="N5103" i="2"/>
  <c r="J5103" i="2"/>
  <c r="U5102" i="2"/>
  <c r="T5102" i="2"/>
  <c r="S5102" i="2"/>
  <c r="M5102" i="2"/>
  <c r="N5102" i="2"/>
  <c r="J5102" i="2"/>
  <c r="U5101" i="2"/>
  <c r="T5101" i="2"/>
  <c r="S5101" i="2"/>
  <c r="M5101" i="2"/>
  <c r="N5101" i="2"/>
  <c r="J5101" i="2"/>
  <c r="U5100" i="2"/>
  <c r="T5100" i="2"/>
  <c r="S5100" i="2"/>
  <c r="M5100" i="2"/>
  <c r="N5100" i="2"/>
  <c r="J5100" i="2"/>
  <c r="U5099" i="2"/>
  <c r="T5099" i="2"/>
  <c r="S5099" i="2"/>
  <c r="M5099" i="2"/>
  <c r="N5099" i="2"/>
  <c r="J5099" i="2"/>
  <c r="U5098" i="2"/>
  <c r="T5098" i="2"/>
  <c r="S5098" i="2"/>
  <c r="M5098" i="2"/>
  <c r="N5098" i="2"/>
  <c r="J5098" i="2"/>
  <c r="U5097" i="2"/>
  <c r="T5097" i="2"/>
  <c r="S5097" i="2"/>
  <c r="M5097" i="2"/>
  <c r="N5097" i="2"/>
  <c r="J5097" i="2"/>
  <c r="U5096" i="2"/>
  <c r="T5096" i="2"/>
  <c r="S5096" i="2"/>
  <c r="M5096" i="2"/>
  <c r="N5096" i="2"/>
  <c r="J5096" i="2"/>
  <c r="U5095" i="2"/>
  <c r="T5095" i="2"/>
  <c r="S5095" i="2"/>
  <c r="M5095" i="2"/>
  <c r="N5095" i="2"/>
  <c r="J5095" i="2"/>
  <c r="U5094" i="2"/>
  <c r="T5094" i="2"/>
  <c r="S5094" i="2"/>
  <c r="M5094" i="2"/>
  <c r="N5094" i="2"/>
  <c r="J5094" i="2"/>
  <c r="U5093" i="2"/>
  <c r="T5093" i="2"/>
  <c r="S5093" i="2"/>
  <c r="M5093" i="2"/>
  <c r="N5093" i="2"/>
  <c r="J5093" i="2"/>
  <c r="U5092" i="2"/>
  <c r="T5092" i="2"/>
  <c r="S5092" i="2"/>
  <c r="M5092" i="2"/>
  <c r="N5092" i="2"/>
  <c r="J5092" i="2"/>
  <c r="U5091" i="2"/>
  <c r="T5091" i="2"/>
  <c r="S5091" i="2"/>
  <c r="M5091" i="2"/>
  <c r="N5091" i="2"/>
  <c r="J5091" i="2"/>
  <c r="U5090" i="2"/>
  <c r="T5090" i="2"/>
  <c r="S5090" i="2"/>
  <c r="M5090" i="2"/>
  <c r="N5090" i="2"/>
  <c r="J5090" i="2"/>
  <c r="U5089" i="2"/>
  <c r="T5089" i="2"/>
  <c r="S5089" i="2"/>
  <c r="M5089" i="2"/>
  <c r="N5089" i="2"/>
  <c r="J5089" i="2"/>
  <c r="U5088" i="2"/>
  <c r="T5088" i="2"/>
  <c r="S5088" i="2"/>
  <c r="M5088" i="2"/>
  <c r="N5088" i="2"/>
  <c r="J5088" i="2"/>
  <c r="U5087" i="2"/>
  <c r="T5087" i="2"/>
  <c r="S5087" i="2"/>
  <c r="M5087" i="2"/>
  <c r="N5087" i="2"/>
  <c r="J5087" i="2"/>
  <c r="U5086" i="2"/>
  <c r="T5086" i="2"/>
  <c r="S5086" i="2"/>
  <c r="M5086" i="2"/>
  <c r="N5086" i="2"/>
  <c r="J5086" i="2"/>
  <c r="U5085" i="2"/>
  <c r="T5085" i="2"/>
  <c r="S5085" i="2"/>
  <c r="M5085" i="2"/>
  <c r="N5085" i="2"/>
  <c r="J5085" i="2"/>
  <c r="U5084" i="2"/>
  <c r="T5084" i="2"/>
  <c r="S5084" i="2"/>
  <c r="M5084" i="2"/>
  <c r="N5084" i="2"/>
  <c r="J5084" i="2"/>
  <c r="U5083" i="2"/>
  <c r="T5083" i="2"/>
  <c r="S5083" i="2"/>
  <c r="M5083" i="2"/>
  <c r="N5083" i="2"/>
  <c r="J5083" i="2"/>
  <c r="U5082" i="2"/>
  <c r="T5082" i="2"/>
  <c r="S5082" i="2"/>
  <c r="M5082" i="2"/>
  <c r="N5082" i="2"/>
  <c r="J5082" i="2"/>
  <c r="U5081" i="2"/>
  <c r="T5081" i="2"/>
  <c r="S5081" i="2"/>
  <c r="M5081" i="2"/>
  <c r="N5081" i="2"/>
  <c r="J5081" i="2"/>
  <c r="U5080" i="2"/>
  <c r="T5080" i="2"/>
  <c r="S5080" i="2"/>
  <c r="M5080" i="2"/>
  <c r="N5080" i="2"/>
  <c r="J5080" i="2"/>
  <c r="U5079" i="2"/>
  <c r="T5079" i="2"/>
  <c r="S5079" i="2"/>
  <c r="M5079" i="2"/>
  <c r="N5079" i="2"/>
  <c r="J5079" i="2"/>
  <c r="U5078" i="2"/>
  <c r="T5078" i="2"/>
  <c r="S5078" i="2"/>
  <c r="M5078" i="2"/>
  <c r="N5078" i="2"/>
  <c r="J5078" i="2"/>
  <c r="U5077" i="2"/>
  <c r="T5077" i="2"/>
  <c r="S5077" i="2"/>
  <c r="M5077" i="2"/>
  <c r="N5077" i="2"/>
  <c r="J5077" i="2"/>
  <c r="U5076" i="2"/>
  <c r="T5076" i="2"/>
  <c r="S5076" i="2"/>
  <c r="M5076" i="2"/>
  <c r="N5076" i="2"/>
  <c r="J5076" i="2"/>
  <c r="U5075" i="2"/>
  <c r="T5075" i="2"/>
  <c r="S5075" i="2"/>
  <c r="M5075" i="2"/>
  <c r="N5075" i="2"/>
  <c r="J5075" i="2"/>
  <c r="U5074" i="2"/>
  <c r="T5074" i="2"/>
  <c r="S5074" i="2"/>
  <c r="M5074" i="2"/>
  <c r="N5074" i="2"/>
  <c r="J5074" i="2"/>
  <c r="U5073" i="2"/>
  <c r="T5073" i="2"/>
  <c r="S5073" i="2"/>
  <c r="M5073" i="2"/>
  <c r="N5073" i="2"/>
  <c r="J5073" i="2"/>
  <c r="U5072" i="2"/>
  <c r="T5072" i="2"/>
  <c r="S5072" i="2"/>
  <c r="M5072" i="2"/>
  <c r="N5072" i="2"/>
  <c r="J5072" i="2"/>
  <c r="U5071" i="2"/>
  <c r="T5071" i="2"/>
  <c r="S5071" i="2"/>
  <c r="M5071" i="2"/>
  <c r="N5071" i="2"/>
  <c r="J5071" i="2"/>
  <c r="U5070" i="2"/>
  <c r="T5070" i="2"/>
  <c r="S5070" i="2"/>
  <c r="M5070" i="2"/>
  <c r="N5070" i="2"/>
  <c r="J5070" i="2"/>
  <c r="U5069" i="2"/>
  <c r="T5069" i="2"/>
  <c r="S5069" i="2"/>
  <c r="M5069" i="2"/>
  <c r="N5069" i="2"/>
  <c r="J5069" i="2"/>
  <c r="U5068" i="2"/>
  <c r="T5068" i="2"/>
  <c r="S5068" i="2"/>
  <c r="M5068" i="2"/>
  <c r="N5068" i="2"/>
  <c r="J5068" i="2"/>
  <c r="U5067" i="2"/>
  <c r="T5067" i="2"/>
  <c r="S5067" i="2"/>
  <c r="M5067" i="2"/>
  <c r="N5067" i="2"/>
  <c r="J5067" i="2"/>
  <c r="U5066" i="2"/>
  <c r="T5066" i="2"/>
  <c r="S5066" i="2"/>
  <c r="M5066" i="2"/>
  <c r="N5066" i="2"/>
  <c r="J5066" i="2"/>
  <c r="U5065" i="2"/>
  <c r="T5065" i="2"/>
  <c r="S5065" i="2"/>
  <c r="M5065" i="2"/>
  <c r="N5065" i="2"/>
  <c r="J5065" i="2"/>
  <c r="U5064" i="2"/>
  <c r="T5064" i="2"/>
  <c r="S5064" i="2"/>
  <c r="M5064" i="2"/>
  <c r="N5064" i="2"/>
  <c r="J5064" i="2"/>
  <c r="U5063" i="2"/>
  <c r="T5063" i="2"/>
  <c r="S5063" i="2"/>
  <c r="M5063" i="2"/>
  <c r="N5063" i="2"/>
  <c r="J5063" i="2"/>
  <c r="U5062" i="2"/>
  <c r="T5062" i="2"/>
  <c r="S5062" i="2"/>
  <c r="M5062" i="2"/>
  <c r="N5062" i="2"/>
  <c r="J5062" i="2"/>
  <c r="U5061" i="2"/>
  <c r="T5061" i="2"/>
  <c r="S5061" i="2"/>
  <c r="M5061" i="2"/>
  <c r="N5061" i="2"/>
  <c r="J5061" i="2"/>
  <c r="U5060" i="2"/>
  <c r="T5060" i="2"/>
  <c r="S5060" i="2"/>
  <c r="M5060" i="2"/>
  <c r="N5060" i="2"/>
  <c r="J5060" i="2"/>
  <c r="U5059" i="2"/>
  <c r="T5059" i="2"/>
  <c r="S5059" i="2"/>
  <c r="M5059" i="2"/>
  <c r="N5059" i="2"/>
  <c r="J5059" i="2"/>
  <c r="U5058" i="2"/>
  <c r="T5058" i="2"/>
  <c r="S5058" i="2"/>
  <c r="M5058" i="2"/>
  <c r="N5058" i="2"/>
  <c r="J5058" i="2"/>
  <c r="U5057" i="2"/>
  <c r="T5057" i="2"/>
  <c r="S5057" i="2"/>
  <c r="M5057" i="2"/>
  <c r="N5057" i="2"/>
  <c r="J5057" i="2"/>
  <c r="U5056" i="2"/>
  <c r="T5056" i="2"/>
  <c r="S5056" i="2"/>
  <c r="M5056" i="2"/>
  <c r="N5056" i="2"/>
  <c r="J5056" i="2"/>
  <c r="U5055" i="2"/>
  <c r="T5055" i="2"/>
  <c r="S5055" i="2"/>
  <c r="M5055" i="2"/>
  <c r="N5055" i="2"/>
  <c r="J5055" i="2"/>
  <c r="U5054" i="2"/>
  <c r="T5054" i="2"/>
  <c r="S5054" i="2"/>
  <c r="M5054" i="2"/>
  <c r="N5054" i="2"/>
  <c r="J5054" i="2"/>
  <c r="U5053" i="2"/>
  <c r="T5053" i="2"/>
  <c r="S5053" i="2"/>
  <c r="M5053" i="2"/>
  <c r="N5053" i="2"/>
  <c r="J5053" i="2"/>
  <c r="U5052" i="2"/>
  <c r="T5052" i="2"/>
  <c r="S5052" i="2"/>
  <c r="M5052" i="2"/>
  <c r="N5052" i="2"/>
  <c r="J5052" i="2"/>
  <c r="U5051" i="2"/>
  <c r="T5051" i="2"/>
  <c r="S5051" i="2"/>
  <c r="M5051" i="2"/>
  <c r="N5051" i="2"/>
  <c r="J5051" i="2"/>
  <c r="U5050" i="2"/>
  <c r="T5050" i="2"/>
  <c r="S5050" i="2"/>
  <c r="M5050" i="2"/>
  <c r="N5050" i="2"/>
  <c r="J5050" i="2"/>
  <c r="U5049" i="2"/>
  <c r="T5049" i="2"/>
  <c r="S5049" i="2"/>
  <c r="M5049" i="2"/>
  <c r="N5049" i="2"/>
  <c r="J5049" i="2"/>
  <c r="U5048" i="2"/>
  <c r="T5048" i="2"/>
  <c r="S5048" i="2"/>
  <c r="M5048" i="2"/>
  <c r="N5048" i="2"/>
  <c r="J5048" i="2"/>
  <c r="U5047" i="2"/>
  <c r="T5047" i="2"/>
  <c r="S5047" i="2"/>
  <c r="M5047" i="2"/>
  <c r="N5047" i="2"/>
  <c r="J5047" i="2"/>
  <c r="U5046" i="2"/>
  <c r="T5046" i="2"/>
  <c r="S5046" i="2"/>
  <c r="M5046" i="2"/>
  <c r="N5046" i="2"/>
  <c r="J5046" i="2"/>
  <c r="U5045" i="2"/>
  <c r="T5045" i="2"/>
  <c r="S5045" i="2"/>
  <c r="M5045" i="2"/>
  <c r="N5045" i="2"/>
  <c r="J5045" i="2"/>
  <c r="U5044" i="2"/>
  <c r="T5044" i="2"/>
  <c r="S5044" i="2"/>
  <c r="M5044" i="2"/>
  <c r="N5044" i="2"/>
  <c r="J5044" i="2"/>
  <c r="U5043" i="2"/>
  <c r="T5043" i="2"/>
  <c r="S5043" i="2"/>
  <c r="M5043" i="2"/>
  <c r="N5043" i="2"/>
  <c r="J5043" i="2"/>
  <c r="U5042" i="2"/>
  <c r="T5042" i="2"/>
  <c r="S5042" i="2"/>
  <c r="M5042" i="2"/>
  <c r="N5042" i="2"/>
  <c r="J5042" i="2"/>
  <c r="U5041" i="2"/>
  <c r="T5041" i="2"/>
  <c r="S5041" i="2"/>
  <c r="M5041" i="2"/>
  <c r="N5041" i="2"/>
  <c r="J5041" i="2"/>
  <c r="U5040" i="2"/>
  <c r="T5040" i="2"/>
  <c r="S5040" i="2"/>
  <c r="M5040" i="2"/>
  <c r="N5040" i="2"/>
  <c r="J5040" i="2"/>
  <c r="U5039" i="2"/>
  <c r="T5039" i="2"/>
  <c r="S5039" i="2"/>
  <c r="M5039" i="2"/>
  <c r="N5039" i="2"/>
  <c r="J5039" i="2"/>
  <c r="U5038" i="2"/>
  <c r="T5038" i="2"/>
  <c r="S5038" i="2"/>
  <c r="M5038" i="2"/>
  <c r="N5038" i="2"/>
  <c r="J5038" i="2"/>
  <c r="U5037" i="2"/>
  <c r="T5037" i="2"/>
  <c r="S5037" i="2"/>
  <c r="M5037" i="2"/>
  <c r="N5037" i="2"/>
  <c r="J5037" i="2"/>
  <c r="U5036" i="2"/>
  <c r="T5036" i="2"/>
  <c r="S5036" i="2"/>
  <c r="M5036" i="2"/>
  <c r="N5036" i="2"/>
  <c r="J5036" i="2"/>
  <c r="U5035" i="2"/>
  <c r="T5035" i="2"/>
  <c r="S5035" i="2"/>
  <c r="M5035" i="2"/>
  <c r="N5035" i="2"/>
  <c r="J5035" i="2"/>
  <c r="U5034" i="2"/>
  <c r="T5034" i="2"/>
  <c r="S5034" i="2"/>
  <c r="M5034" i="2"/>
  <c r="N5034" i="2"/>
  <c r="J5034" i="2"/>
  <c r="U5033" i="2"/>
  <c r="T5033" i="2"/>
  <c r="S5033" i="2"/>
  <c r="M5033" i="2"/>
  <c r="N5033" i="2"/>
  <c r="J5033" i="2"/>
  <c r="U5032" i="2"/>
  <c r="T5032" i="2"/>
  <c r="S5032" i="2"/>
  <c r="M5032" i="2"/>
  <c r="N5032" i="2"/>
  <c r="J5032" i="2"/>
  <c r="U5031" i="2"/>
  <c r="T5031" i="2"/>
  <c r="S5031" i="2"/>
  <c r="M5031" i="2"/>
  <c r="N5031" i="2"/>
  <c r="J5031" i="2"/>
  <c r="U5030" i="2"/>
  <c r="T5030" i="2"/>
  <c r="S5030" i="2"/>
  <c r="M5030" i="2"/>
  <c r="N5030" i="2"/>
  <c r="J5030" i="2"/>
  <c r="U5029" i="2"/>
  <c r="T5029" i="2"/>
  <c r="S5029" i="2"/>
  <c r="M5029" i="2"/>
  <c r="N5029" i="2"/>
  <c r="J5029" i="2"/>
  <c r="U5028" i="2"/>
  <c r="T5028" i="2"/>
  <c r="S5028" i="2"/>
  <c r="M5028" i="2"/>
  <c r="N5028" i="2"/>
  <c r="J5028" i="2"/>
  <c r="U5027" i="2"/>
  <c r="T5027" i="2"/>
  <c r="S5027" i="2"/>
  <c r="M5027" i="2"/>
  <c r="N5027" i="2"/>
  <c r="J5027" i="2"/>
  <c r="U5026" i="2"/>
  <c r="T5026" i="2"/>
  <c r="S5026" i="2"/>
  <c r="M5026" i="2"/>
  <c r="N5026" i="2"/>
  <c r="J5026" i="2"/>
  <c r="U5025" i="2"/>
  <c r="T5025" i="2"/>
  <c r="S5025" i="2"/>
  <c r="M5025" i="2"/>
  <c r="N5025" i="2"/>
  <c r="J5025" i="2"/>
  <c r="U5024" i="2"/>
  <c r="T5024" i="2"/>
  <c r="S5024" i="2"/>
  <c r="M5024" i="2"/>
  <c r="N5024" i="2"/>
  <c r="J5024" i="2"/>
  <c r="U5023" i="2"/>
  <c r="T5023" i="2"/>
  <c r="S5023" i="2"/>
  <c r="M5023" i="2"/>
  <c r="N5023" i="2"/>
  <c r="J5023" i="2"/>
  <c r="U5022" i="2"/>
  <c r="T5022" i="2"/>
  <c r="S5022" i="2"/>
  <c r="M5022" i="2"/>
  <c r="N5022" i="2"/>
  <c r="J5022" i="2"/>
  <c r="U5021" i="2"/>
  <c r="T5021" i="2"/>
  <c r="S5021" i="2"/>
  <c r="M5021" i="2"/>
  <c r="N5021" i="2"/>
  <c r="J5021" i="2"/>
  <c r="U5020" i="2"/>
  <c r="T5020" i="2"/>
  <c r="S5020" i="2"/>
  <c r="M5020" i="2"/>
  <c r="N5020" i="2"/>
  <c r="J5020" i="2"/>
  <c r="U5019" i="2"/>
  <c r="T5019" i="2"/>
  <c r="S5019" i="2"/>
  <c r="M5019" i="2"/>
  <c r="N5019" i="2"/>
  <c r="J5019" i="2"/>
  <c r="U5018" i="2"/>
  <c r="T5018" i="2"/>
  <c r="S5018" i="2"/>
  <c r="M5018" i="2"/>
  <c r="N5018" i="2"/>
  <c r="J5018" i="2"/>
  <c r="U5017" i="2"/>
  <c r="T5017" i="2"/>
  <c r="S5017" i="2"/>
  <c r="M5017" i="2"/>
  <c r="N5017" i="2"/>
  <c r="J5017" i="2"/>
  <c r="U5016" i="2"/>
  <c r="T5016" i="2"/>
  <c r="S5016" i="2"/>
  <c r="M5016" i="2"/>
  <c r="N5016" i="2"/>
  <c r="J5016" i="2"/>
  <c r="U5015" i="2"/>
  <c r="T5015" i="2"/>
  <c r="S5015" i="2"/>
  <c r="M5015" i="2"/>
  <c r="N5015" i="2"/>
  <c r="J5015" i="2"/>
  <c r="U5014" i="2"/>
  <c r="T5014" i="2"/>
  <c r="S5014" i="2"/>
  <c r="M5014" i="2"/>
  <c r="N5014" i="2"/>
  <c r="J5014" i="2"/>
  <c r="U5013" i="2"/>
  <c r="T5013" i="2"/>
  <c r="S5013" i="2"/>
  <c r="M5013" i="2"/>
  <c r="N5013" i="2"/>
  <c r="J5013" i="2"/>
  <c r="U5012" i="2"/>
  <c r="T5012" i="2"/>
  <c r="S5012" i="2"/>
  <c r="M5012" i="2"/>
  <c r="N5012" i="2"/>
  <c r="J5012" i="2"/>
  <c r="U5011" i="2"/>
  <c r="T5011" i="2"/>
  <c r="S5011" i="2"/>
  <c r="M5011" i="2"/>
  <c r="N5011" i="2"/>
  <c r="J5011" i="2"/>
  <c r="U5010" i="2"/>
  <c r="T5010" i="2"/>
  <c r="S5010" i="2"/>
  <c r="M5010" i="2"/>
  <c r="N5010" i="2"/>
  <c r="J5010" i="2"/>
  <c r="U5009" i="2"/>
  <c r="T5009" i="2"/>
  <c r="S5009" i="2"/>
  <c r="M5009" i="2"/>
  <c r="N5009" i="2"/>
  <c r="J5009" i="2"/>
  <c r="U5008" i="2"/>
  <c r="T5008" i="2"/>
  <c r="S5008" i="2"/>
  <c r="M5008" i="2"/>
  <c r="N5008" i="2"/>
  <c r="J5008" i="2"/>
  <c r="U5007" i="2"/>
  <c r="T5007" i="2"/>
  <c r="S5007" i="2"/>
  <c r="M5007" i="2"/>
  <c r="N5007" i="2"/>
  <c r="J5007" i="2"/>
  <c r="U5006" i="2"/>
  <c r="T5006" i="2"/>
  <c r="S5006" i="2"/>
  <c r="M5006" i="2"/>
  <c r="N5006" i="2"/>
  <c r="J5006" i="2"/>
  <c r="U5005" i="2"/>
  <c r="T5005" i="2"/>
  <c r="S5005" i="2"/>
  <c r="M5005" i="2"/>
  <c r="N5005" i="2"/>
  <c r="J5005" i="2"/>
  <c r="U5004" i="2"/>
  <c r="T5004" i="2"/>
  <c r="S5004" i="2"/>
  <c r="M5004" i="2"/>
  <c r="N5004" i="2"/>
  <c r="J5004" i="2"/>
  <c r="U5003" i="2"/>
  <c r="T5003" i="2"/>
  <c r="S5003" i="2"/>
  <c r="M5003" i="2"/>
  <c r="N5003" i="2"/>
  <c r="J5003" i="2"/>
  <c r="U5002" i="2"/>
  <c r="T5002" i="2"/>
  <c r="S5002" i="2"/>
  <c r="M5002" i="2"/>
  <c r="N5002" i="2"/>
  <c r="J5002" i="2"/>
  <c r="U5001" i="2"/>
  <c r="T5001" i="2"/>
  <c r="S5001" i="2"/>
  <c r="M5001" i="2"/>
  <c r="N5001" i="2"/>
  <c r="J5001" i="2"/>
  <c r="U5000" i="2"/>
  <c r="T5000" i="2"/>
  <c r="S5000" i="2"/>
  <c r="M5000" i="2"/>
  <c r="N5000" i="2"/>
  <c r="J5000" i="2"/>
  <c r="U4999" i="2"/>
  <c r="T4999" i="2"/>
  <c r="S4999" i="2"/>
  <c r="M4999" i="2"/>
  <c r="N4999" i="2"/>
  <c r="J4999" i="2"/>
  <c r="U4998" i="2"/>
  <c r="T4998" i="2"/>
  <c r="S4998" i="2"/>
  <c r="M4998" i="2"/>
  <c r="N4998" i="2"/>
  <c r="J4998" i="2"/>
  <c r="U4997" i="2"/>
  <c r="T4997" i="2"/>
  <c r="S4997" i="2"/>
  <c r="M4997" i="2"/>
  <c r="N4997" i="2"/>
  <c r="J4997" i="2"/>
  <c r="U4996" i="2"/>
  <c r="T4996" i="2"/>
  <c r="S4996" i="2"/>
  <c r="M4996" i="2"/>
  <c r="N4996" i="2"/>
  <c r="J4996" i="2"/>
  <c r="U4995" i="2"/>
  <c r="T4995" i="2"/>
  <c r="S4995" i="2"/>
  <c r="M4995" i="2"/>
  <c r="N4995" i="2"/>
  <c r="J4995" i="2"/>
  <c r="U4994" i="2"/>
  <c r="T4994" i="2"/>
  <c r="S4994" i="2"/>
  <c r="M4994" i="2"/>
  <c r="N4994" i="2"/>
  <c r="J4994" i="2"/>
  <c r="U4993" i="2"/>
  <c r="T4993" i="2"/>
  <c r="S4993" i="2"/>
  <c r="M4993" i="2"/>
  <c r="N4993" i="2"/>
  <c r="J4993" i="2"/>
  <c r="U4992" i="2"/>
  <c r="T4992" i="2"/>
  <c r="S4992" i="2"/>
  <c r="M4992" i="2"/>
  <c r="N4992" i="2"/>
  <c r="J4992" i="2"/>
  <c r="U4991" i="2"/>
  <c r="T4991" i="2"/>
  <c r="S4991" i="2"/>
  <c r="M4991" i="2"/>
  <c r="N4991" i="2"/>
  <c r="J4991" i="2"/>
  <c r="U4990" i="2"/>
  <c r="T4990" i="2"/>
  <c r="S4990" i="2"/>
  <c r="M4990" i="2"/>
  <c r="N4990" i="2"/>
  <c r="J4990" i="2"/>
  <c r="U4989" i="2"/>
  <c r="T4989" i="2"/>
  <c r="S4989" i="2"/>
  <c r="M4989" i="2"/>
  <c r="N4989" i="2"/>
  <c r="J4989" i="2"/>
  <c r="U4988" i="2"/>
  <c r="T4988" i="2"/>
  <c r="S4988" i="2"/>
  <c r="M4988" i="2"/>
  <c r="N4988" i="2"/>
  <c r="J4988" i="2"/>
  <c r="U4987" i="2"/>
  <c r="T4987" i="2"/>
  <c r="S4987" i="2"/>
  <c r="M4987" i="2"/>
  <c r="N4987" i="2"/>
  <c r="J4987" i="2"/>
  <c r="U4986" i="2"/>
  <c r="T4986" i="2"/>
  <c r="S4986" i="2"/>
  <c r="M4986" i="2"/>
  <c r="N4986" i="2"/>
  <c r="J4986" i="2"/>
  <c r="U4985" i="2"/>
  <c r="T4985" i="2"/>
  <c r="S4985" i="2"/>
  <c r="M4985" i="2"/>
  <c r="N4985" i="2"/>
  <c r="J4985" i="2"/>
  <c r="U4984" i="2"/>
  <c r="T4984" i="2"/>
  <c r="S4984" i="2"/>
  <c r="M4984" i="2"/>
  <c r="N4984" i="2"/>
  <c r="J4984" i="2"/>
  <c r="U4983" i="2"/>
  <c r="T4983" i="2"/>
  <c r="S4983" i="2"/>
  <c r="M4983" i="2"/>
  <c r="N4983" i="2"/>
  <c r="J4983" i="2"/>
  <c r="U4982" i="2"/>
  <c r="T4982" i="2"/>
  <c r="S4982" i="2"/>
  <c r="M4982" i="2"/>
  <c r="N4982" i="2"/>
  <c r="J4982" i="2"/>
  <c r="U4981" i="2"/>
  <c r="T4981" i="2"/>
  <c r="S4981" i="2"/>
  <c r="M4981" i="2"/>
  <c r="N4981" i="2"/>
  <c r="J4981" i="2"/>
  <c r="U4980" i="2"/>
  <c r="T4980" i="2"/>
  <c r="S4980" i="2"/>
  <c r="M4980" i="2"/>
  <c r="N4980" i="2"/>
  <c r="J4980" i="2"/>
  <c r="U4979" i="2"/>
  <c r="T4979" i="2"/>
  <c r="S4979" i="2"/>
  <c r="M4979" i="2"/>
  <c r="N4979" i="2"/>
  <c r="J4979" i="2"/>
  <c r="U4978" i="2"/>
  <c r="T4978" i="2"/>
  <c r="S4978" i="2"/>
  <c r="M4978" i="2"/>
  <c r="N4978" i="2"/>
  <c r="J4978" i="2"/>
  <c r="U4977" i="2"/>
  <c r="T4977" i="2"/>
  <c r="S4977" i="2"/>
  <c r="M4977" i="2"/>
  <c r="N4977" i="2"/>
  <c r="J4977" i="2"/>
  <c r="U4976" i="2"/>
  <c r="T4976" i="2"/>
  <c r="S4976" i="2"/>
  <c r="M4976" i="2"/>
  <c r="N4976" i="2"/>
  <c r="J4976" i="2"/>
  <c r="U4975" i="2"/>
  <c r="T4975" i="2"/>
  <c r="S4975" i="2"/>
  <c r="M4975" i="2"/>
  <c r="N4975" i="2"/>
  <c r="J4975" i="2"/>
  <c r="U4974" i="2"/>
  <c r="T4974" i="2"/>
  <c r="S4974" i="2"/>
  <c r="M4974" i="2"/>
  <c r="N4974" i="2"/>
  <c r="J4974" i="2"/>
  <c r="U4973" i="2"/>
  <c r="T4973" i="2"/>
  <c r="S4973" i="2"/>
  <c r="M4973" i="2"/>
  <c r="N4973" i="2"/>
  <c r="J4973" i="2"/>
  <c r="U4972" i="2"/>
  <c r="T4972" i="2"/>
  <c r="S4972" i="2"/>
  <c r="M4972" i="2"/>
  <c r="N4972" i="2"/>
  <c r="J4972" i="2"/>
  <c r="U4971" i="2"/>
  <c r="T4971" i="2"/>
  <c r="S4971" i="2"/>
  <c r="M4971" i="2"/>
  <c r="N4971" i="2"/>
  <c r="J4971" i="2"/>
  <c r="U4970" i="2"/>
  <c r="T4970" i="2"/>
  <c r="S4970" i="2"/>
  <c r="M4970" i="2"/>
  <c r="N4970" i="2"/>
  <c r="J4970" i="2"/>
  <c r="U4969" i="2"/>
  <c r="T4969" i="2"/>
  <c r="S4969" i="2"/>
  <c r="M4969" i="2"/>
  <c r="N4969" i="2"/>
  <c r="J4969" i="2"/>
  <c r="U4968" i="2"/>
  <c r="T4968" i="2"/>
  <c r="S4968" i="2"/>
  <c r="M4968" i="2"/>
  <c r="N4968" i="2"/>
  <c r="J4968" i="2"/>
  <c r="U4967" i="2"/>
  <c r="T4967" i="2"/>
  <c r="S4967" i="2"/>
  <c r="M4967" i="2"/>
  <c r="N4967" i="2"/>
  <c r="J4967" i="2"/>
  <c r="U4966" i="2"/>
  <c r="T4966" i="2"/>
  <c r="S4966" i="2"/>
  <c r="M4966" i="2"/>
  <c r="N4966" i="2"/>
  <c r="J4966" i="2"/>
  <c r="U4965" i="2"/>
  <c r="T4965" i="2"/>
  <c r="S4965" i="2"/>
  <c r="M4965" i="2"/>
  <c r="N4965" i="2"/>
  <c r="J4965" i="2"/>
  <c r="U4964" i="2"/>
  <c r="T4964" i="2"/>
  <c r="S4964" i="2"/>
  <c r="M4964" i="2"/>
  <c r="N4964" i="2"/>
  <c r="J4964" i="2"/>
  <c r="U4963" i="2"/>
  <c r="T4963" i="2"/>
  <c r="S4963" i="2"/>
  <c r="M4963" i="2"/>
  <c r="N4963" i="2"/>
  <c r="J4963" i="2"/>
  <c r="U4962" i="2"/>
  <c r="T4962" i="2"/>
  <c r="S4962" i="2"/>
  <c r="M4962" i="2"/>
  <c r="N4962" i="2"/>
  <c r="J4962" i="2"/>
  <c r="U4961" i="2"/>
  <c r="T4961" i="2"/>
  <c r="S4961" i="2"/>
  <c r="M4961" i="2"/>
  <c r="N4961" i="2"/>
  <c r="J4961" i="2"/>
  <c r="U4960" i="2"/>
  <c r="T4960" i="2"/>
  <c r="S4960" i="2"/>
  <c r="M4960" i="2"/>
  <c r="N4960" i="2"/>
  <c r="J4960" i="2"/>
  <c r="U4959" i="2"/>
  <c r="T4959" i="2"/>
  <c r="S4959" i="2"/>
  <c r="M4959" i="2"/>
  <c r="N4959" i="2"/>
  <c r="J4959" i="2"/>
  <c r="U4958" i="2"/>
  <c r="T4958" i="2"/>
  <c r="S4958" i="2"/>
  <c r="M4958" i="2"/>
  <c r="N4958" i="2"/>
  <c r="J4958" i="2"/>
  <c r="U4957" i="2"/>
  <c r="T4957" i="2"/>
  <c r="S4957" i="2"/>
  <c r="M4957" i="2"/>
  <c r="N4957" i="2"/>
  <c r="J4957" i="2"/>
  <c r="U4956" i="2"/>
  <c r="T4956" i="2"/>
  <c r="S4956" i="2"/>
  <c r="M4956" i="2"/>
  <c r="N4956" i="2"/>
  <c r="J4956" i="2"/>
  <c r="U4955" i="2"/>
  <c r="T4955" i="2"/>
  <c r="S4955" i="2"/>
  <c r="M4955" i="2"/>
  <c r="N4955" i="2"/>
  <c r="J4955" i="2"/>
  <c r="U4954" i="2"/>
  <c r="T4954" i="2"/>
  <c r="S4954" i="2"/>
  <c r="M4954" i="2"/>
  <c r="N4954" i="2"/>
  <c r="J4954" i="2"/>
  <c r="U4953" i="2"/>
  <c r="T4953" i="2"/>
  <c r="S4953" i="2"/>
  <c r="M4953" i="2"/>
  <c r="N4953" i="2"/>
  <c r="J4953" i="2"/>
  <c r="U4952" i="2"/>
  <c r="T4952" i="2"/>
  <c r="S4952" i="2"/>
  <c r="M4952" i="2"/>
  <c r="N4952" i="2"/>
  <c r="J4952" i="2"/>
  <c r="U4951" i="2"/>
  <c r="T4951" i="2"/>
  <c r="S4951" i="2"/>
  <c r="M4951" i="2"/>
  <c r="N4951" i="2"/>
  <c r="J4951" i="2"/>
  <c r="U4950" i="2"/>
  <c r="T4950" i="2"/>
  <c r="S4950" i="2"/>
  <c r="M4950" i="2"/>
  <c r="N4950" i="2"/>
  <c r="J4950" i="2"/>
  <c r="U4949" i="2"/>
  <c r="T4949" i="2"/>
  <c r="S4949" i="2"/>
  <c r="M4949" i="2"/>
  <c r="N4949" i="2"/>
  <c r="J4949" i="2"/>
  <c r="U4948" i="2"/>
  <c r="T4948" i="2"/>
  <c r="S4948" i="2"/>
  <c r="M4948" i="2"/>
  <c r="N4948" i="2"/>
  <c r="J4948" i="2"/>
  <c r="U4947" i="2"/>
  <c r="T4947" i="2"/>
  <c r="S4947" i="2"/>
  <c r="M4947" i="2"/>
  <c r="N4947" i="2"/>
  <c r="J4947" i="2"/>
  <c r="U4946" i="2"/>
  <c r="T4946" i="2"/>
  <c r="S4946" i="2"/>
  <c r="M4946" i="2"/>
  <c r="N4946" i="2"/>
  <c r="J4946" i="2"/>
  <c r="U4945" i="2"/>
  <c r="T4945" i="2"/>
  <c r="S4945" i="2"/>
  <c r="M4945" i="2"/>
  <c r="N4945" i="2"/>
  <c r="J4945" i="2"/>
  <c r="U4944" i="2"/>
  <c r="T4944" i="2"/>
  <c r="S4944" i="2"/>
  <c r="M4944" i="2"/>
  <c r="N4944" i="2"/>
  <c r="J4944" i="2"/>
  <c r="U4943" i="2"/>
  <c r="T4943" i="2"/>
  <c r="S4943" i="2"/>
  <c r="M4943" i="2"/>
  <c r="N4943" i="2"/>
  <c r="J4943" i="2"/>
  <c r="U4942" i="2"/>
  <c r="T4942" i="2"/>
  <c r="S4942" i="2"/>
  <c r="M4942" i="2"/>
  <c r="N4942" i="2"/>
  <c r="J4942" i="2"/>
  <c r="U4941" i="2"/>
  <c r="T4941" i="2"/>
  <c r="S4941" i="2"/>
  <c r="M4941" i="2"/>
  <c r="N4941" i="2"/>
  <c r="J4941" i="2"/>
  <c r="U4940" i="2"/>
  <c r="T4940" i="2"/>
  <c r="S4940" i="2"/>
  <c r="M4940" i="2"/>
  <c r="N4940" i="2"/>
  <c r="J4940" i="2"/>
  <c r="U4939" i="2"/>
  <c r="T4939" i="2"/>
  <c r="S4939" i="2"/>
  <c r="M4939" i="2"/>
  <c r="N4939" i="2"/>
  <c r="J4939" i="2"/>
  <c r="U4938" i="2"/>
  <c r="T4938" i="2"/>
  <c r="S4938" i="2"/>
  <c r="M4938" i="2"/>
  <c r="N4938" i="2"/>
  <c r="J4938" i="2"/>
  <c r="U4937" i="2"/>
  <c r="T4937" i="2"/>
  <c r="S4937" i="2"/>
  <c r="M4937" i="2"/>
  <c r="N4937" i="2"/>
  <c r="J4937" i="2"/>
  <c r="U4936" i="2"/>
  <c r="T4936" i="2"/>
  <c r="S4936" i="2"/>
  <c r="M4936" i="2"/>
  <c r="N4936" i="2"/>
  <c r="J4936" i="2"/>
  <c r="U4935" i="2"/>
  <c r="T4935" i="2"/>
  <c r="S4935" i="2"/>
  <c r="M4935" i="2"/>
  <c r="N4935" i="2"/>
  <c r="J4935" i="2"/>
  <c r="U4934" i="2"/>
  <c r="T4934" i="2"/>
  <c r="S4934" i="2"/>
  <c r="M4934" i="2"/>
  <c r="N4934" i="2"/>
  <c r="J4934" i="2"/>
  <c r="U4933" i="2"/>
  <c r="T4933" i="2"/>
  <c r="S4933" i="2"/>
  <c r="M4933" i="2"/>
  <c r="N4933" i="2"/>
  <c r="J4933" i="2"/>
  <c r="U4932" i="2"/>
  <c r="T4932" i="2"/>
  <c r="S4932" i="2"/>
  <c r="M4932" i="2"/>
  <c r="N4932" i="2"/>
  <c r="J4932" i="2"/>
  <c r="U4931" i="2"/>
  <c r="T4931" i="2"/>
  <c r="S4931" i="2"/>
  <c r="M4931" i="2"/>
  <c r="N4931" i="2"/>
  <c r="J4931" i="2"/>
  <c r="U4930" i="2"/>
  <c r="T4930" i="2"/>
  <c r="S4930" i="2"/>
  <c r="M4930" i="2"/>
  <c r="N4930" i="2"/>
  <c r="J4930" i="2"/>
  <c r="U4929" i="2"/>
  <c r="T4929" i="2"/>
  <c r="S4929" i="2"/>
  <c r="M4929" i="2"/>
  <c r="N4929" i="2"/>
  <c r="J4929" i="2"/>
  <c r="U4928" i="2"/>
  <c r="T4928" i="2"/>
  <c r="S4928" i="2"/>
  <c r="M4928" i="2"/>
  <c r="N4928" i="2"/>
  <c r="J4928" i="2"/>
  <c r="U4927" i="2"/>
  <c r="T4927" i="2"/>
  <c r="S4927" i="2"/>
  <c r="M4927" i="2"/>
  <c r="N4927" i="2"/>
  <c r="J4927" i="2"/>
  <c r="U4926" i="2"/>
  <c r="T4926" i="2"/>
  <c r="S4926" i="2"/>
  <c r="M4926" i="2"/>
  <c r="N4926" i="2"/>
  <c r="J4926" i="2"/>
  <c r="U4925" i="2"/>
  <c r="T4925" i="2"/>
  <c r="S4925" i="2"/>
  <c r="M4925" i="2"/>
  <c r="N4925" i="2"/>
  <c r="J4925" i="2"/>
  <c r="U4924" i="2"/>
  <c r="T4924" i="2"/>
  <c r="S4924" i="2"/>
  <c r="M4924" i="2"/>
  <c r="N4924" i="2"/>
  <c r="J4924" i="2"/>
  <c r="U4923" i="2"/>
  <c r="T4923" i="2"/>
  <c r="S4923" i="2"/>
  <c r="M4923" i="2"/>
  <c r="N4923" i="2"/>
  <c r="J4923" i="2"/>
  <c r="U4922" i="2"/>
  <c r="T4922" i="2"/>
  <c r="S4922" i="2"/>
  <c r="M4922" i="2"/>
  <c r="N4922" i="2"/>
  <c r="J4922" i="2"/>
  <c r="U4921" i="2"/>
  <c r="T4921" i="2"/>
  <c r="S4921" i="2"/>
  <c r="M4921" i="2"/>
  <c r="N4921" i="2"/>
  <c r="J4921" i="2"/>
  <c r="U4920" i="2"/>
  <c r="T4920" i="2"/>
  <c r="S4920" i="2"/>
  <c r="M4920" i="2"/>
  <c r="N4920" i="2"/>
  <c r="J4920" i="2"/>
  <c r="U4919" i="2"/>
  <c r="T4919" i="2"/>
  <c r="S4919" i="2"/>
  <c r="M4919" i="2"/>
  <c r="N4919" i="2"/>
  <c r="J4919" i="2"/>
  <c r="U4918" i="2"/>
  <c r="T4918" i="2"/>
  <c r="S4918" i="2"/>
  <c r="M4918" i="2"/>
  <c r="N4918" i="2"/>
  <c r="J4918" i="2"/>
  <c r="U4917" i="2"/>
  <c r="T4917" i="2"/>
  <c r="S4917" i="2"/>
  <c r="M4917" i="2"/>
  <c r="N4917" i="2"/>
  <c r="J4917" i="2"/>
  <c r="U4916" i="2"/>
  <c r="T4916" i="2"/>
  <c r="S4916" i="2"/>
  <c r="M4916" i="2"/>
  <c r="N4916" i="2"/>
  <c r="J4916" i="2"/>
  <c r="U4915" i="2"/>
  <c r="T4915" i="2"/>
  <c r="S4915" i="2"/>
  <c r="M4915" i="2"/>
  <c r="N4915" i="2"/>
  <c r="J4915" i="2"/>
  <c r="U4914" i="2"/>
  <c r="T4914" i="2"/>
  <c r="S4914" i="2"/>
  <c r="M4914" i="2"/>
  <c r="N4914" i="2"/>
  <c r="J4914" i="2"/>
  <c r="U4913" i="2"/>
  <c r="T4913" i="2"/>
  <c r="S4913" i="2"/>
  <c r="M4913" i="2"/>
  <c r="N4913" i="2"/>
  <c r="J4913" i="2"/>
  <c r="U4912" i="2"/>
  <c r="T4912" i="2"/>
  <c r="S4912" i="2"/>
  <c r="M4912" i="2"/>
  <c r="N4912" i="2"/>
  <c r="J4912" i="2"/>
  <c r="U4911" i="2"/>
  <c r="T4911" i="2"/>
  <c r="S4911" i="2"/>
  <c r="M4911" i="2"/>
  <c r="N4911" i="2"/>
  <c r="J4911" i="2"/>
  <c r="U4910" i="2"/>
  <c r="T4910" i="2"/>
  <c r="S4910" i="2"/>
  <c r="M4910" i="2"/>
  <c r="N4910" i="2"/>
  <c r="J4910" i="2"/>
  <c r="U4909" i="2"/>
  <c r="T4909" i="2"/>
  <c r="S4909" i="2"/>
  <c r="M4909" i="2"/>
  <c r="N4909" i="2"/>
  <c r="J4909" i="2"/>
  <c r="U4908" i="2"/>
  <c r="T4908" i="2"/>
  <c r="S4908" i="2"/>
  <c r="M4908" i="2"/>
  <c r="N4908" i="2"/>
  <c r="J4908" i="2"/>
  <c r="U4907" i="2"/>
  <c r="T4907" i="2"/>
  <c r="S4907" i="2"/>
  <c r="M4907" i="2"/>
  <c r="N4907" i="2"/>
  <c r="J4907" i="2"/>
  <c r="U4906" i="2"/>
  <c r="T4906" i="2"/>
  <c r="S4906" i="2"/>
  <c r="M4906" i="2"/>
  <c r="N4906" i="2"/>
  <c r="J4906" i="2"/>
  <c r="U4905" i="2"/>
  <c r="T4905" i="2"/>
  <c r="S4905" i="2"/>
  <c r="M4905" i="2"/>
  <c r="N4905" i="2"/>
  <c r="J4905" i="2"/>
  <c r="U4904" i="2"/>
  <c r="T4904" i="2"/>
  <c r="S4904" i="2"/>
  <c r="M4904" i="2"/>
  <c r="N4904" i="2"/>
  <c r="J4904" i="2"/>
  <c r="U4903" i="2"/>
  <c r="T4903" i="2"/>
  <c r="S4903" i="2"/>
  <c r="M4903" i="2"/>
  <c r="N4903" i="2"/>
  <c r="J4903" i="2"/>
  <c r="U4902" i="2"/>
  <c r="T4902" i="2"/>
  <c r="S4902" i="2"/>
  <c r="M4902" i="2"/>
  <c r="N4902" i="2"/>
  <c r="J4902" i="2"/>
  <c r="U4901" i="2"/>
  <c r="T4901" i="2"/>
  <c r="S4901" i="2"/>
  <c r="M4901" i="2"/>
  <c r="N4901" i="2"/>
  <c r="J4901" i="2"/>
  <c r="U4900" i="2"/>
  <c r="T4900" i="2"/>
  <c r="S4900" i="2"/>
  <c r="M4900" i="2"/>
  <c r="N4900" i="2"/>
  <c r="J4900" i="2"/>
  <c r="U4899" i="2"/>
  <c r="T4899" i="2"/>
  <c r="S4899" i="2"/>
  <c r="M4899" i="2"/>
  <c r="N4899" i="2"/>
  <c r="J4899" i="2"/>
  <c r="U4898" i="2"/>
  <c r="T4898" i="2"/>
  <c r="S4898" i="2"/>
  <c r="M4898" i="2"/>
  <c r="N4898" i="2"/>
  <c r="J4898" i="2"/>
  <c r="U4897" i="2"/>
  <c r="T4897" i="2"/>
  <c r="S4897" i="2"/>
  <c r="M4897" i="2"/>
  <c r="N4897" i="2"/>
  <c r="J4897" i="2"/>
  <c r="U4896" i="2"/>
  <c r="T4896" i="2"/>
  <c r="S4896" i="2"/>
  <c r="M4896" i="2"/>
  <c r="N4896" i="2"/>
  <c r="J4896" i="2"/>
  <c r="U4895" i="2"/>
  <c r="T4895" i="2"/>
  <c r="S4895" i="2"/>
  <c r="M4895" i="2"/>
  <c r="N4895" i="2"/>
  <c r="J4895" i="2"/>
  <c r="U4894" i="2"/>
  <c r="T4894" i="2"/>
  <c r="S4894" i="2"/>
  <c r="M4894" i="2"/>
  <c r="N4894" i="2"/>
  <c r="J4894" i="2"/>
  <c r="U4893" i="2"/>
  <c r="T4893" i="2"/>
  <c r="S4893" i="2"/>
  <c r="M4893" i="2"/>
  <c r="N4893" i="2"/>
  <c r="J4893" i="2"/>
  <c r="U4892" i="2"/>
  <c r="T4892" i="2"/>
  <c r="S4892" i="2"/>
  <c r="M4892" i="2"/>
  <c r="N4892" i="2"/>
  <c r="J4892" i="2"/>
  <c r="U4891" i="2"/>
  <c r="T4891" i="2"/>
  <c r="S4891" i="2"/>
  <c r="M4891" i="2"/>
  <c r="N4891" i="2"/>
  <c r="J4891" i="2"/>
  <c r="U4890" i="2"/>
  <c r="T4890" i="2"/>
  <c r="S4890" i="2"/>
  <c r="M4890" i="2"/>
  <c r="N4890" i="2"/>
  <c r="J4890" i="2"/>
  <c r="U4889" i="2"/>
  <c r="T4889" i="2"/>
  <c r="S4889" i="2"/>
  <c r="M4889" i="2"/>
  <c r="N4889" i="2"/>
  <c r="J4889" i="2"/>
  <c r="U4888" i="2"/>
  <c r="T4888" i="2"/>
  <c r="S4888" i="2"/>
  <c r="M4888" i="2"/>
  <c r="N4888" i="2"/>
  <c r="J4888" i="2"/>
  <c r="U4887" i="2"/>
  <c r="T4887" i="2"/>
  <c r="S4887" i="2"/>
  <c r="M4887" i="2"/>
  <c r="N4887" i="2"/>
  <c r="J4887" i="2"/>
  <c r="U4886" i="2"/>
  <c r="T4886" i="2"/>
  <c r="S4886" i="2"/>
  <c r="M4886" i="2"/>
  <c r="N4886" i="2"/>
  <c r="J4886" i="2"/>
  <c r="U4885" i="2"/>
  <c r="T4885" i="2"/>
  <c r="S4885" i="2"/>
  <c r="M4885" i="2"/>
  <c r="N4885" i="2"/>
  <c r="J4885" i="2"/>
  <c r="U4884" i="2"/>
  <c r="T4884" i="2"/>
  <c r="S4884" i="2"/>
  <c r="M4884" i="2"/>
  <c r="N4884" i="2"/>
  <c r="J4884" i="2"/>
  <c r="U4883" i="2"/>
  <c r="T4883" i="2"/>
  <c r="S4883" i="2"/>
  <c r="M4883" i="2"/>
  <c r="N4883" i="2"/>
  <c r="J4883" i="2"/>
  <c r="U4882" i="2"/>
  <c r="T4882" i="2"/>
  <c r="S4882" i="2"/>
  <c r="M4882" i="2"/>
  <c r="N4882" i="2"/>
  <c r="J4882" i="2"/>
  <c r="U4881" i="2"/>
  <c r="T4881" i="2"/>
  <c r="S4881" i="2"/>
  <c r="M4881" i="2"/>
  <c r="N4881" i="2"/>
  <c r="J4881" i="2"/>
  <c r="U4880" i="2"/>
  <c r="T4880" i="2"/>
  <c r="S4880" i="2"/>
  <c r="M4880" i="2"/>
  <c r="N4880" i="2"/>
  <c r="J4880" i="2"/>
  <c r="U4879" i="2"/>
  <c r="T4879" i="2"/>
  <c r="S4879" i="2"/>
  <c r="M4879" i="2"/>
  <c r="N4879" i="2"/>
  <c r="J4879" i="2"/>
  <c r="U4878" i="2"/>
  <c r="T4878" i="2"/>
  <c r="S4878" i="2"/>
  <c r="M4878" i="2"/>
  <c r="N4878" i="2"/>
  <c r="J4878" i="2"/>
  <c r="U4877" i="2"/>
  <c r="T4877" i="2"/>
  <c r="S4877" i="2"/>
  <c r="M4877" i="2"/>
  <c r="N4877" i="2"/>
  <c r="J4877" i="2"/>
  <c r="U4876" i="2"/>
  <c r="T4876" i="2"/>
  <c r="S4876" i="2"/>
  <c r="M4876" i="2"/>
  <c r="N4876" i="2"/>
  <c r="J4876" i="2"/>
  <c r="U4875" i="2"/>
  <c r="T4875" i="2"/>
  <c r="S4875" i="2"/>
  <c r="M4875" i="2"/>
  <c r="N4875" i="2"/>
  <c r="J4875" i="2"/>
  <c r="U4874" i="2"/>
  <c r="T4874" i="2"/>
  <c r="S4874" i="2"/>
  <c r="M4874" i="2"/>
  <c r="N4874" i="2"/>
  <c r="J4874" i="2"/>
  <c r="U4873" i="2"/>
  <c r="T4873" i="2"/>
  <c r="S4873" i="2"/>
  <c r="M4873" i="2"/>
  <c r="N4873" i="2"/>
  <c r="J4873" i="2"/>
  <c r="U4872" i="2"/>
  <c r="T4872" i="2"/>
  <c r="S4872" i="2"/>
  <c r="M4872" i="2"/>
  <c r="N4872" i="2"/>
  <c r="J4872" i="2"/>
  <c r="U4871" i="2"/>
  <c r="T4871" i="2"/>
  <c r="S4871" i="2"/>
  <c r="M4871" i="2"/>
  <c r="N4871" i="2"/>
  <c r="J4871" i="2"/>
  <c r="U4870" i="2"/>
  <c r="T4870" i="2"/>
  <c r="S4870" i="2"/>
  <c r="M4870" i="2"/>
  <c r="N4870" i="2"/>
  <c r="J4870" i="2"/>
  <c r="U4869" i="2"/>
  <c r="T4869" i="2"/>
  <c r="S4869" i="2"/>
  <c r="M4869" i="2"/>
  <c r="N4869" i="2"/>
  <c r="J4869" i="2"/>
  <c r="U4868" i="2"/>
  <c r="T4868" i="2"/>
  <c r="S4868" i="2"/>
  <c r="M4868" i="2"/>
  <c r="N4868" i="2"/>
  <c r="J4868" i="2"/>
  <c r="U4867" i="2"/>
  <c r="T4867" i="2"/>
  <c r="S4867" i="2"/>
  <c r="M4867" i="2"/>
  <c r="N4867" i="2"/>
  <c r="J4867" i="2"/>
  <c r="U4866" i="2"/>
  <c r="T4866" i="2"/>
  <c r="S4866" i="2"/>
  <c r="M4866" i="2"/>
  <c r="N4866" i="2"/>
  <c r="J4866" i="2"/>
  <c r="U4865" i="2"/>
  <c r="T4865" i="2"/>
  <c r="S4865" i="2"/>
  <c r="M4865" i="2"/>
  <c r="N4865" i="2"/>
  <c r="J4865" i="2"/>
  <c r="U4864" i="2"/>
  <c r="T4864" i="2"/>
  <c r="S4864" i="2"/>
  <c r="M4864" i="2"/>
  <c r="N4864" i="2"/>
  <c r="J4864" i="2"/>
  <c r="U4863" i="2"/>
  <c r="T4863" i="2"/>
  <c r="S4863" i="2"/>
  <c r="M4863" i="2"/>
  <c r="N4863" i="2"/>
  <c r="J4863" i="2"/>
  <c r="U4862" i="2"/>
  <c r="T4862" i="2"/>
  <c r="S4862" i="2"/>
  <c r="M4862" i="2"/>
  <c r="N4862" i="2"/>
  <c r="J4862" i="2"/>
  <c r="U4861" i="2"/>
  <c r="T4861" i="2"/>
  <c r="S4861" i="2"/>
  <c r="M4861" i="2"/>
  <c r="N4861" i="2"/>
  <c r="J4861" i="2"/>
  <c r="U4860" i="2"/>
  <c r="T4860" i="2"/>
  <c r="S4860" i="2"/>
  <c r="M4860" i="2"/>
  <c r="N4860" i="2"/>
  <c r="J4860" i="2"/>
  <c r="U4859" i="2"/>
  <c r="T4859" i="2"/>
  <c r="S4859" i="2"/>
  <c r="M4859" i="2"/>
  <c r="N4859" i="2"/>
  <c r="J4859" i="2"/>
  <c r="U4858" i="2"/>
  <c r="T4858" i="2"/>
  <c r="S4858" i="2"/>
  <c r="M4858" i="2"/>
  <c r="N4858" i="2"/>
  <c r="J4858" i="2"/>
  <c r="U4857" i="2"/>
  <c r="T4857" i="2"/>
  <c r="S4857" i="2"/>
  <c r="M4857" i="2"/>
  <c r="N4857" i="2"/>
  <c r="J4857" i="2"/>
  <c r="U4856" i="2"/>
  <c r="T4856" i="2"/>
  <c r="S4856" i="2"/>
  <c r="M4856" i="2"/>
  <c r="N4856" i="2"/>
  <c r="J4856" i="2"/>
  <c r="U4855" i="2"/>
  <c r="T4855" i="2"/>
  <c r="S4855" i="2"/>
  <c r="M4855" i="2"/>
  <c r="N4855" i="2"/>
  <c r="J4855" i="2"/>
  <c r="U4854" i="2"/>
  <c r="T4854" i="2"/>
  <c r="S4854" i="2"/>
  <c r="M4854" i="2"/>
  <c r="N4854" i="2"/>
  <c r="J4854" i="2"/>
  <c r="U4853" i="2"/>
  <c r="T4853" i="2"/>
  <c r="S4853" i="2"/>
  <c r="M4853" i="2"/>
  <c r="N4853" i="2"/>
  <c r="J4853" i="2"/>
  <c r="U4852" i="2"/>
  <c r="T4852" i="2"/>
  <c r="S4852" i="2"/>
  <c r="M4852" i="2"/>
  <c r="N4852" i="2"/>
  <c r="J4852" i="2"/>
  <c r="U4851" i="2"/>
  <c r="T4851" i="2"/>
  <c r="S4851" i="2"/>
  <c r="M4851" i="2"/>
  <c r="N4851" i="2"/>
  <c r="J4851" i="2"/>
  <c r="U4850" i="2"/>
  <c r="T4850" i="2"/>
  <c r="S4850" i="2"/>
  <c r="M4850" i="2"/>
  <c r="N4850" i="2"/>
  <c r="J4850" i="2"/>
  <c r="U4849" i="2"/>
  <c r="T4849" i="2"/>
  <c r="S4849" i="2"/>
  <c r="M4849" i="2"/>
  <c r="N4849" i="2"/>
  <c r="J4849" i="2"/>
  <c r="U4848" i="2"/>
  <c r="T4848" i="2"/>
  <c r="S4848" i="2"/>
  <c r="M4848" i="2"/>
  <c r="N4848" i="2"/>
  <c r="J4848" i="2"/>
  <c r="U4847" i="2"/>
  <c r="T4847" i="2"/>
  <c r="S4847" i="2"/>
  <c r="M4847" i="2"/>
  <c r="N4847" i="2"/>
  <c r="J4847" i="2"/>
  <c r="U4846" i="2"/>
  <c r="T4846" i="2"/>
  <c r="S4846" i="2"/>
  <c r="M4846" i="2"/>
  <c r="N4846" i="2"/>
  <c r="J4846" i="2"/>
  <c r="U4845" i="2"/>
  <c r="T4845" i="2"/>
  <c r="S4845" i="2"/>
  <c r="M4845" i="2"/>
  <c r="N4845" i="2"/>
  <c r="J4845" i="2"/>
  <c r="U4844" i="2"/>
  <c r="T4844" i="2"/>
  <c r="S4844" i="2"/>
  <c r="M4844" i="2"/>
  <c r="N4844" i="2"/>
  <c r="J4844" i="2"/>
  <c r="U4843" i="2"/>
  <c r="T4843" i="2"/>
  <c r="S4843" i="2"/>
  <c r="M4843" i="2"/>
  <c r="N4843" i="2"/>
  <c r="J4843" i="2"/>
  <c r="U4842" i="2"/>
  <c r="T4842" i="2"/>
  <c r="S4842" i="2"/>
  <c r="M4842" i="2"/>
  <c r="N4842" i="2"/>
  <c r="J4842" i="2"/>
  <c r="U4841" i="2"/>
  <c r="T4841" i="2"/>
  <c r="S4841" i="2"/>
  <c r="M4841" i="2"/>
  <c r="N4841" i="2"/>
  <c r="J4841" i="2"/>
  <c r="U4840" i="2"/>
  <c r="T4840" i="2"/>
  <c r="S4840" i="2"/>
  <c r="M4840" i="2"/>
  <c r="N4840" i="2"/>
  <c r="J4840" i="2"/>
  <c r="U4839" i="2"/>
  <c r="T4839" i="2"/>
  <c r="S4839" i="2"/>
  <c r="M4839" i="2"/>
  <c r="N4839" i="2"/>
  <c r="J4839" i="2"/>
  <c r="U4838" i="2"/>
  <c r="T4838" i="2"/>
  <c r="S4838" i="2"/>
  <c r="M4838" i="2"/>
  <c r="N4838" i="2"/>
  <c r="J4838" i="2"/>
  <c r="U4837" i="2"/>
  <c r="T4837" i="2"/>
  <c r="S4837" i="2"/>
  <c r="M4837" i="2"/>
  <c r="N4837" i="2"/>
  <c r="J4837" i="2"/>
  <c r="U4836" i="2"/>
  <c r="T4836" i="2"/>
  <c r="S4836" i="2"/>
  <c r="M4836" i="2"/>
  <c r="N4836" i="2"/>
  <c r="J4836" i="2"/>
  <c r="U4835" i="2"/>
  <c r="T4835" i="2"/>
  <c r="S4835" i="2"/>
  <c r="M4835" i="2"/>
  <c r="N4835" i="2"/>
  <c r="J4835" i="2"/>
  <c r="U4834" i="2"/>
  <c r="T4834" i="2"/>
  <c r="S4834" i="2"/>
  <c r="M4834" i="2"/>
  <c r="N4834" i="2"/>
  <c r="J4834" i="2"/>
  <c r="U4833" i="2"/>
  <c r="T4833" i="2"/>
  <c r="S4833" i="2"/>
  <c r="M4833" i="2"/>
  <c r="N4833" i="2"/>
  <c r="J4833" i="2"/>
  <c r="U4832" i="2"/>
  <c r="T4832" i="2"/>
  <c r="S4832" i="2"/>
  <c r="M4832" i="2"/>
  <c r="N4832" i="2"/>
  <c r="J4832" i="2"/>
  <c r="U4831" i="2"/>
  <c r="T4831" i="2"/>
  <c r="S4831" i="2"/>
  <c r="M4831" i="2"/>
  <c r="N4831" i="2"/>
  <c r="J4831" i="2"/>
  <c r="U4830" i="2"/>
  <c r="T4830" i="2"/>
  <c r="S4830" i="2"/>
  <c r="M4830" i="2"/>
  <c r="N4830" i="2"/>
  <c r="J4830" i="2"/>
  <c r="U4829" i="2"/>
  <c r="T4829" i="2"/>
  <c r="S4829" i="2"/>
  <c r="M4829" i="2"/>
  <c r="N4829" i="2"/>
  <c r="J4829" i="2"/>
  <c r="U4828" i="2"/>
  <c r="T4828" i="2"/>
  <c r="S4828" i="2"/>
  <c r="M4828" i="2"/>
  <c r="N4828" i="2"/>
  <c r="J4828" i="2"/>
  <c r="U4827" i="2"/>
  <c r="T4827" i="2"/>
  <c r="S4827" i="2"/>
  <c r="M4827" i="2"/>
  <c r="N4827" i="2"/>
  <c r="J4827" i="2"/>
  <c r="U4826" i="2"/>
  <c r="T4826" i="2"/>
  <c r="S4826" i="2"/>
  <c r="M4826" i="2"/>
  <c r="N4826" i="2"/>
  <c r="J4826" i="2"/>
  <c r="U4825" i="2"/>
  <c r="T4825" i="2"/>
  <c r="S4825" i="2"/>
  <c r="M4825" i="2"/>
  <c r="N4825" i="2"/>
  <c r="J4825" i="2"/>
  <c r="U4824" i="2"/>
  <c r="T4824" i="2"/>
  <c r="S4824" i="2"/>
  <c r="M4824" i="2"/>
  <c r="N4824" i="2"/>
  <c r="J4824" i="2"/>
  <c r="U4823" i="2"/>
  <c r="T4823" i="2"/>
  <c r="S4823" i="2"/>
  <c r="M4823" i="2"/>
  <c r="N4823" i="2"/>
  <c r="J4823" i="2"/>
  <c r="U4822" i="2"/>
  <c r="T4822" i="2"/>
  <c r="S4822" i="2"/>
  <c r="M4822" i="2"/>
  <c r="N4822" i="2"/>
  <c r="J4822" i="2"/>
  <c r="U4821" i="2"/>
  <c r="T4821" i="2"/>
  <c r="S4821" i="2"/>
  <c r="M4821" i="2"/>
  <c r="N4821" i="2"/>
  <c r="J4821" i="2"/>
  <c r="U4820" i="2"/>
  <c r="T4820" i="2"/>
  <c r="S4820" i="2"/>
  <c r="M4820" i="2"/>
  <c r="N4820" i="2"/>
  <c r="J4820" i="2"/>
  <c r="U4819" i="2"/>
  <c r="T4819" i="2"/>
  <c r="S4819" i="2"/>
  <c r="M4819" i="2"/>
  <c r="N4819" i="2"/>
  <c r="J4819" i="2"/>
  <c r="U4818" i="2"/>
  <c r="T4818" i="2"/>
  <c r="S4818" i="2"/>
  <c r="M4818" i="2"/>
  <c r="N4818" i="2"/>
  <c r="J4818" i="2"/>
  <c r="U4817" i="2"/>
  <c r="T4817" i="2"/>
  <c r="S4817" i="2"/>
  <c r="M4817" i="2"/>
  <c r="N4817" i="2"/>
  <c r="J4817" i="2"/>
  <c r="U4816" i="2"/>
  <c r="T4816" i="2"/>
  <c r="S4816" i="2"/>
  <c r="M4816" i="2"/>
  <c r="N4816" i="2"/>
  <c r="J4816" i="2"/>
  <c r="U4815" i="2"/>
  <c r="T4815" i="2"/>
  <c r="S4815" i="2"/>
  <c r="M4815" i="2"/>
  <c r="N4815" i="2"/>
  <c r="J4815" i="2"/>
  <c r="U4814" i="2"/>
  <c r="T4814" i="2"/>
  <c r="S4814" i="2"/>
  <c r="M4814" i="2"/>
  <c r="N4814" i="2"/>
  <c r="J4814" i="2"/>
  <c r="U4813" i="2"/>
  <c r="T4813" i="2"/>
  <c r="S4813" i="2"/>
  <c r="M4813" i="2"/>
  <c r="N4813" i="2"/>
  <c r="J4813" i="2"/>
  <c r="U4812" i="2"/>
  <c r="T4812" i="2"/>
  <c r="S4812" i="2"/>
  <c r="M4812" i="2"/>
  <c r="N4812" i="2"/>
  <c r="J4812" i="2"/>
  <c r="U4811" i="2"/>
  <c r="T4811" i="2"/>
  <c r="S4811" i="2"/>
  <c r="M4811" i="2"/>
  <c r="N4811" i="2"/>
  <c r="J4811" i="2"/>
  <c r="U4810" i="2"/>
  <c r="T4810" i="2"/>
  <c r="S4810" i="2"/>
  <c r="M4810" i="2"/>
  <c r="N4810" i="2"/>
  <c r="J4810" i="2"/>
  <c r="U4809" i="2"/>
  <c r="T4809" i="2"/>
  <c r="S4809" i="2"/>
  <c r="M4809" i="2"/>
  <c r="N4809" i="2"/>
  <c r="J4809" i="2"/>
  <c r="U4808" i="2"/>
  <c r="T4808" i="2"/>
  <c r="S4808" i="2"/>
  <c r="M4808" i="2"/>
  <c r="N4808" i="2"/>
  <c r="J4808" i="2"/>
  <c r="U4807" i="2"/>
  <c r="T4807" i="2"/>
  <c r="S4807" i="2"/>
  <c r="M4807" i="2"/>
  <c r="N4807" i="2"/>
  <c r="J4807" i="2"/>
  <c r="U4806" i="2"/>
  <c r="T4806" i="2"/>
  <c r="S4806" i="2"/>
  <c r="M4806" i="2"/>
  <c r="N4806" i="2"/>
  <c r="J4806" i="2"/>
  <c r="U4805" i="2"/>
  <c r="T4805" i="2"/>
  <c r="S4805" i="2"/>
  <c r="M4805" i="2"/>
  <c r="N4805" i="2"/>
  <c r="J4805" i="2"/>
  <c r="U4804" i="2"/>
  <c r="T4804" i="2"/>
  <c r="S4804" i="2"/>
  <c r="M4804" i="2"/>
  <c r="N4804" i="2"/>
  <c r="J4804" i="2"/>
  <c r="U4803" i="2"/>
  <c r="T4803" i="2"/>
  <c r="S4803" i="2"/>
  <c r="M4803" i="2"/>
  <c r="N4803" i="2"/>
  <c r="J4803" i="2"/>
  <c r="U4802" i="2"/>
  <c r="T4802" i="2"/>
  <c r="S4802" i="2"/>
  <c r="M4802" i="2"/>
  <c r="N4802" i="2"/>
  <c r="J4802" i="2"/>
  <c r="U4801" i="2"/>
  <c r="T4801" i="2"/>
  <c r="S4801" i="2"/>
  <c r="M4801" i="2"/>
  <c r="N4801" i="2"/>
  <c r="J4801" i="2"/>
  <c r="U4800" i="2"/>
  <c r="T4800" i="2"/>
  <c r="S4800" i="2"/>
  <c r="M4800" i="2"/>
  <c r="N4800" i="2"/>
  <c r="J4800" i="2"/>
  <c r="U4799" i="2"/>
  <c r="T4799" i="2"/>
  <c r="S4799" i="2"/>
  <c r="M4799" i="2"/>
  <c r="N4799" i="2"/>
  <c r="J4799" i="2"/>
  <c r="U4798" i="2"/>
  <c r="T4798" i="2"/>
  <c r="S4798" i="2"/>
  <c r="M4798" i="2"/>
  <c r="N4798" i="2"/>
  <c r="J4798" i="2"/>
  <c r="U4797" i="2"/>
  <c r="T4797" i="2"/>
  <c r="S4797" i="2"/>
  <c r="M4797" i="2"/>
  <c r="N4797" i="2"/>
  <c r="J4797" i="2"/>
  <c r="U4796" i="2"/>
  <c r="T4796" i="2"/>
  <c r="S4796" i="2"/>
  <c r="M4796" i="2"/>
  <c r="N4796" i="2"/>
  <c r="J4796" i="2"/>
  <c r="U4795" i="2"/>
  <c r="T4795" i="2"/>
  <c r="S4795" i="2"/>
  <c r="M4795" i="2"/>
  <c r="N4795" i="2"/>
  <c r="J4795" i="2"/>
  <c r="U4794" i="2"/>
  <c r="T4794" i="2"/>
  <c r="S4794" i="2"/>
  <c r="M4794" i="2"/>
  <c r="N4794" i="2"/>
  <c r="J4794" i="2"/>
  <c r="U4793" i="2"/>
  <c r="T4793" i="2"/>
  <c r="S4793" i="2"/>
  <c r="M4793" i="2"/>
  <c r="N4793" i="2"/>
  <c r="J4793" i="2"/>
  <c r="U4792" i="2"/>
  <c r="T4792" i="2"/>
  <c r="S4792" i="2"/>
  <c r="M4792" i="2"/>
  <c r="N4792" i="2"/>
  <c r="J4792" i="2"/>
  <c r="U4791" i="2"/>
  <c r="T4791" i="2"/>
  <c r="S4791" i="2"/>
  <c r="M4791" i="2"/>
  <c r="N4791" i="2"/>
  <c r="J4791" i="2"/>
  <c r="U4790" i="2"/>
  <c r="T4790" i="2"/>
  <c r="S4790" i="2"/>
  <c r="M4790" i="2"/>
  <c r="N4790" i="2"/>
  <c r="J4790" i="2"/>
  <c r="U4789" i="2"/>
  <c r="T4789" i="2"/>
  <c r="S4789" i="2"/>
  <c r="M4789" i="2"/>
  <c r="N4789" i="2"/>
  <c r="J4789" i="2"/>
  <c r="U4788" i="2"/>
  <c r="T4788" i="2"/>
  <c r="S4788" i="2"/>
  <c r="M4788" i="2"/>
  <c r="N4788" i="2"/>
  <c r="J4788" i="2"/>
  <c r="U4787" i="2"/>
  <c r="T4787" i="2"/>
  <c r="S4787" i="2"/>
  <c r="M4787" i="2"/>
  <c r="N4787" i="2"/>
  <c r="J4787" i="2"/>
  <c r="U4786" i="2"/>
  <c r="T4786" i="2"/>
  <c r="S4786" i="2"/>
  <c r="M4786" i="2"/>
  <c r="N4786" i="2"/>
  <c r="J4786" i="2"/>
  <c r="U4785" i="2"/>
  <c r="T4785" i="2"/>
  <c r="S4785" i="2"/>
  <c r="M4785" i="2"/>
  <c r="N4785" i="2"/>
  <c r="J4785" i="2"/>
  <c r="U4784" i="2"/>
  <c r="T4784" i="2"/>
  <c r="S4784" i="2"/>
  <c r="M4784" i="2"/>
  <c r="N4784" i="2"/>
  <c r="J4784" i="2"/>
  <c r="U4783" i="2"/>
  <c r="T4783" i="2"/>
  <c r="S4783" i="2"/>
  <c r="M4783" i="2"/>
  <c r="N4783" i="2"/>
  <c r="J4783" i="2"/>
  <c r="U4782" i="2"/>
  <c r="T4782" i="2"/>
  <c r="S4782" i="2"/>
  <c r="M4782" i="2"/>
  <c r="N4782" i="2"/>
  <c r="J4782" i="2"/>
  <c r="U4781" i="2"/>
  <c r="T4781" i="2"/>
  <c r="S4781" i="2"/>
  <c r="M4781" i="2"/>
  <c r="N4781" i="2"/>
  <c r="J4781" i="2"/>
  <c r="U4780" i="2"/>
  <c r="T4780" i="2"/>
  <c r="S4780" i="2"/>
  <c r="M4780" i="2"/>
  <c r="N4780" i="2"/>
  <c r="J4780" i="2"/>
  <c r="U4779" i="2"/>
  <c r="T4779" i="2"/>
  <c r="S4779" i="2"/>
  <c r="M4779" i="2"/>
  <c r="N4779" i="2"/>
  <c r="J4779" i="2"/>
  <c r="U4778" i="2"/>
  <c r="T4778" i="2"/>
  <c r="S4778" i="2"/>
  <c r="M4778" i="2"/>
  <c r="N4778" i="2"/>
  <c r="J4778" i="2"/>
  <c r="U4777" i="2"/>
  <c r="T4777" i="2"/>
  <c r="S4777" i="2"/>
  <c r="M4777" i="2"/>
  <c r="N4777" i="2"/>
  <c r="J4777" i="2"/>
  <c r="U4776" i="2"/>
  <c r="T4776" i="2"/>
  <c r="S4776" i="2"/>
  <c r="M4776" i="2"/>
  <c r="N4776" i="2"/>
  <c r="J4776" i="2"/>
  <c r="U4775" i="2"/>
  <c r="T4775" i="2"/>
  <c r="S4775" i="2"/>
  <c r="M4775" i="2"/>
  <c r="N4775" i="2"/>
  <c r="J4775" i="2"/>
  <c r="U4774" i="2"/>
  <c r="T4774" i="2"/>
  <c r="S4774" i="2"/>
  <c r="M4774" i="2"/>
  <c r="N4774" i="2"/>
  <c r="J4774" i="2"/>
  <c r="U4773" i="2"/>
  <c r="T4773" i="2"/>
  <c r="S4773" i="2"/>
  <c r="M4773" i="2"/>
  <c r="N4773" i="2"/>
  <c r="J4773" i="2"/>
  <c r="U4772" i="2"/>
  <c r="T4772" i="2"/>
  <c r="S4772" i="2"/>
  <c r="M4772" i="2"/>
  <c r="N4772" i="2"/>
  <c r="J4772" i="2"/>
  <c r="U4771" i="2"/>
  <c r="T4771" i="2"/>
  <c r="S4771" i="2"/>
  <c r="M4771" i="2"/>
  <c r="N4771" i="2"/>
  <c r="J4771" i="2"/>
  <c r="U4770" i="2"/>
  <c r="T4770" i="2"/>
  <c r="S4770" i="2"/>
  <c r="M4770" i="2"/>
  <c r="N4770" i="2"/>
  <c r="J4770" i="2"/>
  <c r="U4769" i="2"/>
  <c r="T4769" i="2"/>
  <c r="S4769" i="2"/>
  <c r="M4769" i="2"/>
  <c r="N4769" i="2"/>
  <c r="J4769" i="2"/>
  <c r="U4768" i="2"/>
  <c r="T4768" i="2"/>
  <c r="S4768" i="2"/>
  <c r="M4768" i="2"/>
  <c r="N4768" i="2"/>
  <c r="J4768" i="2"/>
  <c r="U4767" i="2"/>
  <c r="T4767" i="2"/>
  <c r="S4767" i="2"/>
  <c r="M4767" i="2"/>
  <c r="N4767" i="2"/>
  <c r="J4767" i="2"/>
  <c r="U4766" i="2"/>
  <c r="T4766" i="2"/>
  <c r="S4766" i="2"/>
  <c r="M4766" i="2"/>
  <c r="N4766" i="2"/>
  <c r="J4766" i="2"/>
  <c r="U4765" i="2"/>
  <c r="T4765" i="2"/>
  <c r="S4765" i="2"/>
  <c r="M4765" i="2"/>
  <c r="N4765" i="2"/>
  <c r="J4765" i="2"/>
  <c r="U4764" i="2"/>
  <c r="T4764" i="2"/>
  <c r="S4764" i="2"/>
  <c r="M4764" i="2"/>
  <c r="N4764" i="2"/>
  <c r="J4764" i="2"/>
  <c r="U4763" i="2"/>
  <c r="T4763" i="2"/>
  <c r="S4763" i="2"/>
  <c r="M4763" i="2"/>
  <c r="N4763" i="2"/>
  <c r="J4763" i="2"/>
  <c r="U4762" i="2"/>
  <c r="T4762" i="2"/>
  <c r="S4762" i="2"/>
  <c r="M4762" i="2"/>
  <c r="N4762" i="2"/>
  <c r="J4762" i="2"/>
  <c r="U4761" i="2"/>
  <c r="T4761" i="2"/>
  <c r="S4761" i="2"/>
  <c r="M4761" i="2"/>
  <c r="N4761" i="2"/>
  <c r="J4761" i="2"/>
  <c r="U4760" i="2"/>
  <c r="T4760" i="2"/>
  <c r="S4760" i="2"/>
  <c r="M4760" i="2"/>
  <c r="N4760" i="2"/>
  <c r="J4760" i="2"/>
  <c r="U4759" i="2"/>
  <c r="T4759" i="2"/>
  <c r="S4759" i="2"/>
  <c r="M4759" i="2"/>
  <c r="N4759" i="2"/>
  <c r="J4759" i="2"/>
  <c r="U4758" i="2"/>
  <c r="T4758" i="2"/>
  <c r="S4758" i="2"/>
  <c r="M4758" i="2"/>
  <c r="N4758" i="2"/>
  <c r="J4758" i="2"/>
  <c r="U4757" i="2"/>
  <c r="T4757" i="2"/>
  <c r="S4757" i="2"/>
  <c r="M4757" i="2"/>
  <c r="N4757" i="2"/>
  <c r="J4757" i="2"/>
  <c r="U4756" i="2"/>
  <c r="T4756" i="2"/>
  <c r="S4756" i="2"/>
  <c r="M4756" i="2"/>
  <c r="N4756" i="2"/>
  <c r="J4756" i="2"/>
  <c r="U4755" i="2"/>
  <c r="T4755" i="2"/>
  <c r="S4755" i="2"/>
  <c r="M4755" i="2"/>
  <c r="N4755" i="2"/>
  <c r="J4755" i="2"/>
  <c r="U4754" i="2"/>
  <c r="T4754" i="2"/>
  <c r="S4754" i="2"/>
  <c r="M4754" i="2"/>
  <c r="N4754" i="2"/>
  <c r="J4754" i="2"/>
  <c r="U4753" i="2"/>
  <c r="T4753" i="2"/>
  <c r="S4753" i="2"/>
  <c r="M4753" i="2"/>
  <c r="N4753" i="2"/>
  <c r="J4753" i="2"/>
  <c r="U4752" i="2"/>
  <c r="T4752" i="2"/>
  <c r="S4752" i="2"/>
  <c r="M4752" i="2"/>
  <c r="N4752" i="2"/>
  <c r="J4752" i="2"/>
  <c r="U4751" i="2"/>
  <c r="T4751" i="2"/>
  <c r="S4751" i="2"/>
  <c r="M4751" i="2"/>
  <c r="N4751" i="2"/>
  <c r="J4751" i="2"/>
  <c r="U4750" i="2"/>
  <c r="T4750" i="2"/>
  <c r="S4750" i="2"/>
  <c r="M4750" i="2"/>
  <c r="N4750" i="2"/>
  <c r="J4750" i="2"/>
  <c r="U4749" i="2"/>
  <c r="T4749" i="2"/>
  <c r="S4749" i="2"/>
  <c r="M4749" i="2"/>
  <c r="N4749" i="2"/>
  <c r="J4749" i="2"/>
  <c r="U4748" i="2"/>
  <c r="T4748" i="2"/>
  <c r="S4748" i="2"/>
  <c r="M4748" i="2"/>
  <c r="N4748" i="2"/>
  <c r="J4748" i="2"/>
  <c r="U4747" i="2"/>
  <c r="T4747" i="2"/>
  <c r="S4747" i="2"/>
  <c r="M4747" i="2"/>
  <c r="N4747" i="2"/>
  <c r="J4747" i="2"/>
  <c r="U4746" i="2"/>
  <c r="T4746" i="2"/>
  <c r="S4746" i="2"/>
  <c r="M4746" i="2"/>
  <c r="N4746" i="2"/>
  <c r="J4746" i="2"/>
  <c r="U4745" i="2"/>
  <c r="T4745" i="2"/>
  <c r="S4745" i="2"/>
  <c r="M4745" i="2"/>
  <c r="N4745" i="2"/>
  <c r="J4745" i="2"/>
  <c r="U4744" i="2"/>
  <c r="T4744" i="2"/>
  <c r="S4744" i="2"/>
  <c r="M4744" i="2"/>
  <c r="N4744" i="2"/>
  <c r="J4744" i="2"/>
  <c r="U4743" i="2"/>
  <c r="T4743" i="2"/>
  <c r="S4743" i="2"/>
  <c r="M4743" i="2"/>
  <c r="N4743" i="2"/>
  <c r="J4743" i="2"/>
  <c r="U4742" i="2"/>
  <c r="T4742" i="2"/>
  <c r="S4742" i="2"/>
  <c r="M4742" i="2"/>
  <c r="N4742" i="2"/>
  <c r="J4742" i="2"/>
  <c r="U4741" i="2"/>
  <c r="T4741" i="2"/>
  <c r="S4741" i="2"/>
  <c r="M4741" i="2"/>
  <c r="N4741" i="2"/>
  <c r="J4741" i="2"/>
  <c r="U4740" i="2"/>
  <c r="T4740" i="2"/>
  <c r="S4740" i="2"/>
  <c r="M4740" i="2"/>
  <c r="N4740" i="2"/>
  <c r="J4740" i="2"/>
  <c r="U4739" i="2"/>
  <c r="T4739" i="2"/>
  <c r="S4739" i="2"/>
  <c r="M4739" i="2"/>
  <c r="N4739" i="2"/>
  <c r="J4739" i="2"/>
  <c r="U4738" i="2"/>
  <c r="T4738" i="2"/>
  <c r="S4738" i="2"/>
  <c r="M4738" i="2"/>
  <c r="N4738" i="2"/>
  <c r="J4738" i="2"/>
  <c r="U4737" i="2"/>
  <c r="T4737" i="2"/>
  <c r="S4737" i="2"/>
  <c r="M4737" i="2"/>
  <c r="N4737" i="2"/>
  <c r="J4737" i="2"/>
  <c r="U4736" i="2"/>
  <c r="T4736" i="2"/>
  <c r="S4736" i="2"/>
  <c r="M4736" i="2"/>
  <c r="N4736" i="2"/>
  <c r="J4736" i="2"/>
  <c r="U4735" i="2"/>
  <c r="T4735" i="2"/>
  <c r="S4735" i="2"/>
  <c r="M4735" i="2"/>
  <c r="N4735" i="2"/>
  <c r="J4735" i="2"/>
  <c r="U4734" i="2"/>
  <c r="T4734" i="2"/>
  <c r="S4734" i="2"/>
  <c r="M4734" i="2"/>
  <c r="N4734" i="2"/>
  <c r="J4734" i="2"/>
  <c r="U4733" i="2"/>
  <c r="T4733" i="2"/>
  <c r="S4733" i="2"/>
  <c r="M4733" i="2"/>
  <c r="N4733" i="2"/>
  <c r="J4733" i="2"/>
  <c r="U4732" i="2"/>
  <c r="T4732" i="2"/>
  <c r="S4732" i="2"/>
  <c r="M4732" i="2"/>
  <c r="N4732" i="2"/>
  <c r="J4732" i="2"/>
  <c r="U4731" i="2"/>
  <c r="T4731" i="2"/>
  <c r="S4731" i="2"/>
  <c r="M4731" i="2"/>
  <c r="N4731" i="2"/>
  <c r="J4731" i="2"/>
  <c r="U4730" i="2"/>
  <c r="T4730" i="2"/>
  <c r="S4730" i="2"/>
  <c r="M4730" i="2"/>
  <c r="N4730" i="2"/>
  <c r="J4730" i="2"/>
  <c r="U4729" i="2"/>
  <c r="T4729" i="2"/>
  <c r="S4729" i="2"/>
  <c r="M4729" i="2"/>
  <c r="N4729" i="2"/>
  <c r="J4729" i="2"/>
  <c r="U4728" i="2"/>
  <c r="T4728" i="2"/>
  <c r="S4728" i="2"/>
  <c r="M4728" i="2"/>
  <c r="N4728" i="2"/>
  <c r="J4728" i="2"/>
  <c r="U4727" i="2"/>
  <c r="T4727" i="2"/>
  <c r="S4727" i="2"/>
  <c r="M4727" i="2"/>
  <c r="N4727" i="2"/>
  <c r="J4727" i="2"/>
  <c r="U4726" i="2"/>
  <c r="T4726" i="2"/>
  <c r="S4726" i="2"/>
  <c r="M4726" i="2"/>
  <c r="N4726" i="2"/>
  <c r="J4726" i="2"/>
  <c r="U4725" i="2"/>
  <c r="T4725" i="2"/>
  <c r="S4725" i="2"/>
  <c r="M4725" i="2"/>
  <c r="N4725" i="2"/>
  <c r="J4725" i="2"/>
  <c r="U4724" i="2"/>
  <c r="T4724" i="2"/>
  <c r="S4724" i="2"/>
  <c r="M4724" i="2"/>
  <c r="N4724" i="2"/>
  <c r="J4724" i="2"/>
  <c r="U4723" i="2"/>
  <c r="T4723" i="2"/>
  <c r="S4723" i="2"/>
  <c r="M4723" i="2"/>
  <c r="N4723" i="2"/>
  <c r="J4723" i="2"/>
  <c r="U4722" i="2"/>
  <c r="T4722" i="2"/>
  <c r="S4722" i="2"/>
  <c r="M4722" i="2"/>
  <c r="N4722" i="2"/>
  <c r="J4722" i="2"/>
  <c r="U4721" i="2"/>
  <c r="T4721" i="2"/>
  <c r="S4721" i="2"/>
  <c r="M4721" i="2"/>
  <c r="N4721" i="2"/>
  <c r="J4721" i="2"/>
  <c r="U4720" i="2"/>
  <c r="T4720" i="2"/>
  <c r="S4720" i="2"/>
  <c r="M4720" i="2"/>
  <c r="N4720" i="2"/>
  <c r="J4720" i="2"/>
  <c r="U4719" i="2"/>
  <c r="T4719" i="2"/>
  <c r="S4719" i="2"/>
  <c r="M4719" i="2"/>
  <c r="N4719" i="2"/>
  <c r="J4719" i="2"/>
  <c r="U4718" i="2"/>
  <c r="T4718" i="2"/>
  <c r="S4718" i="2"/>
  <c r="M4718" i="2"/>
  <c r="N4718" i="2"/>
  <c r="J4718" i="2"/>
  <c r="U4717" i="2"/>
  <c r="T4717" i="2"/>
  <c r="S4717" i="2"/>
  <c r="M4717" i="2"/>
  <c r="N4717" i="2"/>
  <c r="J4717" i="2"/>
  <c r="U4716" i="2"/>
  <c r="T4716" i="2"/>
  <c r="S4716" i="2"/>
  <c r="M4716" i="2"/>
  <c r="N4716" i="2"/>
  <c r="J4716" i="2"/>
  <c r="U4715" i="2"/>
  <c r="T4715" i="2"/>
  <c r="S4715" i="2"/>
  <c r="M4715" i="2"/>
  <c r="N4715" i="2"/>
  <c r="J4715" i="2"/>
  <c r="U4714" i="2"/>
  <c r="T4714" i="2"/>
  <c r="S4714" i="2"/>
  <c r="M4714" i="2"/>
  <c r="N4714" i="2"/>
  <c r="J4714" i="2"/>
  <c r="U4713" i="2"/>
  <c r="T4713" i="2"/>
  <c r="S4713" i="2"/>
  <c r="M4713" i="2"/>
  <c r="N4713" i="2"/>
  <c r="J4713" i="2"/>
  <c r="U4712" i="2"/>
  <c r="T4712" i="2"/>
  <c r="S4712" i="2"/>
  <c r="M4712" i="2"/>
  <c r="N4712" i="2"/>
  <c r="J4712" i="2"/>
  <c r="U4711" i="2"/>
  <c r="T4711" i="2"/>
  <c r="S4711" i="2"/>
  <c r="M4711" i="2"/>
  <c r="N4711" i="2"/>
  <c r="J4711" i="2"/>
  <c r="U4710" i="2"/>
  <c r="T4710" i="2"/>
  <c r="S4710" i="2"/>
  <c r="M4710" i="2"/>
  <c r="N4710" i="2"/>
  <c r="J4710" i="2"/>
  <c r="U4709" i="2"/>
  <c r="T4709" i="2"/>
  <c r="S4709" i="2"/>
  <c r="M4709" i="2"/>
  <c r="N4709" i="2"/>
  <c r="J4709" i="2"/>
  <c r="U4708" i="2"/>
  <c r="T4708" i="2"/>
  <c r="S4708" i="2"/>
  <c r="M4708" i="2"/>
  <c r="N4708" i="2"/>
  <c r="J4708" i="2"/>
  <c r="U4707" i="2"/>
  <c r="T4707" i="2"/>
  <c r="S4707" i="2"/>
  <c r="M4707" i="2"/>
  <c r="N4707" i="2"/>
  <c r="J4707" i="2"/>
  <c r="U4706" i="2"/>
  <c r="T4706" i="2"/>
  <c r="S4706" i="2"/>
  <c r="M4706" i="2"/>
  <c r="N4706" i="2"/>
  <c r="J4706" i="2"/>
  <c r="U4705" i="2"/>
  <c r="T4705" i="2"/>
  <c r="S4705" i="2"/>
  <c r="M4705" i="2"/>
  <c r="N4705" i="2"/>
  <c r="J4705" i="2"/>
  <c r="U4704" i="2"/>
  <c r="T4704" i="2"/>
  <c r="S4704" i="2"/>
  <c r="M4704" i="2"/>
  <c r="N4704" i="2"/>
  <c r="J4704" i="2"/>
  <c r="U4703" i="2"/>
  <c r="T4703" i="2"/>
  <c r="S4703" i="2"/>
  <c r="M4703" i="2"/>
  <c r="N4703" i="2"/>
  <c r="J4703" i="2"/>
  <c r="U4702" i="2"/>
  <c r="T4702" i="2"/>
  <c r="S4702" i="2"/>
  <c r="M4702" i="2"/>
  <c r="N4702" i="2"/>
  <c r="J4702" i="2"/>
  <c r="U4701" i="2"/>
  <c r="T4701" i="2"/>
  <c r="S4701" i="2"/>
  <c r="M4701" i="2"/>
  <c r="N4701" i="2"/>
  <c r="J4701" i="2"/>
  <c r="U4700" i="2"/>
  <c r="T4700" i="2"/>
  <c r="S4700" i="2"/>
  <c r="M4700" i="2"/>
  <c r="N4700" i="2"/>
  <c r="J4700" i="2"/>
  <c r="U4699" i="2"/>
  <c r="T4699" i="2"/>
  <c r="S4699" i="2"/>
  <c r="M4699" i="2"/>
  <c r="N4699" i="2"/>
  <c r="J4699" i="2"/>
  <c r="U4698" i="2"/>
  <c r="T4698" i="2"/>
  <c r="S4698" i="2"/>
  <c r="M4698" i="2"/>
  <c r="N4698" i="2"/>
  <c r="J4698" i="2"/>
  <c r="U4697" i="2"/>
  <c r="T4697" i="2"/>
  <c r="S4697" i="2"/>
  <c r="M4697" i="2"/>
  <c r="N4697" i="2"/>
  <c r="J4697" i="2"/>
  <c r="U4696" i="2"/>
  <c r="T4696" i="2"/>
  <c r="S4696" i="2"/>
  <c r="M4696" i="2"/>
  <c r="N4696" i="2"/>
  <c r="J4696" i="2"/>
  <c r="U4695" i="2"/>
  <c r="T4695" i="2"/>
  <c r="S4695" i="2"/>
  <c r="M4695" i="2"/>
  <c r="N4695" i="2"/>
  <c r="J4695" i="2"/>
  <c r="U4694" i="2"/>
  <c r="T4694" i="2"/>
  <c r="S4694" i="2"/>
  <c r="M4694" i="2"/>
  <c r="N4694" i="2"/>
  <c r="J4694" i="2"/>
  <c r="U4693" i="2"/>
  <c r="T4693" i="2"/>
  <c r="S4693" i="2"/>
  <c r="M4693" i="2"/>
  <c r="N4693" i="2"/>
  <c r="J4693" i="2"/>
  <c r="U4692" i="2"/>
  <c r="T4692" i="2"/>
  <c r="S4692" i="2"/>
  <c r="M4692" i="2"/>
  <c r="N4692" i="2"/>
  <c r="J4692" i="2"/>
  <c r="U4691" i="2"/>
  <c r="T4691" i="2"/>
  <c r="S4691" i="2"/>
  <c r="M4691" i="2"/>
  <c r="N4691" i="2"/>
  <c r="J4691" i="2"/>
  <c r="U4690" i="2"/>
  <c r="T4690" i="2"/>
  <c r="S4690" i="2"/>
  <c r="M4690" i="2"/>
  <c r="N4690" i="2"/>
  <c r="J4690" i="2"/>
  <c r="U4689" i="2"/>
  <c r="T4689" i="2"/>
  <c r="S4689" i="2"/>
  <c r="M4689" i="2"/>
  <c r="N4689" i="2"/>
  <c r="J4689" i="2"/>
  <c r="U4688" i="2"/>
  <c r="T4688" i="2"/>
  <c r="S4688" i="2"/>
  <c r="M4688" i="2"/>
  <c r="N4688" i="2"/>
  <c r="J4688" i="2"/>
  <c r="U4687" i="2"/>
  <c r="T4687" i="2"/>
  <c r="S4687" i="2"/>
  <c r="M4687" i="2"/>
  <c r="N4687" i="2"/>
  <c r="J4687" i="2"/>
  <c r="U4686" i="2"/>
  <c r="T4686" i="2"/>
  <c r="S4686" i="2"/>
  <c r="M4686" i="2"/>
  <c r="N4686" i="2"/>
  <c r="J4686" i="2"/>
  <c r="U4685" i="2"/>
  <c r="T4685" i="2"/>
  <c r="S4685" i="2"/>
  <c r="M4685" i="2"/>
  <c r="N4685" i="2"/>
  <c r="J4685" i="2"/>
  <c r="U4684" i="2"/>
  <c r="T4684" i="2"/>
  <c r="S4684" i="2"/>
  <c r="M4684" i="2"/>
  <c r="N4684" i="2"/>
  <c r="J4684" i="2"/>
  <c r="U4683" i="2"/>
  <c r="T4683" i="2"/>
  <c r="S4683" i="2"/>
  <c r="M4683" i="2"/>
  <c r="N4683" i="2"/>
  <c r="J4683" i="2"/>
  <c r="U4682" i="2"/>
  <c r="T4682" i="2"/>
  <c r="S4682" i="2"/>
  <c r="M4682" i="2"/>
  <c r="N4682" i="2"/>
  <c r="J4682" i="2"/>
  <c r="U4681" i="2"/>
  <c r="T4681" i="2"/>
  <c r="S4681" i="2"/>
  <c r="M4681" i="2"/>
  <c r="N4681" i="2"/>
  <c r="J4681" i="2"/>
  <c r="U4680" i="2"/>
  <c r="T4680" i="2"/>
  <c r="S4680" i="2"/>
  <c r="M4680" i="2"/>
  <c r="N4680" i="2"/>
  <c r="J4680" i="2"/>
  <c r="U4679" i="2"/>
  <c r="T4679" i="2"/>
  <c r="S4679" i="2"/>
  <c r="M4679" i="2"/>
  <c r="N4679" i="2"/>
  <c r="J4679" i="2"/>
  <c r="U4678" i="2"/>
  <c r="T4678" i="2"/>
  <c r="S4678" i="2"/>
  <c r="M4678" i="2"/>
  <c r="N4678" i="2"/>
  <c r="J4678" i="2"/>
  <c r="U4677" i="2"/>
  <c r="T4677" i="2"/>
  <c r="S4677" i="2"/>
  <c r="M4677" i="2"/>
  <c r="N4677" i="2"/>
  <c r="J4677" i="2"/>
  <c r="U4676" i="2"/>
  <c r="T4676" i="2"/>
  <c r="S4676" i="2"/>
  <c r="M4676" i="2"/>
  <c r="N4676" i="2"/>
  <c r="J4676" i="2"/>
  <c r="U4675" i="2"/>
  <c r="T4675" i="2"/>
  <c r="S4675" i="2"/>
  <c r="M4675" i="2"/>
  <c r="N4675" i="2"/>
  <c r="J4675" i="2"/>
  <c r="U4674" i="2"/>
  <c r="T4674" i="2"/>
  <c r="S4674" i="2"/>
  <c r="M4674" i="2"/>
  <c r="N4674" i="2"/>
  <c r="J4674" i="2"/>
  <c r="U4673" i="2"/>
  <c r="T4673" i="2"/>
  <c r="S4673" i="2"/>
  <c r="M4673" i="2"/>
  <c r="N4673" i="2"/>
  <c r="J4673" i="2"/>
  <c r="U4672" i="2"/>
  <c r="T4672" i="2"/>
  <c r="S4672" i="2"/>
  <c r="M4672" i="2"/>
  <c r="N4672" i="2"/>
  <c r="J4672" i="2"/>
  <c r="U4671" i="2"/>
  <c r="T4671" i="2"/>
  <c r="S4671" i="2"/>
  <c r="M4671" i="2"/>
  <c r="N4671" i="2"/>
  <c r="J4671" i="2"/>
  <c r="U4670" i="2"/>
  <c r="T4670" i="2"/>
  <c r="S4670" i="2"/>
  <c r="M4670" i="2"/>
  <c r="N4670" i="2"/>
  <c r="J4670" i="2"/>
  <c r="U4669" i="2"/>
  <c r="T4669" i="2"/>
  <c r="S4669" i="2"/>
  <c r="M4669" i="2"/>
  <c r="N4669" i="2"/>
  <c r="J4669" i="2"/>
  <c r="U4668" i="2"/>
  <c r="T4668" i="2"/>
  <c r="S4668" i="2"/>
  <c r="M4668" i="2"/>
  <c r="N4668" i="2"/>
  <c r="J4668" i="2"/>
  <c r="U4667" i="2"/>
  <c r="T4667" i="2"/>
  <c r="S4667" i="2"/>
  <c r="M4667" i="2"/>
  <c r="N4667" i="2"/>
  <c r="J4667" i="2"/>
  <c r="U4666" i="2"/>
  <c r="T4666" i="2"/>
  <c r="S4666" i="2"/>
  <c r="M4666" i="2"/>
  <c r="N4666" i="2"/>
  <c r="J4666" i="2"/>
  <c r="U4665" i="2"/>
  <c r="T4665" i="2"/>
  <c r="S4665" i="2"/>
  <c r="M4665" i="2"/>
  <c r="N4665" i="2"/>
  <c r="J4665" i="2"/>
  <c r="U4664" i="2"/>
  <c r="T4664" i="2"/>
  <c r="S4664" i="2"/>
  <c r="M4664" i="2"/>
  <c r="N4664" i="2"/>
  <c r="J4664" i="2"/>
  <c r="U4663" i="2"/>
  <c r="T4663" i="2"/>
  <c r="S4663" i="2"/>
  <c r="M4663" i="2"/>
  <c r="N4663" i="2"/>
  <c r="J4663" i="2"/>
  <c r="U4662" i="2"/>
  <c r="T4662" i="2"/>
  <c r="S4662" i="2"/>
  <c r="M4662" i="2"/>
  <c r="N4662" i="2"/>
  <c r="J4662" i="2"/>
  <c r="U4661" i="2"/>
  <c r="T4661" i="2"/>
  <c r="S4661" i="2"/>
  <c r="M4661" i="2"/>
  <c r="N4661" i="2"/>
  <c r="J4661" i="2"/>
  <c r="U4660" i="2"/>
  <c r="T4660" i="2"/>
  <c r="S4660" i="2"/>
  <c r="M4660" i="2"/>
  <c r="N4660" i="2"/>
  <c r="J4660" i="2"/>
  <c r="U4659" i="2"/>
  <c r="T4659" i="2"/>
  <c r="S4659" i="2"/>
  <c r="M4659" i="2"/>
  <c r="N4659" i="2"/>
  <c r="J4659" i="2"/>
  <c r="U4658" i="2"/>
  <c r="T4658" i="2"/>
  <c r="S4658" i="2"/>
  <c r="M4658" i="2"/>
  <c r="N4658" i="2"/>
  <c r="J4658" i="2"/>
  <c r="U4657" i="2"/>
  <c r="T4657" i="2"/>
  <c r="S4657" i="2"/>
  <c r="M4657" i="2"/>
  <c r="N4657" i="2"/>
  <c r="J4657" i="2"/>
  <c r="U4656" i="2"/>
  <c r="T4656" i="2"/>
  <c r="S4656" i="2"/>
  <c r="M4656" i="2"/>
  <c r="N4656" i="2"/>
  <c r="J4656" i="2"/>
  <c r="U4655" i="2"/>
  <c r="T4655" i="2"/>
  <c r="S4655" i="2"/>
  <c r="M4655" i="2"/>
  <c r="N4655" i="2"/>
  <c r="J4655" i="2"/>
  <c r="U4654" i="2"/>
  <c r="T4654" i="2"/>
  <c r="S4654" i="2"/>
  <c r="M4654" i="2"/>
  <c r="N4654" i="2"/>
  <c r="J4654" i="2"/>
  <c r="U4653" i="2"/>
  <c r="T4653" i="2"/>
  <c r="S4653" i="2"/>
  <c r="M4653" i="2"/>
  <c r="N4653" i="2"/>
  <c r="J4653" i="2"/>
  <c r="U4652" i="2"/>
  <c r="T4652" i="2"/>
  <c r="S4652" i="2"/>
  <c r="M4652" i="2"/>
  <c r="N4652" i="2"/>
  <c r="J4652" i="2"/>
  <c r="U4651" i="2"/>
  <c r="T4651" i="2"/>
  <c r="S4651" i="2"/>
  <c r="M4651" i="2"/>
  <c r="N4651" i="2"/>
  <c r="J4651" i="2"/>
  <c r="U4650" i="2"/>
  <c r="T4650" i="2"/>
  <c r="S4650" i="2"/>
  <c r="M4650" i="2"/>
  <c r="N4650" i="2"/>
  <c r="J4650" i="2"/>
  <c r="U4649" i="2"/>
  <c r="T4649" i="2"/>
  <c r="S4649" i="2"/>
  <c r="M4649" i="2"/>
  <c r="N4649" i="2"/>
  <c r="J4649" i="2"/>
  <c r="U4648" i="2"/>
  <c r="T4648" i="2"/>
  <c r="S4648" i="2"/>
  <c r="M4648" i="2"/>
  <c r="N4648" i="2"/>
  <c r="J4648" i="2"/>
  <c r="U4647" i="2"/>
  <c r="T4647" i="2"/>
  <c r="S4647" i="2"/>
  <c r="M4647" i="2"/>
  <c r="N4647" i="2"/>
  <c r="J4647" i="2"/>
  <c r="U4646" i="2"/>
  <c r="T4646" i="2"/>
  <c r="S4646" i="2"/>
  <c r="M4646" i="2"/>
  <c r="N4646" i="2"/>
  <c r="J4646" i="2"/>
  <c r="U4645" i="2"/>
  <c r="T4645" i="2"/>
  <c r="S4645" i="2"/>
  <c r="M4645" i="2"/>
  <c r="N4645" i="2"/>
  <c r="J4645" i="2"/>
  <c r="U4644" i="2"/>
  <c r="T4644" i="2"/>
  <c r="S4644" i="2"/>
  <c r="M4644" i="2"/>
  <c r="N4644" i="2"/>
  <c r="J4644" i="2"/>
  <c r="U4643" i="2"/>
  <c r="T4643" i="2"/>
  <c r="S4643" i="2"/>
  <c r="M4643" i="2"/>
  <c r="N4643" i="2"/>
  <c r="J4643" i="2"/>
  <c r="U4642" i="2"/>
  <c r="T4642" i="2"/>
  <c r="S4642" i="2"/>
  <c r="M4642" i="2"/>
  <c r="N4642" i="2"/>
  <c r="J4642" i="2"/>
  <c r="U4641" i="2"/>
  <c r="T4641" i="2"/>
  <c r="S4641" i="2"/>
  <c r="M4641" i="2"/>
  <c r="N4641" i="2"/>
  <c r="J4641" i="2"/>
  <c r="U4640" i="2"/>
  <c r="T4640" i="2"/>
  <c r="S4640" i="2"/>
  <c r="M4640" i="2"/>
  <c r="N4640" i="2"/>
  <c r="J4640" i="2"/>
  <c r="U4639" i="2"/>
  <c r="T4639" i="2"/>
  <c r="S4639" i="2"/>
  <c r="M4639" i="2"/>
  <c r="N4639" i="2"/>
  <c r="J4639" i="2"/>
  <c r="U4638" i="2"/>
  <c r="T4638" i="2"/>
  <c r="S4638" i="2"/>
  <c r="M4638" i="2"/>
  <c r="N4638" i="2"/>
  <c r="J4638" i="2"/>
  <c r="U4637" i="2"/>
  <c r="T4637" i="2"/>
  <c r="S4637" i="2"/>
  <c r="M4637" i="2"/>
  <c r="N4637" i="2"/>
  <c r="J4637" i="2"/>
  <c r="U4636" i="2"/>
  <c r="T4636" i="2"/>
  <c r="S4636" i="2"/>
  <c r="M4636" i="2"/>
  <c r="N4636" i="2"/>
  <c r="J4636" i="2"/>
  <c r="U4635" i="2"/>
  <c r="T4635" i="2"/>
  <c r="S4635" i="2"/>
  <c r="M4635" i="2"/>
  <c r="N4635" i="2"/>
  <c r="J4635" i="2"/>
  <c r="U4634" i="2"/>
  <c r="T4634" i="2"/>
  <c r="S4634" i="2"/>
  <c r="M4634" i="2"/>
  <c r="N4634" i="2"/>
  <c r="J4634" i="2"/>
  <c r="U4633" i="2"/>
  <c r="T4633" i="2"/>
  <c r="S4633" i="2"/>
  <c r="M4633" i="2"/>
  <c r="N4633" i="2"/>
  <c r="J4633" i="2"/>
  <c r="U4632" i="2"/>
  <c r="T4632" i="2"/>
  <c r="S4632" i="2"/>
  <c r="M4632" i="2"/>
  <c r="N4632" i="2"/>
  <c r="J4632" i="2"/>
  <c r="U4631" i="2"/>
  <c r="T4631" i="2"/>
  <c r="S4631" i="2"/>
  <c r="M4631" i="2"/>
  <c r="N4631" i="2"/>
  <c r="J4631" i="2"/>
  <c r="U4630" i="2"/>
  <c r="T4630" i="2"/>
  <c r="S4630" i="2"/>
  <c r="M4630" i="2"/>
  <c r="N4630" i="2"/>
  <c r="J4630" i="2"/>
  <c r="U4629" i="2"/>
  <c r="T4629" i="2"/>
  <c r="S4629" i="2"/>
  <c r="M4629" i="2"/>
  <c r="N4629" i="2"/>
  <c r="J4629" i="2"/>
  <c r="U4628" i="2"/>
  <c r="T4628" i="2"/>
  <c r="S4628" i="2"/>
  <c r="M4628" i="2"/>
  <c r="N4628" i="2"/>
  <c r="J4628" i="2"/>
  <c r="U4627" i="2"/>
  <c r="T4627" i="2"/>
  <c r="S4627" i="2"/>
  <c r="M4627" i="2"/>
  <c r="N4627" i="2"/>
  <c r="J4627" i="2"/>
  <c r="U4626" i="2"/>
  <c r="T4626" i="2"/>
  <c r="S4626" i="2"/>
  <c r="M4626" i="2"/>
  <c r="N4626" i="2"/>
  <c r="J4626" i="2"/>
  <c r="U4625" i="2"/>
  <c r="T4625" i="2"/>
  <c r="S4625" i="2"/>
  <c r="M4625" i="2"/>
  <c r="N4625" i="2"/>
  <c r="J4625" i="2"/>
  <c r="U4624" i="2"/>
  <c r="T4624" i="2"/>
  <c r="S4624" i="2"/>
  <c r="M4624" i="2"/>
  <c r="N4624" i="2"/>
  <c r="J4624" i="2"/>
  <c r="U4623" i="2"/>
  <c r="T4623" i="2"/>
  <c r="S4623" i="2"/>
  <c r="M4623" i="2"/>
  <c r="N4623" i="2"/>
  <c r="J4623" i="2"/>
  <c r="U4622" i="2"/>
  <c r="T4622" i="2"/>
  <c r="S4622" i="2"/>
  <c r="M4622" i="2"/>
  <c r="N4622" i="2"/>
  <c r="J4622" i="2"/>
  <c r="U4621" i="2"/>
  <c r="T4621" i="2"/>
  <c r="S4621" i="2"/>
  <c r="M4621" i="2"/>
  <c r="N4621" i="2"/>
  <c r="J4621" i="2"/>
  <c r="U4620" i="2"/>
  <c r="T4620" i="2"/>
  <c r="S4620" i="2"/>
  <c r="M4620" i="2"/>
  <c r="N4620" i="2"/>
  <c r="J4620" i="2"/>
  <c r="U4619" i="2"/>
  <c r="T4619" i="2"/>
  <c r="S4619" i="2"/>
  <c r="M4619" i="2"/>
  <c r="N4619" i="2"/>
  <c r="J4619" i="2"/>
  <c r="U4618" i="2"/>
  <c r="T4618" i="2"/>
  <c r="S4618" i="2"/>
  <c r="M4618" i="2"/>
  <c r="N4618" i="2"/>
  <c r="J4618" i="2"/>
  <c r="U4617" i="2"/>
  <c r="T4617" i="2"/>
  <c r="S4617" i="2"/>
  <c r="M4617" i="2"/>
  <c r="N4617" i="2"/>
  <c r="J4617" i="2"/>
  <c r="U4616" i="2"/>
  <c r="T4616" i="2"/>
  <c r="S4616" i="2"/>
  <c r="M4616" i="2"/>
  <c r="N4616" i="2"/>
  <c r="J4616" i="2"/>
  <c r="U4615" i="2"/>
  <c r="T4615" i="2"/>
  <c r="S4615" i="2"/>
  <c r="M4615" i="2"/>
  <c r="N4615" i="2"/>
  <c r="J4615" i="2"/>
  <c r="U4614" i="2"/>
  <c r="T4614" i="2"/>
  <c r="S4614" i="2"/>
  <c r="M4614" i="2"/>
  <c r="N4614" i="2"/>
  <c r="J4614" i="2"/>
  <c r="U4613" i="2"/>
  <c r="T4613" i="2"/>
  <c r="S4613" i="2"/>
  <c r="M4613" i="2"/>
  <c r="N4613" i="2"/>
  <c r="J4613" i="2"/>
  <c r="U4612" i="2"/>
  <c r="T4612" i="2"/>
  <c r="S4612" i="2"/>
  <c r="M4612" i="2"/>
  <c r="N4612" i="2"/>
  <c r="J4612" i="2"/>
  <c r="U4611" i="2"/>
  <c r="T4611" i="2"/>
  <c r="S4611" i="2"/>
  <c r="M4611" i="2"/>
  <c r="N4611" i="2"/>
  <c r="J4611" i="2"/>
  <c r="U4610" i="2"/>
  <c r="T4610" i="2"/>
  <c r="S4610" i="2"/>
  <c r="M4610" i="2"/>
  <c r="N4610" i="2"/>
  <c r="J4610" i="2"/>
  <c r="U4609" i="2"/>
  <c r="T4609" i="2"/>
  <c r="S4609" i="2"/>
  <c r="M4609" i="2"/>
  <c r="N4609" i="2"/>
  <c r="J4609" i="2"/>
  <c r="U4608" i="2"/>
  <c r="T4608" i="2"/>
  <c r="S4608" i="2"/>
  <c r="M4608" i="2"/>
  <c r="N4608" i="2"/>
  <c r="J4608" i="2"/>
  <c r="U4607" i="2"/>
  <c r="T4607" i="2"/>
  <c r="S4607" i="2"/>
  <c r="M4607" i="2"/>
  <c r="N4607" i="2"/>
  <c r="J4607" i="2"/>
  <c r="U4606" i="2"/>
  <c r="T4606" i="2"/>
  <c r="S4606" i="2"/>
  <c r="M4606" i="2"/>
  <c r="N4606" i="2"/>
  <c r="J4606" i="2"/>
  <c r="U4605" i="2"/>
  <c r="T4605" i="2"/>
  <c r="S4605" i="2"/>
  <c r="M4605" i="2"/>
  <c r="N4605" i="2"/>
  <c r="J4605" i="2"/>
  <c r="U4604" i="2"/>
  <c r="T4604" i="2"/>
  <c r="S4604" i="2"/>
  <c r="M4604" i="2"/>
  <c r="N4604" i="2"/>
  <c r="J4604" i="2"/>
  <c r="U4603" i="2"/>
  <c r="T4603" i="2"/>
  <c r="S4603" i="2"/>
  <c r="M4603" i="2"/>
  <c r="N4603" i="2"/>
  <c r="J4603" i="2"/>
  <c r="U4602" i="2"/>
  <c r="T4602" i="2"/>
  <c r="S4602" i="2"/>
  <c r="M4602" i="2"/>
  <c r="N4602" i="2"/>
  <c r="J4602" i="2"/>
  <c r="U4601" i="2"/>
  <c r="T4601" i="2"/>
  <c r="S4601" i="2"/>
  <c r="M4601" i="2"/>
  <c r="N4601" i="2"/>
  <c r="J4601" i="2"/>
  <c r="U4600" i="2"/>
  <c r="T4600" i="2"/>
  <c r="S4600" i="2"/>
  <c r="M4600" i="2"/>
  <c r="N4600" i="2"/>
  <c r="J4600" i="2"/>
  <c r="U4599" i="2"/>
  <c r="T4599" i="2"/>
  <c r="S4599" i="2"/>
  <c r="M4599" i="2"/>
  <c r="N4599" i="2"/>
  <c r="J4599" i="2"/>
  <c r="U4598" i="2"/>
  <c r="T4598" i="2"/>
  <c r="S4598" i="2"/>
  <c r="M4598" i="2"/>
  <c r="N4598" i="2"/>
  <c r="J4598" i="2"/>
  <c r="U4597" i="2"/>
  <c r="T4597" i="2"/>
  <c r="S4597" i="2"/>
  <c r="M4597" i="2"/>
  <c r="N4597" i="2"/>
  <c r="J4597" i="2"/>
  <c r="U4596" i="2"/>
  <c r="T4596" i="2"/>
  <c r="S4596" i="2"/>
  <c r="M4596" i="2"/>
  <c r="N4596" i="2"/>
  <c r="J4596" i="2"/>
  <c r="U4595" i="2"/>
  <c r="T4595" i="2"/>
  <c r="S4595" i="2"/>
  <c r="M4595" i="2"/>
  <c r="N4595" i="2"/>
  <c r="J4595" i="2"/>
  <c r="U4594" i="2"/>
  <c r="T4594" i="2"/>
  <c r="S4594" i="2"/>
  <c r="M4594" i="2"/>
  <c r="N4594" i="2"/>
  <c r="J4594" i="2"/>
  <c r="U4593" i="2"/>
  <c r="T4593" i="2"/>
  <c r="S4593" i="2"/>
  <c r="M4593" i="2"/>
  <c r="N4593" i="2"/>
  <c r="J4593" i="2"/>
  <c r="U4592" i="2"/>
  <c r="T4592" i="2"/>
  <c r="S4592" i="2"/>
  <c r="M4592" i="2"/>
  <c r="N4592" i="2"/>
  <c r="J4592" i="2"/>
  <c r="U4591" i="2"/>
  <c r="T4591" i="2"/>
  <c r="S4591" i="2"/>
  <c r="M4591" i="2"/>
  <c r="N4591" i="2"/>
  <c r="J4591" i="2"/>
  <c r="U4590" i="2"/>
  <c r="T4590" i="2"/>
  <c r="S4590" i="2"/>
  <c r="M4590" i="2"/>
  <c r="N4590" i="2"/>
  <c r="J4590" i="2"/>
  <c r="U4589" i="2"/>
  <c r="T4589" i="2"/>
  <c r="S4589" i="2"/>
  <c r="M4589" i="2"/>
  <c r="N4589" i="2"/>
  <c r="J4589" i="2"/>
  <c r="U4588" i="2"/>
  <c r="T4588" i="2"/>
  <c r="S4588" i="2"/>
  <c r="M4588" i="2"/>
  <c r="N4588" i="2"/>
  <c r="J4588" i="2"/>
  <c r="U4587" i="2"/>
  <c r="T4587" i="2"/>
  <c r="S4587" i="2"/>
  <c r="M4587" i="2"/>
  <c r="N4587" i="2"/>
  <c r="J4587" i="2"/>
  <c r="U4586" i="2"/>
  <c r="T4586" i="2"/>
  <c r="S4586" i="2"/>
  <c r="M4586" i="2"/>
  <c r="N4586" i="2"/>
  <c r="J4586" i="2"/>
  <c r="U4585" i="2"/>
  <c r="T4585" i="2"/>
  <c r="S4585" i="2"/>
  <c r="M4585" i="2"/>
  <c r="N4585" i="2"/>
  <c r="J4585" i="2"/>
  <c r="U4584" i="2"/>
  <c r="T4584" i="2"/>
  <c r="S4584" i="2"/>
  <c r="M4584" i="2"/>
  <c r="N4584" i="2"/>
  <c r="J4584" i="2"/>
  <c r="U4583" i="2"/>
  <c r="T4583" i="2"/>
  <c r="S4583" i="2"/>
  <c r="M4583" i="2"/>
  <c r="N4583" i="2"/>
  <c r="J4583" i="2"/>
  <c r="U4582" i="2"/>
  <c r="T4582" i="2"/>
  <c r="S4582" i="2"/>
  <c r="M4582" i="2"/>
  <c r="N4582" i="2"/>
  <c r="J4582" i="2"/>
  <c r="U4581" i="2"/>
  <c r="T4581" i="2"/>
  <c r="S4581" i="2"/>
  <c r="M4581" i="2"/>
  <c r="N4581" i="2"/>
  <c r="J4581" i="2"/>
  <c r="U4580" i="2"/>
  <c r="T4580" i="2"/>
  <c r="S4580" i="2"/>
  <c r="M4580" i="2"/>
  <c r="N4580" i="2"/>
  <c r="J4580" i="2"/>
  <c r="U4579" i="2"/>
  <c r="T4579" i="2"/>
  <c r="S4579" i="2"/>
  <c r="M4579" i="2"/>
  <c r="N4579" i="2"/>
  <c r="J4579" i="2"/>
  <c r="U4578" i="2"/>
  <c r="T4578" i="2"/>
  <c r="S4578" i="2"/>
  <c r="M4578" i="2"/>
  <c r="N4578" i="2"/>
  <c r="J4578" i="2"/>
  <c r="U4577" i="2"/>
  <c r="T4577" i="2"/>
  <c r="S4577" i="2"/>
  <c r="M4577" i="2"/>
  <c r="N4577" i="2"/>
  <c r="J4577" i="2"/>
  <c r="U4576" i="2"/>
  <c r="T4576" i="2"/>
  <c r="S4576" i="2"/>
  <c r="M4576" i="2"/>
  <c r="N4576" i="2"/>
  <c r="J4576" i="2"/>
  <c r="U4575" i="2"/>
  <c r="T4575" i="2"/>
  <c r="S4575" i="2"/>
  <c r="M4575" i="2"/>
  <c r="N4575" i="2"/>
  <c r="J4575" i="2"/>
  <c r="U4574" i="2"/>
  <c r="T4574" i="2"/>
  <c r="S4574" i="2"/>
  <c r="M4574" i="2"/>
  <c r="N4574" i="2"/>
  <c r="J4574" i="2"/>
  <c r="U4573" i="2"/>
  <c r="T4573" i="2"/>
  <c r="S4573" i="2"/>
  <c r="M4573" i="2"/>
  <c r="N4573" i="2"/>
  <c r="J4573" i="2"/>
  <c r="U4572" i="2"/>
  <c r="T4572" i="2"/>
  <c r="S4572" i="2"/>
  <c r="M4572" i="2"/>
  <c r="N4572" i="2"/>
  <c r="J4572" i="2"/>
  <c r="U4571" i="2"/>
  <c r="T4571" i="2"/>
  <c r="S4571" i="2"/>
  <c r="M4571" i="2"/>
  <c r="N4571" i="2"/>
  <c r="J4571" i="2"/>
  <c r="U4570" i="2"/>
  <c r="T4570" i="2"/>
  <c r="S4570" i="2"/>
  <c r="M4570" i="2"/>
  <c r="N4570" i="2"/>
  <c r="J4570" i="2"/>
  <c r="U4569" i="2"/>
  <c r="T4569" i="2"/>
  <c r="S4569" i="2"/>
  <c r="M4569" i="2"/>
  <c r="N4569" i="2"/>
  <c r="J4569" i="2"/>
  <c r="U4568" i="2"/>
  <c r="T4568" i="2"/>
  <c r="S4568" i="2"/>
  <c r="M4568" i="2"/>
  <c r="N4568" i="2"/>
  <c r="J4568" i="2"/>
  <c r="U4567" i="2"/>
  <c r="T4567" i="2"/>
  <c r="S4567" i="2"/>
  <c r="M4567" i="2"/>
  <c r="N4567" i="2"/>
  <c r="J4567" i="2"/>
  <c r="U4566" i="2"/>
  <c r="T4566" i="2"/>
  <c r="S4566" i="2"/>
  <c r="M4566" i="2"/>
  <c r="N4566" i="2"/>
  <c r="J4566" i="2"/>
  <c r="U4565" i="2"/>
  <c r="T4565" i="2"/>
  <c r="S4565" i="2"/>
  <c r="M4565" i="2"/>
  <c r="N4565" i="2"/>
  <c r="J4565" i="2"/>
  <c r="U4564" i="2"/>
  <c r="T4564" i="2"/>
  <c r="S4564" i="2"/>
  <c r="M4564" i="2"/>
  <c r="N4564" i="2"/>
  <c r="J4564" i="2"/>
  <c r="U4563" i="2"/>
  <c r="T4563" i="2"/>
  <c r="S4563" i="2"/>
  <c r="M4563" i="2"/>
  <c r="N4563" i="2"/>
  <c r="J4563" i="2"/>
  <c r="U4562" i="2"/>
  <c r="T4562" i="2"/>
  <c r="S4562" i="2"/>
  <c r="M4562" i="2"/>
  <c r="N4562" i="2"/>
  <c r="J4562" i="2"/>
  <c r="U4561" i="2"/>
  <c r="T4561" i="2"/>
  <c r="S4561" i="2"/>
  <c r="M4561" i="2"/>
  <c r="N4561" i="2"/>
  <c r="J4561" i="2"/>
  <c r="U4560" i="2"/>
  <c r="T4560" i="2"/>
  <c r="S4560" i="2"/>
  <c r="M4560" i="2"/>
  <c r="N4560" i="2"/>
  <c r="J4560" i="2"/>
  <c r="U4559" i="2"/>
  <c r="T4559" i="2"/>
  <c r="S4559" i="2"/>
  <c r="M4559" i="2"/>
  <c r="N4559" i="2"/>
  <c r="J4559" i="2"/>
  <c r="U4558" i="2"/>
  <c r="T4558" i="2"/>
  <c r="S4558" i="2"/>
  <c r="M4558" i="2"/>
  <c r="N4558" i="2"/>
  <c r="J4558" i="2"/>
  <c r="U4557" i="2"/>
  <c r="T4557" i="2"/>
  <c r="S4557" i="2"/>
  <c r="M4557" i="2"/>
  <c r="N4557" i="2"/>
  <c r="J4557" i="2"/>
  <c r="U4556" i="2"/>
  <c r="T4556" i="2"/>
  <c r="S4556" i="2"/>
  <c r="M4556" i="2"/>
  <c r="N4556" i="2"/>
  <c r="J4556" i="2"/>
  <c r="U4555" i="2"/>
  <c r="T4555" i="2"/>
  <c r="S4555" i="2"/>
  <c r="M4555" i="2"/>
  <c r="N4555" i="2"/>
  <c r="J4555" i="2"/>
  <c r="U4554" i="2"/>
  <c r="T4554" i="2"/>
  <c r="S4554" i="2"/>
  <c r="M4554" i="2"/>
  <c r="N4554" i="2"/>
  <c r="J4554" i="2"/>
  <c r="U4553" i="2"/>
  <c r="T4553" i="2"/>
  <c r="S4553" i="2"/>
  <c r="M4553" i="2"/>
  <c r="N4553" i="2"/>
  <c r="J4553" i="2"/>
  <c r="U4552" i="2"/>
  <c r="T4552" i="2"/>
  <c r="S4552" i="2"/>
  <c r="M4552" i="2"/>
  <c r="N4552" i="2"/>
  <c r="J4552" i="2"/>
  <c r="U4551" i="2"/>
  <c r="T4551" i="2"/>
  <c r="S4551" i="2"/>
  <c r="M4551" i="2"/>
  <c r="N4551" i="2"/>
  <c r="J4551" i="2"/>
  <c r="U4550" i="2"/>
  <c r="T4550" i="2"/>
  <c r="S4550" i="2"/>
  <c r="M4550" i="2"/>
  <c r="N4550" i="2"/>
  <c r="J4550" i="2"/>
  <c r="U4549" i="2"/>
  <c r="T4549" i="2"/>
  <c r="S4549" i="2"/>
  <c r="M4549" i="2"/>
  <c r="N4549" i="2"/>
  <c r="J4549" i="2"/>
  <c r="U4548" i="2"/>
  <c r="T4548" i="2"/>
  <c r="S4548" i="2"/>
  <c r="M4548" i="2"/>
  <c r="N4548" i="2"/>
  <c r="J4548" i="2"/>
  <c r="U4547" i="2"/>
  <c r="T4547" i="2"/>
  <c r="S4547" i="2"/>
  <c r="M4547" i="2"/>
  <c r="N4547" i="2"/>
  <c r="J4547" i="2"/>
  <c r="U4546" i="2"/>
  <c r="T4546" i="2"/>
  <c r="S4546" i="2"/>
  <c r="M4546" i="2"/>
  <c r="N4546" i="2"/>
  <c r="J4546" i="2"/>
  <c r="U4545" i="2"/>
  <c r="T4545" i="2"/>
  <c r="S4545" i="2"/>
  <c r="M4545" i="2"/>
  <c r="N4545" i="2"/>
  <c r="J4545" i="2"/>
  <c r="U4544" i="2"/>
  <c r="T4544" i="2"/>
  <c r="S4544" i="2"/>
  <c r="M4544" i="2"/>
  <c r="N4544" i="2"/>
  <c r="J4544" i="2"/>
  <c r="U4543" i="2"/>
  <c r="T4543" i="2"/>
  <c r="S4543" i="2"/>
  <c r="M4543" i="2"/>
  <c r="N4543" i="2"/>
  <c r="J4543" i="2"/>
  <c r="U4542" i="2"/>
  <c r="T4542" i="2"/>
  <c r="S4542" i="2"/>
  <c r="M4542" i="2"/>
  <c r="N4542" i="2"/>
  <c r="J4542" i="2"/>
  <c r="U4541" i="2"/>
  <c r="T4541" i="2"/>
  <c r="S4541" i="2"/>
  <c r="M4541" i="2"/>
  <c r="N4541" i="2"/>
  <c r="J4541" i="2"/>
  <c r="U4540" i="2"/>
  <c r="T4540" i="2"/>
  <c r="S4540" i="2"/>
  <c r="M4540" i="2"/>
  <c r="N4540" i="2"/>
  <c r="J4540" i="2"/>
  <c r="U4539" i="2"/>
  <c r="T4539" i="2"/>
  <c r="S4539" i="2"/>
  <c r="M4539" i="2"/>
  <c r="N4539" i="2"/>
  <c r="J4539" i="2"/>
  <c r="U4538" i="2"/>
  <c r="T4538" i="2"/>
  <c r="S4538" i="2"/>
  <c r="M4538" i="2"/>
  <c r="N4538" i="2"/>
  <c r="J4538" i="2"/>
  <c r="U4537" i="2"/>
  <c r="T4537" i="2"/>
  <c r="S4537" i="2"/>
  <c r="M4537" i="2"/>
  <c r="N4537" i="2"/>
  <c r="J4537" i="2"/>
  <c r="U4536" i="2"/>
  <c r="T4536" i="2"/>
  <c r="S4536" i="2"/>
  <c r="M4536" i="2"/>
  <c r="N4536" i="2"/>
  <c r="J4536" i="2"/>
  <c r="U4535" i="2"/>
  <c r="T4535" i="2"/>
  <c r="S4535" i="2"/>
  <c r="M4535" i="2"/>
  <c r="N4535" i="2"/>
  <c r="J4535" i="2"/>
  <c r="U4534" i="2"/>
  <c r="T4534" i="2"/>
  <c r="S4534" i="2"/>
  <c r="M4534" i="2"/>
  <c r="N4534" i="2"/>
  <c r="J4534" i="2"/>
  <c r="U4533" i="2"/>
  <c r="T4533" i="2"/>
  <c r="S4533" i="2"/>
  <c r="M4533" i="2"/>
  <c r="N4533" i="2"/>
  <c r="J4533" i="2"/>
  <c r="U4532" i="2"/>
  <c r="T4532" i="2"/>
  <c r="S4532" i="2"/>
  <c r="M4532" i="2"/>
  <c r="N4532" i="2"/>
  <c r="J4532" i="2"/>
  <c r="U4531" i="2"/>
  <c r="T4531" i="2"/>
  <c r="S4531" i="2"/>
  <c r="M4531" i="2"/>
  <c r="N4531" i="2"/>
  <c r="J4531" i="2"/>
  <c r="U4530" i="2"/>
  <c r="T4530" i="2"/>
  <c r="S4530" i="2"/>
  <c r="M4530" i="2"/>
  <c r="N4530" i="2"/>
  <c r="J4530" i="2"/>
  <c r="U4529" i="2"/>
  <c r="T4529" i="2"/>
  <c r="S4529" i="2"/>
  <c r="M4529" i="2"/>
  <c r="N4529" i="2"/>
  <c r="J4529" i="2"/>
  <c r="U4528" i="2"/>
  <c r="T4528" i="2"/>
  <c r="S4528" i="2"/>
  <c r="M4528" i="2"/>
  <c r="N4528" i="2"/>
  <c r="J4528" i="2"/>
  <c r="U4527" i="2"/>
  <c r="T4527" i="2"/>
  <c r="S4527" i="2"/>
  <c r="M4527" i="2"/>
  <c r="N4527" i="2"/>
  <c r="J4527" i="2"/>
  <c r="U4526" i="2"/>
  <c r="T4526" i="2"/>
  <c r="S4526" i="2"/>
  <c r="M4526" i="2"/>
  <c r="N4526" i="2"/>
  <c r="J4526" i="2"/>
  <c r="U4525" i="2"/>
  <c r="T4525" i="2"/>
  <c r="S4525" i="2"/>
  <c r="M4525" i="2"/>
  <c r="N4525" i="2"/>
  <c r="J4525" i="2"/>
  <c r="U4524" i="2"/>
  <c r="T4524" i="2"/>
  <c r="S4524" i="2"/>
  <c r="M4524" i="2"/>
  <c r="N4524" i="2"/>
  <c r="J4524" i="2"/>
  <c r="U4523" i="2"/>
  <c r="T4523" i="2"/>
  <c r="S4523" i="2"/>
  <c r="M4523" i="2"/>
  <c r="N4523" i="2"/>
  <c r="J4523" i="2"/>
  <c r="U4522" i="2"/>
  <c r="T4522" i="2"/>
  <c r="S4522" i="2"/>
  <c r="M4522" i="2"/>
  <c r="N4522" i="2"/>
  <c r="J4522" i="2"/>
  <c r="U4521" i="2"/>
  <c r="T4521" i="2"/>
  <c r="S4521" i="2"/>
  <c r="M4521" i="2"/>
  <c r="N4521" i="2"/>
  <c r="J4521" i="2"/>
  <c r="U4520" i="2"/>
  <c r="T4520" i="2"/>
  <c r="S4520" i="2"/>
  <c r="M4520" i="2"/>
  <c r="N4520" i="2"/>
  <c r="J4520" i="2"/>
  <c r="U4519" i="2"/>
  <c r="T4519" i="2"/>
  <c r="S4519" i="2"/>
  <c r="M4519" i="2"/>
  <c r="N4519" i="2"/>
  <c r="J4519" i="2"/>
  <c r="U4518" i="2"/>
  <c r="T4518" i="2"/>
  <c r="S4518" i="2"/>
  <c r="M4518" i="2"/>
  <c r="N4518" i="2"/>
  <c r="J4518" i="2"/>
  <c r="U4517" i="2"/>
  <c r="T4517" i="2"/>
  <c r="S4517" i="2"/>
  <c r="M4517" i="2"/>
  <c r="N4517" i="2"/>
  <c r="J4517" i="2"/>
  <c r="U4516" i="2"/>
  <c r="T4516" i="2"/>
  <c r="S4516" i="2"/>
  <c r="M4516" i="2"/>
  <c r="N4516" i="2"/>
  <c r="J4516" i="2"/>
  <c r="U4515" i="2"/>
  <c r="T4515" i="2"/>
  <c r="S4515" i="2"/>
  <c r="M4515" i="2"/>
  <c r="N4515" i="2"/>
  <c r="J4515" i="2"/>
  <c r="U4514" i="2"/>
  <c r="T4514" i="2"/>
  <c r="S4514" i="2"/>
  <c r="M4514" i="2"/>
  <c r="N4514" i="2"/>
  <c r="J4514" i="2"/>
  <c r="U4513" i="2"/>
  <c r="T4513" i="2"/>
  <c r="S4513" i="2"/>
  <c r="M4513" i="2"/>
  <c r="N4513" i="2"/>
  <c r="J4513" i="2"/>
  <c r="U4512" i="2"/>
  <c r="T4512" i="2"/>
  <c r="S4512" i="2"/>
  <c r="M4512" i="2"/>
  <c r="N4512" i="2"/>
  <c r="J4512" i="2"/>
  <c r="U4511" i="2"/>
  <c r="T4511" i="2"/>
  <c r="S4511" i="2"/>
  <c r="M4511" i="2"/>
  <c r="N4511" i="2"/>
  <c r="J4511" i="2"/>
  <c r="U4510" i="2"/>
  <c r="T4510" i="2"/>
  <c r="S4510" i="2"/>
  <c r="M4510" i="2"/>
  <c r="N4510" i="2"/>
  <c r="J4510" i="2"/>
  <c r="U4509" i="2"/>
  <c r="T4509" i="2"/>
  <c r="S4509" i="2"/>
  <c r="M4509" i="2"/>
  <c r="N4509" i="2"/>
  <c r="J4509" i="2"/>
  <c r="U4508" i="2"/>
  <c r="T4508" i="2"/>
  <c r="S4508" i="2"/>
  <c r="M4508" i="2"/>
  <c r="N4508" i="2"/>
  <c r="J4508" i="2"/>
  <c r="U4507" i="2"/>
  <c r="T4507" i="2"/>
  <c r="S4507" i="2"/>
  <c r="M4507" i="2"/>
  <c r="N4507" i="2"/>
  <c r="J4507" i="2"/>
  <c r="U4506" i="2"/>
  <c r="T4506" i="2"/>
  <c r="S4506" i="2"/>
  <c r="M4506" i="2"/>
  <c r="N4506" i="2"/>
  <c r="J4506" i="2"/>
  <c r="U4505" i="2"/>
  <c r="T4505" i="2"/>
  <c r="S4505" i="2"/>
  <c r="M4505" i="2"/>
  <c r="N4505" i="2"/>
  <c r="J4505" i="2"/>
  <c r="U4504" i="2"/>
  <c r="T4504" i="2"/>
  <c r="S4504" i="2"/>
  <c r="M4504" i="2"/>
  <c r="N4504" i="2"/>
  <c r="J4504" i="2"/>
  <c r="U4503" i="2"/>
  <c r="T4503" i="2"/>
  <c r="S4503" i="2"/>
  <c r="M4503" i="2"/>
  <c r="N4503" i="2"/>
  <c r="J4503" i="2"/>
  <c r="U4502" i="2"/>
  <c r="T4502" i="2"/>
  <c r="S4502" i="2"/>
  <c r="M4502" i="2"/>
  <c r="N4502" i="2"/>
  <c r="J4502" i="2"/>
  <c r="U4501" i="2"/>
  <c r="T4501" i="2"/>
  <c r="S4501" i="2"/>
  <c r="M4501" i="2"/>
  <c r="N4501" i="2"/>
  <c r="J4501" i="2"/>
  <c r="U4500" i="2"/>
  <c r="T4500" i="2"/>
  <c r="S4500" i="2"/>
  <c r="M4500" i="2"/>
  <c r="N4500" i="2"/>
  <c r="J4500" i="2"/>
  <c r="U4499" i="2"/>
  <c r="T4499" i="2"/>
  <c r="S4499" i="2"/>
  <c r="M4499" i="2"/>
  <c r="N4499" i="2"/>
  <c r="J4499" i="2"/>
  <c r="U4498" i="2"/>
  <c r="T4498" i="2"/>
  <c r="S4498" i="2"/>
  <c r="M4498" i="2"/>
  <c r="N4498" i="2"/>
  <c r="J4498" i="2"/>
  <c r="U4497" i="2"/>
  <c r="T4497" i="2"/>
  <c r="S4497" i="2"/>
  <c r="M4497" i="2"/>
  <c r="N4497" i="2"/>
  <c r="J4497" i="2"/>
  <c r="U4496" i="2"/>
  <c r="T4496" i="2"/>
  <c r="S4496" i="2"/>
  <c r="M4496" i="2"/>
  <c r="N4496" i="2"/>
  <c r="J4496" i="2"/>
  <c r="U4495" i="2"/>
  <c r="T4495" i="2"/>
  <c r="S4495" i="2"/>
  <c r="M4495" i="2"/>
  <c r="N4495" i="2"/>
  <c r="J4495" i="2"/>
  <c r="U4494" i="2"/>
  <c r="T4494" i="2"/>
  <c r="S4494" i="2"/>
  <c r="M4494" i="2"/>
  <c r="N4494" i="2"/>
  <c r="J4494" i="2"/>
  <c r="U4493" i="2"/>
  <c r="T4493" i="2"/>
  <c r="S4493" i="2"/>
  <c r="M4493" i="2"/>
  <c r="N4493" i="2"/>
  <c r="J4493" i="2"/>
  <c r="U4492" i="2"/>
  <c r="T4492" i="2"/>
  <c r="S4492" i="2"/>
  <c r="M4492" i="2"/>
  <c r="N4492" i="2"/>
  <c r="J4492" i="2"/>
  <c r="U4491" i="2"/>
  <c r="T4491" i="2"/>
  <c r="S4491" i="2"/>
  <c r="M4491" i="2"/>
  <c r="N4491" i="2"/>
  <c r="J4491" i="2"/>
  <c r="U4490" i="2"/>
  <c r="T4490" i="2"/>
  <c r="S4490" i="2"/>
  <c r="M4490" i="2"/>
  <c r="N4490" i="2"/>
  <c r="J4490" i="2"/>
  <c r="U4489" i="2"/>
  <c r="T4489" i="2"/>
  <c r="S4489" i="2"/>
  <c r="M4489" i="2"/>
  <c r="N4489" i="2"/>
  <c r="J4489" i="2"/>
  <c r="U4488" i="2"/>
  <c r="T4488" i="2"/>
  <c r="S4488" i="2"/>
  <c r="M4488" i="2"/>
  <c r="N4488" i="2"/>
  <c r="J4488" i="2"/>
  <c r="U4487" i="2"/>
  <c r="T4487" i="2"/>
  <c r="S4487" i="2"/>
  <c r="M4487" i="2"/>
  <c r="N4487" i="2"/>
  <c r="J4487" i="2"/>
  <c r="U4486" i="2"/>
  <c r="T4486" i="2"/>
  <c r="S4486" i="2"/>
  <c r="M4486" i="2"/>
  <c r="N4486" i="2"/>
  <c r="J4486" i="2"/>
  <c r="U4485" i="2"/>
  <c r="T4485" i="2"/>
  <c r="S4485" i="2"/>
  <c r="M4485" i="2"/>
  <c r="N4485" i="2"/>
  <c r="J4485" i="2"/>
  <c r="U4484" i="2"/>
  <c r="T4484" i="2"/>
  <c r="S4484" i="2"/>
  <c r="M4484" i="2"/>
  <c r="N4484" i="2"/>
  <c r="J4484" i="2"/>
  <c r="U4483" i="2"/>
  <c r="T4483" i="2"/>
  <c r="S4483" i="2"/>
  <c r="M4483" i="2"/>
  <c r="N4483" i="2"/>
  <c r="J4483" i="2"/>
  <c r="U4482" i="2"/>
  <c r="T4482" i="2"/>
  <c r="S4482" i="2"/>
  <c r="M4482" i="2"/>
  <c r="N4482" i="2"/>
  <c r="J4482" i="2"/>
  <c r="U4481" i="2"/>
  <c r="T4481" i="2"/>
  <c r="S4481" i="2"/>
  <c r="M4481" i="2"/>
  <c r="N4481" i="2"/>
  <c r="J4481" i="2"/>
  <c r="U4480" i="2"/>
  <c r="T4480" i="2"/>
  <c r="S4480" i="2"/>
  <c r="M4480" i="2"/>
  <c r="N4480" i="2"/>
  <c r="J4480" i="2"/>
  <c r="U4479" i="2"/>
  <c r="T4479" i="2"/>
  <c r="S4479" i="2"/>
  <c r="M4479" i="2"/>
  <c r="N4479" i="2"/>
  <c r="J4479" i="2"/>
  <c r="U4478" i="2"/>
  <c r="T4478" i="2"/>
  <c r="S4478" i="2"/>
  <c r="M4478" i="2"/>
  <c r="N4478" i="2"/>
  <c r="J4478" i="2"/>
  <c r="U4477" i="2"/>
  <c r="T4477" i="2"/>
  <c r="S4477" i="2"/>
  <c r="M4477" i="2"/>
  <c r="N4477" i="2"/>
  <c r="J4477" i="2"/>
  <c r="U4476" i="2"/>
  <c r="T4476" i="2"/>
  <c r="S4476" i="2"/>
  <c r="M4476" i="2"/>
  <c r="N4476" i="2"/>
  <c r="J4476" i="2"/>
  <c r="U4475" i="2"/>
  <c r="T4475" i="2"/>
  <c r="S4475" i="2"/>
  <c r="M4475" i="2"/>
  <c r="N4475" i="2"/>
  <c r="J4475" i="2"/>
  <c r="U4474" i="2"/>
  <c r="T4474" i="2"/>
  <c r="S4474" i="2"/>
  <c r="M4474" i="2"/>
  <c r="N4474" i="2"/>
  <c r="J4474" i="2"/>
  <c r="U4473" i="2"/>
  <c r="T4473" i="2"/>
  <c r="S4473" i="2"/>
  <c r="M4473" i="2"/>
  <c r="N4473" i="2"/>
  <c r="J4473" i="2"/>
  <c r="U4472" i="2"/>
  <c r="T4472" i="2"/>
  <c r="S4472" i="2"/>
  <c r="M4472" i="2"/>
  <c r="N4472" i="2"/>
  <c r="J4472" i="2"/>
  <c r="U4471" i="2"/>
  <c r="T4471" i="2"/>
  <c r="S4471" i="2"/>
  <c r="M4471" i="2"/>
  <c r="N4471" i="2"/>
  <c r="J4471" i="2"/>
  <c r="U4470" i="2"/>
  <c r="T4470" i="2"/>
  <c r="S4470" i="2"/>
  <c r="M4470" i="2"/>
  <c r="N4470" i="2"/>
  <c r="J4470" i="2"/>
  <c r="U4469" i="2"/>
  <c r="T4469" i="2"/>
  <c r="S4469" i="2"/>
  <c r="M4469" i="2"/>
  <c r="N4469" i="2"/>
  <c r="J4469" i="2"/>
  <c r="U4468" i="2"/>
  <c r="T4468" i="2"/>
  <c r="S4468" i="2"/>
  <c r="M4468" i="2"/>
  <c r="N4468" i="2"/>
  <c r="J4468" i="2"/>
  <c r="U4467" i="2"/>
  <c r="T4467" i="2"/>
  <c r="S4467" i="2"/>
  <c r="M4467" i="2"/>
  <c r="N4467" i="2"/>
  <c r="J4467" i="2"/>
  <c r="U4466" i="2"/>
  <c r="T4466" i="2"/>
  <c r="S4466" i="2"/>
  <c r="M4466" i="2"/>
  <c r="N4466" i="2"/>
  <c r="J4466" i="2"/>
  <c r="U4465" i="2"/>
  <c r="T4465" i="2"/>
  <c r="S4465" i="2"/>
  <c r="M4465" i="2"/>
  <c r="N4465" i="2"/>
  <c r="J4465" i="2"/>
  <c r="U4464" i="2"/>
  <c r="T4464" i="2"/>
  <c r="S4464" i="2"/>
  <c r="M4464" i="2"/>
  <c r="N4464" i="2"/>
  <c r="J4464" i="2"/>
  <c r="U4463" i="2"/>
  <c r="T4463" i="2"/>
  <c r="S4463" i="2"/>
  <c r="M4463" i="2"/>
  <c r="N4463" i="2"/>
  <c r="J4463" i="2"/>
  <c r="U4462" i="2"/>
  <c r="T4462" i="2"/>
  <c r="S4462" i="2"/>
  <c r="M4462" i="2"/>
  <c r="N4462" i="2"/>
  <c r="J4462" i="2"/>
  <c r="U4461" i="2"/>
  <c r="T4461" i="2"/>
  <c r="S4461" i="2"/>
  <c r="M4461" i="2"/>
  <c r="N4461" i="2"/>
  <c r="J4461" i="2"/>
  <c r="U4460" i="2"/>
  <c r="T4460" i="2"/>
  <c r="S4460" i="2"/>
  <c r="M4460" i="2"/>
  <c r="N4460" i="2"/>
  <c r="J4460" i="2"/>
  <c r="U4459" i="2"/>
  <c r="T4459" i="2"/>
  <c r="S4459" i="2"/>
  <c r="M4459" i="2"/>
  <c r="N4459" i="2"/>
  <c r="J4459" i="2"/>
  <c r="U4458" i="2"/>
  <c r="T4458" i="2"/>
  <c r="S4458" i="2"/>
  <c r="M4458" i="2"/>
  <c r="N4458" i="2"/>
  <c r="J4458" i="2"/>
  <c r="U4457" i="2"/>
  <c r="T4457" i="2"/>
  <c r="S4457" i="2"/>
  <c r="M4457" i="2"/>
  <c r="N4457" i="2"/>
  <c r="J4457" i="2"/>
  <c r="U4456" i="2"/>
  <c r="T4456" i="2"/>
  <c r="S4456" i="2"/>
  <c r="M4456" i="2"/>
  <c r="N4456" i="2"/>
  <c r="J4456" i="2"/>
  <c r="U4455" i="2"/>
  <c r="T4455" i="2"/>
  <c r="S4455" i="2"/>
  <c r="M4455" i="2"/>
  <c r="N4455" i="2"/>
  <c r="J4455" i="2"/>
  <c r="U4454" i="2"/>
  <c r="T4454" i="2"/>
  <c r="S4454" i="2"/>
  <c r="M4454" i="2"/>
  <c r="N4454" i="2"/>
  <c r="J4454" i="2"/>
  <c r="U4453" i="2"/>
  <c r="T4453" i="2"/>
  <c r="S4453" i="2"/>
  <c r="M4453" i="2"/>
  <c r="N4453" i="2"/>
  <c r="J4453" i="2"/>
  <c r="U4452" i="2"/>
  <c r="T4452" i="2"/>
  <c r="S4452" i="2"/>
  <c r="M4452" i="2"/>
  <c r="N4452" i="2"/>
  <c r="J4452" i="2"/>
  <c r="U4451" i="2"/>
  <c r="T4451" i="2"/>
  <c r="S4451" i="2"/>
  <c r="M4451" i="2"/>
  <c r="N4451" i="2"/>
  <c r="J4451" i="2"/>
  <c r="U4450" i="2"/>
  <c r="T4450" i="2"/>
  <c r="S4450" i="2"/>
  <c r="M4450" i="2"/>
  <c r="N4450" i="2"/>
  <c r="J4450" i="2"/>
  <c r="U4449" i="2"/>
  <c r="T4449" i="2"/>
  <c r="S4449" i="2"/>
  <c r="M4449" i="2"/>
  <c r="N4449" i="2"/>
  <c r="J4449" i="2"/>
  <c r="U4448" i="2"/>
  <c r="T4448" i="2"/>
  <c r="S4448" i="2"/>
  <c r="M4448" i="2"/>
  <c r="N4448" i="2"/>
  <c r="J4448" i="2"/>
  <c r="U4447" i="2"/>
  <c r="T4447" i="2"/>
  <c r="S4447" i="2"/>
  <c r="M4447" i="2"/>
  <c r="N4447" i="2"/>
  <c r="J4447" i="2"/>
  <c r="U4446" i="2"/>
  <c r="T4446" i="2"/>
  <c r="S4446" i="2"/>
  <c r="M4446" i="2"/>
  <c r="N4446" i="2"/>
  <c r="J4446" i="2"/>
  <c r="U4445" i="2"/>
  <c r="T4445" i="2"/>
  <c r="S4445" i="2"/>
  <c r="M4445" i="2"/>
  <c r="N4445" i="2"/>
  <c r="J4445" i="2"/>
  <c r="U4444" i="2"/>
  <c r="T4444" i="2"/>
  <c r="S4444" i="2"/>
  <c r="M4444" i="2"/>
  <c r="N4444" i="2"/>
  <c r="J4444" i="2"/>
  <c r="U4443" i="2"/>
  <c r="T4443" i="2"/>
  <c r="S4443" i="2"/>
  <c r="M4443" i="2"/>
  <c r="N4443" i="2"/>
  <c r="J4443" i="2"/>
  <c r="U4442" i="2"/>
  <c r="T4442" i="2"/>
  <c r="S4442" i="2"/>
  <c r="M4442" i="2"/>
  <c r="N4442" i="2"/>
  <c r="J4442" i="2"/>
  <c r="U4441" i="2"/>
  <c r="T4441" i="2"/>
  <c r="S4441" i="2"/>
  <c r="M4441" i="2"/>
  <c r="N4441" i="2"/>
  <c r="J4441" i="2"/>
  <c r="U4440" i="2"/>
  <c r="T4440" i="2"/>
  <c r="S4440" i="2"/>
  <c r="M4440" i="2"/>
  <c r="N4440" i="2"/>
  <c r="J4440" i="2"/>
  <c r="U4439" i="2"/>
  <c r="T4439" i="2"/>
  <c r="S4439" i="2"/>
  <c r="M4439" i="2"/>
  <c r="N4439" i="2"/>
  <c r="J4439" i="2"/>
  <c r="U4438" i="2"/>
  <c r="T4438" i="2"/>
  <c r="S4438" i="2"/>
  <c r="M4438" i="2"/>
  <c r="N4438" i="2"/>
  <c r="J4438" i="2"/>
  <c r="U4437" i="2"/>
  <c r="T4437" i="2"/>
  <c r="S4437" i="2"/>
  <c r="M4437" i="2"/>
  <c r="N4437" i="2"/>
  <c r="J4437" i="2"/>
  <c r="U4436" i="2"/>
  <c r="T4436" i="2"/>
  <c r="S4436" i="2"/>
  <c r="M4436" i="2"/>
  <c r="N4436" i="2"/>
  <c r="J4436" i="2"/>
  <c r="U4435" i="2"/>
  <c r="T4435" i="2"/>
  <c r="S4435" i="2"/>
  <c r="M4435" i="2"/>
  <c r="N4435" i="2"/>
  <c r="J4435" i="2"/>
  <c r="U4434" i="2"/>
  <c r="T4434" i="2"/>
  <c r="S4434" i="2"/>
  <c r="M4434" i="2"/>
  <c r="N4434" i="2"/>
  <c r="J4434" i="2"/>
  <c r="U4433" i="2"/>
  <c r="T4433" i="2"/>
  <c r="S4433" i="2"/>
  <c r="M4433" i="2"/>
  <c r="N4433" i="2"/>
  <c r="J4433" i="2"/>
  <c r="U4432" i="2"/>
  <c r="T4432" i="2"/>
  <c r="S4432" i="2"/>
  <c r="M4432" i="2"/>
  <c r="N4432" i="2"/>
  <c r="J4432" i="2"/>
  <c r="U4431" i="2"/>
  <c r="T4431" i="2"/>
  <c r="S4431" i="2"/>
  <c r="M4431" i="2"/>
  <c r="N4431" i="2"/>
  <c r="J4431" i="2"/>
  <c r="U4430" i="2"/>
  <c r="T4430" i="2"/>
  <c r="S4430" i="2"/>
  <c r="M4430" i="2"/>
  <c r="N4430" i="2"/>
  <c r="J4430" i="2"/>
  <c r="U4429" i="2"/>
  <c r="T4429" i="2"/>
  <c r="S4429" i="2"/>
  <c r="M4429" i="2"/>
  <c r="N4429" i="2"/>
  <c r="J4429" i="2"/>
  <c r="U4428" i="2"/>
  <c r="T4428" i="2"/>
  <c r="S4428" i="2"/>
  <c r="M4428" i="2"/>
  <c r="N4428" i="2"/>
  <c r="J4428" i="2"/>
  <c r="U4427" i="2"/>
  <c r="T4427" i="2"/>
  <c r="S4427" i="2"/>
  <c r="M4427" i="2"/>
  <c r="N4427" i="2"/>
  <c r="J4427" i="2"/>
  <c r="U4426" i="2"/>
  <c r="T4426" i="2"/>
  <c r="S4426" i="2"/>
  <c r="M4426" i="2"/>
  <c r="N4426" i="2"/>
  <c r="J4426" i="2"/>
  <c r="U4425" i="2"/>
  <c r="T4425" i="2"/>
  <c r="S4425" i="2"/>
  <c r="M4425" i="2"/>
  <c r="N4425" i="2"/>
  <c r="J4425" i="2"/>
  <c r="U4424" i="2"/>
  <c r="T4424" i="2"/>
  <c r="S4424" i="2"/>
  <c r="M4424" i="2"/>
  <c r="N4424" i="2"/>
  <c r="J4424" i="2"/>
  <c r="U4423" i="2"/>
  <c r="T4423" i="2"/>
  <c r="S4423" i="2"/>
  <c r="M4423" i="2"/>
  <c r="N4423" i="2"/>
  <c r="J4423" i="2"/>
  <c r="U4422" i="2"/>
  <c r="T4422" i="2"/>
  <c r="S4422" i="2"/>
  <c r="M4422" i="2"/>
  <c r="N4422" i="2"/>
  <c r="J4422" i="2"/>
  <c r="U4421" i="2"/>
  <c r="T4421" i="2"/>
  <c r="S4421" i="2"/>
  <c r="M4421" i="2"/>
  <c r="N4421" i="2"/>
  <c r="J4421" i="2"/>
  <c r="U4420" i="2"/>
  <c r="T4420" i="2"/>
  <c r="S4420" i="2"/>
  <c r="M4420" i="2"/>
  <c r="N4420" i="2"/>
  <c r="J4420" i="2"/>
  <c r="U4419" i="2"/>
  <c r="T4419" i="2"/>
  <c r="S4419" i="2"/>
  <c r="M4419" i="2"/>
  <c r="N4419" i="2"/>
  <c r="J4419" i="2"/>
  <c r="U4418" i="2"/>
  <c r="T4418" i="2"/>
  <c r="S4418" i="2"/>
  <c r="M4418" i="2"/>
  <c r="N4418" i="2"/>
  <c r="J4418" i="2"/>
  <c r="U4417" i="2"/>
  <c r="T4417" i="2"/>
  <c r="S4417" i="2"/>
  <c r="M4417" i="2"/>
  <c r="N4417" i="2"/>
  <c r="J4417" i="2"/>
  <c r="U4416" i="2"/>
  <c r="T4416" i="2"/>
  <c r="S4416" i="2"/>
  <c r="M4416" i="2"/>
  <c r="N4416" i="2"/>
  <c r="J4416" i="2"/>
  <c r="U4415" i="2"/>
  <c r="T4415" i="2"/>
  <c r="S4415" i="2"/>
  <c r="M4415" i="2"/>
  <c r="N4415" i="2"/>
  <c r="J4415" i="2"/>
  <c r="U4414" i="2"/>
  <c r="T4414" i="2"/>
  <c r="S4414" i="2"/>
  <c r="M4414" i="2"/>
  <c r="N4414" i="2"/>
  <c r="J4414" i="2"/>
  <c r="U4413" i="2"/>
  <c r="T4413" i="2"/>
  <c r="S4413" i="2"/>
  <c r="M4413" i="2"/>
  <c r="N4413" i="2"/>
  <c r="J4413" i="2"/>
  <c r="U4412" i="2"/>
  <c r="T4412" i="2"/>
  <c r="S4412" i="2"/>
  <c r="M4412" i="2"/>
  <c r="N4412" i="2"/>
  <c r="J4412" i="2"/>
  <c r="U4411" i="2"/>
  <c r="T4411" i="2"/>
  <c r="S4411" i="2"/>
  <c r="M4411" i="2"/>
  <c r="N4411" i="2"/>
  <c r="J4411" i="2"/>
  <c r="U4410" i="2"/>
  <c r="T4410" i="2"/>
  <c r="S4410" i="2"/>
  <c r="M4410" i="2"/>
  <c r="N4410" i="2"/>
  <c r="J4410" i="2"/>
  <c r="U4409" i="2"/>
  <c r="T4409" i="2"/>
  <c r="S4409" i="2"/>
  <c r="M4409" i="2"/>
  <c r="N4409" i="2"/>
  <c r="J4409" i="2"/>
  <c r="U4408" i="2"/>
  <c r="T4408" i="2"/>
  <c r="S4408" i="2"/>
  <c r="M4408" i="2"/>
  <c r="N4408" i="2"/>
  <c r="J4408" i="2"/>
  <c r="U4407" i="2"/>
  <c r="T4407" i="2"/>
  <c r="S4407" i="2"/>
  <c r="M4407" i="2"/>
  <c r="N4407" i="2"/>
  <c r="J4407" i="2"/>
  <c r="U4406" i="2"/>
  <c r="T4406" i="2"/>
  <c r="S4406" i="2"/>
  <c r="M4406" i="2"/>
  <c r="N4406" i="2"/>
  <c r="J4406" i="2"/>
  <c r="U4405" i="2"/>
  <c r="T4405" i="2"/>
  <c r="S4405" i="2"/>
  <c r="M4405" i="2"/>
  <c r="N4405" i="2"/>
  <c r="J4405" i="2"/>
  <c r="U4404" i="2"/>
  <c r="T4404" i="2"/>
  <c r="S4404" i="2"/>
  <c r="M4404" i="2"/>
  <c r="N4404" i="2"/>
  <c r="J4404" i="2"/>
  <c r="U4403" i="2"/>
  <c r="T4403" i="2"/>
  <c r="S4403" i="2"/>
  <c r="M4403" i="2"/>
  <c r="N4403" i="2"/>
  <c r="J4403" i="2"/>
  <c r="U4402" i="2"/>
  <c r="T4402" i="2"/>
  <c r="S4402" i="2"/>
  <c r="M4402" i="2"/>
  <c r="N4402" i="2"/>
  <c r="J4402" i="2"/>
  <c r="U4401" i="2"/>
  <c r="T4401" i="2"/>
  <c r="S4401" i="2"/>
  <c r="M4401" i="2"/>
  <c r="N4401" i="2"/>
  <c r="J4401" i="2"/>
  <c r="U4400" i="2"/>
  <c r="T4400" i="2"/>
  <c r="S4400" i="2"/>
  <c r="M4400" i="2"/>
  <c r="N4400" i="2"/>
  <c r="J4400" i="2"/>
  <c r="U4399" i="2"/>
  <c r="T4399" i="2"/>
  <c r="S4399" i="2"/>
  <c r="M4399" i="2"/>
  <c r="N4399" i="2"/>
  <c r="J4399" i="2"/>
  <c r="U4398" i="2"/>
  <c r="T4398" i="2"/>
  <c r="S4398" i="2"/>
  <c r="M4398" i="2"/>
  <c r="N4398" i="2"/>
  <c r="J4398" i="2"/>
  <c r="U4397" i="2"/>
  <c r="T4397" i="2"/>
  <c r="S4397" i="2"/>
  <c r="M4397" i="2"/>
  <c r="N4397" i="2"/>
  <c r="J4397" i="2"/>
  <c r="U4396" i="2"/>
  <c r="T4396" i="2"/>
  <c r="S4396" i="2"/>
  <c r="M4396" i="2"/>
  <c r="N4396" i="2"/>
  <c r="J4396" i="2"/>
  <c r="U4395" i="2"/>
  <c r="T4395" i="2"/>
  <c r="S4395" i="2"/>
  <c r="M4395" i="2"/>
  <c r="N4395" i="2"/>
  <c r="J4395" i="2"/>
  <c r="U4394" i="2"/>
  <c r="T4394" i="2"/>
  <c r="S4394" i="2"/>
  <c r="M4394" i="2"/>
  <c r="N4394" i="2"/>
  <c r="J4394" i="2"/>
  <c r="U4393" i="2"/>
  <c r="T4393" i="2"/>
  <c r="S4393" i="2"/>
  <c r="M4393" i="2"/>
  <c r="N4393" i="2"/>
  <c r="J4393" i="2"/>
  <c r="U4392" i="2"/>
  <c r="T4392" i="2"/>
  <c r="S4392" i="2"/>
  <c r="M4392" i="2"/>
  <c r="N4392" i="2"/>
  <c r="J4392" i="2"/>
  <c r="U4391" i="2"/>
  <c r="T4391" i="2"/>
  <c r="S4391" i="2"/>
  <c r="M4391" i="2"/>
  <c r="N4391" i="2"/>
  <c r="J4391" i="2"/>
  <c r="U4390" i="2"/>
  <c r="T4390" i="2"/>
  <c r="S4390" i="2"/>
  <c r="M4390" i="2"/>
  <c r="N4390" i="2"/>
  <c r="J4390" i="2"/>
  <c r="U4389" i="2"/>
  <c r="T4389" i="2"/>
  <c r="S4389" i="2"/>
  <c r="M4389" i="2"/>
  <c r="N4389" i="2"/>
  <c r="J4389" i="2"/>
  <c r="U4388" i="2"/>
  <c r="T4388" i="2"/>
  <c r="S4388" i="2"/>
  <c r="M4388" i="2"/>
  <c r="N4388" i="2"/>
  <c r="J4388" i="2"/>
  <c r="U4387" i="2"/>
  <c r="T4387" i="2"/>
  <c r="S4387" i="2"/>
  <c r="M4387" i="2"/>
  <c r="N4387" i="2"/>
  <c r="J4387" i="2"/>
  <c r="U4386" i="2"/>
  <c r="T4386" i="2"/>
  <c r="S4386" i="2"/>
  <c r="M4386" i="2"/>
  <c r="N4386" i="2"/>
  <c r="J4386" i="2"/>
  <c r="U4385" i="2"/>
  <c r="T4385" i="2"/>
  <c r="S4385" i="2"/>
  <c r="M4385" i="2"/>
  <c r="N4385" i="2"/>
  <c r="J4385" i="2"/>
  <c r="U4384" i="2"/>
  <c r="T4384" i="2"/>
  <c r="S4384" i="2"/>
  <c r="M4384" i="2"/>
  <c r="N4384" i="2"/>
  <c r="J4384" i="2"/>
  <c r="U4383" i="2"/>
  <c r="T4383" i="2"/>
  <c r="S4383" i="2"/>
  <c r="M4383" i="2"/>
  <c r="N4383" i="2"/>
  <c r="J4383" i="2"/>
  <c r="U4382" i="2"/>
  <c r="T4382" i="2"/>
  <c r="S4382" i="2"/>
  <c r="M4382" i="2"/>
  <c r="N4382" i="2"/>
  <c r="J4382" i="2"/>
  <c r="U4381" i="2"/>
  <c r="T4381" i="2"/>
  <c r="S4381" i="2"/>
  <c r="M4381" i="2"/>
  <c r="N4381" i="2"/>
  <c r="J4381" i="2"/>
  <c r="U4380" i="2"/>
  <c r="T4380" i="2"/>
  <c r="S4380" i="2"/>
  <c r="M4380" i="2"/>
  <c r="N4380" i="2"/>
  <c r="J4380" i="2"/>
  <c r="U4379" i="2"/>
  <c r="T4379" i="2"/>
  <c r="S4379" i="2"/>
  <c r="M4379" i="2"/>
  <c r="N4379" i="2"/>
  <c r="J4379" i="2"/>
  <c r="U4378" i="2"/>
  <c r="T4378" i="2"/>
  <c r="S4378" i="2"/>
  <c r="M4378" i="2"/>
  <c r="N4378" i="2"/>
  <c r="J4378" i="2"/>
  <c r="U4377" i="2"/>
  <c r="T4377" i="2"/>
  <c r="S4377" i="2"/>
  <c r="M4377" i="2"/>
  <c r="N4377" i="2"/>
  <c r="J4377" i="2"/>
  <c r="U4376" i="2"/>
  <c r="T4376" i="2"/>
  <c r="S4376" i="2"/>
  <c r="M4376" i="2"/>
  <c r="N4376" i="2"/>
  <c r="J4376" i="2"/>
  <c r="U4375" i="2"/>
  <c r="T4375" i="2"/>
  <c r="S4375" i="2"/>
  <c r="M4375" i="2"/>
  <c r="N4375" i="2"/>
  <c r="J4375" i="2"/>
  <c r="U4374" i="2"/>
  <c r="T4374" i="2"/>
  <c r="S4374" i="2"/>
  <c r="M4374" i="2"/>
  <c r="N4374" i="2"/>
  <c r="J4374" i="2"/>
  <c r="U4373" i="2"/>
  <c r="T4373" i="2"/>
  <c r="S4373" i="2"/>
  <c r="M4373" i="2"/>
  <c r="N4373" i="2"/>
  <c r="J4373" i="2"/>
  <c r="U4372" i="2"/>
  <c r="T4372" i="2"/>
  <c r="S4372" i="2"/>
  <c r="M4372" i="2"/>
  <c r="N4372" i="2"/>
  <c r="J4372" i="2"/>
  <c r="U4371" i="2"/>
  <c r="T4371" i="2"/>
  <c r="S4371" i="2"/>
  <c r="M4371" i="2"/>
  <c r="N4371" i="2"/>
  <c r="J4371" i="2"/>
  <c r="U4370" i="2"/>
  <c r="T4370" i="2"/>
  <c r="S4370" i="2"/>
  <c r="M4370" i="2"/>
  <c r="N4370" i="2"/>
  <c r="J4370" i="2"/>
  <c r="U4369" i="2"/>
  <c r="T4369" i="2"/>
  <c r="S4369" i="2"/>
  <c r="M4369" i="2"/>
  <c r="N4369" i="2"/>
  <c r="J4369" i="2"/>
  <c r="U4368" i="2"/>
  <c r="T4368" i="2"/>
  <c r="S4368" i="2"/>
  <c r="M4368" i="2"/>
  <c r="N4368" i="2"/>
  <c r="J4368" i="2"/>
  <c r="U4367" i="2"/>
  <c r="T4367" i="2"/>
  <c r="S4367" i="2"/>
  <c r="M4367" i="2"/>
  <c r="N4367" i="2"/>
  <c r="J4367" i="2"/>
  <c r="U4366" i="2"/>
  <c r="T4366" i="2"/>
  <c r="S4366" i="2"/>
  <c r="M4366" i="2"/>
  <c r="N4366" i="2"/>
  <c r="J4366" i="2"/>
  <c r="U4365" i="2"/>
  <c r="T4365" i="2"/>
  <c r="S4365" i="2"/>
  <c r="M4365" i="2"/>
  <c r="N4365" i="2"/>
  <c r="J4365" i="2"/>
  <c r="U4364" i="2"/>
  <c r="T4364" i="2"/>
  <c r="S4364" i="2"/>
  <c r="M4364" i="2"/>
  <c r="N4364" i="2"/>
  <c r="J4364" i="2"/>
  <c r="U4363" i="2"/>
  <c r="T4363" i="2"/>
  <c r="S4363" i="2"/>
  <c r="M4363" i="2"/>
  <c r="N4363" i="2"/>
  <c r="J4363" i="2"/>
  <c r="U4362" i="2"/>
  <c r="T4362" i="2"/>
  <c r="S4362" i="2"/>
  <c r="M4362" i="2"/>
  <c r="N4362" i="2"/>
  <c r="J4362" i="2"/>
  <c r="U4361" i="2"/>
  <c r="T4361" i="2"/>
  <c r="S4361" i="2"/>
  <c r="M4361" i="2"/>
  <c r="N4361" i="2"/>
  <c r="J4361" i="2"/>
  <c r="U4360" i="2"/>
  <c r="T4360" i="2"/>
  <c r="S4360" i="2"/>
  <c r="M4360" i="2"/>
  <c r="N4360" i="2"/>
  <c r="J4360" i="2"/>
  <c r="U4359" i="2"/>
  <c r="T4359" i="2"/>
  <c r="S4359" i="2"/>
  <c r="M4359" i="2"/>
  <c r="N4359" i="2"/>
  <c r="J4359" i="2"/>
  <c r="U4358" i="2"/>
  <c r="T4358" i="2"/>
  <c r="S4358" i="2"/>
  <c r="M4358" i="2"/>
  <c r="N4358" i="2"/>
  <c r="J4358" i="2"/>
  <c r="U4357" i="2"/>
  <c r="T4357" i="2"/>
  <c r="S4357" i="2"/>
  <c r="M4357" i="2"/>
  <c r="N4357" i="2"/>
  <c r="J4357" i="2"/>
  <c r="U4356" i="2"/>
  <c r="T4356" i="2"/>
  <c r="S4356" i="2"/>
  <c r="M4356" i="2"/>
  <c r="N4356" i="2"/>
  <c r="J4356" i="2"/>
  <c r="U4355" i="2"/>
  <c r="T4355" i="2"/>
  <c r="S4355" i="2"/>
  <c r="M4355" i="2"/>
  <c r="N4355" i="2"/>
  <c r="J4355" i="2"/>
  <c r="U4354" i="2"/>
  <c r="T4354" i="2"/>
  <c r="S4354" i="2"/>
  <c r="M4354" i="2"/>
  <c r="N4354" i="2"/>
  <c r="J4354" i="2"/>
  <c r="U4353" i="2"/>
  <c r="T4353" i="2"/>
  <c r="S4353" i="2"/>
  <c r="M4353" i="2"/>
  <c r="N4353" i="2"/>
  <c r="J4353" i="2"/>
  <c r="U4352" i="2"/>
  <c r="T4352" i="2"/>
  <c r="S4352" i="2"/>
  <c r="M4352" i="2"/>
  <c r="N4352" i="2"/>
  <c r="J4352" i="2"/>
  <c r="U4351" i="2"/>
  <c r="T4351" i="2"/>
  <c r="S4351" i="2"/>
  <c r="M4351" i="2"/>
  <c r="N4351" i="2"/>
  <c r="J4351" i="2"/>
  <c r="U4350" i="2"/>
  <c r="T4350" i="2"/>
  <c r="S4350" i="2"/>
  <c r="M4350" i="2"/>
  <c r="N4350" i="2"/>
  <c r="J4350" i="2"/>
  <c r="U4349" i="2"/>
  <c r="T4349" i="2"/>
  <c r="S4349" i="2"/>
  <c r="M4349" i="2"/>
  <c r="N4349" i="2"/>
  <c r="J4349" i="2"/>
  <c r="U4348" i="2"/>
  <c r="T4348" i="2"/>
  <c r="S4348" i="2"/>
  <c r="M4348" i="2"/>
  <c r="N4348" i="2"/>
  <c r="J4348" i="2"/>
  <c r="U4347" i="2"/>
  <c r="T4347" i="2"/>
  <c r="S4347" i="2"/>
  <c r="M4347" i="2"/>
  <c r="N4347" i="2"/>
  <c r="J4347" i="2"/>
  <c r="U4346" i="2"/>
  <c r="T4346" i="2"/>
  <c r="S4346" i="2"/>
  <c r="M4346" i="2"/>
  <c r="N4346" i="2"/>
  <c r="J4346" i="2"/>
  <c r="U4345" i="2"/>
  <c r="T4345" i="2"/>
  <c r="S4345" i="2"/>
  <c r="M4345" i="2"/>
  <c r="N4345" i="2"/>
  <c r="J4345" i="2"/>
  <c r="U4344" i="2"/>
  <c r="T4344" i="2"/>
  <c r="S4344" i="2"/>
  <c r="M4344" i="2"/>
  <c r="N4344" i="2"/>
  <c r="J4344" i="2"/>
  <c r="U4343" i="2"/>
  <c r="T4343" i="2"/>
  <c r="S4343" i="2"/>
  <c r="M4343" i="2"/>
  <c r="N4343" i="2"/>
  <c r="J4343" i="2"/>
  <c r="U4342" i="2"/>
  <c r="T4342" i="2"/>
  <c r="S4342" i="2"/>
  <c r="M4342" i="2"/>
  <c r="N4342" i="2"/>
  <c r="J4342" i="2"/>
  <c r="U4341" i="2"/>
  <c r="T4341" i="2"/>
  <c r="S4341" i="2"/>
  <c r="M4341" i="2"/>
  <c r="N4341" i="2"/>
  <c r="J4341" i="2"/>
  <c r="U4340" i="2"/>
  <c r="T4340" i="2"/>
  <c r="S4340" i="2"/>
  <c r="M4340" i="2"/>
  <c r="N4340" i="2"/>
  <c r="J4340" i="2"/>
  <c r="U4339" i="2"/>
  <c r="T4339" i="2"/>
  <c r="S4339" i="2"/>
  <c r="M4339" i="2"/>
  <c r="N4339" i="2"/>
  <c r="J4339" i="2"/>
  <c r="U4338" i="2"/>
  <c r="T4338" i="2"/>
  <c r="S4338" i="2"/>
  <c r="M4338" i="2"/>
  <c r="N4338" i="2"/>
  <c r="J4338" i="2"/>
  <c r="U4337" i="2"/>
  <c r="T4337" i="2"/>
  <c r="S4337" i="2"/>
  <c r="M4337" i="2"/>
  <c r="N4337" i="2"/>
  <c r="J4337" i="2"/>
  <c r="U4336" i="2"/>
  <c r="T4336" i="2"/>
  <c r="S4336" i="2"/>
  <c r="M4336" i="2"/>
  <c r="N4336" i="2"/>
  <c r="J4336" i="2"/>
  <c r="U4335" i="2"/>
  <c r="T4335" i="2"/>
  <c r="S4335" i="2"/>
  <c r="M4335" i="2"/>
  <c r="N4335" i="2"/>
  <c r="J4335" i="2"/>
  <c r="U4334" i="2"/>
  <c r="T4334" i="2"/>
  <c r="S4334" i="2"/>
  <c r="M4334" i="2"/>
  <c r="N4334" i="2"/>
  <c r="J4334" i="2"/>
  <c r="U4333" i="2"/>
  <c r="T4333" i="2"/>
  <c r="S4333" i="2"/>
  <c r="M4333" i="2"/>
  <c r="N4333" i="2"/>
  <c r="J4333" i="2"/>
  <c r="U4332" i="2"/>
  <c r="T4332" i="2"/>
  <c r="S4332" i="2"/>
  <c r="M4332" i="2"/>
  <c r="N4332" i="2"/>
  <c r="J4332" i="2"/>
  <c r="U4331" i="2"/>
  <c r="T4331" i="2"/>
  <c r="S4331" i="2"/>
  <c r="M4331" i="2"/>
  <c r="N4331" i="2"/>
  <c r="J4331" i="2"/>
  <c r="U4330" i="2"/>
  <c r="T4330" i="2"/>
  <c r="S4330" i="2"/>
  <c r="M4330" i="2"/>
  <c r="N4330" i="2"/>
  <c r="J4330" i="2"/>
  <c r="U4329" i="2"/>
  <c r="T4329" i="2"/>
  <c r="S4329" i="2"/>
  <c r="M4329" i="2"/>
  <c r="N4329" i="2"/>
  <c r="J4329" i="2"/>
  <c r="U4328" i="2"/>
  <c r="T4328" i="2"/>
  <c r="S4328" i="2"/>
  <c r="M4328" i="2"/>
  <c r="N4328" i="2"/>
  <c r="J4328" i="2"/>
  <c r="U4327" i="2"/>
  <c r="T4327" i="2"/>
  <c r="S4327" i="2"/>
  <c r="M4327" i="2"/>
  <c r="N4327" i="2"/>
  <c r="J4327" i="2"/>
  <c r="U4326" i="2"/>
  <c r="T4326" i="2"/>
  <c r="S4326" i="2"/>
  <c r="M4326" i="2"/>
  <c r="N4326" i="2"/>
  <c r="J4326" i="2"/>
  <c r="U4325" i="2"/>
  <c r="T4325" i="2"/>
  <c r="S4325" i="2"/>
  <c r="M4325" i="2"/>
  <c r="N4325" i="2"/>
  <c r="J4325" i="2"/>
  <c r="U4324" i="2"/>
  <c r="T4324" i="2"/>
  <c r="S4324" i="2"/>
  <c r="M4324" i="2"/>
  <c r="N4324" i="2"/>
  <c r="J4324" i="2"/>
  <c r="U4323" i="2"/>
  <c r="T4323" i="2"/>
  <c r="S4323" i="2"/>
  <c r="M4323" i="2"/>
  <c r="N4323" i="2"/>
  <c r="J4323" i="2"/>
  <c r="U4322" i="2"/>
  <c r="T4322" i="2"/>
  <c r="S4322" i="2"/>
  <c r="M4322" i="2"/>
  <c r="N4322" i="2"/>
  <c r="J4322" i="2"/>
  <c r="U4321" i="2"/>
  <c r="T4321" i="2"/>
  <c r="S4321" i="2"/>
  <c r="M4321" i="2"/>
  <c r="N4321" i="2"/>
  <c r="J4321" i="2"/>
  <c r="U4320" i="2"/>
  <c r="T4320" i="2"/>
  <c r="S4320" i="2"/>
  <c r="M4320" i="2"/>
  <c r="N4320" i="2"/>
  <c r="J4320" i="2"/>
  <c r="U4319" i="2"/>
  <c r="T4319" i="2"/>
  <c r="S4319" i="2"/>
  <c r="M4319" i="2"/>
  <c r="N4319" i="2"/>
  <c r="J4319" i="2"/>
  <c r="U4318" i="2"/>
  <c r="T4318" i="2"/>
  <c r="S4318" i="2"/>
  <c r="M4318" i="2"/>
  <c r="N4318" i="2"/>
  <c r="J4318" i="2"/>
  <c r="U4317" i="2"/>
  <c r="T4317" i="2"/>
  <c r="S4317" i="2"/>
  <c r="M4317" i="2"/>
  <c r="N4317" i="2"/>
  <c r="J4317" i="2"/>
  <c r="U4316" i="2"/>
  <c r="T4316" i="2"/>
  <c r="S4316" i="2"/>
  <c r="M4316" i="2"/>
  <c r="N4316" i="2"/>
  <c r="J4316" i="2"/>
  <c r="U4315" i="2"/>
  <c r="T4315" i="2"/>
  <c r="S4315" i="2"/>
  <c r="M4315" i="2"/>
  <c r="N4315" i="2"/>
  <c r="J4315" i="2"/>
  <c r="U4314" i="2"/>
  <c r="T4314" i="2"/>
  <c r="S4314" i="2"/>
  <c r="M4314" i="2"/>
  <c r="N4314" i="2"/>
  <c r="J4314" i="2"/>
  <c r="U4313" i="2"/>
  <c r="T4313" i="2"/>
  <c r="S4313" i="2"/>
  <c r="M4313" i="2"/>
  <c r="N4313" i="2"/>
  <c r="J4313" i="2"/>
  <c r="U4312" i="2"/>
  <c r="T4312" i="2"/>
  <c r="S4312" i="2"/>
  <c r="M4312" i="2"/>
  <c r="N4312" i="2"/>
  <c r="J4312" i="2"/>
  <c r="U4311" i="2"/>
  <c r="T4311" i="2"/>
  <c r="S4311" i="2"/>
  <c r="M4311" i="2"/>
  <c r="N4311" i="2"/>
  <c r="J4311" i="2"/>
  <c r="U4310" i="2"/>
  <c r="T4310" i="2"/>
  <c r="S4310" i="2"/>
  <c r="M4310" i="2"/>
  <c r="N4310" i="2"/>
  <c r="J4310" i="2"/>
  <c r="U4309" i="2"/>
  <c r="T4309" i="2"/>
  <c r="S4309" i="2"/>
  <c r="M4309" i="2"/>
  <c r="N4309" i="2"/>
  <c r="J4309" i="2"/>
  <c r="U4308" i="2"/>
  <c r="T4308" i="2"/>
  <c r="S4308" i="2"/>
  <c r="M4308" i="2"/>
  <c r="N4308" i="2"/>
  <c r="J4308" i="2"/>
  <c r="U4307" i="2"/>
  <c r="T4307" i="2"/>
  <c r="S4307" i="2"/>
  <c r="M4307" i="2"/>
  <c r="N4307" i="2"/>
  <c r="J4307" i="2"/>
  <c r="U4306" i="2"/>
  <c r="T4306" i="2"/>
  <c r="S4306" i="2"/>
  <c r="M4306" i="2"/>
  <c r="N4306" i="2"/>
  <c r="J4306" i="2"/>
  <c r="U4305" i="2"/>
  <c r="T4305" i="2"/>
  <c r="S4305" i="2"/>
  <c r="M4305" i="2"/>
  <c r="N4305" i="2"/>
  <c r="J4305" i="2"/>
  <c r="U4304" i="2"/>
  <c r="T4304" i="2"/>
  <c r="S4304" i="2"/>
  <c r="M4304" i="2"/>
  <c r="N4304" i="2"/>
  <c r="J4304" i="2"/>
  <c r="U4303" i="2"/>
  <c r="T4303" i="2"/>
  <c r="S4303" i="2"/>
  <c r="M4303" i="2"/>
  <c r="N4303" i="2"/>
  <c r="J4303" i="2"/>
  <c r="U4302" i="2"/>
  <c r="T4302" i="2"/>
  <c r="S4302" i="2"/>
  <c r="M4302" i="2"/>
  <c r="N4302" i="2"/>
  <c r="J4302" i="2"/>
  <c r="U4301" i="2"/>
  <c r="T4301" i="2"/>
  <c r="S4301" i="2"/>
  <c r="M4301" i="2"/>
  <c r="N4301" i="2"/>
  <c r="J4301" i="2"/>
  <c r="U4300" i="2"/>
  <c r="T4300" i="2"/>
  <c r="S4300" i="2"/>
  <c r="M4300" i="2"/>
  <c r="N4300" i="2"/>
  <c r="J4300" i="2"/>
  <c r="U4299" i="2"/>
  <c r="T4299" i="2"/>
  <c r="S4299" i="2"/>
  <c r="M4299" i="2"/>
  <c r="N4299" i="2"/>
  <c r="J4299" i="2"/>
  <c r="U4298" i="2"/>
  <c r="T4298" i="2"/>
  <c r="S4298" i="2"/>
  <c r="M4298" i="2"/>
  <c r="N4298" i="2"/>
  <c r="J4298" i="2"/>
  <c r="U4297" i="2"/>
  <c r="T4297" i="2"/>
  <c r="S4297" i="2"/>
  <c r="M4297" i="2"/>
  <c r="N4297" i="2"/>
  <c r="J4297" i="2"/>
  <c r="U4296" i="2"/>
  <c r="T4296" i="2"/>
  <c r="S4296" i="2"/>
  <c r="M4296" i="2"/>
  <c r="N4296" i="2"/>
  <c r="J4296" i="2"/>
  <c r="U4295" i="2"/>
  <c r="T4295" i="2"/>
  <c r="S4295" i="2"/>
  <c r="M4295" i="2"/>
  <c r="N4295" i="2"/>
  <c r="J4295" i="2"/>
  <c r="U4294" i="2"/>
  <c r="T4294" i="2"/>
  <c r="S4294" i="2"/>
  <c r="M4294" i="2"/>
  <c r="N4294" i="2"/>
  <c r="J4294" i="2"/>
  <c r="U4293" i="2"/>
  <c r="T4293" i="2"/>
  <c r="S4293" i="2"/>
  <c r="M4293" i="2"/>
  <c r="N4293" i="2"/>
  <c r="J4293" i="2"/>
  <c r="U4292" i="2"/>
  <c r="T4292" i="2"/>
  <c r="S4292" i="2"/>
  <c r="M4292" i="2"/>
  <c r="N4292" i="2"/>
  <c r="J4292" i="2"/>
  <c r="U4291" i="2"/>
  <c r="T4291" i="2"/>
  <c r="S4291" i="2"/>
  <c r="M4291" i="2"/>
  <c r="N4291" i="2"/>
  <c r="J4291" i="2"/>
  <c r="U4290" i="2"/>
  <c r="T4290" i="2"/>
  <c r="S4290" i="2"/>
  <c r="M4290" i="2"/>
  <c r="N4290" i="2"/>
  <c r="J4290" i="2"/>
  <c r="U4289" i="2"/>
  <c r="T4289" i="2"/>
  <c r="S4289" i="2"/>
  <c r="M4289" i="2"/>
  <c r="N4289" i="2"/>
  <c r="J4289" i="2"/>
  <c r="U4288" i="2"/>
  <c r="T4288" i="2"/>
  <c r="S4288" i="2"/>
  <c r="M4288" i="2"/>
  <c r="N4288" i="2"/>
  <c r="J4288" i="2"/>
  <c r="U4287" i="2"/>
  <c r="T4287" i="2"/>
  <c r="S4287" i="2"/>
  <c r="M4287" i="2"/>
  <c r="N4287" i="2"/>
  <c r="J4287" i="2"/>
  <c r="U4286" i="2"/>
  <c r="T4286" i="2"/>
  <c r="S4286" i="2"/>
  <c r="M4286" i="2"/>
  <c r="N4286" i="2"/>
  <c r="J4286" i="2"/>
  <c r="U4285" i="2"/>
  <c r="T4285" i="2"/>
  <c r="S4285" i="2"/>
  <c r="M4285" i="2"/>
  <c r="N4285" i="2"/>
  <c r="J4285" i="2"/>
  <c r="U4284" i="2"/>
  <c r="T4284" i="2"/>
  <c r="S4284" i="2"/>
  <c r="M4284" i="2"/>
  <c r="N4284" i="2"/>
  <c r="J4284" i="2"/>
  <c r="U4283" i="2"/>
  <c r="T4283" i="2"/>
  <c r="S4283" i="2"/>
  <c r="M4283" i="2"/>
  <c r="N4283" i="2"/>
  <c r="J4283" i="2"/>
  <c r="U4282" i="2"/>
  <c r="T4282" i="2"/>
  <c r="S4282" i="2"/>
  <c r="M4282" i="2"/>
  <c r="N4282" i="2"/>
  <c r="J4282" i="2"/>
  <c r="U4281" i="2"/>
  <c r="T4281" i="2"/>
  <c r="S4281" i="2"/>
  <c r="M4281" i="2"/>
  <c r="N4281" i="2"/>
  <c r="J4281" i="2"/>
  <c r="U4280" i="2"/>
  <c r="T4280" i="2"/>
  <c r="S4280" i="2"/>
  <c r="M4280" i="2"/>
  <c r="N4280" i="2"/>
  <c r="J4280" i="2"/>
  <c r="U4279" i="2"/>
  <c r="T4279" i="2"/>
  <c r="S4279" i="2"/>
  <c r="M4279" i="2"/>
  <c r="N4279" i="2"/>
  <c r="J4279" i="2"/>
  <c r="U4278" i="2"/>
  <c r="T4278" i="2"/>
  <c r="S4278" i="2"/>
  <c r="M4278" i="2"/>
  <c r="N4278" i="2"/>
  <c r="J4278" i="2"/>
  <c r="U4277" i="2"/>
  <c r="T4277" i="2"/>
  <c r="S4277" i="2"/>
  <c r="M4277" i="2"/>
  <c r="N4277" i="2"/>
  <c r="J4277" i="2"/>
  <c r="U4276" i="2"/>
  <c r="T4276" i="2"/>
  <c r="S4276" i="2"/>
  <c r="M4276" i="2"/>
  <c r="N4276" i="2"/>
  <c r="J4276" i="2"/>
  <c r="U4275" i="2"/>
  <c r="T4275" i="2"/>
  <c r="S4275" i="2"/>
  <c r="M4275" i="2"/>
  <c r="N4275" i="2"/>
  <c r="J4275" i="2"/>
  <c r="U4274" i="2"/>
  <c r="T4274" i="2"/>
  <c r="S4274" i="2"/>
  <c r="M4274" i="2"/>
  <c r="N4274" i="2"/>
  <c r="J4274" i="2"/>
  <c r="U4273" i="2"/>
  <c r="T4273" i="2"/>
  <c r="S4273" i="2"/>
  <c r="M4273" i="2"/>
  <c r="N4273" i="2"/>
  <c r="J4273" i="2"/>
  <c r="U4272" i="2"/>
  <c r="T4272" i="2"/>
  <c r="S4272" i="2"/>
  <c r="M4272" i="2"/>
  <c r="N4272" i="2"/>
  <c r="J4272" i="2"/>
  <c r="U4271" i="2"/>
  <c r="T4271" i="2"/>
  <c r="S4271" i="2"/>
  <c r="M4271" i="2"/>
  <c r="N4271" i="2"/>
  <c r="J4271" i="2"/>
  <c r="U4270" i="2"/>
  <c r="T4270" i="2"/>
  <c r="S4270" i="2"/>
  <c r="M4270" i="2"/>
  <c r="N4270" i="2"/>
  <c r="J4270" i="2"/>
  <c r="U4269" i="2"/>
  <c r="T4269" i="2"/>
  <c r="S4269" i="2"/>
  <c r="M4269" i="2"/>
  <c r="N4269" i="2"/>
  <c r="J4269" i="2"/>
  <c r="U4268" i="2"/>
  <c r="T4268" i="2"/>
  <c r="S4268" i="2"/>
  <c r="M4268" i="2"/>
  <c r="N4268" i="2"/>
  <c r="J4268" i="2"/>
  <c r="U4267" i="2"/>
  <c r="T4267" i="2"/>
  <c r="S4267" i="2"/>
  <c r="M4267" i="2"/>
  <c r="N4267" i="2"/>
  <c r="J4267" i="2"/>
  <c r="U4266" i="2"/>
  <c r="T4266" i="2"/>
  <c r="S4266" i="2"/>
  <c r="M4266" i="2"/>
  <c r="N4266" i="2"/>
  <c r="J4266" i="2"/>
  <c r="U4265" i="2"/>
  <c r="T4265" i="2"/>
  <c r="S4265" i="2"/>
  <c r="M4265" i="2"/>
  <c r="N4265" i="2"/>
  <c r="J4265" i="2"/>
  <c r="U4264" i="2"/>
  <c r="T4264" i="2"/>
  <c r="S4264" i="2"/>
  <c r="M4264" i="2"/>
  <c r="N4264" i="2"/>
  <c r="J4264" i="2"/>
  <c r="U4263" i="2"/>
  <c r="T4263" i="2"/>
  <c r="S4263" i="2"/>
  <c r="M4263" i="2"/>
  <c r="N4263" i="2"/>
  <c r="J4263" i="2"/>
  <c r="U4262" i="2"/>
  <c r="T4262" i="2"/>
  <c r="S4262" i="2"/>
  <c r="M4262" i="2"/>
  <c r="N4262" i="2"/>
  <c r="J4262" i="2"/>
  <c r="U4261" i="2"/>
  <c r="T4261" i="2"/>
  <c r="S4261" i="2"/>
  <c r="M4261" i="2"/>
  <c r="N4261" i="2"/>
  <c r="J4261" i="2"/>
  <c r="U4260" i="2"/>
  <c r="T4260" i="2"/>
  <c r="S4260" i="2"/>
  <c r="M4260" i="2"/>
  <c r="N4260" i="2"/>
  <c r="J4260" i="2"/>
  <c r="U4259" i="2"/>
  <c r="T4259" i="2"/>
  <c r="S4259" i="2"/>
  <c r="M4259" i="2"/>
  <c r="N4259" i="2"/>
  <c r="J4259" i="2"/>
  <c r="U4258" i="2"/>
  <c r="T4258" i="2"/>
  <c r="S4258" i="2"/>
  <c r="M4258" i="2"/>
  <c r="N4258" i="2"/>
  <c r="J4258" i="2"/>
  <c r="U4257" i="2"/>
  <c r="T4257" i="2"/>
  <c r="S4257" i="2"/>
  <c r="M4257" i="2"/>
  <c r="N4257" i="2"/>
  <c r="J4257" i="2"/>
  <c r="U4256" i="2"/>
  <c r="T4256" i="2"/>
  <c r="S4256" i="2"/>
  <c r="M4256" i="2"/>
  <c r="N4256" i="2"/>
  <c r="J4256" i="2"/>
  <c r="U4255" i="2"/>
  <c r="T4255" i="2"/>
  <c r="S4255" i="2"/>
  <c r="M4255" i="2"/>
  <c r="N4255" i="2"/>
  <c r="J4255" i="2"/>
  <c r="U4254" i="2"/>
  <c r="T4254" i="2"/>
  <c r="S4254" i="2"/>
  <c r="M4254" i="2"/>
  <c r="N4254" i="2"/>
  <c r="J4254" i="2"/>
  <c r="U4253" i="2"/>
  <c r="T4253" i="2"/>
  <c r="S4253" i="2"/>
  <c r="M4253" i="2"/>
  <c r="N4253" i="2"/>
  <c r="J4253" i="2"/>
  <c r="U4252" i="2"/>
  <c r="T4252" i="2"/>
  <c r="S4252" i="2"/>
  <c r="M4252" i="2"/>
  <c r="N4252" i="2"/>
  <c r="J4252" i="2"/>
  <c r="U4251" i="2"/>
  <c r="T4251" i="2"/>
  <c r="S4251" i="2"/>
  <c r="M4251" i="2"/>
  <c r="N4251" i="2"/>
  <c r="J4251" i="2"/>
  <c r="U4250" i="2"/>
  <c r="T4250" i="2"/>
  <c r="S4250" i="2"/>
  <c r="M4250" i="2"/>
  <c r="N4250" i="2"/>
  <c r="J4250" i="2"/>
  <c r="U4249" i="2"/>
  <c r="T4249" i="2"/>
  <c r="S4249" i="2"/>
  <c r="M4249" i="2"/>
  <c r="N4249" i="2"/>
  <c r="J4249" i="2"/>
  <c r="U4248" i="2"/>
  <c r="T4248" i="2"/>
  <c r="S4248" i="2"/>
  <c r="M4248" i="2"/>
  <c r="N4248" i="2"/>
  <c r="J4248" i="2"/>
  <c r="U4247" i="2"/>
  <c r="T4247" i="2"/>
  <c r="S4247" i="2"/>
  <c r="M4247" i="2"/>
  <c r="N4247" i="2"/>
  <c r="J4247" i="2"/>
  <c r="U4246" i="2"/>
  <c r="T4246" i="2"/>
  <c r="S4246" i="2"/>
  <c r="M4246" i="2"/>
  <c r="N4246" i="2"/>
  <c r="J4246" i="2"/>
  <c r="U4245" i="2"/>
  <c r="T4245" i="2"/>
  <c r="S4245" i="2"/>
  <c r="M4245" i="2"/>
  <c r="N4245" i="2"/>
  <c r="J4245" i="2"/>
  <c r="U4244" i="2"/>
  <c r="T4244" i="2"/>
  <c r="S4244" i="2"/>
  <c r="M4244" i="2"/>
  <c r="N4244" i="2"/>
  <c r="J4244" i="2"/>
  <c r="U4243" i="2"/>
  <c r="T4243" i="2"/>
  <c r="S4243" i="2"/>
  <c r="M4243" i="2"/>
  <c r="N4243" i="2"/>
  <c r="J4243" i="2"/>
  <c r="U4242" i="2"/>
  <c r="T4242" i="2"/>
  <c r="S4242" i="2"/>
  <c r="M4242" i="2"/>
  <c r="N4242" i="2"/>
  <c r="J4242" i="2"/>
  <c r="U4241" i="2"/>
  <c r="T4241" i="2"/>
  <c r="S4241" i="2"/>
  <c r="M4241" i="2"/>
  <c r="N4241" i="2"/>
  <c r="J4241" i="2"/>
  <c r="U4240" i="2"/>
  <c r="T4240" i="2"/>
  <c r="S4240" i="2"/>
  <c r="M4240" i="2"/>
  <c r="N4240" i="2"/>
  <c r="J4240" i="2"/>
  <c r="U4239" i="2"/>
  <c r="T4239" i="2"/>
  <c r="S4239" i="2"/>
  <c r="M4239" i="2"/>
  <c r="N4239" i="2"/>
  <c r="J4239" i="2"/>
  <c r="U4238" i="2"/>
  <c r="T4238" i="2"/>
  <c r="S4238" i="2"/>
  <c r="M4238" i="2"/>
  <c r="N4238" i="2"/>
  <c r="J4238" i="2"/>
  <c r="U4237" i="2"/>
  <c r="T4237" i="2"/>
  <c r="S4237" i="2"/>
  <c r="M4237" i="2"/>
  <c r="N4237" i="2"/>
  <c r="J4237" i="2"/>
  <c r="U4236" i="2"/>
  <c r="T4236" i="2"/>
  <c r="S4236" i="2"/>
  <c r="M4236" i="2"/>
  <c r="N4236" i="2"/>
  <c r="J4236" i="2"/>
  <c r="U4235" i="2"/>
  <c r="T4235" i="2"/>
  <c r="S4235" i="2"/>
  <c r="M4235" i="2"/>
  <c r="N4235" i="2"/>
  <c r="J4235" i="2"/>
  <c r="U4234" i="2"/>
  <c r="T4234" i="2"/>
  <c r="S4234" i="2"/>
  <c r="M4234" i="2"/>
  <c r="N4234" i="2"/>
  <c r="J4234" i="2"/>
  <c r="U4233" i="2"/>
  <c r="T4233" i="2"/>
  <c r="S4233" i="2"/>
  <c r="M4233" i="2"/>
  <c r="N4233" i="2"/>
  <c r="J4233" i="2"/>
  <c r="U4232" i="2"/>
  <c r="T4232" i="2"/>
  <c r="S4232" i="2"/>
  <c r="M4232" i="2"/>
  <c r="N4232" i="2"/>
  <c r="J4232" i="2"/>
  <c r="U4231" i="2"/>
  <c r="T4231" i="2"/>
  <c r="S4231" i="2"/>
  <c r="M4231" i="2"/>
  <c r="N4231" i="2"/>
  <c r="J4231" i="2"/>
  <c r="U4230" i="2"/>
  <c r="T4230" i="2"/>
  <c r="S4230" i="2"/>
  <c r="M4230" i="2"/>
  <c r="N4230" i="2"/>
  <c r="J4230" i="2"/>
  <c r="U4229" i="2"/>
  <c r="T4229" i="2"/>
  <c r="S4229" i="2"/>
  <c r="M4229" i="2"/>
  <c r="N4229" i="2"/>
  <c r="J4229" i="2"/>
  <c r="U4228" i="2"/>
  <c r="T4228" i="2"/>
  <c r="S4228" i="2"/>
  <c r="M4228" i="2"/>
  <c r="N4228" i="2"/>
  <c r="J4228" i="2"/>
  <c r="U4227" i="2"/>
  <c r="T4227" i="2"/>
  <c r="S4227" i="2"/>
  <c r="M4227" i="2"/>
  <c r="N4227" i="2"/>
  <c r="J4227" i="2"/>
  <c r="U4226" i="2"/>
  <c r="T4226" i="2"/>
  <c r="S4226" i="2"/>
  <c r="M4226" i="2"/>
  <c r="N4226" i="2"/>
  <c r="J4226" i="2"/>
  <c r="U4225" i="2"/>
  <c r="T4225" i="2"/>
  <c r="S4225" i="2"/>
  <c r="M4225" i="2"/>
  <c r="N4225" i="2"/>
  <c r="J4225" i="2"/>
  <c r="U4224" i="2"/>
  <c r="T4224" i="2"/>
  <c r="S4224" i="2"/>
  <c r="M4224" i="2"/>
  <c r="N4224" i="2"/>
  <c r="J4224" i="2"/>
  <c r="U4223" i="2"/>
  <c r="T4223" i="2"/>
  <c r="S4223" i="2"/>
  <c r="M4223" i="2"/>
  <c r="N4223" i="2"/>
  <c r="J4223" i="2"/>
  <c r="U4222" i="2"/>
  <c r="T4222" i="2"/>
  <c r="S4222" i="2"/>
  <c r="M4222" i="2"/>
  <c r="N4222" i="2"/>
  <c r="J4222" i="2"/>
  <c r="U4221" i="2"/>
  <c r="T4221" i="2"/>
  <c r="S4221" i="2"/>
  <c r="M4221" i="2"/>
  <c r="N4221" i="2"/>
  <c r="J4221" i="2"/>
  <c r="U4220" i="2"/>
  <c r="T4220" i="2"/>
  <c r="S4220" i="2"/>
  <c r="M4220" i="2"/>
  <c r="N4220" i="2"/>
  <c r="J4220" i="2"/>
  <c r="U4219" i="2"/>
  <c r="T4219" i="2"/>
  <c r="S4219" i="2"/>
  <c r="M4219" i="2"/>
  <c r="N4219" i="2"/>
  <c r="J4219" i="2"/>
  <c r="U4218" i="2"/>
  <c r="T4218" i="2"/>
  <c r="S4218" i="2"/>
  <c r="M4218" i="2"/>
  <c r="N4218" i="2"/>
  <c r="J4218" i="2"/>
  <c r="U4217" i="2"/>
  <c r="T4217" i="2"/>
  <c r="S4217" i="2"/>
  <c r="M4217" i="2"/>
  <c r="N4217" i="2"/>
  <c r="J4217" i="2"/>
  <c r="U4216" i="2"/>
  <c r="T4216" i="2"/>
  <c r="S4216" i="2"/>
  <c r="M4216" i="2"/>
  <c r="N4216" i="2"/>
  <c r="J4216" i="2"/>
  <c r="U4215" i="2"/>
  <c r="T4215" i="2"/>
  <c r="S4215" i="2"/>
  <c r="M4215" i="2"/>
  <c r="N4215" i="2"/>
  <c r="J4215" i="2"/>
  <c r="U4214" i="2"/>
  <c r="T4214" i="2"/>
  <c r="S4214" i="2"/>
  <c r="M4214" i="2"/>
  <c r="N4214" i="2"/>
  <c r="J4214" i="2"/>
  <c r="U4213" i="2"/>
  <c r="T4213" i="2"/>
  <c r="S4213" i="2"/>
  <c r="M4213" i="2"/>
  <c r="N4213" i="2"/>
  <c r="J4213" i="2"/>
  <c r="U4212" i="2"/>
  <c r="T4212" i="2"/>
  <c r="S4212" i="2"/>
  <c r="M4212" i="2"/>
  <c r="N4212" i="2"/>
  <c r="J4212" i="2"/>
  <c r="U4211" i="2"/>
  <c r="T4211" i="2"/>
  <c r="S4211" i="2"/>
  <c r="M4211" i="2"/>
  <c r="N4211" i="2"/>
  <c r="J4211" i="2"/>
  <c r="U4210" i="2"/>
  <c r="T4210" i="2"/>
  <c r="S4210" i="2"/>
  <c r="M4210" i="2"/>
  <c r="N4210" i="2"/>
  <c r="J4210" i="2"/>
  <c r="U4209" i="2"/>
  <c r="T4209" i="2"/>
  <c r="S4209" i="2"/>
  <c r="M4209" i="2"/>
  <c r="N4209" i="2"/>
  <c r="J4209" i="2"/>
  <c r="U4208" i="2"/>
  <c r="T4208" i="2"/>
  <c r="S4208" i="2"/>
  <c r="M4208" i="2"/>
  <c r="N4208" i="2"/>
  <c r="J4208" i="2"/>
  <c r="U4207" i="2"/>
  <c r="T4207" i="2"/>
  <c r="S4207" i="2"/>
  <c r="M4207" i="2"/>
  <c r="N4207" i="2"/>
  <c r="J4207" i="2"/>
  <c r="U4206" i="2"/>
  <c r="T4206" i="2"/>
  <c r="S4206" i="2"/>
  <c r="M4206" i="2"/>
  <c r="N4206" i="2"/>
  <c r="J4206" i="2"/>
  <c r="U4205" i="2"/>
  <c r="T4205" i="2"/>
  <c r="S4205" i="2"/>
  <c r="M4205" i="2"/>
  <c r="N4205" i="2"/>
  <c r="J4205" i="2"/>
  <c r="U4204" i="2"/>
  <c r="T4204" i="2"/>
  <c r="S4204" i="2"/>
  <c r="M4204" i="2"/>
  <c r="N4204" i="2"/>
  <c r="J4204" i="2"/>
  <c r="U4203" i="2"/>
  <c r="T4203" i="2"/>
  <c r="S4203" i="2"/>
  <c r="M4203" i="2"/>
  <c r="N4203" i="2"/>
  <c r="J4203" i="2"/>
  <c r="U4202" i="2"/>
  <c r="T4202" i="2"/>
  <c r="S4202" i="2"/>
  <c r="M4202" i="2"/>
  <c r="N4202" i="2"/>
  <c r="J4202" i="2"/>
  <c r="U4201" i="2"/>
  <c r="T4201" i="2"/>
  <c r="S4201" i="2"/>
  <c r="M4201" i="2"/>
  <c r="N4201" i="2"/>
  <c r="J4201" i="2"/>
  <c r="U4200" i="2"/>
  <c r="T4200" i="2"/>
  <c r="S4200" i="2"/>
  <c r="M4200" i="2"/>
  <c r="N4200" i="2"/>
  <c r="J4200" i="2"/>
  <c r="U4199" i="2"/>
  <c r="T4199" i="2"/>
  <c r="S4199" i="2"/>
  <c r="M4199" i="2"/>
  <c r="N4199" i="2"/>
  <c r="J4199" i="2"/>
  <c r="U4198" i="2"/>
  <c r="T4198" i="2"/>
  <c r="S4198" i="2"/>
  <c r="M4198" i="2"/>
  <c r="N4198" i="2"/>
  <c r="J4198" i="2"/>
  <c r="U4197" i="2"/>
  <c r="T4197" i="2"/>
  <c r="S4197" i="2"/>
  <c r="M4197" i="2"/>
  <c r="N4197" i="2"/>
  <c r="J4197" i="2"/>
  <c r="U4196" i="2"/>
  <c r="T4196" i="2"/>
  <c r="S4196" i="2"/>
  <c r="M4196" i="2"/>
  <c r="N4196" i="2"/>
  <c r="J4196" i="2"/>
  <c r="U4195" i="2"/>
  <c r="T4195" i="2"/>
  <c r="S4195" i="2"/>
  <c r="M4195" i="2"/>
  <c r="N4195" i="2"/>
  <c r="J4195" i="2"/>
  <c r="U4194" i="2"/>
  <c r="T4194" i="2"/>
  <c r="S4194" i="2"/>
  <c r="M4194" i="2"/>
  <c r="N4194" i="2"/>
  <c r="J4194" i="2"/>
  <c r="U4193" i="2"/>
  <c r="T4193" i="2"/>
  <c r="S4193" i="2"/>
  <c r="M4193" i="2"/>
  <c r="N4193" i="2"/>
  <c r="J4193" i="2"/>
  <c r="U4192" i="2"/>
  <c r="T4192" i="2"/>
  <c r="S4192" i="2"/>
  <c r="M4192" i="2"/>
  <c r="N4192" i="2"/>
  <c r="J4192" i="2"/>
  <c r="U4191" i="2"/>
  <c r="T4191" i="2"/>
  <c r="S4191" i="2"/>
  <c r="M4191" i="2"/>
  <c r="N4191" i="2"/>
  <c r="J4191" i="2"/>
  <c r="U4190" i="2"/>
  <c r="T4190" i="2"/>
  <c r="S4190" i="2"/>
  <c r="M4190" i="2"/>
  <c r="N4190" i="2"/>
  <c r="J4190" i="2"/>
  <c r="U4189" i="2"/>
  <c r="T4189" i="2"/>
  <c r="S4189" i="2"/>
  <c r="M4189" i="2"/>
  <c r="N4189" i="2"/>
  <c r="J4189" i="2"/>
  <c r="U4188" i="2"/>
  <c r="T4188" i="2"/>
  <c r="S4188" i="2"/>
  <c r="M4188" i="2"/>
  <c r="N4188" i="2"/>
  <c r="J4188" i="2"/>
  <c r="U4187" i="2"/>
  <c r="T4187" i="2"/>
  <c r="S4187" i="2"/>
  <c r="M4187" i="2"/>
  <c r="N4187" i="2"/>
  <c r="J4187" i="2"/>
  <c r="U4186" i="2"/>
  <c r="T4186" i="2"/>
  <c r="S4186" i="2"/>
  <c r="M4186" i="2"/>
  <c r="N4186" i="2"/>
  <c r="J4186" i="2"/>
  <c r="U4185" i="2"/>
  <c r="T4185" i="2"/>
  <c r="S4185" i="2"/>
  <c r="M4185" i="2"/>
  <c r="N4185" i="2"/>
  <c r="J4185" i="2"/>
  <c r="U4184" i="2"/>
  <c r="T4184" i="2"/>
  <c r="S4184" i="2"/>
  <c r="M4184" i="2"/>
  <c r="N4184" i="2"/>
  <c r="J4184" i="2"/>
  <c r="U4183" i="2"/>
  <c r="T4183" i="2"/>
  <c r="S4183" i="2"/>
  <c r="M4183" i="2"/>
  <c r="N4183" i="2"/>
  <c r="J4183" i="2"/>
  <c r="U4182" i="2"/>
  <c r="T4182" i="2"/>
  <c r="S4182" i="2"/>
  <c r="M4182" i="2"/>
  <c r="N4182" i="2"/>
  <c r="J4182" i="2"/>
  <c r="U4181" i="2"/>
  <c r="T4181" i="2"/>
  <c r="S4181" i="2"/>
  <c r="M4181" i="2"/>
  <c r="N4181" i="2"/>
  <c r="J4181" i="2"/>
  <c r="U4180" i="2"/>
  <c r="T4180" i="2"/>
  <c r="S4180" i="2"/>
  <c r="M4180" i="2"/>
  <c r="N4180" i="2"/>
  <c r="J4180" i="2"/>
  <c r="U4179" i="2"/>
  <c r="T4179" i="2"/>
  <c r="S4179" i="2"/>
  <c r="M4179" i="2"/>
  <c r="N4179" i="2"/>
  <c r="J4179" i="2"/>
  <c r="U4178" i="2"/>
  <c r="T4178" i="2"/>
  <c r="S4178" i="2"/>
  <c r="M4178" i="2"/>
  <c r="N4178" i="2"/>
  <c r="J4178" i="2"/>
  <c r="U4177" i="2"/>
  <c r="T4177" i="2"/>
  <c r="S4177" i="2"/>
  <c r="M4177" i="2"/>
  <c r="N4177" i="2"/>
  <c r="J4177" i="2"/>
  <c r="U4176" i="2"/>
  <c r="T4176" i="2"/>
  <c r="S4176" i="2"/>
  <c r="M4176" i="2"/>
  <c r="N4176" i="2"/>
  <c r="J4176" i="2"/>
  <c r="U4175" i="2"/>
  <c r="T4175" i="2"/>
  <c r="S4175" i="2"/>
  <c r="M4175" i="2"/>
  <c r="N4175" i="2"/>
  <c r="J4175" i="2"/>
  <c r="U4174" i="2"/>
  <c r="T4174" i="2"/>
  <c r="S4174" i="2"/>
  <c r="M4174" i="2"/>
  <c r="N4174" i="2"/>
  <c r="J4174" i="2"/>
  <c r="U4173" i="2"/>
  <c r="T4173" i="2"/>
  <c r="S4173" i="2"/>
  <c r="M4173" i="2"/>
  <c r="N4173" i="2"/>
  <c r="J4173" i="2"/>
  <c r="U4172" i="2"/>
  <c r="T4172" i="2"/>
  <c r="S4172" i="2"/>
  <c r="M4172" i="2"/>
  <c r="N4172" i="2"/>
  <c r="J4172" i="2"/>
  <c r="U4171" i="2"/>
  <c r="T4171" i="2"/>
  <c r="S4171" i="2"/>
  <c r="M4171" i="2"/>
  <c r="N4171" i="2"/>
  <c r="J4171" i="2"/>
  <c r="U4170" i="2"/>
  <c r="T4170" i="2"/>
  <c r="S4170" i="2"/>
  <c r="M4170" i="2"/>
  <c r="N4170" i="2"/>
  <c r="J4170" i="2"/>
  <c r="U4169" i="2"/>
  <c r="T4169" i="2"/>
  <c r="S4169" i="2"/>
  <c r="M4169" i="2"/>
  <c r="N4169" i="2"/>
  <c r="J4169" i="2"/>
  <c r="U4168" i="2"/>
  <c r="T4168" i="2"/>
  <c r="S4168" i="2"/>
  <c r="M4168" i="2"/>
  <c r="N4168" i="2"/>
  <c r="J4168" i="2"/>
  <c r="U4167" i="2"/>
  <c r="T4167" i="2"/>
  <c r="S4167" i="2"/>
  <c r="M4167" i="2"/>
  <c r="N4167" i="2"/>
  <c r="J4167" i="2"/>
  <c r="U4166" i="2"/>
  <c r="T4166" i="2"/>
  <c r="S4166" i="2"/>
  <c r="M4166" i="2"/>
  <c r="N4166" i="2"/>
  <c r="J4166" i="2"/>
  <c r="U4165" i="2"/>
  <c r="T4165" i="2"/>
  <c r="S4165" i="2"/>
  <c r="M4165" i="2"/>
  <c r="N4165" i="2"/>
  <c r="J4165" i="2"/>
  <c r="U4164" i="2"/>
  <c r="T4164" i="2"/>
  <c r="S4164" i="2"/>
  <c r="M4164" i="2"/>
  <c r="N4164" i="2"/>
  <c r="J4164" i="2"/>
  <c r="U4163" i="2"/>
  <c r="T4163" i="2"/>
  <c r="S4163" i="2"/>
  <c r="M4163" i="2"/>
  <c r="N4163" i="2"/>
  <c r="J4163" i="2"/>
  <c r="U4162" i="2"/>
  <c r="T4162" i="2"/>
  <c r="S4162" i="2"/>
  <c r="M4162" i="2"/>
  <c r="N4162" i="2"/>
  <c r="J4162" i="2"/>
  <c r="U4161" i="2"/>
  <c r="T4161" i="2"/>
  <c r="S4161" i="2"/>
  <c r="M4161" i="2"/>
  <c r="N4161" i="2"/>
  <c r="J4161" i="2"/>
  <c r="U4160" i="2"/>
  <c r="T4160" i="2"/>
  <c r="S4160" i="2"/>
  <c r="M4160" i="2"/>
  <c r="N4160" i="2"/>
  <c r="J4160" i="2"/>
  <c r="U4159" i="2"/>
  <c r="T4159" i="2"/>
  <c r="S4159" i="2"/>
  <c r="M4159" i="2"/>
  <c r="N4159" i="2"/>
  <c r="J4159" i="2"/>
  <c r="U4158" i="2"/>
  <c r="T4158" i="2"/>
  <c r="S4158" i="2"/>
  <c r="M4158" i="2"/>
  <c r="N4158" i="2"/>
  <c r="J4158" i="2"/>
  <c r="U4157" i="2"/>
  <c r="T4157" i="2"/>
  <c r="S4157" i="2"/>
  <c r="M4157" i="2"/>
  <c r="N4157" i="2"/>
  <c r="J4157" i="2"/>
  <c r="U4156" i="2"/>
  <c r="T4156" i="2"/>
  <c r="S4156" i="2"/>
  <c r="M4156" i="2"/>
  <c r="N4156" i="2"/>
  <c r="J4156" i="2"/>
  <c r="U4155" i="2"/>
  <c r="T4155" i="2"/>
  <c r="S4155" i="2"/>
  <c r="M4155" i="2"/>
  <c r="N4155" i="2"/>
  <c r="J4155" i="2"/>
  <c r="U4154" i="2"/>
  <c r="T4154" i="2"/>
  <c r="S4154" i="2"/>
  <c r="M4154" i="2"/>
  <c r="N4154" i="2"/>
  <c r="J4154" i="2"/>
  <c r="U4153" i="2"/>
  <c r="T4153" i="2"/>
  <c r="S4153" i="2"/>
  <c r="M4153" i="2"/>
  <c r="N4153" i="2"/>
  <c r="J4153" i="2"/>
  <c r="U4152" i="2"/>
  <c r="T4152" i="2"/>
  <c r="S4152" i="2"/>
  <c r="M4152" i="2"/>
  <c r="N4152" i="2"/>
  <c r="J4152" i="2"/>
  <c r="U4151" i="2"/>
  <c r="T4151" i="2"/>
  <c r="S4151" i="2"/>
  <c r="M4151" i="2"/>
  <c r="N4151" i="2"/>
  <c r="J4151" i="2"/>
  <c r="U4150" i="2"/>
  <c r="T4150" i="2"/>
  <c r="S4150" i="2"/>
  <c r="M4150" i="2"/>
  <c r="N4150" i="2"/>
  <c r="J4150" i="2"/>
  <c r="U4149" i="2"/>
  <c r="T4149" i="2"/>
  <c r="S4149" i="2"/>
  <c r="M4149" i="2"/>
  <c r="N4149" i="2"/>
  <c r="J4149" i="2"/>
  <c r="U4148" i="2"/>
  <c r="T4148" i="2"/>
  <c r="S4148" i="2"/>
  <c r="M4148" i="2"/>
  <c r="N4148" i="2"/>
  <c r="J4148" i="2"/>
  <c r="U4147" i="2"/>
  <c r="T4147" i="2"/>
  <c r="S4147" i="2"/>
  <c r="M4147" i="2"/>
  <c r="N4147" i="2"/>
  <c r="J4147" i="2"/>
  <c r="U4146" i="2"/>
  <c r="T4146" i="2"/>
  <c r="S4146" i="2"/>
  <c r="M4146" i="2"/>
  <c r="N4146" i="2"/>
  <c r="J4146" i="2"/>
  <c r="U4145" i="2"/>
  <c r="T4145" i="2"/>
  <c r="S4145" i="2"/>
  <c r="M4145" i="2"/>
  <c r="N4145" i="2"/>
  <c r="J4145" i="2"/>
  <c r="U4144" i="2"/>
  <c r="T4144" i="2"/>
  <c r="S4144" i="2"/>
  <c r="M4144" i="2"/>
  <c r="N4144" i="2"/>
  <c r="J4144" i="2"/>
  <c r="U4143" i="2"/>
  <c r="T4143" i="2"/>
  <c r="S4143" i="2"/>
  <c r="M4143" i="2"/>
  <c r="N4143" i="2"/>
  <c r="J4143" i="2"/>
  <c r="U4142" i="2"/>
  <c r="T4142" i="2"/>
  <c r="S4142" i="2"/>
  <c r="M4142" i="2"/>
  <c r="N4142" i="2"/>
  <c r="J4142" i="2"/>
  <c r="U4141" i="2"/>
  <c r="T4141" i="2"/>
  <c r="S4141" i="2"/>
  <c r="M4141" i="2"/>
  <c r="N4141" i="2"/>
  <c r="J4141" i="2"/>
  <c r="U4140" i="2"/>
  <c r="T4140" i="2"/>
  <c r="S4140" i="2"/>
  <c r="M4140" i="2"/>
  <c r="N4140" i="2"/>
  <c r="J4140" i="2"/>
  <c r="U4139" i="2"/>
  <c r="T4139" i="2"/>
  <c r="S4139" i="2"/>
  <c r="M4139" i="2"/>
  <c r="N4139" i="2"/>
  <c r="J4139" i="2"/>
  <c r="U4138" i="2"/>
  <c r="T4138" i="2"/>
  <c r="S4138" i="2"/>
  <c r="M4138" i="2"/>
  <c r="N4138" i="2"/>
  <c r="J4138" i="2"/>
  <c r="U4137" i="2"/>
  <c r="T4137" i="2"/>
  <c r="S4137" i="2"/>
  <c r="M4137" i="2"/>
  <c r="N4137" i="2"/>
  <c r="J4137" i="2"/>
  <c r="U4136" i="2"/>
  <c r="T4136" i="2"/>
  <c r="S4136" i="2"/>
  <c r="M4136" i="2"/>
  <c r="N4136" i="2"/>
  <c r="J4136" i="2"/>
  <c r="U4135" i="2"/>
  <c r="T4135" i="2"/>
  <c r="S4135" i="2"/>
  <c r="M4135" i="2"/>
  <c r="N4135" i="2"/>
  <c r="J4135" i="2"/>
  <c r="U4134" i="2"/>
  <c r="T4134" i="2"/>
  <c r="S4134" i="2"/>
  <c r="M4134" i="2"/>
  <c r="N4134" i="2"/>
  <c r="J4134" i="2"/>
  <c r="U4133" i="2"/>
  <c r="T4133" i="2"/>
  <c r="S4133" i="2"/>
  <c r="M4133" i="2"/>
  <c r="N4133" i="2"/>
  <c r="J4133" i="2"/>
  <c r="U4132" i="2"/>
  <c r="T4132" i="2"/>
  <c r="S4132" i="2"/>
  <c r="M4132" i="2"/>
  <c r="N4132" i="2"/>
  <c r="J4132" i="2"/>
  <c r="U4131" i="2"/>
  <c r="T4131" i="2"/>
  <c r="S4131" i="2"/>
  <c r="M4131" i="2"/>
  <c r="N4131" i="2"/>
  <c r="J4131" i="2"/>
  <c r="U4130" i="2"/>
  <c r="T4130" i="2"/>
  <c r="S4130" i="2"/>
  <c r="M4130" i="2"/>
  <c r="N4130" i="2"/>
  <c r="J4130" i="2"/>
  <c r="U4129" i="2"/>
  <c r="T4129" i="2"/>
  <c r="S4129" i="2"/>
  <c r="M4129" i="2"/>
  <c r="N4129" i="2"/>
  <c r="J4129" i="2"/>
  <c r="U4128" i="2"/>
  <c r="T4128" i="2"/>
  <c r="S4128" i="2"/>
  <c r="M4128" i="2"/>
  <c r="N4128" i="2"/>
  <c r="J4128" i="2"/>
  <c r="U4127" i="2"/>
  <c r="T4127" i="2"/>
  <c r="S4127" i="2"/>
  <c r="M4127" i="2"/>
  <c r="N4127" i="2"/>
  <c r="J4127" i="2"/>
  <c r="U4126" i="2"/>
  <c r="T4126" i="2"/>
  <c r="S4126" i="2"/>
  <c r="M4126" i="2"/>
  <c r="N4126" i="2"/>
  <c r="J4126" i="2"/>
  <c r="U4125" i="2"/>
  <c r="T4125" i="2"/>
  <c r="S4125" i="2"/>
  <c r="M4125" i="2"/>
  <c r="N4125" i="2"/>
  <c r="J4125" i="2"/>
  <c r="U4124" i="2"/>
  <c r="T4124" i="2"/>
  <c r="S4124" i="2"/>
  <c r="M4124" i="2"/>
  <c r="N4124" i="2"/>
  <c r="J4124" i="2"/>
  <c r="U4123" i="2"/>
  <c r="T4123" i="2"/>
  <c r="S4123" i="2"/>
  <c r="M4123" i="2"/>
  <c r="N4123" i="2"/>
  <c r="J4123" i="2"/>
  <c r="U4122" i="2"/>
  <c r="T4122" i="2"/>
  <c r="S4122" i="2"/>
  <c r="M4122" i="2"/>
  <c r="N4122" i="2"/>
  <c r="J4122" i="2"/>
  <c r="U4121" i="2"/>
  <c r="T4121" i="2"/>
  <c r="S4121" i="2"/>
  <c r="M4121" i="2"/>
  <c r="N4121" i="2"/>
  <c r="J4121" i="2"/>
  <c r="U4120" i="2"/>
  <c r="T4120" i="2"/>
  <c r="S4120" i="2"/>
  <c r="M4120" i="2"/>
  <c r="N4120" i="2"/>
  <c r="J4120" i="2"/>
  <c r="U4119" i="2"/>
  <c r="T4119" i="2"/>
  <c r="S4119" i="2"/>
  <c r="M4119" i="2"/>
  <c r="N4119" i="2"/>
  <c r="J4119" i="2"/>
  <c r="U4118" i="2"/>
  <c r="T4118" i="2"/>
  <c r="S4118" i="2"/>
  <c r="M4118" i="2"/>
  <c r="N4118" i="2"/>
  <c r="J4118" i="2"/>
  <c r="U4117" i="2"/>
  <c r="T4117" i="2"/>
  <c r="S4117" i="2"/>
  <c r="M4117" i="2"/>
  <c r="N4117" i="2"/>
  <c r="J4117" i="2"/>
  <c r="U4116" i="2"/>
  <c r="T4116" i="2"/>
  <c r="S4116" i="2"/>
  <c r="M4116" i="2"/>
  <c r="N4116" i="2"/>
  <c r="J4116" i="2"/>
  <c r="U4115" i="2"/>
  <c r="T4115" i="2"/>
  <c r="S4115" i="2"/>
  <c r="M4115" i="2"/>
  <c r="N4115" i="2"/>
  <c r="J4115" i="2"/>
  <c r="U4114" i="2"/>
  <c r="T4114" i="2"/>
  <c r="S4114" i="2"/>
  <c r="M4114" i="2"/>
  <c r="N4114" i="2"/>
  <c r="J4114" i="2"/>
  <c r="U4113" i="2"/>
  <c r="T4113" i="2"/>
  <c r="S4113" i="2"/>
  <c r="M4113" i="2"/>
  <c r="N4113" i="2"/>
  <c r="J4113" i="2"/>
  <c r="U4112" i="2"/>
  <c r="T4112" i="2"/>
  <c r="S4112" i="2"/>
  <c r="M4112" i="2"/>
  <c r="N4112" i="2"/>
  <c r="J4112" i="2"/>
  <c r="U4111" i="2"/>
  <c r="T4111" i="2"/>
  <c r="S4111" i="2"/>
  <c r="M4111" i="2"/>
  <c r="N4111" i="2"/>
  <c r="J4111" i="2"/>
  <c r="U4110" i="2"/>
  <c r="T4110" i="2"/>
  <c r="S4110" i="2"/>
  <c r="M4110" i="2"/>
  <c r="N4110" i="2"/>
  <c r="J4110" i="2"/>
  <c r="U4109" i="2"/>
  <c r="T4109" i="2"/>
  <c r="S4109" i="2"/>
  <c r="M4109" i="2"/>
  <c r="N4109" i="2"/>
  <c r="J4109" i="2"/>
  <c r="U4108" i="2"/>
  <c r="T4108" i="2"/>
  <c r="S4108" i="2"/>
  <c r="M4108" i="2"/>
  <c r="N4108" i="2"/>
  <c r="J4108" i="2"/>
  <c r="U4107" i="2"/>
  <c r="T4107" i="2"/>
  <c r="S4107" i="2"/>
  <c r="M4107" i="2"/>
  <c r="N4107" i="2"/>
  <c r="J4107" i="2"/>
  <c r="U4106" i="2"/>
  <c r="T4106" i="2"/>
  <c r="S4106" i="2"/>
  <c r="M4106" i="2"/>
  <c r="N4106" i="2"/>
  <c r="J4106" i="2"/>
  <c r="U4105" i="2"/>
  <c r="T4105" i="2"/>
  <c r="S4105" i="2"/>
  <c r="M4105" i="2"/>
  <c r="N4105" i="2"/>
  <c r="J4105" i="2"/>
  <c r="U4104" i="2"/>
  <c r="T4104" i="2"/>
  <c r="S4104" i="2"/>
  <c r="M4104" i="2"/>
  <c r="N4104" i="2"/>
  <c r="J4104" i="2"/>
  <c r="U4103" i="2"/>
  <c r="T4103" i="2"/>
  <c r="S4103" i="2"/>
  <c r="M4103" i="2"/>
  <c r="N4103" i="2"/>
  <c r="J4103" i="2"/>
  <c r="U4102" i="2"/>
  <c r="T4102" i="2"/>
  <c r="S4102" i="2"/>
  <c r="M4102" i="2"/>
  <c r="N4102" i="2"/>
  <c r="J4102" i="2"/>
  <c r="U4101" i="2"/>
  <c r="T4101" i="2"/>
  <c r="S4101" i="2"/>
  <c r="M4101" i="2"/>
  <c r="N4101" i="2"/>
  <c r="J4101" i="2"/>
  <c r="U4100" i="2"/>
  <c r="T4100" i="2"/>
  <c r="S4100" i="2"/>
  <c r="M4100" i="2"/>
  <c r="N4100" i="2"/>
  <c r="J4100" i="2"/>
  <c r="U4099" i="2"/>
  <c r="T4099" i="2"/>
  <c r="S4099" i="2"/>
  <c r="M4099" i="2"/>
  <c r="N4099" i="2"/>
  <c r="J4099" i="2"/>
  <c r="U4098" i="2"/>
  <c r="T4098" i="2"/>
  <c r="S4098" i="2"/>
  <c r="M4098" i="2"/>
  <c r="N4098" i="2"/>
  <c r="J4098" i="2"/>
  <c r="U4097" i="2"/>
  <c r="T4097" i="2"/>
  <c r="S4097" i="2"/>
  <c r="M4097" i="2"/>
  <c r="N4097" i="2"/>
  <c r="J4097" i="2"/>
  <c r="U4096" i="2"/>
  <c r="T4096" i="2"/>
  <c r="S4096" i="2"/>
  <c r="M4096" i="2"/>
  <c r="N4096" i="2"/>
  <c r="J4096" i="2"/>
  <c r="U4095" i="2"/>
  <c r="T4095" i="2"/>
  <c r="S4095" i="2"/>
  <c r="M4095" i="2"/>
  <c r="N4095" i="2"/>
  <c r="J4095" i="2"/>
  <c r="U4094" i="2"/>
  <c r="T4094" i="2"/>
  <c r="S4094" i="2"/>
  <c r="M4094" i="2"/>
  <c r="N4094" i="2"/>
  <c r="J4094" i="2"/>
  <c r="U4093" i="2"/>
  <c r="T4093" i="2"/>
  <c r="S4093" i="2"/>
  <c r="M4093" i="2"/>
  <c r="N4093" i="2"/>
  <c r="J4093" i="2"/>
  <c r="U4092" i="2"/>
  <c r="T4092" i="2"/>
  <c r="S4092" i="2"/>
  <c r="M4092" i="2"/>
  <c r="N4092" i="2"/>
  <c r="J4092" i="2"/>
  <c r="U4091" i="2"/>
  <c r="T4091" i="2"/>
  <c r="S4091" i="2"/>
  <c r="M4091" i="2"/>
  <c r="N4091" i="2"/>
  <c r="J4091" i="2"/>
  <c r="U4090" i="2"/>
  <c r="T4090" i="2"/>
  <c r="S4090" i="2"/>
  <c r="M4090" i="2"/>
  <c r="N4090" i="2"/>
  <c r="J4090" i="2"/>
  <c r="U4089" i="2"/>
  <c r="T4089" i="2"/>
  <c r="S4089" i="2"/>
  <c r="M4089" i="2"/>
  <c r="N4089" i="2"/>
  <c r="J4089" i="2"/>
  <c r="U4088" i="2"/>
  <c r="T4088" i="2"/>
  <c r="S4088" i="2"/>
  <c r="M4088" i="2"/>
  <c r="N4088" i="2"/>
  <c r="J4088" i="2"/>
  <c r="U4087" i="2"/>
  <c r="T4087" i="2"/>
  <c r="S4087" i="2"/>
  <c r="M4087" i="2"/>
  <c r="N4087" i="2"/>
  <c r="J4087" i="2"/>
  <c r="U4086" i="2"/>
  <c r="T4086" i="2"/>
  <c r="S4086" i="2"/>
  <c r="M4086" i="2"/>
  <c r="N4086" i="2"/>
  <c r="J4086" i="2"/>
  <c r="U4085" i="2"/>
  <c r="T4085" i="2"/>
  <c r="S4085" i="2"/>
  <c r="M4085" i="2"/>
  <c r="N4085" i="2"/>
  <c r="J4085" i="2"/>
  <c r="U4084" i="2"/>
  <c r="T4084" i="2"/>
  <c r="S4084" i="2"/>
  <c r="M4084" i="2"/>
  <c r="N4084" i="2"/>
  <c r="J4084" i="2"/>
  <c r="U4083" i="2"/>
  <c r="T4083" i="2"/>
  <c r="S4083" i="2"/>
  <c r="M4083" i="2"/>
  <c r="N4083" i="2"/>
  <c r="J4083" i="2"/>
  <c r="U4082" i="2"/>
  <c r="T4082" i="2"/>
  <c r="S4082" i="2"/>
  <c r="M4082" i="2"/>
  <c r="N4082" i="2"/>
  <c r="J4082" i="2"/>
  <c r="U4081" i="2"/>
  <c r="T4081" i="2"/>
  <c r="S4081" i="2"/>
  <c r="M4081" i="2"/>
  <c r="N4081" i="2"/>
  <c r="J4081" i="2"/>
  <c r="U4080" i="2"/>
  <c r="T4080" i="2"/>
  <c r="S4080" i="2"/>
  <c r="M4080" i="2"/>
  <c r="N4080" i="2"/>
  <c r="J4080" i="2"/>
  <c r="U4079" i="2"/>
  <c r="T4079" i="2"/>
  <c r="S4079" i="2"/>
  <c r="M4079" i="2"/>
  <c r="N4079" i="2"/>
  <c r="J4079" i="2"/>
  <c r="U4078" i="2"/>
  <c r="T4078" i="2"/>
  <c r="S4078" i="2"/>
  <c r="M4078" i="2"/>
  <c r="N4078" i="2"/>
  <c r="J4078" i="2"/>
  <c r="U4077" i="2"/>
  <c r="T4077" i="2"/>
  <c r="S4077" i="2"/>
  <c r="M4077" i="2"/>
  <c r="N4077" i="2"/>
  <c r="J4077" i="2"/>
  <c r="U4076" i="2"/>
  <c r="T4076" i="2"/>
  <c r="S4076" i="2"/>
  <c r="M4076" i="2"/>
  <c r="N4076" i="2"/>
  <c r="J4076" i="2"/>
  <c r="U4075" i="2"/>
  <c r="T4075" i="2"/>
  <c r="S4075" i="2"/>
  <c r="M4075" i="2"/>
  <c r="N4075" i="2"/>
  <c r="J4075" i="2"/>
  <c r="U4074" i="2"/>
  <c r="T4074" i="2"/>
  <c r="S4074" i="2"/>
  <c r="M4074" i="2"/>
  <c r="N4074" i="2"/>
  <c r="J4074" i="2"/>
  <c r="U4073" i="2"/>
  <c r="T4073" i="2"/>
  <c r="S4073" i="2"/>
  <c r="M4073" i="2"/>
  <c r="N4073" i="2"/>
  <c r="J4073" i="2"/>
  <c r="U4072" i="2"/>
  <c r="T4072" i="2"/>
  <c r="S4072" i="2"/>
  <c r="M4072" i="2"/>
  <c r="N4072" i="2"/>
  <c r="J4072" i="2"/>
  <c r="U4071" i="2"/>
  <c r="T4071" i="2"/>
  <c r="S4071" i="2"/>
  <c r="M4071" i="2"/>
  <c r="N4071" i="2"/>
  <c r="J4071" i="2"/>
  <c r="U4070" i="2"/>
  <c r="T4070" i="2"/>
  <c r="S4070" i="2"/>
  <c r="M4070" i="2"/>
  <c r="N4070" i="2"/>
  <c r="J4070" i="2"/>
  <c r="U4069" i="2"/>
  <c r="T4069" i="2"/>
  <c r="S4069" i="2"/>
  <c r="M4069" i="2"/>
  <c r="N4069" i="2"/>
  <c r="J4069" i="2"/>
  <c r="U4068" i="2"/>
  <c r="T4068" i="2"/>
  <c r="S4068" i="2"/>
  <c r="M4068" i="2"/>
  <c r="N4068" i="2"/>
  <c r="J4068" i="2"/>
  <c r="U4067" i="2"/>
  <c r="T4067" i="2"/>
  <c r="S4067" i="2"/>
  <c r="M4067" i="2"/>
  <c r="N4067" i="2"/>
  <c r="J4067" i="2"/>
  <c r="U4066" i="2"/>
  <c r="T4066" i="2"/>
  <c r="S4066" i="2"/>
  <c r="M4066" i="2"/>
  <c r="N4066" i="2"/>
  <c r="J4066" i="2"/>
  <c r="U4065" i="2"/>
  <c r="T4065" i="2"/>
  <c r="S4065" i="2"/>
  <c r="M4065" i="2"/>
  <c r="N4065" i="2"/>
  <c r="J4065" i="2"/>
  <c r="U4064" i="2"/>
  <c r="T4064" i="2"/>
  <c r="S4064" i="2"/>
  <c r="M4064" i="2"/>
  <c r="N4064" i="2"/>
  <c r="J4064" i="2"/>
  <c r="U4063" i="2"/>
  <c r="T4063" i="2"/>
  <c r="S4063" i="2"/>
  <c r="M4063" i="2"/>
  <c r="N4063" i="2"/>
  <c r="J4063" i="2"/>
  <c r="U4062" i="2"/>
  <c r="T4062" i="2"/>
  <c r="S4062" i="2"/>
  <c r="M4062" i="2"/>
  <c r="N4062" i="2"/>
  <c r="J4062" i="2"/>
  <c r="U4061" i="2"/>
  <c r="T4061" i="2"/>
  <c r="S4061" i="2"/>
  <c r="M4061" i="2"/>
  <c r="N4061" i="2"/>
  <c r="J4061" i="2"/>
  <c r="U4060" i="2"/>
  <c r="T4060" i="2"/>
  <c r="S4060" i="2"/>
  <c r="M4060" i="2"/>
  <c r="N4060" i="2"/>
  <c r="J4060" i="2"/>
  <c r="U4059" i="2"/>
  <c r="T4059" i="2"/>
  <c r="S4059" i="2"/>
  <c r="M4059" i="2"/>
  <c r="N4059" i="2"/>
  <c r="J4059" i="2"/>
  <c r="U4058" i="2"/>
  <c r="T4058" i="2"/>
  <c r="S4058" i="2"/>
  <c r="M4058" i="2"/>
  <c r="N4058" i="2"/>
  <c r="J4058" i="2"/>
  <c r="U4057" i="2"/>
  <c r="T4057" i="2"/>
  <c r="S4057" i="2"/>
  <c r="M4057" i="2"/>
  <c r="N4057" i="2"/>
  <c r="J4057" i="2"/>
  <c r="U4056" i="2"/>
  <c r="T4056" i="2"/>
  <c r="S4056" i="2"/>
  <c r="M4056" i="2"/>
  <c r="N4056" i="2"/>
  <c r="J4056" i="2"/>
  <c r="U4055" i="2"/>
  <c r="T4055" i="2"/>
  <c r="S4055" i="2"/>
  <c r="M4055" i="2"/>
  <c r="N4055" i="2"/>
  <c r="J4055" i="2"/>
  <c r="U4054" i="2"/>
  <c r="T4054" i="2"/>
  <c r="S4054" i="2"/>
  <c r="M4054" i="2"/>
  <c r="N4054" i="2"/>
  <c r="J4054" i="2"/>
  <c r="U4053" i="2"/>
  <c r="T4053" i="2"/>
  <c r="S4053" i="2"/>
  <c r="M4053" i="2"/>
  <c r="N4053" i="2"/>
  <c r="J4053" i="2"/>
  <c r="U4052" i="2"/>
  <c r="T4052" i="2"/>
  <c r="S4052" i="2"/>
  <c r="M4052" i="2"/>
  <c r="N4052" i="2"/>
  <c r="J4052" i="2"/>
  <c r="U4051" i="2"/>
  <c r="T4051" i="2"/>
  <c r="S4051" i="2"/>
  <c r="M4051" i="2"/>
  <c r="N4051" i="2"/>
  <c r="J4051" i="2"/>
  <c r="U4050" i="2"/>
  <c r="T4050" i="2"/>
  <c r="S4050" i="2"/>
  <c r="M4050" i="2"/>
  <c r="N4050" i="2"/>
  <c r="J4050" i="2"/>
  <c r="U4049" i="2"/>
  <c r="T4049" i="2"/>
  <c r="S4049" i="2"/>
  <c r="M4049" i="2"/>
  <c r="N4049" i="2"/>
  <c r="J4049" i="2"/>
  <c r="U4048" i="2"/>
  <c r="T4048" i="2"/>
  <c r="S4048" i="2"/>
  <c r="M4048" i="2"/>
  <c r="N4048" i="2"/>
  <c r="J4048" i="2"/>
  <c r="U4047" i="2"/>
  <c r="T4047" i="2"/>
  <c r="S4047" i="2"/>
  <c r="M4047" i="2"/>
  <c r="N4047" i="2"/>
  <c r="J4047" i="2"/>
  <c r="U4046" i="2"/>
  <c r="T4046" i="2"/>
  <c r="S4046" i="2"/>
  <c r="M4046" i="2"/>
  <c r="N4046" i="2"/>
  <c r="J4046" i="2"/>
  <c r="U4045" i="2"/>
  <c r="T4045" i="2"/>
  <c r="S4045" i="2"/>
  <c r="M4045" i="2"/>
  <c r="N4045" i="2"/>
  <c r="J4045" i="2"/>
  <c r="U4044" i="2"/>
  <c r="T4044" i="2"/>
  <c r="S4044" i="2"/>
  <c r="M4044" i="2"/>
  <c r="N4044" i="2"/>
  <c r="J4044" i="2"/>
  <c r="U4043" i="2"/>
  <c r="T4043" i="2"/>
  <c r="S4043" i="2"/>
  <c r="M4043" i="2"/>
  <c r="N4043" i="2"/>
  <c r="J4043" i="2"/>
  <c r="U4042" i="2"/>
  <c r="T4042" i="2"/>
  <c r="S4042" i="2"/>
  <c r="M4042" i="2"/>
  <c r="N4042" i="2"/>
  <c r="J4042" i="2"/>
  <c r="U4041" i="2"/>
  <c r="T4041" i="2"/>
  <c r="S4041" i="2"/>
  <c r="M4041" i="2"/>
  <c r="N4041" i="2"/>
  <c r="J4041" i="2"/>
  <c r="U4040" i="2"/>
  <c r="T4040" i="2"/>
  <c r="S4040" i="2"/>
  <c r="M4040" i="2"/>
  <c r="N4040" i="2"/>
  <c r="J4040" i="2"/>
  <c r="U4039" i="2"/>
  <c r="T4039" i="2"/>
  <c r="S4039" i="2"/>
  <c r="M4039" i="2"/>
  <c r="N4039" i="2"/>
  <c r="J4039" i="2"/>
  <c r="U4038" i="2"/>
  <c r="T4038" i="2"/>
  <c r="S4038" i="2"/>
  <c r="M4038" i="2"/>
  <c r="N4038" i="2"/>
  <c r="J4038" i="2"/>
  <c r="U4037" i="2"/>
  <c r="T4037" i="2"/>
  <c r="S4037" i="2"/>
  <c r="M4037" i="2"/>
  <c r="N4037" i="2"/>
  <c r="J4037" i="2"/>
  <c r="U4036" i="2"/>
  <c r="T4036" i="2"/>
  <c r="S4036" i="2"/>
  <c r="M4036" i="2"/>
  <c r="N4036" i="2"/>
  <c r="J4036" i="2"/>
  <c r="U4035" i="2"/>
  <c r="T4035" i="2"/>
  <c r="S4035" i="2"/>
  <c r="M4035" i="2"/>
  <c r="N4035" i="2"/>
  <c r="J4035" i="2"/>
  <c r="U4034" i="2"/>
  <c r="T4034" i="2"/>
  <c r="S4034" i="2"/>
  <c r="M4034" i="2"/>
  <c r="N4034" i="2"/>
  <c r="J4034" i="2"/>
  <c r="U4033" i="2"/>
  <c r="T4033" i="2"/>
  <c r="S4033" i="2"/>
  <c r="M4033" i="2"/>
  <c r="N4033" i="2"/>
  <c r="J4033" i="2"/>
  <c r="U4032" i="2"/>
  <c r="T4032" i="2"/>
  <c r="S4032" i="2"/>
  <c r="M4032" i="2"/>
  <c r="N4032" i="2"/>
  <c r="J4032" i="2"/>
  <c r="U4031" i="2"/>
  <c r="T4031" i="2"/>
  <c r="S4031" i="2"/>
  <c r="M4031" i="2"/>
  <c r="N4031" i="2"/>
  <c r="J4031" i="2"/>
  <c r="U4030" i="2"/>
  <c r="T4030" i="2"/>
  <c r="S4030" i="2"/>
  <c r="M4030" i="2"/>
  <c r="N4030" i="2"/>
  <c r="J4030" i="2"/>
  <c r="U4029" i="2"/>
  <c r="T4029" i="2"/>
  <c r="S4029" i="2"/>
  <c r="M4029" i="2"/>
  <c r="N4029" i="2"/>
  <c r="J4029" i="2"/>
  <c r="U4028" i="2"/>
  <c r="T4028" i="2"/>
  <c r="S4028" i="2"/>
  <c r="M4028" i="2"/>
  <c r="N4028" i="2"/>
  <c r="J4028" i="2"/>
  <c r="U4027" i="2"/>
  <c r="T4027" i="2"/>
  <c r="S4027" i="2"/>
  <c r="M4027" i="2"/>
  <c r="N4027" i="2"/>
  <c r="J4027" i="2"/>
  <c r="U4026" i="2"/>
  <c r="T4026" i="2"/>
  <c r="S4026" i="2"/>
  <c r="M4026" i="2"/>
  <c r="N4026" i="2"/>
  <c r="J4026" i="2"/>
  <c r="U4025" i="2"/>
  <c r="T4025" i="2"/>
  <c r="S4025" i="2"/>
  <c r="M4025" i="2"/>
  <c r="N4025" i="2"/>
  <c r="J4025" i="2"/>
  <c r="U4024" i="2"/>
  <c r="T4024" i="2"/>
  <c r="S4024" i="2"/>
  <c r="M4024" i="2"/>
  <c r="N4024" i="2"/>
  <c r="J4024" i="2"/>
  <c r="U4023" i="2"/>
  <c r="T4023" i="2"/>
  <c r="S4023" i="2"/>
  <c r="M4023" i="2"/>
  <c r="N4023" i="2"/>
  <c r="J4023" i="2"/>
  <c r="U4022" i="2"/>
  <c r="T4022" i="2"/>
  <c r="S4022" i="2"/>
  <c r="M4022" i="2"/>
  <c r="N4022" i="2"/>
  <c r="J4022" i="2"/>
  <c r="U4021" i="2"/>
  <c r="T4021" i="2"/>
  <c r="S4021" i="2"/>
  <c r="M4021" i="2"/>
  <c r="N4021" i="2"/>
  <c r="J4021" i="2"/>
  <c r="U4020" i="2"/>
  <c r="T4020" i="2"/>
  <c r="S4020" i="2"/>
  <c r="M4020" i="2"/>
  <c r="N4020" i="2"/>
  <c r="J4020" i="2"/>
  <c r="U4019" i="2"/>
  <c r="T4019" i="2"/>
  <c r="S4019" i="2"/>
  <c r="M4019" i="2"/>
  <c r="N4019" i="2"/>
  <c r="J4019" i="2"/>
  <c r="U4018" i="2"/>
  <c r="T4018" i="2"/>
  <c r="S4018" i="2"/>
  <c r="M4018" i="2"/>
  <c r="N4018" i="2"/>
  <c r="J4018" i="2"/>
  <c r="U4017" i="2"/>
  <c r="T4017" i="2"/>
  <c r="S4017" i="2"/>
  <c r="M4017" i="2"/>
  <c r="N4017" i="2"/>
  <c r="J4017" i="2"/>
  <c r="U4016" i="2"/>
  <c r="T4016" i="2"/>
  <c r="S4016" i="2"/>
  <c r="M4016" i="2"/>
  <c r="N4016" i="2"/>
  <c r="J4016" i="2"/>
  <c r="U4015" i="2"/>
  <c r="T4015" i="2"/>
  <c r="S4015" i="2"/>
  <c r="M4015" i="2"/>
  <c r="N4015" i="2"/>
  <c r="J4015" i="2"/>
  <c r="U4014" i="2"/>
  <c r="T4014" i="2"/>
  <c r="S4014" i="2"/>
  <c r="M4014" i="2"/>
  <c r="N4014" i="2"/>
  <c r="J4014" i="2"/>
  <c r="U4013" i="2"/>
  <c r="T4013" i="2"/>
  <c r="S4013" i="2"/>
  <c r="M4013" i="2"/>
  <c r="N4013" i="2"/>
  <c r="J4013" i="2"/>
  <c r="U4012" i="2"/>
  <c r="T4012" i="2"/>
  <c r="S4012" i="2"/>
  <c r="M4012" i="2"/>
  <c r="N4012" i="2"/>
  <c r="J4012" i="2"/>
  <c r="U4011" i="2"/>
  <c r="T4011" i="2"/>
  <c r="S4011" i="2"/>
  <c r="M4011" i="2"/>
  <c r="N4011" i="2"/>
  <c r="J4011" i="2"/>
  <c r="U4010" i="2"/>
  <c r="T4010" i="2"/>
  <c r="S4010" i="2"/>
  <c r="M4010" i="2"/>
  <c r="N4010" i="2"/>
  <c r="J4010" i="2"/>
  <c r="U4009" i="2"/>
  <c r="T4009" i="2"/>
  <c r="S4009" i="2"/>
  <c r="M4009" i="2"/>
  <c r="N4009" i="2"/>
  <c r="J4009" i="2"/>
  <c r="U4008" i="2"/>
  <c r="T4008" i="2"/>
  <c r="S4008" i="2"/>
  <c r="M4008" i="2"/>
  <c r="N4008" i="2"/>
  <c r="J4008" i="2"/>
  <c r="U4007" i="2"/>
  <c r="T4007" i="2"/>
  <c r="S4007" i="2"/>
  <c r="M4007" i="2"/>
  <c r="N4007" i="2"/>
  <c r="J4007" i="2"/>
  <c r="U4006" i="2"/>
  <c r="T4006" i="2"/>
  <c r="S4006" i="2"/>
  <c r="M4006" i="2"/>
  <c r="N4006" i="2"/>
  <c r="J4006" i="2"/>
  <c r="U4005" i="2"/>
  <c r="T4005" i="2"/>
  <c r="S4005" i="2"/>
  <c r="M4005" i="2"/>
  <c r="N4005" i="2"/>
  <c r="J4005" i="2"/>
  <c r="U4004" i="2"/>
  <c r="T4004" i="2"/>
  <c r="S4004" i="2"/>
  <c r="M4004" i="2"/>
  <c r="N4004" i="2"/>
  <c r="J4004" i="2"/>
  <c r="U4003" i="2"/>
  <c r="T4003" i="2"/>
  <c r="S4003" i="2"/>
  <c r="M4003" i="2"/>
  <c r="N4003" i="2"/>
  <c r="J4003" i="2"/>
  <c r="U4002" i="2"/>
  <c r="T4002" i="2"/>
  <c r="S4002" i="2"/>
  <c r="M4002" i="2"/>
  <c r="N4002" i="2"/>
  <c r="J4002" i="2"/>
  <c r="U4001" i="2"/>
  <c r="T4001" i="2"/>
  <c r="S4001" i="2"/>
  <c r="M4001" i="2"/>
  <c r="N4001" i="2"/>
  <c r="J4001" i="2"/>
  <c r="U4000" i="2"/>
  <c r="T4000" i="2"/>
  <c r="S4000" i="2"/>
  <c r="M4000" i="2"/>
  <c r="N4000" i="2"/>
  <c r="J4000" i="2"/>
  <c r="U3999" i="2"/>
  <c r="T3999" i="2"/>
  <c r="S3999" i="2"/>
  <c r="M3999" i="2"/>
  <c r="N3999" i="2"/>
  <c r="J3999" i="2"/>
  <c r="U3998" i="2"/>
  <c r="T3998" i="2"/>
  <c r="S3998" i="2"/>
  <c r="M3998" i="2"/>
  <c r="N3998" i="2"/>
  <c r="J3998" i="2"/>
  <c r="U3997" i="2"/>
  <c r="T3997" i="2"/>
  <c r="S3997" i="2"/>
  <c r="M3997" i="2"/>
  <c r="N3997" i="2"/>
  <c r="J3997" i="2"/>
  <c r="U3996" i="2"/>
  <c r="T3996" i="2"/>
  <c r="S3996" i="2"/>
  <c r="M3996" i="2"/>
  <c r="N3996" i="2"/>
  <c r="J3996" i="2"/>
  <c r="U3995" i="2"/>
  <c r="T3995" i="2"/>
  <c r="S3995" i="2"/>
  <c r="M3995" i="2"/>
  <c r="N3995" i="2"/>
  <c r="J3995" i="2"/>
  <c r="U3994" i="2"/>
  <c r="T3994" i="2"/>
  <c r="S3994" i="2"/>
  <c r="M3994" i="2"/>
  <c r="N3994" i="2"/>
  <c r="J3994" i="2"/>
  <c r="U3993" i="2"/>
  <c r="T3993" i="2"/>
  <c r="S3993" i="2"/>
  <c r="M3993" i="2"/>
  <c r="N3993" i="2"/>
  <c r="J3993" i="2"/>
  <c r="U3992" i="2"/>
  <c r="T3992" i="2"/>
  <c r="S3992" i="2"/>
  <c r="M3992" i="2"/>
  <c r="N3992" i="2"/>
  <c r="J3992" i="2"/>
  <c r="U3991" i="2"/>
  <c r="T3991" i="2"/>
  <c r="S3991" i="2"/>
  <c r="M3991" i="2"/>
  <c r="N3991" i="2"/>
  <c r="J3991" i="2"/>
  <c r="U3990" i="2"/>
  <c r="T3990" i="2"/>
  <c r="S3990" i="2"/>
  <c r="M3990" i="2"/>
  <c r="N3990" i="2"/>
  <c r="J3990" i="2"/>
  <c r="U3989" i="2"/>
  <c r="T3989" i="2"/>
  <c r="S3989" i="2"/>
  <c r="M3989" i="2"/>
  <c r="N3989" i="2"/>
  <c r="J3989" i="2"/>
  <c r="U3988" i="2"/>
  <c r="T3988" i="2"/>
  <c r="S3988" i="2"/>
  <c r="M3988" i="2"/>
  <c r="N3988" i="2"/>
  <c r="J3988" i="2"/>
  <c r="U3987" i="2"/>
  <c r="T3987" i="2"/>
  <c r="S3987" i="2"/>
  <c r="M3987" i="2"/>
  <c r="N3987" i="2"/>
  <c r="J3987" i="2"/>
  <c r="U3986" i="2"/>
  <c r="T3986" i="2"/>
  <c r="S3986" i="2"/>
  <c r="M3986" i="2"/>
  <c r="N3986" i="2"/>
  <c r="J3986" i="2"/>
  <c r="U3985" i="2"/>
  <c r="T3985" i="2"/>
  <c r="S3985" i="2"/>
  <c r="M3985" i="2"/>
  <c r="N3985" i="2"/>
  <c r="J3985" i="2"/>
  <c r="U3984" i="2"/>
  <c r="T3984" i="2"/>
  <c r="S3984" i="2"/>
  <c r="M3984" i="2"/>
  <c r="N3984" i="2"/>
  <c r="J3984" i="2"/>
  <c r="U3983" i="2"/>
  <c r="T3983" i="2"/>
  <c r="S3983" i="2"/>
  <c r="M3983" i="2"/>
  <c r="N3983" i="2"/>
  <c r="J3983" i="2"/>
  <c r="U3982" i="2"/>
  <c r="T3982" i="2"/>
  <c r="S3982" i="2"/>
  <c r="M3982" i="2"/>
  <c r="N3982" i="2"/>
  <c r="J3982" i="2"/>
  <c r="U3981" i="2"/>
  <c r="T3981" i="2"/>
  <c r="S3981" i="2"/>
  <c r="M3981" i="2"/>
  <c r="N3981" i="2"/>
  <c r="J3981" i="2"/>
  <c r="U3980" i="2"/>
  <c r="T3980" i="2"/>
  <c r="S3980" i="2"/>
  <c r="M3980" i="2"/>
  <c r="N3980" i="2"/>
  <c r="J3980" i="2"/>
  <c r="U3979" i="2"/>
  <c r="T3979" i="2"/>
  <c r="S3979" i="2"/>
  <c r="M3979" i="2"/>
  <c r="N3979" i="2"/>
  <c r="J3979" i="2"/>
  <c r="U3978" i="2"/>
  <c r="T3978" i="2"/>
  <c r="S3978" i="2"/>
  <c r="M3978" i="2"/>
  <c r="N3978" i="2"/>
  <c r="J3978" i="2"/>
  <c r="U3977" i="2"/>
  <c r="T3977" i="2"/>
  <c r="S3977" i="2"/>
  <c r="M3977" i="2"/>
  <c r="N3977" i="2"/>
  <c r="J3977" i="2"/>
  <c r="U3976" i="2"/>
  <c r="T3976" i="2"/>
  <c r="S3976" i="2"/>
  <c r="M3976" i="2"/>
  <c r="N3976" i="2"/>
  <c r="J3976" i="2"/>
  <c r="U3975" i="2"/>
  <c r="T3975" i="2"/>
  <c r="S3975" i="2"/>
  <c r="M3975" i="2"/>
  <c r="N3975" i="2"/>
  <c r="J3975" i="2"/>
  <c r="U3974" i="2"/>
  <c r="T3974" i="2"/>
  <c r="S3974" i="2"/>
  <c r="M3974" i="2"/>
  <c r="N3974" i="2"/>
  <c r="J3974" i="2"/>
  <c r="U3973" i="2"/>
  <c r="T3973" i="2"/>
  <c r="S3973" i="2"/>
  <c r="M3973" i="2"/>
  <c r="N3973" i="2"/>
  <c r="J3973" i="2"/>
  <c r="U3972" i="2"/>
  <c r="T3972" i="2"/>
  <c r="S3972" i="2"/>
  <c r="M3972" i="2"/>
  <c r="N3972" i="2"/>
  <c r="J3972" i="2"/>
  <c r="U3971" i="2"/>
  <c r="T3971" i="2"/>
  <c r="S3971" i="2"/>
  <c r="M3971" i="2"/>
  <c r="N3971" i="2"/>
  <c r="J3971" i="2"/>
  <c r="U3970" i="2"/>
  <c r="T3970" i="2"/>
  <c r="S3970" i="2"/>
  <c r="M3970" i="2"/>
  <c r="N3970" i="2"/>
  <c r="J3970" i="2"/>
  <c r="U3969" i="2"/>
  <c r="T3969" i="2"/>
  <c r="S3969" i="2"/>
  <c r="M3969" i="2"/>
  <c r="N3969" i="2"/>
  <c r="J3969" i="2"/>
  <c r="U3968" i="2"/>
  <c r="T3968" i="2"/>
  <c r="S3968" i="2"/>
  <c r="M3968" i="2"/>
  <c r="N3968" i="2"/>
  <c r="J3968" i="2"/>
  <c r="U3967" i="2"/>
  <c r="T3967" i="2"/>
  <c r="S3967" i="2"/>
  <c r="M3967" i="2"/>
  <c r="N3967" i="2"/>
  <c r="J3967" i="2"/>
  <c r="U3966" i="2"/>
  <c r="T3966" i="2"/>
  <c r="S3966" i="2"/>
  <c r="M3966" i="2"/>
  <c r="N3966" i="2"/>
  <c r="J3966" i="2"/>
  <c r="U3965" i="2"/>
  <c r="T3965" i="2"/>
  <c r="S3965" i="2"/>
  <c r="M3965" i="2"/>
  <c r="N3965" i="2"/>
  <c r="J3965" i="2"/>
  <c r="U3964" i="2"/>
  <c r="T3964" i="2"/>
  <c r="S3964" i="2"/>
  <c r="M3964" i="2"/>
  <c r="N3964" i="2"/>
  <c r="J3964" i="2"/>
  <c r="U3963" i="2"/>
  <c r="T3963" i="2"/>
  <c r="S3963" i="2"/>
  <c r="M3963" i="2"/>
  <c r="N3963" i="2"/>
  <c r="J3963" i="2"/>
  <c r="U3962" i="2"/>
  <c r="T3962" i="2"/>
  <c r="S3962" i="2"/>
  <c r="M3962" i="2"/>
  <c r="N3962" i="2"/>
  <c r="J3962" i="2"/>
  <c r="U3961" i="2"/>
  <c r="T3961" i="2"/>
  <c r="S3961" i="2"/>
  <c r="M3961" i="2"/>
  <c r="N3961" i="2"/>
  <c r="J3961" i="2"/>
  <c r="U3960" i="2"/>
  <c r="T3960" i="2"/>
  <c r="S3960" i="2"/>
  <c r="M3960" i="2"/>
  <c r="N3960" i="2"/>
  <c r="J3960" i="2"/>
  <c r="U3959" i="2"/>
  <c r="T3959" i="2"/>
  <c r="S3959" i="2"/>
  <c r="M3959" i="2"/>
  <c r="N3959" i="2"/>
  <c r="J3959" i="2"/>
  <c r="U3958" i="2"/>
  <c r="T3958" i="2"/>
  <c r="S3958" i="2"/>
  <c r="M3958" i="2"/>
  <c r="N3958" i="2"/>
  <c r="J3958" i="2"/>
  <c r="U3957" i="2"/>
  <c r="T3957" i="2"/>
  <c r="S3957" i="2"/>
  <c r="M3957" i="2"/>
  <c r="N3957" i="2"/>
  <c r="J3957" i="2"/>
  <c r="U3956" i="2"/>
  <c r="T3956" i="2"/>
  <c r="S3956" i="2"/>
  <c r="M3956" i="2"/>
  <c r="N3956" i="2"/>
  <c r="J3956" i="2"/>
  <c r="U3955" i="2"/>
  <c r="T3955" i="2"/>
  <c r="S3955" i="2"/>
  <c r="M3955" i="2"/>
  <c r="N3955" i="2"/>
  <c r="J3955" i="2"/>
  <c r="U3954" i="2"/>
  <c r="T3954" i="2"/>
  <c r="S3954" i="2"/>
  <c r="M3954" i="2"/>
  <c r="N3954" i="2"/>
  <c r="J3954" i="2"/>
  <c r="U3953" i="2"/>
  <c r="T3953" i="2"/>
  <c r="S3953" i="2"/>
  <c r="M3953" i="2"/>
  <c r="N3953" i="2"/>
  <c r="J3953" i="2"/>
  <c r="U3952" i="2"/>
  <c r="T3952" i="2"/>
  <c r="S3952" i="2"/>
  <c r="M3952" i="2"/>
  <c r="N3952" i="2"/>
  <c r="J3952" i="2"/>
  <c r="U3951" i="2"/>
  <c r="T3951" i="2"/>
  <c r="S3951" i="2"/>
  <c r="M3951" i="2"/>
  <c r="N3951" i="2"/>
  <c r="J3951" i="2"/>
  <c r="U3950" i="2"/>
  <c r="T3950" i="2"/>
  <c r="S3950" i="2"/>
  <c r="M3950" i="2"/>
  <c r="N3950" i="2"/>
  <c r="J3950" i="2"/>
  <c r="U3949" i="2"/>
  <c r="T3949" i="2"/>
  <c r="S3949" i="2"/>
  <c r="M3949" i="2"/>
  <c r="N3949" i="2"/>
  <c r="J3949" i="2"/>
  <c r="U3948" i="2"/>
  <c r="T3948" i="2"/>
  <c r="S3948" i="2"/>
  <c r="M3948" i="2"/>
  <c r="N3948" i="2"/>
  <c r="J3948" i="2"/>
  <c r="U3947" i="2"/>
  <c r="T3947" i="2"/>
  <c r="S3947" i="2"/>
  <c r="M3947" i="2"/>
  <c r="N3947" i="2"/>
  <c r="J3947" i="2"/>
  <c r="U3946" i="2"/>
  <c r="T3946" i="2"/>
  <c r="S3946" i="2"/>
  <c r="M3946" i="2"/>
  <c r="N3946" i="2"/>
  <c r="J3946" i="2"/>
  <c r="U3945" i="2"/>
  <c r="T3945" i="2"/>
  <c r="S3945" i="2"/>
  <c r="M3945" i="2"/>
  <c r="N3945" i="2"/>
  <c r="J3945" i="2"/>
  <c r="U3944" i="2"/>
  <c r="T3944" i="2"/>
  <c r="S3944" i="2"/>
  <c r="M3944" i="2"/>
  <c r="N3944" i="2"/>
  <c r="J3944" i="2"/>
  <c r="U3943" i="2"/>
  <c r="T3943" i="2"/>
  <c r="S3943" i="2"/>
  <c r="M3943" i="2"/>
  <c r="N3943" i="2"/>
  <c r="J3943" i="2"/>
  <c r="U3942" i="2"/>
  <c r="T3942" i="2"/>
  <c r="S3942" i="2"/>
  <c r="M3942" i="2"/>
  <c r="N3942" i="2"/>
  <c r="J3942" i="2"/>
  <c r="U3941" i="2"/>
  <c r="T3941" i="2"/>
  <c r="S3941" i="2"/>
  <c r="M3941" i="2"/>
  <c r="N3941" i="2"/>
  <c r="J3941" i="2"/>
  <c r="U3940" i="2"/>
  <c r="T3940" i="2"/>
  <c r="S3940" i="2"/>
  <c r="M3940" i="2"/>
  <c r="N3940" i="2"/>
  <c r="J3940" i="2"/>
  <c r="U3939" i="2"/>
  <c r="T3939" i="2"/>
  <c r="S3939" i="2"/>
  <c r="M3939" i="2"/>
  <c r="N3939" i="2"/>
  <c r="J3939" i="2"/>
  <c r="U3938" i="2"/>
  <c r="T3938" i="2"/>
  <c r="S3938" i="2"/>
  <c r="M3938" i="2"/>
  <c r="N3938" i="2"/>
  <c r="J3938" i="2"/>
  <c r="U3937" i="2"/>
  <c r="T3937" i="2"/>
  <c r="S3937" i="2"/>
  <c r="M3937" i="2"/>
  <c r="N3937" i="2"/>
  <c r="J3937" i="2"/>
  <c r="U3936" i="2"/>
  <c r="T3936" i="2"/>
  <c r="S3936" i="2"/>
  <c r="M3936" i="2"/>
  <c r="N3936" i="2"/>
  <c r="J3936" i="2"/>
  <c r="U3935" i="2"/>
  <c r="T3935" i="2"/>
  <c r="S3935" i="2"/>
  <c r="M3935" i="2"/>
  <c r="N3935" i="2"/>
  <c r="J3935" i="2"/>
  <c r="U3934" i="2"/>
  <c r="T3934" i="2"/>
  <c r="S3934" i="2"/>
  <c r="M3934" i="2"/>
  <c r="N3934" i="2"/>
  <c r="J3934" i="2"/>
  <c r="U3933" i="2"/>
  <c r="T3933" i="2"/>
  <c r="S3933" i="2"/>
  <c r="M3933" i="2"/>
  <c r="N3933" i="2"/>
  <c r="J3933" i="2"/>
  <c r="U3932" i="2"/>
  <c r="T3932" i="2"/>
  <c r="S3932" i="2"/>
  <c r="M3932" i="2"/>
  <c r="N3932" i="2"/>
  <c r="J3932" i="2"/>
  <c r="U3931" i="2"/>
  <c r="T3931" i="2"/>
  <c r="S3931" i="2"/>
  <c r="M3931" i="2"/>
  <c r="N3931" i="2"/>
  <c r="J3931" i="2"/>
  <c r="U3930" i="2"/>
  <c r="T3930" i="2"/>
  <c r="S3930" i="2"/>
  <c r="M3930" i="2"/>
  <c r="N3930" i="2"/>
  <c r="J3930" i="2"/>
  <c r="U3929" i="2"/>
  <c r="T3929" i="2"/>
  <c r="S3929" i="2"/>
  <c r="M3929" i="2"/>
  <c r="N3929" i="2"/>
  <c r="J3929" i="2"/>
  <c r="U3928" i="2"/>
  <c r="T3928" i="2"/>
  <c r="S3928" i="2"/>
  <c r="M3928" i="2"/>
  <c r="N3928" i="2"/>
  <c r="J3928" i="2"/>
  <c r="U3927" i="2"/>
  <c r="T3927" i="2"/>
  <c r="S3927" i="2"/>
  <c r="M3927" i="2"/>
  <c r="N3927" i="2"/>
  <c r="J3927" i="2"/>
  <c r="U3926" i="2"/>
  <c r="T3926" i="2"/>
  <c r="S3926" i="2"/>
  <c r="M3926" i="2"/>
  <c r="N3926" i="2"/>
  <c r="J3926" i="2"/>
  <c r="U3925" i="2"/>
  <c r="T3925" i="2"/>
  <c r="S3925" i="2"/>
  <c r="M3925" i="2"/>
  <c r="N3925" i="2"/>
  <c r="J3925" i="2"/>
  <c r="U3924" i="2"/>
  <c r="T3924" i="2"/>
  <c r="S3924" i="2"/>
  <c r="M3924" i="2"/>
  <c r="N3924" i="2"/>
  <c r="J3924" i="2"/>
  <c r="U3923" i="2"/>
  <c r="T3923" i="2"/>
  <c r="S3923" i="2"/>
  <c r="M3923" i="2"/>
  <c r="N3923" i="2"/>
  <c r="J3923" i="2"/>
  <c r="U3922" i="2"/>
  <c r="T3922" i="2"/>
  <c r="S3922" i="2"/>
  <c r="M3922" i="2"/>
  <c r="N3922" i="2"/>
  <c r="J3922" i="2"/>
  <c r="U3921" i="2"/>
  <c r="T3921" i="2"/>
  <c r="S3921" i="2"/>
  <c r="M3921" i="2"/>
  <c r="N3921" i="2"/>
  <c r="J3921" i="2"/>
  <c r="U3920" i="2"/>
  <c r="T3920" i="2"/>
  <c r="S3920" i="2"/>
  <c r="M3920" i="2"/>
  <c r="N3920" i="2"/>
  <c r="J3920" i="2"/>
  <c r="U3919" i="2"/>
  <c r="T3919" i="2"/>
  <c r="S3919" i="2"/>
  <c r="M3919" i="2"/>
  <c r="N3919" i="2"/>
  <c r="J3919" i="2"/>
  <c r="U3918" i="2"/>
  <c r="T3918" i="2"/>
  <c r="S3918" i="2"/>
  <c r="M3918" i="2"/>
  <c r="N3918" i="2"/>
  <c r="J3918" i="2"/>
  <c r="U3917" i="2"/>
  <c r="T3917" i="2"/>
  <c r="S3917" i="2"/>
  <c r="M3917" i="2"/>
  <c r="N3917" i="2"/>
  <c r="J3917" i="2"/>
  <c r="U3916" i="2"/>
  <c r="T3916" i="2"/>
  <c r="S3916" i="2"/>
  <c r="M3916" i="2"/>
  <c r="N3916" i="2"/>
  <c r="J3916" i="2"/>
  <c r="U3915" i="2"/>
  <c r="T3915" i="2"/>
  <c r="S3915" i="2"/>
  <c r="M3915" i="2"/>
  <c r="N3915" i="2"/>
  <c r="J3915" i="2"/>
  <c r="U3914" i="2"/>
  <c r="T3914" i="2"/>
  <c r="S3914" i="2"/>
  <c r="M3914" i="2"/>
  <c r="N3914" i="2"/>
  <c r="J3914" i="2"/>
  <c r="U3913" i="2"/>
  <c r="T3913" i="2"/>
  <c r="S3913" i="2"/>
  <c r="M3913" i="2"/>
  <c r="N3913" i="2"/>
  <c r="J3913" i="2"/>
  <c r="U3912" i="2"/>
  <c r="T3912" i="2"/>
  <c r="S3912" i="2"/>
  <c r="M3912" i="2"/>
  <c r="N3912" i="2"/>
  <c r="J3912" i="2"/>
  <c r="U3911" i="2"/>
  <c r="T3911" i="2"/>
  <c r="S3911" i="2"/>
  <c r="M3911" i="2"/>
  <c r="N3911" i="2"/>
  <c r="J3911" i="2"/>
  <c r="U3910" i="2"/>
  <c r="T3910" i="2"/>
  <c r="S3910" i="2"/>
  <c r="M3910" i="2"/>
  <c r="N3910" i="2"/>
  <c r="J3910" i="2"/>
  <c r="U3909" i="2"/>
  <c r="T3909" i="2"/>
  <c r="S3909" i="2"/>
  <c r="M3909" i="2"/>
  <c r="N3909" i="2"/>
  <c r="J3909" i="2"/>
  <c r="U3908" i="2"/>
  <c r="T3908" i="2"/>
  <c r="S3908" i="2"/>
  <c r="M3908" i="2"/>
  <c r="N3908" i="2"/>
  <c r="J3908" i="2"/>
  <c r="U3907" i="2"/>
  <c r="T3907" i="2"/>
  <c r="S3907" i="2"/>
  <c r="M3907" i="2"/>
  <c r="N3907" i="2"/>
  <c r="J3907" i="2"/>
  <c r="U3906" i="2"/>
  <c r="T3906" i="2"/>
  <c r="S3906" i="2"/>
  <c r="M3906" i="2"/>
  <c r="N3906" i="2"/>
  <c r="J3906" i="2"/>
  <c r="U3905" i="2"/>
  <c r="T3905" i="2"/>
  <c r="S3905" i="2"/>
  <c r="M3905" i="2"/>
  <c r="N3905" i="2"/>
  <c r="J3905" i="2"/>
  <c r="U3904" i="2"/>
  <c r="T3904" i="2"/>
  <c r="S3904" i="2"/>
  <c r="M3904" i="2"/>
  <c r="N3904" i="2"/>
  <c r="J3904" i="2"/>
  <c r="U3903" i="2"/>
  <c r="T3903" i="2"/>
  <c r="S3903" i="2"/>
  <c r="M3903" i="2"/>
  <c r="N3903" i="2"/>
  <c r="J3903" i="2"/>
  <c r="U3902" i="2"/>
  <c r="T3902" i="2"/>
  <c r="S3902" i="2"/>
  <c r="M3902" i="2"/>
  <c r="N3902" i="2"/>
  <c r="J3902" i="2"/>
  <c r="U3901" i="2"/>
  <c r="T3901" i="2"/>
  <c r="S3901" i="2"/>
  <c r="M3901" i="2"/>
  <c r="N3901" i="2"/>
  <c r="J3901" i="2"/>
  <c r="U3900" i="2"/>
  <c r="T3900" i="2"/>
  <c r="S3900" i="2"/>
  <c r="M3900" i="2"/>
  <c r="N3900" i="2"/>
  <c r="J3900" i="2"/>
  <c r="U3899" i="2"/>
  <c r="T3899" i="2"/>
  <c r="S3899" i="2"/>
  <c r="M3899" i="2"/>
  <c r="N3899" i="2"/>
  <c r="J3899" i="2"/>
  <c r="U3898" i="2"/>
  <c r="T3898" i="2"/>
  <c r="S3898" i="2"/>
  <c r="M3898" i="2"/>
  <c r="N3898" i="2"/>
  <c r="J3898" i="2"/>
  <c r="U3897" i="2"/>
  <c r="T3897" i="2"/>
  <c r="S3897" i="2"/>
  <c r="M3897" i="2"/>
  <c r="N3897" i="2"/>
  <c r="J3897" i="2"/>
  <c r="U3896" i="2"/>
  <c r="T3896" i="2"/>
  <c r="S3896" i="2"/>
  <c r="M3896" i="2"/>
  <c r="N3896" i="2"/>
  <c r="J3896" i="2"/>
  <c r="U3895" i="2"/>
  <c r="T3895" i="2"/>
  <c r="S3895" i="2"/>
  <c r="M3895" i="2"/>
  <c r="N3895" i="2"/>
  <c r="J3895" i="2"/>
  <c r="U3894" i="2"/>
  <c r="T3894" i="2"/>
  <c r="S3894" i="2"/>
  <c r="M3894" i="2"/>
  <c r="N3894" i="2"/>
  <c r="J3894" i="2"/>
  <c r="U3893" i="2"/>
  <c r="T3893" i="2"/>
  <c r="S3893" i="2"/>
  <c r="M3893" i="2"/>
  <c r="N3893" i="2"/>
  <c r="J3893" i="2"/>
  <c r="U3892" i="2"/>
  <c r="T3892" i="2"/>
  <c r="S3892" i="2"/>
  <c r="M3892" i="2"/>
  <c r="N3892" i="2"/>
  <c r="J3892" i="2"/>
  <c r="U3891" i="2"/>
  <c r="T3891" i="2"/>
  <c r="S3891" i="2"/>
  <c r="M3891" i="2"/>
  <c r="N3891" i="2"/>
  <c r="J3891" i="2"/>
  <c r="U3890" i="2"/>
  <c r="T3890" i="2"/>
  <c r="S3890" i="2"/>
  <c r="M3890" i="2"/>
  <c r="N3890" i="2"/>
  <c r="J3890" i="2"/>
  <c r="U3889" i="2"/>
  <c r="T3889" i="2"/>
  <c r="S3889" i="2"/>
  <c r="M3889" i="2"/>
  <c r="N3889" i="2"/>
  <c r="J3889" i="2"/>
  <c r="U3888" i="2"/>
  <c r="T3888" i="2"/>
  <c r="S3888" i="2"/>
  <c r="M3888" i="2"/>
  <c r="N3888" i="2"/>
  <c r="J3888" i="2"/>
  <c r="U3887" i="2"/>
  <c r="T3887" i="2"/>
  <c r="S3887" i="2"/>
  <c r="M3887" i="2"/>
  <c r="N3887" i="2"/>
  <c r="J3887" i="2"/>
  <c r="U3886" i="2"/>
  <c r="T3886" i="2"/>
  <c r="S3886" i="2"/>
  <c r="M3886" i="2"/>
  <c r="N3886" i="2"/>
  <c r="J3886" i="2"/>
  <c r="U3885" i="2"/>
  <c r="T3885" i="2"/>
  <c r="S3885" i="2"/>
  <c r="M3885" i="2"/>
  <c r="N3885" i="2"/>
  <c r="J3885" i="2"/>
  <c r="U3884" i="2"/>
  <c r="T3884" i="2"/>
  <c r="S3884" i="2"/>
  <c r="M3884" i="2"/>
  <c r="N3884" i="2"/>
  <c r="J3884" i="2"/>
  <c r="U3883" i="2"/>
  <c r="T3883" i="2"/>
  <c r="S3883" i="2"/>
  <c r="M3883" i="2"/>
  <c r="N3883" i="2"/>
  <c r="J3883" i="2"/>
  <c r="U3882" i="2"/>
  <c r="T3882" i="2"/>
  <c r="S3882" i="2"/>
  <c r="M3882" i="2"/>
  <c r="N3882" i="2"/>
  <c r="J3882" i="2"/>
  <c r="U3881" i="2"/>
  <c r="T3881" i="2"/>
  <c r="S3881" i="2"/>
  <c r="M3881" i="2"/>
  <c r="N3881" i="2"/>
  <c r="J3881" i="2"/>
  <c r="U3880" i="2"/>
  <c r="T3880" i="2"/>
  <c r="S3880" i="2"/>
  <c r="M3880" i="2"/>
  <c r="N3880" i="2"/>
  <c r="J3880" i="2"/>
  <c r="U3879" i="2"/>
  <c r="T3879" i="2"/>
  <c r="S3879" i="2"/>
  <c r="M3879" i="2"/>
  <c r="N3879" i="2"/>
  <c r="J3879" i="2"/>
  <c r="U3878" i="2"/>
  <c r="T3878" i="2"/>
  <c r="S3878" i="2"/>
  <c r="M3878" i="2"/>
  <c r="N3878" i="2"/>
  <c r="J3878" i="2"/>
  <c r="U3877" i="2"/>
  <c r="T3877" i="2"/>
  <c r="S3877" i="2"/>
  <c r="M3877" i="2"/>
  <c r="N3877" i="2"/>
  <c r="J3877" i="2"/>
  <c r="U3876" i="2"/>
  <c r="T3876" i="2"/>
  <c r="S3876" i="2"/>
  <c r="M3876" i="2"/>
  <c r="N3876" i="2"/>
  <c r="J3876" i="2"/>
  <c r="U3875" i="2"/>
  <c r="T3875" i="2"/>
  <c r="S3875" i="2"/>
  <c r="M3875" i="2"/>
  <c r="N3875" i="2"/>
  <c r="J3875" i="2"/>
  <c r="U3874" i="2"/>
  <c r="T3874" i="2"/>
  <c r="S3874" i="2"/>
  <c r="M3874" i="2"/>
  <c r="N3874" i="2"/>
  <c r="J3874" i="2"/>
  <c r="U3873" i="2"/>
  <c r="T3873" i="2"/>
  <c r="S3873" i="2"/>
  <c r="M3873" i="2"/>
  <c r="N3873" i="2"/>
  <c r="J3873" i="2"/>
  <c r="U3872" i="2"/>
  <c r="T3872" i="2"/>
  <c r="S3872" i="2"/>
  <c r="M3872" i="2"/>
  <c r="N3872" i="2"/>
  <c r="J3872" i="2"/>
  <c r="U3871" i="2"/>
  <c r="T3871" i="2"/>
  <c r="S3871" i="2"/>
  <c r="M3871" i="2"/>
  <c r="N3871" i="2"/>
  <c r="J3871" i="2"/>
  <c r="U3870" i="2"/>
  <c r="T3870" i="2"/>
  <c r="S3870" i="2"/>
  <c r="M3870" i="2"/>
  <c r="N3870" i="2"/>
  <c r="J3870" i="2"/>
  <c r="U3869" i="2"/>
  <c r="T3869" i="2"/>
  <c r="S3869" i="2"/>
  <c r="M3869" i="2"/>
  <c r="N3869" i="2"/>
  <c r="J3869" i="2"/>
  <c r="U3868" i="2"/>
  <c r="T3868" i="2"/>
  <c r="S3868" i="2"/>
  <c r="M3868" i="2"/>
  <c r="N3868" i="2"/>
  <c r="J3868" i="2"/>
  <c r="U3867" i="2"/>
  <c r="T3867" i="2"/>
  <c r="S3867" i="2"/>
  <c r="M3867" i="2"/>
  <c r="N3867" i="2"/>
  <c r="J3867" i="2"/>
  <c r="U3866" i="2"/>
  <c r="T3866" i="2"/>
  <c r="S3866" i="2"/>
  <c r="M3866" i="2"/>
  <c r="N3866" i="2"/>
  <c r="J3866" i="2"/>
  <c r="U3865" i="2"/>
  <c r="T3865" i="2"/>
  <c r="S3865" i="2"/>
  <c r="M3865" i="2"/>
  <c r="N3865" i="2"/>
  <c r="J3865" i="2"/>
  <c r="U3864" i="2"/>
  <c r="T3864" i="2"/>
  <c r="S3864" i="2"/>
  <c r="M3864" i="2"/>
  <c r="N3864" i="2"/>
  <c r="J3864" i="2"/>
  <c r="U3863" i="2"/>
  <c r="T3863" i="2"/>
  <c r="S3863" i="2"/>
  <c r="M3863" i="2"/>
  <c r="N3863" i="2"/>
  <c r="J3863" i="2"/>
  <c r="U3862" i="2"/>
  <c r="T3862" i="2"/>
  <c r="S3862" i="2"/>
  <c r="M3862" i="2"/>
  <c r="N3862" i="2"/>
  <c r="J3862" i="2"/>
  <c r="U3861" i="2"/>
  <c r="T3861" i="2"/>
  <c r="S3861" i="2"/>
  <c r="M3861" i="2"/>
  <c r="N3861" i="2"/>
  <c r="J3861" i="2"/>
  <c r="U3860" i="2"/>
  <c r="T3860" i="2"/>
  <c r="S3860" i="2"/>
  <c r="M3860" i="2"/>
  <c r="N3860" i="2"/>
  <c r="J3860" i="2"/>
  <c r="U3859" i="2"/>
  <c r="T3859" i="2"/>
  <c r="S3859" i="2"/>
  <c r="M3859" i="2"/>
  <c r="N3859" i="2"/>
  <c r="J3859" i="2"/>
  <c r="U3858" i="2"/>
  <c r="T3858" i="2"/>
  <c r="S3858" i="2"/>
  <c r="M3858" i="2"/>
  <c r="N3858" i="2"/>
  <c r="J3858" i="2"/>
  <c r="U3857" i="2"/>
  <c r="T3857" i="2"/>
  <c r="S3857" i="2"/>
  <c r="M3857" i="2"/>
  <c r="N3857" i="2"/>
  <c r="J3857" i="2"/>
  <c r="U3856" i="2"/>
  <c r="T3856" i="2"/>
  <c r="S3856" i="2"/>
  <c r="M3856" i="2"/>
  <c r="N3856" i="2"/>
  <c r="J3856" i="2"/>
  <c r="U3855" i="2"/>
  <c r="T3855" i="2"/>
  <c r="S3855" i="2"/>
  <c r="M3855" i="2"/>
  <c r="N3855" i="2"/>
  <c r="J3855" i="2"/>
  <c r="U3854" i="2"/>
  <c r="T3854" i="2"/>
  <c r="S3854" i="2"/>
  <c r="M3854" i="2"/>
  <c r="N3854" i="2"/>
  <c r="J3854" i="2"/>
  <c r="U3853" i="2"/>
  <c r="T3853" i="2"/>
  <c r="S3853" i="2"/>
  <c r="M3853" i="2"/>
  <c r="N3853" i="2"/>
  <c r="J3853" i="2"/>
  <c r="U3852" i="2"/>
  <c r="T3852" i="2"/>
  <c r="S3852" i="2"/>
  <c r="M3852" i="2"/>
  <c r="N3852" i="2"/>
  <c r="J3852" i="2"/>
  <c r="U3851" i="2"/>
  <c r="T3851" i="2"/>
  <c r="S3851" i="2"/>
  <c r="M3851" i="2"/>
  <c r="N3851" i="2"/>
  <c r="J3851" i="2"/>
  <c r="U3850" i="2"/>
  <c r="T3850" i="2"/>
  <c r="S3850" i="2"/>
  <c r="M3850" i="2"/>
  <c r="N3850" i="2"/>
  <c r="J3850" i="2"/>
  <c r="U3849" i="2"/>
  <c r="T3849" i="2"/>
  <c r="S3849" i="2"/>
  <c r="M3849" i="2"/>
  <c r="N3849" i="2"/>
  <c r="J3849" i="2"/>
  <c r="U3848" i="2"/>
  <c r="T3848" i="2"/>
  <c r="S3848" i="2"/>
  <c r="M3848" i="2"/>
  <c r="N3848" i="2"/>
  <c r="J3848" i="2"/>
  <c r="U3847" i="2"/>
  <c r="T3847" i="2"/>
  <c r="S3847" i="2"/>
  <c r="M3847" i="2"/>
  <c r="N3847" i="2"/>
  <c r="J3847" i="2"/>
  <c r="U3846" i="2"/>
  <c r="T3846" i="2"/>
  <c r="S3846" i="2"/>
  <c r="M3846" i="2"/>
  <c r="N3846" i="2"/>
  <c r="J3846" i="2"/>
  <c r="U3845" i="2"/>
  <c r="T3845" i="2"/>
  <c r="S3845" i="2"/>
  <c r="M3845" i="2"/>
  <c r="N3845" i="2"/>
  <c r="J3845" i="2"/>
  <c r="U3844" i="2"/>
  <c r="T3844" i="2"/>
  <c r="S3844" i="2"/>
  <c r="M3844" i="2"/>
  <c r="N3844" i="2"/>
  <c r="J3844" i="2"/>
  <c r="U3843" i="2"/>
  <c r="T3843" i="2"/>
  <c r="S3843" i="2"/>
  <c r="M3843" i="2"/>
  <c r="N3843" i="2"/>
  <c r="J3843" i="2"/>
  <c r="U3842" i="2"/>
  <c r="T3842" i="2"/>
  <c r="S3842" i="2"/>
  <c r="M3842" i="2"/>
  <c r="N3842" i="2"/>
  <c r="J3842" i="2"/>
  <c r="U3841" i="2"/>
  <c r="T3841" i="2"/>
  <c r="S3841" i="2"/>
  <c r="M3841" i="2"/>
  <c r="N3841" i="2"/>
  <c r="J3841" i="2"/>
  <c r="U3840" i="2"/>
  <c r="T3840" i="2"/>
  <c r="S3840" i="2"/>
  <c r="M3840" i="2"/>
  <c r="N3840" i="2"/>
  <c r="J3840" i="2"/>
  <c r="U3839" i="2"/>
  <c r="T3839" i="2"/>
  <c r="S3839" i="2"/>
  <c r="M3839" i="2"/>
  <c r="N3839" i="2"/>
  <c r="J3839" i="2"/>
  <c r="U3838" i="2"/>
  <c r="T3838" i="2"/>
  <c r="S3838" i="2"/>
  <c r="M3838" i="2"/>
  <c r="N3838" i="2"/>
  <c r="J3838" i="2"/>
  <c r="U3837" i="2"/>
  <c r="T3837" i="2"/>
  <c r="S3837" i="2"/>
  <c r="M3837" i="2"/>
  <c r="N3837" i="2"/>
  <c r="J3837" i="2"/>
  <c r="U3836" i="2"/>
  <c r="T3836" i="2"/>
  <c r="S3836" i="2"/>
  <c r="M3836" i="2"/>
  <c r="N3836" i="2"/>
  <c r="J3836" i="2"/>
  <c r="U3835" i="2"/>
  <c r="T3835" i="2"/>
  <c r="S3835" i="2"/>
  <c r="M3835" i="2"/>
  <c r="N3835" i="2"/>
  <c r="J3835" i="2"/>
  <c r="U3834" i="2"/>
  <c r="T3834" i="2"/>
  <c r="S3834" i="2"/>
  <c r="M3834" i="2"/>
  <c r="N3834" i="2"/>
  <c r="J3834" i="2"/>
  <c r="U3833" i="2"/>
  <c r="T3833" i="2"/>
  <c r="S3833" i="2"/>
  <c r="M3833" i="2"/>
  <c r="N3833" i="2"/>
  <c r="J3833" i="2"/>
  <c r="U3832" i="2"/>
  <c r="T3832" i="2"/>
  <c r="S3832" i="2"/>
  <c r="M3832" i="2"/>
  <c r="N3832" i="2"/>
  <c r="J3832" i="2"/>
  <c r="U3831" i="2"/>
  <c r="T3831" i="2"/>
  <c r="S3831" i="2"/>
  <c r="M3831" i="2"/>
  <c r="N3831" i="2"/>
  <c r="J3831" i="2"/>
  <c r="U3830" i="2"/>
  <c r="T3830" i="2"/>
  <c r="S3830" i="2"/>
  <c r="M3830" i="2"/>
  <c r="N3830" i="2"/>
  <c r="J3830" i="2"/>
  <c r="U3829" i="2"/>
  <c r="T3829" i="2"/>
  <c r="S3829" i="2"/>
  <c r="M3829" i="2"/>
  <c r="N3829" i="2"/>
  <c r="J3829" i="2"/>
  <c r="U3828" i="2"/>
  <c r="T3828" i="2"/>
  <c r="S3828" i="2"/>
  <c r="M3828" i="2"/>
  <c r="N3828" i="2"/>
  <c r="J3828" i="2"/>
  <c r="U3827" i="2"/>
  <c r="T3827" i="2"/>
  <c r="S3827" i="2"/>
  <c r="M3827" i="2"/>
  <c r="N3827" i="2"/>
  <c r="J3827" i="2"/>
  <c r="U3826" i="2"/>
  <c r="T3826" i="2"/>
  <c r="S3826" i="2"/>
  <c r="M3826" i="2"/>
  <c r="N3826" i="2"/>
  <c r="J3826" i="2"/>
  <c r="U3825" i="2"/>
  <c r="T3825" i="2"/>
  <c r="S3825" i="2"/>
  <c r="M3825" i="2"/>
  <c r="N3825" i="2"/>
  <c r="J3825" i="2"/>
  <c r="U3824" i="2"/>
  <c r="T3824" i="2"/>
  <c r="S3824" i="2"/>
  <c r="M3824" i="2"/>
  <c r="N3824" i="2"/>
  <c r="J3824" i="2"/>
  <c r="U3823" i="2"/>
  <c r="T3823" i="2"/>
  <c r="S3823" i="2"/>
  <c r="M3823" i="2"/>
  <c r="N3823" i="2"/>
  <c r="J3823" i="2"/>
  <c r="U3822" i="2"/>
  <c r="T3822" i="2"/>
  <c r="S3822" i="2"/>
  <c r="M3822" i="2"/>
  <c r="N3822" i="2"/>
  <c r="J3822" i="2"/>
  <c r="U3821" i="2"/>
  <c r="T3821" i="2"/>
  <c r="S3821" i="2"/>
  <c r="M3821" i="2"/>
  <c r="N3821" i="2"/>
  <c r="J3821" i="2"/>
  <c r="U3820" i="2"/>
  <c r="T3820" i="2"/>
  <c r="S3820" i="2"/>
  <c r="M3820" i="2"/>
  <c r="N3820" i="2"/>
  <c r="J3820" i="2"/>
  <c r="U3819" i="2"/>
  <c r="T3819" i="2"/>
  <c r="S3819" i="2"/>
  <c r="M3819" i="2"/>
  <c r="N3819" i="2"/>
  <c r="J3819" i="2"/>
  <c r="U3818" i="2"/>
  <c r="T3818" i="2"/>
  <c r="S3818" i="2"/>
  <c r="M3818" i="2"/>
  <c r="N3818" i="2"/>
  <c r="J3818" i="2"/>
  <c r="U3817" i="2"/>
  <c r="T3817" i="2"/>
  <c r="S3817" i="2"/>
  <c r="M3817" i="2"/>
  <c r="N3817" i="2"/>
  <c r="J3817" i="2"/>
  <c r="U3816" i="2"/>
  <c r="T3816" i="2"/>
  <c r="S3816" i="2"/>
  <c r="M3816" i="2"/>
  <c r="N3816" i="2"/>
  <c r="J3816" i="2"/>
  <c r="U3815" i="2"/>
  <c r="T3815" i="2"/>
  <c r="S3815" i="2"/>
  <c r="M3815" i="2"/>
  <c r="N3815" i="2"/>
  <c r="J3815" i="2"/>
  <c r="U3814" i="2"/>
  <c r="T3814" i="2"/>
  <c r="S3814" i="2"/>
  <c r="M3814" i="2"/>
  <c r="N3814" i="2"/>
  <c r="J3814" i="2"/>
  <c r="U3813" i="2"/>
  <c r="T3813" i="2"/>
  <c r="S3813" i="2"/>
  <c r="M3813" i="2"/>
  <c r="N3813" i="2"/>
  <c r="J3813" i="2"/>
  <c r="U3812" i="2"/>
  <c r="T3812" i="2"/>
  <c r="S3812" i="2"/>
  <c r="M3812" i="2"/>
  <c r="N3812" i="2"/>
  <c r="J3812" i="2"/>
  <c r="U3811" i="2"/>
  <c r="T3811" i="2"/>
  <c r="S3811" i="2"/>
  <c r="M3811" i="2"/>
  <c r="N3811" i="2"/>
  <c r="J3811" i="2"/>
  <c r="U3810" i="2"/>
  <c r="T3810" i="2"/>
  <c r="S3810" i="2"/>
  <c r="M3810" i="2"/>
  <c r="N3810" i="2"/>
  <c r="J3810" i="2"/>
  <c r="U3809" i="2"/>
  <c r="T3809" i="2"/>
  <c r="S3809" i="2"/>
  <c r="M3809" i="2"/>
  <c r="N3809" i="2"/>
  <c r="J3809" i="2"/>
  <c r="U3808" i="2"/>
  <c r="T3808" i="2"/>
  <c r="S3808" i="2"/>
  <c r="M3808" i="2"/>
  <c r="N3808" i="2"/>
  <c r="J3808" i="2"/>
  <c r="U3807" i="2"/>
  <c r="T3807" i="2"/>
  <c r="S3807" i="2"/>
  <c r="M3807" i="2"/>
  <c r="N3807" i="2"/>
  <c r="J3807" i="2"/>
  <c r="U3806" i="2"/>
  <c r="T3806" i="2"/>
  <c r="S3806" i="2"/>
  <c r="M3806" i="2"/>
  <c r="N3806" i="2"/>
  <c r="J3806" i="2"/>
  <c r="U3805" i="2"/>
  <c r="T3805" i="2"/>
  <c r="S3805" i="2"/>
  <c r="M3805" i="2"/>
  <c r="N3805" i="2"/>
  <c r="J3805" i="2"/>
  <c r="U3804" i="2"/>
  <c r="T3804" i="2"/>
  <c r="S3804" i="2"/>
  <c r="M3804" i="2"/>
  <c r="N3804" i="2"/>
  <c r="J3804" i="2"/>
  <c r="U3803" i="2"/>
  <c r="T3803" i="2"/>
  <c r="S3803" i="2"/>
  <c r="M3803" i="2"/>
  <c r="N3803" i="2"/>
  <c r="J3803" i="2"/>
  <c r="U3802" i="2"/>
  <c r="T3802" i="2"/>
  <c r="S3802" i="2"/>
  <c r="M3802" i="2"/>
  <c r="N3802" i="2"/>
  <c r="J3802" i="2"/>
  <c r="U3801" i="2"/>
  <c r="T3801" i="2"/>
  <c r="S3801" i="2"/>
  <c r="M3801" i="2"/>
  <c r="N3801" i="2"/>
  <c r="J3801" i="2"/>
  <c r="U3800" i="2"/>
  <c r="T3800" i="2"/>
  <c r="S3800" i="2"/>
  <c r="M3800" i="2"/>
  <c r="N3800" i="2"/>
  <c r="J3800" i="2"/>
  <c r="U3799" i="2"/>
  <c r="T3799" i="2"/>
  <c r="S3799" i="2"/>
  <c r="M3799" i="2"/>
  <c r="N3799" i="2"/>
  <c r="J3799" i="2"/>
  <c r="U3798" i="2"/>
  <c r="T3798" i="2"/>
  <c r="S3798" i="2"/>
  <c r="M3798" i="2"/>
  <c r="N3798" i="2"/>
  <c r="J3798" i="2"/>
  <c r="U3797" i="2"/>
  <c r="T3797" i="2"/>
  <c r="S3797" i="2"/>
  <c r="M3797" i="2"/>
  <c r="N3797" i="2"/>
  <c r="J3797" i="2"/>
  <c r="U3796" i="2"/>
  <c r="T3796" i="2"/>
  <c r="S3796" i="2"/>
  <c r="M3796" i="2"/>
  <c r="N3796" i="2"/>
  <c r="J3796" i="2"/>
  <c r="U3795" i="2"/>
  <c r="T3795" i="2"/>
  <c r="S3795" i="2"/>
  <c r="M3795" i="2"/>
  <c r="N3795" i="2"/>
  <c r="J3795" i="2"/>
  <c r="U3794" i="2"/>
  <c r="T3794" i="2"/>
  <c r="S3794" i="2"/>
  <c r="M3794" i="2"/>
  <c r="N3794" i="2"/>
  <c r="J3794" i="2"/>
  <c r="U3793" i="2"/>
  <c r="T3793" i="2"/>
  <c r="S3793" i="2"/>
  <c r="M3793" i="2"/>
  <c r="N3793" i="2"/>
  <c r="J3793" i="2"/>
  <c r="U3792" i="2"/>
  <c r="T3792" i="2"/>
  <c r="S3792" i="2"/>
  <c r="M3792" i="2"/>
  <c r="N3792" i="2"/>
  <c r="J3792" i="2"/>
  <c r="U3791" i="2"/>
  <c r="T3791" i="2"/>
  <c r="S3791" i="2"/>
  <c r="M3791" i="2"/>
  <c r="N3791" i="2"/>
  <c r="J3791" i="2"/>
  <c r="U3790" i="2"/>
  <c r="T3790" i="2"/>
  <c r="S3790" i="2"/>
  <c r="M3790" i="2"/>
  <c r="N3790" i="2"/>
  <c r="J3790" i="2"/>
  <c r="U3789" i="2"/>
  <c r="T3789" i="2"/>
  <c r="S3789" i="2"/>
  <c r="M3789" i="2"/>
  <c r="N3789" i="2"/>
  <c r="J3789" i="2"/>
  <c r="U3788" i="2"/>
  <c r="T3788" i="2"/>
  <c r="S3788" i="2"/>
  <c r="M3788" i="2"/>
  <c r="N3788" i="2"/>
  <c r="J3788" i="2"/>
  <c r="U3787" i="2"/>
  <c r="T3787" i="2"/>
  <c r="S3787" i="2"/>
  <c r="M3787" i="2"/>
  <c r="N3787" i="2"/>
  <c r="J3787" i="2"/>
  <c r="U3786" i="2"/>
  <c r="T3786" i="2"/>
  <c r="S3786" i="2"/>
  <c r="M3786" i="2"/>
  <c r="N3786" i="2"/>
  <c r="J3786" i="2"/>
  <c r="U3785" i="2"/>
  <c r="T3785" i="2"/>
  <c r="S3785" i="2"/>
  <c r="M3785" i="2"/>
  <c r="N3785" i="2"/>
  <c r="J3785" i="2"/>
  <c r="U3784" i="2"/>
  <c r="T3784" i="2"/>
  <c r="S3784" i="2"/>
  <c r="M3784" i="2"/>
  <c r="N3784" i="2"/>
  <c r="J3784" i="2"/>
  <c r="U3783" i="2"/>
  <c r="T3783" i="2"/>
  <c r="S3783" i="2"/>
  <c r="M3783" i="2"/>
  <c r="N3783" i="2"/>
  <c r="J3783" i="2"/>
  <c r="U3782" i="2"/>
  <c r="T3782" i="2"/>
  <c r="S3782" i="2"/>
  <c r="M3782" i="2"/>
  <c r="N3782" i="2"/>
  <c r="J3782" i="2"/>
  <c r="U3781" i="2"/>
  <c r="T3781" i="2"/>
  <c r="S3781" i="2"/>
  <c r="M3781" i="2"/>
  <c r="N3781" i="2"/>
  <c r="J3781" i="2"/>
  <c r="U3780" i="2"/>
  <c r="T3780" i="2"/>
  <c r="S3780" i="2"/>
  <c r="M3780" i="2"/>
  <c r="N3780" i="2"/>
  <c r="J3780" i="2"/>
  <c r="U3779" i="2"/>
  <c r="T3779" i="2"/>
  <c r="S3779" i="2"/>
  <c r="M3779" i="2"/>
  <c r="N3779" i="2"/>
  <c r="J3779" i="2"/>
  <c r="U3778" i="2"/>
  <c r="T3778" i="2"/>
  <c r="S3778" i="2"/>
  <c r="M3778" i="2"/>
  <c r="N3778" i="2"/>
  <c r="J3778" i="2"/>
  <c r="U3777" i="2"/>
  <c r="T3777" i="2"/>
  <c r="S3777" i="2"/>
  <c r="M3777" i="2"/>
  <c r="N3777" i="2"/>
  <c r="J3777" i="2"/>
  <c r="U3776" i="2"/>
  <c r="T3776" i="2"/>
  <c r="S3776" i="2"/>
  <c r="M3776" i="2"/>
  <c r="N3776" i="2"/>
  <c r="J3776" i="2"/>
  <c r="U3775" i="2"/>
  <c r="T3775" i="2"/>
  <c r="S3775" i="2"/>
  <c r="M3775" i="2"/>
  <c r="N3775" i="2"/>
  <c r="J3775" i="2"/>
  <c r="U3774" i="2"/>
  <c r="T3774" i="2"/>
  <c r="S3774" i="2"/>
  <c r="M3774" i="2"/>
  <c r="N3774" i="2"/>
  <c r="J3774" i="2"/>
  <c r="U3773" i="2"/>
  <c r="T3773" i="2"/>
  <c r="S3773" i="2"/>
  <c r="M3773" i="2"/>
  <c r="N3773" i="2"/>
  <c r="J3773" i="2"/>
  <c r="U3772" i="2"/>
  <c r="T3772" i="2"/>
  <c r="S3772" i="2"/>
  <c r="M3772" i="2"/>
  <c r="N3772" i="2"/>
  <c r="J3772" i="2"/>
  <c r="U3771" i="2"/>
  <c r="T3771" i="2"/>
  <c r="S3771" i="2"/>
  <c r="M3771" i="2"/>
  <c r="N3771" i="2"/>
  <c r="J3771" i="2"/>
  <c r="U3770" i="2"/>
  <c r="T3770" i="2"/>
  <c r="S3770" i="2"/>
  <c r="M3770" i="2"/>
  <c r="N3770" i="2"/>
  <c r="J3770" i="2"/>
  <c r="U3769" i="2"/>
  <c r="T3769" i="2"/>
  <c r="S3769" i="2"/>
  <c r="M3769" i="2"/>
  <c r="N3769" i="2"/>
  <c r="J3769" i="2"/>
  <c r="U3768" i="2"/>
  <c r="T3768" i="2"/>
  <c r="S3768" i="2"/>
  <c r="M3768" i="2"/>
  <c r="N3768" i="2"/>
  <c r="J3768" i="2"/>
  <c r="U3767" i="2"/>
  <c r="T3767" i="2"/>
  <c r="S3767" i="2"/>
  <c r="M3767" i="2"/>
  <c r="N3767" i="2"/>
  <c r="J3767" i="2"/>
  <c r="U3766" i="2"/>
  <c r="T3766" i="2"/>
  <c r="S3766" i="2"/>
  <c r="M3766" i="2"/>
  <c r="N3766" i="2"/>
  <c r="J3766" i="2"/>
  <c r="U3765" i="2"/>
  <c r="T3765" i="2"/>
  <c r="S3765" i="2"/>
  <c r="M3765" i="2"/>
  <c r="N3765" i="2"/>
  <c r="J3765" i="2"/>
  <c r="U3764" i="2"/>
  <c r="T3764" i="2"/>
  <c r="S3764" i="2"/>
  <c r="M3764" i="2"/>
  <c r="N3764" i="2"/>
  <c r="J3764" i="2"/>
  <c r="U3763" i="2"/>
  <c r="T3763" i="2"/>
  <c r="S3763" i="2"/>
  <c r="M3763" i="2"/>
  <c r="N3763" i="2"/>
  <c r="J3763" i="2"/>
  <c r="U3762" i="2"/>
  <c r="T3762" i="2"/>
  <c r="S3762" i="2"/>
  <c r="M3762" i="2"/>
  <c r="N3762" i="2"/>
  <c r="J3762" i="2"/>
  <c r="U3761" i="2"/>
  <c r="T3761" i="2"/>
  <c r="S3761" i="2"/>
  <c r="M3761" i="2"/>
  <c r="N3761" i="2"/>
  <c r="J3761" i="2"/>
  <c r="U3760" i="2"/>
  <c r="T3760" i="2"/>
  <c r="S3760" i="2"/>
  <c r="M3760" i="2"/>
  <c r="N3760" i="2"/>
  <c r="J3760" i="2"/>
  <c r="U3759" i="2"/>
  <c r="T3759" i="2"/>
  <c r="S3759" i="2"/>
  <c r="M3759" i="2"/>
  <c r="N3759" i="2"/>
  <c r="J3759" i="2"/>
  <c r="U3758" i="2"/>
  <c r="T3758" i="2"/>
  <c r="S3758" i="2"/>
  <c r="M3758" i="2"/>
  <c r="N3758" i="2"/>
  <c r="J3758" i="2"/>
  <c r="U3757" i="2"/>
  <c r="T3757" i="2"/>
  <c r="S3757" i="2"/>
  <c r="M3757" i="2"/>
  <c r="N3757" i="2"/>
  <c r="J3757" i="2"/>
  <c r="U3756" i="2"/>
  <c r="T3756" i="2"/>
  <c r="S3756" i="2"/>
  <c r="M3756" i="2"/>
  <c r="N3756" i="2"/>
  <c r="J3756" i="2"/>
  <c r="U3755" i="2"/>
  <c r="T3755" i="2"/>
  <c r="S3755" i="2"/>
  <c r="M3755" i="2"/>
  <c r="N3755" i="2"/>
  <c r="J3755" i="2"/>
  <c r="U3754" i="2"/>
  <c r="T3754" i="2"/>
  <c r="S3754" i="2"/>
  <c r="M3754" i="2"/>
  <c r="N3754" i="2"/>
  <c r="J3754" i="2"/>
  <c r="U3753" i="2"/>
  <c r="T3753" i="2"/>
  <c r="S3753" i="2"/>
  <c r="M3753" i="2"/>
  <c r="N3753" i="2"/>
  <c r="J3753" i="2"/>
  <c r="U3752" i="2"/>
  <c r="T3752" i="2"/>
  <c r="S3752" i="2"/>
  <c r="M3752" i="2"/>
  <c r="N3752" i="2"/>
  <c r="J3752" i="2"/>
  <c r="U3751" i="2"/>
  <c r="T3751" i="2"/>
  <c r="S3751" i="2"/>
  <c r="M3751" i="2"/>
  <c r="N3751" i="2"/>
  <c r="J3751" i="2"/>
  <c r="U3750" i="2"/>
  <c r="T3750" i="2"/>
  <c r="S3750" i="2"/>
  <c r="M3750" i="2"/>
  <c r="N3750" i="2"/>
  <c r="J3750" i="2"/>
  <c r="U3749" i="2"/>
  <c r="T3749" i="2"/>
  <c r="S3749" i="2"/>
  <c r="M3749" i="2"/>
  <c r="N3749" i="2"/>
  <c r="J3749" i="2"/>
  <c r="U3748" i="2"/>
  <c r="T3748" i="2"/>
  <c r="S3748" i="2"/>
  <c r="M3748" i="2"/>
  <c r="N3748" i="2"/>
  <c r="J3748" i="2"/>
  <c r="U3747" i="2"/>
  <c r="T3747" i="2"/>
  <c r="S3747" i="2"/>
  <c r="M3747" i="2"/>
  <c r="N3747" i="2"/>
  <c r="J3747" i="2"/>
  <c r="U3746" i="2"/>
  <c r="T3746" i="2"/>
  <c r="S3746" i="2"/>
  <c r="M3746" i="2"/>
  <c r="N3746" i="2"/>
  <c r="J3746" i="2"/>
  <c r="U3745" i="2"/>
  <c r="T3745" i="2"/>
  <c r="S3745" i="2"/>
  <c r="M3745" i="2"/>
  <c r="N3745" i="2"/>
  <c r="J3745" i="2"/>
  <c r="U3744" i="2"/>
  <c r="T3744" i="2"/>
  <c r="S3744" i="2"/>
  <c r="M3744" i="2"/>
  <c r="N3744" i="2"/>
  <c r="J3744" i="2"/>
  <c r="U3743" i="2"/>
  <c r="T3743" i="2"/>
  <c r="S3743" i="2"/>
  <c r="M3743" i="2"/>
  <c r="N3743" i="2"/>
  <c r="J3743" i="2"/>
  <c r="U3742" i="2"/>
  <c r="T3742" i="2"/>
  <c r="S3742" i="2"/>
  <c r="M3742" i="2"/>
  <c r="N3742" i="2"/>
  <c r="J3742" i="2"/>
  <c r="U3741" i="2"/>
  <c r="T3741" i="2"/>
  <c r="S3741" i="2"/>
  <c r="M3741" i="2"/>
  <c r="N3741" i="2"/>
  <c r="J3741" i="2"/>
  <c r="U3740" i="2"/>
  <c r="T3740" i="2"/>
  <c r="S3740" i="2"/>
  <c r="M3740" i="2"/>
  <c r="N3740" i="2"/>
  <c r="J3740" i="2"/>
  <c r="U3739" i="2"/>
  <c r="T3739" i="2"/>
  <c r="S3739" i="2"/>
  <c r="M3739" i="2"/>
  <c r="N3739" i="2"/>
  <c r="J3739" i="2"/>
  <c r="U3738" i="2"/>
  <c r="T3738" i="2"/>
  <c r="S3738" i="2"/>
  <c r="M3738" i="2"/>
  <c r="N3738" i="2"/>
  <c r="J3738" i="2"/>
  <c r="U3737" i="2"/>
  <c r="T3737" i="2"/>
  <c r="S3737" i="2"/>
  <c r="M3737" i="2"/>
  <c r="N3737" i="2"/>
  <c r="J3737" i="2"/>
  <c r="U3736" i="2"/>
  <c r="T3736" i="2"/>
  <c r="S3736" i="2"/>
  <c r="M3736" i="2"/>
  <c r="N3736" i="2"/>
  <c r="J3736" i="2"/>
  <c r="U3735" i="2"/>
  <c r="T3735" i="2"/>
  <c r="S3735" i="2"/>
  <c r="M3735" i="2"/>
  <c r="N3735" i="2"/>
  <c r="J3735" i="2"/>
  <c r="U3734" i="2"/>
  <c r="T3734" i="2"/>
  <c r="S3734" i="2"/>
  <c r="M3734" i="2"/>
  <c r="N3734" i="2"/>
  <c r="J3734" i="2"/>
  <c r="U3733" i="2"/>
  <c r="T3733" i="2"/>
  <c r="S3733" i="2"/>
  <c r="M3733" i="2"/>
  <c r="N3733" i="2"/>
  <c r="J3733" i="2"/>
  <c r="U3732" i="2"/>
  <c r="T3732" i="2"/>
  <c r="S3732" i="2"/>
  <c r="M3732" i="2"/>
  <c r="N3732" i="2"/>
  <c r="J3732" i="2"/>
  <c r="U3731" i="2"/>
  <c r="T3731" i="2"/>
  <c r="S3731" i="2"/>
  <c r="M3731" i="2"/>
  <c r="N3731" i="2"/>
  <c r="J3731" i="2"/>
  <c r="U3730" i="2"/>
  <c r="T3730" i="2"/>
  <c r="S3730" i="2"/>
  <c r="M3730" i="2"/>
  <c r="N3730" i="2"/>
  <c r="J3730" i="2"/>
  <c r="U3729" i="2"/>
  <c r="T3729" i="2"/>
  <c r="S3729" i="2"/>
  <c r="M3729" i="2"/>
  <c r="N3729" i="2"/>
  <c r="J3729" i="2"/>
  <c r="U3728" i="2"/>
  <c r="T3728" i="2"/>
  <c r="S3728" i="2"/>
  <c r="M3728" i="2"/>
  <c r="N3728" i="2"/>
  <c r="J3728" i="2"/>
  <c r="U3727" i="2"/>
  <c r="T3727" i="2"/>
  <c r="S3727" i="2"/>
  <c r="M3727" i="2"/>
  <c r="N3727" i="2"/>
  <c r="J3727" i="2"/>
  <c r="U3726" i="2"/>
  <c r="T3726" i="2"/>
  <c r="S3726" i="2"/>
  <c r="M3726" i="2"/>
  <c r="N3726" i="2"/>
  <c r="J3726" i="2"/>
  <c r="U3725" i="2"/>
  <c r="T3725" i="2"/>
  <c r="S3725" i="2"/>
  <c r="M3725" i="2"/>
  <c r="N3725" i="2"/>
  <c r="J3725" i="2"/>
  <c r="U3724" i="2"/>
  <c r="T3724" i="2"/>
  <c r="S3724" i="2"/>
  <c r="M3724" i="2"/>
  <c r="N3724" i="2"/>
  <c r="J3724" i="2"/>
  <c r="U3723" i="2"/>
  <c r="T3723" i="2"/>
  <c r="S3723" i="2"/>
  <c r="M3723" i="2"/>
  <c r="N3723" i="2"/>
  <c r="J3723" i="2"/>
  <c r="U3722" i="2"/>
  <c r="T3722" i="2"/>
  <c r="S3722" i="2"/>
  <c r="M3722" i="2"/>
  <c r="N3722" i="2"/>
  <c r="J3722" i="2"/>
  <c r="U3721" i="2"/>
  <c r="T3721" i="2"/>
  <c r="S3721" i="2"/>
  <c r="M3721" i="2"/>
  <c r="N3721" i="2"/>
  <c r="J3721" i="2"/>
  <c r="U3720" i="2"/>
  <c r="T3720" i="2"/>
  <c r="S3720" i="2"/>
  <c r="M3720" i="2"/>
  <c r="N3720" i="2"/>
  <c r="J3720" i="2"/>
  <c r="U3719" i="2"/>
  <c r="T3719" i="2"/>
  <c r="S3719" i="2"/>
  <c r="M3719" i="2"/>
  <c r="N3719" i="2"/>
  <c r="J3719" i="2"/>
  <c r="U3718" i="2"/>
  <c r="T3718" i="2"/>
  <c r="S3718" i="2"/>
  <c r="M3718" i="2"/>
  <c r="N3718" i="2"/>
  <c r="J3718" i="2"/>
  <c r="U3717" i="2"/>
  <c r="T3717" i="2"/>
  <c r="S3717" i="2"/>
  <c r="M3717" i="2"/>
  <c r="N3717" i="2"/>
  <c r="J3717" i="2"/>
  <c r="U3716" i="2"/>
  <c r="T3716" i="2"/>
  <c r="S3716" i="2"/>
  <c r="M3716" i="2"/>
  <c r="N3716" i="2"/>
  <c r="J3716" i="2"/>
  <c r="U3715" i="2"/>
  <c r="T3715" i="2"/>
  <c r="S3715" i="2"/>
  <c r="M3715" i="2"/>
  <c r="N3715" i="2"/>
  <c r="J3715" i="2"/>
  <c r="U3714" i="2"/>
  <c r="T3714" i="2"/>
  <c r="S3714" i="2"/>
  <c r="M3714" i="2"/>
  <c r="N3714" i="2"/>
  <c r="J3714" i="2"/>
  <c r="U3713" i="2"/>
  <c r="T3713" i="2"/>
  <c r="S3713" i="2"/>
  <c r="M3713" i="2"/>
  <c r="N3713" i="2"/>
  <c r="J3713" i="2"/>
  <c r="U3712" i="2"/>
  <c r="T3712" i="2"/>
  <c r="S3712" i="2"/>
  <c r="M3712" i="2"/>
  <c r="N3712" i="2"/>
  <c r="J3712" i="2"/>
  <c r="U3711" i="2"/>
  <c r="T3711" i="2"/>
  <c r="S3711" i="2"/>
  <c r="M3711" i="2"/>
  <c r="N3711" i="2"/>
  <c r="J3711" i="2"/>
  <c r="U3710" i="2"/>
  <c r="T3710" i="2"/>
  <c r="S3710" i="2"/>
  <c r="M3710" i="2"/>
  <c r="N3710" i="2"/>
  <c r="J3710" i="2"/>
  <c r="U3709" i="2"/>
  <c r="T3709" i="2"/>
  <c r="S3709" i="2"/>
  <c r="M3709" i="2"/>
  <c r="N3709" i="2"/>
  <c r="J3709" i="2"/>
  <c r="U3708" i="2"/>
  <c r="T3708" i="2"/>
  <c r="S3708" i="2"/>
  <c r="M3708" i="2"/>
  <c r="N3708" i="2"/>
  <c r="J3708" i="2"/>
  <c r="U3707" i="2"/>
  <c r="T3707" i="2"/>
  <c r="S3707" i="2"/>
  <c r="M3707" i="2"/>
  <c r="N3707" i="2"/>
  <c r="J3707" i="2"/>
  <c r="U3706" i="2"/>
  <c r="T3706" i="2"/>
  <c r="S3706" i="2"/>
  <c r="M3706" i="2"/>
  <c r="N3706" i="2"/>
  <c r="J3706" i="2"/>
  <c r="U3705" i="2"/>
  <c r="T3705" i="2"/>
  <c r="S3705" i="2"/>
  <c r="M3705" i="2"/>
  <c r="N3705" i="2"/>
  <c r="J3705" i="2"/>
  <c r="U3704" i="2"/>
  <c r="T3704" i="2"/>
  <c r="S3704" i="2"/>
  <c r="M3704" i="2"/>
  <c r="N3704" i="2"/>
  <c r="J3704" i="2"/>
  <c r="U3703" i="2"/>
  <c r="T3703" i="2"/>
  <c r="S3703" i="2"/>
  <c r="M3703" i="2"/>
  <c r="N3703" i="2"/>
  <c r="J3703" i="2"/>
  <c r="U3702" i="2"/>
  <c r="T3702" i="2"/>
  <c r="S3702" i="2"/>
  <c r="M3702" i="2"/>
  <c r="N3702" i="2"/>
  <c r="J3702" i="2"/>
  <c r="U3701" i="2"/>
  <c r="T3701" i="2"/>
  <c r="S3701" i="2"/>
  <c r="M3701" i="2"/>
  <c r="N3701" i="2"/>
  <c r="J3701" i="2"/>
  <c r="U3700" i="2"/>
  <c r="T3700" i="2"/>
  <c r="S3700" i="2"/>
  <c r="M3700" i="2"/>
  <c r="N3700" i="2"/>
  <c r="J3700" i="2"/>
  <c r="U3699" i="2"/>
  <c r="T3699" i="2"/>
  <c r="S3699" i="2"/>
  <c r="M3699" i="2"/>
  <c r="N3699" i="2"/>
  <c r="J3699" i="2"/>
  <c r="U3698" i="2"/>
  <c r="T3698" i="2"/>
  <c r="S3698" i="2"/>
  <c r="M3698" i="2"/>
  <c r="N3698" i="2"/>
  <c r="J3698" i="2"/>
  <c r="U3697" i="2"/>
  <c r="T3697" i="2"/>
  <c r="S3697" i="2"/>
  <c r="M3697" i="2"/>
  <c r="N3697" i="2"/>
  <c r="J3697" i="2"/>
  <c r="U3696" i="2"/>
  <c r="T3696" i="2"/>
  <c r="S3696" i="2"/>
  <c r="M3696" i="2"/>
  <c r="N3696" i="2"/>
  <c r="J3696" i="2"/>
  <c r="U3695" i="2"/>
  <c r="T3695" i="2"/>
  <c r="S3695" i="2"/>
  <c r="M3695" i="2"/>
  <c r="N3695" i="2"/>
  <c r="J3695" i="2"/>
  <c r="U3694" i="2"/>
  <c r="T3694" i="2"/>
  <c r="S3694" i="2"/>
  <c r="M3694" i="2"/>
  <c r="N3694" i="2"/>
  <c r="J3694" i="2"/>
  <c r="U3693" i="2"/>
  <c r="T3693" i="2"/>
  <c r="S3693" i="2"/>
  <c r="M3693" i="2"/>
  <c r="N3693" i="2"/>
  <c r="J3693" i="2"/>
  <c r="U3692" i="2"/>
  <c r="T3692" i="2"/>
  <c r="S3692" i="2"/>
  <c r="M3692" i="2"/>
  <c r="N3692" i="2"/>
  <c r="J3692" i="2"/>
  <c r="U3691" i="2"/>
  <c r="T3691" i="2"/>
  <c r="S3691" i="2"/>
  <c r="M3691" i="2"/>
  <c r="N3691" i="2"/>
  <c r="J3691" i="2"/>
  <c r="U3690" i="2"/>
  <c r="T3690" i="2"/>
  <c r="S3690" i="2"/>
  <c r="M3690" i="2"/>
  <c r="N3690" i="2"/>
  <c r="J3690" i="2"/>
  <c r="U3689" i="2"/>
  <c r="T3689" i="2"/>
  <c r="S3689" i="2"/>
  <c r="M3689" i="2"/>
  <c r="N3689" i="2"/>
  <c r="J3689" i="2"/>
  <c r="U3688" i="2"/>
  <c r="T3688" i="2"/>
  <c r="S3688" i="2"/>
  <c r="M3688" i="2"/>
  <c r="N3688" i="2"/>
  <c r="J3688" i="2"/>
  <c r="U3687" i="2"/>
  <c r="T3687" i="2"/>
  <c r="S3687" i="2"/>
  <c r="M3687" i="2"/>
  <c r="N3687" i="2"/>
  <c r="J3687" i="2"/>
  <c r="U3686" i="2"/>
  <c r="T3686" i="2"/>
  <c r="S3686" i="2"/>
  <c r="M3686" i="2"/>
  <c r="N3686" i="2"/>
  <c r="J3686" i="2"/>
  <c r="U3685" i="2"/>
  <c r="T3685" i="2"/>
  <c r="S3685" i="2"/>
  <c r="M3685" i="2"/>
  <c r="N3685" i="2"/>
  <c r="J3685" i="2"/>
  <c r="U3684" i="2"/>
  <c r="T3684" i="2"/>
  <c r="S3684" i="2"/>
  <c r="M3684" i="2"/>
  <c r="N3684" i="2"/>
  <c r="J3684" i="2"/>
  <c r="U3683" i="2"/>
  <c r="T3683" i="2"/>
  <c r="S3683" i="2"/>
  <c r="M3683" i="2"/>
  <c r="N3683" i="2"/>
  <c r="J3683" i="2"/>
  <c r="U3682" i="2"/>
  <c r="T3682" i="2"/>
  <c r="S3682" i="2"/>
  <c r="M3682" i="2"/>
  <c r="N3682" i="2"/>
  <c r="J3682" i="2"/>
  <c r="U3681" i="2"/>
  <c r="T3681" i="2"/>
  <c r="S3681" i="2"/>
  <c r="M3681" i="2"/>
  <c r="N3681" i="2"/>
  <c r="J3681" i="2"/>
  <c r="U3680" i="2"/>
  <c r="T3680" i="2"/>
  <c r="S3680" i="2"/>
  <c r="M3680" i="2"/>
  <c r="N3680" i="2"/>
  <c r="J3680" i="2"/>
  <c r="U3679" i="2"/>
  <c r="T3679" i="2"/>
  <c r="S3679" i="2"/>
  <c r="M3679" i="2"/>
  <c r="N3679" i="2"/>
  <c r="J3679" i="2"/>
  <c r="U3678" i="2"/>
  <c r="T3678" i="2"/>
  <c r="S3678" i="2"/>
  <c r="M3678" i="2"/>
  <c r="N3678" i="2"/>
  <c r="J3678" i="2"/>
  <c r="U3677" i="2"/>
  <c r="T3677" i="2"/>
  <c r="S3677" i="2"/>
  <c r="M3677" i="2"/>
  <c r="N3677" i="2"/>
  <c r="J3677" i="2"/>
  <c r="U3676" i="2"/>
  <c r="T3676" i="2"/>
  <c r="S3676" i="2"/>
  <c r="M3676" i="2"/>
  <c r="N3676" i="2"/>
  <c r="J3676" i="2"/>
  <c r="U3675" i="2"/>
  <c r="T3675" i="2"/>
  <c r="S3675" i="2"/>
  <c r="M3675" i="2"/>
  <c r="N3675" i="2"/>
  <c r="J3675" i="2"/>
  <c r="U3674" i="2"/>
  <c r="T3674" i="2"/>
  <c r="S3674" i="2"/>
  <c r="M3674" i="2"/>
  <c r="N3674" i="2"/>
  <c r="J3674" i="2"/>
  <c r="U3673" i="2"/>
  <c r="T3673" i="2"/>
  <c r="S3673" i="2"/>
  <c r="M3673" i="2"/>
  <c r="N3673" i="2"/>
  <c r="J3673" i="2"/>
  <c r="U3672" i="2"/>
  <c r="T3672" i="2"/>
  <c r="S3672" i="2"/>
  <c r="M3672" i="2"/>
  <c r="N3672" i="2"/>
  <c r="J3672" i="2"/>
  <c r="U3671" i="2"/>
  <c r="T3671" i="2"/>
  <c r="S3671" i="2"/>
  <c r="M3671" i="2"/>
  <c r="N3671" i="2"/>
  <c r="J3671" i="2"/>
  <c r="U3670" i="2"/>
  <c r="T3670" i="2"/>
  <c r="S3670" i="2"/>
  <c r="M3670" i="2"/>
  <c r="N3670" i="2"/>
  <c r="J3670" i="2"/>
  <c r="U3669" i="2"/>
  <c r="T3669" i="2"/>
  <c r="S3669" i="2"/>
  <c r="M3669" i="2"/>
  <c r="N3669" i="2"/>
  <c r="J3669" i="2"/>
  <c r="U3668" i="2"/>
  <c r="T3668" i="2"/>
  <c r="S3668" i="2"/>
  <c r="M3668" i="2"/>
  <c r="N3668" i="2"/>
  <c r="J3668" i="2"/>
  <c r="U3667" i="2"/>
  <c r="T3667" i="2"/>
  <c r="S3667" i="2"/>
  <c r="M3667" i="2"/>
  <c r="N3667" i="2"/>
  <c r="J3667" i="2"/>
  <c r="U3666" i="2"/>
  <c r="T3666" i="2"/>
  <c r="S3666" i="2"/>
  <c r="M3666" i="2"/>
  <c r="N3666" i="2"/>
  <c r="J3666" i="2"/>
  <c r="U3665" i="2"/>
  <c r="T3665" i="2"/>
  <c r="S3665" i="2"/>
  <c r="M3665" i="2"/>
  <c r="N3665" i="2"/>
  <c r="J3665" i="2"/>
  <c r="U3664" i="2"/>
  <c r="T3664" i="2"/>
  <c r="S3664" i="2"/>
  <c r="M3664" i="2"/>
  <c r="N3664" i="2"/>
  <c r="J3664" i="2"/>
  <c r="U3663" i="2"/>
  <c r="T3663" i="2"/>
  <c r="S3663" i="2"/>
  <c r="M3663" i="2"/>
  <c r="N3663" i="2"/>
  <c r="J3663" i="2"/>
  <c r="U3662" i="2"/>
  <c r="T3662" i="2"/>
  <c r="S3662" i="2"/>
  <c r="M3662" i="2"/>
  <c r="N3662" i="2"/>
  <c r="J3662" i="2"/>
  <c r="U3661" i="2"/>
  <c r="T3661" i="2"/>
  <c r="S3661" i="2"/>
  <c r="M3661" i="2"/>
  <c r="N3661" i="2"/>
  <c r="J3661" i="2"/>
  <c r="U3660" i="2"/>
  <c r="T3660" i="2"/>
  <c r="S3660" i="2"/>
  <c r="M3660" i="2"/>
  <c r="N3660" i="2"/>
  <c r="J3660" i="2"/>
  <c r="U3659" i="2"/>
  <c r="T3659" i="2"/>
  <c r="S3659" i="2"/>
  <c r="M3659" i="2"/>
  <c r="N3659" i="2"/>
  <c r="J3659" i="2"/>
  <c r="U3658" i="2"/>
  <c r="T3658" i="2"/>
  <c r="S3658" i="2"/>
  <c r="M3658" i="2"/>
  <c r="N3658" i="2"/>
  <c r="J3658" i="2"/>
  <c r="U3657" i="2"/>
  <c r="T3657" i="2"/>
  <c r="S3657" i="2"/>
  <c r="M3657" i="2"/>
  <c r="N3657" i="2"/>
  <c r="J3657" i="2"/>
  <c r="U3656" i="2"/>
  <c r="T3656" i="2"/>
  <c r="S3656" i="2"/>
  <c r="M3656" i="2"/>
  <c r="N3656" i="2"/>
  <c r="J3656" i="2"/>
  <c r="U3655" i="2"/>
  <c r="T3655" i="2"/>
  <c r="S3655" i="2"/>
  <c r="M3655" i="2"/>
  <c r="N3655" i="2"/>
  <c r="J3655" i="2"/>
  <c r="U3654" i="2"/>
  <c r="T3654" i="2"/>
  <c r="S3654" i="2"/>
  <c r="M3654" i="2"/>
  <c r="N3654" i="2"/>
  <c r="J3654" i="2"/>
  <c r="U3653" i="2"/>
  <c r="T3653" i="2"/>
  <c r="S3653" i="2"/>
  <c r="M3653" i="2"/>
  <c r="N3653" i="2"/>
  <c r="J3653" i="2"/>
  <c r="U3652" i="2"/>
  <c r="T3652" i="2"/>
  <c r="S3652" i="2"/>
  <c r="M3652" i="2"/>
  <c r="N3652" i="2"/>
  <c r="J3652" i="2"/>
  <c r="U3651" i="2"/>
  <c r="T3651" i="2"/>
  <c r="S3651" i="2"/>
  <c r="M3651" i="2"/>
  <c r="N3651" i="2"/>
  <c r="J3651" i="2"/>
  <c r="U3650" i="2"/>
  <c r="T3650" i="2"/>
  <c r="S3650" i="2"/>
  <c r="M3650" i="2"/>
  <c r="N3650" i="2"/>
  <c r="J3650" i="2"/>
  <c r="U3649" i="2"/>
  <c r="T3649" i="2"/>
  <c r="S3649" i="2"/>
  <c r="M3649" i="2"/>
  <c r="N3649" i="2"/>
  <c r="J3649" i="2"/>
  <c r="U3648" i="2"/>
  <c r="T3648" i="2"/>
  <c r="S3648" i="2"/>
  <c r="M3648" i="2"/>
  <c r="N3648" i="2"/>
  <c r="J3648" i="2"/>
  <c r="U3647" i="2"/>
  <c r="T3647" i="2"/>
  <c r="S3647" i="2"/>
  <c r="M3647" i="2"/>
  <c r="N3647" i="2"/>
  <c r="J3647" i="2"/>
  <c r="U3646" i="2"/>
  <c r="T3646" i="2"/>
  <c r="S3646" i="2"/>
  <c r="M3646" i="2"/>
  <c r="N3646" i="2"/>
  <c r="J3646" i="2"/>
  <c r="U3645" i="2"/>
  <c r="T3645" i="2"/>
  <c r="S3645" i="2"/>
  <c r="M3645" i="2"/>
  <c r="N3645" i="2"/>
  <c r="J3645" i="2"/>
  <c r="U3644" i="2"/>
  <c r="T3644" i="2"/>
  <c r="S3644" i="2"/>
  <c r="M3644" i="2"/>
  <c r="N3644" i="2"/>
  <c r="J3644" i="2"/>
  <c r="U3643" i="2"/>
  <c r="T3643" i="2"/>
  <c r="S3643" i="2"/>
  <c r="M3643" i="2"/>
  <c r="N3643" i="2"/>
  <c r="J3643" i="2"/>
  <c r="U3642" i="2"/>
  <c r="T3642" i="2"/>
  <c r="S3642" i="2"/>
  <c r="M3642" i="2"/>
  <c r="N3642" i="2"/>
  <c r="J3642" i="2"/>
  <c r="U3641" i="2"/>
  <c r="T3641" i="2"/>
  <c r="S3641" i="2"/>
  <c r="M3641" i="2"/>
  <c r="N3641" i="2"/>
  <c r="J3641" i="2"/>
  <c r="U3640" i="2"/>
  <c r="T3640" i="2"/>
  <c r="S3640" i="2"/>
  <c r="M3640" i="2"/>
  <c r="N3640" i="2"/>
  <c r="J3640" i="2"/>
  <c r="U3639" i="2"/>
  <c r="T3639" i="2"/>
  <c r="S3639" i="2"/>
  <c r="M3639" i="2"/>
  <c r="N3639" i="2"/>
  <c r="J3639" i="2"/>
  <c r="U3638" i="2"/>
  <c r="T3638" i="2"/>
  <c r="S3638" i="2"/>
  <c r="M3638" i="2"/>
  <c r="N3638" i="2"/>
  <c r="J3638" i="2"/>
  <c r="U3637" i="2"/>
  <c r="T3637" i="2"/>
  <c r="S3637" i="2"/>
  <c r="M3637" i="2"/>
  <c r="N3637" i="2"/>
  <c r="J3637" i="2"/>
  <c r="U3636" i="2"/>
  <c r="T3636" i="2"/>
  <c r="S3636" i="2"/>
  <c r="M3636" i="2"/>
  <c r="N3636" i="2"/>
  <c r="J3636" i="2"/>
  <c r="U3635" i="2"/>
  <c r="T3635" i="2"/>
  <c r="S3635" i="2"/>
  <c r="M3635" i="2"/>
  <c r="N3635" i="2"/>
  <c r="J3635" i="2"/>
  <c r="U3634" i="2"/>
  <c r="T3634" i="2"/>
  <c r="S3634" i="2"/>
  <c r="M3634" i="2"/>
  <c r="N3634" i="2"/>
  <c r="J3634" i="2"/>
  <c r="U3633" i="2"/>
  <c r="T3633" i="2"/>
  <c r="S3633" i="2"/>
  <c r="M3633" i="2"/>
  <c r="N3633" i="2"/>
  <c r="J3633" i="2"/>
  <c r="U3632" i="2"/>
  <c r="T3632" i="2"/>
  <c r="S3632" i="2"/>
  <c r="M3632" i="2"/>
  <c r="N3632" i="2"/>
  <c r="J3632" i="2"/>
  <c r="U3631" i="2"/>
  <c r="T3631" i="2"/>
  <c r="S3631" i="2"/>
  <c r="M3631" i="2"/>
  <c r="N3631" i="2"/>
  <c r="J3631" i="2"/>
  <c r="U3630" i="2"/>
  <c r="T3630" i="2"/>
  <c r="S3630" i="2"/>
  <c r="M3630" i="2"/>
  <c r="N3630" i="2"/>
  <c r="J3630" i="2"/>
  <c r="U3629" i="2"/>
  <c r="T3629" i="2"/>
  <c r="S3629" i="2"/>
  <c r="M3629" i="2"/>
  <c r="N3629" i="2"/>
  <c r="J3629" i="2"/>
  <c r="U3628" i="2"/>
  <c r="T3628" i="2"/>
  <c r="S3628" i="2"/>
  <c r="M3628" i="2"/>
  <c r="N3628" i="2"/>
  <c r="J3628" i="2"/>
  <c r="U3627" i="2"/>
  <c r="T3627" i="2"/>
  <c r="S3627" i="2"/>
  <c r="M3627" i="2"/>
  <c r="N3627" i="2"/>
  <c r="J3627" i="2"/>
  <c r="U3626" i="2"/>
  <c r="T3626" i="2"/>
  <c r="S3626" i="2"/>
  <c r="M3626" i="2"/>
  <c r="N3626" i="2"/>
  <c r="J3626" i="2"/>
  <c r="U3625" i="2"/>
  <c r="T3625" i="2"/>
  <c r="S3625" i="2"/>
  <c r="M3625" i="2"/>
  <c r="N3625" i="2"/>
  <c r="J3625" i="2"/>
  <c r="U3624" i="2"/>
  <c r="T3624" i="2"/>
  <c r="S3624" i="2"/>
  <c r="M3624" i="2"/>
  <c r="N3624" i="2"/>
  <c r="J3624" i="2"/>
  <c r="U3623" i="2"/>
  <c r="T3623" i="2"/>
  <c r="S3623" i="2"/>
  <c r="M3623" i="2"/>
  <c r="N3623" i="2"/>
  <c r="J3623" i="2"/>
  <c r="U3622" i="2"/>
  <c r="T3622" i="2"/>
  <c r="S3622" i="2"/>
  <c r="M3622" i="2"/>
  <c r="N3622" i="2"/>
  <c r="J3622" i="2"/>
  <c r="U3621" i="2"/>
  <c r="T3621" i="2"/>
  <c r="S3621" i="2"/>
  <c r="M3621" i="2"/>
  <c r="N3621" i="2"/>
  <c r="J3621" i="2"/>
  <c r="U3620" i="2"/>
  <c r="T3620" i="2"/>
  <c r="S3620" i="2"/>
  <c r="M3620" i="2"/>
  <c r="N3620" i="2"/>
  <c r="J3620" i="2"/>
  <c r="U3619" i="2"/>
  <c r="T3619" i="2"/>
  <c r="S3619" i="2"/>
  <c r="M3619" i="2"/>
  <c r="N3619" i="2"/>
  <c r="J3619" i="2"/>
  <c r="U3618" i="2"/>
  <c r="T3618" i="2"/>
  <c r="S3618" i="2"/>
  <c r="M3618" i="2"/>
  <c r="N3618" i="2"/>
  <c r="J3618" i="2"/>
  <c r="U3617" i="2"/>
  <c r="T3617" i="2"/>
  <c r="S3617" i="2"/>
  <c r="M3617" i="2"/>
  <c r="N3617" i="2"/>
  <c r="J3617" i="2"/>
  <c r="U3616" i="2"/>
  <c r="T3616" i="2"/>
  <c r="S3616" i="2"/>
  <c r="M3616" i="2"/>
  <c r="N3616" i="2"/>
  <c r="J3616" i="2"/>
  <c r="U3615" i="2"/>
  <c r="T3615" i="2"/>
  <c r="S3615" i="2"/>
  <c r="M3615" i="2"/>
  <c r="N3615" i="2"/>
  <c r="J3615" i="2"/>
  <c r="U3614" i="2"/>
  <c r="T3614" i="2"/>
  <c r="S3614" i="2"/>
  <c r="M3614" i="2"/>
  <c r="N3614" i="2"/>
  <c r="J3614" i="2"/>
  <c r="U3613" i="2"/>
  <c r="T3613" i="2"/>
  <c r="S3613" i="2"/>
  <c r="M3613" i="2"/>
  <c r="N3613" i="2"/>
  <c r="J3613" i="2"/>
  <c r="U3612" i="2"/>
  <c r="T3612" i="2"/>
  <c r="S3612" i="2"/>
  <c r="M3612" i="2"/>
  <c r="N3612" i="2"/>
  <c r="J3612" i="2"/>
  <c r="U3611" i="2"/>
  <c r="T3611" i="2"/>
  <c r="S3611" i="2"/>
  <c r="M3611" i="2"/>
  <c r="N3611" i="2"/>
  <c r="J3611" i="2"/>
  <c r="U3610" i="2"/>
  <c r="T3610" i="2"/>
  <c r="S3610" i="2"/>
  <c r="M3610" i="2"/>
  <c r="N3610" i="2"/>
  <c r="J3610" i="2"/>
  <c r="U3609" i="2"/>
  <c r="T3609" i="2"/>
  <c r="S3609" i="2"/>
  <c r="M3609" i="2"/>
  <c r="N3609" i="2"/>
  <c r="J3609" i="2"/>
  <c r="U3608" i="2"/>
  <c r="T3608" i="2"/>
  <c r="S3608" i="2"/>
  <c r="M3608" i="2"/>
  <c r="N3608" i="2"/>
  <c r="J3608" i="2"/>
  <c r="U3607" i="2"/>
  <c r="T3607" i="2"/>
  <c r="S3607" i="2"/>
  <c r="M3607" i="2"/>
  <c r="N3607" i="2"/>
  <c r="J3607" i="2"/>
  <c r="U3606" i="2"/>
  <c r="T3606" i="2"/>
  <c r="S3606" i="2"/>
  <c r="M3606" i="2"/>
  <c r="N3606" i="2"/>
  <c r="J3606" i="2"/>
  <c r="U3605" i="2"/>
  <c r="T3605" i="2"/>
  <c r="S3605" i="2"/>
  <c r="M3605" i="2"/>
  <c r="N3605" i="2"/>
  <c r="J3605" i="2"/>
  <c r="U3604" i="2"/>
  <c r="T3604" i="2"/>
  <c r="S3604" i="2"/>
  <c r="M3604" i="2"/>
  <c r="N3604" i="2"/>
  <c r="J3604" i="2"/>
  <c r="U3603" i="2"/>
  <c r="T3603" i="2"/>
  <c r="S3603" i="2"/>
  <c r="M3603" i="2"/>
  <c r="N3603" i="2"/>
  <c r="J3603" i="2"/>
  <c r="U3602" i="2"/>
  <c r="T3602" i="2"/>
  <c r="S3602" i="2"/>
  <c r="M3602" i="2"/>
  <c r="N3602" i="2"/>
  <c r="J3602" i="2"/>
  <c r="U3601" i="2"/>
  <c r="T3601" i="2"/>
  <c r="S3601" i="2"/>
  <c r="M3601" i="2"/>
  <c r="N3601" i="2"/>
  <c r="J3601" i="2"/>
  <c r="U3600" i="2"/>
  <c r="T3600" i="2"/>
  <c r="S3600" i="2"/>
  <c r="M3600" i="2"/>
  <c r="N3600" i="2"/>
  <c r="J3600" i="2"/>
  <c r="U3599" i="2"/>
  <c r="T3599" i="2"/>
  <c r="S3599" i="2"/>
  <c r="M3599" i="2"/>
  <c r="N3599" i="2"/>
  <c r="J3599" i="2"/>
  <c r="U3598" i="2"/>
  <c r="T3598" i="2"/>
  <c r="S3598" i="2"/>
  <c r="M3598" i="2"/>
  <c r="N3598" i="2"/>
  <c r="J3598" i="2"/>
  <c r="U3597" i="2"/>
  <c r="T3597" i="2"/>
  <c r="S3597" i="2"/>
  <c r="M3597" i="2"/>
  <c r="N3597" i="2"/>
  <c r="J3597" i="2"/>
  <c r="U3596" i="2"/>
  <c r="T3596" i="2"/>
  <c r="S3596" i="2"/>
  <c r="M3596" i="2"/>
  <c r="N3596" i="2"/>
  <c r="J3596" i="2"/>
  <c r="U3595" i="2"/>
  <c r="T3595" i="2"/>
  <c r="S3595" i="2"/>
  <c r="M3595" i="2"/>
  <c r="N3595" i="2"/>
  <c r="J3595" i="2"/>
  <c r="U3594" i="2"/>
  <c r="T3594" i="2"/>
  <c r="S3594" i="2"/>
  <c r="M3594" i="2"/>
  <c r="N3594" i="2"/>
  <c r="J3594" i="2"/>
  <c r="U3593" i="2"/>
  <c r="T3593" i="2"/>
  <c r="S3593" i="2"/>
  <c r="M3593" i="2"/>
  <c r="N3593" i="2"/>
  <c r="J3593" i="2"/>
  <c r="U3592" i="2"/>
  <c r="T3592" i="2"/>
  <c r="S3592" i="2"/>
  <c r="M3592" i="2"/>
  <c r="N3592" i="2"/>
  <c r="J3592" i="2"/>
  <c r="U3591" i="2"/>
  <c r="T3591" i="2"/>
  <c r="S3591" i="2"/>
  <c r="M3591" i="2"/>
  <c r="N3591" i="2"/>
  <c r="J3591" i="2"/>
  <c r="U3590" i="2"/>
  <c r="T3590" i="2"/>
  <c r="S3590" i="2"/>
  <c r="M3590" i="2"/>
  <c r="N3590" i="2"/>
  <c r="J3590" i="2"/>
  <c r="U3589" i="2"/>
  <c r="T3589" i="2"/>
  <c r="S3589" i="2"/>
  <c r="M3589" i="2"/>
  <c r="N3589" i="2"/>
  <c r="J3589" i="2"/>
  <c r="U3588" i="2"/>
  <c r="T3588" i="2"/>
  <c r="S3588" i="2"/>
  <c r="M3588" i="2"/>
  <c r="N3588" i="2"/>
  <c r="J3588" i="2"/>
  <c r="U3587" i="2"/>
  <c r="T3587" i="2"/>
  <c r="S3587" i="2"/>
  <c r="M3587" i="2"/>
  <c r="N3587" i="2"/>
  <c r="J3587" i="2"/>
  <c r="U3586" i="2"/>
  <c r="T3586" i="2"/>
  <c r="S3586" i="2"/>
  <c r="M3586" i="2"/>
  <c r="N3586" i="2"/>
  <c r="J3586" i="2"/>
  <c r="U3585" i="2"/>
  <c r="T3585" i="2"/>
  <c r="S3585" i="2"/>
  <c r="M3585" i="2"/>
  <c r="N3585" i="2"/>
  <c r="J3585" i="2"/>
  <c r="U3584" i="2"/>
  <c r="T3584" i="2"/>
  <c r="S3584" i="2"/>
  <c r="M3584" i="2"/>
  <c r="N3584" i="2"/>
  <c r="J3584" i="2"/>
  <c r="U3583" i="2"/>
  <c r="T3583" i="2"/>
  <c r="S3583" i="2"/>
  <c r="M3583" i="2"/>
  <c r="N3583" i="2"/>
  <c r="J3583" i="2"/>
  <c r="U3582" i="2"/>
  <c r="T3582" i="2"/>
  <c r="S3582" i="2"/>
  <c r="M3582" i="2"/>
  <c r="N3582" i="2"/>
  <c r="J3582" i="2"/>
  <c r="U3581" i="2"/>
  <c r="T3581" i="2"/>
  <c r="S3581" i="2"/>
  <c r="M3581" i="2"/>
  <c r="N3581" i="2"/>
  <c r="J3581" i="2"/>
  <c r="U3580" i="2"/>
  <c r="T3580" i="2"/>
  <c r="S3580" i="2"/>
  <c r="M3580" i="2"/>
  <c r="N3580" i="2"/>
  <c r="J3580" i="2"/>
  <c r="U3579" i="2"/>
  <c r="T3579" i="2"/>
  <c r="S3579" i="2"/>
  <c r="M3579" i="2"/>
  <c r="N3579" i="2"/>
  <c r="J3579" i="2"/>
  <c r="U3578" i="2"/>
  <c r="T3578" i="2"/>
  <c r="S3578" i="2"/>
  <c r="M3578" i="2"/>
  <c r="N3578" i="2"/>
  <c r="J3578" i="2"/>
  <c r="U3577" i="2"/>
  <c r="T3577" i="2"/>
  <c r="S3577" i="2"/>
  <c r="M3577" i="2"/>
  <c r="N3577" i="2"/>
  <c r="J3577" i="2"/>
  <c r="U3576" i="2"/>
  <c r="T3576" i="2"/>
  <c r="S3576" i="2"/>
  <c r="M3576" i="2"/>
  <c r="N3576" i="2"/>
  <c r="J3576" i="2"/>
  <c r="U3575" i="2"/>
  <c r="T3575" i="2"/>
  <c r="S3575" i="2"/>
  <c r="M3575" i="2"/>
  <c r="N3575" i="2"/>
  <c r="J3575" i="2"/>
  <c r="U3574" i="2"/>
  <c r="T3574" i="2"/>
  <c r="S3574" i="2"/>
  <c r="M3574" i="2"/>
  <c r="N3574" i="2"/>
  <c r="J3574" i="2"/>
  <c r="U3573" i="2"/>
  <c r="T3573" i="2"/>
  <c r="S3573" i="2"/>
  <c r="M3573" i="2"/>
  <c r="N3573" i="2"/>
  <c r="J3573" i="2"/>
  <c r="U3572" i="2"/>
  <c r="T3572" i="2"/>
  <c r="S3572" i="2"/>
  <c r="M3572" i="2"/>
  <c r="N3572" i="2"/>
  <c r="J3572" i="2"/>
  <c r="U3571" i="2"/>
  <c r="T3571" i="2"/>
  <c r="S3571" i="2"/>
  <c r="M3571" i="2"/>
  <c r="N3571" i="2"/>
  <c r="J3571" i="2"/>
  <c r="U3570" i="2"/>
  <c r="T3570" i="2"/>
  <c r="S3570" i="2"/>
  <c r="M3570" i="2"/>
  <c r="N3570" i="2"/>
  <c r="J3570" i="2"/>
  <c r="U3569" i="2"/>
  <c r="T3569" i="2"/>
  <c r="S3569" i="2"/>
  <c r="M3569" i="2"/>
  <c r="N3569" i="2"/>
  <c r="J3569" i="2"/>
  <c r="U3568" i="2"/>
  <c r="T3568" i="2"/>
  <c r="S3568" i="2"/>
  <c r="M3568" i="2"/>
  <c r="N3568" i="2"/>
  <c r="J3568" i="2"/>
  <c r="U3567" i="2"/>
  <c r="T3567" i="2"/>
  <c r="S3567" i="2"/>
  <c r="M3567" i="2"/>
  <c r="N3567" i="2"/>
  <c r="J3567" i="2"/>
  <c r="U3566" i="2"/>
  <c r="T3566" i="2"/>
  <c r="S3566" i="2"/>
  <c r="M3566" i="2"/>
  <c r="N3566" i="2"/>
  <c r="J3566" i="2"/>
  <c r="U3565" i="2"/>
  <c r="T3565" i="2"/>
  <c r="S3565" i="2"/>
  <c r="M3565" i="2"/>
  <c r="N3565" i="2"/>
  <c r="J3565" i="2"/>
  <c r="U3564" i="2"/>
  <c r="T3564" i="2"/>
  <c r="S3564" i="2"/>
  <c r="M3564" i="2"/>
  <c r="N3564" i="2"/>
  <c r="J3564" i="2"/>
  <c r="U3563" i="2"/>
  <c r="T3563" i="2"/>
  <c r="S3563" i="2"/>
  <c r="M3563" i="2"/>
  <c r="N3563" i="2"/>
  <c r="J3563" i="2"/>
  <c r="U3562" i="2"/>
  <c r="T3562" i="2"/>
  <c r="S3562" i="2"/>
  <c r="M3562" i="2"/>
  <c r="N3562" i="2"/>
  <c r="J3562" i="2"/>
  <c r="U3561" i="2"/>
  <c r="T3561" i="2"/>
  <c r="S3561" i="2"/>
  <c r="M3561" i="2"/>
  <c r="N3561" i="2"/>
  <c r="J3561" i="2"/>
  <c r="U3560" i="2"/>
  <c r="T3560" i="2"/>
  <c r="S3560" i="2"/>
  <c r="M3560" i="2"/>
  <c r="N3560" i="2"/>
  <c r="J3560" i="2"/>
  <c r="U3559" i="2"/>
  <c r="T3559" i="2"/>
  <c r="S3559" i="2"/>
  <c r="M3559" i="2"/>
  <c r="N3559" i="2"/>
  <c r="J3559" i="2"/>
  <c r="U3558" i="2"/>
  <c r="T3558" i="2"/>
  <c r="S3558" i="2"/>
  <c r="M3558" i="2"/>
  <c r="N3558" i="2"/>
  <c r="J3558" i="2"/>
  <c r="U3557" i="2"/>
  <c r="T3557" i="2"/>
  <c r="S3557" i="2"/>
  <c r="M3557" i="2"/>
  <c r="N3557" i="2"/>
  <c r="J3557" i="2"/>
  <c r="U3556" i="2"/>
  <c r="T3556" i="2"/>
  <c r="S3556" i="2"/>
  <c r="M3556" i="2"/>
  <c r="N3556" i="2"/>
  <c r="J3556" i="2"/>
  <c r="U3555" i="2"/>
  <c r="T3555" i="2"/>
  <c r="S3555" i="2"/>
  <c r="M3555" i="2"/>
  <c r="N3555" i="2"/>
  <c r="J3555" i="2"/>
  <c r="U3554" i="2"/>
  <c r="T3554" i="2"/>
  <c r="S3554" i="2"/>
  <c r="M3554" i="2"/>
  <c r="N3554" i="2"/>
  <c r="J3554" i="2"/>
  <c r="U3553" i="2"/>
  <c r="T3553" i="2"/>
  <c r="S3553" i="2"/>
  <c r="M3553" i="2"/>
  <c r="N3553" i="2"/>
  <c r="J3553" i="2"/>
  <c r="U3552" i="2"/>
  <c r="T3552" i="2"/>
  <c r="S3552" i="2"/>
  <c r="M3552" i="2"/>
  <c r="N3552" i="2"/>
  <c r="J3552" i="2"/>
  <c r="U3551" i="2"/>
  <c r="T3551" i="2"/>
  <c r="S3551" i="2"/>
  <c r="M3551" i="2"/>
  <c r="N3551" i="2"/>
  <c r="J3551" i="2"/>
  <c r="U3550" i="2"/>
  <c r="T3550" i="2"/>
  <c r="S3550" i="2"/>
  <c r="M3550" i="2"/>
  <c r="N3550" i="2"/>
  <c r="J3550" i="2"/>
  <c r="U3549" i="2"/>
  <c r="T3549" i="2"/>
  <c r="S3549" i="2"/>
  <c r="M3549" i="2"/>
  <c r="N3549" i="2"/>
  <c r="J3549" i="2"/>
  <c r="U3548" i="2"/>
  <c r="T3548" i="2"/>
  <c r="S3548" i="2"/>
  <c r="M3548" i="2"/>
  <c r="N3548" i="2"/>
  <c r="J3548" i="2"/>
  <c r="U3547" i="2"/>
  <c r="T3547" i="2"/>
  <c r="S3547" i="2"/>
  <c r="M3547" i="2"/>
  <c r="N3547" i="2"/>
  <c r="J3547" i="2"/>
  <c r="U3546" i="2"/>
  <c r="T3546" i="2"/>
  <c r="S3546" i="2"/>
  <c r="M3546" i="2"/>
  <c r="N3546" i="2"/>
  <c r="J3546" i="2"/>
  <c r="U3545" i="2"/>
  <c r="T3545" i="2"/>
  <c r="S3545" i="2"/>
  <c r="M3545" i="2"/>
  <c r="N3545" i="2"/>
  <c r="J3545" i="2"/>
  <c r="U3544" i="2"/>
  <c r="T3544" i="2"/>
  <c r="S3544" i="2"/>
  <c r="M3544" i="2"/>
  <c r="N3544" i="2"/>
  <c r="J3544" i="2"/>
  <c r="U3543" i="2"/>
  <c r="T3543" i="2"/>
  <c r="S3543" i="2"/>
  <c r="M3543" i="2"/>
  <c r="N3543" i="2"/>
  <c r="J3543" i="2"/>
  <c r="U3542" i="2"/>
  <c r="T3542" i="2"/>
  <c r="S3542" i="2"/>
  <c r="M3542" i="2"/>
  <c r="N3542" i="2"/>
  <c r="J3542" i="2"/>
  <c r="U3541" i="2"/>
  <c r="T3541" i="2"/>
  <c r="S3541" i="2"/>
  <c r="M3541" i="2"/>
  <c r="N3541" i="2"/>
  <c r="J3541" i="2"/>
  <c r="U3540" i="2"/>
  <c r="T3540" i="2"/>
  <c r="S3540" i="2"/>
  <c r="M3540" i="2"/>
  <c r="N3540" i="2"/>
  <c r="J3540" i="2"/>
  <c r="U3539" i="2"/>
  <c r="T3539" i="2"/>
  <c r="S3539" i="2"/>
  <c r="M3539" i="2"/>
  <c r="N3539" i="2"/>
  <c r="J3539" i="2"/>
  <c r="U3538" i="2"/>
  <c r="T3538" i="2"/>
  <c r="S3538" i="2"/>
  <c r="M3538" i="2"/>
  <c r="N3538" i="2"/>
  <c r="J3538" i="2"/>
  <c r="U3537" i="2"/>
  <c r="T3537" i="2"/>
  <c r="S3537" i="2"/>
  <c r="M3537" i="2"/>
  <c r="N3537" i="2"/>
  <c r="J3537" i="2"/>
  <c r="U3536" i="2"/>
  <c r="T3536" i="2"/>
  <c r="S3536" i="2"/>
  <c r="M3536" i="2"/>
  <c r="N3536" i="2"/>
  <c r="J3536" i="2"/>
  <c r="U3535" i="2"/>
  <c r="T3535" i="2"/>
  <c r="S3535" i="2"/>
  <c r="M3535" i="2"/>
  <c r="N3535" i="2"/>
  <c r="J3535" i="2"/>
  <c r="U3534" i="2"/>
  <c r="T3534" i="2"/>
  <c r="S3534" i="2"/>
  <c r="M3534" i="2"/>
  <c r="N3534" i="2"/>
  <c r="J3534" i="2"/>
  <c r="U3533" i="2"/>
  <c r="T3533" i="2"/>
  <c r="S3533" i="2"/>
  <c r="M3533" i="2"/>
  <c r="N3533" i="2"/>
  <c r="J3533" i="2"/>
  <c r="U3532" i="2"/>
  <c r="T3532" i="2"/>
  <c r="S3532" i="2"/>
  <c r="M3532" i="2"/>
  <c r="N3532" i="2"/>
  <c r="J3532" i="2"/>
  <c r="U3531" i="2"/>
  <c r="T3531" i="2"/>
  <c r="S3531" i="2"/>
  <c r="M3531" i="2"/>
  <c r="N3531" i="2"/>
  <c r="J3531" i="2"/>
  <c r="U3530" i="2"/>
  <c r="T3530" i="2"/>
  <c r="S3530" i="2"/>
  <c r="M3530" i="2"/>
  <c r="N3530" i="2"/>
  <c r="J3530" i="2"/>
  <c r="U3529" i="2"/>
  <c r="T3529" i="2"/>
  <c r="S3529" i="2"/>
  <c r="M3529" i="2"/>
  <c r="N3529" i="2"/>
  <c r="J3529" i="2"/>
  <c r="U3528" i="2"/>
  <c r="T3528" i="2"/>
  <c r="S3528" i="2"/>
  <c r="M3528" i="2"/>
  <c r="N3528" i="2"/>
  <c r="J3528" i="2"/>
  <c r="U3527" i="2"/>
  <c r="T3527" i="2"/>
  <c r="S3527" i="2"/>
  <c r="M3527" i="2"/>
  <c r="N3527" i="2"/>
  <c r="J3527" i="2"/>
  <c r="U3526" i="2"/>
  <c r="T3526" i="2"/>
  <c r="S3526" i="2"/>
  <c r="M3526" i="2"/>
  <c r="N3526" i="2"/>
  <c r="J3526" i="2"/>
  <c r="U3525" i="2"/>
  <c r="T3525" i="2"/>
  <c r="S3525" i="2"/>
  <c r="M3525" i="2"/>
  <c r="N3525" i="2"/>
  <c r="J3525" i="2"/>
  <c r="U3524" i="2"/>
  <c r="T3524" i="2"/>
  <c r="S3524" i="2"/>
  <c r="M3524" i="2"/>
  <c r="N3524" i="2"/>
  <c r="J3524" i="2"/>
  <c r="U3523" i="2"/>
  <c r="T3523" i="2"/>
  <c r="S3523" i="2"/>
  <c r="M3523" i="2"/>
  <c r="N3523" i="2"/>
  <c r="J3523" i="2"/>
  <c r="U3522" i="2"/>
  <c r="T3522" i="2"/>
  <c r="S3522" i="2"/>
  <c r="M3522" i="2"/>
  <c r="N3522" i="2"/>
  <c r="J3522" i="2"/>
  <c r="U3521" i="2"/>
  <c r="T3521" i="2"/>
  <c r="S3521" i="2"/>
  <c r="M3521" i="2"/>
  <c r="N3521" i="2"/>
  <c r="J3521" i="2"/>
  <c r="U3520" i="2"/>
  <c r="T3520" i="2"/>
  <c r="S3520" i="2"/>
  <c r="M3520" i="2"/>
  <c r="N3520" i="2"/>
  <c r="J3520" i="2"/>
  <c r="U3519" i="2"/>
  <c r="T3519" i="2"/>
  <c r="S3519" i="2"/>
  <c r="M3519" i="2"/>
  <c r="N3519" i="2"/>
  <c r="J3519" i="2"/>
  <c r="U3518" i="2"/>
  <c r="T3518" i="2"/>
  <c r="S3518" i="2"/>
  <c r="M3518" i="2"/>
  <c r="N3518" i="2"/>
  <c r="J3518" i="2"/>
  <c r="U3517" i="2"/>
  <c r="T3517" i="2"/>
  <c r="S3517" i="2"/>
  <c r="M3517" i="2"/>
  <c r="N3517" i="2"/>
  <c r="J3517" i="2"/>
  <c r="U3516" i="2"/>
  <c r="T3516" i="2"/>
  <c r="S3516" i="2"/>
  <c r="M3516" i="2"/>
  <c r="N3516" i="2"/>
  <c r="J3516" i="2"/>
  <c r="U3515" i="2"/>
  <c r="T3515" i="2"/>
  <c r="S3515" i="2"/>
  <c r="M3515" i="2"/>
  <c r="N3515" i="2"/>
  <c r="J3515" i="2"/>
  <c r="U3514" i="2"/>
  <c r="T3514" i="2"/>
  <c r="S3514" i="2"/>
  <c r="M3514" i="2"/>
  <c r="N3514" i="2"/>
  <c r="J3514" i="2"/>
  <c r="U3513" i="2"/>
  <c r="T3513" i="2"/>
  <c r="S3513" i="2"/>
  <c r="M3513" i="2"/>
  <c r="N3513" i="2"/>
  <c r="J3513" i="2"/>
  <c r="U3512" i="2"/>
  <c r="T3512" i="2"/>
  <c r="S3512" i="2"/>
  <c r="M3512" i="2"/>
  <c r="N3512" i="2"/>
  <c r="J3512" i="2"/>
  <c r="U3511" i="2"/>
  <c r="T3511" i="2"/>
  <c r="S3511" i="2"/>
  <c r="M3511" i="2"/>
  <c r="N3511" i="2"/>
  <c r="J3511" i="2"/>
  <c r="U3510" i="2"/>
  <c r="T3510" i="2"/>
  <c r="S3510" i="2"/>
  <c r="M3510" i="2"/>
  <c r="N3510" i="2"/>
  <c r="J3510" i="2"/>
  <c r="U3509" i="2"/>
  <c r="T3509" i="2"/>
  <c r="S3509" i="2"/>
  <c r="M3509" i="2"/>
  <c r="N3509" i="2"/>
  <c r="J3509" i="2"/>
  <c r="U3508" i="2"/>
  <c r="T3508" i="2"/>
  <c r="S3508" i="2"/>
  <c r="M3508" i="2"/>
  <c r="N3508" i="2"/>
  <c r="J3508" i="2"/>
  <c r="U3507" i="2"/>
  <c r="T3507" i="2"/>
  <c r="S3507" i="2"/>
  <c r="M3507" i="2"/>
  <c r="N3507" i="2"/>
  <c r="J3507" i="2"/>
  <c r="U3506" i="2"/>
  <c r="T3506" i="2"/>
  <c r="S3506" i="2"/>
  <c r="M3506" i="2"/>
  <c r="N3506" i="2"/>
  <c r="J3506" i="2"/>
  <c r="U3505" i="2"/>
  <c r="T3505" i="2"/>
  <c r="S3505" i="2"/>
  <c r="M3505" i="2"/>
  <c r="N3505" i="2"/>
  <c r="J3505" i="2"/>
  <c r="U3504" i="2"/>
  <c r="T3504" i="2"/>
  <c r="S3504" i="2"/>
  <c r="M3504" i="2"/>
  <c r="N3504" i="2"/>
  <c r="J3504" i="2"/>
  <c r="U3503" i="2"/>
  <c r="T3503" i="2"/>
  <c r="S3503" i="2"/>
  <c r="M3503" i="2"/>
  <c r="N3503" i="2"/>
  <c r="J3503" i="2"/>
  <c r="U3502" i="2"/>
  <c r="T3502" i="2"/>
  <c r="S3502" i="2"/>
  <c r="M3502" i="2"/>
  <c r="N3502" i="2"/>
  <c r="J3502" i="2"/>
  <c r="U3501" i="2"/>
  <c r="T3501" i="2"/>
  <c r="S3501" i="2"/>
  <c r="M3501" i="2"/>
  <c r="N3501" i="2"/>
  <c r="J3501" i="2"/>
  <c r="U3500" i="2"/>
  <c r="T3500" i="2"/>
  <c r="S3500" i="2"/>
  <c r="M3500" i="2"/>
  <c r="N3500" i="2"/>
  <c r="J3500" i="2"/>
  <c r="U3499" i="2"/>
  <c r="T3499" i="2"/>
  <c r="S3499" i="2"/>
  <c r="M3499" i="2"/>
  <c r="N3499" i="2"/>
  <c r="J3499" i="2"/>
  <c r="U3498" i="2"/>
  <c r="T3498" i="2"/>
  <c r="S3498" i="2"/>
  <c r="M3498" i="2"/>
  <c r="N3498" i="2"/>
  <c r="J3498" i="2"/>
  <c r="U3497" i="2"/>
  <c r="T3497" i="2"/>
  <c r="S3497" i="2"/>
  <c r="M3497" i="2"/>
  <c r="N3497" i="2"/>
  <c r="J3497" i="2"/>
  <c r="U3496" i="2"/>
  <c r="T3496" i="2"/>
  <c r="S3496" i="2"/>
  <c r="M3496" i="2"/>
  <c r="N3496" i="2"/>
  <c r="J3496" i="2"/>
  <c r="U3495" i="2"/>
  <c r="T3495" i="2"/>
  <c r="S3495" i="2"/>
  <c r="M3495" i="2"/>
  <c r="N3495" i="2"/>
  <c r="J3495" i="2"/>
  <c r="U3494" i="2"/>
  <c r="T3494" i="2"/>
  <c r="S3494" i="2"/>
  <c r="M3494" i="2"/>
  <c r="N3494" i="2"/>
  <c r="J3494" i="2"/>
  <c r="U3493" i="2"/>
  <c r="T3493" i="2"/>
  <c r="S3493" i="2"/>
  <c r="M3493" i="2"/>
  <c r="N3493" i="2"/>
  <c r="J3493" i="2"/>
  <c r="U3492" i="2"/>
  <c r="T3492" i="2"/>
  <c r="S3492" i="2"/>
  <c r="M3492" i="2"/>
  <c r="N3492" i="2"/>
  <c r="J3492" i="2"/>
  <c r="U3491" i="2"/>
  <c r="T3491" i="2"/>
  <c r="S3491" i="2"/>
  <c r="M3491" i="2"/>
  <c r="N3491" i="2"/>
  <c r="J3491" i="2"/>
  <c r="U3490" i="2"/>
  <c r="T3490" i="2"/>
  <c r="S3490" i="2"/>
  <c r="M3490" i="2"/>
  <c r="N3490" i="2"/>
  <c r="J3490" i="2"/>
  <c r="U3489" i="2"/>
  <c r="T3489" i="2"/>
  <c r="S3489" i="2"/>
  <c r="M3489" i="2"/>
  <c r="N3489" i="2"/>
  <c r="J3489" i="2"/>
  <c r="U3488" i="2"/>
  <c r="T3488" i="2"/>
  <c r="S3488" i="2"/>
  <c r="M3488" i="2"/>
  <c r="N3488" i="2"/>
  <c r="J3488" i="2"/>
  <c r="U3487" i="2"/>
  <c r="T3487" i="2"/>
  <c r="S3487" i="2"/>
  <c r="M3487" i="2"/>
  <c r="N3487" i="2"/>
  <c r="J3487" i="2"/>
  <c r="U3486" i="2"/>
  <c r="T3486" i="2"/>
  <c r="S3486" i="2"/>
  <c r="M3486" i="2"/>
  <c r="N3486" i="2"/>
  <c r="J3486" i="2"/>
  <c r="U3485" i="2"/>
  <c r="T3485" i="2"/>
  <c r="S3485" i="2"/>
  <c r="M3485" i="2"/>
  <c r="N3485" i="2"/>
  <c r="J3485" i="2"/>
  <c r="U3484" i="2"/>
  <c r="T3484" i="2"/>
  <c r="S3484" i="2"/>
  <c r="M3484" i="2"/>
  <c r="N3484" i="2"/>
  <c r="J3484" i="2"/>
  <c r="U3483" i="2"/>
  <c r="T3483" i="2"/>
  <c r="S3483" i="2"/>
  <c r="M3483" i="2"/>
  <c r="N3483" i="2"/>
  <c r="J3483" i="2"/>
  <c r="U3482" i="2"/>
  <c r="T3482" i="2"/>
  <c r="S3482" i="2"/>
  <c r="M3482" i="2"/>
  <c r="N3482" i="2"/>
  <c r="J3482" i="2"/>
  <c r="U3481" i="2"/>
  <c r="T3481" i="2"/>
  <c r="S3481" i="2"/>
  <c r="M3481" i="2"/>
  <c r="N3481" i="2"/>
  <c r="J3481" i="2"/>
  <c r="U3480" i="2"/>
  <c r="T3480" i="2"/>
  <c r="S3480" i="2"/>
  <c r="M3480" i="2"/>
  <c r="N3480" i="2"/>
  <c r="J3480" i="2"/>
  <c r="U3479" i="2"/>
  <c r="T3479" i="2"/>
  <c r="S3479" i="2"/>
  <c r="M3479" i="2"/>
  <c r="N3479" i="2"/>
  <c r="J3479" i="2"/>
  <c r="U3478" i="2"/>
  <c r="T3478" i="2"/>
  <c r="S3478" i="2"/>
  <c r="M3478" i="2"/>
  <c r="N3478" i="2"/>
  <c r="J3478" i="2"/>
  <c r="U3477" i="2"/>
  <c r="T3477" i="2"/>
  <c r="S3477" i="2"/>
  <c r="M3477" i="2"/>
  <c r="N3477" i="2"/>
  <c r="J3477" i="2"/>
  <c r="U3476" i="2"/>
  <c r="T3476" i="2"/>
  <c r="S3476" i="2"/>
  <c r="M3476" i="2"/>
  <c r="N3476" i="2"/>
  <c r="J3476" i="2"/>
  <c r="U3475" i="2"/>
  <c r="T3475" i="2"/>
  <c r="S3475" i="2"/>
  <c r="M3475" i="2"/>
  <c r="N3475" i="2"/>
  <c r="J3475" i="2"/>
  <c r="U3474" i="2"/>
  <c r="T3474" i="2"/>
  <c r="S3474" i="2"/>
  <c r="M3474" i="2"/>
  <c r="N3474" i="2"/>
  <c r="J3474" i="2"/>
  <c r="U3473" i="2"/>
  <c r="T3473" i="2"/>
  <c r="S3473" i="2"/>
  <c r="M3473" i="2"/>
  <c r="N3473" i="2"/>
  <c r="J3473" i="2"/>
  <c r="U3472" i="2"/>
  <c r="T3472" i="2"/>
  <c r="S3472" i="2"/>
  <c r="M3472" i="2"/>
  <c r="N3472" i="2"/>
  <c r="J3472" i="2"/>
  <c r="U3471" i="2"/>
  <c r="T3471" i="2"/>
  <c r="S3471" i="2"/>
  <c r="M3471" i="2"/>
  <c r="N3471" i="2"/>
  <c r="J3471" i="2"/>
  <c r="U3470" i="2"/>
  <c r="T3470" i="2"/>
  <c r="S3470" i="2"/>
  <c r="M3470" i="2"/>
  <c r="N3470" i="2"/>
  <c r="J3470" i="2"/>
  <c r="U3469" i="2"/>
  <c r="T3469" i="2"/>
  <c r="S3469" i="2"/>
  <c r="M3469" i="2"/>
  <c r="N3469" i="2"/>
  <c r="J3469" i="2"/>
  <c r="U3468" i="2"/>
  <c r="T3468" i="2"/>
  <c r="S3468" i="2"/>
  <c r="M3468" i="2"/>
  <c r="N3468" i="2"/>
  <c r="J3468" i="2"/>
  <c r="U3467" i="2"/>
  <c r="T3467" i="2"/>
  <c r="S3467" i="2"/>
  <c r="M3467" i="2"/>
  <c r="N3467" i="2"/>
  <c r="J3467" i="2"/>
  <c r="U3466" i="2"/>
  <c r="T3466" i="2"/>
  <c r="S3466" i="2"/>
  <c r="M3466" i="2"/>
  <c r="N3466" i="2"/>
  <c r="J3466" i="2"/>
  <c r="U3465" i="2"/>
  <c r="T3465" i="2"/>
  <c r="S3465" i="2"/>
  <c r="M3465" i="2"/>
  <c r="N3465" i="2"/>
  <c r="J3465" i="2"/>
  <c r="U3464" i="2"/>
  <c r="T3464" i="2"/>
  <c r="S3464" i="2"/>
  <c r="M3464" i="2"/>
  <c r="N3464" i="2"/>
  <c r="J3464" i="2"/>
  <c r="U3463" i="2"/>
  <c r="T3463" i="2"/>
  <c r="S3463" i="2"/>
  <c r="M3463" i="2"/>
  <c r="N3463" i="2"/>
  <c r="J3463" i="2"/>
  <c r="U3462" i="2"/>
  <c r="T3462" i="2"/>
  <c r="S3462" i="2"/>
  <c r="M3462" i="2"/>
  <c r="N3462" i="2"/>
  <c r="J3462" i="2"/>
  <c r="U3461" i="2"/>
  <c r="T3461" i="2"/>
  <c r="S3461" i="2"/>
  <c r="M3461" i="2"/>
  <c r="N3461" i="2"/>
  <c r="J3461" i="2"/>
  <c r="U3460" i="2"/>
  <c r="T3460" i="2"/>
  <c r="S3460" i="2"/>
  <c r="M3460" i="2"/>
  <c r="N3460" i="2"/>
  <c r="J3460" i="2"/>
  <c r="U3459" i="2"/>
  <c r="T3459" i="2"/>
  <c r="S3459" i="2"/>
  <c r="M3459" i="2"/>
  <c r="N3459" i="2"/>
  <c r="J3459" i="2"/>
  <c r="U3458" i="2"/>
  <c r="T3458" i="2"/>
  <c r="S3458" i="2"/>
  <c r="M3458" i="2"/>
  <c r="N3458" i="2"/>
  <c r="J3458" i="2"/>
  <c r="U3457" i="2"/>
  <c r="T3457" i="2"/>
  <c r="S3457" i="2"/>
  <c r="M3457" i="2"/>
  <c r="N3457" i="2"/>
  <c r="J3457" i="2"/>
  <c r="U3456" i="2"/>
  <c r="T3456" i="2"/>
  <c r="S3456" i="2"/>
  <c r="M3456" i="2"/>
  <c r="N3456" i="2"/>
  <c r="J3456" i="2"/>
  <c r="U3455" i="2"/>
  <c r="T3455" i="2"/>
  <c r="S3455" i="2"/>
  <c r="M3455" i="2"/>
  <c r="N3455" i="2"/>
  <c r="J3455" i="2"/>
  <c r="U3454" i="2"/>
  <c r="T3454" i="2"/>
  <c r="S3454" i="2"/>
  <c r="M3454" i="2"/>
  <c r="N3454" i="2"/>
  <c r="J3454" i="2"/>
  <c r="U3453" i="2"/>
  <c r="T3453" i="2"/>
  <c r="S3453" i="2"/>
  <c r="M3453" i="2"/>
  <c r="N3453" i="2"/>
  <c r="J3453" i="2"/>
  <c r="U3452" i="2"/>
  <c r="T3452" i="2"/>
  <c r="S3452" i="2"/>
  <c r="M3452" i="2"/>
  <c r="N3452" i="2"/>
  <c r="J3452" i="2"/>
  <c r="U3451" i="2"/>
  <c r="T3451" i="2"/>
  <c r="S3451" i="2"/>
  <c r="M3451" i="2"/>
  <c r="N3451" i="2"/>
  <c r="J3451" i="2"/>
  <c r="U3450" i="2"/>
  <c r="T3450" i="2"/>
  <c r="S3450" i="2"/>
  <c r="M3450" i="2"/>
  <c r="N3450" i="2"/>
  <c r="J3450" i="2"/>
  <c r="U3449" i="2"/>
  <c r="T3449" i="2"/>
  <c r="S3449" i="2"/>
  <c r="M3449" i="2"/>
  <c r="N3449" i="2"/>
  <c r="J3449" i="2"/>
  <c r="U3448" i="2"/>
  <c r="T3448" i="2"/>
  <c r="S3448" i="2"/>
  <c r="M3448" i="2"/>
  <c r="N3448" i="2"/>
  <c r="J3448" i="2"/>
  <c r="U3447" i="2"/>
  <c r="T3447" i="2"/>
  <c r="S3447" i="2"/>
  <c r="M3447" i="2"/>
  <c r="N3447" i="2"/>
  <c r="J3447" i="2"/>
  <c r="U3446" i="2"/>
  <c r="T3446" i="2"/>
  <c r="S3446" i="2"/>
  <c r="M3446" i="2"/>
  <c r="N3446" i="2"/>
  <c r="J3446" i="2"/>
  <c r="U3445" i="2"/>
  <c r="T3445" i="2"/>
  <c r="S3445" i="2"/>
  <c r="M3445" i="2"/>
  <c r="N3445" i="2"/>
  <c r="J3445" i="2"/>
  <c r="U3444" i="2"/>
  <c r="T3444" i="2"/>
  <c r="S3444" i="2"/>
  <c r="M3444" i="2"/>
  <c r="N3444" i="2"/>
  <c r="J3444" i="2"/>
  <c r="U3443" i="2"/>
  <c r="T3443" i="2"/>
  <c r="S3443" i="2"/>
  <c r="M3443" i="2"/>
  <c r="N3443" i="2"/>
  <c r="J3443" i="2"/>
  <c r="U3442" i="2"/>
  <c r="T3442" i="2"/>
  <c r="S3442" i="2"/>
  <c r="M3442" i="2"/>
  <c r="N3442" i="2"/>
  <c r="J3442" i="2"/>
  <c r="U3441" i="2"/>
  <c r="T3441" i="2"/>
  <c r="S3441" i="2"/>
  <c r="M3441" i="2"/>
  <c r="N3441" i="2"/>
  <c r="J3441" i="2"/>
  <c r="U3440" i="2"/>
  <c r="T3440" i="2"/>
  <c r="S3440" i="2"/>
  <c r="M3440" i="2"/>
  <c r="N3440" i="2"/>
  <c r="J3440" i="2"/>
  <c r="U3439" i="2"/>
  <c r="T3439" i="2"/>
  <c r="S3439" i="2"/>
  <c r="M3439" i="2"/>
  <c r="N3439" i="2"/>
  <c r="J3439" i="2"/>
  <c r="U3438" i="2"/>
  <c r="T3438" i="2"/>
  <c r="S3438" i="2"/>
  <c r="M3438" i="2"/>
  <c r="N3438" i="2"/>
  <c r="J3438" i="2"/>
  <c r="U3437" i="2"/>
  <c r="T3437" i="2"/>
  <c r="S3437" i="2"/>
  <c r="M3437" i="2"/>
  <c r="N3437" i="2"/>
  <c r="J3437" i="2"/>
  <c r="U3436" i="2"/>
  <c r="T3436" i="2"/>
  <c r="S3436" i="2"/>
  <c r="M3436" i="2"/>
  <c r="N3436" i="2"/>
  <c r="J3436" i="2"/>
  <c r="U3435" i="2"/>
  <c r="T3435" i="2"/>
  <c r="S3435" i="2"/>
  <c r="M3435" i="2"/>
  <c r="N3435" i="2"/>
  <c r="J3435" i="2"/>
  <c r="U3434" i="2"/>
  <c r="T3434" i="2"/>
  <c r="S3434" i="2"/>
  <c r="M3434" i="2"/>
  <c r="N3434" i="2"/>
  <c r="J3434" i="2"/>
  <c r="U3433" i="2"/>
  <c r="T3433" i="2"/>
  <c r="S3433" i="2"/>
  <c r="M3433" i="2"/>
  <c r="N3433" i="2"/>
  <c r="J3433" i="2"/>
  <c r="U3432" i="2"/>
  <c r="T3432" i="2"/>
  <c r="S3432" i="2"/>
  <c r="M3432" i="2"/>
  <c r="N3432" i="2"/>
  <c r="J3432" i="2"/>
  <c r="U3431" i="2"/>
  <c r="T3431" i="2"/>
  <c r="S3431" i="2"/>
  <c r="M3431" i="2"/>
  <c r="N3431" i="2"/>
  <c r="J3431" i="2"/>
  <c r="U3430" i="2"/>
  <c r="T3430" i="2"/>
  <c r="S3430" i="2"/>
  <c r="M3430" i="2"/>
  <c r="N3430" i="2"/>
  <c r="J3430" i="2"/>
  <c r="U3429" i="2"/>
  <c r="T3429" i="2"/>
  <c r="S3429" i="2"/>
  <c r="M3429" i="2"/>
  <c r="N3429" i="2"/>
  <c r="J3429" i="2"/>
  <c r="U3428" i="2"/>
  <c r="T3428" i="2"/>
  <c r="S3428" i="2"/>
  <c r="M3428" i="2"/>
  <c r="N3428" i="2"/>
  <c r="J3428" i="2"/>
  <c r="U3427" i="2"/>
  <c r="T3427" i="2"/>
  <c r="S3427" i="2"/>
  <c r="M3427" i="2"/>
  <c r="N3427" i="2"/>
  <c r="J3427" i="2"/>
  <c r="U3426" i="2"/>
  <c r="T3426" i="2"/>
  <c r="S3426" i="2"/>
  <c r="M3426" i="2"/>
  <c r="N3426" i="2"/>
  <c r="J3426" i="2"/>
  <c r="U3425" i="2"/>
  <c r="T3425" i="2"/>
  <c r="S3425" i="2"/>
  <c r="M3425" i="2"/>
  <c r="N3425" i="2"/>
  <c r="J3425" i="2"/>
  <c r="U3424" i="2"/>
  <c r="T3424" i="2"/>
  <c r="S3424" i="2"/>
  <c r="M3424" i="2"/>
  <c r="N3424" i="2"/>
  <c r="J3424" i="2"/>
  <c r="U3423" i="2"/>
  <c r="T3423" i="2"/>
  <c r="S3423" i="2"/>
  <c r="M3423" i="2"/>
  <c r="N3423" i="2"/>
  <c r="J3423" i="2"/>
  <c r="U3422" i="2"/>
  <c r="T3422" i="2"/>
  <c r="S3422" i="2"/>
  <c r="M3422" i="2"/>
  <c r="N3422" i="2"/>
  <c r="J3422" i="2"/>
  <c r="U3421" i="2"/>
  <c r="T3421" i="2"/>
  <c r="S3421" i="2"/>
  <c r="M3421" i="2"/>
  <c r="N3421" i="2"/>
  <c r="J3421" i="2"/>
  <c r="U3420" i="2"/>
  <c r="T3420" i="2"/>
  <c r="S3420" i="2"/>
  <c r="M3420" i="2"/>
  <c r="N3420" i="2"/>
  <c r="J3420" i="2"/>
  <c r="U3419" i="2"/>
  <c r="T3419" i="2"/>
  <c r="S3419" i="2"/>
  <c r="M3419" i="2"/>
  <c r="N3419" i="2"/>
  <c r="J3419" i="2"/>
  <c r="U3418" i="2"/>
  <c r="T3418" i="2"/>
  <c r="S3418" i="2"/>
  <c r="M3418" i="2"/>
  <c r="N3418" i="2"/>
  <c r="J3418" i="2"/>
  <c r="U3417" i="2"/>
  <c r="T3417" i="2"/>
  <c r="S3417" i="2"/>
  <c r="M3417" i="2"/>
  <c r="N3417" i="2"/>
  <c r="J3417" i="2"/>
  <c r="U3416" i="2"/>
  <c r="T3416" i="2"/>
  <c r="S3416" i="2"/>
  <c r="M3416" i="2"/>
  <c r="N3416" i="2"/>
  <c r="J3416" i="2"/>
  <c r="U3415" i="2"/>
  <c r="T3415" i="2"/>
  <c r="S3415" i="2"/>
  <c r="M3415" i="2"/>
  <c r="N3415" i="2"/>
  <c r="J3415" i="2"/>
  <c r="U3414" i="2"/>
  <c r="T3414" i="2"/>
  <c r="S3414" i="2"/>
  <c r="M3414" i="2"/>
  <c r="N3414" i="2"/>
  <c r="J3414" i="2"/>
  <c r="U3413" i="2"/>
  <c r="T3413" i="2"/>
  <c r="S3413" i="2"/>
  <c r="M3413" i="2"/>
  <c r="N3413" i="2"/>
  <c r="J3413" i="2"/>
  <c r="U3412" i="2"/>
  <c r="T3412" i="2"/>
  <c r="S3412" i="2"/>
  <c r="M3412" i="2"/>
  <c r="N3412" i="2"/>
  <c r="J3412" i="2"/>
  <c r="U3411" i="2"/>
  <c r="T3411" i="2"/>
  <c r="S3411" i="2"/>
  <c r="M3411" i="2"/>
  <c r="N3411" i="2"/>
  <c r="J3411" i="2"/>
  <c r="U3410" i="2"/>
  <c r="T3410" i="2"/>
  <c r="S3410" i="2"/>
  <c r="M3410" i="2"/>
  <c r="N3410" i="2"/>
  <c r="J3410" i="2"/>
  <c r="U3409" i="2"/>
  <c r="T3409" i="2"/>
  <c r="S3409" i="2"/>
  <c r="M3409" i="2"/>
  <c r="N3409" i="2"/>
  <c r="J3409" i="2"/>
  <c r="U3408" i="2"/>
  <c r="T3408" i="2"/>
  <c r="S3408" i="2"/>
  <c r="M3408" i="2"/>
  <c r="N3408" i="2"/>
  <c r="J3408" i="2"/>
  <c r="U3407" i="2"/>
  <c r="T3407" i="2"/>
  <c r="S3407" i="2"/>
  <c r="M3407" i="2"/>
  <c r="N3407" i="2"/>
  <c r="J3407" i="2"/>
  <c r="U3406" i="2"/>
  <c r="T3406" i="2"/>
  <c r="S3406" i="2"/>
  <c r="M3406" i="2"/>
  <c r="N3406" i="2"/>
  <c r="J3406" i="2"/>
  <c r="U3405" i="2"/>
  <c r="T3405" i="2"/>
  <c r="S3405" i="2"/>
  <c r="M3405" i="2"/>
  <c r="N3405" i="2"/>
  <c r="J3405" i="2"/>
  <c r="U3404" i="2"/>
  <c r="T3404" i="2"/>
  <c r="S3404" i="2"/>
  <c r="M3404" i="2"/>
  <c r="N3404" i="2"/>
  <c r="J3404" i="2"/>
  <c r="U3403" i="2"/>
  <c r="T3403" i="2"/>
  <c r="S3403" i="2"/>
  <c r="M3403" i="2"/>
  <c r="N3403" i="2"/>
  <c r="J3403" i="2"/>
  <c r="U3402" i="2"/>
  <c r="T3402" i="2"/>
  <c r="S3402" i="2"/>
  <c r="M3402" i="2"/>
  <c r="N3402" i="2"/>
  <c r="J3402" i="2"/>
  <c r="U3401" i="2"/>
  <c r="T3401" i="2"/>
  <c r="S3401" i="2"/>
  <c r="M3401" i="2"/>
  <c r="N3401" i="2"/>
  <c r="J3401" i="2"/>
  <c r="U3400" i="2"/>
  <c r="T3400" i="2"/>
  <c r="S3400" i="2"/>
  <c r="M3400" i="2"/>
  <c r="N3400" i="2"/>
  <c r="J3400" i="2"/>
  <c r="U3399" i="2"/>
  <c r="T3399" i="2"/>
  <c r="S3399" i="2"/>
  <c r="M3399" i="2"/>
  <c r="N3399" i="2"/>
  <c r="J3399" i="2"/>
  <c r="U3398" i="2"/>
  <c r="T3398" i="2"/>
  <c r="S3398" i="2"/>
  <c r="M3398" i="2"/>
  <c r="N3398" i="2"/>
  <c r="J3398" i="2"/>
  <c r="U3397" i="2"/>
  <c r="T3397" i="2"/>
  <c r="S3397" i="2"/>
  <c r="M3397" i="2"/>
  <c r="N3397" i="2"/>
  <c r="J3397" i="2"/>
  <c r="U3396" i="2"/>
  <c r="T3396" i="2"/>
  <c r="S3396" i="2"/>
  <c r="M3396" i="2"/>
  <c r="N3396" i="2"/>
  <c r="J3396" i="2"/>
  <c r="U3395" i="2"/>
  <c r="T3395" i="2"/>
  <c r="S3395" i="2"/>
  <c r="M3395" i="2"/>
  <c r="N3395" i="2"/>
  <c r="J3395" i="2"/>
  <c r="U3394" i="2"/>
  <c r="T3394" i="2"/>
  <c r="S3394" i="2"/>
  <c r="M3394" i="2"/>
  <c r="N3394" i="2"/>
  <c r="J3394" i="2"/>
  <c r="U3393" i="2"/>
  <c r="T3393" i="2"/>
  <c r="S3393" i="2"/>
  <c r="M3393" i="2"/>
  <c r="N3393" i="2"/>
  <c r="J3393" i="2"/>
  <c r="U3392" i="2"/>
  <c r="T3392" i="2"/>
  <c r="S3392" i="2"/>
  <c r="M3392" i="2"/>
  <c r="N3392" i="2"/>
  <c r="J3392" i="2"/>
  <c r="U3391" i="2"/>
  <c r="T3391" i="2"/>
  <c r="S3391" i="2"/>
  <c r="M3391" i="2"/>
  <c r="N3391" i="2"/>
  <c r="J3391" i="2"/>
  <c r="U3390" i="2"/>
  <c r="T3390" i="2"/>
  <c r="S3390" i="2"/>
  <c r="M3390" i="2"/>
  <c r="N3390" i="2"/>
  <c r="J3390" i="2"/>
  <c r="U3389" i="2"/>
  <c r="T3389" i="2"/>
  <c r="S3389" i="2"/>
  <c r="M3389" i="2"/>
  <c r="N3389" i="2"/>
  <c r="J3389" i="2"/>
  <c r="U3388" i="2"/>
  <c r="T3388" i="2"/>
  <c r="S3388" i="2"/>
  <c r="M3388" i="2"/>
  <c r="N3388" i="2"/>
  <c r="J3388" i="2"/>
  <c r="U3387" i="2"/>
  <c r="T3387" i="2"/>
  <c r="S3387" i="2"/>
  <c r="M3387" i="2"/>
  <c r="N3387" i="2"/>
  <c r="J3387" i="2"/>
  <c r="U3386" i="2"/>
  <c r="T3386" i="2"/>
  <c r="S3386" i="2"/>
  <c r="M3386" i="2"/>
  <c r="N3386" i="2"/>
  <c r="J3386" i="2"/>
  <c r="U3385" i="2"/>
  <c r="T3385" i="2"/>
  <c r="S3385" i="2"/>
  <c r="M3385" i="2"/>
  <c r="N3385" i="2"/>
  <c r="J3385" i="2"/>
  <c r="U3384" i="2"/>
  <c r="T3384" i="2"/>
  <c r="S3384" i="2"/>
  <c r="M3384" i="2"/>
  <c r="N3384" i="2"/>
  <c r="J3384" i="2"/>
  <c r="U3383" i="2"/>
  <c r="T3383" i="2"/>
  <c r="S3383" i="2"/>
  <c r="M3383" i="2"/>
  <c r="N3383" i="2"/>
  <c r="J3383" i="2"/>
  <c r="U3382" i="2"/>
  <c r="T3382" i="2"/>
  <c r="S3382" i="2"/>
  <c r="M3382" i="2"/>
  <c r="N3382" i="2"/>
  <c r="J3382" i="2"/>
  <c r="U3381" i="2"/>
  <c r="T3381" i="2"/>
  <c r="S3381" i="2"/>
  <c r="M3381" i="2"/>
  <c r="N3381" i="2"/>
  <c r="J3381" i="2"/>
  <c r="U3380" i="2"/>
  <c r="T3380" i="2"/>
  <c r="S3380" i="2"/>
  <c r="M3380" i="2"/>
  <c r="N3380" i="2"/>
  <c r="J3380" i="2"/>
  <c r="U3379" i="2"/>
  <c r="T3379" i="2"/>
  <c r="S3379" i="2"/>
  <c r="M3379" i="2"/>
  <c r="N3379" i="2"/>
  <c r="J3379" i="2"/>
  <c r="U3378" i="2"/>
  <c r="T3378" i="2"/>
  <c r="S3378" i="2"/>
  <c r="M3378" i="2"/>
  <c r="N3378" i="2"/>
  <c r="J3378" i="2"/>
  <c r="U3377" i="2"/>
  <c r="T3377" i="2"/>
  <c r="S3377" i="2"/>
  <c r="M3377" i="2"/>
  <c r="N3377" i="2"/>
  <c r="J3377" i="2"/>
  <c r="U3376" i="2"/>
  <c r="T3376" i="2"/>
  <c r="S3376" i="2"/>
  <c r="M3376" i="2"/>
  <c r="N3376" i="2"/>
  <c r="J3376" i="2"/>
  <c r="U3375" i="2"/>
  <c r="T3375" i="2"/>
  <c r="S3375" i="2"/>
  <c r="M3375" i="2"/>
  <c r="N3375" i="2"/>
  <c r="J3375" i="2"/>
  <c r="U3374" i="2"/>
  <c r="T3374" i="2"/>
  <c r="S3374" i="2"/>
  <c r="M3374" i="2"/>
  <c r="N3374" i="2"/>
  <c r="J3374" i="2"/>
  <c r="U3373" i="2"/>
  <c r="T3373" i="2"/>
  <c r="S3373" i="2"/>
  <c r="M3373" i="2"/>
  <c r="N3373" i="2"/>
  <c r="J3373" i="2"/>
  <c r="U3372" i="2"/>
  <c r="T3372" i="2"/>
  <c r="S3372" i="2"/>
  <c r="M3372" i="2"/>
  <c r="N3372" i="2"/>
  <c r="J3372" i="2"/>
  <c r="U3371" i="2"/>
  <c r="T3371" i="2"/>
  <c r="S3371" i="2"/>
  <c r="M3371" i="2"/>
  <c r="N3371" i="2"/>
  <c r="J3371" i="2"/>
  <c r="U3370" i="2"/>
  <c r="T3370" i="2"/>
  <c r="S3370" i="2"/>
  <c r="M3370" i="2"/>
  <c r="N3370" i="2"/>
  <c r="J3370" i="2"/>
  <c r="U3369" i="2"/>
  <c r="T3369" i="2"/>
  <c r="S3369" i="2"/>
  <c r="M3369" i="2"/>
  <c r="N3369" i="2"/>
  <c r="J3369" i="2"/>
  <c r="U3368" i="2"/>
  <c r="T3368" i="2"/>
  <c r="S3368" i="2"/>
  <c r="M3368" i="2"/>
  <c r="N3368" i="2"/>
  <c r="J3368" i="2"/>
  <c r="U3367" i="2"/>
  <c r="T3367" i="2"/>
  <c r="S3367" i="2"/>
  <c r="M3367" i="2"/>
  <c r="N3367" i="2"/>
  <c r="J3367" i="2"/>
  <c r="U3366" i="2"/>
  <c r="T3366" i="2"/>
  <c r="S3366" i="2"/>
  <c r="M3366" i="2"/>
  <c r="N3366" i="2"/>
  <c r="J3366" i="2"/>
  <c r="U3365" i="2"/>
  <c r="T3365" i="2"/>
  <c r="S3365" i="2"/>
  <c r="M3365" i="2"/>
  <c r="N3365" i="2"/>
  <c r="J3365" i="2"/>
  <c r="U3364" i="2"/>
  <c r="T3364" i="2"/>
  <c r="S3364" i="2"/>
  <c r="M3364" i="2"/>
  <c r="N3364" i="2"/>
  <c r="J3364" i="2"/>
  <c r="U3363" i="2"/>
  <c r="T3363" i="2"/>
  <c r="S3363" i="2"/>
  <c r="M3363" i="2"/>
  <c r="N3363" i="2"/>
  <c r="J3363" i="2"/>
  <c r="U3362" i="2"/>
  <c r="T3362" i="2"/>
  <c r="S3362" i="2"/>
  <c r="M3362" i="2"/>
  <c r="N3362" i="2"/>
  <c r="J3362" i="2"/>
  <c r="U3361" i="2"/>
  <c r="T3361" i="2"/>
  <c r="S3361" i="2"/>
  <c r="M3361" i="2"/>
  <c r="N3361" i="2"/>
  <c r="J3361" i="2"/>
  <c r="U3360" i="2"/>
  <c r="T3360" i="2"/>
  <c r="S3360" i="2"/>
  <c r="M3360" i="2"/>
  <c r="N3360" i="2"/>
  <c r="J3360" i="2"/>
  <c r="U3359" i="2"/>
  <c r="T3359" i="2"/>
  <c r="S3359" i="2"/>
  <c r="M3359" i="2"/>
  <c r="N3359" i="2"/>
  <c r="J3359" i="2"/>
  <c r="U3358" i="2"/>
  <c r="T3358" i="2"/>
  <c r="S3358" i="2"/>
  <c r="M3358" i="2"/>
  <c r="N3358" i="2"/>
  <c r="J3358" i="2"/>
  <c r="U3357" i="2"/>
  <c r="T3357" i="2"/>
  <c r="S3357" i="2"/>
  <c r="M3357" i="2"/>
  <c r="N3357" i="2"/>
  <c r="J3357" i="2"/>
  <c r="U3356" i="2"/>
  <c r="T3356" i="2"/>
  <c r="S3356" i="2"/>
  <c r="M3356" i="2"/>
  <c r="N3356" i="2"/>
  <c r="J3356" i="2"/>
  <c r="U3355" i="2"/>
  <c r="T3355" i="2"/>
  <c r="S3355" i="2"/>
  <c r="M3355" i="2"/>
  <c r="N3355" i="2"/>
  <c r="J3355" i="2"/>
  <c r="U3354" i="2"/>
  <c r="T3354" i="2"/>
  <c r="S3354" i="2"/>
  <c r="M3354" i="2"/>
  <c r="N3354" i="2"/>
  <c r="J3354" i="2"/>
  <c r="U3353" i="2"/>
  <c r="T3353" i="2"/>
  <c r="S3353" i="2"/>
  <c r="M3353" i="2"/>
  <c r="N3353" i="2"/>
  <c r="J3353" i="2"/>
  <c r="U3352" i="2"/>
  <c r="T3352" i="2"/>
  <c r="S3352" i="2"/>
  <c r="M3352" i="2"/>
  <c r="N3352" i="2"/>
  <c r="J3352" i="2"/>
  <c r="U3351" i="2"/>
  <c r="T3351" i="2"/>
  <c r="S3351" i="2"/>
  <c r="M3351" i="2"/>
  <c r="N3351" i="2"/>
  <c r="J3351" i="2"/>
  <c r="U3350" i="2"/>
  <c r="T3350" i="2"/>
  <c r="S3350" i="2"/>
  <c r="M3350" i="2"/>
  <c r="N3350" i="2"/>
  <c r="J3350" i="2"/>
  <c r="U3349" i="2"/>
  <c r="T3349" i="2"/>
  <c r="S3349" i="2"/>
  <c r="M3349" i="2"/>
  <c r="N3349" i="2"/>
  <c r="J3349" i="2"/>
  <c r="U3348" i="2"/>
  <c r="T3348" i="2"/>
  <c r="S3348" i="2"/>
  <c r="M3348" i="2"/>
  <c r="N3348" i="2"/>
  <c r="J3348" i="2"/>
  <c r="U3347" i="2"/>
  <c r="T3347" i="2"/>
  <c r="S3347" i="2"/>
  <c r="M3347" i="2"/>
  <c r="N3347" i="2"/>
  <c r="J3347" i="2"/>
  <c r="U3346" i="2"/>
  <c r="T3346" i="2"/>
  <c r="S3346" i="2"/>
  <c r="M3346" i="2"/>
  <c r="N3346" i="2"/>
  <c r="J3346" i="2"/>
  <c r="U3345" i="2"/>
  <c r="T3345" i="2"/>
  <c r="S3345" i="2"/>
  <c r="M3345" i="2"/>
  <c r="N3345" i="2"/>
  <c r="J3345" i="2"/>
  <c r="U3344" i="2"/>
  <c r="T3344" i="2"/>
  <c r="S3344" i="2"/>
  <c r="M3344" i="2"/>
  <c r="N3344" i="2"/>
  <c r="J3344" i="2"/>
  <c r="U3343" i="2"/>
  <c r="T3343" i="2"/>
  <c r="S3343" i="2"/>
  <c r="M3343" i="2"/>
  <c r="N3343" i="2"/>
  <c r="J3343" i="2"/>
  <c r="U3342" i="2"/>
  <c r="T3342" i="2"/>
  <c r="S3342" i="2"/>
  <c r="M3342" i="2"/>
  <c r="N3342" i="2"/>
  <c r="J3342" i="2"/>
  <c r="U3341" i="2"/>
  <c r="T3341" i="2"/>
  <c r="S3341" i="2"/>
  <c r="M3341" i="2"/>
  <c r="N3341" i="2"/>
  <c r="J3341" i="2"/>
  <c r="U3340" i="2"/>
  <c r="T3340" i="2"/>
  <c r="S3340" i="2"/>
  <c r="M3340" i="2"/>
  <c r="N3340" i="2"/>
  <c r="J3340" i="2"/>
  <c r="U3339" i="2"/>
  <c r="T3339" i="2"/>
  <c r="S3339" i="2"/>
  <c r="M3339" i="2"/>
  <c r="N3339" i="2"/>
  <c r="J3339" i="2"/>
  <c r="U3338" i="2"/>
  <c r="T3338" i="2"/>
  <c r="S3338" i="2"/>
  <c r="M3338" i="2"/>
  <c r="N3338" i="2"/>
  <c r="J3338" i="2"/>
  <c r="U3337" i="2"/>
  <c r="T3337" i="2"/>
  <c r="S3337" i="2"/>
  <c r="M3337" i="2"/>
  <c r="N3337" i="2"/>
  <c r="J3337" i="2"/>
  <c r="U3336" i="2"/>
  <c r="T3336" i="2"/>
  <c r="S3336" i="2"/>
  <c r="M3336" i="2"/>
  <c r="N3336" i="2"/>
  <c r="J3336" i="2"/>
  <c r="U3335" i="2"/>
  <c r="T3335" i="2"/>
  <c r="S3335" i="2"/>
  <c r="M3335" i="2"/>
  <c r="N3335" i="2"/>
  <c r="J3335" i="2"/>
  <c r="U3334" i="2"/>
  <c r="T3334" i="2"/>
  <c r="S3334" i="2"/>
  <c r="M3334" i="2"/>
  <c r="N3334" i="2"/>
  <c r="J3334" i="2"/>
  <c r="U3333" i="2"/>
  <c r="T3333" i="2"/>
  <c r="S3333" i="2"/>
  <c r="M3333" i="2"/>
  <c r="N3333" i="2"/>
  <c r="J3333" i="2"/>
  <c r="U3332" i="2"/>
  <c r="T3332" i="2"/>
  <c r="S3332" i="2"/>
  <c r="M3332" i="2"/>
  <c r="N3332" i="2"/>
  <c r="J3332" i="2"/>
  <c r="U3331" i="2"/>
  <c r="T3331" i="2"/>
  <c r="S3331" i="2"/>
  <c r="M3331" i="2"/>
  <c r="N3331" i="2"/>
  <c r="J3331" i="2"/>
  <c r="U3330" i="2"/>
  <c r="T3330" i="2"/>
  <c r="S3330" i="2"/>
  <c r="M3330" i="2"/>
  <c r="N3330" i="2"/>
  <c r="J3330" i="2"/>
  <c r="U3329" i="2"/>
  <c r="T3329" i="2"/>
  <c r="S3329" i="2"/>
  <c r="M3329" i="2"/>
  <c r="N3329" i="2"/>
  <c r="J3329" i="2"/>
  <c r="U3328" i="2"/>
  <c r="T3328" i="2"/>
  <c r="S3328" i="2"/>
  <c r="M3328" i="2"/>
  <c r="N3328" i="2"/>
  <c r="J3328" i="2"/>
  <c r="U3327" i="2"/>
  <c r="T3327" i="2"/>
  <c r="S3327" i="2"/>
  <c r="M3327" i="2"/>
  <c r="N3327" i="2"/>
  <c r="J3327" i="2"/>
  <c r="U3326" i="2"/>
  <c r="T3326" i="2"/>
  <c r="S3326" i="2"/>
  <c r="M3326" i="2"/>
  <c r="N3326" i="2"/>
  <c r="J3326" i="2"/>
  <c r="U3325" i="2"/>
  <c r="T3325" i="2"/>
  <c r="S3325" i="2"/>
  <c r="M3325" i="2"/>
  <c r="N3325" i="2"/>
  <c r="J3325" i="2"/>
  <c r="U3324" i="2"/>
  <c r="T3324" i="2"/>
  <c r="S3324" i="2"/>
  <c r="M3324" i="2"/>
  <c r="N3324" i="2"/>
  <c r="J3324" i="2"/>
  <c r="U3323" i="2"/>
  <c r="T3323" i="2"/>
  <c r="S3323" i="2"/>
  <c r="M3323" i="2"/>
  <c r="N3323" i="2"/>
  <c r="J3323" i="2"/>
  <c r="U3322" i="2"/>
  <c r="T3322" i="2"/>
  <c r="S3322" i="2"/>
  <c r="M3322" i="2"/>
  <c r="N3322" i="2"/>
  <c r="J3322" i="2"/>
  <c r="U3321" i="2"/>
  <c r="T3321" i="2"/>
  <c r="S3321" i="2"/>
  <c r="M3321" i="2"/>
  <c r="N3321" i="2"/>
  <c r="J3321" i="2"/>
  <c r="U3320" i="2"/>
  <c r="T3320" i="2"/>
  <c r="S3320" i="2"/>
  <c r="M3320" i="2"/>
  <c r="N3320" i="2"/>
  <c r="J3320" i="2"/>
  <c r="U3319" i="2"/>
  <c r="T3319" i="2"/>
  <c r="S3319" i="2"/>
  <c r="M3319" i="2"/>
  <c r="N3319" i="2"/>
  <c r="J3319" i="2"/>
  <c r="U3318" i="2"/>
  <c r="T3318" i="2"/>
  <c r="S3318" i="2"/>
  <c r="M3318" i="2"/>
  <c r="N3318" i="2"/>
  <c r="J3318" i="2"/>
  <c r="U3317" i="2"/>
  <c r="T3317" i="2"/>
  <c r="S3317" i="2"/>
  <c r="M3317" i="2"/>
  <c r="N3317" i="2"/>
  <c r="J3317" i="2"/>
  <c r="U3316" i="2"/>
  <c r="T3316" i="2"/>
  <c r="S3316" i="2"/>
  <c r="M3316" i="2"/>
  <c r="N3316" i="2"/>
  <c r="J3316" i="2"/>
  <c r="U3315" i="2"/>
  <c r="T3315" i="2"/>
  <c r="S3315" i="2"/>
  <c r="M3315" i="2"/>
  <c r="N3315" i="2"/>
  <c r="J3315" i="2"/>
  <c r="U3314" i="2"/>
  <c r="T3314" i="2"/>
  <c r="S3314" i="2"/>
  <c r="M3314" i="2"/>
  <c r="N3314" i="2"/>
  <c r="J3314" i="2"/>
  <c r="U3313" i="2"/>
  <c r="T3313" i="2"/>
  <c r="S3313" i="2"/>
  <c r="M3313" i="2"/>
  <c r="N3313" i="2"/>
  <c r="J3313" i="2"/>
  <c r="U3312" i="2"/>
  <c r="T3312" i="2"/>
  <c r="S3312" i="2"/>
  <c r="M3312" i="2"/>
  <c r="N3312" i="2"/>
  <c r="J3312" i="2"/>
  <c r="U3311" i="2"/>
  <c r="T3311" i="2"/>
  <c r="S3311" i="2"/>
  <c r="M3311" i="2"/>
  <c r="N3311" i="2"/>
  <c r="J3311" i="2"/>
  <c r="U3310" i="2"/>
  <c r="T3310" i="2"/>
  <c r="S3310" i="2"/>
  <c r="M3310" i="2"/>
  <c r="N3310" i="2"/>
  <c r="J3310" i="2"/>
  <c r="U3309" i="2"/>
  <c r="T3309" i="2"/>
  <c r="S3309" i="2"/>
  <c r="M3309" i="2"/>
  <c r="N3309" i="2"/>
  <c r="J3309" i="2"/>
  <c r="U3308" i="2"/>
  <c r="T3308" i="2"/>
  <c r="S3308" i="2"/>
  <c r="M3308" i="2"/>
  <c r="N3308" i="2"/>
  <c r="J3308" i="2"/>
  <c r="U3307" i="2"/>
  <c r="T3307" i="2"/>
  <c r="S3307" i="2"/>
  <c r="M3307" i="2"/>
  <c r="N3307" i="2"/>
  <c r="J3307" i="2"/>
  <c r="U3306" i="2"/>
  <c r="T3306" i="2"/>
  <c r="S3306" i="2"/>
  <c r="M3306" i="2"/>
  <c r="N3306" i="2"/>
  <c r="J3306" i="2"/>
  <c r="U3305" i="2"/>
  <c r="T3305" i="2"/>
  <c r="S3305" i="2"/>
  <c r="M3305" i="2"/>
  <c r="N3305" i="2"/>
  <c r="J3305" i="2"/>
  <c r="U3304" i="2"/>
  <c r="T3304" i="2"/>
  <c r="S3304" i="2"/>
  <c r="M3304" i="2"/>
  <c r="N3304" i="2"/>
  <c r="J3304" i="2"/>
  <c r="U3303" i="2"/>
  <c r="T3303" i="2"/>
  <c r="S3303" i="2"/>
  <c r="M3303" i="2"/>
  <c r="N3303" i="2"/>
  <c r="J3303" i="2"/>
  <c r="U3302" i="2"/>
  <c r="T3302" i="2"/>
  <c r="S3302" i="2"/>
  <c r="M3302" i="2"/>
  <c r="N3302" i="2"/>
  <c r="J3302" i="2"/>
  <c r="U3301" i="2"/>
  <c r="T3301" i="2"/>
  <c r="S3301" i="2"/>
  <c r="M3301" i="2"/>
  <c r="N3301" i="2"/>
  <c r="J3301" i="2"/>
  <c r="U3300" i="2"/>
  <c r="T3300" i="2"/>
  <c r="S3300" i="2"/>
  <c r="M3300" i="2"/>
  <c r="N3300" i="2"/>
  <c r="J3300" i="2"/>
  <c r="U3299" i="2"/>
  <c r="T3299" i="2"/>
  <c r="S3299" i="2"/>
  <c r="M3299" i="2"/>
  <c r="N3299" i="2"/>
  <c r="J3299" i="2"/>
  <c r="U3298" i="2"/>
  <c r="T3298" i="2"/>
  <c r="S3298" i="2"/>
  <c r="M3298" i="2"/>
  <c r="N3298" i="2"/>
  <c r="J3298" i="2"/>
  <c r="U3297" i="2"/>
  <c r="T3297" i="2"/>
  <c r="S3297" i="2"/>
  <c r="M3297" i="2"/>
  <c r="N3297" i="2"/>
  <c r="J3297" i="2"/>
  <c r="U3296" i="2"/>
  <c r="T3296" i="2"/>
  <c r="S3296" i="2"/>
  <c r="M3296" i="2"/>
  <c r="N3296" i="2"/>
  <c r="J3296" i="2"/>
  <c r="U3295" i="2"/>
  <c r="T3295" i="2"/>
  <c r="S3295" i="2"/>
  <c r="M3295" i="2"/>
  <c r="N3295" i="2"/>
  <c r="J3295" i="2"/>
  <c r="U3294" i="2"/>
  <c r="T3294" i="2"/>
  <c r="S3294" i="2"/>
  <c r="M3294" i="2"/>
  <c r="N3294" i="2"/>
  <c r="J3294" i="2"/>
  <c r="U3293" i="2"/>
  <c r="T3293" i="2"/>
  <c r="S3293" i="2"/>
  <c r="M3293" i="2"/>
  <c r="N3293" i="2"/>
  <c r="J3293" i="2"/>
  <c r="U3292" i="2"/>
  <c r="T3292" i="2"/>
  <c r="S3292" i="2"/>
  <c r="M3292" i="2"/>
  <c r="N3292" i="2"/>
  <c r="J3292" i="2"/>
  <c r="U3291" i="2"/>
  <c r="T3291" i="2"/>
  <c r="S3291" i="2"/>
  <c r="M3291" i="2"/>
  <c r="N3291" i="2"/>
  <c r="J3291" i="2"/>
  <c r="U3290" i="2"/>
  <c r="T3290" i="2"/>
  <c r="S3290" i="2"/>
  <c r="M3290" i="2"/>
  <c r="N3290" i="2"/>
  <c r="J3290" i="2"/>
  <c r="U3289" i="2"/>
  <c r="T3289" i="2"/>
  <c r="S3289" i="2"/>
  <c r="M3289" i="2"/>
  <c r="N3289" i="2"/>
  <c r="J3289" i="2"/>
  <c r="U3288" i="2"/>
  <c r="T3288" i="2"/>
  <c r="S3288" i="2"/>
  <c r="M3288" i="2"/>
  <c r="N3288" i="2"/>
  <c r="J3288" i="2"/>
  <c r="U3287" i="2"/>
  <c r="T3287" i="2"/>
  <c r="S3287" i="2"/>
  <c r="M3287" i="2"/>
  <c r="N3287" i="2"/>
  <c r="J3287" i="2"/>
  <c r="U3286" i="2"/>
  <c r="T3286" i="2"/>
  <c r="S3286" i="2"/>
  <c r="M3286" i="2"/>
  <c r="N3286" i="2"/>
  <c r="J3286" i="2"/>
  <c r="U3285" i="2"/>
  <c r="T3285" i="2"/>
  <c r="S3285" i="2"/>
  <c r="M3285" i="2"/>
  <c r="N3285" i="2"/>
  <c r="J3285" i="2"/>
  <c r="U3284" i="2"/>
  <c r="T3284" i="2"/>
  <c r="S3284" i="2"/>
  <c r="M3284" i="2"/>
  <c r="N3284" i="2"/>
  <c r="J3284" i="2"/>
  <c r="U3283" i="2"/>
  <c r="T3283" i="2"/>
  <c r="S3283" i="2"/>
  <c r="M3283" i="2"/>
  <c r="N3283" i="2"/>
  <c r="J3283" i="2"/>
  <c r="U3282" i="2"/>
  <c r="T3282" i="2"/>
  <c r="S3282" i="2"/>
  <c r="M3282" i="2"/>
  <c r="N3282" i="2"/>
  <c r="J3282" i="2"/>
  <c r="U3281" i="2"/>
  <c r="T3281" i="2"/>
  <c r="S3281" i="2"/>
  <c r="M3281" i="2"/>
  <c r="N3281" i="2"/>
  <c r="J3281" i="2"/>
  <c r="U3280" i="2"/>
  <c r="T3280" i="2"/>
  <c r="S3280" i="2"/>
  <c r="M3280" i="2"/>
  <c r="N3280" i="2"/>
  <c r="J3280" i="2"/>
  <c r="U3279" i="2"/>
  <c r="T3279" i="2"/>
  <c r="S3279" i="2"/>
  <c r="M3279" i="2"/>
  <c r="N3279" i="2"/>
  <c r="J3279" i="2"/>
  <c r="U3278" i="2"/>
  <c r="T3278" i="2"/>
  <c r="S3278" i="2"/>
  <c r="M3278" i="2"/>
  <c r="N3278" i="2"/>
  <c r="J3278" i="2"/>
  <c r="U3277" i="2"/>
  <c r="T3277" i="2"/>
  <c r="S3277" i="2"/>
  <c r="M3277" i="2"/>
  <c r="N3277" i="2"/>
  <c r="J3277" i="2"/>
  <c r="U3276" i="2"/>
  <c r="T3276" i="2"/>
  <c r="S3276" i="2"/>
  <c r="M3276" i="2"/>
  <c r="N3276" i="2"/>
  <c r="J3276" i="2"/>
  <c r="U3275" i="2"/>
  <c r="T3275" i="2"/>
  <c r="S3275" i="2"/>
  <c r="M3275" i="2"/>
  <c r="N3275" i="2"/>
  <c r="J3275" i="2"/>
  <c r="U3274" i="2"/>
  <c r="T3274" i="2"/>
  <c r="S3274" i="2"/>
  <c r="M3274" i="2"/>
  <c r="N3274" i="2"/>
  <c r="J3274" i="2"/>
  <c r="U3273" i="2"/>
  <c r="T3273" i="2"/>
  <c r="S3273" i="2"/>
  <c r="M3273" i="2"/>
  <c r="N3273" i="2"/>
  <c r="J3273" i="2"/>
  <c r="U3272" i="2"/>
  <c r="T3272" i="2"/>
  <c r="S3272" i="2"/>
  <c r="M3272" i="2"/>
  <c r="N3272" i="2"/>
  <c r="J3272" i="2"/>
  <c r="U3271" i="2"/>
  <c r="T3271" i="2"/>
  <c r="S3271" i="2"/>
  <c r="M3271" i="2"/>
  <c r="N3271" i="2"/>
  <c r="J3271" i="2"/>
  <c r="U3270" i="2"/>
  <c r="T3270" i="2"/>
  <c r="S3270" i="2"/>
  <c r="M3270" i="2"/>
  <c r="N3270" i="2"/>
  <c r="J3270" i="2"/>
  <c r="U3269" i="2"/>
  <c r="T3269" i="2"/>
  <c r="S3269" i="2"/>
  <c r="M3269" i="2"/>
  <c r="N3269" i="2"/>
  <c r="J3269" i="2"/>
  <c r="U3268" i="2"/>
  <c r="T3268" i="2"/>
  <c r="S3268" i="2"/>
  <c r="M3268" i="2"/>
  <c r="N3268" i="2"/>
  <c r="J3268" i="2"/>
  <c r="U3267" i="2"/>
  <c r="T3267" i="2"/>
  <c r="S3267" i="2"/>
  <c r="M3267" i="2"/>
  <c r="N3267" i="2"/>
  <c r="J3267" i="2"/>
  <c r="U3266" i="2"/>
  <c r="T3266" i="2"/>
  <c r="S3266" i="2"/>
  <c r="M3266" i="2"/>
  <c r="N3266" i="2"/>
  <c r="J3266" i="2"/>
  <c r="U3265" i="2"/>
  <c r="T3265" i="2"/>
  <c r="S3265" i="2"/>
  <c r="M3265" i="2"/>
  <c r="N3265" i="2"/>
  <c r="J3265" i="2"/>
  <c r="U3264" i="2"/>
  <c r="T3264" i="2"/>
  <c r="S3264" i="2"/>
  <c r="M3264" i="2"/>
  <c r="N3264" i="2"/>
  <c r="J3264" i="2"/>
  <c r="U3263" i="2"/>
  <c r="T3263" i="2"/>
  <c r="S3263" i="2"/>
  <c r="M3263" i="2"/>
  <c r="N3263" i="2"/>
  <c r="J3263" i="2"/>
  <c r="U3262" i="2"/>
  <c r="T3262" i="2"/>
  <c r="S3262" i="2"/>
  <c r="M3262" i="2"/>
  <c r="N3262" i="2"/>
  <c r="J3262" i="2"/>
  <c r="U3261" i="2"/>
  <c r="T3261" i="2"/>
  <c r="S3261" i="2"/>
  <c r="M3261" i="2"/>
  <c r="N3261" i="2"/>
  <c r="J3261" i="2"/>
  <c r="U3260" i="2"/>
  <c r="T3260" i="2"/>
  <c r="S3260" i="2"/>
  <c r="M3260" i="2"/>
  <c r="N3260" i="2"/>
  <c r="J3260" i="2"/>
  <c r="U3259" i="2"/>
  <c r="T3259" i="2"/>
  <c r="S3259" i="2"/>
  <c r="M3259" i="2"/>
  <c r="N3259" i="2"/>
  <c r="J3259" i="2"/>
  <c r="U3258" i="2"/>
  <c r="T3258" i="2"/>
  <c r="S3258" i="2"/>
  <c r="M3258" i="2"/>
  <c r="N3258" i="2"/>
  <c r="J3258" i="2"/>
  <c r="U3257" i="2"/>
  <c r="T3257" i="2"/>
  <c r="S3257" i="2"/>
  <c r="M3257" i="2"/>
  <c r="N3257" i="2"/>
  <c r="J3257" i="2"/>
  <c r="U3256" i="2"/>
  <c r="T3256" i="2"/>
  <c r="S3256" i="2"/>
  <c r="M3256" i="2"/>
  <c r="N3256" i="2"/>
  <c r="J3256" i="2"/>
  <c r="U3255" i="2"/>
  <c r="T3255" i="2"/>
  <c r="S3255" i="2"/>
  <c r="M3255" i="2"/>
  <c r="N3255" i="2"/>
  <c r="J3255" i="2"/>
  <c r="U3254" i="2"/>
  <c r="T3254" i="2"/>
  <c r="S3254" i="2"/>
  <c r="M3254" i="2"/>
  <c r="N3254" i="2"/>
  <c r="J3254" i="2"/>
  <c r="U3253" i="2"/>
  <c r="T3253" i="2"/>
  <c r="S3253" i="2"/>
  <c r="M3253" i="2"/>
  <c r="N3253" i="2"/>
  <c r="J3253" i="2"/>
  <c r="U3252" i="2"/>
  <c r="T3252" i="2"/>
  <c r="S3252" i="2"/>
  <c r="M3252" i="2"/>
  <c r="N3252" i="2"/>
  <c r="J3252" i="2"/>
  <c r="U3251" i="2"/>
  <c r="T3251" i="2"/>
  <c r="S3251" i="2"/>
  <c r="M3251" i="2"/>
  <c r="N3251" i="2"/>
  <c r="J3251" i="2"/>
  <c r="U3250" i="2"/>
  <c r="T3250" i="2"/>
  <c r="S3250" i="2"/>
  <c r="M3250" i="2"/>
  <c r="N3250" i="2"/>
  <c r="J3250" i="2"/>
  <c r="U3249" i="2"/>
  <c r="T3249" i="2"/>
  <c r="S3249" i="2"/>
  <c r="M3249" i="2"/>
  <c r="N3249" i="2"/>
  <c r="J3249" i="2"/>
  <c r="U3248" i="2"/>
  <c r="T3248" i="2"/>
  <c r="S3248" i="2"/>
  <c r="M3248" i="2"/>
  <c r="N3248" i="2"/>
  <c r="J3248" i="2"/>
  <c r="U3247" i="2"/>
  <c r="T3247" i="2"/>
  <c r="S3247" i="2"/>
  <c r="M3247" i="2"/>
  <c r="N3247" i="2"/>
  <c r="J3247" i="2"/>
  <c r="U3246" i="2"/>
  <c r="T3246" i="2"/>
  <c r="S3246" i="2"/>
  <c r="M3246" i="2"/>
  <c r="N3246" i="2"/>
  <c r="J3246" i="2"/>
  <c r="U3245" i="2"/>
  <c r="T3245" i="2"/>
  <c r="S3245" i="2"/>
  <c r="M3245" i="2"/>
  <c r="N3245" i="2"/>
  <c r="J3245" i="2"/>
  <c r="U3244" i="2"/>
  <c r="T3244" i="2"/>
  <c r="S3244" i="2"/>
  <c r="M3244" i="2"/>
  <c r="N3244" i="2"/>
  <c r="J3244" i="2"/>
  <c r="U3243" i="2"/>
  <c r="T3243" i="2"/>
  <c r="S3243" i="2"/>
  <c r="M3243" i="2"/>
  <c r="N3243" i="2"/>
  <c r="J3243" i="2"/>
  <c r="U3242" i="2"/>
  <c r="T3242" i="2"/>
  <c r="S3242" i="2"/>
  <c r="M3242" i="2"/>
  <c r="N3242" i="2"/>
  <c r="J3242" i="2"/>
  <c r="U3241" i="2"/>
  <c r="T3241" i="2"/>
  <c r="S3241" i="2"/>
  <c r="M3241" i="2"/>
  <c r="N3241" i="2"/>
  <c r="J3241" i="2"/>
  <c r="U3240" i="2"/>
  <c r="T3240" i="2"/>
  <c r="S3240" i="2"/>
  <c r="M3240" i="2"/>
  <c r="N3240" i="2"/>
  <c r="J3240" i="2"/>
  <c r="U3239" i="2"/>
  <c r="T3239" i="2"/>
  <c r="S3239" i="2"/>
  <c r="M3239" i="2"/>
  <c r="N3239" i="2"/>
  <c r="J3239" i="2"/>
  <c r="U3238" i="2"/>
  <c r="T3238" i="2"/>
  <c r="S3238" i="2"/>
  <c r="M3238" i="2"/>
  <c r="N3238" i="2"/>
  <c r="J3238" i="2"/>
  <c r="U3237" i="2"/>
  <c r="T3237" i="2"/>
  <c r="S3237" i="2"/>
  <c r="M3237" i="2"/>
  <c r="N3237" i="2"/>
  <c r="J3237" i="2"/>
  <c r="U3236" i="2"/>
  <c r="T3236" i="2"/>
  <c r="S3236" i="2"/>
  <c r="M3236" i="2"/>
  <c r="N3236" i="2"/>
  <c r="J3236" i="2"/>
  <c r="U3235" i="2"/>
  <c r="T3235" i="2"/>
  <c r="S3235" i="2"/>
  <c r="M3235" i="2"/>
  <c r="N3235" i="2"/>
  <c r="J3235" i="2"/>
  <c r="U3234" i="2"/>
  <c r="T3234" i="2"/>
  <c r="S3234" i="2"/>
  <c r="M3234" i="2"/>
  <c r="N3234" i="2"/>
  <c r="J3234" i="2"/>
  <c r="U3233" i="2"/>
  <c r="T3233" i="2"/>
  <c r="S3233" i="2"/>
  <c r="M3233" i="2"/>
  <c r="N3233" i="2"/>
  <c r="J3233" i="2"/>
  <c r="U3232" i="2"/>
  <c r="T3232" i="2"/>
  <c r="S3232" i="2"/>
  <c r="M3232" i="2"/>
  <c r="N3232" i="2"/>
  <c r="J3232" i="2"/>
  <c r="U3231" i="2"/>
  <c r="T3231" i="2"/>
  <c r="S3231" i="2"/>
  <c r="M3231" i="2"/>
  <c r="N3231" i="2"/>
  <c r="J3231" i="2"/>
  <c r="U3230" i="2"/>
  <c r="T3230" i="2"/>
  <c r="S3230" i="2"/>
  <c r="M3230" i="2"/>
  <c r="N3230" i="2"/>
  <c r="J3230" i="2"/>
  <c r="U3229" i="2"/>
  <c r="T3229" i="2"/>
  <c r="S3229" i="2"/>
  <c r="M3229" i="2"/>
  <c r="N3229" i="2"/>
  <c r="J3229" i="2"/>
  <c r="U3228" i="2"/>
  <c r="T3228" i="2"/>
  <c r="S3228" i="2"/>
  <c r="M3228" i="2"/>
  <c r="N3228" i="2"/>
  <c r="J3228" i="2"/>
  <c r="U3227" i="2"/>
  <c r="T3227" i="2"/>
  <c r="S3227" i="2"/>
  <c r="M3227" i="2"/>
  <c r="N3227" i="2"/>
  <c r="J3227" i="2"/>
  <c r="U3226" i="2"/>
  <c r="T3226" i="2"/>
  <c r="S3226" i="2"/>
  <c r="M3226" i="2"/>
  <c r="N3226" i="2"/>
  <c r="J3226" i="2"/>
  <c r="U3225" i="2"/>
  <c r="T3225" i="2"/>
  <c r="S3225" i="2"/>
  <c r="M3225" i="2"/>
  <c r="N3225" i="2"/>
  <c r="J3225" i="2"/>
  <c r="U3224" i="2"/>
  <c r="T3224" i="2"/>
  <c r="S3224" i="2"/>
  <c r="M3224" i="2"/>
  <c r="N3224" i="2"/>
  <c r="J3224" i="2"/>
  <c r="U3223" i="2"/>
  <c r="T3223" i="2"/>
  <c r="S3223" i="2"/>
  <c r="M3223" i="2"/>
  <c r="N3223" i="2"/>
  <c r="J3223" i="2"/>
  <c r="U3222" i="2"/>
  <c r="T3222" i="2"/>
  <c r="S3222" i="2"/>
  <c r="M3222" i="2"/>
  <c r="N3222" i="2"/>
  <c r="J3222" i="2"/>
  <c r="U3221" i="2"/>
  <c r="T3221" i="2"/>
  <c r="S3221" i="2"/>
  <c r="M3221" i="2"/>
  <c r="N3221" i="2"/>
  <c r="J3221" i="2"/>
  <c r="U3220" i="2"/>
  <c r="T3220" i="2"/>
  <c r="S3220" i="2"/>
  <c r="M3220" i="2"/>
  <c r="N3220" i="2"/>
  <c r="J3220" i="2"/>
  <c r="U3219" i="2"/>
  <c r="T3219" i="2"/>
  <c r="S3219" i="2"/>
  <c r="M3219" i="2"/>
  <c r="N3219" i="2"/>
  <c r="J3219" i="2"/>
  <c r="U3218" i="2"/>
  <c r="T3218" i="2"/>
  <c r="S3218" i="2"/>
  <c r="M3218" i="2"/>
  <c r="N3218" i="2"/>
  <c r="J3218" i="2"/>
  <c r="U3217" i="2"/>
  <c r="T3217" i="2"/>
  <c r="S3217" i="2"/>
  <c r="M3217" i="2"/>
  <c r="N3217" i="2"/>
  <c r="J3217" i="2"/>
  <c r="U3216" i="2"/>
  <c r="T3216" i="2"/>
  <c r="S3216" i="2"/>
  <c r="M3216" i="2"/>
  <c r="N3216" i="2"/>
  <c r="J3216" i="2"/>
  <c r="U3215" i="2"/>
  <c r="T3215" i="2"/>
  <c r="S3215" i="2"/>
  <c r="M3215" i="2"/>
  <c r="N3215" i="2"/>
  <c r="J3215" i="2"/>
  <c r="U3214" i="2"/>
  <c r="T3214" i="2"/>
  <c r="S3214" i="2"/>
  <c r="M3214" i="2"/>
  <c r="N3214" i="2"/>
  <c r="J3214" i="2"/>
  <c r="U3213" i="2"/>
  <c r="T3213" i="2"/>
  <c r="S3213" i="2"/>
  <c r="M3213" i="2"/>
  <c r="N3213" i="2"/>
  <c r="J3213" i="2"/>
  <c r="U3212" i="2"/>
  <c r="T3212" i="2"/>
  <c r="S3212" i="2"/>
  <c r="M3212" i="2"/>
  <c r="N3212" i="2"/>
  <c r="J3212" i="2"/>
  <c r="U3211" i="2"/>
  <c r="T3211" i="2"/>
  <c r="S3211" i="2"/>
  <c r="M3211" i="2"/>
  <c r="N3211" i="2"/>
  <c r="J3211" i="2"/>
  <c r="U3210" i="2"/>
  <c r="T3210" i="2"/>
  <c r="S3210" i="2"/>
  <c r="M3210" i="2"/>
  <c r="N3210" i="2"/>
  <c r="J3210" i="2"/>
  <c r="U3209" i="2"/>
  <c r="T3209" i="2"/>
  <c r="S3209" i="2"/>
  <c r="M3209" i="2"/>
  <c r="N3209" i="2"/>
  <c r="J3209" i="2"/>
  <c r="U3208" i="2"/>
  <c r="T3208" i="2"/>
  <c r="S3208" i="2"/>
  <c r="M3208" i="2"/>
  <c r="N3208" i="2"/>
  <c r="J3208" i="2"/>
  <c r="U3207" i="2"/>
  <c r="T3207" i="2"/>
  <c r="S3207" i="2"/>
  <c r="M3207" i="2"/>
  <c r="N3207" i="2"/>
  <c r="J3207" i="2"/>
  <c r="U3206" i="2"/>
  <c r="T3206" i="2"/>
  <c r="S3206" i="2"/>
  <c r="M3206" i="2"/>
  <c r="N3206" i="2"/>
  <c r="J3206" i="2"/>
  <c r="U3205" i="2"/>
  <c r="T3205" i="2"/>
  <c r="S3205" i="2"/>
  <c r="M3205" i="2"/>
  <c r="N3205" i="2"/>
  <c r="J3205" i="2"/>
  <c r="U3204" i="2"/>
  <c r="T3204" i="2"/>
  <c r="S3204" i="2"/>
  <c r="M3204" i="2"/>
  <c r="N3204" i="2"/>
  <c r="J3204" i="2"/>
  <c r="U3203" i="2"/>
  <c r="T3203" i="2"/>
  <c r="S3203" i="2"/>
  <c r="M3203" i="2"/>
  <c r="N3203" i="2"/>
  <c r="J3203" i="2"/>
  <c r="U3202" i="2"/>
  <c r="T3202" i="2"/>
  <c r="S3202" i="2"/>
  <c r="M3202" i="2"/>
  <c r="N3202" i="2"/>
  <c r="J3202" i="2"/>
  <c r="U3201" i="2"/>
  <c r="T3201" i="2"/>
  <c r="S3201" i="2"/>
  <c r="M3201" i="2"/>
  <c r="N3201" i="2"/>
  <c r="J3201" i="2"/>
  <c r="U3200" i="2"/>
  <c r="T3200" i="2"/>
  <c r="S3200" i="2"/>
  <c r="M3200" i="2"/>
  <c r="N3200" i="2"/>
  <c r="J3200" i="2"/>
  <c r="U3199" i="2"/>
  <c r="T3199" i="2"/>
  <c r="S3199" i="2"/>
  <c r="M3199" i="2"/>
  <c r="N3199" i="2"/>
  <c r="J3199" i="2"/>
  <c r="U3198" i="2"/>
  <c r="T3198" i="2"/>
  <c r="S3198" i="2"/>
  <c r="M3198" i="2"/>
  <c r="N3198" i="2"/>
  <c r="J3198" i="2"/>
  <c r="U3197" i="2"/>
  <c r="T3197" i="2"/>
  <c r="S3197" i="2"/>
  <c r="M3197" i="2"/>
  <c r="N3197" i="2"/>
  <c r="J3197" i="2"/>
  <c r="U3196" i="2"/>
  <c r="T3196" i="2"/>
  <c r="S3196" i="2"/>
  <c r="M3196" i="2"/>
  <c r="N3196" i="2"/>
  <c r="J3196" i="2"/>
  <c r="U3195" i="2"/>
  <c r="T3195" i="2"/>
  <c r="S3195" i="2"/>
  <c r="M3195" i="2"/>
  <c r="N3195" i="2"/>
  <c r="J3195" i="2"/>
  <c r="U3194" i="2"/>
  <c r="T3194" i="2"/>
  <c r="S3194" i="2"/>
  <c r="M3194" i="2"/>
  <c r="N3194" i="2"/>
  <c r="J3194" i="2"/>
  <c r="U3193" i="2"/>
  <c r="T3193" i="2"/>
  <c r="S3193" i="2"/>
  <c r="M3193" i="2"/>
  <c r="N3193" i="2"/>
  <c r="J3193" i="2"/>
  <c r="U3192" i="2"/>
  <c r="T3192" i="2"/>
  <c r="S3192" i="2"/>
  <c r="M3192" i="2"/>
  <c r="N3192" i="2"/>
  <c r="J3192" i="2"/>
  <c r="U3191" i="2"/>
  <c r="T3191" i="2"/>
  <c r="S3191" i="2"/>
  <c r="M3191" i="2"/>
  <c r="N3191" i="2"/>
  <c r="J3191" i="2"/>
  <c r="U3190" i="2"/>
  <c r="T3190" i="2"/>
  <c r="S3190" i="2"/>
  <c r="M3190" i="2"/>
  <c r="N3190" i="2"/>
  <c r="J3190" i="2"/>
  <c r="U3189" i="2"/>
  <c r="T3189" i="2"/>
  <c r="S3189" i="2"/>
  <c r="M3189" i="2"/>
  <c r="N3189" i="2"/>
  <c r="J3189" i="2"/>
  <c r="U3188" i="2"/>
  <c r="T3188" i="2"/>
  <c r="S3188" i="2"/>
  <c r="M3188" i="2"/>
  <c r="N3188" i="2"/>
  <c r="J3188" i="2"/>
  <c r="U3187" i="2"/>
  <c r="T3187" i="2"/>
  <c r="S3187" i="2"/>
  <c r="M3187" i="2"/>
  <c r="N3187" i="2"/>
  <c r="J3187" i="2"/>
  <c r="U3186" i="2"/>
  <c r="T3186" i="2"/>
  <c r="S3186" i="2"/>
  <c r="M3186" i="2"/>
  <c r="N3186" i="2"/>
  <c r="J3186" i="2"/>
  <c r="U3185" i="2"/>
  <c r="T3185" i="2"/>
  <c r="S3185" i="2"/>
  <c r="M3185" i="2"/>
  <c r="N3185" i="2"/>
  <c r="J3185" i="2"/>
  <c r="U3184" i="2"/>
  <c r="T3184" i="2"/>
  <c r="S3184" i="2"/>
  <c r="M3184" i="2"/>
  <c r="N3184" i="2"/>
  <c r="J3184" i="2"/>
  <c r="U3183" i="2"/>
  <c r="T3183" i="2"/>
  <c r="S3183" i="2"/>
  <c r="M3183" i="2"/>
  <c r="N3183" i="2"/>
  <c r="J3183" i="2"/>
  <c r="U3182" i="2"/>
  <c r="T3182" i="2"/>
  <c r="S3182" i="2"/>
  <c r="M3182" i="2"/>
  <c r="N3182" i="2"/>
  <c r="J3182" i="2"/>
  <c r="U3181" i="2"/>
  <c r="T3181" i="2"/>
  <c r="S3181" i="2"/>
  <c r="M3181" i="2"/>
  <c r="N3181" i="2"/>
  <c r="J3181" i="2"/>
  <c r="U3180" i="2"/>
  <c r="T3180" i="2"/>
  <c r="S3180" i="2"/>
  <c r="M3180" i="2"/>
  <c r="N3180" i="2"/>
  <c r="J3180" i="2"/>
  <c r="U3179" i="2"/>
  <c r="T3179" i="2"/>
  <c r="S3179" i="2"/>
  <c r="M3179" i="2"/>
  <c r="N3179" i="2"/>
  <c r="J3179" i="2"/>
  <c r="U3178" i="2"/>
  <c r="T3178" i="2"/>
  <c r="S3178" i="2"/>
  <c r="M3178" i="2"/>
  <c r="N3178" i="2"/>
  <c r="J3178" i="2"/>
  <c r="U3177" i="2"/>
  <c r="T3177" i="2"/>
  <c r="S3177" i="2"/>
  <c r="M3177" i="2"/>
  <c r="N3177" i="2"/>
  <c r="J3177" i="2"/>
  <c r="U3176" i="2"/>
  <c r="T3176" i="2"/>
  <c r="S3176" i="2"/>
  <c r="M3176" i="2"/>
  <c r="N3176" i="2"/>
  <c r="J3176" i="2"/>
  <c r="U3175" i="2"/>
  <c r="T3175" i="2"/>
  <c r="S3175" i="2"/>
  <c r="M3175" i="2"/>
  <c r="N3175" i="2"/>
  <c r="J3175" i="2"/>
  <c r="U3174" i="2"/>
  <c r="T3174" i="2"/>
  <c r="S3174" i="2"/>
  <c r="M3174" i="2"/>
  <c r="N3174" i="2"/>
  <c r="J3174" i="2"/>
  <c r="U3173" i="2"/>
  <c r="T3173" i="2"/>
  <c r="S3173" i="2"/>
  <c r="M3173" i="2"/>
  <c r="N3173" i="2"/>
  <c r="J3173" i="2"/>
  <c r="U3172" i="2"/>
  <c r="T3172" i="2"/>
  <c r="S3172" i="2"/>
  <c r="M3172" i="2"/>
  <c r="N3172" i="2"/>
  <c r="J3172" i="2"/>
  <c r="U3171" i="2"/>
  <c r="T3171" i="2"/>
  <c r="S3171" i="2"/>
  <c r="M3171" i="2"/>
  <c r="N3171" i="2"/>
  <c r="J3171" i="2"/>
  <c r="U3170" i="2"/>
  <c r="T3170" i="2"/>
  <c r="S3170" i="2"/>
  <c r="M3170" i="2"/>
  <c r="N3170" i="2"/>
  <c r="J3170" i="2"/>
  <c r="U3169" i="2"/>
  <c r="T3169" i="2"/>
  <c r="S3169" i="2"/>
  <c r="M3169" i="2"/>
  <c r="N3169" i="2"/>
  <c r="J3169" i="2"/>
  <c r="U3168" i="2"/>
  <c r="T3168" i="2"/>
  <c r="S3168" i="2"/>
  <c r="M3168" i="2"/>
  <c r="N3168" i="2"/>
  <c r="J3168" i="2"/>
  <c r="U3167" i="2"/>
  <c r="T3167" i="2"/>
  <c r="S3167" i="2"/>
  <c r="M3167" i="2"/>
  <c r="N3167" i="2"/>
  <c r="J3167" i="2"/>
  <c r="U3166" i="2"/>
  <c r="T3166" i="2"/>
  <c r="S3166" i="2"/>
  <c r="M3166" i="2"/>
  <c r="N3166" i="2"/>
  <c r="J3166" i="2"/>
  <c r="U3165" i="2"/>
  <c r="T3165" i="2"/>
  <c r="S3165" i="2"/>
  <c r="M3165" i="2"/>
  <c r="N3165" i="2"/>
  <c r="J3165" i="2"/>
  <c r="U3164" i="2"/>
  <c r="T3164" i="2"/>
  <c r="S3164" i="2"/>
  <c r="M3164" i="2"/>
  <c r="N3164" i="2"/>
  <c r="J3164" i="2"/>
  <c r="U3163" i="2"/>
  <c r="T3163" i="2"/>
  <c r="S3163" i="2"/>
  <c r="M3163" i="2"/>
  <c r="N3163" i="2"/>
  <c r="J3163" i="2"/>
  <c r="U3162" i="2"/>
  <c r="T3162" i="2"/>
  <c r="S3162" i="2"/>
  <c r="M3162" i="2"/>
  <c r="N3162" i="2"/>
  <c r="J3162" i="2"/>
  <c r="U3161" i="2"/>
  <c r="T3161" i="2"/>
  <c r="S3161" i="2"/>
  <c r="M3161" i="2"/>
  <c r="N3161" i="2"/>
  <c r="J3161" i="2"/>
  <c r="U3160" i="2"/>
  <c r="T3160" i="2"/>
  <c r="S3160" i="2"/>
  <c r="M3160" i="2"/>
  <c r="N3160" i="2"/>
  <c r="J3160" i="2"/>
  <c r="U3159" i="2"/>
  <c r="T3159" i="2"/>
  <c r="S3159" i="2"/>
  <c r="M3159" i="2"/>
  <c r="N3159" i="2"/>
  <c r="J3159" i="2"/>
  <c r="U3158" i="2"/>
  <c r="T3158" i="2"/>
  <c r="S3158" i="2"/>
  <c r="M3158" i="2"/>
  <c r="N3158" i="2"/>
  <c r="J3158" i="2"/>
  <c r="U3157" i="2"/>
  <c r="T3157" i="2"/>
  <c r="S3157" i="2"/>
  <c r="M3157" i="2"/>
  <c r="N3157" i="2"/>
  <c r="J3157" i="2"/>
  <c r="U3156" i="2"/>
  <c r="T3156" i="2"/>
  <c r="S3156" i="2"/>
  <c r="M3156" i="2"/>
  <c r="N3156" i="2"/>
  <c r="J3156" i="2"/>
  <c r="U3155" i="2"/>
  <c r="T3155" i="2"/>
  <c r="S3155" i="2"/>
  <c r="M3155" i="2"/>
  <c r="N3155" i="2"/>
  <c r="J3155" i="2"/>
  <c r="U3154" i="2"/>
  <c r="T3154" i="2"/>
  <c r="S3154" i="2"/>
  <c r="M3154" i="2"/>
  <c r="N3154" i="2"/>
  <c r="J3154" i="2"/>
  <c r="U3153" i="2"/>
  <c r="T3153" i="2"/>
  <c r="S3153" i="2"/>
  <c r="M3153" i="2"/>
  <c r="N3153" i="2"/>
  <c r="J3153" i="2"/>
  <c r="U3152" i="2"/>
  <c r="T3152" i="2"/>
  <c r="S3152" i="2"/>
  <c r="M3152" i="2"/>
  <c r="N3152" i="2"/>
  <c r="J3152" i="2"/>
  <c r="U3151" i="2"/>
  <c r="T3151" i="2"/>
  <c r="S3151" i="2"/>
  <c r="M3151" i="2"/>
  <c r="N3151" i="2"/>
  <c r="J3151" i="2"/>
  <c r="U3150" i="2"/>
  <c r="T3150" i="2"/>
  <c r="S3150" i="2"/>
  <c r="M3150" i="2"/>
  <c r="N3150" i="2"/>
  <c r="J3150" i="2"/>
  <c r="U3149" i="2"/>
  <c r="T3149" i="2"/>
  <c r="S3149" i="2"/>
  <c r="M3149" i="2"/>
  <c r="N3149" i="2"/>
  <c r="J3149" i="2"/>
  <c r="U3148" i="2"/>
  <c r="T3148" i="2"/>
  <c r="S3148" i="2"/>
  <c r="M3148" i="2"/>
  <c r="N3148" i="2"/>
  <c r="J3148" i="2"/>
  <c r="U3147" i="2"/>
  <c r="T3147" i="2"/>
  <c r="S3147" i="2"/>
  <c r="M3147" i="2"/>
  <c r="N3147" i="2"/>
  <c r="J3147" i="2"/>
  <c r="U3146" i="2"/>
  <c r="T3146" i="2"/>
  <c r="S3146" i="2"/>
  <c r="M3146" i="2"/>
  <c r="N3146" i="2"/>
  <c r="J3146" i="2"/>
  <c r="U3145" i="2"/>
  <c r="T3145" i="2"/>
  <c r="S3145" i="2"/>
  <c r="M3145" i="2"/>
  <c r="N3145" i="2"/>
  <c r="J3145" i="2"/>
  <c r="U3144" i="2"/>
  <c r="T3144" i="2"/>
  <c r="S3144" i="2"/>
  <c r="M3144" i="2"/>
  <c r="N3144" i="2"/>
  <c r="J3144" i="2"/>
  <c r="U3143" i="2"/>
  <c r="T3143" i="2"/>
  <c r="S3143" i="2"/>
  <c r="M3143" i="2"/>
  <c r="N3143" i="2"/>
  <c r="J3143" i="2"/>
  <c r="U3142" i="2"/>
  <c r="T3142" i="2"/>
  <c r="S3142" i="2"/>
  <c r="M3142" i="2"/>
  <c r="N3142" i="2"/>
  <c r="J3142" i="2"/>
  <c r="U3141" i="2"/>
  <c r="T3141" i="2"/>
  <c r="S3141" i="2"/>
  <c r="M3141" i="2"/>
  <c r="N3141" i="2"/>
  <c r="J3141" i="2"/>
  <c r="U3140" i="2"/>
  <c r="T3140" i="2"/>
  <c r="S3140" i="2"/>
  <c r="M3140" i="2"/>
  <c r="N3140" i="2"/>
  <c r="J3140" i="2"/>
  <c r="U3139" i="2"/>
  <c r="T3139" i="2"/>
  <c r="S3139" i="2"/>
  <c r="M3139" i="2"/>
  <c r="N3139" i="2"/>
  <c r="J3139" i="2"/>
  <c r="U3138" i="2"/>
  <c r="T3138" i="2"/>
  <c r="S3138" i="2"/>
  <c r="M3138" i="2"/>
  <c r="N3138" i="2"/>
  <c r="J3138" i="2"/>
  <c r="U3137" i="2"/>
  <c r="T3137" i="2"/>
  <c r="S3137" i="2"/>
  <c r="M3137" i="2"/>
  <c r="N3137" i="2"/>
  <c r="J3137" i="2"/>
  <c r="U3136" i="2"/>
  <c r="T3136" i="2"/>
  <c r="S3136" i="2"/>
  <c r="M3136" i="2"/>
  <c r="N3136" i="2"/>
  <c r="J3136" i="2"/>
  <c r="U3135" i="2"/>
  <c r="T3135" i="2"/>
  <c r="S3135" i="2"/>
  <c r="M3135" i="2"/>
  <c r="N3135" i="2"/>
  <c r="J3135" i="2"/>
  <c r="U3134" i="2"/>
  <c r="T3134" i="2"/>
  <c r="S3134" i="2"/>
  <c r="M3134" i="2"/>
  <c r="N3134" i="2"/>
  <c r="J3134" i="2"/>
  <c r="U3133" i="2"/>
  <c r="T3133" i="2"/>
  <c r="S3133" i="2"/>
  <c r="M3133" i="2"/>
  <c r="N3133" i="2"/>
  <c r="J3133" i="2"/>
  <c r="U3132" i="2"/>
  <c r="T3132" i="2"/>
  <c r="S3132" i="2"/>
  <c r="M3132" i="2"/>
  <c r="N3132" i="2"/>
  <c r="J3132" i="2"/>
  <c r="U3131" i="2"/>
  <c r="T3131" i="2"/>
  <c r="S3131" i="2"/>
  <c r="M3131" i="2"/>
  <c r="N3131" i="2"/>
  <c r="J3131" i="2"/>
  <c r="U3130" i="2"/>
  <c r="T3130" i="2"/>
  <c r="S3130" i="2"/>
  <c r="M3130" i="2"/>
  <c r="N3130" i="2"/>
  <c r="J3130" i="2"/>
  <c r="U3129" i="2"/>
  <c r="T3129" i="2"/>
  <c r="S3129" i="2"/>
  <c r="M3129" i="2"/>
  <c r="N3129" i="2"/>
  <c r="J3129" i="2"/>
  <c r="U3128" i="2"/>
  <c r="T3128" i="2"/>
  <c r="S3128" i="2"/>
  <c r="M3128" i="2"/>
  <c r="N3128" i="2"/>
  <c r="J3128" i="2"/>
  <c r="U3127" i="2"/>
  <c r="T3127" i="2"/>
  <c r="S3127" i="2"/>
  <c r="M3127" i="2"/>
  <c r="N3127" i="2"/>
  <c r="J3127" i="2"/>
  <c r="U3126" i="2"/>
  <c r="T3126" i="2"/>
  <c r="S3126" i="2"/>
  <c r="M3126" i="2"/>
  <c r="N3126" i="2"/>
  <c r="J3126" i="2"/>
  <c r="U3125" i="2"/>
  <c r="T3125" i="2"/>
  <c r="S3125" i="2"/>
  <c r="M3125" i="2"/>
  <c r="N3125" i="2"/>
  <c r="J3125" i="2"/>
  <c r="U3124" i="2"/>
  <c r="T3124" i="2"/>
  <c r="S3124" i="2"/>
  <c r="M3124" i="2"/>
  <c r="N3124" i="2"/>
  <c r="J3124" i="2"/>
  <c r="U3123" i="2"/>
  <c r="T3123" i="2"/>
  <c r="S3123" i="2"/>
  <c r="M3123" i="2"/>
  <c r="N3123" i="2"/>
  <c r="J3123" i="2"/>
  <c r="U3122" i="2"/>
  <c r="T3122" i="2"/>
  <c r="S3122" i="2"/>
  <c r="M3122" i="2"/>
  <c r="N3122" i="2"/>
  <c r="J3122" i="2"/>
  <c r="U3121" i="2"/>
  <c r="T3121" i="2"/>
  <c r="S3121" i="2"/>
  <c r="M3121" i="2"/>
  <c r="N3121" i="2"/>
  <c r="J3121" i="2"/>
  <c r="U3120" i="2"/>
  <c r="T3120" i="2"/>
  <c r="S3120" i="2"/>
  <c r="M3120" i="2"/>
  <c r="N3120" i="2"/>
  <c r="J3120" i="2"/>
  <c r="U3119" i="2"/>
  <c r="T3119" i="2"/>
  <c r="S3119" i="2"/>
  <c r="M3119" i="2"/>
  <c r="N3119" i="2"/>
  <c r="J3119" i="2"/>
  <c r="U3118" i="2"/>
  <c r="T3118" i="2"/>
  <c r="S3118" i="2"/>
  <c r="M3118" i="2"/>
  <c r="N3118" i="2"/>
  <c r="J3118" i="2"/>
  <c r="U3117" i="2"/>
  <c r="T3117" i="2"/>
  <c r="S3117" i="2"/>
  <c r="M3117" i="2"/>
  <c r="N3117" i="2"/>
  <c r="J3117" i="2"/>
  <c r="U3116" i="2"/>
  <c r="T3116" i="2"/>
  <c r="S3116" i="2"/>
  <c r="M3116" i="2"/>
  <c r="N3116" i="2"/>
  <c r="J3116" i="2"/>
  <c r="U3115" i="2"/>
  <c r="T3115" i="2"/>
  <c r="S3115" i="2"/>
  <c r="M3115" i="2"/>
  <c r="N3115" i="2"/>
  <c r="J3115" i="2"/>
  <c r="U3114" i="2"/>
  <c r="T3114" i="2"/>
  <c r="S3114" i="2"/>
  <c r="M3114" i="2"/>
  <c r="N3114" i="2"/>
  <c r="J3114" i="2"/>
  <c r="U3113" i="2"/>
  <c r="T3113" i="2"/>
  <c r="S3113" i="2"/>
  <c r="M3113" i="2"/>
  <c r="N3113" i="2"/>
  <c r="J3113" i="2"/>
  <c r="U3112" i="2"/>
  <c r="T3112" i="2"/>
  <c r="S3112" i="2"/>
  <c r="M3112" i="2"/>
  <c r="N3112" i="2"/>
  <c r="J3112" i="2"/>
  <c r="U3111" i="2"/>
  <c r="T3111" i="2"/>
  <c r="S3111" i="2"/>
  <c r="M3111" i="2"/>
  <c r="N3111" i="2"/>
  <c r="J3111" i="2"/>
  <c r="U3110" i="2"/>
  <c r="T3110" i="2"/>
  <c r="S3110" i="2"/>
  <c r="M3110" i="2"/>
  <c r="N3110" i="2"/>
  <c r="J3110" i="2"/>
  <c r="U3109" i="2"/>
  <c r="T3109" i="2"/>
  <c r="S3109" i="2"/>
  <c r="M3109" i="2"/>
  <c r="N3109" i="2"/>
  <c r="J3109" i="2"/>
  <c r="U3108" i="2"/>
  <c r="T3108" i="2"/>
  <c r="S3108" i="2"/>
  <c r="M3108" i="2"/>
  <c r="N3108" i="2"/>
  <c r="J3108" i="2"/>
  <c r="U3107" i="2"/>
  <c r="T3107" i="2"/>
  <c r="S3107" i="2"/>
  <c r="M3107" i="2"/>
  <c r="N3107" i="2"/>
  <c r="J3107" i="2"/>
  <c r="U3106" i="2"/>
  <c r="T3106" i="2"/>
  <c r="S3106" i="2"/>
  <c r="M3106" i="2"/>
  <c r="N3106" i="2"/>
  <c r="J3106" i="2"/>
  <c r="U3105" i="2"/>
  <c r="T3105" i="2"/>
  <c r="S3105" i="2"/>
  <c r="M3105" i="2"/>
  <c r="N3105" i="2"/>
  <c r="J3105" i="2"/>
  <c r="U3104" i="2"/>
  <c r="T3104" i="2"/>
  <c r="S3104" i="2"/>
  <c r="M3104" i="2"/>
  <c r="N3104" i="2"/>
  <c r="J3104" i="2"/>
  <c r="U3103" i="2"/>
  <c r="T3103" i="2"/>
  <c r="S3103" i="2"/>
  <c r="M3103" i="2"/>
  <c r="N3103" i="2"/>
  <c r="J3103" i="2"/>
  <c r="U3102" i="2"/>
  <c r="T3102" i="2"/>
  <c r="S3102" i="2"/>
  <c r="M3102" i="2"/>
  <c r="N3102" i="2"/>
  <c r="J3102" i="2"/>
  <c r="U3101" i="2"/>
  <c r="T3101" i="2"/>
  <c r="S3101" i="2"/>
  <c r="M3101" i="2"/>
  <c r="N3101" i="2"/>
  <c r="J3101" i="2"/>
  <c r="U3100" i="2"/>
  <c r="T3100" i="2"/>
  <c r="S3100" i="2"/>
  <c r="M3100" i="2"/>
  <c r="N3100" i="2"/>
  <c r="J3100" i="2"/>
  <c r="U3099" i="2"/>
  <c r="T3099" i="2"/>
  <c r="S3099" i="2"/>
  <c r="M3099" i="2"/>
  <c r="N3099" i="2"/>
  <c r="J3099" i="2"/>
  <c r="U3098" i="2"/>
  <c r="T3098" i="2"/>
  <c r="S3098" i="2"/>
  <c r="M3098" i="2"/>
  <c r="N3098" i="2"/>
  <c r="J3098" i="2"/>
  <c r="U3097" i="2"/>
  <c r="T3097" i="2"/>
  <c r="S3097" i="2"/>
  <c r="M3097" i="2"/>
  <c r="N3097" i="2"/>
  <c r="J3097" i="2"/>
  <c r="U3096" i="2"/>
  <c r="T3096" i="2"/>
  <c r="S3096" i="2"/>
  <c r="M3096" i="2"/>
  <c r="N3096" i="2"/>
  <c r="J3096" i="2"/>
  <c r="U3095" i="2"/>
  <c r="T3095" i="2"/>
  <c r="S3095" i="2"/>
  <c r="M3095" i="2"/>
  <c r="N3095" i="2"/>
  <c r="J3095" i="2"/>
  <c r="U3094" i="2"/>
  <c r="T3094" i="2"/>
  <c r="S3094" i="2"/>
  <c r="M3094" i="2"/>
  <c r="N3094" i="2"/>
  <c r="J3094" i="2"/>
  <c r="U3093" i="2"/>
  <c r="T3093" i="2"/>
  <c r="S3093" i="2"/>
  <c r="M3093" i="2"/>
  <c r="N3093" i="2"/>
  <c r="J3093" i="2"/>
  <c r="U3092" i="2"/>
  <c r="T3092" i="2"/>
  <c r="S3092" i="2"/>
  <c r="M3092" i="2"/>
  <c r="N3092" i="2"/>
  <c r="J3092" i="2"/>
  <c r="U3091" i="2"/>
  <c r="T3091" i="2"/>
  <c r="S3091" i="2"/>
  <c r="M3091" i="2"/>
  <c r="N3091" i="2"/>
  <c r="J3091" i="2"/>
  <c r="U3090" i="2"/>
  <c r="T3090" i="2"/>
  <c r="S3090" i="2"/>
  <c r="M3090" i="2"/>
  <c r="N3090" i="2"/>
  <c r="J3090" i="2"/>
  <c r="U3089" i="2"/>
  <c r="T3089" i="2"/>
  <c r="S3089" i="2"/>
  <c r="M3089" i="2"/>
  <c r="N3089" i="2"/>
  <c r="J3089" i="2"/>
  <c r="U3088" i="2"/>
  <c r="T3088" i="2"/>
  <c r="S3088" i="2"/>
  <c r="M3088" i="2"/>
  <c r="N3088" i="2"/>
  <c r="J3088" i="2"/>
  <c r="U3087" i="2"/>
  <c r="T3087" i="2"/>
  <c r="S3087" i="2"/>
  <c r="M3087" i="2"/>
  <c r="N3087" i="2"/>
  <c r="J3087" i="2"/>
  <c r="U3086" i="2"/>
  <c r="T3086" i="2"/>
  <c r="S3086" i="2"/>
  <c r="M3086" i="2"/>
  <c r="N3086" i="2"/>
  <c r="J3086" i="2"/>
  <c r="U3085" i="2"/>
  <c r="T3085" i="2"/>
  <c r="S3085" i="2"/>
  <c r="M3085" i="2"/>
  <c r="N3085" i="2"/>
  <c r="J3085" i="2"/>
  <c r="U3084" i="2"/>
  <c r="T3084" i="2"/>
  <c r="S3084" i="2"/>
  <c r="M3084" i="2"/>
  <c r="N3084" i="2"/>
  <c r="J3084" i="2"/>
  <c r="U3083" i="2"/>
  <c r="T3083" i="2"/>
  <c r="S3083" i="2"/>
  <c r="M3083" i="2"/>
  <c r="N3083" i="2"/>
  <c r="J3083" i="2"/>
  <c r="U3082" i="2"/>
  <c r="T3082" i="2"/>
  <c r="S3082" i="2"/>
  <c r="M3082" i="2"/>
  <c r="N3082" i="2"/>
  <c r="J3082" i="2"/>
  <c r="U3081" i="2"/>
  <c r="T3081" i="2"/>
  <c r="S3081" i="2"/>
  <c r="M3081" i="2"/>
  <c r="N3081" i="2"/>
  <c r="J3081" i="2"/>
  <c r="U3080" i="2"/>
  <c r="T3080" i="2"/>
  <c r="S3080" i="2"/>
  <c r="M3080" i="2"/>
  <c r="N3080" i="2"/>
  <c r="J3080" i="2"/>
  <c r="U3079" i="2"/>
  <c r="T3079" i="2"/>
  <c r="S3079" i="2"/>
  <c r="M3079" i="2"/>
  <c r="N3079" i="2"/>
  <c r="J3079" i="2"/>
  <c r="U3078" i="2"/>
  <c r="T3078" i="2"/>
  <c r="S3078" i="2"/>
  <c r="M3078" i="2"/>
  <c r="N3078" i="2"/>
  <c r="J3078" i="2"/>
  <c r="U3077" i="2"/>
  <c r="T3077" i="2"/>
  <c r="S3077" i="2"/>
  <c r="M3077" i="2"/>
  <c r="N3077" i="2"/>
  <c r="J3077" i="2"/>
  <c r="U3076" i="2"/>
  <c r="T3076" i="2"/>
  <c r="S3076" i="2"/>
  <c r="M3076" i="2"/>
  <c r="N3076" i="2"/>
  <c r="J3076" i="2"/>
  <c r="U3075" i="2"/>
  <c r="T3075" i="2"/>
  <c r="S3075" i="2"/>
  <c r="M3075" i="2"/>
  <c r="N3075" i="2"/>
  <c r="J3075" i="2"/>
  <c r="U3074" i="2"/>
  <c r="T3074" i="2"/>
  <c r="S3074" i="2"/>
  <c r="M3074" i="2"/>
  <c r="N3074" i="2"/>
  <c r="J3074" i="2"/>
  <c r="U3073" i="2"/>
  <c r="T3073" i="2"/>
  <c r="S3073" i="2"/>
  <c r="M3073" i="2"/>
  <c r="N3073" i="2"/>
  <c r="J3073" i="2"/>
  <c r="U3072" i="2"/>
  <c r="T3072" i="2"/>
  <c r="S3072" i="2"/>
  <c r="M3072" i="2"/>
  <c r="N3072" i="2"/>
  <c r="J3072" i="2"/>
  <c r="U3071" i="2"/>
  <c r="T3071" i="2"/>
  <c r="S3071" i="2"/>
  <c r="M3071" i="2"/>
  <c r="N3071" i="2"/>
  <c r="J3071" i="2"/>
  <c r="U3070" i="2"/>
  <c r="T3070" i="2"/>
  <c r="S3070" i="2"/>
  <c r="M3070" i="2"/>
  <c r="N3070" i="2"/>
  <c r="J3070" i="2"/>
  <c r="U3069" i="2"/>
  <c r="T3069" i="2"/>
  <c r="S3069" i="2"/>
  <c r="M3069" i="2"/>
  <c r="N3069" i="2"/>
  <c r="J3069" i="2"/>
  <c r="U3068" i="2"/>
  <c r="T3068" i="2"/>
  <c r="S3068" i="2"/>
  <c r="M3068" i="2"/>
  <c r="N3068" i="2"/>
  <c r="J3068" i="2"/>
  <c r="U3067" i="2"/>
  <c r="T3067" i="2"/>
  <c r="S3067" i="2"/>
  <c r="M3067" i="2"/>
  <c r="N3067" i="2"/>
  <c r="J3067" i="2"/>
  <c r="U3066" i="2"/>
  <c r="T3066" i="2"/>
  <c r="S3066" i="2"/>
  <c r="M3066" i="2"/>
  <c r="N3066" i="2"/>
  <c r="J3066" i="2"/>
  <c r="U3065" i="2"/>
  <c r="T3065" i="2"/>
  <c r="S3065" i="2"/>
  <c r="M3065" i="2"/>
  <c r="N3065" i="2"/>
  <c r="J3065" i="2"/>
  <c r="U3064" i="2"/>
  <c r="T3064" i="2"/>
  <c r="S3064" i="2"/>
  <c r="M3064" i="2"/>
  <c r="N3064" i="2"/>
  <c r="J3064" i="2"/>
  <c r="U3063" i="2"/>
  <c r="T3063" i="2"/>
  <c r="S3063" i="2"/>
  <c r="M3063" i="2"/>
  <c r="N3063" i="2"/>
  <c r="J3063" i="2"/>
  <c r="U3062" i="2"/>
  <c r="T3062" i="2"/>
  <c r="S3062" i="2"/>
  <c r="M3062" i="2"/>
  <c r="N3062" i="2"/>
  <c r="J3062" i="2"/>
  <c r="U3061" i="2"/>
  <c r="T3061" i="2"/>
  <c r="S3061" i="2"/>
  <c r="M3061" i="2"/>
  <c r="N3061" i="2"/>
  <c r="J3061" i="2"/>
  <c r="U3060" i="2"/>
  <c r="T3060" i="2"/>
  <c r="S3060" i="2"/>
  <c r="M3060" i="2"/>
  <c r="N3060" i="2"/>
  <c r="J3060" i="2"/>
  <c r="U3059" i="2"/>
  <c r="T3059" i="2"/>
  <c r="S3059" i="2"/>
  <c r="M3059" i="2"/>
  <c r="N3059" i="2"/>
  <c r="J3059" i="2"/>
  <c r="U3058" i="2"/>
  <c r="T3058" i="2"/>
  <c r="S3058" i="2"/>
  <c r="M3058" i="2"/>
  <c r="N3058" i="2"/>
  <c r="J3058" i="2"/>
  <c r="U3057" i="2"/>
  <c r="T3057" i="2"/>
  <c r="S3057" i="2"/>
  <c r="M3057" i="2"/>
  <c r="N3057" i="2"/>
  <c r="J3057" i="2"/>
  <c r="U3056" i="2"/>
  <c r="T3056" i="2"/>
  <c r="S3056" i="2"/>
  <c r="M3056" i="2"/>
  <c r="N3056" i="2"/>
  <c r="J3056" i="2"/>
  <c r="U3055" i="2"/>
  <c r="T3055" i="2"/>
  <c r="S3055" i="2"/>
  <c r="M3055" i="2"/>
  <c r="N3055" i="2"/>
  <c r="J3055" i="2"/>
  <c r="U3054" i="2"/>
  <c r="T3054" i="2"/>
  <c r="S3054" i="2"/>
  <c r="M3054" i="2"/>
  <c r="N3054" i="2"/>
  <c r="J3054" i="2"/>
  <c r="U3053" i="2"/>
  <c r="T3053" i="2"/>
  <c r="S3053" i="2"/>
  <c r="M3053" i="2"/>
  <c r="N3053" i="2"/>
  <c r="J3053" i="2"/>
  <c r="U3052" i="2"/>
  <c r="T3052" i="2"/>
  <c r="S3052" i="2"/>
  <c r="M3052" i="2"/>
  <c r="N3052" i="2"/>
  <c r="J3052" i="2"/>
  <c r="U3051" i="2"/>
  <c r="T3051" i="2"/>
  <c r="S3051" i="2"/>
  <c r="M3051" i="2"/>
  <c r="N3051" i="2"/>
  <c r="J3051" i="2"/>
  <c r="U3050" i="2"/>
  <c r="T3050" i="2"/>
  <c r="S3050" i="2"/>
  <c r="M3050" i="2"/>
  <c r="N3050" i="2"/>
  <c r="J3050" i="2"/>
  <c r="U3049" i="2"/>
  <c r="T3049" i="2"/>
  <c r="S3049" i="2"/>
  <c r="M3049" i="2"/>
  <c r="N3049" i="2"/>
  <c r="J3049" i="2"/>
  <c r="U3048" i="2"/>
  <c r="T3048" i="2"/>
  <c r="S3048" i="2"/>
  <c r="M3048" i="2"/>
  <c r="N3048" i="2"/>
  <c r="J3048" i="2"/>
  <c r="U3047" i="2"/>
  <c r="T3047" i="2"/>
  <c r="S3047" i="2"/>
  <c r="M3047" i="2"/>
  <c r="N3047" i="2"/>
  <c r="J3047" i="2"/>
  <c r="U3046" i="2"/>
  <c r="T3046" i="2"/>
  <c r="S3046" i="2"/>
  <c r="M3046" i="2"/>
  <c r="N3046" i="2"/>
  <c r="J3046" i="2"/>
  <c r="U3045" i="2"/>
  <c r="T3045" i="2"/>
  <c r="S3045" i="2"/>
  <c r="M3045" i="2"/>
  <c r="N3045" i="2"/>
  <c r="J3045" i="2"/>
  <c r="U3044" i="2"/>
  <c r="T3044" i="2"/>
  <c r="S3044" i="2"/>
  <c r="M3044" i="2"/>
  <c r="N3044" i="2"/>
  <c r="J3044" i="2"/>
  <c r="U3043" i="2"/>
  <c r="T3043" i="2"/>
  <c r="S3043" i="2"/>
  <c r="M3043" i="2"/>
  <c r="N3043" i="2"/>
  <c r="J3043" i="2"/>
  <c r="U3042" i="2"/>
  <c r="T3042" i="2"/>
  <c r="S3042" i="2"/>
  <c r="M3042" i="2"/>
  <c r="N3042" i="2"/>
  <c r="J3042" i="2"/>
  <c r="U3041" i="2"/>
  <c r="T3041" i="2"/>
  <c r="S3041" i="2"/>
  <c r="M3041" i="2"/>
  <c r="N3041" i="2"/>
  <c r="J3041" i="2"/>
  <c r="U3040" i="2"/>
  <c r="T3040" i="2"/>
  <c r="S3040" i="2"/>
  <c r="M3040" i="2"/>
  <c r="N3040" i="2"/>
  <c r="J3040" i="2"/>
  <c r="U3039" i="2"/>
  <c r="T3039" i="2"/>
  <c r="S3039" i="2"/>
  <c r="M3039" i="2"/>
  <c r="N3039" i="2"/>
  <c r="J3039" i="2"/>
  <c r="U3038" i="2"/>
  <c r="T3038" i="2"/>
  <c r="S3038" i="2"/>
  <c r="M3038" i="2"/>
  <c r="N3038" i="2"/>
  <c r="J3038" i="2"/>
  <c r="U3037" i="2"/>
  <c r="T3037" i="2"/>
  <c r="S3037" i="2"/>
  <c r="M3037" i="2"/>
  <c r="N3037" i="2"/>
  <c r="J3037" i="2"/>
  <c r="U3036" i="2"/>
  <c r="T3036" i="2"/>
  <c r="S3036" i="2"/>
  <c r="M3036" i="2"/>
  <c r="N3036" i="2"/>
  <c r="J3036" i="2"/>
  <c r="U3035" i="2"/>
  <c r="T3035" i="2"/>
  <c r="S3035" i="2"/>
  <c r="M3035" i="2"/>
  <c r="N3035" i="2"/>
  <c r="J3035" i="2"/>
  <c r="U3034" i="2"/>
  <c r="T3034" i="2"/>
  <c r="S3034" i="2"/>
  <c r="M3034" i="2"/>
  <c r="N3034" i="2"/>
  <c r="J3034" i="2"/>
  <c r="U3033" i="2"/>
  <c r="T3033" i="2"/>
  <c r="S3033" i="2"/>
  <c r="M3033" i="2"/>
  <c r="N3033" i="2"/>
  <c r="J3033" i="2"/>
  <c r="U3032" i="2"/>
  <c r="T3032" i="2"/>
  <c r="S3032" i="2"/>
  <c r="M3032" i="2"/>
  <c r="N3032" i="2"/>
  <c r="J3032" i="2"/>
  <c r="U3031" i="2"/>
  <c r="T3031" i="2"/>
  <c r="S3031" i="2"/>
  <c r="M3031" i="2"/>
  <c r="N3031" i="2"/>
  <c r="J3031" i="2"/>
  <c r="U3030" i="2"/>
  <c r="T3030" i="2"/>
  <c r="S3030" i="2"/>
  <c r="M3030" i="2"/>
  <c r="N3030" i="2"/>
  <c r="J3030" i="2"/>
  <c r="U3029" i="2"/>
  <c r="T3029" i="2"/>
  <c r="S3029" i="2"/>
  <c r="M3029" i="2"/>
  <c r="N3029" i="2"/>
  <c r="J3029" i="2"/>
  <c r="U3028" i="2"/>
  <c r="T3028" i="2"/>
  <c r="S3028" i="2"/>
  <c r="M3028" i="2"/>
  <c r="N3028" i="2"/>
  <c r="J3028" i="2"/>
  <c r="U3027" i="2"/>
  <c r="T3027" i="2"/>
  <c r="S3027" i="2"/>
  <c r="M3027" i="2"/>
  <c r="N3027" i="2"/>
  <c r="J3027" i="2"/>
  <c r="U3026" i="2"/>
  <c r="T3026" i="2"/>
  <c r="S3026" i="2"/>
  <c r="M3026" i="2"/>
  <c r="N3026" i="2"/>
  <c r="J3026" i="2"/>
  <c r="U3025" i="2"/>
  <c r="T3025" i="2"/>
  <c r="S3025" i="2"/>
  <c r="M3025" i="2"/>
  <c r="N3025" i="2"/>
  <c r="J3025" i="2"/>
  <c r="U3024" i="2"/>
  <c r="T3024" i="2"/>
  <c r="S3024" i="2"/>
  <c r="M3024" i="2"/>
  <c r="N3024" i="2"/>
  <c r="J3024" i="2"/>
  <c r="U3023" i="2"/>
  <c r="T3023" i="2"/>
  <c r="S3023" i="2"/>
  <c r="M3023" i="2"/>
  <c r="N3023" i="2"/>
  <c r="J3023" i="2"/>
  <c r="U3022" i="2"/>
  <c r="T3022" i="2"/>
  <c r="S3022" i="2"/>
  <c r="M3022" i="2"/>
  <c r="N3022" i="2"/>
  <c r="J3022" i="2"/>
  <c r="U3021" i="2"/>
  <c r="T3021" i="2"/>
  <c r="S3021" i="2"/>
  <c r="M3021" i="2"/>
  <c r="N3021" i="2"/>
  <c r="J3021" i="2"/>
  <c r="U3020" i="2"/>
  <c r="T3020" i="2"/>
  <c r="S3020" i="2"/>
  <c r="M3020" i="2"/>
  <c r="N3020" i="2"/>
  <c r="J3020" i="2"/>
  <c r="U3019" i="2"/>
  <c r="T3019" i="2"/>
  <c r="S3019" i="2"/>
  <c r="M3019" i="2"/>
  <c r="N3019" i="2"/>
  <c r="J3019" i="2"/>
  <c r="U3018" i="2"/>
  <c r="T3018" i="2"/>
  <c r="S3018" i="2"/>
  <c r="M3018" i="2"/>
  <c r="N3018" i="2"/>
  <c r="J3018" i="2"/>
  <c r="U3017" i="2"/>
  <c r="T3017" i="2"/>
  <c r="S3017" i="2"/>
  <c r="M3017" i="2"/>
  <c r="N3017" i="2"/>
  <c r="J3017" i="2"/>
  <c r="U3016" i="2"/>
  <c r="T3016" i="2"/>
  <c r="S3016" i="2"/>
  <c r="M3016" i="2"/>
  <c r="N3016" i="2"/>
  <c r="J3016" i="2"/>
  <c r="U3015" i="2"/>
  <c r="T3015" i="2"/>
  <c r="S3015" i="2"/>
  <c r="M3015" i="2"/>
  <c r="N3015" i="2"/>
  <c r="J3015" i="2"/>
  <c r="U3014" i="2"/>
  <c r="T3014" i="2"/>
  <c r="S3014" i="2"/>
  <c r="M3014" i="2"/>
  <c r="N3014" i="2"/>
  <c r="J3014" i="2"/>
  <c r="U3013" i="2"/>
  <c r="T3013" i="2"/>
  <c r="S3013" i="2"/>
  <c r="M3013" i="2"/>
  <c r="N3013" i="2"/>
  <c r="J3013" i="2"/>
  <c r="U3012" i="2"/>
  <c r="T3012" i="2"/>
  <c r="S3012" i="2"/>
  <c r="M3012" i="2"/>
  <c r="N3012" i="2"/>
  <c r="J3012" i="2"/>
  <c r="U3011" i="2"/>
  <c r="T3011" i="2"/>
  <c r="S3011" i="2"/>
  <c r="M3011" i="2"/>
  <c r="N3011" i="2"/>
  <c r="J3011" i="2"/>
  <c r="U3010" i="2"/>
  <c r="T3010" i="2"/>
  <c r="S3010" i="2"/>
  <c r="M3010" i="2"/>
  <c r="N3010" i="2"/>
  <c r="J3010" i="2"/>
  <c r="U3009" i="2"/>
  <c r="T3009" i="2"/>
  <c r="S3009" i="2"/>
  <c r="M3009" i="2"/>
  <c r="N3009" i="2"/>
  <c r="J3009" i="2"/>
  <c r="U3008" i="2"/>
  <c r="T3008" i="2"/>
  <c r="S3008" i="2"/>
  <c r="M3008" i="2"/>
  <c r="N3008" i="2"/>
  <c r="J3008" i="2"/>
  <c r="U3007" i="2"/>
  <c r="T3007" i="2"/>
  <c r="S3007" i="2"/>
  <c r="M3007" i="2"/>
  <c r="N3007" i="2"/>
  <c r="J3007" i="2"/>
  <c r="U3006" i="2"/>
  <c r="T3006" i="2"/>
  <c r="S3006" i="2"/>
  <c r="M3006" i="2"/>
  <c r="N3006" i="2"/>
  <c r="J3006" i="2"/>
  <c r="U3005" i="2"/>
  <c r="T3005" i="2"/>
  <c r="S3005" i="2"/>
  <c r="M3005" i="2"/>
  <c r="N3005" i="2"/>
  <c r="J3005" i="2"/>
  <c r="U3004" i="2"/>
  <c r="T3004" i="2"/>
  <c r="S3004" i="2"/>
  <c r="M3004" i="2"/>
  <c r="N3004" i="2"/>
  <c r="J3004" i="2"/>
  <c r="U3003" i="2"/>
  <c r="T3003" i="2"/>
  <c r="S3003" i="2"/>
  <c r="M3003" i="2"/>
  <c r="N3003" i="2"/>
  <c r="J3003" i="2"/>
  <c r="U3002" i="2"/>
  <c r="T3002" i="2"/>
  <c r="S3002" i="2"/>
  <c r="M3002" i="2"/>
  <c r="N3002" i="2"/>
  <c r="J3002" i="2"/>
  <c r="U3001" i="2"/>
  <c r="T3001" i="2"/>
  <c r="S3001" i="2"/>
  <c r="M3001" i="2"/>
  <c r="N3001" i="2"/>
  <c r="J3001" i="2"/>
  <c r="U3000" i="2"/>
  <c r="T3000" i="2"/>
  <c r="S3000" i="2"/>
  <c r="M3000" i="2"/>
  <c r="N3000" i="2"/>
  <c r="J3000" i="2"/>
  <c r="U2999" i="2"/>
  <c r="T2999" i="2"/>
  <c r="S2999" i="2"/>
  <c r="M2999" i="2"/>
  <c r="N2999" i="2"/>
  <c r="J2999" i="2"/>
  <c r="U2998" i="2"/>
  <c r="T2998" i="2"/>
  <c r="S2998" i="2"/>
  <c r="M2998" i="2"/>
  <c r="N2998" i="2"/>
  <c r="J2998" i="2"/>
  <c r="U2997" i="2"/>
  <c r="T2997" i="2"/>
  <c r="S2997" i="2"/>
  <c r="M2997" i="2"/>
  <c r="N2997" i="2"/>
  <c r="J2997" i="2"/>
  <c r="U2996" i="2"/>
  <c r="T2996" i="2"/>
  <c r="S2996" i="2"/>
  <c r="M2996" i="2"/>
  <c r="N2996" i="2"/>
  <c r="J2996" i="2"/>
  <c r="U2995" i="2"/>
  <c r="T2995" i="2"/>
  <c r="S2995" i="2"/>
  <c r="M2995" i="2"/>
  <c r="N2995" i="2"/>
  <c r="J2995" i="2"/>
  <c r="U2994" i="2"/>
  <c r="T2994" i="2"/>
  <c r="S2994" i="2"/>
  <c r="M2994" i="2"/>
  <c r="N2994" i="2"/>
  <c r="J2994" i="2"/>
  <c r="U2993" i="2"/>
  <c r="T2993" i="2"/>
  <c r="S2993" i="2"/>
  <c r="M2993" i="2"/>
  <c r="N2993" i="2"/>
  <c r="J2993" i="2"/>
  <c r="U2992" i="2"/>
  <c r="T2992" i="2"/>
  <c r="S2992" i="2"/>
  <c r="M2992" i="2"/>
  <c r="N2992" i="2"/>
  <c r="J2992" i="2"/>
  <c r="U2991" i="2"/>
  <c r="T2991" i="2"/>
  <c r="S2991" i="2"/>
  <c r="M2991" i="2"/>
  <c r="N2991" i="2"/>
  <c r="J2991" i="2"/>
  <c r="U2990" i="2"/>
  <c r="T2990" i="2"/>
  <c r="S2990" i="2"/>
  <c r="M2990" i="2"/>
  <c r="N2990" i="2"/>
  <c r="J2990" i="2"/>
  <c r="U2989" i="2"/>
  <c r="T2989" i="2"/>
  <c r="S2989" i="2"/>
  <c r="M2989" i="2"/>
  <c r="N2989" i="2"/>
  <c r="J2989" i="2"/>
  <c r="U2988" i="2"/>
  <c r="T2988" i="2"/>
  <c r="S2988" i="2"/>
  <c r="M2988" i="2"/>
  <c r="N2988" i="2"/>
  <c r="J2988" i="2"/>
  <c r="U2987" i="2"/>
  <c r="T2987" i="2"/>
  <c r="S2987" i="2"/>
  <c r="M2987" i="2"/>
  <c r="N2987" i="2"/>
  <c r="J2987" i="2"/>
  <c r="U2986" i="2"/>
  <c r="T2986" i="2"/>
  <c r="S2986" i="2"/>
  <c r="M2986" i="2"/>
  <c r="N2986" i="2"/>
  <c r="J2986" i="2"/>
  <c r="U2985" i="2"/>
  <c r="T2985" i="2"/>
  <c r="S2985" i="2"/>
  <c r="M2985" i="2"/>
  <c r="N2985" i="2"/>
  <c r="J2985" i="2"/>
  <c r="U2984" i="2"/>
  <c r="T2984" i="2"/>
  <c r="S2984" i="2"/>
  <c r="M2984" i="2"/>
  <c r="N2984" i="2"/>
  <c r="J2984" i="2"/>
  <c r="U2983" i="2"/>
  <c r="T2983" i="2"/>
  <c r="S2983" i="2"/>
  <c r="M2983" i="2"/>
  <c r="N2983" i="2"/>
  <c r="J2983" i="2"/>
  <c r="U2982" i="2"/>
  <c r="T2982" i="2"/>
  <c r="S2982" i="2"/>
  <c r="M2982" i="2"/>
  <c r="N2982" i="2"/>
  <c r="J2982" i="2"/>
  <c r="U2981" i="2"/>
  <c r="T2981" i="2"/>
  <c r="S2981" i="2"/>
  <c r="M2981" i="2"/>
  <c r="N2981" i="2"/>
  <c r="J2981" i="2"/>
  <c r="U2980" i="2"/>
  <c r="T2980" i="2"/>
  <c r="S2980" i="2"/>
  <c r="M2980" i="2"/>
  <c r="N2980" i="2"/>
  <c r="J2980" i="2"/>
  <c r="U2979" i="2"/>
  <c r="T2979" i="2"/>
  <c r="S2979" i="2"/>
  <c r="M2979" i="2"/>
  <c r="N2979" i="2"/>
  <c r="J2979" i="2"/>
  <c r="U2978" i="2"/>
  <c r="T2978" i="2"/>
  <c r="S2978" i="2"/>
  <c r="M2978" i="2"/>
  <c r="N2978" i="2"/>
  <c r="J2978" i="2"/>
  <c r="U2977" i="2"/>
  <c r="T2977" i="2"/>
  <c r="S2977" i="2"/>
  <c r="M2977" i="2"/>
  <c r="N2977" i="2"/>
  <c r="J2977" i="2"/>
  <c r="U2976" i="2"/>
  <c r="T2976" i="2"/>
  <c r="S2976" i="2"/>
  <c r="M2976" i="2"/>
  <c r="N2976" i="2"/>
  <c r="J2976" i="2"/>
  <c r="U2975" i="2"/>
  <c r="T2975" i="2"/>
  <c r="S2975" i="2"/>
  <c r="M2975" i="2"/>
  <c r="N2975" i="2"/>
  <c r="J2975" i="2"/>
  <c r="U2974" i="2"/>
  <c r="T2974" i="2"/>
  <c r="S2974" i="2"/>
  <c r="M2974" i="2"/>
  <c r="N2974" i="2"/>
  <c r="J2974" i="2"/>
  <c r="U2973" i="2"/>
  <c r="T2973" i="2"/>
  <c r="S2973" i="2"/>
  <c r="M2973" i="2"/>
  <c r="N2973" i="2"/>
  <c r="J2973" i="2"/>
  <c r="U2972" i="2"/>
  <c r="T2972" i="2"/>
  <c r="S2972" i="2"/>
  <c r="M2972" i="2"/>
  <c r="N2972" i="2"/>
  <c r="J2972" i="2"/>
  <c r="U2971" i="2"/>
  <c r="T2971" i="2"/>
  <c r="S2971" i="2"/>
  <c r="M2971" i="2"/>
  <c r="N2971" i="2"/>
  <c r="J2971" i="2"/>
  <c r="U2970" i="2"/>
  <c r="T2970" i="2"/>
  <c r="S2970" i="2"/>
  <c r="M2970" i="2"/>
  <c r="N2970" i="2"/>
  <c r="J2970" i="2"/>
  <c r="U2969" i="2"/>
  <c r="T2969" i="2"/>
  <c r="S2969" i="2"/>
  <c r="M2969" i="2"/>
  <c r="N2969" i="2"/>
  <c r="J2969" i="2"/>
  <c r="U2968" i="2"/>
  <c r="T2968" i="2"/>
  <c r="S2968" i="2"/>
  <c r="M2968" i="2"/>
  <c r="N2968" i="2"/>
  <c r="J2968" i="2"/>
  <c r="U2967" i="2"/>
  <c r="T2967" i="2"/>
  <c r="S2967" i="2"/>
  <c r="M2967" i="2"/>
  <c r="N2967" i="2"/>
  <c r="J2967" i="2"/>
  <c r="U2966" i="2"/>
  <c r="T2966" i="2"/>
  <c r="S2966" i="2"/>
  <c r="M2966" i="2"/>
  <c r="N2966" i="2"/>
  <c r="J2966" i="2"/>
  <c r="U2965" i="2"/>
  <c r="T2965" i="2"/>
  <c r="S2965" i="2"/>
  <c r="M2965" i="2"/>
  <c r="N2965" i="2"/>
  <c r="J2965" i="2"/>
  <c r="U2964" i="2"/>
  <c r="T2964" i="2"/>
  <c r="S2964" i="2"/>
  <c r="M2964" i="2"/>
  <c r="N2964" i="2"/>
  <c r="J2964" i="2"/>
  <c r="U2963" i="2"/>
  <c r="T2963" i="2"/>
  <c r="S2963" i="2"/>
  <c r="M2963" i="2"/>
  <c r="N2963" i="2"/>
  <c r="J2963" i="2"/>
  <c r="U2962" i="2"/>
  <c r="T2962" i="2"/>
  <c r="S2962" i="2"/>
  <c r="M2962" i="2"/>
  <c r="N2962" i="2"/>
  <c r="J2962" i="2"/>
  <c r="U2961" i="2"/>
  <c r="T2961" i="2"/>
  <c r="S2961" i="2"/>
  <c r="M2961" i="2"/>
  <c r="N2961" i="2"/>
  <c r="J2961" i="2"/>
  <c r="U2960" i="2"/>
  <c r="T2960" i="2"/>
  <c r="S2960" i="2"/>
  <c r="M2960" i="2"/>
  <c r="N2960" i="2"/>
  <c r="J2960" i="2"/>
  <c r="U2959" i="2"/>
  <c r="T2959" i="2"/>
  <c r="S2959" i="2"/>
  <c r="M2959" i="2"/>
  <c r="N2959" i="2"/>
  <c r="J2959" i="2"/>
  <c r="U2958" i="2"/>
  <c r="T2958" i="2"/>
  <c r="S2958" i="2"/>
  <c r="M2958" i="2"/>
  <c r="N2958" i="2"/>
  <c r="J2958" i="2"/>
  <c r="U2957" i="2"/>
  <c r="T2957" i="2"/>
  <c r="S2957" i="2"/>
  <c r="M2957" i="2"/>
  <c r="N2957" i="2"/>
  <c r="J2957" i="2"/>
  <c r="U2956" i="2"/>
  <c r="T2956" i="2"/>
  <c r="S2956" i="2"/>
  <c r="M2956" i="2"/>
  <c r="N2956" i="2"/>
  <c r="J2956" i="2"/>
  <c r="U2955" i="2"/>
  <c r="T2955" i="2"/>
  <c r="S2955" i="2"/>
  <c r="M2955" i="2"/>
  <c r="N2955" i="2"/>
  <c r="J2955" i="2"/>
  <c r="U2954" i="2"/>
  <c r="T2954" i="2"/>
  <c r="S2954" i="2"/>
  <c r="M2954" i="2"/>
  <c r="N2954" i="2"/>
  <c r="J2954" i="2"/>
  <c r="U2953" i="2"/>
  <c r="T2953" i="2"/>
  <c r="S2953" i="2"/>
  <c r="M2953" i="2"/>
  <c r="N2953" i="2"/>
  <c r="J2953" i="2"/>
  <c r="U2952" i="2"/>
  <c r="T2952" i="2"/>
  <c r="S2952" i="2"/>
  <c r="M2952" i="2"/>
  <c r="N2952" i="2"/>
  <c r="J2952" i="2"/>
  <c r="U2951" i="2"/>
  <c r="T2951" i="2"/>
  <c r="S2951" i="2"/>
  <c r="M2951" i="2"/>
  <c r="N2951" i="2"/>
  <c r="J2951" i="2"/>
  <c r="U2950" i="2"/>
  <c r="T2950" i="2"/>
  <c r="S2950" i="2"/>
  <c r="M2950" i="2"/>
  <c r="N2950" i="2"/>
  <c r="J2950" i="2"/>
  <c r="U2949" i="2"/>
  <c r="T2949" i="2"/>
  <c r="S2949" i="2"/>
  <c r="M2949" i="2"/>
  <c r="N2949" i="2"/>
  <c r="J2949" i="2"/>
  <c r="U2948" i="2"/>
  <c r="T2948" i="2"/>
  <c r="S2948" i="2"/>
  <c r="M2948" i="2"/>
  <c r="N2948" i="2"/>
  <c r="J2948" i="2"/>
  <c r="U2947" i="2"/>
  <c r="T2947" i="2"/>
  <c r="S2947" i="2"/>
  <c r="M2947" i="2"/>
  <c r="N2947" i="2"/>
  <c r="J2947" i="2"/>
  <c r="U2946" i="2"/>
  <c r="T2946" i="2"/>
  <c r="S2946" i="2"/>
  <c r="M2946" i="2"/>
  <c r="N2946" i="2"/>
  <c r="J2946" i="2"/>
  <c r="U2945" i="2"/>
  <c r="T2945" i="2"/>
  <c r="S2945" i="2"/>
  <c r="M2945" i="2"/>
  <c r="N2945" i="2"/>
  <c r="J2945" i="2"/>
  <c r="U2944" i="2"/>
  <c r="T2944" i="2"/>
  <c r="S2944" i="2"/>
  <c r="M2944" i="2"/>
  <c r="N2944" i="2"/>
  <c r="J2944" i="2"/>
  <c r="U2943" i="2"/>
  <c r="T2943" i="2"/>
  <c r="S2943" i="2"/>
  <c r="M2943" i="2"/>
  <c r="N2943" i="2"/>
  <c r="J2943" i="2"/>
  <c r="U2942" i="2"/>
  <c r="T2942" i="2"/>
  <c r="S2942" i="2"/>
  <c r="M2942" i="2"/>
  <c r="N2942" i="2"/>
  <c r="J2942" i="2"/>
  <c r="U2941" i="2"/>
  <c r="T2941" i="2"/>
  <c r="S2941" i="2"/>
  <c r="M2941" i="2"/>
  <c r="N2941" i="2"/>
  <c r="J2941" i="2"/>
  <c r="U2940" i="2"/>
  <c r="T2940" i="2"/>
  <c r="S2940" i="2"/>
  <c r="M2940" i="2"/>
  <c r="N2940" i="2"/>
  <c r="J2940" i="2"/>
  <c r="U2939" i="2"/>
  <c r="T2939" i="2"/>
  <c r="S2939" i="2"/>
  <c r="M2939" i="2"/>
  <c r="N2939" i="2"/>
  <c r="J2939" i="2"/>
  <c r="U2938" i="2"/>
  <c r="T2938" i="2"/>
  <c r="S2938" i="2"/>
  <c r="M2938" i="2"/>
  <c r="N2938" i="2"/>
  <c r="J2938" i="2"/>
  <c r="U2937" i="2"/>
  <c r="T2937" i="2"/>
  <c r="S2937" i="2"/>
  <c r="M2937" i="2"/>
  <c r="N2937" i="2"/>
  <c r="J2937" i="2"/>
  <c r="U2936" i="2"/>
  <c r="T2936" i="2"/>
  <c r="S2936" i="2"/>
  <c r="M2936" i="2"/>
  <c r="N2936" i="2"/>
  <c r="J2936" i="2"/>
  <c r="U2935" i="2"/>
  <c r="T2935" i="2"/>
  <c r="S2935" i="2"/>
  <c r="M2935" i="2"/>
  <c r="N2935" i="2"/>
  <c r="J2935" i="2"/>
  <c r="U2934" i="2"/>
  <c r="T2934" i="2"/>
  <c r="S2934" i="2"/>
  <c r="M2934" i="2"/>
  <c r="N2934" i="2"/>
  <c r="J2934" i="2"/>
  <c r="U2933" i="2"/>
  <c r="T2933" i="2"/>
  <c r="S2933" i="2"/>
  <c r="M2933" i="2"/>
  <c r="N2933" i="2"/>
  <c r="J2933" i="2"/>
  <c r="U2932" i="2"/>
  <c r="T2932" i="2"/>
  <c r="S2932" i="2"/>
  <c r="M2932" i="2"/>
  <c r="N2932" i="2"/>
  <c r="J2932" i="2"/>
  <c r="U2931" i="2"/>
  <c r="T2931" i="2"/>
  <c r="S2931" i="2"/>
  <c r="M2931" i="2"/>
  <c r="N2931" i="2"/>
  <c r="J2931" i="2"/>
  <c r="U2930" i="2"/>
  <c r="T2930" i="2"/>
  <c r="S2930" i="2"/>
  <c r="M2930" i="2"/>
  <c r="N2930" i="2"/>
  <c r="J2930" i="2"/>
  <c r="U2929" i="2"/>
  <c r="T2929" i="2"/>
  <c r="S2929" i="2"/>
  <c r="M2929" i="2"/>
  <c r="N2929" i="2"/>
  <c r="J2929" i="2"/>
  <c r="U2928" i="2"/>
  <c r="T2928" i="2"/>
  <c r="S2928" i="2"/>
  <c r="M2928" i="2"/>
  <c r="N2928" i="2"/>
  <c r="J2928" i="2"/>
  <c r="U2927" i="2"/>
  <c r="T2927" i="2"/>
  <c r="S2927" i="2"/>
  <c r="M2927" i="2"/>
  <c r="N2927" i="2"/>
  <c r="J2927" i="2"/>
  <c r="U2926" i="2"/>
  <c r="T2926" i="2"/>
  <c r="S2926" i="2"/>
  <c r="M2926" i="2"/>
  <c r="N2926" i="2"/>
  <c r="J2926" i="2"/>
  <c r="U2925" i="2"/>
  <c r="T2925" i="2"/>
  <c r="S2925" i="2"/>
  <c r="M2925" i="2"/>
  <c r="N2925" i="2"/>
  <c r="J2925" i="2"/>
  <c r="U2924" i="2"/>
  <c r="T2924" i="2"/>
  <c r="S2924" i="2"/>
  <c r="M2924" i="2"/>
  <c r="N2924" i="2"/>
  <c r="J2924" i="2"/>
  <c r="U2923" i="2"/>
  <c r="T2923" i="2"/>
  <c r="S2923" i="2"/>
  <c r="M2923" i="2"/>
  <c r="N2923" i="2"/>
  <c r="J2923" i="2"/>
  <c r="U2922" i="2"/>
  <c r="T2922" i="2"/>
  <c r="S2922" i="2"/>
  <c r="M2922" i="2"/>
  <c r="N2922" i="2"/>
  <c r="J2922" i="2"/>
  <c r="U2921" i="2"/>
  <c r="T2921" i="2"/>
  <c r="S2921" i="2"/>
  <c r="M2921" i="2"/>
  <c r="N2921" i="2"/>
  <c r="J2921" i="2"/>
  <c r="U2920" i="2"/>
  <c r="T2920" i="2"/>
  <c r="S2920" i="2"/>
  <c r="M2920" i="2"/>
  <c r="N2920" i="2"/>
  <c r="J2920" i="2"/>
  <c r="U2919" i="2"/>
  <c r="T2919" i="2"/>
  <c r="S2919" i="2"/>
  <c r="M2919" i="2"/>
  <c r="N2919" i="2"/>
  <c r="J2919" i="2"/>
  <c r="U2918" i="2"/>
  <c r="T2918" i="2"/>
  <c r="S2918" i="2"/>
  <c r="M2918" i="2"/>
  <c r="N2918" i="2"/>
  <c r="J2918" i="2"/>
  <c r="U2917" i="2"/>
  <c r="T2917" i="2"/>
  <c r="S2917" i="2"/>
  <c r="M2917" i="2"/>
  <c r="N2917" i="2"/>
  <c r="J2917" i="2"/>
  <c r="U2916" i="2"/>
  <c r="T2916" i="2"/>
  <c r="S2916" i="2"/>
  <c r="M2916" i="2"/>
  <c r="N2916" i="2"/>
  <c r="J2916" i="2"/>
  <c r="U2915" i="2"/>
  <c r="T2915" i="2"/>
  <c r="S2915" i="2"/>
  <c r="M2915" i="2"/>
  <c r="N2915" i="2"/>
  <c r="J2915" i="2"/>
  <c r="U2914" i="2"/>
  <c r="T2914" i="2"/>
  <c r="S2914" i="2"/>
  <c r="M2914" i="2"/>
  <c r="N2914" i="2"/>
  <c r="J2914" i="2"/>
  <c r="U2913" i="2"/>
  <c r="T2913" i="2"/>
  <c r="S2913" i="2"/>
  <c r="M2913" i="2"/>
  <c r="N2913" i="2"/>
  <c r="J2913" i="2"/>
  <c r="U2912" i="2"/>
  <c r="T2912" i="2"/>
  <c r="S2912" i="2"/>
  <c r="M2912" i="2"/>
  <c r="N2912" i="2"/>
  <c r="J2912" i="2"/>
  <c r="U2911" i="2"/>
  <c r="T2911" i="2"/>
  <c r="S2911" i="2"/>
  <c r="M2911" i="2"/>
  <c r="N2911" i="2"/>
  <c r="J2911" i="2"/>
  <c r="U2910" i="2"/>
  <c r="T2910" i="2"/>
  <c r="S2910" i="2"/>
  <c r="M2910" i="2"/>
  <c r="N2910" i="2"/>
  <c r="J2910" i="2"/>
  <c r="U2909" i="2"/>
  <c r="T2909" i="2"/>
  <c r="S2909" i="2"/>
  <c r="M2909" i="2"/>
  <c r="N2909" i="2"/>
  <c r="J2909" i="2"/>
  <c r="U2908" i="2"/>
  <c r="T2908" i="2"/>
  <c r="S2908" i="2"/>
  <c r="M2908" i="2"/>
  <c r="N2908" i="2"/>
  <c r="J2908" i="2"/>
  <c r="U2907" i="2"/>
  <c r="T2907" i="2"/>
  <c r="S2907" i="2"/>
  <c r="M2907" i="2"/>
  <c r="N2907" i="2"/>
  <c r="J2907" i="2"/>
  <c r="U2906" i="2"/>
  <c r="T2906" i="2"/>
  <c r="S2906" i="2"/>
  <c r="M2906" i="2"/>
  <c r="N2906" i="2"/>
  <c r="J2906" i="2"/>
  <c r="U2905" i="2"/>
  <c r="T2905" i="2"/>
  <c r="S2905" i="2"/>
  <c r="M2905" i="2"/>
  <c r="N2905" i="2"/>
  <c r="J2905" i="2"/>
  <c r="U2904" i="2"/>
  <c r="T2904" i="2"/>
  <c r="S2904" i="2"/>
  <c r="M2904" i="2"/>
  <c r="N2904" i="2"/>
  <c r="J2904" i="2"/>
  <c r="U2903" i="2"/>
  <c r="T2903" i="2"/>
  <c r="S2903" i="2"/>
  <c r="M2903" i="2"/>
  <c r="N2903" i="2"/>
  <c r="J2903" i="2"/>
  <c r="U2902" i="2"/>
  <c r="T2902" i="2"/>
  <c r="S2902" i="2"/>
  <c r="M2902" i="2"/>
  <c r="N2902" i="2"/>
  <c r="J2902" i="2"/>
  <c r="U2901" i="2"/>
  <c r="T2901" i="2"/>
  <c r="S2901" i="2"/>
  <c r="M2901" i="2"/>
  <c r="N2901" i="2"/>
  <c r="J2901" i="2"/>
  <c r="U2900" i="2"/>
  <c r="T2900" i="2"/>
  <c r="S2900" i="2"/>
  <c r="M2900" i="2"/>
  <c r="N2900" i="2"/>
  <c r="J2900" i="2"/>
  <c r="U2899" i="2"/>
  <c r="T2899" i="2"/>
  <c r="S2899" i="2"/>
  <c r="M2899" i="2"/>
  <c r="N2899" i="2"/>
  <c r="J2899" i="2"/>
  <c r="U2898" i="2"/>
  <c r="T2898" i="2"/>
  <c r="S2898" i="2"/>
  <c r="M2898" i="2"/>
  <c r="N2898" i="2"/>
  <c r="J2898" i="2"/>
  <c r="U2897" i="2"/>
  <c r="T2897" i="2"/>
  <c r="S2897" i="2"/>
  <c r="M2897" i="2"/>
  <c r="N2897" i="2"/>
  <c r="J2897" i="2"/>
  <c r="U2896" i="2"/>
  <c r="T2896" i="2"/>
  <c r="S2896" i="2"/>
  <c r="M2896" i="2"/>
  <c r="N2896" i="2"/>
  <c r="J2896" i="2"/>
  <c r="U2895" i="2"/>
  <c r="T2895" i="2"/>
  <c r="S2895" i="2"/>
  <c r="M2895" i="2"/>
  <c r="N2895" i="2"/>
  <c r="J2895" i="2"/>
  <c r="U2894" i="2"/>
  <c r="T2894" i="2"/>
  <c r="S2894" i="2"/>
  <c r="M2894" i="2"/>
  <c r="N2894" i="2"/>
  <c r="J2894" i="2"/>
  <c r="U2893" i="2"/>
  <c r="T2893" i="2"/>
  <c r="S2893" i="2"/>
  <c r="M2893" i="2"/>
  <c r="N2893" i="2"/>
  <c r="J2893" i="2"/>
  <c r="U2892" i="2"/>
  <c r="T2892" i="2"/>
  <c r="S2892" i="2"/>
  <c r="M2892" i="2"/>
  <c r="N2892" i="2"/>
  <c r="J2892" i="2"/>
  <c r="U2891" i="2"/>
  <c r="T2891" i="2"/>
  <c r="S2891" i="2"/>
  <c r="M2891" i="2"/>
  <c r="N2891" i="2"/>
  <c r="J2891" i="2"/>
  <c r="U2890" i="2"/>
  <c r="T2890" i="2"/>
  <c r="S2890" i="2"/>
  <c r="M2890" i="2"/>
  <c r="N2890" i="2"/>
  <c r="J2890" i="2"/>
  <c r="U2889" i="2"/>
  <c r="T2889" i="2"/>
  <c r="S2889" i="2"/>
  <c r="M2889" i="2"/>
  <c r="N2889" i="2"/>
  <c r="J2889" i="2"/>
  <c r="U2888" i="2"/>
  <c r="T2888" i="2"/>
  <c r="S2888" i="2"/>
  <c r="M2888" i="2"/>
  <c r="N2888" i="2"/>
  <c r="J2888" i="2"/>
  <c r="U2887" i="2"/>
  <c r="T2887" i="2"/>
  <c r="S2887" i="2"/>
  <c r="M2887" i="2"/>
  <c r="N2887" i="2"/>
  <c r="J2887" i="2"/>
  <c r="U2886" i="2"/>
  <c r="T2886" i="2"/>
  <c r="S2886" i="2"/>
  <c r="M2886" i="2"/>
  <c r="N2886" i="2"/>
  <c r="J2886" i="2"/>
  <c r="U2885" i="2"/>
  <c r="T2885" i="2"/>
  <c r="S2885" i="2"/>
  <c r="M2885" i="2"/>
  <c r="N2885" i="2"/>
  <c r="J2885" i="2"/>
  <c r="U2884" i="2"/>
  <c r="T2884" i="2"/>
  <c r="S2884" i="2"/>
  <c r="M2884" i="2"/>
  <c r="N2884" i="2"/>
  <c r="J2884" i="2"/>
  <c r="U2883" i="2"/>
  <c r="T2883" i="2"/>
  <c r="S2883" i="2"/>
  <c r="M2883" i="2"/>
  <c r="N2883" i="2"/>
  <c r="J2883" i="2"/>
  <c r="U2882" i="2"/>
  <c r="T2882" i="2"/>
  <c r="S2882" i="2"/>
  <c r="M2882" i="2"/>
  <c r="N2882" i="2"/>
  <c r="J2882" i="2"/>
  <c r="U2881" i="2"/>
  <c r="T2881" i="2"/>
  <c r="S2881" i="2"/>
  <c r="M2881" i="2"/>
  <c r="N2881" i="2"/>
  <c r="J2881" i="2"/>
  <c r="U2880" i="2"/>
  <c r="T2880" i="2"/>
  <c r="S2880" i="2"/>
  <c r="M2880" i="2"/>
  <c r="N2880" i="2"/>
  <c r="J2880" i="2"/>
  <c r="U2879" i="2"/>
  <c r="T2879" i="2"/>
  <c r="S2879" i="2"/>
  <c r="M2879" i="2"/>
  <c r="N2879" i="2"/>
  <c r="J2879" i="2"/>
  <c r="U2878" i="2"/>
  <c r="T2878" i="2"/>
  <c r="S2878" i="2"/>
  <c r="M2878" i="2"/>
  <c r="N2878" i="2"/>
  <c r="J2878" i="2"/>
  <c r="U2877" i="2"/>
  <c r="T2877" i="2"/>
  <c r="S2877" i="2"/>
  <c r="M2877" i="2"/>
  <c r="N2877" i="2"/>
  <c r="J2877" i="2"/>
  <c r="U2876" i="2"/>
  <c r="T2876" i="2"/>
  <c r="S2876" i="2"/>
  <c r="M2876" i="2"/>
  <c r="N2876" i="2"/>
  <c r="J2876" i="2"/>
  <c r="U2875" i="2"/>
  <c r="T2875" i="2"/>
  <c r="S2875" i="2"/>
  <c r="M2875" i="2"/>
  <c r="N2875" i="2"/>
  <c r="J2875" i="2"/>
  <c r="U2874" i="2"/>
  <c r="T2874" i="2"/>
  <c r="S2874" i="2"/>
  <c r="M2874" i="2"/>
  <c r="N2874" i="2"/>
  <c r="J2874" i="2"/>
  <c r="U2873" i="2"/>
  <c r="T2873" i="2"/>
  <c r="S2873" i="2"/>
  <c r="M2873" i="2"/>
  <c r="N2873" i="2"/>
  <c r="J2873" i="2"/>
  <c r="U2872" i="2"/>
  <c r="T2872" i="2"/>
  <c r="S2872" i="2"/>
  <c r="M2872" i="2"/>
  <c r="N2872" i="2"/>
  <c r="J2872" i="2"/>
  <c r="U2871" i="2"/>
  <c r="T2871" i="2"/>
  <c r="S2871" i="2"/>
  <c r="M2871" i="2"/>
  <c r="N2871" i="2"/>
  <c r="J2871" i="2"/>
  <c r="U2870" i="2"/>
  <c r="T2870" i="2"/>
  <c r="S2870" i="2"/>
  <c r="M2870" i="2"/>
  <c r="N2870" i="2"/>
  <c r="J2870" i="2"/>
  <c r="U2869" i="2"/>
  <c r="T2869" i="2"/>
  <c r="S2869" i="2"/>
  <c r="M2869" i="2"/>
  <c r="N2869" i="2"/>
  <c r="J2869" i="2"/>
  <c r="U2868" i="2"/>
  <c r="T2868" i="2"/>
  <c r="S2868" i="2"/>
  <c r="M2868" i="2"/>
  <c r="N2868" i="2"/>
  <c r="J2868" i="2"/>
  <c r="U2867" i="2"/>
  <c r="T2867" i="2"/>
  <c r="S2867" i="2"/>
  <c r="M2867" i="2"/>
  <c r="N2867" i="2"/>
  <c r="J2867" i="2"/>
  <c r="U2866" i="2"/>
  <c r="T2866" i="2"/>
  <c r="S2866" i="2"/>
  <c r="M2866" i="2"/>
  <c r="N2866" i="2"/>
  <c r="J2866" i="2"/>
  <c r="U2865" i="2"/>
  <c r="T2865" i="2"/>
  <c r="S2865" i="2"/>
  <c r="M2865" i="2"/>
  <c r="N2865" i="2"/>
  <c r="J2865" i="2"/>
  <c r="U2864" i="2"/>
  <c r="T2864" i="2"/>
  <c r="S2864" i="2"/>
  <c r="M2864" i="2"/>
  <c r="N2864" i="2"/>
  <c r="J2864" i="2"/>
  <c r="U2863" i="2"/>
  <c r="T2863" i="2"/>
  <c r="S2863" i="2"/>
  <c r="M2863" i="2"/>
  <c r="N2863" i="2"/>
  <c r="J2863" i="2"/>
  <c r="U2862" i="2"/>
  <c r="T2862" i="2"/>
  <c r="S2862" i="2"/>
  <c r="M2862" i="2"/>
  <c r="N2862" i="2"/>
  <c r="J2862" i="2"/>
  <c r="U2861" i="2"/>
  <c r="T2861" i="2"/>
  <c r="S2861" i="2"/>
  <c r="M2861" i="2"/>
  <c r="N2861" i="2"/>
  <c r="J2861" i="2"/>
  <c r="U2860" i="2"/>
  <c r="T2860" i="2"/>
  <c r="S2860" i="2"/>
  <c r="M2860" i="2"/>
  <c r="N2860" i="2"/>
  <c r="J2860" i="2"/>
  <c r="U2859" i="2"/>
  <c r="T2859" i="2"/>
  <c r="S2859" i="2"/>
  <c r="M2859" i="2"/>
  <c r="N2859" i="2"/>
  <c r="J2859" i="2"/>
  <c r="U2858" i="2"/>
  <c r="T2858" i="2"/>
  <c r="S2858" i="2"/>
  <c r="M2858" i="2"/>
  <c r="N2858" i="2"/>
  <c r="J2858" i="2"/>
  <c r="U2857" i="2"/>
  <c r="T2857" i="2"/>
  <c r="S2857" i="2"/>
  <c r="M2857" i="2"/>
  <c r="N2857" i="2"/>
  <c r="J2857" i="2"/>
  <c r="U2856" i="2"/>
  <c r="T2856" i="2"/>
  <c r="S2856" i="2"/>
  <c r="M2856" i="2"/>
  <c r="N2856" i="2"/>
  <c r="J2856" i="2"/>
  <c r="U2855" i="2"/>
  <c r="T2855" i="2"/>
  <c r="S2855" i="2"/>
  <c r="M2855" i="2"/>
  <c r="N2855" i="2"/>
  <c r="J2855" i="2"/>
  <c r="U2854" i="2"/>
  <c r="T2854" i="2"/>
  <c r="S2854" i="2"/>
  <c r="M2854" i="2"/>
  <c r="N2854" i="2"/>
  <c r="J2854" i="2"/>
  <c r="U2853" i="2"/>
  <c r="T2853" i="2"/>
  <c r="S2853" i="2"/>
  <c r="M2853" i="2"/>
  <c r="N2853" i="2"/>
  <c r="J2853" i="2"/>
  <c r="U2852" i="2"/>
  <c r="T2852" i="2"/>
  <c r="S2852" i="2"/>
  <c r="M2852" i="2"/>
  <c r="N2852" i="2"/>
  <c r="J2852" i="2"/>
  <c r="U2851" i="2"/>
  <c r="T2851" i="2"/>
  <c r="S2851" i="2"/>
  <c r="M2851" i="2"/>
  <c r="N2851" i="2"/>
  <c r="J2851" i="2"/>
  <c r="U2850" i="2"/>
  <c r="T2850" i="2"/>
  <c r="S2850" i="2"/>
  <c r="M2850" i="2"/>
  <c r="N2850" i="2"/>
  <c r="J2850" i="2"/>
  <c r="U2849" i="2"/>
  <c r="T2849" i="2"/>
  <c r="S2849" i="2"/>
  <c r="M2849" i="2"/>
  <c r="N2849" i="2"/>
  <c r="J2849" i="2"/>
  <c r="U2848" i="2"/>
  <c r="T2848" i="2"/>
  <c r="S2848" i="2"/>
  <c r="M2848" i="2"/>
  <c r="N2848" i="2"/>
  <c r="J2848" i="2"/>
  <c r="U2847" i="2"/>
  <c r="T2847" i="2"/>
  <c r="S2847" i="2"/>
  <c r="M2847" i="2"/>
  <c r="N2847" i="2"/>
  <c r="J2847" i="2"/>
  <c r="U2846" i="2"/>
  <c r="T2846" i="2"/>
  <c r="S2846" i="2"/>
  <c r="M2846" i="2"/>
  <c r="N2846" i="2"/>
  <c r="J2846" i="2"/>
  <c r="U2845" i="2"/>
  <c r="T2845" i="2"/>
  <c r="S2845" i="2"/>
  <c r="M2845" i="2"/>
  <c r="N2845" i="2"/>
  <c r="J2845" i="2"/>
  <c r="U2844" i="2"/>
  <c r="T2844" i="2"/>
  <c r="S2844" i="2"/>
  <c r="M2844" i="2"/>
  <c r="N2844" i="2"/>
  <c r="J2844" i="2"/>
  <c r="U2843" i="2"/>
  <c r="T2843" i="2"/>
  <c r="S2843" i="2"/>
  <c r="M2843" i="2"/>
  <c r="N2843" i="2"/>
  <c r="J2843" i="2"/>
  <c r="U2842" i="2"/>
  <c r="T2842" i="2"/>
  <c r="S2842" i="2"/>
  <c r="M2842" i="2"/>
  <c r="N2842" i="2"/>
  <c r="J2842" i="2"/>
  <c r="U2841" i="2"/>
  <c r="T2841" i="2"/>
  <c r="S2841" i="2"/>
  <c r="M2841" i="2"/>
  <c r="N2841" i="2"/>
  <c r="J2841" i="2"/>
  <c r="U2840" i="2"/>
  <c r="T2840" i="2"/>
  <c r="S2840" i="2"/>
  <c r="M2840" i="2"/>
  <c r="N2840" i="2"/>
  <c r="J2840" i="2"/>
  <c r="U2839" i="2"/>
  <c r="T2839" i="2"/>
  <c r="S2839" i="2"/>
  <c r="M2839" i="2"/>
  <c r="N2839" i="2"/>
  <c r="J2839" i="2"/>
  <c r="U2838" i="2"/>
  <c r="T2838" i="2"/>
  <c r="S2838" i="2"/>
  <c r="M2838" i="2"/>
  <c r="N2838" i="2"/>
  <c r="J2838" i="2"/>
  <c r="U2837" i="2"/>
  <c r="T2837" i="2"/>
  <c r="S2837" i="2"/>
  <c r="M2837" i="2"/>
  <c r="N2837" i="2"/>
  <c r="J2837" i="2"/>
  <c r="U2836" i="2"/>
  <c r="T2836" i="2"/>
  <c r="S2836" i="2"/>
  <c r="M2836" i="2"/>
  <c r="N2836" i="2"/>
  <c r="J2836" i="2"/>
  <c r="U2835" i="2"/>
  <c r="T2835" i="2"/>
  <c r="S2835" i="2"/>
  <c r="M2835" i="2"/>
  <c r="N2835" i="2"/>
  <c r="J2835" i="2"/>
  <c r="U2834" i="2"/>
  <c r="T2834" i="2"/>
  <c r="S2834" i="2"/>
  <c r="M2834" i="2"/>
  <c r="N2834" i="2"/>
  <c r="J2834" i="2"/>
  <c r="U2833" i="2"/>
  <c r="T2833" i="2"/>
  <c r="S2833" i="2"/>
  <c r="M2833" i="2"/>
  <c r="N2833" i="2"/>
  <c r="J2833" i="2"/>
  <c r="U2832" i="2"/>
  <c r="T2832" i="2"/>
  <c r="S2832" i="2"/>
  <c r="M2832" i="2"/>
  <c r="N2832" i="2"/>
  <c r="J2832" i="2"/>
  <c r="U2831" i="2"/>
  <c r="T2831" i="2"/>
  <c r="S2831" i="2"/>
  <c r="M2831" i="2"/>
  <c r="N2831" i="2"/>
  <c r="J2831" i="2"/>
  <c r="U2830" i="2"/>
  <c r="T2830" i="2"/>
  <c r="S2830" i="2"/>
  <c r="M2830" i="2"/>
  <c r="N2830" i="2"/>
  <c r="J2830" i="2"/>
  <c r="U2829" i="2"/>
  <c r="T2829" i="2"/>
  <c r="S2829" i="2"/>
  <c r="M2829" i="2"/>
  <c r="N2829" i="2"/>
  <c r="J2829" i="2"/>
  <c r="U2828" i="2"/>
  <c r="T2828" i="2"/>
  <c r="S2828" i="2"/>
  <c r="M2828" i="2"/>
  <c r="N2828" i="2"/>
  <c r="J2828" i="2"/>
  <c r="U2827" i="2"/>
  <c r="T2827" i="2"/>
  <c r="S2827" i="2"/>
  <c r="M2827" i="2"/>
  <c r="N2827" i="2"/>
  <c r="J2827" i="2"/>
  <c r="U2826" i="2"/>
  <c r="T2826" i="2"/>
  <c r="S2826" i="2"/>
  <c r="M2826" i="2"/>
  <c r="N2826" i="2"/>
  <c r="J2826" i="2"/>
  <c r="U2825" i="2"/>
  <c r="T2825" i="2"/>
  <c r="S2825" i="2"/>
  <c r="M2825" i="2"/>
  <c r="N2825" i="2"/>
  <c r="J2825" i="2"/>
  <c r="U2824" i="2"/>
  <c r="T2824" i="2"/>
  <c r="S2824" i="2"/>
  <c r="M2824" i="2"/>
  <c r="N2824" i="2"/>
  <c r="J2824" i="2"/>
  <c r="U2823" i="2"/>
  <c r="T2823" i="2"/>
  <c r="S2823" i="2"/>
  <c r="M2823" i="2"/>
  <c r="N2823" i="2"/>
  <c r="J2823" i="2"/>
  <c r="U2822" i="2"/>
  <c r="T2822" i="2"/>
  <c r="S2822" i="2"/>
  <c r="M2822" i="2"/>
  <c r="N2822" i="2"/>
  <c r="J2822" i="2"/>
  <c r="U2821" i="2"/>
  <c r="T2821" i="2"/>
  <c r="S2821" i="2"/>
  <c r="M2821" i="2"/>
  <c r="N2821" i="2"/>
  <c r="J2821" i="2"/>
  <c r="U2820" i="2"/>
  <c r="T2820" i="2"/>
  <c r="S2820" i="2"/>
  <c r="M2820" i="2"/>
  <c r="N2820" i="2"/>
  <c r="J2820" i="2"/>
  <c r="U2819" i="2"/>
  <c r="T2819" i="2"/>
  <c r="S2819" i="2"/>
  <c r="M2819" i="2"/>
  <c r="N2819" i="2"/>
  <c r="J2819" i="2"/>
  <c r="U2818" i="2"/>
  <c r="T2818" i="2"/>
  <c r="S2818" i="2"/>
  <c r="M2818" i="2"/>
  <c r="N2818" i="2"/>
  <c r="J2818" i="2"/>
  <c r="U2817" i="2"/>
  <c r="T2817" i="2"/>
  <c r="S2817" i="2"/>
  <c r="M2817" i="2"/>
  <c r="N2817" i="2"/>
  <c r="J2817" i="2"/>
  <c r="U2816" i="2"/>
  <c r="T2816" i="2"/>
  <c r="S2816" i="2"/>
  <c r="M2816" i="2"/>
  <c r="N2816" i="2"/>
  <c r="J2816" i="2"/>
  <c r="U2815" i="2"/>
  <c r="T2815" i="2"/>
  <c r="S2815" i="2"/>
  <c r="M2815" i="2"/>
  <c r="N2815" i="2"/>
  <c r="J2815" i="2"/>
  <c r="U2814" i="2"/>
  <c r="T2814" i="2"/>
  <c r="S2814" i="2"/>
  <c r="M2814" i="2"/>
  <c r="N2814" i="2"/>
  <c r="J2814" i="2"/>
  <c r="U2813" i="2"/>
  <c r="T2813" i="2"/>
  <c r="S2813" i="2"/>
  <c r="M2813" i="2"/>
  <c r="N2813" i="2"/>
  <c r="J2813" i="2"/>
  <c r="U2812" i="2"/>
  <c r="T2812" i="2"/>
  <c r="S2812" i="2"/>
  <c r="M2812" i="2"/>
  <c r="N2812" i="2"/>
  <c r="J2812" i="2"/>
  <c r="U2811" i="2"/>
  <c r="T2811" i="2"/>
  <c r="S2811" i="2"/>
  <c r="M2811" i="2"/>
  <c r="N2811" i="2"/>
  <c r="J2811" i="2"/>
  <c r="U2810" i="2"/>
  <c r="T2810" i="2"/>
  <c r="S2810" i="2"/>
  <c r="M2810" i="2"/>
  <c r="N2810" i="2"/>
  <c r="J2810" i="2"/>
  <c r="U2809" i="2"/>
  <c r="T2809" i="2"/>
  <c r="S2809" i="2"/>
  <c r="M2809" i="2"/>
  <c r="N2809" i="2"/>
  <c r="J2809" i="2"/>
  <c r="U2808" i="2"/>
  <c r="T2808" i="2"/>
  <c r="S2808" i="2"/>
  <c r="M2808" i="2"/>
  <c r="N2808" i="2"/>
  <c r="J2808" i="2"/>
  <c r="U2807" i="2"/>
  <c r="T2807" i="2"/>
  <c r="S2807" i="2"/>
  <c r="M2807" i="2"/>
  <c r="N2807" i="2"/>
  <c r="J2807" i="2"/>
  <c r="U2806" i="2"/>
  <c r="T2806" i="2"/>
  <c r="S2806" i="2"/>
  <c r="M2806" i="2"/>
  <c r="N2806" i="2"/>
  <c r="J2806" i="2"/>
  <c r="U2805" i="2"/>
  <c r="T2805" i="2"/>
  <c r="S2805" i="2"/>
  <c r="M2805" i="2"/>
  <c r="N2805" i="2"/>
  <c r="J2805" i="2"/>
  <c r="U2804" i="2"/>
  <c r="T2804" i="2"/>
  <c r="S2804" i="2"/>
  <c r="M2804" i="2"/>
  <c r="N2804" i="2"/>
  <c r="J2804" i="2"/>
  <c r="U2803" i="2"/>
  <c r="T2803" i="2"/>
  <c r="S2803" i="2"/>
  <c r="M2803" i="2"/>
  <c r="N2803" i="2"/>
  <c r="J2803" i="2"/>
  <c r="U2802" i="2"/>
  <c r="T2802" i="2"/>
  <c r="S2802" i="2"/>
  <c r="M2802" i="2"/>
  <c r="N2802" i="2"/>
  <c r="J2802" i="2"/>
  <c r="U2801" i="2"/>
  <c r="T2801" i="2"/>
  <c r="S2801" i="2"/>
  <c r="M2801" i="2"/>
  <c r="N2801" i="2"/>
  <c r="J2801" i="2"/>
  <c r="U2800" i="2"/>
  <c r="T2800" i="2"/>
  <c r="S2800" i="2"/>
  <c r="M2800" i="2"/>
  <c r="N2800" i="2"/>
  <c r="J2800" i="2"/>
  <c r="U2799" i="2"/>
  <c r="T2799" i="2"/>
  <c r="S2799" i="2"/>
  <c r="M2799" i="2"/>
  <c r="N2799" i="2"/>
  <c r="J2799" i="2"/>
  <c r="U2798" i="2"/>
  <c r="T2798" i="2"/>
  <c r="S2798" i="2"/>
  <c r="M2798" i="2"/>
  <c r="N2798" i="2"/>
  <c r="J2798" i="2"/>
  <c r="U2797" i="2"/>
  <c r="T2797" i="2"/>
  <c r="S2797" i="2"/>
  <c r="M2797" i="2"/>
  <c r="N2797" i="2"/>
  <c r="J2797" i="2"/>
  <c r="U2796" i="2"/>
  <c r="T2796" i="2"/>
  <c r="S2796" i="2"/>
  <c r="M2796" i="2"/>
  <c r="N2796" i="2"/>
  <c r="J2796" i="2"/>
  <c r="U2795" i="2"/>
  <c r="T2795" i="2"/>
  <c r="S2795" i="2"/>
  <c r="M2795" i="2"/>
  <c r="N2795" i="2"/>
  <c r="J2795" i="2"/>
  <c r="U2794" i="2"/>
  <c r="T2794" i="2"/>
  <c r="S2794" i="2"/>
  <c r="M2794" i="2"/>
  <c r="N2794" i="2"/>
  <c r="J2794" i="2"/>
  <c r="U2793" i="2"/>
  <c r="T2793" i="2"/>
  <c r="S2793" i="2"/>
  <c r="M2793" i="2"/>
  <c r="N2793" i="2"/>
  <c r="J2793" i="2"/>
  <c r="U2792" i="2"/>
  <c r="T2792" i="2"/>
  <c r="S2792" i="2"/>
  <c r="M2792" i="2"/>
  <c r="N2792" i="2"/>
  <c r="J2792" i="2"/>
  <c r="U2791" i="2"/>
  <c r="T2791" i="2"/>
  <c r="S2791" i="2"/>
  <c r="M2791" i="2"/>
  <c r="N2791" i="2"/>
  <c r="J2791" i="2"/>
  <c r="U2790" i="2"/>
  <c r="T2790" i="2"/>
  <c r="S2790" i="2"/>
  <c r="M2790" i="2"/>
  <c r="N2790" i="2"/>
  <c r="J2790" i="2"/>
  <c r="U2789" i="2"/>
  <c r="T2789" i="2"/>
  <c r="S2789" i="2"/>
  <c r="M2789" i="2"/>
  <c r="N2789" i="2"/>
  <c r="J2789" i="2"/>
  <c r="U2788" i="2"/>
  <c r="T2788" i="2"/>
  <c r="S2788" i="2"/>
  <c r="M2788" i="2"/>
  <c r="N2788" i="2"/>
  <c r="J2788" i="2"/>
  <c r="U2787" i="2"/>
  <c r="T2787" i="2"/>
  <c r="S2787" i="2"/>
  <c r="M2787" i="2"/>
  <c r="N2787" i="2"/>
  <c r="J2787" i="2"/>
  <c r="U2786" i="2"/>
  <c r="T2786" i="2"/>
  <c r="S2786" i="2"/>
  <c r="M2786" i="2"/>
  <c r="N2786" i="2"/>
  <c r="J2786" i="2"/>
  <c r="U2785" i="2"/>
  <c r="T2785" i="2"/>
  <c r="S2785" i="2"/>
  <c r="M2785" i="2"/>
  <c r="N2785" i="2"/>
  <c r="J2785" i="2"/>
  <c r="U2784" i="2"/>
  <c r="T2784" i="2"/>
  <c r="S2784" i="2"/>
  <c r="M2784" i="2"/>
  <c r="N2784" i="2"/>
  <c r="J2784" i="2"/>
  <c r="U2783" i="2"/>
  <c r="T2783" i="2"/>
  <c r="S2783" i="2"/>
  <c r="M2783" i="2"/>
  <c r="N2783" i="2"/>
  <c r="J2783" i="2"/>
  <c r="U2782" i="2"/>
  <c r="T2782" i="2"/>
  <c r="S2782" i="2"/>
  <c r="M2782" i="2"/>
  <c r="N2782" i="2"/>
  <c r="J2782" i="2"/>
  <c r="U2781" i="2"/>
  <c r="T2781" i="2"/>
  <c r="S2781" i="2"/>
  <c r="M2781" i="2"/>
  <c r="N2781" i="2"/>
  <c r="J2781" i="2"/>
  <c r="U2780" i="2"/>
  <c r="T2780" i="2"/>
  <c r="S2780" i="2"/>
  <c r="M2780" i="2"/>
  <c r="N2780" i="2"/>
  <c r="J2780" i="2"/>
  <c r="U2779" i="2"/>
  <c r="T2779" i="2"/>
  <c r="S2779" i="2"/>
  <c r="M2779" i="2"/>
  <c r="N2779" i="2"/>
  <c r="J2779" i="2"/>
  <c r="U2778" i="2"/>
  <c r="T2778" i="2"/>
  <c r="S2778" i="2"/>
  <c r="M2778" i="2"/>
  <c r="N2778" i="2"/>
  <c r="J2778" i="2"/>
  <c r="U2777" i="2"/>
  <c r="T2777" i="2"/>
  <c r="S2777" i="2"/>
  <c r="M2777" i="2"/>
  <c r="N2777" i="2"/>
  <c r="J2777" i="2"/>
  <c r="U2776" i="2"/>
  <c r="T2776" i="2"/>
  <c r="S2776" i="2"/>
  <c r="M2776" i="2"/>
  <c r="N2776" i="2"/>
  <c r="J2776" i="2"/>
  <c r="U2775" i="2"/>
  <c r="T2775" i="2"/>
  <c r="S2775" i="2"/>
  <c r="M2775" i="2"/>
  <c r="N2775" i="2"/>
  <c r="J2775" i="2"/>
  <c r="U2774" i="2"/>
  <c r="T2774" i="2"/>
  <c r="S2774" i="2"/>
  <c r="M2774" i="2"/>
  <c r="N2774" i="2"/>
  <c r="J2774" i="2"/>
  <c r="U2773" i="2"/>
  <c r="T2773" i="2"/>
  <c r="S2773" i="2"/>
  <c r="M2773" i="2"/>
  <c r="N2773" i="2"/>
  <c r="J2773" i="2"/>
  <c r="U2772" i="2"/>
  <c r="T2772" i="2"/>
  <c r="S2772" i="2"/>
  <c r="M2772" i="2"/>
  <c r="N2772" i="2"/>
  <c r="J2772" i="2"/>
  <c r="U2771" i="2"/>
  <c r="T2771" i="2"/>
  <c r="S2771" i="2"/>
  <c r="M2771" i="2"/>
  <c r="N2771" i="2"/>
  <c r="J2771" i="2"/>
  <c r="U2770" i="2"/>
  <c r="T2770" i="2"/>
  <c r="S2770" i="2"/>
  <c r="M2770" i="2"/>
  <c r="N2770" i="2"/>
  <c r="J2770" i="2"/>
  <c r="U2769" i="2"/>
  <c r="T2769" i="2"/>
  <c r="S2769" i="2"/>
  <c r="M2769" i="2"/>
  <c r="N2769" i="2"/>
  <c r="J2769" i="2"/>
  <c r="U2768" i="2"/>
  <c r="T2768" i="2"/>
  <c r="S2768" i="2"/>
  <c r="M2768" i="2"/>
  <c r="N2768" i="2"/>
  <c r="J2768" i="2"/>
  <c r="U2767" i="2"/>
  <c r="T2767" i="2"/>
  <c r="S2767" i="2"/>
  <c r="M2767" i="2"/>
  <c r="N2767" i="2"/>
  <c r="J2767" i="2"/>
  <c r="U2766" i="2"/>
  <c r="T2766" i="2"/>
  <c r="S2766" i="2"/>
  <c r="M2766" i="2"/>
  <c r="N2766" i="2"/>
  <c r="J2766" i="2"/>
  <c r="U2765" i="2"/>
  <c r="T2765" i="2"/>
  <c r="S2765" i="2"/>
  <c r="M2765" i="2"/>
  <c r="N2765" i="2"/>
  <c r="J2765" i="2"/>
  <c r="U2764" i="2"/>
  <c r="T2764" i="2"/>
  <c r="S2764" i="2"/>
  <c r="M2764" i="2"/>
  <c r="N2764" i="2"/>
  <c r="J2764" i="2"/>
  <c r="U2763" i="2"/>
  <c r="T2763" i="2"/>
  <c r="S2763" i="2"/>
  <c r="M2763" i="2"/>
  <c r="N2763" i="2"/>
  <c r="J2763" i="2"/>
  <c r="U2762" i="2"/>
  <c r="T2762" i="2"/>
  <c r="S2762" i="2"/>
  <c r="M2762" i="2"/>
  <c r="N2762" i="2"/>
  <c r="J2762" i="2"/>
  <c r="U2761" i="2"/>
  <c r="T2761" i="2"/>
  <c r="S2761" i="2"/>
  <c r="M2761" i="2"/>
  <c r="N2761" i="2"/>
  <c r="J2761" i="2"/>
  <c r="U2760" i="2"/>
  <c r="T2760" i="2"/>
  <c r="S2760" i="2"/>
  <c r="M2760" i="2"/>
  <c r="N2760" i="2"/>
  <c r="J2760" i="2"/>
  <c r="U2759" i="2"/>
  <c r="T2759" i="2"/>
  <c r="S2759" i="2"/>
  <c r="M2759" i="2"/>
  <c r="N2759" i="2"/>
  <c r="J2759" i="2"/>
  <c r="U2758" i="2"/>
  <c r="T2758" i="2"/>
  <c r="S2758" i="2"/>
  <c r="M2758" i="2"/>
  <c r="N2758" i="2"/>
  <c r="J2758" i="2"/>
  <c r="U2757" i="2"/>
  <c r="T2757" i="2"/>
  <c r="S2757" i="2"/>
  <c r="M2757" i="2"/>
  <c r="N2757" i="2"/>
  <c r="J2757" i="2"/>
  <c r="U2756" i="2"/>
  <c r="T2756" i="2"/>
  <c r="S2756" i="2"/>
  <c r="M2756" i="2"/>
  <c r="N2756" i="2"/>
  <c r="J2756" i="2"/>
  <c r="U2755" i="2"/>
  <c r="T2755" i="2"/>
  <c r="S2755" i="2"/>
  <c r="M2755" i="2"/>
  <c r="N2755" i="2"/>
  <c r="J2755" i="2"/>
  <c r="U2754" i="2"/>
  <c r="T2754" i="2"/>
  <c r="S2754" i="2"/>
  <c r="M2754" i="2"/>
  <c r="N2754" i="2"/>
  <c r="J2754" i="2"/>
  <c r="U2753" i="2"/>
  <c r="T2753" i="2"/>
  <c r="S2753" i="2"/>
  <c r="M2753" i="2"/>
  <c r="N2753" i="2"/>
  <c r="J2753" i="2"/>
  <c r="U2752" i="2"/>
  <c r="T2752" i="2"/>
  <c r="S2752" i="2"/>
  <c r="M2752" i="2"/>
  <c r="N2752" i="2"/>
  <c r="J2752" i="2"/>
  <c r="U2751" i="2"/>
  <c r="T2751" i="2"/>
  <c r="S2751" i="2"/>
  <c r="M2751" i="2"/>
  <c r="N2751" i="2"/>
  <c r="J2751" i="2"/>
  <c r="U2750" i="2"/>
  <c r="T2750" i="2"/>
  <c r="S2750" i="2"/>
  <c r="M2750" i="2"/>
  <c r="N2750" i="2"/>
  <c r="J2750" i="2"/>
  <c r="U2749" i="2"/>
  <c r="T2749" i="2"/>
  <c r="S2749" i="2"/>
  <c r="M2749" i="2"/>
  <c r="N2749" i="2"/>
  <c r="J2749" i="2"/>
  <c r="U2748" i="2"/>
  <c r="T2748" i="2"/>
  <c r="S2748" i="2"/>
  <c r="M2748" i="2"/>
  <c r="N2748" i="2"/>
  <c r="J2748" i="2"/>
  <c r="U2747" i="2"/>
  <c r="T2747" i="2"/>
  <c r="S2747" i="2"/>
  <c r="M2747" i="2"/>
  <c r="N2747" i="2"/>
  <c r="J2747" i="2"/>
  <c r="U2746" i="2"/>
  <c r="T2746" i="2"/>
  <c r="S2746" i="2"/>
  <c r="M2746" i="2"/>
  <c r="N2746" i="2"/>
  <c r="J2746" i="2"/>
  <c r="U2745" i="2"/>
  <c r="T2745" i="2"/>
  <c r="S2745" i="2"/>
  <c r="M2745" i="2"/>
  <c r="N2745" i="2"/>
  <c r="J2745" i="2"/>
  <c r="U2744" i="2"/>
  <c r="T2744" i="2"/>
  <c r="S2744" i="2"/>
  <c r="M2744" i="2"/>
  <c r="N2744" i="2"/>
  <c r="J2744" i="2"/>
  <c r="U2743" i="2"/>
  <c r="T2743" i="2"/>
  <c r="S2743" i="2"/>
  <c r="M2743" i="2"/>
  <c r="N2743" i="2"/>
  <c r="J2743" i="2"/>
  <c r="U2742" i="2"/>
  <c r="T2742" i="2"/>
  <c r="S2742" i="2"/>
  <c r="M2742" i="2"/>
  <c r="N2742" i="2"/>
  <c r="J2742" i="2"/>
  <c r="U2741" i="2"/>
  <c r="T2741" i="2"/>
  <c r="S2741" i="2"/>
  <c r="M2741" i="2"/>
  <c r="N2741" i="2"/>
  <c r="J2741" i="2"/>
  <c r="U2740" i="2"/>
  <c r="T2740" i="2"/>
  <c r="S2740" i="2"/>
  <c r="M2740" i="2"/>
  <c r="N2740" i="2"/>
  <c r="J2740" i="2"/>
  <c r="U2739" i="2"/>
  <c r="T2739" i="2"/>
  <c r="S2739" i="2"/>
  <c r="M2739" i="2"/>
  <c r="N2739" i="2"/>
  <c r="J2739" i="2"/>
  <c r="U2738" i="2"/>
  <c r="T2738" i="2"/>
  <c r="S2738" i="2"/>
  <c r="M2738" i="2"/>
  <c r="N2738" i="2"/>
  <c r="J2738" i="2"/>
  <c r="U2737" i="2"/>
  <c r="T2737" i="2"/>
  <c r="S2737" i="2"/>
  <c r="M2737" i="2"/>
  <c r="N2737" i="2"/>
  <c r="J2737" i="2"/>
  <c r="U2736" i="2"/>
  <c r="T2736" i="2"/>
  <c r="S2736" i="2"/>
  <c r="M2736" i="2"/>
  <c r="N2736" i="2"/>
  <c r="J2736" i="2"/>
  <c r="U2735" i="2"/>
  <c r="T2735" i="2"/>
  <c r="S2735" i="2"/>
  <c r="M2735" i="2"/>
  <c r="N2735" i="2"/>
  <c r="J2735" i="2"/>
  <c r="U2734" i="2"/>
  <c r="T2734" i="2"/>
  <c r="S2734" i="2"/>
  <c r="M2734" i="2"/>
  <c r="N2734" i="2"/>
  <c r="J2734" i="2"/>
  <c r="U2733" i="2"/>
  <c r="T2733" i="2"/>
  <c r="S2733" i="2"/>
  <c r="M2733" i="2"/>
  <c r="N2733" i="2"/>
  <c r="J2733" i="2"/>
  <c r="U2732" i="2"/>
  <c r="T2732" i="2"/>
  <c r="S2732" i="2"/>
  <c r="M2732" i="2"/>
  <c r="N2732" i="2"/>
  <c r="J2732" i="2"/>
  <c r="U2731" i="2"/>
  <c r="T2731" i="2"/>
  <c r="S2731" i="2"/>
  <c r="M2731" i="2"/>
  <c r="N2731" i="2"/>
  <c r="J2731" i="2"/>
  <c r="U2730" i="2"/>
  <c r="T2730" i="2"/>
  <c r="S2730" i="2"/>
  <c r="M2730" i="2"/>
  <c r="N2730" i="2"/>
  <c r="J2730" i="2"/>
  <c r="U2729" i="2"/>
  <c r="T2729" i="2"/>
  <c r="S2729" i="2"/>
  <c r="M2729" i="2"/>
  <c r="N2729" i="2"/>
  <c r="J2729" i="2"/>
  <c r="U2728" i="2"/>
  <c r="T2728" i="2"/>
  <c r="S2728" i="2"/>
  <c r="M2728" i="2"/>
  <c r="N2728" i="2"/>
  <c r="J2728" i="2"/>
  <c r="U2727" i="2"/>
  <c r="T2727" i="2"/>
  <c r="S2727" i="2"/>
  <c r="M2727" i="2"/>
  <c r="N2727" i="2"/>
  <c r="J2727" i="2"/>
  <c r="U2726" i="2"/>
  <c r="T2726" i="2"/>
  <c r="S2726" i="2"/>
  <c r="M2726" i="2"/>
  <c r="N2726" i="2"/>
  <c r="J2726" i="2"/>
  <c r="U2725" i="2"/>
  <c r="T2725" i="2"/>
  <c r="S2725" i="2"/>
  <c r="M2725" i="2"/>
  <c r="N2725" i="2"/>
  <c r="J2725" i="2"/>
  <c r="U2724" i="2"/>
  <c r="T2724" i="2"/>
  <c r="S2724" i="2"/>
  <c r="M2724" i="2"/>
  <c r="N2724" i="2"/>
  <c r="J2724" i="2"/>
  <c r="U2723" i="2"/>
  <c r="T2723" i="2"/>
  <c r="S2723" i="2"/>
  <c r="M2723" i="2"/>
  <c r="N2723" i="2"/>
  <c r="J2723" i="2"/>
  <c r="U2722" i="2"/>
  <c r="T2722" i="2"/>
  <c r="S2722" i="2"/>
  <c r="M2722" i="2"/>
  <c r="N2722" i="2"/>
  <c r="J2722" i="2"/>
  <c r="U2721" i="2"/>
  <c r="T2721" i="2"/>
  <c r="S2721" i="2"/>
  <c r="M2721" i="2"/>
  <c r="N2721" i="2"/>
  <c r="J2721" i="2"/>
  <c r="U2720" i="2"/>
  <c r="T2720" i="2"/>
  <c r="S2720" i="2"/>
  <c r="M2720" i="2"/>
  <c r="N2720" i="2"/>
  <c r="J2720" i="2"/>
  <c r="U2719" i="2"/>
  <c r="T2719" i="2"/>
  <c r="S2719" i="2"/>
  <c r="M2719" i="2"/>
  <c r="N2719" i="2"/>
  <c r="J2719" i="2"/>
  <c r="U2718" i="2"/>
  <c r="T2718" i="2"/>
  <c r="S2718" i="2"/>
  <c r="M2718" i="2"/>
  <c r="N2718" i="2"/>
  <c r="J2718" i="2"/>
  <c r="U2717" i="2"/>
  <c r="T2717" i="2"/>
  <c r="S2717" i="2"/>
  <c r="M2717" i="2"/>
  <c r="N2717" i="2"/>
  <c r="J2717" i="2"/>
  <c r="U2716" i="2"/>
  <c r="T2716" i="2"/>
  <c r="S2716" i="2"/>
  <c r="M2716" i="2"/>
  <c r="N2716" i="2"/>
  <c r="J2716" i="2"/>
  <c r="U2715" i="2"/>
  <c r="T2715" i="2"/>
  <c r="S2715" i="2"/>
  <c r="M2715" i="2"/>
  <c r="N2715" i="2"/>
  <c r="J2715" i="2"/>
  <c r="U2714" i="2"/>
  <c r="T2714" i="2"/>
  <c r="S2714" i="2"/>
  <c r="M2714" i="2"/>
  <c r="N2714" i="2"/>
  <c r="J2714" i="2"/>
  <c r="U2713" i="2"/>
  <c r="T2713" i="2"/>
  <c r="S2713" i="2"/>
  <c r="M2713" i="2"/>
  <c r="N2713" i="2"/>
  <c r="J2713" i="2"/>
  <c r="U2712" i="2"/>
  <c r="T2712" i="2"/>
  <c r="S2712" i="2"/>
  <c r="M2712" i="2"/>
  <c r="N2712" i="2"/>
  <c r="J2712" i="2"/>
  <c r="U2711" i="2"/>
  <c r="T2711" i="2"/>
  <c r="S2711" i="2"/>
  <c r="M2711" i="2"/>
  <c r="N2711" i="2"/>
  <c r="J2711" i="2"/>
  <c r="U2710" i="2"/>
  <c r="T2710" i="2"/>
  <c r="S2710" i="2"/>
  <c r="M2710" i="2"/>
  <c r="N2710" i="2"/>
  <c r="J2710" i="2"/>
  <c r="U2709" i="2"/>
  <c r="T2709" i="2"/>
  <c r="S2709" i="2"/>
  <c r="M2709" i="2"/>
  <c r="N2709" i="2"/>
  <c r="J2709" i="2"/>
  <c r="U2708" i="2"/>
  <c r="T2708" i="2"/>
  <c r="S2708" i="2"/>
  <c r="M2708" i="2"/>
  <c r="N2708" i="2"/>
  <c r="J2708" i="2"/>
  <c r="U2707" i="2"/>
  <c r="T2707" i="2"/>
  <c r="S2707" i="2"/>
  <c r="M2707" i="2"/>
  <c r="N2707" i="2"/>
  <c r="J2707" i="2"/>
  <c r="U2706" i="2"/>
  <c r="T2706" i="2"/>
  <c r="S2706" i="2"/>
  <c r="M2706" i="2"/>
  <c r="N2706" i="2"/>
  <c r="J2706" i="2"/>
  <c r="U2705" i="2"/>
  <c r="T2705" i="2"/>
  <c r="S2705" i="2"/>
  <c r="M2705" i="2"/>
  <c r="N2705" i="2"/>
  <c r="J2705" i="2"/>
  <c r="U2704" i="2"/>
  <c r="T2704" i="2"/>
  <c r="S2704" i="2"/>
  <c r="M2704" i="2"/>
  <c r="N2704" i="2"/>
  <c r="J2704" i="2"/>
  <c r="U2703" i="2"/>
  <c r="T2703" i="2"/>
  <c r="S2703" i="2"/>
  <c r="M2703" i="2"/>
  <c r="N2703" i="2"/>
  <c r="J2703" i="2"/>
  <c r="U2702" i="2"/>
  <c r="T2702" i="2"/>
  <c r="S2702" i="2"/>
  <c r="M2702" i="2"/>
  <c r="N2702" i="2"/>
  <c r="J2702" i="2"/>
  <c r="U2701" i="2"/>
  <c r="T2701" i="2"/>
  <c r="S2701" i="2"/>
  <c r="M2701" i="2"/>
  <c r="N2701" i="2"/>
  <c r="J2701" i="2"/>
  <c r="U2700" i="2"/>
  <c r="T2700" i="2"/>
  <c r="S2700" i="2"/>
  <c r="M2700" i="2"/>
  <c r="N2700" i="2"/>
  <c r="J2700" i="2"/>
  <c r="U2699" i="2"/>
  <c r="T2699" i="2"/>
  <c r="S2699" i="2"/>
  <c r="M2699" i="2"/>
  <c r="N2699" i="2"/>
  <c r="J2699" i="2"/>
  <c r="U2698" i="2"/>
  <c r="T2698" i="2"/>
  <c r="S2698" i="2"/>
  <c r="M2698" i="2"/>
  <c r="N2698" i="2"/>
  <c r="J2698" i="2"/>
  <c r="U2697" i="2"/>
  <c r="T2697" i="2"/>
  <c r="S2697" i="2"/>
  <c r="M2697" i="2"/>
  <c r="N2697" i="2"/>
  <c r="J2697" i="2"/>
  <c r="U2696" i="2"/>
  <c r="T2696" i="2"/>
  <c r="S2696" i="2"/>
  <c r="M2696" i="2"/>
  <c r="N2696" i="2"/>
  <c r="J2696" i="2"/>
  <c r="U2695" i="2"/>
  <c r="T2695" i="2"/>
  <c r="S2695" i="2"/>
  <c r="M2695" i="2"/>
  <c r="N2695" i="2"/>
  <c r="J2695" i="2"/>
  <c r="U2694" i="2"/>
  <c r="T2694" i="2"/>
  <c r="S2694" i="2"/>
  <c r="M2694" i="2"/>
  <c r="N2694" i="2"/>
  <c r="J2694" i="2"/>
  <c r="U2693" i="2"/>
  <c r="T2693" i="2"/>
  <c r="S2693" i="2"/>
  <c r="M2693" i="2"/>
  <c r="N2693" i="2"/>
  <c r="J2693" i="2"/>
  <c r="U2692" i="2"/>
  <c r="T2692" i="2"/>
  <c r="S2692" i="2"/>
  <c r="M2692" i="2"/>
  <c r="N2692" i="2"/>
  <c r="J2692" i="2"/>
  <c r="U2691" i="2"/>
  <c r="T2691" i="2"/>
  <c r="S2691" i="2"/>
  <c r="M2691" i="2"/>
  <c r="N2691" i="2"/>
  <c r="J2691" i="2"/>
  <c r="U2690" i="2"/>
  <c r="T2690" i="2"/>
  <c r="S2690" i="2"/>
  <c r="M2690" i="2"/>
  <c r="N2690" i="2"/>
  <c r="J2690" i="2"/>
  <c r="U2689" i="2"/>
  <c r="T2689" i="2"/>
  <c r="S2689" i="2"/>
  <c r="M2689" i="2"/>
  <c r="N2689" i="2"/>
  <c r="J2689" i="2"/>
  <c r="U2688" i="2"/>
  <c r="T2688" i="2"/>
  <c r="S2688" i="2"/>
  <c r="M2688" i="2"/>
  <c r="N2688" i="2"/>
  <c r="J2688" i="2"/>
  <c r="U2687" i="2"/>
  <c r="T2687" i="2"/>
  <c r="S2687" i="2"/>
  <c r="M2687" i="2"/>
  <c r="N2687" i="2"/>
  <c r="J2687" i="2"/>
  <c r="U2686" i="2"/>
  <c r="T2686" i="2"/>
  <c r="S2686" i="2"/>
  <c r="M2686" i="2"/>
  <c r="N2686" i="2"/>
  <c r="J2686" i="2"/>
  <c r="U2685" i="2"/>
  <c r="T2685" i="2"/>
  <c r="S2685" i="2"/>
  <c r="M2685" i="2"/>
  <c r="N2685" i="2"/>
  <c r="J2685" i="2"/>
  <c r="U2684" i="2"/>
  <c r="T2684" i="2"/>
  <c r="S2684" i="2"/>
  <c r="M2684" i="2"/>
  <c r="N2684" i="2"/>
  <c r="J2684" i="2"/>
  <c r="U2683" i="2"/>
  <c r="T2683" i="2"/>
  <c r="S2683" i="2"/>
  <c r="M2683" i="2"/>
  <c r="N2683" i="2"/>
  <c r="J2683" i="2"/>
  <c r="U2682" i="2"/>
  <c r="T2682" i="2"/>
  <c r="S2682" i="2"/>
  <c r="M2682" i="2"/>
  <c r="N2682" i="2"/>
  <c r="J2682" i="2"/>
  <c r="U2681" i="2"/>
  <c r="T2681" i="2"/>
  <c r="S2681" i="2"/>
  <c r="M2681" i="2"/>
  <c r="N2681" i="2"/>
  <c r="J2681" i="2"/>
  <c r="U2680" i="2"/>
  <c r="T2680" i="2"/>
  <c r="S2680" i="2"/>
  <c r="M2680" i="2"/>
  <c r="N2680" i="2"/>
  <c r="J2680" i="2"/>
  <c r="U2679" i="2"/>
  <c r="T2679" i="2"/>
  <c r="S2679" i="2"/>
  <c r="M2679" i="2"/>
  <c r="N2679" i="2"/>
  <c r="J2679" i="2"/>
  <c r="U2678" i="2"/>
  <c r="T2678" i="2"/>
  <c r="S2678" i="2"/>
  <c r="M2678" i="2"/>
  <c r="N2678" i="2"/>
  <c r="J2678" i="2"/>
  <c r="U2677" i="2"/>
  <c r="T2677" i="2"/>
  <c r="S2677" i="2"/>
  <c r="M2677" i="2"/>
  <c r="N2677" i="2"/>
  <c r="J2677" i="2"/>
  <c r="U2676" i="2"/>
  <c r="T2676" i="2"/>
  <c r="S2676" i="2"/>
  <c r="M2676" i="2"/>
  <c r="N2676" i="2"/>
  <c r="J2676" i="2"/>
  <c r="U2675" i="2"/>
  <c r="T2675" i="2"/>
  <c r="S2675" i="2"/>
  <c r="M2675" i="2"/>
  <c r="N2675" i="2"/>
  <c r="J2675" i="2"/>
  <c r="U2674" i="2"/>
  <c r="T2674" i="2"/>
  <c r="S2674" i="2"/>
  <c r="M2674" i="2"/>
  <c r="N2674" i="2"/>
  <c r="J2674" i="2"/>
  <c r="U2673" i="2"/>
  <c r="T2673" i="2"/>
  <c r="S2673" i="2"/>
  <c r="M2673" i="2"/>
  <c r="N2673" i="2"/>
  <c r="J2673" i="2"/>
  <c r="U2672" i="2"/>
  <c r="T2672" i="2"/>
  <c r="S2672" i="2"/>
  <c r="M2672" i="2"/>
  <c r="N2672" i="2"/>
  <c r="J2672" i="2"/>
  <c r="U2671" i="2"/>
  <c r="T2671" i="2"/>
  <c r="S2671" i="2"/>
  <c r="M2671" i="2"/>
  <c r="N2671" i="2"/>
  <c r="J2671" i="2"/>
  <c r="U2670" i="2"/>
  <c r="T2670" i="2"/>
  <c r="S2670" i="2"/>
  <c r="M2670" i="2"/>
  <c r="N2670" i="2"/>
  <c r="J2670" i="2"/>
  <c r="U2669" i="2"/>
  <c r="T2669" i="2"/>
  <c r="S2669" i="2"/>
  <c r="M2669" i="2"/>
  <c r="N2669" i="2"/>
  <c r="J2669" i="2"/>
  <c r="U2668" i="2"/>
  <c r="T2668" i="2"/>
  <c r="S2668" i="2"/>
  <c r="M2668" i="2"/>
  <c r="N2668" i="2"/>
  <c r="J2668" i="2"/>
  <c r="U2667" i="2"/>
  <c r="T2667" i="2"/>
  <c r="S2667" i="2"/>
  <c r="M2667" i="2"/>
  <c r="N2667" i="2"/>
  <c r="J2667" i="2"/>
  <c r="U2666" i="2"/>
  <c r="T2666" i="2"/>
  <c r="S2666" i="2"/>
  <c r="M2666" i="2"/>
  <c r="N2666" i="2"/>
  <c r="J2666" i="2"/>
  <c r="U2665" i="2"/>
  <c r="T2665" i="2"/>
  <c r="S2665" i="2"/>
  <c r="M2665" i="2"/>
  <c r="N2665" i="2"/>
  <c r="J2665" i="2"/>
  <c r="U2664" i="2"/>
  <c r="T2664" i="2"/>
  <c r="S2664" i="2"/>
  <c r="M2664" i="2"/>
  <c r="N2664" i="2"/>
  <c r="J2664" i="2"/>
  <c r="U2663" i="2"/>
  <c r="T2663" i="2"/>
  <c r="S2663" i="2"/>
  <c r="M2663" i="2"/>
  <c r="N2663" i="2"/>
  <c r="J2663" i="2"/>
  <c r="U2662" i="2"/>
  <c r="T2662" i="2"/>
  <c r="S2662" i="2"/>
  <c r="M2662" i="2"/>
  <c r="N2662" i="2"/>
  <c r="J2662" i="2"/>
  <c r="U2661" i="2"/>
  <c r="T2661" i="2"/>
  <c r="S2661" i="2"/>
  <c r="M2661" i="2"/>
  <c r="N2661" i="2"/>
  <c r="J2661" i="2"/>
  <c r="U2660" i="2"/>
  <c r="T2660" i="2"/>
  <c r="S2660" i="2"/>
  <c r="M2660" i="2"/>
  <c r="N2660" i="2"/>
  <c r="J2660" i="2"/>
  <c r="U2659" i="2"/>
  <c r="T2659" i="2"/>
  <c r="S2659" i="2"/>
  <c r="M2659" i="2"/>
  <c r="N2659" i="2"/>
  <c r="J2659" i="2"/>
  <c r="U2658" i="2"/>
  <c r="T2658" i="2"/>
  <c r="S2658" i="2"/>
  <c r="M2658" i="2"/>
  <c r="N2658" i="2"/>
  <c r="J2658" i="2"/>
  <c r="U2657" i="2"/>
  <c r="T2657" i="2"/>
  <c r="S2657" i="2"/>
  <c r="M2657" i="2"/>
  <c r="N2657" i="2"/>
  <c r="J2657" i="2"/>
  <c r="U2656" i="2"/>
  <c r="T2656" i="2"/>
  <c r="S2656" i="2"/>
  <c r="M2656" i="2"/>
  <c r="N2656" i="2"/>
  <c r="J2656" i="2"/>
  <c r="U2655" i="2"/>
  <c r="T2655" i="2"/>
  <c r="S2655" i="2"/>
  <c r="M2655" i="2"/>
  <c r="N2655" i="2"/>
  <c r="J2655" i="2"/>
  <c r="U2654" i="2"/>
  <c r="T2654" i="2"/>
  <c r="S2654" i="2"/>
  <c r="M2654" i="2"/>
  <c r="N2654" i="2"/>
  <c r="J2654" i="2"/>
  <c r="U2653" i="2"/>
  <c r="T2653" i="2"/>
  <c r="S2653" i="2"/>
  <c r="M2653" i="2"/>
  <c r="N2653" i="2"/>
  <c r="J2653" i="2"/>
  <c r="U2652" i="2"/>
  <c r="T2652" i="2"/>
  <c r="S2652" i="2"/>
  <c r="M2652" i="2"/>
  <c r="N2652" i="2"/>
  <c r="J2652" i="2"/>
  <c r="U2651" i="2"/>
  <c r="T2651" i="2"/>
  <c r="S2651" i="2"/>
  <c r="M2651" i="2"/>
  <c r="N2651" i="2"/>
  <c r="J2651" i="2"/>
  <c r="U2650" i="2"/>
  <c r="T2650" i="2"/>
  <c r="S2650" i="2"/>
  <c r="M2650" i="2"/>
  <c r="N2650" i="2"/>
  <c r="J2650" i="2"/>
  <c r="U2649" i="2"/>
  <c r="T2649" i="2"/>
  <c r="S2649" i="2"/>
  <c r="M2649" i="2"/>
  <c r="N2649" i="2"/>
  <c r="J2649" i="2"/>
  <c r="U2648" i="2"/>
  <c r="T2648" i="2"/>
  <c r="S2648" i="2"/>
  <c r="M2648" i="2"/>
  <c r="N2648" i="2"/>
  <c r="J2648" i="2"/>
  <c r="U2647" i="2"/>
  <c r="T2647" i="2"/>
  <c r="S2647" i="2"/>
  <c r="M2647" i="2"/>
  <c r="N2647" i="2"/>
  <c r="J2647" i="2"/>
  <c r="U2646" i="2"/>
  <c r="T2646" i="2"/>
  <c r="S2646" i="2"/>
  <c r="M2646" i="2"/>
  <c r="N2646" i="2"/>
  <c r="J2646" i="2"/>
  <c r="U2645" i="2"/>
  <c r="T2645" i="2"/>
  <c r="S2645" i="2"/>
  <c r="M2645" i="2"/>
  <c r="N2645" i="2"/>
  <c r="J2645" i="2"/>
  <c r="U2644" i="2"/>
  <c r="T2644" i="2"/>
  <c r="S2644" i="2"/>
  <c r="M2644" i="2"/>
  <c r="N2644" i="2"/>
  <c r="J2644" i="2"/>
  <c r="U2643" i="2"/>
  <c r="T2643" i="2"/>
  <c r="S2643" i="2"/>
  <c r="M2643" i="2"/>
  <c r="N2643" i="2"/>
  <c r="J2643" i="2"/>
  <c r="U2642" i="2"/>
  <c r="T2642" i="2"/>
  <c r="S2642" i="2"/>
  <c r="M2642" i="2"/>
  <c r="N2642" i="2"/>
  <c r="J2642" i="2"/>
  <c r="U2641" i="2"/>
  <c r="T2641" i="2"/>
  <c r="S2641" i="2"/>
  <c r="M2641" i="2"/>
  <c r="N2641" i="2"/>
  <c r="J2641" i="2"/>
  <c r="U2640" i="2"/>
  <c r="T2640" i="2"/>
  <c r="S2640" i="2"/>
  <c r="M2640" i="2"/>
  <c r="N2640" i="2"/>
  <c r="J2640" i="2"/>
  <c r="U2639" i="2"/>
  <c r="T2639" i="2"/>
  <c r="S2639" i="2"/>
  <c r="M2639" i="2"/>
  <c r="N2639" i="2"/>
  <c r="J2639" i="2"/>
  <c r="U2638" i="2"/>
  <c r="T2638" i="2"/>
  <c r="S2638" i="2"/>
  <c r="M2638" i="2"/>
  <c r="N2638" i="2"/>
  <c r="J2638" i="2"/>
  <c r="U2637" i="2"/>
  <c r="T2637" i="2"/>
  <c r="S2637" i="2"/>
  <c r="M2637" i="2"/>
  <c r="N2637" i="2"/>
  <c r="J2637" i="2"/>
  <c r="U2636" i="2"/>
  <c r="T2636" i="2"/>
  <c r="S2636" i="2"/>
  <c r="M2636" i="2"/>
  <c r="N2636" i="2"/>
  <c r="J2636" i="2"/>
  <c r="U2635" i="2"/>
  <c r="T2635" i="2"/>
  <c r="S2635" i="2"/>
  <c r="M2635" i="2"/>
  <c r="N2635" i="2"/>
  <c r="J2635" i="2"/>
  <c r="U2634" i="2"/>
  <c r="T2634" i="2"/>
  <c r="S2634" i="2"/>
  <c r="M2634" i="2"/>
  <c r="N2634" i="2"/>
  <c r="J2634" i="2"/>
  <c r="U2633" i="2"/>
  <c r="T2633" i="2"/>
  <c r="S2633" i="2"/>
  <c r="M2633" i="2"/>
  <c r="N2633" i="2"/>
  <c r="J2633" i="2"/>
  <c r="U2632" i="2"/>
  <c r="T2632" i="2"/>
  <c r="S2632" i="2"/>
  <c r="M2632" i="2"/>
  <c r="N2632" i="2"/>
  <c r="J2632" i="2"/>
  <c r="U2631" i="2"/>
  <c r="T2631" i="2"/>
  <c r="S2631" i="2"/>
  <c r="M2631" i="2"/>
  <c r="N2631" i="2"/>
  <c r="J2631" i="2"/>
  <c r="U2630" i="2"/>
  <c r="T2630" i="2"/>
  <c r="S2630" i="2"/>
  <c r="M2630" i="2"/>
  <c r="N2630" i="2"/>
  <c r="J2630" i="2"/>
  <c r="U2629" i="2"/>
  <c r="T2629" i="2"/>
  <c r="S2629" i="2"/>
  <c r="M2629" i="2"/>
  <c r="N2629" i="2"/>
  <c r="J2629" i="2"/>
  <c r="U2628" i="2"/>
  <c r="T2628" i="2"/>
  <c r="S2628" i="2"/>
  <c r="M2628" i="2"/>
  <c r="N2628" i="2"/>
  <c r="J2628" i="2"/>
  <c r="U2627" i="2"/>
  <c r="T2627" i="2"/>
  <c r="S2627" i="2"/>
  <c r="M2627" i="2"/>
  <c r="N2627" i="2"/>
  <c r="J2627" i="2"/>
  <c r="U2626" i="2"/>
  <c r="T2626" i="2"/>
  <c r="S2626" i="2"/>
  <c r="M2626" i="2"/>
  <c r="N2626" i="2"/>
  <c r="J2626" i="2"/>
  <c r="U2625" i="2"/>
  <c r="T2625" i="2"/>
  <c r="S2625" i="2"/>
  <c r="M2625" i="2"/>
  <c r="N2625" i="2"/>
  <c r="J2625" i="2"/>
  <c r="U2624" i="2"/>
  <c r="T2624" i="2"/>
  <c r="S2624" i="2"/>
  <c r="M2624" i="2"/>
  <c r="N2624" i="2"/>
  <c r="J2624" i="2"/>
  <c r="U2623" i="2"/>
  <c r="T2623" i="2"/>
  <c r="S2623" i="2"/>
  <c r="M2623" i="2"/>
  <c r="N2623" i="2"/>
  <c r="J2623" i="2"/>
  <c r="U2622" i="2"/>
  <c r="T2622" i="2"/>
  <c r="S2622" i="2"/>
  <c r="M2622" i="2"/>
  <c r="N2622" i="2"/>
  <c r="J2622" i="2"/>
  <c r="U2621" i="2"/>
  <c r="T2621" i="2"/>
  <c r="S2621" i="2"/>
  <c r="M2621" i="2"/>
  <c r="N2621" i="2"/>
  <c r="J2621" i="2"/>
  <c r="U2620" i="2"/>
  <c r="T2620" i="2"/>
  <c r="S2620" i="2"/>
  <c r="M2620" i="2"/>
  <c r="N2620" i="2"/>
  <c r="J2620" i="2"/>
  <c r="U2619" i="2"/>
  <c r="T2619" i="2"/>
  <c r="S2619" i="2"/>
  <c r="M2619" i="2"/>
  <c r="N2619" i="2"/>
  <c r="J2619" i="2"/>
  <c r="U2618" i="2"/>
  <c r="T2618" i="2"/>
  <c r="S2618" i="2"/>
  <c r="M2618" i="2"/>
  <c r="N2618" i="2"/>
  <c r="J2618" i="2"/>
  <c r="U2617" i="2"/>
  <c r="T2617" i="2"/>
  <c r="S2617" i="2"/>
  <c r="M2617" i="2"/>
  <c r="N2617" i="2"/>
  <c r="J2617" i="2"/>
  <c r="U2616" i="2"/>
  <c r="T2616" i="2"/>
  <c r="S2616" i="2"/>
  <c r="M2616" i="2"/>
  <c r="N2616" i="2"/>
  <c r="J2616" i="2"/>
  <c r="U2615" i="2"/>
  <c r="T2615" i="2"/>
  <c r="S2615" i="2"/>
  <c r="M2615" i="2"/>
  <c r="N2615" i="2"/>
  <c r="J2615" i="2"/>
  <c r="U2614" i="2"/>
  <c r="T2614" i="2"/>
  <c r="S2614" i="2"/>
  <c r="M2614" i="2"/>
  <c r="N2614" i="2"/>
  <c r="J2614" i="2"/>
  <c r="U2613" i="2"/>
  <c r="T2613" i="2"/>
  <c r="S2613" i="2"/>
  <c r="M2613" i="2"/>
  <c r="N2613" i="2"/>
  <c r="J2613" i="2"/>
  <c r="U2612" i="2"/>
  <c r="T2612" i="2"/>
  <c r="S2612" i="2"/>
  <c r="M2612" i="2"/>
  <c r="N2612" i="2"/>
  <c r="J2612" i="2"/>
  <c r="U2611" i="2"/>
  <c r="T2611" i="2"/>
  <c r="S2611" i="2"/>
  <c r="M2611" i="2"/>
  <c r="N2611" i="2"/>
  <c r="J2611" i="2"/>
  <c r="U2610" i="2"/>
  <c r="T2610" i="2"/>
  <c r="S2610" i="2"/>
  <c r="M2610" i="2"/>
  <c r="N2610" i="2"/>
  <c r="J2610" i="2"/>
  <c r="U2609" i="2"/>
  <c r="T2609" i="2"/>
  <c r="S2609" i="2"/>
  <c r="M2609" i="2"/>
  <c r="N2609" i="2"/>
  <c r="J2609" i="2"/>
  <c r="U2608" i="2"/>
  <c r="T2608" i="2"/>
  <c r="S2608" i="2"/>
  <c r="M2608" i="2"/>
  <c r="N2608" i="2"/>
  <c r="J2608" i="2"/>
  <c r="U2607" i="2"/>
  <c r="T2607" i="2"/>
  <c r="S2607" i="2"/>
  <c r="M2607" i="2"/>
  <c r="N2607" i="2"/>
  <c r="J2607" i="2"/>
  <c r="U2606" i="2"/>
  <c r="T2606" i="2"/>
  <c r="S2606" i="2"/>
  <c r="M2606" i="2"/>
  <c r="N2606" i="2"/>
  <c r="J2606" i="2"/>
  <c r="U2605" i="2"/>
  <c r="T2605" i="2"/>
  <c r="S2605" i="2"/>
  <c r="M2605" i="2"/>
  <c r="N2605" i="2"/>
  <c r="J2605" i="2"/>
  <c r="U2604" i="2"/>
  <c r="T2604" i="2"/>
  <c r="S2604" i="2"/>
  <c r="M2604" i="2"/>
  <c r="N2604" i="2"/>
  <c r="J2604" i="2"/>
  <c r="U2603" i="2"/>
  <c r="T2603" i="2"/>
  <c r="S2603" i="2"/>
  <c r="M2603" i="2"/>
  <c r="N2603" i="2"/>
  <c r="J2603" i="2"/>
  <c r="U2602" i="2"/>
  <c r="T2602" i="2"/>
  <c r="S2602" i="2"/>
  <c r="M2602" i="2"/>
  <c r="N2602" i="2"/>
  <c r="J2602" i="2"/>
  <c r="U2601" i="2"/>
  <c r="T2601" i="2"/>
  <c r="S2601" i="2"/>
  <c r="M2601" i="2"/>
  <c r="N2601" i="2"/>
  <c r="J2601" i="2"/>
  <c r="U2600" i="2"/>
  <c r="T2600" i="2"/>
  <c r="S2600" i="2"/>
  <c r="M2600" i="2"/>
  <c r="N2600" i="2"/>
  <c r="J2600" i="2"/>
  <c r="U2599" i="2"/>
  <c r="T2599" i="2"/>
  <c r="S2599" i="2"/>
  <c r="M2599" i="2"/>
  <c r="N2599" i="2"/>
  <c r="J2599" i="2"/>
  <c r="U2598" i="2"/>
  <c r="T2598" i="2"/>
  <c r="S2598" i="2"/>
  <c r="M2598" i="2"/>
  <c r="N2598" i="2"/>
  <c r="J2598" i="2"/>
  <c r="U2597" i="2"/>
  <c r="T2597" i="2"/>
  <c r="S2597" i="2"/>
  <c r="M2597" i="2"/>
  <c r="N2597" i="2"/>
  <c r="J2597" i="2"/>
  <c r="U2596" i="2"/>
  <c r="T2596" i="2"/>
  <c r="S2596" i="2"/>
  <c r="M2596" i="2"/>
  <c r="N2596" i="2"/>
  <c r="J2596" i="2"/>
  <c r="U2595" i="2"/>
  <c r="T2595" i="2"/>
  <c r="S2595" i="2"/>
  <c r="M2595" i="2"/>
  <c r="N2595" i="2"/>
  <c r="J2595" i="2"/>
  <c r="U2594" i="2"/>
  <c r="T2594" i="2"/>
  <c r="S2594" i="2"/>
  <c r="M2594" i="2"/>
  <c r="N2594" i="2"/>
  <c r="J2594" i="2"/>
  <c r="U2593" i="2"/>
  <c r="T2593" i="2"/>
  <c r="S2593" i="2"/>
  <c r="M2593" i="2"/>
  <c r="N2593" i="2"/>
  <c r="J2593" i="2"/>
  <c r="U2592" i="2"/>
  <c r="T2592" i="2"/>
  <c r="S2592" i="2"/>
  <c r="M2592" i="2"/>
  <c r="N2592" i="2"/>
  <c r="J2592" i="2"/>
  <c r="U2591" i="2"/>
  <c r="T2591" i="2"/>
  <c r="S2591" i="2"/>
  <c r="M2591" i="2"/>
  <c r="N2591" i="2"/>
  <c r="J2591" i="2"/>
  <c r="U2590" i="2"/>
  <c r="T2590" i="2"/>
  <c r="S2590" i="2"/>
  <c r="M2590" i="2"/>
  <c r="N2590" i="2"/>
  <c r="J2590" i="2"/>
  <c r="U2589" i="2"/>
  <c r="T2589" i="2"/>
  <c r="S2589" i="2"/>
  <c r="M2589" i="2"/>
  <c r="N2589" i="2"/>
  <c r="J2589" i="2"/>
  <c r="U2588" i="2"/>
  <c r="T2588" i="2"/>
  <c r="S2588" i="2"/>
  <c r="M2588" i="2"/>
  <c r="N2588" i="2"/>
  <c r="J2588" i="2"/>
  <c r="U2587" i="2"/>
  <c r="T2587" i="2"/>
  <c r="S2587" i="2"/>
  <c r="M2587" i="2"/>
  <c r="N2587" i="2"/>
  <c r="J2587" i="2"/>
  <c r="U2586" i="2"/>
  <c r="T2586" i="2"/>
  <c r="S2586" i="2"/>
  <c r="M2586" i="2"/>
  <c r="N2586" i="2"/>
  <c r="J2586" i="2"/>
  <c r="U2585" i="2"/>
  <c r="T2585" i="2"/>
  <c r="S2585" i="2"/>
  <c r="M2585" i="2"/>
  <c r="N2585" i="2"/>
  <c r="J2585" i="2"/>
  <c r="U2584" i="2"/>
  <c r="T2584" i="2"/>
  <c r="S2584" i="2"/>
  <c r="M2584" i="2"/>
  <c r="N2584" i="2"/>
  <c r="J2584" i="2"/>
  <c r="U2583" i="2"/>
  <c r="T2583" i="2"/>
  <c r="S2583" i="2"/>
  <c r="M2583" i="2"/>
  <c r="N2583" i="2"/>
  <c r="J2583" i="2"/>
  <c r="U2582" i="2"/>
  <c r="T2582" i="2"/>
  <c r="S2582" i="2"/>
  <c r="M2582" i="2"/>
  <c r="N2582" i="2"/>
  <c r="J2582" i="2"/>
  <c r="U2581" i="2"/>
  <c r="T2581" i="2"/>
  <c r="S2581" i="2"/>
  <c r="M2581" i="2"/>
  <c r="N2581" i="2"/>
  <c r="J2581" i="2"/>
  <c r="U2580" i="2"/>
  <c r="T2580" i="2"/>
  <c r="S2580" i="2"/>
  <c r="M2580" i="2"/>
  <c r="N2580" i="2"/>
  <c r="J2580" i="2"/>
  <c r="U2579" i="2"/>
  <c r="T2579" i="2"/>
  <c r="S2579" i="2"/>
  <c r="M2579" i="2"/>
  <c r="N2579" i="2"/>
  <c r="J2579" i="2"/>
  <c r="U2578" i="2"/>
  <c r="T2578" i="2"/>
  <c r="S2578" i="2"/>
  <c r="M2578" i="2"/>
  <c r="N2578" i="2"/>
  <c r="J2578" i="2"/>
  <c r="U2577" i="2"/>
  <c r="T2577" i="2"/>
  <c r="S2577" i="2"/>
  <c r="M2577" i="2"/>
  <c r="N2577" i="2"/>
  <c r="J2577" i="2"/>
  <c r="U2576" i="2"/>
  <c r="T2576" i="2"/>
  <c r="S2576" i="2"/>
  <c r="M2576" i="2"/>
  <c r="N2576" i="2"/>
  <c r="J2576" i="2"/>
  <c r="U2575" i="2"/>
  <c r="T2575" i="2"/>
  <c r="S2575" i="2"/>
  <c r="M2575" i="2"/>
  <c r="N2575" i="2"/>
  <c r="J2575" i="2"/>
  <c r="U2574" i="2"/>
  <c r="T2574" i="2"/>
  <c r="S2574" i="2"/>
  <c r="M2574" i="2"/>
  <c r="N2574" i="2"/>
  <c r="J2574" i="2"/>
  <c r="U2573" i="2"/>
  <c r="T2573" i="2"/>
  <c r="S2573" i="2"/>
  <c r="M2573" i="2"/>
  <c r="N2573" i="2"/>
  <c r="J2573" i="2"/>
  <c r="U2572" i="2"/>
  <c r="T2572" i="2"/>
  <c r="S2572" i="2"/>
  <c r="M2572" i="2"/>
  <c r="N2572" i="2"/>
  <c r="J2572" i="2"/>
  <c r="U2571" i="2"/>
  <c r="T2571" i="2"/>
  <c r="S2571" i="2"/>
  <c r="M2571" i="2"/>
  <c r="N2571" i="2"/>
  <c r="J2571" i="2"/>
  <c r="U2570" i="2"/>
  <c r="T2570" i="2"/>
  <c r="S2570" i="2"/>
  <c r="M2570" i="2"/>
  <c r="N2570" i="2"/>
  <c r="J2570" i="2"/>
  <c r="U2569" i="2"/>
  <c r="T2569" i="2"/>
  <c r="S2569" i="2"/>
  <c r="M2569" i="2"/>
  <c r="N2569" i="2"/>
  <c r="J2569" i="2"/>
  <c r="U2568" i="2"/>
  <c r="T2568" i="2"/>
  <c r="S2568" i="2"/>
  <c r="M2568" i="2"/>
  <c r="N2568" i="2"/>
  <c r="J2568" i="2"/>
  <c r="U2567" i="2"/>
  <c r="T2567" i="2"/>
  <c r="S2567" i="2"/>
  <c r="M2567" i="2"/>
  <c r="N2567" i="2"/>
  <c r="J2567" i="2"/>
  <c r="U2566" i="2"/>
  <c r="T2566" i="2"/>
  <c r="S2566" i="2"/>
  <c r="M2566" i="2"/>
  <c r="N2566" i="2"/>
  <c r="J2566" i="2"/>
  <c r="U2565" i="2"/>
  <c r="T2565" i="2"/>
  <c r="S2565" i="2"/>
  <c r="M2565" i="2"/>
  <c r="N2565" i="2"/>
  <c r="J2565" i="2"/>
  <c r="U2564" i="2"/>
  <c r="T2564" i="2"/>
  <c r="S2564" i="2"/>
  <c r="M2564" i="2"/>
  <c r="N2564" i="2"/>
  <c r="J2564" i="2"/>
  <c r="U2563" i="2"/>
  <c r="T2563" i="2"/>
  <c r="S2563" i="2"/>
  <c r="M2563" i="2"/>
  <c r="N2563" i="2"/>
  <c r="J2563" i="2"/>
  <c r="U2562" i="2"/>
  <c r="T2562" i="2"/>
  <c r="S2562" i="2"/>
  <c r="M2562" i="2"/>
  <c r="N2562" i="2"/>
  <c r="J2562" i="2"/>
  <c r="U2561" i="2"/>
  <c r="T2561" i="2"/>
  <c r="S2561" i="2"/>
  <c r="M2561" i="2"/>
  <c r="N2561" i="2"/>
  <c r="J2561" i="2"/>
  <c r="U2560" i="2"/>
  <c r="T2560" i="2"/>
  <c r="S2560" i="2"/>
  <c r="M2560" i="2"/>
  <c r="N2560" i="2"/>
  <c r="J2560" i="2"/>
  <c r="U2559" i="2"/>
  <c r="T2559" i="2"/>
  <c r="S2559" i="2"/>
  <c r="M2559" i="2"/>
  <c r="N2559" i="2"/>
  <c r="J2559" i="2"/>
  <c r="U2558" i="2"/>
  <c r="T2558" i="2"/>
  <c r="S2558" i="2"/>
  <c r="M2558" i="2"/>
  <c r="N2558" i="2"/>
  <c r="J2558" i="2"/>
  <c r="U2557" i="2"/>
  <c r="T2557" i="2"/>
  <c r="S2557" i="2"/>
  <c r="M2557" i="2"/>
  <c r="N2557" i="2"/>
  <c r="J2557" i="2"/>
  <c r="U2556" i="2"/>
  <c r="T2556" i="2"/>
  <c r="S2556" i="2"/>
  <c r="M2556" i="2"/>
  <c r="N2556" i="2"/>
  <c r="J2556" i="2"/>
  <c r="U2555" i="2"/>
  <c r="T2555" i="2"/>
  <c r="S2555" i="2"/>
  <c r="M2555" i="2"/>
  <c r="N2555" i="2"/>
  <c r="J2555" i="2"/>
  <c r="U2554" i="2"/>
  <c r="T2554" i="2"/>
  <c r="S2554" i="2"/>
  <c r="M2554" i="2"/>
  <c r="N2554" i="2"/>
  <c r="J2554" i="2"/>
  <c r="U2553" i="2"/>
  <c r="T2553" i="2"/>
  <c r="S2553" i="2"/>
  <c r="M2553" i="2"/>
  <c r="N2553" i="2"/>
  <c r="J2553" i="2"/>
  <c r="U2552" i="2"/>
  <c r="T2552" i="2"/>
  <c r="S2552" i="2"/>
  <c r="M2552" i="2"/>
  <c r="N2552" i="2"/>
  <c r="J2552" i="2"/>
  <c r="U2551" i="2"/>
  <c r="T2551" i="2"/>
  <c r="S2551" i="2"/>
  <c r="M2551" i="2"/>
  <c r="N2551" i="2"/>
  <c r="J2551" i="2"/>
  <c r="U2550" i="2"/>
  <c r="T2550" i="2"/>
  <c r="S2550" i="2"/>
  <c r="M2550" i="2"/>
  <c r="N2550" i="2"/>
  <c r="J2550" i="2"/>
  <c r="U2549" i="2"/>
  <c r="T2549" i="2"/>
  <c r="S2549" i="2"/>
  <c r="M2549" i="2"/>
  <c r="N2549" i="2"/>
  <c r="J2549" i="2"/>
  <c r="U2548" i="2"/>
  <c r="T2548" i="2"/>
  <c r="S2548" i="2"/>
  <c r="M2548" i="2"/>
  <c r="N2548" i="2"/>
  <c r="J2548" i="2"/>
  <c r="U2547" i="2"/>
  <c r="T2547" i="2"/>
  <c r="S2547" i="2"/>
  <c r="M2547" i="2"/>
  <c r="N2547" i="2"/>
  <c r="J2547" i="2"/>
  <c r="U2546" i="2"/>
  <c r="T2546" i="2"/>
  <c r="S2546" i="2"/>
  <c r="M2546" i="2"/>
  <c r="N2546" i="2"/>
  <c r="J2546" i="2"/>
  <c r="U2545" i="2"/>
  <c r="T2545" i="2"/>
  <c r="S2545" i="2"/>
  <c r="M2545" i="2"/>
  <c r="N2545" i="2"/>
  <c r="J2545" i="2"/>
  <c r="U2544" i="2"/>
  <c r="T2544" i="2"/>
  <c r="S2544" i="2"/>
  <c r="M2544" i="2"/>
  <c r="N2544" i="2"/>
  <c r="J2544" i="2"/>
  <c r="U2543" i="2"/>
  <c r="T2543" i="2"/>
  <c r="S2543" i="2"/>
  <c r="M2543" i="2"/>
  <c r="N2543" i="2"/>
  <c r="J2543" i="2"/>
  <c r="U2542" i="2"/>
  <c r="T2542" i="2"/>
  <c r="S2542" i="2"/>
  <c r="M2542" i="2"/>
  <c r="N2542" i="2"/>
  <c r="J2542" i="2"/>
  <c r="U2541" i="2"/>
  <c r="T2541" i="2"/>
  <c r="S2541" i="2"/>
  <c r="M2541" i="2"/>
  <c r="N2541" i="2"/>
  <c r="J2541" i="2"/>
  <c r="U2540" i="2"/>
  <c r="T2540" i="2"/>
  <c r="S2540" i="2"/>
  <c r="M2540" i="2"/>
  <c r="N2540" i="2"/>
  <c r="J2540" i="2"/>
  <c r="U2539" i="2"/>
  <c r="T2539" i="2"/>
  <c r="S2539" i="2"/>
  <c r="M2539" i="2"/>
  <c r="N2539" i="2"/>
  <c r="J2539" i="2"/>
  <c r="U2538" i="2"/>
  <c r="T2538" i="2"/>
  <c r="S2538" i="2"/>
  <c r="M2538" i="2"/>
  <c r="N2538" i="2"/>
  <c r="J2538" i="2"/>
  <c r="U2537" i="2"/>
  <c r="T2537" i="2"/>
  <c r="S2537" i="2"/>
  <c r="M2537" i="2"/>
  <c r="N2537" i="2"/>
  <c r="J2537" i="2"/>
  <c r="U2536" i="2"/>
  <c r="T2536" i="2"/>
  <c r="S2536" i="2"/>
  <c r="M2536" i="2"/>
  <c r="N2536" i="2"/>
  <c r="J2536" i="2"/>
  <c r="U2535" i="2"/>
  <c r="T2535" i="2"/>
  <c r="S2535" i="2"/>
  <c r="M2535" i="2"/>
  <c r="N2535" i="2"/>
  <c r="J2535" i="2"/>
  <c r="U2534" i="2"/>
  <c r="T2534" i="2"/>
  <c r="S2534" i="2"/>
  <c r="M2534" i="2"/>
  <c r="N2534" i="2"/>
  <c r="J2534" i="2"/>
  <c r="U2533" i="2"/>
  <c r="T2533" i="2"/>
  <c r="S2533" i="2"/>
  <c r="M2533" i="2"/>
  <c r="N2533" i="2"/>
  <c r="J2533" i="2"/>
  <c r="U2532" i="2"/>
  <c r="T2532" i="2"/>
  <c r="S2532" i="2"/>
  <c r="M2532" i="2"/>
  <c r="N2532" i="2"/>
  <c r="J2532" i="2"/>
  <c r="U2531" i="2"/>
  <c r="T2531" i="2"/>
  <c r="S2531" i="2"/>
  <c r="M2531" i="2"/>
  <c r="N2531" i="2"/>
  <c r="J2531" i="2"/>
  <c r="U2530" i="2"/>
  <c r="T2530" i="2"/>
  <c r="S2530" i="2"/>
  <c r="M2530" i="2"/>
  <c r="N2530" i="2"/>
  <c r="J2530" i="2"/>
  <c r="U2529" i="2"/>
  <c r="T2529" i="2"/>
  <c r="S2529" i="2"/>
  <c r="M2529" i="2"/>
  <c r="N2529" i="2"/>
  <c r="J2529" i="2"/>
  <c r="U2528" i="2"/>
  <c r="T2528" i="2"/>
  <c r="S2528" i="2"/>
  <c r="M2528" i="2"/>
  <c r="N2528" i="2"/>
  <c r="J2528" i="2"/>
  <c r="U2527" i="2"/>
  <c r="T2527" i="2"/>
  <c r="S2527" i="2"/>
  <c r="M2527" i="2"/>
  <c r="N2527" i="2"/>
  <c r="J2527" i="2"/>
  <c r="U2526" i="2"/>
  <c r="T2526" i="2"/>
  <c r="S2526" i="2"/>
  <c r="M2526" i="2"/>
  <c r="N2526" i="2"/>
  <c r="J2526" i="2"/>
  <c r="U2525" i="2"/>
  <c r="T2525" i="2"/>
  <c r="S2525" i="2"/>
  <c r="M2525" i="2"/>
  <c r="N2525" i="2"/>
  <c r="J2525" i="2"/>
  <c r="U2524" i="2"/>
  <c r="T2524" i="2"/>
  <c r="S2524" i="2"/>
  <c r="M2524" i="2"/>
  <c r="N2524" i="2"/>
  <c r="J2524" i="2"/>
  <c r="U2523" i="2"/>
  <c r="T2523" i="2"/>
  <c r="S2523" i="2"/>
  <c r="M2523" i="2"/>
  <c r="N2523" i="2"/>
  <c r="J2523" i="2"/>
  <c r="U2522" i="2"/>
  <c r="T2522" i="2"/>
  <c r="S2522" i="2"/>
  <c r="M2522" i="2"/>
  <c r="N2522" i="2"/>
  <c r="J2522" i="2"/>
  <c r="U2521" i="2"/>
  <c r="T2521" i="2"/>
  <c r="S2521" i="2"/>
  <c r="M2521" i="2"/>
  <c r="N2521" i="2"/>
  <c r="J2521" i="2"/>
  <c r="U2520" i="2"/>
  <c r="T2520" i="2"/>
  <c r="S2520" i="2"/>
  <c r="M2520" i="2"/>
  <c r="N2520" i="2"/>
  <c r="J2520" i="2"/>
  <c r="U2519" i="2"/>
  <c r="T2519" i="2"/>
  <c r="S2519" i="2"/>
  <c r="M2519" i="2"/>
  <c r="N2519" i="2"/>
  <c r="J2519" i="2"/>
  <c r="U2518" i="2"/>
  <c r="T2518" i="2"/>
  <c r="S2518" i="2"/>
  <c r="M2518" i="2"/>
  <c r="N2518" i="2"/>
  <c r="J2518" i="2"/>
  <c r="U2517" i="2"/>
  <c r="T2517" i="2"/>
  <c r="S2517" i="2"/>
  <c r="M2517" i="2"/>
  <c r="N2517" i="2"/>
  <c r="J2517" i="2"/>
  <c r="U2516" i="2"/>
  <c r="T2516" i="2"/>
  <c r="S2516" i="2"/>
  <c r="M2516" i="2"/>
  <c r="N2516" i="2"/>
  <c r="J2516" i="2"/>
  <c r="U2515" i="2"/>
  <c r="T2515" i="2"/>
  <c r="S2515" i="2"/>
  <c r="M2515" i="2"/>
  <c r="N2515" i="2"/>
  <c r="J2515" i="2"/>
  <c r="U2514" i="2"/>
  <c r="T2514" i="2"/>
  <c r="S2514" i="2"/>
  <c r="M2514" i="2"/>
  <c r="N2514" i="2"/>
  <c r="J2514" i="2"/>
  <c r="U2513" i="2"/>
  <c r="T2513" i="2"/>
  <c r="S2513" i="2"/>
  <c r="M2513" i="2"/>
  <c r="N2513" i="2"/>
  <c r="J2513" i="2"/>
  <c r="U2512" i="2"/>
  <c r="T2512" i="2"/>
  <c r="S2512" i="2"/>
  <c r="M2512" i="2"/>
  <c r="N2512" i="2"/>
  <c r="J2512" i="2"/>
  <c r="U2511" i="2"/>
  <c r="T2511" i="2"/>
  <c r="S2511" i="2"/>
  <c r="M2511" i="2"/>
  <c r="N2511" i="2"/>
  <c r="J2511" i="2"/>
  <c r="U2510" i="2"/>
  <c r="T2510" i="2"/>
  <c r="S2510" i="2"/>
  <c r="M2510" i="2"/>
  <c r="N2510" i="2"/>
  <c r="J2510" i="2"/>
  <c r="U2509" i="2"/>
  <c r="T2509" i="2"/>
  <c r="S2509" i="2"/>
  <c r="M2509" i="2"/>
  <c r="N2509" i="2"/>
  <c r="J2509" i="2"/>
  <c r="U2508" i="2"/>
  <c r="T2508" i="2"/>
  <c r="S2508" i="2"/>
  <c r="M2508" i="2"/>
  <c r="N2508" i="2"/>
  <c r="J2508" i="2"/>
  <c r="U2507" i="2"/>
  <c r="T2507" i="2"/>
  <c r="S2507" i="2"/>
  <c r="M2507" i="2"/>
  <c r="N2507" i="2"/>
  <c r="J2507" i="2"/>
  <c r="U2506" i="2"/>
  <c r="T2506" i="2"/>
  <c r="S2506" i="2"/>
  <c r="M2506" i="2"/>
  <c r="N2506" i="2"/>
  <c r="J2506" i="2"/>
  <c r="U2505" i="2"/>
  <c r="T2505" i="2"/>
  <c r="S2505" i="2"/>
  <c r="M2505" i="2"/>
  <c r="N2505" i="2"/>
  <c r="J2505" i="2"/>
  <c r="U2504" i="2"/>
  <c r="T2504" i="2"/>
  <c r="S2504" i="2"/>
  <c r="M2504" i="2"/>
  <c r="N2504" i="2"/>
  <c r="J2504" i="2"/>
  <c r="U2503" i="2"/>
  <c r="T2503" i="2"/>
  <c r="S2503" i="2"/>
  <c r="M2503" i="2"/>
  <c r="N2503" i="2"/>
  <c r="J2503" i="2"/>
  <c r="U2502" i="2"/>
  <c r="T2502" i="2"/>
  <c r="S2502" i="2"/>
  <c r="M2502" i="2"/>
  <c r="N2502" i="2"/>
  <c r="J2502" i="2"/>
  <c r="U2501" i="2"/>
  <c r="T2501" i="2"/>
  <c r="S2501" i="2"/>
  <c r="M2501" i="2"/>
  <c r="N2501" i="2"/>
  <c r="J2501" i="2"/>
  <c r="U2500" i="2"/>
  <c r="T2500" i="2"/>
  <c r="S2500" i="2"/>
  <c r="M2500" i="2"/>
  <c r="N2500" i="2"/>
  <c r="J2500" i="2"/>
  <c r="U2499" i="2"/>
  <c r="T2499" i="2"/>
  <c r="S2499" i="2"/>
  <c r="M2499" i="2"/>
  <c r="N2499" i="2"/>
  <c r="J2499" i="2"/>
  <c r="U2498" i="2"/>
  <c r="T2498" i="2"/>
  <c r="S2498" i="2"/>
  <c r="M2498" i="2"/>
  <c r="N2498" i="2"/>
  <c r="J2498" i="2"/>
  <c r="U2497" i="2"/>
  <c r="T2497" i="2"/>
  <c r="S2497" i="2"/>
  <c r="M2497" i="2"/>
  <c r="N2497" i="2"/>
  <c r="J2497" i="2"/>
  <c r="U2496" i="2"/>
  <c r="T2496" i="2"/>
  <c r="S2496" i="2"/>
  <c r="M2496" i="2"/>
  <c r="N2496" i="2"/>
  <c r="J2496" i="2"/>
  <c r="U2495" i="2"/>
  <c r="T2495" i="2"/>
  <c r="S2495" i="2"/>
  <c r="M2495" i="2"/>
  <c r="N2495" i="2"/>
  <c r="J2495" i="2"/>
  <c r="U2494" i="2"/>
  <c r="T2494" i="2"/>
  <c r="S2494" i="2"/>
  <c r="M2494" i="2"/>
  <c r="N2494" i="2"/>
  <c r="J2494" i="2"/>
  <c r="U2493" i="2"/>
  <c r="T2493" i="2"/>
  <c r="S2493" i="2"/>
  <c r="M2493" i="2"/>
  <c r="N2493" i="2"/>
  <c r="J2493" i="2"/>
  <c r="U2492" i="2"/>
  <c r="T2492" i="2"/>
  <c r="S2492" i="2"/>
  <c r="M2492" i="2"/>
  <c r="N2492" i="2"/>
  <c r="J2492" i="2"/>
  <c r="U2491" i="2"/>
  <c r="T2491" i="2"/>
  <c r="S2491" i="2"/>
  <c r="M2491" i="2"/>
  <c r="N2491" i="2"/>
  <c r="J2491" i="2"/>
  <c r="U2490" i="2"/>
  <c r="T2490" i="2"/>
  <c r="S2490" i="2"/>
  <c r="M2490" i="2"/>
  <c r="N2490" i="2"/>
  <c r="J2490" i="2"/>
  <c r="U2489" i="2"/>
  <c r="T2489" i="2"/>
  <c r="S2489" i="2"/>
  <c r="M2489" i="2"/>
  <c r="N2489" i="2"/>
  <c r="J2489" i="2"/>
  <c r="U2488" i="2"/>
  <c r="T2488" i="2"/>
  <c r="S2488" i="2"/>
  <c r="M2488" i="2"/>
  <c r="N2488" i="2"/>
  <c r="J2488" i="2"/>
  <c r="U2487" i="2"/>
  <c r="T2487" i="2"/>
  <c r="S2487" i="2"/>
  <c r="M2487" i="2"/>
  <c r="N2487" i="2"/>
  <c r="J2487" i="2"/>
  <c r="U2486" i="2"/>
  <c r="T2486" i="2"/>
  <c r="S2486" i="2"/>
  <c r="M2486" i="2"/>
  <c r="N2486" i="2"/>
  <c r="J2486" i="2"/>
  <c r="U2485" i="2"/>
  <c r="T2485" i="2"/>
  <c r="S2485" i="2"/>
  <c r="M2485" i="2"/>
  <c r="N2485" i="2"/>
  <c r="J2485" i="2"/>
  <c r="U2484" i="2"/>
  <c r="T2484" i="2"/>
  <c r="S2484" i="2"/>
  <c r="M2484" i="2"/>
  <c r="N2484" i="2"/>
  <c r="J2484" i="2"/>
  <c r="U2483" i="2"/>
  <c r="T2483" i="2"/>
  <c r="S2483" i="2"/>
  <c r="M2483" i="2"/>
  <c r="N2483" i="2"/>
  <c r="J2483" i="2"/>
  <c r="U2482" i="2"/>
  <c r="T2482" i="2"/>
  <c r="S2482" i="2"/>
  <c r="M2482" i="2"/>
  <c r="N2482" i="2"/>
  <c r="J2482" i="2"/>
  <c r="U2481" i="2"/>
  <c r="T2481" i="2"/>
  <c r="S2481" i="2"/>
  <c r="M2481" i="2"/>
  <c r="N2481" i="2"/>
  <c r="J2481" i="2"/>
  <c r="U2480" i="2"/>
  <c r="T2480" i="2"/>
  <c r="S2480" i="2"/>
  <c r="M2480" i="2"/>
  <c r="N2480" i="2"/>
  <c r="J2480" i="2"/>
  <c r="U2479" i="2"/>
  <c r="T2479" i="2"/>
  <c r="S2479" i="2"/>
  <c r="M2479" i="2"/>
  <c r="N2479" i="2"/>
  <c r="J2479" i="2"/>
  <c r="U2478" i="2"/>
  <c r="T2478" i="2"/>
  <c r="S2478" i="2"/>
  <c r="M2478" i="2"/>
  <c r="N2478" i="2"/>
  <c r="J2478" i="2"/>
  <c r="U2477" i="2"/>
  <c r="T2477" i="2"/>
  <c r="S2477" i="2"/>
  <c r="M2477" i="2"/>
  <c r="N2477" i="2"/>
  <c r="J2477" i="2"/>
  <c r="U2476" i="2"/>
  <c r="T2476" i="2"/>
  <c r="S2476" i="2"/>
  <c r="M2476" i="2"/>
  <c r="N2476" i="2"/>
  <c r="J2476" i="2"/>
  <c r="U2475" i="2"/>
  <c r="T2475" i="2"/>
  <c r="S2475" i="2"/>
  <c r="M2475" i="2"/>
  <c r="N2475" i="2"/>
  <c r="J2475" i="2"/>
  <c r="U2474" i="2"/>
  <c r="T2474" i="2"/>
  <c r="S2474" i="2"/>
  <c r="M2474" i="2"/>
  <c r="N2474" i="2"/>
  <c r="J2474" i="2"/>
  <c r="U2473" i="2"/>
  <c r="T2473" i="2"/>
  <c r="S2473" i="2"/>
  <c r="M2473" i="2"/>
  <c r="N2473" i="2"/>
  <c r="J2473" i="2"/>
  <c r="U2472" i="2"/>
  <c r="T2472" i="2"/>
  <c r="S2472" i="2"/>
  <c r="M2472" i="2"/>
  <c r="N2472" i="2"/>
  <c r="J2472" i="2"/>
  <c r="U2471" i="2"/>
  <c r="T2471" i="2"/>
  <c r="S2471" i="2"/>
  <c r="M2471" i="2"/>
  <c r="N2471" i="2"/>
  <c r="J2471" i="2"/>
  <c r="U2470" i="2"/>
  <c r="T2470" i="2"/>
  <c r="S2470" i="2"/>
  <c r="M2470" i="2"/>
  <c r="N2470" i="2"/>
  <c r="J2470" i="2"/>
  <c r="U2469" i="2"/>
  <c r="T2469" i="2"/>
  <c r="S2469" i="2"/>
  <c r="M2469" i="2"/>
  <c r="N2469" i="2"/>
  <c r="J2469" i="2"/>
  <c r="U2468" i="2"/>
  <c r="T2468" i="2"/>
  <c r="S2468" i="2"/>
  <c r="M2468" i="2"/>
  <c r="N2468" i="2"/>
  <c r="J2468" i="2"/>
  <c r="U2467" i="2"/>
  <c r="T2467" i="2"/>
  <c r="S2467" i="2"/>
  <c r="M2467" i="2"/>
  <c r="N2467" i="2"/>
  <c r="J2467" i="2"/>
  <c r="U2466" i="2"/>
  <c r="T2466" i="2"/>
  <c r="S2466" i="2"/>
  <c r="M2466" i="2"/>
  <c r="N2466" i="2"/>
  <c r="J2466" i="2"/>
  <c r="U2465" i="2"/>
  <c r="T2465" i="2"/>
  <c r="S2465" i="2"/>
  <c r="M2465" i="2"/>
  <c r="N2465" i="2"/>
  <c r="J2465" i="2"/>
  <c r="U2464" i="2"/>
  <c r="T2464" i="2"/>
  <c r="S2464" i="2"/>
  <c r="M2464" i="2"/>
  <c r="N2464" i="2"/>
  <c r="J2464" i="2"/>
  <c r="U2463" i="2"/>
  <c r="T2463" i="2"/>
  <c r="S2463" i="2"/>
  <c r="M2463" i="2"/>
  <c r="N2463" i="2"/>
  <c r="J2463" i="2"/>
  <c r="U2462" i="2"/>
  <c r="T2462" i="2"/>
  <c r="S2462" i="2"/>
  <c r="M2462" i="2"/>
  <c r="N2462" i="2"/>
  <c r="J2462" i="2"/>
  <c r="U2461" i="2"/>
  <c r="T2461" i="2"/>
  <c r="S2461" i="2"/>
  <c r="M2461" i="2"/>
  <c r="N2461" i="2"/>
  <c r="J2461" i="2"/>
  <c r="U2460" i="2"/>
  <c r="T2460" i="2"/>
  <c r="S2460" i="2"/>
  <c r="M2460" i="2"/>
  <c r="N2460" i="2"/>
  <c r="J2460" i="2"/>
  <c r="U2459" i="2"/>
  <c r="T2459" i="2"/>
  <c r="S2459" i="2"/>
  <c r="M2459" i="2"/>
  <c r="N2459" i="2"/>
  <c r="J2459" i="2"/>
  <c r="U2458" i="2"/>
  <c r="T2458" i="2"/>
  <c r="S2458" i="2"/>
  <c r="M2458" i="2"/>
  <c r="N2458" i="2"/>
  <c r="J2458" i="2"/>
  <c r="U2457" i="2"/>
  <c r="T2457" i="2"/>
  <c r="S2457" i="2"/>
  <c r="M2457" i="2"/>
  <c r="N2457" i="2"/>
  <c r="J2457" i="2"/>
  <c r="U2456" i="2"/>
  <c r="T2456" i="2"/>
  <c r="S2456" i="2"/>
  <c r="M2456" i="2"/>
  <c r="N2456" i="2"/>
  <c r="J2456" i="2"/>
  <c r="U2455" i="2"/>
  <c r="T2455" i="2"/>
  <c r="S2455" i="2"/>
  <c r="M2455" i="2"/>
  <c r="N2455" i="2"/>
  <c r="J2455" i="2"/>
  <c r="U2454" i="2"/>
  <c r="T2454" i="2"/>
  <c r="S2454" i="2"/>
  <c r="M2454" i="2"/>
  <c r="N2454" i="2"/>
  <c r="J2454" i="2"/>
  <c r="U2453" i="2"/>
  <c r="T2453" i="2"/>
  <c r="S2453" i="2"/>
  <c r="M2453" i="2"/>
  <c r="N2453" i="2"/>
  <c r="J2453" i="2"/>
  <c r="U2452" i="2"/>
  <c r="T2452" i="2"/>
  <c r="S2452" i="2"/>
  <c r="M2452" i="2"/>
  <c r="N2452" i="2"/>
  <c r="J2452" i="2"/>
  <c r="U2451" i="2"/>
  <c r="T2451" i="2"/>
  <c r="S2451" i="2"/>
  <c r="M2451" i="2"/>
  <c r="N2451" i="2"/>
  <c r="J2451" i="2"/>
  <c r="U2450" i="2"/>
  <c r="T2450" i="2"/>
  <c r="S2450" i="2"/>
  <c r="M2450" i="2"/>
  <c r="N2450" i="2"/>
  <c r="J2450" i="2"/>
  <c r="U2449" i="2"/>
  <c r="T2449" i="2"/>
  <c r="S2449" i="2"/>
  <c r="M2449" i="2"/>
  <c r="N2449" i="2"/>
  <c r="J2449" i="2"/>
  <c r="U2448" i="2"/>
  <c r="T2448" i="2"/>
  <c r="S2448" i="2"/>
  <c r="M2448" i="2"/>
  <c r="N2448" i="2"/>
  <c r="J2448" i="2"/>
  <c r="U2447" i="2"/>
  <c r="T2447" i="2"/>
  <c r="S2447" i="2"/>
  <c r="M2447" i="2"/>
  <c r="N2447" i="2"/>
  <c r="J2447" i="2"/>
  <c r="U2446" i="2"/>
  <c r="T2446" i="2"/>
  <c r="S2446" i="2"/>
  <c r="M2446" i="2"/>
  <c r="N2446" i="2"/>
  <c r="J2446" i="2"/>
  <c r="U2445" i="2"/>
  <c r="T2445" i="2"/>
  <c r="S2445" i="2"/>
  <c r="M2445" i="2"/>
  <c r="N2445" i="2"/>
  <c r="J2445" i="2"/>
  <c r="U2444" i="2"/>
  <c r="T2444" i="2"/>
  <c r="S2444" i="2"/>
  <c r="M2444" i="2"/>
  <c r="N2444" i="2"/>
  <c r="J2444" i="2"/>
  <c r="U2443" i="2"/>
  <c r="T2443" i="2"/>
  <c r="S2443" i="2"/>
  <c r="M2443" i="2"/>
  <c r="N2443" i="2"/>
  <c r="J2443" i="2"/>
  <c r="U2442" i="2"/>
  <c r="T2442" i="2"/>
  <c r="S2442" i="2"/>
  <c r="M2442" i="2"/>
  <c r="N2442" i="2"/>
  <c r="J2442" i="2"/>
  <c r="U2441" i="2"/>
  <c r="T2441" i="2"/>
  <c r="S2441" i="2"/>
  <c r="M2441" i="2"/>
  <c r="N2441" i="2"/>
  <c r="J2441" i="2"/>
  <c r="U2440" i="2"/>
  <c r="T2440" i="2"/>
  <c r="S2440" i="2"/>
  <c r="M2440" i="2"/>
  <c r="N2440" i="2"/>
  <c r="J2440" i="2"/>
  <c r="U2439" i="2"/>
  <c r="T2439" i="2"/>
  <c r="S2439" i="2"/>
  <c r="M2439" i="2"/>
  <c r="N2439" i="2"/>
  <c r="J2439" i="2"/>
  <c r="U2438" i="2"/>
  <c r="T2438" i="2"/>
  <c r="S2438" i="2"/>
  <c r="M2438" i="2"/>
  <c r="N2438" i="2"/>
  <c r="J2438" i="2"/>
  <c r="U2437" i="2"/>
  <c r="T2437" i="2"/>
  <c r="S2437" i="2"/>
  <c r="M2437" i="2"/>
  <c r="N2437" i="2"/>
  <c r="J2437" i="2"/>
  <c r="U2436" i="2"/>
  <c r="T2436" i="2"/>
  <c r="S2436" i="2"/>
  <c r="M2436" i="2"/>
  <c r="N2436" i="2"/>
  <c r="J2436" i="2"/>
  <c r="U2435" i="2"/>
  <c r="T2435" i="2"/>
  <c r="S2435" i="2"/>
  <c r="M2435" i="2"/>
  <c r="N2435" i="2"/>
  <c r="J2435" i="2"/>
  <c r="U2434" i="2"/>
  <c r="T2434" i="2"/>
  <c r="S2434" i="2"/>
  <c r="M2434" i="2"/>
  <c r="N2434" i="2"/>
  <c r="J2434" i="2"/>
  <c r="U2433" i="2"/>
  <c r="T2433" i="2"/>
  <c r="S2433" i="2"/>
  <c r="M2433" i="2"/>
  <c r="N2433" i="2"/>
  <c r="J2433" i="2"/>
  <c r="U2432" i="2"/>
  <c r="T2432" i="2"/>
  <c r="S2432" i="2"/>
  <c r="M2432" i="2"/>
  <c r="N2432" i="2"/>
  <c r="J2432" i="2"/>
  <c r="U2431" i="2"/>
  <c r="T2431" i="2"/>
  <c r="S2431" i="2"/>
  <c r="M2431" i="2"/>
  <c r="N2431" i="2"/>
  <c r="J2431" i="2"/>
  <c r="U2430" i="2"/>
  <c r="T2430" i="2"/>
  <c r="S2430" i="2"/>
  <c r="M2430" i="2"/>
  <c r="N2430" i="2"/>
  <c r="J2430" i="2"/>
  <c r="U2429" i="2"/>
  <c r="T2429" i="2"/>
  <c r="S2429" i="2"/>
  <c r="M2429" i="2"/>
  <c r="N2429" i="2"/>
  <c r="J2429" i="2"/>
  <c r="U2428" i="2"/>
  <c r="T2428" i="2"/>
  <c r="S2428" i="2"/>
  <c r="M2428" i="2"/>
  <c r="N2428" i="2"/>
  <c r="J2428" i="2"/>
  <c r="U2427" i="2"/>
  <c r="T2427" i="2"/>
  <c r="S2427" i="2"/>
  <c r="M2427" i="2"/>
  <c r="N2427" i="2"/>
  <c r="J2427" i="2"/>
  <c r="U2426" i="2"/>
  <c r="T2426" i="2"/>
  <c r="S2426" i="2"/>
  <c r="M2426" i="2"/>
  <c r="N2426" i="2"/>
  <c r="J2426" i="2"/>
  <c r="U2425" i="2"/>
  <c r="T2425" i="2"/>
  <c r="S2425" i="2"/>
  <c r="M2425" i="2"/>
  <c r="N2425" i="2"/>
  <c r="J2425" i="2"/>
  <c r="U2424" i="2"/>
  <c r="T2424" i="2"/>
  <c r="S2424" i="2"/>
  <c r="M2424" i="2"/>
  <c r="N2424" i="2"/>
  <c r="J2424" i="2"/>
  <c r="U2423" i="2"/>
  <c r="T2423" i="2"/>
  <c r="S2423" i="2"/>
  <c r="M2423" i="2"/>
  <c r="N2423" i="2"/>
  <c r="J2423" i="2"/>
  <c r="U2422" i="2"/>
  <c r="T2422" i="2"/>
  <c r="S2422" i="2"/>
  <c r="M2422" i="2"/>
  <c r="N2422" i="2"/>
  <c r="J2422" i="2"/>
  <c r="U2421" i="2"/>
  <c r="T2421" i="2"/>
  <c r="S2421" i="2"/>
  <c r="M2421" i="2"/>
  <c r="N2421" i="2"/>
  <c r="J2421" i="2"/>
  <c r="U2420" i="2"/>
  <c r="T2420" i="2"/>
  <c r="S2420" i="2"/>
  <c r="M2420" i="2"/>
  <c r="N2420" i="2"/>
  <c r="J2420" i="2"/>
  <c r="U2419" i="2"/>
  <c r="T2419" i="2"/>
  <c r="S2419" i="2"/>
  <c r="M2419" i="2"/>
  <c r="N2419" i="2"/>
  <c r="J2419" i="2"/>
  <c r="U2418" i="2"/>
  <c r="T2418" i="2"/>
  <c r="S2418" i="2"/>
  <c r="M2418" i="2"/>
  <c r="N2418" i="2"/>
  <c r="J2418" i="2"/>
  <c r="U2417" i="2"/>
  <c r="T2417" i="2"/>
  <c r="S2417" i="2"/>
  <c r="M2417" i="2"/>
  <c r="N2417" i="2"/>
  <c r="J2417" i="2"/>
  <c r="U2416" i="2"/>
  <c r="T2416" i="2"/>
  <c r="S2416" i="2"/>
  <c r="M2416" i="2"/>
  <c r="N2416" i="2"/>
  <c r="J2416" i="2"/>
  <c r="U2415" i="2"/>
  <c r="T2415" i="2"/>
  <c r="S2415" i="2"/>
  <c r="M2415" i="2"/>
  <c r="N2415" i="2"/>
  <c r="J2415" i="2"/>
  <c r="U2414" i="2"/>
  <c r="T2414" i="2"/>
  <c r="S2414" i="2"/>
  <c r="M2414" i="2"/>
  <c r="N2414" i="2"/>
  <c r="J2414" i="2"/>
  <c r="U2413" i="2"/>
  <c r="T2413" i="2"/>
  <c r="S2413" i="2"/>
  <c r="M2413" i="2"/>
  <c r="N2413" i="2"/>
  <c r="J2413" i="2"/>
  <c r="U2412" i="2"/>
  <c r="T2412" i="2"/>
  <c r="S2412" i="2"/>
  <c r="M2412" i="2"/>
  <c r="N2412" i="2"/>
  <c r="J2412" i="2"/>
  <c r="U2411" i="2"/>
  <c r="T2411" i="2"/>
  <c r="S2411" i="2"/>
  <c r="M2411" i="2"/>
  <c r="N2411" i="2"/>
  <c r="J2411" i="2"/>
  <c r="U2410" i="2"/>
  <c r="T2410" i="2"/>
  <c r="S2410" i="2"/>
  <c r="M2410" i="2"/>
  <c r="N2410" i="2"/>
  <c r="J2410" i="2"/>
  <c r="U2409" i="2"/>
  <c r="T2409" i="2"/>
  <c r="S2409" i="2"/>
  <c r="M2409" i="2"/>
  <c r="N2409" i="2"/>
  <c r="J2409" i="2"/>
  <c r="U2408" i="2"/>
  <c r="T2408" i="2"/>
  <c r="S2408" i="2"/>
  <c r="M2408" i="2"/>
  <c r="N2408" i="2"/>
  <c r="J2408" i="2"/>
  <c r="U2407" i="2"/>
  <c r="T2407" i="2"/>
  <c r="S2407" i="2"/>
  <c r="M2407" i="2"/>
  <c r="N2407" i="2"/>
  <c r="J2407" i="2"/>
  <c r="U2406" i="2"/>
  <c r="T2406" i="2"/>
  <c r="S2406" i="2"/>
  <c r="M2406" i="2"/>
  <c r="N2406" i="2"/>
  <c r="J2406" i="2"/>
  <c r="U2405" i="2"/>
  <c r="T2405" i="2"/>
  <c r="S2405" i="2"/>
  <c r="M2405" i="2"/>
  <c r="N2405" i="2"/>
  <c r="J2405" i="2"/>
  <c r="U2404" i="2"/>
  <c r="T2404" i="2"/>
  <c r="S2404" i="2"/>
  <c r="M2404" i="2"/>
  <c r="N2404" i="2"/>
  <c r="J2404" i="2"/>
  <c r="U2403" i="2"/>
  <c r="T2403" i="2"/>
  <c r="S2403" i="2"/>
  <c r="M2403" i="2"/>
  <c r="N2403" i="2"/>
  <c r="J2403" i="2"/>
  <c r="U2402" i="2"/>
  <c r="T2402" i="2"/>
  <c r="S2402" i="2"/>
  <c r="M2402" i="2"/>
  <c r="N2402" i="2"/>
  <c r="J2402" i="2"/>
  <c r="U2401" i="2"/>
  <c r="T2401" i="2"/>
  <c r="S2401" i="2"/>
  <c r="M2401" i="2"/>
  <c r="N2401" i="2"/>
  <c r="J2401" i="2"/>
  <c r="U2400" i="2"/>
  <c r="T2400" i="2"/>
  <c r="S2400" i="2"/>
  <c r="M2400" i="2"/>
  <c r="N2400" i="2"/>
  <c r="J2400" i="2"/>
  <c r="U2399" i="2"/>
  <c r="T2399" i="2"/>
  <c r="S2399" i="2"/>
  <c r="M2399" i="2"/>
  <c r="N2399" i="2"/>
  <c r="J2399" i="2"/>
  <c r="U2398" i="2"/>
  <c r="T2398" i="2"/>
  <c r="S2398" i="2"/>
  <c r="M2398" i="2"/>
  <c r="N2398" i="2"/>
  <c r="J2398" i="2"/>
  <c r="U2397" i="2"/>
  <c r="T2397" i="2"/>
  <c r="S2397" i="2"/>
  <c r="M2397" i="2"/>
  <c r="N2397" i="2"/>
  <c r="J2397" i="2"/>
  <c r="U2396" i="2"/>
  <c r="T2396" i="2"/>
  <c r="S2396" i="2"/>
  <c r="M2396" i="2"/>
  <c r="N2396" i="2"/>
  <c r="J2396" i="2"/>
  <c r="U2395" i="2"/>
  <c r="T2395" i="2"/>
  <c r="S2395" i="2"/>
  <c r="M2395" i="2"/>
  <c r="N2395" i="2"/>
  <c r="J2395" i="2"/>
  <c r="U2394" i="2"/>
  <c r="T2394" i="2"/>
  <c r="S2394" i="2"/>
  <c r="M2394" i="2"/>
  <c r="N2394" i="2"/>
  <c r="J2394" i="2"/>
  <c r="U2393" i="2"/>
  <c r="T2393" i="2"/>
  <c r="S2393" i="2"/>
  <c r="M2393" i="2"/>
  <c r="N2393" i="2"/>
  <c r="J2393" i="2"/>
  <c r="U2392" i="2"/>
  <c r="T2392" i="2"/>
  <c r="S2392" i="2"/>
  <c r="M2392" i="2"/>
  <c r="N2392" i="2"/>
  <c r="J2392" i="2"/>
  <c r="U2391" i="2"/>
  <c r="T2391" i="2"/>
  <c r="S2391" i="2"/>
  <c r="M2391" i="2"/>
  <c r="N2391" i="2"/>
  <c r="J2391" i="2"/>
  <c r="U2390" i="2"/>
  <c r="T2390" i="2"/>
  <c r="S2390" i="2"/>
  <c r="M2390" i="2"/>
  <c r="N2390" i="2"/>
  <c r="J2390" i="2"/>
  <c r="U2389" i="2"/>
  <c r="T2389" i="2"/>
  <c r="S2389" i="2"/>
  <c r="M2389" i="2"/>
  <c r="N2389" i="2"/>
  <c r="J2389" i="2"/>
  <c r="U2388" i="2"/>
  <c r="T2388" i="2"/>
  <c r="S2388" i="2"/>
  <c r="M2388" i="2"/>
  <c r="N2388" i="2"/>
  <c r="J2388" i="2"/>
  <c r="U2387" i="2"/>
  <c r="T2387" i="2"/>
  <c r="S2387" i="2"/>
  <c r="M2387" i="2"/>
  <c r="N2387" i="2"/>
  <c r="J2387" i="2"/>
  <c r="U2386" i="2"/>
  <c r="T2386" i="2"/>
  <c r="S2386" i="2"/>
  <c r="M2386" i="2"/>
  <c r="N2386" i="2"/>
  <c r="J2386" i="2"/>
  <c r="U2385" i="2"/>
  <c r="T2385" i="2"/>
  <c r="S2385" i="2"/>
  <c r="M2385" i="2"/>
  <c r="N2385" i="2"/>
  <c r="J2385" i="2"/>
  <c r="U2384" i="2"/>
  <c r="T2384" i="2"/>
  <c r="S2384" i="2"/>
  <c r="M2384" i="2"/>
  <c r="N2384" i="2"/>
  <c r="J2384" i="2"/>
  <c r="U2383" i="2"/>
  <c r="T2383" i="2"/>
  <c r="S2383" i="2"/>
  <c r="M2383" i="2"/>
  <c r="N2383" i="2"/>
  <c r="J2383" i="2"/>
  <c r="U2382" i="2"/>
  <c r="T2382" i="2"/>
  <c r="S2382" i="2"/>
  <c r="M2382" i="2"/>
  <c r="N2382" i="2"/>
  <c r="J2382" i="2"/>
  <c r="U2381" i="2"/>
  <c r="T2381" i="2"/>
  <c r="S2381" i="2"/>
  <c r="M2381" i="2"/>
  <c r="N2381" i="2"/>
  <c r="J2381" i="2"/>
  <c r="U2380" i="2"/>
  <c r="T2380" i="2"/>
  <c r="S2380" i="2"/>
  <c r="M2380" i="2"/>
  <c r="N2380" i="2"/>
  <c r="J2380" i="2"/>
  <c r="U2379" i="2"/>
  <c r="T2379" i="2"/>
  <c r="S2379" i="2"/>
  <c r="M2379" i="2"/>
  <c r="N2379" i="2"/>
  <c r="J2379" i="2"/>
  <c r="U2378" i="2"/>
  <c r="T2378" i="2"/>
  <c r="S2378" i="2"/>
  <c r="M2378" i="2"/>
  <c r="N2378" i="2"/>
  <c r="J2378" i="2"/>
  <c r="U2377" i="2"/>
  <c r="T2377" i="2"/>
  <c r="S2377" i="2"/>
  <c r="M2377" i="2"/>
  <c r="N2377" i="2"/>
  <c r="J2377" i="2"/>
  <c r="U2376" i="2"/>
  <c r="T2376" i="2"/>
  <c r="S2376" i="2"/>
  <c r="M2376" i="2"/>
  <c r="N2376" i="2"/>
  <c r="J2376" i="2"/>
  <c r="U2375" i="2"/>
  <c r="T2375" i="2"/>
  <c r="S2375" i="2"/>
  <c r="M2375" i="2"/>
  <c r="N2375" i="2"/>
  <c r="J2375" i="2"/>
  <c r="U2374" i="2"/>
  <c r="T2374" i="2"/>
  <c r="S2374" i="2"/>
  <c r="M2374" i="2"/>
  <c r="N2374" i="2"/>
  <c r="J2374" i="2"/>
  <c r="U2373" i="2"/>
  <c r="T2373" i="2"/>
  <c r="S2373" i="2"/>
  <c r="M2373" i="2"/>
  <c r="N2373" i="2"/>
  <c r="J2373" i="2"/>
  <c r="U2372" i="2"/>
  <c r="T2372" i="2"/>
  <c r="S2372" i="2"/>
  <c r="M2372" i="2"/>
  <c r="N2372" i="2"/>
  <c r="J2372" i="2"/>
  <c r="U2371" i="2"/>
  <c r="T2371" i="2"/>
  <c r="S2371" i="2"/>
  <c r="M2371" i="2"/>
  <c r="N2371" i="2"/>
  <c r="J2371" i="2"/>
  <c r="U2370" i="2"/>
  <c r="T2370" i="2"/>
  <c r="S2370" i="2"/>
  <c r="M2370" i="2"/>
  <c r="N2370" i="2"/>
  <c r="J2370" i="2"/>
  <c r="U2369" i="2"/>
  <c r="T2369" i="2"/>
  <c r="S2369" i="2"/>
  <c r="M2369" i="2"/>
  <c r="N2369" i="2"/>
  <c r="J2369" i="2"/>
  <c r="U2368" i="2"/>
  <c r="T2368" i="2"/>
  <c r="S2368" i="2"/>
  <c r="M2368" i="2"/>
  <c r="N2368" i="2"/>
  <c r="J2368" i="2"/>
  <c r="U2367" i="2"/>
  <c r="T2367" i="2"/>
  <c r="S2367" i="2"/>
  <c r="M2367" i="2"/>
  <c r="N2367" i="2"/>
  <c r="J2367" i="2"/>
  <c r="U2366" i="2"/>
  <c r="T2366" i="2"/>
  <c r="S2366" i="2"/>
  <c r="M2366" i="2"/>
  <c r="N2366" i="2"/>
  <c r="J2366" i="2"/>
  <c r="U2365" i="2"/>
  <c r="T2365" i="2"/>
  <c r="S2365" i="2"/>
  <c r="M2365" i="2"/>
  <c r="N2365" i="2"/>
  <c r="J2365" i="2"/>
  <c r="U2364" i="2"/>
  <c r="T2364" i="2"/>
  <c r="S2364" i="2"/>
  <c r="M2364" i="2"/>
  <c r="N2364" i="2"/>
  <c r="J2364" i="2"/>
  <c r="U2363" i="2"/>
  <c r="T2363" i="2"/>
  <c r="S2363" i="2"/>
  <c r="M2363" i="2"/>
  <c r="N2363" i="2"/>
  <c r="J2363" i="2"/>
  <c r="U2362" i="2"/>
  <c r="T2362" i="2"/>
  <c r="S2362" i="2"/>
  <c r="M2362" i="2"/>
  <c r="N2362" i="2"/>
  <c r="J2362" i="2"/>
  <c r="U2361" i="2"/>
  <c r="T2361" i="2"/>
  <c r="S2361" i="2"/>
  <c r="M2361" i="2"/>
  <c r="N2361" i="2"/>
  <c r="J2361" i="2"/>
  <c r="U2360" i="2"/>
  <c r="T2360" i="2"/>
  <c r="S2360" i="2"/>
  <c r="M2360" i="2"/>
  <c r="N2360" i="2"/>
  <c r="J2360" i="2"/>
  <c r="U2359" i="2"/>
  <c r="T2359" i="2"/>
  <c r="S2359" i="2"/>
  <c r="M2359" i="2"/>
  <c r="N2359" i="2"/>
  <c r="J2359" i="2"/>
  <c r="U2358" i="2"/>
  <c r="T2358" i="2"/>
  <c r="S2358" i="2"/>
  <c r="M2358" i="2"/>
  <c r="N2358" i="2"/>
  <c r="J2358" i="2"/>
  <c r="U2357" i="2"/>
  <c r="T2357" i="2"/>
  <c r="S2357" i="2"/>
  <c r="M2357" i="2"/>
  <c r="N2357" i="2"/>
  <c r="J2357" i="2"/>
  <c r="U2356" i="2"/>
  <c r="T2356" i="2"/>
  <c r="S2356" i="2"/>
  <c r="M2356" i="2"/>
  <c r="N2356" i="2"/>
  <c r="J2356" i="2"/>
  <c r="U2355" i="2"/>
  <c r="T2355" i="2"/>
  <c r="S2355" i="2"/>
  <c r="M2355" i="2"/>
  <c r="N2355" i="2"/>
  <c r="J2355" i="2"/>
  <c r="U2354" i="2"/>
  <c r="T2354" i="2"/>
  <c r="S2354" i="2"/>
  <c r="M2354" i="2"/>
  <c r="N2354" i="2"/>
  <c r="J2354" i="2"/>
  <c r="U2353" i="2"/>
  <c r="T2353" i="2"/>
  <c r="S2353" i="2"/>
  <c r="M2353" i="2"/>
  <c r="N2353" i="2"/>
  <c r="J2353" i="2"/>
  <c r="U2352" i="2"/>
  <c r="T2352" i="2"/>
  <c r="S2352" i="2"/>
  <c r="M2352" i="2"/>
  <c r="N2352" i="2"/>
  <c r="J2352" i="2"/>
  <c r="U2351" i="2"/>
  <c r="T2351" i="2"/>
  <c r="S2351" i="2"/>
  <c r="M2351" i="2"/>
  <c r="N2351" i="2"/>
  <c r="J2351" i="2"/>
  <c r="U2350" i="2"/>
  <c r="T2350" i="2"/>
  <c r="S2350" i="2"/>
  <c r="M2350" i="2"/>
  <c r="N2350" i="2"/>
  <c r="J2350" i="2"/>
  <c r="U2349" i="2"/>
  <c r="T2349" i="2"/>
  <c r="S2349" i="2"/>
  <c r="M2349" i="2"/>
  <c r="N2349" i="2"/>
  <c r="J2349" i="2"/>
  <c r="U2348" i="2"/>
  <c r="T2348" i="2"/>
  <c r="S2348" i="2"/>
  <c r="M2348" i="2"/>
  <c r="N2348" i="2"/>
  <c r="J2348" i="2"/>
  <c r="U2347" i="2"/>
  <c r="T2347" i="2"/>
  <c r="S2347" i="2"/>
  <c r="M2347" i="2"/>
  <c r="N2347" i="2"/>
  <c r="J2347" i="2"/>
  <c r="U2346" i="2"/>
  <c r="T2346" i="2"/>
  <c r="S2346" i="2"/>
  <c r="M2346" i="2"/>
  <c r="N2346" i="2"/>
  <c r="J2346" i="2"/>
  <c r="U2345" i="2"/>
  <c r="T2345" i="2"/>
  <c r="S2345" i="2"/>
  <c r="M2345" i="2"/>
  <c r="N2345" i="2"/>
  <c r="J2345" i="2"/>
  <c r="U2344" i="2"/>
  <c r="T2344" i="2"/>
  <c r="S2344" i="2"/>
  <c r="M2344" i="2"/>
  <c r="N2344" i="2"/>
  <c r="J2344" i="2"/>
  <c r="U2343" i="2"/>
  <c r="T2343" i="2"/>
  <c r="S2343" i="2"/>
  <c r="M2343" i="2"/>
  <c r="N2343" i="2"/>
  <c r="J2343" i="2"/>
  <c r="U2342" i="2"/>
  <c r="T2342" i="2"/>
  <c r="S2342" i="2"/>
  <c r="M2342" i="2"/>
  <c r="N2342" i="2"/>
  <c r="J2342" i="2"/>
  <c r="U2341" i="2"/>
  <c r="T2341" i="2"/>
  <c r="S2341" i="2"/>
  <c r="M2341" i="2"/>
  <c r="N2341" i="2"/>
  <c r="J2341" i="2"/>
  <c r="U2340" i="2"/>
  <c r="T2340" i="2"/>
  <c r="S2340" i="2"/>
  <c r="M2340" i="2"/>
  <c r="N2340" i="2"/>
  <c r="J2340" i="2"/>
  <c r="U2339" i="2"/>
  <c r="T2339" i="2"/>
  <c r="S2339" i="2"/>
  <c r="M2339" i="2"/>
  <c r="N2339" i="2"/>
  <c r="J2339" i="2"/>
  <c r="U2338" i="2"/>
  <c r="T2338" i="2"/>
  <c r="S2338" i="2"/>
  <c r="M2338" i="2"/>
  <c r="N2338" i="2"/>
  <c r="J2338" i="2"/>
  <c r="U2337" i="2"/>
  <c r="T2337" i="2"/>
  <c r="S2337" i="2"/>
  <c r="M2337" i="2"/>
  <c r="N2337" i="2"/>
  <c r="J2337" i="2"/>
  <c r="U2336" i="2"/>
  <c r="T2336" i="2"/>
  <c r="S2336" i="2"/>
  <c r="M2336" i="2"/>
  <c r="N2336" i="2"/>
  <c r="J2336" i="2"/>
  <c r="U2335" i="2"/>
  <c r="T2335" i="2"/>
  <c r="S2335" i="2"/>
  <c r="M2335" i="2"/>
  <c r="N2335" i="2"/>
  <c r="J2335" i="2"/>
  <c r="U2334" i="2"/>
  <c r="T2334" i="2"/>
  <c r="S2334" i="2"/>
  <c r="M2334" i="2"/>
  <c r="N2334" i="2"/>
  <c r="J2334" i="2"/>
  <c r="U2333" i="2"/>
  <c r="T2333" i="2"/>
  <c r="S2333" i="2"/>
  <c r="M2333" i="2"/>
  <c r="N2333" i="2"/>
  <c r="J2333" i="2"/>
  <c r="U2332" i="2"/>
  <c r="T2332" i="2"/>
  <c r="S2332" i="2"/>
  <c r="M2332" i="2"/>
  <c r="N2332" i="2"/>
  <c r="J2332" i="2"/>
  <c r="U2331" i="2"/>
  <c r="T2331" i="2"/>
  <c r="S2331" i="2"/>
  <c r="M2331" i="2"/>
  <c r="N2331" i="2"/>
  <c r="J2331" i="2"/>
  <c r="U2330" i="2"/>
  <c r="T2330" i="2"/>
  <c r="S2330" i="2"/>
  <c r="M2330" i="2"/>
  <c r="N2330" i="2"/>
  <c r="J2330" i="2"/>
  <c r="U2329" i="2"/>
  <c r="T2329" i="2"/>
  <c r="S2329" i="2"/>
  <c r="M2329" i="2"/>
  <c r="N2329" i="2"/>
  <c r="J2329" i="2"/>
  <c r="U2328" i="2"/>
  <c r="T2328" i="2"/>
  <c r="S2328" i="2"/>
  <c r="M2328" i="2"/>
  <c r="N2328" i="2"/>
  <c r="J2328" i="2"/>
  <c r="U2327" i="2"/>
  <c r="T2327" i="2"/>
  <c r="S2327" i="2"/>
  <c r="M2327" i="2"/>
  <c r="N2327" i="2"/>
  <c r="J2327" i="2"/>
  <c r="U2326" i="2"/>
  <c r="T2326" i="2"/>
  <c r="S2326" i="2"/>
  <c r="M2326" i="2"/>
  <c r="N2326" i="2"/>
  <c r="J2326" i="2"/>
  <c r="U2325" i="2"/>
  <c r="T2325" i="2"/>
  <c r="S2325" i="2"/>
  <c r="M2325" i="2"/>
  <c r="N2325" i="2"/>
  <c r="J2325" i="2"/>
  <c r="U2324" i="2"/>
  <c r="T2324" i="2"/>
  <c r="S2324" i="2"/>
  <c r="M2324" i="2"/>
  <c r="N2324" i="2"/>
  <c r="J2324" i="2"/>
  <c r="U2323" i="2"/>
  <c r="T2323" i="2"/>
  <c r="S2323" i="2"/>
  <c r="M2323" i="2"/>
  <c r="N2323" i="2"/>
  <c r="J2323" i="2"/>
  <c r="U2322" i="2"/>
  <c r="T2322" i="2"/>
  <c r="S2322" i="2"/>
  <c r="M2322" i="2"/>
  <c r="N2322" i="2"/>
  <c r="J2322" i="2"/>
  <c r="U2321" i="2"/>
  <c r="T2321" i="2"/>
  <c r="S2321" i="2"/>
  <c r="M2321" i="2"/>
  <c r="N2321" i="2"/>
  <c r="J2321" i="2"/>
  <c r="U2320" i="2"/>
  <c r="T2320" i="2"/>
  <c r="S2320" i="2"/>
  <c r="M2320" i="2"/>
  <c r="N2320" i="2"/>
  <c r="J2320" i="2"/>
  <c r="U2319" i="2"/>
  <c r="T2319" i="2"/>
  <c r="S2319" i="2"/>
  <c r="M2319" i="2"/>
  <c r="N2319" i="2"/>
  <c r="J2319" i="2"/>
  <c r="U2318" i="2"/>
  <c r="T2318" i="2"/>
  <c r="S2318" i="2"/>
  <c r="M2318" i="2"/>
  <c r="N2318" i="2"/>
  <c r="J2318" i="2"/>
  <c r="U2317" i="2"/>
  <c r="T2317" i="2"/>
  <c r="S2317" i="2"/>
  <c r="M2317" i="2"/>
  <c r="N2317" i="2"/>
  <c r="J2317" i="2"/>
  <c r="U2316" i="2"/>
  <c r="T2316" i="2"/>
  <c r="S2316" i="2"/>
  <c r="M2316" i="2"/>
  <c r="N2316" i="2"/>
  <c r="J2316" i="2"/>
  <c r="U2315" i="2"/>
  <c r="T2315" i="2"/>
  <c r="S2315" i="2"/>
  <c r="M2315" i="2"/>
  <c r="N2315" i="2"/>
  <c r="J2315" i="2"/>
  <c r="U2314" i="2"/>
  <c r="T2314" i="2"/>
  <c r="S2314" i="2"/>
  <c r="M2314" i="2"/>
  <c r="N2314" i="2"/>
  <c r="J2314" i="2"/>
  <c r="U2313" i="2"/>
  <c r="T2313" i="2"/>
  <c r="S2313" i="2"/>
  <c r="M2313" i="2"/>
  <c r="N2313" i="2"/>
  <c r="J2313" i="2"/>
  <c r="U2312" i="2"/>
  <c r="T2312" i="2"/>
  <c r="S2312" i="2"/>
  <c r="M2312" i="2"/>
  <c r="N2312" i="2"/>
  <c r="J2312" i="2"/>
  <c r="U2311" i="2"/>
  <c r="T2311" i="2"/>
  <c r="S2311" i="2"/>
  <c r="M2311" i="2"/>
  <c r="N2311" i="2"/>
  <c r="J2311" i="2"/>
  <c r="U2310" i="2"/>
  <c r="T2310" i="2"/>
  <c r="S2310" i="2"/>
  <c r="M2310" i="2"/>
  <c r="N2310" i="2"/>
  <c r="J2310" i="2"/>
  <c r="U2309" i="2"/>
  <c r="T2309" i="2"/>
  <c r="S2309" i="2"/>
  <c r="M2309" i="2"/>
  <c r="N2309" i="2"/>
  <c r="J2309" i="2"/>
  <c r="U2308" i="2"/>
  <c r="T2308" i="2"/>
  <c r="S2308" i="2"/>
  <c r="M2308" i="2"/>
  <c r="N2308" i="2"/>
  <c r="J2308" i="2"/>
  <c r="U2307" i="2"/>
  <c r="T2307" i="2"/>
  <c r="S2307" i="2"/>
  <c r="M2307" i="2"/>
  <c r="N2307" i="2"/>
  <c r="J2307" i="2"/>
  <c r="U2306" i="2"/>
  <c r="T2306" i="2"/>
  <c r="S2306" i="2"/>
  <c r="M2306" i="2"/>
  <c r="N2306" i="2"/>
  <c r="J2306" i="2"/>
  <c r="U2305" i="2"/>
  <c r="T2305" i="2"/>
  <c r="S2305" i="2"/>
  <c r="M2305" i="2"/>
  <c r="N2305" i="2"/>
  <c r="J2305" i="2"/>
  <c r="U2304" i="2"/>
  <c r="T2304" i="2"/>
  <c r="S2304" i="2"/>
  <c r="M2304" i="2"/>
  <c r="N2304" i="2"/>
  <c r="J2304" i="2"/>
  <c r="U2303" i="2"/>
  <c r="T2303" i="2"/>
  <c r="S2303" i="2"/>
  <c r="M2303" i="2"/>
  <c r="N2303" i="2"/>
  <c r="J2303" i="2"/>
  <c r="U2302" i="2"/>
  <c r="T2302" i="2"/>
  <c r="S2302" i="2"/>
  <c r="M2302" i="2"/>
  <c r="N2302" i="2"/>
  <c r="J2302" i="2"/>
  <c r="U2301" i="2"/>
  <c r="T2301" i="2"/>
  <c r="S2301" i="2"/>
  <c r="M2301" i="2"/>
  <c r="N2301" i="2"/>
  <c r="J2301" i="2"/>
  <c r="U2300" i="2"/>
  <c r="T2300" i="2"/>
  <c r="S2300" i="2"/>
  <c r="M2300" i="2"/>
  <c r="N2300" i="2"/>
  <c r="J2300" i="2"/>
  <c r="U2299" i="2"/>
  <c r="T2299" i="2"/>
  <c r="S2299" i="2"/>
  <c r="M2299" i="2"/>
  <c r="N2299" i="2"/>
  <c r="J2299" i="2"/>
  <c r="U2298" i="2"/>
  <c r="T2298" i="2"/>
  <c r="S2298" i="2"/>
  <c r="M2298" i="2"/>
  <c r="N2298" i="2"/>
  <c r="J2298" i="2"/>
  <c r="U2297" i="2"/>
  <c r="T2297" i="2"/>
  <c r="S2297" i="2"/>
  <c r="M2297" i="2"/>
  <c r="N2297" i="2"/>
  <c r="J2297" i="2"/>
  <c r="U2296" i="2"/>
  <c r="T2296" i="2"/>
  <c r="S2296" i="2"/>
  <c r="M2296" i="2"/>
  <c r="N2296" i="2"/>
  <c r="J2296" i="2"/>
  <c r="U2295" i="2"/>
  <c r="T2295" i="2"/>
  <c r="S2295" i="2"/>
  <c r="M2295" i="2"/>
  <c r="N2295" i="2"/>
  <c r="J2295" i="2"/>
  <c r="U2294" i="2"/>
  <c r="T2294" i="2"/>
  <c r="S2294" i="2"/>
  <c r="M2294" i="2"/>
  <c r="N2294" i="2"/>
  <c r="J2294" i="2"/>
  <c r="U2293" i="2"/>
  <c r="T2293" i="2"/>
  <c r="S2293" i="2"/>
  <c r="M2293" i="2"/>
  <c r="N2293" i="2"/>
  <c r="J2293" i="2"/>
  <c r="U2292" i="2"/>
  <c r="T2292" i="2"/>
  <c r="S2292" i="2"/>
  <c r="M2292" i="2"/>
  <c r="N2292" i="2"/>
  <c r="J2292" i="2"/>
  <c r="U2291" i="2"/>
  <c r="T2291" i="2"/>
  <c r="S2291" i="2"/>
  <c r="M2291" i="2"/>
  <c r="N2291" i="2"/>
  <c r="J2291" i="2"/>
  <c r="U2290" i="2"/>
  <c r="T2290" i="2"/>
  <c r="S2290" i="2"/>
  <c r="M2290" i="2"/>
  <c r="N2290" i="2"/>
  <c r="J2290" i="2"/>
  <c r="U2289" i="2"/>
  <c r="T2289" i="2"/>
  <c r="S2289" i="2"/>
  <c r="M2289" i="2"/>
  <c r="N2289" i="2"/>
  <c r="J2289" i="2"/>
  <c r="U2288" i="2"/>
  <c r="T2288" i="2"/>
  <c r="S2288" i="2"/>
  <c r="M2288" i="2"/>
  <c r="N2288" i="2"/>
  <c r="J2288" i="2"/>
  <c r="U2287" i="2"/>
  <c r="T2287" i="2"/>
  <c r="S2287" i="2"/>
  <c r="M2287" i="2"/>
  <c r="N2287" i="2"/>
  <c r="J2287" i="2"/>
  <c r="U2286" i="2"/>
  <c r="T2286" i="2"/>
  <c r="S2286" i="2"/>
  <c r="M2286" i="2"/>
  <c r="N2286" i="2"/>
  <c r="J2286" i="2"/>
  <c r="U2285" i="2"/>
  <c r="T2285" i="2"/>
  <c r="S2285" i="2"/>
  <c r="M2285" i="2"/>
  <c r="N2285" i="2"/>
  <c r="J2285" i="2"/>
  <c r="U2284" i="2"/>
  <c r="T2284" i="2"/>
  <c r="S2284" i="2"/>
  <c r="M2284" i="2"/>
  <c r="N2284" i="2"/>
  <c r="J2284" i="2"/>
  <c r="U2283" i="2"/>
  <c r="T2283" i="2"/>
  <c r="S2283" i="2"/>
  <c r="M2283" i="2"/>
  <c r="N2283" i="2"/>
  <c r="J2283" i="2"/>
  <c r="U2282" i="2"/>
  <c r="T2282" i="2"/>
  <c r="S2282" i="2"/>
  <c r="M2282" i="2"/>
  <c r="N2282" i="2"/>
  <c r="J2282" i="2"/>
  <c r="U2281" i="2"/>
  <c r="T2281" i="2"/>
  <c r="S2281" i="2"/>
  <c r="M2281" i="2"/>
  <c r="N2281" i="2"/>
  <c r="J2281" i="2"/>
  <c r="U2280" i="2"/>
  <c r="T2280" i="2"/>
  <c r="S2280" i="2"/>
  <c r="M2280" i="2"/>
  <c r="N2280" i="2"/>
  <c r="J2280" i="2"/>
  <c r="U2279" i="2"/>
  <c r="T2279" i="2"/>
  <c r="S2279" i="2"/>
  <c r="M2279" i="2"/>
  <c r="N2279" i="2"/>
  <c r="J2279" i="2"/>
  <c r="U2278" i="2"/>
  <c r="T2278" i="2"/>
  <c r="S2278" i="2"/>
  <c r="M2278" i="2"/>
  <c r="N2278" i="2"/>
  <c r="J2278" i="2"/>
  <c r="U2277" i="2"/>
  <c r="T2277" i="2"/>
  <c r="S2277" i="2"/>
  <c r="M2277" i="2"/>
  <c r="N2277" i="2"/>
  <c r="J2277" i="2"/>
  <c r="U2276" i="2"/>
  <c r="T2276" i="2"/>
  <c r="S2276" i="2"/>
  <c r="M2276" i="2"/>
  <c r="N2276" i="2"/>
  <c r="J2276" i="2"/>
  <c r="U2275" i="2"/>
  <c r="T2275" i="2"/>
  <c r="S2275" i="2"/>
  <c r="M2275" i="2"/>
  <c r="N2275" i="2"/>
  <c r="J2275" i="2"/>
  <c r="U2274" i="2"/>
  <c r="T2274" i="2"/>
  <c r="S2274" i="2"/>
  <c r="M2274" i="2"/>
  <c r="N2274" i="2"/>
  <c r="J2274" i="2"/>
  <c r="U2273" i="2"/>
  <c r="T2273" i="2"/>
  <c r="S2273" i="2"/>
  <c r="M2273" i="2"/>
  <c r="N2273" i="2"/>
  <c r="J2273" i="2"/>
  <c r="U2272" i="2"/>
  <c r="T2272" i="2"/>
  <c r="S2272" i="2"/>
  <c r="M2272" i="2"/>
  <c r="N2272" i="2"/>
  <c r="J2272" i="2"/>
  <c r="U2271" i="2"/>
  <c r="T2271" i="2"/>
  <c r="S2271" i="2"/>
  <c r="M2271" i="2"/>
  <c r="N2271" i="2"/>
  <c r="J2271" i="2"/>
  <c r="U2270" i="2"/>
  <c r="T2270" i="2"/>
  <c r="S2270" i="2"/>
  <c r="M2270" i="2"/>
  <c r="N2270" i="2"/>
  <c r="J2270" i="2"/>
  <c r="U2269" i="2"/>
  <c r="T2269" i="2"/>
  <c r="S2269" i="2"/>
  <c r="M2269" i="2"/>
  <c r="N2269" i="2"/>
  <c r="J2269" i="2"/>
  <c r="U2268" i="2"/>
  <c r="T2268" i="2"/>
  <c r="S2268" i="2"/>
  <c r="M2268" i="2"/>
  <c r="N2268" i="2"/>
  <c r="J2268" i="2"/>
  <c r="U2267" i="2"/>
  <c r="T2267" i="2"/>
  <c r="S2267" i="2"/>
  <c r="M2267" i="2"/>
  <c r="N2267" i="2"/>
  <c r="J2267" i="2"/>
  <c r="U2266" i="2"/>
  <c r="T2266" i="2"/>
  <c r="S2266" i="2"/>
  <c r="M2266" i="2"/>
  <c r="N2266" i="2"/>
  <c r="J2266" i="2"/>
  <c r="U2265" i="2"/>
  <c r="T2265" i="2"/>
  <c r="S2265" i="2"/>
  <c r="M2265" i="2"/>
  <c r="N2265" i="2"/>
  <c r="J2265" i="2"/>
  <c r="U2264" i="2"/>
  <c r="T2264" i="2"/>
  <c r="S2264" i="2"/>
  <c r="M2264" i="2"/>
  <c r="N2264" i="2"/>
  <c r="J2264" i="2"/>
  <c r="U2263" i="2"/>
  <c r="T2263" i="2"/>
  <c r="S2263" i="2"/>
  <c r="M2263" i="2"/>
  <c r="N2263" i="2"/>
  <c r="J2263" i="2"/>
  <c r="U2262" i="2"/>
  <c r="T2262" i="2"/>
  <c r="S2262" i="2"/>
  <c r="M2262" i="2"/>
  <c r="N2262" i="2"/>
  <c r="J2262" i="2"/>
  <c r="U2261" i="2"/>
  <c r="T2261" i="2"/>
  <c r="S2261" i="2"/>
  <c r="M2261" i="2"/>
  <c r="N2261" i="2"/>
  <c r="J2261" i="2"/>
  <c r="U2260" i="2"/>
  <c r="T2260" i="2"/>
  <c r="S2260" i="2"/>
  <c r="M2260" i="2"/>
  <c r="N2260" i="2"/>
  <c r="J2260" i="2"/>
  <c r="U2259" i="2"/>
  <c r="T2259" i="2"/>
  <c r="S2259" i="2"/>
  <c r="M2259" i="2"/>
  <c r="N2259" i="2"/>
  <c r="J2259" i="2"/>
  <c r="U2258" i="2"/>
  <c r="T2258" i="2"/>
  <c r="S2258" i="2"/>
  <c r="M2258" i="2"/>
  <c r="N2258" i="2"/>
  <c r="J2258" i="2"/>
  <c r="U2257" i="2"/>
  <c r="T2257" i="2"/>
  <c r="S2257" i="2"/>
  <c r="M2257" i="2"/>
  <c r="N2257" i="2"/>
  <c r="J2257" i="2"/>
  <c r="U2256" i="2"/>
  <c r="T2256" i="2"/>
  <c r="S2256" i="2"/>
  <c r="M2256" i="2"/>
  <c r="N2256" i="2"/>
  <c r="J2256" i="2"/>
  <c r="U2255" i="2"/>
  <c r="T2255" i="2"/>
  <c r="S2255" i="2"/>
  <c r="M2255" i="2"/>
  <c r="N2255" i="2"/>
  <c r="J2255" i="2"/>
  <c r="U2254" i="2"/>
  <c r="T2254" i="2"/>
  <c r="S2254" i="2"/>
  <c r="M2254" i="2"/>
  <c r="N2254" i="2"/>
  <c r="J2254" i="2"/>
  <c r="U2253" i="2"/>
  <c r="T2253" i="2"/>
  <c r="S2253" i="2"/>
  <c r="M2253" i="2"/>
  <c r="N2253" i="2"/>
  <c r="J2253" i="2"/>
  <c r="U2252" i="2"/>
  <c r="T2252" i="2"/>
  <c r="S2252" i="2"/>
  <c r="M2252" i="2"/>
  <c r="N2252" i="2"/>
  <c r="J2252" i="2"/>
  <c r="U2251" i="2"/>
  <c r="T2251" i="2"/>
  <c r="S2251" i="2"/>
  <c r="M2251" i="2"/>
  <c r="N2251" i="2"/>
  <c r="J2251" i="2"/>
  <c r="U2250" i="2"/>
  <c r="T2250" i="2"/>
  <c r="S2250" i="2"/>
  <c r="M2250" i="2"/>
  <c r="N2250" i="2"/>
  <c r="J2250" i="2"/>
  <c r="U2249" i="2"/>
  <c r="T2249" i="2"/>
  <c r="S2249" i="2"/>
  <c r="M2249" i="2"/>
  <c r="N2249" i="2"/>
  <c r="J2249" i="2"/>
  <c r="U2248" i="2"/>
  <c r="T2248" i="2"/>
  <c r="S2248" i="2"/>
  <c r="M2248" i="2"/>
  <c r="N2248" i="2"/>
  <c r="J2248" i="2"/>
  <c r="U2247" i="2"/>
  <c r="T2247" i="2"/>
  <c r="S2247" i="2"/>
  <c r="M2247" i="2"/>
  <c r="N2247" i="2"/>
  <c r="J2247" i="2"/>
  <c r="U2246" i="2"/>
  <c r="T2246" i="2"/>
  <c r="S2246" i="2"/>
  <c r="M2246" i="2"/>
  <c r="N2246" i="2"/>
  <c r="J2246" i="2"/>
  <c r="U2245" i="2"/>
  <c r="T2245" i="2"/>
  <c r="S2245" i="2"/>
  <c r="M2245" i="2"/>
  <c r="N2245" i="2"/>
  <c r="J2245" i="2"/>
  <c r="U2244" i="2"/>
  <c r="T2244" i="2"/>
  <c r="S2244" i="2"/>
  <c r="M2244" i="2"/>
  <c r="N2244" i="2"/>
  <c r="J2244" i="2"/>
  <c r="U2243" i="2"/>
  <c r="T2243" i="2"/>
  <c r="S2243" i="2"/>
  <c r="M2243" i="2"/>
  <c r="N2243" i="2"/>
  <c r="J2243" i="2"/>
  <c r="U2242" i="2"/>
  <c r="T2242" i="2"/>
  <c r="S2242" i="2"/>
  <c r="M2242" i="2"/>
  <c r="N2242" i="2"/>
  <c r="J2242" i="2"/>
  <c r="U2241" i="2"/>
  <c r="T2241" i="2"/>
  <c r="S2241" i="2"/>
  <c r="M2241" i="2"/>
  <c r="N2241" i="2"/>
  <c r="J2241" i="2"/>
  <c r="U2240" i="2"/>
  <c r="T2240" i="2"/>
  <c r="S2240" i="2"/>
  <c r="M2240" i="2"/>
  <c r="N2240" i="2"/>
  <c r="J2240" i="2"/>
  <c r="U2239" i="2"/>
  <c r="T2239" i="2"/>
  <c r="S2239" i="2"/>
  <c r="M2239" i="2"/>
  <c r="N2239" i="2"/>
  <c r="J2239" i="2"/>
  <c r="U2238" i="2"/>
  <c r="T2238" i="2"/>
  <c r="S2238" i="2"/>
  <c r="M2238" i="2"/>
  <c r="N2238" i="2"/>
  <c r="J2238" i="2"/>
  <c r="U2237" i="2"/>
  <c r="T2237" i="2"/>
  <c r="S2237" i="2"/>
  <c r="M2237" i="2"/>
  <c r="N2237" i="2"/>
  <c r="J2237" i="2"/>
  <c r="U2236" i="2"/>
  <c r="T2236" i="2"/>
  <c r="S2236" i="2"/>
  <c r="M2236" i="2"/>
  <c r="N2236" i="2"/>
  <c r="J2236" i="2"/>
  <c r="U2235" i="2"/>
  <c r="T2235" i="2"/>
  <c r="S2235" i="2"/>
  <c r="M2235" i="2"/>
  <c r="N2235" i="2"/>
  <c r="J2235" i="2"/>
  <c r="U2234" i="2"/>
  <c r="T2234" i="2"/>
  <c r="S2234" i="2"/>
  <c r="M2234" i="2"/>
  <c r="N2234" i="2"/>
  <c r="J2234" i="2"/>
  <c r="U2233" i="2"/>
  <c r="T2233" i="2"/>
  <c r="S2233" i="2"/>
  <c r="M2233" i="2"/>
  <c r="N2233" i="2"/>
  <c r="J2233" i="2"/>
  <c r="U2232" i="2"/>
  <c r="T2232" i="2"/>
  <c r="S2232" i="2"/>
  <c r="M2232" i="2"/>
  <c r="N2232" i="2"/>
  <c r="J2232" i="2"/>
  <c r="U2231" i="2"/>
  <c r="T2231" i="2"/>
  <c r="S2231" i="2"/>
  <c r="M2231" i="2"/>
  <c r="N2231" i="2"/>
  <c r="J2231" i="2"/>
  <c r="U2230" i="2"/>
  <c r="T2230" i="2"/>
  <c r="S2230" i="2"/>
  <c r="M2230" i="2"/>
  <c r="N2230" i="2"/>
  <c r="J2230" i="2"/>
  <c r="U2229" i="2"/>
  <c r="T2229" i="2"/>
  <c r="S2229" i="2"/>
  <c r="M2229" i="2"/>
  <c r="N2229" i="2"/>
  <c r="J2229" i="2"/>
  <c r="U2228" i="2"/>
  <c r="T2228" i="2"/>
  <c r="S2228" i="2"/>
  <c r="M2228" i="2"/>
  <c r="N2228" i="2"/>
  <c r="J2228" i="2"/>
  <c r="U2227" i="2"/>
  <c r="T2227" i="2"/>
  <c r="S2227" i="2"/>
  <c r="M2227" i="2"/>
  <c r="N2227" i="2"/>
  <c r="J2227" i="2"/>
  <c r="U2226" i="2"/>
  <c r="T2226" i="2"/>
  <c r="S2226" i="2"/>
  <c r="M2226" i="2"/>
  <c r="N2226" i="2"/>
  <c r="J2226" i="2"/>
  <c r="U2225" i="2"/>
  <c r="T2225" i="2"/>
  <c r="S2225" i="2"/>
  <c r="M2225" i="2"/>
  <c r="N2225" i="2"/>
  <c r="J2225" i="2"/>
  <c r="U2224" i="2"/>
  <c r="T2224" i="2"/>
  <c r="S2224" i="2"/>
  <c r="M2224" i="2"/>
  <c r="N2224" i="2"/>
  <c r="J2224" i="2"/>
  <c r="U2223" i="2"/>
  <c r="T2223" i="2"/>
  <c r="S2223" i="2"/>
  <c r="M2223" i="2"/>
  <c r="N2223" i="2"/>
  <c r="J2223" i="2"/>
  <c r="U2222" i="2"/>
  <c r="T2222" i="2"/>
  <c r="S2222" i="2"/>
  <c r="M2222" i="2"/>
  <c r="N2222" i="2"/>
  <c r="J2222" i="2"/>
  <c r="U2221" i="2"/>
  <c r="T2221" i="2"/>
  <c r="S2221" i="2"/>
  <c r="M2221" i="2"/>
  <c r="N2221" i="2"/>
  <c r="J2221" i="2"/>
  <c r="U2220" i="2"/>
  <c r="T2220" i="2"/>
  <c r="S2220" i="2"/>
  <c r="M2220" i="2"/>
  <c r="N2220" i="2"/>
  <c r="J2220" i="2"/>
  <c r="U2219" i="2"/>
  <c r="T2219" i="2"/>
  <c r="S2219" i="2"/>
  <c r="M2219" i="2"/>
  <c r="N2219" i="2"/>
  <c r="J2219" i="2"/>
  <c r="U2218" i="2"/>
  <c r="T2218" i="2"/>
  <c r="S2218" i="2"/>
  <c r="M2218" i="2"/>
  <c r="N2218" i="2"/>
  <c r="J2218" i="2"/>
  <c r="U2217" i="2"/>
  <c r="T2217" i="2"/>
  <c r="S2217" i="2"/>
  <c r="M2217" i="2"/>
  <c r="N2217" i="2"/>
  <c r="J2217" i="2"/>
  <c r="U2216" i="2"/>
  <c r="T2216" i="2"/>
  <c r="S2216" i="2"/>
  <c r="M2216" i="2"/>
  <c r="N2216" i="2"/>
  <c r="J2216" i="2"/>
  <c r="U2215" i="2"/>
  <c r="T2215" i="2"/>
  <c r="S2215" i="2"/>
  <c r="M2215" i="2"/>
  <c r="N2215" i="2"/>
  <c r="J2215" i="2"/>
  <c r="U2214" i="2"/>
  <c r="T2214" i="2"/>
  <c r="S2214" i="2"/>
  <c r="M2214" i="2"/>
  <c r="N2214" i="2"/>
  <c r="J2214" i="2"/>
  <c r="U2213" i="2"/>
  <c r="T2213" i="2"/>
  <c r="S2213" i="2"/>
  <c r="M2213" i="2"/>
  <c r="N2213" i="2"/>
  <c r="J2213" i="2"/>
  <c r="U2212" i="2"/>
  <c r="T2212" i="2"/>
  <c r="S2212" i="2"/>
  <c r="M2212" i="2"/>
  <c r="N2212" i="2"/>
  <c r="J2212" i="2"/>
  <c r="U2211" i="2"/>
  <c r="T2211" i="2"/>
  <c r="S2211" i="2"/>
  <c r="M2211" i="2"/>
  <c r="N2211" i="2"/>
  <c r="J2211" i="2"/>
  <c r="U2210" i="2"/>
  <c r="T2210" i="2"/>
  <c r="S2210" i="2"/>
  <c r="M2210" i="2"/>
  <c r="N2210" i="2"/>
  <c r="J2210" i="2"/>
  <c r="U2209" i="2"/>
  <c r="T2209" i="2"/>
  <c r="S2209" i="2"/>
  <c r="M2209" i="2"/>
  <c r="N2209" i="2"/>
  <c r="J2209" i="2"/>
  <c r="U2208" i="2"/>
  <c r="T2208" i="2"/>
  <c r="S2208" i="2"/>
  <c r="M2208" i="2"/>
  <c r="N2208" i="2"/>
  <c r="J2208" i="2"/>
  <c r="U2207" i="2"/>
  <c r="T2207" i="2"/>
  <c r="S2207" i="2"/>
  <c r="M2207" i="2"/>
  <c r="N2207" i="2"/>
  <c r="J2207" i="2"/>
  <c r="U2206" i="2"/>
  <c r="T2206" i="2"/>
  <c r="S2206" i="2"/>
  <c r="M2206" i="2"/>
  <c r="N2206" i="2"/>
  <c r="J2206" i="2"/>
  <c r="U2205" i="2"/>
  <c r="T2205" i="2"/>
  <c r="S2205" i="2"/>
  <c r="M2205" i="2"/>
  <c r="N2205" i="2"/>
  <c r="J2205" i="2"/>
  <c r="U2204" i="2"/>
  <c r="T2204" i="2"/>
  <c r="S2204" i="2"/>
  <c r="M2204" i="2"/>
  <c r="N2204" i="2"/>
  <c r="J2204" i="2"/>
  <c r="U2203" i="2"/>
  <c r="T2203" i="2"/>
  <c r="S2203" i="2"/>
  <c r="M2203" i="2"/>
  <c r="N2203" i="2"/>
  <c r="J2203" i="2"/>
  <c r="U2202" i="2"/>
  <c r="T2202" i="2"/>
  <c r="S2202" i="2"/>
  <c r="M2202" i="2"/>
  <c r="N2202" i="2"/>
  <c r="J2202" i="2"/>
  <c r="U2201" i="2"/>
  <c r="T2201" i="2"/>
  <c r="S2201" i="2"/>
  <c r="M2201" i="2"/>
  <c r="N2201" i="2"/>
  <c r="J2201" i="2"/>
  <c r="U2200" i="2"/>
  <c r="T2200" i="2"/>
  <c r="S2200" i="2"/>
  <c r="M2200" i="2"/>
  <c r="N2200" i="2"/>
  <c r="J2200" i="2"/>
  <c r="U2199" i="2"/>
  <c r="T2199" i="2"/>
  <c r="S2199" i="2"/>
  <c r="M2199" i="2"/>
  <c r="N2199" i="2"/>
  <c r="J2199" i="2"/>
  <c r="U2198" i="2"/>
  <c r="T2198" i="2"/>
  <c r="S2198" i="2"/>
  <c r="M2198" i="2"/>
  <c r="N2198" i="2"/>
  <c r="J2198" i="2"/>
  <c r="U2197" i="2"/>
  <c r="T2197" i="2"/>
  <c r="S2197" i="2"/>
  <c r="M2197" i="2"/>
  <c r="N2197" i="2"/>
  <c r="J2197" i="2"/>
  <c r="U2196" i="2"/>
  <c r="T2196" i="2"/>
  <c r="S2196" i="2"/>
  <c r="M2196" i="2"/>
  <c r="N2196" i="2"/>
  <c r="J2196" i="2"/>
  <c r="U2195" i="2"/>
  <c r="T2195" i="2"/>
  <c r="S2195" i="2"/>
  <c r="M2195" i="2"/>
  <c r="N2195" i="2"/>
  <c r="J2195" i="2"/>
  <c r="U2194" i="2"/>
  <c r="T2194" i="2"/>
  <c r="S2194" i="2"/>
  <c r="M2194" i="2"/>
  <c r="N2194" i="2"/>
  <c r="J2194" i="2"/>
  <c r="U2193" i="2"/>
  <c r="T2193" i="2"/>
  <c r="S2193" i="2"/>
  <c r="M2193" i="2"/>
  <c r="N2193" i="2"/>
  <c r="J2193" i="2"/>
  <c r="U2192" i="2"/>
  <c r="T2192" i="2"/>
  <c r="S2192" i="2"/>
  <c r="M2192" i="2"/>
  <c r="N2192" i="2"/>
  <c r="J2192" i="2"/>
  <c r="U2191" i="2"/>
  <c r="T2191" i="2"/>
  <c r="S2191" i="2"/>
  <c r="M2191" i="2"/>
  <c r="N2191" i="2"/>
  <c r="J2191" i="2"/>
  <c r="U2190" i="2"/>
  <c r="T2190" i="2"/>
  <c r="S2190" i="2"/>
  <c r="M2190" i="2"/>
  <c r="N2190" i="2"/>
  <c r="J2190" i="2"/>
  <c r="U2189" i="2"/>
  <c r="T2189" i="2"/>
  <c r="S2189" i="2"/>
  <c r="M2189" i="2"/>
  <c r="N2189" i="2"/>
  <c r="J2189" i="2"/>
  <c r="U2188" i="2"/>
  <c r="T2188" i="2"/>
  <c r="S2188" i="2"/>
  <c r="M2188" i="2"/>
  <c r="N2188" i="2"/>
  <c r="J2188" i="2"/>
  <c r="U2187" i="2"/>
  <c r="T2187" i="2"/>
  <c r="S2187" i="2"/>
  <c r="M2187" i="2"/>
  <c r="N2187" i="2"/>
  <c r="J2187" i="2"/>
  <c r="U2186" i="2"/>
  <c r="T2186" i="2"/>
  <c r="S2186" i="2"/>
  <c r="M2186" i="2"/>
  <c r="N2186" i="2"/>
  <c r="J2186" i="2"/>
  <c r="U2185" i="2"/>
  <c r="T2185" i="2"/>
  <c r="S2185" i="2"/>
  <c r="M2185" i="2"/>
  <c r="N2185" i="2"/>
  <c r="J2185" i="2"/>
  <c r="U2184" i="2"/>
  <c r="T2184" i="2"/>
  <c r="S2184" i="2"/>
  <c r="M2184" i="2"/>
  <c r="N2184" i="2"/>
  <c r="J2184" i="2"/>
  <c r="U2183" i="2"/>
  <c r="T2183" i="2"/>
  <c r="S2183" i="2"/>
  <c r="M2183" i="2"/>
  <c r="N2183" i="2"/>
  <c r="J2183" i="2"/>
  <c r="U2182" i="2"/>
  <c r="T2182" i="2"/>
  <c r="S2182" i="2"/>
  <c r="M2182" i="2"/>
  <c r="N2182" i="2"/>
  <c r="J2182" i="2"/>
  <c r="U2181" i="2"/>
  <c r="T2181" i="2"/>
  <c r="S2181" i="2"/>
  <c r="M2181" i="2"/>
  <c r="N2181" i="2"/>
  <c r="J2181" i="2"/>
  <c r="U2180" i="2"/>
  <c r="T2180" i="2"/>
  <c r="S2180" i="2"/>
  <c r="M2180" i="2"/>
  <c r="N2180" i="2"/>
  <c r="J2180" i="2"/>
  <c r="U2179" i="2"/>
  <c r="T2179" i="2"/>
  <c r="S2179" i="2"/>
  <c r="M2179" i="2"/>
  <c r="N2179" i="2"/>
  <c r="J2179" i="2"/>
  <c r="U2178" i="2"/>
  <c r="T2178" i="2"/>
  <c r="S2178" i="2"/>
  <c r="M2178" i="2"/>
  <c r="N2178" i="2"/>
  <c r="J2178" i="2"/>
  <c r="U2177" i="2"/>
  <c r="T2177" i="2"/>
  <c r="S2177" i="2"/>
  <c r="M2177" i="2"/>
  <c r="N2177" i="2"/>
  <c r="J2177" i="2"/>
  <c r="U2176" i="2"/>
  <c r="T2176" i="2"/>
  <c r="S2176" i="2"/>
  <c r="M2176" i="2"/>
  <c r="N2176" i="2"/>
  <c r="J2176" i="2"/>
  <c r="U2175" i="2"/>
  <c r="T2175" i="2"/>
  <c r="S2175" i="2"/>
  <c r="M2175" i="2"/>
  <c r="N2175" i="2"/>
  <c r="J2175" i="2"/>
  <c r="U2174" i="2"/>
  <c r="T2174" i="2"/>
  <c r="S2174" i="2"/>
  <c r="M2174" i="2"/>
  <c r="N2174" i="2"/>
  <c r="J2174" i="2"/>
  <c r="U2173" i="2"/>
  <c r="T2173" i="2"/>
  <c r="S2173" i="2"/>
  <c r="M2173" i="2"/>
  <c r="N2173" i="2"/>
  <c r="J2173" i="2"/>
  <c r="U2172" i="2"/>
  <c r="T2172" i="2"/>
  <c r="S2172" i="2"/>
  <c r="M2172" i="2"/>
  <c r="N2172" i="2"/>
  <c r="J2172" i="2"/>
  <c r="U2171" i="2"/>
  <c r="T2171" i="2"/>
  <c r="S2171" i="2"/>
  <c r="M2171" i="2"/>
  <c r="N2171" i="2"/>
  <c r="J2171" i="2"/>
  <c r="U2170" i="2"/>
  <c r="T2170" i="2"/>
  <c r="S2170" i="2"/>
  <c r="M2170" i="2"/>
  <c r="N2170" i="2"/>
  <c r="J2170" i="2"/>
  <c r="U2169" i="2"/>
  <c r="T2169" i="2"/>
  <c r="S2169" i="2"/>
  <c r="M2169" i="2"/>
  <c r="N2169" i="2"/>
  <c r="J2169" i="2"/>
  <c r="U2168" i="2"/>
  <c r="T2168" i="2"/>
  <c r="S2168" i="2"/>
  <c r="M2168" i="2"/>
  <c r="N2168" i="2"/>
  <c r="J2168" i="2"/>
  <c r="U2167" i="2"/>
  <c r="T2167" i="2"/>
  <c r="S2167" i="2"/>
  <c r="M2167" i="2"/>
  <c r="N2167" i="2"/>
  <c r="J2167" i="2"/>
  <c r="U2166" i="2"/>
  <c r="T2166" i="2"/>
  <c r="S2166" i="2"/>
  <c r="M2166" i="2"/>
  <c r="N2166" i="2"/>
  <c r="J2166" i="2"/>
  <c r="U2165" i="2"/>
  <c r="T2165" i="2"/>
  <c r="S2165" i="2"/>
  <c r="M2165" i="2"/>
  <c r="N2165" i="2"/>
  <c r="J2165" i="2"/>
  <c r="U2164" i="2"/>
  <c r="T2164" i="2"/>
  <c r="S2164" i="2"/>
  <c r="M2164" i="2"/>
  <c r="N2164" i="2"/>
  <c r="J2164" i="2"/>
  <c r="U2163" i="2"/>
  <c r="T2163" i="2"/>
  <c r="S2163" i="2"/>
  <c r="M2163" i="2"/>
  <c r="N2163" i="2"/>
  <c r="J2163" i="2"/>
  <c r="U2162" i="2"/>
  <c r="T2162" i="2"/>
  <c r="S2162" i="2"/>
  <c r="M2162" i="2"/>
  <c r="N2162" i="2"/>
  <c r="J2162" i="2"/>
  <c r="U2161" i="2"/>
  <c r="T2161" i="2"/>
  <c r="S2161" i="2"/>
  <c r="M2161" i="2"/>
  <c r="N2161" i="2"/>
  <c r="J2161" i="2"/>
  <c r="U2160" i="2"/>
  <c r="T2160" i="2"/>
  <c r="S2160" i="2"/>
  <c r="M2160" i="2"/>
  <c r="N2160" i="2"/>
  <c r="J2160" i="2"/>
  <c r="U2159" i="2"/>
  <c r="T2159" i="2"/>
  <c r="S2159" i="2"/>
  <c r="M2159" i="2"/>
  <c r="N2159" i="2"/>
  <c r="J2159" i="2"/>
  <c r="U2158" i="2"/>
  <c r="T2158" i="2"/>
  <c r="S2158" i="2"/>
  <c r="M2158" i="2"/>
  <c r="N2158" i="2"/>
  <c r="J2158" i="2"/>
  <c r="U2157" i="2"/>
  <c r="T2157" i="2"/>
  <c r="S2157" i="2"/>
  <c r="M2157" i="2"/>
  <c r="N2157" i="2"/>
  <c r="J2157" i="2"/>
  <c r="U2156" i="2"/>
  <c r="T2156" i="2"/>
  <c r="S2156" i="2"/>
  <c r="M2156" i="2"/>
  <c r="N2156" i="2"/>
  <c r="J2156" i="2"/>
  <c r="U2155" i="2"/>
  <c r="T2155" i="2"/>
  <c r="S2155" i="2"/>
  <c r="M2155" i="2"/>
  <c r="N2155" i="2"/>
  <c r="J2155" i="2"/>
  <c r="U2154" i="2"/>
  <c r="T2154" i="2"/>
  <c r="S2154" i="2"/>
  <c r="M2154" i="2"/>
  <c r="N2154" i="2"/>
  <c r="J2154" i="2"/>
  <c r="U2153" i="2"/>
  <c r="T2153" i="2"/>
  <c r="S2153" i="2"/>
  <c r="M2153" i="2"/>
  <c r="N2153" i="2"/>
  <c r="J2153" i="2"/>
  <c r="U2152" i="2"/>
  <c r="T2152" i="2"/>
  <c r="S2152" i="2"/>
  <c r="M2152" i="2"/>
  <c r="N2152" i="2"/>
  <c r="J2152" i="2"/>
  <c r="U2151" i="2"/>
  <c r="T2151" i="2"/>
  <c r="S2151" i="2"/>
  <c r="M2151" i="2"/>
  <c r="N2151" i="2"/>
  <c r="J2151" i="2"/>
  <c r="U2150" i="2"/>
  <c r="T2150" i="2"/>
  <c r="S2150" i="2"/>
  <c r="M2150" i="2"/>
  <c r="N2150" i="2"/>
  <c r="J2150" i="2"/>
  <c r="U2149" i="2"/>
  <c r="T2149" i="2"/>
  <c r="S2149" i="2"/>
  <c r="M2149" i="2"/>
  <c r="N2149" i="2"/>
  <c r="J2149" i="2"/>
  <c r="U2148" i="2"/>
  <c r="T2148" i="2"/>
  <c r="S2148" i="2"/>
  <c r="M2148" i="2"/>
  <c r="N2148" i="2"/>
  <c r="J2148" i="2"/>
  <c r="U2147" i="2"/>
  <c r="T2147" i="2"/>
  <c r="S2147" i="2"/>
  <c r="M2147" i="2"/>
  <c r="N2147" i="2"/>
  <c r="J2147" i="2"/>
  <c r="U2146" i="2"/>
  <c r="T2146" i="2"/>
  <c r="S2146" i="2"/>
  <c r="M2146" i="2"/>
  <c r="N2146" i="2"/>
  <c r="J2146" i="2"/>
  <c r="U2145" i="2"/>
  <c r="T2145" i="2"/>
  <c r="S2145" i="2"/>
  <c r="M2145" i="2"/>
  <c r="N2145" i="2"/>
  <c r="J2145" i="2"/>
  <c r="U2144" i="2"/>
  <c r="T2144" i="2"/>
  <c r="S2144" i="2"/>
  <c r="M2144" i="2"/>
  <c r="N2144" i="2"/>
  <c r="J2144" i="2"/>
  <c r="U2143" i="2"/>
  <c r="T2143" i="2"/>
  <c r="S2143" i="2"/>
  <c r="M2143" i="2"/>
  <c r="N2143" i="2"/>
  <c r="J2143" i="2"/>
  <c r="U2142" i="2"/>
  <c r="T2142" i="2"/>
  <c r="S2142" i="2"/>
  <c r="M2142" i="2"/>
  <c r="N2142" i="2"/>
  <c r="J2142" i="2"/>
  <c r="U2141" i="2"/>
  <c r="T2141" i="2"/>
  <c r="S2141" i="2"/>
  <c r="M2141" i="2"/>
  <c r="N2141" i="2"/>
  <c r="J2141" i="2"/>
  <c r="U2140" i="2"/>
  <c r="T2140" i="2"/>
  <c r="S2140" i="2"/>
  <c r="M2140" i="2"/>
  <c r="N2140" i="2"/>
  <c r="J2140" i="2"/>
  <c r="U2139" i="2"/>
  <c r="T2139" i="2"/>
  <c r="S2139" i="2"/>
  <c r="M2139" i="2"/>
  <c r="N2139" i="2"/>
  <c r="J2139" i="2"/>
  <c r="U2138" i="2"/>
  <c r="T2138" i="2"/>
  <c r="S2138" i="2"/>
  <c r="M2138" i="2"/>
  <c r="N2138" i="2"/>
  <c r="J2138" i="2"/>
  <c r="U2137" i="2"/>
  <c r="T2137" i="2"/>
  <c r="S2137" i="2"/>
  <c r="M2137" i="2"/>
  <c r="N2137" i="2"/>
  <c r="J2137" i="2"/>
  <c r="U2136" i="2"/>
  <c r="T2136" i="2"/>
  <c r="S2136" i="2"/>
  <c r="M2136" i="2"/>
  <c r="N2136" i="2"/>
  <c r="J2136" i="2"/>
  <c r="U2135" i="2"/>
  <c r="T2135" i="2"/>
  <c r="S2135" i="2"/>
  <c r="M2135" i="2"/>
  <c r="N2135" i="2"/>
  <c r="J2135" i="2"/>
  <c r="U2134" i="2"/>
  <c r="T2134" i="2"/>
  <c r="S2134" i="2"/>
  <c r="M2134" i="2"/>
  <c r="N2134" i="2"/>
  <c r="J2134" i="2"/>
  <c r="U2133" i="2"/>
  <c r="T2133" i="2"/>
  <c r="S2133" i="2"/>
  <c r="M2133" i="2"/>
  <c r="N2133" i="2"/>
  <c r="J2133" i="2"/>
  <c r="U2132" i="2"/>
  <c r="T2132" i="2"/>
  <c r="S2132" i="2"/>
  <c r="M2132" i="2"/>
  <c r="N2132" i="2"/>
  <c r="J2132" i="2"/>
  <c r="U2131" i="2"/>
  <c r="T2131" i="2"/>
  <c r="S2131" i="2"/>
  <c r="M2131" i="2"/>
  <c r="N2131" i="2"/>
  <c r="J2131" i="2"/>
  <c r="U2130" i="2"/>
  <c r="T2130" i="2"/>
  <c r="S2130" i="2"/>
  <c r="M2130" i="2"/>
  <c r="N2130" i="2"/>
  <c r="J2130" i="2"/>
  <c r="U2129" i="2"/>
  <c r="T2129" i="2"/>
  <c r="S2129" i="2"/>
  <c r="M2129" i="2"/>
  <c r="N2129" i="2"/>
  <c r="J2129" i="2"/>
  <c r="U2128" i="2"/>
  <c r="T2128" i="2"/>
  <c r="S2128" i="2"/>
  <c r="M2128" i="2"/>
  <c r="N2128" i="2"/>
  <c r="J2128" i="2"/>
  <c r="U2127" i="2"/>
  <c r="T2127" i="2"/>
  <c r="S2127" i="2"/>
  <c r="M2127" i="2"/>
  <c r="N2127" i="2"/>
  <c r="J2127" i="2"/>
  <c r="U2126" i="2"/>
  <c r="T2126" i="2"/>
  <c r="S2126" i="2"/>
  <c r="M2126" i="2"/>
  <c r="N2126" i="2"/>
  <c r="J2126" i="2"/>
  <c r="U2125" i="2"/>
  <c r="T2125" i="2"/>
  <c r="S2125" i="2"/>
  <c r="M2125" i="2"/>
  <c r="N2125" i="2"/>
  <c r="J2125" i="2"/>
  <c r="U2124" i="2"/>
  <c r="T2124" i="2"/>
  <c r="S2124" i="2"/>
  <c r="M2124" i="2"/>
  <c r="N2124" i="2"/>
  <c r="J2124" i="2"/>
  <c r="U2123" i="2"/>
  <c r="T2123" i="2"/>
  <c r="S2123" i="2"/>
  <c r="M2123" i="2"/>
  <c r="N2123" i="2"/>
  <c r="J2123" i="2"/>
  <c r="U2122" i="2"/>
  <c r="T2122" i="2"/>
  <c r="S2122" i="2"/>
  <c r="M2122" i="2"/>
  <c r="N2122" i="2"/>
  <c r="J2122" i="2"/>
  <c r="U2121" i="2"/>
  <c r="T2121" i="2"/>
  <c r="S2121" i="2"/>
  <c r="M2121" i="2"/>
  <c r="N2121" i="2"/>
  <c r="J2121" i="2"/>
  <c r="U2120" i="2"/>
  <c r="T2120" i="2"/>
  <c r="S2120" i="2"/>
  <c r="M2120" i="2"/>
  <c r="N2120" i="2"/>
  <c r="J2120" i="2"/>
  <c r="U2119" i="2"/>
  <c r="T2119" i="2"/>
  <c r="S2119" i="2"/>
  <c r="M2119" i="2"/>
  <c r="N2119" i="2"/>
  <c r="J2119" i="2"/>
  <c r="U2118" i="2"/>
  <c r="T2118" i="2"/>
  <c r="S2118" i="2"/>
  <c r="M2118" i="2"/>
  <c r="N2118" i="2"/>
  <c r="J2118" i="2"/>
  <c r="U2117" i="2"/>
  <c r="T2117" i="2"/>
  <c r="S2117" i="2"/>
  <c r="M2117" i="2"/>
  <c r="N2117" i="2"/>
  <c r="J2117" i="2"/>
  <c r="U2116" i="2"/>
  <c r="T2116" i="2"/>
  <c r="S2116" i="2"/>
  <c r="M2116" i="2"/>
  <c r="N2116" i="2"/>
  <c r="J2116" i="2"/>
  <c r="U2115" i="2"/>
  <c r="T2115" i="2"/>
  <c r="S2115" i="2"/>
  <c r="M2115" i="2"/>
  <c r="N2115" i="2"/>
  <c r="J2115" i="2"/>
  <c r="U2114" i="2"/>
  <c r="T2114" i="2"/>
  <c r="S2114" i="2"/>
  <c r="M2114" i="2"/>
  <c r="N2114" i="2"/>
  <c r="J2114" i="2"/>
  <c r="U2113" i="2"/>
  <c r="T2113" i="2"/>
  <c r="S2113" i="2"/>
  <c r="M2113" i="2"/>
  <c r="N2113" i="2"/>
  <c r="J2113" i="2"/>
  <c r="U2112" i="2"/>
  <c r="T2112" i="2"/>
  <c r="S2112" i="2"/>
  <c r="M2112" i="2"/>
  <c r="N2112" i="2"/>
  <c r="J2112" i="2"/>
  <c r="U2111" i="2"/>
  <c r="T2111" i="2"/>
  <c r="S2111" i="2"/>
  <c r="M2111" i="2"/>
  <c r="N2111" i="2"/>
  <c r="J2111" i="2"/>
  <c r="U2110" i="2"/>
  <c r="T2110" i="2"/>
  <c r="S2110" i="2"/>
  <c r="M2110" i="2"/>
  <c r="N2110" i="2"/>
  <c r="J2110" i="2"/>
  <c r="U2109" i="2"/>
  <c r="T2109" i="2"/>
  <c r="S2109" i="2"/>
  <c r="M2109" i="2"/>
  <c r="N2109" i="2"/>
  <c r="J2109" i="2"/>
  <c r="U2108" i="2"/>
  <c r="T2108" i="2"/>
  <c r="S2108" i="2"/>
  <c r="M2108" i="2"/>
  <c r="N2108" i="2"/>
  <c r="J2108" i="2"/>
  <c r="U2107" i="2"/>
  <c r="T2107" i="2"/>
  <c r="S2107" i="2"/>
  <c r="M2107" i="2"/>
  <c r="N2107" i="2"/>
  <c r="J2107" i="2"/>
  <c r="U2106" i="2"/>
  <c r="T2106" i="2"/>
  <c r="S2106" i="2"/>
  <c r="M2106" i="2"/>
  <c r="N2106" i="2"/>
  <c r="J2106" i="2"/>
  <c r="U2105" i="2"/>
  <c r="T2105" i="2"/>
  <c r="S2105" i="2"/>
  <c r="M2105" i="2"/>
  <c r="N2105" i="2"/>
  <c r="J2105" i="2"/>
  <c r="U2104" i="2"/>
  <c r="T2104" i="2"/>
  <c r="S2104" i="2"/>
  <c r="M2104" i="2"/>
  <c r="N2104" i="2"/>
  <c r="J2104" i="2"/>
  <c r="U2103" i="2"/>
  <c r="T2103" i="2"/>
  <c r="S2103" i="2"/>
  <c r="M2103" i="2"/>
  <c r="N2103" i="2"/>
  <c r="J2103" i="2"/>
  <c r="U2102" i="2"/>
  <c r="T2102" i="2"/>
  <c r="S2102" i="2"/>
  <c r="M2102" i="2"/>
  <c r="N2102" i="2"/>
  <c r="J2102" i="2"/>
  <c r="U2101" i="2"/>
  <c r="T2101" i="2"/>
  <c r="S2101" i="2"/>
  <c r="M2101" i="2"/>
  <c r="N2101" i="2"/>
  <c r="J2101" i="2"/>
  <c r="U2100" i="2"/>
  <c r="T2100" i="2"/>
  <c r="S2100" i="2"/>
  <c r="M2100" i="2"/>
  <c r="N2100" i="2"/>
  <c r="J2100" i="2"/>
  <c r="U2099" i="2"/>
  <c r="T2099" i="2"/>
  <c r="S2099" i="2"/>
  <c r="M2099" i="2"/>
  <c r="N2099" i="2"/>
  <c r="J2099" i="2"/>
  <c r="U2098" i="2"/>
  <c r="T2098" i="2"/>
  <c r="S2098" i="2"/>
  <c r="M2098" i="2"/>
  <c r="N2098" i="2"/>
  <c r="J2098" i="2"/>
  <c r="U2097" i="2"/>
  <c r="T2097" i="2"/>
  <c r="S2097" i="2"/>
  <c r="M2097" i="2"/>
  <c r="N2097" i="2"/>
  <c r="J2097" i="2"/>
  <c r="U2096" i="2"/>
  <c r="T2096" i="2"/>
  <c r="S2096" i="2"/>
  <c r="M2096" i="2"/>
  <c r="N2096" i="2"/>
  <c r="J2096" i="2"/>
  <c r="U2095" i="2"/>
  <c r="T2095" i="2"/>
  <c r="S2095" i="2"/>
  <c r="M2095" i="2"/>
  <c r="N2095" i="2"/>
  <c r="J2095" i="2"/>
  <c r="U2094" i="2"/>
  <c r="T2094" i="2"/>
  <c r="S2094" i="2"/>
  <c r="M2094" i="2"/>
  <c r="N2094" i="2"/>
  <c r="J2094" i="2"/>
  <c r="U2093" i="2"/>
  <c r="T2093" i="2"/>
  <c r="S2093" i="2"/>
  <c r="M2093" i="2"/>
  <c r="N2093" i="2"/>
  <c r="J2093" i="2"/>
  <c r="U2092" i="2"/>
  <c r="T2092" i="2"/>
  <c r="S2092" i="2"/>
  <c r="M2092" i="2"/>
  <c r="N2092" i="2"/>
  <c r="J2092" i="2"/>
  <c r="U2091" i="2"/>
  <c r="T2091" i="2"/>
  <c r="S2091" i="2"/>
  <c r="M2091" i="2"/>
  <c r="N2091" i="2"/>
  <c r="J2091" i="2"/>
  <c r="U2090" i="2"/>
  <c r="T2090" i="2"/>
  <c r="S2090" i="2"/>
  <c r="M2090" i="2"/>
  <c r="N2090" i="2"/>
  <c r="J2090" i="2"/>
  <c r="U2089" i="2"/>
  <c r="T2089" i="2"/>
  <c r="S2089" i="2"/>
  <c r="M2089" i="2"/>
  <c r="N2089" i="2"/>
  <c r="J2089" i="2"/>
  <c r="U2088" i="2"/>
  <c r="T2088" i="2"/>
  <c r="S2088" i="2"/>
  <c r="M2088" i="2"/>
  <c r="N2088" i="2"/>
  <c r="J2088" i="2"/>
  <c r="U2087" i="2"/>
  <c r="T2087" i="2"/>
  <c r="S2087" i="2"/>
  <c r="M2087" i="2"/>
  <c r="N2087" i="2"/>
  <c r="J2087" i="2"/>
  <c r="U2086" i="2"/>
  <c r="T2086" i="2"/>
  <c r="S2086" i="2"/>
  <c r="M2086" i="2"/>
  <c r="N2086" i="2"/>
  <c r="J2086" i="2"/>
  <c r="U2085" i="2"/>
  <c r="T2085" i="2"/>
  <c r="S2085" i="2"/>
  <c r="M2085" i="2"/>
  <c r="N2085" i="2"/>
  <c r="J2085" i="2"/>
  <c r="U2084" i="2"/>
  <c r="T2084" i="2"/>
  <c r="S2084" i="2"/>
  <c r="M2084" i="2"/>
  <c r="N2084" i="2"/>
  <c r="J2084" i="2"/>
  <c r="U2083" i="2"/>
  <c r="T2083" i="2"/>
  <c r="S2083" i="2"/>
  <c r="M2083" i="2"/>
  <c r="N2083" i="2"/>
  <c r="J2083" i="2"/>
  <c r="U2082" i="2"/>
  <c r="T2082" i="2"/>
  <c r="S2082" i="2"/>
  <c r="M2082" i="2"/>
  <c r="N2082" i="2"/>
  <c r="J2082" i="2"/>
  <c r="U2081" i="2"/>
  <c r="T2081" i="2"/>
  <c r="S2081" i="2"/>
  <c r="M2081" i="2"/>
  <c r="N2081" i="2"/>
  <c r="J2081" i="2"/>
  <c r="U2080" i="2"/>
  <c r="T2080" i="2"/>
  <c r="S2080" i="2"/>
  <c r="M2080" i="2"/>
  <c r="N2080" i="2"/>
  <c r="J2080" i="2"/>
  <c r="U2079" i="2"/>
  <c r="T2079" i="2"/>
  <c r="S2079" i="2"/>
  <c r="M2079" i="2"/>
  <c r="N2079" i="2"/>
  <c r="J2079" i="2"/>
  <c r="U2078" i="2"/>
  <c r="T2078" i="2"/>
  <c r="S2078" i="2"/>
  <c r="M2078" i="2"/>
  <c r="N2078" i="2"/>
  <c r="J2078" i="2"/>
  <c r="U2077" i="2"/>
  <c r="T2077" i="2"/>
  <c r="S2077" i="2"/>
  <c r="M2077" i="2"/>
  <c r="N2077" i="2"/>
  <c r="J2077" i="2"/>
  <c r="U2076" i="2"/>
  <c r="T2076" i="2"/>
  <c r="S2076" i="2"/>
  <c r="M2076" i="2"/>
  <c r="N2076" i="2"/>
  <c r="J2076" i="2"/>
  <c r="U2075" i="2"/>
  <c r="T2075" i="2"/>
  <c r="S2075" i="2"/>
  <c r="M2075" i="2"/>
  <c r="N2075" i="2"/>
  <c r="J2075" i="2"/>
  <c r="U2074" i="2"/>
  <c r="T2074" i="2"/>
  <c r="S2074" i="2"/>
  <c r="M2074" i="2"/>
  <c r="N2074" i="2"/>
  <c r="J2074" i="2"/>
  <c r="U2073" i="2"/>
  <c r="T2073" i="2"/>
  <c r="S2073" i="2"/>
  <c r="M2073" i="2"/>
  <c r="N2073" i="2"/>
  <c r="J2073" i="2"/>
  <c r="U2072" i="2"/>
  <c r="T2072" i="2"/>
  <c r="S2072" i="2"/>
  <c r="M2072" i="2"/>
  <c r="N2072" i="2"/>
  <c r="J2072" i="2"/>
  <c r="U2071" i="2"/>
  <c r="T2071" i="2"/>
  <c r="S2071" i="2"/>
  <c r="M2071" i="2"/>
  <c r="N2071" i="2"/>
  <c r="J2071" i="2"/>
  <c r="U2070" i="2"/>
  <c r="T2070" i="2"/>
  <c r="S2070" i="2"/>
  <c r="M2070" i="2"/>
  <c r="N2070" i="2"/>
  <c r="J2070" i="2"/>
  <c r="U2069" i="2"/>
  <c r="T2069" i="2"/>
  <c r="S2069" i="2"/>
  <c r="M2069" i="2"/>
  <c r="N2069" i="2"/>
  <c r="J2069" i="2"/>
  <c r="U2068" i="2"/>
  <c r="T2068" i="2"/>
  <c r="S2068" i="2"/>
  <c r="M2068" i="2"/>
  <c r="N2068" i="2"/>
  <c r="J2068" i="2"/>
  <c r="U2067" i="2"/>
  <c r="T2067" i="2"/>
  <c r="S2067" i="2"/>
  <c r="M2067" i="2"/>
  <c r="N2067" i="2"/>
  <c r="J2067" i="2"/>
  <c r="U2066" i="2"/>
  <c r="T2066" i="2"/>
  <c r="S2066" i="2"/>
  <c r="M2066" i="2"/>
  <c r="N2066" i="2"/>
  <c r="J2066" i="2"/>
  <c r="U2065" i="2"/>
  <c r="T2065" i="2"/>
  <c r="S2065" i="2"/>
  <c r="M2065" i="2"/>
  <c r="N2065" i="2"/>
  <c r="J2065" i="2"/>
  <c r="U2064" i="2"/>
  <c r="T2064" i="2"/>
  <c r="S2064" i="2"/>
  <c r="M2064" i="2"/>
  <c r="N2064" i="2"/>
  <c r="J2064" i="2"/>
  <c r="U2063" i="2"/>
  <c r="T2063" i="2"/>
  <c r="S2063" i="2"/>
  <c r="M2063" i="2"/>
  <c r="N2063" i="2"/>
  <c r="J2063" i="2"/>
  <c r="U2062" i="2"/>
  <c r="T2062" i="2"/>
  <c r="S2062" i="2"/>
  <c r="M2062" i="2"/>
  <c r="N2062" i="2"/>
  <c r="J2062" i="2"/>
  <c r="U2061" i="2"/>
  <c r="T2061" i="2"/>
  <c r="S2061" i="2"/>
  <c r="M2061" i="2"/>
  <c r="N2061" i="2"/>
  <c r="J2061" i="2"/>
  <c r="U2060" i="2"/>
  <c r="T2060" i="2"/>
  <c r="S2060" i="2"/>
  <c r="M2060" i="2"/>
  <c r="N2060" i="2"/>
  <c r="J2060" i="2"/>
  <c r="U2059" i="2"/>
  <c r="T2059" i="2"/>
  <c r="S2059" i="2"/>
  <c r="M2059" i="2"/>
  <c r="N2059" i="2"/>
  <c r="J2059" i="2"/>
  <c r="U2058" i="2"/>
  <c r="T2058" i="2"/>
  <c r="S2058" i="2"/>
  <c r="M2058" i="2"/>
  <c r="N2058" i="2"/>
  <c r="J2058" i="2"/>
  <c r="U2057" i="2"/>
  <c r="T2057" i="2"/>
  <c r="S2057" i="2"/>
  <c r="M2057" i="2"/>
  <c r="N2057" i="2"/>
  <c r="J2057" i="2"/>
  <c r="U2056" i="2"/>
  <c r="T2056" i="2"/>
  <c r="S2056" i="2"/>
  <c r="M2056" i="2"/>
  <c r="N2056" i="2"/>
  <c r="J2056" i="2"/>
  <c r="U2055" i="2"/>
  <c r="T2055" i="2"/>
  <c r="S2055" i="2"/>
  <c r="M2055" i="2"/>
  <c r="N2055" i="2"/>
  <c r="J2055" i="2"/>
  <c r="U2054" i="2"/>
  <c r="T2054" i="2"/>
  <c r="S2054" i="2"/>
  <c r="M2054" i="2"/>
  <c r="N2054" i="2"/>
  <c r="J2054" i="2"/>
  <c r="U2053" i="2"/>
  <c r="T2053" i="2"/>
  <c r="S2053" i="2"/>
  <c r="M2053" i="2"/>
  <c r="N2053" i="2"/>
  <c r="J2053" i="2"/>
  <c r="U2052" i="2"/>
  <c r="T2052" i="2"/>
  <c r="S2052" i="2"/>
  <c r="M2052" i="2"/>
  <c r="N2052" i="2"/>
  <c r="J2052" i="2"/>
  <c r="U2051" i="2"/>
  <c r="T2051" i="2"/>
  <c r="S2051" i="2"/>
  <c r="M2051" i="2"/>
  <c r="N2051" i="2"/>
  <c r="J2051" i="2"/>
  <c r="U2050" i="2"/>
  <c r="T2050" i="2"/>
  <c r="S2050" i="2"/>
  <c r="M2050" i="2"/>
  <c r="N2050" i="2"/>
  <c r="J2050" i="2"/>
  <c r="U2049" i="2"/>
  <c r="T2049" i="2"/>
  <c r="S2049" i="2"/>
  <c r="M2049" i="2"/>
  <c r="N2049" i="2"/>
  <c r="J2049" i="2"/>
  <c r="U2048" i="2"/>
  <c r="T2048" i="2"/>
  <c r="S2048" i="2"/>
  <c r="M2048" i="2"/>
  <c r="N2048" i="2"/>
  <c r="J2048" i="2"/>
  <c r="U2047" i="2"/>
  <c r="T2047" i="2"/>
  <c r="S2047" i="2"/>
  <c r="M2047" i="2"/>
  <c r="N2047" i="2"/>
  <c r="J2047" i="2"/>
  <c r="U2046" i="2"/>
  <c r="T2046" i="2"/>
  <c r="S2046" i="2"/>
  <c r="M2046" i="2"/>
  <c r="N2046" i="2"/>
  <c r="J2046" i="2"/>
  <c r="U2045" i="2"/>
  <c r="T2045" i="2"/>
  <c r="S2045" i="2"/>
  <c r="M2045" i="2"/>
  <c r="N2045" i="2"/>
  <c r="J2045" i="2"/>
  <c r="U2044" i="2"/>
  <c r="T2044" i="2"/>
  <c r="S2044" i="2"/>
  <c r="M2044" i="2"/>
  <c r="N2044" i="2"/>
  <c r="J2044" i="2"/>
  <c r="U2043" i="2"/>
  <c r="T2043" i="2"/>
  <c r="S2043" i="2"/>
  <c r="M2043" i="2"/>
  <c r="N2043" i="2"/>
  <c r="J2043" i="2"/>
  <c r="U2042" i="2"/>
  <c r="T2042" i="2"/>
  <c r="S2042" i="2"/>
  <c r="M2042" i="2"/>
  <c r="N2042" i="2"/>
  <c r="J2042" i="2"/>
  <c r="U2041" i="2"/>
  <c r="T2041" i="2"/>
  <c r="S2041" i="2"/>
  <c r="M2041" i="2"/>
  <c r="N2041" i="2"/>
  <c r="J2041" i="2"/>
  <c r="U2040" i="2"/>
  <c r="T2040" i="2"/>
  <c r="S2040" i="2"/>
  <c r="M2040" i="2"/>
  <c r="N2040" i="2"/>
  <c r="J2040" i="2"/>
  <c r="U2039" i="2"/>
  <c r="T2039" i="2"/>
  <c r="S2039" i="2"/>
  <c r="M2039" i="2"/>
  <c r="N2039" i="2"/>
  <c r="J2039" i="2"/>
  <c r="U2038" i="2"/>
  <c r="T2038" i="2"/>
  <c r="S2038" i="2"/>
  <c r="M2038" i="2"/>
  <c r="N2038" i="2"/>
  <c r="J2038" i="2"/>
  <c r="U2037" i="2"/>
  <c r="T2037" i="2"/>
  <c r="S2037" i="2"/>
  <c r="M2037" i="2"/>
  <c r="N2037" i="2"/>
  <c r="J2037" i="2"/>
  <c r="U2036" i="2"/>
  <c r="T2036" i="2"/>
  <c r="S2036" i="2"/>
  <c r="M2036" i="2"/>
  <c r="N2036" i="2"/>
  <c r="J2036" i="2"/>
  <c r="U2035" i="2"/>
  <c r="T2035" i="2"/>
  <c r="S2035" i="2"/>
  <c r="M2035" i="2"/>
  <c r="N2035" i="2"/>
  <c r="J2035" i="2"/>
  <c r="U2034" i="2"/>
  <c r="T2034" i="2"/>
  <c r="S2034" i="2"/>
  <c r="M2034" i="2"/>
  <c r="N2034" i="2"/>
  <c r="J2034" i="2"/>
  <c r="U2033" i="2"/>
  <c r="T2033" i="2"/>
  <c r="S2033" i="2"/>
  <c r="M2033" i="2"/>
  <c r="N2033" i="2"/>
  <c r="J2033" i="2"/>
  <c r="U2032" i="2"/>
  <c r="T2032" i="2"/>
  <c r="S2032" i="2"/>
  <c r="M2032" i="2"/>
  <c r="N2032" i="2"/>
  <c r="J2032" i="2"/>
  <c r="U2031" i="2"/>
  <c r="T2031" i="2"/>
  <c r="S2031" i="2"/>
  <c r="M2031" i="2"/>
  <c r="N2031" i="2"/>
  <c r="J2031" i="2"/>
  <c r="U2030" i="2"/>
  <c r="T2030" i="2"/>
  <c r="S2030" i="2"/>
  <c r="M2030" i="2"/>
  <c r="N2030" i="2"/>
  <c r="J2030" i="2"/>
  <c r="U2029" i="2"/>
  <c r="T2029" i="2"/>
  <c r="S2029" i="2"/>
  <c r="M2029" i="2"/>
  <c r="N2029" i="2"/>
  <c r="J2029" i="2"/>
  <c r="U2028" i="2"/>
  <c r="T2028" i="2"/>
  <c r="S2028" i="2"/>
  <c r="M2028" i="2"/>
  <c r="N2028" i="2"/>
  <c r="J2028" i="2"/>
  <c r="U2027" i="2"/>
  <c r="T2027" i="2"/>
  <c r="S2027" i="2"/>
  <c r="M2027" i="2"/>
  <c r="N2027" i="2"/>
  <c r="J2027" i="2"/>
  <c r="U2026" i="2"/>
  <c r="T2026" i="2"/>
  <c r="S2026" i="2"/>
  <c r="M2026" i="2"/>
  <c r="N2026" i="2"/>
  <c r="J2026" i="2"/>
  <c r="U2025" i="2"/>
  <c r="T2025" i="2"/>
  <c r="S2025" i="2"/>
  <c r="M2025" i="2"/>
  <c r="N2025" i="2"/>
  <c r="J2025" i="2"/>
  <c r="U2024" i="2"/>
  <c r="T2024" i="2"/>
  <c r="S2024" i="2"/>
  <c r="M2024" i="2"/>
  <c r="N2024" i="2"/>
  <c r="J2024" i="2"/>
  <c r="U2023" i="2"/>
  <c r="T2023" i="2"/>
  <c r="S2023" i="2"/>
  <c r="M2023" i="2"/>
  <c r="N2023" i="2"/>
  <c r="J2023" i="2"/>
  <c r="U2022" i="2"/>
  <c r="T2022" i="2"/>
  <c r="S2022" i="2"/>
  <c r="M2022" i="2"/>
  <c r="N2022" i="2"/>
  <c r="J2022" i="2"/>
  <c r="U2021" i="2"/>
  <c r="T2021" i="2"/>
  <c r="S2021" i="2"/>
  <c r="M2021" i="2"/>
  <c r="N2021" i="2"/>
  <c r="J2021" i="2"/>
  <c r="U2020" i="2"/>
  <c r="T2020" i="2"/>
  <c r="S2020" i="2"/>
  <c r="M2020" i="2"/>
  <c r="N2020" i="2"/>
  <c r="J2020" i="2"/>
  <c r="U2019" i="2"/>
  <c r="T2019" i="2"/>
  <c r="S2019" i="2"/>
  <c r="M2019" i="2"/>
  <c r="N2019" i="2"/>
  <c r="J2019" i="2"/>
  <c r="U2018" i="2"/>
  <c r="T2018" i="2"/>
  <c r="S2018" i="2"/>
  <c r="M2018" i="2"/>
  <c r="N2018" i="2"/>
  <c r="J2018" i="2"/>
  <c r="U2017" i="2"/>
  <c r="T2017" i="2"/>
  <c r="S2017" i="2"/>
  <c r="M2017" i="2"/>
  <c r="N2017" i="2"/>
  <c r="J2017" i="2"/>
  <c r="U2016" i="2"/>
  <c r="T2016" i="2"/>
  <c r="S2016" i="2"/>
  <c r="M2016" i="2"/>
  <c r="N2016" i="2"/>
  <c r="J2016" i="2"/>
  <c r="U2015" i="2"/>
  <c r="T2015" i="2"/>
  <c r="S2015" i="2"/>
  <c r="M2015" i="2"/>
  <c r="N2015" i="2"/>
  <c r="J2015" i="2"/>
  <c r="U2014" i="2"/>
  <c r="T2014" i="2"/>
  <c r="S2014" i="2"/>
  <c r="M2014" i="2"/>
  <c r="N2014" i="2"/>
  <c r="J2014" i="2"/>
  <c r="U2013" i="2"/>
  <c r="T2013" i="2"/>
  <c r="S2013" i="2"/>
  <c r="M2013" i="2"/>
  <c r="N2013" i="2"/>
  <c r="J2013" i="2"/>
  <c r="U2012" i="2"/>
  <c r="T2012" i="2"/>
  <c r="S2012" i="2"/>
  <c r="M2012" i="2"/>
  <c r="N2012" i="2"/>
  <c r="J2012" i="2"/>
  <c r="U2011" i="2"/>
  <c r="T2011" i="2"/>
  <c r="S2011" i="2"/>
  <c r="M2011" i="2"/>
  <c r="N2011" i="2"/>
  <c r="J2011" i="2"/>
  <c r="U2010" i="2"/>
  <c r="T2010" i="2"/>
  <c r="S2010" i="2"/>
  <c r="M2010" i="2"/>
  <c r="N2010" i="2"/>
  <c r="J2010" i="2"/>
  <c r="U2009" i="2"/>
  <c r="T2009" i="2"/>
  <c r="S2009" i="2"/>
  <c r="M2009" i="2"/>
  <c r="N2009" i="2"/>
  <c r="J2009" i="2"/>
  <c r="U2008" i="2"/>
  <c r="T2008" i="2"/>
  <c r="S2008" i="2"/>
  <c r="M2008" i="2"/>
  <c r="N2008" i="2"/>
  <c r="J2008" i="2"/>
  <c r="U2007" i="2"/>
  <c r="T2007" i="2"/>
  <c r="S2007" i="2"/>
  <c r="M2007" i="2"/>
  <c r="N2007" i="2"/>
  <c r="J2007" i="2"/>
  <c r="U2006" i="2"/>
  <c r="T2006" i="2"/>
  <c r="S2006" i="2"/>
  <c r="M2006" i="2"/>
  <c r="N2006" i="2"/>
  <c r="J2006" i="2"/>
  <c r="U2005" i="2"/>
  <c r="T2005" i="2"/>
  <c r="S2005" i="2"/>
  <c r="M2005" i="2"/>
  <c r="N2005" i="2"/>
  <c r="J2005" i="2"/>
  <c r="U2004" i="2"/>
  <c r="T2004" i="2"/>
  <c r="S2004" i="2"/>
  <c r="M2004" i="2"/>
  <c r="N2004" i="2"/>
  <c r="J2004" i="2"/>
  <c r="U2003" i="2"/>
  <c r="T2003" i="2"/>
  <c r="S2003" i="2"/>
  <c r="M2003" i="2"/>
  <c r="N2003" i="2"/>
  <c r="J2003" i="2"/>
  <c r="U2002" i="2"/>
  <c r="T2002" i="2"/>
  <c r="S2002" i="2"/>
  <c r="M2002" i="2"/>
  <c r="N2002" i="2"/>
  <c r="J2002" i="2"/>
  <c r="U2001" i="2"/>
  <c r="T2001" i="2"/>
  <c r="S2001" i="2"/>
  <c r="M2001" i="2"/>
  <c r="N2001" i="2"/>
  <c r="J2001" i="2"/>
  <c r="U2000" i="2"/>
  <c r="T2000" i="2"/>
  <c r="S2000" i="2"/>
  <c r="M2000" i="2"/>
  <c r="N2000" i="2"/>
  <c r="J2000" i="2"/>
  <c r="U1999" i="2"/>
  <c r="T1999" i="2"/>
  <c r="S1999" i="2"/>
  <c r="M1999" i="2"/>
  <c r="N1999" i="2"/>
  <c r="J1999" i="2"/>
  <c r="U1998" i="2"/>
  <c r="T1998" i="2"/>
  <c r="S1998" i="2"/>
  <c r="M1998" i="2"/>
  <c r="N1998" i="2"/>
  <c r="J1998" i="2"/>
  <c r="U1997" i="2"/>
  <c r="T1997" i="2"/>
  <c r="S1997" i="2"/>
  <c r="M1997" i="2"/>
  <c r="N1997" i="2"/>
  <c r="J1997" i="2"/>
  <c r="U1996" i="2"/>
  <c r="T1996" i="2"/>
  <c r="S1996" i="2"/>
  <c r="M1996" i="2"/>
  <c r="N1996" i="2"/>
  <c r="J1996" i="2"/>
  <c r="U1995" i="2"/>
  <c r="T1995" i="2"/>
  <c r="S1995" i="2"/>
  <c r="M1995" i="2"/>
  <c r="N1995" i="2"/>
  <c r="J1995" i="2"/>
  <c r="U1994" i="2"/>
  <c r="T1994" i="2"/>
  <c r="S1994" i="2"/>
  <c r="M1994" i="2"/>
  <c r="N1994" i="2"/>
  <c r="J1994" i="2"/>
  <c r="U1993" i="2"/>
  <c r="T1993" i="2"/>
  <c r="S1993" i="2"/>
  <c r="M1993" i="2"/>
  <c r="N1993" i="2"/>
  <c r="J1993" i="2"/>
  <c r="U1992" i="2"/>
  <c r="T1992" i="2"/>
  <c r="S1992" i="2"/>
  <c r="M1992" i="2"/>
  <c r="N1992" i="2"/>
  <c r="J1992" i="2"/>
  <c r="U1991" i="2"/>
  <c r="T1991" i="2"/>
  <c r="S1991" i="2"/>
  <c r="M1991" i="2"/>
  <c r="N1991" i="2"/>
  <c r="J1991" i="2"/>
  <c r="U1990" i="2"/>
  <c r="T1990" i="2"/>
  <c r="S1990" i="2"/>
  <c r="M1990" i="2"/>
  <c r="N1990" i="2"/>
  <c r="J1990" i="2"/>
  <c r="U1989" i="2"/>
  <c r="T1989" i="2"/>
  <c r="S1989" i="2"/>
  <c r="M1989" i="2"/>
  <c r="N1989" i="2"/>
  <c r="J1989" i="2"/>
  <c r="U1988" i="2"/>
  <c r="T1988" i="2"/>
  <c r="S1988" i="2"/>
  <c r="M1988" i="2"/>
  <c r="N1988" i="2"/>
  <c r="J1988" i="2"/>
  <c r="U1987" i="2"/>
  <c r="T1987" i="2"/>
  <c r="S1987" i="2"/>
  <c r="M1987" i="2"/>
  <c r="N1987" i="2"/>
  <c r="J1987" i="2"/>
  <c r="U1986" i="2"/>
  <c r="T1986" i="2"/>
  <c r="S1986" i="2"/>
  <c r="M1986" i="2"/>
  <c r="N1986" i="2"/>
  <c r="J1986" i="2"/>
  <c r="U1985" i="2"/>
  <c r="T1985" i="2"/>
  <c r="S1985" i="2"/>
  <c r="M1985" i="2"/>
  <c r="N1985" i="2"/>
  <c r="J1985" i="2"/>
  <c r="U1984" i="2"/>
  <c r="T1984" i="2"/>
  <c r="S1984" i="2"/>
  <c r="M1984" i="2"/>
  <c r="N1984" i="2"/>
  <c r="J1984" i="2"/>
  <c r="U1983" i="2"/>
  <c r="T1983" i="2"/>
  <c r="S1983" i="2"/>
  <c r="M1983" i="2"/>
  <c r="N1983" i="2"/>
  <c r="J1983" i="2"/>
  <c r="U1982" i="2"/>
  <c r="T1982" i="2"/>
  <c r="S1982" i="2"/>
  <c r="M1982" i="2"/>
  <c r="N1982" i="2"/>
  <c r="J1982" i="2"/>
  <c r="U1981" i="2"/>
  <c r="T1981" i="2"/>
  <c r="S1981" i="2"/>
  <c r="M1981" i="2"/>
  <c r="N1981" i="2"/>
  <c r="J1981" i="2"/>
  <c r="U1980" i="2"/>
  <c r="T1980" i="2"/>
  <c r="S1980" i="2"/>
  <c r="M1980" i="2"/>
  <c r="N1980" i="2"/>
  <c r="J1980" i="2"/>
  <c r="U1979" i="2"/>
  <c r="T1979" i="2"/>
  <c r="S1979" i="2"/>
  <c r="M1979" i="2"/>
  <c r="N1979" i="2"/>
  <c r="J1979" i="2"/>
  <c r="U1978" i="2"/>
  <c r="T1978" i="2"/>
  <c r="S1978" i="2"/>
  <c r="M1978" i="2"/>
  <c r="N1978" i="2"/>
  <c r="J1978" i="2"/>
  <c r="U1977" i="2"/>
  <c r="T1977" i="2"/>
  <c r="S1977" i="2"/>
  <c r="M1977" i="2"/>
  <c r="N1977" i="2"/>
  <c r="J1977" i="2"/>
  <c r="U1976" i="2"/>
  <c r="T1976" i="2"/>
  <c r="S1976" i="2"/>
  <c r="M1976" i="2"/>
  <c r="N1976" i="2"/>
  <c r="J1976" i="2"/>
  <c r="U1975" i="2"/>
  <c r="T1975" i="2"/>
  <c r="S1975" i="2"/>
  <c r="M1975" i="2"/>
  <c r="N1975" i="2"/>
  <c r="J1975" i="2"/>
  <c r="U1974" i="2"/>
  <c r="T1974" i="2"/>
  <c r="S1974" i="2"/>
  <c r="M1974" i="2"/>
  <c r="N1974" i="2"/>
  <c r="J1974" i="2"/>
  <c r="U1973" i="2"/>
  <c r="T1973" i="2"/>
  <c r="S1973" i="2"/>
  <c r="M1973" i="2"/>
  <c r="N1973" i="2"/>
  <c r="J1973" i="2"/>
  <c r="U1972" i="2"/>
  <c r="T1972" i="2"/>
  <c r="S1972" i="2"/>
  <c r="M1972" i="2"/>
  <c r="N1972" i="2"/>
  <c r="J1972" i="2"/>
  <c r="U1971" i="2"/>
  <c r="T1971" i="2"/>
  <c r="S1971" i="2"/>
  <c r="M1971" i="2"/>
  <c r="N1971" i="2"/>
  <c r="J1971" i="2"/>
  <c r="U1970" i="2"/>
  <c r="T1970" i="2"/>
  <c r="S1970" i="2"/>
  <c r="M1970" i="2"/>
  <c r="N1970" i="2"/>
  <c r="J1970" i="2"/>
  <c r="U1969" i="2"/>
  <c r="T1969" i="2"/>
  <c r="S1969" i="2"/>
  <c r="M1969" i="2"/>
  <c r="N1969" i="2"/>
  <c r="J1969" i="2"/>
  <c r="U1968" i="2"/>
  <c r="T1968" i="2"/>
  <c r="S1968" i="2"/>
  <c r="M1968" i="2"/>
  <c r="N1968" i="2"/>
  <c r="J1968" i="2"/>
  <c r="U1967" i="2"/>
  <c r="T1967" i="2"/>
  <c r="S1967" i="2"/>
  <c r="M1967" i="2"/>
  <c r="N1967" i="2"/>
  <c r="J1967" i="2"/>
  <c r="U1966" i="2"/>
  <c r="T1966" i="2"/>
  <c r="S1966" i="2"/>
  <c r="M1966" i="2"/>
  <c r="N1966" i="2"/>
  <c r="J1966" i="2"/>
  <c r="U1965" i="2"/>
  <c r="T1965" i="2"/>
  <c r="S1965" i="2"/>
  <c r="M1965" i="2"/>
  <c r="N1965" i="2"/>
  <c r="J1965" i="2"/>
  <c r="U1964" i="2"/>
  <c r="T1964" i="2"/>
  <c r="S1964" i="2"/>
  <c r="M1964" i="2"/>
  <c r="N1964" i="2"/>
  <c r="J1964" i="2"/>
  <c r="U1963" i="2"/>
  <c r="T1963" i="2"/>
  <c r="S1963" i="2"/>
  <c r="M1963" i="2"/>
  <c r="N1963" i="2"/>
  <c r="J1963" i="2"/>
  <c r="U1962" i="2"/>
  <c r="T1962" i="2"/>
  <c r="S1962" i="2"/>
  <c r="M1962" i="2"/>
  <c r="N1962" i="2"/>
  <c r="J1962" i="2"/>
  <c r="U1961" i="2"/>
  <c r="T1961" i="2"/>
  <c r="S1961" i="2"/>
  <c r="M1961" i="2"/>
  <c r="N1961" i="2"/>
  <c r="J1961" i="2"/>
  <c r="U1960" i="2"/>
  <c r="T1960" i="2"/>
  <c r="S1960" i="2"/>
  <c r="M1960" i="2"/>
  <c r="N1960" i="2"/>
  <c r="J1960" i="2"/>
  <c r="U1959" i="2"/>
  <c r="T1959" i="2"/>
  <c r="S1959" i="2"/>
  <c r="M1959" i="2"/>
  <c r="N1959" i="2"/>
  <c r="J1959" i="2"/>
  <c r="U1958" i="2"/>
  <c r="T1958" i="2"/>
  <c r="S1958" i="2"/>
  <c r="M1958" i="2"/>
  <c r="N1958" i="2"/>
  <c r="J1958" i="2"/>
  <c r="U1957" i="2"/>
  <c r="T1957" i="2"/>
  <c r="S1957" i="2"/>
  <c r="M1957" i="2"/>
  <c r="N1957" i="2"/>
  <c r="J1957" i="2"/>
  <c r="U1956" i="2"/>
  <c r="T1956" i="2"/>
  <c r="S1956" i="2"/>
  <c r="M1956" i="2"/>
  <c r="N1956" i="2"/>
  <c r="J1956" i="2"/>
  <c r="U1955" i="2"/>
  <c r="T1955" i="2"/>
  <c r="S1955" i="2"/>
  <c r="M1955" i="2"/>
  <c r="N1955" i="2"/>
  <c r="J1955" i="2"/>
  <c r="U1954" i="2"/>
  <c r="T1954" i="2"/>
  <c r="S1954" i="2"/>
  <c r="M1954" i="2"/>
  <c r="N1954" i="2"/>
  <c r="J1954" i="2"/>
  <c r="U1953" i="2"/>
  <c r="T1953" i="2"/>
  <c r="S1953" i="2"/>
  <c r="M1953" i="2"/>
  <c r="N1953" i="2"/>
  <c r="J1953" i="2"/>
  <c r="U1952" i="2"/>
  <c r="T1952" i="2"/>
  <c r="S1952" i="2"/>
  <c r="M1952" i="2"/>
  <c r="N1952" i="2"/>
  <c r="J1952" i="2"/>
  <c r="U1951" i="2"/>
  <c r="T1951" i="2"/>
  <c r="S1951" i="2"/>
  <c r="M1951" i="2"/>
  <c r="N1951" i="2"/>
  <c r="J1951" i="2"/>
  <c r="U1950" i="2"/>
  <c r="T1950" i="2"/>
  <c r="S1950" i="2"/>
  <c r="M1950" i="2"/>
  <c r="N1950" i="2"/>
  <c r="J1950" i="2"/>
  <c r="U1949" i="2"/>
  <c r="T1949" i="2"/>
  <c r="S1949" i="2"/>
  <c r="M1949" i="2"/>
  <c r="N1949" i="2"/>
  <c r="J1949" i="2"/>
  <c r="U1948" i="2"/>
  <c r="T1948" i="2"/>
  <c r="S1948" i="2"/>
  <c r="M1948" i="2"/>
  <c r="N1948" i="2"/>
  <c r="J1948" i="2"/>
  <c r="U1947" i="2"/>
  <c r="T1947" i="2"/>
  <c r="S1947" i="2"/>
  <c r="M1947" i="2"/>
  <c r="N1947" i="2"/>
  <c r="J1947" i="2"/>
  <c r="U1946" i="2"/>
  <c r="T1946" i="2"/>
  <c r="S1946" i="2"/>
  <c r="M1946" i="2"/>
  <c r="N1946" i="2"/>
  <c r="J1946" i="2"/>
  <c r="U1945" i="2"/>
  <c r="T1945" i="2"/>
  <c r="S1945" i="2"/>
  <c r="M1945" i="2"/>
  <c r="N1945" i="2"/>
  <c r="J1945" i="2"/>
  <c r="U1944" i="2"/>
  <c r="T1944" i="2"/>
  <c r="S1944" i="2"/>
  <c r="M1944" i="2"/>
  <c r="N1944" i="2"/>
  <c r="J1944" i="2"/>
  <c r="U1943" i="2"/>
  <c r="T1943" i="2"/>
  <c r="S1943" i="2"/>
  <c r="M1943" i="2"/>
  <c r="N1943" i="2"/>
  <c r="J1943" i="2"/>
  <c r="U1942" i="2"/>
  <c r="T1942" i="2"/>
  <c r="S1942" i="2"/>
  <c r="M1942" i="2"/>
  <c r="N1942" i="2"/>
  <c r="J1942" i="2"/>
  <c r="U1941" i="2"/>
  <c r="T1941" i="2"/>
  <c r="S1941" i="2"/>
  <c r="M1941" i="2"/>
  <c r="N1941" i="2"/>
  <c r="J1941" i="2"/>
  <c r="U1940" i="2"/>
  <c r="T1940" i="2"/>
  <c r="S1940" i="2"/>
  <c r="M1940" i="2"/>
  <c r="N1940" i="2"/>
  <c r="J1940" i="2"/>
  <c r="U1939" i="2"/>
  <c r="T1939" i="2"/>
  <c r="S1939" i="2"/>
  <c r="M1939" i="2"/>
  <c r="N1939" i="2"/>
  <c r="J1939" i="2"/>
  <c r="U1938" i="2"/>
  <c r="T1938" i="2"/>
  <c r="S1938" i="2"/>
  <c r="M1938" i="2"/>
  <c r="N1938" i="2"/>
  <c r="J1938" i="2"/>
  <c r="U1937" i="2"/>
  <c r="T1937" i="2"/>
  <c r="S1937" i="2"/>
  <c r="M1937" i="2"/>
  <c r="N1937" i="2"/>
  <c r="J1937" i="2"/>
  <c r="U1936" i="2"/>
  <c r="T1936" i="2"/>
  <c r="S1936" i="2"/>
  <c r="M1936" i="2"/>
  <c r="N1936" i="2"/>
  <c r="J1936" i="2"/>
  <c r="U1935" i="2"/>
  <c r="T1935" i="2"/>
  <c r="S1935" i="2"/>
  <c r="M1935" i="2"/>
  <c r="N1935" i="2"/>
  <c r="J1935" i="2"/>
  <c r="U1934" i="2"/>
  <c r="T1934" i="2"/>
  <c r="S1934" i="2"/>
  <c r="M1934" i="2"/>
  <c r="N1934" i="2"/>
  <c r="J1934" i="2"/>
  <c r="U1933" i="2"/>
  <c r="T1933" i="2"/>
  <c r="S1933" i="2"/>
  <c r="M1933" i="2"/>
  <c r="N1933" i="2"/>
  <c r="J1933" i="2"/>
  <c r="U1932" i="2"/>
  <c r="T1932" i="2"/>
  <c r="S1932" i="2"/>
  <c r="M1932" i="2"/>
  <c r="N1932" i="2"/>
  <c r="J1932" i="2"/>
  <c r="U1931" i="2"/>
  <c r="T1931" i="2"/>
  <c r="S1931" i="2"/>
  <c r="M1931" i="2"/>
  <c r="N1931" i="2"/>
  <c r="J1931" i="2"/>
  <c r="U1930" i="2"/>
  <c r="T1930" i="2"/>
  <c r="S1930" i="2"/>
  <c r="M1930" i="2"/>
  <c r="N1930" i="2"/>
  <c r="J1930" i="2"/>
  <c r="U1929" i="2"/>
  <c r="T1929" i="2"/>
  <c r="S1929" i="2"/>
  <c r="M1929" i="2"/>
  <c r="N1929" i="2"/>
  <c r="J1929" i="2"/>
  <c r="U1928" i="2"/>
  <c r="T1928" i="2"/>
  <c r="S1928" i="2"/>
  <c r="M1928" i="2"/>
  <c r="N1928" i="2"/>
  <c r="J1928" i="2"/>
  <c r="U1927" i="2"/>
  <c r="T1927" i="2"/>
  <c r="S1927" i="2"/>
  <c r="M1927" i="2"/>
  <c r="N1927" i="2"/>
  <c r="J1927" i="2"/>
  <c r="U1926" i="2"/>
  <c r="T1926" i="2"/>
  <c r="S1926" i="2"/>
  <c r="M1926" i="2"/>
  <c r="N1926" i="2"/>
  <c r="J1926" i="2"/>
  <c r="U1925" i="2"/>
  <c r="T1925" i="2"/>
  <c r="S1925" i="2"/>
  <c r="M1925" i="2"/>
  <c r="N1925" i="2"/>
  <c r="J1925" i="2"/>
  <c r="U1924" i="2"/>
  <c r="T1924" i="2"/>
  <c r="S1924" i="2"/>
  <c r="M1924" i="2"/>
  <c r="N1924" i="2"/>
  <c r="J1924" i="2"/>
  <c r="U1923" i="2"/>
  <c r="T1923" i="2"/>
  <c r="S1923" i="2"/>
  <c r="M1923" i="2"/>
  <c r="N1923" i="2"/>
  <c r="J1923" i="2"/>
  <c r="U1922" i="2"/>
  <c r="T1922" i="2"/>
  <c r="S1922" i="2"/>
  <c r="M1922" i="2"/>
  <c r="N1922" i="2"/>
  <c r="J1922" i="2"/>
  <c r="U1921" i="2"/>
  <c r="T1921" i="2"/>
  <c r="S1921" i="2"/>
  <c r="M1921" i="2"/>
  <c r="N1921" i="2"/>
  <c r="J1921" i="2"/>
  <c r="U1920" i="2"/>
  <c r="T1920" i="2"/>
  <c r="S1920" i="2"/>
  <c r="M1920" i="2"/>
  <c r="N1920" i="2"/>
  <c r="J1920" i="2"/>
  <c r="U1919" i="2"/>
  <c r="T1919" i="2"/>
  <c r="S1919" i="2"/>
  <c r="M1919" i="2"/>
  <c r="N1919" i="2"/>
  <c r="J1919" i="2"/>
  <c r="U1918" i="2"/>
  <c r="T1918" i="2"/>
  <c r="S1918" i="2"/>
  <c r="M1918" i="2"/>
  <c r="N1918" i="2"/>
  <c r="J1918" i="2"/>
  <c r="U1917" i="2"/>
  <c r="T1917" i="2"/>
  <c r="S1917" i="2"/>
  <c r="M1917" i="2"/>
  <c r="N1917" i="2"/>
  <c r="J1917" i="2"/>
  <c r="U1916" i="2"/>
  <c r="T1916" i="2"/>
  <c r="S1916" i="2"/>
  <c r="M1916" i="2"/>
  <c r="N1916" i="2"/>
  <c r="J1916" i="2"/>
  <c r="U1915" i="2"/>
  <c r="T1915" i="2"/>
  <c r="S1915" i="2"/>
  <c r="M1915" i="2"/>
  <c r="N1915" i="2"/>
  <c r="J1915" i="2"/>
  <c r="U1914" i="2"/>
  <c r="T1914" i="2"/>
  <c r="S1914" i="2"/>
  <c r="M1914" i="2"/>
  <c r="N1914" i="2"/>
  <c r="J1914" i="2"/>
  <c r="U1913" i="2"/>
  <c r="T1913" i="2"/>
  <c r="S1913" i="2"/>
  <c r="M1913" i="2"/>
  <c r="N1913" i="2"/>
  <c r="J1913" i="2"/>
  <c r="U1912" i="2"/>
  <c r="T1912" i="2"/>
  <c r="S1912" i="2"/>
  <c r="M1912" i="2"/>
  <c r="N1912" i="2"/>
  <c r="J1912" i="2"/>
  <c r="U1911" i="2"/>
  <c r="T1911" i="2"/>
  <c r="S1911" i="2"/>
  <c r="M1911" i="2"/>
  <c r="N1911" i="2"/>
  <c r="J1911" i="2"/>
  <c r="U1910" i="2"/>
  <c r="T1910" i="2"/>
  <c r="S1910" i="2"/>
  <c r="M1910" i="2"/>
  <c r="N1910" i="2"/>
  <c r="J1910" i="2"/>
  <c r="U1909" i="2"/>
  <c r="T1909" i="2"/>
  <c r="S1909" i="2"/>
  <c r="M1909" i="2"/>
  <c r="N1909" i="2"/>
  <c r="J1909" i="2"/>
  <c r="U1908" i="2"/>
  <c r="T1908" i="2"/>
  <c r="S1908" i="2"/>
  <c r="M1908" i="2"/>
  <c r="N1908" i="2"/>
  <c r="J1908" i="2"/>
  <c r="U1907" i="2"/>
  <c r="T1907" i="2"/>
  <c r="S1907" i="2"/>
  <c r="M1907" i="2"/>
  <c r="N1907" i="2"/>
  <c r="J1907" i="2"/>
  <c r="U1906" i="2"/>
  <c r="T1906" i="2"/>
  <c r="S1906" i="2"/>
  <c r="M1906" i="2"/>
  <c r="N1906" i="2"/>
  <c r="J1906" i="2"/>
  <c r="U1905" i="2"/>
  <c r="T1905" i="2"/>
  <c r="S1905" i="2"/>
  <c r="M1905" i="2"/>
  <c r="N1905" i="2"/>
  <c r="J1905" i="2"/>
  <c r="U1904" i="2"/>
  <c r="T1904" i="2"/>
  <c r="S1904" i="2"/>
  <c r="M1904" i="2"/>
  <c r="N1904" i="2"/>
  <c r="J1904" i="2"/>
  <c r="U1903" i="2"/>
  <c r="T1903" i="2"/>
  <c r="S1903" i="2"/>
  <c r="M1903" i="2"/>
  <c r="N1903" i="2"/>
  <c r="J1903" i="2"/>
  <c r="U1902" i="2"/>
  <c r="T1902" i="2"/>
  <c r="S1902" i="2"/>
  <c r="M1902" i="2"/>
  <c r="N1902" i="2"/>
  <c r="J1902" i="2"/>
  <c r="U1901" i="2"/>
  <c r="T1901" i="2"/>
  <c r="S1901" i="2"/>
  <c r="M1901" i="2"/>
  <c r="N1901" i="2"/>
  <c r="J1901" i="2"/>
  <c r="U1900" i="2"/>
  <c r="T1900" i="2"/>
  <c r="S1900" i="2"/>
  <c r="M1900" i="2"/>
  <c r="N1900" i="2"/>
  <c r="J1900" i="2"/>
  <c r="U1899" i="2"/>
  <c r="T1899" i="2"/>
  <c r="S1899" i="2"/>
  <c r="M1899" i="2"/>
  <c r="N1899" i="2"/>
  <c r="J1899" i="2"/>
  <c r="U1898" i="2"/>
  <c r="T1898" i="2"/>
  <c r="S1898" i="2"/>
  <c r="M1898" i="2"/>
  <c r="N1898" i="2"/>
  <c r="J1898" i="2"/>
  <c r="U1897" i="2"/>
  <c r="T1897" i="2"/>
  <c r="S1897" i="2"/>
  <c r="M1897" i="2"/>
  <c r="N1897" i="2"/>
  <c r="J1897" i="2"/>
  <c r="U1896" i="2"/>
  <c r="T1896" i="2"/>
  <c r="S1896" i="2"/>
  <c r="M1896" i="2"/>
  <c r="N1896" i="2"/>
  <c r="J1896" i="2"/>
  <c r="U1895" i="2"/>
  <c r="T1895" i="2"/>
  <c r="S1895" i="2"/>
  <c r="M1895" i="2"/>
  <c r="N1895" i="2"/>
  <c r="J1895" i="2"/>
  <c r="U1894" i="2"/>
  <c r="T1894" i="2"/>
  <c r="S1894" i="2"/>
  <c r="M1894" i="2"/>
  <c r="N1894" i="2"/>
  <c r="J1894" i="2"/>
  <c r="U1893" i="2"/>
  <c r="T1893" i="2"/>
  <c r="S1893" i="2"/>
  <c r="M1893" i="2"/>
  <c r="N1893" i="2"/>
  <c r="J1893" i="2"/>
  <c r="U1892" i="2"/>
  <c r="T1892" i="2"/>
  <c r="S1892" i="2"/>
  <c r="M1892" i="2"/>
  <c r="N1892" i="2"/>
  <c r="J1892" i="2"/>
  <c r="U1891" i="2"/>
  <c r="T1891" i="2"/>
  <c r="S1891" i="2"/>
  <c r="M1891" i="2"/>
  <c r="N1891" i="2"/>
  <c r="J1891" i="2"/>
  <c r="U1890" i="2"/>
  <c r="T1890" i="2"/>
  <c r="S1890" i="2"/>
  <c r="M1890" i="2"/>
  <c r="N1890" i="2"/>
  <c r="J1890" i="2"/>
  <c r="U1889" i="2"/>
  <c r="T1889" i="2"/>
  <c r="S1889" i="2"/>
  <c r="M1889" i="2"/>
  <c r="N1889" i="2"/>
  <c r="J1889" i="2"/>
  <c r="U1888" i="2"/>
  <c r="T1888" i="2"/>
  <c r="S1888" i="2"/>
  <c r="M1888" i="2"/>
  <c r="N1888" i="2"/>
  <c r="J1888" i="2"/>
  <c r="U1887" i="2"/>
  <c r="T1887" i="2"/>
  <c r="S1887" i="2"/>
  <c r="M1887" i="2"/>
  <c r="N1887" i="2"/>
  <c r="J1887" i="2"/>
  <c r="U1886" i="2"/>
  <c r="T1886" i="2"/>
  <c r="S1886" i="2"/>
  <c r="M1886" i="2"/>
  <c r="N1886" i="2"/>
  <c r="J1886" i="2"/>
  <c r="U1885" i="2"/>
  <c r="T1885" i="2"/>
  <c r="S1885" i="2"/>
  <c r="M1885" i="2"/>
  <c r="N1885" i="2"/>
  <c r="J1885" i="2"/>
  <c r="U1884" i="2"/>
  <c r="T1884" i="2"/>
  <c r="S1884" i="2"/>
  <c r="M1884" i="2"/>
  <c r="N1884" i="2"/>
  <c r="J1884" i="2"/>
  <c r="U1883" i="2"/>
  <c r="T1883" i="2"/>
  <c r="S1883" i="2"/>
  <c r="M1883" i="2"/>
  <c r="N1883" i="2"/>
  <c r="J1883" i="2"/>
  <c r="U1882" i="2"/>
  <c r="T1882" i="2"/>
  <c r="S1882" i="2"/>
  <c r="M1882" i="2"/>
  <c r="N1882" i="2"/>
  <c r="J1882" i="2"/>
  <c r="U1881" i="2"/>
  <c r="T1881" i="2"/>
  <c r="S1881" i="2"/>
  <c r="M1881" i="2"/>
  <c r="N1881" i="2"/>
  <c r="J1881" i="2"/>
  <c r="U1880" i="2"/>
  <c r="T1880" i="2"/>
  <c r="S1880" i="2"/>
  <c r="M1880" i="2"/>
  <c r="N1880" i="2"/>
  <c r="J1880" i="2"/>
  <c r="U1879" i="2"/>
  <c r="T1879" i="2"/>
  <c r="S1879" i="2"/>
  <c r="M1879" i="2"/>
  <c r="N1879" i="2"/>
  <c r="J1879" i="2"/>
  <c r="U1878" i="2"/>
  <c r="T1878" i="2"/>
  <c r="S1878" i="2"/>
  <c r="M1878" i="2"/>
  <c r="N1878" i="2"/>
  <c r="J1878" i="2"/>
  <c r="U1877" i="2"/>
  <c r="T1877" i="2"/>
  <c r="S1877" i="2"/>
  <c r="M1877" i="2"/>
  <c r="N1877" i="2"/>
  <c r="J1877" i="2"/>
  <c r="U1876" i="2"/>
  <c r="T1876" i="2"/>
  <c r="S1876" i="2"/>
  <c r="M1876" i="2"/>
  <c r="N1876" i="2"/>
  <c r="J1876" i="2"/>
  <c r="U1875" i="2"/>
  <c r="T1875" i="2"/>
  <c r="S1875" i="2"/>
  <c r="M1875" i="2"/>
  <c r="N1875" i="2"/>
  <c r="J1875" i="2"/>
  <c r="U1874" i="2"/>
  <c r="T1874" i="2"/>
  <c r="S1874" i="2"/>
  <c r="M1874" i="2"/>
  <c r="N1874" i="2"/>
  <c r="J1874" i="2"/>
  <c r="U1873" i="2"/>
  <c r="T1873" i="2"/>
  <c r="S1873" i="2"/>
  <c r="M1873" i="2"/>
  <c r="N1873" i="2"/>
  <c r="J1873" i="2"/>
  <c r="U1872" i="2"/>
  <c r="T1872" i="2"/>
  <c r="S1872" i="2"/>
  <c r="M1872" i="2"/>
  <c r="N1872" i="2"/>
  <c r="J1872" i="2"/>
  <c r="U1871" i="2"/>
  <c r="T1871" i="2"/>
  <c r="S1871" i="2"/>
  <c r="M1871" i="2"/>
  <c r="N1871" i="2"/>
  <c r="J1871" i="2"/>
  <c r="U1870" i="2"/>
  <c r="T1870" i="2"/>
  <c r="S1870" i="2"/>
  <c r="M1870" i="2"/>
  <c r="N1870" i="2"/>
  <c r="J1870" i="2"/>
  <c r="U1869" i="2"/>
  <c r="T1869" i="2"/>
  <c r="S1869" i="2"/>
  <c r="M1869" i="2"/>
  <c r="N1869" i="2"/>
  <c r="J1869" i="2"/>
  <c r="U1868" i="2"/>
  <c r="T1868" i="2"/>
  <c r="S1868" i="2"/>
  <c r="M1868" i="2"/>
  <c r="N1868" i="2"/>
  <c r="J1868" i="2"/>
  <c r="U1867" i="2"/>
  <c r="T1867" i="2"/>
  <c r="S1867" i="2"/>
  <c r="M1867" i="2"/>
  <c r="N1867" i="2"/>
  <c r="J1867" i="2"/>
  <c r="U1866" i="2"/>
  <c r="T1866" i="2"/>
  <c r="S1866" i="2"/>
  <c r="M1866" i="2"/>
  <c r="N1866" i="2"/>
  <c r="J1866" i="2"/>
  <c r="U1865" i="2"/>
  <c r="T1865" i="2"/>
  <c r="S1865" i="2"/>
  <c r="M1865" i="2"/>
  <c r="N1865" i="2"/>
  <c r="J1865" i="2"/>
  <c r="U1864" i="2"/>
  <c r="T1864" i="2"/>
  <c r="S1864" i="2"/>
  <c r="M1864" i="2"/>
  <c r="N1864" i="2"/>
  <c r="J1864" i="2"/>
  <c r="U1863" i="2"/>
  <c r="T1863" i="2"/>
  <c r="S1863" i="2"/>
  <c r="M1863" i="2"/>
  <c r="N1863" i="2"/>
  <c r="J1863" i="2"/>
  <c r="U1862" i="2"/>
  <c r="T1862" i="2"/>
  <c r="S1862" i="2"/>
  <c r="M1862" i="2"/>
  <c r="N1862" i="2"/>
  <c r="J1862" i="2"/>
  <c r="U1861" i="2"/>
  <c r="T1861" i="2"/>
  <c r="S1861" i="2"/>
  <c r="M1861" i="2"/>
  <c r="N1861" i="2"/>
  <c r="J1861" i="2"/>
  <c r="U1860" i="2"/>
  <c r="T1860" i="2"/>
  <c r="S1860" i="2"/>
  <c r="M1860" i="2"/>
  <c r="N1860" i="2"/>
  <c r="J1860" i="2"/>
  <c r="U1859" i="2"/>
  <c r="T1859" i="2"/>
  <c r="S1859" i="2"/>
  <c r="M1859" i="2"/>
  <c r="N1859" i="2"/>
  <c r="J1859" i="2"/>
  <c r="U1858" i="2"/>
  <c r="T1858" i="2"/>
  <c r="S1858" i="2"/>
  <c r="M1858" i="2"/>
  <c r="N1858" i="2"/>
  <c r="J1858" i="2"/>
  <c r="U1857" i="2"/>
  <c r="T1857" i="2"/>
  <c r="S1857" i="2"/>
  <c r="M1857" i="2"/>
  <c r="N1857" i="2"/>
  <c r="J1857" i="2"/>
  <c r="U1856" i="2"/>
  <c r="T1856" i="2"/>
  <c r="S1856" i="2"/>
  <c r="M1856" i="2"/>
  <c r="N1856" i="2"/>
  <c r="J1856" i="2"/>
  <c r="U1855" i="2"/>
  <c r="T1855" i="2"/>
  <c r="S1855" i="2"/>
  <c r="M1855" i="2"/>
  <c r="N1855" i="2"/>
  <c r="J1855" i="2"/>
  <c r="U1854" i="2"/>
  <c r="T1854" i="2"/>
  <c r="S1854" i="2"/>
  <c r="M1854" i="2"/>
  <c r="N1854" i="2"/>
  <c r="J1854" i="2"/>
  <c r="U1853" i="2"/>
  <c r="T1853" i="2"/>
  <c r="S1853" i="2"/>
  <c r="M1853" i="2"/>
  <c r="N1853" i="2"/>
  <c r="J1853" i="2"/>
  <c r="U1852" i="2"/>
  <c r="T1852" i="2"/>
  <c r="S1852" i="2"/>
  <c r="M1852" i="2"/>
  <c r="N1852" i="2"/>
  <c r="J1852" i="2"/>
  <c r="U1851" i="2"/>
  <c r="T1851" i="2"/>
  <c r="S1851" i="2"/>
  <c r="M1851" i="2"/>
  <c r="N1851" i="2"/>
  <c r="J1851" i="2"/>
  <c r="U1850" i="2"/>
  <c r="T1850" i="2"/>
  <c r="S1850" i="2"/>
  <c r="M1850" i="2"/>
  <c r="N1850" i="2"/>
  <c r="J1850" i="2"/>
  <c r="U1849" i="2"/>
  <c r="T1849" i="2"/>
  <c r="S1849" i="2"/>
  <c r="M1849" i="2"/>
  <c r="N1849" i="2"/>
  <c r="J1849" i="2"/>
  <c r="U1848" i="2"/>
  <c r="T1848" i="2"/>
  <c r="S1848" i="2"/>
  <c r="M1848" i="2"/>
  <c r="N1848" i="2"/>
  <c r="J1848" i="2"/>
  <c r="U1847" i="2"/>
  <c r="T1847" i="2"/>
  <c r="S1847" i="2"/>
  <c r="M1847" i="2"/>
  <c r="N1847" i="2"/>
  <c r="J1847" i="2"/>
  <c r="U1846" i="2"/>
  <c r="T1846" i="2"/>
  <c r="S1846" i="2"/>
  <c r="M1846" i="2"/>
  <c r="N1846" i="2"/>
  <c r="J1846" i="2"/>
  <c r="U1845" i="2"/>
  <c r="T1845" i="2"/>
  <c r="S1845" i="2"/>
  <c r="M1845" i="2"/>
  <c r="N1845" i="2"/>
  <c r="J1845" i="2"/>
  <c r="U1844" i="2"/>
  <c r="T1844" i="2"/>
  <c r="S1844" i="2"/>
  <c r="M1844" i="2"/>
  <c r="N1844" i="2"/>
  <c r="J1844" i="2"/>
  <c r="U1843" i="2"/>
  <c r="T1843" i="2"/>
  <c r="S1843" i="2"/>
  <c r="M1843" i="2"/>
  <c r="N1843" i="2"/>
  <c r="J1843" i="2"/>
  <c r="U1842" i="2"/>
  <c r="T1842" i="2"/>
  <c r="S1842" i="2"/>
  <c r="M1842" i="2"/>
  <c r="N1842" i="2"/>
  <c r="J1842" i="2"/>
  <c r="U1841" i="2"/>
  <c r="T1841" i="2"/>
  <c r="S1841" i="2"/>
  <c r="M1841" i="2"/>
  <c r="N1841" i="2"/>
  <c r="J1841" i="2"/>
  <c r="U1840" i="2"/>
  <c r="T1840" i="2"/>
  <c r="S1840" i="2"/>
  <c r="M1840" i="2"/>
  <c r="N1840" i="2"/>
  <c r="J1840" i="2"/>
  <c r="U1839" i="2"/>
  <c r="T1839" i="2"/>
  <c r="S1839" i="2"/>
  <c r="M1839" i="2"/>
  <c r="N1839" i="2"/>
  <c r="J1839" i="2"/>
  <c r="U1838" i="2"/>
  <c r="T1838" i="2"/>
  <c r="S1838" i="2"/>
  <c r="M1838" i="2"/>
  <c r="N1838" i="2"/>
  <c r="J1838" i="2"/>
  <c r="U1837" i="2"/>
  <c r="T1837" i="2"/>
  <c r="S1837" i="2"/>
  <c r="M1837" i="2"/>
  <c r="N1837" i="2"/>
  <c r="J1837" i="2"/>
  <c r="U1836" i="2"/>
  <c r="T1836" i="2"/>
  <c r="S1836" i="2"/>
  <c r="M1836" i="2"/>
  <c r="N1836" i="2"/>
  <c r="J1836" i="2"/>
  <c r="U1835" i="2"/>
  <c r="T1835" i="2"/>
  <c r="S1835" i="2"/>
  <c r="M1835" i="2"/>
  <c r="N1835" i="2"/>
  <c r="J1835" i="2"/>
  <c r="U1834" i="2"/>
  <c r="T1834" i="2"/>
  <c r="S1834" i="2"/>
  <c r="M1834" i="2"/>
  <c r="N1834" i="2"/>
  <c r="J1834" i="2"/>
  <c r="U1833" i="2"/>
  <c r="T1833" i="2"/>
  <c r="S1833" i="2"/>
  <c r="M1833" i="2"/>
  <c r="N1833" i="2"/>
  <c r="J1833" i="2"/>
  <c r="U1832" i="2"/>
  <c r="T1832" i="2"/>
  <c r="S1832" i="2"/>
  <c r="M1832" i="2"/>
  <c r="N1832" i="2"/>
  <c r="J1832" i="2"/>
  <c r="U1831" i="2"/>
  <c r="T1831" i="2"/>
  <c r="S1831" i="2"/>
  <c r="M1831" i="2"/>
  <c r="N1831" i="2"/>
  <c r="J1831" i="2"/>
  <c r="U1830" i="2"/>
  <c r="T1830" i="2"/>
  <c r="S1830" i="2"/>
  <c r="M1830" i="2"/>
  <c r="N1830" i="2"/>
  <c r="J1830" i="2"/>
  <c r="U1829" i="2"/>
  <c r="T1829" i="2"/>
  <c r="S1829" i="2"/>
  <c r="M1829" i="2"/>
  <c r="N1829" i="2"/>
  <c r="J1829" i="2"/>
  <c r="U1828" i="2"/>
  <c r="T1828" i="2"/>
  <c r="S1828" i="2"/>
  <c r="M1828" i="2"/>
  <c r="N1828" i="2"/>
  <c r="J1828" i="2"/>
  <c r="U1827" i="2"/>
  <c r="T1827" i="2"/>
  <c r="S1827" i="2"/>
  <c r="M1827" i="2"/>
  <c r="N1827" i="2"/>
  <c r="J1827" i="2"/>
  <c r="U1826" i="2"/>
  <c r="T1826" i="2"/>
  <c r="S1826" i="2"/>
  <c r="M1826" i="2"/>
  <c r="N1826" i="2"/>
  <c r="J1826" i="2"/>
  <c r="U1825" i="2"/>
  <c r="T1825" i="2"/>
  <c r="S1825" i="2"/>
  <c r="M1825" i="2"/>
  <c r="N1825" i="2"/>
  <c r="J1825" i="2"/>
  <c r="U1824" i="2"/>
  <c r="T1824" i="2"/>
  <c r="S1824" i="2"/>
  <c r="M1824" i="2"/>
  <c r="N1824" i="2"/>
  <c r="J1824" i="2"/>
  <c r="U1823" i="2"/>
  <c r="T1823" i="2"/>
  <c r="S1823" i="2"/>
  <c r="M1823" i="2"/>
  <c r="N1823" i="2"/>
  <c r="J1823" i="2"/>
  <c r="U1822" i="2"/>
  <c r="T1822" i="2"/>
  <c r="S1822" i="2"/>
  <c r="M1822" i="2"/>
  <c r="N1822" i="2"/>
  <c r="J1822" i="2"/>
  <c r="U1821" i="2"/>
  <c r="T1821" i="2"/>
  <c r="S1821" i="2"/>
  <c r="M1821" i="2"/>
  <c r="N1821" i="2"/>
  <c r="J1821" i="2"/>
  <c r="U1820" i="2"/>
  <c r="T1820" i="2"/>
  <c r="S1820" i="2"/>
  <c r="M1820" i="2"/>
  <c r="N1820" i="2"/>
  <c r="J1820" i="2"/>
  <c r="U1819" i="2"/>
  <c r="T1819" i="2"/>
  <c r="S1819" i="2"/>
  <c r="M1819" i="2"/>
  <c r="N1819" i="2"/>
  <c r="J1819" i="2"/>
  <c r="U1818" i="2"/>
  <c r="T1818" i="2"/>
  <c r="S1818" i="2"/>
  <c r="M1818" i="2"/>
  <c r="N1818" i="2"/>
  <c r="J1818" i="2"/>
  <c r="U1817" i="2"/>
  <c r="T1817" i="2"/>
  <c r="S1817" i="2"/>
  <c r="M1817" i="2"/>
  <c r="N1817" i="2"/>
  <c r="J1817" i="2"/>
  <c r="U1816" i="2"/>
  <c r="T1816" i="2"/>
  <c r="S1816" i="2"/>
  <c r="M1816" i="2"/>
  <c r="N1816" i="2"/>
  <c r="J1816" i="2"/>
  <c r="U1815" i="2"/>
  <c r="T1815" i="2"/>
  <c r="S1815" i="2"/>
  <c r="M1815" i="2"/>
  <c r="N1815" i="2"/>
  <c r="J1815" i="2"/>
  <c r="U1814" i="2"/>
  <c r="T1814" i="2"/>
  <c r="S1814" i="2"/>
  <c r="M1814" i="2"/>
  <c r="N1814" i="2"/>
  <c r="J1814" i="2"/>
  <c r="U1813" i="2"/>
  <c r="T1813" i="2"/>
  <c r="S1813" i="2"/>
  <c r="M1813" i="2"/>
  <c r="N1813" i="2"/>
  <c r="J1813" i="2"/>
  <c r="U1812" i="2"/>
  <c r="T1812" i="2"/>
  <c r="S1812" i="2"/>
  <c r="M1812" i="2"/>
  <c r="N1812" i="2"/>
  <c r="J1812" i="2"/>
  <c r="U1811" i="2"/>
  <c r="T1811" i="2"/>
  <c r="S1811" i="2"/>
  <c r="M1811" i="2"/>
  <c r="N1811" i="2"/>
  <c r="J1811" i="2"/>
  <c r="U1810" i="2"/>
  <c r="T1810" i="2"/>
  <c r="S1810" i="2"/>
  <c r="M1810" i="2"/>
  <c r="N1810" i="2"/>
  <c r="J1810" i="2"/>
  <c r="U1809" i="2"/>
  <c r="T1809" i="2"/>
  <c r="S1809" i="2"/>
  <c r="M1809" i="2"/>
  <c r="N1809" i="2"/>
  <c r="J1809" i="2"/>
  <c r="U1808" i="2"/>
  <c r="T1808" i="2"/>
  <c r="S1808" i="2"/>
  <c r="M1808" i="2"/>
  <c r="N1808" i="2"/>
  <c r="J1808" i="2"/>
  <c r="U1807" i="2"/>
  <c r="T1807" i="2"/>
  <c r="S1807" i="2"/>
  <c r="M1807" i="2"/>
  <c r="N1807" i="2"/>
  <c r="J1807" i="2"/>
  <c r="U1806" i="2"/>
  <c r="T1806" i="2"/>
  <c r="S1806" i="2"/>
  <c r="M1806" i="2"/>
  <c r="N1806" i="2"/>
  <c r="J1806" i="2"/>
  <c r="U1805" i="2"/>
  <c r="T1805" i="2"/>
  <c r="S1805" i="2"/>
  <c r="M1805" i="2"/>
  <c r="N1805" i="2"/>
  <c r="J1805" i="2"/>
  <c r="U1804" i="2"/>
  <c r="T1804" i="2"/>
  <c r="S1804" i="2"/>
  <c r="M1804" i="2"/>
  <c r="N1804" i="2"/>
  <c r="J1804" i="2"/>
  <c r="U1803" i="2"/>
  <c r="T1803" i="2"/>
  <c r="S1803" i="2"/>
  <c r="M1803" i="2"/>
  <c r="N1803" i="2"/>
  <c r="J1803" i="2"/>
  <c r="U1802" i="2"/>
  <c r="T1802" i="2"/>
  <c r="S1802" i="2"/>
  <c r="M1802" i="2"/>
  <c r="N1802" i="2"/>
  <c r="J1802" i="2"/>
  <c r="U1801" i="2"/>
  <c r="T1801" i="2"/>
  <c r="S1801" i="2"/>
  <c r="M1801" i="2"/>
  <c r="N1801" i="2"/>
  <c r="J1801" i="2"/>
  <c r="U1800" i="2"/>
  <c r="T1800" i="2"/>
  <c r="S1800" i="2"/>
  <c r="M1800" i="2"/>
  <c r="N1800" i="2"/>
  <c r="J1800" i="2"/>
  <c r="U1799" i="2"/>
  <c r="T1799" i="2"/>
  <c r="S1799" i="2"/>
  <c r="M1799" i="2"/>
  <c r="N1799" i="2"/>
  <c r="J1799" i="2"/>
  <c r="U1798" i="2"/>
  <c r="T1798" i="2"/>
  <c r="S1798" i="2"/>
  <c r="M1798" i="2"/>
  <c r="N1798" i="2"/>
  <c r="J1798" i="2"/>
  <c r="U1797" i="2"/>
  <c r="T1797" i="2"/>
  <c r="S1797" i="2"/>
  <c r="M1797" i="2"/>
  <c r="N1797" i="2"/>
  <c r="J1797" i="2"/>
  <c r="U1796" i="2"/>
  <c r="T1796" i="2"/>
  <c r="S1796" i="2"/>
  <c r="M1796" i="2"/>
  <c r="N1796" i="2"/>
  <c r="J1796" i="2"/>
  <c r="U1795" i="2"/>
  <c r="T1795" i="2"/>
  <c r="S1795" i="2"/>
  <c r="M1795" i="2"/>
  <c r="N1795" i="2"/>
  <c r="J1795" i="2"/>
  <c r="U1794" i="2"/>
  <c r="T1794" i="2"/>
  <c r="S1794" i="2"/>
  <c r="M1794" i="2"/>
  <c r="N1794" i="2"/>
  <c r="J1794" i="2"/>
  <c r="U1793" i="2"/>
  <c r="T1793" i="2"/>
  <c r="S1793" i="2"/>
  <c r="M1793" i="2"/>
  <c r="N1793" i="2"/>
  <c r="J1793" i="2"/>
  <c r="U1792" i="2"/>
  <c r="T1792" i="2"/>
  <c r="S1792" i="2"/>
  <c r="M1792" i="2"/>
  <c r="N1792" i="2"/>
  <c r="J1792" i="2"/>
  <c r="U1791" i="2"/>
  <c r="T1791" i="2"/>
  <c r="S1791" i="2"/>
  <c r="M1791" i="2"/>
  <c r="N1791" i="2"/>
  <c r="J1791" i="2"/>
  <c r="U1790" i="2"/>
  <c r="T1790" i="2"/>
  <c r="S1790" i="2"/>
  <c r="M1790" i="2"/>
  <c r="N1790" i="2"/>
  <c r="J1790" i="2"/>
  <c r="U1789" i="2"/>
  <c r="T1789" i="2"/>
  <c r="S1789" i="2"/>
  <c r="M1789" i="2"/>
  <c r="N1789" i="2"/>
  <c r="J1789" i="2"/>
  <c r="U1788" i="2"/>
  <c r="T1788" i="2"/>
  <c r="S1788" i="2"/>
  <c r="M1788" i="2"/>
  <c r="N1788" i="2"/>
  <c r="J1788" i="2"/>
  <c r="U1787" i="2"/>
  <c r="T1787" i="2"/>
  <c r="S1787" i="2"/>
  <c r="M1787" i="2"/>
  <c r="N1787" i="2"/>
  <c r="J1787" i="2"/>
  <c r="U1786" i="2"/>
  <c r="T1786" i="2"/>
  <c r="S1786" i="2"/>
  <c r="M1786" i="2"/>
  <c r="N1786" i="2"/>
  <c r="J1786" i="2"/>
  <c r="U1785" i="2"/>
  <c r="T1785" i="2"/>
  <c r="S1785" i="2"/>
  <c r="M1785" i="2"/>
  <c r="N1785" i="2"/>
  <c r="J1785" i="2"/>
  <c r="U1784" i="2"/>
  <c r="T1784" i="2"/>
  <c r="S1784" i="2"/>
  <c r="M1784" i="2"/>
  <c r="N1784" i="2"/>
  <c r="J1784" i="2"/>
  <c r="U1783" i="2"/>
  <c r="T1783" i="2"/>
  <c r="S1783" i="2"/>
  <c r="M1783" i="2"/>
  <c r="N1783" i="2"/>
  <c r="J1783" i="2"/>
  <c r="U1782" i="2"/>
  <c r="T1782" i="2"/>
  <c r="S1782" i="2"/>
  <c r="M1782" i="2"/>
  <c r="N1782" i="2"/>
  <c r="J1782" i="2"/>
  <c r="U1781" i="2"/>
  <c r="T1781" i="2"/>
  <c r="S1781" i="2"/>
  <c r="M1781" i="2"/>
  <c r="N1781" i="2"/>
  <c r="J1781" i="2"/>
  <c r="U1780" i="2"/>
  <c r="T1780" i="2"/>
  <c r="S1780" i="2"/>
  <c r="M1780" i="2"/>
  <c r="N1780" i="2"/>
  <c r="J1780" i="2"/>
  <c r="U1779" i="2"/>
  <c r="T1779" i="2"/>
  <c r="S1779" i="2"/>
  <c r="M1779" i="2"/>
  <c r="N1779" i="2"/>
  <c r="J1779" i="2"/>
  <c r="U1778" i="2"/>
  <c r="T1778" i="2"/>
  <c r="S1778" i="2"/>
  <c r="M1778" i="2"/>
  <c r="N1778" i="2"/>
  <c r="J1778" i="2"/>
  <c r="U1777" i="2"/>
  <c r="T1777" i="2"/>
  <c r="S1777" i="2"/>
  <c r="M1777" i="2"/>
  <c r="N1777" i="2"/>
  <c r="J1777" i="2"/>
  <c r="U1776" i="2"/>
  <c r="T1776" i="2"/>
  <c r="S1776" i="2"/>
  <c r="M1776" i="2"/>
  <c r="N1776" i="2"/>
  <c r="J1776" i="2"/>
  <c r="U1775" i="2"/>
  <c r="T1775" i="2"/>
  <c r="S1775" i="2"/>
  <c r="M1775" i="2"/>
  <c r="N1775" i="2"/>
  <c r="J1775" i="2"/>
  <c r="U1774" i="2"/>
  <c r="T1774" i="2"/>
  <c r="S1774" i="2"/>
  <c r="M1774" i="2"/>
  <c r="N1774" i="2"/>
  <c r="J1774" i="2"/>
  <c r="U1773" i="2"/>
  <c r="T1773" i="2"/>
  <c r="S1773" i="2"/>
  <c r="M1773" i="2"/>
  <c r="N1773" i="2"/>
  <c r="J1773" i="2"/>
  <c r="U1772" i="2"/>
  <c r="T1772" i="2"/>
  <c r="S1772" i="2"/>
  <c r="M1772" i="2"/>
  <c r="N1772" i="2"/>
  <c r="J1772" i="2"/>
  <c r="U1771" i="2"/>
  <c r="T1771" i="2"/>
  <c r="S1771" i="2"/>
  <c r="M1771" i="2"/>
  <c r="N1771" i="2"/>
  <c r="J1771" i="2"/>
  <c r="U1770" i="2"/>
  <c r="T1770" i="2"/>
  <c r="S1770" i="2"/>
  <c r="M1770" i="2"/>
  <c r="N1770" i="2"/>
  <c r="J1770" i="2"/>
  <c r="U1769" i="2"/>
  <c r="T1769" i="2"/>
  <c r="S1769" i="2"/>
  <c r="M1769" i="2"/>
  <c r="N1769" i="2"/>
  <c r="J1769" i="2"/>
  <c r="U1768" i="2"/>
  <c r="T1768" i="2"/>
  <c r="S1768" i="2"/>
  <c r="M1768" i="2"/>
  <c r="N1768" i="2"/>
  <c r="J1768" i="2"/>
  <c r="U1767" i="2"/>
  <c r="T1767" i="2"/>
  <c r="S1767" i="2"/>
  <c r="M1767" i="2"/>
  <c r="N1767" i="2"/>
  <c r="J1767" i="2"/>
  <c r="U1766" i="2"/>
  <c r="T1766" i="2"/>
  <c r="S1766" i="2"/>
  <c r="M1766" i="2"/>
  <c r="N1766" i="2"/>
  <c r="J1766" i="2"/>
  <c r="U1765" i="2"/>
  <c r="T1765" i="2"/>
  <c r="S1765" i="2"/>
  <c r="M1765" i="2"/>
  <c r="N1765" i="2"/>
  <c r="J1765" i="2"/>
  <c r="U1764" i="2"/>
  <c r="T1764" i="2"/>
  <c r="S1764" i="2"/>
  <c r="M1764" i="2"/>
  <c r="N1764" i="2"/>
  <c r="J1764" i="2"/>
  <c r="U1763" i="2"/>
  <c r="T1763" i="2"/>
  <c r="S1763" i="2"/>
  <c r="M1763" i="2"/>
  <c r="N1763" i="2"/>
  <c r="J1763" i="2"/>
  <c r="U1762" i="2"/>
  <c r="T1762" i="2"/>
  <c r="S1762" i="2"/>
  <c r="M1762" i="2"/>
  <c r="N1762" i="2"/>
  <c r="J1762" i="2"/>
  <c r="U1761" i="2"/>
  <c r="T1761" i="2"/>
  <c r="S1761" i="2"/>
  <c r="M1761" i="2"/>
  <c r="N1761" i="2"/>
  <c r="J1761" i="2"/>
  <c r="U1760" i="2"/>
  <c r="T1760" i="2"/>
  <c r="S1760" i="2"/>
  <c r="M1760" i="2"/>
  <c r="N1760" i="2"/>
  <c r="J1760" i="2"/>
  <c r="U1759" i="2"/>
  <c r="T1759" i="2"/>
  <c r="S1759" i="2"/>
  <c r="M1759" i="2"/>
  <c r="N1759" i="2"/>
  <c r="J1759" i="2"/>
  <c r="U1758" i="2"/>
  <c r="T1758" i="2"/>
  <c r="S1758" i="2"/>
  <c r="M1758" i="2"/>
  <c r="N1758" i="2"/>
  <c r="J1758" i="2"/>
  <c r="U1757" i="2"/>
  <c r="T1757" i="2"/>
  <c r="S1757" i="2"/>
  <c r="M1757" i="2"/>
  <c r="N1757" i="2"/>
  <c r="J1757" i="2"/>
  <c r="U1756" i="2"/>
  <c r="T1756" i="2"/>
  <c r="S1756" i="2"/>
  <c r="M1756" i="2"/>
  <c r="N1756" i="2"/>
  <c r="J1756" i="2"/>
  <c r="U1755" i="2"/>
  <c r="T1755" i="2"/>
  <c r="S1755" i="2"/>
  <c r="M1755" i="2"/>
  <c r="N1755" i="2"/>
  <c r="J1755" i="2"/>
  <c r="U1754" i="2"/>
  <c r="T1754" i="2"/>
  <c r="S1754" i="2"/>
  <c r="M1754" i="2"/>
  <c r="N1754" i="2"/>
  <c r="J1754" i="2"/>
  <c r="U1753" i="2"/>
  <c r="T1753" i="2"/>
  <c r="S1753" i="2"/>
  <c r="M1753" i="2"/>
  <c r="N1753" i="2"/>
  <c r="J1753" i="2"/>
  <c r="U1752" i="2"/>
  <c r="T1752" i="2"/>
  <c r="S1752" i="2"/>
  <c r="M1752" i="2"/>
  <c r="N1752" i="2"/>
  <c r="J1752" i="2"/>
  <c r="U1751" i="2"/>
  <c r="T1751" i="2"/>
  <c r="S1751" i="2"/>
  <c r="M1751" i="2"/>
  <c r="N1751" i="2"/>
  <c r="J1751" i="2"/>
  <c r="U1750" i="2"/>
  <c r="T1750" i="2"/>
  <c r="S1750" i="2"/>
  <c r="M1750" i="2"/>
  <c r="N1750" i="2"/>
  <c r="J1750" i="2"/>
  <c r="U1749" i="2"/>
  <c r="T1749" i="2"/>
  <c r="S1749" i="2"/>
  <c r="M1749" i="2"/>
  <c r="N1749" i="2"/>
  <c r="J1749" i="2"/>
  <c r="U1748" i="2"/>
  <c r="T1748" i="2"/>
  <c r="S1748" i="2"/>
  <c r="M1748" i="2"/>
  <c r="N1748" i="2"/>
  <c r="J1748" i="2"/>
  <c r="U1747" i="2"/>
  <c r="T1747" i="2"/>
  <c r="S1747" i="2"/>
  <c r="M1747" i="2"/>
  <c r="N1747" i="2"/>
  <c r="J1747" i="2"/>
  <c r="U1746" i="2"/>
  <c r="T1746" i="2"/>
  <c r="S1746" i="2"/>
  <c r="M1746" i="2"/>
  <c r="N1746" i="2"/>
  <c r="J1746" i="2"/>
  <c r="U1745" i="2"/>
  <c r="T1745" i="2"/>
  <c r="S1745" i="2"/>
  <c r="M1745" i="2"/>
  <c r="N1745" i="2"/>
  <c r="J1745" i="2"/>
  <c r="U1744" i="2"/>
  <c r="T1744" i="2"/>
  <c r="S1744" i="2"/>
  <c r="M1744" i="2"/>
  <c r="N1744" i="2"/>
  <c r="J1744" i="2"/>
  <c r="U1743" i="2"/>
  <c r="T1743" i="2"/>
  <c r="S1743" i="2"/>
  <c r="M1743" i="2"/>
  <c r="N1743" i="2"/>
  <c r="J1743" i="2"/>
  <c r="U1742" i="2"/>
  <c r="T1742" i="2"/>
  <c r="S1742" i="2"/>
  <c r="M1742" i="2"/>
  <c r="N1742" i="2"/>
  <c r="J1742" i="2"/>
  <c r="U1741" i="2"/>
  <c r="T1741" i="2"/>
  <c r="S1741" i="2"/>
  <c r="M1741" i="2"/>
  <c r="N1741" i="2"/>
  <c r="J1741" i="2"/>
  <c r="U1740" i="2"/>
  <c r="T1740" i="2"/>
  <c r="S1740" i="2"/>
  <c r="M1740" i="2"/>
  <c r="N1740" i="2"/>
  <c r="J1740" i="2"/>
  <c r="U1739" i="2"/>
  <c r="T1739" i="2"/>
  <c r="S1739" i="2"/>
  <c r="M1739" i="2"/>
  <c r="N1739" i="2"/>
  <c r="J1739" i="2"/>
  <c r="U1738" i="2"/>
  <c r="T1738" i="2"/>
  <c r="S1738" i="2"/>
  <c r="M1738" i="2"/>
  <c r="N1738" i="2"/>
  <c r="J1738" i="2"/>
  <c r="U1737" i="2"/>
  <c r="T1737" i="2"/>
  <c r="S1737" i="2"/>
  <c r="M1737" i="2"/>
  <c r="N1737" i="2"/>
  <c r="J1737" i="2"/>
  <c r="U1736" i="2"/>
  <c r="T1736" i="2"/>
  <c r="S1736" i="2"/>
  <c r="M1736" i="2"/>
  <c r="N1736" i="2"/>
  <c r="J1736" i="2"/>
  <c r="U1735" i="2"/>
  <c r="T1735" i="2"/>
  <c r="S1735" i="2"/>
  <c r="M1735" i="2"/>
  <c r="N1735" i="2"/>
  <c r="J1735" i="2"/>
  <c r="U1734" i="2"/>
  <c r="T1734" i="2"/>
  <c r="S1734" i="2"/>
  <c r="M1734" i="2"/>
  <c r="N1734" i="2"/>
  <c r="J1734" i="2"/>
  <c r="U1733" i="2"/>
  <c r="T1733" i="2"/>
  <c r="S1733" i="2"/>
  <c r="M1733" i="2"/>
  <c r="N1733" i="2"/>
  <c r="J1733" i="2"/>
  <c r="U1732" i="2"/>
  <c r="T1732" i="2"/>
  <c r="S1732" i="2"/>
  <c r="M1732" i="2"/>
  <c r="N1732" i="2"/>
  <c r="J1732" i="2"/>
  <c r="U1731" i="2"/>
  <c r="T1731" i="2"/>
  <c r="S1731" i="2"/>
  <c r="M1731" i="2"/>
  <c r="N1731" i="2"/>
  <c r="J1731" i="2"/>
  <c r="U1730" i="2"/>
  <c r="T1730" i="2"/>
  <c r="S1730" i="2"/>
  <c r="M1730" i="2"/>
  <c r="N1730" i="2"/>
  <c r="J1730" i="2"/>
  <c r="U1729" i="2"/>
  <c r="T1729" i="2"/>
  <c r="S1729" i="2"/>
  <c r="M1729" i="2"/>
  <c r="N1729" i="2"/>
  <c r="J1729" i="2"/>
  <c r="U1728" i="2"/>
  <c r="T1728" i="2"/>
  <c r="S1728" i="2"/>
  <c r="M1728" i="2"/>
  <c r="N1728" i="2"/>
  <c r="J1728" i="2"/>
  <c r="U1727" i="2"/>
  <c r="T1727" i="2"/>
  <c r="S1727" i="2"/>
  <c r="M1727" i="2"/>
  <c r="N1727" i="2"/>
  <c r="J1727" i="2"/>
  <c r="U1726" i="2"/>
  <c r="T1726" i="2"/>
  <c r="S1726" i="2"/>
  <c r="M1726" i="2"/>
  <c r="N1726" i="2"/>
  <c r="J1726" i="2"/>
  <c r="U1725" i="2"/>
  <c r="T1725" i="2"/>
  <c r="S1725" i="2"/>
  <c r="M1725" i="2"/>
  <c r="N1725" i="2"/>
  <c r="J1725" i="2"/>
  <c r="U1724" i="2"/>
  <c r="T1724" i="2"/>
  <c r="S1724" i="2"/>
  <c r="M1724" i="2"/>
  <c r="N1724" i="2"/>
  <c r="J1724" i="2"/>
  <c r="U1723" i="2"/>
  <c r="T1723" i="2"/>
  <c r="S1723" i="2"/>
  <c r="M1723" i="2"/>
  <c r="N1723" i="2"/>
  <c r="J1723" i="2"/>
  <c r="U1722" i="2"/>
  <c r="T1722" i="2"/>
  <c r="S1722" i="2"/>
  <c r="M1722" i="2"/>
  <c r="N1722" i="2"/>
  <c r="J1722" i="2"/>
  <c r="U1721" i="2"/>
  <c r="T1721" i="2"/>
  <c r="S1721" i="2"/>
  <c r="M1721" i="2"/>
  <c r="N1721" i="2"/>
  <c r="J1721" i="2"/>
  <c r="U1720" i="2"/>
  <c r="T1720" i="2"/>
  <c r="S1720" i="2"/>
  <c r="M1720" i="2"/>
  <c r="N1720" i="2"/>
  <c r="J1720" i="2"/>
  <c r="U1719" i="2"/>
  <c r="T1719" i="2"/>
  <c r="S1719" i="2"/>
  <c r="M1719" i="2"/>
  <c r="N1719" i="2"/>
  <c r="J1719" i="2"/>
  <c r="U1718" i="2"/>
  <c r="T1718" i="2"/>
  <c r="S1718" i="2"/>
  <c r="M1718" i="2"/>
  <c r="N1718" i="2"/>
  <c r="J1718" i="2"/>
  <c r="U1717" i="2"/>
  <c r="T1717" i="2"/>
  <c r="S1717" i="2"/>
  <c r="M1717" i="2"/>
  <c r="N1717" i="2"/>
  <c r="J1717" i="2"/>
  <c r="U1716" i="2"/>
  <c r="T1716" i="2"/>
  <c r="S1716" i="2"/>
  <c r="M1716" i="2"/>
  <c r="N1716" i="2"/>
  <c r="J1716" i="2"/>
  <c r="U1715" i="2"/>
  <c r="T1715" i="2"/>
  <c r="S1715" i="2"/>
  <c r="M1715" i="2"/>
  <c r="N1715" i="2"/>
  <c r="J1715" i="2"/>
  <c r="U1714" i="2"/>
  <c r="T1714" i="2"/>
  <c r="S1714" i="2"/>
  <c r="M1714" i="2"/>
  <c r="N1714" i="2"/>
  <c r="J1714" i="2"/>
  <c r="U1713" i="2"/>
  <c r="T1713" i="2"/>
  <c r="S1713" i="2"/>
  <c r="M1713" i="2"/>
  <c r="N1713" i="2"/>
  <c r="J1713" i="2"/>
  <c r="U1712" i="2"/>
  <c r="T1712" i="2"/>
  <c r="S1712" i="2"/>
  <c r="M1712" i="2"/>
  <c r="N1712" i="2"/>
  <c r="J1712" i="2"/>
  <c r="U1711" i="2"/>
  <c r="T1711" i="2"/>
  <c r="S1711" i="2"/>
  <c r="M1711" i="2"/>
  <c r="N1711" i="2"/>
  <c r="J1711" i="2"/>
  <c r="U1710" i="2"/>
  <c r="T1710" i="2"/>
  <c r="S1710" i="2"/>
  <c r="M1710" i="2"/>
  <c r="N1710" i="2"/>
  <c r="J1710" i="2"/>
  <c r="U1709" i="2"/>
  <c r="T1709" i="2"/>
  <c r="S1709" i="2"/>
  <c r="M1709" i="2"/>
  <c r="N1709" i="2"/>
  <c r="J1709" i="2"/>
  <c r="U1708" i="2"/>
  <c r="T1708" i="2"/>
  <c r="S1708" i="2"/>
  <c r="M1708" i="2"/>
  <c r="N1708" i="2"/>
  <c r="J1708" i="2"/>
  <c r="U1707" i="2"/>
  <c r="T1707" i="2"/>
  <c r="S1707" i="2"/>
  <c r="M1707" i="2"/>
  <c r="N1707" i="2"/>
  <c r="J1707" i="2"/>
  <c r="U1706" i="2"/>
  <c r="T1706" i="2"/>
  <c r="S1706" i="2"/>
  <c r="M1706" i="2"/>
  <c r="N1706" i="2"/>
  <c r="J1706" i="2"/>
  <c r="U1705" i="2"/>
  <c r="T1705" i="2"/>
  <c r="S1705" i="2"/>
  <c r="M1705" i="2"/>
  <c r="N1705" i="2"/>
  <c r="J1705" i="2"/>
  <c r="U1704" i="2"/>
  <c r="T1704" i="2"/>
  <c r="S1704" i="2"/>
  <c r="M1704" i="2"/>
  <c r="N1704" i="2"/>
  <c r="J1704" i="2"/>
  <c r="U1703" i="2"/>
  <c r="T1703" i="2"/>
  <c r="S1703" i="2"/>
  <c r="M1703" i="2"/>
  <c r="N1703" i="2"/>
  <c r="J1703" i="2"/>
  <c r="U1702" i="2"/>
  <c r="T1702" i="2"/>
  <c r="S1702" i="2"/>
  <c r="M1702" i="2"/>
  <c r="N1702" i="2"/>
  <c r="J1702" i="2"/>
  <c r="U1701" i="2"/>
  <c r="T1701" i="2"/>
  <c r="S1701" i="2"/>
  <c r="M1701" i="2"/>
  <c r="N1701" i="2"/>
  <c r="J1701" i="2"/>
  <c r="U1700" i="2"/>
  <c r="T1700" i="2"/>
  <c r="S1700" i="2"/>
  <c r="M1700" i="2"/>
  <c r="N1700" i="2"/>
  <c r="J1700" i="2"/>
  <c r="U1699" i="2"/>
  <c r="T1699" i="2"/>
  <c r="S1699" i="2"/>
  <c r="M1699" i="2"/>
  <c r="N1699" i="2"/>
  <c r="J1699" i="2"/>
  <c r="U1698" i="2"/>
  <c r="T1698" i="2"/>
  <c r="S1698" i="2"/>
  <c r="M1698" i="2"/>
  <c r="N1698" i="2"/>
  <c r="J1698" i="2"/>
  <c r="U1697" i="2"/>
  <c r="T1697" i="2"/>
  <c r="S1697" i="2"/>
  <c r="M1697" i="2"/>
  <c r="N1697" i="2"/>
  <c r="J1697" i="2"/>
  <c r="U1696" i="2"/>
  <c r="T1696" i="2"/>
  <c r="S1696" i="2"/>
  <c r="M1696" i="2"/>
  <c r="N1696" i="2"/>
  <c r="J1696" i="2"/>
  <c r="U1695" i="2"/>
  <c r="T1695" i="2"/>
  <c r="S1695" i="2"/>
  <c r="M1695" i="2"/>
  <c r="N1695" i="2"/>
  <c r="J1695" i="2"/>
  <c r="U1694" i="2"/>
  <c r="T1694" i="2"/>
  <c r="S1694" i="2"/>
  <c r="M1694" i="2"/>
  <c r="N1694" i="2"/>
  <c r="J1694" i="2"/>
  <c r="U1693" i="2"/>
  <c r="T1693" i="2"/>
  <c r="S1693" i="2"/>
  <c r="M1693" i="2"/>
  <c r="N1693" i="2"/>
  <c r="J1693" i="2"/>
  <c r="U1692" i="2"/>
  <c r="T1692" i="2"/>
  <c r="S1692" i="2"/>
  <c r="M1692" i="2"/>
  <c r="N1692" i="2"/>
  <c r="J1692" i="2"/>
  <c r="U1691" i="2"/>
  <c r="T1691" i="2"/>
  <c r="S1691" i="2"/>
  <c r="M1691" i="2"/>
  <c r="N1691" i="2"/>
  <c r="J1691" i="2"/>
  <c r="U1690" i="2"/>
  <c r="T1690" i="2"/>
  <c r="S1690" i="2"/>
  <c r="M1690" i="2"/>
  <c r="N1690" i="2"/>
  <c r="J1690" i="2"/>
  <c r="U1689" i="2"/>
  <c r="T1689" i="2"/>
  <c r="S1689" i="2"/>
  <c r="M1689" i="2"/>
  <c r="N1689" i="2"/>
  <c r="J1689" i="2"/>
  <c r="U1688" i="2"/>
  <c r="T1688" i="2"/>
  <c r="S1688" i="2"/>
  <c r="M1688" i="2"/>
  <c r="N1688" i="2"/>
  <c r="J1688" i="2"/>
  <c r="U1687" i="2"/>
  <c r="T1687" i="2"/>
  <c r="S1687" i="2"/>
  <c r="M1687" i="2"/>
  <c r="N1687" i="2"/>
  <c r="J1687" i="2"/>
  <c r="U1686" i="2"/>
  <c r="T1686" i="2"/>
  <c r="S1686" i="2"/>
  <c r="M1686" i="2"/>
  <c r="N1686" i="2"/>
  <c r="J1686" i="2"/>
  <c r="U1685" i="2"/>
  <c r="T1685" i="2"/>
  <c r="S1685" i="2"/>
  <c r="M1685" i="2"/>
  <c r="N1685" i="2"/>
  <c r="J1685" i="2"/>
  <c r="U1684" i="2"/>
  <c r="T1684" i="2"/>
  <c r="S1684" i="2"/>
  <c r="M1684" i="2"/>
  <c r="N1684" i="2"/>
  <c r="J1684" i="2"/>
  <c r="U1683" i="2"/>
  <c r="T1683" i="2"/>
  <c r="S1683" i="2"/>
  <c r="M1683" i="2"/>
  <c r="N1683" i="2"/>
  <c r="J1683" i="2"/>
  <c r="U1682" i="2"/>
  <c r="T1682" i="2"/>
  <c r="S1682" i="2"/>
  <c r="M1682" i="2"/>
  <c r="N1682" i="2"/>
  <c r="J1682" i="2"/>
  <c r="U1681" i="2"/>
  <c r="T1681" i="2"/>
  <c r="S1681" i="2"/>
  <c r="M1681" i="2"/>
  <c r="N1681" i="2"/>
  <c r="J1681" i="2"/>
  <c r="U1680" i="2"/>
  <c r="T1680" i="2"/>
  <c r="S1680" i="2"/>
  <c r="M1680" i="2"/>
  <c r="N1680" i="2"/>
  <c r="J1680" i="2"/>
  <c r="U1679" i="2"/>
  <c r="T1679" i="2"/>
  <c r="S1679" i="2"/>
  <c r="M1679" i="2"/>
  <c r="N1679" i="2"/>
  <c r="J1679" i="2"/>
  <c r="U1678" i="2"/>
  <c r="T1678" i="2"/>
  <c r="S1678" i="2"/>
  <c r="M1678" i="2"/>
  <c r="N1678" i="2"/>
  <c r="J1678" i="2"/>
  <c r="U1677" i="2"/>
  <c r="T1677" i="2"/>
  <c r="S1677" i="2"/>
  <c r="M1677" i="2"/>
  <c r="N1677" i="2"/>
  <c r="J1677" i="2"/>
  <c r="U1676" i="2"/>
  <c r="T1676" i="2"/>
  <c r="S1676" i="2"/>
  <c r="M1676" i="2"/>
  <c r="N1676" i="2"/>
  <c r="J1676" i="2"/>
  <c r="U1675" i="2"/>
  <c r="T1675" i="2"/>
  <c r="S1675" i="2"/>
  <c r="M1675" i="2"/>
  <c r="N1675" i="2"/>
  <c r="J1675" i="2"/>
  <c r="U1674" i="2"/>
  <c r="T1674" i="2"/>
  <c r="S1674" i="2"/>
  <c r="M1674" i="2"/>
  <c r="N1674" i="2"/>
  <c r="J1674" i="2"/>
  <c r="U1673" i="2"/>
  <c r="T1673" i="2"/>
  <c r="S1673" i="2"/>
  <c r="M1673" i="2"/>
  <c r="N1673" i="2"/>
  <c r="J1673" i="2"/>
  <c r="U1672" i="2"/>
  <c r="T1672" i="2"/>
  <c r="S1672" i="2"/>
  <c r="M1672" i="2"/>
  <c r="N1672" i="2"/>
  <c r="J1672" i="2"/>
  <c r="U1671" i="2"/>
  <c r="T1671" i="2"/>
  <c r="S1671" i="2"/>
  <c r="M1671" i="2"/>
  <c r="N1671" i="2"/>
  <c r="J1671" i="2"/>
  <c r="U1670" i="2"/>
  <c r="T1670" i="2"/>
  <c r="S1670" i="2"/>
  <c r="M1670" i="2"/>
  <c r="N1670" i="2"/>
  <c r="J1670" i="2"/>
  <c r="U1669" i="2"/>
  <c r="T1669" i="2"/>
  <c r="S1669" i="2"/>
  <c r="M1669" i="2"/>
  <c r="N1669" i="2"/>
  <c r="J1669" i="2"/>
  <c r="U1668" i="2"/>
  <c r="T1668" i="2"/>
  <c r="S1668" i="2"/>
  <c r="M1668" i="2"/>
  <c r="N1668" i="2"/>
  <c r="J1668" i="2"/>
  <c r="U1667" i="2"/>
  <c r="T1667" i="2"/>
  <c r="S1667" i="2"/>
  <c r="M1667" i="2"/>
  <c r="N1667" i="2"/>
  <c r="J1667" i="2"/>
  <c r="U1666" i="2"/>
  <c r="T1666" i="2"/>
  <c r="S1666" i="2"/>
  <c r="M1666" i="2"/>
  <c r="N1666" i="2"/>
  <c r="J1666" i="2"/>
  <c r="U1665" i="2"/>
  <c r="T1665" i="2"/>
  <c r="S1665" i="2"/>
  <c r="M1665" i="2"/>
  <c r="N1665" i="2"/>
  <c r="J1665" i="2"/>
  <c r="U1664" i="2"/>
  <c r="T1664" i="2"/>
  <c r="S1664" i="2"/>
  <c r="M1664" i="2"/>
  <c r="N1664" i="2"/>
  <c r="J1664" i="2"/>
  <c r="U1663" i="2"/>
  <c r="T1663" i="2"/>
  <c r="S1663" i="2"/>
  <c r="M1663" i="2"/>
  <c r="N1663" i="2"/>
  <c r="J1663" i="2"/>
  <c r="U1662" i="2"/>
  <c r="T1662" i="2"/>
  <c r="S1662" i="2"/>
  <c r="M1662" i="2"/>
  <c r="N1662" i="2"/>
  <c r="J1662" i="2"/>
  <c r="U1661" i="2"/>
  <c r="T1661" i="2"/>
  <c r="S1661" i="2"/>
  <c r="M1661" i="2"/>
  <c r="N1661" i="2"/>
  <c r="J1661" i="2"/>
  <c r="U1660" i="2"/>
  <c r="T1660" i="2"/>
  <c r="S1660" i="2"/>
  <c r="M1660" i="2"/>
  <c r="N1660" i="2"/>
  <c r="J1660" i="2"/>
  <c r="U1659" i="2"/>
  <c r="T1659" i="2"/>
  <c r="S1659" i="2"/>
  <c r="M1659" i="2"/>
  <c r="N1659" i="2"/>
  <c r="J1659" i="2"/>
  <c r="U1658" i="2"/>
  <c r="T1658" i="2"/>
  <c r="S1658" i="2"/>
  <c r="M1658" i="2"/>
  <c r="N1658" i="2"/>
  <c r="J1658" i="2"/>
  <c r="U1657" i="2"/>
  <c r="T1657" i="2"/>
  <c r="S1657" i="2"/>
  <c r="M1657" i="2"/>
  <c r="N1657" i="2"/>
  <c r="J1657" i="2"/>
  <c r="U1656" i="2"/>
  <c r="T1656" i="2"/>
  <c r="S1656" i="2"/>
  <c r="M1656" i="2"/>
  <c r="N1656" i="2"/>
  <c r="J1656" i="2"/>
  <c r="U1655" i="2"/>
  <c r="T1655" i="2"/>
  <c r="S1655" i="2"/>
  <c r="M1655" i="2"/>
  <c r="N1655" i="2"/>
  <c r="J1655" i="2"/>
  <c r="U1654" i="2"/>
  <c r="T1654" i="2"/>
  <c r="S1654" i="2"/>
  <c r="M1654" i="2"/>
  <c r="N1654" i="2"/>
  <c r="J1654" i="2"/>
  <c r="U1653" i="2"/>
  <c r="T1653" i="2"/>
  <c r="S1653" i="2"/>
  <c r="M1653" i="2"/>
  <c r="N1653" i="2"/>
  <c r="J1653" i="2"/>
  <c r="U1652" i="2"/>
  <c r="T1652" i="2"/>
  <c r="S1652" i="2"/>
  <c r="M1652" i="2"/>
  <c r="N1652" i="2"/>
  <c r="J1652" i="2"/>
  <c r="U1651" i="2"/>
  <c r="T1651" i="2"/>
  <c r="S1651" i="2"/>
  <c r="M1651" i="2"/>
  <c r="N1651" i="2"/>
  <c r="J1651" i="2"/>
  <c r="U1650" i="2"/>
  <c r="T1650" i="2"/>
  <c r="S1650" i="2"/>
  <c r="M1650" i="2"/>
  <c r="N1650" i="2"/>
  <c r="J1650" i="2"/>
  <c r="U1649" i="2"/>
  <c r="T1649" i="2"/>
  <c r="S1649" i="2"/>
  <c r="M1649" i="2"/>
  <c r="N1649" i="2"/>
  <c r="J1649" i="2"/>
  <c r="U1648" i="2"/>
  <c r="T1648" i="2"/>
  <c r="S1648" i="2"/>
  <c r="M1648" i="2"/>
  <c r="N1648" i="2"/>
  <c r="J1648" i="2"/>
  <c r="U1647" i="2"/>
  <c r="T1647" i="2"/>
  <c r="S1647" i="2"/>
  <c r="M1647" i="2"/>
  <c r="N1647" i="2"/>
  <c r="J1647" i="2"/>
  <c r="U1646" i="2"/>
  <c r="T1646" i="2"/>
  <c r="S1646" i="2"/>
  <c r="M1646" i="2"/>
  <c r="N1646" i="2"/>
  <c r="J1646" i="2"/>
  <c r="U1645" i="2"/>
  <c r="T1645" i="2"/>
  <c r="S1645" i="2"/>
  <c r="M1645" i="2"/>
  <c r="N1645" i="2"/>
  <c r="J1645" i="2"/>
  <c r="U1644" i="2"/>
  <c r="T1644" i="2"/>
  <c r="S1644" i="2"/>
  <c r="M1644" i="2"/>
  <c r="N1644" i="2"/>
  <c r="J1644" i="2"/>
  <c r="U1643" i="2"/>
  <c r="T1643" i="2"/>
  <c r="S1643" i="2"/>
  <c r="M1643" i="2"/>
  <c r="N1643" i="2"/>
  <c r="J1643" i="2"/>
  <c r="U1642" i="2"/>
  <c r="T1642" i="2"/>
  <c r="S1642" i="2"/>
  <c r="M1642" i="2"/>
  <c r="N1642" i="2"/>
  <c r="J1642" i="2"/>
  <c r="U1641" i="2"/>
  <c r="T1641" i="2"/>
  <c r="S1641" i="2"/>
  <c r="M1641" i="2"/>
  <c r="N1641" i="2"/>
  <c r="J1641" i="2"/>
  <c r="U1640" i="2"/>
  <c r="T1640" i="2"/>
  <c r="S1640" i="2"/>
  <c r="M1640" i="2"/>
  <c r="N1640" i="2"/>
  <c r="J1640" i="2"/>
  <c r="U1639" i="2"/>
  <c r="T1639" i="2"/>
  <c r="S1639" i="2"/>
  <c r="M1639" i="2"/>
  <c r="N1639" i="2"/>
  <c r="J1639" i="2"/>
  <c r="U1638" i="2"/>
  <c r="T1638" i="2"/>
  <c r="S1638" i="2"/>
  <c r="M1638" i="2"/>
  <c r="N1638" i="2"/>
  <c r="J1638" i="2"/>
  <c r="U1637" i="2"/>
  <c r="T1637" i="2"/>
  <c r="S1637" i="2"/>
  <c r="M1637" i="2"/>
  <c r="N1637" i="2"/>
  <c r="J1637" i="2"/>
  <c r="U1636" i="2"/>
  <c r="T1636" i="2"/>
  <c r="S1636" i="2"/>
  <c r="M1636" i="2"/>
  <c r="N1636" i="2"/>
  <c r="J1636" i="2"/>
  <c r="U1635" i="2"/>
  <c r="T1635" i="2"/>
  <c r="S1635" i="2"/>
  <c r="M1635" i="2"/>
  <c r="N1635" i="2"/>
  <c r="J1635" i="2"/>
  <c r="U1634" i="2"/>
  <c r="T1634" i="2"/>
  <c r="S1634" i="2"/>
  <c r="M1634" i="2"/>
  <c r="N1634" i="2"/>
  <c r="J1634" i="2"/>
  <c r="U1633" i="2"/>
  <c r="T1633" i="2"/>
  <c r="S1633" i="2"/>
  <c r="M1633" i="2"/>
  <c r="N1633" i="2"/>
  <c r="J1633" i="2"/>
  <c r="U1632" i="2"/>
  <c r="T1632" i="2"/>
  <c r="S1632" i="2"/>
  <c r="M1632" i="2"/>
  <c r="N1632" i="2"/>
  <c r="J1632" i="2"/>
  <c r="U1631" i="2"/>
  <c r="T1631" i="2"/>
  <c r="S1631" i="2"/>
  <c r="M1631" i="2"/>
  <c r="N1631" i="2"/>
  <c r="J1631" i="2"/>
  <c r="U1630" i="2"/>
  <c r="T1630" i="2"/>
  <c r="S1630" i="2"/>
  <c r="M1630" i="2"/>
  <c r="N1630" i="2"/>
  <c r="J1630" i="2"/>
  <c r="U1629" i="2"/>
  <c r="T1629" i="2"/>
  <c r="S1629" i="2"/>
  <c r="M1629" i="2"/>
  <c r="N1629" i="2"/>
  <c r="J1629" i="2"/>
  <c r="U1628" i="2"/>
  <c r="T1628" i="2"/>
  <c r="S1628" i="2"/>
  <c r="M1628" i="2"/>
  <c r="N1628" i="2"/>
  <c r="J1628" i="2"/>
  <c r="U1627" i="2"/>
  <c r="T1627" i="2"/>
  <c r="S1627" i="2"/>
  <c r="M1627" i="2"/>
  <c r="N1627" i="2"/>
  <c r="J1627" i="2"/>
  <c r="U1626" i="2"/>
  <c r="T1626" i="2"/>
  <c r="S1626" i="2"/>
  <c r="M1626" i="2"/>
  <c r="N1626" i="2"/>
  <c r="J1626" i="2"/>
  <c r="U1625" i="2"/>
  <c r="T1625" i="2"/>
  <c r="S1625" i="2"/>
  <c r="M1625" i="2"/>
  <c r="N1625" i="2"/>
  <c r="J1625" i="2"/>
  <c r="U1624" i="2"/>
  <c r="T1624" i="2"/>
  <c r="S1624" i="2"/>
  <c r="M1624" i="2"/>
  <c r="N1624" i="2"/>
  <c r="J1624" i="2"/>
  <c r="U1623" i="2"/>
  <c r="T1623" i="2"/>
  <c r="S1623" i="2"/>
  <c r="M1623" i="2"/>
  <c r="N1623" i="2"/>
  <c r="J1623" i="2"/>
  <c r="U1622" i="2"/>
  <c r="T1622" i="2"/>
  <c r="S1622" i="2"/>
  <c r="M1622" i="2"/>
  <c r="N1622" i="2"/>
  <c r="J1622" i="2"/>
  <c r="U1621" i="2"/>
  <c r="T1621" i="2"/>
  <c r="S1621" i="2"/>
  <c r="M1621" i="2"/>
  <c r="N1621" i="2"/>
  <c r="J1621" i="2"/>
  <c r="U1620" i="2"/>
  <c r="T1620" i="2"/>
  <c r="S1620" i="2"/>
  <c r="M1620" i="2"/>
  <c r="N1620" i="2"/>
  <c r="J1620" i="2"/>
  <c r="U1619" i="2"/>
  <c r="T1619" i="2"/>
  <c r="S1619" i="2"/>
  <c r="M1619" i="2"/>
  <c r="N1619" i="2"/>
  <c r="J1619" i="2"/>
  <c r="U1618" i="2"/>
  <c r="T1618" i="2"/>
  <c r="S1618" i="2"/>
  <c r="M1618" i="2"/>
  <c r="N1618" i="2"/>
  <c r="J1618" i="2"/>
  <c r="U1617" i="2"/>
  <c r="T1617" i="2"/>
  <c r="S1617" i="2"/>
  <c r="M1617" i="2"/>
  <c r="N1617" i="2"/>
  <c r="J1617" i="2"/>
  <c r="U1616" i="2"/>
  <c r="T1616" i="2"/>
  <c r="S1616" i="2"/>
  <c r="M1616" i="2"/>
  <c r="N1616" i="2"/>
  <c r="J1616" i="2"/>
  <c r="U1615" i="2"/>
  <c r="T1615" i="2"/>
  <c r="S1615" i="2"/>
  <c r="M1615" i="2"/>
  <c r="N1615" i="2"/>
  <c r="J1615" i="2"/>
  <c r="U1614" i="2"/>
  <c r="T1614" i="2"/>
  <c r="S1614" i="2"/>
  <c r="M1614" i="2"/>
  <c r="N1614" i="2"/>
  <c r="J1614" i="2"/>
  <c r="U1613" i="2"/>
  <c r="T1613" i="2"/>
  <c r="S1613" i="2"/>
  <c r="M1613" i="2"/>
  <c r="N1613" i="2"/>
  <c r="J1613" i="2"/>
  <c r="U1612" i="2"/>
  <c r="T1612" i="2"/>
  <c r="S1612" i="2"/>
  <c r="M1612" i="2"/>
  <c r="N1612" i="2"/>
  <c r="J1612" i="2"/>
  <c r="U1611" i="2"/>
  <c r="T1611" i="2"/>
  <c r="S1611" i="2"/>
  <c r="M1611" i="2"/>
  <c r="N1611" i="2"/>
  <c r="J1611" i="2"/>
  <c r="U1610" i="2"/>
  <c r="T1610" i="2"/>
  <c r="S1610" i="2"/>
  <c r="M1610" i="2"/>
  <c r="N1610" i="2"/>
  <c r="J1610" i="2"/>
  <c r="U1609" i="2"/>
  <c r="T1609" i="2"/>
  <c r="S1609" i="2"/>
  <c r="M1609" i="2"/>
  <c r="N1609" i="2"/>
  <c r="J1609" i="2"/>
  <c r="U1608" i="2"/>
  <c r="T1608" i="2"/>
  <c r="S1608" i="2"/>
  <c r="M1608" i="2"/>
  <c r="N1608" i="2"/>
  <c r="J1608" i="2"/>
  <c r="U1607" i="2"/>
  <c r="T1607" i="2"/>
  <c r="S1607" i="2"/>
  <c r="M1607" i="2"/>
  <c r="N1607" i="2"/>
  <c r="J1607" i="2"/>
  <c r="U1606" i="2"/>
  <c r="T1606" i="2"/>
  <c r="S1606" i="2"/>
  <c r="M1606" i="2"/>
  <c r="N1606" i="2"/>
  <c r="J1606" i="2"/>
  <c r="U1605" i="2"/>
  <c r="T1605" i="2"/>
  <c r="S1605" i="2"/>
  <c r="M1605" i="2"/>
  <c r="N1605" i="2"/>
  <c r="J1605" i="2"/>
  <c r="U1604" i="2"/>
  <c r="T1604" i="2"/>
  <c r="S1604" i="2"/>
  <c r="M1604" i="2"/>
  <c r="N1604" i="2"/>
  <c r="J1604" i="2"/>
  <c r="U1603" i="2"/>
  <c r="T1603" i="2"/>
  <c r="S1603" i="2"/>
  <c r="M1603" i="2"/>
  <c r="N1603" i="2"/>
  <c r="J1603" i="2"/>
  <c r="U1602" i="2"/>
  <c r="T1602" i="2"/>
  <c r="S1602" i="2"/>
  <c r="M1602" i="2"/>
  <c r="N1602" i="2"/>
  <c r="J1602" i="2"/>
  <c r="U1601" i="2"/>
  <c r="T1601" i="2"/>
  <c r="S1601" i="2"/>
  <c r="M1601" i="2"/>
  <c r="N1601" i="2"/>
  <c r="J1601" i="2"/>
  <c r="U1600" i="2"/>
  <c r="T1600" i="2"/>
  <c r="S1600" i="2"/>
  <c r="M1600" i="2"/>
  <c r="N1600" i="2"/>
  <c r="J1600" i="2"/>
  <c r="U1599" i="2"/>
  <c r="T1599" i="2"/>
  <c r="S1599" i="2"/>
  <c r="M1599" i="2"/>
  <c r="N1599" i="2"/>
  <c r="J1599" i="2"/>
  <c r="U1598" i="2"/>
  <c r="T1598" i="2"/>
  <c r="S1598" i="2"/>
  <c r="M1598" i="2"/>
  <c r="N1598" i="2"/>
  <c r="J1598" i="2"/>
  <c r="U1597" i="2"/>
  <c r="T1597" i="2"/>
  <c r="S1597" i="2"/>
  <c r="M1597" i="2"/>
  <c r="N1597" i="2"/>
  <c r="J1597" i="2"/>
  <c r="U1596" i="2"/>
  <c r="T1596" i="2"/>
  <c r="S1596" i="2"/>
  <c r="M1596" i="2"/>
  <c r="N1596" i="2"/>
  <c r="J1596" i="2"/>
  <c r="U1595" i="2"/>
  <c r="T1595" i="2"/>
  <c r="S1595" i="2"/>
  <c r="M1595" i="2"/>
  <c r="N1595" i="2"/>
  <c r="J1595" i="2"/>
  <c r="U1594" i="2"/>
  <c r="T1594" i="2"/>
  <c r="S1594" i="2"/>
  <c r="M1594" i="2"/>
  <c r="N1594" i="2"/>
  <c r="J1594" i="2"/>
  <c r="U1593" i="2"/>
  <c r="T1593" i="2"/>
  <c r="S1593" i="2"/>
  <c r="M1593" i="2"/>
  <c r="N1593" i="2"/>
  <c r="J1593" i="2"/>
  <c r="U1592" i="2"/>
  <c r="T1592" i="2"/>
  <c r="S1592" i="2"/>
  <c r="M1592" i="2"/>
  <c r="N1592" i="2"/>
  <c r="J1592" i="2"/>
  <c r="U1591" i="2"/>
  <c r="T1591" i="2"/>
  <c r="S1591" i="2"/>
  <c r="M1591" i="2"/>
  <c r="N1591" i="2"/>
  <c r="J1591" i="2"/>
  <c r="U1590" i="2"/>
  <c r="T1590" i="2"/>
  <c r="S1590" i="2"/>
  <c r="M1590" i="2"/>
  <c r="N1590" i="2"/>
  <c r="J1590" i="2"/>
  <c r="U1589" i="2"/>
  <c r="T1589" i="2"/>
  <c r="S1589" i="2"/>
  <c r="M1589" i="2"/>
  <c r="N1589" i="2"/>
  <c r="J1589" i="2"/>
  <c r="U1588" i="2"/>
  <c r="T1588" i="2"/>
  <c r="S1588" i="2"/>
  <c r="M1588" i="2"/>
  <c r="N1588" i="2"/>
  <c r="J1588" i="2"/>
  <c r="U1587" i="2"/>
  <c r="T1587" i="2"/>
  <c r="S1587" i="2"/>
  <c r="M1587" i="2"/>
  <c r="N1587" i="2"/>
  <c r="J1587" i="2"/>
  <c r="U1586" i="2"/>
  <c r="T1586" i="2"/>
  <c r="S1586" i="2"/>
  <c r="M1586" i="2"/>
  <c r="N1586" i="2"/>
  <c r="J1586" i="2"/>
  <c r="U1585" i="2"/>
  <c r="T1585" i="2"/>
  <c r="S1585" i="2"/>
  <c r="M1585" i="2"/>
  <c r="N1585" i="2"/>
  <c r="J1585" i="2"/>
  <c r="U1584" i="2"/>
  <c r="T1584" i="2"/>
  <c r="S1584" i="2"/>
  <c r="M1584" i="2"/>
  <c r="N1584" i="2"/>
  <c r="J1584" i="2"/>
  <c r="U1583" i="2"/>
  <c r="T1583" i="2"/>
  <c r="S1583" i="2"/>
  <c r="M1583" i="2"/>
  <c r="N1583" i="2"/>
  <c r="J1583" i="2"/>
  <c r="U1582" i="2"/>
  <c r="T1582" i="2"/>
  <c r="S1582" i="2"/>
  <c r="M1582" i="2"/>
  <c r="N1582" i="2"/>
  <c r="J1582" i="2"/>
  <c r="U1581" i="2"/>
  <c r="T1581" i="2"/>
  <c r="S1581" i="2"/>
  <c r="M1581" i="2"/>
  <c r="N1581" i="2"/>
  <c r="J1581" i="2"/>
  <c r="U1580" i="2"/>
  <c r="T1580" i="2"/>
  <c r="S1580" i="2"/>
  <c r="M1580" i="2"/>
  <c r="N1580" i="2"/>
  <c r="J1580" i="2"/>
  <c r="U1579" i="2"/>
  <c r="T1579" i="2"/>
  <c r="S1579" i="2"/>
  <c r="M1579" i="2"/>
  <c r="N1579" i="2"/>
  <c r="J1579" i="2"/>
  <c r="U1578" i="2"/>
  <c r="T1578" i="2"/>
  <c r="S1578" i="2"/>
  <c r="M1578" i="2"/>
  <c r="N1578" i="2"/>
  <c r="J1578" i="2"/>
  <c r="U1577" i="2"/>
  <c r="T1577" i="2"/>
  <c r="S1577" i="2"/>
  <c r="M1577" i="2"/>
  <c r="N1577" i="2"/>
  <c r="J1577" i="2"/>
  <c r="U1576" i="2"/>
  <c r="T1576" i="2"/>
  <c r="S1576" i="2"/>
  <c r="M1576" i="2"/>
  <c r="N1576" i="2"/>
  <c r="J1576" i="2"/>
  <c r="U1575" i="2"/>
  <c r="T1575" i="2"/>
  <c r="S1575" i="2"/>
  <c r="M1575" i="2"/>
  <c r="N1575" i="2"/>
  <c r="J1575" i="2"/>
  <c r="U1574" i="2"/>
  <c r="T1574" i="2"/>
  <c r="S1574" i="2"/>
  <c r="M1574" i="2"/>
  <c r="N1574" i="2"/>
  <c r="J1574" i="2"/>
  <c r="U1573" i="2"/>
  <c r="T1573" i="2"/>
  <c r="S1573" i="2"/>
  <c r="M1573" i="2"/>
  <c r="N1573" i="2"/>
  <c r="J1573" i="2"/>
  <c r="U1572" i="2"/>
  <c r="T1572" i="2"/>
  <c r="S1572" i="2"/>
  <c r="M1572" i="2"/>
  <c r="N1572" i="2"/>
  <c r="J1572" i="2"/>
  <c r="U1571" i="2"/>
  <c r="T1571" i="2"/>
  <c r="S1571" i="2"/>
  <c r="M1571" i="2"/>
  <c r="N1571" i="2"/>
  <c r="J1571" i="2"/>
  <c r="U1570" i="2"/>
  <c r="T1570" i="2"/>
  <c r="S1570" i="2"/>
  <c r="M1570" i="2"/>
  <c r="N1570" i="2"/>
  <c r="J1570" i="2"/>
  <c r="U1569" i="2"/>
  <c r="T1569" i="2"/>
  <c r="S1569" i="2"/>
  <c r="M1569" i="2"/>
  <c r="N1569" i="2"/>
  <c r="J1569" i="2"/>
  <c r="U1568" i="2"/>
  <c r="T1568" i="2"/>
  <c r="S1568" i="2"/>
  <c r="M1568" i="2"/>
  <c r="N1568" i="2"/>
  <c r="J1568" i="2"/>
  <c r="U1567" i="2"/>
  <c r="T1567" i="2"/>
  <c r="S1567" i="2"/>
  <c r="M1567" i="2"/>
  <c r="N1567" i="2"/>
  <c r="J1567" i="2"/>
  <c r="U1566" i="2"/>
  <c r="T1566" i="2"/>
  <c r="S1566" i="2"/>
  <c r="M1566" i="2"/>
  <c r="N1566" i="2"/>
  <c r="J1566" i="2"/>
  <c r="U1565" i="2"/>
  <c r="T1565" i="2"/>
  <c r="S1565" i="2"/>
  <c r="M1565" i="2"/>
  <c r="N1565" i="2"/>
  <c r="J1565" i="2"/>
  <c r="U1564" i="2"/>
  <c r="T1564" i="2"/>
  <c r="S1564" i="2"/>
  <c r="M1564" i="2"/>
  <c r="N1564" i="2"/>
  <c r="J1564" i="2"/>
  <c r="U1563" i="2"/>
  <c r="T1563" i="2"/>
  <c r="S1563" i="2"/>
  <c r="M1563" i="2"/>
  <c r="N1563" i="2"/>
  <c r="J1563" i="2"/>
  <c r="U1562" i="2"/>
  <c r="T1562" i="2"/>
  <c r="S1562" i="2"/>
  <c r="M1562" i="2"/>
  <c r="N1562" i="2"/>
  <c r="J1562" i="2"/>
  <c r="U1561" i="2"/>
  <c r="T1561" i="2"/>
  <c r="S1561" i="2"/>
  <c r="M1561" i="2"/>
  <c r="N1561" i="2"/>
  <c r="J1561" i="2"/>
  <c r="U1560" i="2"/>
  <c r="T1560" i="2"/>
  <c r="S1560" i="2"/>
  <c r="M1560" i="2"/>
  <c r="N1560" i="2"/>
  <c r="J1560" i="2"/>
  <c r="U1559" i="2"/>
  <c r="T1559" i="2"/>
  <c r="S1559" i="2"/>
  <c r="M1559" i="2"/>
  <c r="N1559" i="2"/>
  <c r="J1559" i="2"/>
  <c r="U1558" i="2"/>
  <c r="T1558" i="2"/>
  <c r="S1558" i="2"/>
  <c r="M1558" i="2"/>
  <c r="N1558" i="2"/>
  <c r="J1558" i="2"/>
  <c r="U1557" i="2"/>
  <c r="T1557" i="2"/>
  <c r="S1557" i="2"/>
  <c r="M1557" i="2"/>
  <c r="N1557" i="2"/>
  <c r="J1557" i="2"/>
  <c r="U1556" i="2"/>
  <c r="T1556" i="2"/>
  <c r="S1556" i="2"/>
  <c r="M1556" i="2"/>
  <c r="N1556" i="2"/>
  <c r="J1556" i="2"/>
  <c r="U1555" i="2"/>
  <c r="T1555" i="2"/>
  <c r="S1555" i="2"/>
  <c r="M1555" i="2"/>
  <c r="N1555" i="2"/>
  <c r="J1555" i="2"/>
  <c r="U1554" i="2"/>
  <c r="T1554" i="2"/>
  <c r="S1554" i="2"/>
  <c r="M1554" i="2"/>
  <c r="N1554" i="2"/>
  <c r="J1554" i="2"/>
  <c r="U1553" i="2"/>
  <c r="T1553" i="2"/>
  <c r="S1553" i="2"/>
  <c r="M1553" i="2"/>
  <c r="N1553" i="2"/>
  <c r="J1553" i="2"/>
  <c r="U1552" i="2"/>
  <c r="T1552" i="2"/>
  <c r="S1552" i="2"/>
  <c r="M1552" i="2"/>
  <c r="N1552" i="2"/>
  <c r="J1552" i="2"/>
  <c r="U1551" i="2"/>
  <c r="T1551" i="2"/>
  <c r="S1551" i="2"/>
  <c r="M1551" i="2"/>
  <c r="N1551" i="2"/>
  <c r="J1551" i="2"/>
  <c r="U1550" i="2"/>
  <c r="T1550" i="2"/>
  <c r="S1550" i="2"/>
  <c r="M1550" i="2"/>
  <c r="N1550" i="2"/>
  <c r="J1550" i="2"/>
  <c r="U1549" i="2"/>
  <c r="T1549" i="2"/>
  <c r="S1549" i="2"/>
  <c r="M1549" i="2"/>
  <c r="N1549" i="2"/>
  <c r="J1549" i="2"/>
  <c r="U1548" i="2"/>
  <c r="T1548" i="2"/>
  <c r="S1548" i="2"/>
  <c r="M1548" i="2"/>
  <c r="N1548" i="2"/>
  <c r="J1548" i="2"/>
  <c r="U1547" i="2"/>
  <c r="T1547" i="2"/>
  <c r="S1547" i="2"/>
  <c r="M1547" i="2"/>
  <c r="N1547" i="2"/>
  <c r="J1547" i="2"/>
  <c r="U1546" i="2"/>
  <c r="T1546" i="2"/>
  <c r="S1546" i="2"/>
  <c r="M1546" i="2"/>
  <c r="N1546" i="2"/>
  <c r="J1546" i="2"/>
  <c r="U1545" i="2"/>
  <c r="T1545" i="2"/>
  <c r="S1545" i="2"/>
  <c r="M1545" i="2"/>
  <c r="N1545" i="2"/>
  <c r="J1545" i="2"/>
  <c r="U1544" i="2"/>
  <c r="T1544" i="2"/>
  <c r="S1544" i="2"/>
  <c r="M1544" i="2"/>
  <c r="N1544" i="2"/>
  <c r="J1544" i="2"/>
  <c r="U1543" i="2"/>
  <c r="T1543" i="2"/>
  <c r="S1543" i="2"/>
  <c r="M1543" i="2"/>
  <c r="N1543" i="2"/>
  <c r="J1543" i="2"/>
  <c r="U1542" i="2"/>
  <c r="T1542" i="2"/>
  <c r="S1542" i="2"/>
  <c r="M1542" i="2"/>
  <c r="N1542" i="2"/>
  <c r="J1542" i="2"/>
  <c r="U1541" i="2"/>
  <c r="T1541" i="2"/>
  <c r="S1541" i="2"/>
  <c r="M1541" i="2"/>
  <c r="N1541" i="2"/>
  <c r="J1541" i="2"/>
  <c r="U1540" i="2"/>
  <c r="T1540" i="2"/>
  <c r="S1540" i="2"/>
  <c r="M1540" i="2"/>
  <c r="N1540" i="2"/>
  <c r="J1540" i="2"/>
  <c r="U1539" i="2"/>
  <c r="T1539" i="2"/>
  <c r="S1539" i="2"/>
  <c r="M1539" i="2"/>
  <c r="N1539" i="2"/>
  <c r="J1539" i="2"/>
  <c r="U1538" i="2"/>
  <c r="T1538" i="2"/>
  <c r="S1538" i="2"/>
  <c r="M1538" i="2"/>
  <c r="N1538" i="2"/>
  <c r="J1538" i="2"/>
  <c r="U1537" i="2"/>
  <c r="T1537" i="2"/>
  <c r="S1537" i="2"/>
  <c r="M1537" i="2"/>
  <c r="N1537" i="2"/>
  <c r="J1537" i="2"/>
  <c r="U1536" i="2"/>
  <c r="T1536" i="2"/>
  <c r="S1536" i="2"/>
  <c r="M1536" i="2"/>
  <c r="N1536" i="2"/>
  <c r="J1536" i="2"/>
  <c r="U1535" i="2"/>
  <c r="T1535" i="2"/>
  <c r="S1535" i="2"/>
  <c r="M1535" i="2"/>
  <c r="N1535" i="2"/>
  <c r="J1535" i="2"/>
  <c r="U1534" i="2"/>
  <c r="T1534" i="2"/>
  <c r="S1534" i="2"/>
  <c r="M1534" i="2"/>
  <c r="N1534" i="2"/>
  <c r="J1534" i="2"/>
  <c r="U1533" i="2"/>
  <c r="T1533" i="2"/>
  <c r="S1533" i="2"/>
  <c r="M1533" i="2"/>
  <c r="N1533" i="2"/>
  <c r="J1533" i="2"/>
  <c r="U1532" i="2"/>
  <c r="T1532" i="2"/>
  <c r="S1532" i="2"/>
  <c r="M1532" i="2"/>
  <c r="N1532" i="2"/>
  <c r="J1532" i="2"/>
  <c r="U1531" i="2"/>
  <c r="T1531" i="2"/>
  <c r="S1531" i="2"/>
  <c r="M1531" i="2"/>
  <c r="N1531" i="2"/>
  <c r="J1531" i="2"/>
  <c r="U1530" i="2"/>
  <c r="T1530" i="2"/>
  <c r="S1530" i="2"/>
  <c r="M1530" i="2"/>
  <c r="N1530" i="2"/>
  <c r="J1530" i="2"/>
  <c r="U1529" i="2"/>
  <c r="T1529" i="2"/>
  <c r="S1529" i="2"/>
  <c r="M1529" i="2"/>
  <c r="N1529" i="2"/>
  <c r="J1529" i="2"/>
  <c r="U1528" i="2"/>
  <c r="T1528" i="2"/>
  <c r="S1528" i="2"/>
  <c r="M1528" i="2"/>
  <c r="N1528" i="2"/>
  <c r="J1528" i="2"/>
  <c r="U1527" i="2"/>
  <c r="T1527" i="2"/>
  <c r="S1527" i="2"/>
  <c r="M1527" i="2"/>
  <c r="N1527" i="2"/>
  <c r="J1527" i="2"/>
  <c r="U1526" i="2"/>
  <c r="T1526" i="2"/>
  <c r="S1526" i="2"/>
  <c r="M1526" i="2"/>
  <c r="N1526" i="2"/>
  <c r="J1526" i="2"/>
  <c r="U1525" i="2"/>
  <c r="T1525" i="2"/>
  <c r="S1525" i="2"/>
  <c r="M1525" i="2"/>
  <c r="N1525" i="2"/>
  <c r="J1525" i="2"/>
  <c r="U1524" i="2"/>
  <c r="T1524" i="2"/>
  <c r="S1524" i="2"/>
  <c r="M1524" i="2"/>
  <c r="N1524" i="2"/>
  <c r="J1524" i="2"/>
  <c r="U1523" i="2"/>
  <c r="T1523" i="2"/>
  <c r="S1523" i="2"/>
  <c r="M1523" i="2"/>
  <c r="N1523" i="2"/>
  <c r="J1523" i="2"/>
  <c r="U1522" i="2"/>
  <c r="T1522" i="2"/>
  <c r="S1522" i="2"/>
  <c r="M1522" i="2"/>
  <c r="N1522" i="2"/>
  <c r="J1522" i="2"/>
  <c r="U1521" i="2"/>
  <c r="T1521" i="2"/>
  <c r="S1521" i="2"/>
  <c r="M1521" i="2"/>
  <c r="N1521" i="2"/>
  <c r="J1521" i="2"/>
  <c r="U1520" i="2"/>
  <c r="T1520" i="2"/>
  <c r="S1520" i="2"/>
  <c r="M1520" i="2"/>
  <c r="N1520" i="2"/>
  <c r="J1520" i="2"/>
  <c r="U1519" i="2"/>
  <c r="T1519" i="2"/>
  <c r="S1519" i="2"/>
  <c r="M1519" i="2"/>
  <c r="N1519" i="2"/>
  <c r="J1519" i="2"/>
  <c r="U1518" i="2"/>
  <c r="T1518" i="2"/>
  <c r="S1518" i="2"/>
  <c r="M1518" i="2"/>
  <c r="N1518" i="2"/>
  <c r="J1518" i="2"/>
  <c r="U1517" i="2"/>
  <c r="T1517" i="2"/>
  <c r="S1517" i="2"/>
  <c r="M1517" i="2"/>
  <c r="N1517" i="2"/>
  <c r="J1517" i="2"/>
  <c r="U1516" i="2"/>
  <c r="T1516" i="2"/>
  <c r="S1516" i="2"/>
  <c r="M1516" i="2"/>
  <c r="N1516" i="2"/>
  <c r="J1516" i="2"/>
  <c r="U1515" i="2"/>
  <c r="T1515" i="2"/>
  <c r="S1515" i="2"/>
  <c r="M1515" i="2"/>
  <c r="N1515" i="2"/>
  <c r="J1515" i="2"/>
  <c r="U1514" i="2"/>
  <c r="T1514" i="2"/>
  <c r="S1514" i="2"/>
  <c r="M1514" i="2"/>
  <c r="N1514" i="2"/>
  <c r="J1514" i="2"/>
  <c r="U1513" i="2"/>
  <c r="T1513" i="2"/>
  <c r="S1513" i="2"/>
  <c r="M1513" i="2"/>
  <c r="N1513" i="2"/>
  <c r="J1513" i="2"/>
  <c r="U1512" i="2"/>
  <c r="T1512" i="2"/>
  <c r="S1512" i="2"/>
  <c r="M1512" i="2"/>
  <c r="N1512" i="2"/>
  <c r="J1512" i="2"/>
  <c r="U1511" i="2"/>
  <c r="T1511" i="2"/>
  <c r="S1511" i="2"/>
  <c r="M1511" i="2"/>
  <c r="N1511" i="2"/>
  <c r="J1511" i="2"/>
  <c r="U1510" i="2"/>
  <c r="T1510" i="2"/>
  <c r="S1510" i="2"/>
  <c r="M1510" i="2"/>
  <c r="N1510" i="2"/>
  <c r="J1510" i="2"/>
  <c r="U1509" i="2"/>
  <c r="T1509" i="2"/>
  <c r="S1509" i="2"/>
  <c r="M1509" i="2"/>
  <c r="N1509" i="2"/>
  <c r="J1509" i="2"/>
  <c r="U1508" i="2"/>
  <c r="T1508" i="2"/>
  <c r="S1508" i="2"/>
  <c r="M1508" i="2"/>
  <c r="N1508" i="2"/>
  <c r="J1508" i="2"/>
  <c r="U1507" i="2"/>
  <c r="T1507" i="2"/>
  <c r="S1507" i="2"/>
  <c r="M1507" i="2"/>
  <c r="N1507" i="2"/>
  <c r="J1507" i="2"/>
  <c r="U1506" i="2"/>
  <c r="T1506" i="2"/>
  <c r="S1506" i="2"/>
  <c r="M1506" i="2"/>
  <c r="N1506" i="2"/>
  <c r="J1506" i="2"/>
  <c r="U1505" i="2"/>
  <c r="T1505" i="2"/>
  <c r="S1505" i="2"/>
  <c r="M1505" i="2"/>
  <c r="N1505" i="2"/>
  <c r="J1505" i="2"/>
  <c r="U1504" i="2"/>
  <c r="T1504" i="2"/>
  <c r="S1504" i="2"/>
  <c r="M1504" i="2"/>
  <c r="N1504" i="2"/>
  <c r="J1504" i="2"/>
  <c r="U1503" i="2"/>
  <c r="T1503" i="2"/>
  <c r="S1503" i="2"/>
  <c r="M1503" i="2"/>
  <c r="N1503" i="2"/>
  <c r="J1503" i="2"/>
  <c r="U1502" i="2"/>
  <c r="T1502" i="2"/>
  <c r="S1502" i="2"/>
  <c r="M1502" i="2"/>
  <c r="N1502" i="2"/>
  <c r="J1502" i="2"/>
  <c r="U1501" i="2"/>
  <c r="T1501" i="2"/>
  <c r="S1501" i="2"/>
  <c r="M1501" i="2"/>
  <c r="N1501" i="2"/>
  <c r="J1501" i="2"/>
  <c r="U1500" i="2"/>
  <c r="T1500" i="2"/>
  <c r="S1500" i="2"/>
  <c r="M1500" i="2"/>
  <c r="N1500" i="2"/>
  <c r="J1500" i="2"/>
  <c r="U1499" i="2"/>
  <c r="T1499" i="2"/>
  <c r="S1499" i="2"/>
  <c r="M1499" i="2"/>
  <c r="N1499" i="2"/>
  <c r="J1499" i="2"/>
  <c r="U1498" i="2"/>
  <c r="T1498" i="2"/>
  <c r="S1498" i="2"/>
  <c r="M1498" i="2"/>
  <c r="N1498" i="2"/>
  <c r="J1498" i="2"/>
  <c r="U1497" i="2"/>
  <c r="T1497" i="2"/>
  <c r="S1497" i="2"/>
  <c r="M1497" i="2"/>
  <c r="N1497" i="2"/>
  <c r="J1497" i="2"/>
  <c r="U1496" i="2"/>
  <c r="T1496" i="2"/>
  <c r="S1496" i="2"/>
  <c r="M1496" i="2"/>
  <c r="N1496" i="2"/>
  <c r="J1496" i="2"/>
  <c r="U1495" i="2"/>
  <c r="T1495" i="2"/>
  <c r="S1495" i="2"/>
  <c r="M1495" i="2"/>
  <c r="N1495" i="2"/>
  <c r="J1495" i="2"/>
  <c r="U1494" i="2"/>
  <c r="T1494" i="2"/>
  <c r="S1494" i="2"/>
  <c r="M1494" i="2"/>
  <c r="N1494" i="2"/>
  <c r="J1494" i="2"/>
  <c r="U1493" i="2"/>
  <c r="T1493" i="2"/>
  <c r="S1493" i="2"/>
  <c r="M1493" i="2"/>
  <c r="N1493" i="2"/>
  <c r="J1493" i="2"/>
  <c r="U1492" i="2"/>
  <c r="T1492" i="2"/>
  <c r="S1492" i="2"/>
  <c r="M1492" i="2"/>
  <c r="N1492" i="2"/>
  <c r="J1492" i="2"/>
  <c r="U1491" i="2"/>
  <c r="T1491" i="2"/>
  <c r="S1491" i="2"/>
  <c r="M1491" i="2"/>
  <c r="N1491" i="2"/>
  <c r="J1491" i="2"/>
  <c r="U1490" i="2"/>
  <c r="T1490" i="2"/>
  <c r="S1490" i="2"/>
  <c r="M1490" i="2"/>
  <c r="N1490" i="2"/>
  <c r="J1490" i="2"/>
  <c r="U1489" i="2"/>
  <c r="T1489" i="2"/>
  <c r="S1489" i="2"/>
  <c r="M1489" i="2"/>
  <c r="N1489" i="2"/>
  <c r="J1489" i="2"/>
  <c r="U1488" i="2"/>
  <c r="T1488" i="2"/>
  <c r="S1488" i="2"/>
  <c r="M1488" i="2"/>
  <c r="N1488" i="2"/>
  <c r="J1488" i="2"/>
  <c r="U1487" i="2"/>
  <c r="T1487" i="2"/>
  <c r="S1487" i="2"/>
  <c r="M1487" i="2"/>
  <c r="N1487" i="2"/>
  <c r="J1487" i="2"/>
  <c r="U1486" i="2"/>
  <c r="T1486" i="2"/>
  <c r="S1486" i="2"/>
  <c r="M1486" i="2"/>
  <c r="N1486" i="2"/>
  <c r="J1486" i="2"/>
  <c r="U1485" i="2"/>
  <c r="T1485" i="2"/>
  <c r="S1485" i="2"/>
  <c r="M1485" i="2"/>
  <c r="N1485" i="2"/>
  <c r="J1485" i="2"/>
  <c r="U1484" i="2"/>
  <c r="T1484" i="2"/>
  <c r="S1484" i="2"/>
  <c r="M1484" i="2"/>
  <c r="N1484" i="2"/>
  <c r="J1484" i="2"/>
  <c r="U1483" i="2"/>
  <c r="T1483" i="2"/>
  <c r="S1483" i="2"/>
  <c r="M1483" i="2"/>
  <c r="N1483" i="2"/>
  <c r="J1483" i="2"/>
  <c r="U1482" i="2"/>
  <c r="T1482" i="2"/>
  <c r="S1482" i="2"/>
  <c r="M1482" i="2"/>
  <c r="N1482" i="2"/>
  <c r="J1482" i="2"/>
  <c r="U1481" i="2"/>
  <c r="T1481" i="2"/>
  <c r="S1481" i="2"/>
  <c r="M1481" i="2"/>
  <c r="N1481" i="2"/>
  <c r="J1481" i="2"/>
  <c r="U1480" i="2"/>
  <c r="T1480" i="2"/>
  <c r="S1480" i="2"/>
  <c r="M1480" i="2"/>
  <c r="N1480" i="2"/>
  <c r="J1480" i="2"/>
  <c r="U1479" i="2"/>
  <c r="T1479" i="2"/>
  <c r="S1479" i="2"/>
  <c r="M1479" i="2"/>
  <c r="N1479" i="2"/>
  <c r="J1479" i="2"/>
  <c r="U1478" i="2"/>
  <c r="T1478" i="2"/>
  <c r="S1478" i="2"/>
  <c r="M1478" i="2"/>
  <c r="N1478" i="2"/>
  <c r="J1478" i="2"/>
  <c r="U1477" i="2"/>
  <c r="T1477" i="2"/>
  <c r="S1477" i="2"/>
  <c r="M1477" i="2"/>
  <c r="N1477" i="2"/>
  <c r="J1477" i="2"/>
  <c r="U1476" i="2"/>
  <c r="T1476" i="2"/>
  <c r="S1476" i="2"/>
  <c r="M1476" i="2"/>
  <c r="N1476" i="2"/>
  <c r="J1476" i="2"/>
  <c r="U1475" i="2"/>
  <c r="T1475" i="2"/>
  <c r="S1475" i="2"/>
  <c r="M1475" i="2"/>
  <c r="N1475" i="2"/>
  <c r="J1475" i="2"/>
  <c r="U1474" i="2"/>
  <c r="T1474" i="2"/>
  <c r="S1474" i="2"/>
  <c r="M1474" i="2"/>
  <c r="N1474" i="2"/>
  <c r="J1474" i="2"/>
  <c r="U1473" i="2"/>
  <c r="T1473" i="2"/>
  <c r="S1473" i="2"/>
  <c r="M1473" i="2"/>
  <c r="N1473" i="2"/>
  <c r="J1473" i="2"/>
  <c r="U1472" i="2"/>
  <c r="T1472" i="2"/>
  <c r="S1472" i="2"/>
  <c r="M1472" i="2"/>
  <c r="N1472" i="2"/>
  <c r="J1472" i="2"/>
  <c r="U1471" i="2"/>
  <c r="T1471" i="2"/>
  <c r="S1471" i="2"/>
  <c r="M1471" i="2"/>
  <c r="N1471" i="2"/>
  <c r="J1471" i="2"/>
  <c r="U1470" i="2"/>
  <c r="T1470" i="2"/>
  <c r="S1470" i="2"/>
  <c r="M1470" i="2"/>
  <c r="N1470" i="2"/>
  <c r="J1470" i="2"/>
  <c r="U1469" i="2"/>
  <c r="T1469" i="2"/>
  <c r="S1469" i="2"/>
  <c r="M1469" i="2"/>
  <c r="N1469" i="2"/>
  <c r="J1469" i="2"/>
  <c r="U1468" i="2"/>
  <c r="T1468" i="2"/>
  <c r="S1468" i="2"/>
  <c r="M1468" i="2"/>
  <c r="N1468" i="2"/>
  <c r="J1468" i="2"/>
  <c r="U1467" i="2"/>
  <c r="T1467" i="2"/>
  <c r="S1467" i="2"/>
  <c r="M1467" i="2"/>
  <c r="N1467" i="2"/>
  <c r="J1467" i="2"/>
  <c r="U1466" i="2"/>
  <c r="T1466" i="2"/>
  <c r="S1466" i="2"/>
  <c r="M1466" i="2"/>
  <c r="N1466" i="2"/>
  <c r="J1466" i="2"/>
  <c r="U1465" i="2"/>
  <c r="T1465" i="2"/>
  <c r="S1465" i="2"/>
  <c r="M1465" i="2"/>
  <c r="N1465" i="2"/>
  <c r="J1465" i="2"/>
  <c r="U1464" i="2"/>
  <c r="T1464" i="2"/>
  <c r="S1464" i="2"/>
  <c r="M1464" i="2"/>
  <c r="N1464" i="2"/>
  <c r="J1464" i="2"/>
  <c r="U1463" i="2"/>
  <c r="T1463" i="2"/>
  <c r="S1463" i="2"/>
  <c r="M1463" i="2"/>
  <c r="N1463" i="2"/>
  <c r="J1463" i="2"/>
  <c r="U1462" i="2"/>
  <c r="T1462" i="2"/>
  <c r="S1462" i="2"/>
  <c r="M1462" i="2"/>
  <c r="N1462" i="2"/>
  <c r="J1462" i="2"/>
  <c r="U1461" i="2"/>
  <c r="T1461" i="2"/>
  <c r="S1461" i="2"/>
  <c r="M1461" i="2"/>
  <c r="N1461" i="2"/>
  <c r="J1461" i="2"/>
  <c r="U1460" i="2"/>
  <c r="T1460" i="2"/>
  <c r="S1460" i="2"/>
  <c r="M1460" i="2"/>
  <c r="N1460" i="2"/>
  <c r="J1460" i="2"/>
  <c r="U1459" i="2"/>
  <c r="T1459" i="2"/>
  <c r="S1459" i="2"/>
  <c r="M1459" i="2"/>
  <c r="N1459" i="2"/>
  <c r="J1459" i="2"/>
  <c r="U1458" i="2"/>
  <c r="T1458" i="2"/>
  <c r="S1458" i="2"/>
  <c r="M1458" i="2"/>
  <c r="N1458" i="2"/>
  <c r="J1458" i="2"/>
  <c r="U1457" i="2"/>
  <c r="T1457" i="2"/>
  <c r="S1457" i="2"/>
  <c r="M1457" i="2"/>
  <c r="N1457" i="2"/>
  <c r="J1457" i="2"/>
  <c r="U1456" i="2"/>
  <c r="T1456" i="2"/>
  <c r="S1456" i="2"/>
  <c r="M1456" i="2"/>
  <c r="N1456" i="2"/>
  <c r="J1456" i="2"/>
  <c r="U1455" i="2"/>
  <c r="T1455" i="2"/>
  <c r="S1455" i="2"/>
  <c r="M1455" i="2"/>
  <c r="N1455" i="2"/>
  <c r="J1455" i="2"/>
  <c r="U1454" i="2"/>
  <c r="T1454" i="2"/>
  <c r="S1454" i="2"/>
  <c r="M1454" i="2"/>
  <c r="N1454" i="2"/>
  <c r="J1454" i="2"/>
  <c r="U1453" i="2"/>
  <c r="T1453" i="2"/>
  <c r="S1453" i="2"/>
  <c r="M1453" i="2"/>
  <c r="N1453" i="2"/>
  <c r="J1453" i="2"/>
  <c r="U1452" i="2"/>
  <c r="T1452" i="2"/>
  <c r="S1452" i="2"/>
  <c r="M1452" i="2"/>
  <c r="N1452" i="2"/>
  <c r="J1452" i="2"/>
  <c r="U1451" i="2"/>
  <c r="T1451" i="2"/>
  <c r="S1451" i="2"/>
  <c r="M1451" i="2"/>
  <c r="N1451" i="2"/>
  <c r="J1451" i="2"/>
  <c r="U1450" i="2"/>
  <c r="T1450" i="2"/>
  <c r="S1450" i="2"/>
  <c r="M1450" i="2"/>
  <c r="N1450" i="2"/>
  <c r="J1450" i="2"/>
  <c r="U1449" i="2"/>
  <c r="T1449" i="2"/>
  <c r="S1449" i="2"/>
  <c r="M1449" i="2"/>
  <c r="N1449" i="2"/>
  <c r="J1449" i="2"/>
  <c r="U1448" i="2"/>
  <c r="T1448" i="2"/>
  <c r="S1448" i="2"/>
  <c r="M1448" i="2"/>
  <c r="N1448" i="2"/>
  <c r="J1448" i="2"/>
  <c r="U1447" i="2"/>
  <c r="T1447" i="2"/>
  <c r="S1447" i="2"/>
  <c r="M1447" i="2"/>
  <c r="N1447" i="2"/>
  <c r="J1447" i="2"/>
  <c r="U1446" i="2"/>
  <c r="T1446" i="2"/>
  <c r="S1446" i="2"/>
  <c r="M1446" i="2"/>
  <c r="N1446" i="2"/>
  <c r="J1446" i="2"/>
  <c r="U1445" i="2"/>
  <c r="T1445" i="2"/>
  <c r="S1445" i="2"/>
  <c r="M1445" i="2"/>
  <c r="N1445" i="2"/>
  <c r="J1445" i="2"/>
  <c r="U1444" i="2"/>
  <c r="T1444" i="2"/>
  <c r="S1444" i="2"/>
  <c r="M1444" i="2"/>
  <c r="N1444" i="2"/>
  <c r="J1444" i="2"/>
  <c r="U1443" i="2"/>
  <c r="T1443" i="2"/>
  <c r="S1443" i="2"/>
  <c r="M1443" i="2"/>
  <c r="N1443" i="2"/>
  <c r="J1443" i="2"/>
  <c r="U1442" i="2"/>
  <c r="T1442" i="2"/>
  <c r="S1442" i="2"/>
  <c r="M1442" i="2"/>
  <c r="N1442" i="2"/>
  <c r="J1442" i="2"/>
  <c r="U1441" i="2"/>
  <c r="T1441" i="2"/>
  <c r="S1441" i="2"/>
  <c r="M1441" i="2"/>
  <c r="N1441" i="2"/>
  <c r="J1441" i="2"/>
  <c r="U1440" i="2"/>
  <c r="T1440" i="2"/>
  <c r="S1440" i="2"/>
  <c r="M1440" i="2"/>
  <c r="N1440" i="2"/>
  <c r="J1440" i="2"/>
  <c r="U1439" i="2"/>
  <c r="T1439" i="2"/>
  <c r="S1439" i="2"/>
  <c r="M1439" i="2"/>
  <c r="N1439" i="2"/>
  <c r="J1439" i="2"/>
  <c r="U1438" i="2"/>
  <c r="T1438" i="2"/>
  <c r="S1438" i="2"/>
  <c r="M1438" i="2"/>
  <c r="N1438" i="2"/>
  <c r="J1438" i="2"/>
  <c r="U1437" i="2"/>
  <c r="T1437" i="2"/>
  <c r="S1437" i="2"/>
  <c r="M1437" i="2"/>
  <c r="N1437" i="2"/>
  <c r="J1437" i="2"/>
  <c r="U1436" i="2"/>
  <c r="T1436" i="2"/>
  <c r="S1436" i="2"/>
  <c r="M1436" i="2"/>
  <c r="N1436" i="2"/>
  <c r="J1436" i="2"/>
  <c r="U1435" i="2"/>
  <c r="T1435" i="2"/>
  <c r="S1435" i="2"/>
  <c r="M1435" i="2"/>
  <c r="N1435" i="2"/>
  <c r="J1435" i="2"/>
  <c r="U1434" i="2"/>
  <c r="T1434" i="2"/>
  <c r="S1434" i="2"/>
  <c r="M1434" i="2"/>
  <c r="N1434" i="2"/>
  <c r="J1434" i="2"/>
  <c r="U1433" i="2"/>
  <c r="T1433" i="2"/>
  <c r="S1433" i="2"/>
  <c r="M1433" i="2"/>
  <c r="N1433" i="2"/>
  <c r="J1433" i="2"/>
  <c r="U1432" i="2"/>
  <c r="T1432" i="2"/>
  <c r="S1432" i="2"/>
  <c r="M1432" i="2"/>
  <c r="N1432" i="2"/>
  <c r="J1432" i="2"/>
  <c r="U1431" i="2"/>
  <c r="T1431" i="2"/>
  <c r="S1431" i="2"/>
  <c r="M1431" i="2"/>
  <c r="N1431" i="2"/>
  <c r="J1431" i="2"/>
  <c r="U1430" i="2"/>
  <c r="T1430" i="2"/>
  <c r="S1430" i="2"/>
  <c r="M1430" i="2"/>
  <c r="N1430" i="2"/>
  <c r="J1430" i="2"/>
  <c r="U1429" i="2"/>
  <c r="T1429" i="2"/>
  <c r="S1429" i="2"/>
  <c r="M1429" i="2"/>
  <c r="N1429" i="2"/>
  <c r="J1429" i="2"/>
  <c r="U1428" i="2"/>
  <c r="T1428" i="2"/>
  <c r="S1428" i="2"/>
  <c r="M1428" i="2"/>
  <c r="N1428" i="2"/>
  <c r="J1428" i="2"/>
  <c r="U1427" i="2"/>
  <c r="T1427" i="2"/>
  <c r="S1427" i="2"/>
  <c r="M1427" i="2"/>
  <c r="N1427" i="2"/>
  <c r="J1427" i="2"/>
  <c r="U1426" i="2"/>
  <c r="T1426" i="2"/>
  <c r="S1426" i="2"/>
  <c r="M1426" i="2"/>
  <c r="N1426" i="2"/>
  <c r="J1426" i="2"/>
  <c r="U1425" i="2"/>
  <c r="T1425" i="2"/>
  <c r="S1425" i="2"/>
  <c r="M1425" i="2"/>
  <c r="N1425" i="2"/>
  <c r="J1425" i="2"/>
  <c r="U1424" i="2"/>
  <c r="T1424" i="2"/>
  <c r="S1424" i="2"/>
  <c r="M1424" i="2"/>
  <c r="N1424" i="2"/>
  <c r="J1424" i="2"/>
  <c r="U1423" i="2"/>
  <c r="T1423" i="2"/>
  <c r="S1423" i="2"/>
  <c r="M1423" i="2"/>
  <c r="N1423" i="2"/>
  <c r="J1423" i="2"/>
  <c r="U1422" i="2"/>
  <c r="T1422" i="2"/>
  <c r="S1422" i="2"/>
  <c r="M1422" i="2"/>
  <c r="N1422" i="2"/>
  <c r="J1422" i="2"/>
  <c r="U1421" i="2"/>
  <c r="T1421" i="2"/>
  <c r="S1421" i="2"/>
  <c r="M1421" i="2"/>
  <c r="N1421" i="2"/>
  <c r="J1421" i="2"/>
  <c r="U1420" i="2"/>
  <c r="T1420" i="2"/>
  <c r="S1420" i="2"/>
  <c r="M1420" i="2"/>
  <c r="N1420" i="2"/>
  <c r="J1420" i="2"/>
  <c r="U1419" i="2"/>
  <c r="T1419" i="2"/>
  <c r="S1419" i="2"/>
  <c r="M1419" i="2"/>
  <c r="N1419" i="2"/>
  <c r="J1419" i="2"/>
  <c r="U1418" i="2"/>
  <c r="T1418" i="2"/>
  <c r="S1418" i="2"/>
  <c r="M1418" i="2"/>
  <c r="N1418" i="2"/>
  <c r="J1418" i="2"/>
  <c r="U1417" i="2"/>
  <c r="T1417" i="2"/>
  <c r="S1417" i="2"/>
  <c r="M1417" i="2"/>
  <c r="N1417" i="2"/>
  <c r="J1417" i="2"/>
  <c r="U1416" i="2"/>
  <c r="T1416" i="2"/>
  <c r="S1416" i="2"/>
  <c r="M1416" i="2"/>
  <c r="N1416" i="2"/>
  <c r="J1416" i="2"/>
  <c r="U1415" i="2"/>
  <c r="T1415" i="2"/>
  <c r="S1415" i="2"/>
  <c r="M1415" i="2"/>
  <c r="N1415" i="2"/>
  <c r="J1415" i="2"/>
  <c r="U1414" i="2"/>
  <c r="T1414" i="2"/>
  <c r="S1414" i="2"/>
  <c r="M1414" i="2"/>
  <c r="N1414" i="2"/>
  <c r="J1414" i="2"/>
  <c r="U1413" i="2"/>
  <c r="T1413" i="2"/>
  <c r="S1413" i="2"/>
  <c r="M1413" i="2"/>
  <c r="N1413" i="2"/>
  <c r="J1413" i="2"/>
  <c r="U1412" i="2"/>
  <c r="T1412" i="2"/>
  <c r="S1412" i="2"/>
  <c r="M1412" i="2"/>
  <c r="N1412" i="2"/>
  <c r="J1412" i="2"/>
  <c r="U1411" i="2"/>
  <c r="T1411" i="2"/>
  <c r="S1411" i="2"/>
  <c r="M1411" i="2"/>
  <c r="N1411" i="2"/>
  <c r="J1411" i="2"/>
  <c r="U1410" i="2"/>
  <c r="T1410" i="2"/>
  <c r="S1410" i="2"/>
  <c r="M1410" i="2"/>
  <c r="N1410" i="2"/>
  <c r="J1410" i="2"/>
  <c r="U1409" i="2"/>
  <c r="T1409" i="2"/>
  <c r="S1409" i="2"/>
  <c r="M1409" i="2"/>
  <c r="N1409" i="2"/>
  <c r="J1409" i="2"/>
  <c r="U1408" i="2"/>
  <c r="T1408" i="2"/>
  <c r="S1408" i="2"/>
  <c r="M1408" i="2"/>
  <c r="N1408" i="2"/>
  <c r="J1408" i="2"/>
  <c r="U1407" i="2"/>
  <c r="T1407" i="2"/>
  <c r="S1407" i="2"/>
  <c r="M1407" i="2"/>
  <c r="N1407" i="2"/>
  <c r="J1407" i="2"/>
  <c r="U1406" i="2"/>
  <c r="T1406" i="2"/>
  <c r="S1406" i="2"/>
  <c r="M1406" i="2"/>
  <c r="N1406" i="2"/>
  <c r="J1406" i="2"/>
  <c r="U1405" i="2"/>
  <c r="T1405" i="2"/>
  <c r="S1405" i="2"/>
  <c r="M1405" i="2"/>
  <c r="N1405" i="2"/>
  <c r="J1405" i="2"/>
  <c r="U1404" i="2"/>
  <c r="T1404" i="2"/>
  <c r="S1404" i="2"/>
  <c r="M1404" i="2"/>
  <c r="N1404" i="2"/>
  <c r="J1404" i="2"/>
  <c r="U1403" i="2"/>
  <c r="T1403" i="2"/>
  <c r="S1403" i="2"/>
  <c r="M1403" i="2"/>
  <c r="N1403" i="2"/>
  <c r="J1403" i="2"/>
  <c r="U1402" i="2"/>
  <c r="T1402" i="2"/>
  <c r="S1402" i="2"/>
  <c r="M1402" i="2"/>
  <c r="N1402" i="2"/>
  <c r="J1402" i="2"/>
  <c r="U1401" i="2"/>
  <c r="T1401" i="2"/>
  <c r="S1401" i="2"/>
  <c r="M1401" i="2"/>
  <c r="N1401" i="2"/>
  <c r="J1401" i="2"/>
  <c r="U1400" i="2"/>
  <c r="T1400" i="2"/>
  <c r="S1400" i="2"/>
  <c r="M1400" i="2"/>
  <c r="N1400" i="2"/>
  <c r="J1400" i="2"/>
  <c r="U1399" i="2"/>
  <c r="T1399" i="2"/>
  <c r="S1399" i="2"/>
  <c r="M1399" i="2"/>
  <c r="N1399" i="2"/>
  <c r="J1399" i="2"/>
  <c r="U1398" i="2"/>
  <c r="T1398" i="2"/>
  <c r="S1398" i="2"/>
  <c r="M1398" i="2"/>
  <c r="N1398" i="2"/>
  <c r="J1398" i="2"/>
  <c r="U1397" i="2"/>
  <c r="T1397" i="2"/>
  <c r="S1397" i="2"/>
  <c r="M1397" i="2"/>
  <c r="N1397" i="2"/>
  <c r="J1397" i="2"/>
  <c r="U1396" i="2"/>
  <c r="T1396" i="2"/>
  <c r="S1396" i="2"/>
  <c r="M1396" i="2"/>
  <c r="N1396" i="2"/>
  <c r="J1396" i="2"/>
  <c r="U1395" i="2"/>
  <c r="T1395" i="2"/>
  <c r="S1395" i="2"/>
  <c r="M1395" i="2"/>
  <c r="N1395" i="2"/>
  <c r="J1395" i="2"/>
  <c r="U1394" i="2"/>
  <c r="T1394" i="2"/>
  <c r="S1394" i="2"/>
  <c r="M1394" i="2"/>
  <c r="N1394" i="2"/>
  <c r="J1394" i="2"/>
  <c r="U1393" i="2"/>
  <c r="T1393" i="2"/>
  <c r="S1393" i="2"/>
  <c r="M1393" i="2"/>
  <c r="N1393" i="2"/>
  <c r="J1393" i="2"/>
  <c r="U1392" i="2"/>
  <c r="T1392" i="2"/>
  <c r="S1392" i="2"/>
  <c r="M1392" i="2"/>
  <c r="N1392" i="2"/>
  <c r="J1392" i="2"/>
  <c r="U1391" i="2"/>
  <c r="T1391" i="2"/>
  <c r="S1391" i="2"/>
  <c r="M1391" i="2"/>
  <c r="N1391" i="2"/>
  <c r="J1391" i="2"/>
  <c r="U1390" i="2"/>
  <c r="T1390" i="2"/>
  <c r="S1390" i="2"/>
  <c r="M1390" i="2"/>
  <c r="N1390" i="2"/>
  <c r="J1390" i="2"/>
  <c r="U1389" i="2"/>
  <c r="T1389" i="2"/>
  <c r="S1389" i="2"/>
  <c r="M1389" i="2"/>
  <c r="N1389" i="2"/>
  <c r="J1389" i="2"/>
  <c r="U1388" i="2"/>
  <c r="T1388" i="2"/>
  <c r="S1388" i="2"/>
  <c r="M1388" i="2"/>
  <c r="N1388" i="2"/>
  <c r="J1388" i="2"/>
  <c r="U1387" i="2"/>
  <c r="T1387" i="2"/>
  <c r="S1387" i="2"/>
  <c r="M1387" i="2"/>
  <c r="N1387" i="2"/>
  <c r="J1387" i="2"/>
  <c r="U1386" i="2"/>
  <c r="T1386" i="2"/>
  <c r="S1386" i="2"/>
  <c r="M1386" i="2"/>
  <c r="N1386" i="2"/>
  <c r="J1386" i="2"/>
  <c r="U1385" i="2"/>
  <c r="T1385" i="2"/>
  <c r="S1385" i="2"/>
  <c r="M1385" i="2"/>
  <c r="N1385" i="2"/>
  <c r="J1385" i="2"/>
  <c r="U1384" i="2"/>
  <c r="T1384" i="2"/>
  <c r="S1384" i="2"/>
  <c r="M1384" i="2"/>
  <c r="N1384" i="2"/>
  <c r="J1384" i="2"/>
  <c r="U1383" i="2"/>
  <c r="T1383" i="2"/>
  <c r="S1383" i="2"/>
  <c r="M1383" i="2"/>
  <c r="N1383" i="2"/>
  <c r="J1383" i="2"/>
  <c r="U1382" i="2"/>
  <c r="T1382" i="2"/>
  <c r="S1382" i="2"/>
  <c r="M1382" i="2"/>
  <c r="N1382" i="2"/>
  <c r="J1382" i="2"/>
  <c r="U1381" i="2"/>
  <c r="T1381" i="2"/>
  <c r="S1381" i="2"/>
  <c r="M1381" i="2"/>
  <c r="N1381" i="2"/>
  <c r="J1381" i="2"/>
  <c r="U1380" i="2"/>
  <c r="T1380" i="2"/>
  <c r="S1380" i="2"/>
  <c r="M1380" i="2"/>
  <c r="N1380" i="2"/>
  <c r="J1380" i="2"/>
  <c r="U1379" i="2"/>
  <c r="T1379" i="2"/>
  <c r="S1379" i="2"/>
  <c r="M1379" i="2"/>
  <c r="N1379" i="2"/>
  <c r="J1379" i="2"/>
  <c r="U1378" i="2"/>
  <c r="T1378" i="2"/>
  <c r="S1378" i="2"/>
  <c r="M1378" i="2"/>
  <c r="N1378" i="2"/>
  <c r="J1378" i="2"/>
  <c r="U1377" i="2"/>
  <c r="T1377" i="2"/>
  <c r="S1377" i="2"/>
  <c r="M1377" i="2"/>
  <c r="N1377" i="2"/>
  <c r="J1377" i="2"/>
  <c r="U1376" i="2"/>
  <c r="T1376" i="2"/>
  <c r="S1376" i="2"/>
  <c r="M1376" i="2"/>
  <c r="N1376" i="2"/>
  <c r="J1376" i="2"/>
  <c r="U1375" i="2"/>
  <c r="T1375" i="2"/>
  <c r="S1375" i="2"/>
  <c r="M1375" i="2"/>
  <c r="N1375" i="2"/>
  <c r="J1375" i="2"/>
  <c r="U1374" i="2"/>
  <c r="T1374" i="2"/>
  <c r="S1374" i="2"/>
  <c r="M1374" i="2"/>
  <c r="N1374" i="2"/>
  <c r="J1374" i="2"/>
  <c r="U1373" i="2"/>
  <c r="T1373" i="2"/>
  <c r="S1373" i="2"/>
  <c r="M1373" i="2"/>
  <c r="N1373" i="2"/>
  <c r="J1373" i="2"/>
  <c r="U1372" i="2"/>
  <c r="T1372" i="2"/>
  <c r="S1372" i="2"/>
  <c r="M1372" i="2"/>
  <c r="N1372" i="2"/>
  <c r="J1372" i="2"/>
  <c r="U1371" i="2"/>
  <c r="T1371" i="2"/>
  <c r="S1371" i="2"/>
  <c r="M1371" i="2"/>
  <c r="N1371" i="2"/>
  <c r="J1371" i="2"/>
  <c r="U1370" i="2"/>
  <c r="T1370" i="2"/>
  <c r="S1370" i="2"/>
  <c r="M1370" i="2"/>
  <c r="N1370" i="2"/>
  <c r="J1370" i="2"/>
  <c r="U1369" i="2"/>
  <c r="T1369" i="2"/>
  <c r="S1369" i="2"/>
  <c r="M1369" i="2"/>
  <c r="N1369" i="2"/>
  <c r="J1369" i="2"/>
  <c r="U1368" i="2"/>
  <c r="T1368" i="2"/>
  <c r="S1368" i="2"/>
  <c r="M1368" i="2"/>
  <c r="N1368" i="2"/>
  <c r="J1368" i="2"/>
  <c r="U1367" i="2"/>
  <c r="T1367" i="2"/>
  <c r="S1367" i="2"/>
  <c r="M1367" i="2"/>
  <c r="N1367" i="2"/>
  <c r="J1367" i="2"/>
  <c r="U1366" i="2"/>
  <c r="T1366" i="2"/>
  <c r="S1366" i="2"/>
  <c r="M1366" i="2"/>
  <c r="N1366" i="2"/>
  <c r="J1366" i="2"/>
  <c r="U1365" i="2"/>
  <c r="T1365" i="2"/>
  <c r="S1365" i="2"/>
  <c r="M1365" i="2"/>
  <c r="N1365" i="2"/>
  <c r="J1365" i="2"/>
  <c r="U1364" i="2"/>
  <c r="T1364" i="2"/>
  <c r="S1364" i="2"/>
  <c r="M1364" i="2"/>
  <c r="N1364" i="2"/>
  <c r="J1364" i="2"/>
  <c r="U1363" i="2"/>
  <c r="T1363" i="2"/>
  <c r="S1363" i="2"/>
  <c r="M1363" i="2"/>
  <c r="N1363" i="2"/>
  <c r="J1363" i="2"/>
  <c r="U1362" i="2"/>
  <c r="T1362" i="2"/>
  <c r="S1362" i="2"/>
  <c r="M1362" i="2"/>
  <c r="N1362" i="2"/>
  <c r="J1362" i="2"/>
  <c r="U1361" i="2"/>
  <c r="T1361" i="2"/>
  <c r="S1361" i="2"/>
  <c r="M1361" i="2"/>
  <c r="N1361" i="2"/>
  <c r="J1361" i="2"/>
  <c r="U1360" i="2"/>
  <c r="T1360" i="2"/>
  <c r="S1360" i="2"/>
  <c r="M1360" i="2"/>
  <c r="N1360" i="2"/>
  <c r="J1360" i="2"/>
  <c r="U1359" i="2"/>
  <c r="T1359" i="2"/>
  <c r="S1359" i="2"/>
  <c r="M1359" i="2"/>
  <c r="N1359" i="2"/>
  <c r="J1359" i="2"/>
  <c r="U1358" i="2"/>
  <c r="T1358" i="2"/>
  <c r="S1358" i="2"/>
  <c r="M1358" i="2"/>
  <c r="N1358" i="2"/>
  <c r="J1358" i="2"/>
  <c r="U1357" i="2"/>
  <c r="T1357" i="2"/>
  <c r="S1357" i="2"/>
  <c r="M1357" i="2"/>
  <c r="N1357" i="2"/>
  <c r="J1357" i="2"/>
  <c r="U1356" i="2"/>
  <c r="T1356" i="2"/>
  <c r="S1356" i="2"/>
  <c r="M1356" i="2"/>
  <c r="N1356" i="2"/>
  <c r="J1356" i="2"/>
  <c r="U1355" i="2"/>
  <c r="T1355" i="2"/>
  <c r="S1355" i="2"/>
  <c r="M1355" i="2"/>
  <c r="N1355" i="2"/>
  <c r="J1355" i="2"/>
  <c r="U1354" i="2"/>
  <c r="T1354" i="2"/>
  <c r="S1354" i="2"/>
  <c r="M1354" i="2"/>
  <c r="N1354" i="2"/>
  <c r="J1354" i="2"/>
  <c r="U1353" i="2"/>
  <c r="T1353" i="2"/>
  <c r="S1353" i="2"/>
  <c r="M1353" i="2"/>
  <c r="N1353" i="2"/>
  <c r="J1353" i="2"/>
  <c r="U1352" i="2"/>
  <c r="T1352" i="2"/>
  <c r="S1352" i="2"/>
  <c r="M1352" i="2"/>
  <c r="N1352" i="2"/>
  <c r="J1352" i="2"/>
  <c r="U1351" i="2"/>
  <c r="T1351" i="2"/>
  <c r="S1351" i="2"/>
  <c r="M1351" i="2"/>
  <c r="N1351" i="2"/>
  <c r="J1351" i="2"/>
  <c r="U1350" i="2"/>
  <c r="T1350" i="2"/>
  <c r="S1350" i="2"/>
  <c r="M1350" i="2"/>
  <c r="N1350" i="2"/>
  <c r="J1350" i="2"/>
  <c r="U1349" i="2"/>
  <c r="T1349" i="2"/>
  <c r="S1349" i="2"/>
  <c r="M1349" i="2"/>
  <c r="N1349" i="2"/>
  <c r="J1349" i="2"/>
  <c r="U1348" i="2"/>
  <c r="T1348" i="2"/>
  <c r="S1348" i="2"/>
  <c r="M1348" i="2"/>
  <c r="N1348" i="2"/>
  <c r="J1348" i="2"/>
  <c r="U1347" i="2"/>
  <c r="T1347" i="2"/>
  <c r="S1347" i="2"/>
  <c r="M1347" i="2"/>
  <c r="N1347" i="2"/>
  <c r="J1347" i="2"/>
  <c r="U1346" i="2"/>
  <c r="T1346" i="2"/>
  <c r="S1346" i="2"/>
  <c r="M1346" i="2"/>
  <c r="N1346" i="2"/>
  <c r="J1346" i="2"/>
  <c r="U1345" i="2"/>
  <c r="T1345" i="2"/>
  <c r="S1345" i="2"/>
  <c r="M1345" i="2"/>
  <c r="N1345" i="2"/>
  <c r="J1345" i="2"/>
  <c r="U1344" i="2"/>
  <c r="T1344" i="2"/>
  <c r="S1344" i="2"/>
  <c r="M1344" i="2"/>
  <c r="N1344" i="2"/>
  <c r="J1344" i="2"/>
  <c r="U1343" i="2"/>
  <c r="T1343" i="2"/>
  <c r="S1343" i="2"/>
  <c r="M1343" i="2"/>
  <c r="N1343" i="2"/>
  <c r="J1343" i="2"/>
  <c r="U1342" i="2"/>
  <c r="T1342" i="2"/>
  <c r="S1342" i="2"/>
  <c r="M1342" i="2"/>
  <c r="N1342" i="2"/>
  <c r="J1342" i="2"/>
  <c r="U1341" i="2"/>
  <c r="T1341" i="2"/>
  <c r="S1341" i="2"/>
  <c r="M1341" i="2"/>
  <c r="N1341" i="2"/>
  <c r="J1341" i="2"/>
  <c r="U1340" i="2"/>
  <c r="T1340" i="2"/>
  <c r="S1340" i="2"/>
  <c r="M1340" i="2"/>
  <c r="N1340" i="2"/>
  <c r="J1340" i="2"/>
  <c r="U1339" i="2"/>
  <c r="T1339" i="2"/>
  <c r="S1339" i="2"/>
  <c r="M1339" i="2"/>
  <c r="N1339" i="2"/>
  <c r="J1339" i="2"/>
  <c r="U1338" i="2"/>
  <c r="T1338" i="2"/>
  <c r="S1338" i="2"/>
  <c r="M1338" i="2"/>
  <c r="N1338" i="2"/>
  <c r="J1338" i="2"/>
  <c r="U1337" i="2"/>
  <c r="T1337" i="2"/>
  <c r="S1337" i="2"/>
  <c r="M1337" i="2"/>
  <c r="N1337" i="2"/>
  <c r="J1337" i="2"/>
  <c r="U1336" i="2"/>
  <c r="T1336" i="2"/>
  <c r="S1336" i="2"/>
  <c r="M1336" i="2"/>
  <c r="N1336" i="2"/>
  <c r="J1336" i="2"/>
  <c r="U1335" i="2"/>
  <c r="T1335" i="2"/>
  <c r="S1335" i="2"/>
  <c r="M1335" i="2"/>
  <c r="N1335" i="2"/>
  <c r="J1335" i="2"/>
  <c r="U1334" i="2"/>
  <c r="T1334" i="2"/>
  <c r="S1334" i="2"/>
  <c r="M1334" i="2"/>
  <c r="N1334" i="2"/>
  <c r="J1334" i="2"/>
  <c r="U1333" i="2"/>
  <c r="T1333" i="2"/>
  <c r="S1333" i="2"/>
  <c r="M1333" i="2"/>
  <c r="N1333" i="2"/>
  <c r="J1333" i="2"/>
  <c r="U1332" i="2"/>
  <c r="T1332" i="2"/>
  <c r="S1332" i="2"/>
  <c r="M1332" i="2"/>
  <c r="N1332" i="2"/>
  <c r="J1332" i="2"/>
  <c r="U1331" i="2"/>
  <c r="T1331" i="2"/>
  <c r="S1331" i="2"/>
  <c r="M1331" i="2"/>
  <c r="N1331" i="2"/>
  <c r="J1331" i="2"/>
  <c r="U1330" i="2"/>
  <c r="T1330" i="2"/>
  <c r="S1330" i="2"/>
  <c r="M1330" i="2"/>
  <c r="N1330" i="2"/>
  <c r="J1330" i="2"/>
  <c r="U1329" i="2"/>
  <c r="T1329" i="2"/>
  <c r="S1329" i="2"/>
  <c r="M1329" i="2"/>
  <c r="N1329" i="2"/>
  <c r="J1329" i="2"/>
  <c r="U1328" i="2"/>
  <c r="T1328" i="2"/>
  <c r="S1328" i="2"/>
  <c r="M1328" i="2"/>
  <c r="N1328" i="2"/>
  <c r="J1328" i="2"/>
  <c r="U1327" i="2"/>
  <c r="T1327" i="2"/>
  <c r="S1327" i="2"/>
  <c r="M1327" i="2"/>
  <c r="N1327" i="2"/>
  <c r="J1327" i="2"/>
  <c r="U1326" i="2"/>
  <c r="T1326" i="2"/>
  <c r="S1326" i="2"/>
  <c r="M1326" i="2"/>
  <c r="N1326" i="2"/>
  <c r="J1326" i="2"/>
  <c r="U1325" i="2"/>
  <c r="T1325" i="2"/>
  <c r="S1325" i="2"/>
  <c r="M1325" i="2"/>
  <c r="N1325" i="2"/>
  <c r="J1325" i="2"/>
  <c r="U1324" i="2"/>
  <c r="T1324" i="2"/>
  <c r="S1324" i="2"/>
  <c r="M1324" i="2"/>
  <c r="N1324" i="2"/>
  <c r="J1324" i="2"/>
  <c r="U1323" i="2"/>
  <c r="T1323" i="2"/>
  <c r="S1323" i="2"/>
  <c r="M1323" i="2"/>
  <c r="N1323" i="2"/>
  <c r="J1323" i="2"/>
  <c r="U1322" i="2"/>
  <c r="T1322" i="2"/>
  <c r="S1322" i="2"/>
  <c r="M1322" i="2"/>
  <c r="N1322" i="2"/>
  <c r="J1322" i="2"/>
  <c r="U1321" i="2"/>
  <c r="T1321" i="2"/>
  <c r="S1321" i="2"/>
  <c r="M1321" i="2"/>
  <c r="N1321" i="2"/>
  <c r="J1321" i="2"/>
  <c r="U1320" i="2"/>
  <c r="T1320" i="2"/>
  <c r="S1320" i="2"/>
  <c r="M1320" i="2"/>
  <c r="N1320" i="2"/>
  <c r="J1320" i="2"/>
  <c r="U1319" i="2"/>
  <c r="T1319" i="2"/>
  <c r="S1319" i="2"/>
  <c r="M1319" i="2"/>
  <c r="N1319" i="2"/>
  <c r="J1319" i="2"/>
  <c r="U1318" i="2"/>
  <c r="T1318" i="2"/>
  <c r="S1318" i="2"/>
  <c r="M1318" i="2"/>
  <c r="N1318" i="2"/>
  <c r="J1318" i="2"/>
  <c r="U1317" i="2"/>
  <c r="T1317" i="2"/>
  <c r="S1317" i="2"/>
  <c r="M1317" i="2"/>
  <c r="N1317" i="2"/>
  <c r="J1317" i="2"/>
  <c r="U1316" i="2"/>
  <c r="T1316" i="2"/>
  <c r="S1316" i="2"/>
  <c r="M1316" i="2"/>
  <c r="N1316" i="2"/>
  <c r="J1316" i="2"/>
  <c r="U1315" i="2"/>
  <c r="T1315" i="2"/>
  <c r="S1315" i="2"/>
  <c r="M1315" i="2"/>
  <c r="N1315" i="2"/>
  <c r="J1315" i="2"/>
  <c r="U1314" i="2"/>
  <c r="T1314" i="2"/>
  <c r="S1314" i="2"/>
  <c r="M1314" i="2"/>
  <c r="N1314" i="2"/>
  <c r="J1314" i="2"/>
  <c r="U1313" i="2"/>
  <c r="T1313" i="2"/>
  <c r="S1313" i="2"/>
  <c r="M1313" i="2"/>
  <c r="N1313" i="2"/>
  <c r="J1313" i="2"/>
  <c r="U1312" i="2"/>
  <c r="T1312" i="2"/>
  <c r="S1312" i="2"/>
  <c r="M1312" i="2"/>
  <c r="N1312" i="2"/>
  <c r="J1312" i="2"/>
  <c r="U1311" i="2"/>
  <c r="T1311" i="2"/>
  <c r="S1311" i="2"/>
  <c r="M1311" i="2"/>
  <c r="N1311" i="2"/>
  <c r="J1311" i="2"/>
  <c r="U1310" i="2"/>
  <c r="T1310" i="2"/>
  <c r="S1310" i="2"/>
  <c r="M1310" i="2"/>
  <c r="N1310" i="2"/>
  <c r="J1310" i="2"/>
  <c r="U1309" i="2"/>
  <c r="T1309" i="2"/>
  <c r="S1309" i="2"/>
  <c r="M1309" i="2"/>
  <c r="N1309" i="2"/>
  <c r="J1309" i="2"/>
  <c r="U1308" i="2"/>
  <c r="T1308" i="2"/>
  <c r="S1308" i="2"/>
  <c r="M1308" i="2"/>
  <c r="N1308" i="2"/>
  <c r="J1308" i="2"/>
  <c r="U1307" i="2"/>
  <c r="T1307" i="2"/>
  <c r="S1307" i="2"/>
  <c r="M1307" i="2"/>
  <c r="N1307" i="2"/>
  <c r="J1307" i="2"/>
  <c r="U1306" i="2"/>
  <c r="T1306" i="2"/>
  <c r="S1306" i="2"/>
  <c r="M1306" i="2"/>
  <c r="N1306" i="2"/>
  <c r="J1306" i="2"/>
  <c r="U1305" i="2"/>
  <c r="T1305" i="2"/>
  <c r="S1305" i="2"/>
  <c r="M1305" i="2"/>
  <c r="N1305" i="2"/>
  <c r="J1305" i="2"/>
  <c r="U1304" i="2"/>
  <c r="T1304" i="2"/>
  <c r="S1304" i="2"/>
  <c r="M1304" i="2"/>
  <c r="N1304" i="2"/>
  <c r="J1304" i="2"/>
  <c r="U1303" i="2"/>
  <c r="T1303" i="2"/>
  <c r="S1303" i="2"/>
  <c r="M1303" i="2"/>
  <c r="N1303" i="2"/>
  <c r="J1303" i="2"/>
  <c r="U1302" i="2"/>
  <c r="T1302" i="2"/>
  <c r="S1302" i="2"/>
  <c r="M1302" i="2"/>
  <c r="N1302" i="2"/>
  <c r="J1302" i="2"/>
  <c r="U1301" i="2"/>
  <c r="T1301" i="2"/>
  <c r="S1301" i="2"/>
  <c r="M1301" i="2"/>
  <c r="N1301" i="2"/>
  <c r="J1301" i="2"/>
  <c r="U1300" i="2"/>
  <c r="T1300" i="2"/>
  <c r="S1300" i="2"/>
  <c r="M1300" i="2"/>
  <c r="N1300" i="2"/>
  <c r="J1300" i="2"/>
  <c r="U1299" i="2"/>
  <c r="T1299" i="2"/>
  <c r="S1299" i="2"/>
  <c r="M1299" i="2"/>
  <c r="N1299" i="2"/>
  <c r="J1299" i="2"/>
  <c r="U1298" i="2"/>
  <c r="T1298" i="2"/>
  <c r="S1298" i="2"/>
  <c r="M1298" i="2"/>
  <c r="N1298" i="2"/>
  <c r="J1298" i="2"/>
  <c r="U1297" i="2"/>
  <c r="T1297" i="2"/>
  <c r="S1297" i="2"/>
  <c r="M1297" i="2"/>
  <c r="N1297" i="2"/>
  <c r="J1297" i="2"/>
  <c r="U1296" i="2"/>
  <c r="T1296" i="2"/>
  <c r="S1296" i="2"/>
  <c r="M1296" i="2"/>
  <c r="N1296" i="2"/>
  <c r="J1296" i="2"/>
  <c r="U1295" i="2"/>
  <c r="T1295" i="2"/>
  <c r="S1295" i="2"/>
  <c r="M1295" i="2"/>
  <c r="N1295" i="2"/>
  <c r="J1295" i="2"/>
  <c r="U1294" i="2"/>
  <c r="T1294" i="2"/>
  <c r="S1294" i="2"/>
  <c r="M1294" i="2"/>
  <c r="N1294" i="2"/>
  <c r="J1294" i="2"/>
  <c r="U1293" i="2"/>
  <c r="T1293" i="2"/>
  <c r="S1293" i="2"/>
  <c r="M1293" i="2"/>
  <c r="N1293" i="2"/>
  <c r="J1293" i="2"/>
  <c r="U1292" i="2"/>
  <c r="T1292" i="2"/>
  <c r="S1292" i="2"/>
  <c r="M1292" i="2"/>
  <c r="N1292" i="2"/>
  <c r="J1292" i="2"/>
  <c r="U1291" i="2"/>
  <c r="T1291" i="2"/>
  <c r="S1291" i="2"/>
  <c r="M1291" i="2"/>
  <c r="N1291" i="2"/>
  <c r="J1291" i="2"/>
  <c r="U1290" i="2"/>
  <c r="T1290" i="2"/>
  <c r="S1290" i="2"/>
  <c r="M1290" i="2"/>
  <c r="N1290" i="2"/>
  <c r="J1290" i="2"/>
  <c r="U1289" i="2"/>
  <c r="T1289" i="2"/>
  <c r="S1289" i="2"/>
  <c r="M1289" i="2"/>
  <c r="N1289" i="2"/>
  <c r="J1289" i="2"/>
  <c r="U1288" i="2"/>
  <c r="T1288" i="2"/>
  <c r="S1288" i="2"/>
  <c r="M1288" i="2"/>
  <c r="N1288" i="2"/>
  <c r="J1288" i="2"/>
  <c r="U1287" i="2"/>
  <c r="T1287" i="2"/>
  <c r="S1287" i="2"/>
  <c r="M1287" i="2"/>
  <c r="N1287" i="2"/>
  <c r="J1287" i="2"/>
  <c r="U1286" i="2"/>
  <c r="T1286" i="2"/>
  <c r="S1286" i="2"/>
  <c r="M1286" i="2"/>
  <c r="N1286" i="2"/>
  <c r="J1286" i="2"/>
  <c r="U1285" i="2"/>
  <c r="T1285" i="2"/>
  <c r="S1285" i="2"/>
  <c r="M1285" i="2"/>
  <c r="N1285" i="2"/>
  <c r="J1285" i="2"/>
  <c r="U1284" i="2"/>
  <c r="T1284" i="2"/>
  <c r="S1284" i="2"/>
  <c r="M1284" i="2"/>
  <c r="N1284" i="2"/>
  <c r="J1284" i="2"/>
  <c r="U1283" i="2"/>
  <c r="T1283" i="2"/>
  <c r="S1283" i="2"/>
  <c r="M1283" i="2"/>
  <c r="N1283" i="2"/>
  <c r="J1283" i="2"/>
  <c r="U1282" i="2"/>
  <c r="T1282" i="2"/>
  <c r="S1282" i="2"/>
  <c r="M1282" i="2"/>
  <c r="N1282" i="2"/>
  <c r="J1282" i="2"/>
  <c r="U1281" i="2"/>
  <c r="T1281" i="2"/>
  <c r="S1281" i="2"/>
  <c r="M1281" i="2"/>
  <c r="N1281" i="2"/>
  <c r="J1281" i="2"/>
  <c r="U1280" i="2"/>
  <c r="T1280" i="2"/>
  <c r="S1280" i="2"/>
  <c r="M1280" i="2"/>
  <c r="N1280" i="2"/>
  <c r="J1280" i="2"/>
  <c r="U1279" i="2"/>
  <c r="T1279" i="2"/>
  <c r="S1279" i="2"/>
  <c r="M1279" i="2"/>
  <c r="N1279" i="2"/>
  <c r="J1279" i="2"/>
  <c r="U1278" i="2"/>
  <c r="T1278" i="2"/>
  <c r="S1278" i="2"/>
  <c r="M1278" i="2"/>
  <c r="N1278" i="2"/>
  <c r="J1278" i="2"/>
  <c r="U1277" i="2"/>
  <c r="T1277" i="2"/>
  <c r="S1277" i="2"/>
  <c r="M1277" i="2"/>
  <c r="N1277" i="2"/>
  <c r="J1277" i="2"/>
  <c r="U1276" i="2"/>
  <c r="T1276" i="2"/>
  <c r="S1276" i="2"/>
  <c r="M1276" i="2"/>
  <c r="N1276" i="2"/>
  <c r="J1276" i="2"/>
  <c r="U1275" i="2"/>
  <c r="T1275" i="2"/>
  <c r="S1275" i="2"/>
  <c r="M1275" i="2"/>
  <c r="N1275" i="2"/>
  <c r="J1275" i="2"/>
  <c r="U1274" i="2"/>
  <c r="T1274" i="2"/>
  <c r="S1274" i="2"/>
  <c r="M1274" i="2"/>
  <c r="N1274" i="2"/>
  <c r="J1274" i="2"/>
  <c r="U1273" i="2"/>
  <c r="T1273" i="2"/>
  <c r="S1273" i="2"/>
  <c r="M1273" i="2"/>
  <c r="N1273" i="2"/>
  <c r="J1273" i="2"/>
  <c r="U1272" i="2"/>
  <c r="T1272" i="2"/>
  <c r="S1272" i="2"/>
  <c r="M1272" i="2"/>
  <c r="N1272" i="2"/>
  <c r="J1272" i="2"/>
  <c r="U1271" i="2"/>
  <c r="T1271" i="2"/>
  <c r="S1271" i="2"/>
  <c r="M1271" i="2"/>
  <c r="N1271" i="2"/>
  <c r="J1271" i="2"/>
  <c r="U1270" i="2"/>
  <c r="T1270" i="2"/>
  <c r="S1270" i="2"/>
  <c r="M1270" i="2"/>
  <c r="N1270" i="2"/>
  <c r="J1270" i="2"/>
  <c r="U1269" i="2"/>
  <c r="T1269" i="2"/>
  <c r="S1269" i="2"/>
  <c r="M1269" i="2"/>
  <c r="N1269" i="2"/>
  <c r="J1269" i="2"/>
  <c r="U1268" i="2"/>
  <c r="T1268" i="2"/>
  <c r="S1268" i="2"/>
  <c r="M1268" i="2"/>
  <c r="N1268" i="2"/>
  <c r="J1268" i="2"/>
  <c r="U1267" i="2"/>
  <c r="T1267" i="2"/>
  <c r="S1267" i="2"/>
  <c r="M1267" i="2"/>
  <c r="N1267" i="2"/>
  <c r="J1267" i="2"/>
  <c r="U1266" i="2"/>
  <c r="T1266" i="2"/>
  <c r="S1266" i="2"/>
  <c r="M1266" i="2"/>
  <c r="N1266" i="2"/>
  <c r="J1266" i="2"/>
  <c r="U1265" i="2"/>
  <c r="T1265" i="2"/>
  <c r="S1265" i="2"/>
  <c r="M1265" i="2"/>
  <c r="N1265" i="2"/>
  <c r="J1265" i="2"/>
  <c r="U1264" i="2"/>
  <c r="T1264" i="2"/>
  <c r="S1264" i="2"/>
  <c r="M1264" i="2"/>
  <c r="N1264" i="2"/>
  <c r="J1264" i="2"/>
  <c r="U1263" i="2"/>
  <c r="T1263" i="2"/>
  <c r="S1263" i="2"/>
  <c r="M1263" i="2"/>
  <c r="N1263" i="2"/>
  <c r="J1263" i="2"/>
  <c r="U1262" i="2"/>
  <c r="T1262" i="2"/>
  <c r="S1262" i="2"/>
  <c r="M1262" i="2"/>
  <c r="N1262" i="2"/>
  <c r="J1262" i="2"/>
  <c r="U1261" i="2"/>
  <c r="T1261" i="2"/>
  <c r="S1261" i="2"/>
  <c r="M1261" i="2"/>
  <c r="N1261" i="2"/>
  <c r="J1261" i="2"/>
  <c r="U1260" i="2"/>
  <c r="T1260" i="2"/>
  <c r="S1260" i="2"/>
  <c r="M1260" i="2"/>
  <c r="N1260" i="2"/>
  <c r="J1260" i="2"/>
  <c r="U1259" i="2"/>
  <c r="T1259" i="2"/>
  <c r="S1259" i="2"/>
  <c r="M1259" i="2"/>
  <c r="N1259" i="2"/>
  <c r="J1259" i="2"/>
  <c r="U1258" i="2"/>
  <c r="T1258" i="2"/>
  <c r="S1258" i="2"/>
  <c r="M1258" i="2"/>
  <c r="N1258" i="2"/>
  <c r="J1258" i="2"/>
  <c r="U1257" i="2"/>
  <c r="T1257" i="2"/>
  <c r="S1257" i="2"/>
  <c r="M1257" i="2"/>
  <c r="N1257" i="2"/>
  <c r="J1257" i="2"/>
  <c r="U1256" i="2"/>
  <c r="T1256" i="2"/>
  <c r="S1256" i="2"/>
  <c r="M1256" i="2"/>
  <c r="N1256" i="2"/>
  <c r="J1256" i="2"/>
  <c r="U1255" i="2"/>
  <c r="T1255" i="2"/>
  <c r="S1255" i="2"/>
  <c r="M1255" i="2"/>
  <c r="N1255" i="2"/>
  <c r="J1255" i="2"/>
  <c r="U1254" i="2"/>
  <c r="T1254" i="2"/>
  <c r="S1254" i="2"/>
  <c r="M1254" i="2"/>
  <c r="N1254" i="2"/>
  <c r="J1254" i="2"/>
  <c r="U1253" i="2"/>
  <c r="T1253" i="2"/>
  <c r="S1253" i="2"/>
  <c r="M1253" i="2"/>
  <c r="N1253" i="2"/>
  <c r="J1253" i="2"/>
  <c r="U1252" i="2"/>
  <c r="T1252" i="2"/>
  <c r="S1252" i="2"/>
  <c r="M1252" i="2"/>
  <c r="N1252" i="2"/>
  <c r="J1252" i="2"/>
  <c r="U1251" i="2"/>
  <c r="T1251" i="2"/>
  <c r="S1251" i="2"/>
  <c r="M1251" i="2"/>
  <c r="N1251" i="2"/>
  <c r="J1251" i="2"/>
  <c r="U1250" i="2"/>
  <c r="T1250" i="2"/>
  <c r="S1250" i="2"/>
  <c r="M1250" i="2"/>
  <c r="N1250" i="2"/>
  <c r="J1250" i="2"/>
  <c r="U1249" i="2"/>
  <c r="T1249" i="2"/>
  <c r="S1249" i="2"/>
  <c r="M1249" i="2"/>
  <c r="N1249" i="2"/>
  <c r="J1249" i="2"/>
  <c r="U1248" i="2"/>
  <c r="T1248" i="2"/>
  <c r="S1248" i="2"/>
  <c r="M1248" i="2"/>
  <c r="N1248" i="2"/>
  <c r="J1248" i="2"/>
  <c r="U1247" i="2"/>
  <c r="T1247" i="2"/>
  <c r="S1247" i="2"/>
  <c r="M1247" i="2"/>
  <c r="N1247" i="2"/>
  <c r="J1247" i="2"/>
  <c r="U1246" i="2"/>
  <c r="T1246" i="2"/>
  <c r="S1246" i="2"/>
  <c r="M1246" i="2"/>
  <c r="N1246" i="2"/>
  <c r="J1246" i="2"/>
  <c r="U1245" i="2"/>
  <c r="T1245" i="2"/>
  <c r="S1245" i="2"/>
  <c r="M1245" i="2"/>
  <c r="N1245" i="2"/>
  <c r="J1245" i="2"/>
  <c r="U1244" i="2"/>
  <c r="T1244" i="2"/>
  <c r="S1244" i="2"/>
  <c r="M1244" i="2"/>
  <c r="N1244" i="2"/>
  <c r="J1244" i="2"/>
  <c r="U1243" i="2"/>
  <c r="T1243" i="2"/>
  <c r="S1243" i="2"/>
  <c r="M1243" i="2"/>
  <c r="N1243" i="2"/>
  <c r="J1243" i="2"/>
  <c r="U1242" i="2"/>
  <c r="T1242" i="2"/>
  <c r="S1242" i="2"/>
  <c r="M1242" i="2"/>
  <c r="N1242" i="2"/>
  <c r="J1242" i="2"/>
  <c r="U1241" i="2"/>
  <c r="T1241" i="2"/>
  <c r="S1241" i="2"/>
  <c r="M1241" i="2"/>
  <c r="N1241" i="2"/>
  <c r="J1241" i="2"/>
  <c r="U1240" i="2"/>
  <c r="T1240" i="2"/>
  <c r="S1240" i="2"/>
  <c r="M1240" i="2"/>
  <c r="N1240" i="2"/>
  <c r="J1240" i="2"/>
  <c r="U1239" i="2"/>
  <c r="T1239" i="2"/>
  <c r="S1239" i="2"/>
  <c r="M1239" i="2"/>
  <c r="N1239" i="2"/>
  <c r="J1239" i="2"/>
  <c r="U1238" i="2"/>
  <c r="T1238" i="2"/>
  <c r="S1238" i="2"/>
  <c r="M1238" i="2"/>
  <c r="N1238" i="2"/>
  <c r="J1238" i="2"/>
  <c r="U1237" i="2"/>
  <c r="T1237" i="2"/>
  <c r="S1237" i="2"/>
  <c r="M1237" i="2"/>
  <c r="N1237" i="2"/>
  <c r="J1237" i="2"/>
  <c r="U1236" i="2"/>
  <c r="T1236" i="2"/>
  <c r="S1236" i="2"/>
  <c r="M1236" i="2"/>
  <c r="N1236" i="2"/>
  <c r="J1236" i="2"/>
  <c r="U1235" i="2"/>
  <c r="T1235" i="2"/>
  <c r="S1235" i="2"/>
  <c r="M1235" i="2"/>
  <c r="N1235" i="2"/>
  <c r="J1235" i="2"/>
  <c r="U1234" i="2"/>
  <c r="T1234" i="2"/>
  <c r="S1234" i="2"/>
  <c r="M1234" i="2"/>
  <c r="N1234" i="2"/>
  <c r="J1234" i="2"/>
  <c r="U1233" i="2"/>
  <c r="T1233" i="2"/>
  <c r="S1233" i="2"/>
  <c r="M1233" i="2"/>
  <c r="N1233" i="2"/>
  <c r="J1233" i="2"/>
  <c r="U1232" i="2"/>
  <c r="T1232" i="2"/>
  <c r="S1232" i="2"/>
  <c r="M1232" i="2"/>
  <c r="N1232" i="2"/>
  <c r="J1232" i="2"/>
  <c r="U1231" i="2"/>
  <c r="T1231" i="2"/>
  <c r="S1231" i="2"/>
  <c r="M1231" i="2"/>
  <c r="N1231" i="2"/>
  <c r="J1231" i="2"/>
  <c r="U1230" i="2"/>
  <c r="T1230" i="2"/>
  <c r="S1230" i="2"/>
  <c r="M1230" i="2"/>
  <c r="N1230" i="2"/>
  <c r="J1230" i="2"/>
  <c r="U1229" i="2"/>
  <c r="T1229" i="2"/>
  <c r="S1229" i="2"/>
  <c r="M1229" i="2"/>
  <c r="N1229" i="2"/>
  <c r="J1229" i="2"/>
  <c r="U1228" i="2"/>
  <c r="T1228" i="2"/>
  <c r="S1228" i="2"/>
  <c r="M1228" i="2"/>
  <c r="N1228" i="2"/>
  <c r="J1228" i="2"/>
  <c r="U1227" i="2"/>
  <c r="T1227" i="2"/>
  <c r="S1227" i="2"/>
  <c r="M1227" i="2"/>
  <c r="N1227" i="2"/>
  <c r="J1227" i="2"/>
  <c r="U1226" i="2"/>
  <c r="T1226" i="2"/>
  <c r="S1226" i="2"/>
  <c r="M1226" i="2"/>
  <c r="N1226" i="2"/>
  <c r="J1226" i="2"/>
  <c r="U1225" i="2"/>
  <c r="T1225" i="2"/>
  <c r="S1225" i="2"/>
  <c r="M1225" i="2"/>
  <c r="N1225" i="2"/>
  <c r="J1225" i="2"/>
  <c r="U1224" i="2"/>
  <c r="T1224" i="2"/>
  <c r="S1224" i="2"/>
  <c r="M1224" i="2"/>
  <c r="N1224" i="2"/>
  <c r="J1224" i="2"/>
  <c r="U1223" i="2"/>
  <c r="T1223" i="2"/>
  <c r="S1223" i="2"/>
  <c r="M1223" i="2"/>
  <c r="N1223" i="2"/>
  <c r="J1223" i="2"/>
  <c r="U1222" i="2"/>
  <c r="T1222" i="2"/>
  <c r="S1222" i="2"/>
  <c r="M1222" i="2"/>
  <c r="N1222" i="2"/>
  <c r="J1222" i="2"/>
  <c r="U1221" i="2"/>
  <c r="T1221" i="2"/>
  <c r="S1221" i="2"/>
  <c r="M1221" i="2"/>
  <c r="N1221" i="2"/>
  <c r="J1221" i="2"/>
  <c r="U1220" i="2"/>
  <c r="T1220" i="2"/>
  <c r="S1220" i="2"/>
  <c r="M1220" i="2"/>
  <c r="N1220" i="2"/>
  <c r="J1220" i="2"/>
  <c r="U1219" i="2"/>
  <c r="T1219" i="2"/>
  <c r="S1219" i="2"/>
  <c r="M1219" i="2"/>
  <c r="N1219" i="2"/>
  <c r="J1219" i="2"/>
  <c r="U1218" i="2"/>
  <c r="T1218" i="2"/>
  <c r="S1218" i="2"/>
  <c r="M1218" i="2"/>
  <c r="N1218" i="2"/>
  <c r="J1218" i="2"/>
  <c r="U1217" i="2"/>
  <c r="T1217" i="2"/>
  <c r="S1217" i="2"/>
  <c r="M1217" i="2"/>
  <c r="N1217" i="2"/>
  <c r="J1217" i="2"/>
  <c r="U1216" i="2"/>
  <c r="T1216" i="2"/>
  <c r="S1216" i="2"/>
  <c r="M1216" i="2"/>
  <c r="N1216" i="2"/>
  <c r="J1216" i="2"/>
  <c r="U1215" i="2"/>
  <c r="T1215" i="2"/>
  <c r="S1215" i="2"/>
  <c r="M1215" i="2"/>
  <c r="N1215" i="2"/>
  <c r="J1215" i="2"/>
  <c r="U1214" i="2"/>
  <c r="T1214" i="2"/>
  <c r="S1214" i="2"/>
  <c r="M1214" i="2"/>
  <c r="N1214" i="2"/>
  <c r="J1214" i="2"/>
  <c r="U1213" i="2"/>
  <c r="T1213" i="2"/>
  <c r="S1213" i="2"/>
  <c r="M1213" i="2"/>
  <c r="N1213" i="2"/>
  <c r="J1213" i="2"/>
  <c r="U1212" i="2"/>
  <c r="T1212" i="2"/>
  <c r="S1212" i="2"/>
  <c r="M1212" i="2"/>
  <c r="N1212" i="2"/>
  <c r="J1212" i="2"/>
  <c r="U1211" i="2"/>
  <c r="T1211" i="2"/>
  <c r="S1211" i="2"/>
  <c r="M1211" i="2"/>
  <c r="N1211" i="2"/>
  <c r="J1211" i="2"/>
  <c r="U1210" i="2"/>
  <c r="T1210" i="2"/>
  <c r="S1210" i="2"/>
  <c r="M1210" i="2"/>
  <c r="N1210" i="2"/>
  <c r="J1210" i="2"/>
  <c r="U1209" i="2"/>
  <c r="T1209" i="2"/>
  <c r="S1209" i="2"/>
  <c r="M1209" i="2"/>
  <c r="N1209" i="2"/>
  <c r="J1209" i="2"/>
  <c r="U1208" i="2"/>
  <c r="T1208" i="2"/>
  <c r="S1208" i="2"/>
  <c r="M1208" i="2"/>
  <c r="N1208" i="2"/>
  <c r="J1208" i="2"/>
  <c r="U1207" i="2"/>
  <c r="T1207" i="2"/>
  <c r="S1207" i="2"/>
  <c r="M1207" i="2"/>
  <c r="N1207" i="2"/>
  <c r="J1207" i="2"/>
  <c r="U1206" i="2"/>
  <c r="T1206" i="2"/>
  <c r="S1206" i="2"/>
  <c r="M1206" i="2"/>
  <c r="N1206" i="2"/>
  <c r="J1206" i="2"/>
  <c r="U1205" i="2"/>
  <c r="T1205" i="2"/>
  <c r="S1205" i="2"/>
  <c r="M1205" i="2"/>
  <c r="N1205" i="2"/>
  <c r="J1205" i="2"/>
  <c r="U1204" i="2"/>
  <c r="T1204" i="2"/>
  <c r="S1204" i="2"/>
  <c r="M1204" i="2"/>
  <c r="N1204" i="2"/>
  <c r="J1204" i="2"/>
  <c r="U1203" i="2"/>
  <c r="T1203" i="2"/>
  <c r="S1203" i="2"/>
  <c r="M1203" i="2"/>
  <c r="N1203" i="2"/>
  <c r="J1203" i="2"/>
  <c r="U1202" i="2"/>
  <c r="T1202" i="2"/>
  <c r="S1202" i="2"/>
  <c r="M1202" i="2"/>
  <c r="N1202" i="2"/>
  <c r="J1202" i="2"/>
  <c r="U1201" i="2"/>
  <c r="T1201" i="2"/>
  <c r="S1201" i="2"/>
  <c r="M1201" i="2"/>
  <c r="N1201" i="2"/>
  <c r="J1201" i="2"/>
  <c r="U1200" i="2"/>
  <c r="T1200" i="2"/>
  <c r="S1200" i="2"/>
  <c r="M1200" i="2"/>
  <c r="N1200" i="2"/>
  <c r="J1200" i="2"/>
  <c r="U1199" i="2"/>
  <c r="T1199" i="2"/>
  <c r="S1199" i="2"/>
  <c r="M1199" i="2"/>
  <c r="N1199" i="2"/>
  <c r="J1199" i="2"/>
  <c r="U1198" i="2"/>
  <c r="T1198" i="2"/>
  <c r="S1198" i="2"/>
  <c r="M1198" i="2"/>
  <c r="N1198" i="2"/>
  <c r="J1198" i="2"/>
  <c r="U1197" i="2"/>
  <c r="T1197" i="2"/>
  <c r="S1197" i="2"/>
  <c r="M1197" i="2"/>
  <c r="N1197" i="2"/>
  <c r="J1197" i="2"/>
  <c r="U1196" i="2"/>
  <c r="T1196" i="2"/>
  <c r="S1196" i="2"/>
  <c r="M1196" i="2"/>
  <c r="N1196" i="2"/>
  <c r="J1196" i="2"/>
  <c r="U1195" i="2"/>
  <c r="T1195" i="2"/>
  <c r="S1195" i="2"/>
  <c r="M1195" i="2"/>
  <c r="N1195" i="2"/>
  <c r="J1195" i="2"/>
  <c r="U1194" i="2"/>
  <c r="T1194" i="2"/>
  <c r="S1194" i="2"/>
  <c r="M1194" i="2"/>
  <c r="N1194" i="2"/>
  <c r="J1194" i="2"/>
  <c r="U1193" i="2"/>
  <c r="T1193" i="2"/>
  <c r="S1193" i="2"/>
  <c r="M1193" i="2"/>
  <c r="N1193" i="2"/>
  <c r="J1193" i="2"/>
  <c r="U1192" i="2"/>
  <c r="T1192" i="2"/>
  <c r="S1192" i="2"/>
  <c r="M1192" i="2"/>
  <c r="N1192" i="2"/>
  <c r="J1192" i="2"/>
  <c r="U1191" i="2"/>
  <c r="T1191" i="2"/>
  <c r="S1191" i="2"/>
  <c r="M1191" i="2"/>
  <c r="N1191" i="2"/>
  <c r="J1191" i="2"/>
  <c r="U1190" i="2"/>
  <c r="T1190" i="2"/>
  <c r="S1190" i="2"/>
  <c r="M1190" i="2"/>
  <c r="N1190" i="2"/>
  <c r="J1190" i="2"/>
  <c r="U1189" i="2"/>
  <c r="T1189" i="2"/>
  <c r="S1189" i="2"/>
  <c r="M1189" i="2"/>
  <c r="N1189" i="2"/>
  <c r="J1189" i="2"/>
  <c r="U1188" i="2"/>
  <c r="T1188" i="2"/>
  <c r="S1188" i="2"/>
  <c r="M1188" i="2"/>
  <c r="N1188" i="2"/>
  <c r="J1188" i="2"/>
  <c r="U1187" i="2"/>
  <c r="T1187" i="2"/>
  <c r="S1187" i="2"/>
  <c r="M1187" i="2"/>
  <c r="N1187" i="2"/>
  <c r="J1187" i="2"/>
  <c r="U1186" i="2"/>
  <c r="T1186" i="2"/>
  <c r="S1186" i="2"/>
  <c r="M1186" i="2"/>
  <c r="N1186" i="2"/>
  <c r="J1186" i="2"/>
  <c r="U1185" i="2"/>
  <c r="T1185" i="2"/>
  <c r="S1185" i="2"/>
  <c r="M1185" i="2"/>
  <c r="N1185" i="2"/>
  <c r="J1185" i="2"/>
  <c r="U1184" i="2"/>
  <c r="T1184" i="2"/>
  <c r="S1184" i="2"/>
  <c r="M1184" i="2"/>
  <c r="N1184" i="2"/>
  <c r="J1184" i="2"/>
  <c r="U1183" i="2"/>
  <c r="T1183" i="2"/>
  <c r="S1183" i="2"/>
  <c r="M1183" i="2"/>
  <c r="N1183" i="2"/>
  <c r="J1183" i="2"/>
  <c r="U1182" i="2"/>
  <c r="T1182" i="2"/>
  <c r="S1182" i="2"/>
  <c r="M1182" i="2"/>
  <c r="N1182" i="2"/>
  <c r="J1182" i="2"/>
  <c r="U1181" i="2"/>
  <c r="T1181" i="2"/>
  <c r="S1181" i="2"/>
  <c r="M1181" i="2"/>
  <c r="N1181" i="2"/>
  <c r="J1181" i="2"/>
  <c r="U1180" i="2"/>
  <c r="T1180" i="2"/>
  <c r="S1180" i="2"/>
  <c r="M1180" i="2"/>
  <c r="N1180" i="2"/>
  <c r="J1180" i="2"/>
  <c r="U1179" i="2"/>
  <c r="T1179" i="2"/>
  <c r="S1179" i="2"/>
  <c r="M1179" i="2"/>
  <c r="N1179" i="2"/>
  <c r="J1179" i="2"/>
  <c r="U1178" i="2"/>
  <c r="T1178" i="2"/>
  <c r="S1178" i="2"/>
  <c r="M1178" i="2"/>
  <c r="N1178" i="2"/>
  <c r="J1178" i="2"/>
  <c r="U1177" i="2"/>
  <c r="T1177" i="2"/>
  <c r="S1177" i="2"/>
  <c r="M1177" i="2"/>
  <c r="N1177" i="2"/>
  <c r="J1177" i="2"/>
  <c r="U1176" i="2"/>
  <c r="T1176" i="2"/>
  <c r="S1176" i="2"/>
  <c r="M1176" i="2"/>
  <c r="N1176" i="2"/>
  <c r="J1176" i="2"/>
  <c r="U1175" i="2"/>
  <c r="T1175" i="2"/>
  <c r="S1175" i="2"/>
  <c r="M1175" i="2"/>
  <c r="N1175" i="2"/>
  <c r="J1175" i="2"/>
  <c r="U1174" i="2"/>
  <c r="T1174" i="2"/>
  <c r="S1174" i="2"/>
  <c r="M1174" i="2"/>
  <c r="N1174" i="2"/>
  <c r="J1174" i="2"/>
  <c r="U1173" i="2"/>
  <c r="T1173" i="2"/>
  <c r="S1173" i="2"/>
  <c r="M1173" i="2"/>
  <c r="N1173" i="2"/>
  <c r="J1173" i="2"/>
  <c r="U1172" i="2"/>
  <c r="T1172" i="2"/>
  <c r="S1172" i="2"/>
  <c r="M1172" i="2"/>
  <c r="N1172" i="2"/>
  <c r="J1172" i="2"/>
  <c r="U1171" i="2"/>
  <c r="T1171" i="2"/>
  <c r="S1171" i="2"/>
  <c r="M1171" i="2"/>
  <c r="N1171" i="2"/>
  <c r="J1171" i="2"/>
  <c r="U1170" i="2"/>
  <c r="T1170" i="2"/>
  <c r="S1170" i="2"/>
  <c r="M1170" i="2"/>
  <c r="N1170" i="2"/>
  <c r="J1170" i="2"/>
  <c r="U1169" i="2"/>
  <c r="T1169" i="2"/>
  <c r="S1169" i="2"/>
  <c r="M1169" i="2"/>
  <c r="N1169" i="2"/>
  <c r="J1169" i="2"/>
  <c r="U1168" i="2"/>
  <c r="T1168" i="2"/>
  <c r="S1168" i="2"/>
  <c r="M1168" i="2"/>
  <c r="N1168" i="2"/>
  <c r="J1168" i="2"/>
  <c r="U1167" i="2"/>
  <c r="T1167" i="2"/>
  <c r="S1167" i="2"/>
  <c r="M1167" i="2"/>
  <c r="N1167" i="2"/>
  <c r="J1167" i="2"/>
  <c r="U1166" i="2"/>
  <c r="T1166" i="2"/>
  <c r="S1166" i="2"/>
  <c r="M1166" i="2"/>
  <c r="N1166" i="2"/>
  <c r="J1166" i="2"/>
  <c r="U1165" i="2"/>
  <c r="T1165" i="2"/>
  <c r="S1165" i="2"/>
  <c r="M1165" i="2"/>
  <c r="N1165" i="2"/>
  <c r="J1165" i="2"/>
  <c r="U1164" i="2"/>
  <c r="T1164" i="2"/>
  <c r="S1164" i="2"/>
  <c r="M1164" i="2"/>
  <c r="N1164" i="2"/>
  <c r="J1164" i="2"/>
  <c r="U1163" i="2"/>
  <c r="T1163" i="2"/>
  <c r="S1163" i="2"/>
  <c r="M1163" i="2"/>
  <c r="N1163" i="2"/>
  <c r="J1163" i="2"/>
  <c r="U1162" i="2"/>
  <c r="T1162" i="2"/>
  <c r="S1162" i="2"/>
  <c r="M1162" i="2"/>
  <c r="N1162" i="2"/>
  <c r="J1162" i="2"/>
  <c r="U1161" i="2"/>
  <c r="T1161" i="2"/>
  <c r="S1161" i="2"/>
  <c r="M1161" i="2"/>
  <c r="N1161" i="2"/>
  <c r="J1161" i="2"/>
  <c r="U1160" i="2"/>
  <c r="T1160" i="2"/>
  <c r="S1160" i="2"/>
  <c r="M1160" i="2"/>
  <c r="N1160" i="2"/>
  <c r="J1160" i="2"/>
  <c r="U1159" i="2"/>
  <c r="T1159" i="2"/>
  <c r="S1159" i="2"/>
  <c r="M1159" i="2"/>
  <c r="N1159" i="2"/>
  <c r="J1159" i="2"/>
  <c r="U1158" i="2"/>
  <c r="T1158" i="2"/>
  <c r="S1158" i="2"/>
  <c r="M1158" i="2"/>
  <c r="N1158" i="2"/>
  <c r="J1158" i="2"/>
  <c r="U1157" i="2"/>
  <c r="T1157" i="2"/>
  <c r="S1157" i="2"/>
  <c r="M1157" i="2"/>
  <c r="N1157" i="2"/>
  <c r="J1157" i="2"/>
  <c r="U1156" i="2"/>
  <c r="T1156" i="2"/>
  <c r="S1156" i="2"/>
  <c r="M1156" i="2"/>
  <c r="N1156" i="2"/>
  <c r="J1156" i="2"/>
  <c r="U1155" i="2"/>
  <c r="T1155" i="2"/>
  <c r="S1155" i="2"/>
  <c r="M1155" i="2"/>
  <c r="N1155" i="2"/>
  <c r="J1155" i="2"/>
  <c r="U1154" i="2"/>
  <c r="T1154" i="2"/>
  <c r="S1154" i="2"/>
  <c r="M1154" i="2"/>
  <c r="N1154" i="2"/>
  <c r="J1154" i="2"/>
  <c r="U1153" i="2"/>
  <c r="T1153" i="2"/>
  <c r="S1153" i="2"/>
  <c r="M1153" i="2"/>
  <c r="N1153" i="2"/>
  <c r="J1153" i="2"/>
  <c r="U1152" i="2"/>
  <c r="T1152" i="2"/>
  <c r="S1152" i="2"/>
  <c r="M1152" i="2"/>
  <c r="N1152" i="2"/>
  <c r="J1152" i="2"/>
  <c r="U1151" i="2"/>
  <c r="T1151" i="2"/>
  <c r="S1151" i="2"/>
  <c r="M1151" i="2"/>
  <c r="N1151" i="2"/>
  <c r="J1151" i="2"/>
  <c r="U1150" i="2"/>
  <c r="T1150" i="2"/>
  <c r="S1150" i="2"/>
  <c r="M1150" i="2"/>
  <c r="N1150" i="2"/>
  <c r="J1150" i="2"/>
  <c r="U1149" i="2"/>
  <c r="T1149" i="2"/>
  <c r="S1149" i="2"/>
  <c r="M1149" i="2"/>
  <c r="N1149" i="2"/>
  <c r="J1149" i="2"/>
  <c r="U1148" i="2"/>
  <c r="T1148" i="2"/>
  <c r="S1148" i="2"/>
  <c r="M1148" i="2"/>
  <c r="N1148" i="2"/>
  <c r="J1148" i="2"/>
  <c r="U1147" i="2"/>
  <c r="T1147" i="2"/>
  <c r="S1147" i="2"/>
  <c r="M1147" i="2"/>
  <c r="N1147" i="2"/>
  <c r="J1147" i="2"/>
  <c r="U1146" i="2"/>
  <c r="T1146" i="2"/>
  <c r="S1146" i="2"/>
  <c r="M1146" i="2"/>
  <c r="N1146" i="2"/>
  <c r="J1146" i="2"/>
  <c r="U1145" i="2"/>
  <c r="T1145" i="2"/>
  <c r="S1145" i="2"/>
  <c r="M1145" i="2"/>
  <c r="N1145" i="2"/>
  <c r="J1145" i="2"/>
  <c r="U1144" i="2"/>
  <c r="T1144" i="2"/>
  <c r="S1144" i="2"/>
  <c r="M1144" i="2"/>
  <c r="N1144" i="2"/>
  <c r="J1144" i="2"/>
  <c r="U1143" i="2"/>
  <c r="T1143" i="2"/>
  <c r="S1143" i="2"/>
  <c r="M1143" i="2"/>
  <c r="N1143" i="2"/>
  <c r="J1143" i="2"/>
  <c r="U1142" i="2"/>
  <c r="T1142" i="2"/>
  <c r="S1142" i="2"/>
  <c r="M1142" i="2"/>
  <c r="N1142" i="2"/>
  <c r="J1142" i="2"/>
  <c r="U1141" i="2"/>
  <c r="T1141" i="2"/>
  <c r="S1141" i="2"/>
  <c r="M1141" i="2"/>
  <c r="N1141" i="2"/>
  <c r="J1141" i="2"/>
  <c r="U1140" i="2"/>
  <c r="T1140" i="2"/>
  <c r="S1140" i="2"/>
  <c r="M1140" i="2"/>
  <c r="N1140" i="2"/>
  <c r="J1140" i="2"/>
  <c r="U1139" i="2"/>
  <c r="T1139" i="2"/>
  <c r="S1139" i="2"/>
  <c r="M1139" i="2"/>
  <c r="N1139" i="2"/>
  <c r="J1139" i="2"/>
  <c r="U1138" i="2"/>
  <c r="T1138" i="2"/>
  <c r="S1138" i="2"/>
  <c r="M1138" i="2"/>
  <c r="N1138" i="2"/>
  <c r="J1138" i="2"/>
  <c r="U1137" i="2"/>
  <c r="T1137" i="2"/>
  <c r="S1137" i="2"/>
  <c r="M1137" i="2"/>
  <c r="N1137" i="2"/>
  <c r="J1137" i="2"/>
  <c r="U1136" i="2"/>
  <c r="T1136" i="2"/>
  <c r="S1136" i="2"/>
  <c r="M1136" i="2"/>
  <c r="N1136" i="2"/>
  <c r="J1136" i="2"/>
  <c r="U1135" i="2"/>
  <c r="T1135" i="2"/>
  <c r="S1135" i="2"/>
  <c r="M1135" i="2"/>
  <c r="N1135" i="2"/>
  <c r="J1135" i="2"/>
  <c r="U1134" i="2"/>
  <c r="T1134" i="2"/>
  <c r="S1134" i="2"/>
  <c r="M1134" i="2"/>
  <c r="N1134" i="2"/>
  <c r="J1134" i="2"/>
  <c r="U1133" i="2"/>
  <c r="T1133" i="2"/>
  <c r="S1133" i="2"/>
  <c r="M1133" i="2"/>
  <c r="N1133" i="2"/>
  <c r="J1133" i="2"/>
  <c r="U1132" i="2"/>
  <c r="T1132" i="2"/>
  <c r="S1132" i="2"/>
  <c r="M1132" i="2"/>
  <c r="N1132" i="2"/>
  <c r="J1132" i="2"/>
  <c r="U1131" i="2"/>
  <c r="T1131" i="2"/>
  <c r="S1131" i="2"/>
  <c r="M1131" i="2"/>
  <c r="N1131" i="2"/>
  <c r="J1131" i="2"/>
  <c r="U1130" i="2"/>
  <c r="T1130" i="2"/>
  <c r="S1130" i="2"/>
  <c r="M1130" i="2"/>
  <c r="N1130" i="2"/>
  <c r="J1130" i="2"/>
  <c r="U1129" i="2"/>
  <c r="T1129" i="2"/>
  <c r="S1129" i="2"/>
  <c r="M1129" i="2"/>
  <c r="N1129" i="2"/>
  <c r="J1129" i="2"/>
  <c r="U1128" i="2"/>
  <c r="T1128" i="2"/>
  <c r="S1128" i="2"/>
  <c r="M1128" i="2"/>
  <c r="N1128" i="2"/>
  <c r="J1128" i="2"/>
  <c r="U1127" i="2"/>
  <c r="T1127" i="2"/>
  <c r="S1127" i="2"/>
  <c r="M1127" i="2"/>
  <c r="N1127" i="2"/>
  <c r="J1127" i="2"/>
  <c r="U1126" i="2"/>
  <c r="T1126" i="2"/>
  <c r="S1126" i="2"/>
  <c r="M1126" i="2"/>
  <c r="N1126" i="2"/>
  <c r="J1126" i="2"/>
  <c r="U1125" i="2"/>
  <c r="T1125" i="2"/>
  <c r="S1125" i="2"/>
  <c r="M1125" i="2"/>
  <c r="N1125" i="2"/>
  <c r="J1125" i="2"/>
  <c r="U1124" i="2"/>
  <c r="T1124" i="2"/>
  <c r="S1124" i="2"/>
  <c r="M1124" i="2"/>
  <c r="N1124" i="2"/>
  <c r="J1124" i="2"/>
  <c r="U1123" i="2"/>
  <c r="T1123" i="2"/>
  <c r="S1123" i="2"/>
  <c r="M1123" i="2"/>
  <c r="N1123" i="2"/>
  <c r="J1123" i="2"/>
  <c r="U1122" i="2"/>
  <c r="T1122" i="2"/>
  <c r="S1122" i="2"/>
  <c r="M1122" i="2"/>
  <c r="N1122" i="2"/>
  <c r="J1122" i="2"/>
  <c r="U1121" i="2"/>
  <c r="T1121" i="2"/>
  <c r="S1121" i="2"/>
  <c r="M1121" i="2"/>
  <c r="N1121" i="2"/>
  <c r="J1121" i="2"/>
  <c r="U1120" i="2"/>
  <c r="T1120" i="2"/>
  <c r="S1120" i="2"/>
  <c r="M1120" i="2"/>
  <c r="N1120" i="2"/>
  <c r="J1120" i="2"/>
  <c r="U1119" i="2"/>
  <c r="T1119" i="2"/>
  <c r="S1119" i="2"/>
  <c r="M1119" i="2"/>
  <c r="N1119" i="2"/>
  <c r="J1119" i="2"/>
  <c r="U1118" i="2"/>
  <c r="T1118" i="2"/>
  <c r="S1118" i="2"/>
  <c r="M1118" i="2"/>
  <c r="N1118" i="2"/>
  <c r="J1118" i="2"/>
  <c r="U1117" i="2"/>
  <c r="T1117" i="2"/>
  <c r="S1117" i="2"/>
  <c r="M1117" i="2"/>
  <c r="N1117" i="2"/>
  <c r="J1117" i="2"/>
  <c r="U1116" i="2"/>
  <c r="T1116" i="2"/>
  <c r="S1116" i="2"/>
  <c r="M1116" i="2"/>
  <c r="N1116" i="2"/>
  <c r="J1116" i="2"/>
  <c r="U1115" i="2"/>
  <c r="T1115" i="2"/>
  <c r="S1115" i="2"/>
  <c r="M1115" i="2"/>
  <c r="N1115" i="2"/>
  <c r="J1115" i="2"/>
  <c r="U1114" i="2"/>
  <c r="T1114" i="2"/>
  <c r="S1114" i="2"/>
  <c r="M1114" i="2"/>
  <c r="N1114" i="2"/>
  <c r="J1114" i="2"/>
  <c r="U1113" i="2"/>
  <c r="T1113" i="2"/>
  <c r="S1113" i="2"/>
  <c r="M1113" i="2"/>
  <c r="N1113" i="2"/>
  <c r="J1113" i="2"/>
  <c r="U1112" i="2"/>
  <c r="T1112" i="2"/>
  <c r="S1112" i="2"/>
  <c r="M1112" i="2"/>
  <c r="N1112" i="2"/>
  <c r="J1112" i="2"/>
  <c r="U1111" i="2"/>
  <c r="T1111" i="2"/>
  <c r="S1111" i="2"/>
  <c r="M1111" i="2"/>
  <c r="N1111" i="2"/>
  <c r="J1111" i="2"/>
  <c r="U1110" i="2"/>
  <c r="T1110" i="2"/>
  <c r="S1110" i="2"/>
  <c r="M1110" i="2"/>
  <c r="N1110" i="2"/>
  <c r="J1110" i="2"/>
  <c r="U1109" i="2"/>
  <c r="T1109" i="2"/>
  <c r="S1109" i="2"/>
  <c r="M1109" i="2"/>
  <c r="N1109" i="2"/>
  <c r="J1109" i="2"/>
  <c r="U1108" i="2"/>
  <c r="T1108" i="2"/>
  <c r="S1108" i="2"/>
  <c r="M1108" i="2"/>
  <c r="N1108" i="2"/>
  <c r="J1108" i="2"/>
  <c r="U1107" i="2"/>
  <c r="T1107" i="2"/>
  <c r="S1107" i="2"/>
  <c r="M1107" i="2"/>
  <c r="N1107" i="2"/>
  <c r="J1107" i="2"/>
  <c r="U1106" i="2"/>
  <c r="T1106" i="2"/>
  <c r="S1106" i="2"/>
  <c r="M1106" i="2"/>
  <c r="N1106" i="2"/>
  <c r="J1106" i="2"/>
  <c r="U1105" i="2"/>
  <c r="T1105" i="2"/>
  <c r="S1105" i="2"/>
  <c r="M1105" i="2"/>
  <c r="N1105" i="2"/>
  <c r="J1105" i="2"/>
  <c r="U1104" i="2"/>
  <c r="T1104" i="2"/>
  <c r="S1104" i="2"/>
  <c r="M1104" i="2"/>
  <c r="N1104" i="2"/>
  <c r="J1104" i="2"/>
  <c r="U1103" i="2"/>
  <c r="T1103" i="2"/>
  <c r="S1103" i="2"/>
  <c r="M1103" i="2"/>
  <c r="N1103" i="2"/>
  <c r="J1103" i="2"/>
  <c r="U1102" i="2"/>
  <c r="T1102" i="2"/>
  <c r="S1102" i="2"/>
  <c r="M1102" i="2"/>
  <c r="N1102" i="2"/>
  <c r="J1102" i="2"/>
  <c r="U1101" i="2"/>
  <c r="T1101" i="2"/>
  <c r="S1101" i="2"/>
  <c r="M1101" i="2"/>
  <c r="N1101" i="2"/>
  <c r="J1101" i="2"/>
  <c r="U1100" i="2"/>
  <c r="T1100" i="2"/>
  <c r="S1100" i="2"/>
  <c r="M1100" i="2"/>
  <c r="N1100" i="2"/>
  <c r="J1100" i="2"/>
  <c r="U1099" i="2"/>
  <c r="T1099" i="2"/>
  <c r="S1099" i="2"/>
  <c r="M1099" i="2"/>
  <c r="N1099" i="2"/>
  <c r="J1099" i="2"/>
  <c r="U1098" i="2"/>
  <c r="T1098" i="2"/>
  <c r="S1098" i="2"/>
  <c r="M1098" i="2"/>
  <c r="N1098" i="2"/>
  <c r="J1098" i="2"/>
  <c r="U1097" i="2"/>
  <c r="T1097" i="2"/>
  <c r="S1097" i="2"/>
  <c r="M1097" i="2"/>
  <c r="N1097" i="2"/>
  <c r="J1097" i="2"/>
  <c r="U1096" i="2"/>
  <c r="T1096" i="2"/>
  <c r="S1096" i="2"/>
  <c r="M1096" i="2"/>
  <c r="N1096" i="2"/>
  <c r="J1096" i="2"/>
  <c r="U1095" i="2"/>
  <c r="T1095" i="2"/>
  <c r="S1095" i="2"/>
  <c r="M1095" i="2"/>
  <c r="N1095" i="2"/>
  <c r="J1095" i="2"/>
  <c r="U1094" i="2"/>
  <c r="T1094" i="2"/>
  <c r="S1094" i="2"/>
  <c r="M1094" i="2"/>
  <c r="N1094" i="2"/>
  <c r="J1094" i="2"/>
  <c r="U1093" i="2"/>
  <c r="T1093" i="2"/>
  <c r="S1093" i="2"/>
  <c r="M1093" i="2"/>
  <c r="N1093" i="2"/>
  <c r="J1093" i="2"/>
  <c r="U1092" i="2"/>
  <c r="T1092" i="2"/>
  <c r="S1092" i="2"/>
  <c r="M1092" i="2"/>
  <c r="N1092" i="2"/>
  <c r="J1092" i="2"/>
  <c r="U1091" i="2"/>
  <c r="T1091" i="2"/>
  <c r="S1091" i="2"/>
  <c r="M1091" i="2"/>
  <c r="N1091" i="2"/>
  <c r="J1091" i="2"/>
  <c r="U1090" i="2"/>
  <c r="T1090" i="2"/>
  <c r="S1090" i="2"/>
  <c r="M1090" i="2"/>
  <c r="N1090" i="2"/>
  <c r="J1090" i="2"/>
  <c r="U1089" i="2"/>
  <c r="T1089" i="2"/>
  <c r="S1089" i="2"/>
  <c r="M1089" i="2"/>
  <c r="N1089" i="2"/>
  <c r="J1089" i="2"/>
  <c r="U1088" i="2"/>
  <c r="T1088" i="2"/>
  <c r="S1088" i="2"/>
  <c r="M1088" i="2"/>
  <c r="N1088" i="2"/>
  <c r="J1088" i="2"/>
  <c r="U1087" i="2"/>
  <c r="T1087" i="2"/>
  <c r="S1087" i="2"/>
  <c r="M1087" i="2"/>
  <c r="N1087" i="2"/>
  <c r="J1087" i="2"/>
  <c r="U1086" i="2"/>
  <c r="T1086" i="2"/>
  <c r="S1086" i="2"/>
  <c r="M1086" i="2"/>
  <c r="N1086" i="2"/>
  <c r="J1086" i="2"/>
  <c r="U1085" i="2"/>
  <c r="T1085" i="2"/>
  <c r="S1085" i="2"/>
  <c r="M1085" i="2"/>
  <c r="N1085" i="2"/>
  <c r="J1085" i="2"/>
  <c r="U1084" i="2"/>
  <c r="T1084" i="2"/>
  <c r="S1084" i="2"/>
  <c r="M1084" i="2"/>
  <c r="N1084" i="2"/>
  <c r="J1084" i="2"/>
  <c r="U1083" i="2"/>
  <c r="T1083" i="2"/>
  <c r="S1083" i="2"/>
  <c r="M1083" i="2"/>
  <c r="N1083" i="2"/>
  <c r="J1083" i="2"/>
  <c r="U1082" i="2"/>
  <c r="T1082" i="2"/>
  <c r="S1082" i="2"/>
  <c r="M1082" i="2"/>
  <c r="N1082" i="2"/>
  <c r="J1082" i="2"/>
  <c r="U1081" i="2"/>
  <c r="T1081" i="2"/>
  <c r="S1081" i="2"/>
  <c r="M1081" i="2"/>
  <c r="N1081" i="2"/>
  <c r="J1081" i="2"/>
  <c r="U1080" i="2"/>
  <c r="T1080" i="2"/>
  <c r="S1080" i="2"/>
  <c r="M1080" i="2"/>
  <c r="N1080" i="2"/>
  <c r="J1080" i="2"/>
  <c r="U1079" i="2"/>
  <c r="T1079" i="2"/>
  <c r="S1079" i="2"/>
  <c r="M1079" i="2"/>
  <c r="N1079" i="2"/>
  <c r="J1079" i="2"/>
  <c r="U1078" i="2"/>
  <c r="T1078" i="2"/>
  <c r="S1078" i="2"/>
  <c r="M1078" i="2"/>
  <c r="N1078" i="2"/>
  <c r="J1078" i="2"/>
  <c r="U1077" i="2"/>
  <c r="T1077" i="2"/>
  <c r="S1077" i="2"/>
  <c r="M1077" i="2"/>
  <c r="N1077" i="2"/>
  <c r="J1077" i="2"/>
  <c r="U1076" i="2"/>
  <c r="T1076" i="2"/>
  <c r="S1076" i="2"/>
  <c r="M1076" i="2"/>
  <c r="N1076" i="2"/>
  <c r="J1076" i="2"/>
  <c r="U1075" i="2"/>
  <c r="T1075" i="2"/>
  <c r="S1075" i="2"/>
  <c r="M1075" i="2"/>
  <c r="N1075" i="2"/>
  <c r="J1075" i="2"/>
  <c r="U1074" i="2"/>
  <c r="T1074" i="2"/>
  <c r="S1074" i="2"/>
  <c r="M1074" i="2"/>
  <c r="N1074" i="2"/>
  <c r="J1074" i="2"/>
  <c r="U1073" i="2"/>
  <c r="T1073" i="2"/>
  <c r="S1073" i="2"/>
  <c r="M1073" i="2"/>
  <c r="N1073" i="2"/>
  <c r="J1073" i="2"/>
  <c r="U1072" i="2"/>
  <c r="T1072" i="2"/>
  <c r="S1072" i="2"/>
  <c r="M1072" i="2"/>
  <c r="N1072" i="2"/>
  <c r="J1072" i="2"/>
  <c r="U1071" i="2"/>
  <c r="T1071" i="2"/>
  <c r="S1071" i="2"/>
  <c r="M1071" i="2"/>
  <c r="N1071" i="2"/>
  <c r="J1071" i="2"/>
  <c r="U1070" i="2"/>
  <c r="T1070" i="2"/>
  <c r="S1070" i="2"/>
  <c r="M1070" i="2"/>
  <c r="N1070" i="2"/>
  <c r="J1070" i="2"/>
  <c r="U1069" i="2"/>
  <c r="T1069" i="2"/>
  <c r="S1069" i="2"/>
  <c r="M1069" i="2"/>
  <c r="N1069" i="2"/>
  <c r="J1069" i="2"/>
  <c r="U1068" i="2"/>
  <c r="T1068" i="2"/>
  <c r="S1068" i="2"/>
  <c r="M1068" i="2"/>
  <c r="N1068" i="2"/>
  <c r="J1068" i="2"/>
  <c r="U1067" i="2"/>
  <c r="T1067" i="2"/>
  <c r="S1067" i="2"/>
  <c r="M1067" i="2"/>
  <c r="N1067" i="2"/>
  <c r="J1067" i="2"/>
  <c r="U1066" i="2"/>
  <c r="T1066" i="2"/>
  <c r="S1066" i="2"/>
  <c r="M1066" i="2"/>
  <c r="N1066" i="2"/>
  <c r="J1066" i="2"/>
  <c r="U1065" i="2"/>
  <c r="T1065" i="2"/>
  <c r="S1065" i="2"/>
  <c r="M1065" i="2"/>
  <c r="N1065" i="2"/>
  <c r="J1065" i="2"/>
  <c r="U1064" i="2"/>
  <c r="T1064" i="2"/>
  <c r="S1064" i="2"/>
  <c r="M1064" i="2"/>
  <c r="N1064" i="2"/>
  <c r="J1064" i="2"/>
  <c r="U1063" i="2"/>
  <c r="T1063" i="2"/>
  <c r="S1063" i="2"/>
  <c r="M1063" i="2"/>
  <c r="N1063" i="2"/>
  <c r="J1063" i="2"/>
  <c r="U1062" i="2"/>
  <c r="T1062" i="2"/>
  <c r="S1062" i="2"/>
  <c r="M1062" i="2"/>
  <c r="N1062" i="2"/>
  <c r="J1062" i="2"/>
  <c r="U1061" i="2"/>
  <c r="T1061" i="2"/>
  <c r="S1061" i="2"/>
  <c r="M1061" i="2"/>
  <c r="N1061" i="2"/>
  <c r="J1061" i="2"/>
  <c r="U1060" i="2"/>
  <c r="T1060" i="2"/>
  <c r="S1060" i="2"/>
  <c r="M1060" i="2"/>
  <c r="N1060" i="2"/>
  <c r="J1060" i="2"/>
  <c r="U1059" i="2"/>
  <c r="T1059" i="2"/>
  <c r="S1059" i="2"/>
  <c r="M1059" i="2"/>
  <c r="N1059" i="2"/>
  <c r="J1059" i="2"/>
  <c r="U1058" i="2"/>
  <c r="T1058" i="2"/>
  <c r="S1058" i="2"/>
  <c r="M1058" i="2"/>
  <c r="N1058" i="2"/>
  <c r="J1058" i="2"/>
  <c r="U1057" i="2"/>
  <c r="T1057" i="2"/>
  <c r="S1057" i="2"/>
  <c r="M1057" i="2"/>
  <c r="N1057" i="2"/>
  <c r="J1057" i="2"/>
  <c r="U1056" i="2"/>
  <c r="T1056" i="2"/>
  <c r="S1056" i="2"/>
  <c r="M1056" i="2"/>
  <c r="N1056" i="2"/>
  <c r="J1056" i="2"/>
  <c r="U1055" i="2"/>
  <c r="T1055" i="2"/>
  <c r="S1055" i="2"/>
  <c r="M1055" i="2"/>
  <c r="N1055" i="2"/>
  <c r="J1055" i="2"/>
  <c r="U1054" i="2"/>
  <c r="T1054" i="2"/>
  <c r="S1054" i="2"/>
  <c r="M1054" i="2"/>
  <c r="N1054" i="2"/>
  <c r="J1054" i="2"/>
  <c r="U1053" i="2"/>
  <c r="T1053" i="2"/>
  <c r="S1053" i="2"/>
  <c r="M1053" i="2"/>
  <c r="N1053" i="2"/>
  <c r="J1053" i="2"/>
  <c r="U1052" i="2"/>
  <c r="T1052" i="2"/>
  <c r="S1052" i="2"/>
  <c r="M1052" i="2"/>
  <c r="N1052" i="2"/>
  <c r="J1052" i="2"/>
  <c r="U1051" i="2"/>
  <c r="T1051" i="2"/>
  <c r="S1051" i="2"/>
  <c r="M1051" i="2"/>
  <c r="N1051" i="2"/>
  <c r="J1051" i="2"/>
  <c r="U1050" i="2"/>
  <c r="T1050" i="2"/>
  <c r="S1050" i="2"/>
  <c r="M1050" i="2"/>
  <c r="N1050" i="2"/>
  <c r="J1050" i="2"/>
  <c r="U1049" i="2"/>
  <c r="T1049" i="2"/>
  <c r="S1049" i="2"/>
  <c r="M1049" i="2"/>
  <c r="N1049" i="2"/>
  <c r="J1049" i="2"/>
  <c r="U1048" i="2"/>
  <c r="T1048" i="2"/>
  <c r="S1048" i="2"/>
  <c r="M1048" i="2"/>
  <c r="N1048" i="2"/>
  <c r="J1048" i="2"/>
  <c r="U1047" i="2"/>
  <c r="T1047" i="2"/>
  <c r="S1047" i="2"/>
  <c r="M1047" i="2"/>
  <c r="N1047" i="2"/>
  <c r="J1047" i="2"/>
  <c r="U1046" i="2"/>
  <c r="T1046" i="2"/>
  <c r="S1046" i="2"/>
  <c r="M1046" i="2"/>
  <c r="N1046" i="2"/>
  <c r="J1046" i="2"/>
  <c r="U1045" i="2"/>
  <c r="T1045" i="2"/>
  <c r="S1045" i="2"/>
  <c r="M1045" i="2"/>
  <c r="N1045" i="2"/>
  <c r="J1045" i="2"/>
  <c r="U1044" i="2"/>
  <c r="T1044" i="2"/>
  <c r="S1044" i="2"/>
  <c r="M1044" i="2"/>
  <c r="N1044" i="2"/>
  <c r="J1044" i="2"/>
  <c r="U1043" i="2"/>
  <c r="T1043" i="2"/>
  <c r="S1043" i="2"/>
  <c r="M1043" i="2"/>
  <c r="N1043" i="2"/>
  <c r="J1043" i="2"/>
  <c r="U1042" i="2"/>
  <c r="T1042" i="2"/>
  <c r="S1042" i="2"/>
  <c r="M1042" i="2"/>
  <c r="N1042" i="2"/>
  <c r="J1042" i="2"/>
  <c r="U1041" i="2"/>
  <c r="T1041" i="2"/>
  <c r="S1041" i="2"/>
  <c r="M1041" i="2"/>
  <c r="N1041" i="2"/>
  <c r="J1041" i="2"/>
  <c r="U1040" i="2"/>
  <c r="T1040" i="2"/>
  <c r="S1040" i="2"/>
  <c r="M1040" i="2"/>
  <c r="N1040" i="2"/>
  <c r="J1040" i="2"/>
  <c r="U1039" i="2"/>
  <c r="T1039" i="2"/>
  <c r="S1039" i="2"/>
  <c r="M1039" i="2"/>
  <c r="N1039" i="2"/>
  <c r="J1039" i="2"/>
  <c r="U1038" i="2"/>
  <c r="T1038" i="2"/>
  <c r="S1038" i="2"/>
  <c r="M1038" i="2"/>
  <c r="N1038" i="2"/>
  <c r="J1038" i="2"/>
  <c r="U1037" i="2"/>
  <c r="T1037" i="2"/>
  <c r="S1037" i="2"/>
  <c r="M1037" i="2"/>
  <c r="N1037" i="2"/>
  <c r="J1037" i="2"/>
  <c r="U1036" i="2"/>
  <c r="T1036" i="2"/>
  <c r="S1036" i="2"/>
  <c r="M1036" i="2"/>
  <c r="N1036" i="2"/>
  <c r="J1036" i="2"/>
  <c r="U1035" i="2"/>
  <c r="T1035" i="2"/>
  <c r="S1035" i="2"/>
  <c r="M1035" i="2"/>
  <c r="N1035" i="2"/>
  <c r="J1035" i="2"/>
  <c r="U1034" i="2"/>
  <c r="T1034" i="2"/>
  <c r="S1034" i="2"/>
  <c r="M1034" i="2"/>
  <c r="N1034" i="2"/>
  <c r="J1034" i="2"/>
  <c r="U1033" i="2"/>
  <c r="T1033" i="2"/>
  <c r="S1033" i="2"/>
  <c r="M1033" i="2"/>
  <c r="N1033" i="2"/>
  <c r="J1033" i="2"/>
  <c r="U1032" i="2"/>
  <c r="T1032" i="2"/>
  <c r="S1032" i="2"/>
  <c r="M1032" i="2"/>
  <c r="N1032" i="2"/>
  <c r="J1032" i="2"/>
  <c r="U1031" i="2"/>
  <c r="T1031" i="2"/>
  <c r="S1031" i="2"/>
  <c r="M1031" i="2"/>
  <c r="N1031" i="2"/>
  <c r="J1031" i="2"/>
  <c r="U1030" i="2"/>
  <c r="T1030" i="2"/>
  <c r="S1030" i="2"/>
  <c r="M1030" i="2"/>
  <c r="N1030" i="2"/>
  <c r="J1030" i="2"/>
  <c r="U1029" i="2"/>
  <c r="T1029" i="2"/>
  <c r="S1029" i="2"/>
  <c r="M1029" i="2"/>
  <c r="N1029" i="2"/>
  <c r="J1029" i="2"/>
  <c r="U1028" i="2"/>
  <c r="T1028" i="2"/>
  <c r="S1028" i="2"/>
  <c r="M1028" i="2"/>
  <c r="N1028" i="2"/>
  <c r="J1028" i="2"/>
  <c r="U1027" i="2"/>
  <c r="T1027" i="2"/>
  <c r="S1027" i="2"/>
  <c r="M1027" i="2"/>
  <c r="N1027" i="2"/>
  <c r="J1027" i="2"/>
  <c r="U1026" i="2"/>
  <c r="T1026" i="2"/>
  <c r="S1026" i="2"/>
  <c r="M1026" i="2"/>
  <c r="N1026" i="2"/>
  <c r="J1026" i="2"/>
  <c r="U1025" i="2"/>
  <c r="T1025" i="2"/>
  <c r="S1025" i="2"/>
  <c r="M1025" i="2"/>
  <c r="N1025" i="2"/>
  <c r="J1025" i="2"/>
  <c r="U1024" i="2"/>
  <c r="T1024" i="2"/>
  <c r="S1024" i="2"/>
  <c r="M1024" i="2"/>
  <c r="N1024" i="2"/>
  <c r="J1024" i="2"/>
  <c r="U1023" i="2"/>
  <c r="T1023" i="2"/>
  <c r="S1023" i="2"/>
  <c r="M1023" i="2"/>
  <c r="N1023" i="2"/>
  <c r="J1023" i="2"/>
  <c r="U1022" i="2"/>
  <c r="T1022" i="2"/>
  <c r="S1022" i="2"/>
  <c r="M1022" i="2"/>
  <c r="N1022" i="2"/>
  <c r="J1022" i="2"/>
  <c r="U1021" i="2"/>
  <c r="T1021" i="2"/>
  <c r="S1021" i="2"/>
  <c r="M1021" i="2"/>
  <c r="N1021" i="2"/>
  <c r="J1021" i="2"/>
  <c r="U1020" i="2"/>
  <c r="T1020" i="2"/>
  <c r="S1020" i="2"/>
  <c r="M1020" i="2"/>
  <c r="N1020" i="2"/>
  <c r="J1020" i="2"/>
  <c r="U1019" i="2"/>
  <c r="T1019" i="2"/>
  <c r="S1019" i="2"/>
  <c r="M1019" i="2"/>
  <c r="N1019" i="2"/>
  <c r="J1019" i="2"/>
  <c r="U1018" i="2"/>
  <c r="T1018" i="2"/>
  <c r="S1018" i="2"/>
  <c r="M1018" i="2"/>
  <c r="N1018" i="2"/>
  <c r="J1018" i="2"/>
  <c r="U1017" i="2"/>
  <c r="T1017" i="2"/>
  <c r="S1017" i="2"/>
  <c r="M1017" i="2"/>
  <c r="N1017" i="2"/>
  <c r="J1017" i="2"/>
  <c r="U1016" i="2"/>
  <c r="T1016" i="2"/>
  <c r="S1016" i="2"/>
  <c r="M1016" i="2"/>
  <c r="N1016" i="2"/>
  <c r="J1016" i="2"/>
  <c r="U1015" i="2"/>
  <c r="T1015" i="2"/>
  <c r="S1015" i="2"/>
  <c r="M1015" i="2"/>
  <c r="N1015" i="2"/>
  <c r="J1015" i="2"/>
  <c r="U1014" i="2"/>
  <c r="T1014" i="2"/>
  <c r="S1014" i="2"/>
  <c r="M1014" i="2"/>
  <c r="N1014" i="2"/>
  <c r="J1014" i="2"/>
  <c r="U1013" i="2"/>
  <c r="T1013" i="2"/>
  <c r="S1013" i="2"/>
  <c r="M1013" i="2"/>
  <c r="N1013" i="2"/>
  <c r="J1013" i="2"/>
  <c r="U1012" i="2"/>
  <c r="T1012" i="2"/>
  <c r="S1012" i="2"/>
  <c r="M1012" i="2"/>
  <c r="N1012" i="2"/>
  <c r="J1012" i="2"/>
  <c r="U1011" i="2"/>
  <c r="T1011" i="2"/>
  <c r="S1011" i="2"/>
  <c r="M1011" i="2"/>
  <c r="N1011" i="2"/>
  <c r="J1011" i="2"/>
  <c r="U1010" i="2"/>
  <c r="T1010" i="2"/>
  <c r="S1010" i="2"/>
  <c r="M1010" i="2"/>
  <c r="N1010" i="2"/>
  <c r="J1010" i="2"/>
  <c r="U1009" i="2"/>
  <c r="T1009" i="2"/>
  <c r="S1009" i="2"/>
  <c r="M1009" i="2"/>
  <c r="N1009" i="2"/>
  <c r="J1009" i="2"/>
  <c r="U1008" i="2"/>
  <c r="T1008" i="2"/>
  <c r="S1008" i="2"/>
  <c r="M1008" i="2"/>
  <c r="N1008" i="2"/>
  <c r="J1008" i="2"/>
  <c r="U1007" i="2"/>
  <c r="T1007" i="2"/>
  <c r="S1007" i="2"/>
  <c r="M1007" i="2"/>
  <c r="N1007" i="2"/>
  <c r="J1007" i="2"/>
  <c r="U1006" i="2"/>
  <c r="T1006" i="2"/>
  <c r="S1006" i="2"/>
  <c r="M1006" i="2"/>
  <c r="N1006" i="2"/>
  <c r="J1006" i="2"/>
  <c r="U1005" i="2"/>
  <c r="T1005" i="2"/>
  <c r="S1005" i="2"/>
  <c r="M1005" i="2"/>
  <c r="N1005" i="2"/>
  <c r="J1005" i="2"/>
  <c r="U1004" i="2"/>
  <c r="T1004" i="2"/>
  <c r="S1004" i="2"/>
  <c r="M1004" i="2"/>
  <c r="N1004" i="2"/>
  <c r="J1004" i="2"/>
  <c r="U1003" i="2"/>
  <c r="T1003" i="2"/>
  <c r="S1003" i="2"/>
  <c r="M1003" i="2"/>
  <c r="N1003" i="2"/>
  <c r="J1003" i="2"/>
  <c r="U1002" i="2"/>
  <c r="T1002" i="2"/>
  <c r="S1002" i="2"/>
  <c r="M1002" i="2"/>
  <c r="N1002" i="2"/>
  <c r="J1002" i="2"/>
  <c r="U1001" i="2"/>
  <c r="T1001" i="2"/>
  <c r="S1001" i="2"/>
  <c r="M1001" i="2"/>
  <c r="N1001" i="2"/>
  <c r="J1001" i="2"/>
  <c r="U1000" i="2"/>
  <c r="T1000" i="2"/>
  <c r="S1000" i="2"/>
  <c r="M1000" i="2"/>
  <c r="N1000" i="2"/>
  <c r="J1000" i="2"/>
  <c r="U999" i="2"/>
  <c r="T999" i="2"/>
  <c r="S999" i="2"/>
  <c r="M999" i="2"/>
  <c r="N999" i="2"/>
  <c r="J999" i="2"/>
  <c r="U998" i="2"/>
  <c r="T998" i="2"/>
  <c r="S998" i="2"/>
  <c r="M998" i="2"/>
  <c r="N998" i="2"/>
  <c r="J998" i="2"/>
  <c r="U997" i="2"/>
  <c r="T997" i="2"/>
  <c r="S997" i="2"/>
  <c r="M997" i="2"/>
  <c r="N997" i="2"/>
  <c r="J997" i="2"/>
  <c r="U996" i="2"/>
  <c r="T996" i="2"/>
  <c r="S996" i="2"/>
  <c r="M996" i="2"/>
  <c r="N996" i="2"/>
  <c r="J996" i="2"/>
  <c r="U995" i="2"/>
  <c r="T995" i="2"/>
  <c r="S995" i="2"/>
  <c r="M995" i="2"/>
  <c r="N995" i="2"/>
  <c r="J995" i="2"/>
  <c r="U994" i="2"/>
  <c r="T994" i="2"/>
  <c r="S994" i="2"/>
  <c r="M994" i="2"/>
  <c r="N994" i="2"/>
  <c r="J994" i="2"/>
  <c r="U993" i="2"/>
  <c r="T993" i="2"/>
  <c r="S993" i="2"/>
  <c r="M993" i="2"/>
  <c r="N993" i="2"/>
  <c r="J993" i="2"/>
  <c r="U992" i="2"/>
  <c r="T992" i="2"/>
  <c r="S992" i="2"/>
  <c r="M992" i="2"/>
  <c r="N992" i="2"/>
  <c r="J992" i="2"/>
  <c r="U991" i="2"/>
  <c r="T991" i="2"/>
  <c r="S991" i="2"/>
  <c r="M991" i="2"/>
  <c r="N991" i="2"/>
  <c r="J991" i="2"/>
  <c r="U990" i="2"/>
  <c r="T990" i="2"/>
  <c r="S990" i="2"/>
  <c r="M990" i="2"/>
  <c r="N990" i="2"/>
  <c r="J990" i="2"/>
  <c r="U989" i="2"/>
  <c r="T989" i="2"/>
  <c r="S989" i="2"/>
  <c r="M989" i="2"/>
  <c r="N989" i="2"/>
  <c r="J989" i="2"/>
  <c r="U988" i="2"/>
  <c r="T988" i="2"/>
  <c r="S988" i="2"/>
  <c r="M988" i="2"/>
  <c r="N988" i="2"/>
  <c r="J988" i="2"/>
  <c r="U987" i="2"/>
  <c r="T987" i="2"/>
  <c r="S987" i="2"/>
  <c r="M987" i="2"/>
  <c r="N987" i="2"/>
  <c r="J987" i="2"/>
  <c r="U986" i="2"/>
  <c r="T986" i="2"/>
  <c r="S986" i="2"/>
  <c r="M986" i="2"/>
  <c r="N986" i="2"/>
  <c r="J986" i="2"/>
  <c r="U985" i="2"/>
  <c r="T985" i="2"/>
  <c r="S985" i="2"/>
  <c r="M985" i="2"/>
  <c r="N985" i="2"/>
  <c r="J985" i="2"/>
  <c r="U984" i="2"/>
  <c r="T984" i="2"/>
  <c r="S984" i="2"/>
  <c r="M984" i="2"/>
  <c r="N984" i="2"/>
  <c r="J984" i="2"/>
  <c r="U983" i="2"/>
  <c r="T983" i="2"/>
  <c r="S983" i="2"/>
  <c r="M983" i="2"/>
  <c r="N983" i="2"/>
  <c r="J983" i="2"/>
  <c r="U982" i="2"/>
  <c r="T982" i="2"/>
  <c r="S982" i="2"/>
  <c r="M982" i="2"/>
  <c r="N982" i="2"/>
  <c r="J982" i="2"/>
  <c r="U981" i="2"/>
  <c r="T981" i="2"/>
  <c r="S981" i="2"/>
  <c r="M981" i="2"/>
  <c r="N981" i="2"/>
  <c r="J981" i="2"/>
  <c r="U980" i="2"/>
  <c r="T980" i="2"/>
  <c r="S980" i="2"/>
  <c r="M980" i="2"/>
  <c r="N980" i="2"/>
  <c r="J980" i="2"/>
  <c r="U979" i="2"/>
  <c r="T979" i="2"/>
  <c r="S979" i="2"/>
  <c r="M979" i="2"/>
  <c r="N979" i="2"/>
  <c r="J979" i="2"/>
  <c r="U978" i="2"/>
  <c r="T978" i="2"/>
  <c r="S978" i="2"/>
  <c r="M978" i="2"/>
  <c r="N978" i="2"/>
  <c r="J978" i="2"/>
  <c r="U977" i="2"/>
  <c r="T977" i="2"/>
  <c r="S977" i="2"/>
  <c r="M977" i="2"/>
  <c r="N977" i="2"/>
  <c r="J977" i="2"/>
  <c r="U976" i="2"/>
  <c r="T976" i="2"/>
  <c r="S976" i="2"/>
  <c r="M976" i="2"/>
  <c r="N976" i="2"/>
  <c r="J976" i="2"/>
  <c r="U975" i="2"/>
  <c r="T975" i="2"/>
  <c r="S975" i="2"/>
  <c r="M975" i="2"/>
  <c r="N975" i="2"/>
  <c r="J975" i="2"/>
  <c r="U974" i="2"/>
  <c r="T974" i="2"/>
  <c r="S974" i="2"/>
  <c r="M974" i="2"/>
  <c r="N974" i="2"/>
  <c r="J974" i="2"/>
  <c r="U973" i="2"/>
  <c r="T973" i="2"/>
  <c r="S973" i="2"/>
  <c r="M973" i="2"/>
  <c r="N973" i="2"/>
  <c r="J973" i="2"/>
  <c r="U972" i="2"/>
  <c r="T972" i="2"/>
  <c r="S972" i="2"/>
  <c r="M972" i="2"/>
  <c r="N972" i="2"/>
  <c r="J972" i="2"/>
  <c r="U971" i="2"/>
  <c r="T971" i="2"/>
  <c r="S971" i="2"/>
  <c r="M971" i="2"/>
  <c r="N971" i="2"/>
  <c r="J971" i="2"/>
  <c r="U970" i="2"/>
  <c r="T970" i="2"/>
  <c r="S970" i="2"/>
  <c r="M970" i="2"/>
  <c r="N970" i="2"/>
  <c r="J970" i="2"/>
  <c r="U969" i="2"/>
  <c r="T969" i="2"/>
  <c r="S969" i="2"/>
  <c r="M969" i="2"/>
  <c r="N969" i="2"/>
  <c r="J969" i="2"/>
  <c r="U968" i="2"/>
  <c r="T968" i="2"/>
  <c r="S968" i="2"/>
  <c r="M968" i="2"/>
  <c r="N968" i="2"/>
  <c r="J968" i="2"/>
  <c r="U967" i="2"/>
  <c r="T967" i="2"/>
  <c r="S967" i="2"/>
  <c r="M967" i="2"/>
  <c r="N967" i="2"/>
  <c r="J967" i="2"/>
  <c r="U966" i="2"/>
  <c r="T966" i="2"/>
  <c r="S966" i="2"/>
  <c r="M966" i="2"/>
  <c r="N966" i="2"/>
  <c r="J966" i="2"/>
  <c r="U965" i="2"/>
  <c r="T965" i="2"/>
  <c r="S965" i="2"/>
  <c r="M965" i="2"/>
  <c r="N965" i="2"/>
  <c r="J965" i="2"/>
  <c r="U964" i="2"/>
  <c r="T964" i="2"/>
  <c r="S964" i="2"/>
  <c r="M964" i="2"/>
  <c r="N964" i="2"/>
  <c r="J964" i="2"/>
  <c r="U963" i="2"/>
  <c r="T963" i="2"/>
  <c r="S963" i="2"/>
  <c r="M963" i="2"/>
  <c r="N963" i="2"/>
  <c r="J963" i="2"/>
  <c r="U962" i="2"/>
  <c r="T962" i="2"/>
  <c r="S962" i="2"/>
  <c r="M962" i="2"/>
  <c r="N962" i="2"/>
  <c r="J962" i="2"/>
  <c r="U961" i="2"/>
  <c r="T961" i="2"/>
  <c r="S961" i="2"/>
  <c r="M961" i="2"/>
  <c r="N961" i="2"/>
  <c r="J961" i="2"/>
  <c r="U960" i="2"/>
  <c r="T960" i="2"/>
  <c r="S960" i="2"/>
  <c r="M960" i="2"/>
  <c r="N960" i="2"/>
  <c r="J960" i="2"/>
  <c r="U959" i="2"/>
  <c r="T959" i="2"/>
  <c r="S959" i="2"/>
  <c r="M959" i="2"/>
  <c r="N959" i="2"/>
  <c r="J959" i="2"/>
  <c r="U958" i="2"/>
  <c r="T958" i="2"/>
  <c r="S958" i="2"/>
  <c r="M958" i="2"/>
  <c r="N958" i="2"/>
  <c r="J958" i="2"/>
  <c r="U957" i="2"/>
  <c r="T957" i="2"/>
  <c r="S957" i="2"/>
  <c r="M957" i="2"/>
  <c r="N957" i="2"/>
  <c r="J957" i="2"/>
  <c r="U956" i="2"/>
  <c r="T956" i="2"/>
  <c r="S956" i="2"/>
  <c r="M956" i="2"/>
  <c r="N956" i="2"/>
  <c r="J956" i="2"/>
  <c r="U955" i="2"/>
  <c r="T955" i="2"/>
  <c r="S955" i="2"/>
  <c r="M955" i="2"/>
  <c r="N955" i="2"/>
  <c r="J955" i="2"/>
  <c r="U954" i="2"/>
  <c r="T954" i="2"/>
  <c r="S954" i="2"/>
  <c r="M954" i="2"/>
  <c r="N954" i="2"/>
  <c r="J954" i="2"/>
  <c r="U953" i="2"/>
  <c r="T953" i="2"/>
  <c r="S953" i="2"/>
  <c r="M953" i="2"/>
  <c r="N953" i="2"/>
  <c r="J953" i="2"/>
  <c r="U952" i="2"/>
  <c r="T952" i="2"/>
  <c r="S952" i="2"/>
  <c r="M952" i="2"/>
  <c r="N952" i="2"/>
  <c r="J952" i="2"/>
  <c r="U951" i="2"/>
  <c r="T951" i="2"/>
  <c r="S951" i="2"/>
  <c r="M951" i="2"/>
  <c r="N951" i="2"/>
  <c r="J951" i="2"/>
  <c r="U950" i="2"/>
  <c r="T950" i="2"/>
  <c r="S950" i="2"/>
  <c r="M950" i="2"/>
  <c r="N950" i="2"/>
  <c r="J950" i="2"/>
  <c r="U949" i="2"/>
  <c r="T949" i="2"/>
  <c r="S949" i="2"/>
  <c r="M949" i="2"/>
  <c r="N949" i="2"/>
  <c r="J949" i="2"/>
  <c r="U948" i="2"/>
  <c r="T948" i="2"/>
  <c r="S948" i="2"/>
  <c r="M948" i="2"/>
  <c r="N948" i="2"/>
  <c r="J948" i="2"/>
  <c r="U947" i="2"/>
  <c r="T947" i="2"/>
  <c r="S947" i="2"/>
  <c r="M947" i="2"/>
  <c r="N947" i="2"/>
  <c r="J947" i="2"/>
  <c r="U946" i="2"/>
  <c r="T946" i="2"/>
  <c r="S946" i="2"/>
  <c r="M946" i="2"/>
  <c r="N946" i="2"/>
  <c r="J946" i="2"/>
  <c r="U945" i="2"/>
  <c r="T945" i="2"/>
  <c r="S945" i="2"/>
  <c r="M945" i="2"/>
  <c r="N945" i="2"/>
  <c r="J945" i="2"/>
  <c r="U944" i="2"/>
  <c r="T944" i="2"/>
  <c r="S944" i="2"/>
  <c r="M944" i="2"/>
  <c r="N944" i="2"/>
  <c r="J944" i="2"/>
  <c r="U943" i="2"/>
  <c r="T943" i="2"/>
  <c r="S943" i="2"/>
  <c r="M943" i="2"/>
  <c r="N943" i="2"/>
  <c r="J943" i="2"/>
  <c r="U942" i="2"/>
  <c r="T942" i="2"/>
  <c r="S942" i="2"/>
  <c r="M942" i="2"/>
  <c r="N942" i="2"/>
  <c r="J942" i="2"/>
  <c r="U941" i="2"/>
  <c r="T941" i="2"/>
  <c r="S941" i="2"/>
  <c r="M941" i="2"/>
  <c r="N941" i="2"/>
  <c r="J941" i="2"/>
  <c r="U940" i="2"/>
  <c r="T940" i="2"/>
  <c r="S940" i="2"/>
  <c r="M940" i="2"/>
  <c r="N940" i="2"/>
  <c r="J940" i="2"/>
  <c r="U939" i="2"/>
  <c r="T939" i="2"/>
  <c r="S939" i="2"/>
  <c r="M939" i="2"/>
  <c r="N939" i="2"/>
  <c r="J939" i="2"/>
  <c r="U938" i="2"/>
  <c r="T938" i="2"/>
  <c r="S938" i="2"/>
  <c r="M938" i="2"/>
  <c r="N938" i="2"/>
  <c r="J938" i="2"/>
  <c r="U937" i="2"/>
  <c r="T937" i="2"/>
  <c r="S937" i="2"/>
  <c r="M937" i="2"/>
  <c r="N937" i="2"/>
  <c r="J937" i="2"/>
  <c r="U936" i="2"/>
  <c r="T936" i="2"/>
  <c r="S936" i="2"/>
  <c r="M936" i="2"/>
  <c r="N936" i="2"/>
  <c r="J936" i="2"/>
  <c r="U935" i="2"/>
  <c r="T935" i="2"/>
  <c r="S935" i="2"/>
  <c r="M935" i="2"/>
  <c r="N935" i="2"/>
  <c r="J935" i="2"/>
  <c r="U934" i="2"/>
  <c r="T934" i="2"/>
  <c r="S934" i="2"/>
  <c r="M934" i="2"/>
  <c r="N934" i="2"/>
  <c r="J934" i="2"/>
  <c r="U933" i="2"/>
  <c r="T933" i="2"/>
  <c r="S933" i="2"/>
  <c r="M933" i="2"/>
  <c r="N933" i="2"/>
  <c r="J933" i="2"/>
  <c r="U932" i="2"/>
  <c r="T932" i="2"/>
  <c r="S932" i="2"/>
  <c r="M932" i="2"/>
  <c r="N932" i="2"/>
  <c r="J932" i="2"/>
  <c r="U931" i="2"/>
  <c r="T931" i="2"/>
  <c r="S931" i="2"/>
  <c r="M931" i="2"/>
  <c r="N931" i="2"/>
  <c r="J931" i="2"/>
  <c r="U930" i="2"/>
  <c r="T930" i="2"/>
  <c r="S930" i="2"/>
  <c r="M930" i="2"/>
  <c r="N930" i="2"/>
  <c r="J930" i="2"/>
  <c r="U929" i="2"/>
  <c r="T929" i="2"/>
  <c r="S929" i="2"/>
  <c r="M929" i="2"/>
  <c r="N929" i="2"/>
  <c r="J929" i="2"/>
  <c r="U928" i="2"/>
  <c r="T928" i="2"/>
  <c r="S928" i="2"/>
  <c r="M928" i="2"/>
  <c r="N928" i="2"/>
  <c r="J928" i="2"/>
  <c r="U927" i="2"/>
  <c r="T927" i="2"/>
  <c r="S927" i="2"/>
  <c r="M927" i="2"/>
  <c r="N927" i="2"/>
  <c r="J927" i="2"/>
  <c r="U926" i="2"/>
  <c r="T926" i="2"/>
  <c r="S926" i="2"/>
  <c r="M926" i="2"/>
  <c r="N926" i="2"/>
  <c r="J926" i="2"/>
  <c r="U925" i="2"/>
  <c r="T925" i="2"/>
  <c r="S925" i="2"/>
  <c r="M925" i="2"/>
  <c r="N925" i="2"/>
  <c r="J925" i="2"/>
  <c r="U924" i="2"/>
  <c r="T924" i="2"/>
  <c r="S924" i="2"/>
  <c r="M924" i="2"/>
  <c r="N924" i="2"/>
  <c r="J924" i="2"/>
  <c r="U923" i="2"/>
  <c r="T923" i="2"/>
  <c r="S923" i="2"/>
  <c r="M923" i="2"/>
  <c r="N923" i="2"/>
  <c r="J923" i="2"/>
  <c r="U922" i="2"/>
  <c r="T922" i="2"/>
  <c r="S922" i="2"/>
  <c r="M922" i="2"/>
  <c r="N922" i="2"/>
  <c r="J922" i="2"/>
  <c r="U921" i="2"/>
  <c r="T921" i="2"/>
  <c r="S921" i="2"/>
  <c r="M921" i="2"/>
  <c r="N921" i="2"/>
  <c r="J921" i="2"/>
  <c r="U920" i="2"/>
  <c r="T920" i="2"/>
  <c r="S920" i="2"/>
  <c r="M920" i="2"/>
  <c r="N920" i="2"/>
  <c r="J920" i="2"/>
  <c r="U919" i="2"/>
  <c r="T919" i="2"/>
  <c r="S919" i="2"/>
  <c r="M919" i="2"/>
  <c r="N919" i="2"/>
  <c r="J919" i="2"/>
  <c r="U918" i="2"/>
  <c r="T918" i="2"/>
  <c r="S918" i="2"/>
  <c r="M918" i="2"/>
  <c r="N918" i="2"/>
  <c r="J918" i="2"/>
  <c r="U917" i="2"/>
  <c r="T917" i="2"/>
  <c r="S917" i="2"/>
  <c r="M917" i="2"/>
  <c r="N917" i="2"/>
  <c r="J917" i="2"/>
  <c r="U916" i="2"/>
  <c r="T916" i="2"/>
  <c r="S916" i="2"/>
  <c r="M916" i="2"/>
  <c r="N916" i="2"/>
  <c r="J916" i="2"/>
  <c r="U915" i="2"/>
  <c r="T915" i="2"/>
  <c r="S915" i="2"/>
  <c r="M915" i="2"/>
  <c r="N915" i="2"/>
  <c r="J915" i="2"/>
  <c r="U914" i="2"/>
  <c r="T914" i="2"/>
  <c r="S914" i="2"/>
  <c r="M914" i="2"/>
  <c r="N914" i="2"/>
  <c r="J914" i="2"/>
  <c r="U913" i="2"/>
  <c r="T913" i="2"/>
  <c r="S913" i="2"/>
  <c r="M913" i="2"/>
  <c r="N913" i="2"/>
  <c r="J913" i="2"/>
  <c r="U912" i="2"/>
  <c r="T912" i="2"/>
  <c r="S912" i="2"/>
  <c r="M912" i="2"/>
  <c r="N912" i="2"/>
  <c r="J912" i="2"/>
  <c r="U911" i="2"/>
  <c r="T911" i="2"/>
  <c r="S911" i="2"/>
  <c r="M911" i="2"/>
  <c r="N911" i="2"/>
  <c r="J911" i="2"/>
  <c r="U910" i="2"/>
  <c r="T910" i="2"/>
  <c r="S910" i="2"/>
  <c r="M910" i="2"/>
  <c r="N910" i="2"/>
  <c r="J910" i="2"/>
  <c r="U909" i="2"/>
  <c r="T909" i="2"/>
  <c r="S909" i="2"/>
  <c r="M909" i="2"/>
  <c r="N909" i="2"/>
  <c r="J909" i="2"/>
  <c r="U908" i="2"/>
  <c r="T908" i="2"/>
  <c r="S908" i="2"/>
  <c r="M908" i="2"/>
  <c r="N908" i="2"/>
  <c r="J908" i="2"/>
  <c r="U907" i="2"/>
  <c r="T907" i="2"/>
  <c r="S907" i="2"/>
  <c r="M907" i="2"/>
  <c r="N907" i="2"/>
  <c r="J907" i="2"/>
  <c r="U906" i="2"/>
  <c r="T906" i="2"/>
  <c r="S906" i="2"/>
  <c r="M906" i="2"/>
  <c r="N906" i="2"/>
  <c r="J906" i="2"/>
  <c r="U905" i="2"/>
  <c r="T905" i="2"/>
  <c r="S905" i="2"/>
  <c r="M905" i="2"/>
  <c r="N905" i="2"/>
  <c r="J905" i="2"/>
  <c r="U904" i="2"/>
  <c r="T904" i="2"/>
  <c r="S904" i="2"/>
  <c r="M904" i="2"/>
  <c r="N904" i="2"/>
  <c r="J904" i="2"/>
  <c r="U903" i="2"/>
  <c r="T903" i="2"/>
  <c r="S903" i="2"/>
  <c r="M903" i="2"/>
  <c r="N903" i="2"/>
  <c r="J903" i="2"/>
  <c r="U902" i="2"/>
  <c r="T902" i="2"/>
  <c r="S902" i="2"/>
  <c r="M902" i="2"/>
  <c r="N902" i="2"/>
  <c r="J902" i="2"/>
  <c r="U901" i="2"/>
  <c r="T901" i="2"/>
  <c r="S901" i="2"/>
  <c r="M901" i="2"/>
  <c r="N901" i="2"/>
  <c r="J901" i="2"/>
  <c r="U900" i="2"/>
  <c r="T900" i="2"/>
  <c r="S900" i="2"/>
  <c r="M900" i="2"/>
  <c r="N900" i="2"/>
  <c r="J900" i="2"/>
  <c r="U899" i="2"/>
  <c r="T899" i="2"/>
  <c r="S899" i="2"/>
  <c r="M899" i="2"/>
  <c r="N899" i="2"/>
  <c r="J899" i="2"/>
  <c r="U898" i="2"/>
  <c r="T898" i="2"/>
  <c r="S898" i="2"/>
  <c r="M898" i="2"/>
  <c r="N898" i="2"/>
  <c r="J898" i="2"/>
  <c r="U897" i="2"/>
  <c r="T897" i="2"/>
  <c r="S897" i="2"/>
  <c r="M897" i="2"/>
  <c r="N897" i="2"/>
  <c r="J897" i="2"/>
  <c r="U896" i="2"/>
  <c r="T896" i="2"/>
  <c r="S896" i="2"/>
  <c r="M896" i="2"/>
  <c r="N896" i="2"/>
  <c r="J896" i="2"/>
  <c r="U895" i="2"/>
  <c r="T895" i="2"/>
  <c r="S895" i="2"/>
  <c r="M895" i="2"/>
  <c r="N895" i="2"/>
  <c r="J895" i="2"/>
  <c r="U894" i="2"/>
  <c r="T894" i="2"/>
  <c r="S894" i="2"/>
  <c r="M894" i="2"/>
  <c r="N894" i="2"/>
  <c r="J894" i="2"/>
  <c r="U893" i="2"/>
  <c r="T893" i="2"/>
  <c r="S893" i="2"/>
  <c r="M893" i="2"/>
  <c r="N893" i="2"/>
  <c r="J893" i="2"/>
  <c r="U892" i="2"/>
  <c r="T892" i="2"/>
  <c r="S892" i="2"/>
  <c r="M892" i="2"/>
  <c r="N892" i="2"/>
  <c r="J892" i="2"/>
  <c r="U891" i="2"/>
  <c r="T891" i="2"/>
  <c r="S891" i="2"/>
  <c r="M891" i="2"/>
  <c r="N891" i="2"/>
  <c r="J891" i="2"/>
  <c r="U890" i="2"/>
  <c r="T890" i="2"/>
  <c r="S890" i="2"/>
  <c r="M890" i="2"/>
  <c r="N890" i="2"/>
  <c r="J890" i="2"/>
  <c r="U889" i="2"/>
  <c r="T889" i="2"/>
  <c r="S889" i="2"/>
  <c r="M889" i="2"/>
  <c r="N889" i="2"/>
  <c r="J889" i="2"/>
  <c r="U888" i="2"/>
  <c r="T888" i="2"/>
  <c r="S888" i="2"/>
  <c r="M888" i="2"/>
  <c r="N888" i="2"/>
  <c r="J888" i="2"/>
  <c r="U887" i="2"/>
  <c r="T887" i="2"/>
  <c r="S887" i="2"/>
  <c r="M887" i="2"/>
  <c r="N887" i="2"/>
  <c r="J887" i="2"/>
  <c r="U886" i="2"/>
  <c r="T886" i="2"/>
  <c r="S886" i="2"/>
  <c r="M886" i="2"/>
  <c r="N886" i="2"/>
  <c r="J886" i="2"/>
  <c r="U885" i="2"/>
  <c r="T885" i="2"/>
  <c r="S885" i="2"/>
  <c r="M885" i="2"/>
  <c r="N885" i="2"/>
  <c r="J885" i="2"/>
  <c r="U884" i="2"/>
  <c r="T884" i="2"/>
  <c r="S884" i="2"/>
  <c r="M884" i="2"/>
  <c r="N884" i="2"/>
  <c r="J884" i="2"/>
  <c r="U883" i="2"/>
  <c r="T883" i="2"/>
  <c r="S883" i="2"/>
  <c r="M883" i="2"/>
  <c r="N883" i="2"/>
  <c r="J883" i="2"/>
  <c r="U882" i="2"/>
  <c r="T882" i="2"/>
  <c r="S882" i="2"/>
  <c r="M882" i="2"/>
  <c r="N882" i="2"/>
  <c r="J882" i="2"/>
  <c r="U881" i="2"/>
  <c r="T881" i="2"/>
  <c r="S881" i="2"/>
  <c r="M881" i="2"/>
  <c r="N881" i="2"/>
  <c r="J881" i="2"/>
  <c r="U880" i="2"/>
  <c r="T880" i="2"/>
  <c r="S880" i="2"/>
  <c r="M880" i="2"/>
  <c r="N880" i="2"/>
  <c r="J880" i="2"/>
  <c r="U879" i="2"/>
  <c r="T879" i="2"/>
  <c r="S879" i="2"/>
  <c r="M879" i="2"/>
  <c r="N879" i="2"/>
  <c r="J879" i="2"/>
  <c r="U878" i="2"/>
  <c r="T878" i="2"/>
  <c r="S878" i="2"/>
  <c r="M878" i="2"/>
  <c r="N878" i="2"/>
  <c r="J878" i="2"/>
  <c r="U877" i="2"/>
  <c r="T877" i="2"/>
  <c r="S877" i="2"/>
  <c r="M877" i="2"/>
  <c r="N877" i="2"/>
  <c r="J877" i="2"/>
  <c r="U876" i="2"/>
  <c r="T876" i="2"/>
  <c r="S876" i="2"/>
  <c r="M876" i="2"/>
  <c r="N876" i="2"/>
  <c r="J876" i="2"/>
  <c r="U875" i="2"/>
  <c r="T875" i="2"/>
  <c r="S875" i="2"/>
  <c r="M875" i="2"/>
  <c r="N875" i="2"/>
  <c r="J875" i="2"/>
  <c r="U874" i="2"/>
  <c r="T874" i="2"/>
  <c r="S874" i="2"/>
  <c r="M874" i="2"/>
  <c r="N874" i="2"/>
  <c r="J874" i="2"/>
  <c r="U873" i="2"/>
  <c r="T873" i="2"/>
  <c r="S873" i="2"/>
  <c r="M873" i="2"/>
  <c r="N873" i="2"/>
  <c r="J873" i="2"/>
  <c r="U872" i="2"/>
  <c r="T872" i="2"/>
  <c r="S872" i="2"/>
  <c r="M872" i="2"/>
  <c r="N872" i="2"/>
  <c r="J872" i="2"/>
  <c r="U871" i="2"/>
  <c r="T871" i="2"/>
  <c r="S871" i="2"/>
  <c r="M871" i="2"/>
  <c r="N871" i="2"/>
  <c r="J871" i="2"/>
  <c r="U870" i="2"/>
  <c r="T870" i="2"/>
  <c r="S870" i="2"/>
  <c r="M870" i="2"/>
  <c r="N870" i="2"/>
  <c r="J870" i="2"/>
  <c r="U869" i="2"/>
  <c r="T869" i="2"/>
  <c r="S869" i="2"/>
  <c r="M869" i="2"/>
  <c r="N869" i="2"/>
  <c r="J869" i="2"/>
  <c r="U868" i="2"/>
  <c r="T868" i="2"/>
  <c r="S868" i="2"/>
  <c r="M868" i="2"/>
  <c r="N868" i="2"/>
  <c r="J868" i="2"/>
  <c r="U867" i="2"/>
  <c r="T867" i="2"/>
  <c r="S867" i="2"/>
  <c r="M867" i="2"/>
  <c r="N867" i="2"/>
  <c r="J867" i="2"/>
  <c r="U866" i="2"/>
  <c r="T866" i="2"/>
  <c r="S866" i="2"/>
  <c r="M866" i="2"/>
  <c r="N866" i="2"/>
  <c r="J866" i="2"/>
  <c r="U865" i="2"/>
  <c r="T865" i="2"/>
  <c r="S865" i="2"/>
  <c r="M865" i="2"/>
  <c r="N865" i="2"/>
  <c r="J865" i="2"/>
  <c r="U864" i="2"/>
  <c r="T864" i="2"/>
  <c r="S864" i="2"/>
  <c r="M864" i="2"/>
  <c r="N864" i="2"/>
  <c r="J864" i="2"/>
  <c r="U863" i="2"/>
  <c r="T863" i="2"/>
  <c r="S863" i="2"/>
  <c r="M863" i="2"/>
  <c r="N863" i="2"/>
  <c r="J863" i="2"/>
  <c r="U862" i="2"/>
  <c r="T862" i="2"/>
  <c r="S862" i="2"/>
  <c r="M862" i="2"/>
  <c r="N862" i="2"/>
  <c r="J862" i="2"/>
  <c r="U861" i="2"/>
  <c r="T861" i="2"/>
  <c r="S861" i="2"/>
  <c r="M861" i="2"/>
  <c r="N861" i="2"/>
  <c r="J861" i="2"/>
  <c r="U860" i="2"/>
  <c r="T860" i="2"/>
  <c r="S860" i="2"/>
  <c r="M860" i="2"/>
  <c r="N860" i="2"/>
  <c r="J860" i="2"/>
  <c r="U859" i="2"/>
  <c r="T859" i="2"/>
  <c r="S859" i="2"/>
  <c r="M859" i="2"/>
  <c r="N859" i="2"/>
  <c r="J859" i="2"/>
  <c r="U858" i="2"/>
  <c r="T858" i="2"/>
  <c r="S858" i="2"/>
  <c r="M858" i="2"/>
  <c r="N858" i="2"/>
  <c r="J858" i="2"/>
  <c r="U857" i="2"/>
  <c r="T857" i="2"/>
  <c r="S857" i="2"/>
  <c r="M857" i="2"/>
  <c r="N857" i="2"/>
  <c r="J857" i="2"/>
  <c r="U856" i="2"/>
  <c r="T856" i="2"/>
  <c r="S856" i="2"/>
  <c r="M856" i="2"/>
  <c r="N856" i="2"/>
  <c r="J856" i="2"/>
  <c r="U855" i="2"/>
  <c r="T855" i="2"/>
  <c r="S855" i="2"/>
  <c r="M855" i="2"/>
  <c r="N855" i="2"/>
  <c r="J855" i="2"/>
  <c r="U854" i="2"/>
  <c r="T854" i="2"/>
  <c r="S854" i="2"/>
  <c r="M854" i="2"/>
  <c r="N854" i="2"/>
  <c r="J854" i="2"/>
  <c r="U853" i="2"/>
  <c r="T853" i="2"/>
  <c r="S853" i="2"/>
  <c r="M853" i="2"/>
  <c r="N853" i="2"/>
  <c r="J853" i="2"/>
  <c r="U852" i="2"/>
  <c r="T852" i="2"/>
  <c r="S852" i="2"/>
  <c r="M852" i="2"/>
  <c r="N852" i="2"/>
  <c r="J852" i="2"/>
  <c r="U851" i="2"/>
  <c r="T851" i="2"/>
  <c r="S851" i="2"/>
  <c r="M851" i="2"/>
  <c r="N851" i="2"/>
  <c r="J851" i="2"/>
  <c r="U850" i="2"/>
  <c r="T850" i="2"/>
  <c r="S850" i="2"/>
  <c r="M850" i="2"/>
  <c r="N850" i="2"/>
  <c r="J850" i="2"/>
  <c r="U849" i="2"/>
  <c r="T849" i="2"/>
  <c r="S849" i="2"/>
  <c r="M849" i="2"/>
  <c r="N849" i="2"/>
  <c r="J849" i="2"/>
  <c r="U848" i="2"/>
  <c r="T848" i="2"/>
  <c r="S848" i="2"/>
  <c r="M848" i="2"/>
  <c r="N848" i="2"/>
  <c r="J848" i="2"/>
  <c r="U847" i="2"/>
  <c r="T847" i="2"/>
  <c r="S847" i="2"/>
  <c r="M847" i="2"/>
  <c r="N847" i="2"/>
  <c r="J847" i="2"/>
  <c r="U846" i="2"/>
  <c r="T846" i="2"/>
  <c r="S846" i="2"/>
  <c r="M846" i="2"/>
  <c r="N846" i="2"/>
  <c r="J846" i="2"/>
  <c r="U845" i="2"/>
  <c r="T845" i="2"/>
  <c r="S845" i="2"/>
  <c r="M845" i="2"/>
  <c r="N845" i="2"/>
  <c r="J845" i="2"/>
  <c r="U844" i="2"/>
  <c r="T844" i="2"/>
  <c r="S844" i="2"/>
  <c r="M844" i="2"/>
  <c r="N844" i="2"/>
  <c r="J844" i="2"/>
  <c r="U843" i="2"/>
  <c r="T843" i="2"/>
  <c r="S843" i="2"/>
  <c r="M843" i="2"/>
  <c r="N843" i="2"/>
  <c r="J843" i="2"/>
  <c r="U842" i="2"/>
  <c r="T842" i="2"/>
  <c r="S842" i="2"/>
  <c r="M842" i="2"/>
  <c r="N842" i="2"/>
  <c r="J842" i="2"/>
  <c r="U841" i="2"/>
  <c r="T841" i="2"/>
  <c r="S841" i="2"/>
  <c r="M841" i="2"/>
  <c r="N841" i="2"/>
  <c r="J841" i="2"/>
  <c r="U840" i="2"/>
  <c r="T840" i="2"/>
  <c r="S840" i="2"/>
  <c r="M840" i="2"/>
  <c r="N840" i="2"/>
  <c r="J840" i="2"/>
  <c r="U839" i="2"/>
  <c r="T839" i="2"/>
  <c r="S839" i="2"/>
  <c r="M839" i="2"/>
  <c r="N839" i="2"/>
  <c r="J839" i="2"/>
  <c r="U838" i="2"/>
  <c r="T838" i="2"/>
  <c r="S838" i="2"/>
  <c r="M838" i="2"/>
  <c r="N838" i="2"/>
  <c r="J838" i="2"/>
  <c r="U837" i="2"/>
  <c r="T837" i="2"/>
  <c r="S837" i="2"/>
  <c r="M837" i="2"/>
  <c r="N837" i="2"/>
  <c r="J837" i="2"/>
  <c r="U836" i="2"/>
  <c r="T836" i="2"/>
  <c r="S836" i="2"/>
  <c r="M836" i="2"/>
  <c r="N836" i="2"/>
  <c r="J836" i="2"/>
  <c r="U835" i="2"/>
  <c r="T835" i="2"/>
  <c r="S835" i="2"/>
  <c r="M835" i="2"/>
  <c r="N835" i="2"/>
  <c r="J835" i="2"/>
  <c r="U834" i="2"/>
  <c r="T834" i="2"/>
  <c r="S834" i="2"/>
  <c r="M834" i="2"/>
  <c r="N834" i="2"/>
  <c r="J834" i="2"/>
  <c r="U833" i="2"/>
  <c r="T833" i="2"/>
  <c r="S833" i="2"/>
  <c r="M833" i="2"/>
  <c r="N833" i="2"/>
  <c r="J833" i="2"/>
  <c r="U832" i="2"/>
  <c r="T832" i="2"/>
  <c r="S832" i="2"/>
  <c r="M832" i="2"/>
  <c r="N832" i="2"/>
  <c r="J832" i="2"/>
  <c r="U831" i="2"/>
  <c r="T831" i="2"/>
  <c r="S831" i="2"/>
  <c r="M831" i="2"/>
  <c r="N831" i="2"/>
  <c r="J831" i="2"/>
  <c r="U830" i="2"/>
  <c r="T830" i="2"/>
  <c r="S830" i="2"/>
  <c r="M830" i="2"/>
  <c r="N830" i="2"/>
  <c r="J830" i="2"/>
  <c r="U829" i="2"/>
  <c r="T829" i="2"/>
  <c r="S829" i="2"/>
  <c r="M829" i="2"/>
  <c r="N829" i="2"/>
  <c r="J829" i="2"/>
  <c r="U828" i="2"/>
  <c r="T828" i="2"/>
  <c r="S828" i="2"/>
  <c r="M828" i="2"/>
  <c r="N828" i="2"/>
  <c r="J828" i="2"/>
  <c r="U827" i="2"/>
  <c r="T827" i="2"/>
  <c r="S827" i="2"/>
  <c r="M827" i="2"/>
  <c r="N827" i="2"/>
  <c r="J827" i="2"/>
  <c r="U826" i="2"/>
  <c r="T826" i="2"/>
  <c r="S826" i="2"/>
  <c r="M826" i="2"/>
  <c r="N826" i="2"/>
  <c r="J826" i="2"/>
  <c r="U825" i="2"/>
  <c r="T825" i="2"/>
  <c r="S825" i="2"/>
  <c r="M825" i="2"/>
  <c r="N825" i="2"/>
  <c r="J825" i="2"/>
  <c r="U824" i="2"/>
  <c r="T824" i="2"/>
  <c r="S824" i="2"/>
  <c r="M824" i="2"/>
  <c r="N824" i="2"/>
  <c r="J824" i="2"/>
  <c r="U823" i="2"/>
  <c r="T823" i="2"/>
  <c r="S823" i="2"/>
  <c r="M823" i="2"/>
  <c r="N823" i="2"/>
  <c r="J823" i="2"/>
  <c r="U822" i="2"/>
  <c r="T822" i="2"/>
  <c r="S822" i="2"/>
  <c r="M822" i="2"/>
  <c r="N822" i="2"/>
  <c r="J822" i="2"/>
  <c r="U821" i="2"/>
  <c r="T821" i="2"/>
  <c r="S821" i="2"/>
  <c r="M821" i="2"/>
  <c r="N821" i="2"/>
  <c r="J821" i="2"/>
  <c r="U820" i="2"/>
  <c r="T820" i="2"/>
  <c r="S820" i="2"/>
  <c r="M820" i="2"/>
  <c r="N820" i="2"/>
  <c r="J820" i="2"/>
  <c r="U819" i="2"/>
  <c r="T819" i="2"/>
  <c r="S819" i="2"/>
  <c r="M819" i="2"/>
  <c r="N819" i="2"/>
  <c r="J819" i="2"/>
  <c r="U818" i="2"/>
  <c r="T818" i="2"/>
  <c r="S818" i="2"/>
  <c r="M818" i="2"/>
  <c r="N818" i="2"/>
  <c r="J818" i="2"/>
  <c r="U817" i="2"/>
  <c r="T817" i="2"/>
  <c r="S817" i="2"/>
  <c r="M817" i="2"/>
  <c r="N817" i="2"/>
  <c r="J817" i="2"/>
  <c r="U816" i="2"/>
  <c r="T816" i="2"/>
  <c r="S816" i="2"/>
  <c r="M816" i="2"/>
  <c r="N816" i="2"/>
  <c r="J816" i="2"/>
  <c r="U815" i="2"/>
  <c r="T815" i="2"/>
  <c r="S815" i="2"/>
  <c r="M815" i="2"/>
  <c r="N815" i="2"/>
  <c r="J815" i="2"/>
  <c r="U814" i="2"/>
  <c r="T814" i="2"/>
  <c r="S814" i="2"/>
  <c r="M814" i="2"/>
  <c r="N814" i="2"/>
  <c r="J814" i="2"/>
  <c r="U813" i="2"/>
  <c r="T813" i="2"/>
  <c r="S813" i="2"/>
  <c r="M813" i="2"/>
  <c r="N813" i="2"/>
  <c r="J813" i="2"/>
  <c r="U812" i="2"/>
  <c r="T812" i="2"/>
  <c r="S812" i="2"/>
  <c r="M812" i="2"/>
  <c r="N812" i="2"/>
  <c r="J812" i="2"/>
  <c r="U811" i="2"/>
  <c r="T811" i="2"/>
  <c r="S811" i="2"/>
  <c r="M811" i="2"/>
  <c r="N811" i="2"/>
  <c r="J811" i="2"/>
  <c r="U810" i="2"/>
  <c r="T810" i="2"/>
  <c r="S810" i="2"/>
  <c r="M810" i="2"/>
  <c r="N810" i="2"/>
  <c r="J810" i="2"/>
  <c r="U809" i="2"/>
  <c r="T809" i="2"/>
  <c r="S809" i="2"/>
  <c r="M809" i="2"/>
  <c r="N809" i="2"/>
  <c r="J809" i="2"/>
  <c r="U808" i="2"/>
  <c r="T808" i="2"/>
  <c r="S808" i="2"/>
  <c r="M808" i="2"/>
  <c r="N808" i="2"/>
  <c r="J808" i="2"/>
  <c r="U807" i="2"/>
  <c r="T807" i="2"/>
  <c r="S807" i="2"/>
  <c r="M807" i="2"/>
  <c r="N807" i="2"/>
  <c r="J807" i="2"/>
  <c r="U806" i="2"/>
  <c r="T806" i="2"/>
  <c r="S806" i="2"/>
  <c r="M806" i="2"/>
  <c r="N806" i="2"/>
  <c r="J806" i="2"/>
  <c r="U805" i="2"/>
  <c r="T805" i="2"/>
  <c r="S805" i="2"/>
  <c r="M805" i="2"/>
  <c r="N805" i="2"/>
  <c r="J805" i="2"/>
  <c r="U804" i="2"/>
  <c r="T804" i="2"/>
  <c r="S804" i="2"/>
  <c r="M804" i="2"/>
  <c r="N804" i="2"/>
  <c r="J804" i="2"/>
  <c r="U803" i="2"/>
  <c r="T803" i="2"/>
  <c r="S803" i="2"/>
  <c r="M803" i="2"/>
  <c r="N803" i="2"/>
  <c r="J803" i="2"/>
  <c r="U802" i="2"/>
  <c r="T802" i="2"/>
  <c r="S802" i="2"/>
  <c r="M802" i="2"/>
  <c r="N802" i="2"/>
  <c r="J802" i="2"/>
  <c r="U801" i="2"/>
  <c r="T801" i="2"/>
  <c r="S801" i="2"/>
  <c r="M801" i="2"/>
  <c r="N801" i="2"/>
  <c r="J801" i="2"/>
  <c r="U800" i="2"/>
  <c r="T800" i="2"/>
  <c r="S800" i="2"/>
  <c r="M800" i="2"/>
  <c r="N800" i="2"/>
  <c r="J800" i="2"/>
  <c r="U799" i="2"/>
  <c r="T799" i="2"/>
  <c r="S799" i="2"/>
  <c r="M799" i="2"/>
  <c r="N799" i="2"/>
  <c r="J799" i="2"/>
  <c r="U798" i="2"/>
  <c r="T798" i="2"/>
  <c r="S798" i="2"/>
  <c r="M798" i="2"/>
  <c r="N798" i="2"/>
  <c r="J798" i="2"/>
  <c r="U797" i="2"/>
  <c r="T797" i="2"/>
  <c r="S797" i="2"/>
  <c r="M797" i="2"/>
  <c r="N797" i="2"/>
  <c r="J797" i="2"/>
  <c r="U796" i="2"/>
  <c r="T796" i="2"/>
  <c r="S796" i="2"/>
  <c r="M796" i="2"/>
  <c r="N796" i="2"/>
  <c r="J796" i="2"/>
  <c r="U795" i="2"/>
  <c r="T795" i="2"/>
  <c r="S795" i="2"/>
  <c r="M795" i="2"/>
  <c r="N795" i="2"/>
  <c r="J795" i="2"/>
  <c r="U794" i="2"/>
  <c r="T794" i="2"/>
  <c r="S794" i="2"/>
  <c r="M794" i="2"/>
  <c r="N794" i="2"/>
  <c r="J794" i="2"/>
  <c r="U793" i="2"/>
  <c r="T793" i="2"/>
  <c r="S793" i="2"/>
  <c r="M793" i="2"/>
  <c r="N793" i="2"/>
  <c r="J793" i="2"/>
  <c r="U792" i="2"/>
  <c r="T792" i="2"/>
  <c r="S792" i="2"/>
  <c r="M792" i="2"/>
  <c r="N792" i="2"/>
  <c r="J792" i="2"/>
  <c r="U791" i="2"/>
  <c r="T791" i="2"/>
  <c r="S791" i="2"/>
  <c r="M791" i="2"/>
  <c r="N791" i="2"/>
  <c r="J791" i="2"/>
  <c r="U790" i="2"/>
  <c r="T790" i="2"/>
  <c r="S790" i="2"/>
  <c r="M790" i="2"/>
  <c r="N790" i="2"/>
  <c r="J790" i="2"/>
  <c r="U789" i="2"/>
  <c r="T789" i="2"/>
  <c r="S789" i="2"/>
  <c r="M789" i="2"/>
  <c r="N789" i="2"/>
  <c r="J789" i="2"/>
  <c r="U788" i="2"/>
  <c r="T788" i="2"/>
  <c r="S788" i="2"/>
  <c r="M788" i="2"/>
  <c r="N788" i="2"/>
  <c r="J788" i="2"/>
  <c r="U787" i="2"/>
  <c r="T787" i="2"/>
  <c r="S787" i="2"/>
  <c r="M787" i="2"/>
  <c r="N787" i="2"/>
  <c r="J787" i="2"/>
  <c r="U786" i="2"/>
  <c r="T786" i="2"/>
  <c r="S786" i="2"/>
  <c r="M786" i="2"/>
  <c r="N786" i="2"/>
  <c r="J786" i="2"/>
  <c r="U785" i="2"/>
  <c r="T785" i="2"/>
  <c r="S785" i="2"/>
  <c r="M785" i="2"/>
  <c r="N785" i="2"/>
  <c r="J785" i="2"/>
  <c r="U784" i="2"/>
  <c r="T784" i="2"/>
  <c r="S784" i="2"/>
  <c r="M784" i="2"/>
  <c r="N784" i="2"/>
  <c r="J784" i="2"/>
  <c r="U783" i="2"/>
  <c r="T783" i="2"/>
  <c r="S783" i="2"/>
  <c r="M783" i="2"/>
  <c r="N783" i="2"/>
  <c r="J783" i="2"/>
  <c r="U782" i="2"/>
  <c r="T782" i="2"/>
  <c r="S782" i="2"/>
  <c r="M782" i="2"/>
  <c r="N782" i="2"/>
  <c r="J782" i="2"/>
  <c r="U781" i="2"/>
  <c r="T781" i="2"/>
  <c r="S781" i="2"/>
  <c r="M781" i="2"/>
  <c r="N781" i="2"/>
  <c r="J781" i="2"/>
  <c r="U780" i="2"/>
  <c r="T780" i="2"/>
  <c r="S780" i="2"/>
  <c r="M780" i="2"/>
  <c r="N780" i="2"/>
  <c r="J780" i="2"/>
  <c r="U779" i="2"/>
  <c r="T779" i="2"/>
  <c r="S779" i="2"/>
  <c r="M779" i="2"/>
  <c r="N779" i="2"/>
  <c r="J779" i="2"/>
  <c r="U778" i="2"/>
  <c r="T778" i="2"/>
  <c r="S778" i="2"/>
  <c r="M778" i="2"/>
  <c r="N778" i="2"/>
  <c r="J778" i="2"/>
  <c r="U777" i="2"/>
  <c r="T777" i="2"/>
  <c r="S777" i="2"/>
  <c r="M777" i="2"/>
  <c r="N777" i="2"/>
  <c r="J777" i="2"/>
  <c r="U776" i="2"/>
  <c r="T776" i="2"/>
  <c r="S776" i="2"/>
  <c r="M776" i="2"/>
  <c r="N776" i="2"/>
  <c r="J776" i="2"/>
  <c r="U775" i="2"/>
  <c r="T775" i="2"/>
  <c r="S775" i="2"/>
  <c r="M775" i="2"/>
  <c r="N775" i="2"/>
  <c r="J775" i="2"/>
  <c r="U774" i="2"/>
  <c r="T774" i="2"/>
  <c r="S774" i="2"/>
  <c r="M774" i="2"/>
  <c r="N774" i="2"/>
  <c r="J774" i="2"/>
  <c r="U773" i="2"/>
  <c r="T773" i="2"/>
  <c r="S773" i="2"/>
  <c r="M773" i="2"/>
  <c r="N773" i="2"/>
  <c r="J773" i="2"/>
  <c r="U772" i="2"/>
  <c r="T772" i="2"/>
  <c r="S772" i="2"/>
  <c r="M772" i="2"/>
  <c r="N772" i="2"/>
  <c r="J772" i="2"/>
  <c r="U771" i="2"/>
  <c r="T771" i="2"/>
  <c r="S771" i="2"/>
  <c r="M771" i="2"/>
  <c r="N771" i="2"/>
  <c r="J771" i="2"/>
  <c r="U770" i="2"/>
  <c r="T770" i="2"/>
  <c r="S770" i="2"/>
  <c r="M770" i="2"/>
  <c r="N770" i="2"/>
  <c r="J770" i="2"/>
  <c r="U769" i="2"/>
  <c r="T769" i="2"/>
  <c r="S769" i="2"/>
  <c r="M769" i="2"/>
  <c r="N769" i="2"/>
  <c r="J769" i="2"/>
  <c r="U768" i="2"/>
  <c r="T768" i="2"/>
  <c r="S768" i="2"/>
  <c r="M768" i="2"/>
  <c r="N768" i="2"/>
  <c r="J768" i="2"/>
  <c r="U767" i="2"/>
  <c r="T767" i="2"/>
  <c r="S767" i="2"/>
  <c r="M767" i="2"/>
  <c r="N767" i="2"/>
  <c r="J767" i="2"/>
  <c r="U766" i="2"/>
  <c r="T766" i="2"/>
  <c r="S766" i="2"/>
  <c r="M766" i="2"/>
  <c r="N766" i="2"/>
  <c r="J766" i="2"/>
  <c r="U765" i="2"/>
  <c r="T765" i="2"/>
  <c r="S765" i="2"/>
  <c r="M765" i="2"/>
  <c r="N765" i="2"/>
  <c r="J765" i="2"/>
  <c r="U764" i="2"/>
  <c r="T764" i="2"/>
  <c r="S764" i="2"/>
  <c r="M764" i="2"/>
  <c r="N764" i="2"/>
  <c r="J764" i="2"/>
  <c r="U763" i="2"/>
  <c r="T763" i="2"/>
  <c r="S763" i="2"/>
  <c r="M763" i="2"/>
  <c r="N763" i="2"/>
  <c r="J763" i="2"/>
  <c r="U762" i="2"/>
  <c r="T762" i="2"/>
  <c r="S762" i="2"/>
  <c r="M762" i="2"/>
  <c r="N762" i="2"/>
  <c r="J762" i="2"/>
  <c r="U761" i="2"/>
  <c r="T761" i="2"/>
  <c r="S761" i="2"/>
  <c r="M761" i="2"/>
  <c r="N761" i="2"/>
  <c r="J761" i="2"/>
  <c r="U760" i="2"/>
  <c r="T760" i="2"/>
  <c r="S760" i="2"/>
  <c r="M760" i="2"/>
  <c r="N760" i="2"/>
  <c r="J760" i="2"/>
  <c r="U759" i="2"/>
  <c r="T759" i="2"/>
  <c r="S759" i="2"/>
  <c r="M759" i="2"/>
  <c r="N759" i="2"/>
  <c r="J759" i="2"/>
  <c r="U758" i="2"/>
  <c r="T758" i="2"/>
  <c r="S758" i="2"/>
  <c r="M758" i="2"/>
  <c r="N758" i="2"/>
  <c r="J758" i="2"/>
  <c r="U757" i="2"/>
  <c r="T757" i="2"/>
  <c r="S757" i="2"/>
  <c r="M757" i="2"/>
  <c r="N757" i="2"/>
  <c r="J757" i="2"/>
  <c r="U756" i="2"/>
  <c r="T756" i="2"/>
  <c r="S756" i="2"/>
  <c r="M756" i="2"/>
  <c r="N756" i="2"/>
  <c r="J756" i="2"/>
  <c r="U755" i="2"/>
  <c r="T755" i="2"/>
  <c r="S755" i="2"/>
  <c r="M755" i="2"/>
  <c r="N755" i="2"/>
  <c r="J755" i="2"/>
  <c r="U754" i="2"/>
  <c r="T754" i="2"/>
  <c r="S754" i="2"/>
  <c r="M754" i="2"/>
  <c r="N754" i="2"/>
  <c r="J754" i="2"/>
  <c r="U753" i="2"/>
  <c r="T753" i="2"/>
  <c r="S753" i="2"/>
  <c r="M753" i="2"/>
  <c r="N753" i="2"/>
  <c r="J753" i="2"/>
  <c r="U752" i="2"/>
  <c r="T752" i="2"/>
  <c r="S752" i="2"/>
  <c r="M752" i="2"/>
  <c r="N752" i="2"/>
  <c r="J752" i="2"/>
  <c r="U751" i="2"/>
  <c r="T751" i="2"/>
  <c r="S751" i="2"/>
  <c r="M751" i="2"/>
  <c r="N751" i="2"/>
  <c r="J751" i="2"/>
  <c r="U750" i="2"/>
  <c r="T750" i="2"/>
  <c r="S750" i="2"/>
  <c r="M750" i="2"/>
  <c r="N750" i="2"/>
  <c r="J750" i="2"/>
  <c r="U749" i="2"/>
  <c r="T749" i="2"/>
  <c r="S749" i="2"/>
  <c r="M749" i="2"/>
  <c r="N749" i="2"/>
  <c r="J749" i="2"/>
  <c r="U748" i="2"/>
  <c r="T748" i="2"/>
  <c r="S748" i="2"/>
  <c r="M748" i="2"/>
  <c r="N748" i="2"/>
  <c r="J748" i="2"/>
  <c r="U747" i="2"/>
  <c r="T747" i="2"/>
  <c r="S747" i="2"/>
  <c r="M747" i="2"/>
  <c r="N747" i="2"/>
  <c r="J747" i="2"/>
  <c r="U746" i="2"/>
  <c r="T746" i="2"/>
  <c r="S746" i="2"/>
  <c r="M746" i="2"/>
  <c r="N746" i="2"/>
  <c r="J746" i="2"/>
  <c r="U745" i="2"/>
  <c r="T745" i="2"/>
  <c r="S745" i="2"/>
  <c r="M745" i="2"/>
  <c r="N745" i="2"/>
  <c r="J745" i="2"/>
  <c r="U744" i="2"/>
  <c r="T744" i="2"/>
  <c r="S744" i="2"/>
  <c r="M744" i="2"/>
  <c r="N744" i="2"/>
  <c r="J744" i="2"/>
  <c r="U743" i="2"/>
  <c r="T743" i="2"/>
  <c r="S743" i="2"/>
  <c r="M743" i="2"/>
  <c r="N743" i="2"/>
  <c r="J743" i="2"/>
  <c r="U742" i="2"/>
  <c r="T742" i="2"/>
  <c r="S742" i="2"/>
  <c r="M742" i="2"/>
  <c r="N742" i="2"/>
  <c r="J742" i="2"/>
  <c r="U741" i="2"/>
  <c r="T741" i="2"/>
  <c r="S741" i="2"/>
  <c r="M741" i="2"/>
  <c r="N741" i="2"/>
  <c r="J741" i="2"/>
  <c r="U740" i="2"/>
  <c r="T740" i="2"/>
  <c r="S740" i="2"/>
  <c r="M740" i="2"/>
  <c r="N740" i="2"/>
  <c r="J740" i="2"/>
  <c r="U739" i="2"/>
  <c r="T739" i="2"/>
  <c r="S739" i="2"/>
  <c r="M739" i="2"/>
  <c r="N739" i="2"/>
  <c r="J739" i="2"/>
  <c r="U738" i="2"/>
  <c r="T738" i="2"/>
  <c r="S738" i="2"/>
  <c r="M738" i="2"/>
  <c r="N738" i="2"/>
  <c r="J738" i="2"/>
  <c r="U737" i="2"/>
  <c r="T737" i="2"/>
  <c r="S737" i="2"/>
  <c r="M737" i="2"/>
  <c r="N737" i="2"/>
  <c r="J737" i="2"/>
  <c r="U736" i="2"/>
  <c r="T736" i="2"/>
  <c r="S736" i="2"/>
  <c r="M736" i="2"/>
  <c r="N736" i="2"/>
  <c r="J736" i="2"/>
  <c r="U735" i="2"/>
  <c r="T735" i="2"/>
  <c r="S735" i="2"/>
  <c r="M735" i="2"/>
  <c r="N735" i="2"/>
  <c r="J735" i="2"/>
  <c r="U734" i="2"/>
  <c r="T734" i="2"/>
  <c r="S734" i="2"/>
  <c r="M734" i="2"/>
  <c r="N734" i="2"/>
  <c r="J734" i="2"/>
  <c r="U733" i="2"/>
  <c r="T733" i="2"/>
  <c r="S733" i="2"/>
  <c r="M733" i="2"/>
  <c r="N733" i="2"/>
  <c r="J733" i="2"/>
  <c r="U732" i="2"/>
  <c r="T732" i="2"/>
  <c r="S732" i="2"/>
  <c r="M732" i="2"/>
  <c r="N732" i="2"/>
  <c r="J732" i="2"/>
  <c r="U731" i="2"/>
  <c r="T731" i="2"/>
  <c r="S731" i="2"/>
  <c r="M731" i="2"/>
  <c r="N731" i="2"/>
  <c r="J731" i="2"/>
  <c r="U730" i="2"/>
  <c r="T730" i="2"/>
  <c r="S730" i="2"/>
  <c r="M730" i="2"/>
  <c r="N730" i="2"/>
  <c r="J730" i="2"/>
  <c r="U729" i="2"/>
  <c r="T729" i="2"/>
  <c r="S729" i="2"/>
  <c r="M729" i="2"/>
  <c r="N729" i="2"/>
  <c r="J729" i="2"/>
  <c r="U728" i="2"/>
  <c r="T728" i="2"/>
  <c r="S728" i="2"/>
  <c r="M728" i="2"/>
  <c r="N728" i="2"/>
  <c r="J728" i="2"/>
  <c r="U727" i="2"/>
  <c r="T727" i="2"/>
  <c r="S727" i="2"/>
  <c r="M727" i="2"/>
  <c r="N727" i="2"/>
  <c r="J727" i="2"/>
  <c r="U726" i="2"/>
  <c r="T726" i="2"/>
  <c r="S726" i="2"/>
  <c r="M726" i="2"/>
  <c r="N726" i="2"/>
  <c r="J726" i="2"/>
  <c r="U725" i="2"/>
  <c r="T725" i="2"/>
  <c r="S725" i="2"/>
  <c r="M725" i="2"/>
  <c r="N725" i="2"/>
  <c r="J725" i="2"/>
  <c r="U724" i="2"/>
  <c r="T724" i="2"/>
  <c r="S724" i="2"/>
  <c r="M724" i="2"/>
  <c r="N724" i="2"/>
  <c r="J724" i="2"/>
  <c r="U723" i="2"/>
  <c r="T723" i="2"/>
  <c r="S723" i="2"/>
  <c r="M723" i="2"/>
  <c r="N723" i="2"/>
  <c r="J723" i="2"/>
  <c r="U722" i="2"/>
  <c r="T722" i="2"/>
  <c r="S722" i="2"/>
  <c r="M722" i="2"/>
  <c r="N722" i="2"/>
  <c r="J722" i="2"/>
  <c r="U721" i="2"/>
  <c r="T721" i="2"/>
  <c r="S721" i="2"/>
  <c r="M721" i="2"/>
  <c r="N721" i="2"/>
  <c r="J721" i="2"/>
  <c r="U720" i="2"/>
  <c r="T720" i="2"/>
  <c r="S720" i="2"/>
  <c r="M720" i="2"/>
  <c r="N720" i="2"/>
  <c r="J720" i="2"/>
  <c r="U719" i="2"/>
  <c r="T719" i="2"/>
  <c r="S719" i="2"/>
  <c r="M719" i="2"/>
  <c r="N719" i="2"/>
  <c r="J719" i="2"/>
  <c r="U718" i="2"/>
  <c r="T718" i="2"/>
  <c r="S718" i="2"/>
  <c r="M718" i="2"/>
  <c r="N718" i="2"/>
  <c r="J718" i="2"/>
  <c r="U717" i="2"/>
  <c r="T717" i="2"/>
  <c r="S717" i="2"/>
  <c r="M717" i="2"/>
  <c r="N717" i="2"/>
  <c r="J717" i="2"/>
  <c r="U716" i="2"/>
  <c r="T716" i="2"/>
  <c r="S716" i="2"/>
  <c r="M716" i="2"/>
  <c r="N716" i="2"/>
  <c r="J716" i="2"/>
  <c r="U715" i="2"/>
  <c r="T715" i="2"/>
  <c r="S715" i="2"/>
  <c r="M715" i="2"/>
  <c r="N715" i="2"/>
  <c r="J715" i="2"/>
  <c r="U714" i="2"/>
  <c r="T714" i="2"/>
  <c r="S714" i="2"/>
  <c r="M714" i="2"/>
  <c r="N714" i="2"/>
  <c r="J714" i="2"/>
  <c r="U713" i="2"/>
  <c r="T713" i="2"/>
  <c r="S713" i="2"/>
  <c r="M713" i="2"/>
  <c r="N713" i="2"/>
  <c r="J713" i="2"/>
  <c r="U712" i="2"/>
  <c r="T712" i="2"/>
  <c r="S712" i="2"/>
  <c r="M712" i="2"/>
  <c r="N712" i="2"/>
  <c r="J712" i="2"/>
  <c r="U711" i="2"/>
  <c r="T711" i="2"/>
  <c r="S711" i="2"/>
  <c r="M711" i="2"/>
  <c r="N711" i="2"/>
  <c r="J711" i="2"/>
  <c r="U710" i="2"/>
  <c r="T710" i="2"/>
  <c r="S710" i="2"/>
  <c r="M710" i="2"/>
  <c r="N710" i="2"/>
  <c r="J710" i="2"/>
  <c r="U709" i="2"/>
  <c r="T709" i="2"/>
  <c r="S709" i="2"/>
  <c r="M709" i="2"/>
  <c r="N709" i="2"/>
  <c r="J709" i="2"/>
  <c r="U708" i="2"/>
  <c r="T708" i="2"/>
  <c r="S708" i="2"/>
  <c r="M708" i="2"/>
  <c r="N708" i="2"/>
  <c r="J708" i="2"/>
  <c r="U707" i="2"/>
  <c r="T707" i="2"/>
  <c r="S707" i="2"/>
  <c r="M707" i="2"/>
  <c r="N707" i="2"/>
  <c r="J707" i="2"/>
  <c r="U706" i="2"/>
  <c r="T706" i="2"/>
  <c r="S706" i="2"/>
  <c r="M706" i="2"/>
  <c r="N706" i="2"/>
  <c r="J706" i="2"/>
  <c r="U705" i="2"/>
  <c r="T705" i="2"/>
  <c r="S705" i="2"/>
  <c r="M705" i="2"/>
  <c r="N705" i="2"/>
  <c r="J705" i="2"/>
  <c r="U704" i="2"/>
  <c r="T704" i="2"/>
  <c r="S704" i="2"/>
  <c r="M704" i="2"/>
  <c r="N704" i="2"/>
  <c r="J704" i="2"/>
  <c r="U703" i="2"/>
  <c r="T703" i="2"/>
  <c r="S703" i="2"/>
  <c r="M703" i="2"/>
  <c r="N703" i="2"/>
  <c r="J703" i="2"/>
  <c r="U702" i="2"/>
  <c r="T702" i="2"/>
  <c r="S702" i="2"/>
  <c r="M702" i="2"/>
  <c r="N702" i="2"/>
  <c r="J702" i="2"/>
  <c r="U701" i="2"/>
  <c r="T701" i="2"/>
  <c r="S701" i="2"/>
  <c r="M701" i="2"/>
  <c r="N701" i="2"/>
  <c r="J701" i="2"/>
  <c r="U700" i="2"/>
  <c r="T700" i="2"/>
  <c r="S700" i="2"/>
  <c r="M700" i="2"/>
  <c r="N700" i="2"/>
  <c r="J700" i="2"/>
  <c r="U699" i="2"/>
  <c r="T699" i="2"/>
  <c r="S699" i="2"/>
  <c r="M699" i="2"/>
  <c r="N699" i="2"/>
  <c r="J699" i="2"/>
  <c r="U698" i="2"/>
  <c r="T698" i="2"/>
  <c r="S698" i="2"/>
  <c r="M698" i="2"/>
  <c r="N698" i="2"/>
  <c r="J698" i="2"/>
  <c r="U697" i="2"/>
  <c r="T697" i="2"/>
  <c r="S697" i="2"/>
  <c r="M697" i="2"/>
  <c r="N697" i="2"/>
  <c r="J697" i="2"/>
  <c r="U696" i="2"/>
  <c r="T696" i="2"/>
  <c r="S696" i="2"/>
  <c r="M696" i="2"/>
  <c r="N696" i="2"/>
  <c r="J696" i="2"/>
  <c r="U695" i="2"/>
  <c r="T695" i="2"/>
  <c r="S695" i="2"/>
  <c r="M695" i="2"/>
  <c r="N695" i="2"/>
  <c r="J695" i="2"/>
  <c r="U694" i="2"/>
  <c r="T694" i="2"/>
  <c r="S694" i="2"/>
  <c r="M694" i="2"/>
  <c r="N694" i="2"/>
  <c r="J694" i="2"/>
  <c r="U693" i="2"/>
  <c r="T693" i="2"/>
  <c r="S693" i="2"/>
  <c r="M693" i="2"/>
  <c r="N693" i="2"/>
  <c r="J693" i="2"/>
  <c r="U692" i="2"/>
  <c r="T692" i="2"/>
  <c r="S692" i="2"/>
  <c r="M692" i="2"/>
  <c r="N692" i="2"/>
  <c r="J692" i="2"/>
  <c r="U691" i="2"/>
  <c r="T691" i="2"/>
  <c r="S691" i="2"/>
  <c r="M691" i="2"/>
  <c r="N691" i="2"/>
  <c r="J691" i="2"/>
  <c r="U690" i="2"/>
  <c r="T690" i="2"/>
  <c r="S690" i="2"/>
  <c r="M690" i="2"/>
  <c r="N690" i="2"/>
  <c r="J690" i="2"/>
  <c r="U689" i="2"/>
  <c r="T689" i="2"/>
  <c r="S689" i="2"/>
  <c r="M689" i="2"/>
  <c r="N689" i="2"/>
  <c r="J689" i="2"/>
  <c r="U688" i="2"/>
  <c r="T688" i="2"/>
  <c r="S688" i="2"/>
  <c r="M688" i="2"/>
  <c r="N688" i="2"/>
  <c r="J688" i="2"/>
  <c r="U687" i="2"/>
  <c r="T687" i="2"/>
  <c r="S687" i="2"/>
  <c r="M687" i="2"/>
  <c r="N687" i="2"/>
  <c r="J687" i="2"/>
  <c r="U686" i="2"/>
  <c r="T686" i="2"/>
  <c r="S686" i="2"/>
  <c r="M686" i="2"/>
  <c r="N686" i="2"/>
  <c r="J686" i="2"/>
  <c r="U685" i="2"/>
  <c r="T685" i="2"/>
  <c r="S685" i="2"/>
  <c r="M685" i="2"/>
  <c r="N685" i="2"/>
  <c r="J685" i="2"/>
  <c r="U684" i="2"/>
  <c r="T684" i="2"/>
  <c r="S684" i="2"/>
  <c r="M684" i="2"/>
  <c r="N684" i="2"/>
  <c r="J684" i="2"/>
  <c r="U683" i="2"/>
  <c r="T683" i="2"/>
  <c r="S683" i="2"/>
  <c r="M683" i="2"/>
  <c r="N683" i="2"/>
  <c r="J683" i="2"/>
  <c r="U682" i="2"/>
  <c r="T682" i="2"/>
  <c r="S682" i="2"/>
  <c r="M682" i="2"/>
  <c r="N682" i="2"/>
  <c r="J682" i="2"/>
  <c r="U681" i="2"/>
  <c r="T681" i="2"/>
  <c r="S681" i="2"/>
  <c r="M681" i="2"/>
  <c r="N681" i="2"/>
  <c r="J681" i="2"/>
  <c r="U680" i="2"/>
  <c r="T680" i="2"/>
  <c r="S680" i="2"/>
  <c r="M680" i="2"/>
  <c r="N680" i="2"/>
  <c r="J680" i="2"/>
  <c r="U679" i="2"/>
  <c r="T679" i="2"/>
  <c r="S679" i="2"/>
  <c r="M679" i="2"/>
  <c r="N679" i="2"/>
  <c r="J679" i="2"/>
  <c r="U678" i="2"/>
  <c r="T678" i="2"/>
  <c r="S678" i="2"/>
  <c r="M678" i="2"/>
  <c r="N678" i="2"/>
  <c r="J678" i="2"/>
  <c r="U677" i="2"/>
  <c r="T677" i="2"/>
  <c r="S677" i="2"/>
  <c r="M677" i="2"/>
  <c r="N677" i="2"/>
  <c r="J677" i="2"/>
  <c r="U676" i="2"/>
  <c r="T676" i="2"/>
  <c r="S676" i="2"/>
  <c r="M676" i="2"/>
  <c r="N676" i="2"/>
  <c r="J676" i="2"/>
  <c r="U675" i="2"/>
  <c r="T675" i="2"/>
  <c r="S675" i="2"/>
  <c r="M675" i="2"/>
  <c r="N675" i="2"/>
  <c r="J675" i="2"/>
  <c r="U674" i="2"/>
  <c r="T674" i="2"/>
  <c r="S674" i="2"/>
  <c r="M674" i="2"/>
  <c r="N674" i="2"/>
  <c r="J674" i="2"/>
  <c r="U673" i="2"/>
  <c r="T673" i="2"/>
  <c r="S673" i="2"/>
  <c r="M673" i="2"/>
  <c r="N673" i="2"/>
  <c r="J673" i="2"/>
  <c r="U672" i="2"/>
  <c r="T672" i="2"/>
  <c r="S672" i="2"/>
  <c r="M672" i="2"/>
  <c r="N672" i="2"/>
  <c r="J672" i="2"/>
  <c r="U671" i="2"/>
  <c r="T671" i="2"/>
  <c r="S671" i="2"/>
  <c r="M671" i="2"/>
  <c r="N671" i="2"/>
  <c r="J671" i="2"/>
  <c r="U670" i="2"/>
  <c r="T670" i="2"/>
  <c r="S670" i="2"/>
  <c r="M670" i="2"/>
  <c r="N670" i="2"/>
  <c r="J670" i="2"/>
  <c r="U669" i="2"/>
  <c r="T669" i="2"/>
  <c r="S669" i="2"/>
  <c r="M669" i="2"/>
  <c r="N669" i="2"/>
  <c r="J669" i="2"/>
  <c r="U668" i="2"/>
  <c r="T668" i="2"/>
  <c r="S668" i="2"/>
  <c r="M668" i="2"/>
  <c r="N668" i="2"/>
  <c r="J668" i="2"/>
  <c r="U667" i="2"/>
  <c r="T667" i="2"/>
  <c r="S667" i="2"/>
  <c r="M667" i="2"/>
  <c r="N667" i="2"/>
  <c r="J667" i="2"/>
  <c r="U666" i="2"/>
  <c r="T666" i="2"/>
  <c r="S666" i="2"/>
  <c r="M666" i="2"/>
  <c r="N666" i="2"/>
  <c r="J666" i="2"/>
  <c r="U665" i="2"/>
  <c r="T665" i="2"/>
  <c r="S665" i="2"/>
  <c r="M665" i="2"/>
  <c r="N665" i="2"/>
  <c r="J665" i="2"/>
  <c r="U664" i="2"/>
  <c r="T664" i="2"/>
  <c r="S664" i="2"/>
  <c r="M664" i="2"/>
  <c r="N664" i="2"/>
  <c r="J664" i="2"/>
  <c r="U663" i="2"/>
  <c r="T663" i="2"/>
  <c r="S663" i="2"/>
  <c r="M663" i="2"/>
  <c r="N663" i="2"/>
  <c r="J663" i="2"/>
  <c r="U662" i="2"/>
  <c r="T662" i="2"/>
  <c r="S662" i="2"/>
  <c r="M662" i="2"/>
  <c r="N662" i="2"/>
  <c r="J662" i="2"/>
  <c r="U661" i="2"/>
  <c r="T661" i="2"/>
  <c r="S661" i="2"/>
  <c r="M661" i="2"/>
  <c r="N661" i="2"/>
  <c r="J661" i="2"/>
  <c r="U660" i="2"/>
  <c r="T660" i="2"/>
  <c r="S660" i="2"/>
  <c r="M660" i="2"/>
  <c r="N660" i="2"/>
  <c r="J660" i="2"/>
  <c r="U659" i="2"/>
  <c r="T659" i="2"/>
  <c r="S659" i="2"/>
  <c r="M659" i="2"/>
  <c r="N659" i="2"/>
  <c r="J659" i="2"/>
  <c r="U658" i="2"/>
  <c r="T658" i="2"/>
  <c r="S658" i="2"/>
  <c r="M658" i="2"/>
  <c r="N658" i="2"/>
  <c r="J658" i="2"/>
  <c r="U657" i="2"/>
  <c r="T657" i="2"/>
  <c r="S657" i="2"/>
  <c r="M657" i="2"/>
  <c r="N657" i="2"/>
  <c r="J657" i="2"/>
  <c r="U656" i="2"/>
  <c r="T656" i="2"/>
  <c r="S656" i="2"/>
  <c r="M656" i="2"/>
  <c r="N656" i="2"/>
  <c r="J656" i="2"/>
  <c r="U655" i="2"/>
  <c r="T655" i="2"/>
  <c r="S655" i="2"/>
  <c r="M655" i="2"/>
  <c r="N655" i="2"/>
  <c r="J655" i="2"/>
  <c r="U654" i="2"/>
  <c r="T654" i="2"/>
  <c r="S654" i="2"/>
  <c r="M654" i="2"/>
  <c r="N654" i="2"/>
  <c r="J654" i="2"/>
  <c r="U653" i="2"/>
  <c r="T653" i="2"/>
  <c r="S653" i="2"/>
  <c r="M653" i="2"/>
  <c r="N653" i="2"/>
  <c r="J653" i="2"/>
  <c r="U652" i="2"/>
  <c r="T652" i="2"/>
  <c r="S652" i="2"/>
  <c r="M652" i="2"/>
  <c r="N652" i="2"/>
  <c r="J652" i="2"/>
  <c r="U651" i="2"/>
  <c r="T651" i="2"/>
  <c r="S651" i="2"/>
  <c r="M651" i="2"/>
  <c r="N651" i="2"/>
  <c r="J651" i="2"/>
  <c r="U650" i="2"/>
  <c r="T650" i="2"/>
  <c r="S650" i="2"/>
  <c r="M650" i="2"/>
  <c r="N650" i="2"/>
  <c r="J650" i="2"/>
  <c r="U649" i="2"/>
  <c r="T649" i="2"/>
  <c r="S649" i="2"/>
  <c r="M649" i="2"/>
  <c r="N649" i="2"/>
  <c r="J649" i="2"/>
  <c r="U648" i="2"/>
  <c r="T648" i="2"/>
  <c r="S648" i="2"/>
  <c r="M648" i="2"/>
  <c r="N648" i="2"/>
  <c r="J648" i="2"/>
  <c r="U647" i="2"/>
  <c r="T647" i="2"/>
  <c r="S647" i="2"/>
  <c r="M647" i="2"/>
  <c r="N647" i="2"/>
  <c r="J647" i="2"/>
  <c r="U646" i="2"/>
  <c r="T646" i="2"/>
  <c r="S646" i="2"/>
  <c r="M646" i="2"/>
  <c r="N646" i="2"/>
  <c r="J646" i="2"/>
  <c r="U645" i="2"/>
  <c r="T645" i="2"/>
  <c r="S645" i="2"/>
  <c r="M645" i="2"/>
  <c r="N645" i="2"/>
  <c r="J645" i="2"/>
  <c r="U644" i="2"/>
  <c r="T644" i="2"/>
  <c r="S644" i="2"/>
  <c r="M644" i="2"/>
  <c r="N644" i="2"/>
  <c r="J644" i="2"/>
  <c r="U643" i="2"/>
  <c r="T643" i="2"/>
  <c r="S643" i="2"/>
  <c r="M643" i="2"/>
  <c r="N643" i="2"/>
  <c r="J643" i="2"/>
  <c r="U642" i="2"/>
  <c r="T642" i="2"/>
  <c r="S642" i="2"/>
  <c r="M642" i="2"/>
  <c r="N642" i="2"/>
  <c r="J642" i="2"/>
  <c r="U641" i="2"/>
  <c r="T641" i="2"/>
  <c r="S641" i="2"/>
  <c r="M641" i="2"/>
  <c r="N641" i="2"/>
  <c r="J641" i="2"/>
  <c r="U640" i="2"/>
  <c r="T640" i="2"/>
  <c r="S640" i="2"/>
  <c r="M640" i="2"/>
  <c r="N640" i="2"/>
  <c r="J640" i="2"/>
  <c r="U639" i="2"/>
  <c r="T639" i="2"/>
  <c r="S639" i="2"/>
  <c r="M639" i="2"/>
  <c r="N639" i="2"/>
  <c r="J639" i="2"/>
  <c r="U638" i="2"/>
  <c r="T638" i="2"/>
  <c r="S638" i="2"/>
  <c r="M638" i="2"/>
  <c r="N638" i="2"/>
  <c r="J638" i="2"/>
  <c r="U637" i="2"/>
  <c r="T637" i="2"/>
  <c r="S637" i="2"/>
  <c r="M637" i="2"/>
  <c r="N637" i="2"/>
  <c r="J637" i="2"/>
  <c r="U636" i="2"/>
  <c r="T636" i="2"/>
  <c r="S636" i="2"/>
  <c r="M636" i="2"/>
  <c r="N636" i="2"/>
  <c r="J636" i="2"/>
  <c r="U635" i="2"/>
  <c r="T635" i="2"/>
  <c r="S635" i="2"/>
  <c r="M635" i="2"/>
  <c r="N635" i="2"/>
  <c r="J635" i="2"/>
  <c r="U634" i="2"/>
  <c r="T634" i="2"/>
  <c r="S634" i="2"/>
  <c r="M634" i="2"/>
  <c r="N634" i="2"/>
  <c r="J634" i="2"/>
  <c r="U633" i="2"/>
  <c r="T633" i="2"/>
  <c r="S633" i="2"/>
  <c r="M633" i="2"/>
  <c r="N633" i="2"/>
  <c r="J633" i="2"/>
  <c r="U632" i="2"/>
  <c r="T632" i="2"/>
  <c r="S632" i="2"/>
  <c r="M632" i="2"/>
  <c r="N632" i="2"/>
  <c r="J632" i="2"/>
  <c r="U631" i="2"/>
  <c r="T631" i="2"/>
  <c r="S631" i="2"/>
  <c r="M631" i="2"/>
  <c r="N631" i="2"/>
  <c r="J631" i="2"/>
  <c r="U630" i="2"/>
  <c r="T630" i="2"/>
  <c r="S630" i="2"/>
  <c r="M630" i="2"/>
  <c r="N630" i="2"/>
  <c r="J630" i="2"/>
  <c r="U629" i="2"/>
  <c r="T629" i="2"/>
  <c r="S629" i="2"/>
  <c r="M629" i="2"/>
  <c r="N629" i="2"/>
  <c r="J629" i="2"/>
  <c r="U628" i="2"/>
  <c r="T628" i="2"/>
  <c r="S628" i="2"/>
  <c r="M628" i="2"/>
  <c r="N628" i="2"/>
  <c r="J628" i="2"/>
  <c r="U627" i="2"/>
  <c r="T627" i="2"/>
  <c r="S627" i="2"/>
  <c r="M627" i="2"/>
  <c r="N627" i="2"/>
  <c r="J627" i="2"/>
  <c r="U626" i="2"/>
  <c r="T626" i="2"/>
  <c r="S626" i="2"/>
  <c r="M626" i="2"/>
  <c r="N626" i="2"/>
  <c r="J626" i="2"/>
  <c r="U625" i="2"/>
  <c r="T625" i="2"/>
  <c r="S625" i="2"/>
  <c r="M625" i="2"/>
  <c r="N625" i="2"/>
  <c r="J625" i="2"/>
  <c r="U624" i="2"/>
  <c r="T624" i="2"/>
  <c r="S624" i="2"/>
  <c r="M624" i="2"/>
  <c r="N624" i="2"/>
  <c r="J624" i="2"/>
  <c r="U623" i="2"/>
  <c r="T623" i="2"/>
  <c r="S623" i="2"/>
  <c r="M623" i="2"/>
  <c r="N623" i="2"/>
  <c r="J623" i="2"/>
  <c r="U622" i="2"/>
  <c r="T622" i="2"/>
  <c r="S622" i="2"/>
  <c r="M622" i="2"/>
  <c r="N622" i="2"/>
  <c r="J622" i="2"/>
  <c r="U621" i="2"/>
  <c r="T621" i="2"/>
  <c r="S621" i="2"/>
  <c r="M621" i="2"/>
  <c r="N621" i="2"/>
  <c r="J621" i="2"/>
  <c r="U620" i="2"/>
  <c r="T620" i="2"/>
  <c r="S620" i="2"/>
  <c r="M620" i="2"/>
  <c r="N620" i="2"/>
  <c r="J620" i="2"/>
  <c r="U619" i="2"/>
  <c r="T619" i="2"/>
  <c r="S619" i="2"/>
  <c r="M619" i="2"/>
  <c r="N619" i="2"/>
  <c r="J619" i="2"/>
  <c r="U618" i="2"/>
  <c r="T618" i="2"/>
  <c r="S618" i="2"/>
  <c r="M618" i="2"/>
  <c r="N618" i="2"/>
  <c r="J618" i="2"/>
  <c r="U617" i="2"/>
  <c r="T617" i="2"/>
  <c r="S617" i="2"/>
  <c r="M617" i="2"/>
  <c r="N617" i="2"/>
  <c r="J617" i="2"/>
  <c r="U616" i="2"/>
  <c r="T616" i="2"/>
  <c r="S616" i="2"/>
  <c r="M616" i="2"/>
  <c r="N616" i="2"/>
  <c r="J616" i="2"/>
  <c r="U615" i="2"/>
  <c r="T615" i="2"/>
  <c r="S615" i="2"/>
  <c r="M615" i="2"/>
  <c r="N615" i="2"/>
  <c r="J615" i="2"/>
  <c r="U614" i="2"/>
  <c r="T614" i="2"/>
  <c r="S614" i="2"/>
  <c r="M614" i="2"/>
  <c r="N614" i="2"/>
  <c r="J614" i="2"/>
  <c r="U613" i="2"/>
  <c r="T613" i="2"/>
  <c r="S613" i="2"/>
  <c r="M613" i="2"/>
  <c r="N613" i="2"/>
  <c r="J613" i="2"/>
  <c r="U612" i="2"/>
  <c r="T612" i="2"/>
  <c r="S612" i="2"/>
  <c r="M612" i="2"/>
  <c r="N612" i="2"/>
  <c r="J612" i="2"/>
  <c r="U611" i="2"/>
  <c r="T611" i="2"/>
  <c r="S611" i="2"/>
  <c r="M611" i="2"/>
  <c r="N611" i="2"/>
  <c r="J611" i="2"/>
  <c r="U610" i="2"/>
  <c r="T610" i="2"/>
  <c r="S610" i="2"/>
  <c r="M610" i="2"/>
  <c r="N610" i="2"/>
  <c r="J610" i="2"/>
  <c r="U609" i="2"/>
  <c r="T609" i="2"/>
  <c r="S609" i="2"/>
  <c r="M609" i="2"/>
  <c r="N609" i="2"/>
  <c r="J609" i="2"/>
  <c r="U608" i="2"/>
  <c r="T608" i="2"/>
  <c r="S608" i="2"/>
  <c r="M608" i="2"/>
  <c r="N608" i="2"/>
  <c r="J608" i="2"/>
  <c r="U607" i="2"/>
  <c r="T607" i="2"/>
  <c r="S607" i="2"/>
  <c r="M607" i="2"/>
  <c r="N607" i="2"/>
  <c r="J607" i="2"/>
  <c r="U606" i="2"/>
  <c r="T606" i="2"/>
  <c r="S606" i="2"/>
  <c r="M606" i="2"/>
  <c r="N606" i="2"/>
  <c r="J606" i="2"/>
  <c r="U605" i="2"/>
  <c r="T605" i="2"/>
  <c r="S605" i="2"/>
  <c r="M605" i="2"/>
  <c r="N605" i="2"/>
  <c r="J605" i="2"/>
  <c r="U604" i="2"/>
  <c r="T604" i="2"/>
  <c r="S604" i="2"/>
  <c r="M604" i="2"/>
  <c r="N604" i="2"/>
  <c r="J604" i="2"/>
  <c r="U603" i="2"/>
  <c r="T603" i="2"/>
  <c r="S603" i="2"/>
  <c r="M603" i="2"/>
  <c r="N603" i="2"/>
  <c r="J603" i="2"/>
  <c r="U602" i="2"/>
  <c r="T602" i="2"/>
  <c r="S602" i="2"/>
  <c r="M602" i="2"/>
  <c r="N602" i="2"/>
  <c r="J602" i="2"/>
  <c r="U601" i="2"/>
  <c r="T601" i="2"/>
  <c r="S601" i="2"/>
  <c r="M601" i="2"/>
  <c r="N601" i="2"/>
  <c r="J601" i="2"/>
  <c r="U600" i="2"/>
  <c r="T600" i="2"/>
  <c r="S600" i="2"/>
  <c r="M600" i="2"/>
  <c r="N600" i="2"/>
  <c r="J600" i="2"/>
  <c r="U599" i="2"/>
  <c r="T599" i="2"/>
  <c r="S599" i="2"/>
  <c r="M599" i="2"/>
  <c r="N599" i="2"/>
  <c r="J599" i="2"/>
  <c r="U598" i="2"/>
  <c r="T598" i="2"/>
  <c r="S598" i="2"/>
  <c r="M598" i="2"/>
  <c r="N598" i="2"/>
  <c r="J598" i="2"/>
  <c r="U597" i="2"/>
  <c r="T597" i="2"/>
  <c r="S597" i="2"/>
  <c r="M597" i="2"/>
  <c r="N597" i="2"/>
  <c r="J597" i="2"/>
  <c r="U596" i="2"/>
  <c r="T596" i="2"/>
  <c r="S596" i="2"/>
  <c r="M596" i="2"/>
  <c r="N596" i="2"/>
  <c r="J596" i="2"/>
  <c r="U595" i="2"/>
  <c r="T595" i="2"/>
  <c r="S595" i="2"/>
  <c r="M595" i="2"/>
  <c r="N595" i="2"/>
  <c r="J595" i="2"/>
  <c r="U594" i="2"/>
  <c r="T594" i="2"/>
  <c r="S594" i="2"/>
  <c r="M594" i="2"/>
  <c r="N594" i="2"/>
  <c r="J594" i="2"/>
  <c r="U593" i="2"/>
  <c r="T593" i="2"/>
  <c r="S593" i="2"/>
  <c r="M593" i="2"/>
  <c r="N593" i="2"/>
  <c r="J593" i="2"/>
  <c r="U592" i="2"/>
  <c r="T592" i="2"/>
  <c r="S592" i="2"/>
  <c r="M592" i="2"/>
  <c r="N592" i="2"/>
  <c r="J592" i="2"/>
  <c r="U591" i="2"/>
  <c r="T591" i="2"/>
  <c r="S591" i="2"/>
  <c r="M591" i="2"/>
  <c r="N591" i="2"/>
  <c r="J591" i="2"/>
  <c r="U590" i="2"/>
  <c r="T590" i="2"/>
  <c r="S590" i="2"/>
  <c r="M590" i="2"/>
  <c r="N590" i="2"/>
  <c r="J590" i="2"/>
  <c r="U589" i="2"/>
  <c r="T589" i="2"/>
  <c r="S589" i="2"/>
  <c r="M589" i="2"/>
  <c r="N589" i="2"/>
  <c r="J589" i="2"/>
  <c r="U588" i="2"/>
  <c r="T588" i="2"/>
  <c r="S588" i="2"/>
  <c r="M588" i="2"/>
  <c r="N588" i="2"/>
  <c r="J588" i="2"/>
  <c r="U587" i="2"/>
  <c r="T587" i="2"/>
  <c r="S587" i="2"/>
  <c r="M587" i="2"/>
  <c r="N587" i="2"/>
  <c r="J587" i="2"/>
  <c r="U586" i="2"/>
  <c r="T586" i="2"/>
  <c r="S586" i="2"/>
  <c r="M586" i="2"/>
  <c r="N586" i="2"/>
  <c r="J586" i="2"/>
  <c r="U585" i="2"/>
  <c r="T585" i="2"/>
  <c r="S585" i="2"/>
  <c r="M585" i="2"/>
  <c r="N585" i="2"/>
  <c r="J585" i="2"/>
  <c r="U584" i="2"/>
  <c r="T584" i="2"/>
  <c r="S584" i="2"/>
  <c r="M584" i="2"/>
  <c r="N584" i="2"/>
  <c r="J584" i="2"/>
  <c r="U583" i="2"/>
  <c r="T583" i="2"/>
  <c r="S583" i="2"/>
  <c r="M583" i="2"/>
  <c r="N583" i="2"/>
  <c r="J583" i="2"/>
  <c r="U582" i="2"/>
  <c r="T582" i="2"/>
  <c r="S582" i="2"/>
  <c r="M582" i="2"/>
  <c r="N582" i="2"/>
  <c r="J582" i="2"/>
  <c r="U581" i="2"/>
  <c r="T581" i="2"/>
  <c r="S581" i="2"/>
  <c r="M581" i="2"/>
  <c r="N581" i="2"/>
  <c r="J581" i="2"/>
  <c r="U580" i="2"/>
  <c r="T580" i="2"/>
  <c r="S580" i="2"/>
  <c r="M580" i="2"/>
  <c r="N580" i="2"/>
  <c r="J580" i="2"/>
  <c r="U579" i="2"/>
  <c r="T579" i="2"/>
  <c r="S579" i="2"/>
  <c r="M579" i="2"/>
  <c r="N579" i="2"/>
  <c r="J579" i="2"/>
  <c r="U578" i="2"/>
  <c r="T578" i="2"/>
  <c r="S578" i="2"/>
  <c r="M578" i="2"/>
  <c r="N578" i="2"/>
  <c r="J578" i="2"/>
  <c r="U577" i="2"/>
  <c r="T577" i="2"/>
  <c r="S577" i="2"/>
  <c r="M577" i="2"/>
  <c r="N577" i="2"/>
  <c r="J577" i="2"/>
  <c r="U576" i="2"/>
  <c r="T576" i="2"/>
  <c r="S576" i="2"/>
  <c r="M576" i="2"/>
  <c r="N576" i="2"/>
  <c r="J576" i="2"/>
  <c r="U575" i="2"/>
  <c r="T575" i="2"/>
  <c r="S575" i="2"/>
  <c r="M575" i="2"/>
  <c r="N575" i="2"/>
  <c r="J575" i="2"/>
  <c r="U574" i="2"/>
  <c r="T574" i="2"/>
  <c r="S574" i="2"/>
  <c r="M574" i="2"/>
  <c r="N574" i="2"/>
  <c r="J574" i="2"/>
  <c r="U573" i="2"/>
  <c r="T573" i="2"/>
  <c r="S573" i="2"/>
  <c r="M573" i="2"/>
  <c r="N573" i="2"/>
  <c r="J573" i="2"/>
  <c r="U572" i="2"/>
  <c r="T572" i="2"/>
  <c r="S572" i="2"/>
  <c r="M572" i="2"/>
  <c r="N572" i="2"/>
  <c r="J572" i="2"/>
  <c r="U571" i="2"/>
  <c r="T571" i="2"/>
  <c r="S571" i="2"/>
  <c r="M571" i="2"/>
  <c r="N571" i="2"/>
  <c r="J571" i="2"/>
  <c r="U570" i="2"/>
  <c r="T570" i="2"/>
  <c r="S570" i="2"/>
  <c r="M570" i="2"/>
  <c r="N570" i="2"/>
  <c r="J570" i="2"/>
  <c r="U569" i="2"/>
  <c r="T569" i="2"/>
  <c r="S569" i="2"/>
  <c r="M569" i="2"/>
  <c r="N569" i="2"/>
  <c r="J569" i="2"/>
  <c r="U568" i="2"/>
  <c r="T568" i="2"/>
  <c r="S568" i="2"/>
  <c r="M568" i="2"/>
  <c r="N568" i="2"/>
  <c r="J568" i="2"/>
  <c r="U567" i="2"/>
  <c r="T567" i="2"/>
  <c r="S567" i="2"/>
  <c r="M567" i="2"/>
  <c r="N567" i="2"/>
  <c r="J567" i="2"/>
  <c r="U566" i="2"/>
  <c r="T566" i="2"/>
  <c r="S566" i="2"/>
  <c r="M566" i="2"/>
  <c r="N566" i="2"/>
  <c r="J566" i="2"/>
  <c r="U565" i="2"/>
  <c r="T565" i="2"/>
  <c r="S565" i="2"/>
  <c r="M565" i="2"/>
  <c r="N565" i="2"/>
  <c r="J565" i="2"/>
  <c r="U564" i="2"/>
  <c r="T564" i="2"/>
  <c r="S564" i="2"/>
  <c r="M564" i="2"/>
  <c r="N564" i="2"/>
  <c r="J564" i="2"/>
  <c r="U563" i="2"/>
  <c r="T563" i="2"/>
  <c r="S563" i="2"/>
  <c r="M563" i="2"/>
  <c r="N563" i="2"/>
  <c r="J563" i="2"/>
  <c r="U562" i="2"/>
  <c r="T562" i="2"/>
  <c r="S562" i="2"/>
  <c r="M562" i="2"/>
  <c r="N562" i="2"/>
  <c r="J562" i="2"/>
  <c r="U561" i="2"/>
  <c r="T561" i="2"/>
  <c r="S561" i="2"/>
  <c r="M561" i="2"/>
  <c r="N561" i="2"/>
  <c r="J561" i="2"/>
  <c r="U560" i="2"/>
  <c r="T560" i="2"/>
  <c r="S560" i="2"/>
  <c r="M560" i="2"/>
  <c r="N560" i="2"/>
  <c r="J560" i="2"/>
  <c r="U559" i="2"/>
  <c r="T559" i="2"/>
  <c r="S559" i="2"/>
  <c r="M559" i="2"/>
  <c r="N559" i="2"/>
  <c r="J559" i="2"/>
  <c r="U558" i="2"/>
  <c r="T558" i="2"/>
  <c r="S558" i="2"/>
  <c r="M558" i="2"/>
  <c r="N558" i="2"/>
  <c r="J558" i="2"/>
  <c r="U557" i="2"/>
  <c r="T557" i="2"/>
  <c r="S557" i="2"/>
  <c r="M557" i="2"/>
  <c r="N557" i="2"/>
  <c r="J557" i="2"/>
  <c r="U556" i="2"/>
  <c r="T556" i="2"/>
  <c r="S556" i="2"/>
  <c r="M556" i="2"/>
  <c r="N556" i="2"/>
  <c r="J556" i="2"/>
  <c r="U555" i="2"/>
  <c r="T555" i="2"/>
  <c r="S555" i="2"/>
  <c r="M555" i="2"/>
  <c r="N555" i="2"/>
  <c r="J555" i="2"/>
  <c r="U554" i="2"/>
  <c r="T554" i="2"/>
  <c r="S554" i="2"/>
  <c r="M554" i="2"/>
  <c r="N554" i="2"/>
  <c r="J554" i="2"/>
  <c r="U553" i="2"/>
  <c r="T553" i="2"/>
  <c r="S553" i="2"/>
  <c r="M553" i="2"/>
  <c r="N553" i="2"/>
  <c r="J553" i="2"/>
  <c r="U552" i="2"/>
  <c r="T552" i="2"/>
  <c r="S552" i="2"/>
  <c r="M552" i="2"/>
  <c r="N552" i="2"/>
  <c r="J552" i="2"/>
  <c r="U551" i="2"/>
  <c r="T551" i="2"/>
  <c r="S551" i="2"/>
  <c r="M551" i="2"/>
  <c r="N551" i="2"/>
  <c r="J551" i="2"/>
  <c r="U550" i="2"/>
  <c r="T550" i="2"/>
  <c r="S550" i="2"/>
  <c r="M550" i="2"/>
  <c r="N550" i="2"/>
  <c r="J550" i="2"/>
  <c r="U549" i="2"/>
  <c r="T549" i="2"/>
  <c r="S549" i="2"/>
  <c r="M549" i="2"/>
  <c r="N549" i="2"/>
  <c r="J549" i="2"/>
  <c r="U548" i="2"/>
  <c r="T548" i="2"/>
  <c r="S548" i="2"/>
  <c r="M548" i="2"/>
  <c r="N548" i="2"/>
  <c r="J548" i="2"/>
  <c r="U547" i="2"/>
  <c r="T547" i="2"/>
  <c r="S547" i="2"/>
  <c r="M547" i="2"/>
  <c r="N547" i="2"/>
  <c r="J547" i="2"/>
  <c r="U546" i="2"/>
  <c r="T546" i="2"/>
  <c r="S546" i="2"/>
  <c r="M546" i="2"/>
  <c r="N546" i="2"/>
  <c r="J546" i="2"/>
  <c r="U545" i="2"/>
  <c r="T545" i="2"/>
  <c r="S545" i="2"/>
  <c r="M545" i="2"/>
  <c r="N545" i="2"/>
  <c r="J545" i="2"/>
  <c r="U544" i="2"/>
  <c r="T544" i="2"/>
  <c r="S544" i="2"/>
  <c r="M544" i="2"/>
  <c r="N544" i="2"/>
  <c r="J544" i="2"/>
  <c r="U543" i="2"/>
  <c r="T543" i="2"/>
  <c r="S543" i="2"/>
  <c r="M543" i="2"/>
  <c r="N543" i="2"/>
  <c r="J543" i="2"/>
  <c r="U542" i="2"/>
  <c r="T542" i="2"/>
  <c r="S542" i="2"/>
  <c r="M542" i="2"/>
  <c r="N542" i="2"/>
  <c r="J542" i="2"/>
  <c r="U541" i="2"/>
  <c r="T541" i="2"/>
  <c r="S541" i="2"/>
  <c r="M541" i="2"/>
  <c r="N541" i="2"/>
  <c r="J541" i="2"/>
  <c r="U540" i="2"/>
  <c r="T540" i="2"/>
  <c r="S540" i="2"/>
  <c r="M540" i="2"/>
  <c r="N540" i="2"/>
  <c r="J540" i="2"/>
  <c r="U539" i="2"/>
  <c r="T539" i="2"/>
  <c r="S539" i="2"/>
  <c r="M539" i="2"/>
  <c r="N539" i="2"/>
  <c r="J539" i="2"/>
  <c r="U538" i="2"/>
  <c r="T538" i="2"/>
  <c r="S538" i="2"/>
  <c r="M538" i="2"/>
  <c r="N538" i="2"/>
  <c r="J538" i="2"/>
  <c r="U537" i="2"/>
  <c r="T537" i="2"/>
  <c r="S537" i="2"/>
  <c r="M537" i="2"/>
  <c r="N537" i="2"/>
  <c r="J537" i="2"/>
  <c r="U536" i="2"/>
  <c r="T536" i="2"/>
  <c r="S536" i="2"/>
  <c r="M536" i="2"/>
  <c r="N536" i="2"/>
  <c r="J536" i="2"/>
  <c r="U535" i="2"/>
  <c r="T535" i="2"/>
  <c r="S535" i="2"/>
  <c r="M535" i="2"/>
  <c r="N535" i="2"/>
  <c r="J535" i="2"/>
  <c r="U534" i="2"/>
  <c r="T534" i="2"/>
  <c r="S534" i="2"/>
  <c r="M534" i="2"/>
  <c r="N534" i="2"/>
  <c r="J534" i="2"/>
  <c r="U533" i="2"/>
  <c r="T533" i="2"/>
  <c r="S533" i="2"/>
  <c r="M533" i="2"/>
  <c r="N533" i="2"/>
  <c r="J533" i="2"/>
  <c r="U532" i="2"/>
  <c r="T532" i="2"/>
  <c r="S532" i="2"/>
  <c r="M532" i="2"/>
  <c r="N532" i="2"/>
  <c r="J532" i="2"/>
  <c r="U531" i="2"/>
  <c r="T531" i="2"/>
  <c r="S531" i="2"/>
  <c r="M531" i="2"/>
  <c r="N531" i="2"/>
  <c r="J531" i="2"/>
  <c r="U530" i="2"/>
  <c r="T530" i="2"/>
  <c r="S530" i="2"/>
  <c r="M530" i="2"/>
  <c r="N530" i="2"/>
  <c r="J530" i="2"/>
  <c r="U529" i="2"/>
  <c r="T529" i="2"/>
  <c r="S529" i="2"/>
  <c r="M529" i="2"/>
  <c r="N529" i="2"/>
  <c r="J529" i="2"/>
  <c r="U528" i="2"/>
  <c r="T528" i="2"/>
  <c r="S528" i="2"/>
  <c r="M528" i="2"/>
  <c r="N528" i="2"/>
  <c r="J528" i="2"/>
  <c r="U527" i="2"/>
  <c r="T527" i="2"/>
  <c r="S527" i="2"/>
  <c r="M527" i="2"/>
  <c r="N527" i="2"/>
  <c r="J527" i="2"/>
  <c r="U526" i="2"/>
  <c r="T526" i="2"/>
  <c r="S526" i="2"/>
  <c r="M526" i="2"/>
  <c r="N526" i="2"/>
  <c r="J526" i="2"/>
  <c r="U525" i="2"/>
  <c r="T525" i="2"/>
  <c r="S525" i="2"/>
  <c r="M525" i="2"/>
  <c r="N525" i="2"/>
  <c r="J525" i="2"/>
  <c r="U524" i="2"/>
  <c r="T524" i="2"/>
  <c r="S524" i="2"/>
  <c r="M524" i="2"/>
  <c r="N524" i="2"/>
  <c r="J524" i="2"/>
  <c r="U523" i="2"/>
  <c r="T523" i="2"/>
  <c r="S523" i="2"/>
  <c r="M523" i="2"/>
  <c r="N523" i="2"/>
  <c r="J523" i="2"/>
  <c r="U522" i="2"/>
  <c r="T522" i="2"/>
  <c r="S522" i="2"/>
  <c r="M522" i="2"/>
  <c r="N522" i="2"/>
  <c r="J522" i="2"/>
  <c r="U521" i="2"/>
  <c r="T521" i="2"/>
  <c r="S521" i="2"/>
  <c r="M521" i="2"/>
  <c r="N521" i="2"/>
  <c r="J521" i="2"/>
  <c r="U520" i="2"/>
  <c r="T520" i="2"/>
  <c r="S520" i="2"/>
  <c r="M520" i="2"/>
  <c r="N520" i="2"/>
  <c r="J520" i="2"/>
  <c r="U519" i="2"/>
  <c r="T519" i="2"/>
  <c r="S519" i="2"/>
  <c r="M519" i="2"/>
  <c r="N519" i="2"/>
  <c r="J519" i="2"/>
  <c r="U518" i="2"/>
  <c r="T518" i="2"/>
  <c r="S518" i="2"/>
  <c r="M518" i="2"/>
  <c r="N518" i="2"/>
  <c r="J518" i="2"/>
  <c r="U517" i="2"/>
  <c r="T517" i="2"/>
  <c r="S517" i="2"/>
  <c r="M517" i="2"/>
  <c r="N517" i="2"/>
  <c r="J517" i="2"/>
  <c r="U516" i="2"/>
  <c r="T516" i="2"/>
  <c r="S516" i="2"/>
  <c r="M516" i="2"/>
  <c r="N516" i="2"/>
  <c r="J516" i="2"/>
  <c r="U515" i="2"/>
  <c r="T515" i="2"/>
  <c r="S515" i="2"/>
  <c r="M515" i="2"/>
  <c r="N515" i="2"/>
  <c r="J515" i="2"/>
  <c r="U514" i="2"/>
  <c r="T514" i="2"/>
  <c r="S514" i="2"/>
  <c r="M514" i="2"/>
  <c r="N514" i="2"/>
  <c r="J514" i="2"/>
  <c r="U513" i="2"/>
  <c r="T513" i="2"/>
  <c r="S513" i="2"/>
  <c r="M513" i="2"/>
  <c r="N513" i="2"/>
  <c r="J513" i="2"/>
  <c r="U512" i="2"/>
  <c r="T512" i="2"/>
  <c r="S512" i="2"/>
  <c r="M512" i="2"/>
  <c r="N512" i="2"/>
  <c r="J512" i="2"/>
  <c r="U511" i="2"/>
  <c r="T511" i="2"/>
  <c r="S511" i="2"/>
  <c r="M511" i="2"/>
  <c r="N511" i="2"/>
  <c r="J511" i="2"/>
  <c r="U510" i="2"/>
  <c r="T510" i="2"/>
  <c r="S510" i="2"/>
  <c r="M510" i="2"/>
  <c r="N510" i="2"/>
  <c r="J510" i="2"/>
  <c r="U509" i="2"/>
  <c r="T509" i="2"/>
  <c r="S509" i="2"/>
  <c r="M509" i="2"/>
  <c r="N509" i="2"/>
  <c r="J509" i="2"/>
  <c r="U508" i="2"/>
  <c r="T508" i="2"/>
  <c r="S508" i="2"/>
  <c r="M508" i="2"/>
  <c r="N508" i="2"/>
  <c r="J508" i="2"/>
  <c r="U507" i="2"/>
  <c r="T507" i="2"/>
  <c r="S507" i="2"/>
  <c r="M507" i="2"/>
  <c r="N507" i="2"/>
  <c r="J507" i="2"/>
  <c r="U506" i="2"/>
  <c r="T506" i="2"/>
  <c r="S506" i="2"/>
  <c r="M506" i="2"/>
  <c r="N506" i="2"/>
  <c r="J506" i="2"/>
  <c r="U505" i="2"/>
  <c r="T505" i="2"/>
  <c r="S505" i="2"/>
  <c r="M505" i="2"/>
  <c r="N505" i="2"/>
  <c r="J505" i="2"/>
  <c r="U504" i="2"/>
  <c r="T504" i="2"/>
  <c r="S504" i="2"/>
  <c r="M504" i="2"/>
  <c r="N504" i="2"/>
  <c r="J504" i="2"/>
  <c r="U503" i="2"/>
  <c r="T503" i="2"/>
  <c r="S503" i="2"/>
  <c r="M503" i="2"/>
  <c r="N503" i="2"/>
  <c r="J503" i="2"/>
  <c r="U502" i="2"/>
  <c r="T502" i="2"/>
  <c r="S502" i="2"/>
  <c r="M502" i="2"/>
  <c r="N502" i="2"/>
  <c r="J502" i="2"/>
  <c r="U501" i="2"/>
  <c r="T501" i="2"/>
  <c r="S501" i="2"/>
  <c r="M501" i="2"/>
  <c r="N501" i="2"/>
  <c r="J501" i="2"/>
  <c r="U500" i="2"/>
  <c r="T500" i="2"/>
  <c r="S500" i="2"/>
  <c r="M500" i="2"/>
  <c r="N500" i="2"/>
  <c r="J500" i="2"/>
  <c r="U499" i="2"/>
  <c r="T499" i="2"/>
  <c r="S499" i="2"/>
  <c r="M499" i="2"/>
  <c r="N499" i="2"/>
  <c r="J499" i="2"/>
  <c r="U498" i="2"/>
  <c r="T498" i="2"/>
  <c r="S498" i="2"/>
  <c r="M498" i="2"/>
  <c r="N498" i="2"/>
  <c r="J498" i="2"/>
  <c r="U497" i="2"/>
  <c r="T497" i="2"/>
  <c r="S497" i="2"/>
  <c r="M497" i="2"/>
  <c r="N497" i="2"/>
  <c r="J497" i="2"/>
  <c r="U496" i="2"/>
  <c r="T496" i="2"/>
  <c r="S496" i="2"/>
  <c r="M496" i="2"/>
  <c r="N496" i="2"/>
  <c r="J496" i="2"/>
  <c r="U495" i="2"/>
  <c r="T495" i="2"/>
  <c r="S495" i="2"/>
  <c r="M495" i="2"/>
  <c r="N495" i="2"/>
  <c r="J495" i="2"/>
  <c r="U494" i="2"/>
  <c r="T494" i="2"/>
  <c r="S494" i="2"/>
  <c r="M494" i="2"/>
  <c r="N494" i="2"/>
  <c r="J494" i="2"/>
  <c r="U493" i="2"/>
  <c r="T493" i="2"/>
  <c r="S493" i="2"/>
  <c r="M493" i="2"/>
  <c r="N493" i="2"/>
  <c r="J493" i="2"/>
  <c r="U492" i="2"/>
  <c r="T492" i="2"/>
  <c r="S492" i="2"/>
  <c r="M492" i="2"/>
  <c r="N492" i="2"/>
  <c r="J492" i="2"/>
  <c r="U491" i="2"/>
  <c r="T491" i="2"/>
  <c r="S491" i="2"/>
  <c r="M491" i="2"/>
  <c r="N491" i="2"/>
  <c r="J491" i="2"/>
  <c r="U490" i="2"/>
  <c r="T490" i="2"/>
  <c r="S490" i="2"/>
  <c r="M490" i="2"/>
  <c r="N490" i="2"/>
  <c r="J490" i="2"/>
  <c r="U489" i="2"/>
  <c r="T489" i="2"/>
  <c r="S489" i="2"/>
  <c r="M489" i="2"/>
  <c r="N489" i="2"/>
  <c r="J489" i="2"/>
  <c r="U488" i="2"/>
  <c r="T488" i="2"/>
  <c r="S488" i="2"/>
  <c r="M488" i="2"/>
  <c r="N488" i="2"/>
  <c r="J488" i="2"/>
  <c r="U487" i="2"/>
  <c r="T487" i="2"/>
  <c r="S487" i="2"/>
  <c r="M487" i="2"/>
  <c r="N487" i="2"/>
  <c r="J487" i="2"/>
  <c r="U486" i="2"/>
  <c r="T486" i="2"/>
  <c r="S486" i="2"/>
  <c r="M486" i="2"/>
  <c r="N486" i="2"/>
  <c r="J486" i="2"/>
  <c r="U485" i="2"/>
  <c r="T485" i="2"/>
  <c r="S485" i="2"/>
  <c r="M485" i="2"/>
  <c r="N485" i="2"/>
  <c r="J485" i="2"/>
  <c r="U484" i="2"/>
  <c r="T484" i="2"/>
  <c r="S484" i="2"/>
  <c r="M484" i="2"/>
  <c r="N484" i="2"/>
  <c r="J484" i="2"/>
  <c r="U483" i="2"/>
  <c r="T483" i="2"/>
  <c r="S483" i="2"/>
  <c r="M483" i="2"/>
  <c r="N483" i="2"/>
  <c r="J483" i="2"/>
  <c r="U482" i="2"/>
  <c r="T482" i="2"/>
  <c r="S482" i="2"/>
  <c r="M482" i="2"/>
  <c r="N482" i="2"/>
  <c r="J482" i="2"/>
  <c r="U481" i="2"/>
  <c r="T481" i="2"/>
  <c r="S481" i="2"/>
  <c r="M481" i="2"/>
  <c r="N481" i="2"/>
  <c r="J481" i="2"/>
  <c r="U480" i="2"/>
  <c r="T480" i="2"/>
  <c r="S480" i="2"/>
  <c r="M480" i="2"/>
  <c r="N480" i="2"/>
  <c r="J480" i="2"/>
  <c r="U479" i="2"/>
  <c r="T479" i="2"/>
  <c r="S479" i="2"/>
  <c r="M479" i="2"/>
  <c r="N479" i="2"/>
  <c r="J479" i="2"/>
  <c r="U478" i="2"/>
  <c r="T478" i="2"/>
  <c r="S478" i="2"/>
  <c r="M478" i="2"/>
  <c r="N478" i="2"/>
  <c r="J478" i="2"/>
  <c r="U477" i="2"/>
  <c r="T477" i="2"/>
  <c r="S477" i="2"/>
  <c r="M477" i="2"/>
  <c r="N477" i="2"/>
  <c r="J477" i="2"/>
  <c r="U476" i="2"/>
  <c r="T476" i="2"/>
  <c r="S476" i="2"/>
  <c r="M476" i="2"/>
  <c r="N476" i="2"/>
  <c r="J476" i="2"/>
  <c r="U475" i="2"/>
  <c r="T475" i="2"/>
  <c r="S475" i="2"/>
  <c r="M475" i="2"/>
  <c r="N475" i="2"/>
  <c r="J475" i="2"/>
  <c r="U474" i="2"/>
  <c r="T474" i="2"/>
  <c r="S474" i="2"/>
  <c r="M474" i="2"/>
  <c r="N474" i="2"/>
  <c r="J474" i="2"/>
  <c r="U473" i="2"/>
  <c r="T473" i="2"/>
  <c r="S473" i="2"/>
  <c r="M473" i="2"/>
  <c r="N473" i="2"/>
  <c r="J473" i="2"/>
  <c r="U472" i="2"/>
  <c r="T472" i="2"/>
  <c r="S472" i="2"/>
  <c r="M472" i="2"/>
  <c r="N472" i="2"/>
  <c r="J472" i="2"/>
  <c r="U471" i="2"/>
  <c r="T471" i="2"/>
  <c r="S471" i="2"/>
  <c r="M471" i="2"/>
  <c r="N471" i="2"/>
  <c r="J471" i="2"/>
  <c r="U470" i="2"/>
  <c r="T470" i="2"/>
  <c r="S470" i="2"/>
  <c r="M470" i="2"/>
  <c r="N470" i="2"/>
  <c r="J470" i="2"/>
  <c r="U469" i="2"/>
  <c r="T469" i="2"/>
  <c r="S469" i="2"/>
  <c r="M469" i="2"/>
  <c r="N469" i="2"/>
  <c r="J469" i="2"/>
  <c r="U468" i="2"/>
  <c r="T468" i="2"/>
  <c r="S468" i="2"/>
  <c r="M468" i="2"/>
  <c r="N468" i="2"/>
  <c r="J468" i="2"/>
  <c r="U467" i="2"/>
  <c r="T467" i="2"/>
  <c r="S467" i="2"/>
  <c r="M467" i="2"/>
  <c r="N467" i="2"/>
  <c r="J467" i="2"/>
  <c r="U466" i="2"/>
  <c r="T466" i="2"/>
  <c r="S466" i="2"/>
  <c r="M466" i="2"/>
  <c r="N466" i="2"/>
  <c r="J466" i="2"/>
  <c r="U465" i="2"/>
  <c r="T465" i="2"/>
  <c r="S465" i="2"/>
  <c r="M465" i="2"/>
  <c r="N465" i="2"/>
  <c r="J465" i="2"/>
  <c r="U464" i="2"/>
  <c r="T464" i="2"/>
  <c r="S464" i="2"/>
  <c r="M464" i="2"/>
  <c r="N464" i="2"/>
  <c r="J464" i="2"/>
  <c r="U463" i="2"/>
  <c r="T463" i="2"/>
  <c r="S463" i="2"/>
  <c r="M463" i="2"/>
  <c r="N463" i="2"/>
  <c r="J463" i="2"/>
  <c r="U462" i="2"/>
  <c r="T462" i="2"/>
  <c r="S462" i="2"/>
  <c r="M462" i="2"/>
  <c r="N462" i="2"/>
  <c r="J462" i="2"/>
  <c r="U461" i="2"/>
  <c r="T461" i="2"/>
  <c r="S461" i="2"/>
  <c r="M461" i="2"/>
  <c r="N461" i="2"/>
  <c r="J461" i="2"/>
  <c r="U460" i="2"/>
  <c r="T460" i="2"/>
  <c r="S460" i="2"/>
  <c r="M460" i="2"/>
  <c r="N460" i="2"/>
  <c r="J460" i="2"/>
  <c r="U459" i="2"/>
  <c r="T459" i="2"/>
  <c r="S459" i="2"/>
  <c r="M459" i="2"/>
  <c r="N459" i="2"/>
  <c r="J459" i="2"/>
  <c r="U458" i="2"/>
  <c r="T458" i="2"/>
  <c r="S458" i="2"/>
  <c r="M458" i="2"/>
  <c r="N458" i="2"/>
  <c r="J458" i="2"/>
  <c r="U457" i="2"/>
  <c r="T457" i="2"/>
  <c r="S457" i="2"/>
  <c r="M457" i="2"/>
  <c r="N457" i="2"/>
  <c r="J457" i="2"/>
  <c r="U456" i="2"/>
  <c r="T456" i="2"/>
  <c r="S456" i="2"/>
  <c r="M456" i="2"/>
  <c r="N456" i="2"/>
  <c r="J456" i="2"/>
  <c r="U455" i="2"/>
  <c r="T455" i="2"/>
  <c r="S455" i="2"/>
  <c r="M455" i="2"/>
  <c r="N455" i="2"/>
  <c r="J455" i="2"/>
  <c r="U454" i="2"/>
  <c r="T454" i="2"/>
  <c r="S454" i="2"/>
  <c r="M454" i="2"/>
  <c r="N454" i="2"/>
  <c r="J454" i="2"/>
  <c r="U453" i="2"/>
  <c r="T453" i="2"/>
  <c r="S453" i="2"/>
  <c r="M453" i="2"/>
  <c r="N453" i="2"/>
  <c r="J453" i="2"/>
  <c r="U452" i="2"/>
  <c r="T452" i="2"/>
  <c r="S452" i="2"/>
  <c r="M452" i="2"/>
  <c r="N452" i="2"/>
  <c r="J452" i="2"/>
  <c r="U451" i="2"/>
  <c r="T451" i="2"/>
  <c r="S451" i="2"/>
  <c r="M451" i="2"/>
  <c r="N451" i="2"/>
  <c r="J451" i="2"/>
  <c r="U450" i="2"/>
  <c r="T450" i="2"/>
  <c r="S450" i="2"/>
  <c r="M450" i="2"/>
  <c r="N450" i="2"/>
  <c r="J450" i="2"/>
  <c r="U449" i="2"/>
  <c r="T449" i="2"/>
  <c r="S449" i="2"/>
  <c r="M449" i="2"/>
  <c r="N449" i="2"/>
  <c r="J449" i="2"/>
  <c r="U448" i="2"/>
  <c r="T448" i="2"/>
  <c r="S448" i="2"/>
  <c r="M448" i="2"/>
  <c r="N448" i="2"/>
  <c r="J448" i="2"/>
  <c r="U447" i="2"/>
  <c r="T447" i="2"/>
  <c r="S447" i="2"/>
  <c r="M447" i="2"/>
  <c r="N447" i="2"/>
  <c r="J447" i="2"/>
  <c r="U446" i="2"/>
  <c r="T446" i="2"/>
  <c r="S446" i="2"/>
  <c r="M446" i="2"/>
  <c r="N446" i="2"/>
  <c r="J446" i="2"/>
  <c r="U445" i="2"/>
  <c r="T445" i="2"/>
  <c r="S445" i="2"/>
  <c r="M445" i="2"/>
  <c r="N445" i="2"/>
  <c r="J445" i="2"/>
  <c r="U444" i="2"/>
  <c r="T444" i="2"/>
  <c r="S444" i="2"/>
  <c r="M444" i="2"/>
  <c r="N444" i="2"/>
  <c r="J444" i="2"/>
  <c r="U443" i="2"/>
  <c r="T443" i="2"/>
  <c r="S443" i="2"/>
  <c r="M443" i="2"/>
  <c r="N443" i="2"/>
  <c r="J443" i="2"/>
  <c r="U442" i="2"/>
  <c r="T442" i="2"/>
  <c r="S442" i="2"/>
  <c r="M442" i="2"/>
  <c r="N442" i="2"/>
  <c r="J442" i="2"/>
  <c r="U441" i="2"/>
  <c r="T441" i="2"/>
  <c r="S441" i="2"/>
  <c r="M441" i="2"/>
  <c r="N441" i="2"/>
  <c r="J441" i="2"/>
  <c r="U440" i="2"/>
  <c r="T440" i="2"/>
  <c r="S440" i="2"/>
  <c r="M440" i="2"/>
  <c r="N440" i="2"/>
  <c r="J440" i="2"/>
  <c r="U439" i="2"/>
  <c r="T439" i="2"/>
  <c r="S439" i="2"/>
  <c r="M439" i="2"/>
  <c r="N439" i="2"/>
  <c r="J439" i="2"/>
  <c r="U438" i="2"/>
  <c r="T438" i="2"/>
  <c r="S438" i="2"/>
  <c r="M438" i="2"/>
  <c r="N438" i="2"/>
  <c r="J438" i="2"/>
  <c r="U437" i="2"/>
  <c r="T437" i="2"/>
  <c r="S437" i="2"/>
  <c r="M437" i="2"/>
  <c r="N437" i="2"/>
  <c r="J437" i="2"/>
  <c r="U436" i="2"/>
  <c r="T436" i="2"/>
  <c r="S436" i="2"/>
  <c r="M436" i="2"/>
  <c r="N436" i="2"/>
  <c r="J436" i="2"/>
  <c r="U435" i="2"/>
  <c r="T435" i="2"/>
  <c r="S435" i="2"/>
  <c r="M435" i="2"/>
  <c r="N435" i="2"/>
  <c r="J435" i="2"/>
  <c r="U434" i="2"/>
  <c r="T434" i="2"/>
  <c r="S434" i="2"/>
  <c r="M434" i="2"/>
  <c r="N434" i="2"/>
  <c r="J434" i="2"/>
  <c r="U433" i="2"/>
  <c r="T433" i="2"/>
  <c r="S433" i="2"/>
  <c r="M433" i="2"/>
  <c r="N433" i="2"/>
  <c r="J433" i="2"/>
  <c r="U432" i="2"/>
  <c r="T432" i="2"/>
  <c r="S432" i="2"/>
  <c r="M432" i="2"/>
  <c r="N432" i="2"/>
  <c r="J432" i="2"/>
  <c r="U431" i="2"/>
  <c r="T431" i="2"/>
  <c r="S431" i="2"/>
  <c r="M431" i="2"/>
  <c r="N431" i="2"/>
  <c r="J431" i="2"/>
  <c r="U430" i="2"/>
  <c r="T430" i="2"/>
  <c r="S430" i="2"/>
  <c r="M430" i="2"/>
  <c r="N430" i="2"/>
  <c r="J430" i="2"/>
  <c r="U429" i="2"/>
  <c r="T429" i="2"/>
  <c r="S429" i="2"/>
  <c r="M429" i="2"/>
  <c r="N429" i="2"/>
  <c r="J429" i="2"/>
  <c r="U428" i="2"/>
  <c r="T428" i="2"/>
  <c r="S428" i="2"/>
  <c r="M428" i="2"/>
  <c r="N428" i="2"/>
  <c r="J428" i="2"/>
  <c r="U427" i="2"/>
  <c r="T427" i="2"/>
  <c r="S427" i="2"/>
  <c r="M427" i="2"/>
  <c r="N427" i="2"/>
  <c r="J427" i="2"/>
  <c r="U426" i="2"/>
  <c r="T426" i="2"/>
  <c r="S426" i="2"/>
  <c r="M426" i="2"/>
  <c r="N426" i="2"/>
  <c r="J426" i="2"/>
  <c r="U425" i="2"/>
  <c r="T425" i="2"/>
  <c r="S425" i="2"/>
  <c r="M425" i="2"/>
  <c r="N425" i="2"/>
  <c r="J425" i="2"/>
  <c r="U424" i="2"/>
  <c r="T424" i="2"/>
  <c r="S424" i="2"/>
  <c r="M424" i="2"/>
  <c r="N424" i="2"/>
  <c r="J424" i="2"/>
  <c r="U423" i="2"/>
  <c r="T423" i="2"/>
  <c r="S423" i="2"/>
  <c r="M423" i="2"/>
  <c r="N423" i="2"/>
  <c r="J423" i="2"/>
  <c r="U422" i="2"/>
  <c r="T422" i="2"/>
  <c r="S422" i="2"/>
  <c r="M422" i="2"/>
  <c r="N422" i="2"/>
  <c r="J422" i="2"/>
  <c r="U421" i="2"/>
  <c r="T421" i="2"/>
  <c r="S421" i="2"/>
  <c r="M421" i="2"/>
  <c r="N421" i="2"/>
  <c r="J421" i="2"/>
  <c r="U420" i="2"/>
  <c r="T420" i="2"/>
  <c r="S420" i="2"/>
  <c r="M420" i="2"/>
  <c r="N420" i="2"/>
  <c r="J420" i="2"/>
  <c r="U419" i="2"/>
  <c r="T419" i="2"/>
  <c r="S419" i="2"/>
  <c r="M419" i="2"/>
  <c r="N419" i="2"/>
  <c r="J419" i="2"/>
  <c r="U418" i="2"/>
  <c r="T418" i="2"/>
  <c r="S418" i="2"/>
  <c r="M418" i="2"/>
  <c r="N418" i="2"/>
  <c r="J418" i="2"/>
  <c r="U417" i="2"/>
  <c r="T417" i="2"/>
  <c r="S417" i="2"/>
  <c r="M417" i="2"/>
  <c r="N417" i="2"/>
  <c r="J417" i="2"/>
  <c r="U416" i="2"/>
  <c r="T416" i="2"/>
  <c r="S416" i="2"/>
  <c r="M416" i="2"/>
  <c r="N416" i="2"/>
  <c r="J416" i="2"/>
  <c r="U415" i="2"/>
  <c r="T415" i="2"/>
  <c r="S415" i="2"/>
  <c r="M415" i="2"/>
  <c r="N415" i="2"/>
  <c r="J415" i="2"/>
  <c r="U414" i="2"/>
  <c r="T414" i="2"/>
  <c r="S414" i="2"/>
  <c r="M414" i="2"/>
  <c r="N414" i="2"/>
  <c r="J414" i="2"/>
  <c r="U413" i="2"/>
  <c r="T413" i="2"/>
  <c r="S413" i="2"/>
  <c r="M413" i="2"/>
  <c r="N413" i="2"/>
  <c r="J413" i="2"/>
  <c r="U412" i="2"/>
  <c r="T412" i="2"/>
  <c r="S412" i="2"/>
  <c r="M412" i="2"/>
  <c r="N412" i="2"/>
  <c r="J412" i="2"/>
  <c r="U411" i="2"/>
  <c r="T411" i="2"/>
  <c r="S411" i="2"/>
  <c r="M411" i="2"/>
  <c r="N411" i="2"/>
  <c r="J411" i="2"/>
  <c r="U410" i="2"/>
  <c r="T410" i="2"/>
  <c r="S410" i="2"/>
  <c r="M410" i="2"/>
  <c r="N410" i="2"/>
  <c r="J410" i="2"/>
  <c r="U409" i="2"/>
  <c r="T409" i="2"/>
  <c r="S409" i="2"/>
  <c r="M409" i="2"/>
  <c r="N409" i="2"/>
  <c r="J409" i="2"/>
  <c r="U408" i="2"/>
  <c r="T408" i="2"/>
  <c r="S408" i="2"/>
  <c r="M408" i="2"/>
  <c r="N408" i="2"/>
  <c r="J408" i="2"/>
  <c r="U407" i="2"/>
  <c r="T407" i="2"/>
  <c r="S407" i="2"/>
  <c r="M407" i="2"/>
  <c r="N407" i="2"/>
  <c r="J407" i="2"/>
  <c r="U406" i="2"/>
  <c r="T406" i="2"/>
  <c r="S406" i="2"/>
  <c r="M406" i="2"/>
  <c r="N406" i="2"/>
  <c r="J406" i="2"/>
  <c r="U405" i="2"/>
  <c r="T405" i="2"/>
  <c r="S405" i="2"/>
  <c r="M405" i="2"/>
  <c r="N405" i="2"/>
  <c r="J405" i="2"/>
  <c r="U404" i="2"/>
  <c r="T404" i="2"/>
  <c r="S404" i="2"/>
  <c r="M404" i="2"/>
  <c r="N404" i="2"/>
  <c r="J404" i="2"/>
  <c r="U403" i="2"/>
  <c r="T403" i="2"/>
  <c r="S403" i="2"/>
  <c r="M403" i="2"/>
  <c r="N403" i="2"/>
  <c r="J403" i="2"/>
  <c r="U402" i="2"/>
  <c r="T402" i="2"/>
  <c r="S402" i="2"/>
  <c r="M402" i="2"/>
  <c r="N402" i="2"/>
  <c r="J402" i="2"/>
  <c r="U401" i="2"/>
  <c r="T401" i="2"/>
  <c r="S401" i="2"/>
  <c r="M401" i="2"/>
  <c r="N401" i="2"/>
  <c r="J401" i="2"/>
  <c r="U400" i="2"/>
  <c r="T400" i="2"/>
  <c r="S400" i="2"/>
  <c r="M400" i="2"/>
  <c r="N400" i="2"/>
  <c r="J400" i="2"/>
  <c r="U399" i="2"/>
  <c r="T399" i="2"/>
  <c r="S399" i="2"/>
  <c r="M399" i="2"/>
  <c r="N399" i="2"/>
  <c r="J399" i="2"/>
  <c r="U398" i="2"/>
  <c r="T398" i="2"/>
  <c r="S398" i="2"/>
  <c r="M398" i="2"/>
  <c r="N398" i="2"/>
  <c r="J398" i="2"/>
  <c r="U397" i="2"/>
  <c r="T397" i="2"/>
  <c r="S397" i="2"/>
  <c r="M397" i="2"/>
  <c r="N397" i="2"/>
  <c r="J397" i="2"/>
  <c r="U396" i="2"/>
  <c r="T396" i="2"/>
  <c r="S396" i="2"/>
  <c r="M396" i="2"/>
  <c r="N396" i="2"/>
  <c r="J396" i="2"/>
  <c r="U395" i="2"/>
  <c r="T395" i="2"/>
  <c r="S395" i="2"/>
  <c r="M395" i="2"/>
  <c r="N395" i="2"/>
  <c r="J395" i="2"/>
  <c r="U394" i="2"/>
  <c r="T394" i="2"/>
  <c r="S394" i="2"/>
  <c r="M394" i="2"/>
  <c r="N394" i="2"/>
  <c r="J394" i="2"/>
  <c r="U393" i="2"/>
  <c r="T393" i="2"/>
  <c r="S393" i="2"/>
  <c r="M393" i="2"/>
  <c r="N393" i="2"/>
  <c r="J393" i="2"/>
  <c r="U392" i="2"/>
  <c r="T392" i="2"/>
  <c r="S392" i="2"/>
  <c r="M392" i="2"/>
  <c r="N392" i="2"/>
  <c r="J392" i="2"/>
  <c r="U391" i="2"/>
  <c r="T391" i="2"/>
  <c r="S391" i="2"/>
  <c r="M391" i="2"/>
  <c r="N391" i="2"/>
  <c r="J391" i="2"/>
  <c r="U390" i="2"/>
  <c r="T390" i="2"/>
  <c r="S390" i="2"/>
  <c r="M390" i="2"/>
  <c r="N390" i="2"/>
  <c r="J390" i="2"/>
  <c r="U389" i="2"/>
  <c r="T389" i="2"/>
  <c r="S389" i="2"/>
  <c r="M389" i="2"/>
  <c r="N389" i="2"/>
  <c r="J389" i="2"/>
  <c r="U388" i="2"/>
  <c r="T388" i="2"/>
  <c r="S388" i="2"/>
  <c r="M388" i="2"/>
  <c r="N388" i="2"/>
  <c r="J388" i="2"/>
  <c r="U387" i="2"/>
  <c r="T387" i="2"/>
  <c r="S387" i="2"/>
  <c r="M387" i="2"/>
  <c r="N387" i="2"/>
  <c r="J387" i="2"/>
  <c r="U386" i="2"/>
  <c r="T386" i="2"/>
  <c r="S386" i="2"/>
  <c r="M386" i="2"/>
  <c r="N386" i="2"/>
  <c r="J386" i="2"/>
  <c r="U385" i="2"/>
  <c r="T385" i="2"/>
  <c r="S385" i="2"/>
  <c r="M385" i="2"/>
  <c r="N385" i="2"/>
  <c r="J385" i="2"/>
  <c r="U384" i="2"/>
  <c r="T384" i="2"/>
  <c r="S384" i="2"/>
  <c r="M384" i="2"/>
  <c r="N384" i="2"/>
  <c r="J384" i="2"/>
  <c r="U383" i="2"/>
  <c r="T383" i="2"/>
  <c r="S383" i="2"/>
  <c r="M383" i="2"/>
  <c r="N383" i="2"/>
  <c r="J383" i="2"/>
  <c r="U382" i="2"/>
  <c r="T382" i="2"/>
  <c r="S382" i="2"/>
  <c r="M382" i="2"/>
  <c r="N382" i="2"/>
  <c r="J382" i="2"/>
  <c r="U381" i="2"/>
  <c r="T381" i="2"/>
  <c r="S381" i="2"/>
  <c r="M381" i="2"/>
  <c r="N381" i="2"/>
  <c r="J381" i="2"/>
  <c r="U380" i="2"/>
  <c r="T380" i="2"/>
  <c r="S380" i="2"/>
  <c r="M380" i="2"/>
  <c r="N380" i="2"/>
  <c r="J380" i="2"/>
  <c r="U379" i="2"/>
  <c r="T379" i="2"/>
  <c r="S379" i="2"/>
  <c r="M379" i="2"/>
  <c r="N379" i="2"/>
  <c r="J379" i="2"/>
  <c r="U378" i="2"/>
  <c r="T378" i="2"/>
  <c r="S378" i="2"/>
  <c r="M378" i="2"/>
  <c r="N378" i="2"/>
  <c r="J378" i="2"/>
  <c r="U377" i="2"/>
  <c r="T377" i="2"/>
  <c r="S377" i="2"/>
  <c r="M377" i="2"/>
  <c r="N377" i="2"/>
  <c r="J377" i="2"/>
  <c r="U376" i="2"/>
  <c r="T376" i="2"/>
  <c r="S376" i="2"/>
  <c r="M376" i="2"/>
  <c r="N376" i="2"/>
  <c r="J376" i="2"/>
  <c r="U375" i="2"/>
  <c r="T375" i="2"/>
  <c r="S375" i="2"/>
  <c r="M375" i="2"/>
  <c r="N375" i="2"/>
  <c r="J375" i="2"/>
  <c r="U374" i="2"/>
  <c r="T374" i="2"/>
  <c r="S374" i="2"/>
  <c r="M374" i="2"/>
  <c r="N374" i="2"/>
  <c r="J374" i="2"/>
  <c r="U373" i="2"/>
  <c r="T373" i="2"/>
  <c r="S373" i="2"/>
  <c r="M373" i="2"/>
  <c r="N373" i="2"/>
  <c r="J373" i="2"/>
  <c r="U372" i="2"/>
  <c r="T372" i="2"/>
  <c r="S372" i="2"/>
  <c r="M372" i="2"/>
  <c r="N372" i="2"/>
  <c r="J372" i="2"/>
  <c r="U371" i="2"/>
  <c r="T371" i="2"/>
  <c r="S371" i="2"/>
  <c r="M371" i="2"/>
  <c r="N371" i="2"/>
  <c r="J371" i="2"/>
  <c r="U370" i="2"/>
  <c r="T370" i="2"/>
  <c r="S370" i="2"/>
  <c r="M370" i="2"/>
  <c r="N370" i="2"/>
  <c r="J370" i="2"/>
  <c r="U369" i="2"/>
  <c r="T369" i="2"/>
  <c r="S369" i="2"/>
  <c r="M369" i="2"/>
  <c r="N369" i="2"/>
  <c r="J369" i="2"/>
  <c r="U368" i="2"/>
  <c r="T368" i="2"/>
  <c r="S368" i="2"/>
  <c r="M368" i="2"/>
  <c r="N368" i="2"/>
  <c r="J368" i="2"/>
  <c r="U367" i="2"/>
  <c r="T367" i="2"/>
  <c r="S367" i="2"/>
  <c r="M367" i="2"/>
  <c r="N367" i="2"/>
  <c r="J367" i="2"/>
  <c r="U366" i="2"/>
  <c r="T366" i="2"/>
  <c r="S366" i="2"/>
  <c r="M366" i="2"/>
  <c r="N366" i="2"/>
  <c r="J366" i="2"/>
  <c r="U365" i="2"/>
  <c r="T365" i="2"/>
  <c r="S365" i="2"/>
  <c r="M365" i="2"/>
  <c r="N365" i="2"/>
  <c r="J365" i="2"/>
  <c r="U364" i="2"/>
  <c r="T364" i="2"/>
  <c r="S364" i="2"/>
  <c r="M364" i="2"/>
  <c r="N364" i="2"/>
  <c r="J364" i="2"/>
  <c r="U363" i="2"/>
  <c r="T363" i="2"/>
  <c r="S363" i="2"/>
  <c r="M363" i="2"/>
  <c r="N363" i="2"/>
  <c r="J363" i="2"/>
  <c r="U362" i="2"/>
  <c r="T362" i="2"/>
  <c r="S362" i="2"/>
  <c r="M362" i="2"/>
  <c r="N362" i="2"/>
  <c r="J362" i="2"/>
  <c r="U361" i="2"/>
  <c r="T361" i="2"/>
  <c r="S361" i="2"/>
  <c r="M361" i="2"/>
  <c r="N361" i="2"/>
  <c r="J361" i="2"/>
  <c r="U360" i="2"/>
  <c r="T360" i="2"/>
  <c r="S360" i="2"/>
  <c r="M360" i="2"/>
  <c r="N360" i="2"/>
  <c r="J360" i="2"/>
  <c r="U359" i="2"/>
  <c r="T359" i="2"/>
  <c r="S359" i="2"/>
  <c r="M359" i="2"/>
  <c r="N359" i="2"/>
  <c r="J359" i="2"/>
  <c r="U358" i="2"/>
  <c r="T358" i="2"/>
  <c r="S358" i="2"/>
  <c r="M358" i="2"/>
  <c r="N358" i="2"/>
  <c r="J358" i="2"/>
  <c r="U357" i="2"/>
  <c r="T357" i="2"/>
  <c r="S357" i="2"/>
  <c r="M357" i="2"/>
  <c r="N357" i="2"/>
  <c r="J357" i="2"/>
  <c r="U356" i="2"/>
  <c r="T356" i="2"/>
  <c r="S356" i="2"/>
  <c r="M356" i="2"/>
  <c r="N356" i="2"/>
  <c r="J356" i="2"/>
  <c r="U355" i="2"/>
  <c r="T355" i="2"/>
  <c r="S355" i="2"/>
  <c r="M355" i="2"/>
  <c r="N355" i="2"/>
  <c r="J355" i="2"/>
  <c r="U354" i="2"/>
  <c r="T354" i="2"/>
  <c r="S354" i="2"/>
  <c r="M354" i="2"/>
  <c r="N354" i="2"/>
  <c r="J354" i="2"/>
  <c r="U353" i="2"/>
  <c r="T353" i="2"/>
  <c r="S353" i="2"/>
  <c r="M353" i="2"/>
  <c r="N353" i="2"/>
  <c r="J353" i="2"/>
  <c r="U352" i="2"/>
  <c r="T352" i="2"/>
  <c r="S352" i="2"/>
  <c r="M352" i="2"/>
  <c r="N352" i="2"/>
  <c r="J352" i="2"/>
  <c r="U351" i="2"/>
  <c r="T351" i="2"/>
  <c r="S351" i="2"/>
  <c r="M351" i="2"/>
  <c r="N351" i="2"/>
  <c r="J351" i="2"/>
  <c r="U350" i="2"/>
  <c r="T350" i="2"/>
  <c r="S350" i="2"/>
  <c r="M350" i="2"/>
  <c r="N350" i="2"/>
  <c r="J350" i="2"/>
  <c r="U349" i="2"/>
  <c r="T349" i="2"/>
  <c r="S349" i="2"/>
  <c r="M349" i="2"/>
  <c r="N349" i="2"/>
  <c r="J349" i="2"/>
  <c r="U348" i="2"/>
  <c r="T348" i="2"/>
  <c r="S348" i="2"/>
  <c r="M348" i="2"/>
  <c r="N348" i="2"/>
  <c r="J348" i="2"/>
  <c r="U347" i="2"/>
  <c r="T347" i="2"/>
  <c r="S347" i="2"/>
  <c r="M347" i="2"/>
  <c r="N347" i="2"/>
  <c r="J347" i="2"/>
  <c r="U346" i="2"/>
  <c r="T346" i="2"/>
  <c r="S346" i="2"/>
  <c r="M346" i="2"/>
  <c r="N346" i="2"/>
  <c r="J346" i="2"/>
  <c r="U345" i="2"/>
  <c r="T345" i="2"/>
  <c r="S345" i="2"/>
  <c r="M345" i="2"/>
  <c r="N345" i="2"/>
  <c r="J345" i="2"/>
  <c r="U344" i="2"/>
  <c r="T344" i="2"/>
  <c r="S344" i="2"/>
  <c r="M344" i="2"/>
  <c r="N344" i="2"/>
  <c r="J344" i="2"/>
  <c r="U343" i="2"/>
  <c r="T343" i="2"/>
  <c r="S343" i="2"/>
  <c r="M343" i="2"/>
  <c r="N343" i="2"/>
  <c r="J343" i="2"/>
  <c r="U342" i="2"/>
  <c r="T342" i="2"/>
  <c r="S342" i="2"/>
  <c r="M342" i="2"/>
  <c r="N342" i="2"/>
  <c r="J342" i="2"/>
  <c r="U341" i="2"/>
  <c r="T341" i="2"/>
  <c r="S341" i="2"/>
  <c r="M341" i="2"/>
  <c r="N341" i="2"/>
  <c r="J341" i="2"/>
  <c r="U340" i="2"/>
  <c r="T340" i="2"/>
  <c r="S340" i="2"/>
  <c r="M340" i="2"/>
  <c r="N340" i="2"/>
  <c r="J340" i="2"/>
  <c r="U339" i="2"/>
  <c r="T339" i="2"/>
  <c r="S339" i="2"/>
  <c r="M339" i="2"/>
  <c r="N339" i="2"/>
  <c r="J339" i="2"/>
  <c r="U338" i="2"/>
  <c r="T338" i="2"/>
  <c r="S338" i="2"/>
  <c r="M338" i="2"/>
  <c r="N338" i="2"/>
  <c r="J338" i="2"/>
  <c r="U337" i="2"/>
  <c r="T337" i="2"/>
  <c r="S337" i="2"/>
  <c r="M337" i="2"/>
  <c r="N337" i="2"/>
  <c r="J337" i="2"/>
  <c r="U336" i="2"/>
  <c r="T336" i="2"/>
  <c r="S336" i="2"/>
  <c r="M336" i="2"/>
  <c r="N336" i="2"/>
  <c r="J336" i="2"/>
  <c r="U335" i="2"/>
  <c r="T335" i="2"/>
  <c r="S335" i="2"/>
  <c r="M335" i="2"/>
  <c r="N335" i="2"/>
  <c r="J335" i="2"/>
  <c r="U334" i="2"/>
  <c r="T334" i="2"/>
  <c r="S334" i="2"/>
  <c r="M334" i="2"/>
  <c r="N334" i="2"/>
  <c r="J334" i="2"/>
  <c r="U333" i="2"/>
  <c r="T333" i="2"/>
  <c r="S333" i="2"/>
  <c r="M333" i="2"/>
  <c r="N333" i="2"/>
  <c r="J333" i="2"/>
  <c r="U332" i="2"/>
  <c r="T332" i="2"/>
  <c r="S332" i="2"/>
  <c r="M332" i="2"/>
  <c r="N332" i="2"/>
  <c r="J332" i="2"/>
  <c r="U331" i="2"/>
  <c r="T331" i="2"/>
  <c r="S331" i="2"/>
  <c r="M331" i="2"/>
  <c r="N331" i="2"/>
  <c r="J331" i="2"/>
  <c r="U330" i="2"/>
  <c r="T330" i="2"/>
  <c r="S330" i="2"/>
  <c r="M330" i="2"/>
  <c r="N330" i="2"/>
  <c r="J330" i="2"/>
  <c r="U329" i="2"/>
  <c r="T329" i="2"/>
  <c r="S329" i="2"/>
  <c r="M329" i="2"/>
  <c r="N329" i="2"/>
  <c r="J329" i="2"/>
  <c r="U328" i="2"/>
  <c r="T328" i="2"/>
  <c r="S328" i="2"/>
  <c r="M328" i="2"/>
  <c r="N328" i="2"/>
  <c r="J328" i="2"/>
  <c r="U327" i="2"/>
  <c r="T327" i="2"/>
  <c r="S327" i="2"/>
  <c r="M327" i="2"/>
  <c r="N327" i="2"/>
  <c r="J327" i="2"/>
  <c r="U326" i="2"/>
  <c r="T326" i="2"/>
  <c r="S326" i="2"/>
  <c r="M326" i="2"/>
  <c r="N326" i="2"/>
  <c r="J326" i="2"/>
  <c r="U325" i="2"/>
  <c r="T325" i="2"/>
  <c r="S325" i="2"/>
  <c r="M325" i="2"/>
  <c r="N325" i="2"/>
  <c r="J325" i="2"/>
  <c r="U324" i="2"/>
  <c r="T324" i="2"/>
  <c r="S324" i="2"/>
  <c r="M324" i="2"/>
  <c r="N324" i="2"/>
  <c r="J324" i="2"/>
  <c r="U323" i="2"/>
  <c r="T323" i="2"/>
  <c r="S323" i="2"/>
  <c r="M323" i="2"/>
  <c r="N323" i="2"/>
  <c r="J323" i="2"/>
  <c r="U322" i="2"/>
  <c r="T322" i="2"/>
  <c r="S322" i="2"/>
  <c r="M322" i="2"/>
  <c r="N322" i="2"/>
  <c r="J322" i="2"/>
  <c r="U321" i="2"/>
  <c r="T321" i="2"/>
  <c r="S321" i="2"/>
  <c r="M321" i="2"/>
  <c r="N321" i="2"/>
  <c r="J321" i="2"/>
  <c r="U320" i="2"/>
  <c r="T320" i="2"/>
  <c r="S320" i="2"/>
  <c r="M320" i="2"/>
  <c r="N320" i="2"/>
  <c r="J320" i="2"/>
  <c r="U319" i="2"/>
  <c r="T319" i="2"/>
  <c r="S319" i="2"/>
  <c r="M319" i="2"/>
  <c r="N319" i="2"/>
  <c r="J319" i="2"/>
  <c r="U318" i="2"/>
  <c r="T318" i="2"/>
  <c r="S318" i="2"/>
  <c r="M318" i="2"/>
  <c r="N318" i="2"/>
  <c r="J318" i="2"/>
  <c r="U317" i="2"/>
  <c r="T317" i="2"/>
  <c r="S317" i="2"/>
  <c r="M317" i="2"/>
  <c r="N317" i="2"/>
  <c r="J317" i="2"/>
  <c r="U316" i="2"/>
  <c r="T316" i="2"/>
  <c r="S316" i="2"/>
  <c r="M316" i="2"/>
  <c r="N316" i="2"/>
  <c r="J316" i="2"/>
  <c r="U315" i="2"/>
  <c r="T315" i="2"/>
  <c r="S315" i="2"/>
  <c r="M315" i="2"/>
  <c r="N315" i="2"/>
  <c r="J315" i="2"/>
  <c r="U314" i="2"/>
  <c r="T314" i="2"/>
  <c r="S314" i="2"/>
  <c r="M314" i="2"/>
  <c r="N314" i="2"/>
  <c r="J314" i="2"/>
  <c r="U313" i="2"/>
  <c r="T313" i="2"/>
  <c r="S313" i="2"/>
  <c r="M313" i="2"/>
  <c r="N313" i="2"/>
  <c r="J313" i="2"/>
  <c r="U312" i="2"/>
  <c r="T312" i="2"/>
  <c r="S312" i="2"/>
  <c r="M312" i="2"/>
  <c r="N312" i="2"/>
  <c r="J312" i="2"/>
  <c r="U311" i="2"/>
  <c r="T311" i="2"/>
  <c r="S311" i="2"/>
  <c r="M311" i="2"/>
  <c r="N311" i="2"/>
  <c r="J311" i="2"/>
  <c r="U310" i="2"/>
  <c r="T310" i="2"/>
  <c r="S310" i="2"/>
  <c r="M310" i="2"/>
  <c r="N310" i="2"/>
  <c r="J310" i="2"/>
  <c r="U309" i="2"/>
  <c r="T309" i="2"/>
  <c r="S309" i="2"/>
  <c r="M309" i="2"/>
  <c r="N309" i="2"/>
  <c r="J309" i="2"/>
  <c r="U308" i="2"/>
  <c r="T308" i="2"/>
  <c r="S308" i="2"/>
  <c r="M308" i="2"/>
  <c r="N308" i="2"/>
  <c r="J308" i="2"/>
  <c r="U307" i="2"/>
  <c r="T307" i="2"/>
  <c r="S307" i="2"/>
  <c r="M307" i="2"/>
  <c r="N307" i="2"/>
  <c r="J307" i="2"/>
  <c r="U306" i="2"/>
  <c r="T306" i="2"/>
  <c r="S306" i="2"/>
  <c r="M306" i="2"/>
  <c r="N306" i="2"/>
  <c r="J306" i="2"/>
  <c r="U305" i="2"/>
  <c r="T305" i="2"/>
  <c r="S305" i="2"/>
  <c r="M305" i="2"/>
  <c r="N305" i="2"/>
  <c r="J305" i="2"/>
  <c r="U304" i="2"/>
  <c r="T304" i="2"/>
  <c r="S304" i="2"/>
  <c r="M304" i="2"/>
  <c r="N304" i="2"/>
  <c r="J304" i="2"/>
  <c r="U303" i="2"/>
  <c r="T303" i="2"/>
  <c r="S303" i="2"/>
  <c r="M303" i="2"/>
  <c r="N303" i="2"/>
  <c r="J303" i="2"/>
  <c r="U302" i="2"/>
  <c r="T302" i="2"/>
  <c r="S302" i="2"/>
  <c r="M302" i="2"/>
  <c r="N302" i="2"/>
  <c r="J302" i="2"/>
  <c r="U301" i="2"/>
  <c r="T301" i="2"/>
  <c r="S301" i="2"/>
  <c r="M301" i="2"/>
  <c r="N301" i="2"/>
  <c r="J301" i="2"/>
  <c r="U300" i="2"/>
  <c r="T300" i="2"/>
  <c r="S300" i="2"/>
  <c r="M300" i="2"/>
  <c r="N300" i="2"/>
  <c r="J300" i="2"/>
  <c r="U299" i="2"/>
  <c r="T299" i="2"/>
  <c r="S299" i="2"/>
  <c r="M299" i="2"/>
  <c r="N299" i="2"/>
  <c r="J299" i="2"/>
  <c r="U298" i="2"/>
  <c r="T298" i="2"/>
  <c r="S298" i="2"/>
  <c r="M298" i="2"/>
  <c r="N298" i="2"/>
  <c r="J298" i="2"/>
  <c r="U297" i="2"/>
  <c r="T297" i="2"/>
  <c r="S297" i="2"/>
  <c r="M297" i="2"/>
  <c r="N297" i="2"/>
  <c r="J297" i="2"/>
  <c r="U296" i="2"/>
  <c r="T296" i="2"/>
  <c r="S296" i="2"/>
  <c r="M296" i="2"/>
  <c r="N296" i="2"/>
  <c r="J296" i="2"/>
  <c r="U295" i="2"/>
  <c r="T295" i="2"/>
  <c r="S295" i="2"/>
  <c r="M295" i="2"/>
  <c r="N295" i="2"/>
  <c r="J295" i="2"/>
  <c r="U294" i="2"/>
  <c r="T294" i="2"/>
  <c r="S294" i="2"/>
  <c r="M294" i="2"/>
  <c r="N294" i="2"/>
  <c r="J294" i="2"/>
  <c r="U293" i="2"/>
  <c r="T293" i="2"/>
  <c r="S293" i="2"/>
  <c r="M293" i="2"/>
  <c r="N293" i="2"/>
  <c r="J293" i="2"/>
  <c r="U292" i="2"/>
  <c r="T292" i="2"/>
  <c r="S292" i="2"/>
  <c r="M292" i="2"/>
  <c r="N292" i="2"/>
  <c r="J292" i="2"/>
  <c r="U291" i="2"/>
  <c r="T291" i="2"/>
  <c r="S291" i="2"/>
  <c r="M291" i="2"/>
  <c r="N291" i="2"/>
  <c r="J291" i="2"/>
  <c r="U290" i="2"/>
  <c r="T290" i="2"/>
  <c r="S290" i="2"/>
  <c r="M290" i="2"/>
  <c r="N290" i="2"/>
  <c r="J290" i="2"/>
  <c r="U289" i="2"/>
  <c r="T289" i="2"/>
  <c r="S289" i="2"/>
  <c r="M289" i="2"/>
  <c r="N289" i="2"/>
  <c r="J289" i="2"/>
  <c r="U288" i="2"/>
  <c r="T288" i="2"/>
  <c r="S288" i="2"/>
  <c r="M288" i="2"/>
  <c r="N288" i="2"/>
  <c r="J288" i="2"/>
  <c r="U287" i="2"/>
  <c r="T287" i="2"/>
  <c r="S287" i="2"/>
  <c r="M287" i="2"/>
  <c r="N287" i="2"/>
  <c r="J287" i="2"/>
  <c r="U286" i="2"/>
  <c r="T286" i="2"/>
  <c r="S286" i="2"/>
  <c r="M286" i="2"/>
  <c r="N286" i="2"/>
  <c r="J286" i="2"/>
  <c r="U285" i="2"/>
  <c r="T285" i="2"/>
  <c r="S285" i="2"/>
  <c r="M285" i="2"/>
  <c r="N285" i="2"/>
  <c r="J285" i="2"/>
  <c r="U284" i="2"/>
  <c r="T284" i="2"/>
  <c r="S284" i="2"/>
  <c r="M284" i="2"/>
  <c r="N284" i="2"/>
  <c r="J284" i="2"/>
  <c r="U283" i="2"/>
  <c r="T283" i="2"/>
  <c r="S283" i="2"/>
  <c r="M283" i="2"/>
  <c r="N283" i="2"/>
  <c r="J283" i="2"/>
  <c r="U282" i="2"/>
  <c r="T282" i="2"/>
  <c r="S282" i="2"/>
  <c r="M282" i="2"/>
  <c r="N282" i="2"/>
  <c r="J282" i="2"/>
  <c r="U281" i="2"/>
  <c r="T281" i="2"/>
  <c r="S281" i="2"/>
  <c r="M281" i="2"/>
  <c r="N281" i="2"/>
  <c r="J281" i="2"/>
  <c r="U280" i="2"/>
  <c r="T280" i="2"/>
  <c r="S280" i="2"/>
  <c r="M280" i="2"/>
  <c r="N280" i="2"/>
  <c r="J280" i="2"/>
  <c r="U279" i="2"/>
  <c r="T279" i="2"/>
  <c r="S279" i="2"/>
  <c r="M279" i="2"/>
  <c r="N279" i="2"/>
  <c r="J279" i="2"/>
  <c r="U278" i="2"/>
  <c r="T278" i="2"/>
  <c r="S278" i="2"/>
  <c r="M278" i="2"/>
  <c r="N278" i="2"/>
  <c r="J278" i="2"/>
  <c r="U277" i="2"/>
  <c r="T277" i="2"/>
  <c r="S277" i="2"/>
  <c r="M277" i="2"/>
  <c r="N277" i="2"/>
  <c r="J277" i="2"/>
  <c r="U276" i="2"/>
  <c r="T276" i="2"/>
  <c r="S276" i="2"/>
  <c r="M276" i="2"/>
  <c r="N276" i="2"/>
  <c r="J276" i="2"/>
  <c r="U275" i="2"/>
  <c r="T275" i="2"/>
  <c r="S275" i="2"/>
  <c r="M275" i="2"/>
  <c r="N275" i="2"/>
  <c r="J275" i="2"/>
  <c r="U274" i="2"/>
  <c r="T274" i="2"/>
  <c r="S274" i="2"/>
  <c r="M274" i="2"/>
  <c r="N274" i="2"/>
  <c r="J274" i="2"/>
  <c r="U273" i="2"/>
  <c r="T273" i="2"/>
  <c r="S273" i="2"/>
  <c r="M273" i="2"/>
  <c r="N273" i="2"/>
  <c r="J273" i="2"/>
  <c r="U272" i="2"/>
  <c r="T272" i="2"/>
  <c r="S272" i="2"/>
  <c r="M272" i="2"/>
  <c r="N272" i="2"/>
  <c r="J272" i="2"/>
  <c r="U271" i="2"/>
  <c r="T271" i="2"/>
  <c r="S271" i="2"/>
  <c r="M271" i="2"/>
  <c r="N271" i="2"/>
  <c r="J271" i="2"/>
  <c r="U270" i="2"/>
  <c r="T270" i="2"/>
  <c r="S270" i="2"/>
  <c r="M270" i="2"/>
  <c r="N270" i="2"/>
  <c r="J270" i="2"/>
  <c r="U269" i="2"/>
  <c r="T269" i="2"/>
  <c r="S269" i="2"/>
  <c r="M269" i="2"/>
  <c r="N269" i="2"/>
  <c r="J269" i="2"/>
  <c r="U268" i="2"/>
  <c r="T268" i="2"/>
  <c r="S268" i="2"/>
  <c r="M268" i="2"/>
  <c r="N268" i="2"/>
  <c r="J268" i="2"/>
  <c r="U267" i="2"/>
  <c r="T267" i="2"/>
  <c r="S267" i="2"/>
  <c r="M267" i="2"/>
  <c r="N267" i="2"/>
  <c r="J267" i="2"/>
  <c r="U266" i="2"/>
  <c r="T266" i="2"/>
  <c r="S266" i="2"/>
  <c r="M266" i="2"/>
  <c r="N266" i="2"/>
  <c r="J266" i="2"/>
  <c r="U265" i="2"/>
  <c r="T265" i="2"/>
  <c r="S265" i="2"/>
  <c r="M265" i="2"/>
  <c r="N265" i="2"/>
  <c r="J265" i="2"/>
  <c r="U264" i="2"/>
  <c r="T264" i="2"/>
  <c r="S264" i="2"/>
  <c r="M264" i="2"/>
  <c r="N264" i="2"/>
  <c r="J264" i="2"/>
  <c r="U263" i="2"/>
  <c r="T263" i="2"/>
  <c r="S263" i="2"/>
  <c r="M263" i="2"/>
  <c r="N263" i="2"/>
  <c r="J263" i="2"/>
  <c r="U262" i="2"/>
  <c r="T262" i="2"/>
  <c r="S262" i="2"/>
  <c r="M262" i="2"/>
  <c r="N262" i="2"/>
  <c r="J262" i="2"/>
  <c r="U261" i="2"/>
  <c r="T261" i="2"/>
  <c r="S261" i="2"/>
  <c r="M261" i="2"/>
  <c r="N261" i="2"/>
  <c r="J261" i="2"/>
  <c r="U260" i="2"/>
  <c r="T260" i="2"/>
  <c r="S260" i="2"/>
  <c r="M260" i="2"/>
  <c r="N260" i="2"/>
  <c r="J260" i="2"/>
  <c r="U259" i="2"/>
  <c r="T259" i="2"/>
  <c r="S259" i="2"/>
  <c r="M259" i="2"/>
  <c r="N259" i="2"/>
  <c r="J259" i="2"/>
  <c r="U258" i="2"/>
  <c r="T258" i="2"/>
  <c r="S258" i="2"/>
  <c r="M258" i="2"/>
  <c r="N258" i="2"/>
  <c r="J258" i="2"/>
  <c r="U257" i="2"/>
  <c r="T257" i="2"/>
  <c r="S257" i="2"/>
  <c r="M257" i="2"/>
  <c r="N257" i="2"/>
  <c r="J257" i="2"/>
  <c r="U256" i="2"/>
  <c r="T256" i="2"/>
  <c r="S256" i="2"/>
  <c r="M256" i="2"/>
  <c r="N256" i="2"/>
  <c r="J256" i="2"/>
  <c r="U255" i="2"/>
  <c r="T255" i="2"/>
  <c r="S255" i="2"/>
  <c r="M255" i="2"/>
  <c r="N255" i="2"/>
  <c r="J255" i="2"/>
  <c r="U254" i="2"/>
  <c r="T254" i="2"/>
  <c r="S254" i="2"/>
  <c r="M254" i="2"/>
  <c r="N254" i="2"/>
  <c r="J254" i="2"/>
  <c r="U253" i="2"/>
  <c r="T253" i="2"/>
  <c r="S253" i="2"/>
  <c r="M253" i="2"/>
  <c r="N253" i="2"/>
  <c r="J253" i="2"/>
  <c r="U252" i="2"/>
  <c r="T252" i="2"/>
  <c r="S252" i="2"/>
  <c r="M252" i="2"/>
  <c r="N252" i="2"/>
  <c r="J252" i="2"/>
  <c r="U251" i="2"/>
  <c r="T251" i="2"/>
  <c r="S251" i="2"/>
  <c r="M251" i="2"/>
  <c r="N251" i="2"/>
  <c r="J251" i="2"/>
  <c r="U250" i="2"/>
  <c r="T250" i="2"/>
  <c r="S250" i="2"/>
  <c r="M250" i="2"/>
  <c r="N250" i="2"/>
  <c r="J250" i="2"/>
  <c r="U249" i="2"/>
  <c r="T249" i="2"/>
  <c r="S249" i="2"/>
  <c r="M249" i="2"/>
  <c r="N249" i="2"/>
  <c r="J249" i="2"/>
  <c r="U248" i="2"/>
  <c r="T248" i="2"/>
  <c r="S248" i="2"/>
  <c r="M248" i="2"/>
  <c r="N248" i="2"/>
  <c r="J248" i="2"/>
  <c r="U247" i="2"/>
  <c r="T247" i="2"/>
  <c r="S247" i="2"/>
  <c r="M247" i="2"/>
  <c r="N247" i="2"/>
  <c r="J247" i="2"/>
  <c r="U246" i="2"/>
  <c r="T246" i="2"/>
  <c r="S246" i="2"/>
  <c r="M246" i="2"/>
  <c r="N246" i="2"/>
  <c r="J246" i="2"/>
  <c r="U245" i="2"/>
  <c r="T245" i="2"/>
  <c r="S245" i="2"/>
  <c r="M245" i="2"/>
  <c r="N245" i="2"/>
  <c r="J245" i="2"/>
  <c r="U244" i="2"/>
  <c r="T244" i="2"/>
  <c r="S244" i="2"/>
  <c r="M244" i="2"/>
  <c r="N244" i="2"/>
  <c r="J244" i="2"/>
  <c r="U243" i="2"/>
  <c r="T243" i="2"/>
  <c r="S243" i="2"/>
  <c r="M243" i="2"/>
  <c r="N243" i="2"/>
  <c r="J243" i="2"/>
  <c r="U242" i="2"/>
  <c r="T242" i="2"/>
  <c r="S242" i="2"/>
  <c r="M242" i="2"/>
  <c r="N242" i="2"/>
  <c r="J242" i="2"/>
  <c r="U241" i="2"/>
  <c r="T241" i="2"/>
  <c r="S241" i="2"/>
  <c r="M241" i="2"/>
  <c r="N241" i="2"/>
  <c r="J241" i="2"/>
  <c r="U240" i="2"/>
  <c r="T240" i="2"/>
  <c r="S240" i="2"/>
  <c r="M240" i="2"/>
  <c r="N240" i="2"/>
  <c r="J240" i="2"/>
  <c r="U239" i="2"/>
  <c r="T239" i="2"/>
  <c r="S239" i="2"/>
  <c r="M239" i="2"/>
  <c r="N239" i="2"/>
  <c r="J239" i="2"/>
  <c r="U238" i="2"/>
  <c r="T238" i="2"/>
  <c r="S238" i="2"/>
  <c r="M238" i="2"/>
  <c r="N238" i="2"/>
  <c r="J238" i="2"/>
  <c r="U237" i="2"/>
  <c r="T237" i="2"/>
  <c r="S237" i="2"/>
  <c r="M237" i="2"/>
  <c r="N237" i="2"/>
  <c r="J237" i="2"/>
  <c r="U236" i="2"/>
  <c r="T236" i="2"/>
  <c r="S236" i="2"/>
  <c r="M236" i="2"/>
  <c r="N236" i="2"/>
  <c r="J236" i="2"/>
  <c r="U235" i="2"/>
  <c r="T235" i="2"/>
  <c r="S235" i="2"/>
  <c r="M235" i="2"/>
  <c r="N235" i="2"/>
  <c r="J235" i="2"/>
  <c r="U234" i="2"/>
  <c r="T234" i="2"/>
  <c r="S234" i="2"/>
  <c r="M234" i="2"/>
  <c r="N234" i="2"/>
  <c r="J234" i="2"/>
  <c r="U233" i="2"/>
  <c r="T233" i="2"/>
  <c r="S233" i="2"/>
  <c r="M233" i="2"/>
  <c r="N233" i="2"/>
  <c r="J233" i="2"/>
  <c r="U232" i="2"/>
  <c r="T232" i="2"/>
  <c r="S232" i="2"/>
  <c r="M232" i="2"/>
  <c r="N232" i="2"/>
  <c r="J232" i="2"/>
  <c r="U231" i="2"/>
  <c r="T231" i="2"/>
  <c r="S231" i="2"/>
  <c r="M231" i="2"/>
  <c r="N231" i="2"/>
  <c r="J231" i="2"/>
  <c r="U230" i="2"/>
  <c r="T230" i="2"/>
  <c r="S230" i="2"/>
  <c r="M230" i="2"/>
  <c r="N230" i="2"/>
  <c r="J230" i="2"/>
  <c r="U229" i="2"/>
  <c r="T229" i="2"/>
  <c r="S229" i="2"/>
  <c r="M229" i="2"/>
  <c r="N229" i="2"/>
  <c r="J229" i="2"/>
  <c r="U228" i="2"/>
  <c r="T228" i="2"/>
  <c r="S228" i="2"/>
  <c r="M228" i="2"/>
  <c r="N228" i="2"/>
  <c r="J228" i="2"/>
  <c r="U227" i="2"/>
  <c r="T227" i="2"/>
  <c r="S227" i="2"/>
  <c r="M227" i="2"/>
  <c r="N227" i="2"/>
  <c r="J227" i="2"/>
  <c r="U226" i="2"/>
  <c r="T226" i="2"/>
  <c r="S226" i="2"/>
  <c r="M226" i="2"/>
  <c r="N226" i="2"/>
  <c r="J226" i="2"/>
  <c r="U225" i="2"/>
  <c r="T225" i="2"/>
  <c r="S225" i="2"/>
  <c r="M225" i="2"/>
  <c r="N225" i="2"/>
  <c r="J225" i="2"/>
  <c r="U224" i="2"/>
  <c r="T224" i="2"/>
  <c r="S224" i="2"/>
  <c r="M224" i="2"/>
  <c r="N224" i="2"/>
  <c r="J224" i="2"/>
  <c r="U223" i="2"/>
  <c r="T223" i="2"/>
  <c r="S223" i="2"/>
  <c r="M223" i="2"/>
  <c r="N223" i="2"/>
  <c r="J223" i="2"/>
  <c r="U222" i="2"/>
  <c r="T222" i="2"/>
  <c r="S222" i="2"/>
  <c r="M222" i="2"/>
  <c r="N222" i="2"/>
  <c r="J222" i="2"/>
  <c r="U221" i="2"/>
  <c r="T221" i="2"/>
  <c r="S221" i="2"/>
  <c r="M221" i="2"/>
  <c r="N221" i="2"/>
  <c r="J221" i="2"/>
  <c r="U220" i="2"/>
  <c r="T220" i="2"/>
  <c r="S220" i="2"/>
  <c r="M220" i="2"/>
  <c r="N220" i="2"/>
  <c r="J220" i="2"/>
  <c r="U219" i="2"/>
  <c r="T219" i="2"/>
  <c r="S219" i="2"/>
  <c r="M219" i="2"/>
  <c r="N219" i="2"/>
  <c r="J219" i="2"/>
  <c r="U218" i="2"/>
  <c r="T218" i="2"/>
  <c r="S218" i="2"/>
  <c r="M218" i="2"/>
  <c r="N218" i="2"/>
  <c r="J218" i="2"/>
  <c r="U217" i="2"/>
  <c r="T217" i="2"/>
  <c r="S217" i="2"/>
  <c r="M217" i="2"/>
  <c r="N217" i="2"/>
  <c r="J217" i="2"/>
  <c r="U216" i="2"/>
  <c r="T216" i="2"/>
  <c r="S216" i="2"/>
  <c r="M216" i="2"/>
  <c r="N216" i="2"/>
  <c r="J216" i="2"/>
  <c r="U215" i="2"/>
  <c r="T215" i="2"/>
  <c r="S215" i="2"/>
  <c r="M215" i="2"/>
  <c r="N215" i="2"/>
  <c r="J215" i="2"/>
  <c r="U214" i="2"/>
  <c r="T214" i="2"/>
  <c r="S214" i="2"/>
  <c r="M214" i="2"/>
  <c r="N214" i="2"/>
  <c r="J214" i="2"/>
  <c r="U213" i="2"/>
  <c r="T213" i="2"/>
  <c r="S213" i="2"/>
  <c r="M213" i="2"/>
  <c r="N213" i="2"/>
  <c r="J213" i="2"/>
  <c r="U212" i="2"/>
  <c r="T212" i="2"/>
  <c r="S212" i="2"/>
  <c r="M212" i="2"/>
  <c r="N212" i="2"/>
  <c r="J212" i="2"/>
  <c r="U211" i="2"/>
  <c r="T211" i="2"/>
  <c r="S211" i="2"/>
  <c r="M211" i="2"/>
  <c r="N211" i="2"/>
  <c r="J211" i="2"/>
  <c r="U210" i="2"/>
  <c r="T210" i="2"/>
  <c r="S210" i="2"/>
  <c r="M210" i="2"/>
  <c r="N210" i="2"/>
  <c r="J210" i="2"/>
  <c r="U209" i="2"/>
  <c r="T209" i="2"/>
  <c r="S209" i="2"/>
  <c r="M209" i="2"/>
  <c r="N209" i="2"/>
  <c r="J209" i="2"/>
  <c r="U208" i="2"/>
  <c r="T208" i="2"/>
  <c r="S208" i="2"/>
  <c r="M208" i="2"/>
  <c r="N208" i="2"/>
  <c r="J208" i="2"/>
  <c r="U207" i="2"/>
  <c r="T207" i="2"/>
  <c r="S207" i="2"/>
  <c r="M207" i="2"/>
  <c r="N207" i="2"/>
  <c r="J207" i="2"/>
  <c r="U206" i="2"/>
  <c r="T206" i="2"/>
  <c r="S206" i="2"/>
  <c r="M206" i="2"/>
  <c r="N206" i="2"/>
  <c r="J206" i="2"/>
  <c r="U205" i="2"/>
  <c r="T205" i="2"/>
  <c r="S205" i="2"/>
  <c r="M205" i="2"/>
  <c r="N205" i="2"/>
  <c r="J205" i="2"/>
  <c r="U204" i="2"/>
  <c r="T204" i="2"/>
  <c r="S204" i="2"/>
  <c r="M204" i="2"/>
  <c r="N204" i="2"/>
  <c r="J204" i="2"/>
  <c r="U203" i="2"/>
  <c r="T203" i="2"/>
  <c r="S203" i="2"/>
  <c r="M203" i="2"/>
  <c r="N203" i="2"/>
  <c r="J203" i="2"/>
  <c r="U202" i="2"/>
  <c r="T202" i="2"/>
  <c r="S202" i="2"/>
  <c r="M202" i="2"/>
  <c r="N202" i="2"/>
  <c r="J202" i="2"/>
  <c r="U201" i="2"/>
  <c r="T201" i="2"/>
  <c r="S201" i="2"/>
  <c r="M201" i="2"/>
  <c r="N201" i="2"/>
  <c r="J201" i="2"/>
  <c r="U200" i="2"/>
  <c r="T200" i="2"/>
  <c r="S200" i="2"/>
  <c r="M200" i="2"/>
  <c r="N200" i="2"/>
  <c r="J200" i="2"/>
  <c r="U199" i="2"/>
  <c r="T199" i="2"/>
  <c r="S199" i="2"/>
  <c r="M199" i="2"/>
  <c r="N199" i="2"/>
  <c r="J199" i="2"/>
  <c r="U198" i="2"/>
  <c r="T198" i="2"/>
  <c r="S198" i="2"/>
  <c r="M198" i="2"/>
  <c r="N198" i="2"/>
  <c r="J198" i="2"/>
  <c r="U197" i="2"/>
  <c r="T197" i="2"/>
  <c r="S197" i="2"/>
  <c r="M197" i="2"/>
  <c r="N197" i="2"/>
  <c r="J197" i="2"/>
  <c r="U196" i="2"/>
  <c r="T196" i="2"/>
  <c r="S196" i="2"/>
  <c r="M196" i="2"/>
  <c r="N196" i="2"/>
  <c r="J196" i="2"/>
  <c r="U195" i="2"/>
  <c r="T195" i="2"/>
  <c r="S195" i="2"/>
  <c r="M195" i="2"/>
  <c r="N195" i="2"/>
  <c r="J195" i="2"/>
  <c r="U194" i="2"/>
  <c r="T194" i="2"/>
  <c r="S194" i="2"/>
  <c r="M194" i="2"/>
  <c r="N194" i="2"/>
  <c r="J194" i="2"/>
  <c r="U193" i="2"/>
  <c r="T193" i="2"/>
  <c r="S193" i="2"/>
  <c r="M193" i="2"/>
  <c r="N193" i="2"/>
  <c r="J193" i="2"/>
  <c r="U192" i="2"/>
  <c r="T192" i="2"/>
  <c r="S192" i="2"/>
  <c r="M192" i="2"/>
  <c r="N192" i="2"/>
  <c r="J192" i="2"/>
  <c r="U191" i="2"/>
  <c r="T191" i="2"/>
  <c r="S191" i="2"/>
  <c r="M191" i="2"/>
  <c r="N191" i="2"/>
  <c r="J191" i="2"/>
  <c r="U190" i="2"/>
  <c r="T190" i="2"/>
  <c r="S190" i="2"/>
  <c r="M190" i="2"/>
  <c r="N190" i="2"/>
  <c r="J190" i="2"/>
  <c r="U189" i="2"/>
  <c r="T189" i="2"/>
  <c r="S189" i="2"/>
  <c r="M189" i="2"/>
  <c r="N189" i="2"/>
  <c r="J189" i="2"/>
  <c r="U188" i="2"/>
  <c r="T188" i="2"/>
  <c r="S188" i="2"/>
  <c r="M188" i="2"/>
  <c r="N188" i="2"/>
  <c r="J188" i="2"/>
  <c r="U187" i="2"/>
  <c r="T187" i="2"/>
  <c r="S187" i="2"/>
  <c r="M187" i="2"/>
  <c r="N187" i="2"/>
  <c r="J187" i="2"/>
  <c r="U186" i="2"/>
  <c r="T186" i="2"/>
  <c r="S186" i="2"/>
  <c r="M186" i="2"/>
  <c r="N186" i="2"/>
  <c r="J186" i="2"/>
  <c r="U185" i="2"/>
  <c r="T185" i="2"/>
  <c r="S185" i="2"/>
  <c r="M185" i="2"/>
  <c r="N185" i="2"/>
  <c r="J185" i="2"/>
  <c r="U184" i="2"/>
  <c r="T184" i="2"/>
  <c r="S184" i="2"/>
  <c r="M184" i="2"/>
  <c r="N184" i="2"/>
  <c r="J184" i="2"/>
  <c r="U183" i="2"/>
  <c r="T183" i="2"/>
  <c r="S183" i="2"/>
  <c r="M183" i="2"/>
  <c r="N183" i="2"/>
  <c r="J183" i="2"/>
  <c r="U182" i="2"/>
  <c r="T182" i="2"/>
  <c r="S182" i="2"/>
  <c r="M182" i="2"/>
  <c r="N182" i="2"/>
  <c r="J182" i="2"/>
  <c r="U181" i="2"/>
  <c r="T181" i="2"/>
  <c r="S181" i="2"/>
  <c r="M181" i="2"/>
  <c r="N181" i="2"/>
  <c r="J181" i="2"/>
  <c r="U180" i="2"/>
  <c r="T180" i="2"/>
  <c r="S180" i="2"/>
  <c r="M180" i="2"/>
  <c r="N180" i="2"/>
  <c r="J180" i="2"/>
  <c r="U179" i="2"/>
  <c r="T179" i="2"/>
  <c r="S179" i="2"/>
  <c r="M179" i="2"/>
  <c r="N179" i="2"/>
  <c r="J179" i="2"/>
  <c r="U178" i="2"/>
  <c r="T178" i="2"/>
  <c r="S178" i="2"/>
  <c r="M178" i="2"/>
  <c r="N178" i="2"/>
  <c r="J178" i="2"/>
  <c r="U177" i="2"/>
  <c r="T177" i="2"/>
  <c r="S177" i="2"/>
  <c r="M177" i="2"/>
  <c r="N177" i="2"/>
  <c r="J177" i="2"/>
  <c r="U176" i="2"/>
  <c r="T176" i="2"/>
  <c r="S176" i="2"/>
  <c r="M176" i="2"/>
  <c r="N176" i="2"/>
  <c r="J176" i="2"/>
  <c r="U175" i="2"/>
  <c r="T175" i="2"/>
  <c r="S175" i="2"/>
  <c r="M175" i="2"/>
  <c r="N175" i="2"/>
  <c r="J175" i="2"/>
  <c r="U174" i="2"/>
  <c r="T174" i="2"/>
  <c r="S174" i="2"/>
  <c r="M174" i="2"/>
  <c r="N174" i="2"/>
  <c r="J174" i="2"/>
  <c r="U173" i="2"/>
  <c r="T173" i="2"/>
  <c r="S173" i="2"/>
  <c r="M173" i="2"/>
  <c r="N173" i="2"/>
  <c r="J173" i="2"/>
  <c r="U172" i="2"/>
  <c r="T172" i="2"/>
  <c r="S172" i="2"/>
  <c r="M172" i="2"/>
  <c r="N172" i="2"/>
  <c r="J172" i="2"/>
  <c r="U171" i="2"/>
  <c r="T171" i="2"/>
  <c r="S171" i="2"/>
  <c r="M171" i="2"/>
  <c r="N171" i="2"/>
  <c r="J171" i="2"/>
  <c r="U170" i="2"/>
  <c r="T170" i="2"/>
  <c r="S170" i="2"/>
  <c r="M170" i="2"/>
  <c r="N170" i="2"/>
  <c r="J170" i="2"/>
  <c r="U169" i="2"/>
  <c r="T169" i="2"/>
  <c r="S169" i="2"/>
  <c r="M169" i="2"/>
  <c r="N169" i="2"/>
  <c r="J169" i="2"/>
  <c r="U168" i="2"/>
  <c r="T168" i="2"/>
  <c r="S168" i="2"/>
  <c r="M168" i="2"/>
  <c r="N168" i="2"/>
  <c r="J168" i="2"/>
  <c r="U167" i="2"/>
  <c r="T167" i="2"/>
  <c r="S167" i="2"/>
  <c r="M167" i="2"/>
  <c r="N167" i="2"/>
  <c r="J167" i="2"/>
  <c r="U166" i="2"/>
  <c r="T166" i="2"/>
  <c r="S166" i="2"/>
  <c r="M166" i="2"/>
  <c r="N166" i="2"/>
  <c r="J166" i="2"/>
  <c r="U165" i="2"/>
  <c r="T165" i="2"/>
  <c r="S165" i="2"/>
  <c r="M165" i="2"/>
  <c r="N165" i="2"/>
  <c r="J165" i="2"/>
  <c r="U164" i="2"/>
  <c r="T164" i="2"/>
  <c r="S164" i="2"/>
  <c r="M164" i="2"/>
  <c r="N164" i="2"/>
  <c r="J164" i="2"/>
  <c r="U163" i="2"/>
  <c r="T163" i="2"/>
  <c r="S163" i="2"/>
  <c r="M163" i="2"/>
  <c r="N163" i="2"/>
  <c r="J163" i="2"/>
  <c r="U162" i="2"/>
  <c r="T162" i="2"/>
  <c r="S162" i="2"/>
  <c r="M162" i="2"/>
  <c r="N162" i="2"/>
  <c r="J162" i="2"/>
  <c r="U161" i="2"/>
  <c r="T161" i="2"/>
  <c r="S161" i="2"/>
  <c r="M161" i="2"/>
  <c r="N161" i="2"/>
  <c r="J161" i="2"/>
  <c r="U160" i="2"/>
  <c r="T160" i="2"/>
  <c r="S160" i="2"/>
  <c r="M160" i="2"/>
  <c r="N160" i="2"/>
  <c r="J160" i="2"/>
  <c r="U159" i="2"/>
  <c r="T159" i="2"/>
  <c r="S159" i="2"/>
  <c r="M159" i="2"/>
  <c r="N159" i="2"/>
  <c r="J159" i="2"/>
  <c r="U158" i="2"/>
  <c r="T158" i="2"/>
  <c r="S158" i="2"/>
  <c r="M158" i="2"/>
  <c r="N158" i="2"/>
  <c r="J158" i="2"/>
  <c r="U157" i="2"/>
  <c r="T157" i="2"/>
  <c r="S157" i="2"/>
  <c r="M157" i="2"/>
  <c r="N157" i="2"/>
  <c r="J157" i="2"/>
  <c r="U156" i="2"/>
  <c r="T156" i="2"/>
  <c r="S156" i="2"/>
  <c r="M156" i="2"/>
  <c r="N156" i="2"/>
  <c r="J156" i="2"/>
  <c r="U155" i="2"/>
  <c r="T155" i="2"/>
  <c r="S155" i="2"/>
  <c r="M155" i="2"/>
  <c r="N155" i="2"/>
  <c r="J155" i="2"/>
  <c r="U154" i="2"/>
  <c r="T154" i="2"/>
  <c r="S154" i="2"/>
  <c r="M154" i="2"/>
  <c r="N154" i="2"/>
  <c r="J154" i="2"/>
  <c r="U153" i="2"/>
  <c r="T153" i="2"/>
  <c r="S153" i="2"/>
  <c r="M153" i="2"/>
  <c r="N153" i="2"/>
  <c r="J153" i="2"/>
  <c r="U152" i="2"/>
  <c r="T152" i="2"/>
  <c r="S152" i="2"/>
  <c r="M152" i="2"/>
  <c r="N152" i="2"/>
  <c r="J152" i="2"/>
  <c r="U151" i="2"/>
  <c r="T151" i="2"/>
  <c r="S151" i="2"/>
  <c r="M151" i="2"/>
  <c r="N151" i="2"/>
  <c r="J151" i="2"/>
  <c r="U150" i="2"/>
  <c r="T150" i="2"/>
  <c r="S150" i="2"/>
  <c r="M150" i="2"/>
  <c r="N150" i="2"/>
  <c r="J150" i="2"/>
  <c r="U149" i="2"/>
  <c r="T149" i="2"/>
  <c r="S149" i="2"/>
  <c r="M149" i="2"/>
  <c r="N149" i="2"/>
  <c r="J149" i="2"/>
  <c r="U148" i="2"/>
  <c r="T148" i="2"/>
  <c r="S148" i="2"/>
  <c r="M148" i="2"/>
  <c r="N148" i="2"/>
  <c r="J148" i="2"/>
  <c r="U147" i="2"/>
  <c r="T147" i="2"/>
  <c r="S147" i="2"/>
  <c r="M147" i="2"/>
  <c r="N147" i="2"/>
  <c r="J147" i="2"/>
  <c r="U146" i="2"/>
  <c r="T146" i="2"/>
  <c r="S146" i="2"/>
  <c r="M146" i="2"/>
  <c r="N146" i="2"/>
  <c r="J146" i="2"/>
  <c r="U145" i="2"/>
  <c r="T145" i="2"/>
  <c r="S145" i="2"/>
  <c r="M145" i="2"/>
  <c r="N145" i="2"/>
  <c r="J145" i="2"/>
  <c r="U144" i="2"/>
  <c r="T144" i="2"/>
  <c r="S144" i="2"/>
  <c r="M144" i="2"/>
  <c r="N144" i="2"/>
  <c r="J144" i="2"/>
  <c r="U143" i="2"/>
  <c r="T143" i="2"/>
  <c r="S143" i="2"/>
  <c r="M143" i="2"/>
  <c r="N143" i="2"/>
  <c r="J143" i="2"/>
  <c r="U142" i="2"/>
  <c r="T142" i="2"/>
  <c r="S142" i="2"/>
  <c r="M142" i="2"/>
  <c r="N142" i="2"/>
  <c r="J142" i="2"/>
  <c r="U141" i="2"/>
  <c r="T141" i="2"/>
  <c r="S141" i="2"/>
  <c r="M141" i="2"/>
  <c r="N141" i="2"/>
  <c r="J141" i="2"/>
  <c r="U140" i="2"/>
  <c r="T140" i="2"/>
  <c r="S140" i="2"/>
  <c r="M140" i="2"/>
  <c r="N140" i="2"/>
  <c r="J140" i="2"/>
  <c r="U139" i="2"/>
  <c r="T139" i="2"/>
  <c r="S139" i="2"/>
  <c r="M139" i="2"/>
  <c r="N139" i="2"/>
  <c r="J139" i="2"/>
  <c r="U138" i="2"/>
  <c r="T138" i="2"/>
  <c r="S138" i="2"/>
  <c r="M138" i="2"/>
  <c r="N138" i="2"/>
  <c r="J138" i="2"/>
  <c r="U137" i="2"/>
  <c r="T137" i="2"/>
  <c r="S137" i="2"/>
  <c r="M137" i="2"/>
  <c r="N137" i="2"/>
  <c r="J137" i="2"/>
  <c r="U136" i="2"/>
  <c r="T136" i="2"/>
  <c r="S136" i="2"/>
  <c r="M136" i="2"/>
  <c r="N136" i="2"/>
  <c r="J136" i="2"/>
  <c r="U135" i="2"/>
  <c r="T135" i="2"/>
  <c r="S135" i="2"/>
  <c r="M135" i="2"/>
  <c r="N135" i="2"/>
  <c r="J135" i="2"/>
  <c r="U134" i="2"/>
  <c r="T134" i="2"/>
  <c r="S134" i="2"/>
  <c r="M134" i="2"/>
  <c r="N134" i="2"/>
  <c r="J134" i="2"/>
  <c r="U133" i="2"/>
  <c r="T133" i="2"/>
  <c r="S133" i="2"/>
  <c r="M133" i="2"/>
  <c r="N133" i="2"/>
  <c r="J133" i="2"/>
  <c r="U132" i="2"/>
  <c r="T132" i="2"/>
  <c r="S132" i="2"/>
  <c r="M132" i="2"/>
  <c r="N132" i="2"/>
  <c r="J132" i="2"/>
  <c r="U131" i="2"/>
  <c r="T131" i="2"/>
  <c r="S131" i="2"/>
  <c r="M131" i="2"/>
  <c r="N131" i="2"/>
  <c r="J131" i="2"/>
  <c r="U130" i="2"/>
  <c r="T130" i="2"/>
  <c r="S130" i="2"/>
  <c r="M130" i="2"/>
  <c r="N130" i="2"/>
  <c r="J130" i="2"/>
  <c r="U129" i="2"/>
  <c r="T129" i="2"/>
  <c r="S129" i="2"/>
  <c r="M129" i="2"/>
  <c r="N129" i="2"/>
  <c r="J129" i="2"/>
  <c r="U128" i="2"/>
  <c r="T128" i="2"/>
  <c r="S128" i="2"/>
  <c r="M128" i="2"/>
  <c r="N128" i="2"/>
  <c r="J128" i="2"/>
  <c r="U127" i="2"/>
  <c r="T127" i="2"/>
  <c r="S127" i="2"/>
  <c r="M127" i="2"/>
  <c r="N127" i="2"/>
  <c r="J127" i="2"/>
  <c r="U126" i="2"/>
  <c r="T126" i="2"/>
  <c r="S126" i="2"/>
  <c r="M126" i="2"/>
  <c r="N126" i="2"/>
  <c r="J126" i="2"/>
  <c r="U125" i="2"/>
  <c r="T125" i="2"/>
  <c r="S125" i="2"/>
  <c r="M125" i="2"/>
  <c r="N125" i="2"/>
  <c r="J125" i="2"/>
  <c r="U124" i="2"/>
  <c r="T124" i="2"/>
  <c r="S124" i="2"/>
  <c r="M124" i="2"/>
  <c r="N124" i="2"/>
  <c r="J124" i="2"/>
  <c r="U123" i="2"/>
  <c r="T123" i="2"/>
  <c r="S123" i="2"/>
  <c r="M123" i="2"/>
  <c r="N123" i="2"/>
  <c r="J123" i="2"/>
  <c r="U122" i="2"/>
  <c r="T122" i="2"/>
  <c r="S122" i="2"/>
  <c r="M122" i="2"/>
  <c r="N122" i="2"/>
  <c r="J122" i="2"/>
  <c r="U121" i="2"/>
  <c r="T121" i="2"/>
  <c r="S121" i="2"/>
  <c r="M121" i="2"/>
  <c r="N121" i="2"/>
  <c r="J121" i="2"/>
  <c r="U120" i="2"/>
  <c r="T120" i="2"/>
  <c r="S120" i="2"/>
  <c r="M120" i="2"/>
  <c r="N120" i="2"/>
  <c r="J120" i="2"/>
  <c r="U119" i="2"/>
  <c r="T119" i="2"/>
  <c r="S119" i="2"/>
  <c r="M119" i="2"/>
  <c r="N119" i="2"/>
  <c r="J119" i="2"/>
  <c r="U118" i="2"/>
  <c r="T118" i="2"/>
  <c r="S118" i="2"/>
  <c r="M118" i="2"/>
  <c r="N118" i="2"/>
  <c r="J118" i="2"/>
  <c r="U117" i="2"/>
  <c r="T117" i="2"/>
  <c r="S117" i="2"/>
  <c r="M117" i="2"/>
  <c r="N117" i="2"/>
  <c r="J117" i="2"/>
  <c r="U116" i="2"/>
  <c r="T116" i="2"/>
  <c r="S116" i="2"/>
  <c r="M116" i="2"/>
  <c r="N116" i="2"/>
  <c r="J116" i="2"/>
  <c r="U115" i="2"/>
  <c r="T115" i="2"/>
  <c r="S115" i="2"/>
  <c r="M115" i="2"/>
  <c r="N115" i="2"/>
  <c r="J115" i="2"/>
  <c r="U114" i="2"/>
  <c r="T114" i="2"/>
  <c r="S114" i="2"/>
  <c r="M114" i="2"/>
  <c r="N114" i="2"/>
  <c r="J114" i="2"/>
  <c r="U113" i="2"/>
  <c r="T113" i="2"/>
  <c r="S113" i="2"/>
  <c r="M113" i="2"/>
  <c r="N113" i="2"/>
  <c r="J113" i="2"/>
  <c r="U112" i="2"/>
  <c r="T112" i="2"/>
  <c r="S112" i="2"/>
  <c r="M112" i="2"/>
  <c r="N112" i="2"/>
  <c r="J112" i="2"/>
  <c r="U111" i="2"/>
  <c r="T111" i="2"/>
  <c r="S111" i="2"/>
  <c r="M111" i="2"/>
  <c r="N111" i="2"/>
  <c r="J111" i="2"/>
  <c r="U110" i="2"/>
  <c r="T110" i="2"/>
  <c r="S110" i="2"/>
  <c r="M110" i="2"/>
  <c r="N110" i="2"/>
  <c r="J110" i="2"/>
  <c r="U109" i="2"/>
  <c r="T109" i="2"/>
  <c r="S109" i="2"/>
  <c r="M109" i="2"/>
  <c r="N109" i="2"/>
  <c r="J109" i="2"/>
  <c r="U108" i="2"/>
  <c r="T108" i="2"/>
  <c r="S108" i="2"/>
  <c r="M108" i="2"/>
  <c r="N108" i="2"/>
  <c r="J108" i="2"/>
  <c r="U107" i="2"/>
  <c r="T107" i="2"/>
  <c r="S107" i="2"/>
  <c r="M107" i="2"/>
  <c r="N107" i="2"/>
  <c r="J107" i="2"/>
  <c r="U106" i="2"/>
  <c r="T106" i="2"/>
  <c r="S106" i="2"/>
  <c r="M106" i="2"/>
  <c r="N106" i="2"/>
  <c r="J106" i="2"/>
  <c r="U105" i="2"/>
  <c r="T105" i="2"/>
  <c r="S105" i="2"/>
  <c r="M105" i="2"/>
  <c r="N105" i="2"/>
  <c r="J105" i="2"/>
  <c r="U104" i="2"/>
  <c r="T104" i="2"/>
  <c r="S104" i="2"/>
  <c r="M104" i="2"/>
  <c r="N104" i="2"/>
  <c r="J104" i="2"/>
  <c r="U103" i="2"/>
  <c r="T103" i="2"/>
  <c r="S103" i="2"/>
  <c r="M103" i="2"/>
  <c r="N103" i="2"/>
  <c r="J103" i="2"/>
  <c r="U102" i="2"/>
  <c r="T102" i="2"/>
  <c r="S102" i="2"/>
  <c r="M102" i="2"/>
  <c r="N102" i="2"/>
  <c r="J102" i="2"/>
  <c r="U101" i="2"/>
  <c r="T101" i="2"/>
  <c r="S101" i="2"/>
  <c r="M101" i="2"/>
  <c r="N101" i="2"/>
  <c r="J101" i="2"/>
  <c r="U100" i="2"/>
  <c r="T100" i="2"/>
  <c r="S100" i="2"/>
  <c r="M100" i="2"/>
  <c r="N100" i="2"/>
  <c r="J100" i="2"/>
  <c r="U99" i="2"/>
  <c r="T99" i="2"/>
  <c r="S99" i="2"/>
  <c r="M99" i="2"/>
  <c r="N99" i="2"/>
  <c r="J99" i="2"/>
  <c r="U98" i="2"/>
  <c r="T98" i="2"/>
  <c r="S98" i="2"/>
  <c r="M98" i="2"/>
  <c r="N98" i="2"/>
  <c r="J98" i="2"/>
  <c r="U97" i="2"/>
  <c r="T97" i="2"/>
  <c r="S97" i="2"/>
  <c r="M97" i="2"/>
  <c r="N97" i="2"/>
  <c r="J97" i="2"/>
  <c r="U96" i="2"/>
  <c r="T96" i="2"/>
  <c r="S96" i="2"/>
  <c r="M96" i="2"/>
  <c r="N96" i="2"/>
  <c r="J96" i="2"/>
  <c r="U95" i="2"/>
  <c r="T95" i="2"/>
  <c r="S95" i="2"/>
  <c r="M95" i="2"/>
  <c r="N95" i="2"/>
  <c r="J95" i="2"/>
  <c r="U94" i="2"/>
  <c r="T94" i="2"/>
  <c r="S94" i="2"/>
  <c r="M94" i="2"/>
  <c r="N94" i="2"/>
  <c r="J94" i="2"/>
  <c r="U93" i="2"/>
  <c r="T93" i="2"/>
  <c r="S93" i="2"/>
  <c r="M93" i="2"/>
  <c r="N93" i="2"/>
  <c r="J93" i="2"/>
  <c r="U92" i="2"/>
  <c r="T92" i="2"/>
  <c r="S92" i="2"/>
  <c r="M92" i="2"/>
  <c r="N92" i="2"/>
  <c r="J92" i="2"/>
  <c r="U91" i="2"/>
  <c r="T91" i="2"/>
  <c r="S91" i="2"/>
  <c r="M91" i="2"/>
  <c r="N91" i="2"/>
  <c r="J91" i="2"/>
  <c r="U90" i="2"/>
  <c r="T90" i="2"/>
  <c r="S90" i="2"/>
  <c r="M90" i="2"/>
  <c r="N90" i="2"/>
  <c r="J90" i="2"/>
  <c r="U89" i="2"/>
  <c r="T89" i="2"/>
  <c r="S89" i="2"/>
  <c r="M89" i="2"/>
  <c r="N89" i="2"/>
  <c r="J89" i="2"/>
  <c r="U88" i="2"/>
  <c r="T88" i="2"/>
  <c r="S88" i="2"/>
  <c r="M88" i="2"/>
  <c r="N88" i="2"/>
  <c r="J88" i="2"/>
  <c r="U87" i="2"/>
  <c r="T87" i="2"/>
  <c r="S87" i="2"/>
  <c r="M87" i="2"/>
  <c r="N87" i="2"/>
  <c r="J87" i="2"/>
  <c r="U86" i="2"/>
  <c r="T86" i="2"/>
  <c r="S86" i="2"/>
  <c r="M86" i="2"/>
  <c r="N86" i="2"/>
  <c r="J86" i="2"/>
  <c r="U85" i="2"/>
  <c r="T85" i="2"/>
  <c r="S85" i="2"/>
  <c r="M85" i="2"/>
  <c r="N85" i="2"/>
  <c r="J85" i="2"/>
  <c r="U84" i="2"/>
  <c r="T84" i="2"/>
  <c r="S84" i="2"/>
  <c r="M84" i="2"/>
  <c r="N84" i="2"/>
  <c r="J84" i="2"/>
  <c r="U83" i="2"/>
  <c r="T83" i="2"/>
  <c r="S83" i="2"/>
  <c r="M83" i="2"/>
  <c r="N83" i="2"/>
  <c r="J83" i="2"/>
  <c r="U82" i="2"/>
  <c r="T82" i="2"/>
  <c r="S82" i="2"/>
  <c r="M82" i="2"/>
  <c r="N82" i="2"/>
  <c r="J82" i="2"/>
  <c r="U81" i="2"/>
  <c r="T81" i="2"/>
  <c r="S81" i="2"/>
  <c r="M81" i="2"/>
  <c r="N81" i="2"/>
  <c r="J81" i="2"/>
  <c r="U80" i="2"/>
  <c r="T80" i="2"/>
  <c r="S80" i="2"/>
  <c r="M80" i="2"/>
  <c r="N80" i="2"/>
  <c r="J80" i="2"/>
  <c r="U79" i="2"/>
  <c r="T79" i="2"/>
  <c r="S79" i="2"/>
  <c r="M79" i="2"/>
  <c r="N79" i="2"/>
  <c r="J79" i="2"/>
  <c r="U78" i="2"/>
  <c r="T78" i="2"/>
  <c r="S78" i="2"/>
  <c r="M78" i="2"/>
  <c r="N78" i="2"/>
  <c r="J78" i="2"/>
  <c r="U77" i="2"/>
  <c r="T77" i="2"/>
  <c r="S77" i="2"/>
  <c r="M77" i="2"/>
  <c r="N77" i="2"/>
  <c r="J77" i="2"/>
  <c r="U76" i="2"/>
  <c r="T76" i="2"/>
  <c r="S76" i="2"/>
  <c r="M76" i="2"/>
  <c r="N76" i="2"/>
  <c r="J76" i="2"/>
  <c r="U75" i="2"/>
  <c r="T75" i="2"/>
  <c r="S75" i="2"/>
  <c r="M75" i="2"/>
  <c r="N75" i="2"/>
  <c r="J75" i="2"/>
  <c r="U74" i="2"/>
  <c r="T74" i="2"/>
  <c r="S74" i="2"/>
  <c r="M74" i="2"/>
  <c r="N74" i="2"/>
  <c r="J74" i="2"/>
  <c r="U73" i="2"/>
  <c r="T73" i="2"/>
  <c r="S73" i="2"/>
  <c r="M73" i="2"/>
  <c r="N73" i="2"/>
  <c r="J73" i="2"/>
  <c r="U72" i="2"/>
  <c r="T72" i="2"/>
  <c r="S72" i="2"/>
  <c r="M72" i="2"/>
  <c r="N72" i="2"/>
  <c r="J72" i="2"/>
  <c r="U71" i="2"/>
  <c r="T71" i="2"/>
  <c r="S71" i="2"/>
  <c r="M71" i="2"/>
  <c r="N71" i="2"/>
  <c r="J71" i="2"/>
  <c r="U70" i="2"/>
  <c r="T70" i="2"/>
  <c r="S70" i="2"/>
  <c r="M70" i="2"/>
  <c r="N70" i="2"/>
  <c r="J70" i="2"/>
  <c r="U69" i="2"/>
  <c r="T69" i="2"/>
  <c r="S69" i="2"/>
  <c r="M69" i="2"/>
  <c r="N69" i="2"/>
  <c r="J69" i="2"/>
  <c r="U68" i="2"/>
  <c r="T68" i="2"/>
  <c r="S68" i="2"/>
  <c r="M68" i="2"/>
  <c r="N68" i="2"/>
  <c r="J68" i="2"/>
  <c r="U67" i="2"/>
  <c r="T67" i="2"/>
  <c r="S67" i="2"/>
  <c r="M67" i="2"/>
  <c r="N67" i="2"/>
  <c r="J67" i="2"/>
  <c r="U66" i="2"/>
  <c r="T66" i="2"/>
  <c r="S66" i="2"/>
  <c r="M66" i="2"/>
  <c r="N66" i="2"/>
  <c r="J66" i="2"/>
  <c r="U65" i="2"/>
  <c r="T65" i="2"/>
  <c r="S65" i="2"/>
  <c r="M65" i="2"/>
  <c r="N65" i="2"/>
  <c r="J65" i="2"/>
  <c r="U64" i="2"/>
  <c r="T64" i="2"/>
  <c r="S64" i="2"/>
  <c r="M64" i="2"/>
  <c r="N64" i="2"/>
  <c r="J64" i="2"/>
  <c r="U63" i="2"/>
  <c r="T63" i="2"/>
  <c r="S63" i="2"/>
  <c r="M63" i="2"/>
  <c r="N63" i="2"/>
  <c r="J63" i="2"/>
  <c r="U62" i="2"/>
  <c r="T62" i="2"/>
  <c r="S62" i="2"/>
  <c r="M62" i="2"/>
  <c r="N62" i="2"/>
  <c r="J62" i="2"/>
  <c r="U61" i="2"/>
  <c r="T61" i="2"/>
  <c r="S61" i="2"/>
  <c r="M61" i="2"/>
  <c r="N61" i="2"/>
  <c r="J61" i="2"/>
  <c r="U60" i="2"/>
  <c r="T60" i="2"/>
  <c r="S60" i="2"/>
  <c r="M60" i="2"/>
  <c r="N60" i="2"/>
  <c r="J60" i="2"/>
  <c r="U59" i="2"/>
  <c r="T59" i="2"/>
  <c r="S59" i="2"/>
  <c r="M59" i="2"/>
  <c r="N59" i="2"/>
  <c r="J59" i="2"/>
  <c r="U58" i="2"/>
  <c r="T58" i="2"/>
  <c r="S58" i="2"/>
  <c r="M58" i="2"/>
  <c r="N58" i="2"/>
  <c r="J58" i="2"/>
  <c r="U57" i="2"/>
  <c r="T57" i="2"/>
  <c r="S57" i="2"/>
  <c r="M57" i="2"/>
  <c r="N57" i="2"/>
  <c r="J57" i="2"/>
  <c r="U56" i="2"/>
  <c r="T56" i="2"/>
  <c r="S56" i="2"/>
  <c r="M56" i="2"/>
  <c r="N56" i="2"/>
  <c r="J56" i="2"/>
  <c r="U55" i="2"/>
  <c r="T55" i="2"/>
  <c r="S55" i="2"/>
  <c r="M55" i="2"/>
  <c r="N55" i="2"/>
  <c r="J55" i="2"/>
  <c r="U54" i="2"/>
  <c r="T54" i="2"/>
  <c r="S54" i="2"/>
  <c r="M54" i="2"/>
  <c r="N54" i="2"/>
  <c r="J54" i="2"/>
  <c r="U53" i="2"/>
  <c r="T53" i="2"/>
  <c r="S53" i="2"/>
  <c r="M53" i="2"/>
  <c r="N53" i="2"/>
  <c r="J53" i="2"/>
  <c r="U52" i="2"/>
  <c r="T52" i="2"/>
  <c r="S52" i="2"/>
  <c r="M52" i="2"/>
  <c r="N52" i="2"/>
  <c r="J52" i="2"/>
  <c r="U51" i="2"/>
  <c r="T51" i="2"/>
  <c r="S51" i="2"/>
  <c r="M51" i="2"/>
  <c r="N51" i="2"/>
  <c r="J51" i="2"/>
  <c r="U50" i="2"/>
  <c r="T50" i="2"/>
  <c r="S50" i="2"/>
  <c r="M50" i="2"/>
  <c r="N50" i="2"/>
  <c r="J50" i="2"/>
  <c r="U49" i="2"/>
  <c r="T49" i="2"/>
  <c r="S49" i="2"/>
  <c r="M49" i="2"/>
  <c r="N49" i="2"/>
  <c r="J49" i="2"/>
  <c r="U48" i="2"/>
  <c r="T48" i="2"/>
  <c r="S48" i="2"/>
  <c r="M48" i="2"/>
  <c r="N48" i="2"/>
  <c r="J48" i="2"/>
  <c r="U47" i="2"/>
  <c r="T47" i="2"/>
  <c r="S47" i="2"/>
  <c r="M47" i="2"/>
  <c r="N47" i="2"/>
  <c r="J47" i="2"/>
  <c r="U46" i="2"/>
  <c r="T46" i="2"/>
  <c r="S46" i="2"/>
  <c r="M46" i="2"/>
  <c r="N46" i="2"/>
  <c r="J46" i="2"/>
  <c r="U45" i="2"/>
  <c r="T45" i="2"/>
  <c r="S45" i="2"/>
  <c r="M45" i="2"/>
  <c r="N45" i="2"/>
  <c r="J45" i="2"/>
  <c r="U44" i="2"/>
  <c r="T44" i="2"/>
  <c r="S44" i="2"/>
  <c r="M44" i="2"/>
  <c r="N44" i="2"/>
  <c r="J44" i="2"/>
  <c r="U43" i="2"/>
  <c r="T43" i="2"/>
  <c r="S43" i="2"/>
  <c r="M43" i="2"/>
  <c r="N43" i="2"/>
  <c r="J43" i="2"/>
  <c r="U42" i="2"/>
  <c r="T42" i="2"/>
  <c r="S42" i="2"/>
  <c r="M42" i="2"/>
  <c r="N42" i="2"/>
  <c r="J42" i="2"/>
  <c r="U41" i="2"/>
  <c r="T41" i="2"/>
  <c r="S41" i="2"/>
  <c r="M41" i="2"/>
  <c r="N41" i="2"/>
  <c r="J41" i="2"/>
  <c r="U40" i="2"/>
  <c r="T40" i="2"/>
  <c r="S40" i="2"/>
  <c r="M40" i="2"/>
  <c r="N40" i="2"/>
  <c r="J40" i="2"/>
  <c r="U39" i="2"/>
  <c r="T39" i="2"/>
  <c r="S39" i="2"/>
  <c r="M39" i="2"/>
  <c r="N39" i="2"/>
  <c r="J39" i="2"/>
  <c r="U38" i="2"/>
  <c r="T38" i="2"/>
  <c r="S38" i="2"/>
  <c r="M38" i="2"/>
  <c r="N38" i="2"/>
  <c r="J38" i="2"/>
  <c r="U37" i="2"/>
  <c r="T37" i="2"/>
  <c r="S37" i="2"/>
  <c r="M37" i="2"/>
  <c r="N37" i="2"/>
  <c r="J37" i="2"/>
  <c r="U36" i="2"/>
  <c r="T36" i="2"/>
  <c r="S36" i="2"/>
  <c r="M36" i="2"/>
  <c r="N36" i="2"/>
  <c r="J36" i="2"/>
  <c r="U35" i="2"/>
  <c r="T35" i="2"/>
  <c r="S35" i="2"/>
  <c r="M35" i="2"/>
  <c r="N35" i="2"/>
  <c r="J35" i="2"/>
  <c r="U34" i="2"/>
  <c r="T34" i="2"/>
  <c r="S34" i="2"/>
  <c r="M34" i="2"/>
  <c r="N34" i="2"/>
  <c r="J34" i="2"/>
  <c r="U33" i="2"/>
  <c r="T33" i="2"/>
  <c r="S33" i="2"/>
  <c r="M33" i="2"/>
  <c r="N33" i="2"/>
  <c r="J33" i="2"/>
  <c r="U32" i="2"/>
  <c r="T32" i="2"/>
  <c r="S32" i="2"/>
  <c r="M32" i="2"/>
  <c r="N32" i="2"/>
  <c r="J32" i="2"/>
  <c r="U31" i="2"/>
  <c r="T31" i="2"/>
  <c r="S31" i="2"/>
  <c r="M31" i="2"/>
  <c r="N31" i="2"/>
  <c r="J31" i="2"/>
  <c r="U30" i="2"/>
  <c r="T30" i="2"/>
  <c r="S30" i="2"/>
  <c r="M30" i="2"/>
  <c r="N30" i="2"/>
  <c r="J30" i="2"/>
  <c r="U29" i="2"/>
  <c r="T29" i="2"/>
  <c r="S29" i="2"/>
  <c r="M29" i="2"/>
  <c r="N29" i="2"/>
  <c r="J29" i="2"/>
  <c r="U28" i="2"/>
  <c r="T28" i="2"/>
  <c r="S28" i="2"/>
  <c r="M28" i="2"/>
  <c r="N28" i="2"/>
  <c r="J28" i="2"/>
  <c r="U27" i="2"/>
  <c r="T27" i="2"/>
  <c r="S27" i="2"/>
  <c r="M27" i="2"/>
  <c r="N27" i="2"/>
  <c r="J27" i="2"/>
  <c r="U26" i="2"/>
  <c r="T26" i="2"/>
  <c r="S26" i="2"/>
  <c r="M26" i="2"/>
  <c r="N26" i="2"/>
  <c r="J26" i="2"/>
  <c r="U25" i="2"/>
  <c r="T25" i="2"/>
  <c r="S25" i="2"/>
  <c r="M25" i="2"/>
  <c r="N25" i="2"/>
  <c r="J25" i="2"/>
  <c r="U24" i="2"/>
  <c r="T24" i="2"/>
  <c r="S24" i="2"/>
  <c r="M24" i="2"/>
  <c r="N24" i="2"/>
  <c r="J24" i="2"/>
  <c r="U23" i="2"/>
  <c r="T23" i="2"/>
  <c r="S23" i="2"/>
  <c r="M23" i="2"/>
  <c r="N23" i="2"/>
  <c r="J23" i="2"/>
  <c r="U22" i="2"/>
  <c r="T22" i="2"/>
  <c r="S22" i="2"/>
  <c r="M22" i="2"/>
  <c r="N22" i="2"/>
  <c r="J22" i="2"/>
  <c r="U21" i="2"/>
  <c r="T21" i="2"/>
  <c r="S21" i="2"/>
  <c r="M21" i="2"/>
  <c r="N21" i="2"/>
  <c r="J21" i="2"/>
  <c r="U20" i="2"/>
  <c r="T20" i="2"/>
  <c r="S20" i="2"/>
  <c r="M20" i="2"/>
  <c r="N20" i="2"/>
  <c r="J20" i="2"/>
  <c r="U19" i="2"/>
  <c r="T19" i="2"/>
  <c r="S19" i="2"/>
  <c r="M19" i="2"/>
  <c r="N19" i="2"/>
  <c r="J19" i="2"/>
  <c r="U18" i="2"/>
  <c r="T18" i="2"/>
  <c r="S18" i="2"/>
  <c r="M18" i="2"/>
  <c r="N18" i="2"/>
  <c r="J18" i="2"/>
  <c r="U17" i="2"/>
  <c r="T17" i="2"/>
  <c r="S17" i="2"/>
  <c r="M17" i="2"/>
  <c r="N17" i="2"/>
  <c r="J17" i="2"/>
  <c r="U16" i="2"/>
  <c r="T16" i="2"/>
  <c r="S16" i="2"/>
  <c r="M16" i="2"/>
  <c r="N16" i="2"/>
  <c r="J16" i="2"/>
  <c r="U15" i="2"/>
  <c r="T15" i="2"/>
  <c r="S15" i="2"/>
  <c r="M15" i="2"/>
  <c r="N15" i="2"/>
  <c r="J15" i="2"/>
  <c r="U14" i="2"/>
  <c r="T14" i="2"/>
  <c r="S14" i="2"/>
  <c r="M14" i="2"/>
  <c r="N14" i="2"/>
  <c r="J14" i="2"/>
  <c r="U13" i="2"/>
  <c r="T13" i="2"/>
  <c r="S13" i="2"/>
  <c r="M13" i="2"/>
  <c r="N13" i="2"/>
  <c r="J13" i="2"/>
  <c r="U12" i="2"/>
  <c r="T12" i="2"/>
  <c r="S12" i="2"/>
  <c r="M12" i="2"/>
  <c r="N12" i="2"/>
  <c r="J12" i="2"/>
  <c r="U11" i="2"/>
  <c r="T11" i="2"/>
  <c r="S11" i="2"/>
  <c r="M11" i="2"/>
  <c r="N11" i="2"/>
  <c r="J11" i="2"/>
  <c r="U10" i="2"/>
  <c r="T10" i="2"/>
  <c r="S10" i="2"/>
  <c r="M10" i="2"/>
  <c r="N10" i="2"/>
  <c r="J10" i="2"/>
  <c r="U9" i="2"/>
  <c r="T9" i="2"/>
  <c r="S9" i="2"/>
  <c r="M9" i="2"/>
  <c r="N9" i="2"/>
  <c r="J9" i="2"/>
  <c r="U8" i="2"/>
  <c r="T8" i="2"/>
  <c r="S8" i="2"/>
  <c r="M8" i="2"/>
  <c r="N8" i="2"/>
  <c r="J8" i="2"/>
  <c r="U7" i="2"/>
  <c r="T7" i="2"/>
  <c r="S7" i="2"/>
  <c r="M7" i="2"/>
  <c r="N7" i="2"/>
  <c r="J7" i="2"/>
  <c r="U6" i="2"/>
  <c r="T6" i="2"/>
  <c r="S6" i="2"/>
  <c r="M6" i="2"/>
  <c r="N6" i="2"/>
  <c r="J6" i="2"/>
  <c r="U5" i="2"/>
  <c r="T5" i="2"/>
  <c r="S5" i="2"/>
  <c r="M5" i="2"/>
  <c r="N5" i="2"/>
  <c r="J5" i="2"/>
  <c r="U4" i="2"/>
  <c r="T4" i="2"/>
  <c r="S4" i="2"/>
  <c r="M4" i="2"/>
  <c r="N4" i="2"/>
  <c r="J4" i="2"/>
  <c r="U3" i="2"/>
  <c r="T3" i="2"/>
  <c r="S3" i="2"/>
  <c r="M3" i="2"/>
  <c r="N3" i="2"/>
  <c r="J3" i="2"/>
  <c r="U2" i="2"/>
  <c r="T2" i="2"/>
  <c r="S2" i="2"/>
  <c r="M2" i="2"/>
  <c r="N2" i="2"/>
  <c r="J2" i="2"/>
</calcChain>
</file>

<file path=xl/sharedStrings.xml><?xml version="1.0" encoding="utf-8"?>
<sst xmlns="http://schemas.openxmlformats.org/spreadsheetml/2006/main" count="18599" uniqueCount="5775">
  <si>
    <t>Avatar</t>
  </si>
  <si>
    <t>Star Wars Ep. VII: The Force Awakens</t>
  </si>
  <si>
    <t>Pirates of the Caribbean: At Worldâ€™s End</t>
  </si>
  <si>
    <t>Spectre</t>
  </si>
  <si>
    <t>The Dark Knight Rises</t>
  </si>
  <si>
    <t>The Lone Ranger</t>
  </si>
  <si>
    <t>John Carter</t>
  </si>
  <si>
    <t>Tangled</t>
  </si>
  <si>
    <t>Spider-Man 3</t>
  </si>
  <si>
    <t>Avengers: Age of Ultron</t>
  </si>
  <si>
    <t>Captain America: Civil War</t>
  </si>
  <si>
    <t>Batman v Superman: Dawn of Justice</t>
  </si>
  <si>
    <t>The Hobbit: An Unexpected Journey</t>
  </si>
  <si>
    <t>Harry Potter and the Half-Blood Prince</t>
  </si>
  <si>
    <t>The Hobbit: The Desolation of Smaug</t>
  </si>
  <si>
    <t>The Hobbit: The Battle of the Five Armies</t>
  </si>
  <si>
    <t>Pirates of the Caribbean: On Stranger Tides</t>
  </si>
  <si>
    <t>The Fate of the Furious</t>
  </si>
  <si>
    <t>Superman Returns</t>
  </si>
  <si>
    <t>Pirates of the Caribbean: Dead Men Tell No Tales</t>
  </si>
  <si>
    <t>Quantum of Solace</t>
  </si>
  <si>
    <t>The Avengers</t>
  </si>
  <si>
    <t>Pirates of the Caribbean: Dead Manâ€™s Chest</t>
  </si>
  <si>
    <t>Man of Steel</t>
  </si>
  <si>
    <t>The Chronicles of Narnia: Prince Caspian</t>
  </si>
  <si>
    <t>The Amazing Spider-Man</t>
  </si>
  <si>
    <t>Transformers: The Last Knight</t>
  </si>
  <si>
    <t>Jurassic World</t>
  </si>
  <si>
    <t>Men in Black 3</t>
  </si>
  <si>
    <t>Transformers: Revenge of the Fallen</t>
  </si>
  <si>
    <t>Transformers: Age of Extinction</t>
  </si>
  <si>
    <t>X-Men: The Last Stand</t>
  </si>
  <si>
    <t>Robin Hood</t>
  </si>
  <si>
    <t>Battleship</t>
  </si>
  <si>
    <t>King Kong</t>
  </si>
  <si>
    <t>The Golden Compass</t>
  </si>
  <si>
    <t>Titanic</t>
  </si>
  <si>
    <t>Rogue One: A Star Wars Story</t>
  </si>
  <si>
    <t>Finding Dory</t>
  </si>
  <si>
    <t>Toy Story 3</t>
  </si>
  <si>
    <t>Iron Man 3</t>
  </si>
  <si>
    <t>Guardians of the Galaxy Vol 2</t>
  </si>
  <si>
    <t>Spider-Man 2</t>
  </si>
  <si>
    <t>Alice in Wonderland</t>
  </si>
  <si>
    <t>Skyfall</t>
  </si>
  <si>
    <t>Monsters University</t>
  </si>
  <si>
    <t>Oz the Great and Powerful</t>
  </si>
  <si>
    <t>X-Men: Days of Future Past</t>
  </si>
  <si>
    <t>The Amazing Spider-Man 2</t>
  </si>
  <si>
    <t>Cars 2</t>
  </si>
  <si>
    <t>Tron: Legacy</t>
  </si>
  <si>
    <t>Terminator Salvation</t>
  </si>
  <si>
    <t>Green Lantern</t>
  </si>
  <si>
    <t>Prince of Persia: Sands of Time</t>
  </si>
  <si>
    <t>Transformers: Dark of the Moon</t>
  </si>
  <si>
    <t>The Mummy</t>
  </si>
  <si>
    <t>Jack the Giant Slayer</t>
  </si>
  <si>
    <t>Furious 7</t>
  </si>
  <si>
    <t>Star Trek Into Darkness</t>
  </si>
  <si>
    <t>World War Z</t>
  </si>
  <si>
    <t>The Great Gatsby</t>
  </si>
  <si>
    <t>Disney's A Christmas Carol</t>
  </si>
  <si>
    <t>Pacific Rim</t>
  </si>
  <si>
    <t>The Good Dinosaur</t>
  </si>
  <si>
    <t>Iron Man</t>
  </si>
  <si>
    <t>The Dark Knight</t>
  </si>
  <si>
    <t>Indiana Jones and the Kingdom of the Crystal Skull</t>
  </si>
  <si>
    <t>Brave</t>
  </si>
  <si>
    <t>Kong: Skull Island</t>
  </si>
  <si>
    <t>Star Trek Beyond</t>
  </si>
  <si>
    <t>Blade Runner 2049</t>
  </si>
  <si>
    <t>The Chronicles of Narnia: The Lion, the Witch and the Wardrobe</t>
  </si>
  <si>
    <t>Maleficent</t>
  </si>
  <si>
    <t>Fantastic Beasts and Where to Find Them</t>
  </si>
  <si>
    <t>WALL-E</t>
  </si>
  <si>
    <t>Rush Hour 3</t>
  </si>
  <si>
    <t>The Legend of Tarzan</t>
  </si>
  <si>
    <t>Hugo</t>
  </si>
  <si>
    <t>Valerian and the City of a Thousand Planets</t>
  </si>
  <si>
    <t>Jupiter Ascending</t>
  </si>
  <si>
    <t>X-Men: Apocalypse</t>
  </si>
  <si>
    <t>Edge of Tomorrow</t>
  </si>
  <si>
    <t>The Jungle Book</t>
  </si>
  <si>
    <t>Inside Out</t>
  </si>
  <si>
    <t>Spider-Man: Homecoming</t>
  </si>
  <si>
    <t>Suicide Squad</t>
  </si>
  <si>
    <t>Up</t>
  </si>
  <si>
    <t>Monsters vs. Aliens</t>
  </si>
  <si>
    <t>G.I. Joe: The Rise of Cobra</t>
  </si>
  <si>
    <t>Wild Wild West</t>
  </si>
  <si>
    <t>The Mummy: Tomb of the Dragon Emperor</t>
  </si>
  <si>
    <t>Evan Almighty</t>
  </si>
  <si>
    <t>Waterworld</t>
  </si>
  <si>
    <t>King Arthur: Legend of the Sword</t>
  </si>
  <si>
    <t>47 Ronin</t>
  </si>
  <si>
    <t>Singularity</t>
  </si>
  <si>
    <t>Guardians of the Galaxy</t>
  </si>
  <si>
    <t>Iron Man 2</t>
  </si>
  <si>
    <t>Captain America: The Winter Soldier</t>
  </si>
  <si>
    <t>Dawn of the Planet of the Apes</t>
  </si>
  <si>
    <t>The Polar Express</t>
  </si>
  <si>
    <t>Snow White and the Huntsman</t>
  </si>
  <si>
    <t>Terminator 3: Rise of the Machines</t>
  </si>
  <si>
    <t>Van Helsing</t>
  </si>
  <si>
    <t>Tomorrowland</t>
  </si>
  <si>
    <t>Alice Through the Looking Glass</t>
  </si>
  <si>
    <t>Shrek Forever After</t>
  </si>
  <si>
    <t>Doctor Strange</t>
  </si>
  <si>
    <t>Big Hero 6</t>
  </si>
  <si>
    <t>How to Train Your Dragon</t>
  </si>
  <si>
    <t>Wreck-It Ralph</t>
  </si>
  <si>
    <t>Interstellar</t>
  </si>
  <si>
    <t>Independence Day: Resurgence</t>
  </si>
  <si>
    <t>Cowboys and Aliens</t>
  </si>
  <si>
    <t>Beauty and the Beast</t>
  </si>
  <si>
    <t>Shrek the Third</t>
  </si>
  <si>
    <t>Inception</t>
  </si>
  <si>
    <t>The Hunger Games: Mockingjay - Part 2</t>
  </si>
  <si>
    <t>Fast and Furious 6</t>
  </si>
  <si>
    <t>Godzilla</t>
  </si>
  <si>
    <t>X-Men: First Class</t>
  </si>
  <si>
    <t>The Curious Case of Benjamin Button</t>
  </si>
  <si>
    <t>The Sorcerer's Apprentice</t>
  </si>
  <si>
    <t>Poseidon</t>
  </si>
  <si>
    <t>Warcraft</t>
  </si>
  <si>
    <t>Aquaman</t>
  </si>
  <si>
    <t>Deepwater Horizon</t>
  </si>
  <si>
    <t>The Chronicles of Narnia: The Voyage of the Dawn Treader</t>
  </si>
  <si>
    <t>Terminator: Genisys</t>
  </si>
  <si>
    <t>Alexander</t>
  </si>
  <si>
    <t>War for the Planet of the Apes</t>
  </si>
  <si>
    <t>Pearl Harbor</t>
  </si>
  <si>
    <t>Transformers</t>
  </si>
  <si>
    <t>Wonder Woman</t>
  </si>
  <si>
    <t>Frozen</t>
  </si>
  <si>
    <t>Zootopia</t>
  </si>
  <si>
    <t>Harry Potter and the Order of the Phoenix</t>
  </si>
  <si>
    <t>Harry Potter and the Goblet of Fire</t>
  </si>
  <si>
    <t>The Matrix Reloaded</t>
  </si>
  <si>
    <t>I am Legend</t>
  </si>
  <si>
    <t>Moana</t>
  </si>
  <si>
    <t>Hancock</t>
  </si>
  <si>
    <t>Charlie and the Chocolate Factory</t>
  </si>
  <si>
    <t>Ratatouille</t>
  </si>
  <si>
    <t>Thor: The Dark World</t>
  </si>
  <si>
    <t>Batman Begins</t>
  </si>
  <si>
    <t>Mission: Impossibleâ€”Rogue Nation</t>
  </si>
  <si>
    <t>Dunkirk</t>
  </si>
  <si>
    <t>Thor</t>
  </si>
  <si>
    <t>Madagascar: Escape 2 Africa</t>
  </si>
  <si>
    <t>X-Men Origins: Wolverine</t>
  </si>
  <si>
    <t>Night at the Museum: Battle of the Smithsonian</t>
  </si>
  <si>
    <t>Kung Fu Panda 2</t>
  </si>
  <si>
    <t>Mad Max: Fury Road</t>
  </si>
  <si>
    <t>The Matrix Revolutions</t>
  </si>
  <si>
    <t>Mission: Impossible III</t>
  </si>
  <si>
    <t>Angels &amp; Demons</t>
  </si>
  <si>
    <t>Troy</t>
  </si>
  <si>
    <t>The Last Airbender</t>
  </si>
  <si>
    <t>Bee Movie</t>
  </si>
  <si>
    <t>G-Force</t>
  </si>
  <si>
    <t>Bolt</t>
  </si>
  <si>
    <t>Wrath of the Titans</t>
  </si>
  <si>
    <t>Beowulf</t>
  </si>
  <si>
    <t>Dark Shadows</t>
  </si>
  <si>
    <t>White House Down</t>
  </si>
  <si>
    <t>The Wolfman</t>
  </si>
  <si>
    <t>The Great Wall</t>
  </si>
  <si>
    <t>Pan</t>
  </si>
  <si>
    <t>Mars Needs Moms</t>
  </si>
  <si>
    <t>Flushed Away</t>
  </si>
  <si>
    <t>Madagascar 3: Europe's Most Wanted</t>
  </si>
  <si>
    <t>Mission: Impossibleâ€”Ghost Protocol</t>
  </si>
  <si>
    <t>How to Train Your Dragon 2</t>
  </si>
  <si>
    <t>Tarzan</t>
  </si>
  <si>
    <t>Mr. Peabody &amp; Sherman</t>
  </si>
  <si>
    <t>Rise of the Guardians</t>
  </si>
  <si>
    <t>Sahara</t>
  </si>
  <si>
    <t>Ghostbusters</t>
  </si>
  <si>
    <t>Die Another Day</t>
  </si>
  <si>
    <t>Star Trek</t>
  </si>
  <si>
    <t>Armageddon</t>
  </si>
  <si>
    <t>Men in Black 2</t>
  </si>
  <si>
    <t>Captain America: The First Avenger</t>
  </si>
  <si>
    <t>Kung Fu Panda 3</t>
  </si>
  <si>
    <t>Lethal Weapon 4</t>
  </si>
  <si>
    <t>G.I. Joe: Retaliation</t>
  </si>
  <si>
    <t>The Last Samurai</t>
  </si>
  <si>
    <t>Fun With Dick And Jane</t>
  </si>
  <si>
    <t>Exodus: Gods and Kings</t>
  </si>
  <si>
    <t>The BFG</t>
  </si>
  <si>
    <t>Gods of Egypt</t>
  </si>
  <si>
    <t>Spider-Man</t>
  </si>
  <si>
    <t>Watchmen</t>
  </si>
  <si>
    <t>Stealth</t>
  </si>
  <si>
    <t>The Incredible Hulk</t>
  </si>
  <si>
    <t>Hulk</t>
  </si>
  <si>
    <t>Final Fantasy: The Spirits Within</t>
  </si>
  <si>
    <t>The Twilight Saga: Breaking Dawn, Part 2</t>
  </si>
  <si>
    <t>The Croods</t>
  </si>
  <si>
    <t>The Revenant</t>
  </si>
  <si>
    <t>The World is Not Enough</t>
  </si>
  <si>
    <t>Rango</t>
  </si>
  <si>
    <t>Master and Commander: The Far Side of the World</t>
  </si>
  <si>
    <t>Turbo</t>
  </si>
  <si>
    <t>Teenage Mutant Ninja Turtles: Out of the Shadows</t>
  </si>
  <si>
    <t>Happy Feet Two</t>
  </si>
  <si>
    <t>Miami Vice</t>
  </si>
  <si>
    <t>War of the Worlds</t>
  </si>
  <si>
    <t>Penguins of Madagascar</t>
  </si>
  <si>
    <t>The Hunger Games: Catching Fire</t>
  </si>
  <si>
    <t>Harry Potter and the Prisoner of Azkaban</t>
  </si>
  <si>
    <t>The Bourne Ultimatum</t>
  </si>
  <si>
    <t>Kung Fu Panda</t>
  </si>
  <si>
    <t>Ant-Man</t>
  </si>
  <si>
    <t>Home</t>
  </si>
  <si>
    <t>Puss in Boots</t>
  </si>
  <si>
    <t>Megamind</t>
  </si>
  <si>
    <t>Bad Boys II</t>
  </si>
  <si>
    <t>Rio 2</t>
  </si>
  <si>
    <t>Salt</t>
  </si>
  <si>
    <t>Noah</t>
  </si>
  <si>
    <t>The Adventures of Tintin</t>
  </si>
  <si>
    <t>After Earth</t>
  </si>
  <si>
    <t>Australia</t>
  </si>
  <si>
    <t>R.I.P.D.</t>
  </si>
  <si>
    <t>The Twilight Saga: Breaking Dawn, Part 1</t>
  </si>
  <si>
    <t>Dinosaur</t>
  </si>
  <si>
    <t>Logan</t>
  </si>
  <si>
    <t>Night at the Museum: Secret of the Tomb</t>
  </si>
  <si>
    <t>Harry Potter and the Deathly Hallows: Part II</t>
  </si>
  <si>
    <t>The Hunger Games: Mockingjay - Part 1</t>
  </si>
  <si>
    <t>Harry Potter and the Sorcererâ€™s Stone</t>
  </si>
  <si>
    <t>Pirates of the Caribbean: The Curse of the Black Pearl</t>
  </si>
  <si>
    <t>Harry Potter and the Deathly Hallows: Part I</t>
  </si>
  <si>
    <t>The Da Vinci Code</t>
  </si>
  <si>
    <t>X2</t>
  </si>
  <si>
    <t>Fast Five</t>
  </si>
  <si>
    <t>Teenage Mutant Ninja Turtles</t>
  </si>
  <si>
    <t>Sherlock Holmes: A Game of Shadows</t>
  </si>
  <si>
    <t>The Day After Tomorrow</t>
  </si>
  <si>
    <t>The Boss Baby</t>
  </si>
  <si>
    <t>Clash of the Titans</t>
  </si>
  <si>
    <t>Trolls</t>
  </si>
  <si>
    <t>Prometheus</t>
  </si>
  <si>
    <t>The Bourne Legacy</t>
  </si>
  <si>
    <t>Batman &amp; Robin</t>
  </si>
  <si>
    <t>Total Recall</t>
  </si>
  <si>
    <t>Assassinâ€™s Creed</t>
  </si>
  <si>
    <t>Monster Trucks</t>
  </si>
  <si>
    <t>The 13th Warrior</t>
  </si>
  <si>
    <t>How the Grinch Stole Christmas</t>
  </si>
  <si>
    <t>Mission: Impossible 2</t>
  </si>
  <si>
    <t>The Perfect Storm</t>
  </si>
  <si>
    <t>Jason Bourne</t>
  </si>
  <si>
    <t>Fantastic Four: Rise of the Silver Surfer</t>
  </si>
  <si>
    <t>Life of Pi</t>
  </si>
  <si>
    <t>Ghost Rider</t>
  </si>
  <si>
    <t>Charlie's Angels: Full Throttle</t>
  </si>
  <si>
    <t>Elysium</t>
  </si>
  <si>
    <t>Oblivion</t>
  </si>
  <si>
    <t>Power Rangers</t>
  </si>
  <si>
    <t>Stuart Little 2</t>
  </si>
  <si>
    <t>RoboCop</t>
  </si>
  <si>
    <t>The Chronicles of Riddick</t>
  </si>
  <si>
    <t>Fantastic Four</t>
  </si>
  <si>
    <t>Speed Racer</t>
  </si>
  <si>
    <t>The Island</t>
  </si>
  <si>
    <t>How Do You Know?</t>
  </si>
  <si>
    <t>Knight and Day</t>
  </si>
  <si>
    <t>Star Wars Ep. I: The Phantom Menace</t>
  </si>
  <si>
    <t>Star Wars Ep. III: Revenge of the Sith</t>
  </si>
  <si>
    <t>Star Wars Ep. II: Attack of the Clones</t>
  </si>
  <si>
    <t>Monsters, Inc.</t>
  </si>
  <si>
    <t>The Wolverine</t>
  </si>
  <si>
    <t>Dante's Peak</t>
  </si>
  <si>
    <t>The Huntsman: Winterâ€™s War</t>
  </si>
  <si>
    <t>Windtalkers</t>
  </si>
  <si>
    <t>AstÃ©rix aux Jeux Olympiques</t>
  </si>
  <si>
    <t>Gulliver's Travels</t>
  </si>
  <si>
    <t>Gravity</t>
  </si>
  <si>
    <t>Night at the Museum</t>
  </si>
  <si>
    <t>Mr. and Mrs. Smith</t>
  </si>
  <si>
    <t>San Andreas</t>
  </si>
  <si>
    <t>The Smurfs</t>
  </si>
  <si>
    <t>Live Free or Die Hard</t>
  </si>
  <si>
    <t>The Divergent Series: Insurgent</t>
  </si>
  <si>
    <t>Ocean's Twelve</t>
  </si>
  <si>
    <t>Tomorrow Never Dies</t>
  </si>
  <si>
    <t>The Patriot</t>
  </si>
  <si>
    <t>300: Rise of an Empire</t>
  </si>
  <si>
    <t>The Aviator</t>
  </si>
  <si>
    <t>Passengers</t>
  </si>
  <si>
    <t>The Green Hornet</t>
  </si>
  <si>
    <t>Miss Peregrineâ€™s Home for Peculiar Children</t>
  </si>
  <si>
    <t>Real Steel</t>
  </si>
  <si>
    <t>The A-Team</t>
  </si>
  <si>
    <t>The Smurfs 2</t>
  </si>
  <si>
    <t>The Divergent Series: Allegiant</t>
  </si>
  <si>
    <t>The Taking of Pelham 123</t>
  </si>
  <si>
    <t>Ender's Game</t>
  </si>
  <si>
    <t>Home on the Range</t>
  </si>
  <si>
    <t>Speed 2: Cruise Control</t>
  </si>
  <si>
    <t>Kingdom of Heaven</t>
  </si>
  <si>
    <t>Ghost in the Shell</t>
  </si>
  <si>
    <t>Around the World in 80 Days</t>
  </si>
  <si>
    <t>The Lord of the Rings: The Fellowship of the Ring</t>
  </si>
  <si>
    <t>The Cat in the Hat</t>
  </si>
  <si>
    <t>Ali</t>
  </si>
  <si>
    <t>The Martian</t>
  </si>
  <si>
    <t>I, Robot</t>
  </si>
  <si>
    <t>Stuart Little</t>
  </si>
  <si>
    <t>The Princess and the Frog</t>
  </si>
  <si>
    <t>10,000 B.C.</t>
  </si>
  <si>
    <t>Ice Age: Collision Course</t>
  </si>
  <si>
    <t>Town &amp; Country</t>
  </si>
  <si>
    <t>Kingsman: The Golden Circle</t>
  </si>
  <si>
    <t>Gone in 60 Seconds</t>
  </si>
  <si>
    <t>Gladiator</t>
  </si>
  <si>
    <t>The Hangover 3</t>
  </si>
  <si>
    <t>A Wrinkle in Time</t>
  </si>
  <si>
    <t>Public Enemies</t>
  </si>
  <si>
    <t>Casino Royale</t>
  </si>
  <si>
    <t>Minority Report</t>
  </si>
  <si>
    <t>Cloud Atlas</t>
  </si>
  <si>
    <t>Harry Potter and the Chamber of Secrets</t>
  </si>
  <si>
    <t>Terminator 2: Judgment Day</t>
  </si>
  <si>
    <t>Batman Forever</t>
  </si>
  <si>
    <t>Planet of the Apes</t>
  </si>
  <si>
    <t>National Treasure</t>
  </si>
  <si>
    <t>Django Unchained</t>
  </si>
  <si>
    <t>Little Fockers</t>
  </si>
  <si>
    <t>True Lies</t>
  </si>
  <si>
    <t>American Gangster</t>
  </si>
  <si>
    <t>Cloudy with a Chance of Meatballs</t>
  </si>
  <si>
    <t>The Other Guys</t>
  </si>
  <si>
    <t>Lemony Snicket's A Series of Unfortunate Events</t>
  </si>
  <si>
    <t>The Wolf of Wall Street</t>
  </si>
  <si>
    <t>Epic</t>
  </si>
  <si>
    <t>Eraser</t>
  </si>
  <si>
    <t>The Hunchback of Notre Dame</t>
  </si>
  <si>
    <t>The Emperor's New Groove</t>
  </si>
  <si>
    <t>The Expendables 2</t>
  </si>
  <si>
    <t>Where the Wild Things Are</t>
  </si>
  <si>
    <t>Eragon</t>
  </si>
  <si>
    <t>Hercules</t>
  </si>
  <si>
    <t>The Tourist</t>
  </si>
  <si>
    <t>End of Days</t>
  </si>
  <si>
    <t>The Stepford Wives</t>
  </si>
  <si>
    <t>Surf's Up</t>
  </si>
  <si>
    <t>Blood Diamond</t>
  </si>
  <si>
    <t>Legend of the Guardians: The Owls of Ga'Hoole</t>
  </si>
  <si>
    <t>Starship Troopers</t>
  </si>
  <si>
    <t>Land of the Lost</t>
  </si>
  <si>
    <t>Peter Pan</t>
  </si>
  <si>
    <t>Catwoman</t>
  </si>
  <si>
    <t>The Expendables 3</t>
  </si>
  <si>
    <t>Treasure Planet</t>
  </si>
  <si>
    <t>Green Zone</t>
  </si>
  <si>
    <t>Point Break</t>
  </si>
  <si>
    <t>In the Heart of the Sea</t>
  </si>
  <si>
    <t>Transcendence</t>
  </si>
  <si>
    <t>Son of the Mask</t>
  </si>
  <si>
    <t>The Adventures of Pluto Nash</t>
  </si>
  <si>
    <t>Jin lÃ­ng shÃ­ san chai</t>
  </si>
  <si>
    <t>Amusement Park</t>
  </si>
  <si>
    <t>The Peanuts Movie</t>
  </si>
  <si>
    <t>The Mummy Returns</t>
  </si>
  <si>
    <t>Gangs of New York</t>
  </si>
  <si>
    <t>Alien: Covenant</t>
  </si>
  <si>
    <t>Cinderella</t>
  </si>
  <si>
    <t>Ice Age: Continental Drift</t>
  </si>
  <si>
    <t>Black Hawk Down</t>
  </si>
  <si>
    <t>Sex and the City 2</t>
  </si>
  <si>
    <t>Percy Jackson &amp; the Olympians: The Lightning Thief</t>
  </si>
  <si>
    <t>The Campaign</t>
  </si>
  <si>
    <t>Unstoppable</t>
  </si>
  <si>
    <t>The Fifth Element</t>
  </si>
  <si>
    <t>The Road to El Dorado</t>
  </si>
  <si>
    <t>The Lovely Bones</t>
  </si>
  <si>
    <t>Ben-Hur</t>
  </si>
  <si>
    <t>Seventh Son</t>
  </si>
  <si>
    <t>Finding Nemo</t>
  </si>
  <si>
    <t>The Lord of the Rings: The Return of the King</t>
  </si>
  <si>
    <t>The Lord of the Rings: The Two Towers</t>
  </si>
  <si>
    <t>Lara Croft: Tomb Raider</t>
  </si>
  <si>
    <t>Kingsman: The Secret Service</t>
  </si>
  <si>
    <t>Jurassic Park III</t>
  </si>
  <si>
    <t>Rise of the Planet of the Apes</t>
  </si>
  <si>
    <t>The Spiderwick Chronicles</t>
  </si>
  <si>
    <t>The Incredibles</t>
  </si>
  <si>
    <t>A Good Day to Die Hard</t>
  </si>
  <si>
    <t>The Alamo</t>
  </si>
  <si>
    <t>Cutthroat Island</t>
  </si>
  <si>
    <t>The Secret Life of Walter Mitty</t>
  </si>
  <si>
    <t>Men in Black</t>
  </si>
  <si>
    <t>Toy Story 2</t>
  </si>
  <si>
    <t>Rush Hour 2</t>
  </si>
  <si>
    <t>Sherlock Holmes</t>
  </si>
  <si>
    <t>Ice Age: Dawn of the Dinosaurs</t>
  </si>
  <si>
    <t>What Lies Beneath</t>
  </si>
  <si>
    <t>Rio</t>
  </si>
  <si>
    <t>The Departed</t>
  </si>
  <si>
    <t>Charlie's Angels</t>
  </si>
  <si>
    <t>Mulan</t>
  </si>
  <si>
    <t>Tropic Thunder</t>
  </si>
  <si>
    <t>The Girl with the Dragon Tattoo</t>
  </si>
  <si>
    <t>Contact</t>
  </si>
  <si>
    <t>You Don't Mess With the Zohan</t>
  </si>
  <si>
    <t>Die Hard: With a Vengeance</t>
  </si>
  <si>
    <t>The Magnificent Seven</t>
  </si>
  <si>
    <t>Alvin and the Chipmunks: The Road Chip</t>
  </si>
  <si>
    <t>Atlantis: The Lost Empire</t>
  </si>
  <si>
    <t>Valkyrie</t>
  </si>
  <si>
    <t>Pixels</t>
  </si>
  <si>
    <t>Artificial Intelligence: AI</t>
  </si>
  <si>
    <t>The Haunted Mansion</t>
  </si>
  <si>
    <t>Hollow Man</t>
  </si>
  <si>
    <t>The Interpreter</t>
  </si>
  <si>
    <t>Percy Jackson: Sea of Monsters</t>
  </si>
  <si>
    <t>Lara Croft: Tomb Raider: The Cradle of Life</t>
  </si>
  <si>
    <t>Now You See Me 2</t>
  </si>
  <si>
    <t>Spy Game</t>
  </si>
  <si>
    <t>The Saint</t>
  </si>
  <si>
    <t>Mission to Mars</t>
  </si>
  <si>
    <t>Bicentennial Man</t>
  </si>
  <si>
    <t>King Arthur</t>
  </si>
  <si>
    <t>Volcano</t>
  </si>
  <si>
    <t>The Devil's Own</t>
  </si>
  <si>
    <t>K-19: The Widowmaker</t>
  </si>
  <si>
    <t>Conan the Barbarian</t>
  </si>
  <si>
    <t>The Three Musketeers</t>
  </si>
  <si>
    <t>The Promise</t>
  </si>
  <si>
    <t>The Nutcracker in 3D</t>
  </si>
  <si>
    <t>Twister</t>
  </si>
  <si>
    <t>Cinderella Man</t>
  </si>
  <si>
    <t>Hannibal</t>
  </si>
  <si>
    <t>Seabiscuit</t>
  </si>
  <si>
    <t>Cast Away</t>
  </si>
  <si>
    <t>Happy Feet</t>
  </si>
  <si>
    <t>Ocean's Eleven</t>
  </si>
  <si>
    <t>The Bourne Supremacy</t>
  </si>
  <si>
    <t>Air Force One</t>
  </si>
  <si>
    <t>Fast &amp; Furious</t>
  </si>
  <si>
    <t>Horton Hears a Who</t>
  </si>
  <si>
    <t>Divergent</t>
  </si>
  <si>
    <t>Hotel Transylvania</t>
  </si>
  <si>
    <t>Enchanted</t>
  </si>
  <si>
    <t>Safe House</t>
  </si>
  <si>
    <t>I Now Pronounce You Chuck and Larry</t>
  </si>
  <si>
    <t>Ocean's Thirteen</t>
  </si>
  <si>
    <t>Itâ€™s Complicated</t>
  </si>
  <si>
    <t>Enemy of the State</t>
  </si>
  <si>
    <t>Open Season</t>
  </si>
  <si>
    <t>Tower Heist</t>
  </si>
  <si>
    <t>102 Dalmatians</t>
  </si>
  <si>
    <t>Mirror Mirror</t>
  </si>
  <si>
    <t>The Holiday</t>
  </si>
  <si>
    <t>The Fast and the Furious: Tokyo Drift</t>
  </si>
  <si>
    <t>Memoirs of a Geisha</t>
  </si>
  <si>
    <t>Enemy at the Gates</t>
  </si>
  <si>
    <t>Last Action Hero</t>
  </si>
  <si>
    <t>The Rundown</t>
  </si>
  <si>
    <t>Arthur Christmas</t>
  </si>
  <si>
    <t>Cats &amp; Dogs: The Revenge of Kitty Galore</t>
  </si>
  <si>
    <t>xXx: Return of Xander Cage</t>
  </si>
  <si>
    <t>Meet Joe Black</t>
  </si>
  <si>
    <t>Collateral Damage</t>
  </si>
  <si>
    <t>Showtime</t>
  </si>
  <si>
    <t>Judge Dredd</t>
  </si>
  <si>
    <t>Zodiac</t>
  </si>
  <si>
    <t>Scott Pilgrim vs. The World</t>
  </si>
  <si>
    <t>The Core</t>
  </si>
  <si>
    <t>Father's Day</t>
  </si>
  <si>
    <t>Scooby-Doo</t>
  </si>
  <si>
    <t>Nutty Professor II: The Klumps</t>
  </si>
  <si>
    <t>RED 2</t>
  </si>
  <si>
    <t>Click</t>
  </si>
  <si>
    <t>Charlotte's Web</t>
  </si>
  <si>
    <t>Jumper</t>
  </si>
  <si>
    <t>Hellboy II: The Golden Army</t>
  </si>
  <si>
    <t>The Longest Yard</t>
  </si>
  <si>
    <t>The Expendables</t>
  </si>
  <si>
    <t>The 6th Day</t>
  </si>
  <si>
    <t>Bruce Almighty</t>
  </si>
  <si>
    <t>The Hunger Games</t>
  </si>
  <si>
    <t>The Hangover Part II</t>
  </si>
  <si>
    <t>Mission: Impossible</t>
  </si>
  <si>
    <t>The Lego Batman Movie</t>
  </si>
  <si>
    <t>Hotel Transylvania 2</t>
  </si>
  <si>
    <t>Batman Returns</t>
  </si>
  <si>
    <t>Over the Hedge</t>
  </si>
  <si>
    <t>Lilo &amp; Stitch</t>
  </si>
  <si>
    <t>Deep Impact</t>
  </si>
  <si>
    <t>Grown Ups 2</t>
  </si>
  <si>
    <t>Alvin and the Chipmunks: Chipwrecked</t>
  </si>
  <si>
    <t>Get Smart</t>
  </si>
  <si>
    <t>Robots</t>
  </si>
  <si>
    <t>Shutter Island</t>
  </si>
  <si>
    <t>Something's Gotta Give</t>
  </si>
  <si>
    <t>Four Christmases</t>
  </si>
  <si>
    <t>Face/Off</t>
  </si>
  <si>
    <t>Bedtime Stories</t>
  </si>
  <si>
    <t>Road to Perdition</t>
  </si>
  <si>
    <t>Just Go With It</t>
  </si>
  <si>
    <t>Daredevil</t>
  </si>
  <si>
    <t>Eagle Eye</t>
  </si>
  <si>
    <t>Con Air</t>
  </si>
  <si>
    <t>Yogi Bear</t>
  </si>
  <si>
    <t>Cold Mountain</t>
  </si>
  <si>
    <t>The Book of Eli</t>
  </si>
  <si>
    <t>Flubber</t>
  </si>
  <si>
    <t>The Haunting</t>
  </si>
  <si>
    <t>Space Jam</t>
  </si>
  <si>
    <t>Fury</t>
  </si>
  <si>
    <t>The Pink Panther</t>
  </si>
  <si>
    <t>Zookeeper</t>
  </si>
  <si>
    <t>The Day the Earth Stood Still</t>
  </si>
  <si>
    <t>Conspiracy Theory</t>
  </si>
  <si>
    <t>Six Days, Seven Nights</t>
  </si>
  <si>
    <t>Spirit: Stallion of the Cimarron</t>
  </si>
  <si>
    <t>Swordfish</t>
  </si>
  <si>
    <t>Lost In Space</t>
  </si>
  <si>
    <t>The Manchurian Candidate</t>
  </si>
  <si>
    <t>DÃ©jÃ  Vu</t>
  </si>
  <si>
    <t>Bewitched</t>
  </si>
  <si>
    <t>Fantasia 2000 (IMAX)</t>
  </si>
  <si>
    <t>The Time Machine</t>
  </si>
  <si>
    <t>What Dreams May Come</t>
  </si>
  <si>
    <t>Mighty Joe Young</t>
  </si>
  <si>
    <t>The Legend of Zorro</t>
  </si>
  <si>
    <t>Little Nicky</t>
  </si>
  <si>
    <t>Surrogates</t>
  </si>
  <si>
    <t>Evolution</t>
  </si>
  <si>
    <t>The Brothers Grimm</t>
  </si>
  <si>
    <t>Mars Attacks!</t>
  </si>
  <si>
    <t>The Wild</t>
  </si>
  <si>
    <t>Walking with Dinosaurs</t>
  </si>
  <si>
    <t>Thirteen Days</t>
  </si>
  <si>
    <t>Daylight</t>
  </si>
  <si>
    <t>The Last Witch Hunter</t>
  </si>
  <si>
    <t>Pompeii</t>
  </si>
  <si>
    <t>Battlefield Earth: A Saga of the Year 3000</t>
  </si>
  <si>
    <t>Looney Tunes: Back in Action</t>
  </si>
  <si>
    <t>Nine</t>
  </si>
  <si>
    <t>Timeline</t>
  </si>
  <si>
    <t>Oceans</t>
  </si>
  <si>
    <t>Babe: Pig in the City</t>
  </si>
  <si>
    <t>The Postman</t>
  </si>
  <si>
    <t>Red Planet</t>
  </si>
  <si>
    <t>Arthur et les Minimoys</t>
  </si>
  <si>
    <t>The Invasion</t>
  </si>
  <si>
    <t>Fantasia 2000 (Theatrical Release)</t>
  </si>
  <si>
    <t>A Sound of Thunder</t>
  </si>
  <si>
    <t>Don Gato, el inicio de la pandilla</t>
  </si>
  <si>
    <t>The Lion King</t>
  </si>
  <si>
    <t>Journey 2: The Mysterious Island</t>
  </si>
  <si>
    <t>Jack and Jill</t>
  </si>
  <si>
    <t>A Beautiful Mind</t>
  </si>
  <si>
    <t>Cloudy with a Chance of Meatballs 2</t>
  </si>
  <si>
    <t>Red Dragon</t>
  </si>
  <si>
    <t>Hidalgo</t>
  </si>
  <si>
    <t>The League of Extraordinary Gentlemen</t>
  </si>
  <si>
    <t>Exorcist: The Beginning</t>
  </si>
  <si>
    <t>AstÃ©rix et ObÃ©lix: Au service de Sa MajestÃ©</t>
  </si>
  <si>
    <t>The Little Prince</t>
  </si>
  <si>
    <t>Despicable Me 2</t>
  </si>
  <si>
    <t>2 Fast 2 Furious</t>
  </si>
  <si>
    <t>Children of Men</t>
  </si>
  <si>
    <t>The Adventures of Rocky &amp; Bullwinkle</t>
  </si>
  <si>
    <t>The Secret Life of Pets</t>
  </si>
  <si>
    <t>Independence Day</t>
  </si>
  <si>
    <t>Sing</t>
  </si>
  <si>
    <t>Despicable Me 3</t>
  </si>
  <si>
    <t>The Lost World: Jurassic Park</t>
  </si>
  <si>
    <t>Ice Age: The Meltdown</t>
  </si>
  <si>
    <t>Madagascar</t>
  </si>
  <si>
    <t>Grown Ups</t>
  </si>
  <si>
    <t>Shark Tale</t>
  </si>
  <si>
    <t>X-Men</t>
  </si>
  <si>
    <t>Wanted</t>
  </si>
  <si>
    <t>The Rock</t>
  </si>
  <si>
    <t>50 First Dates</t>
  </si>
  <si>
    <t>Hairspray</t>
  </si>
  <si>
    <t>Now You See Me</t>
  </si>
  <si>
    <t>Dreamgirls</t>
  </si>
  <si>
    <t>Inspector Gadget</t>
  </si>
  <si>
    <t>Immortals</t>
  </si>
  <si>
    <t>The Terminal</t>
  </si>
  <si>
    <t>Constantine</t>
  </si>
  <si>
    <t>Monster House</t>
  </si>
  <si>
    <t>Vertical Limit</t>
  </si>
  <si>
    <t>Charlie Wilson's War</t>
  </si>
  <si>
    <t>Life</t>
  </si>
  <si>
    <t>Be Cool</t>
  </si>
  <si>
    <t>Munich</t>
  </si>
  <si>
    <t>Killers</t>
  </si>
  <si>
    <t>The Man From U.N.C.L.E.</t>
  </si>
  <si>
    <t>Tears of the Sun</t>
  </si>
  <si>
    <t>Lady in the Water</t>
  </si>
  <si>
    <t>Spanglish</t>
  </si>
  <si>
    <t>Bandits</t>
  </si>
  <si>
    <t>Anna and the King</t>
  </si>
  <si>
    <t>First Knight</t>
  </si>
  <si>
    <t>Sucker Punch</t>
  </si>
  <si>
    <t>Hostage</t>
  </si>
  <si>
    <t>Inferno</t>
  </si>
  <si>
    <t>Hollywood Homicide</t>
  </si>
  <si>
    <t>Titan A.E.</t>
  </si>
  <si>
    <t>Flight of the Phoenix</t>
  </si>
  <si>
    <t>Soldier</t>
  </si>
  <si>
    <t>Virus</t>
  </si>
  <si>
    <t>Monkeybone</t>
  </si>
  <si>
    <t>Minions</t>
  </si>
  <si>
    <t>The SpongeBob Movie: Sponge Out of Water</t>
  </si>
  <si>
    <t>Unbreakable</t>
  </si>
  <si>
    <t>Talladega Nights: The Ballad of Ricky Bobby</t>
  </si>
  <si>
    <t>The Angry Birds Movie</t>
  </si>
  <si>
    <t>Snake Eyes</t>
  </si>
  <si>
    <t>Sphere</t>
  </si>
  <si>
    <t>The Simpsons Movie</t>
  </si>
  <si>
    <t>Fool's Gold</t>
  </si>
  <si>
    <t>Funny People</t>
  </si>
  <si>
    <t>The Kingdom</t>
  </si>
  <si>
    <t>Doctor Dolittle 2</t>
  </si>
  <si>
    <t>Braveheart</t>
  </si>
  <si>
    <t>Jarhead</t>
  </si>
  <si>
    <t>Driven</t>
  </si>
  <si>
    <t>The Majestic</t>
  </si>
  <si>
    <t>Two Brothers</t>
  </si>
  <si>
    <t>The Village</t>
  </si>
  <si>
    <t>Doctor Dolittle</t>
  </si>
  <si>
    <t>Signs</t>
  </si>
  <si>
    <t>Shrek 2</t>
  </si>
  <si>
    <t>Cars</t>
  </si>
  <si>
    <t>Alvin and the Chipmunks: The Squeakquel</t>
  </si>
  <si>
    <t>Who Framed Roger Rabbit?</t>
  </si>
  <si>
    <t>Runaway Bride</t>
  </si>
  <si>
    <t>xXx</t>
  </si>
  <si>
    <t>Ransom</t>
  </si>
  <si>
    <t>Inglourious Basterds</t>
  </si>
  <si>
    <t>Hook</t>
  </si>
  <si>
    <t>Die Hard 2</t>
  </si>
  <si>
    <t>S.W.A.T.</t>
  </si>
  <si>
    <t>Sleepy Hollow</t>
  </si>
  <si>
    <t>Vanilla Sky</t>
  </si>
  <si>
    <t>Olympus Has Fallen</t>
  </si>
  <si>
    <t>Battle: Los Angeles</t>
  </si>
  <si>
    <t>AVP: Alien Vs. Predator</t>
  </si>
  <si>
    <t>War Horse</t>
  </si>
  <si>
    <t>We Were Soldiers</t>
  </si>
  <si>
    <t>The Monuments Men</t>
  </si>
  <si>
    <t>Storks</t>
  </si>
  <si>
    <t>Star Trek: Insurrection</t>
  </si>
  <si>
    <t>Big Fish</t>
  </si>
  <si>
    <t>Wolf</t>
  </si>
  <si>
    <t>Underworld: Awakening</t>
  </si>
  <si>
    <t>Dracula Untold</t>
  </si>
  <si>
    <t>The Guardian</t>
  </si>
  <si>
    <t>The Abyss</t>
  </si>
  <si>
    <t>Wall Street 2: Money Never Sleeps</t>
  </si>
  <si>
    <t>The Dilemma</t>
  </si>
  <si>
    <t>Rumor Has It</t>
  </si>
  <si>
    <t>The Siege</t>
  </si>
  <si>
    <t>Stardust</t>
  </si>
  <si>
    <t>Rock of Ages</t>
  </si>
  <si>
    <t>Seven Years in Tibet</t>
  </si>
  <si>
    <t>Sky Captain and the World of Tomorrow</t>
  </si>
  <si>
    <t>I Spy</t>
  </si>
  <si>
    <t>Bad Company</t>
  </si>
  <si>
    <t>Doom</t>
  </si>
  <si>
    <t>The Finest Hours</t>
  </si>
  <si>
    <t>Escape Plan</t>
  </si>
  <si>
    <t>Killer Elite</t>
  </si>
  <si>
    <t>Hard Rain</t>
  </si>
  <si>
    <t>Hart's War</t>
  </si>
  <si>
    <t>Rollerball</t>
  </si>
  <si>
    <t>The Legend of Hercules</t>
  </si>
  <si>
    <t>Ballistic: Ecks vs. Sever</t>
  </si>
  <si>
    <t>Osmosis Jones</t>
  </si>
  <si>
    <t>Legends of Oz: Dorothyâ€™s Return</t>
  </si>
  <si>
    <t>Blackhat</t>
  </si>
  <si>
    <t>Basic Instinct 2</t>
  </si>
  <si>
    <t>Agora</t>
  </si>
  <si>
    <t>Despicable Me</t>
  </si>
  <si>
    <t>Dinner for Schmucks</t>
  </si>
  <si>
    <t>The Twilight Saga: Eclipse</t>
  </si>
  <si>
    <t>The Sum of All Fears</t>
  </si>
  <si>
    <t>Ted 2</t>
  </si>
  <si>
    <t>The Score</t>
  </si>
  <si>
    <t>Hall Pass</t>
  </si>
  <si>
    <t>Money Train</t>
  </si>
  <si>
    <t>Dreamcatcher</t>
  </si>
  <si>
    <t>Mystery Men</t>
  </si>
  <si>
    <t>The Insider</t>
  </si>
  <si>
    <t>Doctor Seuss' The Lorax</t>
  </si>
  <si>
    <t>Body of Lies</t>
  </si>
  <si>
    <t>Abraham Lincoln: Vampire Hunter</t>
  </si>
  <si>
    <t>Last Man Standing</t>
  </si>
  <si>
    <t>The Last Legion</t>
  </si>
  <si>
    <t>Entrapment</t>
  </si>
  <si>
    <t>The X Files: Fight the Future</t>
  </si>
  <si>
    <t>Need for Speed</t>
  </si>
  <si>
    <t>Saving Private Ryan</t>
  </si>
  <si>
    <t>What Women Want</t>
  </si>
  <si>
    <t>Lincoln</t>
  </si>
  <si>
    <t>Ice Age</t>
  </si>
  <si>
    <t>Apollo 13</t>
  </si>
  <si>
    <t>The Matrix</t>
  </si>
  <si>
    <t>Les Miserables</t>
  </si>
  <si>
    <t>The Santa Clause 2</t>
  </si>
  <si>
    <t>You've Got Mail</t>
  </si>
  <si>
    <t>Unbroken</t>
  </si>
  <si>
    <t>Spy!</t>
  </si>
  <si>
    <t>Due Date</t>
  </si>
  <si>
    <t>Step Brothers</t>
  </si>
  <si>
    <t>Jumanji</t>
  </si>
  <si>
    <t>The Mask of Zorro</t>
  </si>
  <si>
    <t>Space Cowboys</t>
  </si>
  <si>
    <t>Annie</t>
  </si>
  <si>
    <t>Cliffhanger</t>
  </si>
  <si>
    <t>Peteâ€™s Dragon</t>
  </si>
  <si>
    <t>Broken Arrow</t>
  </si>
  <si>
    <t>World Trade Center</t>
  </si>
  <si>
    <t>The Kid</t>
  </si>
  <si>
    <t>Mona Lisa Smile</t>
  </si>
  <si>
    <t>The Dictator</t>
  </si>
  <si>
    <t>Eyes Wide Shut</t>
  </si>
  <si>
    <t>This Means War</t>
  </si>
  <si>
    <t>Focus</t>
  </si>
  <si>
    <t>Blade: Trinity</t>
  </si>
  <si>
    <t>Red Dawn</t>
  </si>
  <si>
    <t>We Are Marshall</t>
  </si>
  <si>
    <t>Everest</t>
  </si>
  <si>
    <t>Resident Evil: Retribution</t>
  </si>
  <si>
    <t>Primary Colors</t>
  </si>
  <si>
    <t>Fight Club</t>
  </si>
  <si>
    <t>Death Race</t>
  </si>
  <si>
    <t>The Long Kiss Goodnight</t>
  </si>
  <si>
    <t>Proof of Life</t>
  </si>
  <si>
    <t>Zathura</t>
  </si>
  <si>
    <t>The Missing</t>
  </si>
  <si>
    <t>Elektra</t>
  </si>
  <si>
    <t>Astro Boy</t>
  </si>
  <si>
    <t>I, Frankenstein</t>
  </si>
  <si>
    <t>Hudson Hawk</t>
  </si>
  <si>
    <t>Sin City: A Dame to Kill For</t>
  </si>
  <si>
    <t>Live by Night</t>
  </si>
  <si>
    <t>Lucky Numbers</t>
  </si>
  <si>
    <t>Oliver Twist</t>
  </si>
  <si>
    <t>Tian jiang xiong shi</t>
  </si>
  <si>
    <t>Little Man</t>
  </si>
  <si>
    <t>Random Hearts</t>
  </si>
  <si>
    <t>Perfume: The Story of a Murderer</t>
  </si>
  <si>
    <t>Jurassic Park</t>
  </si>
  <si>
    <t>Austin Powers in Goldmember</t>
  </si>
  <si>
    <t>Hop</t>
  </si>
  <si>
    <t>Wyatt Earp</t>
  </si>
  <si>
    <t>Clear and Present Danger</t>
  </si>
  <si>
    <t>U-571</t>
  </si>
  <si>
    <t>The American President</t>
  </si>
  <si>
    <t>The Hateful Eight</t>
  </si>
  <si>
    <t>The Love Guru</t>
  </si>
  <si>
    <t>3000 Miles to Graceland</t>
  </si>
  <si>
    <t>Gone Girl</t>
  </si>
  <si>
    <t>Blades of Glory</t>
  </si>
  <si>
    <t>Maze Runner: The Scorch Trials</t>
  </si>
  <si>
    <t>2 Guns</t>
  </si>
  <si>
    <t>Mei Ren Yu</t>
  </si>
  <si>
    <t>Meet the Fockers</t>
  </si>
  <si>
    <t>The Lego Movie</t>
  </si>
  <si>
    <t>Wild Hogs</t>
  </si>
  <si>
    <t>Marley &amp; Me</t>
  </si>
  <si>
    <t>The Green Mile</t>
  </si>
  <si>
    <t>Chicken Little</t>
  </si>
  <si>
    <t>The Truman Show</t>
  </si>
  <si>
    <t>Sully</t>
  </si>
  <si>
    <t>The Bourne Identity</t>
  </si>
  <si>
    <t>Couples Retreat</t>
  </si>
  <si>
    <t>Goldeneye</t>
  </si>
  <si>
    <t>The Italian Job</t>
  </si>
  <si>
    <t>Daddy Day Care</t>
  </si>
  <si>
    <t>The General's Daughter</t>
  </si>
  <si>
    <t>The Prince of Egypt</t>
  </si>
  <si>
    <t>Collateral</t>
  </si>
  <si>
    <t>Cats &amp; Dogs</t>
  </si>
  <si>
    <t>Two Weeks Notice</t>
  </si>
  <si>
    <t>Antz</t>
  </si>
  <si>
    <t>The Scorpion King</t>
  </si>
  <si>
    <t>Red</t>
  </si>
  <si>
    <t>Starsky &amp; Hutch</t>
  </si>
  <si>
    <t>Days of Thunder</t>
  </si>
  <si>
    <t>Cheaper by the Dozen 2</t>
  </si>
  <si>
    <t>Eat Pray Love</t>
  </si>
  <si>
    <t>Jack Reacher</t>
  </si>
  <si>
    <t>Man on Fire</t>
  </si>
  <si>
    <t>The Family Man</t>
  </si>
  <si>
    <t>Contagion</t>
  </si>
  <si>
    <t>Any Given Sunday</t>
  </si>
  <si>
    <t>The Horse Whisperer</t>
  </si>
  <si>
    <t>Coraline</t>
  </si>
  <si>
    <t>Ladder 49</t>
  </si>
  <si>
    <t>Deep Blue Sea</t>
  </si>
  <si>
    <t>Michael Jackson's This Is It</t>
  </si>
  <si>
    <t>Kangaroo Jack</t>
  </si>
  <si>
    <t>The Happening</t>
  </si>
  <si>
    <t>London Has Fallen</t>
  </si>
  <si>
    <t>Rules of Engagement</t>
  </si>
  <si>
    <t>The Shaggy Dog</t>
  </si>
  <si>
    <t>Jingle All the Way</t>
  </si>
  <si>
    <t>Hellboy</t>
  </si>
  <si>
    <t>Jack Reacher: Never Go Back</t>
  </si>
  <si>
    <t>Baywatch</t>
  </si>
  <si>
    <t>A Civil Action</t>
  </si>
  <si>
    <t>Joy</t>
  </si>
  <si>
    <t>ParaNorman</t>
  </si>
  <si>
    <t>The Jackal</t>
  </si>
  <si>
    <t>Paycheck</t>
  </si>
  <si>
    <t>Up Close &amp; Personal</t>
  </si>
  <si>
    <t>The Tale of Despereaux</t>
  </si>
  <si>
    <t>The Boxtrolls</t>
  </si>
  <si>
    <t>The Dark Tower</t>
  </si>
  <si>
    <t>The Tuxedo</t>
  </si>
  <si>
    <t>Jack Ryan: Shadow Recruit</t>
  </si>
  <si>
    <t>Under Siege 2: Dark Territory</t>
  </si>
  <si>
    <t>Miss Congeniality 2: Armed and Fabulous</t>
  </si>
  <si>
    <t>Alien: Resurrection</t>
  </si>
  <si>
    <t>Shooter</t>
  </si>
  <si>
    <t>Practical Magic</t>
  </si>
  <si>
    <t>Gangster Squad</t>
  </si>
  <si>
    <t>Smurfs: The Lost Village</t>
  </si>
  <si>
    <t>Year One</t>
  </si>
  <si>
    <t>Edge of Darkness</t>
  </si>
  <si>
    <t>Star Trek: Nemesis</t>
  </si>
  <si>
    <t>Reign of Fire</t>
  </si>
  <si>
    <t>Planet 51</t>
  </si>
  <si>
    <t>Duplicity</t>
  </si>
  <si>
    <t>Righteous Kill</t>
  </si>
  <si>
    <t>Invictus</t>
  </si>
  <si>
    <t>State of Play</t>
  </si>
  <si>
    <t>My Favorite Martian</t>
  </si>
  <si>
    <t>The Sentinel</t>
  </si>
  <si>
    <t>Trouble with the Curve</t>
  </si>
  <si>
    <t>Intolerable Cruelty</t>
  </si>
  <si>
    <t>The Relic</t>
  </si>
  <si>
    <t>Mercury Rising</t>
  </si>
  <si>
    <t>Almost Famous</t>
  </si>
  <si>
    <t>Analyze That</t>
  </si>
  <si>
    <t>The Soloist</t>
  </si>
  <si>
    <t>The Mortal Instruments: City of Bones</t>
  </si>
  <si>
    <t>The Legend of Bagger Vance</t>
  </si>
  <si>
    <t>Dragonfly</t>
  </si>
  <si>
    <t>Priest</t>
  </si>
  <si>
    <t>Garfield: A Tail of Two Kitties</t>
  </si>
  <si>
    <t>XXX: State of the Union</t>
  </si>
  <si>
    <t>Event Horizon</t>
  </si>
  <si>
    <t>Sinbad: Legend of the Seven Seas</t>
  </si>
  <si>
    <t>Dark Water</t>
  </si>
  <si>
    <t>The Black Dahlia</t>
  </si>
  <si>
    <t>EDtv</t>
  </si>
  <si>
    <t>The Spirit</t>
  </si>
  <si>
    <t>The Last Castle</t>
  </si>
  <si>
    <t>Inkheart</t>
  </si>
  <si>
    <t>Supernova</t>
  </si>
  <si>
    <t>Flyboys</t>
  </si>
  <si>
    <t>Winter's Tale</t>
  </si>
  <si>
    <t>Holy Man</t>
  </si>
  <si>
    <t>Meet Dave</t>
  </si>
  <si>
    <t>The Great Raid</t>
  </si>
  <si>
    <t>Rock Dog</t>
  </si>
  <si>
    <t>Mortdecai</t>
  </si>
  <si>
    <t>In the Name of the King: A Dungeon Siege Tale</t>
  </si>
  <si>
    <t>Beyond Borders</t>
  </si>
  <si>
    <t>Xi You Ji zhi Sun Wu Kong San Da Bai Gu Jing</t>
  </si>
  <si>
    <t>The Ridiculous 6</t>
  </si>
  <si>
    <t>Deadpool</t>
  </si>
  <si>
    <t>American Sniper</t>
  </si>
  <si>
    <t>Goosebumps</t>
  </si>
  <si>
    <t>Rambo III</t>
  </si>
  <si>
    <t>Sabrina</t>
  </si>
  <si>
    <t>Red Tails</t>
  </si>
  <si>
    <t>Just Like Heaven</t>
  </si>
  <si>
    <t>The Internship</t>
  </si>
  <si>
    <t>The Flintstones in Viva Rock Vegas</t>
  </si>
  <si>
    <t>Leatherheads</t>
  </si>
  <si>
    <t>Did You Hear About the Morgans?</t>
  </si>
  <si>
    <t>Che, El Ar the Argentine</t>
  </si>
  <si>
    <t>Sex and the City</t>
  </si>
  <si>
    <t>Resident Evil: Afterlife</t>
  </si>
  <si>
    <t>That's My Boy</t>
  </si>
  <si>
    <t>Devil's Advocate</t>
  </si>
  <si>
    <t>Ghost Rider: Spirit of Vengeance</t>
  </si>
  <si>
    <t>Dragonheart</t>
  </si>
  <si>
    <t>After the Sunset</t>
  </si>
  <si>
    <t>Captain Corelli's Mandolin</t>
  </si>
  <si>
    <t>Anger Management</t>
  </si>
  <si>
    <t>The Pacifier</t>
  </si>
  <si>
    <t>Walking Tall</t>
  </si>
  <si>
    <t>Zhuo yao ji</t>
  </si>
  <si>
    <t>Forrest Gump</t>
  </si>
  <si>
    <t>Alvin and the Chipmunks</t>
  </si>
  <si>
    <t>Hitch</t>
  </si>
  <si>
    <t>Meet the Parents</t>
  </si>
  <si>
    <t>The Pursuit of Happyness</t>
  </si>
  <si>
    <t>Pocahontas</t>
  </si>
  <si>
    <t>Superman</t>
  </si>
  <si>
    <t>The Nutty Professor</t>
  </si>
  <si>
    <t>Fifty Shades Darker</t>
  </si>
  <si>
    <t>Captain Phillips</t>
  </si>
  <si>
    <t>George Of The Jungle</t>
  </si>
  <si>
    <t>American Wedding</t>
  </si>
  <si>
    <t>The Equalizer</t>
  </si>
  <si>
    <t>Casper</t>
  </si>
  <si>
    <t>Date Night</t>
  </si>
  <si>
    <t>Maid in Manhattan</t>
  </si>
  <si>
    <t>Crimson Tide</t>
  </si>
  <si>
    <t>Flightplan</t>
  </si>
  <si>
    <t>Disclosure</t>
  </si>
  <si>
    <t>City of Angels</t>
  </si>
  <si>
    <t>Paddington</t>
  </si>
  <si>
    <t>R.V.</t>
  </si>
  <si>
    <t>Stargate</t>
  </si>
  <si>
    <t>Kill Bill: Volume 1</t>
  </si>
  <si>
    <t>Mr. Poppers's Penguins</t>
  </si>
  <si>
    <t>Bowfinger</t>
  </si>
  <si>
    <t>Kill Bill: Volume 2</t>
  </si>
  <si>
    <t>Tango &amp; Cash</t>
  </si>
  <si>
    <t>Death Becomes Her</t>
  </si>
  <si>
    <t>Shanghai Noon</t>
  </si>
  <si>
    <t>Executive Decision</t>
  </si>
  <si>
    <t>Free Birds</t>
  </si>
  <si>
    <t>Alien 3</t>
  </si>
  <si>
    <t>The Forbidden Kingdom</t>
  </si>
  <si>
    <t>The Phantom of the Opera</t>
  </si>
  <si>
    <t>Muppets Most Wanted</t>
  </si>
  <si>
    <t>Evita</t>
  </si>
  <si>
    <t>Kubo and the Two Strings</t>
  </si>
  <si>
    <t>Ronin</t>
  </si>
  <si>
    <t>Burlesque</t>
  </si>
  <si>
    <t>The Ghost and the Darkness</t>
  </si>
  <si>
    <t>Changeling</t>
  </si>
  <si>
    <t>The Watch</t>
  </si>
  <si>
    <t>The Hunted</t>
  </si>
  <si>
    <t>Instinct</t>
  </si>
  <si>
    <t>Stuck On You</t>
  </si>
  <si>
    <t>Semi-Pro</t>
  </si>
  <si>
    <t>Crimson Peak</t>
  </si>
  <si>
    <t>The Pirates! Band of Misfits</t>
  </si>
  <si>
    <t>Aeon Flux</t>
  </si>
  <si>
    <t>Chain Reaction</t>
  </si>
  <si>
    <t>The Fan</t>
  </si>
  <si>
    <t>Elizabeth: The Golden Age</t>
  </si>
  <si>
    <t>Imagine That</t>
  </si>
  <si>
    <t>Gods and Generals</t>
  </si>
  <si>
    <t>Turbulence</t>
  </si>
  <si>
    <t>Bullet to the Head</t>
  </si>
  <si>
    <t>All the King's Men</t>
  </si>
  <si>
    <t>Thunderbirds</t>
  </si>
  <si>
    <t>Un long dimanche de fianÃ§ailles</t>
  </si>
  <si>
    <t>Lucky You</t>
  </si>
  <si>
    <t>Lolita</t>
  </si>
  <si>
    <t>Eye See You</t>
  </si>
  <si>
    <t>Superman II</t>
  </si>
  <si>
    <t>Blade 2</t>
  </si>
  <si>
    <t>You, Me and Dupree</t>
  </si>
  <si>
    <t>Seven Pounds</t>
  </si>
  <si>
    <t>The Godfather: Part III</t>
  </si>
  <si>
    <t>Elizabethtown</t>
  </si>
  <si>
    <t>Gigli</t>
  </si>
  <si>
    <t>Shaft</t>
  </si>
  <si>
    <t>The Dukes of Hazzard</t>
  </si>
  <si>
    <t>Law Abiding Citizen</t>
  </si>
  <si>
    <t>Black Mass</t>
  </si>
  <si>
    <t>Anastasia</t>
  </si>
  <si>
    <t>Moulin Rouge</t>
  </si>
  <si>
    <t>Domestic Disturbance</t>
  </si>
  <si>
    <t>Flags of Our Fathers</t>
  </si>
  <si>
    <t>Grindhouse</t>
  </si>
  <si>
    <t>Beloved</t>
  </si>
  <si>
    <t>Zero Dark Thirty</t>
  </si>
  <si>
    <t>Catch Me if You Can</t>
  </si>
  <si>
    <t>Mamma Mia!</t>
  </si>
  <si>
    <t>The Break-Up</t>
  </si>
  <si>
    <t>Valentine's Day</t>
  </si>
  <si>
    <t>Casino</t>
  </si>
  <si>
    <t>The Change-Up</t>
  </si>
  <si>
    <t>The Thin Red Line</t>
  </si>
  <si>
    <t>Man on the Moon</t>
  </si>
  <si>
    <t>From Paris With Love</t>
  </si>
  <si>
    <t>Bulletproof Monk</t>
  </si>
  <si>
    <t>Me, Myself &amp; Irene</t>
  </si>
  <si>
    <t>Barnyard: The Original Party Animals</t>
  </si>
  <si>
    <t>Deck the Halls</t>
  </si>
  <si>
    <t>The Adjustment Bureau</t>
  </si>
  <si>
    <t>The Twilight Saga: New Moon</t>
  </si>
  <si>
    <t>Shrek</t>
  </si>
  <si>
    <t>Ted</t>
  </si>
  <si>
    <t>22 Jump Street</t>
  </si>
  <si>
    <t>Robin Hood: Prince of Thieves</t>
  </si>
  <si>
    <t>Jerry Maguire</t>
  </si>
  <si>
    <t>Daddyâ€™s Home</t>
  </si>
  <si>
    <t>As Good as it Gets</t>
  </si>
  <si>
    <t>Patch Adams</t>
  </si>
  <si>
    <t>Into the Woods</t>
  </si>
  <si>
    <t>Central Intelligence</t>
  </si>
  <si>
    <t>Anchorman 2: The Legend Continues</t>
  </si>
  <si>
    <t>Super 8</t>
  </si>
  <si>
    <t>Mr. Deeds</t>
  </si>
  <si>
    <t>Erin Brockovich</t>
  </si>
  <si>
    <t>How to Lose a Guy in 10 Days</t>
  </si>
  <si>
    <t>Interview with the Vampire: The Vampire Chronicles</t>
  </si>
  <si>
    <t>Yes Man</t>
  </si>
  <si>
    <t>Non-Stop</t>
  </si>
  <si>
    <t>Stepmom</t>
  </si>
  <si>
    <t>Disney Planes</t>
  </si>
  <si>
    <t>Failure to Launch</t>
  </si>
  <si>
    <t>Inside Man</t>
  </si>
  <si>
    <t>The Emoji Movie</t>
  </si>
  <si>
    <t>Crazy, Stupid, Love</t>
  </si>
  <si>
    <t>Payback</t>
  </si>
  <si>
    <t>Congo</t>
  </si>
  <si>
    <t>Knowing</t>
  </si>
  <si>
    <t>The Ring Two</t>
  </si>
  <si>
    <t>We Bought a Zoo</t>
  </si>
  <si>
    <t>Moneyball</t>
  </si>
  <si>
    <t>Garfield</t>
  </si>
  <si>
    <t>Christmas with the Kranks</t>
  </si>
  <si>
    <t>V for Vendetta</t>
  </si>
  <si>
    <t>Outbreak</t>
  </si>
  <si>
    <t>Race to Witch Mountain</t>
  </si>
  <si>
    <t>The Forgotten</t>
  </si>
  <si>
    <t>Herbie: Fully Loaded</t>
  </si>
  <si>
    <t>Shanghai Knights</t>
  </si>
  <si>
    <t>Planes: Fire and Rescue</t>
  </si>
  <si>
    <t>Curious George</t>
  </si>
  <si>
    <t>American Reunion</t>
  </si>
  <si>
    <t>Hansel &amp; Gretel: Witch Hunters</t>
  </si>
  <si>
    <t>I am Number Four</t>
  </si>
  <si>
    <t>Donâ€™t Say a Word</t>
  </si>
  <si>
    <t>13 Hours: The Secret Soldiers of Benghazi</t>
  </si>
  <si>
    <t>Unfaithful</t>
  </si>
  <si>
    <t>Syriana</t>
  </si>
  <si>
    <t>Resident Evil: Apocalypse</t>
  </si>
  <si>
    <t>The Book of Life</t>
  </si>
  <si>
    <t>Absolute Power</t>
  </si>
  <si>
    <t>Firewall</t>
  </si>
  <si>
    <t>The Game</t>
  </si>
  <si>
    <t>G.I. Jane</t>
  </si>
  <si>
    <t>Into the Storm</t>
  </si>
  <si>
    <t>The Judge</t>
  </si>
  <si>
    <t>Silent Hill</t>
  </si>
  <si>
    <t>The Replacements</t>
  </si>
  <si>
    <t>The Negotiator</t>
  </si>
  <si>
    <t>War Dogs</t>
  </si>
  <si>
    <t>Beverly Hills Cop III</t>
  </si>
  <si>
    <t>Gremlins 2: The New Batch</t>
  </si>
  <si>
    <t>The Peacemaker</t>
  </si>
  <si>
    <t>Out of Time</t>
  </si>
  <si>
    <t>Bridget Jones: The Edge Of Reason</t>
  </si>
  <si>
    <t>The Beach</t>
  </si>
  <si>
    <t>The Adventures of Sharkboy and Lavagirl in 3-D</t>
  </si>
  <si>
    <t>On Deadly Ground</t>
  </si>
  <si>
    <t>Ninja Assassin</t>
  </si>
  <si>
    <t>Raising Helen</t>
  </si>
  <si>
    <t>The Nice Guys</t>
  </si>
  <si>
    <t>For Love of the Game</t>
  </si>
  <si>
    <t>Jack Frost</t>
  </si>
  <si>
    <t>Marmaduke</t>
  </si>
  <si>
    <t>Striptease</t>
  </si>
  <si>
    <t>Hereafter</t>
  </si>
  <si>
    <t>Murder by Numbers</t>
  </si>
  <si>
    <t>Assassins</t>
  </si>
  <si>
    <t>Zoolander 2</t>
  </si>
  <si>
    <t>Defiance</t>
  </si>
  <si>
    <t>Hannibal Rising</t>
  </si>
  <si>
    <t>The Story of Us</t>
  </si>
  <si>
    <t>The Host</t>
  </si>
  <si>
    <t>Basic</t>
  </si>
  <si>
    <t>Run All Night</t>
  </si>
  <si>
    <t>Blood Work</t>
  </si>
  <si>
    <t>The International</t>
  </si>
  <si>
    <t>Escape from L.A.</t>
  </si>
  <si>
    <t>Twisted</t>
  </si>
  <si>
    <t>The Life Aquatic with Steve Zissou</t>
  </si>
  <si>
    <t>The Iron Giant</t>
  </si>
  <si>
    <t>Your Highness</t>
  </si>
  <si>
    <t>Snowden</t>
  </si>
  <si>
    <t>Dream House</t>
  </si>
  <si>
    <t>Free State of Jones</t>
  </si>
  <si>
    <t>Gamer</t>
  </si>
  <si>
    <t>Man of the House</t>
  </si>
  <si>
    <t>The Life of David Gale</t>
  </si>
  <si>
    <t>Beautiful Creatures</t>
  </si>
  <si>
    <t>Into the Blue</t>
  </si>
  <si>
    <t>Eastern Promises</t>
  </si>
  <si>
    <t>Baby's Day Out</t>
  </si>
  <si>
    <t>The Messenger: The Story of Joan of Arc</t>
  </si>
  <si>
    <t>Fair Game</t>
  </si>
  <si>
    <t>Drive Angry</t>
  </si>
  <si>
    <t>Mad City</t>
  </si>
  <si>
    <t>The Scarlet Letter</t>
  </si>
  <si>
    <t>Domino</t>
  </si>
  <si>
    <t>Jade</t>
  </si>
  <si>
    <t>Street Fighter: The Legend of Chun-Li</t>
  </si>
  <si>
    <t>Death to Smoochy</t>
  </si>
  <si>
    <t>The Boat That Rocked</t>
  </si>
  <si>
    <t>The Big Bounce</t>
  </si>
  <si>
    <t>What Planet Are You From?</t>
  </si>
  <si>
    <t>Child 44</t>
  </si>
  <si>
    <t>Outlander</t>
  </si>
  <si>
    <t>Upside Down</t>
  </si>
  <si>
    <t>Shanghai</t>
  </si>
  <si>
    <t>Hannibal the Conqueror</t>
  </si>
  <si>
    <t>The One</t>
  </si>
  <si>
    <t>Chappie</t>
  </si>
  <si>
    <t>The Adventures of Ford Fairlane</t>
  </si>
  <si>
    <t>Anna Karenina</t>
  </si>
  <si>
    <t>Indiana Jones and the Last Crusade</t>
  </si>
  <si>
    <t>The Ring</t>
  </si>
  <si>
    <t>Traffic</t>
  </si>
  <si>
    <t>Panic Room</t>
  </si>
  <si>
    <t>Taken 3</t>
  </si>
  <si>
    <t>The Thomas Crown Affair</t>
  </si>
  <si>
    <t>The Bone Collector</t>
  </si>
  <si>
    <t>Three Kings</t>
  </si>
  <si>
    <t>The Tooth Fairy</t>
  </si>
  <si>
    <t>Rat Race</t>
  </si>
  <si>
    <t>3:10 to Yuma</t>
  </si>
  <si>
    <t>K-PAX</t>
  </si>
  <si>
    <t>Kate and Leopold</t>
  </si>
  <si>
    <t>Bedazzled</t>
  </si>
  <si>
    <t>Out of Sight</t>
  </si>
  <si>
    <t>The Cotton Club</t>
  </si>
  <si>
    <t>Rambo</t>
  </si>
  <si>
    <t>The Infiltrator</t>
  </si>
  <si>
    <t>Dick Tracy</t>
  </si>
  <si>
    <t>Arrival</t>
  </si>
  <si>
    <t>The Cable Guy</t>
  </si>
  <si>
    <t>Earth</t>
  </si>
  <si>
    <t>Riding in Cars with Boys</t>
  </si>
  <si>
    <t>Happily N'Ever After</t>
  </si>
  <si>
    <t>Solaris</t>
  </si>
  <si>
    <t>Jonah Hex</t>
  </si>
  <si>
    <t>Mary Reilly</t>
  </si>
  <si>
    <t>Silence</t>
  </si>
  <si>
    <t>My Best Friend's Wedding</t>
  </si>
  <si>
    <t>America's Sweethearts</t>
  </si>
  <si>
    <t>Star Trek: First Contact</t>
  </si>
  <si>
    <t>Insomnia</t>
  </si>
  <si>
    <t>Prisoners</t>
  </si>
  <si>
    <t>Courage Under Fire</t>
  </si>
  <si>
    <t>Inchon</t>
  </si>
  <si>
    <t>Liar Liar</t>
  </si>
  <si>
    <t>A Bug's Life</t>
  </si>
  <si>
    <t>Taken 2</t>
  </si>
  <si>
    <t>The Flintstones</t>
  </si>
  <si>
    <t>Scary Movie 3</t>
  </si>
  <si>
    <t>Miss Congeniality</t>
  </si>
  <si>
    <t>Journey to the Center of the Earth</t>
  </si>
  <si>
    <t>The Pelican Brief</t>
  </si>
  <si>
    <t>The Princess Diaries 2: Royal Engagement</t>
  </si>
  <si>
    <t>The Bucket List</t>
  </si>
  <si>
    <t>The Client</t>
  </si>
  <si>
    <t>The Muppets</t>
  </si>
  <si>
    <t>Patriot Games</t>
  </si>
  <si>
    <t>Monster-in-Law</t>
  </si>
  <si>
    <t>Training Day</t>
  </si>
  <si>
    <t>The Girl on the Train</t>
  </si>
  <si>
    <t>Galaxy Quest</t>
  </si>
  <si>
    <t>Scary Movie 2</t>
  </si>
  <si>
    <t>Blade</t>
  </si>
  <si>
    <t>Coach Carter</t>
  </si>
  <si>
    <t>The Bounty Hunter</t>
  </si>
  <si>
    <t>Changing Lanes</t>
  </si>
  <si>
    <t>Anaconda</t>
  </si>
  <si>
    <t>Underworld: Evolution</t>
  </si>
  <si>
    <t>Coyote Ugly</t>
  </si>
  <si>
    <t>Love Actually</t>
  </si>
  <si>
    <t>Jack</t>
  </si>
  <si>
    <t>The Specialist</t>
  </si>
  <si>
    <t>Office Christmas Party</t>
  </si>
  <si>
    <t>Tin Cup</t>
  </si>
  <si>
    <t>Yours, Mine and Ours</t>
  </si>
  <si>
    <t>Kicking and Screaming</t>
  </si>
  <si>
    <t>The Hitchhiker's Guide to the Galaxy</t>
  </si>
  <si>
    <t>Resident Evil: Extinction</t>
  </si>
  <si>
    <t>Fat Albert</t>
  </si>
  <si>
    <t>Savages</t>
  </si>
  <si>
    <t>The River Wild</t>
  </si>
  <si>
    <t>Blended</t>
  </si>
  <si>
    <t>All Eyez on Me</t>
  </si>
  <si>
    <t>Last Holiday</t>
  </si>
  <si>
    <t>16 Blocks</t>
  </si>
  <si>
    <t>The Indian in the Cupboard</t>
  </si>
  <si>
    <t>Cellular</t>
  </si>
  <si>
    <t>The Ant Bully</t>
  </si>
  <si>
    <t>Johnny English</t>
  </si>
  <si>
    <t>Dune</t>
  </si>
  <si>
    <t>Aliens in the Attic</t>
  </si>
  <si>
    <t>Across the Universe</t>
  </si>
  <si>
    <t>Revolutionary Road</t>
  </si>
  <si>
    <t>Babylon A.D.</t>
  </si>
  <si>
    <t>Frankenstein</t>
  </si>
  <si>
    <t>The Glimmer Man</t>
  </si>
  <si>
    <t>Multiplicity</t>
  </si>
  <si>
    <t>The Pledge</t>
  </si>
  <si>
    <t>The Producers: The Movie Musical</t>
  </si>
  <si>
    <t>The Phantom</t>
  </si>
  <si>
    <t>Rebound</t>
  </si>
  <si>
    <t>The Ghost Writer</t>
  </si>
  <si>
    <t>All the Pretty Horses</t>
  </si>
  <si>
    <t>Bangkok Dangerous</t>
  </si>
  <si>
    <t>Nixon</t>
  </si>
  <si>
    <t>Dredd</t>
  </si>
  <si>
    <t>The Rum Diary</t>
  </si>
  <si>
    <t>Deep Rising</t>
  </si>
  <si>
    <t>Johnny English Reborn</t>
  </si>
  <si>
    <t>Miracle at St. Anna</t>
  </si>
  <si>
    <t>Big Trouble</t>
  </si>
  <si>
    <t>Man cheng jin dai huang jin jia</t>
  </si>
  <si>
    <t>Love in the Time of Cholera</t>
  </si>
  <si>
    <t>Pinocchio</t>
  </si>
  <si>
    <t>Shadow Conspiracy</t>
  </si>
  <si>
    <t>Foodfight!</t>
  </si>
  <si>
    <t>Argo</t>
  </si>
  <si>
    <t>The Fugitive</t>
  </si>
  <si>
    <t>Rambo: First Blood Part II</t>
  </si>
  <si>
    <t>Sleepers</t>
  </si>
  <si>
    <t>Charlie St. Cloud</t>
  </si>
  <si>
    <t>The Juror</t>
  </si>
  <si>
    <t>The Interview</t>
  </si>
  <si>
    <t>Heaven's Gate</t>
  </si>
  <si>
    <t>The Heat</t>
  </si>
  <si>
    <t>Finding Forrester</t>
  </si>
  <si>
    <t>28 Days</t>
  </si>
  <si>
    <t>Danny the Dog</t>
  </si>
  <si>
    <t>The Sweetest Thing</t>
  </si>
  <si>
    <t>A Monster Calls</t>
  </si>
  <si>
    <t>The Mechanic</t>
  </si>
  <si>
    <t>The Firm</t>
  </si>
  <si>
    <t>21 Jump Street</t>
  </si>
  <si>
    <t>Notting Hill</t>
  </si>
  <si>
    <t>Chicken Run</t>
  </si>
  <si>
    <t>Along Came Polly</t>
  </si>
  <si>
    <t>Boomerang</t>
  </si>
  <si>
    <t>BrÃ¼no</t>
  </si>
  <si>
    <t>Cleopatra</t>
  </si>
  <si>
    <t>Snatched</t>
  </si>
  <si>
    <t>Here Comes the Boom</t>
  </si>
  <si>
    <t>High Crimes</t>
  </si>
  <si>
    <t>The Mirror Has Two Faces</t>
  </si>
  <si>
    <t>Red Riding Hood</t>
  </si>
  <si>
    <t>The Mothman Prophecies</t>
  </si>
  <si>
    <t>Licence to Kill</t>
  </si>
  <si>
    <t>One for the Money</t>
  </si>
  <si>
    <t>15 Minutes</t>
  </si>
  <si>
    <t>Lord of War</t>
  </si>
  <si>
    <t>Super Mario Bros.</t>
  </si>
  <si>
    <t>Hero</t>
  </si>
  <si>
    <t>Man on a Ledge</t>
  </si>
  <si>
    <t>The Warrior's Way</t>
  </si>
  <si>
    <t>McHale's Navy</t>
  </si>
  <si>
    <t>Micmacs</t>
  </si>
  <si>
    <t>Les BronzÃ©s 3: amis pour la vie</t>
  </si>
  <si>
    <t>Pourquoi j'ai pas mangÃ© mon pÃ¨re</t>
  </si>
  <si>
    <t>8 Mile</t>
  </si>
  <si>
    <t>A Knightâ€™s Tale</t>
  </si>
  <si>
    <t>The Medallion</t>
  </si>
  <si>
    <t>The Big Year</t>
  </si>
  <si>
    <t>The Sixth Sense</t>
  </si>
  <si>
    <t>Wedding Crashers</t>
  </si>
  <si>
    <t>The Karate Kid</t>
  </si>
  <si>
    <t>Fifty Shades of Grey</t>
  </si>
  <si>
    <t>The Proposal</t>
  </si>
  <si>
    <t>American Hustle</t>
  </si>
  <si>
    <t>Cheaper by the Dozen</t>
  </si>
  <si>
    <t>Lucy</t>
  </si>
  <si>
    <t>Lone Survivor</t>
  </si>
  <si>
    <t>Back to the Future Part II</t>
  </si>
  <si>
    <t>Double Jeopardy</t>
  </si>
  <si>
    <t>Spy Kids 3-D: Game Over</t>
  </si>
  <si>
    <t>A Time to Kill</t>
  </si>
  <si>
    <t>A League of Their Own</t>
  </si>
  <si>
    <t>The Conjuring 2: The Enfield Poltergeist</t>
  </si>
  <si>
    <t>The Social Network</t>
  </si>
  <si>
    <t>Julie &amp; Julia</t>
  </si>
  <si>
    <t>He's Just Not That Into You</t>
  </si>
  <si>
    <t>John Wick: Chapter Two</t>
  </si>
  <si>
    <t>Ride Along 2</t>
  </si>
  <si>
    <t>Scary Movie 4</t>
  </si>
  <si>
    <t>Get Hard</t>
  </si>
  <si>
    <t>Scream 3</t>
  </si>
  <si>
    <t>Back to the Future Part III</t>
  </si>
  <si>
    <t>The Accountant</t>
  </si>
  <si>
    <t>Dumb and Dumber To</t>
  </si>
  <si>
    <t>The Other Woman</t>
  </si>
  <si>
    <t>Bram Stoker's Dracula</t>
  </si>
  <si>
    <t>Eight Below</t>
  </si>
  <si>
    <t>The Talented Mr. Ripley</t>
  </si>
  <si>
    <t>The Intern</t>
  </si>
  <si>
    <t>The Last of the Mohicans</t>
  </si>
  <si>
    <t>Ray</t>
  </si>
  <si>
    <t>Sin City</t>
  </si>
  <si>
    <t>Bridge of Spies</t>
  </si>
  <si>
    <t>Vantage Point</t>
  </si>
  <si>
    <t>I Love You, Man</t>
  </si>
  <si>
    <t>Shallow Hal</t>
  </si>
  <si>
    <t>JFK</t>
  </si>
  <si>
    <t>Big Momma's House 2</t>
  </si>
  <si>
    <t>Hacksaw Ridge</t>
  </si>
  <si>
    <t>The Mexican</t>
  </si>
  <si>
    <t>The Final Destination</t>
  </si>
  <si>
    <t>17 Again</t>
  </si>
  <si>
    <t>Unknown</t>
  </si>
  <si>
    <t>Get Him to the Greek</t>
  </si>
  <si>
    <t>Gothika</t>
  </si>
  <si>
    <t>Behind Enemy Lines</t>
  </si>
  <si>
    <t>The Lincoln Lawyer</t>
  </si>
  <si>
    <t>Shall We Dance?</t>
  </si>
  <si>
    <t>Invincible</t>
  </si>
  <si>
    <t>Escape From Planet Earth</t>
  </si>
  <si>
    <t>Small Soldiers</t>
  </si>
  <si>
    <t>Spawn</t>
  </si>
  <si>
    <t>Horrible Bosses 2</t>
  </si>
  <si>
    <t>The Count of Monte Cristo</t>
  </si>
  <si>
    <t>The Prestige</t>
  </si>
  <si>
    <t>The Lake House</t>
  </si>
  <si>
    <t>Predators</t>
  </si>
  <si>
    <t>The Odd Life of Timothy Green</t>
  </si>
  <si>
    <t>The Living Daylights</t>
  </si>
  <si>
    <t>Apocalypto</t>
  </si>
  <si>
    <t>Music and Lyrics</t>
  </si>
  <si>
    <t>Legal Eagles</t>
  </si>
  <si>
    <t>Secret Window</t>
  </si>
  <si>
    <t>The Skeleton Key</t>
  </si>
  <si>
    <t>Jersey Boys</t>
  </si>
  <si>
    <t>Made of Honor</t>
  </si>
  <si>
    <t>The Rainmaker</t>
  </si>
  <si>
    <t>Medicine Man</t>
  </si>
  <si>
    <t>Amistad</t>
  </si>
  <si>
    <t>A Million Ways to Die in The West</t>
  </si>
  <si>
    <t>Final Destination 5</t>
  </si>
  <si>
    <t>Fever Pitch</t>
  </si>
  <si>
    <t>Aliens vs. Predator - Requiem</t>
  </si>
  <si>
    <t>The Water Horse: Legend of the Deep</t>
  </si>
  <si>
    <t>Sex Tape</t>
  </si>
  <si>
    <t>Scream 4</t>
  </si>
  <si>
    <t>RiÂ¢hie RiÂ¢h</t>
  </si>
  <si>
    <t>Autumn in New York</t>
  </si>
  <si>
    <t>Paul</t>
  </si>
  <si>
    <t>The Guilt Trip</t>
  </si>
  <si>
    <t>Colombiana</t>
  </si>
  <si>
    <t>8MM</t>
  </si>
  <si>
    <t>Hanging Up</t>
  </si>
  <si>
    <t>The Doors</t>
  </si>
  <si>
    <t>Mickey Blue Eyes</t>
  </si>
  <si>
    <t>Pay it Forward</t>
  </si>
  <si>
    <t>Arthur</t>
  </si>
  <si>
    <t>Drillbit Taylor</t>
  </si>
  <si>
    <t>Patriots Day</t>
  </si>
  <si>
    <t>Extremely Loud and Incredibly Close</t>
  </si>
  <si>
    <t>The Shadow</t>
  </si>
  <si>
    <t>Morning Glory</t>
  </si>
  <si>
    <t>Get Rich or Die Tryin'</t>
  </si>
  <si>
    <t>The Art of War</t>
  </si>
  <si>
    <t>Grudge Match</t>
  </si>
  <si>
    <t>Bless the Child</t>
  </si>
  <si>
    <t>Rent</t>
  </si>
  <si>
    <t>The Out-of-Towners</t>
  </si>
  <si>
    <t>The Nut Job 2: Nutty by Nature</t>
  </si>
  <si>
    <t>The Island of Dr. Moreau</t>
  </si>
  <si>
    <t>The Musketeer</t>
  </si>
  <si>
    <t>Resident Evil: The Final Chapter</t>
  </si>
  <si>
    <t>The Other Boleyn Girl</t>
  </si>
  <si>
    <t>The House</t>
  </si>
  <si>
    <t>Sweet November</t>
  </si>
  <si>
    <t>The Reaping</t>
  </si>
  <si>
    <t>Season of the Witch</t>
  </si>
  <si>
    <t>Renaissance Man</t>
  </si>
  <si>
    <t>Quest for Camelot</t>
  </si>
  <si>
    <t>City by the Sea</t>
  </si>
  <si>
    <t>At First Sight</t>
  </si>
  <si>
    <t>Torque</t>
  </si>
  <si>
    <t>The Fantastic Mr. Fox</t>
  </si>
  <si>
    <t>Showgirls</t>
  </si>
  <si>
    <t>City Hall</t>
  </si>
  <si>
    <t>Big Miracle</t>
  </si>
  <si>
    <t>The Impossible</t>
  </si>
  <si>
    <t>A Thousand Words</t>
  </si>
  <si>
    <t>Marie Antoinette</t>
  </si>
  <si>
    <t>Get Carter</t>
  </si>
  <si>
    <t>Kiss of Death</t>
  </si>
  <si>
    <t>Life, or Something Like It</t>
  </si>
  <si>
    <t>Ishtar</t>
  </si>
  <si>
    <t>Memoirs of an Invisible Man</t>
  </si>
  <si>
    <t>Amelia</t>
  </si>
  <si>
    <t>Cirque du Freak: The Vampire's Assistant</t>
  </si>
  <si>
    <t>New York Minute</t>
  </si>
  <si>
    <t>The Deep End of the Ocean</t>
  </si>
  <si>
    <t>Alfie</t>
  </si>
  <si>
    <t>FearDotCom</t>
  </si>
  <si>
    <t>Soul Men</t>
  </si>
  <si>
    <t>The Gunman</t>
  </si>
  <si>
    <t>Universal Soldier II: The Return</t>
  </si>
  <si>
    <t>Pandorum</t>
  </si>
  <si>
    <t>Duplex</t>
  </si>
  <si>
    <t>Paranoia</t>
  </si>
  <si>
    <t>Raise the Titanic</t>
  </si>
  <si>
    <t>Baahubali: The Beginning</t>
  </si>
  <si>
    <t>Impostor</t>
  </si>
  <si>
    <t>Victor Frankenstein</t>
  </si>
  <si>
    <t>Extreme Ops</t>
  </si>
  <si>
    <t>Just Visiting</t>
  </si>
  <si>
    <t>Snowpiercer</t>
  </si>
  <si>
    <t>Sunshine</t>
  </si>
  <si>
    <t>The Hudsucker Proxy</t>
  </si>
  <si>
    <t>Billy Lynnâ€™s Long Halftime Walk</t>
  </si>
  <si>
    <t>Pirates</t>
  </si>
  <si>
    <t>Delgo</t>
  </si>
  <si>
    <t>The Hunting Party</t>
  </si>
  <si>
    <t>Alex Rider: Operation Stormbreaker</t>
  </si>
  <si>
    <t>Red Cliff</t>
  </si>
  <si>
    <t>The Last Shot</t>
  </si>
  <si>
    <t>The Warlords</t>
  </si>
  <si>
    <t>Nomad</t>
  </si>
  <si>
    <t>Un monstre Ã  Paris</t>
  </si>
  <si>
    <t>USS Indianapolis: Men of Courage</t>
  </si>
  <si>
    <t>Dragon Nest Warriors' Dawn</t>
  </si>
  <si>
    <t>The Crow</t>
  </si>
  <si>
    <t>The Time Traveler's Wife</t>
  </si>
  <si>
    <t>Superman III</t>
  </si>
  <si>
    <t>Because I Said So</t>
  </si>
  <si>
    <t>Frankenweenie</t>
  </si>
  <si>
    <t>Sgt. Bilko</t>
  </si>
  <si>
    <t>Serenity</t>
  </si>
  <si>
    <t>Against the Ropes</t>
  </si>
  <si>
    <t>Yi dai zong shi</t>
  </si>
  <si>
    <t>The Fast and the Furious</t>
  </si>
  <si>
    <t>Sweet Home Alabama</t>
  </si>
  <si>
    <t>The Ugly Truth</t>
  </si>
  <si>
    <t>Spy Kids 2: The Island of Lost Dreams</t>
  </si>
  <si>
    <t>Star Trek: Generations</t>
  </si>
  <si>
    <t>Captain Underpants: The First Epic Movie</t>
  </si>
  <si>
    <t>Paul Blart: Mall Cop 2</t>
  </si>
  <si>
    <t>Mouse Hunt</t>
  </si>
  <si>
    <t>Why Him?</t>
  </si>
  <si>
    <t>Water for Elephants</t>
  </si>
  <si>
    <t>Life as We Know It</t>
  </si>
  <si>
    <t>The Hurricane</t>
  </si>
  <si>
    <t>Riddick</t>
  </si>
  <si>
    <t>Heartbreakers</t>
  </si>
  <si>
    <t>Enough</t>
  </si>
  <si>
    <t>The 5th Wave</t>
  </si>
  <si>
    <t>Push</t>
  </si>
  <si>
    <t>Rush</t>
  </si>
  <si>
    <t>Angel Eyes</t>
  </si>
  <si>
    <t>Joe Somebody</t>
  </si>
  <si>
    <t>The Ninth Gate</t>
  </si>
  <si>
    <t>Extreme Measures</t>
  </si>
  <si>
    <t>Rock Star</t>
  </si>
  <si>
    <t>The Thing</t>
  </si>
  <si>
    <t>White Squall</t>
  </si>
  <si>
    <t>City of Ember</t>
  </si>
  <si>
    <t>Switchback</t>
  </si>
  <si>
    <t>Texas Rangers</t>
  </si>
  <si>
    <t>Virgin Territory</t>
  </si>
  <si>
    <t>What to Expect When You're Expecting</t>
  </si>
  <si>
    <t>The Master</t>
  </si>
  <si>
    <t>The Express</t>
  </si>
  <si>
    <t>Twilight</t>
  </si>
  <si>
    <t>We're the Millers</t>
  </si>
  <si>
    <t>Creed</t>
  </si>
  <si>
    <t>The Town</t>
  </si>
  <si>
    <t>Dolphin Tale</t>
  </si>
  <si>
    <t>Burn After Reading</t>
  </si>
  <si>
    <t>13 Going On 30</t>
  </si>
  <si>
    <t>Nim's Island</t>
  </si>
  <si>
    <t>How to be Single</t>
  </si>
  <si>
    <t>Cop Out</t>
  </si>
  <si>
    <t>The Rite</t>
  </si>
  <si>
    <t>Space Chimps</t>
  </si>
  <si>
    <t>Magnolia</t>
  </si>
  <si>
    <t>Aloha</t>
  </si>
  <si>
    <t>Obitaemyy ostrov</t>
  </si>
  <si>
    <t>Gnomeo and Juliet</t>
  </si>
  <si>
    <t>John Q</t>
  </si>
  <si>
    <t>Blue Streak</t>
  </si>
  <si>
    <t>Never Say Never Again</t>
  </si>
  <si>
    <t>Hot Tub Time Machine</t>
  </si>
  <si>
    <t>Breakdown</t>
  </si>
  <si>
    <t>Dolphin Tale 2</t>
  </si>
  <si>
    <t>Collateral Beauty</t>
  </si>
  <si>
    <t>A Man Apart</t>
  </si>
  <si>
    <t>Reindeer Games</t>
  </si>
  <si>
    <t>Snow Falling on Cedars</t>
  </si>
  <si>
    <t>Ghosts of Mississippi</t>
  </si>
  <si>
    <t>Gattaca</t>
  </si>
  <si>
    <t>Isn't She Great</t>
  </si>
  <si>
    <t>Yip Man 3</t>
  </si>
  <si>
    <t>There Be Dragons</t>
  </si>
  <si>
    <t>Queen of the Desert</t>
  </si>
  <si>
    <t>Head of State</t>
  </si>
  <si>
    <t>It</t>
  </si>
  <si>
    <t>The Hangover</t>
  </si>
  <si>
    <t>The Blind Side</t>
  </si>
  <si>
    <t>Batman</t>
  </si>
  <si>
    <t>Austin Powers: The Spy Who Shagged Me</t>
  </si>
  <si>
    <t>True Grit</t>
  </si>
  <si>
    <t>Lethal Weapon 3</t>
  </si>
  <si>
    <t>Rush Hour</t>
  </si>
  <si>
    <t>Identity Thief</t>
  </si>
  <si>
    <t>The Devil Wears Prada</t>
  </si>
  <si>
    <t>Horrible Bosses</t>
  </si>
  <si>
    <t>Spy Kids</t>
  </si>
  <si>
    <t>Trainwreck</t>
  </si>
  <si>
    <t>Saving Mr. Banks</t>
  </si>
  <si>
    <t>Star Trek: The Motion Picture</t>
  </si>
  <si>
    <t>What Happens in Vegas...</t>
  </si>
  <si>
    <t>Cape Fear</t>
  </si>
  <si>
    <t>The English Patient</t>
  </si>
  <si>
    <t>Hotel for Dogs</t>
  </si>
  <si>
    <t>Guess Who</t>
  </si>
  <si>
    <t>This is 40</t>
  </si>
  <si>
    <t>L.A. Confidential</t>
  </si>
  <si>
    <t>Sky High</t>
  </si>
  <si>
    <t>In &amp; Out</t>
  </si>
  <si>
    <t>A Nightmare on Elm Street</t>
  </si>
  <si>
    <t>The Cell</t>
  </si>
  <si>
    <t>Species</t>
  </si>
  <si>
    <t>The Benchwarmers</t>
  </si>
  <si>
    <t>Secretariat</t>
  </si>
  <si>
    <t>The Man in the Iron Mask</t>
  </si>
  <si>
    <t>Friends with Benefits</t>
  </si>
  <si>
    <t>Neighbors 2: Sorority Rising</t>
  </si>
  <si>
    <t>TMNT</t>
  </si>
  <si>
    <t>Radio</t>
  </si>
  <si>
    <t>Old Dogs</t>
  </si>
  <si>
    <t>Malcolm X</t>
  </si>
  <si>
    <t>Poltergeist</t>
  </si>
  <si>
    <t>Underworld 3: Rise of the Lycans</t>
  </si>
  <si>
    <t>Must Love Dogs</t>
  </si>
  <si>
    <t>License to Wed</t>
  </si>
  <si>
    <t>Donnie Brasco</t>
  </si>
  <si>
    <t>Max Payne</t>
  </si>
  <si>
    <t>Resident Evil</t>
  </si>
  <si>
    <t>The Ladykillers</t>
  </si>
  <si>
    <t>Something Borrowed</t>
  </si>
  <si>
    <t>The Nativity Story</t>
  </si>
  <si>
    <t>In Time</t>
  </si>
  <si>
    <t>The Back-up Plan</t>
  </si>
  <si>
    <t>J. Edgar</t>
  </si>
  <si>
    <t>Bounce</t>
  </si>
  <si>
    <t>Hot Pursuit</t>
  </si>
  <si>
    <t>Concussion</t>
  </si>
  <si>
    <t>Closer</t>
  </si>
  <si>
    <t>Street Fighter</t>
  </si>
  <si>
    <t>Black Knight</t>
  </si>
  <si>
    <t>The Bad News Bears</t>
  </si>
  <si>
    <t>The Pianist</t>
  </si>
  <si>
    <t>House of Wax</t>
  </si>
  <si>
    <t>From Hell</t>
  </si>
  <si>
    <t>Mirrors</t>
  </si>
  <si>
    <t>Queen of the Damned</t>
  </si>
  <si>
    <t>Nanny McPhee and the Big Bang</t>
  </si>
  <si>
    <t>Untraceable</t>
  </si>
  <si>
    <t>Predator 2</t>
  </si>
  <si>
    <t>Abduction</t>
  </si>
  <si>
    <t>Flash Gordon</t>
  </si>
  <si>
    <t>Superhero Movie</t>
  </si>
  <si>
    <t>Blast from the Past</t>
  </si>
  <si>
    <t>Alex Cross</t>
  </si>
  <si>
    <t>Jersey Girl</t>
  </si>
  <si>
    <t>Midnight in the Garden of Good and Evil</t>
  </si>
  <si>
    <t>Bridget Jonesâ€™s Baby</t>
  </si>
  <si>
    <t>Heist</t>
  </si>
  <si>
    <t>Hoffa</t>
  </si>
  <si>
    <t>Whiskey Tango Foxtrot</t>
  </si>
  <si>
    <t>Ella Enchanted</t>
  </si>
  <si>
    <t>Hitman: Agent 47</t>
  </si>
  <si>
    <t>The X-Files: I Want to Believe</t>
  </si>
  <si>
    <t>Premium Rush</t>
  </si>
  <si>
    <t>Broken City</t>
  </si>
  <si>
    <t>Valiant</t>
  </si>
  <si>
    <t>Wonder Boys</t>
  </si>
  <si>
    <t>Cursed</t>
  </si>
  <si>
    <t>Walk Hard: The Dewey Cox Story</t>
  </si>
  <si>
    <t>The Four Feathers</t>
  </si>
  <si>
    <t>Furry Vengeance</t>
  </si>
  <si>
    <t>Parker</t>
  </si>
  <si>
    <t>Wimbledon</t>
  </si>
  <si>
    <t>Bait</t>
  </si>
  <si>
    <t>Dungeons and Dragons</t>
  </si>
  <si>
    <t>Lions for Lambs</t>
  </si>
  <si>
    <t>Flight of the Intruder</t>
  </si>
  <si>
    <t>The Tree of Life</t>
  </si>
  <si>
    <t>American Outlaws</t>
  </si>
  <si>
    <t>Zoom</t>
  </si>
  <si>
    <t>The Shipping News</t>
  </si>
  <si>
    <t>The Young Victoria</t>
  </si>
  <si>
    <t>Sabotage</t>
  </si>
  <si>
    <t>Knock Off</t>
  </si>
  <si>
    <t>Whiteout</t>
  </si>
  <si>
    <t>Unfinished Business</t>
  </si>
  <si>
    <t>The Fountain</t>
  </si>
  <si>
    <t>The Walk</t>
  </si>
  <si>
    <t>Mandela: Long Walk to Freedom</t>
  </si>
  <si>
    <t>Punisher: War Zone</t>
  </si>
  <si>
    <t>The Order</t>
  </si>
  <si>
    <t>A Good Year</t>
  </si>
  <si>
    <t>The Brothers Grimsby</t>
  </si>
  <si>
    <t>Femme Fatale</t>
  </si>
  <si>
    <t>Warriors of Virtue</t>
  </si>
  <si>
    <t>Luther</t>
  </si>
  <si>
    <t>Biutiful</t>
  </si>
  <si>
    <t>Radio Flyer</t>
  </si>
  <si>
    <t>Bound by Honor</t>
  </si>
  <si>
    <t>Smilla's Sense of Snow</t>
  </si>
  <si>
    <t>Playing for Keeps</t>
  </si>
  <si>
    <t>Lion of the Desert</t>
  </si>
  <si>
    <t>Le hussard sur le toit</t>
  </si>
  <si>
    <t>Ride With the Devil</t>
  </si>
  <si>
    <t>Stolen</t>
  </si>
  <si>
    <t>Trespass</t>
  </si>
  <si>
    <t>The Foreigner</t>
  </si>
  <si>
    <t>Bandidas</t>
  </si>
  <si>
    <t>The Lovers</t>
  </si>
  <si>
    <t>Black Water Transit</t>
  </si>
  <si>
    <t>The Darkest Hour</t>
  </si>
  <si>
    <t>Baby Driver</t>
  </si>
  <si>
    <t>The Maze Runner</t>
  </si>
  <si>
    <t>The Longest Ride</t>
  </si>
  <si>
    <t>The Age of Innocence</t>
  </si>
  <si>
    <t>Gake no ue no Ponyo</t>
  </si>
  <si>
    <t>Chill Factor</t>
  </si>
  <si>
    <t>The Astronaut's Wife</t>
  </si>
  <si>
    <t>I Dreamed of Africa</t>
  </si>
  <si>
    <t>Thunder and the House of Magic</t>
  </si>
  <si>
    <t>Reds</t>
  </si>
  <si>
    <t>A Few Good Men</t>
  </si>
  <si>
    <t>Big Momma's House</t>
  </si>
  <si>
    <t>Exit Wounds</t>
  </si>
  <si>
    <t>Mike and Dave Need Wedding Dates</t>
  </si>
  <si>
    <t>Step Up Revolution</t>
  </si>
  <si>
    <t>Snakes on a Plane</t>
  </si>
  <si>
    <t>The Punisher</t>
  </si>
  <si>
    <t>The Watcher</t>
  </si>
  <si>
    <t>Safe</t>
  </si>
  <si>
    <t>Doomsday</t>
  </si>
  <si>
    <t>Pushing Tin</t>
  </si>
  <si>
    <t>Goal! The Dream Begins</t>
  </si>
  <si>
    <t>The Young and Prodigious T.S. Spivet</t>
  </si>
  <si>
    <t>Freaks of Nature</t>
  </si>
  <si>
    <t>Star Wars Ep. VI: Return of the Jedi</t>
  </si>
  <si>
    <t>Bridesmaids</t>
  </si>
  <si>
    <t>The Reader</t>
  </si>
  <si>
    <t>The Big Wedding</t>
  </si>
  <si>
    <t>Wanderlust</t>
  </si>
  <si>
    <t>Elf</t>
  </si>
  <si>
    <t>Phenomenon</t>
  </si>
  <si>
    <t>This is the End</t>
  </si>
  <si>
    <t>Snow Dogs</t>
  </si>
  <si>
    <t>Nacho Libre</t>
  </si>
  <si>
    <t>Scrooged</t>
  </si>
  <si>
    <t>Takers</t>
  </si>
  <si>
    <t>Source Code</t>
  </si>
  <si>
    <t>Stigmata</t>
  </si>
  <si>
    <t>Men of Honor</t>
  </si>
  <si>
    <t>The Transporter 2</t>
  </si>
  <si>
    <t>Big Mommas: Like Father, Like Son</t>
  </si>
  <si>
    <t>Alive</t>
  </si>
  <si>
    <t>The Number 23</t>
  </si>
  <si>
    <t>Dreamer: Inspired by a True Story</t>
  </si>
  <si>
    <t>A History of Violence</t>
  </si>
  <si>
    <t>The Incredible Burt Wonderstone</t>
  </si>
  <si>
    <t>The Quick and the Dead</t>
  </si>
  <si>
    <t>Laws of Attraction</t>
  </si>
  <si>
    <t>Going the Distance</t>
  </si>
  <si>
    <t>Bringing Out The Dead</t>
  </si>
  <si>
    <t>Repo Men</t>
  </si>
  <si>
    <t>D-War</t>
  </si>
  <si>
    <t>Bogus</t>
  </si>
  <si>
    <t>Cats Don't Dance</t>
  </si>
  <si>
    <t>Cradle Will Rock</t>
  </si>
  <si>
    <t>The Good German</t>
  </si>
  <si>
    <t>George and the Dragon</t>
  </si>
  <si>
    <t>Apocalypse Now</t>
  </si>
  <si>
    <t>Criminal</t>
  </si>
  <si>
    <t>Flight</t>
  </si>
  <si>
    <t>Mr. Hollandâ€™s Opus</t>
  </si>
  <si>
    <t>Out of Africa</t>
  </si>
  <si>
    <t>Moonraker</t>
  </si>
  <si>
    <t>The Grand Budapest Hotel</t>
  </si>
  <si>
    <t>Vacation</t>
  </si>
  <si>
    <t>Arachnophobia</t>
  </si>
  <si>
    <t>Frequency</t>
  </si>
  <si>
    <t>Hearts in Atlantis</t>
  </si>
  <si>
    <t>Extraordinary Measures</t>
  </si>
  <si>
    <t>Get Shorty</t>
  </si>
  <si>
    <t>Toy Story</t>
  </si>
  <si>
    <t>Chicago</t>
  </si>
  <si>
    <t>Big Daddy</t>
  </si>
  <si>
    <t>American Pie 2</t>
  </si>
  <si>
    <t>The Vow</t>
  </si>
  <si>
    <t>Speed</t>
  </si>
  <si>
    <t>The Hunt for Red October</t>
  </si>
  <si>
    <t>Lee Daniels' The Butler</t>
  </si>
  <si>
    <t>Remember the Titans</t>
  </si>
  <si>
    <t>District 9</t>
  </si>
  <si>
    <t>Dodgeball: A True Underdog Story</t>
  </si>
  <si>
    <t>The Addams Family</t>
  </si>
  <si>
    <t>Ace Ventura: When Nature Calls</t>
  </si>
  <si>
    <t>The Princess Diaries</t>
  </si>
  <si>
    <t>Analyze This</t>
  </si>
  <si>
    <t>The First Wives Club</t>
  </si>
  <si>
    <t>Million Dollar Baby</t>
  </si>
  <si>
    <t>Se7en</t>
  </si>
  <si>
    <t>Mystic River</t>
  </si>
  <si>
    <t>Sisters</t>
  </si>
  <si>
    <t>Pokemon: The First Movie</t>
  </si>
  <si>
    <t>SpongeBob SquarePants: The Movie</t>
  </si>
  <si>
    <t>Up in the Air</t>
  </si>
  <si>
    <t>The Notebook</t>
  </si>
  <si>
    <t>Hannah Montana the Movie</t>
  </si>
  <si>
    <t>27 Dresses</t>
  </si>
  <si>
    <t>Rugrats in Paris</t>
  </si>
  <si>
    <t>The Hitmanâ€™s Bodyguard</t>
  </si>
  <si>
    <t>The Prince of Tides</t>
  </si>
  <si>
    <t>Four Brothers</t>
  </si>
  <si>
    <t>Legends of the Fall</t>
  </si>
  <si>
    <t>Looper</t>
  </si>
  <si>
    <t>Warm Bodies</t>
  </si>
  <si>
    <t>About Schmidt</t>
  </si>
  <si>
    <t>The Nut Job</t>
  </si>
  <si>
    <t>Down to Earth</t>
  </si>
  <si>
    <t>Babe</t>
  </si>
  <si>
    <t>Hope Springs</t>
  </si>
  <si>
    <t>Forgetting Sarah Marshall</t>
  </si>
  <si>
    <t>Friday Night Lights</t>
  </si>
  <si>
    <t>Harlem Nights</t>
  </si>
  <si>
    <t>Baby Mama</t>
  </si>
  <si>
    <t>Hope Floats</t>
  </si>
  <si>
    <t>Bride Wars</t>
  </si>
  <si>
    <t>Without a Paddle</t>
  </si>
  <si>
    <t>Midnight in Paris</t>
  </si>
  <si>
    <t>Wallace &amp; Gromit: The Curse of the Were-Rabbit</t>
  </si>
  <si>
    <t>P.S. I Love You</t>
  </si>
  <si>
    <t>The Corpse Bride</t>
  </si>
  <si>
    <t>Letters to Juliet</t>
  </si>
  <si>
    <t>Blow</t>
  </si>
  <si>
    <t>Message in a Bottle</t>
  </si>
  <si>
    <t>Southpaw</t>
  </si>
  <si>
    <t>Star Trek V: The Final Frontier</t>
  </si>
  <si>
    <t>Atomic Blonde</t>
  </si>
  <si>
    <t>Like Mike</t>
  </si>
  <si>
    <t>Naked Gun 33 1/3: The Final Insult</t>
  </si>
  <si>
    <t>Atonement</t>
  </si>
  <si>
    <t>A View to a Kill</t>
  </si>
  <si>
    <t>Racing Stripes</t>
  </si>
  <si>
    <t>Sicario</t>
  </si>
  <si>
    <t>Black Rain</t>
  </si>
  <si>
    <t>The Three Stooges</t>
  </si>
  <si>
    <t>Pokemon 2000</t>
  </si>
  <si>
    <t>John Wick</t>
  </si>
  <si>
    <t>Glory Road</t>
  </si>
  <si>
    <t>The Age of Adaline</t>
  </si>
  <si>
    <t>Step Up 3D</t>
  </si>
  <si>
    <t>Drag Me To Hell</t>
  </si>
  <si>
    <t>The Cabin in the Woods</t>
  </si>
  <si>
    <t>Secondhand Lions</t>
  </si>
  <si>
    <t>Stranger Than Fiction</t>
  </si>
  <si>
    <t>Hanna</t>
  </si>
  <si>
    <t>Blue Crush</t>
  </si>
  <si>
    <t>30 Days of Night</t>
  </si>
  <si>
    <t>Little Shop of Horrors</t>
  </si>
  <si>
    <t>Gridiron Gang</t>
  </si>
  <si>
    <t>Midnight Run</t>
  </si>
  <si>
    <t>Meet the Spartans</t>
  </si>
  <si>
    <t>The Running Man</t>
  </si>
  <si>
    <t>The Family</t>
  </si>
  <si>
    <t>Mortal Kombat: Annihilation</t>
  </si>
  <si>
    <t>Larry Crowne</t>
  </si>
  <si>
    <t>Carrie</t>
  </si>
  <si>
    <t>Take the Lead</t>
  </si>
  <si>
    <t>Love and Other Drugs</t>
  </si>
  <si>
    <t>Entourage</t>
  </si>
  <si>
    <t>What's the Worst That Could Happen?</t>
  </si>
  <si>
    <t>Side Effects</t>
  </si>
  <si>
    <t>Deliver Us from Evil</t>
  </si>
  <si>
    <t>Get on Up</t>
  </si>
  <si>
    <t>The Five-Year Engagement</t>
  </si>
  <si>
    <t>The Prince &amp; Me</t>
  </si>
  <si>
    <t>Winnie the Pooh</t>
  </si>
  <si>
    <t>Bulworth</t>
  </si>
  <si>
    <t>Dumb and Dumberer: When Harry Met Lloyd</t>
  </si>
  <si>
    <t>Virtuosity</t>
  </si>
  <si>
    <t>One True Thing</t>
  </si>
  <si>
    <t>Sanctum</t>
  </si>
  <si>
    <t>My Super Ex-Girlfriend</t>
  </si>
  <si>
    <t>Mr. 3000</t>
  </si>
  <si>
    <t>Ballerina</t>
  </si>
  <si>
    <t>The Next Three Days</t>
  </si>
  <si>
    <t>Little Black Book</t>
  </si>
  <si>
    <t>Assault On Precinct 13</t>
  </si>
  <si>
    <t>Runner Runner</t>
  </si>
  <si>
    <t>The Replacement Killers</t>
  </si>
  <si>
    <t>Baahubali 2: The Conclusion</t>
  </si>
  <si>
    <t>Ultraviolet</t>
  </si>
  <si>
    <t>North Country</t>
  </si>
  <si>
    <t>Fright Night</t>
  </si>
  <si>
    <t>Steve Jobs</t>
  </si>
  <si>
    <t>Eight Legged Freaks</t>
  </si>
  <si>
    <t>Fled</t>
  </si>
  <si>
    <t>Splice</t>
  </si>
  <si>
    <t>88 Minutes</t>
  </si>
  <si>
    <t>The Whole Ten Yards</t>
  </si>
  <si>
    <t>Howard the Duck</t>
  </si>
  <si>
    <t>Pride and Glory</t>
  </si>
  <si>
    <t>The Cave</t>
  </si>
  <si>
    <t>Godsend</t>
  </si>
  <si>
    <t>Alex &amp; Emma</t>
  </si>
  <si>
    <t>Wicker Park</t>
  </si>
  <si>
    <t>The New World</t>
  </si>
  <si>
    <t>The Last Stand</t>
  </si>
  <si>
    <t>In Dreams</t>
  </si>
  <si>
    <t>Wing Commander</t>
  </si>
  <si>
    <t>Antitrust</t>
  </si>
  <si>
    <t>Dead Man Down</t>
  </si>
  <si>
    <t>Hoodwinked Too: Hood vs. Evil</t>
  </si>
  <si>
    <t>Dragonball Evolution</t>
  </si>
  <si>
    <t>First Daughter</t>
  </si>
  <si>
    <t>An Unfinished Life</t>
  </si>
  <si>
    <t>The Imaginarium of Doctor Parnassus</t>
  </si>
  <si>
    <t>Barney's Version</t>
  </si>
  <si>
    <t>Trapped</t>
  </si>
  <si>
    <t>Once Upon a Time in America</t>
  </si>
  <si>
    <t>Gloria</t>
  </si>
  <si>
    <t>The Assassination of Jesse James by the Coward Robert Ford</t>
  </si>
  <si>
    <t>The Merchant of Venice</t>
  </si>
  <si>
    <t>The Good Thief</t>
  </si>
  <si>
    <t>Supercross</t>
  </si>
  <si>
    <t>Miss Potter</t>
  </si>
  <si>
    <t>Wu ji</t>
  </si>
  <si>
    <t>Machine Gun Preacher</t>
  </si>
  <si>
    <t>DOA: Dead or Alive</t>
  </si>
  <si>
    <t>Le Petit Nicolas</t>
  </si>
  <si>
    <t>Xinhai geming</t>
  </si>
  <si>
    <t>Wild Card</t>
  </si>
  <si>
    <t>United Passions</t>
  </si>
  <si>
    <t>Konferenz der Tiere</t>
  </si>
  <si>
    <t>Grace of Monaco</t>
  </si>
  <si>
    <t>Goodbye Bafana</t>
  </si>
  <si>
    <t>Savva. Serdtse voyna</t>
  </si>
  <si>
    <t>Space Pirate Captain Harlock</t>
  </si>
  <si>
    <t>Bilal</t>
  </si>
  <si>
    <t>Ripley's Game</t>
  </si>
  <si>
    <t>Collide</t>
  </si>
  <si>
    <t>Pitch Perfect 2</t>
  </si>
  <si>
    <t>Walk the Line</t>
  </si>
  <si>
    <t>The Boss</t>
  </si>
  <si>
    <t>Twelve Monkeys</t>
  </si>
  <si>
    <t>Once Upon a Time in Mexico</t>
  </si>
  <si>
    <t>Keeping the Faith</t>
  </si>
  <si>
    <t>Logan Lucky</t>
  </si>
  <si>
    <t>Florence Foster Jenkins</t>
  </si>
  <si>
    <t>The Borrowers</t>
  </si>
  <si>
    <t>Frost/Nixon</t>
  </si>
  <si>
    <t>Seed of Chucky</t>
  </si>
  <si>
    <t>Serving Sara</t>
  </si>
  <si>
    <t>Confessions of a Dangerous Mind</t>
  </si>
  <si>
    <t>Taking Woodstock</t>
  </si>
  <si>
    <t>Cry Freedom</t>
  </si>
  <si>
    <t>Che, Part 1: The Argentine</t>
  </si>
  <si>
    <t>Mumford</t>
  </si>
  <si>
    <t>The Jacket</t>
  </si>
  <si>
    <t>Aladdin</t>
  </si>
  <si>
    <t>Indiana Jones and the Temple of Doom</t>
  </si>
  <si>
    <t>Straight Outta Compton</t>
  </si>
  <si>
    <t>Girls Trip</t>
  </si>
  <si>
    <t>The Rugrats Movie</t>
  </si>
  <si>
    <t>Die Hard</t>
  </si>
  <si>
    <t>Along Came a Spider</t>
  </si>
  <si>
    <t>Safe Haven</t>
  </si>
  <si>
    <t>The Big Short</t>
  </si>
  <si>
    <t>Role Models</t>
  </si>
  <si>
    <t>Alexander and the Terrible, Horrible, No Good, Very Bad Day</t>
  </si>
  <si>
    <t>Miracle</t>
  </si>
  <si>
    <t>Last Vegas</t>
  </si>
  <si>
    <t>The Wedding Planner</t>
  </si>
  <si>
    <t>Dawn of the Dead</t>
  </si>
  <si>
    <t>For Your Eyes Only</t>
  </si>
  <si>
    <t>The Royal Tenenbaums</t>
  </si>
  <si>
    <t>Identity</t>
  </si>
  <si>
    <t>Serendipity</t>
  </si>
  <si>
    <t>Kick-Ass</t>
  </si>
  <si>
    <t>Zoolander</t>
  </si>
  <si>
    <t>Timecop</t>
  </si>
  <si>
    <t>No Reservations</t>
  </si>
  <si>
    <t>Hocus Pocus</t>
  </si>
  <si>
    <t>Pride &amp; Prejudice</t>
  </si>
  <si>
    <t>30 Minutes or Less</t>
  </si>
  <si>
    <t>Dracula 2000</t>
  </si>
  <si>
    <t>Blade Runner</t>
  </si>
  <si>
    <t>Rob Roy</t>
  </si>
  <si>
    <t>3 Days to Kill</t>
  </si>
  <si>
    <t>Kick-Ass 2</t>
  </si>
  <si>
    <t>We Own the Night</t>
  </si>
  <si>
    <t>A Walk Among the Tombstones</t>
  </si>
  <si>
    <t>The Spy Next Door</t>
  </si>
  <si>
    <t>Brick Mansions</t>
  </si>
  <si>
    <t>Just My Luck</t>
  </si>
  <si>
    <t>Lost Souls</t>
  </si>
  <si>
    <t>American Ultra</t>
  </si>
  <si>
    <t>Winged Migration</t>
  </si>
  <si>
    <t>Pride and Prejudice and Zombies</t>
  </si>
  <si>
    <t>Mystery, Alaska</t>
  </si>
  <si>
    <t>John Carpenter's Ghosts of Mars</t>
  </si>
  <si>
    <t>A Simple Wish</t>
  </si>
  <si>
    <t>Our Brand is Crisis</t>
  </si>
  <si>
    <t>Kundun</t>
  </si>
  <si>
    <t>How to Lose Friends &amp; Alienate People</t>
  </si>
  <si>
    <t>Alatriste</t>
  </si>
  <si>
    <t>Knocked Up</t>
  </si>
  <si>
    <t>Octopussy</t>
  </si>
  <si>
    <t>My Sister's Keeper</t>
  </si>
  <si>
    <t>Welcome Home Roscoe Jenkins</t>
  </si>
  <si>
    <t>Joyful Noise</t>
  </si>
  <si>
    <t>A Passage to India</t>
  </si>
  <si>
    <t>Notes on a Scandal</t>
  </si>
  <si>
    <t>Rendition</t>
  </si>
  <si>
    <t>Anonymous</t>
  </si>
  <si>
    <t>Limitless</t>
  </si>
  <si>
    <t>Star Trek VI: The Undiscovered Country</t>
  </si>
  <si>
    <t>The Divine Secrets of the Ya-Ya Sisterhood</t>
  </si>
  <si>
    <t>Kiss the Girls</t>
  </si>
  <si>
    <t>The Blues Brothers</t>
  </si>
  <si>
    <t>The Sisterhood of the Traveling Pants 2</t>
  </si>
  <si>
    <t>Money Monster</t>
  </si>
  <si>
    <t>About a Boy</t>
  </si>
  <si>
    <t>Spy Kids: All the Time in the World</t>
  </si>
  <si>
    <t>Lake Placid</t>
  </si>
  <si>
    <t>Lucky Number Slevin</t>
  </si>
  <si>
    <t>The Right Stuff</t>
  </si>
  <si>
    <t>Die Unendliche Geschichte</t>
  </si>
  <si>
    <t>Dark City</t>
  </si>
  <si>
    <t>The Duchess</t>
  </si>
  <si>
    <t>Case 39</t>
  </si>
  <si>
    <t>The Honeymooners</t>
  </si>
  <si>
    <t>Return to Oz</t>
  </si>
  <si>
    <t>The Newton Boys</t>
  </si>
  <si>
    <t>Suspect Zero</t>
  </si>
  <si>
    <t>The Martian Child</t>
  </si>
  <si>
    <t>Formula 51</t>
  </si>
  <si>
    <t>Flawless</t>
  </si>
  <si>
    <t>Mindhunters</t>
  </si>
  <si>
    <t>What Just Happened</t>
  </si>
  <si>
    <t>The Statement</t>
  </si>
  <si>
    <t>The Magic Flute</t>
  </si>
  <si>
    <t>Rules Donâ€™t Apply</t>
  </si>
  <si>
    <t>Paul Blart: Mall Cop</t>
  </si>
  <si>
    <t>Freaky Friday</t>
  </si>
  <si>
    <t>The 40 Year-old Virgin</t>
  </si>
  <si>
    <t>Shakespeare in Love</t>
  </si>
  <si>
    <t>Kindergarten Cop</t>
  </si>
  <si>
    <t>The Pineapple Express</t>
  </si>
  <si>
    <t>Philadelphia</t>
  </si>
  <si>
    <t>Ever After: A Cinderella Story</t>
  </si>
  <si>
    <t>Flatliners</t>
  </si>
  <si>
    <t>Open Range</t>
  </si>
  <si>
    <t>Red Eye</t>
  </si>
  <si>
    <t>New Yearâ€™s Eve</t>
  </si>
  <si>
    <t>A Bridge Too Far</t>
  </si>
  <si>
    <t>Pain &amp; Gain</t>
  </si>
  <si>
    <t>Final Destination 2</t>
  </si>
  <si>
    <t>O Brother, Where Art Thou?</t>
  </si>
  <si>
    <t>In Good Company</t>
  </si>
  <si>
    <t>Legion</t>
  </si>
  <si>
    <t>Lawless</t>
  </si>
  <si>
    <t>Clockstoppers</t>
  </si>
  <si>
    <t>Silverado</t>
  </si>
  <si>
    <t>Brothers</t>
  </si>
  <si>
    <t>The Best of Me</t>
  </si>
  <si>
    <t>Agent Cody Banks 2: Destination London</t>
  </si>
  <si>
    <t>Original Sin</t>
  </si>
  <si>
    <t>The Raven</t>
  </si>
  <si>
    <t>Welcome to Mooseport</t>
  </si>
  <si>
    <t>Highlander III: The Sorcerer</t>
  </si>
  <si>
    <t>Self/Less</t>
  </si>
  <si>
    <t>The Curse of the Jade Scorpion</t>
  </si>
  <si>
    <t>The Fifth Estate</t>
  </si>
  <si>
    <t>Blood and Wine</t>
  </si>
  <si>
    <t>Blood Ties</t>
  </si>
  <si>
    <t>The Grimm Brothers' Snow White</t>
  </si>
  <si>
    <t>Viy</t>
  </si>
  <si>
    <t>Accidental Love</t>
  </si>
  <si>
    <t>The Face of an Angel</t>
  </si>
  <si>
    <t>Flipper</t>
  </si>
  <si>
    <t>The Constant Gardener</t>
  </si>
  <si>
    <t>W.</t>
  </si>
  <si>
    <t>The Passion of the Christ</t>
  </si>
  <si>
    <t>Mrs. Doubtfire</t>
  </si>
  <si>
    <t>Rain Man</t>
  </si>
  <si>
    <t>The Help</t>
  </si>
  <si>
    <t>Hidden Figures</t>
  </si>
  <si>
    <t>Gran Torino</t>
  </si>
  <si>
    <t>Taken</t>
  </si>
  <si>
    <t>Ride Along</t>
  </si>
  <si>
    <t>The Bodyguard</t>
  </si>
  <si>
    <t>Schindler's List</t>
  </si>
  <si>
    <t>Legally Blonde 2: Red, White &amp; Blonde</t>
  </si>
  <si>
    <t>Scooby-Doo 2: Monsters Unleashed</t>
  </si>
  <si>
    <t>Anchorman: The Legend of Ron Burgundy</t>
  </si>
  <si>
    <t>Freddy vs. Jason</t>
  </si>
  <si>
    <t>Bridge to Terabithia</t>
  </si>
  <si>
    <t>Jimmy Neutron: Boy Genius</t>
  </si>
  <si>
    <t>Cloverfield</t>
  </si>
  <si>
    <t>Dear John</t>
  </si>
  <si>
    <t>Teenage Mutant Ninja Turtles II: The Secret of the Ooze</t>
  </si>
  <si>
    <t>Parental Guidance</t>
  </si>
  <si>
    <t>The Untouchables</t>
  </si>
  <si>
    <t>No Country for Old Men</t>
  </si>
  <si>
    <t>Bridget Jones's Diary</t>
  </si>
  <si>
    <t>Chocolat</t>
  </si>
  <si>
    <t>No Strings Attached</t>
  </si>
  <si>
    <t>Contraband</t>
  </si>
  <si>
    <t>A Dogâ€™s Purpose</t>
  </si>
  <si>
    <t>The Lucky One</t>
  </si>
  <si>
    <t>Tombstone</t>
  </si>
  <si>
    <t>Romeo Must Die</t>
  </si>
  <si>
    <t>The Omen</t>
  </si>
  <si>
    <t>Final Destination 3</t>
  </si>
  <si>
    <t>Madea's Big Happy Family</t>
  </si>
  <si>
    <t>Tyler Perry's A Madea Christmas</t>
  </si>
  <si>
    <t>Finding Neverland</t>
  </si>
  <si>
    <t>The Grey</t>
  </si>
  <si>
    <t>Hide and Seek</t>
  </si>
  <si>
    <t>The House Bunny</t>
  </si>
  <si>
    <t>Agent Cody Banks</t>
  </si>
  <si>
    <t>Nanny McPhee</t>
  </si>
  <si>
    <t>Goodfellas</t>
  </si>
  <si>
    <t>The Giver</t>
  </si>
  <si>
    <t>Scarface</t>
  </si>
  <si>
    <t>Nothing To Lose</t>
  </si>
  <si>
    <t>The Last Emperor</t>
  </si>
  <si>
    <t>The Night Before</t>
  </si>
  <si>
    <t>The Hours</t>
  </si>
  <si>
    <t>Money Talks</t>
  </si>
  <si>
    <t>There Will Be Blood</t>
  </si>
  <si>
    <t>The Wild Thornberrys Movie</t>
  </si>
  <si>
    <t>Rugrats Go Wild</t>
  </si>
  <si>
    <t>The Sisterhood of the Traveling Pants</t>
  </si>
  <si>
    <t>Undercover Brother</t>
  </si>
  <si>
    <t>August: Osage County</t>
  </si>
  <si>
    <t>Kiss of the Dragon</t>
  </si>
  <si>
    <t>Million Dollar Arm</t>
  </si>
  <si>
    <t>Beauty Shop</t>
  </si>
  <si>
    <t>What a Girl Wants</t>
  </si>
  <si>
    <t>Jeepers Creepers II</t>
  </si>
  <si>
    <t>Good Luck Chuck</t>
  </si>
  <si>
    <t>Cradle 2 the Grave</t>
  </si>
  <si>
    <t>She's the Man</t>
  </si>
  <si>
    <t>The Gambler</t>
  </si>
  <si>
    <t>Mr. Beanâ€™s Holiday</t>
  </si>
  <si>
    <t>Bride of Chucky</t>
  </si>
  <si>
    <t>Fist Fight</t>
  </si>
  <si>
    <t>August Rush</t>
  </si>
  <si>
    <t>Anacondas: The Hunt for the Blood Orchid</t>
  </si>
  <si>
    <t>The Sitter</t>
  </si>
  <si>
    <t>Elizabeth</t>
  </si>
  <si>
    <t>Tora, Tora, Tora</t>
  </si>
  <si>
    <t>Spice World</t>
  </si>
  <si>
    <t>Draft Day</t>
  </si>
  <si>
    <t>The Shawshank Redemption</t>
  </si>
  <si>
    <t>Rings</t>
  </si>
  <si>
    <t>Dance Flick</t>
  </si>
  <si>
    <t>Crocodile Dundee in Los Angeles</t>
  </si>
  <si>
    <t>Kingpin</t>
  </si>
  <si>
    <t>Ice Princess</t>
  </si>
  <si>
    <t>Don't Be Afraid of the Dark</t>
  </si>
  <si>
    <t>The Losers</t>
  </si>
  <si>
    <t>War</t>
  </si>
  <si>
    <t>Don Juan DeMarco</t>
  </si>
  <si>
    <t>A Lot Like Love</t>
  </si>
  <si>
    <t>He Got Game</t>
  </si>
  <si>
    <t>The Eagle</t>
  </si>
  <si>
    <t>Shaun the Sheep</t>
  </si>
  <si>
    <t>Shark Night 3D</t>
  </si>
  <si>
    <t>CHiPS</t>
  </si>
  <si>
    <t>Punch-Drunk Love</t>
  </si>
  <si>
    <t>Eurotrip</t>
  </si>
  <si>
    <t>The Ruins</t>
  </si>
  <si>
    <t>The Counselor</t>
  </si>
  <si>
    <t>Unaccompanied Minors</t>
  </si>
  <si>
    <t>Bright Lights, Big City</t>
  </si>
  <si>
    <t>Half Past Dead</t>
  </si>
  <si>
    <t>Legend</t>
  </si>
  <si>
    <t>The Adventures of Pinocchio</t>
  </si>
  <si>
    <t>The Greatest Game Ever Played</t>
  </si>
  <si>
    <t>The Box</t>
  </si>
  <si>
    <t>The Next Best Thing</t>
  </si>
  <si>
    <t>My Soul to Take</t>
  </si>
  <si>
    <t>The Girl Next Door</t>
  </si>
  <si>
    <t>Fly Me To the Moon</t>
  </si>
  <si>
    <t>Maximum Risk</t>
  </si>
  <si>
    <t>Stealing Harvard</t>
  </si>
  <si>
    <t>Hot Rod</t>
  </si>
  <si>
    <t>Warrior</t>
  </si>
  <si>
    <t>Angela's Ashes</t>
  </si>
  <si>
    <t>Cirque du Soleil: Worlds Away</t>
  </si>
  <si>
    <t>The 33</t>
  </si>
  <si>
    <t>Lifeforce</t>
  </si>
  <si>
    <t>The Conspirator</t>
  </si>
  <si>
    <t>The Powerpuff Girls</t>
  </si>
  <si>
    <t>The Lords of Dogtown</t>
  </si>
  <si>
    <t>Big Trouble in Little China</t>
  </si>
  <si>
    <t>Michael Collins</t>
  </si>
  <si>
    <t>Stop-Loss</t>
  </si>
  <si>
    <t>Gettysburg</t>
  </si>
  <si>
    <t>Abandon</t>
  </si>
  <si>
    <t>Straw Dogs</t>
  </si>
  <si>
    <t>Brokedown Palace</t>
  </si>
  <si>
    <t>Possession</t>
  </si>
  <si>
    <t>Mrs. Winterbourne</t>
  </si>
  <si>
    <t>Stone Cold</t>
  </si>
  <si>
    <t>The Road</t>
  </si>
  <si>
    <t>The Hoax</t>
  </si>
  <si>
    <t>Sheena</t>
  </si>
  <si>
    <t>Underclassman</t>
  </si>
  <si>
    <t>Say It Isn't So</t>
  </si>
  <si>
    <t>The World's Fastest Indian</t>
  </si>
  <si>
    <t>Deception</t>
  </si>
  <si>
    <t>Tank Girl</t>
  </si>
  <si>
    <t>King's Ransom</t>
  </si>
  <si>
    <t>Blindness</t>
  </si>
  <si>
    <t>Carnage</t>
  </si>
  <si>
    <t>BloodRayne</t>
  </si>
  <si>
    <t>Tulip Fever</t>
  </si>
  <si>
    <t>Bad Lieutenant: Port of Call New Orleans</t>
  </si>
  <si>
    <t>Jane Got a Gun</t>
  </si>
  <si>
    <t>Me and Orson Welles</t>
  </si>
  <si>
    <t>Venom</t>
  </si>
  <si>
    <t>Where the Truth Lies</t>
  </si>
  <si>
    <t>Without Limits</t>
  </si>
  <si>
    <t>On the Road</t>
  </si>
  <si>
    <t>Les petits mouchoirs</t>
  </si>
  <si>
    <t>Love Ranch</t>
  </si>
  <si>
    <t>Yi ge ren de wu lin</t>
  </si>
  <si>
    <t>Sammy's avonturen: De geheime doorgang</t>
  </si>
  <si>
    <t>Belka i Strelka. Zvezdnye sobaki</t>
  </si>
  <si>
    <t>La vÃ©ritable histoire du Chat BottÃ©</t>
  </si>
  <si>
    <t>Ironclad</t>
  </si>
  <si>
    <t>Red Sky</t>
  </si>
  <si>
    <t>Waterloo</t>
  </si>
  <si>
    <t>The Adventurer: The Curse of the Midas Box</t>
  </si>
  <si>
    <t>Reagan</t>
  </si>
  <si>
    <t>Dangerous Liaisons</t>
  </si>
  <si>
    <t>Star Trek IV: The Voyage Home</t>
  </si>
  <si>
    <t>Scream 2</t>
  </si>
  <si>
    <t>Old School</t>
  </si>
  <si>
    <t>Rocky Balboa</t>
  </si>
  <si>
    <t>Think Like a Man Too</t>
  </si>
  <si>
    <t>The Whole Nine Yards</t>
  </si>
  <si>
    <t>Footloose</t>
  </si>
  <si>
    <t>Going in Style</t>
  </si>
  <si>
    <t>The Fisher King</t>
  </si>
  <si>
    <t>I Still Know What You Did Last Summer</t>
  </si>
  <si>
    <t>Hello, Dolly</t>
  </si>
  <si>
    <t>Return to Me</t>
  </si>
  <si>
    <t>The Men Who Stare at Goats</t>
  </si>
  <si>
    <t>Zack and Miri Make a Porno</t>
  </si>
  <si>
    <t>Double Take</t>
  </si>
  <si>
    <t>Girl, Interrupted</t>
  </si>
  <si>
    <t>Nurse Betty</t>
  </si>
  <si>
    <t>Piranha 3D</t>
  </si>
  <si>
    <t>Faster</t>
  </si>
  <si>
    <t>Win a Date with Tad Hamilton!</t>
  </si>
  <si>
    <t>Muppets From Space</t>
  </si>
  <si>
    <t>The Wiz</t>
  </si>
  <si>
    <t>Ready to Rumble</t>
  </si>
  <si>
    <t>I Don't Know How She Does It</t>
  </si>
  <si>
    <t>Play it to the Bone</t>
  </si>
  <si>
    <t>Beyond the Sea</t>
  </si>
  <si>
    <t>Hauru no ugoku shiro</t>
  </si>
  <si>
    <t>Meet the Deedles</t>
  </si>
  <si>
    <t>The Princess and the Cobbler</t>
  </si>
  <si>
    <t>The Bridge of San Luis Rey</t>
  </si>
  <si>
    <t>Zombieland</t>
  </si>
  <si>
    <t>Star Wars Ep. V: The Empire Strikes Back</t>
  </si>
  <si>
    <t>The Waterboy</t>
  </si>
  <si>
    <t>The Naked Gun 2Â½: The Smell of Fear</t>
  </si>
  <si>
    <t>Bad Boys</t>
  </si>
  <si>
    <t>The Wedding Ringer</t>
  </si>
  <si>
    <t>Final Destination</t>
  </si>
  <si>
    <t>The Ides of March</t>
  </si>
  <si>
    <t>Pitch Black</t>
  </si>
  <si>
    <t>Someone Like You</t>
  </si>
  <si>
    <t>Her</t>
  </si>
  <si>
    <t>Joy Ride</t>
  </si>
  <si>
    <t>Kari gurashi no Arietti</t>
  </si>
  <si>
    <t>Haywire</t>
  </si>
  <si>
    <t>Anywhere But Here</t>
  </si>
  <si>
    <t>Vanity Fair</t>
  </si>
  <si>
    <t>Eddie the Eagle</t>
  </si>
  <si>
    <t>Jaws 4: The Revenge</t>
  </si>
  <si>
    <t>The Crew</t>
  </si>
  <si>
    <t>Marvin's Room</t>
  </si>
  <si>
    <t>Chasing Liberty</t>
  </si>
  <si>
    <t>The Longshots</t>
  </si>
  <si>
    <t>The End of the Affair</t>
  </si>
  <si>
    <t>Harley Davidson and the Marlboro Man</t>
  </si>
  <si>
    <t>In the Valley of Elah</t>
  </si>
  <si>
    <t>Coco avant Chanel</t>
  </si>
  <si>
    <t>ChÃ©ri</t>
  </si>
  <si>
    <t>Redemption</t>
  </si>
  <si>
    <t>Rogue</t>
  </si>
  <si>
    <t>ChÄi dÃ n zhuÄnjiÄ</t>
  </si>
  <si>
    <t>Shi Yue Wei Cheng</t>
  </si>
  <si>
    <t>Spaceballs</t>
  </si>
  <si>
    <t>Nocturnal Animals</t>
  </si>
  <si>
    <t>The Water Diviner</t>
  </si>
  <si>
    <t>Ghost</t>
  </si>
  <si>
    <t>There's Something About Mary</t>
  </si>
  <si>
    <t>The Santa Clause</t>
  </si>
  <si>
    <t>The Game Plan</t>
  </si>
  <si>
    <t>The Rookie</t>
  </si>
  <si>
    <t>The Bridges of Madison County</t>
  </si>
  <si>
    <t>Son of God</t>
  </si>
  <si>
    <t>The Animal</t>
  </si>
  <si>
    <t>The Hundred-Foot Journey</t>
  </si>
  <si>
    <t>Gandhi</t>
  </si>
  <si>
    <t>Underworld</t>
  </si>
  <si>
    <t>The Net</t>
  </si>
  <si>
    <t>Diary of a Wimpy Kid: Dog Days</t>
  </si>
  <si>
    <t>I Am Sam</t>
  </si>
  <si>
    <t>Derailed</t>
  </si>
  <si>
    <t>The Informant!</t>
  </si>
  <si>
    <t>Delivery Man</t>
  </si>
  <si>
    <t>Hail, Caesar!</t>
  </si>
  <si>
    <t>Jay and Silent Bob Strike Back</t>
  </si>
  <si>
    <t>Shadowlands</t>
  </si>
  <si>
    <t>Traitor</t>
  </si>
  <si>
    <t>Deuce Bigalow: European Gigolo</t>
  </si>
  <si>
    <t>Diary of a Wimpy Kid: The Long Haul</t>
  </si>
  <si>
    <t>Mad Money</t>
  </si>
  <si>
    <t>Homefront</t>
  </si>
  <si>
    <t>Igor</t>
  </si>
  <si>
    <t>Saving Silverman</t>
  </si>
  <si>
    <t>Summer of Sam</t>
  </si>
  <si>
    <t>The Glass House</t>
  </si>
  <si>
    <t>The Transporter Refueled</t>
  </si>
  <si>
    <t>Josie and the Pussycats</t>
  </si>
  <si>
    <t>Hit &amp; Run</t>
  </si>
  <si>
    <t>The Little Vampire</t>
  </si>
  <si>
    <t>I Heart Huckabees</t>
  </si>
  <si>
    <t>Out of the Furnace</t>
  </si>
  <si>
    <t>RoboCop 3</t>
  </si>
  <si>
    <t>Dudley Do-Right</t>
  </si>
  <si>
    <t>Megiddo: Omega Code 2</t>
  </si>
  <si>
    <t>Darling Lili</t>
  </si>
  <si>
    <t>The Libertine</t>
  </si>
  <si>
    <t>Zwartboek</t>
  </si>
  <si>
    <t>Before I Go to Sleep</t>
  </si>
  <si>
    <t>Stone</t>
  </si>
  <si>
    <t>Joyeux NoÃ«l</t>
  </si>
  <si>
    <t>Metegol</t>
  </si>
  <si>
    <t>The Butterfly God</t>
  </si>
  <si>
    <t>Sorcerer</t>
  </si>
  <si>
    <t>MoliÃ¨re</t>
  </si>
  <si>
    <t>Michael Clayton</t>
  </si>
  <si>
    <t>Arlington Road</t>
  </si>
  <si>
    <t>My Fellow Americans</t>
  </si>
  <si>
    <t>To Rome with Love</t>
  </si>
  <si>
    <t>Silver Linings Playbook</t>
  </si>
  <si>
    <t>South Park: Bigger, Longer &amp; Uncut</t>
  </si>
  <si>
    <t>Firefox</t>
  </si>
  <si>
    <t>Death at a Funeral</t>
  </si>
  <si>
    <t>Teenage Mutant Ninja Turtles III</t>
  </si>
  <si>
    <t>Hardball</t>
  </si>
  <si>
    <t>For Colored Girls</t>
  </si>
  <si>
    <t>Freedom Writers</t>
  </si>
  <si>
    <t>The Transporter</t>
  </si>
  <si>
    <t>Never Back Down</t>
  </si>
  <si>
    <t>Tinker Tailor Soldier Spy</t>
  </si>
  <si>
    <t>The Bachelor</t>
  </si>
  <si>
    <t>The Rage: Carrie 2</t>
  </si>
  <si>
    <t>Swing Vote</t>
  </si>
  <si>
    <t>Away We Go</t>
  </si>
  <si>
    <t>Moonlight Mile</t>
  </si>
  <si>
    <t>The Beaver</t>
  </si>
  <si>
    <t>Bitter Harvest</t>
  </si>
  <si>
    <t>Molly</t>
  </si>
  <si>
    <t>eXistenZ</t>
  </si>
  <si>
    <t>The Best Little Whorehouse in Texas</t>
  </si>
  <si>
    <t>Pulse</t>
  </si>
  <si>
    <t>Raiders of the Lost Ark</t>
  </si>
  <si>
    <t>Home Alone 2: Lost in New York</t>
  </si>
  <si>
    <t>Close Encounters of the Third Kind</t>
  </si>
  <si>
    <t>Beverly Hills Cop II</t>
  </si>
  <si>
    <t>La La Land</t>
  </si>
  <si>
    <t>The Conjuring</t>
  </si>
  <si>
    <t>Bringing Down the House</t>
  </si>
  <si>
    <t>The Silence of the Lambs</t>
  </si>
  <si>
    <t>Wayne's World</t>
  </si>
  <si>
    <t>Jackass 3D</t>
  </si>
  <si>
    <t>Bad Moms</t>
  </si>
  <si>
    <t>Jaws 2</t>
  </si>
  <si>
    <t>Beverly Hills Chihuahua</t>
  </si>
  <si>
    <t>Tammy</t>
  </si>
  <si>
    <t>Are We There Yet?</t>
  </si>
  <si>
    <t>The Descendants</t>
  </si>
  <si>
    <t>School of Rock</t>
  </si>
  <si>
    <t>Disturbia</t>
  </si>
  <si>
    <t>Free Willy</t>
  </si>
  <si>
    <t>Tyler Perryâ€™s Boo! A Madea Halloween</t>
  </si>
  <si>
    <t>Mortal Kombat</t>
  </si>
  <si>
    <t>White Chicks</t>
  </si>
  <si>
    <t>Obsessed</t>
  </si>
  <si>
    <t>Holes</t>
  </si>
  <si>
    <t>Tyler Perry's Madea's Witness Protection</t>
  </si>
  <si>
    <t>The Last Song</t>
  </si>
  <si>
    <t>Why Did I Get Married Too?</t>
  </si>
  <si>
    <t>La vita Ã¨ bella</t>
  </si>
  <si>
    <t>12 Years a Slave</t>
  </si>
  <si>
    <t>Drumline</t>
  </si>
  <si>
    <t>Me Before You</t>
  </si>
  <si>
    <t>Barbershop: The Next Cut</t>
  </si>
  <si>
    <t>Edward Scissorhands</t>
  </si>
  <si>
    <t>Selma</t>
  </si>
  <si>
    <t>Popeye</t>
  </si>
  <si>
    <t>Date Movie</t>
  </si>
  <si>
    <t>Peter Pan: Return to Neverland</t>
  </si>
  <si>
    <t>The Jungle Book 2</t>
  </si>
  <si>
    <t>Premonition</t>
  </si>
  <si>
    <t>Boogeyman</t>
  </si>
  <si>
    <t>The Tigger Movie</t>
  </si>
  <si>
    <t>Spotlight</t>
  </si>
  <si>
    <t>Max</t>
  </si>
  <si>
    <t>Meet the Browns</t>
  </si>
  <si>
    <t>Orphan</t>
  </si>
  <si>
    <t>Epic Movie</t>
  </si>
  <si>
    <t>Lakeview Terrace</t>
  </si>
  <si>
    <t>The Grudge 2</t>
  </si>
  <si>
    <t>Nerve</t>
  </si>
  <si>
    <t>How Stella Got Her Groove Back</t>
  </si>
  <si>
    <t>Bill &amp; Ted's Bogus Journey</t>
  </si>
  <si>
    <t>Man of the Year</t>
  </si>
  <si>
    <t>Risen</t>
  </si>
  <si>
    <t>Vampires Suck</t>
  </si>
  <si>
    <t>The Black Hole</t>
  </si>
  <si>
    <t>The American</t>
  </si>
  <si>
    <t>Selena</t>
  </si>
  <si>
    <t>A Very Harold &amp; Kumar 3D Christmas</t>
  </si>
  <si>
    <t>Eternal Sunshine of the Spotless Mind</t>
  </si>
  <si>
    <t>Texas Chainsaw 3D</t>
  </si>
  <si>
    <t>Babel</t>
  </si>
  <si>
    <t>This is Where I Leave You</t>
  </si>
  <si>
    <t>Doubt</t>
  </si>
  <si>
    <t>Team America: World Police</t>
  </si>
  <si>
    <t>Copycat</t>
  </si>
  <si>
    <t>Scary Movie V</t>
  </si>
  <si>
    <t>She's Out of My League</t>
  </si>
  <si>
    <t>Milk</t>
  </si>
  <si>
    <t>Paint Your Wagon</t>
  </si>
  <si>
    <t>The Debt</t>
  </si>
  <si>
    <t>Ghost Ship</t>
  </si>
  <si>
    <t>Daybreakers</t>
  </si>
  <si>
    <t>The Bank Job</t>
  </si>
  <si>
    <t>Wild Things</t>
  </si>
  <si>
    <t>The Stepfather</t>
  </si>
  <si>
    <t>High Fidelity</t>
  </si>
  <si>
    <t>Stick It</t>
  </si>
  <si>
    <t>One Missed Call</t>
  </si>
  <si>
    <t>Eye for an Eye</t>
  </si>
  <si>
    <t>Street Kings</t>
  </si>
  <si>
    <t>The World's End</t>
  </si>
  <si>
    <t>From Dusk Till Dawn</t>
  </si>
  <si>
    <t>You Again</t>
  </si>
  <si>
    <t>Nancy Drew</t>
  </si>
  <si>
    <t>Alpha and Omega 3D</t>
  </si>
  <si>
    <t>Endless Love</t>
  </si>
  <si>
    <t>The Covenant</t>
  </si>
  <si>
    <t>Monte Carlo</t>
  </si>
  <si>
    <t>Stay Alive</t>
  </si>
  <si>
    <t>2 For the Money</t>
  </si>
  <si>
    <t>Rough Night</t>
  </si>
  <si>
    <t>Psycho</t>
  </si>
  <si>
    <t>Quigley Down Under</t>
  </si>
  <si>
    <t>To Die For</t>
  </si>
  <si>
    <t>Shorts</t>
  </si>
  <si>
    <t>Vampires</t>
  </si>
  <si>
    <t>Appaloosa</t>
  </si>
  <si>
    <t>Secret in Their Eyes</t>
  </si>
  <si>
    <t>Yu-Gi-Oh</t>
  </si>
  <si>
    <t>Reign Over Me</t>
  </si>
  <si>
    <t>My Best Friend's Girl</t>
  </si>
  <si>
    <t>Georgia Rule</t>
  </si>
  <si>
    <t>Under the Rainbow</t>
  </si>
  <si>
    <t>Ladyhawke</t>
  </si>
  <si>
    <t>Into the Wild</t>
  </si>
  <si>
    <t>Simon Birch</t>
  </si>
  <si>
    <t>Pooh's Heffalump Movie</t>
  </si>
  <si>
    <t>School for Scoundrels</t>
  </si>
  <si>
    <t>Silent Hill: Revelation 3D</t>
  </si>
  <si>
    <t>Home for the Holidays</t>
  </si>
  <si>
    <t>Fired Up</t>
  </si>
  <si>
    <t>Kung Fu Hustle</t>
  </si>
  <si>
    <t>The Country Bears</t>
  </si>
  <si>
    <t>21 Grams</t>
  </si>
  <si>
    <t>Armored</t>
  </si>
  <si>
    <t>The Kite Runner</t>
  </si>
  <si>
    <t>Paparazzi</t>
  </si>
  <si>
    <t>A Guy Thing</t>
  </si>
  <si>
    <t>The Greatest Story Ever Told</t>
  </si>
  <si>
    <t>Loser</t>
  </si>
  <si>
    <t>Capitalism: A Love Story</t>
  </si>
  <si>
    <t>Lockout</t>
  </si>
  <si>
    <t>Disaster Movie</t>
  </si>
  <si>
    <t>What's Your Number?</t>
  </si>
  <si>
    <t>The Man Who Knew Too Little</t>
  </si>
  <si>
    <t>Crank 2: High Voltage</t>
  </si>
  <si>
    <t>Burnt</t>
  </si>
  <si>
    <t>Envy</t>
  </si>
  <si>
    <t>One Night with the King</t>
  </si>
  <si>
    <t>Bullets Over Broadway</t>
  </si>
  <si>
    <t>Ghost Town</t>
  </si>
  <si>
    <t>The Quiet American</t>
  </si>
  <si>
    <t>Triple 9</t>
  </si>
  <si>
    <t>The Light Between Oceans</t>
  </si>
  <si>
    <t>The Weather Man</t>
  </si>
  <si>
    <t>Undisputed</t>
  </si>
  <si>
    <t>12 Rounds</t>
  </si>
  <si>
    <t>Let Me In</t>
  </si>
  <si>
    <t>3 Ninjas Kick Back</t>
  </si>
  <si>
    <t>Be Kind Rewind</t>
  </si>
  <si>
    <t>Mrs. Henderson Presents</t>
  </si>
  <si>
    <t>Deconstructing Harry</t>
  </si>
  <si>
    <t>Three to Tango</t>
  </si>
  <si>
    <t>We're No Angels</t>
  </si>
  <si>
    <t>Everyone Says I Love You</t>
  </si>
  <si>
    <t>Death Sentence</t>
  </si>
  <si>
    <t>Popstar: Never Stop Never Stopping</t>
  </si>
  <si>
    <t>Everybody's Fine</t>
  </si>
  <si>
    <t>Super Babies: Baby Geniuses 2</t>
  </si>
  <si>
    <t>Battle of the Year</t>
  </si>
  <si>
    <t>Ratchet and Clank</t>
  </si>
  <si>
    <t>The Man</t>
  </si>
  <si>
    <t>Code Name: The Cleaner</t>
  </si>
  <si>
    <t>Inherent Vice</t>
  </si>
  <si>
    <t>Connie &amp; Carla</t>
  </si>
  <si>
    <t>Machete Kills</t>
  </si>
  <si>
    <t>Sweet Charity</t>
  </si>
  <si>
    <t>Doogal</t>
  </si>
  <si>
    <t>Proof</t>
  </si>
  <si>
    <t>An American Carol</t>
  </si>
  <si>
    <t>Willard</t>
  </si>
  <si>
    <t>Strange Wilderness</t>
  </si>
  <si>
    <t>Little Boy</t>
  </si>
  <si>
    <t>Topsy Turvy</t>
  </si>
  <si>
    <t>Chasing Mavericks</t>
  </si>
  <si>
    <t>A Most Violent Year</t>
  </si>
  <si>
    <t>A Dangerous Method</t>
  </si>
  <si>
    <t>A Scanner Darkly</t>
  </si>
  <si>
    <t>Bandslam</t>
  </si>
  <si>
    <t>Alone in the Dark</t>
  </si>
  <si>
    <t>Birth</t>
  </si>
  <si>
    <t>Hands of Stone</t>
  </si>
  <si>
    <t>Passchendaele</t>
  </si>
  <si>
    <t>Flash of Genius</t>
  </si>
  <si>
    <t>I'm Not There</t>
  </si>
  <si>
    <t>The Cold Light of Day</t>
  </si>
  <si>
    <t>The Brothers Bloom</t>
  </si>
  <si>
    <t>Synecdoche, New York</t>
  </si>
  <si>
    <t>Mononoke-hime</t>
  </si>
  <si>
    <t>Bon Voyage</t>
  </si>
  <si>
    <t>My All-American</t>
  </si>
  <si>
    <t>Can't Stop the Music</t>
  </si>
  <si>
    <t>The Proposition</t>
  </si>
  <si>
    <t>Marci X</t>
  </si>
  <si>
    <t>Equilibrium</t>
  </si>
  <si>
    <t>Dylan Dog: Dead of Night</t>
  </si>
  <si>
    <t>The Oogieloves in the BIG Balloon Adventure</t>
  </si>
  <si>
    <t>The Children of Huang Shi</t>
  </si>
  <si>
    <t>The Yards</t>
  </si>
  <si>
    <t>JÃ¬yÃ¬ dÃ shÄ«</t>
  </si>
  <si>
    <t>All Good Things</t>
  </si>
  <si>
    <t>By the Sea</t>
  </si>
  <si>
    <t>Steamboy</t>
  </si>
  <si>
    <t>The Game of Their Lives</t>
  </si>
  <si>
    <t>Rapa Nui</t>
  </si>
  <si>
    <t>The Tempest</t>
  </si>
  <si>
    <t>é•·æ±Ÿä¸ƒè™Ÿ (CJ7)</t>
  </si>
  <si>
    <t>The Burning Plain</t>
  </si>
  <si>
    <t>Couloirs du temps: Les visiteurs 2, Les</t>
  </si>
  <si>
    <t>People I Know</t>
  </si>
  <si>
    <t>Regression</t>
  </si>
  <si>
    <t>Koltchak</t>
  </si>
  <si>
    <t>Zambezia</t>
  </si>
  <si>
    <t>Three Kingdoms: Resurrection of the Dragon</t>
  </si>
  <si>
    <t>The Touch</t>
  </si>
  <si>
    <t>Survivor</t>
  </si>
  <si>
    <t>The History of Love</t>
  </si>
  <si>
    <t>Butterfly on a Wheel</t>
  </si>
  <si>
    <t>Ramanujan</t>
  </si>
  <si>
    <t>Story of Bonnie and Clyde, The</t>
  </si>
  <si>
    <t>Dwegons and Leprechauns</t>
  </si>
  <si>
    <t>Fight Valley</t>
  </si>
  <si>
    <t>The Thousand Miles</t>
  </si>
  <si>
    <t>Der Baader Meinhof Komplex</t>
  </si>
  <si>
    <t>De rouille et dâ€™os</t>
  </si>
  <si>
    <t>The Painted Veil</t>
  </si>
  <si>
    <t>The Frozen Ground</t>
  </si>
  <si>
    <t>The Devil's Double</t>
  </si>
  <si>
    <t>Back to the Future</t>
  </si>
  <si>
    <t>Dances with Wolves</t>
  </si>
  <si>
    <t>Scary Movie</t>
  </si>
  <si>
    <t>Bad Teacher</t>
  </si>
  <si>
    <t>Sausage Party</t>
  </si>
  <si>
    <t>Sea of Love</t>
  </si>
  <si>
    <t>Just Married</t>
  </si>
  <si>
    <t>I Can Do Bad All By Myself</t>
  </si>
  <si>
    <t>A Cinderella Story</t>
  </si>
  <si>
    <t>The Shining</t>
  </si>
  <si>
    <t>Thirteen Ghosts</t>
  </si>
  <si>
    <t>House on Haunted Hill</t>
  </si>
  <si>
    <t>The Crazies</t>
  </si>
  <si>
    <t>Notorious</t>
  </si>
  <si>
    <t>The Switch</t>
  </si>
  <si>
    <t>Leap Year</t>
  </si>
  <si>
    <t>The Book Thief</t>
  </si>
  <si>
    <t>Gone, Baby, Gone</t>
  </si>
  <si>
    <t>Thomas and the Magic Railroad</t>
  </si>
  <si>
    <t>Mutiny on The Bounty</t>
  </si>
  <si>
    <t>Sen to Chihiro no Kamikakushi</t>
  </si>
  <si>
    <t>Sex Drive</t>
  </si>
  <si>
    <t>Firestorm</t>
  </si>
  <si>
    <t>Take Me Home Tonight</t>
  </si>
  <si>
    <t>Won't Back Down</t>
  </si>
  <si>
    <t>The Fall of the Roman Empire</t>
  </si>
  <si>
    <t>The Nutcracker</t>
  </si>
  <si>
    <t>Kansas City</t>
  </si>
  <si>
    <t>Out of Inferno</t>
  </si>
  <si>
    <t>George A. Romero's Land of the Dead</t>
  </si>
  <si>
    <t>IndigÃ¨nes</t>
  </si>
  <si>
    <t>The Amityville Horror</t>
  </si>
  <si>
    <t>Adaptation</t>
  </si>
  <si>
    <t>The Invention of Lying</t>
  </si>
  <si>
    <t>Fear and Loathing in Las Vegas</t>
  </si>
  <si>
    <t>Ne le dis Ã  personne</t>
  </si>
  <si>
    <t>Left Behind</t>
  </si>
  <si>
    <t>Neighbors</t>
  </si>
  <si>
    <t>Borat</t>
  </si>
  <si>
    <t>The Mask</t>
  </si>
  <si>
    <t>Big</t>
  </si>
  <si>
    <t>Legally Blonde</t>
  </si>
  <si>
    <t>Mean Girls</t>
  </si>
  <si>
    <t>Star Trek III: The Search for Spock</t>
  </si>
  <si>
    <t>The Exorcism of Emily Rose</t>
  </si>
  <si>
    <t>Deuce Bigalow: Male Gigolo</t>
  </si>
  <si>
    <t>Barbershop 2: Back in Business</t>
  </si>
  <si>
    <t>The Family Stone</t>
  </si>
  <si>
    <t>Bad Santa</t>
  </si>
  <si>
    <t>Predator</t>
  </si>
  <si>
    <t>My Big Fat Greek Wedding 2</t>
  </si>
  <si>
    <t>The Perfect Guy</t>
  </si>
  <si>
    <t>Austin Powers: International Man of Mystery</t>
  </si>
  <si>
    <t>Diary of a Wimpy Kid: Rodrick Rules</t>
  </si>
  <si>
    <t>Amadeus</t>
  </si>
  <si>
    <t>Prom Night</t>
  </si>
  <si>
    <t>Soul Surfer</t>
  </si>
  <si>
    <t>Under the Tuscan Sun</t>
  </si>
  <si>
    <t>Birdman or (The Unexpected Virtue of Ignorance)</t>
  </si>
  <si>
    <t>Peggy Sue Got Married</t>
  </si>
  <si>
    <t>Gosford Park</t>
  </si>
  <si>
    <t>Orange County</t>
  </si>
  <si>
    <t>Blue Jasmine</t>
  </si>
  <si>
    <t>United 93</t>
  </si>
  <si>
    <t>Honey</t>
  </si>
  <si>
    <t>The Fog</t>
  </si>
  <si>
    <t>Spy Hard</t>
  </si>
  <si>
    <t>Ricki and the Flash</t>
  </si>
  <si>
    <t>Glory</t>
  </si>
  <si>
    <t>Conan the Destroyer</t>
  </si>
  <si>
    <t>Love the Coopers</t>
  </si>
  <si>
    <t>Catch-22</t>
  </si>
  <si>
    <t>Observe and Report</t>
  </si>
  <si>
    <t>Raging Bull</t>
  </si>
  <si>
    <t>Love Happens</t>
  </si>
  <si>
    <t>Fame</t>
  </si>
  <si>
    <t>The Circle</t>
  </si>
  <si>
    <t>Young Sherlock Holmes</t>
  </si>
  <si>
    <t>127 Hours</t>
  </si>
  <si>
    <t>Small Time Crooks</t>
  </si>
  <si>
    <t>Center Stage</t>
  </si>
  <si>
    <t>Norm of the North</t>
  </si>
  <si>
    <t>Catch That Kid</t>
  </si>
  <si>
    <t>Jobs</t>
  </si>
  <si>
    <t>Life as a House</t>
  </si>
  <si>
    <t>Youth in Revolt</t>
  </si>
  <si>
    <t>And So It Goes</t>
  </si>
  <si>
    <t>I Love You, Beth Cooper</t>
  </si>
  <si>
    <t>Blow Out</t>
  </si>
  <si>
    <t>Tailor of Panama</t>
  </si>
  <si>
    <t>The Legend of the Lone Ranger</t>
  </si>
  <si>
    <t>Labor Day</t>
  </si>
  <si>
    <t>Getaway</t>
  </si>
  <si>
    <t>The Ice Storm</t>
  </si>
  <si>
    <t>Being Julia</t>
  </si>
  <si>
    <t>Troop Beverly Hills</t>
  </si>
  <si>
    <t>Nine 1/2 Weeks</t>
  </si>
  <si>
    <t>The Last Station</t>
  </si>
  <si>
    <t>Dragonslayer</t>
  </si>
  <si>
    <t>Ed Wood</t>
  </si>
  <si>
    <t>Mongol</t>
  </si>
  <si>
    <t>RocknRolla</t>
  </si>
  <si>
    <t>Megaforce</t>
  </si>
  <si>
    <t>Mao's Last Dancer</t>
  </si>
  <si>
    <t>Hamlet</t>
  </si>
  <si>
    <t>The Railway Man</t>
  </si>
  <si>
    <t>Restoration</t>
  </si>
  <si>
    <t>Midnight Special</t>
  </si>
  <si>
    <t>Miss Sloane</t>
  </si>
  <si>
    <t>Metallica Through the Never</t>
  </si>
  <si>
    <t>Anything Else</t>
  </si>
  <si>
    <t>Unforgettable</t>
  </si>
  <si>
    <t>T2: Trainspotting</t>
  </si>
  <si>
    <t>Das Weisse Band: Eine deutsche Kindergeschichte</t>
  </si>
  <si>
    <t>8 Million Ways to Die</t>
  </si>
  <si>
    <t>Phantom</t>
  </si>
  <si>
    <t>The Salton Sea</t>
  </si>
  <si>
    <t>The Informers</t>
  </si>
  <si>
    <t>One Man's Hero</t>
  </si>
  <si>
    <t>Carlos</t>
  </si>
  <si>
    <t>Renaissance</t>
  </si>
  <si>
    <t>I Come with the Rain</t>
  </si>
  <si>
    <t>I Am Wrath</t>
  </si>
  <si>
    <t>Day of the Dead</t>
  </si>
  <si>
    <t>The Prince</t>
  </si>
  <si>
    <t>Wolves</t>
  </si>
  <si>
    <t>Forsaken</t>
  </si>
  <si>
    <t>Red Sonja</t>
  </si>
  <si>
    <t>Red Lights</t>
  </si>
  <si>
    <t>Superbad</t>
  </si>
  <si>
    <t>Madea Goes To Jail</t>
  </si>
  <si>
    <t>Step Up 2 the Streets</t>
  </si>
  <si>
    <t>Hoodwinked</t>
  </si>
  <si>
    <t>Hitman</t>
  </si>
  <si>
    <t>Hotel Rwanda</t>
  </si>
  <si>
    <t>Beerfest</t>
  </si>
  <si>
    <t>Black Nativity</t>
  </si>
  <si>
    <t>City of Ghosts</t>
  </si>
  <si>
    <t>Taxi 4</t>
  </si>
  <si>
    <t>The Others</t>
  </si>
  <si>
    <t>Aliens</t>
  </si>
  <si>
    <t>Letâ€™s Be Cops</t>
  </si>
  <si>
    <t>I Know What You Did Last Summer</t>
  </si>
  <si>
    <t>My Fair Lady</t>
  </si>
  <si>
    <t>Sideways</t>
  </si>
  <si>
    <t>The Best Man Holiday</t>
  </si>
  <si>
    <t>Friday the 13th</t>
  </si>
  <si>
    <t>Pitch Perfect</t>
  </si>
  <si>
    <t>Halloween: H2O</t>
  </si>
  <si>
    <t>Evil Dead</t>
  </si>
  <si>
    <t>Jet Li's Hero</t>
  </si>
  <si>
    <t>Saw 3D</t>
  </si>
  <si>
    <t>McFarland, USA</t>
  </si>
  <si>
    <t>Almost Christmas</t>
  </si>
  <si>
    <t>The Hills Have Eyes</t>
  </si>
  <si>
    <t>40 Days and 40 Nights</t>
  </si>
  <si>
    <t>Good Boy!</t>
  </si>
  <si>
    <t>Smokin' Aces</t>
  </si>
  <si>
    <t>A Night at the Roxbury</t>
  </si>
  <si>
    <t>Beastly</t>
  </si>
  <si>
    <t>Brooklyn's Finest</t>
  </si>
  <si>
    <t>Tron</t>
  </si>
  <si>
    <t>Lottery Ticket</t>
  </si>
  <si>
    <t>Dickie Roberts: Former Child Star</t>
  </si>
  <si>
    <t>ATL</t>
  </si>
  <si>
    <t>Summer Catch</t>
  </si>
  <si>
    <t>A Simple Plan</t>
  </si>
  <si>
    <t>Larry the Cable Guy: Health Inspector</t>
  </si>
  <si>
    <t>Wes Craven Presents: They</t>
  </si>
  <si>
    <t>The Adventures of Elmo in Grouchland</t>
  </si>
  <si>
    <t>Superman IV: The Quest for Peace</t>
  </si>
  <si>
    <t>55 Days at Peking</t>
  </si>
  <si>
    <t>My Life in Ruins</t>
  </si>
  <si>
    <t>American Dreamz</t>
  </si>
  <si>
    <t>How She Move</t>
  </si>
  <si>
    <t>Running Scared</t>
  </si>
  <si>
    <t>The Apparition</t>
  </si>
  <si>
    <t>Bobby Jones: Stroke of Genius</t>
  </si>
  <si>
    <t>Shanghai Surprise</t>
  </si>
  <si>
    <t>L'illusionniste</t>
  </si>
  <si>
    <t>Roar</t>
  </si>
  <si>
    <t>Veronica Guerin</t>
  </si>
  <si>
    <t>Genius</t>
  </si>
  <si>
    <t>Southland Tales</t>
  </si>
  <si>
    <t>Escobar: Paradise Lost</t>
  </si>
  <si>
    <t>Chasseurs de dragons</t>
  </si>
  <si>
    <t>Damnation Alley</t>
  </si>
  <si>
    <t>The Young Messiah</t>
  </si>
  <si>
    <t>FUR: An Imaginary Portrait of Diane Arbus</t>
  </si>
  <si>
    <t>My Girl</t>
  </si>
  <si>
    <t>Wall Street</t>
  </si>
  <si>
    <t>Sense and Sensibility</t>
  </si>
  <si>
    <t>The Illusionist</t>
  </si>
  <si>
    <t>Becoming Jane</t>
  </si>
  <si>
    <t>House of Sand and Fog</t>
  </si>
  <si>
    <t>Sydney White</t>
  </si>
  <si>
    <t>Arn - Tempelriddaren</t>
  </si>
  <si>
    <t>Dead Poets Society</t>
  </si>
  <si>
    <t>Dumb &amp; Dumber</t>
  </si>
  <si>
    <t>When Harry Met Sallyâ€¦</t>
  </si>
  <si>
    <t>Road Trip</t>
  </si>
  <si>
    <t>The Verdict</t>
  </si>
  <si>
    <t>Varsity Blues</t>
  </si>
  <si>
    <t>Moonrise Kingdom</t>
  </si>
  <si>
    <t>The Artist</t>
  </si>
  <si>
    <t>The Unborn</t>
  </si>
  <si>
    <t>The Master of Disguise</t>
  </si>
  <si>
    <t>The Texas Chainsaw Massacre: The Beginning</t>
  </si>
  <si>
    <t>El Laberinto del Fauno</t>
  </si>
  <si>
    <t>The Roommate</t>
  </si>
  <si>
    <t>The Messengers</t>
  </si>
  <si>
    <t>See Spot Run</t>
  </si>
  <si>
    <t>Double Impact</t>
  </si>
  <si>
    <t>Baby Boy</t>
  </si>
  <si>
    <t>Joe Dirt</t>
  </si>
  <si>
    <t>The Women</t>
  </si>
  <si>
    <t>Hot Fuzz</t>
  </si>
  <si>
    <t>Vicky Cristina Barcelona</t>
  </si>
  <si>
    <t>Boys and Girls</t>
  </si>
  <si>
    <t>LÃ©on</t>
  </si>
  <si>
    <t>Remember Me</t>
  </si>
  <si>
    <t>White Oleander</t>
  </si>
  <si>
    <t>Jennifer's Body</t>
  </si>
  <si>
    <t>Drowning Mona</t>
  </si>
  <si>
    <t>Radio Days</t>
  </si>
  <si>
    <t>How to Deal</t>
  </si>
  <si>
    <t>Soul Plane</t>
  </si>
  <si>
    <t>My Stepmother Is an Alien</t>
  </si>
  <si>
    <t>People Like Us</t>
  </si>
  <si>
    <t>The Thirteenth Floor</t>
  </si>
  <si>
    <t>The Cookout</t>
  </si>
  <si>
    <t>Meteor</t>
  </si>
  <si>
    <t>Highlander</t>
  </si>
  <si>
    <t>Bleed for This</t>
  </si>
  <si>
    <t>Hollywood Ending</t>
  </si>
  <si>
    <t>Duets</t>
  </si>
  <si>
    <t>Detroit Rock City</t>
  </si>
  <si>
    <t>Things We Lost in the Fire</t>
  </si>
  <si>
    <t>The Homesman</t>
  </si>
  <si>
    <t>Trance</t>
  </si>
  <si>
    <t>The Immigrant</t>
  </si>
  <si>
    <t>Steel</t>
  </si>
  <si>
    <t>The White Countess</t>
  </si>
  <si>
    <t>Bienvenue chez les Ch'tis</t>
  </si>
  <si>
    <t>Men, Women and Children</t>
  </si>
  <si>
    <t>Enter the Void</t>
  </si>
  <si>
    <t>Good</t>
  </si>
  <si>
    <t>Vamps</t>
  </si>
  <si>
    <t>Haeundae</t>
  </si>
  <si>
    <t>Hachiko: A Dog's Story</t>
  </si>
  <si>
    <t>Zulu</t>
  </si>
  <si>
    <t>Juwanna Mann</t>
  </si>
  <si>
    <t>La MÃ´me</t>
  </si>
  <si>
    <t>Ararat</t>
  </si>
  <si>
    <t>Slow Burn</t>
  </si>
  <si>
    <t>Madison</t>
  </si>
  <si>
    <t>The Yellow Handkerchief</t>
  </si>
  <si>
    <t>Wasabi</t>
  </si>
  <si>
    <t>Slither</t>
  </si>
  <si>
    <t>Home Alone</t>
  </si>
  <si>
    <t>Beverly Hills Cop</t>
  </si>
  <si>
    <t>Top Gun</t>
  </si>
  <si>
    <t>Tootsie</t>
  </si>
  <si>
    <t>3 Men and a Baby</t>
  </si>
  <si>
    <t>The Kingâ€™s Speech</t>
  </si>
  <si>
    <t>American Beauty</t>
  </si>
  <si>
    <t>Crouching Tiger, Hidden Dragon</t>
  </si>
  <si>
    <t>Twins</t>
  </si>
  <si>
    <t>Scream</t>
  </si>
  <si>
    <t>Jackass Presents: Bad Grandpa</t>
  </si>
  <si>
    <t>Annabelle: Creation</t>
  </si>
  <si>
    <t>Heaven Can Wait</t>
  </si>
  <si>
    <t>The Color Purple</t>
  </si>
  <si>
    <t>The Imitation Game</t>
  </si>
  <si>
    <t>Beetle Juice</t>
  </si>
  <si>
    <t>Mama</t>
  </si>
  <si>
    <t>Private Benjamin</t>
  </si>
  <si>
    <t>Coal Miner's Daughter</t>
  </si>
  <si>
    <t>Lethal Weapon</t>
  </si>
  <si>
    <t>Diary of a Wimpy Kid</t>
  </si>
  <si>
    <t>National Lampoonâ€™s Vacation</t>
  </si>
  <si>
    <t>Halloween</t>
  </si>
  <si>
    <t>The Queen</t>
  </si>
  <si>
    <t>Why Did I Get Married?</t>
  </si>
  <si>
    <t>The Woman in Black</t>
  </si>
  <si>
    <t>Little Women</t>
  </si>
  <si>
    <t>The Deer Hunter</t>
  </si>
  <si>
    <t>When a Stranger Calls</t>
  </si>
  <si>
    <t>Big Fat Liar</t>
  </si>
  <si>
    <t>Cop Land</t>
  </si>
  <si>
    <t>Wag the Dog</t>
  </si>
  <si>
    <t>Snitch</t>
  </si>
  <si>
    <t>The Lizzie McGuire Movie</t>
  </si>
  <si>
    <t>Krampus</t>
  </si>
  <si>
    <t>End of Watch</t>
  </si>
  <si>
    <t>The Faculty</t>
  </si>
  <si>
    <t>What's Love Got to Do With It</t>
  </si>
  <si>
    <t>Not Another Teen Movie</t>
  </si>
  <si>
    <t>Wild</t>
  </si>
  <si>
    <t>Lawrence of Arabia</t>
  </si>
  <si>
    <t>The Theory of Everything</t>
  </si>
  <si>
    <t>Drive</t>
  </si>
  <si>
    <t>The Skulls</t>
  </si>
  <si>
    <t>Hawaii</t>
  </si>
  <si>
    <t>Malibu's Most Wanted</t>
  </si>
  <si>
    <t>All About Steve</t>
  </si>
  <si>
    <t>Where the Heart Is</t>
  </si>
  <si>
    <t>Halloween 2</t>
  </si>
  <si>
    <t>The Last House on the Left</t>
  </si>
  <si>
    <t>Because of Winn-Dixie</t>
  </si>
  <si>
    <t>The Wedding Date</t>
  </si>
  <si>
    <t>The Princess Bride</t>
  </si>
  <si>
    <t>Halloween: Resurrection</t>
  </si>
  <si>
    <t>The Great Debaters</t>
  </si>
  <si>
    <t>When the Game Stands Tall</t>
  </si>
  <si>
    <t>Confessions of a Teenage Drama Queen</t>
  </si>
  <si>
    <t>The Object of my Affection</t>
  </si>
  <si>
    <t>28 Weeks Later</t>
  </si>
  <si>
    <t>Grosse Pointe Blank</t>
  </si>
  <si>
    <t>Love and Basketball</t>
  </si>
  <si>
    <t>Book of Shadows: Blair Witch 2</t>
  </si>
  <si>
    <t>Boogie Nights</t>
  </si>
  <si>
    <t>Home Again</t>
  </si>
  <si>
    <t>Ramona and Beezus</t>
  </si>
  <si>
    <t>The November Man</t>
  </si>
  <si>
    <t>The Craft</t>
  </si>
  <si>
    <t>Match Point</t>
  </si>
  <si>
    <t>The Remains of the Day</t>
  </si>
  <si>
    <t>Nowhere to Run</t>
  </si>
  <si>
    <t>Urban Legends: Final Cut</t>
  </si>
  <si>
    <t>The Place Beyond the Pines</t>
  </si>
  <si>
    <t>Flicka</t>
  </si>
  <si>
    <t>The Hills Have Eyes II</t>
  </si>
  <si>
    <t>Keanu</t>
  </si>
  <si>
    <t>Country Strong</t>
  </si>
  <si>
    <t>Tuck Everlasting</t>
  </si>
  <si>
    <t>The Marine</t>
  </si>
  <si>
    <t>Disturbing Behavior</t>
  </si>
  <si>
    <t>The Big Lebowski</t>
  </si>
  <si>
    <t>A Most Wanted Man</t>
  </si>
  <si>
    <t>The Hurt Locker</t>
  </si>
  <si>
    <t>Eye of the Beholder</t>
  </si>
  <si>
    <t>The Man with the Iron Fists</t>
  </si>
  <si>
    <t>Firestarter</t>
  </si>
  <si>
    <t>Killing Them Softly</t>
  </si>
  <si>
    <t>Freddy Got Fingered</t>
  </si>
  <si>
    <t>One Day</t>
  </si>
  <si>
    <t>De-Lovely</t>
  </si>
  <si>
    <t>Whip It</t>
  </si>
  <si>
    <t>The Pirates Who Don't Do Anything: A VeggieTales Movie</t>
  </si>
  <si>
    <t>U2 3D</t>
  </si>
  <si>
    <t>Highlander: Endgame</t>
  </si>
  <si>
    <t>The Founder</t>
  </si>
  <si>
    <t>Idlewild</t>
  </si>
  <si>
    <t>Confidence</t>
  </si>
  <si>
    <t>Knockaround Guys</t>
  </si>
  <si>
    <t>The Muse</t>
  </si>
  <si>
    <t>Barney's Great Adventure</t>
  </si>
  <si>
    <t>New York Stories</t>
  </si>
  <si>
    <t>Home Fries</t>
  </si>
  <si>
    <t>Here on Earth</t>
  </si>
  <si>
    <t>Raise Your Voice</t>
  </si>
  <si>
    <t>Brazil</t>
  </si>
  <si>
    <t>The Dark Half</t>
  </si>
  <si>
    <t>Black Snake Moan</t>
  </si>
  <si>
    <t>Dark Blue</t>
  </si>
  <si>
    <t>Peeples</t>
  </si>
  <si>
    <t>A Mighty Heart</t>
  </si>
  <si>
    <t>Brainstorm</t>
  </si>
  <si>
    <t>Whatever it Takes</t>
  </si>
  <si>
    <t>Boat Trip</t>
  </si>
  <si>
    <t>The Importance of Being Earnest</t>
  </si>
  <si>
    <t>The Love Letter</t>
  </si>
  <si>
    <t>Hoot</t>
  </si>
  <si>
    <t>In Bruges</t>
  </si>
  <si>
    <t>Promised Land</t>
  </si>
  <si>
    <t>Mulholland Drive</t>
  </si>
  <si>
    <t>The Rocker</t>
  </si>
  <si>
    <t>Post Grad</t>
  </si>
  <si>
    <t>Whatever Works</t>
  </si>
  <si>
    <t>The In Crowd</t>
  </si>
  <si>
    <t>Los tres entierros de Melquiades Estrada</t>
  </si>
  <si>
    <t>Jakob the Liar</t>
  </si>
  <si>
    <t>Se jie</t>
  </si>
  <si>
    <t>Kiss Kiss, Bang Bang</t>
  </si>
  <si>
    <t>Idle Hands</t>
  </si>
  <si>
    <t>Scouts Guide to the Zombie Apocalypse</t>
  </si>
  <si>
    <t>Blood and Chocolate</t>
  </si>
  <si>
    <t>You Will Meet a Tall Dark Stranger</t>
  </si>
  <si>
    <t>Never Let Me Go</t>
  </si>
  <si>
    <t>The Company</t>
  </si>
  <si>
    <t>Transsiberian</t>
  </si>
  <si>
    <t>Crazy in Alabama</t>
  </si>
  <si>
    <t>The Clan of the Cave Bear</t>
  </si>
  <si>
    <t>Funny Games</t>
  </si>
  <si>
    <t>Banlieue 13</t>
  </si>
  <si>
    <t>Felicia's Journey</t>
  </si>
  <si>
    <t>Metropolis</t>
  </si>
  <si>
    <t>Nie yin niang</t>
  </si>
  <si>
    <t>Things to Do in Denver when You're Dead</t>
  </si>
  <si>
    <t>The Reluctant Fundamentalist</t>
  </si>
  <si>
    <t>The Return</t>
  </si>
  <si>
    <t>Buffalo Soldiers</t>
  </si>
  <si>
    <t>Steal (Canadian Release)</t>
  </si>
  <si>
    <t>Centurion</t>
  </si>
  <si>
    <t>Ong-Bak 2</t>
  </si>
  <si>
    <t>Silent Trigger</t>
  </si>
  <si>
    <t>Midnight Meat Train</t>
  </si>
  <si>
    <t>Winnie Mandela</t>
  </si>
  <si>
    <t>The Son of No One</t>
  </si>
  <si>
    <t>All the Queen's Men</t>
  </si>
  <si>
    <t>The Good Night</t>
  </si>
  <si>
    <t>Khumba</t>
  </si>
  <si>
    <t>A Few Best Men</t>
  </si>
  <si>
    <t>Automata</t>
  </si>
  <si>
    <t>Chiamatemi Francesco - Il papa della gente</t>
  </si>
  <si>
    <t>Bathory</t>
  </si>
  <si>
    <t>Dungeons &amp; Dragons: Wrath of the Dragon God</t>
  </si>
  <si>
    <t>In Dubious Battle</t>
  </si>
  <si>
    <t>Broken Horses</t>
  </si>
  <si>
    <t>Pandaemonium</t>
  </si>
  <si>
    <t>Shinjuku Incident</t>
  </si>
  <si>
    <t>Meg</t>
  </si>
  <si>
    <t>Groundhog Day</t>
  </si>
  <si>
    <t>Magic Mike XXL</t>
  </si>
  <si>
    <t>Romeo+Juliet</t>
  </si>
  <si>
    <t>Elle s'appelait Sarah</t>
  </si>
  <si>
    <t>Freedom</t>
  </si>
  <si>
    <t>Unforgiven</t>
  </si>
  <si>
    <t>Manderlay</t>
  </si>
  <si>
    <t>Pretty Woman</t>
  </si>
  <si>
    <t>Fatal Attraction</t>
  </si>
  <si>
    <t>Slumdog Millionaire</t>
  </si>
  <si>
    <t>Towering Inferno</t>
  </si>
  <si>
    <t>Crocodile Dundee 2</t>
  </si>
  <si>
    <t>Born on the Fourth of July</t>
  </si>
  <si>
    <t>Cool Runnings</t>
  </si>
  <si>
    <t>Stomp the Yard</t>
  </si>
  <si>
    <t>My Bloody Valentine</t>
  </si>
  <si>
    <t>The Possession</t>
  </si>
  <si>
    <t>First Blood</t>
  </si>
  <si>
    <t>The Spy Who Loved Me</t>
  </si>
  <si>
    <t>Urban Legend</t>
  </si>
  <si>
    <t>Taps</t>
  </si>
  <si>
    <t>Tyler Perry's Good Deeds</t>
  </si>
  <si>
    <t>White Fang</t>
  </si>
  <si>
    <t>Superstar</t>
  </si>
  <si>
    <t>The Iron Lady</t>
  </si>
  <si>
    <t>Poetic Justice</t>
  </si>
  <si>
    <t>Jonah: A VeggieTales Movie</t>
  </si>
  <si>
    <t>All About the Benjamins</t>
  </si>
  <si>
    <t>Exorcist II: The Heretic</t>
  </si>
  <si>
    <t>Our Family Wedding</t>
  </si>
  <si>
    <t>Vampire in Brooklyn</t>
  </si>
  <si>
    <t>An American Haunting</t>
  </si>
  <si>
    <t>My Boss's Daughter</t>
  </si>
  <si>
    <t>A Perfect Getaway</t>
  </si>
  <si>
    <t>Thinner</t>
  </si>
  <si>
    <t>Dead Man on Campus</t>
  </si>
  <si>
    <t>Tea with Mussolini</t>
  </si>
  <si>
    <t>New York, New York</t>
  </si>
  <si>
    <t>Jason X</t>
  </si>
  <si>
    <t>Crooklyn</t>
  </si>
  <si>
    <t>I Think I Love My Wife</t>
  </si>
  <si>
    <t>Hot Tub Time Machine 2</t>
  </si>
  <si>
    <t>Bobby</t>
  </si>
  <si>
    <t>Head Over Heels</t>
  </si>
  <si>
    <t>Fun Size</t>
  </si>
  <si>
    <t>Lost and Found</t>
  </si>
  <si>
    <t>Le Scaphandre et le Papillon</t>
  </si>
  <si>
    <t>Little Children</t>
  </si>
  <si>
    <t>Gossip</t>
  </si>
  <si>
    <t>A Walk on the Moon</t>
  </si>
  <si>
    <t>Suffragette</t>
  </si>
  <si>
    <t>Catch a Fire</t>
  </si>
  <si>
    <t>Mr. Turner</t>
  </si>
  <si>
    <t>Soul Survivors</t>
  </si>
  <si>
    <t>Easy Virtue</t>
  </si>
  <si>
    <t>Jefferson in Paris</t>
  </si>
  <si>
    <t>Flipped</t>
  </si>
  <si>
    <t>Caravans</t>
  </si>
  <si>
    <t>Les herbes folles</t>
  </si>
  <si>
    <t>Amen</t>
  </si>
  <si>
    <t>The Lucky Ones</t>
  </si>
  <si>
    <t>Margaret</t>
  </si>
  <si>
    <t>Reign of Assassins</t>
  </si>
  <si>
    <t>Stan Helsing: A Parody</t>
  </si>
  <si>
    <t>Brokeback Mountain</t>
  </si>
  <si>
    <t>Clueless</t>
  </si>
  <si>
    <t>Ca$h</t>
  </si>
  <si>
    <t>The Ten Commandments</t>
  </si>
  <si>
    <t>Far From Heaven</t>
  </si>
  <si>
    <t>Seven Psychopaths</t>
  </si>
  <si>
    <t>Quills</t>
  </si>
  <si>
    <t>The Border</t>
  </si>
  <si>
    <t>Der Untergang</t>
  </si>
  <si>
    <t>The Caveman's Valentine</t>
  </si>
  <si>
    <t>The Last Godfather</t>
  </si>
  <si>
    <t>Under the Skin</t>
  </si>
  <si>
    <t>Mar adentro</t>
  </si>
  <si>
    <t>No Good Deed</t>
  </si>
  <si>
    <t>Good Morning Vietnam</t>
  </si>
  <si>
    <t>Black Swan</t>
  </si>
  <si>
    <t>Save the Last Dance</t>
  </si>
  <si>
    <t>Justin Bieber: Never Say Never</t>
  </si>
  <si>
    <t>Miracles from Heaven</t>
  </si>
  <si>
    <t>Snow Day</t>
  </si>
  <si>
    <t>The Butterfly Effect</t>
  </si>
  <si>
    <t>The Godfather: Part II</t>
  </si>
  <si>
    <t>The Shallows</t>
  </si>
  <si>
    <t>A Nightmare on Elm Street 4: The Dream Master</t>
  </si>
  <si>
    <t>This Christmas</t>
  </si>
  <si>
    <t>About Last Night</t>
  </si>
  <si>
    <t>Dude, Where's My Car?</t>
  </si>
  <si>
    <t>Young Guns</t>
  </si>
  <si>
    <t>St. Vincent</t>
  </si>
  <si>
    <t>Earth to Echo</t>
  </si>
  <si>
    <t>10 Things I Hate About You</t>
  </si>
  <si>
    <t>The New Guy</t>
  </si>
  <si>
    <t>Loaded Weapon 1</t>
  </si>
  <si>
    <t>Baby Geniuses</t>
  </si>
  <si>
    <t>The Big Hit</t>
  </si>
  <si>
    <t>Child's Play 2</t>
  </si>
  <si>
    <t>Harriet the Spy</t>
  </si>
  <si>
    <t>21 and Over</t>
  </si>
  <si>
    <t>The Mist</t>
  </si>
  <si>
    <t>Ex Machina</t>
  </si>
  <si>
    <t>Being John Malkovich</t>
  </si>
  <si>
    <t>Two Can Play That Game</t>
  </si>
  <si>
    <t>Eye in the Sky</t>
  </si>
  <si>
    <t>Admission</t>
  </si>
  <si>
    <t>The Perks of Being a Wallflower</t>
  </si>
  <si>
    <t>crazy/beautiful</t>
  </si>
  <si>
    <t>Room</t>
  </si>
  <si>
    <t>Letters from Iwo Jima</t>
  </si>
  <si>
    <t>MÃ¤n som hatar kvinnor</t>
  </si>
  <si>
    <t>The Astronaut Farmer</t>
  </si>
  <si>
    <t>Dirty Work</t>
  </si>
  <si>
    <t>Woo</t>
  </si>
  <si>
    <t>Serial Mom</t>
  </si>
  <si>
    <t>Dick</t>
  </si>
  <si>
    <t>Light It Up</t>
  </si>
  <si>
    <t>Bubble Boy</t>
  </si>
  <si>
    <t>Birthday Girl</t>
  </si>
  <si>
    <t>Paris, je t'aime</t>
  </si>
  <si>
    <t>Resurrecting the Champ</t>
  </si>
  <si>
    <t>Chloe</t>
  </si>
  <si>
    <t>The Widow of St. Pierre</t>
  </si>
  <si>
    <t>Faithful</t>
  </si>
  <si>
    <t>Un ProphÃ¨te</t>
  </si>
  <si>
    <t>I Love You, Phillip Morris</t>
  </si>
  <si>
    <t>The Vatican Tapes</t>
  </si>
  <si>
    <t>Find Me Guilty</t>
  </si>
  <si>
    <t>Excessive Force</t>
  </si>
  <si>
    <t>Infamous</t>
  </si>
  <si>
    <t>Attack the Block</t>
  </si>
  <si>
    <t>The Claim</t>
  </si>
  <si>
    <t>In The Land of Blood and Honey</t>
  </si>
  <si>
    <t>The Killer Inside Me</t>
  </si>
  <si>
    <t>Womb</t>
  </si>
  <si>
    <t>The Call</t>
  </si>
  <si>
    <t>Operation Chromite</t>
  </si>
  <si>
    <t>The Drop</t>
  </si>
  <si>
    <t>Crocodile Hunter: Collision Course</t>
  </si>
  <si>
    <t>Machete</t>
  </si>
  <si>
    <t>Antwone Fisher</t>
  </si>
  <si>
    <t>La Guerre du feu</t>
  </si>
  <si>
    <t>The Emperor's Club</t>
  </si>
  <si>
    <t>True Romance</t>
  </si>
  <si>
    <t>Sorority Row</t>
  </si>
  <si>
    <t>Glengarry Glen Ross</t>
  </si>
  <si>
    <t>The Boy in the Striped Pyjamas</t>
  </si>
  <si>
    <t>Cat People</t>
  </si>
  <si>
    <t>The Prisoner of Zenda</t>
  </si>
  <si>
    <t>Conviction</t>
  </si>
  <si>
    <t>Lars and the Real Girl</t>
  </si>
  <si>
    <t>Solitary Man</t>
  </si>
  <si>
    <t>Dancer in the Dark</t>
  </si>
  <si>
    <t>Casino Jack</t>
  </si>
  <si>
    <t>Oscar and Lucinda</t>
  </si>
  <si>
    <t>The Funeral</t>
  </si>
  <si>
    <t>Tae Guik Gi: The Brotherhood of War</t>
  </si>
  <si>
    <t>The Perfect Game</t>
  </si>
  <si>
    <t>The Paperboy</t>
  </si>
  <si>
    <t>Ernest et Celestine</t>
  </si>
  <si>
    <t>A Little Bit of Heaven</t>
  </si>
  <si>
    <t>The Land Before Time</t>
  </si>
  <si>
    <t>Jaws</t>
  </si>
  <si>
    <t>The Exorcist</t>
  </si>
  <si>
    <t>The Fault in Our Stars</t>
  </si>
  <si>
    <t>American Pie</t>
  </si>
  <si>
    <t>Think Like a Man</t>
  </si>
  <si>
    <t>Heaven is for Real</t>
  </si>
  <si>
    <t>The Golden Child</t>
  </si>
  <si>
    <t>Star Trek II: The Wrath of Khan</t>
  </si>
  <si>
    <t>Barbershop</t>
  </si>
  <si>
    <t>WarGames</t>
  </si>
  <si>
    <t>Ace Ventura: Pet Detective</t>
  </si>
  <si>
    <t>Act of Valor</t>
  </si>
  <si>
    <t>Witness</t>
  </si>
  <si>
    <t>Step Up</t>
  </si>
  <si>
    <t>Chronicle</t>
  </si>
  <si>
    <t>Beavis and Butt-head Do America</t>
  </si>
  <si>
    <t>Patton</t>
  </si>
  <si>
    <t>Project X</t>
  </si>
  <si>
    <t>Lion</t>
  </si>
  <si>
    <t>Jackie Brown</t>
  </si>
  <si>
    <t>Yentl</t>
  </si>
  <si>
    <t>Harold &amp; Kumar Escape from Guantanamo Bay</t>
  </si>
  <si>
    <t>Philomena</t>
  </si>
  <si>
    <t>Time Bandits</t>
  </si>
  <si>
    <t>Crossroads</t>
  </si>
  <si>
    <t>Paper Towns</t>
  </si>
  <si>
    <t>Quarantine</t>
  </si>
  <si>
    <t>One Hour Photo</t>
  </si>
  <si>
    <t>The Eye</t>
  </si>
  <si>
    <t>Johnson Family Vacation</t>
  </si>
  <si>
    <t>How High</t>
  </si>
  <si>
    <t>Spartacus</t>
  </si>
  <si>
    <t>Crank</t>
  </si>
  <si>
    <t>The Muppet Christmas Carol</t>
  </si>
  <si>
    <t>Hell or High Water</t>
  </si>
  <si>
    <t>Frida</t>
  </si>
  <si>
    <t>Katy Perry: Part of Me</t>
  </si>
  <si>
    <t>Top Five</t>
  </si>
  <si>
    <t>Rounders</t>
  </si>
  <si>
    <t>Prophecy</t>
  </si>
  <si>
    <t>Project Almanac</t>
  </si>
  <si>
    <t>Just Wright</t>
  </si>
  <si>
    <t>A Stir of Echoes</t>
  </si>
  <si>
    <t>Tales from the Crypt: Demon Knight</t>
  </si>
  <si>
    <t>The Boys from Brazil</t>
  </si>
  <si>
    <t>The Upside of Anger</t>
  </si>
  <si>
    <t>Aquamarine</t>
  </si>
  <si>
    <t>Nebraska</t>
  </si>
  <si>
    <t>My Baby's Daddy</t>
  </si>
  <si>
    <t>Max Keeble's Big Move</t>
  </si>
  <si>
    <t>Young Adult</t>
  </si>
  <si>
    <t>About Time</t>
  </si>
  <si>
    <t>Wish Upon</t>
  </si>
  <si>
    <t>Def Jam's How To Be a Player</t>
  </si>
  <si>
    <t>Living Out Loud</t>
  </si>
  <si>
    <t>Rachel Getting Married</t>
  </si>
  <si>
    <t>The Postman Always Rings Twice</t>
  </si>
  <si>
    <t>Girl with a Pearl Earring</t>
  </si>
  <si>
    <t>Das Boot</t>
  </si>
  <si>
    <t>House of Flying Daggers</t>
  </si>
  <si>
    <t>Sorority Boys</t>
  </si>
  <si>
    <t>Cadillac Records</t>
  </si>
  <si>
    <t>Arbitrage</t>
  </si>
  <si>
    <t>Screwed</t>
  </si>
  <si>
    <t>Running With Scissors</t>
  </si>
  <si>
    <t>Fortress</t>
  </si>
  <si>
    <t>For Greater Glory</t>
  </si>
  <si>
    <t>For Your Consideration</t>
  </si>
  <si>
    <t>Celebrity</t>
  </si>
  <si>
    <t>From Justin to Kelly</t>
  </si>
  <si>
    <t>Invaders from Mars</t>
  </si>
  <si>
    <t>Girl 6</t>
  </si>
  <si>
    <t>In the Cut</t>
  </si>
  <si>
    <t>Charlie Bartlett</t>
  </si>
  <si>
    <t>Two Lovers</t>
  </si>
  <si>
    <t>La grande bellezza</t>
  </si>
  <si>
    <t>Last Orders</t>
  </si>
  <si>
    <t>Gwoemul</t>
  </si>
  <si>
    <t>The Pursuit of D.B. Cooper</t>
  </si>
  <si>
    <t>Ravenous</t>
  </si>
  <si>
    <t>The Dangerous Lives of Altar Boys</t>
  </si>
  <si>
    <t>Stoker</t>
  </si>
  <si>
    <t>Married Life</t>
  </si>
  <si>
    <t>Kill the Irishman</t>
  </si>
  <si>
    <t>Duma</t>
  </si>
  <si>
    <t>Darling Companion</t>
  </si>
  <si>
    <t>Ondine</t>
  </si>
  <si>
    <t>Brother</t>
  </si>
  <si>
    <t>Welcome to Collinwood</t>
  </si>
  <si>
    <t>Life Before Her Eyes</t>
  </si>
  <si>
    <t>Critical Care</t>
  </si>
  <si>
    <t>Trade</t>
  </si>
  <si>
    <t>Fateless</t>
  </si>
  <si>
    <t>San qiang pai an jing qi</t>
  </si>
  <si>
    <t>Breakfast of Champions</t>
  </si>
  <si>
    <t>Company Man</t>
  </si>
  <si>
    <t>Nanjing! Nanjing!</t>
  </si>
  <si>
    <t>Trash</t>
  </si>
  <si>
    <t>5 Days of War</t>
  </si>
  <si>
    <t>10 Days in a Madhouse</t>
  </si>
  <si>
    <t>Tu Xia Chuan Qi</t>
  </si>
  <si>
    <t>Triangle</t>
  </si>
  <si>
    <t>Supesu Batorushippu Yamato</t>
  </si>
  <si>
    <t>Drive Hard</t>
  </si>
  <si>
    <t>Dancin' It's On</t>
  </si>
  <si>
    <t>San cheng ji</t>
  </si>
  <si>
    <t>The Dressmaker</t>
  </si>
  <si>
    <t>Diamonds</t>
  </si>
  <si>
    <t>Madadayo</t>
  </si>
  <si>
    <t>Pet Sematary</t>
  </si>
  <si>
    <t>Dirty Grandpa</t>
  </si>
  <si>
    <t>The Cry of the Owl</t>
  </si>
  <si>
    <t>St. Trinianâ€™s</t>
  </si>
  <si>
    <t>Star Wars Ep. IV: A New Hope</t>
  </si>
  <si>
    <t>Gremlins</t>
  </si>
  <si>
    <t>Doctor Zhivago</t>
  </si>
  <si>
    <t>The Fighter</t>
  </si>
  <si>
    <t>High School Musical 3: Senior Year</t>
  </si>
  <si>
    <t>Fried Green Tomatoes</t>
  </si>
  <si>
    <t>Jackass: Number Two</t>
  </si>
  <si>
    <t>My Cousin Vinny</t>
  </si>
  <si>
    <t>If I Stay</t>
  </si>
  <si>
    <t>Major League</t>
  </si>
  <si>
    <t>Phone Booth</t>
  </si>
  <si>
    <t>A Walk to Remember</t>
  </si>
  <si>
    <t>Dead Man Walking</t>
  </si>
  <si>
    <t>Brooklyn</t>
  </si>
  <si>
    <t>Cruel Intentions</t>
  </si>
  <si>
    <t>The Secret Life of Bees</t>
  </si>
  <si>
    <t>Woman in Gold</t>
  </si>
  <si>
    <t>History of the World: Part I</t>
  </si>
  <si>
    <t>Saw VI</t>
  </si>
  <si>
    <t>Corky Romano</t>
  </si>
  <si>
    <t>Raising Cain</t>
  </si>
  <si>
    <t>F.I.S.T</t>
  </si>
  <si>
    <t>Barry Lyndon</t>
  </si>
  <si>
    <t>Quartet</t>
  </si>
  <si>
    <t>Out Cold</t>
  </si>
  <si>
    <t>The Ladies Man</t>
  </si>
  <si>
    <t>Tomcats</t>
  </si>
  <si>
    <t>Inside Llewyn Davis</t>
  </si>
  <si>
    <t>Frailty</t>
  </si>
  <si>
    <t>Army of Darkness</t>
  </si>
  <si>
    <t>Kinsey</t>
  </si>
  <si>
    <t>What's Eating Gilbert Grape</t>
  </si>
  <si>
    <t>Slackers</t>
  </si>
  <si>
    <t>The Gospel of John</t>
  </si>
  <si>
    <t>Vera Drake</t>
  </si>
  <si>
    <t>The Guru</t>
  </si>
  <si>
    <t>Othello</t>
  </si>
  <si>
    <t>The Perez Family</t>
  </si>
  <si>
    <t>The Molly Maguires</t>
  </si>
  <si>
    <t>Return to the Blue Lagoon</t>
  </si>
  <si>
    <t>Romance and Cigarettes</t>
  </si>
  <si>
    <t>Copying Beethoven</t>
  </si>
  <si>
    <t>Brighton Rock</t>
  </si>
  <si>
    <t>Le prÃ©nom</t>
  </si>
  <si>
    <t>La famille BÃ©lier</t>
  </si>
  <si>
    <t>LOL</t>
  </si>
  <si>
    <t>Misconduct</t>
  </si>
  <si>
    <t>Saw V</t>
  </si>
  <si>
    <t>Les Intouchables</t>
  </si>
  <si>
    <t>Jindabyne</t>
  </si>
  <si>
    <t>Kabhi Alvida Naa Kehna</t>
  </si>
  <si>
    <t>An Ideal Husband</t>
  </si>
  <si>
    <t>Darkness</t>
  </si>
  <si>
    <t>The Last Days on Mars</t>
  </si>
  <si>
    <t>ET: The Extra-Terrestrial</t>
  </si>
  <si>
    <t>2001: A Space Odyssey</t>
  </si>
  <si>
    <t>In the Land of Women</t>
  </si>
  <si>
    <t>There Goes My Baby</t>
  </si>
  <si>
    <t>The Blue Butterfly</t>
  </si>
  <si>
    <t>Le Fabuleux destin d'AmÃ©lie Poulain</t>
  </si>
  <si>
    <t>Lovesick</t>
  </si>
  <si>
    <t>Housefull</t>
  </si>
  <si>
    <t>September Dawn</t>
  </si>
  <si>
    <t>Good Will Hunting</t>
  </si>
  <si>
    <t>The Grudge</t>
  </si>
  <si>
    <t>Donâ€™t Breathe</t>
  </si>
  <si>
    <t>Stripes</t>
  </si>
  <si>
    <t>Saw III</t>
  </si>
  <si>
    <t>The Purge: Election Year</t>
  </si>
  <si>
    <t>Bring it On</t>
  </si>
  <si>
    <t>She's All That</t>
  </si>
  <si>
    <t>Saw IV</t>
  </si>
  <si>
    <t>Madea's Family Reunion</t>
  </si>
  <si>
    <t>White Noise</t>
  </si>
  <si>
    <t>The Color of Money</t>
  </si>
  <si>
    <t>Insidious Chapter 3</t>
  </si>
  <si>
    <t>The Mighty Ducks</t>
  </si>
  <si>
    <t>Precious (Based on the Novel Push by Sapphire)</t>
  </si>
  <si>
    <t>The Best Exotic Marigold Hotel</t>
  </si>
  <si>
    <t>Bill &amp; Ted's Excellent Adventure</t>
  </si>
  <si>
    <t>The Longest Day</t>
  </si>
  <si>
    <t>Happy Gilmore</t>
  </si>
  <si>
    <t>Jeepers Creepers</t>
  </si>
  <si>
    <t>Oliver!</t>
  </si>
  <si>
    <t>Recess: School's Out</t>
  </si>
  <si>
    <t>Mad Max Beyond Thunderdome</t>
  </si>
  <si>
    <t>The Boy</t>
  </si>
  <si>
    <t>Commando</t>
  </si>
  <si>
    <t>Everything, Everything</t>
  </si>
  <si>
    <t>Devil</t>
  </si>
  <si>
    <t>Friday After Next</t>
  </si>
  <si>
    <t>The Second Best Exotic Marigold Hotel</t>
  </si>
  <si>
    <t>The Last Dragon</t>
  </si>
  <si>
    <t>The Lawnmower Man</t>
  </si>
  <si>
    <t>Nick and Norah's Infinite Playlist</t>
  </si>
  <si>
    <t>Calendar Girls</t>
  </si>
  <si>
    <t>Dogma</t>
  </si>
  <si>
    <t>The Banger Sisters</t>
  </si>
  <si>
    <t>Snatch</t>
  </si>
  <si>
    <t>Road House</t>
  </si>
  <si>
    <t>When the Bough Breaks</t>
  </si>
  <si>
    <t>Twilight Zone: The Movie</t>
  </si>
  <si>
    <t>A Low Down Dirty Shame</t>
  </si>
  <si>
    <t>One Direction: This is Us</t>
  </si>
  <si>
    <t>Swimfan</t>
  </si>
  <si>
    <t>Employee of the Month</t>
  </si>
  <si>
    <t>Sinister 2</t>
  </si>
  <si>
    <t>The Forest</t>
  </si>
  <si>
    <t>The Fourth Kind</t>
  </si>
  <si>
    <t>The Outsiders</t>
  </si>
  <si>
    <t>Can't Hardly Wait</t>
  </si>
  <si>
    <t>Sparkle</t>
  </si>
  <si>
    <t>Kevin Hart: What Now?</t>
  </si>
  <si>
    <t>Mud</t>
  </si>
  <si>
    <t>Skyline</t>
  </si>
  <si>
    <t>Blair Witch</t>
  </si>
  <si>
    <t>The Dead Zone</t>
  </si>
  <si>
    <t>Valentine</t>
  </si>
  <si>
    <t>A Prairie Home Companion</t>
  </si>
  <si>
    <t>Reno 911!: Miami</t>
  </si>
  <si>
    <t>Jane Austen's Mafia</t>
  </si>
  <si>
    <t>Paranormal Activity: The Ghost Dimension</t>
  </si>
  <si>
    <t>Sugar Hill</t>
  </si>
  <si>
    <t>Kit Kittredge: An American Girl</t>
  </si>
  <si>
    <t>Invasion U.S.A.</t>
  </si>
  <si>
    <t>Roll Bounce</t>
  </si>
  <si>
    <t>Rushmore</t>
  </si>
  <si>
    <t>Tremors</t>
  </si>
  <si>
    <t>The Perfect Man</t>
  </si>
  <si>
    <t>Mo' Better Blues</t>
  </si>
  <si>
    <t>Kung Pow: Enter the Fist</t>
  </si>
  <si>
    <t>The Birth of a Nation</t>
  </si>
  <si>
    <t>Wrong Turn</t>
  </si>
  <si>
    <t>The Long Riders</t>
  </si>
  <si>
    <t>The Corruptor</t>
  </si>
  <si>
    <t>The Goods: Live Hard, Sell Hard</t>
  </si>
  <si>
    <t>My Week with Marilyn</t>
  </si>
  <si>
    <t>Big Eyes</t>
  </si>
  <si>
    <t>Hey Arnold! The Movie</t>
  </si>
  <si>
    <t>The Matador</t>
  </si>
  <si>
    <t>Love Jones</t>
  </si>
  <si>
    <t>The Gift</t>
  </si>
  <si>
    <t>End of the Spear</t>
  </si>
  <si>
    <t>Get Over It</t>
  </si>
  <si>
    <t>Office Space</t>
  </si>
  <si>
    <t>Drop Dead Gorgeous</t>
  </si>
  <si>
    <t>The Spanish Prisoner</t>
  </si>
  <si>
    <t>Le Violon rouge</t>
  </si>
  <si>
    <t>Very Bad Things</t>
  </si>
  <si>
    <t>Sleepover</t>
  </si>
  <si>
    <t>Movie 43</t>
  </si>
  <si>
    <t>Body Double</t>
  </si>
  <si>
    <t>MacGruber</t>
  </si>
  <si>
    <t>Dirty Pretty Things</t>
  </si>
  <si>
    <t>Bad Words</t>
  </si>
  <si>
    <t>While We're Young</t>
  </si>
  <si>
    <t>Over Her Dead Body</t>
  </si>
  <si>
    <t>Bones</t>
  </si>
  <si>
    <t>Seeking a Friend for the End of the World</t>
  </si>
  <si>
    <t>Turistas</t>
  </si>
  <si>
    <t>Shut In</t>
  </si>
  <si>
    <t>Cedar Rapids</t>
  </si>
  <si>
    <t>The Collection</t>
  </si>
  <si>
    <t>American History X</t>
  </si>
  <si>
    <t>Teacher's Pet: The Movie</t>
  </si>
  <si>
    <t>The Straight Story</t>
  </si>
  <si>
    <t>Deuces Wild</t>
  </si>
  <si>
    <t>Run, Fatboy, Run</t>
  </si>
  <si>
    <t>Heartbeeps</t>
  </si>
  <si>
    <t>Danny Collins</t>
  </si>
  <si>
    <t>Rescue Dawn</t>
  </si>
  <si>
    <t>Black and White</t>
  </si>
  <si>
    <t>Io sono lâ€™amore</t>
  </si>
  <si>
    <t>On the Line</t>
  </si>
  <si>
    <t>Jeff, Who Lives at Home</t>
  </si>
  <si>
    <t>Everybody Wants Some</t>
  </si>
  <si>
    <t>Crash</t>
  </si>
  <si>
    <t>Atlas Shrugged: Part II</t>
  </si>
  <si>
    <t>Romeo Is Bleeding</t>
  </si>
  <si>
    <t>The Limey</t>
  </si>
  <si>
    <t>Rosewater</t>
  </si>
  <si>
    <t>The House of Mirth</t>
  </si>
  <si>
    <t>Malone</t>
  </si>
  <si>
    <t>Peaceful Warrior</t>
  </si>
  <si>
    <t>Bucky Larson: Born to Be a Star</t>
  </si>
  <si>
    <t>Bamboozled</t>
  </si>
  <si>
    <t>Sphinx</t>
  </si>
  <si>
    <t>The Iceman</t>
  </si>
  <si>
    <t>Free Fire</t>
  </si>
  <si>
    <t>A Better Life</t>
  </si>
  <si>
    <t>Spider</t>
  </si>
  <si>
    <t>Gun Shy</t>
  </si>
  <si>
    <t>Nicholas Nickleby</t>
  </si>
  <si>
    <t>The Joneses</t>
  </si>
  <si>
    <t>Krrish</t>
  </si>
  <si>
    <t>Killer Joe</t>
  </si>
  <si>
    <t>Cecil B. Demented</t>
  </si>
  <si>
    <t>50 to 1</t>
  </si>
  <si>
    <t>Owning Mahowny</t>
  </si>
  <si>
    <t>The Brothers Solomon</t>
  </si>
  <si>
    <t>My Blueberry Nights</t>
  </si>
  <si>
    <t>Illuminata</t>
  </si>
  <si>
    <t>Coriolanus</t>
  </si>
  <si>
    <t>Swept Away</t>
  </si>
  <si>
    <t>War, Inc.</t>
  </si>
  <si>
    <t>Shaolin Soccer</t>
  </si>
  <si>
    <t>The Brown Bunny</t>
  </si>
  <si>
    <t>King of California</t>
  </si>
  <si>
    <t>The Swindle</t>
  </si>
  <si>
    <t>La femme de chambre du Titanic</t>
  </si>
  <si>
    <t>Imaginary Heroes</t>
  </si>
  <si>
    <t>High Heels and Low Lifes</t>
  </si>
  <si>
    <t>World's Greatest Dad</t>
  </si>
  <si>
    <t>Cinco de Mayo, La Batalla</t>
  </si>
  <si>
    <t>Welcome to the Rileys</t>
  </si>
  <si>
    <t>Kicks</t>
  </si>
  <si>
    <t>Free Style</t>
  </si>
  <si>
    <t>Severance</t>
  </si>
  <si>
    <t>Edmond</t>
  </si>
  <si>
    <t>Joheunnom nabbeunnom isanghannom</t>
  </si>
  <si>
    <t>Police Academy 7: Mission to Moscow</t>
  </si>
  <si>
    <t>Blood Done Sign My Name</t>
  </si>
  <si>
    <t>The Good Guy</t>
  </si>
  <si>
    <t>Motherhood</t>
  </si>
  <si>
    <t>Eulogy</t>
  </si>
  <si>
    <t>Elsa &amp; Fred</t>
  </si>
  <si>
    <t>An Alan Smithee Film: Burn Hollywood Burn</t>
  </si>
  <si>
    <t>The Open Road</t>
  </si>
  <si>
    <t>Strangerland</t>
  </si>
  <si>
    <t>Hross i oss</t>
  </si>
  <si>
    <t>Janky Promoters</t>
  </si>
  <si>
    <t>Blonde Ambition</t>
  </si>
  <si>
    <t>The Oxford Murders</t>
  </si>
  <si>
    <t>Barbecue</t>
  </si>
  <si>
    <t>The Reef</t>
  </si>
  <si>
    <t>White Noise 2: The Light</t>
  </si>
  <si>
    <t>It's a Wonderful Afterlife</t>
  </si>
  <si>
    <t>You Got Served: Beat The World</t>
  </si>
  <si>
    <t>Fifty Dead Men Walking</t>
  </si>
  <si>
    <t>Plastic</t>
  </si>
  <si>
    <t>Jungle Shuffle</t>
  </si>
  <si>
    <t>Adam Resurrected</t>
  </si>
  <si>
    <t>The Devil's Tomb</t>
  </si>
  <si>
    <t>Good Intentions</t>
  </si>
  <si>
    <t>Partition</t>
  </si>
  <si>
    <t>Detention</t>
  </si>
  <si>
    <t>Nurse 3D</t>
  </si>
  <si>
    <t>Into the Grizzly Maze</t>
  </si>
  <si>
    <t>American Heist</t>
  </si>
  <si>
    <t>Gunless</t>
  </si>
  <si>
    <t>Adventureland</t>
  </si>
  <si>
    <t>Amour</t>
  </si>
  <si>
    <t>The Lost City</t>
  </si>
  <si>
    <t>Next Friday</t>
  </si>
  <si>
    <t>You Only Live Twice</t>
  </si>
  <si>
    <t>Poltergeist III</t>
  </si>
  <si>
    <t>The Runaways</t>
  </si>
  <si>
    <t>Gentlemen Broncos</t>
  </si>
  <si>
    <t>Re-Kill</t>
  </si>
  <si>
    <t>It's a Mad Mad Mad Mad World</t>
  </si>
  <si>
    <t>Volver</t>
  </si>
  <si>
    <t>Melancholia</t>
  </si>
  <si>
    <t>Heavy Metal</t>
  </si>
  <si>
    <t>Jab Tak Hai Jaan</t>
  </si>
  <si>
    <t>Richard III</t>
  </si>
  <si>
    <t>Kites</t>
  </si>
  <si>
    <t>Red Dog</t>
  </si>
  <si>
    <t>Mine Vaganti</t>
  </si>
  <si>
    <t>Alien</t>
  </si>
  <si>
    <t>The Texas Chainsaw Massacre</t>
  </si>
  <si>
    <t>Fiddler on the Roof</t>
  </si>
  <si>
    <t>The Purge: Anarchy</t>
  </si>
  <si>
    <t>Thunderball</t>
  </si>
  <si>
    <t>The Strangers</t>
  </si>
  <si>
    <t>Set It Off</t>
  </si>
  <si>
    <t>Ouija: Origin of Evil</t>
  </si>
  <si>
    <t>The Best Man</t>
  </si>
  <si>
    <t>Child's Play</t>
  </si>
  <si>
    <t>Sicko</t>
  </si>
  <si>
    <t>Black or White</t>
  </si>
  <si>
    <t>Down to You</t>
  </si>
  <si>
    <t>Harold &amp; Kumar Go to White Castle</t>
  </si>
  <si>
    <t>The Contender</t>
  </si>
  <si>
    <t>Boiler Room</t>
  </si>
  <si>
    <t>Black Christmas</t>
  </si>
  <si>
    <t>The Edge of Seventeen</t>
  </si>
  <si>
    <t>Jackie</t>
  </si>
  <si>
    <t>The Ice Pirates</t>
  </si>
  <si>
    <t>Breakin' All the Rules</t>
  </si>
  <si>
    <t>Glee: The 3D Concert Movie</t>
  </si>
  <si>
    <t>Henry V</t>
  </si>
  <si>
    <t>Loving</t>
  </si>
  <si>
    <t>The Savages</t>
  </si>
  <si>
    <t>Chasing Papi</t>
  </si>
  <si>
    <t>The Way of the Gun</t>
  </si>
  <si>
    <t>Hamlet 2</t>
  </si>
  <si>
    <t>Igby Goes Down</t>
  </si>
  <si>
    <t>PCU</t>
  </si>
  <si>
    <t>The Ultimate Gift</t>
  </si>
  <si>
    <t>Beautiful</t>
  </si>
  <si>
    <t>Gracie</t>
  </si>
  <si>
    <t>Greater</t>
  </si>
  <si>
    <t>Trust the Man</t>
  </si>
  <si>
    <t>Undiscovered</t>
  </si>
  <si>
    <t>Velvet Goldmine</t>
  </si>
  <si>
    <t>Princess Kaiulani</t>
  </si>
  <si>
    <t>The Legend of Suriyothai</t>
  </si>
  <si>
    <t>Due occhi diabolici</t>
  </si>
  <si>
    <t>Dheepan</t>
  </si>
  <si>
    <t>La fille du RER</t>
  </si>
  <si>
    <t>All or Nothing</t>
  </si>
  <si>
    <t>The Red Riding Trilogy: 1974</t>
  </si>
  <si>
    <t>Flammen og Citronen</t>
  </si>
  <si>
    <t>Leaves of Grass</t>
  </si>
  <si>
    <t>Opal Dreams</t>
  </si>
  <si>
    <t>Skin Trade</t>
  </si>
  <si>
    <t>Beneath Hill 60</t>
  </si>
  <si>
    <t>Veronika Decides to Die</t>
  </si>
  <si>
    <t>Barbarella</t>
  </si>
  <si>
    <t>A Haunting in Connecticut 2: The Ghosts of Georgia</t>
  </si>
  <si>
    <t>Polisse</t>
  </si>
  <si>
    <t>Ultramarines</t>
  </si>
  <si>
    <t>Crocodile Dundee</t>
  </si>
  <si>
    <t>The I Inside</t>
  </si>
  <si>
    <t>Awake</t>
  </si>
  <si>
    <t>Manchester by the Sea</t>
  </si>
  <si>
    <t>Crazy Heart</t>
  </si>
  <si>
    <t>Star Wars: The Clone Wars</t>
  </si>
  <si>
    <t>The DUFF</t>
  </si>
  <si>
    <t>Nightcrawler</t>
  </si>
  <si>
    <t>The Lost Boys</t>
  </si>
  <si>
    <t>The Rose</t>
  </si>
  <si>
    <t>Baggage Claim</t>
  </si>
  <si>
    <t>Middle School: The Worst Years of My Life</t>
  </si>
  <si>
    <t>Haakon Haakonsen</t>
  </si>
  <si>
    <t>Election</t>
  </si>
  <si>
    <t>The Namesake</t>
  </si>
  <si>
    <t>All is Lost</t>
  </si>
  <si>
    <t>Club Dread</t>
  </si>
  <si>
    <t>Bright Star</t>
  </si>
  <si>
    <t>Glitter</t>
  </si>
  <si>
    <t>The Rover</t>
  </si>
  <si>
    <t>Silmido</t>
  </si>
  <si>
    <t>Repo! The Genetic Opera</t>
  </si>
  <si>
    <t>My Name is Khan</t>
  </si>
  <si>
    <t>Namastey London</t>
  </si>
  <si>
    <t>Yeh Jawaani Hai Deewani</t>
  </si>
  <si>
    <t>Limbo</t>
  </si>
  <si>
    <t>The Wind That Shakes the Barley</t>
  </si>
  <si>
    <t>The City of Your Final Destination</t>
  </si>
  <si>
    <t>Kurtlar vadisi - Irak</t>
  </si>
  <si>
    <t>Quo Vadis?</t>
  </si>
  <si>
    <t>The Sound of Music</t>
  </si>
  <si>
    <t>Pulp Fiction</t>
  </si>
  <si>
    <t>The Muppet Movie</t>
  </si>
  <si>
    <t>Splash</t>
  </si>
  <si>
    <t>Little Miss Sunshine</t>
  </si>
  <si>
    <t>Easy A</t>
  </si>
  <si>
    <t>Stand by Me</t>
  </si>
  <si>
    <t>28 Days Laterâ€¦</t>
  </si>
  <si>
    <t>Escape from Alcatraz</t>
  </si>
  <si>
    <t>You Got Served</t>
  </si>
  <si>
    <t>50/50</t>
  </si>
  <si>
    <t>A Thin Line Between Love &amp; Hate</t>
  </si>
  <si>
    <t>Brown Sugar</t>
  </si>
  <si>
    <t>Howards End</t>
  </si>
  <si>
    <t>That Awkward Moment</t>
  </si>
  <si>
    <t>Shutter</t>
  </si>
  <si>
    <t>Modern Problems</t>
  </si>
  <si>
    <t>On Her Majesty's Secret Service</t>
  </si>
  <si>
    <t>Much Ado About Nothing</t>
  </si>
  <si>
    <t>The Player</t>
  </si>
  <si>
    <t>Creepshow</t>
  </si>
  <si>
    <t>Akeelah and the Bee</t>
  </si>
  <si>
    <t>Wes Craven's New Nightmare</t>
  </si>
  <si>
    <t>Drive Me Crazy</t>
  </si>
  <si>
    <t>Enough Said</t>
  </si>
  <si>
    <t>Half Baked</t>
  </si>
  <si>
    <t>New in Town</t>
  </si>
  <si>
    <t>Begin Again</t>
  </si>
  <si>
    <t>American Psycho</t>
  </si>
  <si>
    <t>See No Evil</t>
  </si>
  <si>
    <t>The Good Girl</t>
  </si>
  <si>
    <t>Bon Cop, Bad Cop</t>
  </si>
  <si>
    <t>The Boondock Saints 2: All Saints Day</t>
  </si>
  <si>
    <t>Prom</t>
  </si>
  <si>
    <t>The Inkwell</t>
  </si>
  <si>
    <t>Shadow of the Vampire</t>
  </si>
  <si>
    <t>Me and Earl and the Dying Girl</t>
  </si>
  <si>
    <t>It's Kind of a Funny Story</t>
  </si>
  <si>
    <t>The Pallbearer</t>
  </si>
  <si>
    <t>Woman on Top</t>
  </si>
  <si>
    <t>Held Up</t>
  </si>
  <si>
    <t>Morgan</t>
  </si>
  <si>
    <t>Anomalisa</t>
  </si>
  <si>
    <t>CachÃ©</t>
  </si>
  <si>
    <t>Another Year</t>
  </si>
  <si>
    <t>8 femmes</t>
  </si>
  <si>
    <t>Showdown in Little Tokyo</t>
  </si>
  <si>
    <t>Clay Pigeons</t>
  </si>
  <si>
    <t>Made in Dagenham</t>
  </si>
  <si>
    <t>And When Did You Last See Your Father?</t>
  </si>
  <si>
    <t>The Secret of Kells</t>
  </si>
  <si>
    <t>Prefontaine</t>
  </si>
  <si>
    <t>The Wicked Lady</t>
  </si>
  <si>
    <t>Down in the Valley</t>
  </si>
  <si>
    <t>Brooklyn Rules</t>
  </si>
  <si>
    <t>The Singing Detective</t>
  </si>
  <si>
    <t>Fido</t>
  </si>
  <si>
    <t>Restless</t>
  </si>
  <si>
    <t>The Land Girls</t>
  </si>
  <si>
    <t>The Wendell Baker Story</t>
  </si>
  <si>
    <t>Wild Target</t>
  </si>
  <si>
    <t>Pathology</t>
  </si>
  <si>
    <t>Wuthering Heights</t>
  </si>
  <si>
    <t>A Street Cat Named Bob</t>
  </si>
  <si>
    <t>10th &amp; Wolf</t>
  </si>
  <si>
    <t>Aloft</t>
  </si>
  <si>
    <t>Fireflies in the Garden</t>
  </si>
  <si>
    <t>Dear Wendy</t>
  </si>
  <si>
    <t>Akira</t>
  </si>
  <si>
    <t>Feichang Xingyun</t>
  </si>
  <si>
    <t>The Death and Life of Bobby Z</t>
  </si>
  <si>
    <t>Swelter</t>
  </si>
  <si>
    <t>Maurice Richard</t>
  </si>
  <si>
    <t>Green Street Hooligans: Underground</t>
  </si>
  <si>
    <t>Chirstmas in Beverly Hills</t>
  </si>
  <si>
    <t>Henry Joseph Church</t>
  </si>
  <si>
    <t>Code of Honor</t>
  </si>
  <si>
    <t>Imagine Me &amp; You</t>
  </si>
  <si>
    <t>Swimming Pool</t>
  </si>
  <si>
    <t>The Blood of Heroes</t>
  </si>
  <si>
    <t>Loin des hommes</t>
  </si>
  <si>
    <t>Driving Miss Daisy</t>
  </si>
  <si>
    <t>Soul Food</t>
  </si>
  <si>
    <t>Rumble in the Bronx</t>
  </si>
  <si>
    <t>Thank You For Smoking</t>
  </si>
  <si>
    <t>Hostel: Part II</t>
  </si>
  <si>
    <t>An Education</t>
  </si>
  <si>
    <t>Extract</t>
  </si>
  <si>
    <t>Narc</t>
  </si>
  <si>
    <t>Shopgirl</t>
  </si>
  <si>
    <t>The Hotel New Hampshire</t>
  </si>
  <si>
    <t>Men with Brooms</t>
  </si>
  <si>
    <t>Witless Protection</t>
  </si>
  <si>
    <t>The Work and the Glory</t>
  </si>
  <si>
    <t>Albert Nobbs</t>
  </si>
  <si>
    <t>The Neon Demon</t>
  </si>
  <si>
    <t>Masked and Anonymous</t>
  </si>
  <si>
    <t>Betty Fisher et autres histoires</t>
  </si>
  <si>
    <t>Code 46</t>
  </si>
  <si>
    <t>The Hole</t>
  </si>
  <si>
    <t>Black November</t>
  </si>
  <si>
    <t>Outside Bet</t>
  </si>
  <si>
    <t>Pound of Flesh</t>
  </si>
  <si>
    <t>The Bye Bye Man</t>
  </si>
  <si>
    <t>Ta Ra Rum Pum</t>
  </si>
  <si>
    <t>Persepolis</t>
  </si>
  <si>
    <t>Harry Brown</t>
  </si>
  <si>
    <t>Die Welle</t>
  </si>
  <si>
    <t>Diamonds Are Forever</t>
  </si>
  <si>
    <t>The Omega Code</t>
  </si>
  <si>
    <t>Juno</t>
  </si>
  <si>
    <t>The Godfather</t>
  </si>
  <si>
    <t>Magic Mike</t>
  </si>
  <si>
    <t>Flashdance</t>
  </si>
  <si>
    <t>The Piano</t>
  </si>
  <si>
    <t>Jumping the Broom</t>
  </si>
  <si>
    <t>Live and Let Die</t>
  </si>
  <si>
    <t>My Dog Skip</t>
  </si>
  <si>
    <t>Darkness Falls</t>
  </si>
  <si>
    <t>Definitely, Maybe</t>
  </si>
  <si>
    <t>Good Night, and Good Luck</t>
  </si>
  <si>
    <t>Capote</t>
  </si>
  <si>
    <t>The Descent</t>
  </si>
  <si>
    <t>Desperado</t>
  </si>
  <si>
    <t>Logan's Run</t>
  </si>
  <si>
    <t>Fargo</t>
  </si>
  <si>
    <t>Kingdom Come</t>
  </si>
  <si>
    <t>The Man with the Golden Gun</t>
  </si>
  <si>
    <t>Action Jackson</t>
  </si>
  <si>
    <t>Michael Jordan to the MAX</t>
  </si>
  <si>
    <t>Dope</t>
  </si>
  <si>
    <t>The Devil's Rejects</t>
  </si>
  <si>
    <t>Devil's Due</t>
  </si>
  <si>
    <t>Flirting with Disaster</t>
  </si>
  <si>
    <t>Beyond the Lights</t>
  </si>
  <si>
    <t>Buffy the Vampire Slayer</t>
  </si>
  <si>
    <t>In Too Deep</t>
  </si>
  <si>
    <t>House of 1,000 Corpses</t>
  </si>
  <si>
    <t>Silver Bullet</t>
  </si>
  <si>
    <t>The House of the Dead</t>
  </si>
  <si>
    <t>A Serious Man</t>
  </si>
  <si>
    <t>Get Low</t>
  </si>
  <si>
    <t>A Single Man</t>
  </si>
  <si>
    <t>Warlock</t>
  </si>
  <si>
    <t>The Last Temptation of Christ</t>
  </si>
  <si>
    <t>Cyrus</t>
  </si>
  <si>
    <t>Outside Providence</t>
  </si>
  <si>
    <t>Bride &amp; Prejudice</t>
  </si>
  <si>
    <t>Rabbit-Proof Fence</t>
  </si>
  <si>
    <t>Who's Your Caddy?</t>
  </si>
  <si>
    <t>Split Second</t>
  </si>
  <si>
    <t>Nikita</t>
  </si>
  <si>
    <t>The Other Side of Heaven</t>
  </si>
  <si>
    <t>Dark Angel</t>
  </si>
  <si>
    <t>Veer-Zaara</t>
  </si>
  <si>
    <t>Redbelt</t>
  </si>
  <si>
    <t>A Dog of Flanders</t>
  </si>
  <si>
    <t>Auto Focus</t>
  </si>
  <si>
    <t>The Mighty Macs</t>
  </si>
  <si>
    <t>Somewhere</t>
  </si>
  <si>
    <t>We Need to Talk About Kevin</t>
  </si>
  <si>
    <t>Factory Girl</t>
  </si>
  <si>
    <t>The Christmas Candle</t>
  </si>
  <si>
    <t>I Hope They Serve Beer in Hell</t>
  </si>
  <si>
    <t>Losin' It</t>
  </si>
  <si>
    <t>Mother and Child</t>
  </si>
  <si>
    <t>March or Die</t>
  </si>
  <si>
    <t>Les Visiteurs</t>
  </si>
  <si>
    <t>Freeheld</t>
  </si>
  <si>
    <t>Dom Hemingway</t>
  </si>
  <si>
    <t>The Extra Man</t>
  </si>
  <si>
    <t>Hesher</t>
  </si>
  <si>
    <t>Chairman of the Board</t>
  </si>
  <si>
    <t>Gerry</t>
  </si>
  <si>
    <t>Wah-Wah</t>
  </si>
  <si>
    <t>The Heart of Me</t>
  </si>
  <si>
    <t>Trudno byt bogom</t>
  </si>
  <si>
    <t>The Boondock Saints</t>
  </si>
  <si>
    <t>Snezhnaya koroleva</t>
  </si>
  <si>
    <t>Oddball</t>
  </si>
  <si>
    <t>Z Storm</t>
  </si>
  <si>
    <t>Ð“Ð•Ð ÐžÐ™</t>
  </si>
  <si>
    <t>Twixt</t>
  </si>
  <si>
    <t>Criminal Activities</t>
  </si>
  <si>
    <t>High School Musical 2</t>
  </si>
  <si>
    <t>The Kings of Appletown</t>
  </si>
  <si>
    <t>Stargate - The Ark of Truth</t>
  </si>
  <si>
    <t>Alpha &amp; Omega: The Legend of the Saw Tooth Cave</t>
  </si>
  <si>
    <t>Pale Rider</t>
  </si>
  <si>
    <t>House at the End of the Street</t>
  </si>
  <si>
    <t>Dazed and Confused</t>
  </si>
  <si>
    <t>Two Lovers and a Bear</t>
  </si>
  <si>
    <t>Incendies</t>
  </si>
  <si>
    <t>AimÃ©e &amp; Jaguar</t>
  </si>
  <si>
    <t>The Chumscrubber</t>
  </si>
  <si>
    <t>Shade</t>
  </si>
  <si>
    <t>Bran Nue Dae</t>
  </si>
  <si>
    <t>Remember Me, My Love</t>
  </si>
  <si>
    <t>Perrierâ€™s Bounty</t>
  </si>
  <si>
    <t>Tropa de Elite</t>
  </si>
  <si>
    <t>Annabelle</t>
  </si>
  <si>
    <t>Hannah Montana/Miley Cyrus: Best of Both Worlds Concert Tour</t>
  </si>
  <si>
    <t>Boyz n the Hood</t>
  </si>
  <si>
    <t>La Bamba</t>
  </si>
  <si>
    <t>The Four Seasons</t>
  </si>
  <si>
    <t>Dressed to Kill</t>
  </si>
  <si>
    <t>The Adventures of Huck Finn</t>
  </si>
  <si>
    <t>Go!</t>
  </si>
  <si>
    <t>Friends with Money</t>
  </si>
  <si>
    <t>The Andromeda Strain</t>
  </si>
  <si>
    <t>Bats</t>
  </si>
  <si>
    <t>Nowhere in Africa</t>
  </si>
  <si>
    <t>Shame</t>
  </si>
  <si>
    <t>Layer Cake</t>
  </si>
  <si>
    <t>The East</t>
  </si>
  <si>
    <t>The Work and the Glory: American Zion</t>
  </si>
  <si>
    <t>The Messenger</t>
  </si>
  <si>
    <t>A Home at the End of the World</t>
  </si>
  <si>
    <t>Aberdeen</t>
  </si>
  <si>
    <t>Tracker</t>
  </si>
  <si>
    <t>The Terminator</t>
  </si>
  <si>
    <t>Good Bye, Lenin!</t>
  </si>
  <si>
    <t>Control</t>
  </si>
  <si>
    <t>The Damned United</t>
  </si>
  <si>
    <t>Die FÃ¤lscher</t>
  </si>
  <si>
    <t>Return of the Living Dead Part II</t>
  </si>
  <si>
    <t>Gomorra</t>
  </si>
  <si>
    <t>Mallrats</t>
  </si>
  <si>
    <t>Grease</t>
  </si>
  <si>
    <t>Platoon</t>
  </si>
  <si>
    <t>Fahrenheit 9/11</t>
  </si>
  <si>
    <t>Butch Cassidy and the Sundance Kid</t>
  </si>
  <si>
    <t>Mary Poppins</t>
  </si>
  <si>
    <t>Ordinary People</t>
  </si>
  <si>
    <t>West Side Story</t>
  </si>
  <si>
    <t>Caddyshack</t>
  </si>
  <si>
    <t>The Brothers</t>
  </si>
  <si>
    <t>The Wrestler</t>
  </si>
  <si>
    <t>Do the Right Thing</t>
  </si>
  <si>
    <t>Escape from New York</t>
  </si>
  <si>
    <t>The Wood</t>
  </si>
  <si>
    <t>The Usual Suspects</t>
  </si>
  <si>
    <t>A Nightmare On Elm Street: The Dream Child</t>
  </si>
  <si>
    <t>National Lampoon's Van Wilder</t>
  </si>
  <si>
    <t>Duel in the Sun</t>
  </si>
  <si>
    <t>Best in Show</t>
  </si>
  <si>
    <t>The Last King of Scotland</t>
  </si>
  <si>
    <t>A Mighty Wind</t>
  </si>
  <si>
    <t>School Daze</t>
  </si>
  <si>
    <t>Daddy Day Camp</t>
  </si>
  <si>
    <t>Mystic Pizza</t>
  </si>
  <si>
    <t>Mr. Nice Guy</t>
  </si>
  <si>
    <t>War and Peace</t>
  </si>
  <si>
    <t>Sliding Doors</t>
  </si>
  <si>
    <t>Tales from the Hood</t>
  </si>
  <si>
    <t>Halloween 5: The Revenge of Michael Myers</t>
  </si>
  <si>
    <t>The Words</t>
  </si>
  <si>
    <t>Bernie</t>
  </si>
  <si>
    <t>Pollock</t>
  </si>
  <si>
    <t>Dolphins and Whales Tribes of the Ocean 3D</t>
  </si>
  <si>
    <t>200 Cigarettes</t>
  </si>
  <si>
    <t>City Island</t>
  </si>
  <si>
    <t>Casa de mi Padre</t>
  </si>
  <si>
    <t>The Guard</t>
  </si>
  <si>
    <t>The Virgin Suicides</t>
  </si>
  <si>
    <t>College</t>
  </si>
  <si>
    <t>La science des rÃªves</t>
  </si>
  <si>
    <t>Little Voice</t>
  </si>
  <si>
    <t>Miss March</t>
  </si>
  <si>
    <t>Simply Irresistible</t>
  </si>
  <si>
    <t>Wish I Was Here</t>
  </si>
  <si>
    <t>Venus</t>
  </si>
  <si>
    <t>Veronica Mars</t>
  </si>
  <si>
    <t>Only the Strong</t>
  </si>
  <si>
    <t>Hedwig and the Angry Inch</t>
  </si>
  <si>
    <t>Shattered Glass</t>
  </si>
  <si>
    <t>The Wackness</t>
  </si>
  <si>
    <t>Novocaine</t>
  </si>
  <si>
    <t>Polytechnique</t>
  </si>
  <si>
    <t>Snow Flower and the Secret Fan</t>
  </si>
  <si>
    <t>The Business of Strangers</t>
  </si>
  <si>
    <t>JÃ»san-nin no shikaku</t>
  </si>
  <si>
    <t>Beastmaster 2: Through the Portal of Time</t>
  </si>
  <si>
    <t>The Wild Bunch</t>
  </si>
  <si>
    <t>The 5th Quarter</t>
  </si>
  <si>
    <t>The First Great Train Robbery</t>
  </si>
  <si>
    <t>Morvern Callar</t>
  </si>
  <si>
    <t>The Flower of Evil</t>
  </si>
  <si>
    <t>Akmareul Boatda</t>
  </si>
  <si>
    <t>Come Early Morning</t>
  </si>
  <si>
    <t>The Greatest</t>
  </si>
  <si>
    <t>Deadfall</t>
  </si>
  <si>
    <t>Julia</t>
  </si>
  <si>
    <t>Lucky Break</t>
  </si>
  <si>
    <t>Surfer, Dude</t>
  </si>
  <si>
    <t>Song One</t>
  </si>
  <si>
    <t>Lake of Fire</t>
  </si>
  <si>
    <t>Don McKay</t>
  </si>
  <si>
    <t>Men of War</t>
  </si>
  <si>
    <t>A Shine of Rainbows</t>
  </si>
  <si>
    <t>Freaky Deaky</t>
  </si>
  <si>
    <t>The Hit List</t>
  </si>
  <si>
    <t>Videodrome</t>
  </si>
  <si>
    <t>Emma</t>
  </si>
  <si>
    <t>L'auberge espagnole</t>
  </si>
  <si>
    <t>The Planet of the Apes</t>
  </si>
  <si>
    <t>The Train</t>
  </si>
  <si>
    <t>Winter in Wartime</t>
  </si>
  <si>
    <t>Foolproof</t>
  </si>
  <si>
    <t>Trade of Innocents</t>
  </si>
  <si>
    <t>Tom yum goong</t>
  </si>
  <si>
    <t>Stiff Upper Lips</t>
  </si>
  <si>
    <t>The Inbetweeners</t>
  </si>
  <si>
    <t>Valhalla Rising</t>
  </si>
  <si>
    <t>Bend it Like Beckham</t>
  </si>
  <si>
    <t>Crossover</t>
  </si>
  <si>
    <t>Sunshine State</t>
  </si>
  <si>
    <t>Standing Ovation</t>
  </si>
  <si>
    <t>Khiladi 786</t>
  </si>
  <si>
    <t>[Rec] 2</t>
  </si>
  <si>
    <t>The Sting</t>
  </si>
  <si>
    <t>Chariots of Fire</t>
  </si>
  <si>
    <t>Diary of a Mad Black Woman</t>
  </si>
  <si>
    <t>Shine</t>
  </si>
  <si>
    <t>Don Jon</t>
  </si>
  <si>
    <t>High Plains Drifter</t>
  </si>
  <si>
    <t>Ghost World</t>
  </si>
  <si>
    <t>Iris</t>
  </si>
  <si>
    <t>Galaxina</t>
  </si>
  <si>
    <t>Les Choristes</t>
  </si>
  <si>
    <t>Mambo Italiano</t>
  </si>
  <si>
    <t>Wonderland</t>
  </si>
  <si>
    <t>De battre mon coeur s'est arrÃªtÃ©</t>
  </si>
  <si>
    <t>Haevnen</t>
  </si>
  <si>
    <t>Le Havre</t>
  </si>
  <si>
    <t>Harvard Man</t>
  </si>
  <si>
    <t>Salvation Boulevard</t>
  </si>
  <si>
    <t>R100</t>
  </si>
  <si>
    <t>Miss Julie</t>
  </si>
  <si>
    <t>Animals</t>
  </si>
  <si>
    <t>Irreversible</t>
  </si>
  <si>
    <t>Tao Jie</t>
  </si>
  <si>
    <t>Rang De Basanti</t>
  </si>
  <si>
    <t>Grabbers</t>
  </si>
  <si>
    <t>La Vie d'AdÃ¨le â€“ Chapitres 1 &amp; 2</t>
  </si>
  <si>
    <t>Hodejegerne</t>
  </si>
  <si>
    <t>The Ten</t>
  </si>
  <si>
    <t>A Room for Romeo Brass</t>
  </si>
  <si>
    <t>Wilson</t>
  </si>
  <si>
    <t>Saint Ralph</t>
  </si>
  <si>
    <t>Dum Maaro Dum</t>
  </si>
  <si>
    <t>Somewhere in Time</t>
  </si>
  <si>
    <t>My Big Fat Greek Wedding</t>
  </si>
  <si>
    <t>Get Out</t>
  </si>
  <si>
    <t>Split</t>
  </si>
  <si>
    <t>Paranormal Activity 3</t>
  </si>
  <si>
    <t>Saw II</t>
  </si>
  <si>
    <t>Insidious Chapter 2</t>
  </si>
  <si>
    <t>10 Cloverfield Lane</t>
  </si>
  <si>
    <t>Lights Out</t>
  </si>
  <si>
    <t>The Visit</t>
  </si>
  <si>
    <t>Jackass: The Movie</t>
  </si>
  <si>
    <t>Paranormal Activity 4</t>
  </si>
  <si>
    <t>Ouija</t>
  </si>
  <si>
    <t>A Nightmare On Elm Street 3: Dream Warriors</t>
  </si>
  <si>
    <t>No se Aceptan Devoluciones</t>
  </si>
  <si>
    <t>The Big Sick</t>
  </si>
  <si>
    <t>The Return of the Pink Panther</t>
  </si>
  <si>
    <t>The Robe</t>
  </si>
  <si>
    <t>Freddyâ€™s Dead: The Final Nightmare</t>
  </si>
  <si>
    <t>Monster</t>
  </si>
  <si>
    <t>Paranormal Activity: The Marked Ones</t>
  </si>
  <si>
    <t>20,000 Leagues Under the Sea</t>
  </si>
  <si>
    <t>Oculus</t>
  </si>
  <si>
    <t>Dallas Buyers Club</t>
  </si>
  <si>
    <t>No Escape</t>
  </si>
  <si>
    <t>The Elephant Man</t>
  </si>
  <si>
    <t>The Lazarus Effect</t>
  </si>
  <si>
    <t>Memento</t>
  </si>
  <si>
    <t>Our Idiot Brother</t>
  </si>
  <si>
    <t>Clerks II</t>
  </si>
  <si>
    <t>The Players Club</t>
  </si>
  <si>
    <t>Billy Elliot</t>
  </si>
  <si>
    <t>The Way Way Back</t>
  </si>
  <si>
    <t>As Above, So Below</t>
  </si>
  <si>
    <t>Godâ€™s Not Dead 2</t>
  </si>
  <si>
    <t>The Apostle</t>
  </si>
  <si>
    <t>The Man From Snowy River</t>
  </si>
  <si>
    <t>House Party 2</t>
  </si>
  <si>
    <t>Doug's 1st Movie</t>
  </si>
  <si>
    <t>Race</t>
  </si>
  <si>
    <t>Mommie Dearest</t>
  </si>
  <si>
    <t>Still Alice</t>
  </si>
  <si>
    <t>Halloween 4: The Return of Michael Myers</t>
  </si>
  <si>
    <t>Apollo 18</t>
  </si>
  <si>
    <t>Addicted</t>
  </si>
  <si>
    <t>O (Othello)</t>
  </si>
  <si>
    <t>Halloween: The Curse of Michael Myers</t>
  </si>
  <si>
    <t>The Egyptian</t>
  </si>
  <si>
    <t>Eve's Bayou</t>
  </si>
  <si>
    <t>Nighthawks</t>
  </si>
  <si>
    <t>Friday the 13th Part VIII: Jason Takes Manhattan</t>
  </si>
  <si>
    <t>Spring Breakers</t>
  </si>
  <si>
    <t>It Comes at Night</t>
  </si>
  <si>
    <t>Y Tu MamÃ¡ TambiÃ©n</t>
  </si>
  <si>
    <t>Shaun of the Dead</t>
  </si>
  <si>
    <t>The Haunting of Molly Hartley</t>
  </si>
  <si>
    <t>Hillaryâ€™s America: The Secret History of the Democratic Party</t>
  </si>
  <si>
    <t>Lone Star</t>
  </si>
  <si>
    <t>April Fool's Day</t>
  </si>
  <si>
    <t>Diner</t>
  </si>
  <si>
    <t>Lone Wolf McQuade</t>
  </si>
  <si>
    <t>Sunshine Cleaning</t>
  </si>
  <si>
    <t>Fifty Shades of Black</t>
  </si>
  <si>
    <t>A Farewell To Arms</t>
  </si>
  <si>
    <t>Solomon and Sheba</t>
  </si>
  <si>
    <t>The Beastmaster</t>
  </si>
  <si>
    <t>Not Easily Broken</t>
  </si>
  <si>
    <t>Momsâ€™ Night Out</t>
  </si>
  <si>
    <t>The Belko Experiment</t>
  </si>
  <si>
    <t>The Perfect Match</t>
  </si>
  <si>
    <t>Digimon: The Movie</t>
  </si>
  <si>
    <t>Saved!</t>
  </si>
  <si>
    <t>Les invasions barbares</t>
  </si>
  <si>
    <t>Robin and Marian</t>
  </si>
  <si>
    <t>Force 10 from Navarone</t>
  </si>
  <si>
    <t>The Forsaken</t>
  </si>
  <si>
    <t>UHF</t>
  </si>
  <si>
    <t>Sea Rex 3D: Journey to a Prehistoric World</t>
  </si>
  <si>
    <t>Grandmaâ€™s Boy</t>
  </si>
  <si>
    <t>Slums of Beverly Hills</t>
  </si>
  <si>
    <t>C'era una volta il West</t>
  </si>
  <si>
    <t>Made</t>
  </si>
  <si>
    <t>La mala educaciÃ³n</t>
  </si>
  <si>
    <t>Moon</t>
  </si>
  <si>
    <t>90 Minutes in Heaven</t>
  </si>
  <si>
    <t>Keeping Up with the Steins</t>
  </si>
  <si>
    <t>The Sweet Hereafter</t>
  </si>
  <si>
    <t>Bottle Shock</t>
  </si>
  <si>
    <t>Des Hommes et Des Dieux</t>
  </si>
  <si>
    <t>Jekyll and Hyde... Together Again</t>
  </si>
  <si>
    <t>Green Room</t>
  </si>
  <si>
    <t>Heavenly Creatures</t>
  </si>
  <si>
    <t>Everything Must Go</t>
  </si>
  <si>
    <t>Kill the Messenger</t>
  </si>
  <si>
    <t>Rabbit Hole</t>
  </si>
  <si>
    <t>Jem and the Holograms</t>
  </si>
  <si>
    <t>Zero Effect</t>
  </si>
  <si>
    <t>A Midnight Clear</t>
  </si>
  <si>
    <t>The Machinist</t>
  </si>
  <si>
    <t>Light Sleeper</t>
  </si>
  <si>
    <t>Atlas Shrugged: Who Is John Galt?</t>
  </si>
  <si>
    <t>Party Monster</t>
  </si>
  <si>
    <t>The Oh in Ohio</t>
  </si>
  <si>
    <t>Bottle Rocket</t>
  </si>
  <si>
    <t>Ain't Them Bodies Saints</t>
  </si>
  <si>
    <t>Albino Alligator</t>
  </si>
  <si>
    <t>Jimi: All is By My Side</t>
  </si>
  <si>
    <t>Gandhi, My Father</t>
  </si>
  <si>
    <t>Standard Operating Procedure</t>
  </si>
  <si>
    <t>Tucker &amp; Dale vs. Evil</t>
  </si>
  <si>
    <t>No Looking Back</t>
  </si>
  <si>
    <t>Lovely, Still</t>
  </si>
  <si>
    <t>Tycoon</t>
  </si>
  <si>
    <t>Desert Blue</t>
  </si>
  <si>
    <t>Decoys</t>
  </si>
  <si>
    <t>Stuck</t>
  </si>
  <si>
    <t>Redacted</t>
  </si>
  <si>
    <t>Rudderless</t>
  </si>
  <si>
    <t>Fascination</t>
  </si>
  <si>
    <t>Grace</t>
  </si>
  <si>
    <t>Area 51</t>
  </si>
  <si>
    <t>Mientras duermes</t>
  </si>
  <si>
    <t>Flying By</t>
  </si>
  <si>
    <t>The Cottage</t>
  </si>
  <si>
    <t>Yoga Hosers</t>
  </si>
  <si>
    <t>Dead Like Me: Life After Death</t>
  </si>
  <si>
    <t>Farce of the Penguins</t>
  </si>
  <si>
    <t>Psych 9</t>
  </si>
  <si>
    <t>Henry &amp; Me</t>
  </si>
  <si>
    <t>Born of War</t>
  </si>
  <si>
    <t>Dying of the Light</t>
  </si>
  <si>
    <t>Let's Kill Ward's Wife</t>
  </si>
  <si>
    <t>Capricorn One</t>
  </si>
  <si>
    <t>We Have Your Husband</t>
  </si>
  <si>
    <t>Should've Been Romeo</t>
  </si>
  <si>
    <t>Aztec Warrior</t>
  </si>
  <si>
    <t>Navy SEAL vs. Zombies</t>
  </si>
  <si>
    <t>The Hatching</t>
  </si>
  <si>
    <t>Running Forever</t>
  </si>
  <si>
    <t>Mommy</t>
  </si>
  <si>
    <t>Obsluhoval jsem anglickÃ©ho krÃ¡le</t>
  </si>
  <si>
    <t>Soul Kitchen</t>
  </si>
  <si>
    <t>The Awakening</t>
  </si>
  <si>
    <t>All Hat</t>
  </si>
  <si>
    <t>Sling Blade</t>
  </si>
  <si>
    <t>Hostel</t>
  </si>
  <si>
    <t>Only God Forgives</t>
  </si>
  <si>
    <t>Take Shelter</t>
  </si>
  <si>
    <t>Tristram Shandy: A Cock and Bull Story</t>
  </si>
  <si>
    <t>The Texas Chainsaw Massacre 2</t>
  </si>
  <si>
    <t>Lady in White</t>
  </si>
  <si>
    <t>Driving Lessons</t>
  </si>
  <si>
    <t>Without Men</t>
  </si>
  <si>
    <t>Treading Water</t>
  </si>
  <si>
    <t>Pat Garrett and Billy the Kid</t>
  </si>
  <si>
    <t>Camping Sauvage</t>
  </si>
  <si>
    <t>Barfi</t>
  </si>
  <si>
    <t>Dear Frankie</t>
  </si>
  <si>
    <t>Le nom des gens</t>
  </si>
  <si>
    <t>Savage Grace</t>
  </si>
  <si>
    <t>Out of the Blue</t>
  </si>
  <si>
    <t>Police Academy</t>
  </si>
  <si>
    <t>Four Weddings and a Funeral</t>
  </si>
  <si>
    <t>The Blue Lagoon</t>
  </si>
  <si>
    <t>Fast Times at Ridgemont High</t>
  </si>
  <si>
    <t>Secrets &amp; Lies</t>
  </si>
  <si>
    <t>25th Hour</t>
  </si>
  <si>
    <t>Moby Dick</t>
  </si>
  <si>
    <t>The Lobster</t>
  </si>
  <si>
    <t>Bound</t>
  </si>
  <si>
    <t>Requiem for a Dream</t>
  </si>
  <si>
    <t>State Fair</t>
  </si>
  <si>
    <t>LÃ¥t den rÃ¤tte komma in</t>
  </si>
  <si>
    <t>Tango</t>
  </si>
  <si>
    <t>Salvador</t>
  </si>
  <si>
    <t>Donnie Darko</t>
  </si>
  <si>
    <t>Salvando al Soldado Perez</t>
  </si>
  <si>
    <t>Karakter</t>
  </si>
  <si>
    <t>Nannerl la soeur de Mozart</t>
  </si>
  <si>
    <t>Spun</t>
  </si>
  <si>
    <t>Life During Wartime</t>
  </si>
  <si>
    <t>Chinjeolhan geumjassi</t>
  </si>
  <si>
    <t>Blackthorn</t>
  </si>
  <si>
    <t>Maggie</t>
  </si>
  <si>
    <t>Lilja 4-ever</t>
  </si>
  <si>
    <t>After.Life</t>
  </si>
  <si>
    <t>Mean Machine</t>
  </si>
  <si>
    <t>Fong juk</t>
  </si>
  <si>
    <t>Spoken Word</t>
  </si>
  <si>
    <t>The Sweeney</t>
  </si>
  <si>
    <t>Falcon Rising</t>
  </si>
  <si>
    <t>Hansel &amp; Gretel Get Baked</t>
  </si>
  <si>
    <t>Fugly</t>
  </si>
  <si>
    <t>Zipper</t>
  </si>
  <si>
    <t>Daisy Winters</t>
  </si>
  <si>
    <t>One Flew Over the Cuckoo's Nest</t>
  </si>
  <si>
    <t>Silent Movie</t>
  </si>
  <si>
    <t>Airlift (2016)</t>
  </si>
  <si>
    <t>R.L. Stine's Monsterville: The Cabinet of Souls</t>
  </si>
  <si>
    <t>Anna</t>
  </si>
  <si>
    <t>Whale Rider</t>
  </si>
  <si>
    <t>Sexy Beast</t>
  </si>
  <si>
    <t>Paa</t>
  </si>
  <si>
    <t>Snabba Cash</t>
  </si>
  <si>
    <t>Night of the Living Dead</t>
  </si>
  <si>
    <t>Nochnoy dozor</t>
  </si>
  <si>
    <t>Animal Kingdom</t>
  </si>
  <si>
    <t>George A. Romero's Survival of the Dead</t>
  </si>
  <si>
    <t>Cargo</t>
  </si>
  <si>
    <t>High School Musical</t>
  </si>
  <si>
    <t>Love and Death on Long Island</t>
  </si>
  <si>
    <t>Porky's</t>
  </si>
  <si>
    <t>The Crying Game</t>
  </si>
  <si>
    <t>Lost in Translation</t>
  </si>
  <si>
    <t>Annie Hall</t>
  </si>
  <si>
    <t>The Greatest Show on Earth</t>
  </si>
  <si>
    <t>The Boy Next Door</t>
  </si>
  <si>
    <t>Leaving Las Vegas</t>
  </si>
  <si>
    <t>Monster's Ball</t>
  </si>
  <si>
    <t>Boyhood</t>
  </si>
  <si>
    <t>Exodus</t>
  </si>
  <si>
    <t>The Kids Are All Right</t>
  </si>
  <si>
    <t>The Life of Brian</t>
  </si>
  <si>
    <t>A Haunted House 2</t>
  </si>
  <si>
    <t>The Last Exorcism Part II</t>
  </si>
  <si>
    <t>The Front Page</t>
  </si>
  <si>
    <t>Trapeze</t>
  </si>
  <si>
    <t>The Return of the Living Dead</t>
  </si>
  <si>
    <t>They Live</t>
  </si>
  <si>
    <t>Saving Grace</t>
  </si>
  <si>
    <t>The Great Escape</t>
  </si>
  <si>
    <t>What the #$'! Do We Know</t>
  </si>
  <si>
    <t>The Darkness</t>
  </si>
  <si>
    <t>Scoop</t>
  </si>
  <si>
    <t>The Wash</t>
  </si>
  <si>
    <t>3 Strikes</t>
  </si>
  <si>
    <t>The Visitor</t>
  </si>
  <si>
    <t>The Cooler</t>
  </si>
  <si>
    <t>The Misfits</t>
  </si>
  <si>
    <t>The Night Listener</t>
  </si>
  <si>
    <t>The Jerky Boys</t>
  </si>
  <si>
    <t>El orfanato</t>
  </si>
  <si>
    <t>Bug</t>
  </si>
  <si>
    <t>The Rules of Attraction</t>
  </si>
  <si>
    <t>Topaz</t>
  </si>
  <si>
    <t>Let's Go to Prison</t>
  </si>
  <si>
    <t>Four Rooms</t>
  </si>
  <si>
    <t>Secretary</t>
  </si>
  <si>
    <t>The Real Cancun</t>
  </si>
  <si>
    <t>Talk Radio</t>
  </si>
  <si>
    <t>Waiting for Guffman</t>
  </si>
  <si>
    <t>Love Stinks</t>
  </si>
  <si>
    <t>Samsara</t>
  </si>
  <si>
    <t>You Kill Me</t>
  </si>
  <si>
    <t>The Art of Getting By</t>
  </si>
  <si>
    <t>Thumbsucker</t>
  </si>
  <si>
    <t>Red State</t>
  </si>
  <si>
    <t>MirrorMask</t>
  </si>
  <si>
    <t>The Barbarians</t>
  </si>
  <si>
    <t>Holy Motors</t>
  </si>
  <si>
    <t>Poolhall Junkies</t>
  </si>
  <si>
    <t>The Loss of Sexual Innocence</t>
  </si>
  <si>
    <t>The Face of Love</t>
  </si>
  <si>
    <t>Joe</t>
  </si>
  <si>
    <t>Prison</t>
  </si>
  <si>
    <t>Shooting Fish</t>
  </si>
  <si>
    <t>Adoration</t>
  </si>
  <si>
    <t>Psycho Beach Party</t>
  </si>
  <si>
    <t>The Big Tease</t>
  </si>
  <si>
    <t>Polina danser sa vie</t>
  </si>
  <si>
    <t>Desert Dancer</t>
  </si>
  <si>
    <t>Guten Tag, Ramon</t>
  </si>
  <si>
    <t>Mondays in the Sun</t>
  </si>
  <si>
    <t>Manglehorn</t>
  </si>
  <si>
    <t>Trust</t>
  </si>
  <si>
    <t>An Everlasting Piece</t>
  </si>
  <si>
    <t>Among Giants</t>
  </si>
  <si>
    <t>The Velocity of Gary</t>
  </si>
  <si>
    <t>Stake Land</t>
  </si>
  <si>
    <t>Praia do Futuro</t>
  </si>
  <si>
    <t>Sonny</t>
  </si>
  <si>
    <t>The Last Time I Committed Suicide</t>
  </si>
  <si>
    <t>Another Happy Day</t>
  </si>
  <si>
    <t>Inescapable</t>
  </si>
  <si>
    <t>Geograf globus propil</t>
  </si>
  <si>
    <t>A Lonely Place to Die</t>
  </si>
  <si>
    <t>Nothing</t>
  </si>
  <si>
    <t>The Loved Ones</t>
  </si>
  <si>
    <t>Hell's Angels</t>
  </si>
  <si>
    <t>Purple Violets</t>
  </si>
  <si>
    <t>Replicas</t>
  </si>
  <si>
    <t>The Helpers</t>
  </si>
  <si>
    <t>The Veil</t>
  </si>
  <si>
    <t>The Perfect Wave</t>
  </si>
  <si>
    <t>How to Fall in Love</t>
  </si>
  <si>
    <t>Chain of Command</t>
  </si>
  <si>
    <t>Gone with the Wind</t>
  </si>
  <si>
    <t>A Man for All Seasons</t>
  </si>
  <si>
    <t>Network</t>
  </si>
  <si>
    <t>Down for Life</t>
  </si>
  <si>
    <t>The Good Heart</t>
  </si>
  <si>
    <t>Major Dundee</t>
  </si>
  <si>
    <t>Annie Get Your Gun</t>
  </si>
  <si>
    <t>Casa de Areia</t>
  </si>
  <si>
    <t>Four Lions</t>
  </si>
  <si>
    <t>Defendor</t>
  </si>
  <si>
    <t>The Ballad of Cable Hogue</t>
  </si>
  <si>
    <t>The Pirate</t>
  </si>
  <si>
    <t>The History Boys</t>
  </si>
  <si>
    <t>Midnight Cowboy</t>
  </si>
  <si>
    <t>Airplane!</t>
  </si>
  <si>
    <t>M*A*S*H</t>
  </si>
  <si>
    <t>The Full Monty</t>
  </si>
  <si>
    <t>Menace II Society</t>
  </si>
  <si>
    <t>Friday</t>
  </si>
  <si>
    <t>The Witch</t>
  </si>
  <si>
    <t>Empire</t>
  </si>
  <si>
    <t>Dark Skies</t>
  </si>
  <si>
    <t>Creepshow 2</t>
  </si>
  <si>
    <t>In Cold Blood</t>
  </si>
  <si>
    <t>The Nun's Story</t>
  </si>
  <si>
    <t>Frenzy</t>
  </si>
  <si>
    <t>Harper</t>
  </si>
  <si>
    <t>I Got the Hook-Up!</t>
  </si>
  <si>
    <t>She's the One</t>
  </si>
  <si>
    <t>Terror Train</t>
  </si>
  <si>
    <t>Gods and Monsters</t>
  </si>
  <si>
    <t>El secreto de sus ojos</t>
  </si>
  <si>
    <t>Evil Dead II</t>
  </si>
  <si>
    <t>Pootie Tang</t>
  </si>
  <si>
    <t>La otra conquista</t>
  </si>
  <si>
    <t>Trolljegeren</t>
  </si>
  <si>
    <t>Ira and Abby</t>
  </si>
  <si>
    <t>The Masked Saint</t>
  </si>
  <si>
    <t>Winter Passing</t>
  </si>
  <si>
    <t>D.E.B.S.</t>
  </si>
  <si>
    <t>Time to Choose</t>
  </si>
  <si>
    <t>Surveillance</t>
  </si>
  <si>
    <t>Taxman</t>
  </si>
  <si>
    <t>The Betrayed</t>
  </si>
  <si>
    <t>The Secret</t>
  </si>
  <si>
    <t>Batman: The Dark Knight Returns, Part 2</t>
  </si>
  <si>
    <t>In the Name of the King III</t>
  </si>
  <si>
    <t>Wicked Blood</t>
  </si>
  <si>
    <t>Dawn Patrol</t>
  </si>
  <si>
    <t>Jagten</t>
  </si>
  <si>
    <t>Lords of London</t>
  </si>
  <si>
    <t>La marche de l'empereur</t>
  </si>
  <si>
    <t>High Anxiety</t>
  </si>
  <si>
    <t>Margin Call</t>
  </si>
  <si>
    <t>Choke</t>
  </si>
  <si>
    <t>L'incomparable mademoiselle C.</t>
  </si>
  <si>
    <t>August</t>
  </si>
  <si>
    <t>To Write Love On Her Arms</t>
  </si>
  <si>
    <t>Carousel</t>
  </si>
  <si>
    <t>Whiplash</t>
  </si>
  <si>
    <t>Bella</t>
  </si>
  <si>
    <t>Cidade de Deus</t>
  </si>
  <si>
    <t>Human Traffic</t>
  </si>
  <si>
    <t>The Dead Girl</t>
  </si>
  <si>
    <t>The Opposite Sex</t>
  </si>
  <si>
    <t>A Christmas Story</t>
  </si>
  <si>
    <t>Class of 1984</t>
  </si>
  <si>
    <t>Entre les murs</t>
  </si>
  <si>
    <t>Dreaming of Joseph Lees</t>
  </si>
  <si>
    <t>Rosemary's Baby</t>
  </si>
  <si>
    <t>The Man Who Shot Liberty Valance</t>
  </si>
  <si>
    <t>Maria Full of Grace</t>
  </si>
  <si>
    <t>Beginners</t>
  </si>
  <si>
    <t>Adam</t>
  </si>
  <si>
    <t>Feast</t>
  </si>
  <si>
    <t>It's a Wonderful Life</t>
  </si>
  <si>
    <t>Trainspotting</t>
  </si>
  <si>
    <t>Antiviral</t>
  </si>
  <si>
    <t>National Lampoon's Animal House</t>
  </si>
  <si>
    <t>Paranormal Activity 2</t>
  </si>
  <si>
    <t>War Room</t>
  </si>
  <si>
    <t>The Purge</t>
  </si>
  <si>
    <t>Goldfinger</t>
  </si>
  <si>
    <t>Sinister</t>
  </si>
  <si>
    <t>The Original Kings of Comedy</t>
  </si>
  <si>
    <t>The Bridge on the River Kwai</t>
  </si>
  <si>
    <t>Coming Home</t>
  </si>
  <si>
    <t>Waking Ned Devine</t>
  </si>
  <si>
    <t>Air Bud</t>
  </si>
  <si>
    <t>Bowling for Columbine</t>
  </si>
  <si>
    <t>A Nightmare On Elm Street Part 2: Freddy's Revenge</t>
  </si>
  <si>
    <t>A Room with a View</t>
  </si>
  <si>
    <t>Love and Death</t>
  </si>
  <si>
    <t>Friday the 13th Part VI: Jason Lives</t>
  </si>
  <si>
    <t>Martin Lawrence Live: RunTelDat</t>
  </si>
  <si>
    <t>The Apartment</t>
  </si>
  <si>
    <t>Cat on a Hot Tin Roof</t>
  </si>
  <si>
    <t>Beneath the Planet of the Apes</t>
  </si>
  <si>
    <t>Pokemon 3: The Movie</t>
  </si>
  <si>
    <t>Jason Goes to Hell: The Final Friday</t>
  </si>
  <si>
    <t>Spaced Invaders</t>
  </si>
  <si>
    <t>Family Plot</t>
  </si>
  <si>
    <t>Torn Curtain</t>
  </si>
  <si>
    <t>Dave Chappelle's Block Party</t>
  </si>
  <si>
    <t>Krush Groove</t>
  </si>
  <si>
    <t>Elmer Gantry</t>
  </si>
  <si>
    <t>Next Day Air</t>
  </si>
  <si>
    <t>Judgment at Nuremberg</t>
  </si>
  <si>
    <t>Trippin'</t>
  </si>
  <si>
    <t>Red River</t>
  </si>
  <si>
    <t>The Deep End</t>
  </si>
  <si>
    <t>Before Midnight</t>
  </si>
  <si>
    <t>Teen Wolf Too</t>
  </si>
  <si>
    <t>The Collector</t>
  </si>
  <si>
    <t>Phantasm II</t>
  </si>
  <si>
    <t>Phat Girlz</t>
  </si>
  <si>
    <t>Woman Thou Art Loosed</t>
  </si>
  <si>
    <t>Real Women Have Curves</t>
  </si>
  <si>
    <t>Gallipoli</t>
  </si>
  <si>
    <t>Water</t>
  </si>
  <si>
    <t>Donâ€™t Think Twice</t>
  </si>
  <si>
    <t>Swiss Army Man</t>
  </si>
  <si>
    <t>East is East</t>
  </si>
  <si>
    <t>Whipped</t>
  </si>
  <si>
    <t>Kama Sutra</t>
  </si>
  <si>
    <t>Frances Ha</t>
  </si>
  <si>
    <t>Please Give</t>
  </si>
  <si>
    <t>Willy Wonka &amp; the Chocolate Factory</t>
  </si>
  <si>
    <t>Warlock: The Armageddon</t>
  </si>
  <si>
    <t>8 Heads in a Duffel Bag</t>
  </si>
  <si>
    <t>Days of Heaven</t>
  </si>
  <si>
    <t>Thirteen Conversations About One Thing</t>
  </si>
  <si>
    <t>Compadres</t>
  </si>
  <si>
    <t>Jawbreaker</t>
  </si>
  <si>
    <t>Basquiat</t>
  </si>
  <si>
    <t>Tsotsi</t>
  </si>
  <si>
    <t>Letters to God</t>
  </si>
  <si>
    <t>Happiness</t>
  </si>
  <si>
    <t>DysFunkTional Family</t>
  </si>
  <si>
    <t>Tusk</t>
  </si>
  <si>
    <t>Elephant</t>
  </si>
  <si>
    <t>Damsels in Distress</t>
  </si>
  <si>
    <t>Oldboy</t>
  </si>
  <si>
    <t>Hobo with a Shotgun</t>
  </si>
  <si>
    <t>Bachelorette</t>
  </si>
  <si>
    <t>Fish Tank</t>
  </si>
  <si>
    <t>Creature</t>
  </si>
  <si>
    <t>Freeway</t>
  </si>
  <si>
    <t>Love's Abiding Joy</t>
  </si>
  <si>
    <t>Braindead</t>
  </si>
  <si>
    <t>Chain Letter</t>
  </si>
  <si>
    <t>Tim and Eric's Billion Dollar Movie</t>
  </si>
  <si>
    <t>Holly</t>
  </si>
  <si>
    <t>The Eclipse</t>
  </si>
  <si>
    <t>The Grand</t>
  </si>
  <si>
    <t>Sommersturm</t>
  </si>
  <si>
    <t>Fort McCoy</t>
  </si>
  <si>
    <t>Just Looking</t>
  </si>
  <si>
    <t>Before We Go</t>
  </si>
  <si>
    <t>The Divide</t>
  </si>
  <si>
    <t>Tanner Hall</t>
  </si>
  <si>
    <t>My Big Fat Independent Movie</t>
  </si>
  <si>
    <t>Demonic</t>
  </si>
  <si>
    <t>Ã  L'IntÃ©rieur</t>
  </si>
  <si>
    <t>They Came Together</t>
  </si>
  <si>
    <t>Open Road</t>
  </si>
  <si>
    <t>Barry Munday</t>
  </si>
  <si>
    <t>The Deported</t>
  </si>
  <si>
    <t>Chicago Overcoat</t>
  </si>
  <si>
    <t>Never Back Down 2: The Beatdown</t>
  </si>
  <si>
    <t>AWOL-72</t>
  </si>
  <si>
    <t>30 Nights Of Paranormal Activity With The Devil Inside The Girl With The Dragon Tattoo</t>
  </si>
  <si>
    <t>Enter the Dangerous Mind</t>
  </si>
  <si>
    <t>Something Wicked</t>
  </si>
  <si>
    <t>Point Blank</t>
  </si>
  <si>
    <t>Iguana</t>
  </si>
  <si>
    <t>Four Single Fathers</t>
  </si>
  <si>
    <t>Amnesiac</t>
  </si>
  <si>
    <t>Unnatural</t>
  </si>
  <si>
    <t>Close Range</t>
  </si>
  <si>
    <t>Central do Brasil</t>
  </si>
  <si>
    <t>Pocketful of Miracles</t>
  </si>
  <si>
    <t>Boynton Beach Club</t>
  </si>
  <si>
    <t>Freakonomics</t>
  </si>
  <si>
    <t>Griff the Invisible</t>
  </si>
  <si>
    <t>Some Like it Hot</t>
  </si>
  <si>
    <t>High Tension</t>
  </si>
  <si>
    <t>Young Frankenstein</t>
  </si>
  <si>
    <t>Hustle &amp; Flow</t>
  </si>
  <si>
    <t>Friday the 13th Part VII: The New Blood</t>
  </si>
  <si>
    <t>Artie Lange's Beer League</t>
  </si>
  <si>
    <t>The Wizard of Oz</t>
  </si>
  <si>
    <t>Diary of the Dead</t>
  </si>
  <si>
    <t>The Black Stallion</t>
  </si>
  <si>
    <t>Ulee's Gold</t>
  </si>
  <si>
    <t>Lage Raho Munna Bhai</t>
  </si>
  <si>
    <t>Sardaar Ji</t>
  </si>
  <si>
    <t>Rejsen til Saturn</t>
  </si>
  <si>
    <t>Donovan's Reef</t>
  </si>
  <si>
    <t>Diane</t>
  </si>
  <si>
    <t>The Dress</t>
  </si>
  <si>
    <t>A Guy Named Joe</t>
  </si>
  <si>
    <t>Blazing Saddles</t>
  </si>
  <si>
    <t>Friday the 13th Part IV: The Final Chapter</t>
  </si>
  <si>
    <t>Ida</t>
  </si>
  <si>
    <t>Maurice</t>
  </si>
  <si>
    <t>Riding Giants</t>
  </si>
  <si>
    <t>Los CronocrÃ­menes</t>
  </si>
  <si>
    <t>La Cara Oculta</t>
  </si>
  <si>
    <t>Timber Falls</t>
  </si>
  <si>
    <t>Silver Medalist</t>
  </si>
  <si>
    <t>Fat, Sick &amp; Nearly Dead</t>
  </si>
  <si>
    <t>Singin' in the Rain</t>
  </si>
  <si>
    <t>A Haunted House</t>
  </si>
  <si>
    <t>2016: Obamaâ€™s America</t>
  </si>
  <si>
    <t>Kevin Hart: Let Me Explain</t>
  </si>
  <si>
    <t>Garden State</t>
  </si>
  <si>
    <t>That Thing You Do!</t>
  </si>
  <si>
    <t>Halloween II</t>
  </si>
  <si>
    <t>Halloween 3: Season of the Witch</t>
  </si>
  <si>
    <t>Religulous</t>
  </si>
  <si>
    <t>Escape from the Planet of the Apes</t>
  </si>
  <si>
    <t>Hud</t>
  </si>
  <si>
    <t>The Spectacular Now</t>
  </si>
  <si>
    <t>My Own Private Idaho</t>
  </si>
  <si>
    <t>Before Sunrise</t>
  </si>
  <si>
    <t>Hunt for the Wilderpeople</t>
  </si>
  <si>
    <t>Robot &amp; Frank</t>
  </si>
  <si>
    <t>Sur Le Seuil</t>
  </si>
  <si>
    <t>Jesus' Son</t>
  </si>
  <si>
    <t>Saving Face</t>
  </si>
  <si>
    <t>Brick Lane</t>
  </si>
  <si>
    <t>The Lost Medallion: The Adventures of Billy Stone</t>
  </si>
  <si>
    <t>My Life Without Me</t>
  </si>
  <si>
    <t>Marilyn Hotchkiss' Ballroom Dancing and Charm School</t>
  </si>
  <si>
    <t>Super</t>
  </si>
  <si>
    <t>Fuel</t>
  </si>
  <si>
    <t>Valley of the Hearts Delight</t>
  </si>
  <si>
    <t>The Other End of the Line</t>
  </si>
  <si>
    <t>8: The Mormon Proposition</t>
  </si>
  <si>
    <t>Sleep Dealer</t>
  </si>
  <si>
    <t>Eye of the Dolphin</t>
  </si>
  <si>
    <t>Underdogs</t>
  </si>
  <si>
    <t>Anatomie</t>
  </si>
  <si>
    <t>The Calling</t>
  </si>
  <si>
    <t>Alien Uprising</t>
  </si>
  <si>
    <t>Christmas Mail</t>
  </si>
  <si>
    <t>Stung</t>
  </si>
  <si>
    <t>Sky Sharks</t>
  </si>
  <si>
    <t>8 Days</t>
  </si>
  <si>
    <t>Antibirth</t>
  </si>
  <si>
    <t>The Rise of the Krays</t>
  </si>
  <si>
    <t>Go For It!</t>
  </si>
  <si>
    <t>Get on the Bus</t>
  </si>
  <si>
    <t>Thr3e</t>
  </si>
  <si>
    <t>Idiocracy</t>
  </si>
  <si>
    <t>NiktÃ©</t>
  </si>
  <si>
    <t>Always Woodstock</t>
  </si>
  <si>
    <t>This is England</t>
  </si>
  <si>
    <t>Bathing Beauty</t>
  </si>
  <si>
    <t>Do You Believe?</t>
  </si>
  <si>
    <t>Show Boat</t>
  </si>
  <si>
    <t>Dancer, Texas Pop. 81</t>
  </si>
  <si>
    <t>Frontera</t>
  </si>
  <si>
    <t>Redemption Road</t>
  </si>
  <si>
    <t>The Toxic Avenger Part II</t>
  </si>
  <si>
    <t>Eden</t>
  </si>
  <si>
    <t>The Brave Little Toaster</t>
  </si>
  <si>
    <t>Fantasia</t>
  </si>
  <si>
    <t>Friday the 13th Part 3</t>
  </si>
  <si>
    <t>The French Connection</t>
  </si>
  <si>
    <t>Friday the 13th Part V: A New Beginning</t>
  </si>
  <si>
    <t>The Last Sin Eater</t>
  </si>
  <si>
    <t>Impact Point</t>
  </si>
  <si>
    <t>The Valley of Decision</t>
  </si>
  <si>
    <t>Chicken Tikka Masala</t>
  </si>
  <si>
    <t>Jack Brooks: Monster Slayer</t>
  </si>
  <si>
    <t>The Best Years of Our Lives</t>
  </si>
  <si>
    <t>Bully</t>
  </si>
  <si>
    <t>Elling</t>
  </si>
  <si>
    <t>Mi America</t>
  </si>
  <si>
    <t>[Rec]</t>
  </si>
  <si>
    <t>Infected</t>
  </si>
  <si>
    <t>Lies in Plain Sight</t>
  </si>
  <si>
    <t>The Timber</t>
  </si>
  <si>
    <t>Sharkskin</t>
  </si>
  <si>
    <t>Courageous</t>
  </si>
  <si>
    <t>From Russia With Love</t>
  </si>
  <si>
    <t>Mad Max 2: The Road Warrior</t>
  </si>
  <si>
    <t>In the Heat of the Night</t>
  </si>
  <si>
    <t>Sleeper</t>
  </si>
  <si>
    <t>Everything You Always Wanted to Know</t>
  </si>
  <si>
    <t>It Follows</t>
  </si>
  <si>
    <t>To Kill A Mockingbird</t>
  </si>
  <si>
    <t>Silent House</t>
  </si>
  <si>
    <t>The Legend of Drunken Master</t>
  </si>
  <si>
    <t>Boys Don't Cry</t>
  </si>
  <si>
    <t>Das Leben der Anderen</t>
  </si>
  <si>
    <t>Boom Town</t>
  </si>
  <si>
    <t>Gentleman's Agreement</t>
  </si>
  <si>
    <t>The Hustler</t>
  </si>
  <si>
    <t>Witchboard</t>
  </si>
  <si>
    <t>Les Triplettes de Belleville</t>
  </si>
  <si>
    <t>Smoke Signals</t>
  </si>
  <si>
    <t>Winter's Bone</t>
  </si>
  <si>
    <t>Meet the Mormons</t>
  </si>
  <si>
    <t>American Splendor</t>
  </si>
  <si>
    <t>Before Sunset</t>
  </si>
  <si>
    <t>All Saints</t>
  </si>
  <si>
    <t>Amores Perros</t>
  </si>
  <si>
    <t>Thirteen</t>
  </si>
  <si>
    <t>Touching the Void</t>
  </si>
  <si>
    <t>Inside Job</t>
  </si>
  <si>
    <t>Alexander's Ragtime Band</t>
  </si>
  <si>
    <t>Me and You and Everyone We Know</t>
  </si>
  <si>
    <t>We Are Your Friends</t>
  </si>
  <si>
    <t>Harsh Times</t>
  </si>
  <si>
    <t>Ghost Dog: The Way of the Samurai</t>
  </si>
  <si>
    <t>Captive</t>
  </si>
  <si>
    <t>Full Frontal</t>
  </si>
  <si>
    <t>Waltz with Bashir</t>
  </si>
  <si>
    <t>Strangers with Candy</t>
  </si>
  <si>
    <t>Shortbus</t>
  </si>
  <si>
    <t>Son of Rambow: A Home Movie</t>
  </si>
  <si>
    <t>The Book of Mormon Movie, Volume 1: The Journey</t>
  </si>
  <si>
    <t>The Diary of a Teenage Girl</t>
  </si>
  <si>
    <t>No End In Sight</t>
  </si>
  <si>
    <t>Get Real</t>
  </si>
  <si>
    <t>In the Shadow of the Moon</t>
  </si>
  <si>
    <t>Meek's Cutoff</t>
  </si>
  <si>
    <t>Inside Deep Throat</t>
  </si>
  <si>
    <t>Dinner Rush</t>
  </si>
  <si>
    <t>The Virginity Hit</t>
  </si>
  <si>
    <t>Clockwatchers</t>
  </si>
  <si>
    <t>Subway</t>
  </si>
  <si>
    <t>House of D</t>
  </si>
  <si>
    <t>Teeth</t>
  </si>
  <si>
    <t>Stonewall</t>
  </si>
  <si>
    <t>Sherrybaby</t>
  </si>
  <si>
    <t>The Last Five Years</t>
  </si>
  <si>
    <t>Six-String Samurai</t>
  </si>
  <si>
    <t>Hum to Mohabbt Karega</t>
  </si>
  <si>
    <t>It's All Gone Pete Tong</t>
  </si>
  <si>
    <t>Saint John of Las Vegas</t>
  </si>
  <si>
    <t>24 7: Twenty Four Seven</t>
  </si>
  <si>
    <t>Pump</t>
  </si>
  <si>
    <t>Roadside Romeo</t>
  </si>
  <si>
    <t>Eureka</t>
  </si>
  <si>
    <t>Lost River</t>
  </si>
  <si>
    <t>This Thing of Ours</t>
  </si>
  <si>
    <t>Growing up Smith</t>
  </si>
  <si>
    <t>Super Capers</t>
  </si>
  <si>
    <t>Return of the Living Dead 3</t>
  </si>
  <si>
    <t>The Missing Person</t>
  </si>
  <si>
    <t>The First Time</t>
  </si>
  <si>
    <t>London</t>
  </si>
  <si>
    <t>Circle</t>
  </si>
  <si>
    <t>Eden Lake</t>
  </si>
  <si>
    <t>Jerusalema</t>
  </si>
  <si>
    <t>Say Uncle</t>
  </si>
  <si>
    <t>Plush</t>
  </si>
  <si>
    <t>The Ghastly Love of Johnny X</t>
  </si>
  <si>
    <t>Lesbian Vampire Killers</t>
  </si>
  <si>
    <t>Grave Encounters</t>
  </si>
  <si>
    <t>Bone Tomahawk</t>
  </si>
  <si>
    <t>Freeze Frame</t>
  </si>
  <si>
    <t>Stitches</t>
  </si>
  <si>
    <t>To Be Frank, Sinatra at 100</t>
  </si>
  <si>
    <t>Bananas</t>
  </si>
  <si>
    <t>Nine Dead</t>
  </si>
  <si>
    <t>No Man's Land: The Rise of Reeker</t>
  </si>
  <si>
    <t>Rockaway</t>
  </si>
  <si>
    <t>Wings</t>
  </si>
  <si>
    <t>The Lady from Shanghai</t>
  </si>
  <si>
    <t>Straight A's</t>
  </si>
  <si>
    <t>The Legend of Hellâ€™s Gate: An American Conspiracy</t>
  </si>
  <si>
    <t>Highway</t>
  </si>
  <si>
    <t>Small Apartments</t>
  </si>
  <si>
    <t>Coffee Town</t>
  </si>
  <si>
    <t>Lucky Dog</t>
  </si>
  <si>
    <t>Pendulum</t>
  </si>
  <si>
    <t>A Funny Thing Happened on the Way to the Forum</t>
  </si>
  <si>
    <t>Slacker Uprising</t>
  </si>
  <si>
    <t>The Walking Deceased</t>
  </si>
  <si>
    <t>True Bromance</t>
  </si>
  <si>
    <t>The Curse of Downers Grove</t>
  </si>
  <si>
    <t>Wind Walkers</t>
  </si>
  <si>
    <t>The Wrong Side of Right</t>
  </si>
  <si>
    <t>Shark Lake</t>
  </si>
  <si>
    <t>Buried</t>
  </si>
  <si>
    <t>The Marine 4</t>
  </si>
  <si>
    <t>River's Edge</t>
  </si>
  <si>
    <t>Man on Wire</t>
  </si>
  <si>
    <t>Nowhere Boy</t>
  </si>
  <si>
    <t>Northfork</t>
  </si>
  <si>
    <t>Brotherly Love</t>
  </si>
  <si>
    <t>Submarine</t>
  </si>
  <si>
    <t>The Square</t>
  </si>
  <si>
    <t>ABCD (Any Body Can Dance)</t>
  </si>
  <si>
    <t>Chacun sa nuit</t>
  </si>
  <si>
    <t>Stranded</t>
  </si>
  <si>
    <t>Vaalu</t>
  </si>
  <si>
    <t>The Last Exorcism</t>
  </si>
  <si>
    <t>Beasts of the Southern Wild</t>
  </si>
  <si>
    <t>Dr. Strangelove</t>
  </si>
  <si>
    <t>Battle for the Planet of the Apes</t>
  </si>
  <si>
    <t>A Streetcar Named Desire</t>
  </si>
  <si>
    <t>Hang 'em High</t>
  </si>
  <si>
    <t>El crimen de padre Amaro</t>
  </si>
  <si>
    <t>Songcatcher</t>
  </si>
  <si>
    <t>Higher Ground</t>
  </si>
  <si>
    <t>POM Wonderful Presents: The Greatest Movie Ever Sold</t>
  </si>
  <si>
    <t>Travellers and Magicians</t>
  </si>
  <si>
    <t>Ed and his Dead Mother</t>
  </si>
  <si>
    <t>Deadline</t>
  </si>
  <si>
    <t>Sublime</t>
  </si>
  <si>
    <t>Dysfunctional Friends</t>
  </si>
  <si>
    <t>Independence Daysaster</t>
  </si>
  <si>
    <t>Against the Wild</t>
  </si>
  <si>
    <t>Beginners Guide to Sex</t>
  </si>
  <si>
    <t>Lola rennt</t>
  </si>
  <si>
    <t>May</t>
  </si>
  <si>
    <t>I Spit on Your Grave</t>
  </si>
  <si>
    <t>Living Dark: The Story of Ted the Caver</t>
  </si>
  <si>
    <t>In the Bedroom</t>
  </si>
  <si>
    <t>La misma luna</t>
  </si>
  <si>
    <t>Conquest of the Planet of the Apes</t>
  </si>
  <si>
    <t>The Lunchbox</t>
  </si>
  <si>
    <t>Grace Unplugged</t>
  </si>
  <si>
    <t>Happy, Texas</t>
  </si>
  <si>
    <t>Saul fia</t>
  </si>
  <si>
    <t>My Summer of Love</t>
  </si>
  <si>
    <t>Yes</t>
  </si>
  <si>
    <t>From Here to Eternity</t>
  </si>
  <si>
    <t>You Can't Take It With You</t>
  </si>
  <si>
    <t>Foolish</t>
  </si>
  <si>
    <t>She Wore a Yellow Ribbon</t>
  </si>
  <si>
    <t>The Conversation</t>
  </si>
  <si>
    <t>N-Secure</t>
  </si>
  <si>
    <t>Sukkar banat</t>
  </si>
  <si>
    <t>Out of the Dark</t>
  </si>
  <si>
    <t>Bubble</t>
  </si>
  <si>
    <t>Dil Jo Bhi Kahey...</t>
  </si>
  <si>
    <t>Mississippi Mermaid</t>
  </si>
  <si>
    <t>Two Night Stand</t>
  </si>
  <si>
    <t>I Love Your Work</t>
  </si>
  <si>
    <t>The Kingâ€™s Thief</t>
  </si>
  <si>
    <t>Insidious</t>
  </si>
  <si>
    <t>Moonlight</t>
  </si>
  <si>
    <t>Cabin Fever</t>
  </si>
  <si>
    <t>Waitress</t>
  </si>
  <si>
    <t>Kickboxer</t>
  </si>
  <si>
    <t>Bloodsport</t>
  </si>
  <si>
    <t>Mr. Smith Goes To Washington</t>
  </si>
  <si>
    <t>Kids</t>
  </si>
  <si>
    <t>The Squid and the Whale</t>
  </si>
  <si>
    <t>Kissing Jessica Stein</t>
  </si>
  <si>
    <t>Spellbound</t>
  </si>
  <si>
    <t>Exotica</t>
  </si>
  <si>
    <t>The To Do List</t>
  </si>
  <si>
    <t>The Gatekeepers</t>
  </si>
  <si>
    <t>Buffalo '66</t>
  </si>
  <si>
    <t>Repo Man</t>
  </si>
  <si>
    <t>Iâ€™m Not Ashamed</t>
  </si>
  <si>
    <t>Blood Simple</t>
  </si>
  <si>
    <t>Nueve Reinas</t>
  </si>
  <si>
    <t>The Lords of Salem</t>
  </si>
  <si>
    <t>The Ballad of Jack and Rose</t>
  </si>
  <si>
    <t>Unsullied</t>
  </si>
  <si>
    <t>Killing Zoe</t>
  </si>
  <si>
    <t>The Believer</t>
  </si>
  <si>
    <t>Snow Angels</t>
  </si>
  <si>
    <t>Session 9</t>
  </si>
  <si>
    <t>MOOZ-lum</t>
  </si>
  <si>
    <t>I Want Someone To Eat Cheese With</t>
  </si>
  <si>
    <t>Amigo</t>
  </si>
  <si>
    <t>Hatchet</t>
  </si>
  <si>
    <t>My Name is Bruce</t>
  </si>
  <si>
    <t>Modern Times</t>
  </si>
  <si>
    <t>The Salon</t>
  </si>
  <si>
    <t>Stolen Summer</t>
  </si>
  <si>
    <t>Road Hard</t>
  </si>
  <si>
    <t>Forty Shades of Blue</t>
  </si>
  <si>
    <t>Trucker</t>
  </si>
  <si>
    <t>Pontypool</t>
  </si>
  <si>
    <t>Me, You and Five Bucks</t>
  </si>
  <si>
    <t>Housebound</t>
  </si>
  <si>
    <t>Wal-Mart: The High Cost of Low Price</t>
  </si>
  <si>
    <t>Fetching Cody</t>
  </si>
  <si>
    <t>The Lion of Judah</t>
  </si>
  <si>
    <t>Once Upon a Time in Queens</t>
  </si>
  <si>
    <t>Girlhouse</t>
  </si>
  <si>
    <t>Closer to the Moon</t>
  </si>
  <si>
    <t>Mutant World</t>
  </si>
  <si>
    <t>#Horror</t>
  </si>
  <si>
    <t>Checkmate</t>
  </si>
  <si>
    <t>Snow White and the Seven Dwarfs</t>
  </si>
  <si>
    <t>Shalako</t>
  </si>
  <si>
    <t>Holy Girl</t>
  </si>
  <si>
    <t>La chambre bleue</t>
  </si>
  <si>
    <t>Incident at Loch Ness</t>
  </si>
  <si>
    <t>Eddie: The Sleepwalking Cannibal</t>
  </si>
  <si>
    <t>Kurmanjan datka</t>
  </si>
  <si>
    <t>One Shot</t>
  </si>
  <si>
    <t>House at the End of the Drive</t>
  </si>
  <si>
    <t>Batman - The Movie</t>
  </si>
  <si>
    <t>Lock, Stock and Two Smoking Barrels</t>
  </si>
  <si>
    <t>The Ballad of Gregorio Cortez</t>
  </si>
  <si>
    <t>San Francisco</t>
  </si>
  <si>
    <t>Festen</t>
  </si>
  <si>
    <t>Trees Lounge</t>
  </si>
  <si>
    <t>The Girlfriend Experience</t>
  </si>
  <si>
    <t>Journey from the Fall</t>
  </si>
  <si>
    <t>The Basket</t>
  </si>
  <si>
    <t>Above and Beyond</t>
  </si>
  <si>
    <t>Def-Con 4</t>
  </si>
  <si>
    <t>Neal n' Nikki</t>
  </si>
  <si>
    <t>The Hebrew Hammer</t>
  </si>
  <si>
    <t>Los insolitos peces gato</t>
  </si>
  <si>
    <t>Simon</t>
  </si>
  <si>
    <t>Forget Me Not</t>
  </si>
  <si>
    <t>The 41 Year Old Virgin Who Knocked Up Sarah Marshall and Felt Superbad About It</t>
  </si>
  <si>
    <t>The Algerian</t>
  </si>
  <si>
    <t>Rebecca</t>
  </si>
  <si>
    <t>Friday the 13th Part 2</t>
  </si>
  <si>
    <t>The Lost Weekend</t>
  </si>
  <si>
    <t>C.H.U.D.</t>
  </si>
  <si>
    <t>Filly Brown</t>
  </si>
  <si>
    <t>Niagara</t>
  </si>
  <si>
    <t>How Green Was My Valley</t>
  </si>
  <si>
    <t>Da Sweet Blood of Jesus</t>
  </si>
  <si>
    <t>The Rocky Horror Picture Show</t>
  </si>
  <si>
    <t>Saw</t>
  </si>
  <si>
    <t>Sex, Lies, and Videotape</t>
  </si>
  <si>
    <t>Super Troopers</t>
  </si>
  <si>
    <t>Monsoon Wedding</t>
  </si>
  <si>
    <t>You Can Count on Me</t>
  </si>
  <si>
    <t>Strangers on a Train</t>
  </si>
  <si>
    <t>The Trouble With Harry</t>
  </si>
  <si>
    <t>Il buono, il brutto, il cattivo</t>
  </si>
  <si>
    <t>Home Run</t>
  </si>
  <si>
    <t>Reservoir Dogs</t>
  </si>
  <si>
    <t>But I'm a Cheerleader</t>
  </si>
  <si>
    <t>The Wrong Man</t>
  </si>
  <si>
    <t>The Blue Bird</t>
  </si>
  <si>
    <t>Blue Like Jazz</t>
  </si>
  <si>
    <t>Que Horas Ela Volta?</t>
  </si>
  <si>
    <t>Q</t>
  </si>
  <si>
    <t>Down &amp; Out with the Dolls</t>
  </si>
  <si>
    <t>Pink Ribbons, Inc.</t>
  </si>
  <si>
    <t>Certifiably Jonathan</t>
  </si>
  <si>
    <t>La navaja de Don Juan</t>
  </si>
  <si>
    <t>Extreme Movie</t>
  </si>
  <si>
    <t>Charge of the Light Brigade, The</t>
  </si>
  <si>
    <t>Grand Theft Parsons</t>
  </si>
  <si>
    <t>Below Zero</t>
  </si>
  <si>
    <t>Crowsnest</t>
  </si>
  <si>
    <t>Airborne</t>
  </si>
  <si>
    <t>Cotton Comes to Harlem</t>
  </si>
  <si>
    <t>Bleeding Hearts</t>
  </si>
  <si>
    <t>The Wicked Within</t>
  </si>
  <si>
    <t>Godâ€™s Not Dead</t>
  </si>
  <si>
    <t>Waiting...</t>
  </si>
  <si>
    <t>Dead Man's Shoes</t>
  </si>
  <si>
    <t>Wolf Creek</t>
  </si>
  <si>
    <t>Ong-Bak</t>
  </si>
  <si>
    <t>Serbuan maut</t>
  </si>
  <si>
    <t>The Offspring</t>
  </si>
  <si>
    <t>Sex with Strangers</t>
  </si>
  <si>
    <t>Beyond the Black Rainbow</t>
  </si>
  <si>
    <t>Dracula: Pages from a Virgin's Diary</t>
  </si>
  <si>
    <t>The Sleepwalker</t>
  </si>
  <si>
    <t>Departure</t>
  </si>
  <si>
    <t>Faith Like Potatoes</t>
  </si>
  <si>
    <t>Lake Mungo</t>
  </si>
  <si>
    <t>Silent Running</t>
  </si>
  <si>
    <t>Dead Undead The</t>
  </si>
  <si>
    <t>The Vatican Exorcisms</t>
  </si>
  <si>
    <t>Rocket Singh: Salesman of the Year</t>
  </si>
  <si>
    <t>Casablanca</t>
  </si>
  <si>
    <t>Rocky</t>
  </si>
  <si>
    <t>The Devil Inside</t>
  </si>
  <si>
    <t>Tom Jones</t>
  </si>
  <si>
    <t>Unfriended</t>
  </si>
  <si>
    <t>Taxi Driver</t>
  </si>
  <si>
    <t>An Inconvenient Truth</t>
  </si>
  <si>
    <t>Chernobyl Diaries</t>
  </si>
  <si>
    <t>The Howling</t>
  </si>
  <si>
    <t>Dr. No</t>
  </si>
  <si>
    <t>Hellraiser</t>
  </si>
  <si>
    <t>Cry Wolf</t>
  </si>
  <si>
    <t>Godzilla 2000</t>
  </si>
  <si>
    <t>Blue Valentine</t>
  </si>
  <si>
    <t>Transamerica</t>
  </si>
  <si>
    <t>Beyond the Valley of the Dolls</t>
  </si>
  <si>
    <t>Love Me Tender</t>
  </si>
  <si>
    <t>Sands of Iwo Jima</t>
  </si>
  <si>
    <t>The Green Inferno</t>
  </si>
  <si>
    <t>The Sessions</t>
  </si>
  <si>
    <t>Shine a Light</t>
  </si>
  <si>
    <t>October Baby</t>
  </si>
  <si>
    <t>The Skeleton Twins</t>
  </si>
  <si>
    <t>20 Feet From Stardom</t>
  </si>
  <si>
    <t>Food, Inc.</t>
  </si>
  <si>
    <t>An Inconvenient Sequel</t>
  </si>
  <si>
    <t>Next Stop, Wonderland</t>
  </si>
  <si>
    <t>Obvious Child</t>
  </si>
  <si>
    <t>Martha Marcy May Marlene</t>
  </si>
  <si>
    <t>Junebug</t>
  </si>
  <si>
    <t>Frozen River</t>
  </si>
  <si>
    <t>The Sidewalks of New York</t>
  </si>
  <si>
    <t>Two Girls and a Guy</t>
  </si>
  <si>
    <t>The Broken Hearts Club: A Romantic Comedy</t>
  </si>
  <si>
    <t>Who Killed the Electric Car?</t>
  </si>
  <si>
    <t>The Secrets of Jonathan Sperry</t>
  </si>
  <si>
    <t>Walking and Talking</t>
  </si>
  <si>
    <t>Bubba Ho-Tep</t>
  </si>
  <si>
    <t>No Man's Land</t>
  </si>
  <si>
    <t>Slam</t>
  </si>
  <si>
    <t>Brigham City</t>
  </si>
  <si>
    <t>Panic</t>
  </si>
  <si>
    <t>Palo Alto</t>
  </si>
  <si>
    <t>Fiza</t>
  </si>
  <si>
    <t>Ajami</t>
  </si>
  <si>
    <t>Orgazmo</t>
  </si>
  <si>
    <t>The Future</t>
  </si>
  <si>
    <t>All the Real Girls</t>
  </si>
  <si>
    <t>23 Blast</t>
  </si>
  <si>
    <t>Dream With The Fishes</t>
  </si>
  <si>
    <t>The Act of Killing</t>
  </si>
  <si>
    <t>Blue Car</t>
  </si>
  <si>
    <t>Wristcutters: A Love Story</t>
  </si>
  <si>
    <t>Luminarias</t>
  </si>
  <si>
    <t>I Origins</t>
  </si>
  <si>
    <t>Antarctica: A Year on Ice</t>
  </si>
  <si>
    <t>The Battle of Shaker Heights</t>
  </si>
  <si>
    <t>Taxi to the Dark Side</t>
  </si>
  <si>
    <t>The Invitation</t>
  </si>
  <si>
    <t>Guiana 1838</t>
  </si>
  <si>
    <t>Love Lisa</t>
  </si>
  <si>
    <t>Once in a Lifetime: the Extraordinary Story of the New York Cosmos</t>
  </si>
  <si>
    <t>Lisa Picard is Famous</t>
  </si>
  <si>
    <t>Beyond the Brick: A LEGO Brickumentary</t>
  </si>
  <si>
    <t>The House of the Devil</t>
  </si>
  <si>
    <t>Hardflip</t>
  </si>
  <si>
    <t>Creative Control</t>
  </si>
  <si>
    <t>Chocolate: Deep Dark Secrets</t>
  </si>
  <si>
    <t>The Perfect Host</t>
  </si>
  <si>
    <t>The Last Big Thing</t>
  </si>
  <si>
    <t>Safe Men</t>
  </si>
  <si>
    <t>Speedway Junky</t>
  </si>
  <si>
    <t>Hits</t>
  </si>
  <si>
    <t>The Specials</t>
  </si>
  <si>
    <t>16 to Life</t>
  </si>
  <si>
    <t>Alone with Her</t>
  </si>
  <si>
    <t>Camp X-Ray</t>
  </si>
  <si>
    <t>Special</t>
  </si>
  <si>
    <t>The Sisterhood of Night</t>
  </si>
  <si>
    <t>Sparkler</t>
  </si>
  <si>
    <t>The Helixâ€¦Loaded</t>
  </si>
  <si>
    <t>Childless</t>
  </si>
  <si>
    <t>In Her Line of Fire</t>
  </si>
  <si>
    <t>The Jimmy Show</t>
  </si>
  <si>
    <t>Heli</t>
  </si>
  <si>
    <t>Karachi se Lahore</t>
  </si>
  <si>
    <t>Loving Annabelle</t>
  </si>
  <si>
    <t>American Hero</t>
  </si>
  <si>
    <t>Frat Party</t>
  </si>
  <si>
    <t>Jimmy and Judy</t>
  </si>
  <si>
    <t>The Party's Over</t>
  </si>
  <si>
    <t>The Poker House</t>
  </si>
  <si>
    <t>Proud</t>
  </si>
  <si>
    <t>Steppin: The Movie</t>
  </si>
  <si>
    <t>Zombies of Mass Destruction</t>
  </si>
  <si>
    <t>Snow White: A Deadly Summer</t>
  </si>
  <si>
    <t>Truth or Die</t>
  </si>
  <si>
    <t>Black Rock</t>
  </si>
  <si>
    <t>Hidden Away</t>
  </si>
  <si>
    <t>My Last Day Without You</t>
  </si>
  <si>
    <t>Zombie Hunter</t>
  </si>
  <si>
    <t>Doc Holliday's Revenge</t>
  </si>
  <si>
    <t>A Fine Step</t>
  </si>
  <si>
    <t>Fear Clinic</t>
  </si>
  <si>
    <t>The Pet</t>
  </si>
  <si>
    <t>Bang Bang Baby</t>
  </si>
  <si>
    <t>The Horror Network</t>
  </si>
  <si>
    <t>Chemical Cut</t>
  </si>
  <si>
    <t>Por amor en el caserio</t>
  </si>
  <si>
    <t>And Then Came Love</t>
  </si>
  <si>
    <t>Hard Candy</t>
  </si>
  <si>
    <t>Charly</t>
  </si>
  <si>
    <t>Banshee Chapter</t>
  </si>
  <si>
    <t>Jesse</t>
  </si>
  <si>
    <t>Ask Me Anything</t>
  </si>
  <si>
    <t>L!fe Happens</t>
  </si>
  <si>
    <t>Food Chains</t>
  </si>
  <si>
    <t>On the Waterfront</t>
  </si>
  <si>
    <t>Fruitvale Station</t>
  </si>
  <si>
    <t>Meet the Blacks</t>
  </si>
  <si>
    <t>4 luni, 3 saptamani si 2 zile</t>
  </si>
  <si>
    <t>Circumstance</t>
  </si>
  <si>
    <t>The Quiet</t>
  </si>
  <si>
    <t>The Giant Mechanical Man</t>
  </si>
  <si>
    <t>The Brass Teapot</t>
  </si>
  <si>
    <t>40 Weeks</t>
  </si>
  <si>
    <t>Le bonheur d'Elza</t>
  </si>
  <si>
    <t>Bambi</t>
  </si>
  <si>
    <t>For a Good Time, Call</t>
  </si>
  <si>
    <t>Latter Days</t>
  </si>
  <si>
    <t>The Hammer</t>
  </si>
  <si>
    <t>Windsor Drive</t>
  </si>
  <si>
    <t>Harrison Montgomery</t>
  </si>
  <si>
    <t>Celeste and Jesse Forever</t>
  </si>
  <si>
    <t>Time Changer</t>
  </si>
  <si>
    <t>London to Brighton</t>
  </si>
  <si>
    <t>Crying With Laughter</t>
  </si>
  <si>
    <t>Billy Jack</t>
  </si>
  <si>
    <t>Jodaeiye Nader az Simin</t>
  </si>
  <si>
    <t>Welcome to the Dollhouse</t>
  </si>
  <si>
    <t>Raising Victor Vargas</t>
  </si>
  <si>
    <t>Ruby in Paradise</t>
  </si>
  <si>
    <t>Pandora's Box</t>
  </si>
  <si>
    <t>Cama adentro</t>
  </si>
  <si>
    <t>Deterrence</t>
  </si>
  <si>
    <t>The Mudge Boy</t>
  </si>
  <si>
    <t>The Young Unknowns</t>
  </si>
  <si>
    <t>Dod sno</t>
  </si>
  <si>
    <t>Not Cool</t>
  </si>
  <si>
    <t>Kill List</t>
  </si>
  <si>
    <t>Vessel</t>
  </si>
  <si>
    <t>Saints and Soldiers</t>
  </si>
  <si>
    <t>American Graffiti</t>
  </si>
  <si>
    <t>Iraq for Sale: The War Profiteers</t>
  </si>
  <si>
    <t>Kevin Hart: Laugh at My Pain</t>
  </si>
  <si>
    <t>Aqua Teen Hunger Force Colon Movie Film for Theaters</t>
  </si>
  <si>
    <t>Safety Not Guaranteed</t>
  </si>
  <si>
    <t>The Innkeepers</t>
  </si>
  <si>
    <t>Il conformista</t>
  </si>
  <si>
    <t>Interview with the Assassin</t>
  </si>
  <si>
    <t>Undead</t>
  </si>
  <si>
    <t>Donkey Punch</t>
  </si>
  <si>
    <t>All the Boys Love Mandy Lane</t>
  </si>
  <si>
    <t>Destiny</t>
  </si>
  <si>
    <t>Bled</t>
  </si>
  <si>
    <t>Adulterers</t>
  </si>
  <si>
    <t>La mariÃ©e Ã©tait en noir</t>
  </si>
  <si>
    <t>High Noon</t>
  </si>
  <si>
    <t>Hoop Dreams</t>
  </si>
  <si>
    <t>Rize</t>
  </si>
  <si>
    <t>Half Nelson</t>
  </si>
  <si>
    <t>L.I.E.</t>
  </si>
  <si>
    <t>Naturally Native</t>
  </si>
  <si>
    <t>B-Girl</t>
  </si>
  <si>
    <t>Walter</t>
  </si>
  <si>
    <t>Hav Plenty</t>
  </si>
  <si>
    <t>Escape from Tomorrow</t>
  </si>
  <si>
    <t>After</t>
  </si>
  <si>
    <t>The Hadza: Last of the First</t>
  </si>
  <si>
    <t>Starsuckers</t>
  </si>
  <si>
    <t>Treachery</t>
  </si>
  <si>
    <t>Top Hat</t>
  </si>
  <si>
    <t>The Blair Witch Project</t>
  </si>
  <si>
    <t>Woodstock</t>
  </si>
  <si>
    <t>The Kentucky Fried Movie</t>
  </si>
  <si>
    <t>Per qualche dollaro in piÃ¹</t>
  </si>
  <si>
    <t>Mercy Streets</t>
  </si>
  <si>
    <t>Water &amp; Power</t>
  </si>
  <si>
    <t>Arnolds Park</t>
  </si>
  <si>
    <t>Broken Vessels</t>
  </si>
  <si>
    <t>Drunk Wedding</t>
  </si>
  <si>
    <t>They Will Have to Kill Us First</t>
  </si>
  <si>
    <t>Crop Circles: Quest for Truth</t>
  </si>
  <si>
    <t>The Maid's Room</t>
  </si>
  <si>
    <t>Light from the Darkroom</t>
  </si>
  <si>
    <t>Irreplaceable</t>
  </si>
  <si>
    <t>A Hard Day's Night</t>
  </si>
  <si>
    <t>The Harvest/La Cosecha</t>
  </si>
  <si>
    <t>Julija in alfa Romeo</t>
  </si>
  <si>
    <t>Mata Hari</t>
  </si>
  <si>
    <t>Love Letters</t>
  </si>
  <si>
    <t>Faith Connections</t>
  </si>
  <si>
    <t>High Road</t>
  </si>
  <si>
    <t>Fireproof</t>
  </si>
  <si>
    <t>Benji</t>
  </si>
  <si>
    <t>Open Water</t>
  </si>
  <si>
    <t>Kingdom of the Spiders</t>
  </si>
  <si>
    <t>Mad Hot Ballroom</t>
  </si>
  <si>
    <t>The Station Agent</t>
  </si>
  <si>
    <t>To Save a Life</t>
  </si>
  <si>
    <t>Wordplay</t>
  </si>
  <si>
    <t>Beyond the Mat</t>
  </si>
  <si>
    <t>The Singles Ward</t>
  </si>
  <si>
    <t>Sholem Aleichem: Laughing in the Darkness</t>
  </si>
  <si>
    <t>Osama</t>
  </si>
  <si>
    <t>Groove</t>
  </si>
  <si>
    <t>The R.M.</t>
  </si>
  <si>
    <t>Twin Falls Idaho</t>
  </si>
  <si>
    <t>Mean Creek</t>
  </si>
  <si>
    <t>Drinking Buddies</t>
  </si>
  <si>
    <t>Hurricane Streets</t>
  </si>
  <si>
    <t>Never Again</t>
  </si>
  <si>
    <t>Shichinin no samurai</t>
  </si>
  <si>
    <t>Civil Brand</t>
  </si>
  <si>
    <t>Monsters</t>
  </si>
  <si>
    <t>Lonesome Jim</t>
  </si>
  <si>
    <t>Deceptive Practice: The Mysteries and Mentors of Ricky Jay</t>
  </si>
  <si>
    <t>The Other Dream Team</t>
  </si>
  <si>
    <t>O Menino e o Mundo</t>
  </si>
  <si>
    <t>Rubber</t>
  </si>
  <si>
    <t>Johnny Suede</t>
  </si>
  <si>
    <t>Finishing the Game</t>
  </si>
  <si>
    <t>Kiss the Bride</t>
  </si>
  <si>
    <t>The Journey</t>
  </si>
  <si>
    <t>The Slaughter Rule</t>
  </si>
  <si>
    <t>The Living Wake</t>
  </si>
  <si>
    <t>Scott Walker: 30 Century Man</t>
  </si>
  <si>
    <t>The Californians</t>
  </si>
  <si>
    <t>Born to Fly: Elizabeth Streb vs. Gravity</t>
  </si>
  <si>
    <t>Detention of the Dead</t>
  </si>
  <si>
    <t>Fengkuang de Shitou</t>
  </si>
  <si>
    <t>Now is Good</t>
  </si>
  <si>
    <t>Everything Put Together</t>
  </si>
  <si>
    <t>Drones</t>
  </si>
  <si>
    <t>Enter Nowhere</t>
  </si>
  <si>
    <t>Girls Gone Dead</t>
  </si>
  <si>
    <t>Insomnia Manica</t>
  </si>
  <si>
    <t>America Is Still The Place</t>
  </si>
  <si>
    <t>The Outrageous Sophie Tucker</t>
  </si>
  <si>
    <t>Subconscious</t>
  </si>
  <si>
    <t>Roadside</t>
  </si>
  <si>
    <t>Diamond Rufff</t>
  </si>
  <si>
    <t>Love in the Time of Monsters</t>
  </si>
  <si>
    <t>El rey de Najayo</t>
  </si>
  <si>
    <t>Fight to the Finish</t>
  </si>
  <si>
    <t>Bucky and the Squirrels</t>
  </si>
  <si>
    <t>Going Under</t>
  </si>
  <si>
    <t>Alleluia! The Devil's Carnival</t>
  </si>
  <si>
    <t>Brooklyn Bizarre</t>
  </si>
  <si>
    <t>Crabs!</t>
  </si>
  <si>
    <t>The Sound and the Shadow</t>
  </si>
  <si>
    <t>Rodeo Girl</t>
  </si>
  <si>
    <t>The Little Ponderosa Zoo</t>
  </si>
  <si>
    <t>The Toxic Avenger</t>
  </si>
  <si>
    <t>Paranormal Activity</t>
  </si>
  <si>
    <t>Straight out of Brooklyn</t>
  </si>
  <si>
    <t>Brick</t>
  </si>
  <si>
    <t>Sunday</t>
  </si>
  <si>
    <t>Conversations with Other Women</t>
  </si>
  <si>
    <t>Siakh lokhamim: ha'slilim ha'gnouzim</t>
  </si>
  <si>
    <t>Poultrygeist: Night of the Chicken Dead</t>
  </si>
  <si>
    <t>As It Is in Heaven</t>
  </si>
  <si>
    <t>Mutual Friends</t>
  </si>
  <si>
    <t>Rise Of the Entrepreneur - The Search For A Better Way</t>
  </si>
  <si>
    <t>42nd Street</t>
  </si>
  <si>
    <t>Metropolitan</t>
  </si>
  <si>
    <t>Gory Gory Hallelujah</t>
  </si>
  <si>
    <t>Blue Ruin</t>
  </si>
  <si>
    <t>Napoleon Dynamite</t>
  </si>
  <si>
    <t>Monty Python and the Holy Grail</t>
  </si>
  <si>
    <t>Quinceanera</t>
  </si>
  <si>
    <t>Dogtown and Z-Boys</t>
  </si>
  <si>
    <t>Heroes</t>
  </si>
  <si>
    <t>Tarnation</t>
  </si>
  <si>
    <t>I Want Your Money</t>
  </si>
  <si>
    <t>E tu vivrai nel terrore - L'aldilÃ </t>
  </si>
  <si>
    <t>Home Movies</t>
  </si>
  <si>
    <t>Jackpot</t>
  </si>
  <si>
    <t>Fabled</t>
  </si>
  <si>
    <t>The Dark Hours</t>
  </si>
  <si>
    <t>Viskningar och rop</t>
  </si>
  <si>
    <t>My Beautiful Laundrette</t>
  </si>
  <si>
    <t>Show Me</t>
  </si>
  <si>
    <t>Pancakes</t>
  </si>
  <si>
    <t>Intolerance</t>
  </si>
  <si>
    <t>The Broadway Melody</t>
  </si>
  <si>
    <t>The Evil Dead</t>
  </si>
  <si>
    <t>Trekkies</t>
  </si>
  <si>
    <t>Maniac</t>
  </si>
  <si>
    <t>American Ninja 2: The Confrontation</t>
  </si>
  <si>
    <t>Murderball</t>
  </si>
  <si>
    <t>My Dog Tulip</t>
  </si>
  <si>
    <t>51 Birch Street</t>
  </si>
  <si>
    <t>Revolution#9</t>
  </si>
  <si>
    <t>Royal Kill</t>
  </si>
  <si>
    <t>Rotor DR1</t>
  </si>
  <si>
    <t>12 Angry Men</t>
  </si>
  <si>
    <t>It Happened One Night</t>
  </si>
  <si>
    <t>Kynodontas</t>
  </si>
  <si>
    <t>Tumbleweeds</t>
  </si>
  <si>
    <t>Tupac Resurrection</t>
  </si>
  <si>
    <t>God's Army</t>
  </si>
  <si>
    <t>Pieces of April</t>
  </si>
  <si>
    <t>When The Cat's Away</t>
  </si>
  <si>
    <t>Wendy and Lucy</t>
  </si>
  <si>
    <t>Let's Talk About Sex</t>
  </si>
  <si>
    <t>Old Joy</t>
  </si>
  <si>
    <t>First Morning</t>
  </si>
  <si>
    <t>Pierrot le fou</t>
  </si>
  <si>
    <t>The Watermelon Woman</t>
  </si>
  <si>
    <t>3 Backyards</t>
  </si>
  <si>
    <t>Sisters in Law</t>
  </si>
  <si>
    <t>Nothing But a Man</t>
  </si>
  <si>
    <t>Ayurveda: Art of Being</t>
  </si>
  <si>
    <t>First Love, Last Rites</t>
  </si>
  <si>
    <t>Fighting Tommy Riley</t>
  </si>
  <si>
    <t>Locker 13</t>
  </si>
  <si>
    <t>The Looking Glass</t>
  </si>
  <si>
    <t>Death Race 2000</t>
  </si>
  <si>
    <t>Some Guy Who Kills People</t>
  </si>
  <si>
    <t>Midnight Cabaret</t>
  </si>
  <si>
    <t>All You Need Is Love</t>
  </si>
  <si>
    <t>Teeth and Blood</t>
  </si>
  <si>
    <t>Walking to Paris</t>
  </si>
  <si>
    <t>Anderson's Cross</t>
  </si>
  <si>
    <t>Amidst the Devil's Wings</t>
  </si>
  <si>
    <t>Death Calls</t>
  </si>
  <si>
    <t>Compliance</t>
  </si>
  <si>
    <t>Graduation Day</t>
  </si>
  <si>
    <t>Chasing Amy</t>
  </si>
  <si>
    <t>Lovely and Amazing</t>
  </si>
  <si>
    <t>Better Luck Tomorrow</t>
  </si>
  <si>
    <t>Like Crazy</t>
  </si>
  <si>
    <t>The Incredibly True Adventure of Two Girls in Love</t>
  </si>
  <si>
    <t>Chuck&amp;Buck</t>
  </si>
  <si>
    <t>American Desi</t>
  </si>
  <si>
    <t>Cube</t>
  </si>
  <si>
    <t>Love and Other Catastrophes</t>
  </si>
  <si>
    <t>I Married a Strange Person</t>
  </si>
  <si>
    <t>November</t>
  </si>
  <si>
    <t>Sugar Town</t>
  </si>
  <si>
    <t>Happy Valley</t>
  </si>
  <si>
    <t>The Canyons</t>
  </si>
  <si>
    <t>The Motel</t>
  </si>
  <si>
    <t>On the Outs</t>
  </si>
  <si>
    <t>Shotgun Stories</t>
  </si>
  <si>
    <t>Test</t>
  </si>
  <si>
    <t>Sticky Fingers of Time</t>
  </si>
  <si>
    <t>Night Lights</t>
  </si>
  <si>
    <t>Along the Roadside</t>
  </si>
  <si>
    <t>Sunday School Musical</t>
  </si>
  <si>
    <t>Rust</t>
  </si>
  <si>
    <t>The Christmas Bunny</t>
  </si>
  <si>
    <t>Ink</t>
  </si>
  <si>
    <t>The Frozen</t>
  </si>
  <si>
    <t>Jesus People</t>
  </si>
  <si>
    <t>Butterfly</t>
  </si>
  <si>
    <t>UnDivided</t>
  </si>
  <si>
    <t>Horse Camp</t>
  </si>
  <si>
    <t>Give Me Shelter</t>
  </si>
  <si>
    <t>Rock the House</t>
  </si>
  <si>
    <t>Shooting the Warwicks</t>
  </si>
  <si>
    <t>Western Religion</t>
  </si>
  <si>
    <t>The Big Parade</t>
  </si>
  <si>
    <t>Little Big Top</t>
  </si>
  <si>
    <t>Bronson</t>
  </si>
  <si>
    <t>Burn</t>
  </si>
  <si>
    <t>Urbania</t>
  </si>
  <si>
    <t>The Beast from 20,000 Fathoms</t>
  </si>
  <si>
    <t>The Stewardesses</t>
  </si>
  <si>
    <t>Mad Max</t>
  </si>
  <si>
    <t>Swingers</t>
  </si>
  <si>
    <t>Per un pugno di dollari</t>
  </si>
  <si>
    <t>The Grace Card</t>
  </si>
  <si>
    <t>She Done Him Wrong</t>
  </si>
  <si>
    <t>Trois</t>
  </si>
  <si>
    <t>The Overnight</t>
  </si>
  <si>
    <t>Short Cut to Nirvana: Kumbh Mela</t>
  </si>
  <si>
    <t>Middle of Nowhere</t>
  </si>
  <si>
    <t>Call+Response</t>
  </si>
  <si>
    <t>The Business of Fancy Dancing</t>
  </si>
  <si>
    <t>Hybrid</t>
  </si>
  <si>
    <t>Baghead</t>
  </si>
  <si>
    <t>Malevolence</t>
  </si>
  <si>
    <t>Good Dick</t>
  </si>
  <si>
    <t>The Case of the Grinning Cat</t>
  </si>
  <si>
    <t>Solitude</t>
  </si>
  <si>
    <t>The Word</t>
  </si>
  <si>
    <t>The Trials of Darryl Hunt</t>
  </si>
  <si>
    <t>The Man From Earth</t>
  </si>
  <si>
    <t>Samantha: An American Girl Holiday</t>
  </si>
  <si>
    <t>Yesterday Was a Lie</t>
  </si>
  <si>
    <t>Archaeology of a Woman</t>
  </si>
  <si>
    <t>Sanctuary; Quite a Conundrum</t>
  </si>
  <si>
    <t>Theresa Is a Mother</t>
  </si>
  <si>
    <t>Perfect Cowboy</t>
  </si>
  <si>
    <t>H.</t>
  </si>
  <si>
    <t>Weekend</t>
  </si>
  <si>
    <t>Bacheha-Ye aseman</t>
  </si>
  <si>
    <t>Butterfly Girl</t>
  </si>
  <si>
    <t>She's Gotta Have It</t>
  </si>
  <si>
    <t>Another Earth</t>
  </si>
  <si>
    <t>Sparrows Dance</t>
  </si>
  <si>
    <t>Heroes of Dirt</t>
  </si>
  <si>
    <t>The Fits</t>
  </si>
  <si>
    <t>Dolphin</t>
  </si>
  <si>
    <t>Lumea e a mea</t>
  </si>
  <si>
    <t>The Horse Boy</t>
  </si>
  <si>
    <t>Sweet Sweetback's Baad Asssss Song</t>
  </si>
  <si>
    <t>Once</t>
  </si>
  <si>
    <t>Tadpole</t>
  </si>
  <si>
    <t>Woman Chaser</t>
  </si>
  <si>
    <t>Antarctic Edge: 70Âº South</t>
  </si>
  <si>
    <t>Top Spin</t>
  </si>
  <si>
    <t>Speak No Evil</t>
  </si>
  <si>
    <t>A Charlie Brown Christmas</t>
  </si>
  <si>
    <t>Aroused</t>
  </si>
  <si>
    <t>Escaping the Holocost</t>
  </si>
  <si>
    <t>Roger &amp; Me</t>
  </si>
  <si>
    <t>Sound of My Voice</t>
  </si>
  <si>
    <t>An American in Hollywood</t>
  </si>
  <si>
    <t>The Brain That Sings</t>
  </si>
  <si>
    <t>Romantic Schemer</t>
  </si>
  <si>
    <t>Your Sister's Sister</t>
  </si>
  <si>
    <t>The Blood of My Brother: A Story of Death in Iraq</t>
  </si>
  <si>
    <t>A Dog's Breakfast</t>
  </si>
  <si>
    <t>Une Femme MariÃ©e</t>
  </si>
  <si>
    <t>The Work and the Story</t>
  </si>
  <si>
    <t>The Gallows</t>
  </si>
  <si>
    <t>Facing the Giants</t>
  </si>
  <si>
    <t>Eraserhead</t>
  </si>
  <si>
    <t>Hollywood Shuffle</t>
  </si>
  <si>
    <t>Over the Hill to the Poorhouse</t>
  </si>
  <si>
    <t>The Mighty</t>
  </si>
  <si>
    <t>Penitentiary</t>
  </si>
  <si>
    <t>The Lost Skeleton of Cadavra</t>
  </si>
  <si>
    <t>Cheap Thrills</t>
  </si>
  <si>
    <t>The Past is a Grotesque Animal</t>
  </si>
  <si>
    <t>Keeping it Real: The Adventures of Greg Walloch</t>
  </si>
  <si>
    <t>Indie Game: The Movie</t>
  </si>
  <si>
    <t>Dude, Where's My Dog</t>
  </si>
  <si>
    <t>Echo Dr.</t>
  </si>
  <si>
    <t>Closure</t>
  </si>
  <si>
    <t>Lunchtime Heroes</t>
  </si>
  <si>
    <t>Open Secret</t>
  </si>
  <si>
    <t>The Night Visitor</t>
  </si>
  <si>
    <t>Tiger Orange</t>
  </si>
  <si>
    <t>Dawn of the Crescent Moon</t>
  </si>
  <si>
    <t>Queen Crab</t>
  </si>
  <si>
    <t>Happy Christmas</t>
  </si>
  <si>
    <t>Peace, Propaganda and the Promised Land</t>
  </si>
  <si>
    <t>Absentia</t>
  </si>
  <si>
    <t>Pi</t>
  </si>
  <si>
    <t>I Love You â€¦ Don't Touch Me!</t>
  </si>
  <si>
    <t>20 Dates</t>
  </si>
  <si>
    <t>Super Size Me</t>
  </si>
  <si>
    <t>Supporting Characters</t>
  </si>
  <si>
    <t>The FP</t>
  </si>
  <si>
    <t>Hayride</t>
  </si>
  <si>
    <t>The Brain That Wouldn't Die</t>
  </si>
  <si>
    <t>The Dirties</t>
  </si>
  <si>
    <t>The Brothers McMullen</t>
  </si>
  <si>
    <t>Gabriela</t>
  </si>
  <si>
    <t>Tiny Furniture</t>
  </si>
  <si>
    <t>The Signal</t>
  </si>
  <si>
    <t>Counting</t>
  </si>
  <si>
    <t>Big Things</t>
  </si>
  <si>
    <t>The Call of Cthulhu</t>
  </si>
  <si>
    <t>Bending Steel</t>
  </si>
  <si>
    <t>Run, Hide, Die</t>
  </si>
  <si>
    <t>The Image Revolution</t>
  </si>
  <si>
    <t>A True Story</t>
  </si>
  <si>
    <t>George Washington</t>
  </si>
  <si>
    <t>This Is Martin Bonner</t>
  </si>
  <si>
    <t>Smiling Fish and Goat on Fire</t>
  </si>
  <si>
    <t>The Exploding Girl</t>
  </si>
  <si>
    <t>Raymond Did It</t>
  </si>
  <si>
    <t>The Last Waltz</t>
  </si>
  <si>
    <t>Her Cry: La Llorona Investigation</t>
  </si>
  <si>
    <t>Happy 40th</t>
  </si>
  <si>
    <t>The Legend of God's Gun</t>
  </si>
  <si>
    <t>Mutual Appreciation</t>
  </si>
  <si>
    <t>Funny Ha Ha</t>
  </si>
  <si>
    <t>Down Terrace</t>
  </si>
  <si>
    <t>Paraphobia</t>
  </si>
  <si>
    <t>Clerks</t>
  </si>
  <si>
    <t>Pink Narcissus</t>
  </si>
  <si>
    <t>Emily</t>
  </si>
  <si>
    <t>Deep Throat</t>
  </si>
  <si>
    <t>In the Company of Men</t>
  </si>
  <si>
    <t>The Terrorist</t>
  </si>
  <si>
    <t>Backmask</t>
  </si>
  <si>
    <t>Manito</t>
  </si>
  <si>
    <t>Ten</t>
  </si>
  <si>
    <t>Dutch Kills</t>
  </si>
  <si>
    <t>Slacker</t>
  </si>
  <si>
    <t>Dry Spell</t>
  </si>
  <si>
    <t>Flywheel</t>
  </si>
  <si>
    <t>All Superheroes Must Die</t>
  </si>
  <si>
    <t>The Front Man</t>
  </si>
  <si>
    <t>The Ridges</t>
  </si>
  <si>
    <t>The Puffy Chair</t>
  </si>
  <si>
    <t>Breaking Upwards</t>
  </si>
  <si>
    <t>Stories of Our Lives</t>
  </si>
  <si>
    <t>Pink Flamingos</t>
  </si>
  <si>
    <t>Grip: A Criminal's Story</t>
  </si>
  <si>
    <t>Tin Can Man</t>
  </si>
  <si>
    <t>Dayereh</t>
  </si>
  <si>
    <t>Clean</t>
  </si>
  <si>
    <t>Cure</t>
  </si>
  <si>
    <t>On the Down Low</t>
  </si>
  <si>
    <t>Bang</t>
  </si>
  <si>
    <t>The Rise and Fall of Miss Thang</t>
  </si>
  <si>
    <t>Family Motocross</t>
  </si>
  <si>
    <t>Newlyweds</t>
  </si>
  <si>
    <t>El Mariachi</t>
  </si>
  <si>
    <t>Primer</t>
  </si>
  <si>
    <t>Cavite</t>
  </si>
  <si>
    <t>The Mongol King</t>
  </si>
  <si>
    <t>Following</t>
  </si>
  <si>
    <t>Return to the Land of Wonders</t>
  </si>
  <si>
    <t>Signed Sealed Delivered</t>
  </si>
  <si>
    <t>A Plague So Pleasant</t>
  </si>
  <si>
    <t>My Date With Drew</t>
  </si>
  <si>
    <t>year</t>
  </si>
  <si>
    <t>day</t>
  </si>
  <si>
    <t>month</t>
  </si>
  <si>
    <t>release_date</t>
  </si>
  <si>
    <t>movie</t>
  </si>
  <si>
    <t>production_budget</t>
  </si>
  <si>
    <t>domestic_gross</t>
  </si>
  <si>
    <t>worldwide_gross</t>
  </si>
  <si>
    <t>id</t>
  </si>
  <si>
    <t>No Worldwide</t>
  </si>
  <si>
    <t>Original</t>
  </si>
  <si>
    <t>Duplicates</t>
  </si>
  <si>
    <t>Film names</t>
  </si>
  <si>
    <t>CPI in month</t>
  </si>
  <si>
    <t>CPI latest</t>
  </si>
  <si>
    <t>CPI weight (ratio to latest)</t>
  </si>
  <si>
    <t>No Ratio flag</t>
  </si>
  <si>
    <t>Production Budget new</t>
  </si>
  <si>
    <t>Domestic Gross new</t>
  </si>
  <si>
    <t>Worldwide Gross new</t>
  </si>
  <si>
    <t>Pirates of the Caribbean: At World's End</t>
  </si>
  <si>
    <t>Pirates of the Caribbean: Dead Man's Chest</t>
  </si>
  <si>
    <t>It's Complicated</t>
  </si>
  <si>
    <t>Mr. Holland's Opus</t>
  </si>
  <si>
    <t>Mr. Bean's Holiday</t>
  </si>
  <si>
    <t>St. Trinian's</t>
  </si>
  <si>
    <t>Perrier's Bounty</t>
  </si>
  <si>
    <t>Freddy's Dead: The Final Nightmare</t>
  </si>
  <si>
    <t>Grandma's Boy</t>
  </si>
  <si>
    <t>The Legend of Hell's Gate: An American Conspiracy</t>
  </si>
  <si>
    <t>YEAR</t>
  </si>
  <si>
    <t>AVE.</t>
  </si>
  <si>
    <t>CPI: a measure of the average change over time in the prices paid by urban consumers for a market basket of consumer goods and services.</t>
  </si>
  <si>
    <t>Source: http://inflationdata.com/Inflation/Consumer_Price_Index/HistoricalCPI.aspx?reloaded=true</t>
  </si>
  <si>
    <t>Explanation: http://www.usinflationcalculator.com/inflation/inflation-vs-consumer-price-index-cpi-how-they-are-different/</t>
  </si>
  <si>
    <t>CPI is base to calculate Inlfation:</t>
  </si>
  <si>
    <t xml:space="preserve">The CPI of January 2000 was 168.800 with the index for January 2010 listed as 216.687.
To make the calculations, we take the more recent CPI, subtract the oldest CPI, and then divide by the oldest CPI. Using our numbers shown above, it would be 216.687, minus 168.800, divided by 168.800. This equals .2837.
Inflation is always considered as a percentage, so we take that number and multiply it by 100 to get 28.37%. Thus, the inflation rate from January 2000 to January 2010 was 28.37%.
</t>
  </si>
  <si>
    <t>&gt; 2017</t>
  </si>
  <si>
    <t>Harry Potter and the Sorcerer's Stone</t>
  </si>
  <si>
    <t>Assassin's Creed</t>
  </si>
  <si>
    <t>The Huntsman: Winter's War</t>
  </si>
  <si>
    <t>Miss Peregrine's Home for Peculiar Children</t>
  </si>
  <si>
    <t>Legends of Oz: Dorothy's Return</t>
  </si>
  <si>
    <t>Pete's Dragon</t>
  </si>
  <si>
    <t>Daddy's Home</t>
  </si>
  <si>
    <t>Don't Say a Word</t>
  </si>
  <si>
    <t>A Knight's Tale</t>
  </si>
  <si>
    <t>Billy Lynn's Long Halftime Walk</t>
  </si>
  <si>
    <t>Bridget Jones's Baby</t>
  </si>
  <si>
    <t>The Hitman's Bodyguard</t>
  </si>
  <si>
    <t>Rules Don't Apply</t>
  </si>
  <si>
    <t>New Year's Eve</t>
  </si>
  <si>
    <t>A Dog's Purpose</t>
  </si>
  <si>
    <t>Tyler Perry's Boo! A Madea Halloween</t>
  </si>
  <si>
    <t>De rouille et d'os</t>
  </si>
  <si>
    <t>Let's Be Cops</t>
  </si>
  <si>
    <t>The King's Speech</t>
  </si>
  <si>
    <t>National Lampoon's Vacation</t>
  </si>
  <si>
    <t>Don't Breathe</t>
  </si>
  <si>
    <t>Io sono l'amore</t>
  </si>
  <si>
    <t>God's Not Dead 2</t>
  </si>
  <si>
    <t>Hillary's America: The Secret History of the Democratic Party</t>
  </si>
  <si>
    <t>Moms' Night Out</t>
  </si>
  <si>
    <t>Don't Think Twice</t>
  </si>
  <si>
    <t>2016: Obama's America</t>
  </si>
  <si>
    <t>The King's Thief</t>
  </si>
  <si>
    <t>I'm Not Ashamed</t>
  </si>
  <si>
    <t>God's Not Dead</t>
  </si>
  <si>
    <t xml:space="preserve">Remove </t>
  </si>
  <si>
    <t>items without a worldwide gross, made after August 2017</t>
  </si>
  <si>
    <t>The Avengers (2012)</t>
  </si>
  <si>
    <t>King Kong (2005)</t>
  </si>
  <si>
    <t>Alice in Wonderland (2010)</t>
  </si>
  <si>
    <t>The Mummy (2017)</t>
  </si>
  <si>
    <t>The Great Gatsby (2013)</t>
  </si>
  <si>
    <t>The Jungle Book (2016)</t>
  </si>
  <si>
    <t>Beauty and the Beast (2017)</t>
  </si>
  <si>
    <t>Godzilla (2014)</t>
  </si>
  <si>
    <t>Ghostbusters (2016)</t>
  </si>
  <si>
    <t>Home (2015)</t>
  </si>
  <si>
    <t>Teenage Mutant Ninja Turtles (2014)</t>
  </si>
  <si>
    <t>Clash of the Titans (2010)</t>
  </si>
  <si>
    <t>Godzilla (1998)</t>
  </si>
  <si>
    <t>Total Recall (2012)</t>
  </si>
  <si>
    <t>RoboCop (2014)</t>
  </si>
  <si>
    <t>Fantastic Four (2015)</t>
  </si>
  <si>
    <t>The Island (2005)</t>
  </si>
  <si>
    <t>Around the World in 80 Days (2004)</t>
  </si>
  <si>
    <t>Casino Royale (2006)</t>
  </si>
  <si>
    <t>Hercules (2014)</t>
  </si>
  <si>
    <t>Peter Pan (2003)</t>
  </si>
  <si>
    <t>Point Break (2015)</t>
  </si>
  <si>
    <t>Cinderella (2015)</t>
  </si>
  <si>
    <t>Ben-Hur (2016)</t>
  </si>
  <si>
    <t>The Alamo (2004)</t>
  </si>
  <si>
    <t>Conan the Barbarian (2011)</t>
  </si>
  <si>
    <t>Fantastic Four (2005)</t>
  </si>
  <si>
    <t>The Mummy (1999)</t>
  </si>
  <si>
    <t>The Day the Earth Stood Still (2008)</t>
  </si>
  <si>
    <t>Life (1999)</t>
  </si>
  <si>
    <t>Hercules (1997)</t>
  </si>
  <si>
    <t>Total Recall (1990)</t>
  </si>
  <si>
    <t>Pete's Dragon (2016)</t>
  </si>
  <si>
    <t>The Avengers (1998)</t>
  </si>
  <si>
    <t>Life (2017)</t>
  </si>
  <si>
    <t>Lolita (1998)</t>
  </si>
  <si>
    <t>The Karate Kid (2010)</t>
  </si>
  <si>
    <t>Unknown (2011)</t>
  </si>
  <si>
    <t>Twilight (2008)</t>
  </si>
  <si>
    <t>A Nightmare on Elm Street (2010)</t>
  </si>
  <si>
    <t>Poltergeist (2015)</t>
  </si>
  <si>
    <t>House of Wax (2005)</t>
  </si>
  <si>
    <t>Heist (2001)</t>
  </si>
  <si>
    <t>Ghostbusters (1984)</t>
  </si>
  <si>
    <t>Carrie (2013)</t>
  </si>
  <si>
    <t>Dawn of the Dead (2004)</t>
  </si>
  <si>
    <t>The Jungle Book (1994)</t>
  </si>
  <si>
    <t>Flatliners (1990)</t>
  </si>
  <si>
    <t>Brothers (2009)</t>
  </si>
  <si>
    <t>The Omen (2006)</t>
  </si>
  <si>
    <t>The Gambler (2014)</t>
  </si>
  <si>
    <t>Legend (1986)</t>
  </si>
  <si>
    <t>Legend (2015)</t>
  </si>
  <si>
    <t>Dangerous Liaisons (2012)</t>
  </si>
  <si>
    <t>Footloose (2011)</t>
  </si>
  <si>
    <t>Point Break (1991)</t>
  </si>
  <si>
    <t>King Kong (1976)</t>
  </si>
  <si>
    <t>The Island (1980)</t>
  </si>
  <si>
    <t>Death at a Funeral (2010)</t>
  </si>
  <si>
    <t>Beauty and the Beast (1991)</t>
  </si>
  <si>
    <t>Conan the Barbarian (1982)</t>
  </si>
  <si>
    <t>Twilight (1998)</t>
  </si>
  <si>
    <t>Death at a Funeral (2007)</t>
  </si>
  <si>
    <t>Notorious (2009)</t>
  </si>
  <si>
    <t>Left Behind (2001)</t>
  </si>
  <si>
    <t>The Fog (2005)</t>
  </si>
  <si>
    <t>Hamlet (1996)</t>
  </si>
  <si>
    <t>Unforgettable (1996)</t>
  </si>
  <si>
    <t>Day of the Dead (2008)</t>
  </si>
  <si>
    <t>Friday the 13th (2009)</t>
  </si>
  <si>
    <t>Left Behind (2014)</t>
  </si>
  <si>
    <t>Trance (2013)</t>
  </si>
  <si>
    <t>Ben-Hur (1959)</t>
  </si>
  <si>
    <t>Halloween (2007)</t>
  </si>
  <si>
    <t>Snitch (2013)</t>
  </si>
  <si>
    <t>Clash of the Titans (1981)</t>
  </si>
  <si>
    <t>Dangerous Liaisons (1988)</t>
  </si>
  <si>
    <t>Ca$h (2008)</t>
  </si>
  <si>
    <t>Teenage Mutant Ninja Turtles (1990)</t>
  </si>
  <si>
    <t>The Ten Commandments (1956)</t>
  </si>
  <si>
    <t>RoboCop (1987)</t>
  </si>
  <si>
    <t>Brothers (2015)</t>
  </si>
  <si>
    <t>Crossroads (2002)</t>
  </si>
  <si>
    <t>Casino Royale (1967)</t>
  </si>
  <si>
    <t>Unforgettable (2017)</t>
  </si>
  <si>
    <t>The Alamo (1960)</t>
  </si>
  <si>
    <t>Home (2009)</t>
  </si>
  <si>
    <t>Poltergeist (1982)</t>
  </si>
  <si>
    <t>Pete's Dragon (1977)</t>
  </si>
  <si>
    <t>The Gift (2000)</t>
  </si>
  <si>
    <t>Crash (1996)</t>
  </si>
  <si>
    <t>The Ten Commandments (2007)</t>
  </si>
  <si>
    <t>Heist (2015)</t>
  </si>
  <si>
    <t>Footloose (1984)</t>
  </si>
  <si>
    <t>The Karate Kid (1984)</t>
  </si>
  <si>
    <t>Crash (2005)</t>
  </si>
  <si>
    <t>The Great Gatsby (1974)</t>
  </si>
  <si>
    <t>Ca$h (2010)</t>
  </si>
  <si>
    <t>Around the World in 80 Days (1956)</t>
  </si>
  <si>
    <t>The Gift (2015)</t>
  </si>
  <si>
    <t>Peter Pan (1953)</t>
  </si>
  <si>
    <t>Ben-Hur (1925)</t>
  </si>
  <si>
    <t>Unknown (2006)</t>
  </si>
  <si>
    <t>M*A*S*H (1970)</t>
  </si>
  <si>
    <t>Day of the Dead (1985)</t>
  </si>
  <si>
    <t>The Gambler (1999)</t>
  </si>
  <si>
    <t>Alice in Wonderland (1951)</t>
  </si>
  <si>
    <t>Cinderella (1950)</t>
  </si>
  <si>
    <t>The Omen (1976)</t>
  </si>
  <si>
    <t>Notorious (1946)</t>
  </si>
  <si>
    <t>Lolita (1962)</t>
  </si>
  <si>
    <t>Hamlet (2000)</t>
  </si>
  <si>
    <t>Carrie (1976)</t>
  </si>
  <si>
    <t>A Nightmare on Elm Street (1984)</t>
  </si>
  <si>
    <t>Dawn of the Dead (1979)</t>
  </si>
  <si>
    <t>The Day the Earth Stood Still (2003)</t>
  </si>
  <si>
    <t>The Fog (1980)</t>
  </si>
  <si>
    <t>Trance (2010)</t>
  </si>
  <si>
    <t>Snitch (2012)</t>
  </si>
  <si>
    <t>King Kong (1933)</t>
  </si>
  <si>
    <t>House of Wax (1953)</t>
  </si>
  <si>
    <t>Friday the 13th (1980)</t>
  </si>
  <si>
    <t>Crossroads (2015)</t>
  </si>
  <si>
    <t>Halloween (1978)</t>
  </si>
  <si>
    <t>profit</t>
  </si>
  <si>
    <t>category</t>
  </si>
  <si>
    <t>categoryNice</t>
  </si>
  <si>
    <t>biggest_budgets</t>
  </si>
  <si>
    <t>Biggest budgets</t>
  </si>
  <si>
    <t>biggest_money_losers</t>
  </si>
  <si>
    <t>Biggest money losers</t>
  </si>
  <si>
    <t>low_budget_winners</t>
  </si>
  <si>
    <t>Low budget winners</t>
  </si>
  <si>
    <t>most_profitable</t>
  </si>
  <si>
    <t>Most Profitable</t>
  </si>
  <si>
    <t>image</t>
  </si>
  <si>
    <t>link</t>
  </si>
  <si>
    <t>avatar.jpg</t>
  </si>
  <si>
    <t>http://www.imdb.com/title/tt0499549/?ref_=nv_sr_1</t>
  </si>
  <si>
    <t>starwarsepviitheforceawakens.jpg</t>
  </si>
  <si>
    <t>http://www.imdb.com/title/tt2488496/?ref_=nv_sr_1</t>
  </si>
  <si>
    <t>piratesofthecaribbeanatworldsend.jpg</t>
  </si>
  <si>
    <t>http://www.imdb.com/title/tt0449088/?ref_=nv_sr_4</t>
  </si>
  <si>
    <t>spectre.jpg</t>
  </si>
  <si>
    <t>http://www.imdb.com/title/tt2379713/?ref_=nv_sr_1</t>
  </si>
  <si>
    <t>theloneranger.jpg</t>
  </si>
  <si>
    <t>http://www.imdb.com/title/tt1210819/?ref_=nv_sr_1</t>
  </si>
  <si>
    <t>Action, Adventure, Sci-Fi</t>
  </si>
  <si>
    <t>johncarter.jpg</t>
  </si>
  <si>
    <t>http://www.imdb.com/title/tt0401729/?ref_=nv_sr_1</t>
  </si>
  <si>
    <t>thedarkknightrises.jpg</t>
  </si>
  <si>
    <t>http://www.imdb.com/title/tt1345836/?ref_=nv_sr_1</t>
  </si>
  <si>
    <t>tangled.jpg</t>
  </si>
  <si>
    <t>http://www.imdb.com/title/tt0398286/?ref_=nv_sr_1</t>
  </si>
  <si>
    <t>spiderman3.jpg</t>
  </si>
  <si>
    <t>http://www.imdb.com/title/tt0413300/?ref_=nv_sr_3</t>
  </si>
  <si>
    <t>harrypotterandthehalfbloodprince.jpg</t>
  </si>
  <si>
    <t>http://www.imdb.com/title/tt0417741/?ref_=nv_sr_1</t>
  </si>
  <si>
    <t>thehobbitanunexpectedjourney.jpg</t>
  </si>
  <si>
    <t>http://www.imdb.com/title/tt0903624/?ref_=nv_sr_1</t>
  </si>
  <si>
    <t>piratesofthecaribbeanonstrangertides.jpg</t>
  </si>
  <si>
    <t>http://www.imdb.com/title/tt1298650/?ref_=nv_sr_3</t>
  </si>
  <si>
    <t>thehobbitthedesolationofsmaug.jpg</t>
  </si>
  <si>
    <t>http://www.imdb.com/title/tt1170358/?ref_=nv_sr_1</t>
  </si>
  <si>
    <t>thehobbitthebattleofthefivearmies.jpg</t>
  </si>
  <si>
    <t>http://www.imdb.com/title/tt2310332/?ref_=nv_sr_1</t>
  </si>
  <si>
    <t>supermanreturns.jpg</t>
  </si>
  <si>
    <t>http://www.imdb.com/title/tt0348150/?ref_=nv_sr_1</t>
  </si>
  <si>
    <t>quantumofsolace.jpg</t>
  </si>
  <si>
    <t>http://www.imdb.com/title/tt0830515/?ref_=nv_sr_1</t>
  </si>
  <si>
    <t>jurassicworld.jpg</t>
  </si>
  <si>
    <t>http://www.imdb.com/title/tt0369610/?ref_=nv_sr_1</t>
  </si>
  <si>
    <t>piratesofthecaribbeandeadmanschest.jpg</t>
  </si>
  <si>
    <t>http://www.imdb.com/title/tt0383574/?ref_=nv_sr_5</t>
  </si>
  <si>
    <t>thelionking.jpg</t>
  </si>
  <si>
    <t>http://www.imdb.com/title/tt0110357/?ref_=nv_sr_1</t>
  </si>
  <si>
    <t>marsneedsmoms.jpg</t>
  </si>
  <si>
    <t>http://www.imdb.com/title/tt1305591/?ref_=nv_sr_1</t>
  </si>
  <si>
    <t>Comedy, Drama, Romance</t>
  </si>
  <si>
    <t>Action, Adventure, Drama</t>
  </si>
  <si>
    <t>elmariachi.jpg</t>
  </si>
  <si>
    <t>http://www.imdb.com/title/tt0104815/?ref_=nv_sr_1</t>
  </si>
  <si>
    <t>slacker.jpg</t>
  </si>
  <si>
    <t>http://www.imdb.com/title/tt0102943/?ref_=nv_sr_2</t>
  </si>
  <si>
    <t>Porn</t>
  </si>
  <si>
    <t>deepthroat.jpg</t>
  </si>
  <si>
    <t>https://en.wikipedia.org/wiki/Deep_Throat_(film)</t>
  </si>
  <si>
    <t>inthecompanyofmen.jpg</t>
  </si>
  <si>
    <t>http://www.imdb.com/title/tt0119361/?ref_=nv_sr_1</t>
  </si>
  <si>
    <t>Comedy</t>
  </si>
  <si>
    <t>clerks.jpg</t>
  </si>
  <si>
    <t>http://www.imdb.com/title/tt0109445/?ref_=nv_sr_1</t>
  </si>
  <si>
    <t>thebrothersmcmullen.jpg</t>
  </si>
  <si>
    <t>http://www.imdb.com/title/tt0112585/?ref_=nv_sr_1</t>
  </si>
  <si>
    <t>Drama, Romance</t>
  </si>
  <si>
    <t>gabriela.jpg</t>
  </si>
  <si>
    <t>http://www.imdb.com/title/tt0189541/?ref_=fn_al_tt_3</t>
  </si>
  <si>
    <t>supersizeme.jpg</t>
  </si>
  <si>
    <t>http://www.imdb.com/title/tt0390521/?ref_=nv_sr_1</t>
  </si>
  <si>
    <t>pi.jpg</t>
  </si>
  <si>
    <t>http://www.imdb.com/title/tt0138704/?ref_=fn_al_tt_1</t>
  </si>
  <si>
    <t>facingthegiants.jpg</t>
  </si>
  <si>
    <t>http://www.imdb.com/title/tt0805526/?ref_=fn_al_tt_1</t>
  </si>
  <si>
    <t>hollywoodshuffle.jpg</t>
  </si>
  <si>
    <t>http://www.imdb.com/title/tt0093200/?ref_=nv_sr_1</t>
  </si>
  <si>
    <t>themighty.jpg</t>
  </si>
  <si>
    <t>http://www.imdb.com/title/tt0119670/?ref_=nv_sr_4</t>
  </si>
  <si>
    <t>thegallows.jpg</t>
  </si>
  <si>
    <t>http://www.imdb.com/title/tt2309260/?ref_=nv_sr_1</t>
  </si>
  <si>
    <t>Drama, History, War</t>
  </si>
  <si>
    <t>yoursisterssister.jpg</t>
  </si>
  <si>
    <t>http://www.imdb.com/title/tt1742336/?ref_=nv_sr_1</t>
  </si>
  <si>
    <t>rank</t>
  </si>
  <si>
    <t>genres</t>
  </si>
  <si>
    <t>genre_main</t>
  </si>
  <si>
    <t>start_value</t>
  </si>
  <si>
    <t>rating_imdb</t>
  </si>
  <si>
    <t>rating_rt</t>
  </si>
  <si>
    <t>rating_higher_imdb</t>
  </si>
  <si>
    <t>rating_higher_rt</t>
  </si>
  <si>
    <t>rating_lower_imdb</t>
  </si>
  <si>
    <t>rating_lower_rt</t>
  </si>
  <si>
    <t>rating_higher</t>
  </si>
  <si>
    <t>rating_lower</t>
  </si>
  <si>
    <t>rating_outlier_between</t>
  </si>
  <si>
    <t>Action,Adventure,Fantasy</t>
  </si>
  <si>
    <t>Action</t>
  </si>
  <si>
    <t>Biography, Drama, History</t>
  </si>
  <si>
    <t>Biography</t>
  </si>
  <si>
    <t>cleopatra.jpg</t>
  </si>
  <si>
    <t>http://www.rottentomatoes.com/m/1004330-cleopatra/</t>
  </si>
  <si>
    <t>Action,Adventure,Thriller</t>
  </si>
  <si>
    <t>Action,Adventure,Romance</t>
  </si>
  <si>
    <t>Drama</t>
  </si>
  <si>
    <t>titanic.jpg</t>
  </si>
  <si>
    <t>http://www.rottentomatoes.com/m/titanic/</t>
  </si>
  <si>
    <t>Action,Thriller</t>
  </si>
  <si>
    <t>Action,Adventure,Sci-Fi</t>
  </si>
  <si>
    <t>Animation,Adventure,Comedy</t>
  </si>
  <si>
    <t>Animation</t>
  </si>
  <si>
    <t>Action,Adventure,Western</t>
  </si>
  <si>
    <t>Adventure,Family,Fantasy</t>
  </si>
  <si>
    <t>Adventure</t>
  </si>
  <si>
    <t>waterworld.jpg</t>
  </si>
  <si>
    <t>http://www.rottentomatoes.com/m/waterworld/</t>
  </si>
  <si>
    <t>Adventure,Fantasy</t>
  </si>
  <si>
    <t>Action,Adventure</t>
  </si>
  <si>
    <t>Comedy, Romance</t>
  </si>
  <si>
    <t>towncountry.jpg</t>
  </si>
  <si>
    <t>http://www.rottentomatoes.com/m/town_and_country/</t>
  </si>
  <si>
    <t>Comedy, Action, Sci-Fi</t>
  </si>
  <si>
    <t>theadventuresofplutonash.jpg</t>
  </si>
  <si>
    <t>http://www.rottentomatoes.com/m/adventures_of_pluto_nash/</t>
  </si>
  <si>
    <t>Animation,Action,Adventure</t>
  </si>
  <si>
    <t>Action, Adventure, Comedy</t>
  </si>
  <si>
    <t>cutthroatisland.jpg</t>
  </si>
  <si>
    <t>http://www.rottentomatoes.com/m/cutthroat_island/</t>
  </si>
  <si>
    <t>Adventure, Drama, Romance</t>
  </si>
  <si>
    <t>heavensgate.jpg</t>
  </si>
  <si>
    <t>http://www.rottentomatoes.com/m/heavens_gate/</t>
  </si>
  <si>
    <t>thefalloftheromanempire.jpg</t>
  </si>
  <si>
    <t>http://www.rottentomatoes.com/m/fall_of_the_roman_empire/</t>
  </si>
  <si>
    <t>Comedy, Drama, Musical</t>
  </si>
  <si>
    <t>darlinglili.jpg</t>
  </si>
  <si>
    <t>http://www.rottentomatoes.com/m/darling_lili/</t>
  </si>
  <si>
    <t>lionofthedesert.jpg</t>
  </si>
  <si>
    <t>http://www.rottentomatoes.com/m/lion_of_the_desert/</t>
  </si>
  <si>
    <t>inchon.jpg</t>
  </si>
  <si>
    <t>http://www.imdb.com/title/tt0084132/?ref_=fn_al_tt_1</t>
  </si>
  <si>
    <t>Animation, Family, Fantasy</t>
  </si>
  <si>
    <t>fantasia2000.jpg</t>
  </si>
  <si>
    <t>http://www.rottentomatoes.com/m/fantasia_2000/</t>
  </si>
  <si>
    <t>Action, Drama, Thriller</t>
  </si>
  <si>
    <t>raisethetitanic.jpg</t>
  </si>
  <si>
    <t>http://www.rottentomatoes.com/m/raise_the_titanic/</t>
  </si>
  <si>
    <t>Animation, Comedy, Fantasy</t>
  </si>
  <si>
    <t>monkeybone.jpg</t>
  </si>
  <si>
    <t>http://www.rottentomatoes.com/m/monkeybone/</t>
  </si>
  <si>
    <t>Action, Adventure, History</t>
  </si>
  <si>
    <t>the13thwarrior.jpg</t>
  </si>
  <si>
    <t>http://www.rottentomatoes.com/m/13th_warrior/</t>
  </si>
  <si>
    <t>Action, Adventure, Horror</t>
  </si>
  <si>
    <t>asoundofthunder.jpg</t>
  </si>
  <si>
    <t>http://www.rottentomatoes.com/m/sound_of_thunder/</t>
  </si>
  <si>
    <t>Action, Drama, Sci-Fi</t>
  </si>
  <si>
    <t>soldier.jpg</t>
  </si>
  <si>
    <t>http://www.rottentomatoes.com/m/1083934-soldier/</t>
  </si>
  <si>
    <t>thepostman.jpg</t>
  </si>
  <si>
    <t>http://www.rottentomatoes.com/m/postman/</t>
  </si>
  <si>
    <t>thealamo.jpg</t>
  </si>
  <si>
    <t>http://www.rottentomatoes.com/m/general-santa-ana/</t>
  </si>
  <si>
    <t>hudsonhawk.jpg</t>
  </si>
  <si>
    <t>http://www.rottentomatoes.com/m/hudson_hawk/</t>
  </si>
  <si>
    <t>Comedy, Drama, Music</t>
  </si>
  <si>
    <t>sweetcharity.jpg</t>
  </si>
  <si>
    <t>http://www.rottentomatoes.com/m/sweet_charity/</t>
  </si>
  <si>
    <t>Drama, Sci-Fi, Thriller</t>
  </si>
  <si>
    <t>primer.jpg</t>
  </si>
  <si>
    <t>http://www.rottentomatoes.com/m/primer/</t>
  </si>
  <si>
    <t>Action,Crime,Drama</t>
  </si>
  <si>
    <t>Comedy,Drama</t>
  </si>
  <si>
    <t>Drama,Romance</t>
  </si>
  <si>
    <t>Comedy,Drama,Romance</t>
  </si>
  <si>
    <t>Documentary,Comedy,Drama</t>
  </si>
  <si>
    <t>Documentary</t>
  </si>
  <si>
    <t>Drama,Mystery,Thriller</t>
  </si>
  <si>
    <t>Horror,Thriller</t>
  </si>
  <si>
    <t>Horror</t>
  </si>
  <si>
    <t>Drama,Sport</t>
  </si>
  <si>
    <t>Drama, Music, Romance</t>
  </si>
  <si>
    <t>once.jpg</t>
  </si>
  <si>
    <t>http://www.rottentomatoes.com/m/once/</t>
  </si>
  <si>
    <t>Drama, Romance, Sci-Fi</t>
  </si>
  <si>
    <t>anotherearth.jpg</t>
  </si>
  <si>
    <t>http://www.rottentomatoes.com/m/another_earth/</t>
  </si>
  <si>
    <t>tadpole.jpg</t>
  </si>
  <si>
    <t>http://www.imdb.com/title/tt0271219/?ref_=fn_al_tt_1</t>
  </si>
  <si>
    <t>weekend.jpg</t>
  </si>
  <si>
    <t>http://www.rottentomatoes.com/m/weekend_2011/</t>
  </si>
  <si>
    <t>thegracecard.jpg</t>
  </si>
  <si>
    <t>http://www.imdb.com/title/tt1544600/?ref_=nv_sr_1</t>
  </si>
  <si>
    <t>Drama, History, Romance</t>
  </si>
  <si>
    <t>gonewiththewind.jpg</t>
  </si>
  <si>
    <t>http://www.rottentomatoes.com/m/gone_with_the_wind/</t>
  </si>
  <si>
    <t>Animation, Drama, Family</t>
  </si>
  <si>
    <t>bambi.jpg</t>
  </si>
  <si>
    <t>http://www.rottentomatoes.com/m/bambi/</t>
  </si>
  <si>
    <t>Action, Adventure, Fantasy</t>
  </si>
  <si>
    <t>starwarsepivanewhope.jpg</t>
  </si>
  <si>
    <t>http://www.imdb.com/title/tt0076759/?ref_=nv_sr_3</t>
  </si>
  <si>
    <t>snowwhiteandthesevendwarfs.jpg</t>
  </si>
  <si>
    <t>http://www.rottentomatoes.com/m/the_house_of_magical_sounds_1937/</t>
  </si>
  <si>
    <t>cinderella.jpg</t>
  </si>
  <si>
    <t>http://www.rottentomatoes.com/m/1004186-cinderella/</t>
  </si>
  <si>
    <t>Biography, Drama, Family</t>
  </si>
  <si>
    <t>thesoundofmusic.jpg</t>
  </si>
  <si>
    <t>http://www.rottentomatoes.com/m/sound_of_music/</t>
  </si>
  <si>
    <t>Adventure, Drama, Thriller</t>
  </si>
  <si>
    <t>jaws.jpg</t>
  </si>
  <si>
    <t>http://www.rottentomatoes.com/m/jaws/</t>
  </si>
  <si>
    <t>theexorcist.jpg</t>
  </si>
  <si>
    <t>http://www.rottentomatoes.com/m/exorcist/</t>
  </si>
  <si>
    <t>Family, Sci-Fi</t>
  </si>
  <si>
    <t>Family</t>
  </si>
  <si>
    <t>ettheextraterrestrial.jpg</t>
  </si>
  <si>
    <t>http://www.imdb.com/title/tt0083866/?ref_=nv_sr_4</t>
  </si>
  <si>
    <t>Adventure, Sci-Fi, Thriller</t>
  </si>
  <si>
    <t>jurassicpark.jpg</t>
  </si>
  <si>
    <t>http://www.rottentomatoes.com/m/jurassic_park/</t>
  </si>
  <si>
    <t>Crime, Drama</t>
  </si>
  <si>
    <t>Crime</t>
  </si>
  <si>
    <t>thegodfather.jpg</t>
  </si>
  <si>
    <t>http://www.rottentomatoes.com/m/godfather/</t>
  </si>
  <si>
    <t>starwarsepvtheempirestrikesback.jpg</t>
  </si>
  <si>
    <t>http://www.imdb.com/title/tt0080684/?ref_=fn_al_tt_1</t>
  </si>
  <si>
    <t>Animation,Adventure,Drama</t>
  </si>
  <si>
    <t>Musical, Romance</t>
  </si>
  <si>
    <t>Musical</t>
  </si>
  <si>
    <t>grease.jpg</t>
  </si>
  <si>
    <t>http://www.rottentomatoes.com/m/grease/</t>
  </si>
  <si>
    <t>fantasia.jpg</t>
  </si>
  <si>
    <t>http://www.rottentomatoes.com/m/fantasia/</t>
  </si>
  <si>
    <t>thelordoftheringsthereturnoftheking.jpg</t>
  </si>
  <si>
    <t>http://www.rottentomatoes.com/m/the_lord_of_the_rings_the_return_of_the_king/</t>
  </si>
  <si>
    <t>Lolita 2000</t>
  </si>
  <si>
    <t>lolita2000.jpg</t>
  </si>
  <si>
    <t>http://www.imdb.com/title/tt0130089/?ref_=nv_sr_1</t>
  </si>
  <si>
    <t>Sci-Fi</t>
  </si>
  <si>
    <t>Fantasia 2000</t>
  </si>
  <si>
    <t>avg imdb</t>
  </si>
  <si>
    <t>avg rt</t>
  </si>
  <si>
    <t>avg all</t>
  </si>
  <si>
    <t>2*sd imdb</t>
  </si>
  <si>
    <t>2*sd rt</t>
  </si>
  <si>
    <t>2*sd all</t>
  </si>
  <si>
    <t>upper</t>
  </si>
  <si>
    <t>lower</t>
  </si>
  <si>
    <t>rating_outliers_internal_imdb</t>
  </si>
  <si>
    <t>rating_outliers_internal_rt</t>
  </si>
  <si>
    <t>diff</t>
  </si>
  <si>
    <t>avg diff</t>
  </si>
  <si>
    <t>2*sd diff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</si>
</sst>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3" x14ac:knownFonts="1">
    <font>
      <sz val="12"/>
      <color theme="1"/>
      <name val="Calibri"/>
      <family val="2"/>
      <scheme val="minor"/>
    </font>
    <font>
      <sz val="12"/>
      <color rgb="FFFF0000"/>
      <name val="Calibri"/>
      <family val="2"/>
      <scheme val="minor"/>
    </font>
    <font>
      <b/>
      <sz val="12"/>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auto="1"/>
      </left>
      <right/>
      <top/>
      <bottom/>
      <diagonal/>
    </border>
  </borders>
  <cellStyleXfs count="1">
    <xf numFmtId="0" fontId="0" fillId="0" borderId="0"/>
  </cellStyleXfs>
  <cellXfs count="31">
    <xf numFmtId="0" fontId="0" fillId="0" borderId="0" xfId="0"/>
    <xf numFmtId="20" fontId="0" fillId="0" borderId="0" xfId="0" applyNumberFormat="1"/>
    <xf numFmtId="16" fontId="0" fillId="0" borderId="0" xfId="0" applyNumberFormat="1"/>
    <xf numFmtId="3" fontId="0" fillId="0" borderId="0" xfId="0" applyNumberFormat="1"/>
    <xf numFmtId="164" fontId="0" fillId="0" borderId="0" xfId="0" applyNumberFormat="1"/>
    <xf numFmtId="1" fontId="0" fillId="0" borderId="0" xfId="0" applyNumberFormat="1"/>
    <xf numFmtId="0" fontId="0" fillId="0" borderId="0" xfId="0" applyAlignment="1">
      <alignment horizontal="right"/>
    </xf>
    <xf numFmtId="1" fontId="0" fillId="0" borderId="0" xfId="0" applyNumberFormat="1" applyAlignment="1">
      <alignment horizontal="right"/>
    </xf>
    <xf numFmtId="0" fontId="0" fillId="2" borderId="0" xfId="0" applyFill="1"/>
    <xf numFmtId="0" fontId="0" fillId="0" borderId="0" xfId="0" applyAlignment="1">
      <alignment horizontal="left"/>
    </xf>
    <xf numFmtId="2" fontId="0" fillId="2" borderId="0" xfId="0" applyNumberFormat="1" applyFill="1"/>
    <xf numFmtId="3" fontId="0" fillId="2" borderId="0" xfId="0" applyNumberFormat="1" applyFill="1"/>
    <xf numFmtId="20" fontId="0" fillId="0" borderId="0" xfId="0" applyNumberFormat="1" applyAlignment="1">
      <alignment horizontal="left"/>
    </xf>
    <xf numFmtId="16" fontId="0" fillId="0" borderId="0" xfId="0" applyNumberFormat="1" applyAlignment="1">
      <alignment horizontal="left"/>
    </xf>
    <xf numFmtId="0" fontId="0" fillId="0" borderId="1" xfId="0" applyBorder="1"/>
    <xf numFmtId="0" fontId="0" fillId="0" borderId="0" xfId="0" applyAlignment="1">
      <alignment wrapText="1"/>
    </xf>
    <xf numFmtId="0" fontId="0" fillId="0" borderId="0" xfId="0" applyFill="1"/>
    <xf numFmtId="1" fontId="0" fillId="0" borderId="0" xfId="0" applyNumberFormat="1" applyFill="1" applyAlignment="1">
      <alignment horizontal="right"/>
    </xf>
    <xf numFmtId="14" fontId="0" fillId="0" borderId="0" xfId="0" applyNumberFormat="1" applyFill="1"/>
    <xf numFmtId="1" fontId="0" fillId="0" borderId="0" xfId="0" applyNumberFormat="1" applyFill="1"/>
    <xf numFmtId="0" fontId="1" fillId="0" borderId="0" xfId="0" applyFont="1" applyFill="1" applyAlignment="1">
      <alignment horizontal="right"/>
    </xf>
    <xf numFmtId="0" fontId="1" fillId="0" borderId="0" xfId="0" applyFont="1" applyFill="1"/>
    <xf numFmtId="0" fontId="1" fillId="0" borderId="0" xfId="0" applyFont="1" applyFill="1" applyAlignment="1">
      <alignment horizontal="center"/>
    </xf>
    <xf numFmtId="3" fontId="0" fillId="0" borderId="0" xfId="0" applyNumberFormat="1" applyFill="1"/>
    <xf numFmtId="49" fontId="0" fillId="0" borderId="0" xfId="0" applyNumberFormat="1" applyFill="1"/>
    <xf numFmtId="164" fontId="0" fillId="0" borderId="0" xfId="0" applyNumberFormat="1" applyFill="1"/>
    <xf numFmtId="0" fontId="2" fillId="0" borderId="0" xfId="0" applyFont="1"/>
    <xf numFmtId="0" fontId="0" fillId="0" borderId="0" xfId="0" applyFont="1"/>
    <xf numFmtId="2" fontId="0" fillId="0" borderId="0" xfId="0" applyNumberFormat="1"/>
    <xf numFmtId="1" fontId="2" fillId="0" borderId="0" xfId="0" applyNumberFormat="1" applyFont="1"/>
    <xf numFmtId="1" fontId="0" fillId="0" borderId="0" xfId="0" applyNumberFormat="1" applyFont="1"/>
  </cellXfs>
  <cellStyles count="1">
    <cellStyle name="Normal" xfId="0" builtinId="0"/>
  </cellStyles>
  <dxfs count="1">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14"/>
  <sheetViews>
    <sheetView workbookViewId="0">
      <selection activeCell="N42" sqref="N42"/>
    </sheetView>
  </sheetViews>
  <sheetFormatPr baseColWidth="10" defaultRowHeight="16" x14ac:dyDescent="0.2"/>
  <cols>
    <col min="1" max="4" width="10.83203125" style="5"/>
    <col min="7" max="7" width="16.33203125" bestFit="1" customWidth="1"/>
    <col min="8" max="8" width="13.6640625" bestFit="1" customWidth="1"/>
    <col min="9" max="9" width="15.1640625" bestFit="1" customWidth="1"/>
  </cols>
  <sheetData>
    <row r="1" spans="1:9" x14ac:dyDescent="0.2">
      <c r="A1" s="5" t="s">
        <v>5331</v>
      </c>
      <c r="B1" s="7" t="s">
        <v>5324</v>
      </c>
      <c r="C1" s="5" t="s">
        <v>5325</v>
      </c>
      <c r="D1" s="5" t="s">
        <v>5323</v>
      </c>
      <c r="E1" t="s">
        <v>5326</v>
      </c>
      <c r="F1" t="s">
        <v>5327</v>
      </c>
      <c r="G1" t="s">
        <v>5328</v>
      </c>
      <c r="H1" t="s">
        <v>5329</v>
      </c>
      <c r="I1" t="s">
        <v>5330</v>
      </c>
    </row>
    <row r="2" spans="1:9" x14ac:dyDescent="0.2">
      <c r="A2" s="5">
        <v>1</v>
      </c>
      <c r="B2" s="7">
        <v>12</v>
      </c>
      <c r="C2" s="5">
        <v>18</v>
      </c>
      <c r="D2" s="5">
        <v>2009</v>
      </c>
      <c r="E2" s="4">
        <v>40341</v>
      </c>
      <c r="F2" t="s">
        <v>0</v>
      </c>
      <c r="G2" s="3">
        <v>425000000</v>
      </c>
      <c r="H2" s="3">
        <v>760507625</v>
      </c>
      <c r="I2" s="3">
        <v>2783918982</v>
      </c>
    </row>
    <row r="3" spans="1:9" x14ac:dyDescent="0.2">
      <c r="A3" s="5">
        <v>2</v>
      </c>
      <c r="B3" s="7">
        <v>12</v>
      </c>
      <c r="C3" s="5">
        <v>18</v>
      </c>
      <c r="D3" s="5">
        <v>2015</v>
      </c>
      <c r="E3" s="4">
        <v>42533</v>
      </c>
      <c r="F3" t="s">
        <v>1</v>
      </c>
      <c r="G3" s="3">
        <v>306000000</v>
      </c>
      <c r="H3" s="3">
        <v>936662225</v>
      </c>
      <c r="I3" s="3">
        <v>2058662225</v>
      </c>
    </row>
    <row r="4" spans="1:9" x14ac:dyDescent="0.2">
      <c r="A4" s="5">
        <v>3</v>
      </c>
      <c r="B4" s="7">
        <v>5</v>
      </c>
      <c r="C4" s="5">
        <v>24</v>
      </c>
      <c r="D4" s="5">
        <v>2007</v>
      </c>
      <c r="E4" s="4">
        <v>39787</v>
      </c>
      <c r="F4" t="s">
        <v>2</v>
      </c>
      <c r="G4" s="3">
        <v>300000000</v>
      </c>
      <c r="H4" s="3">
        <v>309420425</v>
      </c>
      <c r="I4" s="3">
        <v>963420425</v>
      </c>
    </row>
    <row r="5" spans="1:9" x14ac:dyDescent="0.2">
      <c r="A5" s="5">
        <v>4</v>
      </c>
      <c r="B5" s="7">
        <v>11</v>
      </c>
      <c r="C5" s="5">
        <v>6</v>
      </c>
      <c r="D5" s="5">
        <v>2015</v>
      </c>
      <c r="E5" s="4">
        <v>42166</v>
      </c>
      <c r="F5" t="s">
        <v>3</v>
      </c>
      <c r="G5" s="3">
        <v>300000000</v>
      </c>
      <c r="H5" s="3">
        <v>200074175</v>
      </c>
      <c r="I5" s="3">
        <v>879620923</v>
      </c>
    </row>
    <row r="6" spans="1:9" x14ac:dyDescent="0.2">
      <c r="A6" s="5">
        <v>5</v>
      </c>
      <c r="B6" s="7">
        <v>7</v>
      </c>
      <c r="C6" s="5">
        <v>20</v>
      </c>
      <c r="D6" s="5">
        <v>2012</v>
      </c>
      <c r="E6" s="4">
        <v>41493</v>
      </c>
      <c r="F6" t="s">
        <v>4</v>
      </c>
      <c r="G6" s="3">
        <v>275000000</v>
      </c>
      <c r="H6" s="3">
        <v>448139099</v>
      </c>
      <c r="I6" s="3">
        <v>1084439099</v>
      </c>
    </row>
    <row r="7" spans="1:9" x14ac:dyDescent="0.2">
      <c r="A7" s="5">
        <v>6</v>
      </c>
      <c r="B7" s="7">
        <v>7</v>
      </c>
      <c r="C7" s="5">
        <v>2</v>
      </c>
      <c r="D7" s="5">
        <v>2013</v>
      </c>
      <c r="E7" s="4">
        <v>41312</v>
      </c>
      <c r="F7" t="s">
        <v>5</v>
      </c>
      <c r="G7" s="3">
        <v>275000000</v>
      </c>
      <c r="H7" s="3">
        <v>89302115</v>
      </c>
      <c r="I7" s="3">
        <v>260002115</v>
      </c>
    </row>
    <row r="8" spans="1:9" x14ac:dyDescent="0.2">
      <c r="A8" s="5">
        <v>7</v>
      </c>
      <c r="B8" s="7">
        <v>3</v>
      </c>
      <c r="C8" s="5">
        <v>9</v>
      </c>
      <c r="D8" s="5">
        <v>2012</v>
      </c>
      <c r="E8" s="4">
        <v>41155</v>
      </c>
      <c r="F8" t="s">
        <v>6</v>
      </c>
      <c r="G8" s="3">
        <v>275000000</v>
      </c>
      <c r="H8" s="3">
        <v>73058679</v>
      </c>
      <c r="I8" s="3">
        <v>282778100</v>
      </c>
    </row>
    <row r="9" spans="1:9" x14ac:dyDescent="0.2">
      <c r="A9" s="5">
        <v>8</v>
      </c>
      <c r="B9" s="7">
        <v>11</v>
      </c>
      <c r="C9" s="5">
        <v>24</v>
      </c>
      <c r="D9" s="5">
        <v>2010</v>
      </c>
      <c r="E9" s="4">
        <v>40888</v>
      </c>
      <c r="F9" t="s">
        <v>7</v>
      </c>
      <c r="G9" s="3">
        <v>260000000</v>
      </c>
      <c r="H9" s="3">
        <v>200821936</v>
      </c>
      <c r="I9" s="3">
        <v>586581936</v>
      </c>
    </row>
    <row r="10" spans="1:9" x14ac:dyDescent="0.2">
      <c r="A10" s="5">
        <v>9</v>
      </c>
      <c r="B10" s="7">
        <v>5</v>
      </c>
      <c r="C10" s="5">
        <v>4</v>
      </c>
      <c r="D10" s="5">
        <v>2007</v>
      </c>
      <c r="E10" s="4">
        <v>39177</v>
      </c>
      <c r="F10" t="s">
        <v>8</v>
      </c>
      <c r="G10" s="3">
        <v>258000000</v>
      </c>
      <c r="H10" s="3">
        <v>336530303</v>
      </c>
      <c r="I10" s="3">
        <v>894860230</v>
      </c>
    </row>
    <row r="11" spans="1:9" x14ac:dyDescent="0.2">
      <c r="A11" s="5">
        <v>10</v>
      </c>
      <c r="B11" s="7">
        <v>5</v>
      </c>
      <c r="C11" s="5">
        <v>1</v>
      </c>
      <c r="D11" s="5">
        <v>2015</v>
      </c>
      <c r="E11" s="4">
        <v>42009</v>
      </c>
      <c r="F11" t="s">
        <v>9</v>
      </c>
      <c r="G11" s="3">
        <v>250000000</v>
      </c>
      <c r="H11" s="3">
        <v>459005868</v>
      </c>
      <c r="I11" s="3">
        <v>1408218722</v>
      </c>
    </row>
    <row r="12" spans="1:9" x14ac:dyDescent="0.2">
      <c r="A12" s="5">
        <v>11</v>
      </c>
      <c r="B12" s="7">
        <v>5</v>
      </c>
      <c r="C12" s="5">
        <v>6</v>
      </c>
      <c r="D12" s="5">
        <v>2016</v>
      </c>
      <c r="E12" s="4">
        <v>42526</v>
      </c>
      <c r="F12" t="s">
        <v>10</v>
      </c>
      <c r="G12" s="3">
        <v>250000000</v>
      </c>
      <c r="H12" s="3">
        <v>408084349</v>
      </c>
      <c r="I12" s="3">
        <v>1153304495</v>
      </c>
    </row>
    <row r="13" spans="1:9" x14ac:dyDescent="0.2">
      <c r="A13" s="5">
        <v>12</v>
      </c>
      <c r="B13" s="7">
        <v>3</v>
      </c>
      <c r="C13" s="5">
        <v>25</v>
      </c>
      <c r="D13" s="5">
        <v>2016</v>
      </c>
      <c r="E13" s="4">
        <v>43103</v>
      </c>
      <c r="F13" t="s">
        <v>11</v>
      </c>
      <c r="G13" s="3">
        <v>250000000</v>
      </c>
      <c r="H13" s="3">
        <v>330360194</v>
      </c>
      <c r="I13" s="3">
        <v>868160194</v>
      </c>
    </row>
    <row r="14" spans="1:9" x14ac:dyDescent="0.2">
      <c r="A14" s="5">
        <v>13</v>
      </c>
      <c r="B14" s="7">
        <v>12</v>
      </c>
      <c r="C14" s="5">
        <v>14</v>
      </c>
      <c r="D14" s="5">
        <v>2012</v>
      </c>
      <c r="E14" s="4">
        <v>41317</v>
      </c>
      <c r="F14" t="s">
        <v>12</v>
      </c>
      <c r="G14" s="3">
        <v>250000000</v>
      </c>
      <c r="H14" s="3">
        <v>303003568</v>
      </c>
      <c r="I14" s="3">
        <v>1017003568</v>
      </c>
    </row>
    <row r="15" spans="1:9" x14ac:dyDescent="0.2">
      <c r="A15" s="5">
        <v>14</v>
      </c>
      <c r="B15" s="7">
        <v>7</v>
      </c>
      <c r="C15" s="5">
        <v>15</v>
      </c>
      <c r="D15" s="5">
        <v>2009</v>
      </c>
      <c r="E15" s="4">
        <v>40244</v>
      </c>
      <c r="F15" t="s">
        <v>13</v>
      </c>
      <c r="G15" s="3">
        <v>250000000</v>
      </c>
      <c r="H15" s="3">
        <v>301959197</v>
      </c>
      <c r="I15" s="3">
        <v>935083686</v>
      </c>
    </row>
    <row r="16" spans="1:9" x14ac:dyDescent="0.2">
      <c r="A16" s="5">
        <v>15</v>
      </c>
      <c r="B16" s="7">
        <v>12</v>
      </c>
      <c r="C16" s="5">
        <v>13</v>
      </c>
      <c r="D16" s="5">
        <v>2013</v>
      </c>
      <c r="E16" s="4">
        <v>41651</v>
      </c>
      <c r="F16" t="s">
        <v>14</v>
      </c>
      <c r="G16" s="3">
        <v>250000000</v>
      </c>
      <c r="H16" s="3">
        <v>258366855</v>
      </c>
      <c r="I16" s="3">
        <v>960366855</v>
      </c>
    </row>
    <row r="17" spans="1:9" x14ac:dyDescent="0.2">
      <c r="A17" s="5">
        <v>16</v>
      </c>
      <c r="B17" s="7">
        <v>12</v>
      </c>
      <c r="C17" s="5">
        <v>17</v>
      </c>
      <c r="D17" s="5">
        <v>2014</v>
      </c>
      <c r="E17" s="4">
        <v>42136</v>
      </c>
      <c r="F17" t="s">
        <v>15</v>
      </c>
      <c r="G17" s="3">
        <v>250000000</v>
      </c>
      <c r="H17" s="3">
        <v>255119788</v>
      </c>
      <c r="I17" s="3">
        <v>955119788</v>
      </c>
    </row>
    <row r="18" spans="1:9" x14ac:dyDescent="0.2">
      <c r="A18" s="5">
        <v>17</v>
      </c>
      <c r="B18" s="7">
        <v>5</v>
      </c>
      <c r="C18" s="5">
        <v>20</v>
      </c>
      <c r="D18" s="5">
        <v>2011</v>
      </c>
      <c r="E18" s="4">
        <v>41126</v>
      </c>
      <c r="F18" t="s">
        <v>16</v>
      </c>
      <c r="G18" s="3">
        <v>250000000</v>
      </c>
      <c r="H18" s="3">
        <v>241063875</v>
      </c>
      <c r="I18" s="3">
        <v>1045663875</v>
      </c>
    </row>
    <row r="19" spans="1:9" x14ac:dyDescent="0.2">
      <c r="A19" s="5">
        <v>18</v>
      </c>
      <c r="B19" s="7">
        <v>4</v>
      </c>
      <c r="C19" s="5">
        <v>14</v>
      </c>
      <c r="D19" s="5">
        <v>2017</v>
      </c>
      <c r="E19" s="4">
        <v>43135</v>
      </c>
      <c r="F19" t="s">
        <v>17</v>
      </c>
      <c r="G19" s="3">
        <v>250000000</v>
      </c>
      <c r="H19" s="3">
        <v>225764765</v>
      </c>
      <c r="I19" s="3">
        <v>1237444462</v>
      </c>
    </row>
    <row r="20" spans="1:9" x14ac:dyDescent="0.2">
      <c r="A20" s="5">
        <v>19</v>
      </c>
      <c r="B20" s="7">
        <v>6</v>
      </c>
      <c r="C20" s="5">
        <v>28</v>
      </c>
      <c r="D20" s="5">
        <v>2006</v>
      </c>
      <c r="E20" s="4">
        <v>39544</v>
      </c>
      <c r="F20" t="s">
        <v>18</v>
      </c>
      <c r="G20" s="3">
        <v>232000000</v>
      </c>
      <c r="H20" s="3">
        <v>200120000</v>
      </c>
      <c r="I20" s="3">
        <v>374085065</v>
      </c>
    </row>
    <row r="21" spans="1:9" x14ac:dyDescent="0.2">
      <c r="A21" s="5">
        <v>20</v>
      </c>
      <c r="B21" s="7">
        <v>5</v>
      </c>
      <c r="C21" s="5">
        <v>26</v>
      </c>
      <c r="D21" s="5">
        <v>2017</v>
      </c>
      <c r="E21" s="4">
        <v>43501</v>
      </c>
      <c r="F21" t="s">
        <v>19</v>
      </c>
      <c r="G21" s="3">
        <v>230000000</v>
      </c>
      <c r="H21" s="3">
        <v>172558876</v>
      </c>
      <c r="I21" s="3">
        <v>784610092</v>
      </c>
    </row>
    <row r="22" spans="1:9" x14ac:dyDescent="0.2">
      <c r="A22" s="5">
        <v>21</v>
      </c>
      <c r="B22" s="7">
        <v>11</v>
      </c>
      <c r="C22" s="5">
        <v>14</v>
      </c>
      <c r="D22" s="5">
        <v>2008</v>
      </c>
      <c r="E22" s="4">
        <v>39855</v>
      </c>
      <c r="F22" t="s">
        <v>20</v>
      </c>
      <c r="G22" s="3">
        <v>230000000</v>
      </c>
      <c r="H22" s="3">
        <v>169368427</v>
      </c>
      <c r="I22" s="3">
        <v>591692078</v>
      </c>
    </row>
    <row r="23" spans="1:9" x14ac:dyDescent="0.2">
      <c r="A23" s="5">
        <v>22</v>
      </c>
      <c r="B23" s="7">
        <v>5</v>
      </c>
      <c r="C23" s="5">
        <v>4</v>
      </c>
      <c r="D23" s="5">
        <v>2012</v>
      </c>
      <c r="E23" s="4">
        <v>41004</v>
      </c>
      <c r="F23" t="s">
        <v>21</v>
      </c>
      <c r="G23" s="3">
        <v>225000000</v>
      </c>
      <c r="H23" s="3">
        <v>623279547</v>
      </c>
      <c r="I23" s="3">
        <v>1519479547</v>
      </c>
    </row>
    <row r="24" spans="1:9" x14ac:dyDescent="0.2">
      <c r="A24" s="5">
        <v>23</v>
      </c>
      <c r="B24" s="7">
        <v>7</v>
      </c>
      <c r="C24" s="5">
        <v>7</v>
      </c>
      <c r="D24" s="5">
        <v>2006</v>
      </c>
      <c r="E24" s="4">
        <v>38905</v>
      </c>
      <c r="F24" t="s">
        <v>22</v>
      </c>
      <c r="G24" s="3">
        <v>225000000</v>
      </c>
      <c r="H24" s="3">
        <v>423315812</v>
      </c>
      <c r="I24" s="3">
        <v>1066215812</v>
      </c>
    </row>
    <row r="25" spans="1:9" x14ac:dyDescent="0.2">
      <c r="A25" s="5">
        <v>24</v>
      </c>
      <c r="B25" s="7">
        <v>6</v>
      </c>
      <c r="C25" s="5">
        <v>14</v>
      </c>
      <c r="D25" s="5">
        <v>2013</v>
      </c>
      <c r="E25" s="4">
        <v>41676</v>
      </c>
      <c r="F25" t="s">
        <v>23</v>
      </c>
      <c r="G25" s="3">
        <v>225000000</v>
      </c>
      <c r="H25" s="3">
        <v>291045518</v>
      </c>
      <c r="I25" s="3">
        <v>667999518</v>
      </c>
    </row>
    <row r="26" spans="1:9" x14ac:dyDescent="0.2">
      <c r="A26" s="5">
        <v>25</v>
      </c>
      <c r="B26" s="7">
        <v>5</v>
      </c>
      <c r="C26" s="5">
        <v>16</v>
      </c>
      <c r="D26" s="5">
        <v>2008</v>
      </c>
      <c r="E26" s="4">
        <v>39908</v>
      </c>
      <c r="F26" t="s">
        <v>24</v>
      </c>
      <c r="G26" s="3">
        <v>225000000</v>
      </c>
      <c r="H26" s="3">
        <v>141621490</v>
      </c>
      <c r="I26" s="3">
        <v>417341288</v>
      </c>
    </row>
    <row r="27" spans="1:9" x14ac:dyDescent="0.2">
      <c r="A27" s="5">
        <v>26</v>
      </c>
      <c r="B27" s="7">
        <v>7</v>
      </c>
      <c r="C27" s="5">
        <v>3</v>
      </c>
      <c r="D27" s="5">
        <v>2012</v>
      </c>
      <c r="E27" s="4">
        <v>40975</v>
      </c>
      <c r="F27" t="s">
        <v>25</v>
      </c>
      <c r="G27" s="3">
        <v>220000000</v>
      </c>
      <c r="H27" s="3">
        <v>262030663</v>
      </c>
      <c r="I27" s="3">
        <v>757890267</v>
      </c>
    </row>
    <row r="28" spans="1:9" x14ac:dyDescent="0.2">
      <c r="A28" s="5">
        <v>27</v>
      </c>
      <c r="B28" s="7">
        <v>6</v>
      </c>
      <c r="C28" s="5">
        <v>21</v>
      </c>
      <c r="D28" s="5">
        <v>2017</v>
      </c>
      <c r="E28" s="4">
        <v>43349</v>
      </c>
      <c r="F28" t="s">
        <v>26</v>
      </c>
      <c r="G28" s="3">
        <v>217000000</v>
      </c>
      <c r="H28" s="3">
        <v>130168683</v>
      </c>
      <c r="I28" s="3">
        <v>603968683</v>
      </c>
    </row>
    <row r="29" spans="1:9" x14ac:dyDescent="0.2">
      <c r="A29" s="5">
        <v>28</v>
      </c>
      <c r="B29" s="7">
        <v>6</v>
      </c>
      <c r="C29" s="5">
        <v>12</v>
      </c>
      <c r="D29" s="5">
        <v>2015</v>
      </c>
      <c r="E29" s="4">
        <v>42344</v>
      </c>
      <c r="F29" t="s">
        <v>27</v>
      </c>
      <c r="G29" s="3">
        <v>215000000</v>
      </c>
      <c r="H29" s="3">
        <v>652198010</v>
      </c>
      <c r="I29" s="3">
        <v>1671640593</v>
      </c>
    </row>
    <row r="30" spans="1:9" x14ac:dyDescent="0.2">
      <c r="A30" s="5">
        <v>29</v>
      </c>
      <c r="B30" s="7">
        <v>5</v>
      </c>
      <c r="C30" s="5">
        <v>25</v>
      </c>
      <c r="D30" s="5">
        <v>2012</v>
      </c>
      <c r="E30" s="4">
        <v>41644</v>
      </c>
      <c r="F30" t="s">
        <v>28</v>
      </c>
      <c r="G30" s="3">
        <v>215000000</v>
      </c>
      <c r="H30" s="3">
        <v>179020854</v>
      </c>
      <c r="I30" s="3">
        <v>654213485</v>
      </c>
    </row>
    <row r="31" spans="1:9" x14ac:dyDescent="0.2">
      <c r="A31" s="5">
        <v>30</v>
      </c>
      <c r="B31" s="7">
        <v>6</v>
      </c>
      <c r="C31" s="5">
        <v>24</v>
      </c>
      <c r="D31" s="5">
        <v>2009</v>
      </c>
      <c r="E31" s="4">
        <v>40518</v>
      </c>
      <c r="F31" t="s">
        <v>29</v>
      </c>
      <c r="G31" s="3">
        <v>210000000</v>
      </c>
      <c r="H31" s="3">
        <v>402111870</v>
      </c>
      <c r="I31" s="3">
        <v>836519699</v>
      </c>
    </row>
    <row r="32" spans="1:9" x14ac:dyDescent="0.2">
      <c r="A32" s="5">
        <v>31</v>
      </c>
      <c r="B32" s="7">
        <v>6</v>
      </c>
      <c r="C32" s="5">
        <v>27</v>
      </c>
      <c r="D32" s="5">
        <v>2014</v>
      </c>
      <c r="E32" s="4">
        <v>42435</v>
      </c>
      <c r="F32" t="s">
        <v>30</v>
      </c>
      <c r="G32" s="3">
        <v>210000000</v>
      </c>
      <c r="H32" s="3">
        <v>245439076</v>
      </c>
      <c r="I32" s="3">
        <v>1104039076</v>
      </c>
    </row>
    <row r="33" spans="1:9" x14ac:dyDescent="0.2">
      <c r="A33" s="5">
        <v>32</v>
      </c>
      <c r="B33" s="7">
        <v>5</v>
      </c>
      <c r="C33" s="5">
        <v>26</v>
      </c>
      <c r="D33" s="5">
        <v>2006</v>
      </c>
      <c r="E33" s="4">
        <v>39483</v>
      </c>
      <c r="F33" t="s">
        <v>31</v>
      </c>
      <c r="G33" s="3">
        <v>210000000</v>
      </c>
      <c r="H33" s="3">
        <v>234362462</v>
      </c>
      <c r="I33" s="3">
        <v>459260946</v>
      </c>
    </row>
    <row r="34" spans="1:9" x14ac:dyDescent="0.2">
      <c r="A34" s="5">
        <v>33</v>
      </c>
      <c r="B34" s="7">
        <v>5</v>
      </c>
      <c r="C34" s="5">
        <v>14</v>
      </c>
      <c r="D34" s="5">
        <v>2010</v>
      </c>
      <c r="E34" s="4">
        <v>40579</v>
      </c>
      <c r="F34" t="s">
        <v>32</v>
      </c>
      <c r="G34" s="3">
        <v>210000000</v>
      </c>
      <c r="H34" s="3">
        <v>105269730</v>
      </c>
      <c r="I34" s="3">
        <v>322241588</v>
      </c>
    </row>
    <row r="35" spans="1:9" x14ac:dyDescent="0.2">
      <c r="A35" s="5">
        <v>34</v>
      </c>
      <c r="B35" s="7">
        <v>5</v>
      </c>
      <c r="C35" s="5">
        <v>18</v>
      </c>
      <c r="D35" s="5">
        <v>2012</v>
      </c>
      <c r="E35" s="4">
        <v>41430</v>
      </c>
      <c r="F35" t="s">
        <v>33</v>
      </c>
      <c r="G35" s="3">
        <v>209000000</v>
      </c>
      <c r="H35" s="3">
        <v>65233400</v>
      </c>
      <c r="I35" s="3">
        <v>305218228</v>
      </c>
    </row>
    <row r="36" spans="1:9" x14ac:dyDescent="0.2">
      <c r="A36" s="5">
        <v>35</v>
      </c>
      <c r="B36" s="7">
        <v>12</v>
      </c>
      <c r="C36" s="5">
        <v>14</v>
      </c>
      <c r="D36" s="5">
        <v>2005</v>
      </c>
      <c r="E36" s="4">
        <v>38760</v>
      </c>
      <c r="F36" t="s">
        <v>34</v>
      </c>
      <c r="G36" s="3">
        <v>207000000</v>
      </c>
      <c r="H36" s="3">
        <v>218080025</v>
      </c>
      <c r="I36" s="3">
        <v>550517357</v>
      </c>
    </row>
    <row r="37" spans="1:9" x14ac:dyDescent="0.2">
      <c r="A37" s="5">
        <v>36</v>
      </c>
      <c r="B37" s="7">
        <v>12</v>
      </c>
      <c r="C37" s="5">
        <v>7</v>
      </c>
      <c r="D37" s="5">
        <v>2007</v>
      </c>
      <c r="E37" s="4">
        <v>39275</v>
      </c>
      <c r="F37" t="s">
        <v>35</v>
      </c>
      <c r="G37" s="3">
        <v>205000000</v>
      </c>
      <c r="H37" s="3">
        <v>70107728</v>
      </c>
      <c r="I37" s="3">
        <v>367262558</v>
      </c>
    </row>
    <row r="38" spans="1:9" x14ac:dyDescent="0.2">
      <c r="A38" s="5">
        <v>37</v>
      </c>
      <c r="B38" s="7">
        <v>12</v>
      </c>
      <c r="C38" s="5">
        <v>19</v>
      </c>
      <c r="D38" s="5">
        <v>1997</v>
      </c>
      <c r="E38" s="4">
        <v>35988</v>
      </c>
      <c r="F38" t="s">
        <v>36</v>
      </c>
      <c r="G38" s="3">
        <v>200000000</v>
      </c>
      <c r="H38" s="3">
        <v>658672302</v>
      </c>
      <c r="I38" s="3">
        <v>2207615668</v>
      </c>
    </row>
    <row r="39" spans="1:9" x14ac:dyDescent="0.2">
      <c r="A39" s="5">
        <v>38</v>
      </c>
      <c r="B39" s="7">
        <v>12</v>
      </c>
      <c r="C39" s="5">
        <v>16</v>
      </c>
      <c r="D39" s="5">
        <v>2016</v>
      </c>
      <c r="E39" s="4">
        <v>42837</v>
      </c>
      <c r="F39" t="s">
        <v>37</v>
      </c>
      <c r="G39" s="3">
        <v>200000000</v>
      </c>
      <c r="H39" s="3">
        <v>532177324</v>
      </c>
      <c r="I39" s="3">
        <v>1050988488</v>
      </c>
    </row>
    <row r="40" spans="1:9" x14ac:dyDescent="0.2">
      <c r="A40" s="5">
        <v>39</v>
      </c>
      <c r="B40" s="7">
        <v>6</v>
      </c>
      <c r="C40" s="5">
        <v>17</v>
      </c>
      <c r="D40" s="5">
        <v>2016</v>
      </c>
      <c r="E40" s="4">
        <v>42861</v>
      </c>
      <c r="F40" t="s">
        <v>38</v>
      </c>
      <c r="G40" s="3">
        <v>200000000</v>
      </c>
      <c r="H40" s="3">
        <v>486295561</v>
      </c>
      <c r="I40" s="3">
        <v>1022617376</v>
      </c>
    </row>
    <row r="41" spans="1:9" x14ac:dyDescent="0.2">
      <c r="A41" s="5">
        <v>40</v>
      </c>
      <c r="B41" s="7">
        <v>6</v>
      </c>
      <c r="C41" s="5">
        <v>18</v>
      </c>
      <c r="D41" s="5">
        <v>2010</v>
      </c>
      <c r="E41" s="4">
        <v>40700</v>
      </c>
      <c r="F41" t="s">
        <v>39</v>
      </c>
      <c r="G41" s="3">
        <v>200000000</v>
      </c>
      <c r="H41" s="3">
        <v>415004880</v>
      </c>
      <c r="I41" s="3">
        <v>1069818229</v>
      </c>
    </row>
    <row r="42" spans="1:9" x14ac:dyDescent="0.2">
      <c r="A42" s="5">
        <v>41</v>
      </c>
      <c r="B42" s="7">
        <v>5</v>
      </c>
      <c r="C42" s="5">
        <v>3</v>
      </c>
      <c r="D42" s="5">
        <v>2013</v>
      </c>
      <c r="E42" s="4">
        <v>41338</v>
      </c>
      <c r="F42" t="s">
        <v>40</v>
      </c>
      <c r="G42" s="3">
        <v>200000000</v>
      </c>
      <c r="H42" s="3">
        <v>408992272</v>
      </c>
      <c r="I42" s="3">
        <v>1215392272</v>
      </c>
    </row>
    <row r="43" spans="1:9" x14ac:dyDescent="0.2">
      <c r="A43" s="5">
        <v>42</v>
      </c>
      <c r="B43" s="7">
        <v>5</v>
      </c>
      <c r="C43" s="5">
        <v>5</v>
      </c>
      <c r="D43" s="5">
        <v>2017</v>
      </c>
      <c r="E43" s="4">
        <v>42860</v>
      </c>
      <c r="F43" t="s">
        <v>41</v>
      </c>
      <c r="G43" s="3">
        <v>200000000</v>
      </c>
      <c r="H43" s="3">
        <v>389813101</v>
      </c>
      <c r="I43" s="3">
        <v>860477263</v>
      </c>
    </row>
    <row r="44" spans="1:9" x14ac:dyDescent="0.2">
      <c r="A44" s="5">
        <v>43</v>
      </c>
      <c r="B44" s="7">
        <v>6</v>
      </c>
      <c r="C44" s="5">
        <v>30</v>
      </c>
      <c r="D44" s="5">
        <v>2004</v>
      </c>
      <c r="E44" s="4">
        <v>38874</v>
      </c>
      <c r="F44" t="s">
        <v>42</v>
      </c>
      <c r="G44" s="3">
        <v>200000000</v>
      </c>
      <c r="H44" s="3">
        <v>373524485</v>
      </c>
      <c r="I44" s="3">
        <v>795110670</v>
      </c>
    </row>
    <row r="45" spans="1:9" x14ac:dyDescent="0.2">
      <c r="A45" s="5">
        <v>44</v>
      </c>
      <c r="B45" s="7">
        <v>3</v>
      </c>
      <c r="C45" s="5">
        <v>5</v>
      </c>
      <c r="D45" s="5">
        <v>2010</v>
      </c>
      <c r="E45" s="4">
        <v>40301</v>
      </c>
      <c r="F45" t="s">
        <v>43</v>
      </c>
      <c r="G45" s="3">
        <v>200000000</v>
      </c>
      <c r="H45" s="3">
        <v>334191110</v>
      </c>
      <c r="I45" s="3">
        <v>1025491110</v>
      </c>
    </row>
    <row r="46" spans="1:9" x14ac:dyDescent="0.2">
      <c r="A46" s="5">
        <v>45</v>
      </c>
      <c r="B46" s="7">
        <v>11</v>
      </c>
      <c r="C46" s="5">
        <v>8</v>
      </c>
      <c r="D46" s="5">
        <v>2012</v>
      </c>
      <c r="E46" s="4">
        <v>41132</v>
      </c>
      <c r="F46" t="s">
        <v>44</v>
      </c>
      <c r="G46" s="3">
        <v>200000000</v>
      </c>
      <c r="H46" s="3">
        <v>304360277</v>
      </c>
      <c r="I46" s="3">
        <v>1110526981</v>
      </c>
    </row>
    <row r="47" spans="1:9" x14ac:dyDescent="0.2">
      <c r="A47" s="5">
        <v>46</v>
      </c>
      <c r="B47" s="7">
        <v>6</v>
      </c>
      <c r="C47" s="5">
        <v>21</v>
      </c>
      <c r="D47" s="5">
        <v>2013</v>
      </c>
      <c r="E47" s="4">
        <v>41888</v>
      </c>
      <c r="F47" t="s">
        <v>45</v>
      </c>
      <c r="G47" s="3">
        <v>200000000</v>
      </c>
      <c r="H47" s="3">
        <v>268488329</v>
      </c>
      <c r="I47" s="3">
        <v>743588329</v>
      </c>
    </row>
    <row r="48" spans="1:9" x14ac:dyDescent="0.2">
      <c r="A48" s="5">
        <v>47</v>
      </c>
      <c r="B48" s="7">
        <v>3</v>
      </c>
      <c r="C48" s="5">
        <v>8</v>
      </c>
      <c r="D48" s="5">
        <v>2013</v>
      </c>
      <c r="E48" s="4">
        <v>41489</v>
      </c>
      <c r="F48" t="s">
        <v>46</v>
      </c>
      <c r="G48" s="3">
        <v>200000000</v>
      </c>
      <c r="H48" s="3">
        <v>234770996</v>
      </c>
      <c r="I48" s="3">
        <v>490359051</v>
      </c>
    </row>
    <row r="49" spans="1:9" x14ac:dyDescent="0.2">
      <c r="A49" s="5">
        <v>48</v>
      </c>
      <c r="B49" s="7">
        <v>5</v>
      </c>
      <c r="C49" s="5">
        <v>23</v>
      </c>
      <c r="D49" s="5">
        <v>2014</v>
      </c>
      <c r="E49" s="4">
        <v>42313</v>
      </c>
      <c r="F49" t="s">
        <v>47</v>
      </c>
      <c r="G49" s="3">
        <v>200000000</v>
      </c>
      <c r="H49" s="3">
        <v>233921534</v>
      </c>
      <c r="I49" s="3">
        <v>747862775</v>
      </c>
    </row>
    <row r="50" spans="1:9" x14ac:dyDescent="0.2">
      <c r="A50" s="5">
        <v>49</v>
      </c>
      <c r="B50" s="7">
        <v>5</v>
      </c>
      <c r="C50" s="5">
        <v>2</v>
      </c>
      <c r="D50" s="5">
        <v>2014</v>
      </c>
      <c r="E50" s="4">
        <v>41675</v>
      </c>
      <c r="F50" t="s">
        <v>48</v>
      </c>
      <c r="G50" s="3">
        <v>200000000</v>
      </c>
      <c r="H50" s="3">
        <v>202853933</v>
      </c>
      <c r="I50" s="3">
        <v>708996336</v>
      </c>
    </row>
    <row r="51" spans="1:9" x14ac:dyDescent="0.2">
      <c r="A51" s="5">
        <v>50</v>
      </c>
      <c r="B51" s="7">
        <v>6</v>
      </c>
      <c r="C51" s="5">
        <v>24</v>
      </c>
      <c r="D51" s="5">
        <v>2011</v>
      </c>
      <c r="E51" s="4">
        <v>41249</v>
      </c>
      <c r="F51" t="s">
        <v>49</v>
      </c>
      <c r="G51" s="3">
        <v>200000000</v>
      </c>
      <c r="H51" s="3">
        <v>191450875</v>
      </c>
      <c r="I51" s="3">
        <v>560155383</v>
      </c>
    </row>
    <row r="52" spans="1:9" x14ac:dyDescent="0.2">
      <c r="A52" s="5">
        <v>51</v>
      </c>
      <c r="B52" s="7">
        <v>12</v>
      </c>
      <c r="C52" s="5">
        <v>17</v>
      </c>
      <c r="D52" s="5">
        <v>2010</v>
      </c>
      <c r="E52" s="4">
        <v>40675</v>
      </c>
      <c r="F52" t="s">
        <v>50</v>
      </c>
      <c r="G52" s="3">
        <v>200000000</v>
      </c>
      <c r="H52" s="3">
        <v>172062763</v>
      </c>
      <c r="I52" s="3">
        <v>400062763</v>
      </c>
    </row>
    <row r="53" spans="1:9" x14ac:dyDescent="0.2">
      <c r="A53" s="5">
        <v>52</v>
      </c>
      <c r="B53" s="7">
        <v>11</v>
      </c>
      <c r="C53" s="5">
        <v>13</v>
      </c>
      <c r="D53" s="5">
        <v>2009</v>
      </c>
      <c r="E53" s="4">
        <v>40189</v>
      </c>
      <c r="F53">
        <v>2012</v>
      </c>
      <c r="G53" s="3">
        <v>200000000</v>
      </c>
      <c r="H53" s="3">
        <v>166112167</v>
      </c>
      <c r="I53" s="3">
        <v>788408539</v>
      </c>
    </row>
    <row r="54" spans="1:9" x14ac:dyDescent="0.2">
      <c r="A54" s="5">
        <v>53</v>
      </c>
      <c r="B54" s="7">
        <v>5</v>
      </c>
      <c r="C54" s="5">
        <v>21</v>
      </c>
      <c r="D54" s="5">
        <v>2009</v>
      </c>
      <c r="E54" s="4">
        <v>40426</v>
      </c>
      <c r="F54" t="s">
        <v>51</v>
      </c>
      <c r="G54" s="3">
        <v>200000000</v>
      </c>
      <c r="H54" s="3">
        <v>125322469</v>
      </c>
      <c r="I54" s="3">
        <v>365491792</v>
      </c>
    </row>
    <row r="55" spans="1:9" x14ac:dyDescent="0.2">
      <c r="A55" s="5">
        <v>54</v>
      </c>
      <c r="B55" s="7">
        <v>6</v>
      </c>
      <c r="C55" s="5">
        <v>17</v>
      </c>
      <c r="D55" s="5">
        <v>2011</v>
      </c>
      <c r="E55" s="4">
        <v>41035</v>
      </c>
      <c r="F55" t="s">
        <v>52</v>
      </c>
      <c r="G55" s="3">
        <v>200000000</v>
      </c>
      <c r="H55" s="3">
        <v>116601172</v>
      </c>
      <c r="I55" s="3">
        <v>219535492</v>
      </c>
    </row>
    <row r="56" spans="1:9" x14ac:dyDescent="0.2">
      <c r="A56" s="5">
        <v>55</v>
      </c>
      <c r="B56" s="7">
        <v>5</v>
      </c>
      <c r="C56" s="5">
        <v>28</v>
      </c>
      <c r="D56" s="5">
        <v>2010</v>
      </c>
      <c r="E56" s="4">
        <v>41004</v>
      </c>
      <c r="F56" t="s">
        <v>53</v>
      </c>
      <c r="G56" s="3">
        <v>200000000</v>
      </c>
      <c r="H56" s="3">
        <v>90759676</v>
      </c>
      <c r="I56" s="3">
        <v>314594597</v>
      </c>
    </row>
    <row r="57" spans="1:9" x14ac:dyDescent="0.2">
      <c r="A57" s="5">
        <v>56</v>
      </c>
      <c r="B57" s="7">
        <v>6</v>
      </c>
      <c r="C57" s="5">
        <v>29</v>
      </c>
      <c r="D57" s="5">
        <v>2011</v>
      </c>
      <c r="E57" s="4">
        <v>41400</v>
      </c>
      <c r="F57" t="s">
        <v>54</v>
      </c>
      <c r="G57" s="3">
        <v>195000000</v>
      </c>
      <c r="H57" s="3">
        <v>352390543</v>
      </c>
      <c r="I57" s="3">
        <v>1123790543</v>
      </c>
    </row>
    <row r="58" spans="1:9" x14ac:dyDescent="0.2">
      <c r="A58" s="5">
        <v>57</v>
      </c>
      <c r="B58" s="7">
        <v>6</v>
      </c>
      <c r="C58" s="5">
        <v>9</v>
      </c>
      <c r="D58" s="5">
        <v>2017</v>
      </c>
      <c r="E58" s="4">
        <v>42984</v>
      </c>
      <c r="F58" t="s">
        <v>55</v>
      </c>
      <c r="G58" s="3">
        <v>195000000</v>
      </c>
      <c r="H58" s="3">
        <v>80101125</v>
      </c>
      <c r="I58" s="3">
        <v>403814493</v>
      </c>
    </row>
    <row r="59" spans="1:9" x14ac:dyDescent="0.2">
      <c r="A59" s="5">
        <v>58</v>
      </c>
      <c r="B59" s="7">
        <v>3</v>
      </c>
      <c r="C59" s="5">
        <v>1</v>
      </c>
      <c r="D59" s="5">
        <v>2013</v>
      </c>
      <c r="E59" s="4">
        <v>41277</v>
      </c>
      <c r="F59" t="s">
        <v>56</v>
      </c>
      <c r="G59" s="3">
        <v>195000000</v>
      </c>
      <c r="H59" s="3">
        <v>65187603</v>
      </c>
      <c r="I59" s="3">
        <v>197687603</v>
      </c>
    </row>
    <row r="60" spans="1:9" x14ac:dyDescent="0.2">
      <c r="A60" s="5">
        <v>59</v>
      </c>
      <c r="B60" s="7">
        <v>4</v>
      </c>
      <c r="C60" s="5">
        <v>3</v>
      </c>
      <c r="D60" s="5">
        <v>2015</v>
      </c>
      <c r="E60" s="4">
        <v>42067</v>
      </c>
      <c r="F60" t="s">
        <v>57</v>
      </c>
      <c r="G60" s="3">
        <v>190000000</v>
      </c>
      <c r="H60" s="3">
        <v>351032910</v>
      </c>
      <c r="I60" s="3">
        <v>1516748684</v>
      </c>
    </row>
    <row r="61" spans="1:9" x14ac:dyDescent="0.2">
      <c r="A61" s="5">
        <v>60</v>
      </c>
      <c r="B61" s="7">
        <v>5</v>
      </c>
      <c r="C61" s="5">
        <v>16</v>
      </c>
      <c r="D61" s="5">
        <v>2013</v>
      </c>
      <c r="E61" s="4">
        <v>41734</v>
      </c>
      <c r="F61" t="s">
        <v>58</v>
      </c>
      <c r="G61" s="3">
        <v>190000000</v>
      </c>
      <c r="H61" s="3">
        <v>228778661</v>
      </c>
      <c r="I61" s="3">
        <v>467381584</v>
      </c>
    </row>
    <row r="62" spans="1:9" x14ac:dyDescent="0.2">
      <c r="A62" s="5">
        <v>61</v>
      </c>
      <c r="B62" s="7">
        <v>6</v>
      </c>
      <c r="C62" s="5">
        <v>21</v>
      </c>
      <c r="D62" s="5">
        <v>2013</v>
      </c>
      <c r="E62" s="4">
        <v>41888</v>
      </c>
      <c r="F62" t="s">
        <v>59</v>
      </c>
      <c r="G62" s="3">
        <v>190000000</v>
      </c>
      <c r="H62" s="3">
        <v>202359711</v>
      </c>
      <c r="I62" s="3">
        <v>531514650</v>
      </c>
    </row>
    <row r="63" spans="1:9" x14ac:dyDescent="0.2">
      <c r="A63" s="5">
        <v>62</v>
      </c>
      <c r="B63" s="7">
        <v>5</v>
      </c>
      <c r="C63" s="5">
        <v>10</v>
      </c>
      <c r="D63" s="5">
        <v>2013</v>
      </c>
      <c r="E63" s="4">
        <v>41552</v>
      </c>
      <c r="F63" t="s">
        <v>60</v>
      </c>
      <c r="G63" s="3">
        <v>190000000</v>
      </c>
      <c r="H63" s="3">
        <v>144840419</v>
      </c>
      <c r="I63" s="3">
        <v>351040419</v>
      </c>
    </row>
    <row r="64" spans="1:9" x14ac:dyDescent="0.2">
      <c r="A64" s="5">
        <v>63</v>
      </c>
      <c r="B64" s="7">
        <v>11</v>
      </c>
      <c r="C64" s="5">
        <v>6</v>
      </c>
      <c r="D64" s="5">
        <v>2009</v>
      </c>
      <c r="E64" s="4">
        <v>39975</v>
      </c>
      <c r="F64" t="s">
        <v>61</v>
      </c>
      <c r="G64" s="3">
        <v>190000000</v>
      </c>
      <c r="H64" s="3">
        <v>137855863</v>
      </c>
      <c r="I64" s="3">
        <v>315709697</v>
      </c>
    </row>
    <row r="65" spans="1:9" x14ac:dyDescent="0.2">
      <c r="A65" s="5">
        <v>64</v>
      </c>
      <c r="B65" s="7">
        <v>7</v>
      </c>
      <c r="C65" s="5">
        <v>12</v>
      </c>
      <c r="D65" s="5">
        <v>2013</v>
      </c>
      <c r="E65" s="4">
        <v>41615</v>
      </c>
      <c r="F65" t="s">
        <v>62</v>
      </c>
      <c r="G65" s="3">
        <v>190000000</v>
      </c>
      <c r="H65" s="3">
        <v>101802906</v>
      </c>
      <c r="I65" s="3">
        <v>411002906</v>
      </c>
    </row>
    <row r="66" spans="1:9" x14ac:dyDescent="0.2">
      <c r="A66" s="5">
        <v>65</v>
      </c>
      <c r="B66" s="7">
        <v>11</v>
      </c>
      <c r="C66" s="5">
        <v>25</v>
      </c>
      <c r="D66" s="5">
        <v>2015</v>
      </c>
      <c r="E66" s="4">
        <v>42746</v>
      </c>
      <c r="F66" t="s">
        <v>63</v>
      </c>
      <c r="G66" s="3">
        <v>187500000</v>
      </c>
      <c r="H66" s="3">
        <v>123087120</v>
      </c>
      <c r="I66" s="3">
        <v>334342692</v>
      </c>
    </row>
    <row r="67" spans="1:9" x14ac:dyDescent="0.2">
      <c r="A67" s="5">
        <v>66</v>
      </c>
      <c r="B67" s="7">
        <v>5</v>
      </c>
      <c r="C67" s="5">
        <v>2</v>
      </c>
      <c r="D67" s="5">
        <v>2008</v>
      </c>
      <c r="E67" s="4">
        <v>39483</v>
      </c>
      <c r="F67" t="s">
        <v>64</v>
      </c>
      <c r="G67" s="3">
        <v>186000000</v>
      </c>
      <c r="H67" s="3">
        <v>318604126</v>
      </c>
      <c r="I67" s="3">
        <v>585171547</v>
      </c>
    </row>
    <row r="68" spans="1:9" x14ac:dyDescent="0.2">
      <c r="A68" s="5">
        <v>67</v>
      </c>
      <c r="B68" s="7">
        <v>7</v>
      </c>
      <c r="C68" s="5">
        <v>18</v>
      </c>
      <c r="D68" s="5">
        <v>2008</v>
      </c>
      <c r="E68" s="4">
        <v>39971</v>
      </c>
      <c r="F68" t="s">
        <v>65</v>
      </c>
      <c r="G68" s="3">
        <v>185000000</v>
      </c>
      <c r="H68" s="3">
        <v>533345358</v>
      </c>
      <c r="I68" s="3">
        <v>1001620618</v>
      </c>
    </row>
    <row r="69" spans="1:9" x14ac:dyDescent="0.2">
      <c r="A69" s="5">
        <v>68</v>
      </c>
      <c r="B69" s="7">
        <v>5</v>
      </c>
      <c r="C69" s="5">
        <v>22</v>
      </c>
      <c r="D69" s="5">
        <v>2008</v>
      </c>
      <c r="E69" s="4">
        <v>40091</v>
      </c>
      <c r="F69" t="s">
        <v>66</v>
      </c>
      <c r="G69" s="3">
        <v>185000000</v>
      </c>
      <c r="H69" s="3">
        <v>317023851</v>
      </c>
      <c r="I69" s="3">
        <v>786558145</v>
      </c>
    </row>
    <row r="70" spans="1:9" x14ac:dyDescent="0.2">
      <c r="A70" s="5">
        <v>69</v>
      </c>
      <c r="B70" s="7">
        <v>6</v>
      </c>
      <c r="C70" s="5">
        <v>22</v>
      </c>
      <c r="D70" s="5">
        <v>2012</v>
      </c>
      <c r="E70" s="4">
        <v>41553</v>
      </c>
      <c r="F70" t="s">
        <v>67</v>
      </c>
      <c r="G70" s="3">
        <v>185000000</v>
      </c>
      <c r="H70" s="3">
        <v>237282182</v>
      </c>
      <c r="I70" s="3">
        <v>554606532</v>
      </c>
    </row>
    <row r="71" spans="1:9" x14ac:dyDescent="0.2">
      <c r="A71" s="5">
        <v>70</v>
      </c>
      <c r="B71" s="7">
        <v>3</v>
      </c>
      <c r="C71" s="5">
        <v>10</v>
      </c>
      <c r="D71" s="5">
        <v>2017</v>
      </c>
      <c r="E71" s="4">
        <v>43011</v>
      </c>
      <c r="F71" t="s">
        <v>68</v>
      </c>
      <c r="G71" s="3">
        <v>185000000</v>
      </c>
      <c r="H71" s="3">
        <v>168052812</v>
      </c>
      <c r="I71" s="3">
        <v>561137727</v>
      </c>
    </row>
    <row r="72" spans="1:9" x14ac:dyDescent="0.2">
      <c r="A72" s="5">
        <v>71</v>
      </c>
      <c r="B72" s="7">
        <v>7</v>
      </c>
      <c r="C72" s="5">
        <v>22</v>
      </c>
      <c r="D72" s="5">
        <v>2016</v>
      </c>
      <c r="E72" s="4">
        <v>43015</v>
      </c>
      <c r="F72" t="s">
        <v>69</v>
      </c>
      <c r="G72" s="3">
        <v>185000000</v>
      </c>
      <c r="H72" s="3">
        <v>158848340</v>
      </c>
      <c r="I72" s="3">
        <v>336398312</v>
      </c>
    </row>
    <row r="73" spans="1:9" x14ac:dyDescent="0.2">
      <c r="A73" s="5">
        <v>72</v>
      </c>
      <c r="B73" s="7">
        <v>10</v>
      </c>
      <c r="C73" s="5">
        <v>6</v>
      </c>
      <c r="D73" s="5">
        <v>2017</v>
      </c>
      <c r="E73" s="4">
        <v>42896</v>
      </c>
      <c r="F73" t="s">
        <v>70</v>
      </c>
      <c r="G73" s="3">
        <v>185000000</v>
      </c>
      <c r="H73" s="3">
        <v>32753122</v>
      </c>
      <c r="I73" s="3">
        <v>82737289</v>
      </c>
    </row>
    <row r="74" spans="1:9" x14ac:dyDescent="0.2">
      <c r="A74" s="5">
        <v>73</v>
      </c>
      <c r="B74" s="7">
        <v>12</v>
      </c>
      <c r="C74" s="5">
        <v>9</v>
      </c>
      <c r="D74" s="5">
        <v>2005</v>
      </c>
      <c r="E74" s="4">
        <v>38607</v>
      </c>
      <c r="F74" t="s">
        <v>71</v>
      </c>
      <c r="G74" s="3">
        <v>180000000</v>
      </c>
      <c r="H74" s="3">
        <v>291710957</v>
      </c>
      <c r="I74" s="3">
        <v>720539572</v>
      </c>
    </row>
    <row r="75" spans="1:9" x14ac:dyDescent="0.2">
      <c r="A75" s="5">
        <v>74</v>
      </c>
      <c r="B75" s="7">
        <v>5</v>
      </c>
      <c r="C75" s="5">
        <v>30</v>
      </c>
      <c r="D75" s="5">
        <v>2014</v>
      </c>
      <c r="E75" s="4">
        <v>42526</v>
      </c>
      <c r="F75" t="s">
        <v>72</v>
      </c>
      <c r="G75" s="3">
        <v>180000000</v>
      </c>
      <c r="H75" s="3">
        <v>241407328</v>
      </c>
      <c r="I75" s="3">
        <v>758536735</v>
      </c>
    </row>
    <row r="76" spans="1:9" x14ac:dyDescent="0.2">
      <c r="A76" s="5">
        <v>75</v>
      </c>
      <c r="B76" s="7">
        <v>11</v>
      </c>
      <c r="C76" s="5">
        <v>18</v>
      </c>
      <c r="D76" s="5">
        <v>2016</v>
      </c>
      <c r="E76" s="4">
        <v>42897</v>
      </c>
      <c r="F76" t="s">
        <v>73</v>
      </c>
      <c r="G76" s="3">
        <v>180000000</v>
      </c>
      <c r="H76" s="3">
        <v>234037575</v>
      </c>
      <c r="I76" s="3">
        <v>803798342</v>
      </c>
    </row>
    <row r="77" spans="1:9" x14ac:dyDescent="0.2">
      <c r="A77" s="5">
        <v>76</v>
      </c>
      <c r="B77" s="7">
        <v>6</v>
      </c>
      <c r="C77" s="5">
        <v>27</v>
      </c>
      <c r="D77" s="5">
        <v>2008</v>
      </c>
      <c r="E77" s="4">
        <v>40243</v>
      </c>
      <c r="F77" t="s">
        <v>74</v>
      </c>
      <c r="G77" s="3">
        <v>180000000</v>
      </c>
      <c r="H77" s="3">
        <v>223808164</v>
      </c>
      <c r="I77" s="3">
        <v>532590994</v>
      </c>
    </row>
    <row r="78" spans="1:9" x14ac:dyDescent="0.2">
      <c r="A78" s="5">
        <v>77</v>
      </c>
      <c r="B78" s="7">
        <v>8</v>
      </c>
      <c r="C78" s="5">
        <v>10</v>
      </c>
      <c r="D78" s="5">
        <v>2007</v>
      </c>
      <c r="E78" s="4">
        <v>39363</v>
      </c>
      <c r="F78" t="s">
        <v>75</v>
      </c>
      <c r="G78" s="3">
        <v>180000000</v>
      </c>
      <c r="H78" s="3">
        <v>140125968</v>
      </c>
      <c r="I78" s="3">
        <v>256585882</v>
      </c>
    </row>
    <row r="79" spans="1:9" x14ac:dyDescent="0.2">
      <c r="A79" s="5">
        <v>78</v>
      </c>
      <c r="B79" s="7">
        <v>7</v>
      </c>
      <c r="C79" s="5">
        <v>1</v>
      </c>
      <c r="D79" s="5">
        <v>2016</v>
      </c>
      <c r="E79" s="4">
        <v>42376</v>
      </c>
      <c r="F79" t="s">
        <v>76</v>
      </c>
      <c r="G79" s="3">
        <v>180000000</v>
      </c>
      <c r="H79" s="3">
        <v>126643061</v>
      </c>
      <c r="I79" s="3">
        <v>349143061</v>
      </c>
    </row>
    <row r="80" spans="1:9" x14ac:dyDescent="0.2">
      <c r="A80" s="5">
        <v>79</v>
      </c>
      <c r="B80" s="7">
        <v>11</v>
      </c>
      <c r="C80" s="5">
        <v>23</v>
      </c>
      <c r="D80" s="5">
        <v>2011</v>
      </c>
      <c r="E80" s="4">
        <v>41224</v>
      </c>
      <c r="F80" t="s">
        <v>77</v>
      </c>
      <c r="G80" s="3">
        <v>180000000</v>
      </c>
      <c r="H80" s="3">
        <v>73864507</v>
      </c>
      <c r="I80" s="3">
        <v>180047784</v>
      </c>
    </row>
    <row r="81" spans="1:9" x14ac:dyDescent="0.2">
      <c r="A81" s="5">
        <v>80</v>
      </c>
      <c r="B81" s="7">
        <v>7</v>
      </c>
      <c r="C81" s="5">
        <v>21</v>
      </c>
      <c r="D81" s="5">
        <v>2017</v>
      </c>
      <c r="E81" s="4">
        <v>43350</v>
      </c>
      <c r="F81" t="s">
        <v>78</v>
      </c>
      <c r="G81" s="3">
        <v>180000000</v>
      </c>
      <c r="H81" s="3">
        <v>40479370</v>
      </c>
      <c r="I81" s="3">
        <v>215135245</v>
      </c>
    </row>
    <row r="82" spans="1:9" x14ac:dyDescent="0.2">
      <c r="A82" s="5">
        <v>81</v>
      </c>
      <c r="B82" s="7">
        <v>2</v>
      </c>
      <c r="C82" s="5">
        <v>6</v>
      </c>
      <c r="D82" s="5">
        <v>2015</v>
      </c>
      <c r="E82" s="4">
        <v>42157</v>
      </c>
      <c r="F82" t="s">
        <v>79</v>
      </c>
      <c r="G82" s="3">
        <v>179000000</v>
      </c>
      <c r="H82" s="3">
        <v>47482519</v>
      </c>
      <c r="I82" s="3">
        <v>181982519</v>
      </c>
    </row>
    <row r="83" spans="1:9" x14ac:dyDescent="0.2">
      <c r="A83" s="5">
        <v>82</v>
      </c>
      <c r="B83" s="7">
        <v>5</v>
      </c>
      <c r="C83" s="5">
        <v>27</v>
      </c>
      <c r="D83" s="5">
        <v>2016</v>
      </c>
      <c r="E83" s="4">
        <v>43164</v>
      </c>
      <c r="F83" t="s">
        <v>80</v>
      </c>
      <c r="G83" s="3">
        <v>178000000</v>
      </c>
      <c r="H83" s="3">
        <v>155442489</v>
      </c>
      <c r="I83" s="3">
        <v>542742489</v>
      </c>
    </row>
    <row r="84" spans="1:9" x14ac:dyDescent="0.2">
      <c r="A84" s="5">
        <v>83</v>
      </c>
      <c r="B84" s="7">
        <v>6</v>
      </c>
      <c r="C84" s="5">
        <v>6</v>
      </c>
      <c r="D84" s="5">
        <v>2014</v>
      </c>
      <c r="E84" s="4">
        <v>41796</v>
      </c>
      <c r="F84" t="s">
        <v>81</v>
      </c>
      <c r="G84" s="3">
        <v>178000000</v>
      </c>
      <c r="H84" s="3">
        <v>100206256</v>
      </c>
      <c r="I84" s="3">
        <v>370541256</v>
      </c>
    </row>
    <row r="85" spans="1:9" x14ac:dyDescent="0.2">
      <c r="A85" s="5">
        <v>84</v>
      </c>
      <c r="B85" s="7">
        <v>4</v>
      </c>
      <c r="C85" s="5">
        <v>15</v>
      </c>
      <c r="D85" s="5">
        <v>2016</v>
      </c>
      <c r="E85" s="4">
        <v>42798</v>
      </c>
      <c r="F85" t="s">
        <v>82</v>
      </c>
      <c r="G85" s="3">
        <v>175000000</v>
      </c>
      <c r="H85" s="3">
        <v>364001123</v>
      </c>
      <c r="I85" s="3">
        <v>963901123</v>
      </c>
    </row>
    <row r="86" spans="1:9" x14ac:dyDescent="0.2">
      <c r="A86" s="5">
        <v>85</v>
      </c>
      <c r="B86" s="7">
        <v>6</v>
      </c>
      <c r="C86" s="5">
        <v>19</v>
      </c>
      <c r="D86" s="5">
        <v>2015</v>
      </c>
      <c r="E86" s="4">
        <v>42557</v>
      </c>
      <c r="F86" t="s">
        <v>83</v>
      </c>
      <c r="G86" s="3">
        <v>175000000</v>
      </c>
      <c r="H86" s="3">
        <v>356461711</v>
      </c>
      <c r="I86" s="3">
        <v>853707581</v>
      </c>
    </row>
    <row r="87" spans="1:9" x14ac:dyDescent="0.2">
      <c r="A87" s="5">
        <v>86</v>
      </c>
      <c r="B87" s="7">
        <v>7</v>
      </c>
      <c r="C87" s="5">
        <v>7</v>
      </c>
      <c r="D87" s="5">
        <v>2017</v>
      </c>
      <c r="E87" s="4">
        <v>42923</v>
      </c>
      <c r="F87" t="s">
        <v>84</v>
      </c>
      <c r="G87" s="3">
        <v>175000000</v>
      </c>
      <c r="H87" s="3">
        <v>333125680</v>
      </c>
      <c r="I87" s="3">
        <v>878491761</v>
      </c>
    </row>
    <row r="88" spans="1:9" x14ac:dyDescent="0.2">
      <c r="A88" s="5">
        <v>87</v>
      </c>
      <c r="B88" s="7">
        <v>8</v>
      </c>
      <c r="C88" s="5">
        <v>5</v>
      </c>
      <c r="D88" s="5">
        <v>2016</v>
      </c>
      <c r="E88" s="4">
        <v>42498</v>
      </c>
      <c r="F88" t="s">
        <v>85</v>
      </c>
      <c r="G88" s="3">
        <v>175000000</v>
      </c>
      <c r="H88" s="3">
        <v>325100054</v>
      </c>
      <c r="I88" s="3">
        <v>746100054</v>
      </c>
    </row>
    <row r="89" spans="1:9" x14ac:dyDescent="0.2">
      <c r="A89" s="5">
        <v>88</v>
      </c>
      <c r="B89" s="7">
        <v>5</v>
      </c>
      <c r="C89" s="5">
        <v>29</v>
      </c>
      <c r="D89" s="5">
        <v>2009</v>
      </c>
      <c r="E89" s="4">
        <v>40668</v>
      </c>
      <c r="F89" t="s">
        <v>86</v>
      </c>
      <c r="G89" s="3">
        <v>175000000</v>
      </c>
      <c r="H89" s="3">
        <v>293004164</v>
      </c>
      <c r="I89" s="3">
        <v>731542621</v>
      </c>
    </row>
    <row r="90" spans="1:9" x14ac:dyDescent="0.2">
      <c r="A90" s="5">
        <v>89</v>
      </c>
      <c r="B90" s="7">
        <v>3</v>
      </c>
      <c r="C90" s="5">
        <v>27</v>
      </c>
      <c r="D90" s="5">
        <v>2009</v>
      </c>
      <c r="E90" s="4">
        <v>40605</v>
      </c>
      <c r="F90" t="s">
        <v>87</v>
      </c>
      <c r="G90" s="3">
        <v>175000000</v>
      </c>
      <c r="H90" s="3">
        <v>198351526</v>
      </c>
      <c r="I90" s="3">
        <v>381687380</v>
      </c>
    </row>
    <row r="91" spans="1:9" x14ac:dyDescent="0.2">
      <c r="A91" s="5">
        <v>90</v>
      </c>
      <c r="B91" s="7">
        <v>8</v>
      </c>
      <c r="C91" s="5">
        <v>7</v>
      </c>
      <c r="D91" s="5">
        <v>2009</v>
      </c>
      <c r="E91" s="4">
        <v>40002</v>
      </c>
      <c r="F91" t="s">
        <v>88</v>
      </c>
      <c r="G91" s="3">
        <v>175000000</v>
      </c>
      <c r="H91" s="3">
        <v>150201498</v>
      </c>
      <c r="I91" s="3">
        <v>302469017</v>
      </c>
    </row>
    <row r="92" spans="1:9" x14ac:dyDescent="0.2">
      <c r="A92" s="5">
        <v>91</v>
      </c>
      <c r="B92" s="7">
        <v>6</v>
      </c>
      <c r="C92" s="5">
        <v>30</v>
      </c>
      <c r="D92" s="5">
        <v>1999</v>
      </c>
      <c r="E92" s="4">
        <v>37048</v>
      </c>
      <c r="F92" t="s">
        <v>89</v>
      </c>
      <c r="G92" s="3">
        <v>175000000</v>
      </c>
      <c r="H92" s="3">
        <v>113805681</v>
      </c>
      <c r="I92" s="3">
        <v>221229335</v>
      </c>
    </row>
    <row r="93" spans="1:9" x14ac:dyDescent="0.2">
      <c r="A93" s="5">
        <v>92</v>
      </c>
      <c r="B93" s="7">
        <v>8</v>
      </c>
      <c r="C93" s="5">
        <v>1</v>
      </c>
      <c r="D93" s="5">
        <v>2008</v>
      </c>
      <c r="E93" s="4">
        <v>39455</v>
      </c>
      <c r="F93" t="s">
        <v>90</v>
      </c>
      <c r="G93" s="3">
        <v>175000000</v>
      </c>
      <c r="H93" s="3">
        <v>102491776</v>
      </c>
      <c r="I93" s="3">
        <v>405760225</v>
      </c>
    </row>
    <row r="94" spans="1:9" x14ac:dyDescent="0.2">
      <c r="A94" s="5">
        <v>93</v>
      </c>
      <c r="B94" s="7">
        <v>6</v>
      </c>
      <c r="C94" s="5">
        <v>22</v>
      </c>
      <c r="D94" s="5">
        <v>2007</v>
      </c>
      <c r="E94" s="4">
        <v>39727</v>
      </c>
      <c r="F94" t="s">
        <v>91</v>
      </c>
      <c r="G94" s="3">
        <v>175000000</v>
      </c>
      <c r="H94" s="3">
        <v>100289690</v>
      </c>
      <c r="I94" s="3">
        <v>174131329</v>
      </c>
    </row>
    <row r="95" spans="1:9" x14ac:dyDescent="0.2">
      <c r="A95" s="5">
        <v>94</v>
      </c>
      <c r="B95" s="7">
        <v>7</v>
      </c>
      <c r="C95" s="5">
        <v>28</v>
      </c>
      <c r="D95" s="5">
        <v>1995</v>
      </c>
      <c r="E95" s="4">
        <v>35527</v>
      </c>
      <c r="F95" t="s">
        <v>92</v>
      </c>
      <c r="G95" s="3">
        <v>175000000</v>
      </c>
      <c r="H95" s="3">
        <v>88246220</v>
      </c>
      <c r="I95" s="3">
        <v>264246220</v>
      </c>
    </row>
    <row r="96" spans="1:9" x14ac:dyDescent="0.2">
      <c r="A96" s="5">
        <v>95</v>
      </c>
      <c r="B96" s="7">
        <v>5</v>
      </c>
      <c r="C96" s="5">
        <v>12</v>
      </c>
      <c r="D96" s="5">
        <v>2017</v>
      </c>
      <c r="E96" s="4">
        <v>43074</v>
      </c>
      <c r="F96" t="s">
        <v>93</v>
      </c>
      <c r="G96" s="3">
        <v>175000000</v>
      </c>
      <c r="H96" s="3">
        <v>39175066</v>
      </c>
      <c r="I96" s="3">
        <v>140012608</v>
      </c>
    </row>
    <row r="97" spans="1:9" x14ac:dyDescent="0.2">
      <c r="A97" s="5">
        <v>96</v>
      </c>
      <c r="B97" s="7">
        <v>12</v>
      </c>
      <c r="C97" s="5">
        <v>25</v>
      </c>
      <c r="D97" s="5">
        <v>2013</v>
      </c>
      <c r="E97" s="4">
        <v>42016</v>
      </c>
      <c r="F97" t="s">
        <v>94</v>
      </c>
      <c r="G97" s="3">
        <v>175000000</v>
      </c>
      <c r="H97" s="3">
        <v>38362475</v>
      </c>
      <c r="I97" s="3">
        <v>151716815</v>
      </c>
    </row>
    <row r="98" spans="1:9" x14ac:dyDescent="0.2">
      <c r="A98" s="5">
        <v>97</v>
      </c>
      <c r="B98" s="7">
        <v>11</v>
      </c>
      <c r="C98" s="5">
        <v>3</v>
      </c>
      <c r="D98" s="5">
        <v>2017</v>
      </c>
      <c r="E98" s="4">
        <v>42805</v>
      </c>
      <c r="F98" t="s">
        <v>95</v>
      </c>
      <c r="G98" s="3">
        <v>175000000</v>
      </c>
      <c r="H98">
        <v>0</v>
      </c>
      <c r="I98">
        <v>0</v>
      </c>
    </row>
    <row r="99" spans="1:9" x14ac:dyDescent="0.2">
      <c r="A99" s="5">
        <v>98</v>
      </c>
      <c r="B99" s="7">
        <v>8</v>
      </c>
      <c r="C99" s="5">
        <v>1</v>
      </c>
      <c r="D99" s="5">
        <v>2014</v>
      </c>
      <c r="E99" s="4">
        <v>41647</v>
      </c>
      <c r="F99" t="s">
        <v>96</v>
      </c>
      <c r="G99" s="3">
        <v>170000000</v>
      </c>
      <c r="H99" s="3">
        <v>333172112</v>
      </c>
      <c r="I99" s="3">
        <v>771051335</v>
      </c>
    </row>
    <row r="100" spans="1:9" x14ac:dyDescent="0.2">
      <c r="A100" s="5">
        <v>99</v>
      </c>
      <c r="B100" s="7">
        <v>5</v>
      </c>
      <c r="C100" s="5">
        <v>7</v>
      </c>
      <c r="D100" s="5">
        <v>2010</v>
      </c>
      <c r="E100" s="4">
        <v>40364</v>
      </c>
      <c r="F100" t="s">
        <v>97</v>
      </c>
      <c r="G100" s="3">
        <v>170000000</v>
      </c>
      <c r="H100" s="3">
        <v>312433331</v>
      </c>
      <c r="I100" s="3">
        <v>621156389</v>
      </c>
    </row>
    <row r="101" spans="1:9" x14ac:dyDescent="0.2">
      <c r="A101" s="5">
        <v>100</v>
      </c>
      <c r="B101" s="7">
        <v>4</v>
      </c>
      <c r="C101" s="5">
        <v>4</v>
      </c>
      <c r="D101" s="5">
        <v>2014</v>
      </c>
      <c r="E101" s="4">
        <v>41733</v>
      </c>
      <c r="F101" t="s">
        <v>98</v>
      </c>
      <c r="G101" s="3">
        <v>170000000</v>
      </c>
      <c r="H101" s="3">
        <v>259746958</v>
      </c>
      <c r="I101" s="3">
        <v>714401889</v>
      </c>
    </row>
    <row r="102" spans="1:9" x14ac:dyDescent="0.2">
      <c r="A102" s="5">
        <v>102</v>
      </c>
      <c r="B102" s="7">
        <v>7</v>
      </c>
      <c r="C102" s="5">
        <v>11</v>
      </c>
      <c r="D102" s="5">
        <v>2014</v>
      </c>
      <c r="E102" s="4">
        <v>41950</v>
      </c>
      <c r="F102" t="s">
        <v>99</v>
      </c>
      <c r="G102" s="3">
        <v>170000000</v>
      </c>
      <c r="H102" s="3">
        <v>208545589</v>
      </c>
      <c r="I102" s="3">
        <v>710644566</v>
      </c>
    </row>
    <row r="103" spans="1:9" x14ac:dyDescent="0.2">
      <c r="A103" s="5">
        <v>103</v>
      </c>
      <c r="B103" s="7">
        <v>11</v>
      </c>
      <c r="C103" s="5">
        <v>10</v>
      </c>
      <c r="D103" s="5">
        <v>2004</v>
      </c>
      <c r="E103" s="4">
        <v>38271</v>
      </c>
      <c r="F103" t="s">
        <v>100</v>
      </c>
      <c r="G103" s="3">
        <v>170000000</v>
      </c>
      <c r="H103" s="3">
        <v>194949659</v>
      </c>
      <c r="I103" s="3">
        <v>319090241</v>
      </c>
    </row>
    <row r="104" spans="1:9" x14ac:dyDescent="0.2">
      <c r="A104" s="5">
        <v>104</v>
      </c>
      <c r="B104" s="7">
        <v>6</v>
      </c>
      <c r="C104" s="5">
        <v>1</v>
      </c>
      <c r="D104" s="5">
        <v>2012</v>
      </c>
      <c r="E104" s="4">
        <v>40914</v>
      </c>
      <c r="F104" t="s">
        <v>101</v>
      </c>
      <c r="G104" s="3">
        <v>170000000</v>
      </c>
      <c r="H104" s="3">
        <v>155136755</v>
      </c>
      <c r="I104" s="3">
        <v>401021746</v>
      </c>
    </row>
    <row r="105" spans="1:9" x14ac:dyDescent="0.2">
      <c r="A105" s="5">
        <v>105</v>
      </c>
      <c r="B105" s="7">
        <v>7</v>
      </c>
      <c r="C105" s="5">
        <v>1</v>
      </c>
      <c r="D105" s="5">
        <v>2003</v>
      </c>
      <c r="E105" s="4">
        <v>37628</v>
      </c>
      <c r="F105" t="s">
        <v>102</v>
      </c>
      <c r="G105" s="3">
        <v>170000000</v>
      </c>
      <c r="H105" s="3">
        <v>150358296</v>
      </c>
      <c r="I105" s="3">
        <v>433058296</v>
      </c>
    </row>
    <row r="106" spans="1:9" x14ac:dyDescent="0.2">
      <c r="A106" s="5">
        <v>106</v>
      </c>
      <c r="B106" s="7">
        <v>5</v>
      </c>
      <c r="C106" s="5">
        <v>7</v>
      </c>
      <c r="D106" s="5">
        <v>2004</v>
      </c>
      <c r="E106" s="4">
        <v>38173</v>
      </c>
      <c r="F106" t="s">
        <v>103</v>
      </c>
      <c r="G106" s="3">
        <v>170000000</v>
      </c>
      <c r="H106" s="3">
        <v>120150546</v>
      </c>
      <c r="I106" s="3">
        <v>300150546</v>
      </c>
    </row>
    <row r="107" spans="1:9" x14ac:dyDescent="0.2">
      <c r="A107" s="5">
        <v>107</v>
      </c>
      <c r="B107" s="7">
        <v>5</v>
      </c>
      <c r="C107" s="5">
        <v>22</v>
      </c>
      <c r="D107" s="5">
        <v>2015</v>
      </c>
      <c r="E107" s="4">
        <v>42648</v>
      </c>
      <c r="F107" t="s">
        <v>104</v>
      </c>
      <c r="G107" s="3">
        <v>170000000</v>
      </c>
      <c r="H107" s="3">
        <v>93436322</v>
      </c>
      <c r="I107" s="3">
        <v>207283457</v>
      </c>
    </row>
    <row r="108" spans="1:9" x14ac:dyDescent="0.2">
      <c r="A108" s="5">
        <v>108</v>
      </c>
      <c r="B108" s="7">
        <v>5</v>
      </c>
      <c r="C108" s="5">
        <v>27</v>
      </c>
      <c r="D108" s="5">
        <v>2016</v>
      </c>
      <c r="E108" s="4">
        <v>43164</v>
      </c>
      <c r="F108" t="s">
        <v>105</v>
      </c>
      <c r="G108" s="3">
        <v>170000000</v>
      </c>
      <c r="H108" s="3">
        <v>77042381</v>
      </c>
      <c r="I108" s="3">
        <v>277442381</v>
      </c>
    </row>
    <row r="109" spans="1:9" x14ac:dyDescent="0.2">
      <c r="A109" s="5">
        <v>109</v>
      </c>
      <c r="B109" s="7">
        <v>5</v>
      </c>
      <c r="C109" s="5">
        <v>21</v>
      </c>
      <c r="D109" s="5">
        <v>2010</v>
      </c>
      <c r="E109" s="4">
        <v>40791</v>
      </c>
      <c r="F109" t="s">
        <v>106</v>
      </c>
      <c r="G109" s="3">
        <v>165000000</v>
      </c>
      <c r="H109" s="3">
        <v>238736787</v>
      </c>
      <c r="I109" s="3">
        <v>756244673</v>
      </c>
    </row>
    <row r="110" spans="1:9" x14ac:dyDescent="0.2">
      <c r="A110" s="5">
        <v>110</v>
      </c>
      <c r="B110" s="7">
        <v>11</v>
      </c>
      <c r="C110" s="5">
        <v>4</v>
      </c>
      <c r="D110" s="5">
        <v>2016</v>
      </c>
      <c r="E110" s="4">
        <v>42471</v>
      </c>
      <c r="F110" t="s">
        <v>107</v>
      </c>
      <c r="G110" s="3">
        <v>165000000</v>
      </c>
      <c r="H110" s="3">
        <v>232641920</v>
      </c>
      <c r="I110" s="3">
        <v>677541920</v>
      </c>
    </row>
    <row r="111" spans="1:9" x14ac:dyDescent="0.2">
      <c r="A111" s="5">
        <v>111</v>
      </c>
      <c r="B111" s="7">
        <v>11</v>
      </c>
      <c r="C111" s="5">
        <v>7</v>
      </c>
      <c r="D111" s="5">
        <v>2014</v>
      </c>
      <c r="E111" s="4">
        <v>41831</v>
      </c>
      <c r="F111" t="s">
        <v>108</v>
      </c>
      <c r="G111" s="3">
        <v>165000000</v>
      </c>
      <c r="H111" s="3">
        <v>222527828</v>
      </c>
      <c r="I111" s="3">
        <v>652127828</v>
      </c>
    </row>
    <row r="112" spans="1:9" x14ac:dyDescent="0.2">
      <c r="A112" s="5">
        <v>112</v>
      </c>
      <c r="B112" s="7">
        <v>3</v>
      </c>
      <c r="C112" s="5">
        <v>26</v>
      </c>
      <c r="D112" s="5">
        <v>2010</v>
      </c>
      <c r="E112" s="4">
        <v>40942</v>
      </c>
      <c r="F112" t="s">
        <v>109</v>
      </c>
      <c r="G112" s="3">
        <v>165000000</v>
      </c>
      <c r="H112" s="3">
        <v>217581231</v>
      </c>
      <c r="I112" s="3">
        <v>494870991</v>
      </c>
    </row>
    <row r="113" spans="1:9" x14ac:dyDescent="0.2">
      <c r="A113" s="5">
        <v>113</v>
      </c>
      <c r="B113" s="7">
        <v>11</v>
      </c>
      <c r="C113" s="5">
        <v>2</v>
      </c>
      <c r="D113" s="5">
        <v>2012</v>
      </c>
      <c r="E113" s="4">
        <v>40950</v>
      </c>
      <c r="F113" t="s">
        <v>110</v>
      </c>
      <c r="G113" s="3">
        <v>165000000</v>
      </c>
      <c r="H113" s="3">
        <v>189412677</v>
      </c>
      <c r="I113" s="3">
        <v>496511521</v>
      </c>
    </row>
    <row r="114" spans="1:9" x14ac:dyDescent="0.2">
      <c r="A114" s="5">
        <v>114</v>
      </c>
      <c r="B114" s="7">
        <v>11</v>
      </c>
      <c r="C114" s="5">
        <v>5</v>
      </c>
      <c r="D114" s="5">
        <v>2014</v>
      </c>
      <c r="E114" s="4">
        <v>41770</v>
      </c>
      <c r="F114" t="s">
        <v>111</v>
      </c>
      <c r="G114" s="3">
        <v>165000000</v>
      </c>
      <c r="H114" s="3">
        <v>188017894</v>
      </c>
      <c r="I114" s="3">
        <v>667752422</v>
      </c>
    </row>
    <row r="115" spans="1:9" x14ac:dyDescent="0.2">
      <c r="A115" s="5">
        <v>115</v>
      </c>
      <c r="B115" s="7">
        <v>6</v>
      </c>
      <c r="C115" s="5">
        <v>24</v>
      </c>
      <c r="D115" s="5">
        <v>2016</v>
      </c>
      <c r="E115" s="4">
        <v>43075</v>
      </c>
      <c r="F115" t="s">
        <v>112</v>
      </c>
      <c r="G115" s="3">
        <v>165000000</v>
      </c>
      <c r="H115" s="3">
        <v>103144286</v>
      </c>
      <c r="I115" s="3">
        <v>387644286</v>
      </c>
    </row>
    <row r="116" spans="1:9" x14ac:dyDescent="0.2">
      <c r="A116" s="5">
        <v>116</v>
      </c>
      <c r="B116" s="7">
        <v>7</v>
      </c>
      <c r="C116" s="5">
        <v>29</v>
      </c>
      <c r="D116" s="5">
        <v>2011</v>
      </c>
      <c r="E116" s="4">
        <v>41401</v>
      </c>
      <c r="F116" t="s">
        <v>113</v>
      </c>
      <c r="G116" s="3">
        <v>163000000</v>
      </c>
      <c r="H116" s="3">
        <v>100240551</v>
      </c>
      <c r="I116" s="3">
        <v>175910315</v>
      </c>
    </row>
    <row r="117" spans="1:9" x14ac:dyDescent="0.2">
      <c r="A117" s="5">
        <v>117</v>
      </c>
      <c r="B117" s="7">
        <v>3</v>
      </c>
      <c r="C117" s="5">
        <v>17</v>
      </c>
      <c r="D117" s="5">
        <v>2017</v>
      </c>
      <c r="E117" s="4">
        <v>43223</v>
      </c>
      <c r="F117" t="s">
        <v>114</v>
      </c>
      <c r="G117" s="3">
        <v>160000000</v>
      </c>
      <c r="H117" s="3">
        <v>504014165</v>
      </c>
      <c r="I117" s="3">
        <v>1259970132</v>
      </c>
    </row>
    <row r="118" spans="1:9" x14ac:dyDescent="0.2">
      <c r="A118" s="5">
        <v>118</v>
      </c>
      <c r="B118" s="7">
        <v>5</v>
      </c>
      <c r="C118" s="5">
        <v>17</v>
      </c>
      <c r="D118" s="5">
        <v>2007</v>
      </c>
      <c r="E118" s="4">
        <v>39573</v>
      </c>
      <c r="F118" t="s">
        <v>115</v>
      </c>
      <c r="G118" s="3">
        <v>160000000</v>
      </c>
      <c r="H118" s="3">
        <v>322719944</v>
      </c>
      <c r="I118" s="3">
        <v>807330936</v>
      </c>
    </row>
    <row r="119" spans="1:9" x14ac:dyDescent="0.2">
      <c r="A119" s="5">
        <v>119</v>
      </c>
      <c r="B119" s="7">
        <v>7</v>
      </c>
      <c r="C119" s="5">
        <v>16</v>
      </c>
      <c r="D119" s="5">
        <v>2010</v>
      </c>
      <c r="E119" s="4">
        <v>40640</v>
      </c>
      <c r="F119" t="s">
        <v>116</v>
      </c>
      <c r="G119" s="3">
        <v>160000000</v>
      </c>
      <c r="H119" s="3">
        <v>292576195</v>
      </c>
      <c r="I119" s="3">
        <v>832402082</v>
      </c>
    </row>
    <row r="120" spans="1:9" x14ac:dyDescent="0.2">
      <c r="A120" s="5">
        <v>120</v>
      </c>
      <c r="B120" s="7">
        <v>11</v>
      </c>
      <c r="C120" s="5">
        <v>20</v>
      </c>
      <c r="D120" s="5">
        <v>2015</v>
      </c>
      <c r="E120" s="4">
        <v>42593</v>
      </c>
      <c r="F120" t="s">
        <v>117</v>
      </c>
      <c r="G120" s="3">
        <v>160000000</v>
      </c>
      <c r="H120" s="3">
        <v>281723902</v>
      </c>
      <c r="I120" s="3">
        <v>650523427</v>
      </c>
    </row>
    <row r="121" spans="1:9" x14ac:dyDescent="0.2">
      <c r="A121" s="5">
        <v>121</v>
      </c>
      <c r="B121" s="7">
        <v>5</v>
      </c>
      <c r="C121" s="5">
        <v>24</v>
      </c>
      <c r="D121" s="5">
        <v>2013</v>
      </c>
      <c r="E121" s="4">
        <v>41978</v>
      </c>
      <c r="F121" t="s">
        <v>118</v>
      </c>
      <c r="G121" s="3">
        <v>160000000</v>
      </c>
      <c r="H121" s="3">
        <v>238679850</v>
      </c>
      <c r="I121" s="3">
        <v>789300444</v>
      </c>
    </row>
    <row r="122" spans="1:9" x14ac:dyDescent="0.2">
      <c r="A122" s="5">
        <v>122</v>
      </c>
      <c r="B122" s="7">
        <v>5</v>
      </c>
      <c r="C122" s="5">
        <v>16</v>
      </c>
      <c r="D122" s="5">
        <v>2014</v>
      </c>
      <c r="E122" s="4">
        <v>42099</v>
      </c>
      <c r="F122" t="s">
        <v>119</v>
      </c>
      <c r="G122" s="3">
        <v>160000000</v>
      </c>
      <c r="H122" s="3">
        <v>200676069</v>
      </c>
      <c r="I122" s="3">
        <v>529076069</v>
      </c>
    </row>
    <row r="123" spans="1:9" x14ac:dyDescent="0.2">
      <c r="A123" s="5">
        <v>123</v>
      </c>
      <c r="B123" s="7">
        <v>6</v>
      </c>
      <c r="C123" s="5">
        <v>3</v>
      </c>
      <c r="D123" s="5">
        <v>2011</v>
      </c>
      <c r="E123" s="4">
        <v>40608</v>
      </c>
      <c r="F123" t="s">
        <v>120</v>
      </c>
      <c r="G123" s="3">
        <v>160000000</v>
      </c>
      <c r="H123" s="3">
        <v>146408305</v>
      </c>
      <c r="I123" s="3">
        <v>355408305</v>
      </c>
    </row>
    <row r="124" spans="1:9" x14ac:dyDescent="0.2">
      <c r="A124" s="5">
        <v>124</v>
      </c>
      <c r="B124" s="7">
        <v>12</v>
      </c>
      <c r="C124" s="5">
        <v>25</v>
      </c>
      <c r="D124" s="5">
        <v>2008</v>
      </c>
      <c r="E124" s="4">
        <v>40190</v>
      </c>
      <c r="F124" t="s">
        <v>121</v>
      </c>
      <c r="G124" s="3">
        <v>160000000</v>
      </c>
      <c r="H124" s="3">
        <v>127509326</v>
      </c>
      <c r="I124" s="3">
        <v>329809326</v>
      </c>
    </row>
    <row r="125" spans="1:9" x14ac:dyDescent="0.2">
      <c r="A125" s="5">
        <v>125</v>
      </c>
      <c r="B125" s="7">
        <v>7</v>
      </c>
      <c r="C125" s="5">
        <v>14</v>
      </c>
      <c r="D125" s="5">
        <v>2010</v>
      </c>
      <c r="E125" s="4">
        <v>40581</v>
      </c>
      <c r="F125" t="s">
        <v>122</v>
      </c>
      <c r="G125" s="3">
        <v>160000000</v>
      </c>
      <c r="H125" s="3">
        <v>63150991</v>
      </c>
      <c r="I125" s="3">
        <v>217986320</v>
      </c>
    </row>
    <row r="126" spans="1:9" x14ac:dyDescent="0.2">
      <c r="A126" s="5">
        <v>126</v>
      </c>
      <c r="B126" s="7">
        <v>5</v>
      </c>
      <c r="C126" s="5">
        <v>12</v>
      </c>
      <c r="D126" s="5">
        <v>2006</v>
      </c>
      <c r="E126" s="4">
        <v>39056</v>
      </c>
      <c r="F126" t="s">
        <v>123</v>
      </c>
      <c r="G126" s="3">
        <v>160000000</v>
      </c>
      <c r="H126" s="3">
        <v>60674817</v>
      </c>
      <c r="I126" s="3">
        <v>181674817</v>
      </c>
    </row>
    <row r="127" spans="1:9" x14ac:dyDescent="0.2">
      <c r="A127" s="5">
        <v>127</v>
      </c>
      <c r="B127" s="7">
        <v>6</v>
      </c>
      <c r="C127" s="5">
        <v>10</v>
      </c>
      <c r="D127" s="5">
        <v>2016</v>
      </c>
      <c r="E127" s="4">
        <v>42649</v>
      </c>
      <c r="F127" t="s">
        <v>124</v>
      </c>
      <c r="G127" s="3">
        <v>160000000</v>
      </c>
      <c r="H127" s="3">
        <v>47225655</v>
      </c>
      <c r="I127" s="3">
        <v>433125655</v>
      </c>
    </row>
    <row r="128" spans="1:9" x14ac:dyDescent="0.2">
      <c r="A128" s="5">
        <v>128</v>
      </c>
      <c r="B128" s="7">
        <v>12</v>
      </c>
      <c r="C128" s="5">
        <v>18</v>
      </c>
      <c r="D128" s="5">
        <v>2018</v>
      </c>
      <c r="E128" s="4">
        <v>43628</v>
      </c>
      <c r="F128" t="s">
        <v>125</v>
      </c>
      <c r="G128" s="3">
        <v>160000000</v>
      </c>
      <c r="H128">
        <v>0</v>
      </c>
      <c r="I128">
        <v>0</v>
      </c>
    </row>
    <row r="129" spans="1:9" x14ac:dyDescent="0.2">
      <c r="A129" s="5">
        <v>129</v>
      </c>
      <c r="B129" s="7">
        <v>9</v>
      </c>
      <c r="C129" s="5">
        <v>30</v>
      </c>
      <c r="D129" s="5">
        <v>2016</v>
      </c>
      <c r="E129" s="4">
        <v>43260</v>
      </c>
      <c r="F129" t="s">
        <v>126</v>
      </c>
      <c r="G129" s="3">
        <v>156000000</v>
      </c>
      <c r="H129" s="3">
        <v>61433527</v>
      </c>
      <c r="I129" s="3">
        <v>122931214</v>
      </c>
    </row>
    <row r="130" spans="1:9" x14ac:dyDescent="0.2">
      <c r="A130" s="5">
        <v>130</v>
      </c>
      <c r="B130" s="7">
        <v>12</v>
      </c>
      <c r="C130" s="5">
        <v>10</v>
      </c>
      <c r="D130" s="5">
        <v>2010</v>
      </c>
      <c r="E130" s="4">
        <v>40463</v>
      </c>
      <c r="F130" t="s">
        <v>127</v>
      </c>
      <c r="G130" s="3">
        <v>155000000</v>
      </c>
      <c r="H130" s="3">
        <v>104386950</v>
      </c>
      <c r="I130" s="3">
        <v>418186950</v>
      </c>
    </row>
    <row r="131" spans="1:9" x14ac:dyDescent="0.2">
      <c r="A131" s="5">
        <v>131</v>
      </c>
      <c r="B131" s="7">
        <v>7</v>
      </c>
      <c r="C131" s="5">
        <v>1</v>
      </c>
      <c r="D131" s="5">
        <v>2015</v>
      </c>
      <c r="E131" s="4">
        <v>42011</v>
      </c>
      <c r="F131" t="s">
        <v>128</v>
      </c>
      <c r="G131" s="3">
        <v>155000000</v>
      </c>
      <c r="H131" s="3">
        <v>89760956</v>
      </c>
      <c r="I131" s="3">
        <v>440160956</v>
      </c>
    </row>
    <row r="132" spans="1:9" x14ac:dyDescent="0.2">
      <c r="A132" s="5">
        <v>132</v>
      </c>
      <c r="B132" s="7">
        <v>11</v>
      </c>
      <c r="C132" s="5">
        <v>24</v>
      </c>
      <c r="D132" s="5">
        <v>2004</v>
      </c>
      <c r="E132" s="4">
        <v>38697</v>
      </c>
      <c r="F132" t="s">
        <v>129</v>
      </c>
      <c r="G132" s="3">
        <v>155000000</v>
      </c>
      <c r="H132" s="3">
        <v>34297191</v>
      </c>
      <c r="I132" s="3">
        <v>167297191</v>
      </c>
    </row>
    <row r="133" spans="1:9" x14ac:dyDescent="0.2">
      <c r="A133" s="5">
        <v>133</v>
      </c>
      <c r="B133" s="7">
        <v>7</v>
      </c>
      <c r="C133" s="5">
        <v>14</v>
      </c>
      <c r="D133" s="5">
        <v>2017</v>
      </c>
      <c r="E133" s="4">
        <v>43138</v>
      </c>
      <c r="F133" t="s">
        <v>130</v>
      </c>
      <c r="G133" s="3">
        <v>152000000</v>
      </c>
      <c r="H133" s="3">
        <v>146580059</v>
      </c>
      <c r="I133" s="3">
        <v>484880059</v>
      </c>
    </row>
    <row r="134" spans="1:9" x14ac:dyDescent="0.2">
      <c r="A134" s="5">
        <v>134</v>
      </c>
      <c r="B134" s="7">
        <v>5</v>
      </c>
      <c r="C134" s="5">
        <v>25</v>
      </c>
      <c r="D134" s="5">
        <v>2001</v>
      </c>
      <c r="E134" s="4">
        <v>37626</v>
      </c>
      <c r="F134" t="s">
        <v>131</v>
      </c>
      <c r="G134" s="3">
        <v>151500000</v>
      </c>
      <c r="H134" s="3">
        <v>198539855</v>
      </c>
      <c r="I134" s="3">
        <v>449239855</v>
      </c>
    </row>
    <row r="135" spans="1:9" x14ac:dyDescent="0.2">
      <c r="A135" s="5">
        <v>135</v>
      </c>
      <c r="B135" s="7">
        <v>7</v>
      </c>
      <c r="C135" s="5">
        <v>2</v>
      </c>
      <c r="D135" s="5">
        <v>2007</v>
      </c>
      <c r="E135" s="4">
        <v>39120</v>
      </c>
      <c r="F135" t="s">
        <v>132</v>
      </c>
      <c r="G135" s="3">
        <v>151000000</v>
      </c>
      <c r="H135" s="3">
        <v>319246193</v>
      </c>
      <c r="I135" s="3">
        <v>708272592</v>
      </c>
    </row>
    <row r="136" spans="1:9" x14ac:dyDescent="0.2">
      <c r="A136" s="5">
        <v>136</v>
      </c>
      <c r="B136" s="7">
        <v>6</v>
      </c>
      <c r="C136" s="5">
        <v>2</v>
      </c>
      <c r="D136" s="5">
        <v>2017</v>
      </c>
      <c r="E136" s="4">
        <v>42772</v>
      </c>
      <c r="F136" t="s">
        <v>133</v>
      </c>
      <c r="G136" s="3">
        <v>150000000</v>
      </c>
      <c r="H136" s="3">
        <v>412400625</v>
      </c>
      <c r="I136" s="3">
        <v>816850032</v>
      </c>
    </row>
    <row r="137" spans="1:9" x14ac:dyDescent="0.2">
      <c r="A137" s="5">
        <v>137</v>
      </c>
      <c r="B137" s="7">
        <v>11</v>
      </c>
      <c r="C137" s="5">
        <v>22</v>
      </c>
      <c r="D137" s="5">
        <v>2013</v>
      </c>
      <c r="E137" s="4">
        <v>41923</v>
      </c>
      <c r="F137" t="s">
        <v>134</v>
      </c>
      <c r="G137" s="3">
        <v>150000000</v>
      </c>
      <c r="H137" s="3">
        <v>400738009</v>
      </c>
      <c r="I137" s="3">
        <v>1274234980</v>
      </c>
    </row>
    <row r="138" spans="1:9" x14ac:dyDescent="0.2">
      <c r="A138" s="5">
        <v>138</v>
      </c>
      <c r="B138" s="7">
        <v>3</v>
      </c>
      <c r="C138" s="5">
        <v>4</v>
      </c>
      <c r="D138" s="5">
        <v>2016</v>
      </c>
      <c r="E138" s="4">
        <v>42463</v>
      </c>
      <c r="F138" t="s">
        <v>135</v>
      </c>
      <c r="G138" s="3">
        <v>150000000</v>
      </c>
      <c r="H138" s="3">
        <v>341268248</v>
      </c>
      <c r="I138" s="3">
        <v>1019920974</v>
      </c>
    </row>
    <row r="139" spans="1:9" x14ac:dyDescent="0.2">
      <c r="A139" s="5">
        <v>139</v>
      </c>
      <c r="B139" s="7">
        <v>7</v>
      </c>
      <c r="C139" s="5">
        <v>11</v>
      </c>
      <c r="D139" s="5">
        <v>2007</v>
      </c>
      <c r="E139" s="4">
        <v>39393</v>
      </c>
      <c r="F139" t="s">
        <v>136</v>
      </c>
      <c r="G139" s="3">
        <v>150000000</v>
      </c>
      <c r="H139" s="3">
        <v>292004738</v>
      </c>
      <c r="I139" s="3">
        <v>942943935</v>
      </c>
    </row>
    <row r="140" spans="1:9" x14ac:dyDescent="0.2">
      <c r="A140" s="5">
        <v>140</v>
      </c>
      <c r="B140" s="7">
        <v>11</v>
      </c>
      <c r="C140" s="5">
        <v>18</v>
      </c>
      <c r="D140" s="5">
        <v>2005</v>
      </c>
      <c r="E140" s="4">
        <v>38879</v>
      </c>
      <c r="F140" t="s">
        <v>137</v>
      </c>
      <c r="G140" s="3">
        <v>150000000</v>
      </c>
      <c r="H140" s="3">
        <v>290013036</v>
      </c>
      <c r="I140" s="3">
        <v>896911078</v>
      </c>
    </row>
    <row r="141" spans="1:9" x14ac:dyDescent="0.2">
      <c r="A141" s="5">
        <v>141</v>
      </c>
      <c r="B141" s="7">
        <v>5</v>
      </c>
      <c r="C141" s="5">
        <v>15</v>
      </c>
      <c r="D141" s="5">
        <v>2003</v>
      </c>
      <c r="E141" s="4">
        <v>38051</v>
      </c>
      <c r="F141" t="s">
        <v>138</v>
      </c>
      <c r="G141" s="3">
        <v>150000000</v>
      </c>
      <c r="H141" s="3">
        <v>281553689</v>
      </c>
      <c r="I141" s="3">
        <v>738576929</v>
      </c>
    </row>
    <row r="142" spans="1:9" x14ac:dyDescent="0.2">
      <c r="A142" s="5">
        <v>142</v>
      </c>
      <c r="B142" s="7">
        <v>12</v>
      </c>
      <c r="C142" s="5">
        <v>14</v>
      </c>
      <c r="D142" s="5">
        <v>2007</v>
      </c>
      <c r="E142" s="4">
        <v>39490</v>
      </c>
      <c r="F142" t="s">
        <v>139</v>
      </c>
      <c r="G142" s="3">
        <v>150000000</v>
      </c>
      <c r="H142" s="3">
        <v>256393010</v>
      </c>
      <c r="I142" s="3">
        <v>585532684</v>
      </c>
    </row>
    <row r="143" spans="1:9" x14ac:dyDescent="0.2">
      <c r="A143" s="5">
        <v>143</v>
      </c>
      <c r="B143" s="7">
        <v>11</v>
      </c>
      <c r="C143" s="5">
        <v>23</v>
      </c>
      <c r="D143" s="5">
        <v>2016</v>
      </c>
      <c r="E143" s="4">
        <v>43050</v>
      </c>
      <c r="F143" t="s">
        <v>140</v>
      </c>
      <c r="G143" s="3">
        <v>150000000</v>
      </c>
      <c r="H143" s="3">
        <v>248757044</v>
      </c>
      <c r="I143" s="3">
        <v>639537208</v>
      </c>
    </row>
    <row r="144" spans="1:9" x14ac:dyDescent="0.2">
      <c r="A144" s="5">
        <v>144</v>
      </c>
      <c r="B144" s="7">
        <v>7</v>
      </c>
      <c r="C144" s="5">
        <v>1</v>
      </c>
      <c r="D144" s="5">
        <v>2008</v>
      </c>
      <c r="E144" s="4">
        <v>39454</v>
      </c>
      <c r="F144" t="s">
        <v>141</v>
      </c>
      <c r="G144" s="3">
        <v>150000000</v>
      </c>
      <c r="H144" s="3">
        <v>227946274</v>
      </c>
      <c r="I144" s="3">
        <v>624234272</v>
      </c>
    </row>
    <row r="145" spans="1:9" x14ac:dyDescent="0.2">
      <c r="A145" s="5">
        <v>145</v>
      </c>
      <c r="B145" s="7">
        <v>7</v>
      </c>
      <c r="C145" s="5">
        <v>15</v>
      </c>
      <c r="D145" s="5">
        <v>2005</v>
      </c>
      <c r="E145" s="4">
        <v>38783</v>
      </c>
      <c r="F145" t="s">
        <v>142</v>
      </c>
      <c r="G145" s="3">
        <v>150000000</v>
      </c>
      <c r="H145" s="3">
        <v>206459076</v>
      </c>
      <c r="I145" s="3">
        <v>475825484</v>
      </c>
    </row>
    <row r="146" spans="1:9" x14ac:dyDescent="0.2">
      <c r="A146" s="5">
        <v>146</v>
      </c>
      <c r="B146" s="7">
        <v>6</v>
      </c>
      <c r="C146" s="5">
        <v>29</v>
      </c>
      <c r="D146" s="5">
        <v>2007</v>
      </c>
      <c r="E146" s="4">
        <v>39939</v>
      </c>
      <c r="F146" t="s">
        <v>143</v>
      </c>
      <c r="G146" s="3">
        <v>150000000</v>
      </c>
      <c r="H146" s="3">
        <v>206445654</v>
      </c>
      <c r="I146" s="3">
        <v>626549695</v>
      </c>
    </row>
    <row r="147" spans="1:9" x14ac:dyDescent="0.2">
      <c r="A147" s="5">
        <v>147</v>
      </c>
      <c r="B147" s="7">
        <v>11</v>
      </c>
      <c r="C147" s="5">
        <v>8</v>
      </c>
      <c r="D147" s="5">
        <v>2013</v>
      </c>
      <c r="E147" s="4">
        <v>41497</v>
      </c>
      <c r="F147" t="s">
        <v>144</v>
      </c>
      <c r="G147" s="3">
        <v>150000000</v>
      </c>
      <c r="H147" s="3">
        <v>206362140</v>
      </c>
      <c r="I147" s="3">
        <v>644602516</v>
      </c>
    </row>
    <row r="148" spans="1:9" x14ac:dyDescent="0.2">
      <c r="A148" s="5">
        <v>148</v>
      </c>
      <c r="B148" s="7">
        <v>6</v>
      </c>
      <c r="C148" s="5">
        <v>15</v>
      </c>
      <c r="D148" s="5">
        <v>2005</v>
      </c>
      <c r="E148" s="4">
        <v>38782</v>
      </c>
      <c r="F148" t="s">
        <v>145</v>
      </c>
      <c r="G148" s="3">
        <v>150000000</v>
      </c>
      <c r="H148" s="3">
        <v>205343774</v>
      </c>
      <c r="I148" s="3">
        <v>359142722</v>
      </c>
    </row>
    <row r="149" spans="1:9" x14ac:dyDescent="0.2">
      <c r="A149" s="5">
        <v>149</v>
      </c>
      <c r="B149" s="7">
        <v>7</v>
      </c>
      <c r="C149" s="5">
        <v>31</v>
      </c>
      <c r="D149" s="5">
        <v>2015</v>
      </c>
      <c r="E149" s="4">
        <v>42923</v>
      </c>
      <c r="F149" t="s">
        <v>146</v>
      </c>
      <c r="G149" s="3">
        <v>150000000</v>
      </c>
      <c r="H149" s="3">
        <v>195042377</v>
      </c>
      <c r="I149" s="3">
        <v>700868363</v>
      </c>
    </row>
    <row r="150" spans="1:9" x14ac:dyDescent="0.2">
      <c r="A150" s="5">
        <v>150</v>
      </c>
      <c r="B150" s="7">
        <v>7</v>
      </c>
      <c r="C150" s="5">
        <v>21</v>
      </c>
      <c r="D150" s="5">
        <v>2017</v>
      </c>
      <c r="E150" s="4">
        <v>43350</v>
      </c>
      <c r="F150" t="s">
        <v>147</v>
      </c>
      <c r="G150" s="3">
        <v>150000000</v>
      </c>
      <c r="H150" s="3">
        <v>187261727</v>
      </c>
      <c r="I150" s="3">
        <v>508284748</v>
      </c>
    </row>
    <row r="151" spans="1:9" x14ac:dyDescent="0.2">
      <c r="A151" s="5">
        <v>151</v>
      </c>
      <c r="B151" s="7">
        <v>5</v>
      </c>
      <c r="C151" s="5">
        <v>6</v>
      </c>
      <c r="D151" s="5">
        <v>2011</v>
      </c>
      <c r="E151" s="4">
        <v>40699</v>
      </c>
      <c r="F151" t="s">
        <v>148</v>
      </c>
      <c r="G151" s="3">
        <v>150000000</v>
      </c>
      <c r="H151" s="3">
        <v>181030624</v>
      </c>
      <c r="I151" s="3">
        <v>449326618</v>
      </c>
    </row>
    <row r="152" spans="1:9" x14ac:dyDescent="0.2">
      <c r="A152" s="5">
        <v>152</v>
      </c>
      <c r="B152" s="7">
        <v>11</v>
      </c>
      <c r="C152" s="5">
        <v>7</v>
      </c>
      <c r="D152" s="5">
        <v>2008</v>
      </c>
      <c r="E152" s="4">
        <v>39640</v>
      </c>
      <c r="F152" t="s">
        <v>149</v>
      </c>
      <c r="G152" s="3">
        <v>150000000</v>
      </c>
      <c r="H152" s="3">
        <v>180010950</v>
      </c>
      <c r="I152" s="3">
        <v>599516844</v>
      </c>
    </row>
    <row r="153" spans="1:9" x14ac:dyDescent="0.2">
      <c r="A153" s="5">
        <v>153</v>
      </c>
      <c r="B153" s="7">
        <v>5</v>
      </c>
      <c r="C153" s="5">
        <v>1</v>
      </c>
      <c r="D153" s="5">
        <v>2009</v>
      </c>
      <c r="E153" s="4">
        <v>39818</v>
      </c>
      <c r="F153" t="s">
        <v>150</v>
      </c>
      <c r="G153" s="3">
        <v>150000000</v>
      </c>
      <c r="H153" s="3">
        <v>179883157</v>
      </c>
      <c r="I153" s="3">
        <v>374825760</v>
      </c>
    </row>
    <row r="154" spans="1:9" x14ac:dyDescent="0.2">
      <c r="A154" s="5">
        <v>154</v>
      </c>
      <c r="B154" s="7">
        <v>5</v>
      </c>
      <c r="C154" s="5">
        <v>22</v>
      </c>
      <c r="D154" s="5">
        <v>2009</v>
      </c>
      <c r="E154" s="4">
        <v>40456</v>
      </c>
      <c r="F154" t="s">
        <v>151</v>
      </c>
      <c r="G154" s="3">
        <v>150000000</v>
      </c>
      <c r="H154" s="3">
        <v>177243721</v>
      </c>
      <c r="I154" s="3">
        <v>402231063</v>
      </c>
    </row>
    <row r="155" spans="1:9" x14ac:dyDescent="0.2">
      <c r="A155" s="5">
        <v>155</v>
      </c>
      <c r="B155" s="7">
        <v>5</v>
      </c>
      <c r="C155" s="5">
        <v>26</v>
      </c>
      <c r="D155" s="5">
        <v>2011</v>
      </c>
      <c r="E155" s="4">
        <v>41310</v>
      </c>
      <c r="F155" t="s">
        <v>152</v>
      </c>
      <c r="G155" s="3">
        <v>150000000</v>
      </c>
      <c r="H155" s="3">
        <v>165249063</v>
      </c>
      <c r="I155" s="3">
        <v>664837547</v>
      </c>
    </row>
    <row r="156" spans="1:9" x14ac:dyDescent="0.2">
      <c r="A156" s="5">
        <v>156</v>
      </c>
      <c r="B156" s="7">
        <v>5</v>
      </c>
      <c r="C156" s="5">
        <v>15</v>
      </c>
      <c r="D156" s="5">
        <v>2015</v>
      </c>
      <c r="E156" s="4">
        <v>42434</v>
      </c>
      <c r="F156" t="s">
        <v>153</v>
      </c>
      <c r="G156" s="3">
        <v>150000000</v>
      </c>
      <c r="H156" s="3">
        <v>153636354</v>
      </c>
      <c r="I156" s="3">
        <v>370742166</v>
      </c>
    </row>
    <row r="157" spans="1:9" x14ac:dyDescent="0.2">
      <c r="A157" s="5">
        <v>157</v>
      </c>
      <c r="B157" s="7">
        <v>11</v>
      </c>
      <c r="C157" s="5">
        <v>5</v>
      </c>
      <c r="D157" s="5">
        <v>2003</v>
      </c>
      <c r="E157" s="4">
        <v>37752</v>
      </c>
      <c r="F157" t="s">
        <v>154</v>
      </c>
      <c r="G157" s="3">
        <v>150000000</v>
      </c>
      <c r="H157" s="3">
        <v>139270910</v>
      </c>
      <c r="I157" s="3">
        <v>427300260</v>
      </c>
    </row>
    <row r="158" spans="1:9" x14ac:dyDescent="0.2">
      <c r="A158" s="5">
        <v>158</v>
      </c>
      <c r="B158" s="7">
        <v>5</v>
      </c>
      <c r="C158" s="5">
        <v>5</v>
      </c>
      <c r="D158" s="5">
        <v>2006</v>
      </c>
      <c r="E158" s="4">
        <v>38842</v>
      </c>
      <c r="F158" t="s">
        <v>155</v>
      </c>
      <c r="G158" s="3">
        <v>150000000</v>
      </c>
      <c r="H158" s="3">
        <v>133501348</v>
      </c>
      <c r="I158" s="3">
        <v>397501348</v>
      </c>
    </row>
    <row r="159" spans="1:9" x14ac:dyDescent="0.2">
      <c r="A159" s="5">
        <v>159</v>
      </c>
      <c r="B159" s="7">
        <v>5</v>
      </c>
      <c r="C159" s="5">
        <v>15</v>
      </c>
      <c r="D159" s="5">
        <v>2009</v>
      </c>
      <c r="E159" s="4">
        <v>40242</v>
      </c>
      <c r="F159" t="s">
        <v>156</v>
      </c>
      <c r="G159" s="3">
        <v>150000000</v>
      </c>
      <c r="H159" s="3">
        <v>133375846</v>
      </c>
      <c r="I159" s="3">
        <v>490875846</v>
      </c>
    </row>
    <row r="160" spans="1:9" x14ac:dyDescent="0.2">
      <c r="A160" s="5">
        <v>160</v>
      </c>
      <c r="B160" s="7">
        <v>5</v>
      </c>
      <c r="C160" s="5">
        <v>14</v>
      </c>
      <c r="D160" s="5">
        <v>2004</v>
      </c>
      <c r="E160" s="4">
        <v>38388</v>
      </c>
      <c r="F160" t="s">
        <v>157</v>
      </c>
      <c r="G160" s="3">
        <v>150000000</v>
      </c>
      <c r="H160" s="3">
        <v>133298577</v>
      </c>
      <c r="I160" s="3">
        <v>484161265</v>
      </c>
    </row>
    <row r="161" spans="1:9" x14ac:dyDescent="0.2">
      <c r="A161" s="5">
        <v>161</v>
      </c>
      <c r="B161" s="7">
        <v>7</v>
      </c>
      <c r="C161" s="5">
        <v>1</v>
      </c>
      <c r="D161" s="5">
        <v>2010</v>
      </c>
      <c r="E161" s="4">
        <v>40185</v>
      </c>
      <c r="F161" t="s">
        <v>158</v>
      </c>
      <c r="G161" s="3">
        <v>150000000</v>
      </c>
      <c r="H161" s="3">
        <v>131772187</v>
      </c>
      <c r="I161" s="3">
        <v>319713881</v>
      </c>
    </row>
    <row r="162" spans="1:9" x14ac:dyDescent="0.2">
      <c r="A162" s="5">
        <v>162</v>
      </c>
      <c r="B162" s="7">
        <v>11</v>
      </c>
      <c r="C162" s="5">
        <v>2</v>
      </c>
      <c r="D162" s="5">
        <v>2007</v>
      </c>
      <c r="E162" s="4">
        <v>39124</v>
      </c>
      <c r="F162" t="s">
        <v>159</v>
      </c>
      <c r="G162" s="3">
        <v>150000000</v>
      </c>
      <c r="H162" s="3">
        <v>126631277</v>
      </c>
      <c r="I162" s="3">
        <v>287594577</v>
      </c>
    </row>
    <row r="163" spans="1:9" x14ac:dyDescent="0.2">
      <c r="A163" s="5">
        <v>163</v>
      </c>
      <c r="B163" s="7">
        <v>7</v>
      </c>
      <c r="C163" s="5">
        <v>24</v>
      </c>
      <c r="D163" s="5">
        <v>2009</v>
      </c>
      <c r="E163" s="4">
        <v>40519</v>
      </c>
      <c r="F163" t="s">
        <v>160</v>
      </c>
      <c r="G163" s="3">
        <v>150000000</v>
      </c>
      <c r="H163" s="3">
        <v>119436770</v>
      </c>
      <c r="I163" s="3">
        <v>292817841</v>
      </c>
    </row>
    <row r="164" spans="1:9" x14ac:dyDescent="0.2">
      <c r="A164" s="5">
        <v>164</v>
      </c>
      <c r="B164" s="7">
        <v>11</v>
      </c>
      <c r="C164" s="5">
        <v>21</v>
      </c>
      <c r="D164" s="5">
        <v>2008</v>
      </c>
      <c r="E164" s="4">
        <v>40067</v>
      </c>
      <c r="F164" t="s">
        <v>161</v>
      </c>
      <c r="G164" s="3">
        <v>150000000</v>
      </c>
      <c r="H164" s="3">
        <v>114053759</v>
      </c>
      <c r="I164" s="3">
        <v>328015209</v>
      </c>
    </row>
    <row r="165" spans="1:9" x14ac:dyDescent="0.2">
      <c r="A165" s="5">
        <v>165</v>
      </c>
      <c r="B165" s="7">
        <v>3</v>
      </c>
      <c r="C165" s="5">
        <v>30</v>
      </c>
      <c r="D165" s="5">
        <v>2012</v>
      </c>
      <c r="E165" s="4">
        <v>41793</v>
      </c>
      <c r="F165" t="s">
        <v>162</v>
      </c>
      <c r="G165" s="3">
        <v>150000000</v>
      </c>
      <c r="H165" s="3">
        <v>83670083</v>
      </c>
      <c r="I165" s="3">
        <v>305270083</v>
      </c>
    </row>
    <row r="166" spans="1:9" x14ac:dyDescent="0.2">
      <c r="A166" s="5">
        <v>166</v>
      </c>
      <c r="B166" s="7">
        <v>11</v>
      </c>
      <c r="C166" s="5">
        <v>16</v>
      </c>
      <c r="D166" s="5">
        <v>2007</v>
      </c>
      <c r="E166" s="4">
        <v>39549</v>
      </c>
      <c r="F166" t="s">
        <v>163</v>
      </c>
      <c r="G166" s="3">
        <v>150000000</v>
      </c>
      <c r="H166" s="3">
        <v>82195215</v>
      </c>
      <c r="I166" s="3">
        <v>194995215</v>
      </c>
    </row>
    <row r="167" spans="1:9" x14ac:dyDescent="0.2">
      <c r="A167" s="5">
        <v>167</v>
      </c>
      <c r="B167" s="7">
        <v>5</v>
      </c>
      <c r="C167" s="5">
        <v>11</v>
      </c>
      <c r="D167" s="5">
        <v>2012</v>
      </c>
      <c r="E167" s="4">
        <v>41218</v>
      </c>
      <c r="F167" t="s">
        <v>164</v>
      </c>
      <c r="G167" s="3">
        <v>150000000</v>
      </c>
      <c r="H167" s="3">
        <v>79727149</v>
      </c>
      <c r="I167" s="3">
        <v>238202668</v>
      </c>
    </row>
    <row r="168" spans="1:9" x14ac:dyDescent="0.2">
      <c r="A168" s="5">
        <v>168</v>
      </c>
      <c r="B168" s="7">
        <v>6</v>
      </c>
      <c r="C168" s="5">
        <v>28</v>
      </c>
      <c r="D168" s="5">
        <v>2013</v>
      </c>
      <c r="E168" s="4">
        <v>42100</v>
      </c>
      <c r="F168" t="s">
        <v>165</v>
      </c>
      <c r="G168" s="3">
        <v>150000000</v>
      </c>
      <c r="H168" s="3">
        <v>73103784</v>
      </c>
      <c r="I168" s="3">
        <v>205440387</v>
      </c>
    </row>
    <row r="169" spans="1:9" x14ac:dyDescent="0.2">
      <c r="A169" s="5">
        <v>169</v>
      </c>
      <c r="B169" s="7">
        <v>2</v>
      </c>
      <c r="C169" s="5">
        <v>12</v>
      </c>
      <c r="D169" s="5">
        <v>2010</v>
      </c>
      <c r="E169" s="4">
        <v>40514</v>
      </c>
      <c r="F169" t="s">
        <v>166</v>
      </c>
      <c r="G169" s="3">
        <v>150000000</v>
      </c>
      <c r="H169" s="3">
        <v>62189884</v>
      </c>
      <c r="I169" s="3">
        <v>142634358</v>
      </c>
    </row>
    <row r="170" spans="1:9" x14ac:dyDescent="0.2">
      <c r="A170" s="5">
        <v>170</v>
      </c>
      <c r="B170" s="7">
        <v>2</v>
      </c>
      <c r="C170" s="5">
        <v>17</v>
      </c>
      <c r="D170" s="5">
        <v>2017</v>
      </c>
      <c r="E170" s="4">
        <v>43222</v>
      </c>
      <c r="F170" t="s">
        <v>167</v>
      </c>
      <c r="G170" s="3">
        <v>150000000</v>
      </c>
      <c r="H170" s="3">
        <v>45157105</v>
      </c>
      <c r="I170" s="3">
        <v>331775766</v>
      </c>
    </row>
    <row r="171" spans="1:9" x14ac:dyDescent="0.2">
      <c r="A171" s="5">
        <v>171</v>
      </c>
      <c r="B171" s="7">
        <v>10</v>
      </c>
      <c r="C171" s="5">
        <v>9</v>
      </c>
      <c r="D171" s="5">
        <v>2015</v>
      </c>
      <c r="E171" s="4">
        <v>42257</v>
      </c>
      <c r="F171" t="s">
        <v>168</v>
      </c>
      <c r="G171" s="3">
        <v>150000000</v>
      </c>
      <c r="H171" s="3">
        <v>35088320</v>
      </c>
      <c r="I171" s="3">
        <v>123888320</v>
      </c>
    </row>
    <row r="172" spans="1:9" x14ac:dyDescent="0.2">
      <c r="A172" s="5">
        <v>172</v>
      </c>
      <c r="B172" s="7">
        <v>3</v>
      </c>
      <c r="C172" s="5">
        <v>11</v>
      </c>
      <c r="D172" s="5">
        <v>2011</v>
      </c>
      <c r="E172" s="4">
        <v>40850</v>
      </c>
      <c r="F172" t="s">
        <v>169</v>
      </c>
      <c r="G172" s="3">
        <v>150000000</v>
      </c>
      <c r="H172" s="3">
        <v>21392758</v>
      </c>
      <c r="I172" s="3">
        <v>39549758</v>
      </c>
    </row>
    <row r="173" spans="1:9" x14ac:dyDescent="0.2">
      <c r="A173" s="5">
        <v>173</v>
      </c>
      <c r="B173" s="7">
        <v>11</v>
      </c>
      <c r="C173" s="5">
        <v>3</v>
      </c>
      <c r="D173" s="5">
        <v>2006</v>
      </c>
      <c r="E173" s="4">
        <v>38787</v>
      </c>
      <c r="F173" t="s">
        <v>170</v>
      </c>
      <c r="G173" s="3">
        <v>149000000</v>
      </c>
      <c r="H173" s="3">
        <v>64665672</v>
      </c>
      <c r="I173" s="3">
        <v>179357126</v>
      </c>
    </row>
    <row r="174" spans="1:9" x14ac:dyDescent="0.2">
      <c r="A174" s="5">
        <v>174</v>
      </c>
      <c r="B174" s="7">
        <v>6</v>
      </c>
      <c r="C174" s="5">
        <v>8</v>
      </c>
      <c r="D174" s="5">
        <v>2012</v>
      </c>
      <c r="E174" s="4">
        <v>41127</v>
      </c>
      <c r="F174" t="s">
        <v>171</v>
      </c>
      <c r="G174" s="3">
        <v>145000000</v>
      </c>
      <c r="H174" s="3">
        <v>216391482</v>
      </c>
      <c r="I174" s="3">
        <v>746921271</v>
      </c>
    </row>
    <row r="175" spans="1:9" x14ac:dyDescent="0.2">
      <c r="A175" s="5">
        <v>175</v>
      </c>
      <c r="B175" s="7">
        <v>12</v>
      </c>
      <c r="C175" s="5">
        <v>16</v>
      </c>
      <c r="D175" s="5">
        <v>2011</v>
      </c>
      <c r="E175" s="4">
        <v>41011</v>
      </c>
      <c r="F175" t="s">
        <v>172</v>
      </c>
      <c r="G175" s="3">
        <v>145000000</v>
      </c>
      <c r="H175" s="3">
        <v>209397903</v>
      </c>
      <c r="I175" s="3">
        <v>694713230</v>
      </c>
    </row>
    <row r="176" spans="1:9" x14ac:dyDescent="0.2">
      <c r="A176" s="5">
        <v>176</v>
      </c>
      <c r="B176" s="7">
        <v>6</v>
      </c>
      <c r="C176" s="5">
        <v>13</v>
      </c>
      <c r="D176" s="5">
        <v>2014</v>
      </c>
      <c r="E176" s="4">
        <v>42010</v>
      </c>
      <c r="F176" t="s">
        <v>173</v>
      </c>
      <c r="G176" s="3">
        <v>145000000</v>
      </c>
      <c r="H176" s="3">
        <v>177002924</v>
      </c>
      <c r="I176" s="3">
        <v>616102924</v>
      </c>
    </row>
    <row r="177" spans="1:9" x14ac:dyDescent="0.2">
      <c r="A177" s="5">
        <v>177</v>
      </c>
      <c r="B177" s="7">
        <v>6</v>
      </c>
      <c r="C177" s="5">
        <v>16</v>
      </c>
      <c r="D177" s="5">
        <v>1999</v>
      </c>
      <c r="E177" s="4">
        <v>36622</v>
      </c>
      <c r="F177" t="s">
        <v>174</v>
      </c>
      <c r="G177" s="3">
        <v>145000000</v>
      </c>
      <c r="H177" s="3">
        <v>171091819</v>
      </c>
      <c r="I177" s="3">
        <v>448191819</v>
      </c>
    </row>
    <row r="178" spans="1:9" x14ac:dyDescent="0.2">
      <c r="A178" s="5">
        <v>178</v>
      </c>
      <c r="B178" s="7">
        <v>3</v>
      </c>
      <c r="C178" s="5">
        <v>7</v>
      </c>
      <c r="D178" s="5">
        <v>2014</v>
      </c>
      <c r="E178" s="4">
        <v>41823</v>
      </c>
      <c r="F178" t="s">
        <v>175</v>
      </c>
      <c r="G178" s="3">
        <v>145000000</v>
      </c>
      <c r="H178" s="3">
        <v>111506430</v>
      </c>
      <c r="I178" s="3">
        <v>269806430</v>
      </c>
    </row>
    <row r="179" spans="1:9" x14ac:dyDescent="0.2">
      <c r="A179" s="5">
        <v>179</v>
      </c>
      <c r="B179" s="7">
        <v>11</v>
      </c>
      <c r="C179" s="5">
        <v>21</v>
      </c>
      <c r="D179" s="5">
        <v>2012</v>
      </c>
      <c r="E179" s="4">
        <v>41528</v>
      </c>
      <c r="F179" t="s">
        <v>176</v>
      </c>
      <c r="G179" s="3">
        <v>145000000</v>
      </c>
      <c r="H179" s="3">
        <v>103412758</v>
      </c>
      <c r="I179" s="3">
        <v>306900902</v>
      </c>
    </row>
    <row r="180" spans="1:9" x14ac:dyDescent="0.2">
      <c r="A180" s="5">
        <v>180</v>
      </c>
      <c r="B180" s="7">
        <v>4</v>
      </c>
      <c r="C180" s="5">
        <v>8</v>
      </c>
      <c r="D180" s="5">
        <v>2005</v>
      </c>
      <c r="E180" s="4">
        <v>38568</v>
      </c>
      <c r="F180" t="s">
        <v>177</v>
      </c>
      <c r="G180" s="3">
        <v>145000000</v>
      </c>
      <c r="H180" s="3">
        <v>68671925</v>
      </c>
      <c r="I180" s="3">
        <v>121671925</v>
      </c>
    </row>
    <row r="181" spans="1:9" x14ac:dyDescent="0.2">
      <c r="A181" s="5">
        <v>181</v>
      </c>
      <c r="B181" s="7">
        <v>7</v>
      </c>
      <c r="C181" s="5">
        <v>15</v>
      </c>
      <c r="D181" s="5">
        <v>2016</v>
      </c>
      <c r="E181" s="4">
        <v>42801</v>
      </c>
      <c r="F181" t="s">
        <v>178</v>
      </c>
      <c r="G181" s="3">
        <v>144000000</v>
      </c>
      <c r="H181" s="3">
        <v>128350574</v>
      </c>
      <c r="I181" s="3">
        <v>229034050</v>
      </c>
    </row>
    <row r="182" spans="1:9" x14ac:dyDescent="0.2">
      <c r="A182" s="5">
        <v>182</v>
      </c>
      <c r="B182" s="7">
        <v>11</v>
      </c>
      <c r="C182" s="5">
        <v>22</v>
      </c>
      <c r="D182" s="5">
        <v>2002</v>
      </c>
      <c r="E182" s="4">
        <v>37905</v>
      </c>
      <c r="F182" t="s">
        <v>179</v>
      </c>
      <c r="G182" s="3">
        <v>142000000</v>
      </c>
      <c r="H182" s="3">
        <v>160942139</v>
      </c>
      <c r="I182" s="3">
        <v>431942139</v>
      </c>
    </row>
    <row r="183" spans="1:9" x14ac:dyDescent="0.2">
      <c r="A183" s="5">
        <v>183</v>
      </c>
      <c r="B183" s="7">
        <v>5</v>
      </c>
      <c r="C183" s="5">
        <v>8</v>
      </c>
      <c r="D183" s="5">
        <v>2009</v>
      </c>
      <c r="E183" s="4">
        <v>40030</v>
      </c>
      <c r="F183" t="s">
        <v>180</v>
      </c>
      <c r="G183" s="3">
        <v>140000000</v>
      </c>
      <c r="H183" s="3">
        <v>257730019</v>
      </c>
      <c r="I183" s="3">
        <v>385680446</v>
      </c>
    </row>
    <row r="184" spans="1:9" x14ac:dyDescent="0.2">
      <c r="A184" s="5">
        <v>184</v>
      </c>
      <c r="B184" s="7">
        <v>7</v>
      </c>
      <c r="C184" s="5">
        <v>1</v>
      </c>
      <c r="D184" s="5">
        <v>1998</v>
      </c>
      <c r="E184" s="4">
        <v>35802</v>
      </c>
      <c r="F184" t="s">
        <v>181</v>
      </c>
      <c r="G184" s="3">
        <v>140000000</v>
      </c>
      <c r="H184" s="3">
        <v>201578182</v>
      </c>
      <c r="I184" s="3">
        <v>554600000</v>
      </c>
    </row>
    <row r="185" spans="1:9" x14ac:dyDescent="0.2">
      <c r="A185" s="5">
        <v>185</v>
      </c>
      <c r="B185" s="7">
        <v>7</v>
      </c>
      <c r="C185" s="5">
        <v>3</v>
      </c>
      <c r="D185" s="5">
        <v>2002</v>
      </c>
      <c r="E185" s="4">
        <v>37322</v>
      </c>
      <c r="F185" t="s">
        <v>182</v>
      </c>
      <c r="G185" s="3">
        <v>140000000</v>
      </c>
      <c r="H185" s="3">
        <v>190418803</v>
      </c>
      <c r="I185" s="3">
        <v>441767803</v>
      </c>
    </row>
    <row r="186" spans="1:9" x14ac:dyDescent="0.2">
      <c r="A186" s="5">
        <v>186</v>
      </c>
      <c r="B186" s="7">
        <v>7</v>
      </c>
      <c r="C186" s="5">
        <v>22</v>
      </c>
      <c r="D186" s="5">
        <v>2011</v>
      </c>
      <c r="E186" s="4">
        <v>41189</v>
      </c>
      <c r="F186" t="s">
        <v>183</v>
      </c>
      <c r="G186" s="3">
        <v>140000000</v>
      </c>
      <c r="H186" s="3">
        <v>176654505</v>
      </c>
      <c r="I186" s="3">
        <v>370569776</v>
      </c>
    </row>
    <row r="187" spans="1:9" x14ac:dyDescent="0.2">
      <c r="A187" s="5">
        <v>187</v>
      </c>
      <c r="B187" s="7">
        <v>1</v>
      </c>
      <c r="C187" s="5">
        <v>29</v>
      </c>
      <c r="D187" s="5">
        <v>2016</v>
      </c>
      <c r="E187" s="4">
        <v>43221</v>
      </c>
      <c r="F187" t="s">
        <v>184</v>
      </c>
      <c r="G187" s="3">
        <v>140000000</v>
      </c>
      <c r="H187" s="3">
        <v>143528619</v>
      </c>
      <c r="I187" s="3">
        <v>518614383</v>
      </c>
    </row>
    <row r="188" spans="1:9" x14ac:dyDescent="0.2">
      <c r="A188" s="5">
        <v>188</v>
      </c>
      <c r="B188" s="7">
        <v>7</v>
      </c>
      <c r="C188" s="5">
        <v>10</v>
      </c>
      <c r="D188" s="5">
        <v>1998</v>
      </c>
      <c r="E188" s="4">
        <v>36075</v>
      </c>
      <c r="F188" t="s">
        <v>185</v>
      </c>
      <c r="G188" s="3">
        <v>140000000</v>
      </c>
      <c r="H188" s="3">
        <v>130444603</v>
      </c>
      <c r="I188" s="3">
        <v>285400000</v>
      </c>
    </row>
    <row r="189" spans="1:9" x14ac:dyDescent="0.2">
      <c r="A189" s="5">
        <v>189</v>
      </c>
      <c r="B189" s="7">
        <v>3</v>
      </c>
      <c r="C189" s="5">
        <v>27</v>
      </c>
      <c r="D189" s="5">
        <v>2013</v>
      </c>
      <c r="E189" s="4">
        <v>42066</v>
      </c>
      <c r="F189" t="s">
        <v>186</v>
      </c>
      <c r="G189" s="3">
        <v>140000000</v>
      </c>
      <c r="H189" s="3">
        <v>122523060</v>
      </c>
      <c r="I189" s="3">
        <v>375740705</v>
      </c>
    </row>
    <row r="190" spans="1:9" x14ac:dyDescent="0.2">
      <c r="A190" s="5">
        <v>190</v>
      </c>
      <c r="B190" s="7">
        <v>12</v>
      </c>
      <c r="C190" s="5">
        <v>5</v>
      </c>
      <c r="D190" s="5">
        <v>2003</v>
      </c>
      <c r="E190" s="4">
        <v>37753</v>
      </c>
      <c r="F190" t="s">
        <v>187</v>
      </c>
      <c r="G190" s="3">
        <v>140000000</v>
      </c>
      <c r="H190" s="3">
        <v>111110575</v>
      </c>
      <c r="I190" s="3">
        <v>456810575</v>
      </c>
    </row>
    <row r="191" spans="1:9" x14ac:dyDescent="0.2">
      <c r="A191" s="5">
        <v>191</v>
      </c>
      <c r="B191" s="7">
        <v>12</v>
      </c>
      <c r="C191" s="5">
        <v>21</v>
      </c>
      <c r="D191" s="5">
        <v>2005</v>
      </c>
      <c r="E191" s="4">
        <v>38972</v>
      </c>
      <c r="F191" t="s">
        <v>188</v>
      </c>
      <c r="G191" s="3">
        <v>140000000</v>
      </c>
      <c r="H191" s="3">
        <v>110550000</v>
      </c>
      <c r="I191" s="3">
        <v>203018919</v>
      </c>
    </row>
    <row r="192" spans="1:9" x14ac:dyDescent="0.2">
      <c r="A192" s="5">
        <v>192</v>
      </c>
      <c r="B192" s="7">
        <v>12</v>
      </c>
      <c r="C192" s="5">
        <v>12</v>
      </c>
      <c r="D192" s="5">
        <v>2014</v>
      </c>
      <c r="E192" s="4">
        <v>41985</v>
      </c>
      <c r="F192" t="s">
        <v>189</v>
      </c>
      <c r="G192" s="3">
        <v>140000000</v>
      </c>
      <c r="H192" s="3">
        <v>65014513</v>
      </c>
      <c r="I192" s="3">
        <v>268314513</v>
      </c>
    </row>
    <row r="193" spans="1:9" x14ac:dyDescent="0.2">
      <c r="A193" s="5">
        <v>193</v>
      </c>
      <c r="B193" s="7">
        <v>7</v>
      </c>
      <c r="C193" s="5">
        <v>1</v>
      </c>
      <c r="D193" s="5">
        <v>2016</v>
      </c>
      <c r="E193" s="4">
        <v>42376</v>
      </c>
      <c r="F193" t="s">
        <v>190</v>
      </c>
      <c r="G193" s="3">
        <v>140000000</v>
      </c>
      <c r="H193" s="3">
        <v>55483770</v>
      </c>
      <c r="I193" s="3">
        <v>199905224</v>
      </c>
    </row>
    <row r="194" spans="1:9" x14ac:dyDescent="0.2">
      <c r="A194" s="5">
        <v>194</v>
      </c>
      <c r="B194" s="7">
        <v>2</v>
      </c>
      <c r="C194" s="5">
        <v>26</v>
      </c>
      <c r="D194" s="5">
        <v>2016</v>
      </c>
      <c r="E194" s="4">
        <v>43133</v>
      </c>
      <c r="F194" t="s">
        <v>191</v>
      </c>
      <c r="G194" s="3">
        <v>140000000</v>
      </c>
      <c r="H194" s="3">
        <v>31153464</v>
      </c>
      <c r="I194" s="3">
        <v>133553464</v>
      </c>
    </row>
    <row r="195" spans="1:9" x14ac:dyDescent="0.2">
      <c r="A195" s="5">
        <v>195</v>
      </c>
      <c r="B195" s="7">
        <v>5</v>
      </c>
      <c r="C195" s="5">
        <v>3</v>
      </c>
      <c r="D195" s="5">
        <v>2002</v>
      </c>
      <c r="E195" s="4">
        <v>37320</v>
      </c>
      <c r="F195" t="s">
        <v>192</v>
      </c>
      <c r="G195" s="3">
        <v>139000000</v>
      </c>
      <c r="H195" s="3">
        <v>403706375</v>
      </c>
      <c r="I195" s="3">
        <v>821706375</v>
      </c>
    </row>
    <row r="196" spans="1:9" x14ac:dyDescent="0.2">
      <c r="A196" s="5">
        <v>196</v>
      </c>
      <c r="B196" s="7">
        <v>3</v>
      </c>
      <c r="C196" s="5">
        <v>6</v>
      </c>
      <c r="D196" s="5">
        <v>2009</v>
      </c>
      <c r="E196" s="4">
        <v>39967</v>
      </c>
      <c r="F196" t="s">
        <v>193</v>
      </c>
      <c r="G196" s="3">
        <v>138000000</v>
      </c>
      <c r="H196" s="3">
        <v>107509799</v>
      </c>
      <c r="I196" s="3">
        <v>184068357</v>
      </c>
    </row>
    <row r="197" spans="1:9" x14ac:dyDescent="0.2">
      <c r="A197" s="5">
        <v>197</v>
      </c>
      <c r="B197" s="7">
        <v>7</v>
      </c>
      <c r="C197" s="5">
        <v>29</v>
      </c>
      <c r="D197" s="5">
        <v>2005</v>
      </c>
      <c r="E197" s="4">
        <v>39209</v>
      </c>
      <c r="F197" t="s">
        <v>194</v>
      </c>
      <c r="G197" s="3">
        <v>138000000</v>
      </c>
      <c r="H197" s="3">
        <v>32116746</v>
      </c>
      <c r="I197" s="3">
        <v>76416746</v>
      </c>
    </row>
    <row r="198" spans="1:9" x14ac:dyDescent="0.2">
      <c r="A198" s="5">
        <v>198</v>
      </c>
      <c r="B198" s="7">
        <v>6</v>
      </c>
      <c r="C198" s="5">
        <v>13</v>
      </c>
      <c r="D198" s="5">
        <v>2008</v>
      </c>
      <c r="E198" s="4">
        <v>39819</v>
      </c>
      <c r="F198" t="s">
        <v>195</v>
      </c>
      <c r="G198" s="3">
        <v>137500000</v>
      </c>
      <c r="H198" s="3">
        <v>134806913</v>
      </c>
      <c r="I198" s="3">
        <v>265573859</v>
      </c>
    </row>
    <row r="199" spans="1:9" x14ac:dyDescent="0.2">
      <c r="A199" s="5">
        <v>199</v>
      </c>
      <c r="B199" s="7">
        <v>6</v>
      </c>
      <c r="C199" s="5">
        <v>20</v>
      </c>
      <c r="D199" s="5">
        <v>2003</v>
      </c>
      <c r="E199" s="4">
        <v>38205</v>
      </c>
      <c r="F199" t="s">
        <v>196</v>
      </c>
      <c r="G199" s="3">
        <v>137000000</v>
      </c>
      <c r="H199" s="3">
        <v>132177234</v>
      </c>
      <c r="I199" s="3">
        <v>245075434</v>
      </c>
    </row>
    <row r="200" spans="1:9" x14ac:dyDescent="0.2">
      <c r="A200" s="5">
        <v>200</v>
      </c>
      <c r="B200" s="7">
        <v>7</v>
      </c>
      <c r="C200" s="5">
        <v>11</v>
      </c>
      <c r="D200" s="5">
        <v>2001</v>
      </c>
      <c r="E200" s="4">
        <v>37202</v>
      </c>
      <c r="F200" t="s">
        <v>197</v>
      </c>
      <c r="G200" s="3">
        <v>137000000</v>
      </c>
      <c r="H200" s="3">
        <v>32131830</v>
      </c>
      <c r="I200" s="3">
        <v>85131830</v>
      </c>
    </row>
    <row r="201" spans="1:9" x14ac:dyDescent="0.2">
      <c r="A201" s="5">
        <v>201</v>
      </c>
      <c r="B201" s="7">
        <v>11</v>
      </c>
      <c r="C201" s="5">
        <v>16</v>
      </c>
      <c r="D201" s="5">
        <v>2012</v>
      </c>
      <c r="E201" s="4">
        <v>41375</v>
      </c>
      <c r="F201" t="s">
        <v>198</v>
      </c>
      <c r="G201" s="3">
        <v>136200000</v>
      </c>
      <c r="H201" s="3">
        <v>292324737</v>
      </c>
      <c r="I201" s="3">
        <v>829724737</v>
      </c>
    </row>
    <row r="202" spans="1:9" x14ac:dyDescent="0.2">
      <c r="A202" s="5">
        <v>203</v>
      </c>
      <c r="B202" s="7">
        <v>3</v>
      </c>
      <c r="C202" s="5">
        <v>22</v>
      </c>
      <c r="D202" s="5">
        <v>2013</v>
      </c>
      <c r="E202" s="4">
        <v>41915</v>
      </c>
      <c r="F202" t="s">
        <v>199</v>
      </c>
      <c r="G202" s="3">
        <v>135000000</v>
      </c>
      <c r="H202" s="3">
        <v>187168425</v>
      </c>
      <c r="I202" s="3">
        <v>573068425</v>
      </c>
    </row>
    <row r="203" spans="1:9" x14ac:dyDescent="0.2">
      <c r="A203" s="5">
        <v>204</v>
      </c>
      <c r="B203" s="7">
        <v>12</v>
      </c>
      <c r="C203" s="5">
        <v>25</v>
      </c>
      <c r="D203" s="5">
        <v>2015</v>
      </c>
      <c r="E203" s="4">
        <v>42747</v>
      </c>
      <c r="F203" t="s">
        <v>200</v>
      </c>
      <c r="G203" s="3">
        <v>135000000</v>
      </c>
      <c r="H203" s="3">
        <v>183637894</v>
      </c>
      <c r="I203" s="3">
        <v>532950503</v>
      </c>
    </row>
    <row r="204" spans="1:9" x14ac:dyDescent="0.2">
      <c r="A204" s="5">
        <v>205</v>
      </c>
      <c r="B204" s="7">
        <v>11</v>
      </c>
      <c r="C204" s="5">
        <v>19</v>
      </c>
      <c r="D204" s="5">
        <v>1999</v>
      </c>
      <c r="E204" s="4">
        <v>36718</v>
      </c>
      <c r="F204" t="s">
        <v>201</v>
      </c>
      <c r="G204" s="3">
        <v>135000000</v>
      </c>
      <c r="H204" s="3">
        <v>126930660</v>
      </c>
      <c r="I204" s="3">
        <v>361730660</v>
      </c>
    </row>
    <row r="205" spans="1:9" x14ac:dyDescent="0.2">
      <c r="A205" s="5">
        <v>206</v>
      </c>
      <c r="B205" s="7">
        <v>3</v>
      </c>
      <c r="C205" s="5">
        <v>4</v>
      </c>
      <c r="D205" s="5">
        <v>2011</v>
      </c>
      <c r="E205" s="4">
        <v>40636</v>
      </c>
      <c r="F205" t="s">
        <v>202</v>
      </c>
      <c r="G205" s="3">
        <v>135000000</v>
      </c>
      <c r="H205" s="3">
        <v>123257581</v>
      </c>
      <c r="I205" s="3">
        <v>245504574</v>
      </c>
    </row>
    <row r="206" spans="1:9" x14ac:dyDescent="0.2">
      <c r="A206" s="5">
        <v>207</v>
      </c>
      <c r="B206" s="7">
        <v>11</v>
      </c>
      <c r="C206" s="5">
        <v>14</v>
      </c>
      <c r="D206" s="5">
        <v>2003</v>
      </c>
      <c r="E206" s="4">
        <v>38028</v>
      </c>
      <c r="F206" t="s">
        <v>203</v>
      </c>
      <c r="G206" s="3">
        <v>135000000</v>
      </c>
      <c r="H206" s="3">
        <v>93926386</v>
      </c>
      <c r="I206" s="3">
        <v>212912137</v>
      </c>
    </row>
    <row r="207" spans="1:9" x14ac:dyDescent="0.2">
      <c r="A207" s="5">
        <v>208</v>
      </c>
      <c r="B207" s="7">
        <v>7</v>
      </c>
      <c r="C207" s="5">
        <v>17</v>
      </c>
      <c r="D207" s="5">
        <v>2013</v>
      </c>
      <c r="E207" s="4">
        <v>41766</v>
      </c>
      <c r="F207" t="s">
        <v>204</v>
      </c>
      <c r="G207" s="3">
        <v>135000000</v>
      </c>
      <c r="H207" s="3">
        <v>83028130</v>
      </c>
      <c r="I207" s="3">
        <v>286896578</v>
      </c>
    </row>
    <row r="208" spans="1:9" x14ac:dyDescent="0.2">
      <c r="A208" s="5">
        <v>209</v>
      </c>
      <c r="B208" s="7">
        <v>6</v>
      </c>
      <c r="C208" s="5">
        <v>3</v>
      </c>
      <c r="D208" s="5">
        <v>2016</v>
      </c>
      <c r="E208" s="4">
        <v>42435</v>
      </c>
      <c r="F208" t="s">
        <v>205</v>
      </c>
      <c r="G208" s="3">
        <v>135000000</v>
      </c>
      <c r="H208" s="3">
        <v>82051601</v>
      </c>
      <c r="I208" s="3">
        <v>245623848</v>
      </c>
    </row>
    <row r="209" spans="1:9" x14ac:dyDescent="0.2">
      <c r="A209" s="5">
        <v>210</v>
      </c>
      <c r="B209" s="7">
        <v>11</v>
      </c>
      <c r="C209" s="5">
        <v>18</v>
      </c>
      <c r="D209" s="5">
        <v>2011</v>
      </c>
      <c r="E209" s="4">
        <v>41071</v>
      </c>
      <c r="F209" t="s">
        <v>206</v>
      </c>
      <c r="G209" s="3">
        <v>135000000</v>
      </c>
      <c r="H209" s="3">
        <v>64006466</v>
      </c>
      <c r="I209" s="3">
        <v>157956466</v>
      </c>
    </row>
    <row r="210" spans="1:9" x14ac:dyDescent="0.2">
      <c r="A210" s="5">
        <v>211</v>
      </c>
      <c r="B210" s="7">
        <v>7</v>
      </c>
      <c r="C210" s="5">
        <v>28</v>
      </c>
      <c r="D210" s="5">
        <v>2006</v>
      </c>
      <c r="E210" s="4">
        <v>39545</v>
      </c>
      <c r="F210" t="s">
        <v>207</v>
      </c>
      <c r="G210" s="3">
        <v>135000000</v>
      </c>
      <c r="H210" s="3">
        <v>63478838</v>
      </c>
      <c r="I210" s="3">
        <v>163818556</v>
      </c>
    </row>
    <row r="211" spans="1:9" x14ac:dyDescent="0.2">
      <c r="A211" s="5">
        <v>212</v>
      </c>
      <c r="B211" s="7">
        <v>6</v>
      </c>
      <c r="C211" s="5">
        <v>29</v>
      </c>
      <c r="D211" s="5">
        <v>2005</v>
      </c>
      <c r="E211" s="4">
        <v>39208</v>
      </c>
      <c r="F211" t="s">
        <v>208</v>
      </c>
      <c r="G211" s="3">
        <v>132000000</v>
      </c>
      <c r="H211" s="3">
        <v>234280354</v>
      </c>
      <c r="I211" s="3">
        <v>606836535</v>
      </c>
    </row>
    <row r="212" spans="1:9" x14ac:dyDescent="0.2">
      <c r="A212" s="5">
        <v>213</v>
      </c>
      <c r="B212" s="7">
        <v>11</v>
      </c>
      <c r="C212" s="5">
        <v>26</v>
      </c>
      <c r="D212" s="5">
        <v>2014</v>
      </c>
      <c r="E212" s="4">
        <v>42411</v>
      </c>
      <c r="F212" t="s">
        <v>209</v>
      </c>
      <c r="G212" s="3">
        <v>132000000</v>
      </c>
      <c r="H212" s="3">
        <v>83350911</v>
      </c>
      <c r="I212" s="3">
        <v>367650911</v>
      </c>
    </row>
    <row r="213" spans="1:9" x14ac:dyDescent="0.2">
      <c r="A213" s="5">
        <v>214</v>
      </c>
      <c r="B213" s="7">
        <v>11</v>
      </c>
      <c r="C213" s="5">
        <v>22</v>
      </c>
      <c r="D213" s="5">
        <v>2013</v>
      </c>
      <c r="E213" s="4">
        <v>41923</v>
      </c>
      <c r="F213" t="s">
        <v>210</v>
      </c>
      <c r="G213" s="3">
        <v>130000000</v>
      </c>
      <c r="H213" s="3">
        <v>424668047</v>
      </c>
      <c r="I213" s="3">
        <v>864868047</v>
      </c>
    </row>
    <row r="214" spans="1:9" x14ac:dyDescent="0.2">
      <c r="A214" s="5">
        <v>215</v>
      </c>
      <c r="B214" s="7">
        <v>6</v>
      </c>
      <c r="C214" s="5">
        <v>4</v>
      </c>
      <c r="D214" s="5">
        <v>2004</v>
      </c>
      <c r="E214" s="4">
        <v>38083</v>
      </c>
      <c r="F214" t="s">
        <v>211</v>
      </c>
      <c r="G214" s="3">
        <v>130000000</v>
      </c>
      <c r="H214" s="3">
        <v>249538952</v>
      </c>
      <c r="I214" s="3">
        <v>796688549</v>
      </c>
    </row>
    <row r="215" spans="1:9" x14ac:dyDescent="0.2">
      <c r="A215" s="5">
        <v>216</v>
      </c>
      <c r="B215" s="7">
        <v>8</v>
      </c>
      <c r="C215" s="5">
        <v>3</v>
      </c>
      <c r="D215" s="5">
        <v>2007</v>
      </c>
      <c r="E215" s="4">
        <v>39149</v>
      </c>
      <c r="F215" t="s">
        <v>212</v>
      </c>
      <c r="G215" s="3">
        <v>130000000</v>
      </c>
      <c r="H215" s="3">
        <v>227471070</v>
      </c>
      <c r="I215" s="3">
        <v>442161562</v>
      </c>
    </row>
    <row r="216" spans="1:9" x14ac:dyDescent="0.2">
      <c r="A216" s="5">
        <v>217</v>
      </c>
      <c r="B216" s="7">
        <v>6</v>
      </c>
      <c r="C216" s="5">
        <v>6</v>
      </c>
      <c r="D216" s="5">
        <v>2008</v>
      </c>
      <c r="E216" s="4">
        <v>39605</v>
      </c>
      <c r="F216" t="s">
        <v>213</v>
      </c>
      <c r="G216" s="3">
        <v>130000000</v>
      </c>
      <c r="H216" s="3">
        <v>215434591</v>
      </c>
      <c r="I216" s="3">
        <v>631910531</v>
      </c>
    </row>
    <row r="217" spans="1:9" x14ac:dyDescent="0.2">
      <c r="A217" s="5">
        <v>218</v>
      </c>
      <c r="B217" s="7">
        <v>7</v>
      </c>
      <c r="C217" s="5">
        <v>17</v>
      </c>
      <c r="D217" s="5">
        <v>2015</v>
      </c>
      <c r="E217" s="4">
        <v>42497</v>
      </c>
      <c r="F217" t="s">
        <v>214</v>
      </c>
      <c r="G217" s="3">
        <v>130000000</v>
      </c>
      <c r="H217" s="3">
        <v>180202163</v>
      </c>
      <c r="I217" s="3">
        <v>519338048</v>
      </c>
    </row>
    <row r="218" spans="1:9" x14ac:dyDescent="0.2">
      <c r="A218" s="5">
        <v>219</v>
      </c>
      <c r="B218" s="7">
        <v>3</v>
      </c>
      <c r="C218" s="5">
        <v>27</v>
      </c>
      <c r="D218" s="5">
        <v>2015</v>
      </c>
      <c r="E218" s="4">
        <v>42797</v>
      </c>
      <c r="F218" t="s">
        <v>215</v>
      </c>
      <c r="G218" s="3">
        <v>130000000</v>
      </c>
      <c r="H218" s="3">
        <v>177397510</v>
      </c>
      <c r="I218" s="3">
        <v>386069390</v>
      </c>
    </row>
    <row r="219" spans="1:9" x14ac:dyDescent="0.2">
      <c r="A219" s="5">
        <v>220</v>
      </c>
      <c r="B219" s="7">
        <v>10</v>
      </c>
      <c r="C219" s="5">
        <v>28</v>
      </c>
      <c r="D219" s="5">
        <v>2011</v>
      </c>
      <c r="E219" s="4">
        <v>41374</v>
      </c>
      <c r="F219" t="s">
        <v>216</v>
      </c>
      <c r="G219" s="3">
        <v>130000000</v>
      </c>
      <c r="H219" s="3">
        <v>149260504</v>
      </c>
      <c r="I219" s="3">
        <v>554987477</v>
      </c>
    </row>
    <row r="220" spans="1:9" x14ac:dyDescent="0.2">
      <c r="A220" s="5">
        <v>221</v>
      </c>
      <c r="B220" s="7">
        <v>11</v>
      </c>
      <c r="C220" s="5">
        <v>5</v>
      </c>
      <c r="D220" s="5">
        <v>2010</v>
      </c>
      <c r="E220" s="4">
        <v>40309</v>
      </c>
      <c r="F220" t="s">
        <v>217</v>
      </c>
      <c r="G220" s="3">
        <v>130000000</v>
      </c>
      <c r="H220" s="3">
        <v>148415853</v>
      </c>
      <c r="I220" s="3">
        <v>321887208</v>
      </c>
    </row>
    <row r="221" spans="1:9" x14ac:dyDescent="0.2">
      <c r="A221" s="5">
        <v>222</v>
      </c>
      <c r="B221" s="7">
        <v>7</v>
      </c>
      <c r="C221" s="5">
        <v>18</v>
      </c>
      <c r="D221" s="5">
        <v>2003</v>
      </c>
      <c r="E221" s="4">
        <v>38145</v>
      </c>
      <c r="F221" t="s">
        <v>218</v>
      </c>
      <c r="G221" s="3">
        <v>130000000</v>
      </c>
      <c r="H221" s="3">
        <v>138540870</v>
      </c>
      <c r="I221" s="3">
        <v>273271982</v>
      </c>
    </row>
    <row r="222" spans="1:9" x14ac:dyDescent="0.2">
      <c r="A222" s="5">
        <v>223</v>
      </c>
      <c r="B222" s="7">
        <v>4</v>
      </c>
      <c r="C222" s="5">
        <v>11</v>
      </c>
      <c r="D222" s="5">
        <v>2014</v>
      </c>
      <c r="E222" s="4">
        <v>41947</v>
      </c>
      <c r="F222" t="s">
        <v>219</v>
      </c>
      <c r="G222" s="3">
        <v>130000000</v>
      </c>
      <c r="H222" s="3">
        <v>131538435</v>
      </c>
      <c r="I222" s="3">
        <v>493738435</v>
      </c>
    </row>
    <row r="223" spans="1:9" x14ac:dyDescent="0.2">
      <c r="A223" s="5">
        <v>224</v>
      </c>
      <c r="B223" s="7">
        <v>7</v>
      </c>
      <c r="C223" s="5">
        <v>23</v>
      </c>
      <c r="D223" s="5">
        <v>2010</v>
      </c>
      <c r="E223" s="4">
        <v>40854</v>
      </c>
      <c r="F223" t="s">
        <v>220</v>
      </c>
      <c r="G223" s="3">
        <v>130000000</v>
      </c>
      <c r="H223" s="3">
        <v>118311368</v>
      </c>
      <c r="I223" s="3">
        <v>290650494</v>
      </c>
    </row>
    <row r="224" spans="1:9" x14ac:dyDescent="0.2">
      <c r="A224" s="5">
        <v>225</v>
      </c>
      <c r="B224" s="7">
        <v>3</v>
      </c>
      <c r="C224" s="5">
        <v>28</v>
      </c>
      <c r="D224" s="5">
        <v>2014</v>
      </c>
      <c r="E224" s="4">
        <v>42463</v>
      </c>
      <c r="F224" t="s">
        <v>221</v>
      </c>
      <c r="G224" s="3">
        <v>130000000</v>
      </c>
      <c r="H224" s="3">
        <v>101200044</v>
      </c>
      <c r="I224" s="3">
        <v>352831065</v>
      </c>
    </row>
    <row r="225" spans="1:9" x14ac:dyDescent="0.2">
      <c r="A225" s="5">
        <v>226</v>
      </c>
      <c r="B225" s="7">
        <v>12</v>
      </c>
      <c r="C225" s="5">
        <v>21</v>
      </c>
      <c r="D225" s="5">
        <v>2011</v>
      </c>
      <c r="E225" s="4">
        <v>41164</v>
      </c>
      <c r="F225" t="s">
        <v>222</v>
      </c>
      <c r="G225" s="3">
        <v>130000000</v>
      </c>
      <c r="H225" s="3">
        <v>77591831</v>
      </c>
      <c r="I225" s="3">
        <v>373993951</v>
      </c>
    </row>
    <row r="226" spans="1:9" x14ac:dyDescent="0.2">
      <c r="A226" s="5">
        <v>227</v>
      </c>
      <c r="B226" s="7">
        <v>5</v>
      </c>
      <c r="C226" s="5">
        <v>31</v>
      </c>
      <c r="D226" s="5">
        <v>2013</v>
      </c>
      <c r="E226" s="4">
        <v>42190</v>
      </c>
      <c r="F226" t="s">
        <v>223</v>
      </c>
      <c r="G226" s="3">
        <v>130000000</v>
      </c>
      <c r="H226" s="3">
        <v>60522097</v>
      </c>
      <c r="I226" s="3">
        <v>251499665</v>
      </c>
    </row>
    <row r="227" spans="1:9" x14ac:dyDescent="0.2">
      <c r="A227" s="5">
        <v>228</v>
      </c>
      <c r="B227" s="7">
        <v>11</v>
      </c>
      <c r="C227" s="5">
        <v>26</v>
      </c>
      <c r="D227" s="5">
        <v>2008</v>
      </c>
      <c r="E227" s="4">
        <v>40220</v>
      </c>
      <c r="F227" t="s">
        <v>224</v>
      </c>
      <c r="G227" s="3">
        <v>130000000</v>
      </c>
      <c r="H227" s="3">
        <v>49554002</v>
      </c>
      <c r="I227" s="3">
        <v>215080810</v>
      </c>
    </row>
    <row r="228" spans="1:9" x14ac:dyDescent="0.2">
      <c r="A228" s="5">
        <v>229</v>
      </c>
      <c r="B228" s="7">
        <v>7</v>
      </c>
      <c r="C228" s="5">
        <v>19</v>
      </c>
      <c r="D228" s="5">
        <v>2013</v>
      </c>
      <c r="E228" s="4">
        <v>41827</v>
      </c>
      <c r="F228" t="s">
        <v>225</v>
      </c>
      <c r="G228" s="3">
        <v>130000000</v>
      </c>
      <c r="H228" s="3">
        <v>33618855</v>
      </c>
      <c r="I228" s="3">
        <v>79076678</v>
      </c>
    </row>
    <row r="229" spans="1:9" x14ac:dyDescent="0.2">
      <c r="A229" s="5">
        <v>230</v>
      </c>
      <c r="B229" s="7">
        <v>11</v>
      </c>
      <c r="C229" s="5">
        <v>18</v>
      </c>
      <c r="D229" s="5">
        <v>2011</v>
      </c>
      <c r="E229" s="4">
        <v>41071</v>
      </c>
      <c r="F229" t="s">
        <v>226</v>
      </c>
      <c r="G229" s="3">
        <v>127500000</v>
      </c>
      <c r="H229" s="3">
        <v>281287133</v>
      </c>
      <c r="I229" s="3">
        <v>689420051</v>
      </c>
    </row>
    <row r="230" spans="1:9" x14ac:dyDescent="0.2">
      <c r="A230" s="5">
        <v>231</v>
      </c>
      <c r="B230" s="7">
        <v>5</v>
      </c>
      <c r="C230" s="5">
        <v>19</v>
      </c>
      <c r="D230" s="5">
        <v>2000</v>
      </c>
      <c r="E230" s="4">
        <v>37077</v>
      </c>
      <c r="F230" t="s">
        <v>227</v>
      </c>
      <c r="G230" s="3">
        <v>127500000</v>
      </c>
      <c r="H230" s="3">
        <v>137748063</v>
      </c>
      <c r="I230" s="3">
        <v>356148063</v>
      </c>
    </row>
    <row r="231" spans="1:9" x14ac:dyDescent="0.2">
      <c r="A231" s="5">
        <v>232</v>
      </c>
      <c r="B231" s="7">
        <v>3</v>
      </c>
      <c r="C231" s="5">
        <v>3</v>
      </c>
      <c r="D231" s="5">
        <v>2017</v>
      </c>
      <c r="E231" s="4">
        <v>42797</v>
      </c>
      <c r="F231" t="s">
        <v>228</v>
      </c>
      <c r="G231" s="3">
        <v>127000000</v>
      </c>
      <c r="H231" s="3">
        <v>226277068</v>
      </c>
      <c r="I231" s="3">
        <v>615577068</v>
      </c>
    </row>
    <row r="232" spans="1:9" x14ac:dyDescent="0.2">
      <c r="A232" s="5">
        <v>233</v>
      </c>
      <c r="B232" s="7">
        <v>12</v>
      </c>
      <c r="C232" s="5">
        <v>19</v>
      </c>
      <c r="D232" s="5">
        <v>2014</v>
      </c>
      <c r="E232" s="4">
        <v>42197</v>
      </c>
      <c r="F232" t="s">
        <v>229</v>
      </c>
      <c r="G232" s="3">
        <v>127000000</v>
      </c>
      <c r="H232" s="3">
        <v>113746621</v>
      </c>
      <c r="I232" s="3">
        <v>356546621</v>
      </c>
    </row>
    <row r="233" spans="1:9" x14ac:dyDescent="0.2">
      <c r="A233" s="5">
        <v>234</v>
      </c>
      <c r="B233" s="7">
        <v>7</v>
      </c>
      <c r="C233" s="5">
        <v>15</v>
      </c>
      <c r="D233" s="5">
        <v>2011</v>
      </c>
      <c r="E233" s="4">
        <v>40975</v>
      </c>
      <c r="F233" t="s">
        <v>230</v>
      </c>
      <c r="G233" s="3">
        <v>125000000</v>
      </c>
      <c r="H233" s="3">
        <v>381011219</v>
      </c>
      <c r="I233" s="3">
        <v>1341511219</v>
      </c>
    </row>
    <row r="234" spans="1:9" x14ac:dyDescent="0.2">
      <c r="A234" s="5">
        <v>235</v>
      </c>
      <c r="B234" s="7">
        <v>11</v>
      </c>
      <c r="C234" s="5">
        <v>21</v>
      </c>
      <c r="D234" s="5">
        <v>2014</v>
      </c>
      <c r="E234" s="4">
        <v>42258</v>
      </c>
      <c r="F234" t="s">
        <v>231</v>
      </c>
      <c r="G234" s="3">
        <v>125000000</v>
      </c>
      <c r="H234" s="3">
        <v>337135885</v>
      </c>
      <c r="I234" s="3">
        <v>766652288</v>
      </c>
    </row>
    <row r="235" spans="1:9" x14ac:dyDescent="0.2">
      <c r="A235" s="5">
        <v>236</v>
      </c>
      <c r="B235" s="7">
        <v>11</v>
      </c>
      <c r="C235" s="5">
        <v>16</v>
      </c>
      <c r="D235" s="5">
        <v>2001</v>
      </c>
      <c r="E235" s="4">
        <v>37357</v>
      </c>
      <c r="F235" t="s">
        <v>232</v>
      </c>
      <c r="G235" s="3">
        <v>125000000</v>
      </c>
      <c r="H235" s="3">
        <v>317575550</v>
      </c>
      <c r="I235" s="3">
        <v>974755371</v>
      </c>
    </row>
    <row r="236" spans="1:9" x14ac:dyDescent="0.2">
      <c r="A236" s="5">
        <v>237</v>
      </c>
      <c r="B236" s="7">
        <v>7</v>
      </c>
      <c r="C236" s="5">
        <v>9</v>
      </c>
      <c r="D236" s="5">
        <v>2003</v>
      </c>
      <c r="E236" s="4">
        <v>37871</v>
      </c>
      <c r="F236" t="s">
        <v>233</v>
      </c>
      <c r="G236" s="3">
        <v>125000000</v>
      </c>
      <c r="H236" s="3">
        <v>305411224</v>
      </c>
      <c r="I236" s="3">
        <v>634954103</v>
      </c>
    </row>
    <row r="237" spans="1:9" x14ac:dyDescent="0.2">
      <c r="A237" s="5">
        <v>238</v>
      </c>
      <c r="B237" s="7">
        <v>11</v>
      </c>
      <c r="C237" s="5">
        <v>19</v>
      </c>
      <c r="D237" s="5">
        <v>2010</v>
      </c>
      <c r="E237" s="4">
        <v>40735</v>
      </c>
      <c r="F237" t="s">
        <v>234</v>
      </c>
      <c r="G237" s="3">
        <v>125000000</v>
      </c>
      <c r="H237" s="3">
        <v>295983305</v>
      </c>
      <c r="I237" s="3">
        <v>960283305</v>
      </c>
    </row>
    <row r="238" spans="1:9" x14ac:dyDescent="0.2">
      <c r="A238" s="5">
        <v>239</v>
      </c>
      <c r="B238" s="7">
        <v>5</v>
      </c>
      <c r="C238" s="5">
        <v>19</v>
      </c>
      <c r="D238" s="5">
        <v>2006</v>
      </c>
      <c r="E238" s="4">
        <v>39268</v>
      </c>
      <c r="F238" t="s">
        <v>235</v>
      </c>
      <c r="G238" s="3">
        <v>125000000</v>
      </c>
      <c r="H238" s="3">
        <v>217536138</v>
      </c>
      <c r="I238" s="3">
        <v>767820459</v>
      </c>
    </row>
    <row r="239" spans="1:9" x14ac:dyDescent="0.2">
      <c r="A239" s="5">
        <v>240</v>
      </c>
      <c r="B239" s="7">
        <v>5</v>
      </c>
      <c r="C239" s="5">
        <v>2</v>
      </c>
      <c r="D239" s="5">
        <v>2003</v>
      </c>
      <c r="E239" s="4">
        <v>37657</v>
      </c>
      <c r="F239" t="s">
        <v>236</v>
      </c>
      <c r="G239" s="3">
        <v>125000000</v>
      </c>
      <c r="H239" s="3">
        <v>214949694</v>
      </c>
      <c r="I239" s="3">
        <v>406875536</v>
      </c>
    </row>
    <row r="240" spans="1:9" x14ac:dyDescent="0.2">
      <c r="A240" s="5">
        <v>241</v>
      </c>
      <c r="B240" s="7">
        <v>4</v>
      </c>
      <c r="C240" s="5">
        <v>29</v>
      </c>
      <c r="D240" s="5">
        <v>2011</v>
      </c>
      <c r="E240" s="4">
        <v>41398</v>
      </c>
      <c r="F240" t="s">
        <v>237</v>
      </c>
      <c r="G240" s="3">
        <v>125000000</v>
      </c>
      <c r="H240" s="3">
        <v>209837675</v>
      </c>
      <c r="I240" s="3">
        <v>629969804</v>
      </c>
    </row>
    <row r="241" spans="1:9" x14ac:dyDescent="0.2">
      <c r="A241" s="5">
        <v>242</v>
      </c>
      <c r="B241" s="7">
        <v>8</v>
      </c>
      <c r="C241" s="5">
        <v>8</v>
      </c>
      <c r="D241" s="5">
        <v>2014</v>
      </c>
      <c r="E241" s="4">
        <v>41859</v>
      </c>
      <c r="F241" t="s">
        <v>238</v>
      </c>
      <c r="G241" s="3">
        <v>125000000</v>
      </c>
      <c r="H241" s="3">
        <v>191204754</v>
      </c>
      <c r="I241" s="3">
        <v>485004754</v>
      </c>
    </row>
    <row r="242" spans="1:9" x14ac:dyDescent="0.2">
      <c r="A242" s="5">
        <v>243</v>
      </c>
      <c r="B242" s="7">
        <v>12</v>
      </c>
      <c r="C242" s="5">
        <v>16</v>
      </c>
      <c r="D242" s="5">
        <v>2011</v>
      </c>
      <c r="E242" s="4">
        <v>41011</v>
      </c>
      <c r="F242" t="s">
        <v>239</v>
      </c>
      <c r="G242" s="3">
        <v>125000000</v>
      </c>
      <c r="H242" s="3">
        <v>186848418</v>
      </c>
      <c r="I242" s="3">
        <v>535663443</v>
      </c>
    </row>
    <row r="243" spans="1:9" x14ac:dyDescent="0.2">
      <c r="A243" s="5">
        <v>244</v>
      </c>
      <c r="B243" s="7">
        <v>5</v>
      </c>
      <c r="C243" s="5">
        <v>28</v>
      </c>
      <c r="D243" s="5">
        <v>2004</v>
      </c>
      <c r="E243" s="4">
        <v>38812</v>
      </c>
      <c r="F243" t="s">
        <v>240</v>
      </c>
      <c r="G243" s="3">
        <v>125000000</v>
      </c>
      <c r="H243" s="3">
        <v>186740799</v>
      </c>
      <c r="I243" s="3">
        <v>556319450</v>
      </c>
    </row>
    <row r="244" spans="1:9" x14ac:dyDescent="0.2">
      <c r="A244" s="5">
        <v>245</v>
      </c>
      <c r="B244" s="7">
        <v>3</v>
      </c>
      <c r="C244" s="5">
        <v>31</v>
      </c>
      <c r="D244" s="5">
        <v>2017</v>
      </c>
      <c r="E244" s="4">
        <v>43649</v>
      </c>
      <c r="F244" t="s">
        <v>241</v>
      </c>
      <c r="G244" s="3">
        <v>125000000</v>
      </c>
      <c r="H244" s="3">
        <v>174999690</v>
      </c>
      <c r="I244" s="3">
        <v>492313991</v>
      </c>
    </row>
    <row r="245" spans="1:9" x14ac:dyDescent="0.2">
      <c r="A245" s="5">
        <v>246</v>
      </c>
      <c r="B245" s="7">
        <v>4</v>
      </c>
      <c r="C245" s="5">
        <v>1</v>
      </c>
      <c r="D245" s="5">
        <v>2010</v>
      </c>
      <c r="E245" s="4">
        <v>40182</v>
      </c>
      <c r="F245" t="s">
        <v>242</v>
      </c>
      <c r="G245" s="3">
        <v>125000000</v>
      </c>
      <c r="H245" s="3">
        <v>163214888</v>
      </c>
      <c r="I245" s="3">
        <v>493214888</v>
      </c>
    </row>
    <row r="246" spans="1:9" x14ac:dyDescent="0.2">
      <c r="A246" s="5">
        <v>247</v>
      </c>
      <c r="B246" s="7">
        <v>11</v>
      </c>
      <c r="C246" s="5">
        <v>4</v>
      </c>
      <c r="D246" s="5">
        <v>2016</v>
      </c>
      <c r="E246" s="4">
        <v>42471</v>
      </c>
      <c r="F246" t="s">
        <v>243</v>
      </c>
      <c r="G246" s="3">
        <v>125000000</v>
      </c>
      <c r="H246" s="3">
        <v>153707064</v>
      </c>
      <c r="I246" s="3">
        <v>344780046</v>
      </c>
    </row>
    <row r="247" spans="1:9" x14ac:dyDescent="0.2">
      <c r="A247" s="5">
        <v>248</v>
      </c>
      <c r="B247" s="7">
        <v>5</v>
      </c>
      <c r="C247" s="5">
        <v>19</v>
      </c>
      <c r="D247" s="5">
        <v>1998</v>
      </c>
      <c r="E247" s="4">
        <v>36346</v>
      </c>
      <c r="F247" t="s">
        <v>119</v>
      </c>
      <c r="G247" s="3">
        <v>125000000</v>
      </c>
      <c r="H247" s="3">
        <v>136314294</v>
      </c>
      <c r="I247" s="3">
        <v>376000000</v>
      </c>
    </row>
    <row r="248" spans="1:9" x14ac:dyDescent="0.2">
      <c r="A248" s="5">
        <v>249</v>
      </c>
      <c r="B248" s="7">
        <v>6</v>
      </c>
      <c r="C248" s="5">
        <v>8</v>
      </c>
      <c r="D248" s="5">
        <v>2012</v>
      </c>
      <c r="E248" s="4">
        <v>41127</v>
      </c>
      <c r="F248" t="s">
        <v>244</v>
      </c>
      <c r="G248" s="3">
        <v>125000000</v>
      </c>
      <c r="H248" s="3">
        <v>126477084</v>
      </c>
      <c r="I248" s="3">
        <v>402448265</v>
      </c>
    </row>
    <row r="249" spans="1:9" x14ac:dyDescent="0.2">
      <c r="A249" s="5">
        <v>250</v>
      </c>
      <c r="B249" s="7">
        <v>8</v>
      </c>
      <c r="C249" s="5">
        <v>10</v>
      </c>
      <c r="D249" s="5">
        <v>2012</v>
      </c>
      <c r="E249" s="4">
        <v>41190</v>
      </c>
      <c r="F249" t="s">
        <v>245</v>
      </c>
      <c r="G249" s="3">
        <v>125000000</v>
      </c>
      <c r="H249" s="3">
        <v>113203870</v>
      </c>
      <c r="I249" s="3">
        <v>280355920</v>
      </c>
    </row>
    <row r="250" spans="1:9" x14ac:dyDescent="0.2">
      <c r="A250" s="5">
        <v>251</v>
      </c>
      <c r="B250" s="7">
        <v>6</v>
      </c>
      <c r="C250" s="5">
        <v>20</v>
      </c>
      <c r="D250" s="5">
        <v>1997</v>
      </c>
      <c r="E250" s="4">
        <v>36013</v>
      </c>
      <c r="F250" t="s">
        <v>246</v>
      </c>
      <c r="G250" s="3">
        <v>125000000</v>
      </c>
      <c r="H250" s="3">
        <v>107325195</v>
      </c>
      <c r="I250" s="3">
        <v>238317814</v>
      </c>
    </row>
    <row r="251" spans="1:9" x14ac:dyDescent="0.2">
      <c r="A251" s="5">
        <v>252</v>
      </c>
      <c r="B251" s="7">
        <v>8</v>
      </c>
      <c r="C251" s="5">
        <v>3</v>
      </c>
      <c r="D251" s="5">
        <v>2012</v>
      </c>
      <c r="E251" s="4">
        <v>40976</v>
      </c>
      <c r="F251" t="s">
        <v>247</v>
      </c>
      <c r="G251" s="3">
        <v>125000000</v>
      </c>
      <c r="H251" s="3">
        <v>58877969</v>
      </c>
      <c r="I251" s="3">
        <v>211856088</v>
      </c>
    </row>
    <row r="252" spans="1:9" x14ac:dyDescent="0.2">
      <c r="A252" s="5">
        <v>253</v>
      </c>
      <c r="B252" s="7">
        <v>12</v>
      </c>
      <c r="C252" s="5">
        <v>21</v>
      </c>
      <c r="D252" s="5">
        <v>2016</v>
      </c>
      <c r="E252" s="4">
        <v>42990</v>
      </c>
      <c r="F252" t="s">
        <v>248</v>
      </c>
      <c r="G252" s="3">
        <v>125000000</v>
      </c>
      <c r="H252" s="3">
        <v>54647948</v>
      </c>
      <c r="I252" s="3">
        <v>240497948</v>
      </c>
    </row>
    <row r="253" spans="1:9" x14ac:dyDescent="0.2">
      <c r="A253" s="5">
        <v>254</v>
      </c>
      <c r="B253" s="7">
        <v>1</v>
      </c>
      <c r="C253" s="5">
        <v>13</v>
      </c>
      <c r="D253" s="5">
        <v>2017</v>
      </c>
      <c r="E253" s="4">
        <v>43101</v>
      </c>
      <c r="F253" t="s">
        <v>249</v>
      </c>
      <c r="G253" s="3">
        <v>125000000</v>
      </c>
      <c r="H253" s="3">
        <v>33370166</v>
      </c>
      <c r="I253" s="3">
        <v>61681268</v>
      </c>
    </row>
    <row r="254" spans="1:9" x14ac:dyDescent="0.2">
      <c r="A254" s="5">
        <v>255</v>
      </c>
      <c r="B254" s="7">
        <v>8</v>
      </c>
      <c r="C254" s="5">
        <v>27</v>
      </c>
      <c r="D254" s="5">
        <v>1999</v>
      </c>
      <c r="E254" s="4">
        <v>36958</v>
      </c>
      <c r="F254" t="s">
        <v>250</v>
      </c>
      <c r="G254" s="3">
        <v>125000000</v>
      </c>
      <c r="H254" s="3">
        <v>32698899</v>
      </c>
      <c r="I254" s="3">
        <v>61698899</v>
      </c>
    </row>
    <row r="255" spans="1:9" x14ac:dyDescent="0.2">
      <c r="A255" s="5">
        <v>256</v>
      </c>
      <c r="B255" s="7">
        <v>11</v>
      </c>
      <c r="C255" s="5">
        <v>17</v>
      </c>
      <c r="D255" s="5">
        <v>2000</v>
      </c>
      <c r="E255" s="4">
        <v>37022</v>
      </c>
      <c r="F255" t="s">
        <v>251</v>
      </c>
      <c r="G255" s="3">
        <v>123000000</v>
      </c>
      <c r="H255" s="3">
        <v>260044825</v>
      </c>
      <c r="I255" s="3">
        <v>345141403</v>
      </c>
    </row>
    <row r="256" spans="1:9" x14ac:dyDescent="0.2">
      <c r="A256" s="5">
        <v>257</v>
      </c>
      <c r="B256" s="7">
        <v>5</v>
      </c>
      <c r="C256" s="5">
        <v>24</v>
      </c>
      <c r="D256" s="5">
        <v>2000</v>
      </c>
      <c r="E256" s="4">
        <v>37230</v>
      </c>
      <c r="F256" t="s">
        <v>252</v>
      </c>
      <c r="G256" s="3">
        <v>120000000</v>
      </c>
      <c r="H256" s="3">
        <v>215409889</v>
      </c>
      <c r="I256" s="3">
        <v>549588516</v>
      </c>
    </row>
    <row r="257" spans="1:9" x14ac:dyDescent="0.2">
      <c r="A257" s="5">
        <v>258</v>
      </c>
      <c r="B257" s="7">
        <v>6</v>
      </c>
      <c r="C257" s="5">
        <v>30</v>
      </c>
      <c r="D257" s="5">
        <v>2000</v>
      </c>
      <c r="E257" s="4">
        <v>37413</v>
      </c>
      <c r="F257" t="s">
        <v>253</v>
      </c>
      <c r="G257" s="3">
        <v>120000000</v>
      </c>
      <c r="H257" s="3">
        <v>182618434</v>
      </c>
      <c r="I257" s="3">
        <v>328711434</v>
      </c>
    </row>
    <row r="258" spans="1:9" x14ac:dyDescent="0.2">
      <c r="A258" s="5">
        <v>259</v>
      </c>
      <c r="B258" s="7">
        <v>7</v>
      </c>
      <c r="C258" s="5">
        <v>29</v>
      </c>
      <c r="D258" s="5">
        <v>2016</v>
      </c>
      <c r="E258" s="4">
        <v>43227</v>
      </c>
      <c r="F258" t="s">
        <v>254</v>
      </c>
      <c r="G258" s="3">
        <v>120000000</v>
      </c>
      <c r="H258" s="3">
        <v>162192920</v>
      </c>
      <c r="I258" s="3">
        <v>416197059</v>
      </c>
    </row>
    <row r="259" spans="1:9" x14ac:dyDescent="0.2">
      <c r="A259" s="5">
        <v>260</v>
      </c>
      <c r="B259" s="7">
        <v>6</v>
      </c>
      <c r="C259" s="5">
        <v>15</v>
      </c>
      <c r="D259" s="5">
        <v>2007</v>
      </c>
      <c r="E259" s="4">
        <v>39513</v>
      </c>
      <c r="F259" t="s">
        <v>255</v>
      </c>
      <c r="G259" s="3">
        <v>120000000</v>
      </c>
      <c r="H259" s="3">
        <v>131921738</v>
      </c>
      <c r="I259" s="3">
        <v>289480691</v>
      </c>
    </row>
    <row r="260" spans="1:9" x14ac:dyDescent="0.2">
      <c r="A260" s="5">
        <v>261</v>
      </c>
      <c r="B260" s="7">
        <v>11</v>
      </c>
      <c r="C260" s="5">
        <v>21</v>
      </c>
      <c r="D260" s="5">
        <v>2012</v>
      </c>
      <c r="E260" s="4">
        <v>41528</v>
      </c>
      <c r="F260" t="s">
        <v>256</v>
      </c>
      <c r="G260" s="3">
        <v>120000000</v>
      </c>
      <c r="H260" s="3">
        <v>124987022</v>
      </c>
      <c r="I260" s="3">
        <v>607987022</v>
      </c>
    </row>
    <row r="261" spans="1:9" x14ac:dyDescent="0.2">
      <c r="A261" s="5">
        <v>262</v>
      </c>
      <c r="B261" s="7">
        <v>2</v>
      </c>
      <c r="C261" s="5">
        <v>16</v>
      </c>
      <c r="D261" s="5">
        <v>2007</v>
      </c>
      <c r="E261" s="4">
        <v>39540</v>
      </c>
      <c r="F261" t="s">
        <v>257</v>
      </c>
      <c r="G261" s="3">
        <v>120000000</v>
      </c>
      <c r="H261" s="3">
        <v>115802596</v>
      </c>
      <c r="I261" s="3">
        <v>229545589</v>
      </c>
    </row>
    <row r="262" spans="1:9" x14ac:dyDescent="0.2">
      <c r="A262" s="5">
        <v>263</v>
      </c>
      <c r="B262" s="7">
        <v>6</v>
      </c>
      <c r="C262" s="5">
        <v>27</v>
      </c>
      <c r="D262" s="5">
        <v>2003</v>
      </c>
      <c r="E262" s="4">
        <v>38417</v>
      </c>
      <c r="F262" t="s">
        <v>258</v>
      </c>
      <c r="G262" s="3">
        <v>120000000</v>
      </c>
      <c r="H262" s="3">
        <v>100814328</v>
      </c>
      <c r="I262" s="3">
        <v>227200000</v>
      </c>
    </row>
    <row r="263" spans="1:9" x14ac:dyDescent="0.2">
      <c r="A263" s="5">
        <v>264</v>
      </c>
      <c r="B263" s="7">
        <v>8</v>
      </c>
      <c r="C263" s="5">
        <v>9</v>
      </c>
      <c r="D263" s="5">
        <v>2013</v>
      </c>
      <c r="E263" s="4">
        <v>41525</v>
      </c>
      <c r="F263" t="s">
        <v>259</v>
      </c>
      <c r="G263" s="3">
        <v>120000000</v>
      </c>
      <c r="H263" s="3">
        <v>93050117</v>
      </c>
      <c r="I263" s="3">
        <v>286192091</v>
      </c>
    </row>
    <row r="264" spans="1:9" x14ac:dyDescent="0.2">
      <c r="A264" s="5">
        <v>265</v>
      </c>
      <c r="B264" s="7">
        <v>4</v>
      </c>
      <c r="C264" s="5">
        <v>19</v>
      </c>
      <c r="D264" s="5">
        <v>2013</v>
      </c>
      <c r="E264" s="4">
        <v>41824</v>
      </c>
      <c r="F264" t="s">
        <v>260</v>
      </c>
      <c r="G264" s="3">
        <v>120000000</v>
      </c>
      <c r="H264" s="3">
        <v>89107235</v>
      </c>
      <c r="I264" s="3">
        <v>287916633</v>
      </c>
    </row>
    <row r="265" spans="1:9" x14ac:dyDescent="0.2">
      <c r="A265" s="5">
        <v>266</v>
      </c>
      <c r="B265" s="7">
        <v>3</v>
      </c>
      <c r="C265" s="5">
        <v>24</v>
      </c>
      <c r="D265" s="5">
        <v>2017</v>
      </c>
      <c r="E265" s="4">
        <v>43437</v>
      </c>
      <c r="F265" t="s">
        <v>261</v>
      </c>
      <c r="G265" s="3">
        <v>120000000</v>
      </c>
      <c r="H265" s="3">
        <v>85364450</v>
      </c>
      <c r="I265" s="3">
        <v>140845191</v>
      </c>
    </row>
    <row r="266" spans="1:9" x14ac:dyDescent="0.2">
      <c r="A266" s="5">
        <v>267</v>
      </c>
      <c r="B266" s="7">
        <v>7</v>
      </c>
      <c r="C266" s="5">
        <v>19</v>
      </c>
      <c r="D266" s="5">
        <v>2002</v>
      </c>
      <c r="E266" s="4">
        <v>37809</v>
      </c>
      <c r="F266" t="s">
        <v>262</v>
      </c>
      <c r="G266" s="3">
        <v>120000000</v>
      </c>
      <c r="H266" s="3">
        <v>64956806</v>
      </c>
      <c r="I266" s="3">
        <v>166000000</v>
      </c>
    </row>
    <row r="267" spans="1:9" x14ac:dyDescent="0.2">
      <c r="A267" s="5">
        <v>268</v>
      </c>
      <c r="B267" s="7">
        <v>2</v>
      </c>
      <c r="C267" s="5">
        <v>12</v>
      </c>
      <c r="D267" s="5">
        <v>2014</v>
      </c>
      <c r="E267" s="4">
        <v>41975</v>
      </c>
      <c r="F267" t="s">
        <v>263</v>
      </c>
      <c r="G267" s="3">
        <v>120000000</v>
      </c>
      <c r="H267" s="3">
        <v>58607007</v>
      </c>
      <c r="I267" s="3">
        <v>242981799</v>
      </c>
    </row>
    <row r="268" spans="1:9" x14ac:dyDescent="0.2">
      <c r="A268" s="5">
        <v>269</v>
      </c>
      <c r="B268" s="7">
        <v>6</v>
      </c>
      <c r="C268" s="5">
        <v>11</v>
      </c>
      <c r="D268" s="5">
        <v>2004</v>
      </c>
      <c r="E268" s="4">
        <v>38297</v>
      </c>
      <c r="F268" t="s">
        <v>264</v>
      </c>
      <c r="G268" s="3">
        <v>120000000</v>
      </c>
      <c r="H268" s="3">
        <v>57712751</v>
      </c>
      <c r="I268" s="3">
        <v>107212751</v>
      </c>
    </row>
    <row r="269" spans="1:9" x14ac:dyDescent="0.2">
      <c r="A269" s="5">
        <v>270</v>
      </c>
      <c r="B269" s="7">
        <v>8</v>
      </c>
      <c r="C269" s="5">
        <v>7</v>
      </c>
      <c r="D269" s="5">
        <v>2015</v>
      </c>
      <c r="E269" s="4">
        <v>42193</v>
      </c>
      <c r="F269" t="s">
        <v>265</v>
      </c>
      <c r="G269" s="3">
        <v>120000000</v>
      </c>
      <c r="H269" s="3">
        <v>56117548</v>
      </c>
      <c r="I269" s="3">
        <v>167977596</v>
      </c>
    </row>
    <row r="270" spans="1:9" x14ac:dyDescent="0.2">
      <c r="A270" s="5">
        <v>271</v>
      </c>
      <c r="B270" s="7">
        <v>5</v>
      </c>
      <c r="C270" s="5">
        <v>9</v>
      </c>
      <c r="D270" s="5">
        <v>2008</v>
      </c>
      <c r="E270" s="4">
        <v>39696</v>
      </c>
      <c r="F270" t="s">
        <v>266</v>
      </c>
      <c r="G270" s="3">
        <v>120000000</v>
      </c>
      <c r="H270" s="3">
        <v>43945766</v>
      </c>
      <c r="I270" s="3">
        <v>93394462</v>
      </c>
    </row>
    <row r="271" spans="1:9" x14ac:dyDescent="0.2">
      <c r="A271" s="5">
        <v>272</v>
      </c>
      <c r="B271" s="7">
        <v>7</v>
      </c>
      <c r="C271" s="5">
        <v>22</v>
      </c>
      <c r="D271" s="5">
        <v>2005</v>
      </c>
      <c r="E271" s="4">
        <v>38997</v>
      </c>
      <c r="F271" t="s">
        <v>267</v>
      </c>
      <c r="G271" s="3">
        <v>120000000</v>
      </c>
      <c r="H271" s="3">
        <v>35818913</v>
      </c>
      <c r="I271" s="3">
        <v>163018913</v>
      </c>
    </row>
    <row r="272" spans="1:9" x14ac:dyDescent="0.2">
      <c r="A272" s="5">
        <v>273</v>
      </c>
      <c r="B272" s="7">
        <v>12</v>
      </c>
      <c r="C272" s="5">
        <v>17</v>
      </c>
      <c r="D272" s="5">
        <v>2010</v>
      </c>
      <c r="E272" s="4">
        <v>40675</v>
      </c>
      <c r="F272" t="s">
        <v>268</v>
      </c>
      <c r="G272" s="3">
        <v>120000000</v>
      </c>
      <c r="H272" s="3">
        <v>30212620</v>
      </c>
      <c r="I272" s="3">
        <v>49628177</v>
      </c>
    </row>
    <row r="273" spans="1:9" x14ac:dyDescent="0.2">
      <c r="A273" s="5">
        <v>274</v>
      </c>
      <c r="B273" s="7">
        <v>6</v>
      </c>
      <c r="C273" s="5">
        <v>23</v>
      </c>
      <c r="D273" s="5">
        <v>2010</v>
      </c>
      <c r="E273" s="4">
        <v>40853</v>
      </c>
      <c r="F273" t="s">
        <v>269</v>
      </c>
      <c r="G273" s="3">
        <v>117000000</v>
      </c>
      <c r="H273" s="3">
        <v>76423035</v>
      </c>
      <c r="I273" s="3">
        <v>258751370</v>
      </c>
    </row>
    <row r="274" spans="1:9" x14ac:dyDescent="0.2">
      <c r="A274" s="5">
        <v>275</v>
      </c>
      <c r="B274" s="7">
        <v>5</v>
      </c>
      <c r="C274" s="5">
        <v>19</v>
      </c>
      <c r="D274" s="5">
        <v>1999</v>
      </c>
      <c r="E274" s="4">
        <v>36712</v>
      </c>
      <c r="F274" t="s">
        <v>270</v>
      </c>
      <c r="G274" s="3">
        <v>115000000</v>
      </c>
      <c r="H274" s="3">
        <v>474544677</v>
      </c>
      <c r="I274" s="3">
        <v>1027044677</v>
      </c>
    </row>
    <row r="275" spans="1:9" x14ac:dyDescent="0.2">
      <c r="A275" s="5">
        <v>276</v>
      </c>
      <c r="B275" s="7">
        <v>5</v>
      </c>
      <c r="C275" s="5">
        <v>19</v>
      </c>
      <c r="D275" s="5">
        <v>2005</v>
      </c>
      <c r="E275" s="4">
        <v>38903</v>
      </c>
      <c r="F275" t="s">
        <v>271</v>
      </c>
      <c r="G275" s="3">
        <v>115000000</v>
      </c>
      <c r="H275" s="3">
        <v>380270577</v>
      </c>
      <c r="I275" s="3">
        <v>848998877</v>
      </c>
    </row>
    <row r="276" spans="1:9" x14ac:dyDescent="0.2">
      <c r="A276" s="5">
        <v>277</v>
      </c>
      <c r="B276" s="7">
        <v>5</v>
      </c>
      <c r="C276" s="5">
        <v>16</v>
      </c>
      <c r="D276" s="5">
        <v>2002</v>
      </c>
      <c r="E276" s="4">
        <v>37716</v>
      </c>
      <c r="F276" t="s">
        <v>272</v>
      </c>
      <c r="G276" s="3">
        <v>115000000</v>
      </c>
      <c r="H276" s="3">
        <v>310676740</v>
      </c>
      <c r="I276" s="3">
        <v>656695615</v>
      </c>
    </row>
    <row r="277" spans="1:9" x14ac:dyDescent="0.2">
      <c r="A277" s="5">
        <v>278</v>
      </c>
      <c r="B277" s="7">
        <v>11</v>
      </c>
      <c r="C277" s="5">
        <v>2</v>
      </c>
      <c r="D277" s="5">
        <v>2001</v>
      </c>
      <c r="E277" s="4">
        <v>36933</v>
      </c>
      <c r="F277" t="s">
        <v>273</v>
      </c>
      <c r="G277" s="3">
        <v>115000000</v>
      </c>
      <c r="H277" s="3">
        <v>289423425</v>
      </c>
      <c r="I277" s="3">
        <v>559757719</v>
      </c>
    </row>
    <row r="278" spans="1:9" x14ac:dyDescent="0.2">
      <c r="A278" s="5">
        <v>279</v>
      </c>
      <c r="B278" s="7">
        <v>7</v>
      </c>
      <c r="C278" s="5">
        <v>26</v>
      </c>
      <c r="D278" s="5">
        <v>2013</v>
      </c>
      <c r="E278" s="4">
        <v>42042</v>
      </c>
      <c r="F278" t="s">
        <v>274</v>
      </c>
      <c r="G278" s="3">
        <v>115000000</v>
      </c>
      <c r="H278" s="3">
        <v>132556852</v>
      </c>
      <c r="I278" s="3">
        <v>416456852</v>
      </c>
    </row>
    <row r="279" spans="1:9" x14ac:dyDescent="0.2">
      <c r="A279" s="5">
        <v>280</v>
      </c>
      <c r="B279" s="7">
        <v>2</v>
      </c>
      <c r="C279" s="5">
        <v>7</v>
      </c>
      <c r="D279" s="5">
        <v>1997</v>
      </c>
      <c r="E279" s="4">
        <v>35613</v>
      </c>
      <c r="F279" t="s">
        <v>275</v>
      </c>
      <c r="G279" s="3">
        <v>115000000</v>
      </c>
      <c r="H279" s="3">
        <v>67163857</v>
      </c>
      <c r="I279" s="3">
        <v>178200000</v>
      </c>
    </row>
    <row r="280" spans="1:9" x14ac:dyDescent="0.2">
      <c r="A280" s="5">
        <v>281</v>
      </c>
      <c r="B280" s="7">
        <v>4</v>
      </c>
      <c r="C280" s="5">
        <v>22</v>
      </c>
      <c r="D280" s="5">
        <v>2016</v>
      </c>
      <c r="E280" s="4">
        <v>43012</v>
      </c>
      <c r="F280" t="s">
        <v>276</v>
      </c>
      <c r="G280" s="3">
        <v>115000000</v>
      </c>
      <c r="H280" s="3">
        <v>48003015</v>
      </c>
      <c r="I280" s="3">
        <v>165149302</v>
      </c>
    </row>
    <row r="281" spans="1:9" x14ac:dyDescent="0.2">
      <c r="A281" s="5">
        <v>282</v>
      </c>
      <c r="B281" s="7">
        <v>6</v>
      </c>
      <c r="C281" s="5">
        <v>14</v>
      </c>
      <c r="D281" s="5">
        <v>2002</v>
      </c>
      <c r="E281" s="4">
        <v>37658</v>
      </c>
      <c r="F281" t="s">
        <v>277</v>
      </c>
      <c r="G281" s="3">
        <v>115000000</v>
      </c>
      <c r="H281" s="3">
        <v>40914068</v>
      </c>
      <c r="I281" s="3">
        <v>77628265</v>
      </c>
    </row>
    <row r="282" spans="1:9" x14ac:dyDescent="0.2">
      <c r="A282" s="5">
        <v>283</v>
      </c>
      <c r="B282" s="7">
        <v>7</v>
      </c>
      <c r="C282" s="5">
        <v>4</v>
      </c>
      <c r="D282" s="5">
        <v>2008</v>
      </c>
      <c r="E282" s="4">
        <v>39545</v>
      </c>
      <c r="F282" t="s">
        <v>278</v>
      </c>
      <c r="G282" s="3">
        <v>113500000</v>
      </c>
      <c r="H282" s="3">
        <v>999811</v>
      </c>
      <c r="I282" s="3">
        <v>132999811</v>
      </c>
    </row>
    <row r="283" spans="1:9" x14ac:dyDescent="0.2">
      <c r="A283" s="5">
        <v>284</v>
      </c>
      <c r="B283" s="7">
        <v>12</v>
      </c>
      <c r="C283" s="5">
        <v>25</v>
      </c>
      <c r="D283" s="5">
        <v>2010</v>
      </c>
      <c r="E283" s="4">
        <v>40920</v>
      </c>
      <c r="F283" t="s">
        <v>279</v>
      </c>
      <c r="G283" s="3">
        <v>112000000</v>
      </c>
      <c r="H283" s="3">
        <v>42779261</v>
      </c>
      <c r="I283" s="3">
        <v>232017848</v>
      </c>
    </row>
    <row r="284" spans="1:9" x14ac:dyDescent="0.2">
      <c r="A284" s="5">
        <v>285</v>
      </c>
      <c r="B284" s="7">
        <v>10</v>
      </c>
      <c r="C284" s="5">
        <v>4</v>
      </c>
      <c r="D284" s="5">
        <v>2013</v>
      </c>
      <c r="E284" s="4">
        <v>41374</v>
      </c>
      <c r="F284" t="s">
        <v>280</v>
      </c>
      <c r="G284" s="3">
        <v>110000000</v>
      </c>
      <c r="H284" s="3">
        <v>274092705</v>
      </c>
      <c r="I284" s="3">
        <v>695941797</v>
      </c>
    </row>
    <row r="285" spans="1:9" x14ac:dyDescent="0.2">
      <c r="A285" s="5">
        <v>286</v>
      </c>
      <c r="B285" s="7">
        <v>12</v>
      </c>
      <c r="C285" s="5">
        <v>22</v>
      </c>
      <c r="D285" s="5">
        <v>2006</v>
      </c>
      <c r="E285" s="4">
        <v>39367</v>
      </c>
      <c r="F285" t="s">
        <v>281</v>
      </c>
      <c r="G285" s="3">
        <v>110000000</v>
      </c>
      <c r="H285" s="3">
        <v>250863268</v>
      </c>
      <c r="I285" s="3">
        <v>579446407</v>
      </c>
    </row>
    <row r="286" spans="1:9" x14ac:dyDescent="0.2">
      <c r="A286" s="5">
        <v>287</v>
      </c>
      <c r="B286" s="7">
        <v>6</v>
      </c>
      <c r="C286" s="5">
        <v>10</v>
      </c>
      <c r="D286" s="5">
        <v>2005</v>
      </c>
      <c r="E286" s="4">
        <v>38631</v>
      </c>
      <c r="F286" t="s">
        <v>282</v>
      </c>
      <c r="G286" s="3">
        <v>110000000</v>
      </c>
      <c r="H286" s="3">
        <v>186336279</v>
      </c>
      <c r="I286" s="3">
        <v>486124090</v>
      </c>
    </row>
    <row r="287" spans="1:9" x14ac:dyDescent="0.2">
      <c r="A287" s="5">
        <v>288</v>
      </c>
      <c r="B287" s="7">
        <v>5</v>
      </c>
      <c r="C287" s="5">
        <v>29</v>
      </c>
      <c r="D287" s="5">
        <v>2015</v>
      </c>
      <c r="E287" s="4">
        <v>42860</v>
      </c>
      <c r="F287" t="s">
        <v>283</v>
      </c>
      <c r="G287" s="3">
        <v>110000000</v>
      </c>
      <c r="H287" s="3">
        <v>155190832</v>
      </c>
      <c r="I287" s="3">
        <v>467151160</v>
      </c>
    </row>
    <row r="288" spans="1:9" x14ac:dyDescent="0.2">
      <c r="A288" s="5">
        <v>289</v>
      </c>
      <c r="B288" s="7">
        <v>7</v>
      </c>
      <c r="C288" s="5">
        <v>29</v>
      </c>
      <c r="D288" s="5">
        <v>2011</v>
      </c>
      <c r="E288" s="4">
        <v>41401</v>
      </c>
      <c r="F288" t="s">
        <v>284</v>
      </c>
      <c r="G288" s="3">
        <v>110000000</v>
      </c>
      <c r="H288" s="3">
        <v>142614158</v>
      </c>
      <c r="I288" s="3">
        <v>563749323</v>
      </c>
    </row>
    <row r="289" spans="1:9" x14ac:dyDescent="0.2">
      <c r="A289" s="5">
        <v>290</v>
      </c>
      <c r="B289" s="7">
        <v>6</v>
      </c>
      <c r="C289" s="5">
        <v>27</v>
      </c>
      <c r="D289" s="5">
        <v>2007</v>
      </c>
      <c r="E289" s="4">
        <v>39878</v>
      </c>
      <c r="F289" t="s">
        <v>285</v>
      </c>
      <c r="G289" s="3">
        <v>110000000</v>
      </c>
      <c r="H289" s="3">
        <v>134529403</v>
      </c>
      <c r="I289" s="3">
        <v>382288147</v>
      </c>
    </row>
    <row r="290" spans="1:9" x14ac:dyDescent="0.2">
      <c r="A290" s="5">
        <v>291</v>
      </c>
      <c r="B290" s="7">
        <v>3</v>
      </c>
      <c r="C290" s="5">
        <v>20</v>
      </c>
      <c r="D290" s="5">
        <v>2015</v>
      </c>
      <c r="E290" s="4">
        <v>42585</v>
      </c>
      <c r="F290" t="s">
        <v>286</v>
      </c>
      <c r="G290" s="3">
        <v>110000000</v>
      </c>
      <c r="H290" s="3">
        <v>130179072</v>
      </c>
      <c r="I290" s="3">
        <v>295279072</v>
      </c>
    </row>
    <row r="291" spans="1:9" x14ac:dyDescent="0.2">
      <c r="A291" s="5">
        <v>292</v>
      </c>
      <c r="B291" s="7">
        <v>12</v>
      </c>
      <c r="C291" s="5">
        <v>10</v>
      </c>
      <c r="D291" s="5">
        <v>2004</v>
      </c>
      <c r="E291" s="4">
        <v>38272</v>
      </c>
      <c r="F291" t="s">
        <v>287</v>
      </c>
      <c r="G291" s="3">
        <v>110000000</v>
      </c>
      <c r="H291" s="3">
        <v>125531634</v>
      </c>
      <c r="I291" s="3">
        <v>362989076</v>
      </c>
    </row>
    <row r="292" spans="1:9" x14ac:dyDescent="0.2">
      <c r="A292" s="5">
        <v>293</v>
      </c>
      <c r="B292" s="7">
        <v>12</v>
      </c>
      <c r="C292" s="5">
        <v>19</v>
      </c>
      <c r="D292" s="5">
        <v>1997</v>
      </c>
      <c r="E292" s="4">
        <v>35988</v>
      </c>
      <c r="F292" t="s">
        <v>288</v>
      </c>
      <c r="G292" s="3">
        <v>110000000</v>
      </c>
      <c r="H292" s="3">
        <v>125304276</v>
      </c>
      <c r="I292" s="3">
        <v>339504276</v>
      </c>
    </row>
    <row r="293" spans="1:9" x14ac:dyDescent="0.2">
      <c r="A293" s="5">
        <v>294</v>
      </c>
      <c r="B293" s="7">
        <v>6</v>
      </c>
      <c r="C293" s="5">
        <v>28</v>
      </c>
      <c r="D293" s="5">
        <v>2000</v>
      </c>
      <c r="E293" s="4">
        <v>37352</v>
      </c>
      <c r="F293" t="s">
        <v>289</v>
      </c>
      <c r="G293" s="3">
        <v>110000000</v>
      </c>
      <c r="H293" s="3">
        <v>113330342</v>
      </c>
      <c r="I293" s="3">
        <v>215300000</v>
      </c>
    </row>
    <row r="294" spans="1:9" x14ac:dyDescent="0.2">
      <c r="A294" s="5">
        <v>295</v>
      </c>
      <c r="B294" s="7">
        <v>3</v>
      </c>
      <c r="C294" s="5">
        <v>7</v>
      </c>
      <c r="D294" s="5">
        <v>2014</v>
      </c>
      <c r="E294" s="4">
        <v>41823</v>
      </c>
      <c r="F294" t="s">
        <v>290</v>
      </c>
      <c r="G294" s="3">
        <v>110000000</v>
      </c>
      <c r="H294" s="3">
        <v>106580051</v>
      </c>
      <c r="I294" s="3">
        <v>330780051</v>
      </c>
    </row>
    <row r="295" spans="1:9" x14ac:dyDescent="0.2">
      <c r="A295" s="5">
        <v>296</v>
      </c>
      <c r="B295" s="7">
        <v>12</v>
      </c>
      <c r="C295" s="5">
        <v>17</v>
      </c>
      <c r="D295" s="5">
        <v>2004</v>
      </c>
      <c r="E295" s="4">
        <v>38484</v>
      </c>
      <c r="F295" t="s">
        <v>291</v>
      </c>
      <c r="G295" s="3">
        <v>110000000</v>
      </c>
      <c r="H295" s="3">
        <v>102608827</v>
      </c>
      <c r="I295" s="3">
        <v>208370892</v>
      </c>
    </row>
    <row r="296" spans="1:9" x14ac:dyDescent="0.2">
      <c r="A296" s="5">
        <v>297</v>
      </c>
      <c r="B296" s="7">
        <v>12</v>
      </c>
      <c r="C296" s="5">
        <v>21</v>
      </c>
      <c r="D296" s="5">
        <v>2016</v>
      </c>
      <c r="E296" s="4">
        <v>42990</v>
      </c>
      <c r="F296" t="s">
        <v>292</v>
      </c>
      <c r="G296" s="3">
        <v>110000000</v>
      </c>
      <c r="H296" s="3">
        <v>100014092</v>
      </c>
      <c r="I296" s="3">
        <v>302211243</v>
      </c>
    </row>
    <row r="297" spans="1:9" x14ac:dyDescent="0.2">
      <c r="A297" s="5">
        <v>298</v>
      </c>
      <c r="B297" s="7">
        <v>1</v>
      </c>
      <c r="C297" s="5">
        <v>14</v>
      </c>
      <c r="D297" s="5">
        <v>2011</v>
      </c>
      <c r="E297" s="4">
        <v>40940</v>
      </c>
      <c r="F297" t="s">
        <v>293</v>
      </c>
      <c r="G297" s="3">
        <v>110000000</v>
      </c>
      <c r="H297" s="3">
        <v>98780042</v>
      </c>
      <c r="I297" s="3">
        <v>229155503</v>
      </c>
    </row>
    <row r="298" spans="1:9" x14ac:dyDescent="0.2">
      <c r="A298" s="5">
        <v>299</v>
      </c>
      <c r="B298" s="7">
        <v>9</v>
      </c>
      <c r="C298" s="5">
        <v>30</v>
      </c>
      <c r="D298" s="5">
        <v>2016</v>
      </c>
      <c r="E298" s="4">
        <v>43260</v>
      </c>
      <c r="F298" t="s">
        <v>294</v>
      </c>
      <c r="G298" s="3">
        <v>110000000</v>
      </c>
      <c r="H298" s="3">
        <v>87242834</v>
      </c>
      <c r="I298" s="3">
        <v>296642834</v>
      </c>
    </row>
    <row r="299" spans="1:9" x14ac:dyDescent="0.2">
      <c r="A299" s="5">
        <v>300</v>
      </c>
      <c r="B299" s="7">
        <v>10</v>
      </c>
      <c r="C299" s="5">
        <v>7</v>
      </c>
      <c r="D299" s="5">
        <v>2011</v>
      </c>
      <c r="E299" s="4">
        <v>40734</v>
      </c>
      <c r="F299" t="s">
        <v>295</v>
      </c>
      <c r="G299" s="3">
        <v>110000000</v>
      </c>
      <c r="H299" s="3">
        <v>85463309</v>
      </c>
      <c r="I299" s="3">
        <v>263880341</v>
      </c>
    </row>
    <row r="300" spans="1:9" x14ac:dyDescent="0.2">
      <c r="A300" s="5">
        <v>301</v>
      </c>
      <c r="B300" s="7">
        <v>6</v>
      </c>
      <c r="C300" s="5">
        <v>11</v>
      </c>
      <c r="D300" s="5">
        <v>2010</v>
      </c>
      <c r="E300" s="4">
        <v>40488</v>
      </c>
      <c r="F300" t="s">
        <v>296</v>
      </c>
      <c r="G300" s="3">
        <v>110000000</v>
      </c>
      <c r="H300" s="3">
        <v>77222099</v>
      </c>
      <c r="I300" s="3">
        <v>177241171</v>
      </c>
    </row>
    <row r="301" spans="1:9" x14ac:dyDescent="0.2">
      <c r="A301" s="5">
        <v>302</v>
      </c>
      <c r="B301" s="7">
        <v>7</v>
      </c>
      <c r="C301" s="5">
        <v>31</v>
      </c>
      <c r="D301" s="5">
        <v>2013</v>
      </c>
      <c r="E301" s="4">
        <v>42192</v>
      </c>
      <c r="F301" t="s">
        <v>297</v>
      </c>
      <c r="G301" s="3">
        <v>110000000</v>
      </c>
      <c r="H301" s="3">
        <v>71017784</v>
      </c>
      <c r="I301" s="3">
        <v>348547523</v>
      </c>
    </row>
    <row r="302" spans="1:9" x14ac:dyDescent="0.2">
      <c r="A302" s="5">
        <v>304</v>
      </c>
      <c r="B302" s="7">
        <v>3</v>
      </c>
      <c r="C302" s="5">
        <v>18</v>
      </c>
      <c r="D302" s="5">
        <v>2016</v>
      </c>
      <c r="E302" s="4">
        <v>42889</v>
      </c>
      <c r="F302" t="s">
        <v>298</v>
      </c>
      <c r="G302" s="3">
        <v>110000000</v>
      </c>
      <c r="H302" s="3">
        <v>66184051</v>
      </c>
      <c r="I302" s="3">
        <v>171484051</v>
      </c>
    </row>
    <row r="303" spans="1:9" x14ac:dyDescent="0.2">
      <c r="A303" s="5">
        <v>305</v>
      </c>
      <c r="B303" s="7">
        <v>6</v>
      </c>
      <c r="C303" s="5">
        <v>12</v>
      </c>
      <c r="D303" s="5">
        <v>2009</v>
      </c>
      <c r="E303" s="4">
        <v>40153</v>
      </c>
      <c r="F303" t="s">
        <v>299</v>
      </c>
      <c r="G303" s="3">
        <v>110000000</v>
      </c>
      <c r="H303" s="3">
        <v>65452312</v>
      </c>
      <c r="I303" s="3">
        <v>152364370</v>
      </c>
    </row>
    <row r="304" spans="1:9" x14ac:dyDescent="0.2">
      <c r="A304" s="5">
        <v>306</v>
      </c>
      <c r="B304" s="7">
        <v>11</v>
      </c>
      <c r="C304" s="5">
        <v>1</v>
      </c>
      <c r="D304" s="5">
        <v>2013</v>
      </c>
      <c r="E304" s="4">
        <v>41285</v>
      </c>
      <c r="F304" t="s">
        <v>300</v>
      </c>
      <c r="G304" s="3">
        <v>110000000</v>
      </c>
      <c r="H304" s="3">
        <v>61737191</v>
      </c>
      <c r="I304" s="3">
        <v>127983283</v>
      </c>
    </row>
    <row r="305" spans="1:9" x14ac:dyDescent="0.2">
      <c r="A305" s="5">
        <v>307</v>
      </c>
      <c r="B305" s="7">
        <v>4</v>
      </c>
      <c r="C305" s="5">
        <v>2</v>
      </c>
      <c r="D305" s="5">
        <v>2004</v>
      </c>
      <c r="E305" s="4">
        <v>38021</v>
      </c>
      <c r="F305" t="s">
        <v>301</v>
      </c>
      <c r="G305" s="3">
        <v>110000000</v>
      </c>
      <c r="H305" s="3">
        <v>50026353</v>
      </c>
      <c r="I305" s="3">
        <v>76482461</v>
      </c>
    </row>
    <row r="306" spans="1:9" x14ac:dyDescent="0.2">
      <c r="A306" s="5">
        <v>308</v>
      </c>
      <c r="B306" s="7">
        <v>6</v>
      </c>
      <c r="C306" s="5">
        <v>13</v>
      </c>
      <c r="D306" s="5">
        <v>1997</v>
      </c>
      <c r="E306" s="4">
        <v>35801</v>
      </c>
      <c r="F306" t="s">
        <v>302</v>
      </c>
      <c r="G306" s="3">
        <v>110000000</v>
      </c>
      <c r="H306" s="3">
        <v>48097081</v>
      </c>
      <c r="I306" s="3">
        <v>150468000</v>
      </c>
    </row>
    <row r="307" spans="1:9" x14ac:dyDescent="0.2">
      <c r="A307" s="5">
        <v>309</v>
      </c>
      <c r="B307" s="7">
        <v>5</v>
      </c>
      <c r="C307" s="5">
        <v>6</v>
      </c>
      <c r="D307" s="5">
        <v>2005</v>
      </c>
      <c r="E307" s="4">
        <v>38508</v>
      </c>
      <c r="F307" t="s">
        <v>303</v>
      </c>
      <c r="G307" s="3">
        <v>110000000</v>
      </c>
      <c r="H307" s="3">
        <v>47398413</v>
      </c>
      <c r="I307" s="3">
        <v>218853353</v>
      </c>
    </row>
    <row r="308" spans="1:9" x14ac:dyDescent="0.2">
      <c r="A308" s="5">
        <v>310</v>
      </c>
      <c r="B308" s="7">
        <v>3</v>
      </c>
      <c r="C308" s="5">
        <v>31</v>
      </c>
      <c r="D308" s="5">
        <v>2017</v>
      </c>
      <c r="E308" s="4">
        <v>43649</v>
      </c>
      <c r="F308" t="s">
        <v>304</v>
      </c>
      <c r="G308" s="3">
        <v>110000000</v>
      </c>
      <c r="H308" s="3">
        <v>40563557</v>
      </c>
      <c r="I308" s="3">
        <v>167918847</v>
      </c>
    </row>
    <row r="309" spans="1:9" x14ac:dyDescent="0.2">
      <c r="A309" s="5">
        <v>311</v>
      </c>
      <c r="B309" s="7">
        <v>6</v>
      </c>
      <c r="C309" s="5">
        <v>16</v>
      </c>
      <c r="D309" s="5">
        <v>2004</v>
      </c>
      <c r="E309" s="4">
        <v>38448</v>
      </c>
      <c r="F309" t="s">
        <v>305</v>
      </c>
      <c r="G309" s="3">
        <v>110000000</v>
      </c>
      <c r="H309" s="3">
        <v>24004159</v>
      </c>
      <c r="I309" s="3">
        <v>72004159</v>
      </c>
    </row>
    <row r="310" spans="1:9" x14ac:dyDescent="0.2">
      <c r="A310" s="5">
        <v>312</v>
      </c>
      <c r="B310" s="7">
        <v>12</v>
      </c>
      <c r="C310" s="5">
        <v>19</v>
      </c>
      <c r="D310" s="5">
        <v>2001</v>
      </c>
      <c r="E310" s="4">
        <v>37449</v>
      </c>
      <c r="F310" t="s">
        <v>306</v>
      </c>
      <c r="G310" s="3">
        <v>109000000</v>
      </c>
      <c r="H310" s="3">
        <v>315544750</v>
      </c>
      <c r="I310" s="3">
        <v>887210985</v>
      </c>
    </row>
    <row r="311" spans="1:9" x14ac:dyDescent="0.2">
      <c r="A311" s="5">
        <v>313</v>
      </c>
      <c r="B311" s="7">
        <v>11</v>
      </c>
      <c r="C311" s="5">
        <v>21</v>
      </c>
      <c r="D311" s="5">
        <v>2003</v>
      </c>
      <c r="E311" s="4">
        <v>38241</v>
      </c>
      <c r="F311" t="s">
        <v>307</v>
      </c>
      <c r="G311" s="3">
        <v>109000000</v>
      </c>
      <c r="H311" s="3">
        <v>101018283</v>
      </c>
      <c r="I311" s="3">
        <v>133818283</v>
      </c>
    </row>
    <row r="312" spans="1:9" x14ac:dyDescent="0.2">
      <c r="A312" s="5">
        <v>314</v>
      </c>
      <c r="B312" s="7">
        <v>12</v>
      </c>
      <c r="C312" s="5">
        <v>25</v>
      </c>
      <c r="D312" s="5">
        <v>2001</v>
      </c>
      <c r="E312" s="4">
        <v>37633</v>
      </c>
      <c r="F312" t="s">
        <v>308</v>
      </c>
      <c r="G312" s="3">
        <v>109000000</v>
      </c>
      <c r="H312" s="3">
        <v>58183966</v>
      </c>
      <c r="I312" s="3">
        <v>87683966</v>
      </c>
    </row>
    <row r="313" spans="1:9" x14ac:dyDescent="0.2">
      <c r="A313" s="5">
        <v>315</v>
      </c>
      <c r="B313" s="7">
        <v>10</v>
      </c>
      <c r="C313" s="5">
        <v>2</v>
      </c>
      <c r="D313" s="5">
        <v>2015</v>
      </c>
      <c r="E313" s="4">
        <v>42045</v>
      </c>
      <c r="F313" t="s">
        <v>309</v>
      </c>
      <c r="G313" s="3">
        <v>108000000</v>
      </c>
      <c r="H313" s="3">
        <v>228433663</v>
      </c>
      <c r="I313" s="3">
        <v>663851905</v>
      </c>
    </row>
    <row r="314" spans="1:9" x14ac:dyDescent="0.2">
      <c r="A314" s="5">
        <v>316</v>
      </c>
      <c r="B314" s="7">
        <v>7</v>
      </c>
      <c r="C314" s="5">
        <v>16</v>
      </c>
      <c r="D314" s="5">
        <v>2004</v>
      </c>
      <c r="E314" s="4">
        <v>38449</v>
      </c>
      <c r="F314" t="s">
        <v>310</v>
      </c>
      <c r="G314" s="3">
        <v>105000000</v>
      </c>
      <c r="H314" s="3">
        <v>144801023</v>
      </c>
      <c r="I314" s="3">
        <v>348629585</v>
      </c>
    </row>
    <row r="315" spans="1:9" x14ac:dyDescent="0.2">
      <c r="A315" s="5">
        <v>317</v>
      </c>
      <c r="B315" s="7">
        <v>12</v>
      </c>
      <c r="C315" s="5">
        <v>17</v>
      </c>
      <c r="D315" s="5">
        <v>1999</v>
      </c>
      <c r="E315" s="4">
        <v>36658</v>
      </c>
      <c r="F315" t="s">
        <v>311</v>
      </c>
      <c r="G315" s="3">
        <v>105000000</v>
      </c>
      <c r="H315" s="3">
        <v>140015224</v>
      </c>
      <c r="I315" s="3">
        <v>298815224</v>
      </c>
    </row>
    <row r="316" spans="1:9" x14ac:dyDescent="0.2">
      <c r="A316" s="5">
        <v>318</v>
      </c>
      <c r="B316" s="7">
        <v>11</v>
      </c>
      <c r="C316" s="5">
        <v>25</v>
      </c>
      <c r="D316" s="5">
        <v>2009</v>
      </c>
      <c r="E316" s="4">
        <v>40554</v>
      </c>
      <c r="F316" t="s">
        <v>312</v>
      </c>
      <c r="G316" s="3">
        <v>105000000</v>
      </c>
      <c r="H316" s="3">
        <v>104400899</v>
      </c>
      <c r="I316" s="3">
        <v>270997378</v>
      </c>
    </row>
    <row r="317" spans="1:9" x14ac:dyDescent="0.2">
      <c r="A317" s="5">
        <v>319</v>
      </c>
      <c r="B317" s="7">
        <v>3</v>
      </c>
      <c r="C317" s="5">
        <v>7</v>
      </c>
      <c r="D317" s="5">
        <v>2008</v>
      </c>
      <c r="E317" s="4">
        <v>39632</v>
      </c>
      <c r="F317" t="s">
        <v>313</v>
      </c>
      <c r="G317" s="3">
        <v>105000000</v>
      </c>
      <c r="H317" s="3">
        <v>94784201</v>
      </c>
      <c r="I317" s="3">
        <v>269065678</v>
      </c>
    </row>
    <row r="318" spans="1:9" x14ac:dyDescent="0.2">
      <c r="A318" s="5">
        <v>320</v>
      </c>
      <c r="B318" s="7">
        <v>7</v>
      </c>
      <c r="C318" s="5">
        <v>22</v>
      </c>
      <c r="D318" s="5">
        <v>2016</v>
      </c>
      <c r="E318" s="4">
        <v>43015</v>
      </c>
      <c r="F318" t="s">
        <v>314</v>
      </c>
      <c r="G318" s="3">
        <v>105000000</v>
      </c>
      <c r="H318" s="3">
        <v>64063008</v>
      </c>
      <c r="I318" s="3">
        <v>403841637</v>
      </c>
    </row>
    <row r="319" spans="1:9" x14ac:dyDescent="0.2">
      <c r="A319" s="5">
        <v>321</v>
      </c>
      <c r="B319" s="7">
        <v>4</v>
      </c>
      <c r="C319" s="5">
        <v>27</v>
      </c>
      <c r="D319" s="5">
        <v>2001</v>
      </c>
      <c r="E319" s="4">
        <v>37684</v>
      </c>
      <c r="F319" t="s">
        <v>315</v>
      </c>
      <c r="G319" s="3">
        <v>105000000</v>
      </c>
      <c r="H319" s="3">
        <v>6712451</v>
      </c>
      <c r="I319" s="3">
        <v>10364769</v>
      </c>
    </row>
    <row r="320" spans="1:9" x14ac:dyDescent="0.2">
      <c r="A320" s="5">
        <v>322</v>
      </c>
      <c r="B320" s="7">
        <v>9</v>
      </c>
      <c r="C320" s="5">
        <v>22</v>
      </c>
      <c r="D320" s="5">
        <v>2017</v>
      </c>
      <c r="E320" s="4">
        <v>43382</v>
      </c>
      <c r="F320" t="s">
        <v>316</v>
      </c>
      <c r="G320" s="3">
        <v>104000000</v>
      </c>
      <c r="H320" s="3">
        <v>80539837</v>
      </c>
      <c r="I320" s="3">
        <v>254139837</v>
      </c>
    </row>
    <row r="321" spans="1:9" x14ac:dyDescent="0.2">
      <c r="A321" s="5">
        <v>323</v>
      </c>
      <c r="B321" s="7">
        <v>6</v>
      </c>
      <c r="C321" s="5">
        <v>9</v>
      </c>
      <c r="D321" s="5">
        <v>2000</v>
      </c>
      <c r="E321" s="4">
        <v>36775</v>
      </c>
      <c r="F321" t="s">
        <v>317</v>
      </c>
      <c r="G321" s="3">
        <v>103300000</v>
      </c>
      <c r="H321" s="3">
        <v>101643008</v>
      </c>
      <c r="I321" s="3">
        <v>232643008</v>
      </c>
    </row>
    <row r="322" spans="1:9" x14ac:dyDescent="0.2">
      <c r="A322" s="5">
        <v>324</v>
      </c>
      <c r="B322" s="7">
        <v>5</v>
      </c>
      <c r="C322" s="5">
        <v>5</v>
      </c>
      <c r="D322" s="5">
        <v>2000</v>
      </c>
      <c r="E322" s="4">
        <v>36651</v>
      </c>
      <c r="F322" t="s">
        <v>318</v>
      </c>
      <c r="G322" s="3">
        <v>103000000</v>
      </c>
      <c r="H322" s="3">
        <v>187683805</v>
      </c>
      <c r="I322" s="3">
        <v>457683805</v>
      </c>
    </row>
    <row r="323" spans="1:9" x14ac:dyDescent="0.2">
      <c r="A323" s="5">
        <v>325</v>
      </c>
      <c r="B323" s="7">
        <v>5</v>
      </c>
      <c r="C323" s="5">
        <v>23</v>
      </c>
      <c r="D323" s="5">
        <v>2013</v>
      </c>
      <c r="E323" s="4">
        <v>41948</v>
      </c>
      <c r="F323" t="s">
        <v>319</v>
      </c>
      <c r="G323" s="3">
        <v>103000000</v>
      </c>
      <c r="H323" s="3">
        <v>112200072</v>
      </c>
      <c r="I323" s="3">
        <v>362000072</v>
      </c>
    </row>
    <row r="324" spans="1:9" x14ac:dyDescent="0.2">
      <c r="A324" s="5">
        <v>326</v>
      </c>
      <c r="B324" s="7">
        <v>3</v>
      </c>
      <c r="C324" s="5">
        <v>9</v>
      </c>
      <c r="D324" s="5">
        <v>2018</v>
      </c>
      <c r="E324" s="4">
        <v>43346</v>
      </c>
      <c r="F324" t="s">
        <v>320</v>
      </c>
      <c r="G324" s="3">
        <v>103000000</v>
      </c>
      <c r="H324">
        <v>0</v>
      </c>
      <c r="I324">
        <v>0</v>
      </c>
    </row>
    <row r="325" spans="1:9" x14ac:dyDescent="0.2">
      <c r="A325" s="5">
        <v>327</v>
      </c>
      <c r="B325" s="7">
        <v>7</v>
      </c>
      <c r="C325" s="5">
        <v>1</v>
      </c>
      <c r="D325" s="5">
        <v>2009</v>
      </c>
      <c r="E325" s="4">
        <v>39820</v>
      </c>
      <c r="F325" t="s">
        <v>321</v>
      </c>
      <c r="G325" s="3">
        <v>102500000</v>
      </c>
      <c r="H325" s="3">
        <v>97104620</v>
      </c>
      <c r="I325" s="3">
        <v>212282709</v>
      </c>
    </row>
    <row r="326" spans="1:9" x14ac:dyDescent="0.2">
      <c r="A326" s="5">
        <v>328</v>
      </c>
      <c r="B326" s="7">
        <v>11</v>
      </c>
      <c r="C326" s="5">
        <v>17</v>
      </c>
      <c r="D326" s="5">
        <v>2006</v>
      </c>
      <c r="E326" s="4">
        <v>39213</v>
      </c>
      <c r="F326" t="s">
        <v>322</v>
      </c>
      <c r="G326" s="3">
        <v>102000000</v>
      </c>
      <c r="H326" s="3">
        <v>167365000</v>
      </c>
      <c r="I326" s="3">
        <v>594420283</v>
      </c>
    </row>
    <row r="327" spans="1:9" x14ac:dyDescent="0.2">
      <c r="A327" s="5">
        <v>329</v>
      </c>
      <c r="B327" s="7">
        <v>6</v>
      </c>
      <c r="C327" s="5">
        <v>21</v>
      </c>
      <c r="D327" s="5">
        <v>2002</v>
      </c>
      <c r="E327" s="4">
        <v>37870</v>
      </c>
      <c r="F327" t="s">
        <v>323</v>
      </c>
      <c r="G327" s="3">
        <v>102000000</v>
      </c>
      <c r="H327" s="3">
        <v>132024714</v>
      </c>
      <c r="I327" s="3">
        <v>358824714</v>
      </c>
    </row>
    <row r="328" spans="1:9" x14ac:dyDescent="0.2">
      <c r="A328" s="5">
        <v>330</v>
      </c>
      <c r="B328" s="7">
        <v>10</v>
      </c>
      <c r="C328" s="5">
        <v>26</v>
      </c>
      <c r="D328" s="5">
        <v>2012</v>
      </c>
      <c r="E328" s="4">
        <v>41680</v>
      </c>
      <c r="F328" t="s">
        <v>324</v>
      </c>
      <c r="G328" s="3">
        <v>102000000</v>
      </c>
      <c r="H328" s="3">
        <v>27108272</v>
      </c>
      <c r="I328" s="3">
        <v>130673154</v>
      </c>
    </row>
    <row r="329" spans="1:9" x14ac:dyDescent="0.2">
      <c r="A329" s="5">
        <v>331</v>
      </c>
      <c r="B329" s="7">
        <v>11</v>
      </c>
      <c r="C329" s="5">
        <v>15</v>
      </c>
      <c r="D329" s="5">
        <v>2002</v>
      </c>
      <c r="E329" s="4">
        <v>37691</v>
      </c>
      <c r="F329" t="s">
        <v>325</v>
      </c>
      <c r="G329" s="3">
        <v>100000000</v>
      </c>
      <c r="H329" s="3">
        <v>261987880</v>
      </c>
      <c r="I329" s="3">
        <v>878979634</v>
      </c>
    </row>
    <row r="330" spans="1:9" x14ac:dyDescent="0.2">
      <c r="A330" s="5">
        <v>332</v>
      </c>
      <c r="B330" s="7">
        <v>7</v>
      </c>
      <c r="C330" s="5">
        <v>2</v>
      </c>
      <c r="D330" s="5">
        <v>1991</v>
      </c>
      <c r="E330" s="4">
        <v>33276</v>
      </c>
      <c r="F330" t="s">
        <v>326</v>
      </c>
      <c r="G330" s="3">
        <v>100000000</v>
      </c>
      <c r="H330" s="3">
        <v>203464105</v>
      </c>
      <c r="I330" s="3">
        <v>515419827</v>
      </c>
    </row>
    <row r="331" spans="1:9" x14ac:dyDescent="0.2">
      <c r="A331" s="5">
        <v>333</v>
      </c>
      <c r="B331" s="7">
        <v>6</v>
      </c>
      <c r="C331" s="5">
        <v>16</v>
      </c>
      <c r="D331" s="5">
        <v>1995</v>
      </c>
      <c r="E331" s="4">
        <v>35161</v>
      </c>
      <c r="F331" t="s">
        <v>327</v>
      </c>
      <c r="G331" s="3">
        <v>100000000</v>
      </c>
      <c r="H331" s="3">
        <v>184031112</v>
      </c>
      <c r="I331" s="3">
        <v>336529144</v>
      </c>
    </row>
    <row r="332" spans="1:9" x14ac:dyDescent="0.2">
      <c r="A332" s="5">
        <v>334</v>
      </c>
      <c r="B332" s="7">
        <v>7</v>
      </c>
      <c r="C332" s="5">
        <v>27</v>
      </c>
      <c r="D332" s="5">
        <v>2001</v>
      </c>
      <c r="E332" s="4">
        <v>37687</v>
      </c>
      <c r="F332" t="s">
        <v>328</v>
      </c>
      <c r="G332" s="3">
        <v>100000000</v>
      </c>
      <c r="H332" s="3">
        <v>180011740</v>
      </c>
      <c r="I332" s="3">
        <v>362211740</v>
      </c>
    </row>
    <row r="333" spans="1:9" x14ac:dyDescent="0.2">
      <c r="A333" s="5">
        <v>335</v>
      </c>
      <c r="B333" s="7">
        <v>11</v>
      </c>
      <c r="C333" s="5">
        <v>19</v>
      </c>
      <c r="D333" s="5">
        <v>2004</v>
      </c>
      <c r="E333" s="4">
        <v>38544</v>
      </c>
      <c r="F333" t="s">
        <v>329</v>
      </c>
      <c r="G333" s="3">
        <v>100000000</v>
      </c>
      <c r="H333" s="3">
        <v>173005002</v>
      </c>
      <c r="I333" s="3">
        <v>331323410</v>
      </c>
    </row>
    <row r="334" spans="1:9" x14ac:dyDescent="0.2">
      <c r="A334" s="5">
        <v>336</v>
      </c>
      <c r="B334" s="7">
        <v>12</v>
      </c>
      <c r="C334" s="5">
        <v>25</v>
      </c>
      <c r="D334" s="5">
        <v>2012</v>
      </c>
      <c r="E334" s="4">
        <v>41651</v>
      </c>
      <c r="F334" t="s">
        <v>330</v>
      </c>
      <c r="G334" s="3">
        <v>100000000</v>
      </c>
      <c r="H334" s="3">
        <v>162805434</v>
      </c>
      <c r="I334" s="3">
        <v>449948323</v>
      </c>
    </row>
    <row r="335" spans="1:9" x14ac:dyDescent="0.2">
      <c r="A335" s="5">
        <v>337</v>
      </c>
      <c r="B335" s="7">
        <v>12</v>
      </c>
      <c r="C335" s="5">
        <v>22</v>
      </c>
      <c r="D335" s="5">
        <v>2010</v>
      </c>
      <c r="E335" s="4">
        <v>40828</v>
      </c>
      <c r="F335" t="s">
        <v>331</v>
      </c>
      <c r="G335" s="3">
        <v>100000000</v>
      </c>
      <c r="H335" s="3">
        <v>148438600</v>
      </c>
      <c r="I335" s="3">
        <v>310650574</v>
      </c>
    </row>
    <row r="336" spans="1:9" x14ac:dyDescent="0.2">
      <c r="A336" s="5">
        <v>338</v>
      </c>
      <c r="B336" s="7">
        <v>7</v>
      </c>
      <c r="C336" s="5">
        <v>15</v>
      </c>
      <c r="D336" s="5">
        <v>1994</v>
      </c>
      <c r="E336" s="4">
        <v>34765</v>
      </c>
      <c r="F336" t="s">
        <v>332</v>
      </c>
      <c r="G336" s="3">
        <v>100000000</v>
      </c>
      <c r="H336" s="3">
        <v>146282411</v>
      </c>
      <c r="I336" s="3">
        <v>365300000</v>
      </c>
    </row>
    <row r="337" spans="1:9" x14ac:dyDescent="0.2">
      <c r="A337" s="5">
        <v>339</v>
      </c>
      <c r="B337" s="7">
        <v>11</v>
      </c>
      <c r="C337" s="5">
        <v>2</v>
      </c>
      <c r="D337" s="5">
        <v>2007</v>
      </c>
      <c r="E337" s="4">
        <v>39124</v>
      </c>
      <c r="F337" t="s">
        <v>333</v>
      </c>
      <c r="G337" s="3">
        <v>100000000</v>
      </c>
      <c r="H337" s="3">
        <v>130164645</v>
      </c>
      <c r="I337" s="3">
        <v>267985456</v>
      </c>
    </row>
    <row r="338" spans="1:9" x14ac:dyDescent="0.2">
      <c r="A338" s="5">
        <v>340</v>
      </c>
      <c r="B338" s="7">
        <v>9</v>
      </c>
      <c r="C338" s="5">
        <v>18</v>
      </c>
      <c r="D338" s="5">
        <v>2009</v>
      </c>
      <c r="E338" s="4">
        <v>40338</v>
      </c>
      <c r="F338" t="s">
        <v>334</v>
      </c>
      <c r="G338" s="3">
        <v>100000000</v>
      </c>
      <c r="H338" s="3">
        <v>124870275</v>
      </c>
      <c r="I338" s="3">
        <v>236827677</v>
      </c>
    </row>
    <row r="339" spans="1:9" x14ac:dyDescent="0.2">
      <c r="A339" s="5">
        <v>341</v>
      </c>
      <c r="B339" s="7">
        <v>8</v>
      </c>
      <c r="C339" s="5">
        <v>6</v>
      </c>
      <c r="D339" s="5">
        <v>2010</v>
      </c>
      <c r="E339" s="4">
        <v>40337</v>
      </c>
      <c r="F339" t="s">
        <v>335</v>
      </c>
      <c r="G339" s="3">
        <v>100000000</v>
      </c>
      <c r="H339" s="3">
        <v>119219978</v>
      </c>
      <c r="I339" s="3">
        <v>170936470</v>
      </c>
    </row>
    <row r="340" spans="1:9" x14ac:dyDescent="0.2">
      <c r="A340" s="5">
        <v>342</v>
      </c>
      <c r="B340" s="7">
        <v>12</v>
      </c>
      <c r="C340" s="5">
        <v>17</v>
      </c>
      <c r="D340" s="5">
        <v>2004</v>
      </c>
      <c r="E340" s="4">
        <v>38484</v>
      </c>
      <c r="F340" t="s">
        <v>336</v>
      </c>
      <c r="G340" s="3">
        <v>100000000</v>
      </c>
      <c r="H340" s="3">
        <v>118627117</v>
      </c>
      <c r="I340" s="3">
        <v>212956024</v>
      </c>
    </row>
    <row r="341" spans="1:9" x14ac:dyDescent="0.2">
      <c r="A341" s="5">
        <v>343</v>
      </c>
      <c r="B341" s="7">
        <v>12</v>
      </c>
      <c r="C341" s="5">
        <v>25</v>
      </c>
      <c r="D341" s="5">
        <v>2013</v>
      </c>
      <c r="E341" s="4">
        <v>42016</v>
      </c>
      <c r="F341" t="s">
        <v>337</v>
      </c>
      <c r="G341" s="3">
        <v>100000000</v>
      </c>
      <c r="H341" s="3">
        <v>116900694</v>
      </c>
      <c r="I341" s="3">
        <v>389870414</v>
      </c>
    </row>
    <row r="342" spans="1:9" x14ac:dyDescent="0.2">
      <c r="A342" s="5">
        <v>344</v>
      </c>
      <c r="B342" s="7">
        <v>5</v>
      </c>
      <c r="C342" s="5">
        <v>24</v>
      </c>
      <c r="D342" s="5">
        <v>2013</v>
      </c>
      <c r="E342" s="4">
        <v>41978</v>
      </c>
      <c r="F342" t="s">
        <v>338</v>
      </c>
      <c r="G342" s="3">
        <v>100000000</v>
      </c>
      <c r="H342" s="3">
        <v>107518682</v>
      </c>
      <c r="I342" s="3">
        <v>262794441</v>
      </c>
    </row>
    <row r="343" spans="1:9" x14ac:dyDescent="0.2">
      <c r="A343" s="5">
        <v>345</v>
      </c>
      <c r="B343" s="7">
        <v>6</v>
      </c>
      <c r="C343" s="5">
        <v>21</v>
      </c>
      <c r="D343" s="5">
        <v>1996</v>
      </c>
      <c r="E343" s="4">
        <v>35679</v>
      </c>
      <c r="F343" t="s">
        <v>339</v>
      </c>
      <c r="G343" s="3">
        <v>100000000</v>
      </c>
      <c r="H343" s="3">
        <v>101295562</v>
      </c>
      <c r="I343" s="3">
        <v>234400000</v>
      </c>
    </row>
    <row r="344" spans="1:9" x14ac:dyDescent="0.2">
      <c r="A344" s="5">
        <v>346</v>
      </c>
      <c r="B344" s="7">
        <v>6</v>
      </c>
      <c r="C344" s="5">
        <v>21</v>
      </c>
      <c r="D344" s="5">
        <v>1996</v>
      </c>
      <c r="E344" s="4">
        <v>35679</v>
      </c>
      <c r="F344" t="s">
        <v>340</v>
      </c>
      <c r="G344" s="3">
        <v>100000000</v>
      </c>
      <c r="H344" s="3">
        <v>100138851</v>
      </c>
      <c r="I344" s="3">
        <v>325500000</v>
      </c>
    </row>
    <row r="345" spans="1:9" x14ac:dyDescent="0.2">
      <c r="A345" s="5">
        <v>347</v>
      </c>
      <c r="B345" s="7">
        <v>12</v>
      </c>
      <c r="C345" s="5">
        <v>15</v>
      </c>
      <c r="D345" s="5">
        <v>2000</v>
      </c>
      <c r="E345" s="4">
        <v>36962</v>
      </c>
      <c r="F345" t="s">
        <v>341</v>
      </c>
      <c r="G345" s="3">
        <v>100000000</v>
      </c>
      <c r="H345" s="3">
        <v>89296573</v>
      </c>
      <c r="I345" s="3">
        <v>169296573</v>
      </c>
    </row>
    <row r="346" spans="1:9" x14ac:dyDescent="0.2">
      <c r="A346" s="5">
        <v>348</v>
      </c>
      <c r="B346" s="7">
        <v>8</v>
      </c>
      <c r="C346" s="5">
        <v>17</v>
      </c>
      <c r="D346" s="5">
        <v>2012</v>
      </c>
      <c r="E346" s="4">
        <v>41402</v>
      </c>
      <c r="F346" t="s">
        <v>342</v>
      </c>
      <c r="G346" s="3">
        <v>100000000</v>
      </c>
      <c r="H346" s="3">
        <v>85028192</v>
      </c>
      <c r="I346" s="3">
        <v>311979256</v>
      </c>
    </row>
    <row r="347" spans="1:9" x14ac:dyDescent="0.2">
      <c r="A347" s="5">
        <v>349</v>
      </c>
      <c r="B347" s="7">
        <v>10</v>
      </c>
      <c r="C347" s="5">
        <v>16</v>
      </c>
      <c r="D347" s="5">
        <v>2009</v>
      </c>
      <c r="E347" s="4">
        <v>40278</v>
      </c>
      <c r="F347" t="s">
        <v>343</v>
      </c>
      <c r="G347" s="3">
        <v>100000000</v>
      </c>
      <c r="H347" s="3">
        <v>77233467</v>
      </c>
      <c r="I347" s="3">
        <v>99123656</v>
      </c>
    </row>
    <row r="348" spans="1:9" x14ac:dyDescent="0.2">
      <c r="A348" s="5">
        <v>350</v>
      </c>
      <c r="B348" s="7">
        <v>12</v>
      </c>
      <c r="C348" s="5">
        <v>15</v>
      </c>
      <c r="D348" s="5">
        <v>2006</v>
      </c>
      <c r="E348" s="4">
        <v>39153</v>
      </c>
      <c r="F348" t="s">
        <v>344</v>
      </c>
      <c r="G348" s="3">
        <v>100000000</v>
      </c>
      <c r="H348" s="3">
        <v>75030163</v>
      </c>
      <c r="I348" s="3">
        <v>249488115</v>
      </c>
    </row>
    <row r="349" spans="1:9" x14ac:dyDescent="0.2">
      <c r="A349" s="5">
        <v>351</v>
      </c>
      <c r="B349" s="7">
        <v>7</v>
      </c>
      <c r="C349" s="5">
        <v>25</v>
      </c>
      <c r="D349" s="5">
        <v>2014</v>
      </c>
      <c r="E349" s="4">
        <v>42376</v>
      </c>
      <c r="F349" t="s">
        <v>345</v>
      </c>
      <c r="G349" s="3">
        <v>100000000</v>
      </c>
      <c r="H349" s="3">
        <v>72688614</v>
      </c>
      <c r="I349" s="3">
        <v>243388614</v>
      </c>
    </row>
    <row r="350" spans="1:9" x14ac:dyDescent="0.2">
      <c r="A350" s="5">
        <v>352</v>
      </c>
      <c r="B350" s="7">
        <v>12</v>
      </c>
      <c r="C350" s="5">
        <v>10</v>
      </c>
      <c r="D350" s="5">
        <v>2010</v>
      </c>
      <c r="E350" s="4">
        <v>40463</v>
      </c>
      <c r="F350" t="s">
        <v>346</v>
      </c>
      <c r="G350" s="3">
        <v>100000000</v>
      </c>
      <c r="H350" s="3">
        <v>67631157</v>
      </c>
      <c r="I350" s="3">
        <v>278731369</v>
      </c>
    </row>
    <row r="351" spans="1:9" x14ac:dyDescent="0.2">
      <c r="A351" s="5">
        <v>353</v>
      </c>
      <c r="B351" s="7">
        <v>11</v>
      </c>
      <c r="C351" s="5">
        <v>24</v>
      </c>
      <c r="D351" s="5">
        <v>1999</v>
      </c>
      <c r="E351" s="4">
        <v>36871</v>
      </c>
      <c r="F351" t="s">
        <v>347</v>
      </c>
      <c r="G351" s="3">
        <v>100000000</v>
      </c>
      <c r="H351" s="3">
        <v>66889043</v>
      </c>
      <c r="I351" s="3">
        <v>212026975</v>
      </c>
    </row>
    <row r="352" spans="1:9" x14ac:dyDescent="0.2">
      <c r="A352" s="5">
        <v>354</v>
      </c>
      <c r="B352" s="7">
        <v>6</v>
      </c>
      <c r="C352" s="5">
        <v>11</v>
      </c>
      <c r="D352" s="5">
        <v>2004</v>
      </c>
      <c r="E352" s="4">
        <v>38297</v>
      </c>
      <c r="F352" t="s">
        <v>348</v>
      </c>
      <c r="G352" s="3">
        <v>100000000</v>
      </c>
      <c r="H352" s="3">
        <v>59475623</v>
      </c>
      <c r="I352" s="3">
        <v>96221971</v>
      </c>
    </row>
    <row r="353" spans="1:9" x14ac:dyDescent="0.2">
      <c r="A353" s="5">
        <v>355</v>
      </c>
      <c r="B353" s="7">
        <v>6</v>
      </c>
      <c r="C353" s="5">
        <v>8</v>
      </c>
      <c r="D353" s="5">
        <v>2007</v>
      </c>
      <c r="E353" s="4">
        <v>39300</v>
      </c>
      <c r="F353" t="s">
        <v>349</v>
      </c>
      <c r="G353" s="3">
        <v>100000000</v>
      </c>
      <c r="H353" s="3">
        <v>58867694</v>
      </c>
      <c r="I353" s="3">
        <v>145395745</v>
      </c>
    </row>
    <row r="354" spans="1:9" x14ac:dyDescent="0.2">
      <c r="A354" s="5">
        <v>356</v>
      </c>
      <c r="B354" s="7">
        <v>12</v>
      </c>
      <c r="C354" s="5">
        <v>8</v>
      </c>
      <c r="D354" s="5">
        <v>2006</v>
      </c>
      <c r="E354" s="4">
        <v>38941</v>
      </c>
      <c r="F354" t="s">
        <v>350</v>
      </c>
      <c r="G354" s="3">
        <v>100000000</v>
      </c>
      <c r="H354" s="3">
        <v>57377916</v>
      </c>
      <c r="I354" s="3">
        <v>171377916</v>
      </c>
    </row>
    <row r="355" spans="1:9" x14ac:dyDescent="0.2">
      <c r="A355" s="5">
        <v>357</v>
      </c>
      <c r="B355" s="7">
        <v>9</v>
      </c>
      <c r="C355" s="5">
        <v>24</v>
      </c>
      <c r="D355" s="5">
        <v>2010</v>
      </c>
      <c r="E355" s="4">
        <v>40886</v>
      </c>
      <c r="F355" t="s">
        <v>351</v>
      </c>
      <c r="G355" s="3">
        <v>100000000</v>
      </c>
      <c r="H355" s="3">
        <v>55675313</v>
      </c>
      <c r="I355" s="3">
        <v>139716717</v>
      </c>
    </row>
    <row r="356" spans="1:9" x14ac:dyDescent="0.2">
      <c r="A356" s="5">
        <v>358</v>
      </c>
      <c r="B356" s="7">
        <v>11</v>
      </c>
      <c r="C356" s="5">
        <v>7</v>
      </c>
      <c r="D356" s="5">
        <v>1997</v>
      </c>
      <c r="E356" s="4">
        <v>35622</v>
      </c>
      <c r="F356" t="s">
        <v>352</v>
      </c>
      <c r="G356" s="3">
        <v>100000000</v>
      </c>
      <c r="H356" s="3">
        <v>54768952</v>
      </c>
      <c r="I356" s="3">
        <v>121100000</v>
      </c>
    </row>
    <row r="357" spans="1:9" x14ac:dyDescent="0.2">
      <c r="A357" s="5">
        <v>359</v>
      </c>
      <c r="B357" s="7">
        <v>6</v>
      </c>
      <c r="C357" s="5">
        <v>5</v>
      </c>
      <c r="D357" s="5">
        <v>2009</v>
      </c>
      <c r="E357" s="4">
        <v>39939</v>
      </c>
      <c r="F357" t="s">
        <v>353</v>
      </c>
      <c r="G357" s="3">
        <v>100000000</v>
      </c>
      <c r="H357" s="3">
        <v>49438370</v>
      </c>
      <c r="I357" s="3">
        <v>69548641</v>
      </c>
    </row>
    <row r="358" spans="1:9" x14ac:dyDescent="0.2">
      <c r="A358" s="5">
        <v>360</v>
      </c>
      <c r="B358" s="7">
        <v>12</v>
      </c>
      <c r="C358" s="5">
        <v>25</v>
      </c>
      <c r="D358" s="5">
        <v>2003</v>
      </c>
      <c r="E358" s="4">
        <v>38364</v>
      </c>
      <c r="F358" t="s">
        <v>354</v>
      </c>
      <c r="G358" s="3">
        <v>100000000</v>
      </c>
      <c r="H358" s="3">
        <v>48417850</v>
      </c>
      <c r="I358" s="3">
        <v>95255485</v>
      </c>
    </row>
    <row r="359" spans="1:9" x14ac:dyDescent="0.2">
      <c r="A359" s="5">
        <v>361</v>
      </c>
      <c r="B359" s="7">
        <v>7</v>
      </c>
      <c r="C359" s="5">
        <v>23</v>
      </c>
      <c r="D359" s="5">
        <v>2004</v>
      </c>
      <c r="E359" s="4">
        <v>38663</v>
      </c>
      <c r="F359" t="s">
        <v>355</v>
      </c>
      <c r="G359" s="3">
        <v>100000000</v>
      </c>
      <c r="H359" s="3">
        <v>40202379</v>
      </c>
      <c r="I359" s="3">
        <v>82145379</v>
      </c>
    </row>
    <row r="360" spans="1:9" x14ac:dyDescent="0.2">
      <c r="A360" s="5">
        <v>362</v>
      </c>
      <c r="B360" s="7">
        <v>8</v>
      </c>
      <c r="C360" s="5">
        <v>15</v>
      </c>
      <c r="D360" s="5">
        <v>2014</v>
      </c>
      <c r="E360" s="4">
        <v>42071</v>
      </c>
      <c r="F360" t="s">
        <v>356</v>
      </c>
      <c r="G360" s="3">
        <v>100000000</v>
      </c>
      <c r="H360" s="3">
        <v>39322544</v>
      </c>
      <c r="I360" s="3">
        <v>209461378</v>
      </c>
    </row>
    <row r="361" spans="1:9" x14ac:dyDescent="0.2">
      <c r="A361" s="5">
        <v>363</v>
      </c>
      <c r="B361" s="7">
        <v>11</v>
      </c>
      <c r="C361" s="5">
        <v>27</v>
      </c>
      <c r="D361" s="5">
        <v>2002</v>
      </c>
      <c r="E361" s="4">
        <v>38057</v>
      </c>
      <c r="F361" t="s">
        <v>357</v>
      </c>
      <c r="G361" s="3">
        <v>100000000</v>
      </c>
      <c r="H361" s="3">
        <v>38120554</v>
      </c>
      <c r="I361" s="3">
        <v>91800000</v>
      </c>
    </row>
    <row r="362" spans="1:9" x14ac:dyDescent="0.2">
      <c r="A362" s="5">
        <v>364</v>
      </c>
      <c r="B362" s="7">
        <v>3</v>
      </c>
      <c r="C362" s="5">
        <v>12</v>
      </c>
      <c r="D362" s="5">
        <v>2010</v>
      </c>
      <c r="E362" s="4">
        <v>40515</v>
      </c>
      <c r="F362" t="s">
        <v>358</v>
      </c>
      <c r="G362" s="3">
        <v>100000000</v>
      </c>
      <c r="H362" s="3">
        <v>35497337</v>
      </c>
      <c r="I362" s="3">
        <v>97523020</v>
      </c>
    </row>
    <row r="363" spans="1:9" x14ac:dyDescent="0.2">
      <c r="A363" s="5">
        <v>365</v>
      </c>
      <c r="B363" s="7">
        <v>12</v>
      </c>
      <c r="C363" s="5">
        <v>25</v>
      </c>
      <c r="D363" s="5">
        <v>2015</v>
      </c>
      <c r="E363" s="4">
        <v>42747</v>
      </c>
      <c r="F363" t="s">
        <v>359</v>
      </c>
      <c r="G363" s="3">
        <v>100000000</v>
      </c>
      <c r="H363" s="3">
        <v>28782481</v>
      </c>
      <c r="I363" s="3">
        <v>128131571</v>
      </c>
    </row>
    <row r="364" spans="1:9" x14ac:dyDescent="0.2">
      <c r="A364" s="5">
        <v>366</v>
      </c>
      <c r="B364" s="7">
        <v>12</v>
      </c>
      <c r="C364" s="5">
        <v>11</v>
      </c>
      <c r="D364" s="5">
        <v>2015</v>
      </c>
      <c r="E364" s="4">
        <v>42320</v>
      </c>
      <c r="F364" t="s">
        <v>360</v>
      </c>
      <c r="G364" s="3">
        <v>100000000</v>
      </c>
      <c r="H364" s="3">
        <v>25020758</v>
      </c>
      <c r="I364" s="3">
        <v>90420758</v>
      </c>
    </row>
    <row r="365" spans="1:9" x14ac:dyDescent="0.2">
      <c r="A365" s="5">
        <v>367</v>
      </c>
      <c r="B365" s="7">
        <v>4</v>
      </c>
      <c r="C365" s="5">
        <v>18</v>
      </c>
      <c r="D365" s="5">
        <v>2014</v>
      </c>
      <c r="E365" s="4">
        <v>42159</v>
      </c>
      <c r="F365" t="s">
        <v>361</v>
      </c>
      <c r="G365" s="3">
        <v>100000000</v>
      </c>
      <c r="H365" s="3">
        <v>23022309</v>
      </c>
      <c r="I365" s="3">
        <v>103039258</v>
      </c>
    </row>
    <row r="366" spans="1:9" x14ac:dyDescent="0.2">
      <c r="A366" s="5">
        <v>368</v>
      </c>
      <c r="B366" s="7">
        <v>2</v>
      </c>
      <c r="C366" s="5">
        <v>18</v>
      </c>
      <c r="D366" s="5">
        <v>2005</v>
      </c>
      <c r="E366" s="4">
        <v>38870</v>
      </c>
      <c r="F366" t="s">
        <v>362</v>
      </c>
      <c r="G366" s="3">
        <v>100000000</v>
      </c>
      <c r="H366" s="3">
        <v>17018422</v>
      </c>
      <c r="I366" s="3">
        <v>59918422</v>
      </c>
    </row>
    <row r="367" spans="1:9" x14ac:dyDescent="0.2">
      <c r="A367" s="5">
        <v>369</v>
      </c>
      <c r="B367" s="7">
        <v>8</v>
      </c>
      <c r="C367" s="5">
        <v>16</v>
      </c>
      <c r="D367" s="5">
        <v>2002</v>
      </c>
      <c r="E367" s="4">
        <v>37719</v>
      </c>
      <c r="F367" t="s">
        <v>363</v>
      </c>
      <c r="G367" s="3">
        <v>100000000</v>
      </c>
      <c r="H367" s="3">
        <v>4411102</v>
      </c>
      <c r="I367" s="3">
        <v>7094995</v>
      </c>
    </row>
    <row r="368" spans="1:9" x14ac:dyDescent="0.2">
      <c r="A368" s="5">
        <v>370</v>
      </c>
      <c r="B368" s="7">
        <v>1</v>
      </c>
      <c r="C368" s="5">
        <v>20</v>
      </c>
      <c r="D368" s="5">
        <v>2012</v>
      </c>
      <c r="E368" s="4">
        <v>41487</v>
      </c>
      <c r="F368" t="s">
        <v>364</v>
      </c>
      <c r="G368" s="3">
        <v>100000000</v>
      </c>
      <c r="H368" s="3">
        <v>311434</v>
      </c>
      <c r="I368" s="3">
        <v>98227017</v>
      </c>
    </row>
    <row r="369" spans="1:9" x14ac:dyDescent="0.2">
      <c r="A369" s="5">
        <v>371</v>
      </c>
      <c r="B369" s="7">
        <v>3</v>
      </c>
      <c r="C369" s="5">
        <v>15</v>
      </c>
      <c r="D369" s="5">
        <v>2019</v>
      </c>
      <c r="E369" s="4">
        <v>43893</v>
      </c>
      <c r="F369" t="s">
        <v>365</v>
      </c>
      <c r="G369" s="3">
        <v>100000000</v>
      </c>
      <c r="H369">
        <v>0</v>
      </c>
      <c r="I369">
        <v>0</v>
      </c>
    </row>
    <row r="370" spans="1:9" x14ac:dyDescent="0.2">
      <c r="A370" s="5">
        <v>372</v>
      </c>
      <c r="B370" s="7">
        <v>11</v>
      </c>
      <c r="C370" s="5">
        <v>6</v>
      </c>
      <c r="D370" s="5">
        <v>2015</v>
      </c>
      <c r="E370" s="4">
        <v>42166</v>
      </c>
      <c r="F370" t="s">
        <v>366</v>
      </c>
      <c r="G370" s="3">
        <v>99000000</v>
      </c>
      <c r="H370" s="3">
        <v>130178411</v>
      </c>
      <c r="I370" s="3">
        <v>250474038</v>
      </c>
    </row>
    <row r="371" spans="1:9" x14ac:dyDescent="0.2">
      <c r="A371" s="5">
        <v>373</v>
      </c>
      <c r="B371" s="7">
        <v>5</v>
      </c>
      <c r="C371" s="5">
        <v>4</v>
      </c>
      <c r="D371" s="5">
        <v>2001</v>
      </c>
      <c r="E371" s="4">
        <v>36986</v>
      </c>
      <c r="F371" t="s">
        <v>367</v>
      </c>
      <c r="G371" s="3">
        <v>98000000</v>
      </c>
      <c r="H371" s="3">
        <v>202007640</v>
      </c>
      <c r="I371" s="3">
        <v>435040395</v>
      </c>
    </row>
    <row r="372" spans="1:9" x14ac:dyDescent="0.2">
      <c r="A372" s="5">
        <v>374</v>
      </c>
      <c r="B372" s="7">
        <v>12</v>
      </c>
      <c r="C372" s="5">
        <v>20</v>
      </c>
      <c r="D372" s="5">
        <v>2002</v>
      </c>
      <c r="E372" s="4">
        <v>37845</v>
      </c>
      <c r="F372" t="s">
        <v>368</v>
      </c>
      <c r="G372" s="3">
        <v>97000000</v>
      </c>
      <c r="H372" s="3">
        <v>77730500</v>
      </c>
      <c r="I372" s="3">
        <v>183124621</v>
      </c>
    </row>
    <row r="373" spans="1:9" x14ac:dyDescent="0.2">
      <c r="A373" s="5">
        <v>375</v>
      </c>
      <c r="B373" s="7">
        <v>5</v>
      </c>
      <c r="C373" s="5">
        <v>19</v>
      </c>
      <c r="D373" s="5">
        <v>2017</v>
      </c>
      <c r="E373" s="4">
        <v>43286</v>
      </c>
      <c r="F373" t="s">
        <v>369</v>
      </c>
      <c r="G373" s="3">
        <v>97000000</v>
      </c>
      <c r="H373" s="3">
        <v>74262031</v>
      </c>
      <c r="I373" s="3">
        <v>238862031</v>
      </c>
    </row>
    <row r="374" spans="1:9" x14ac:dyDescent="0.2">
      <c r="A374" s="5">
        <v>376</v>
      </c>
      <c r="B374" s="7">
        <v>3</v>
      </c>
      <c r="C374" s="5">
        <v>13</v>
      </c>
      <c r="D374" s="5">
        <v>2015</v>
      </c>
      <c r="E374" s="4">
        <v>42372</v>
      </c>
      <c r="F374" t="s">
        <v>370</v>
      </c>
      <c r="G374" s="3">
        <v>95000000</v>
      </c>
      <c r="H374" s="3">
        <v>201151353</v>
      </c>
      <c r="I374" s="3">
        <v>534551353</v>
      </c>
    </row>
    <row r="375" spans="1:9" x14ac:dyDescent="0.2">
      <c r="A375" s="5">
        <v>377</v>
      </c>
      <c r="B375" s="7">
        <v>7</v>
      </c>
      <c r="C375" s="5">
        <v>13</v>
      </c>
      <c r="D375" s="5">
        <v>2012</v>
      </c>
      <c r="E375" s="4">
        <v>41281</v>
      </c>
      <c r="F375" t="s">
        <v>371</v>
      </c>
      <c r="G375" s="3">
        <v>95000000</v>
      </c>
      <c r="H375" s="3">
        <v>161321843</v>
      </c>
      <c r="I375" s="3">
        <v>879765137</v>
      </c>
    </row>
    <row r="376" spans="1:9" x14ac:dyDescent="0.2">
      <c r="A376" s="5">
        <v>378</v>
      </c>
      <c r="B376" s="7">
        <v>12</v>
      </c>
      <c r="C376" s="5">
        <v>28</v>
      </c>
      <c r="D376" s="5">
        <v>2001</v>
      </c>
      <c r="E376" s="4">
        <v>37723</v>
      </c>
      <c r="F376" t="s">
        <v>372</v>
      </c>
      <c r="G376" s="3">
        <v>95000000</v>
      </c>
      <c r="H376" s="3">
        <v>108638745</v>
      </c>
      <c r="I376" s="3">
        <v>159691085</v>
      </c>
    </row>
    <row r="377" spans="1:9" x14ac:dyDescent="0.2">
      <c r="A377" s="5">
        <v>379</v>
      </c>
      <c r="B377" s="7">
        <v>5</v>
      </c>
      <c r="C377" s="5">
        <v>27</v>
      </c>
      <c r="D377" s="5">
        <v>2010</v>
      </c>
      <c r="E377" s="4">
        <v>40973</v>
      </c>
      <c r="F377" t="s">
        <v>373</v>
      </c>
      <c r="G377" s="3">
        <v>95000000</v>
      </c>
      <c r="H377" s="3">
        <v>95347692</v>
      </c>
      <c r="I377" s="3">
        <v>294680778</v>
      </c>
    </row>
    <row r="378" spans="1:9" x14ac:dyDescent="0.2">
      <c r="A378" s="5">
        <v>380</v>
      </c>
      <c r="B378" s="7">
        <v>2</v>
      </c>
      <c r="C378" s="5">
        <v>12</v>
      </c>
      <c r="D378" s="5">
        <v>2010</v>
      </c>
      <c r="E378" s="4">
        <v>40514</v>
      </c>
      <c r="F378" t="s">
        <v>374</v>
      </c>
      <c r="G378" s="3">
        <v>95000000</v>
      </c>
      <c r="H378" s="3">
        <v>88768303</v>
      </c>
      <c r="I378" s="3">
        <v>223050874</v>
      </c>
    </row>
    <row r="379" spans="1:9" x14ac:dyDescent="0.2">
      <c r="A379" s="5">
        <v>381</v>
      </c>
      <c r="B379" s="7">
        <v>8</v>
      </c>
      <c r="C379" s="5">
        <v>10</v>
      </c>
      <c r="D379" s="5">
        <v>2012</v>
      </c>
      <c r="E379" s="4">
        <v>41190</v>
      </c>
      <c r="F379" t="s">
        <v>375</v>
      </c>
      <c r="G379" s="3">
        <v>95000000</v>
      </c>
      <c r="H379" s="3">
        <v>86907746</v>
      </c>
      <c r="I379" s="3">
        <v>104907746</v>
      </c>
    </row>
    <row r="380" spans="1:9" x14ac:dyDescent="0.2">
      <c r="A380" s="5">
        <v>382</v>
      </c>
      <c r="B380" s="7">
        <v>11</v>
      </c>
      <c r="C380" s="5">
        <v>12</v>
      </c>
      <c r="D380" s="5">
        <v>2010</v>
      </c>
      <c r="E380" s="4">
        <v>40523</v>
      </c>
      <c r="F380" t="s">
        <v>376</v>
      </c>
      <c r="G380" s="3">
        <v>95000000</v>
      </c>
      <c r="H380" s="3">
        <v>81562942</v>
      </c>
      <c r="I380" s="3">
        <v>169511609</v>
      </c>
    </row>
    <row r="381" spans="1:9" x14ac:dyDescent="0.2">
      <c r="A381" s="5">
        <v>383</v>
      </c>
      <c r="B381" s="7">
        <v>5</v>
      </c>
      <c r="C381" s="5">
        <v>9</v>
      </c>
      <c r="D381" s="5">
        <v>1997</v>
      </c>
      <c r="E381" s="4">
        <v>35678</v>
      </c>
      <c r="F381" t="s">
        <v>377</v>
      </c>
      <c r="G381" s="3">
        <v>95000000</v>
      </c>
      <c r="H381" s="3">
        <v>63570862</v>
      </c>
      <c r="I381" s="3">
        <v>263898761</v>
      </c>
    </row>
    <row r="382" spans="1:9" x14ac:dyDescent="0.2">
      <c r="A382" s="5">
        <v>384</v>
      </c>
      <c r="B382" s="7">
        <v>3</v>
      </c>
      <c r="C382" s="5">
        <v>31</v>
      </c>
      <c r="D382" s="5">
        <v>2000</v>
      </c>
      <c r="E382" s="4">
        <v>37440</v>
      </c>
      <c r="F382" t="s">
        <v>378</v>
      </c>
      <c r="G382" s="3">
        <v>95000000</v>
      </c>
      <c r="H382" s="3">
        <v>50802661</v>
      </c>
      <c r="I382" s="3">
        <v>65700000</v>
      </c>
    </row>
    <row r="383" spans="1:9" x14ac:dyDescent="0.2">
      <c r="A383" s="5">
        <v>385</v>
      </c>
      <c r="B383" s="7">
        <v>12</v>
      </c>
      <c r="C383" s="5">
        <v>11</v>
      </c>
      <c r="D383" s="5">
        <v>2009</v>
      </c>
      <c r="E383" s="4">
        <v>40129</v>
      </c>
      <c r="F383" t="s">
        <v>379</v>
      </c>
      <c r="G383" s="3">
        <v>95000000</v>
      </c>
      <c r="H383" s="3">
        <v>44114232</v>
      </c>
      <c r="I383" s="3">
        <v>94894448</v>
      </c>
    </row>
    <row r="384" spans="1:9" x14ac:dyDescent="0.2">
      <c r="A384" s="5">
        <v>386</v>
      </c>
      <c r="B384" s="7">
        <v>8</v>
      </c>
      <c r="C384" s="5">
        <v>19</v>
      </c>
      <c r="D384" s="5">
        <v>2016</v>
      </c>
      <c r="E384" s="4">
        <v>42924</v>
      </c>
      <c r="F384" t="s">
        <v>380</v>
      </c>
      <c r="G384" s="3">
        <v>95000000</v>
      </c>
      <c r="H384" s="3">
        <v>26410477</v>
      </c>
      <c r="I384" s="3">
        <v>88725100</v>
      </c>
    </row>
    <row r="385" spans="1:9" x14ac:dyDescent="0.2">
      <c r="A385" s="5">
        <v>387</v>
      </c>
      <c r="B385" s="7">
        <v>2</v>
      </c>
      <c r="C385" s="5">
        <v>6</v>
      </c>
      <c r="D385" s="5">
        <v>2015</v>
      </c>
      <c r="E385" s="4">
        <v>42157</v>
      </c>
      <c r="F385" t="s">
        <v>381</v>
      </c>
      <c r="G385" s="3">
        <v>95000000</v>
      </c>
      <c r="H385" s="3">
        <v>17223265</v>
      </c>
      <c r="I385" s="3">
        <v>110623265</v>
      </c>
    </row>
    <row r="386" spans="1:9" x14ac:dyDescent="0.2">
      <c r="A386" s="5">
        <v>388</v>
      </c>
      <c r="B386" s="7">
        <v>5</v>
      </c>
      <c r="C386" s="5">
        <v>30</v>
      </c>
      <c r="D386" s="5">
        <v>2003</v>
      </c>
      <c r="E386" s="4">
        <v>38508</v>
      </c>
      <c r="F386" t="s">
        <v>382</v>
      </c>
      <c r="G386" s="3">
        <v>94000000</v>
      </c>
      <c r="H386" s="3">
        <v>380529370</v>
      </c>
      <c r="I386" s="3">
        <v>936429370</v>
      </c>
    </row>
    <row r="387" spans="1:9" x14ac:dyDescent="0.2">
      <c r="A387" s="5">
        <v>389</v>
      </c>
      <c r="B387" s="7">
        <v>12</v>
      </c>
      <c r="C387" s="5">
        <v>17</v>
      </c>
      <c r="D387" s="5">
        <v>2003</v>
      </c>
      <c r="E387" s="4">
        <v>38119</v>
      </c>
      <c r="F387" t="s">
        <v>383</v>
      </c>
      <c r="G387" s="3">
        <v>94000000</v>
      </c>
      <c r="H387" s="3">
        <v>377845905</v>
      </c>
      <c r="I387" s="3">
        <v>1141403341</v>
      </c>
    </row>
    <row r="388" spans="1:9" x14ac:dyDescent="0.2">
      <c r="A388" s="5">
        <v>390</v>
      </c>
      <c r="B388" s="7">
        <v>12</v>
      </c>
      <c r="C388" s="5">
        <v>18</v>
      </c>
      <c r="D388" s="5">
        <v>2002</v>
      </c>
      <c r="E388" s="4">
        <v>37784</v>
      </c>
      <c r="F388" t="s">
        <v>384</v>
      </c>
      <c r="G388" s="3">
        <v>94000000</v>
      </c>
      <c r="H388" s="3">
        <v>342548984</v>
      </c>
      <c r="I388" s="3">
        <v>934699645</v>
      </c>
    </row>
    <row r="389" spans="1:9" x14ac:dyDescent="0.2">
      <c r="A389" s="5">
        <v>391</v>
      </c>
      <c r="B389" s="7">
        <v>6</v>
      </c>
      <c r="C389" s="5">
        <v>15</v>
      </c>
      <c r="D389" s="5">
        <v>2001</v>
      </c>
      <c r="E389" s="4">
        <v>37321</v>
      </c>
      <c r="F389" t="s">
        <v>385</v>
      </c>
      <c r="G389" s="3">
        <v>94000000</v>
      </c>
      <c r="H389" s="3">
        <v>131144183</v>
      </c>
      <c r="I389" s="3">
        <v>273330185</v>
      </c>
    </row>
    <row r="390" spans="1:9" x14ac:dyDescent="0.2">
      <c r="A390" s="5">
        <v>392</v>
      </c>
      <c r="B390" s="7">
        <v>2</v>
      </c>
      <c r="C390" s="5">
        <v>13</v>
      </c>
      <c r="D390" s="5">
        <v>2015</v>
      </c>
      <c r="E390" s="4">
        <v>42371</v>
      </c>
      <c r="F390" t="s">
        <v>386</v>
      </c>
      <c r="G390" s="3">
        <v>94000000</v>
      </c>
      <c r="H390" s="3">
        <v>128261724</v>
      </c>
      <c r="I390" s="3">
        <v>404561724</v>
      </c>
    </row>
    <row r="391" spans="1:9" x14ac:dyDescent="0.2">
      <c r="A391" s="5">
        <v>393</v>
      </c>
      <c r="B391" s="7">
        <v>7</v>
      </c>
      <c r="C391" s="5">
        <v>18</v>
      </c>
      <c r="D391" s="5">
        <v>2001</v>
      </c>
      <c r="E391" s="4">
        <v>37414</v>
      </c>
      <c r="F391" t="s">
        <v>387</v>
      </c>
      <c r="G391" s="3">
        <v>93000000</v>
      </c>
      <c r="H391" s="3">
        <v>181166115</v>
      </c>
      <c r="I391" s="3">
        <v>365900000</v>
      </c>
    </row>
    <row r="392" spans="1:9" x14ac:dyDescent="0.2">
      <c r="A392" s="5">
        <v>394</v>
      </c>
      <c r="B392" s="7">
        <v>8</v>
      </c>
      <c r="C392" s="5">
        <v>5</v>
      </c>
      <c r="D392" s="5">
        <v>2011</v>
      </c>
      <c r="E392" s="4">
        <v>40671</v>
      </c>
      <c r="F392" t="s">
        <v>388</v>
      </c>
      <c r="G392" s="3">
        <v>93000000</v>
      </c>
      <c r="H392" s="3">
        <v>176760185</v>
      </c>
      <c r="I392" s="3">
        <v>482860185</v>
      </c>
    </row>
    <row r="393" spans="1:9" x14ac:dyDescent="0.2">
      <c r="A393" s="5">
        <v>395</v>
      </c>
      <c r="B393" s="7">
        <v>2</v>
      </c>
      <c r="C393" s="5">
        <v>14</v>
      </c>
      <c r="D393" s="5">
        <v>2008</v>
      </c>
      <c r="E393" s="4">
        <v>39846</v>
      </c>
      <c r="F393" t="s">
        <v>389</v>
      </c>
      <c r="G393" s="3">
        <v>92500000</v>
      </c>
      <c r="H393" s="3">
        <v>71195053</v>
      </c>
      <c r="I393" s="3">
        <v>162839667</v>
      </c>
    </row>
    <row r="394" spans="1:9" x14ac:dyDescent="0.2">
      <c r="A394" s="5">
        <v>396</v>
      </c>
      <c r="B394" s="7">
        <v>11</v>
      </c>
      <c r="C394" s="5">
        <v>5</v>
      </c>
      <c r="D394" s="5">
        <v>2004</v>
      </c>
      <c r="E394" s="4">
        <v>38118</v>
      </c>
      <c r="F394" t="s">
        <v>390</v>
      </c>
      <c r="G394" s="3">
        <v>92000000</v>
      </c>
      <c r="H394" s="3">
        <v>261441092</v>
      </c>
      <c r="I394" s="3">
        <v>614726752</v>
      </c>
    </row>
    <row r="395" spans="1:9" x14ac:dyDescent="0.2">
      <c r="A395" s="5">
        <v>397</v>
      </c>
      <c r="B395" s="7">
        <v>2</v>
      </c>
      <c r="C395" s="5">
        <v>14</v>
      </c>
      <c r="D395" s="5">
        <v>2013</v>
      </c>
      <c r="E395" s="4">
        <v>41672</v>
      </c>
      <c r="F395" t="s">
        <v>391</v>
      </c>
      <c r="G395" s="3">
        <v>92000000</v>
      </c>
      <c r="H395" s="3">
        <v>67349198</v>
      </c>
      <c r="I395" s="3">
        <v>304249198</v>
      </c>
    </row>
    <row r="396" spans="1:9" x14ac:dyDescent="0.2">
      <c r="A396" s="5">
        <v>398</v>
      </c>
      <c r="B396" s="7">
        <v>4</v>
      </c>
      <c r="C396" s="5">
        <v>9</v>
      </c>
      <c r="D396" s="5">
        <v>2004</v>
      </c>
      <c r="E396" s="4">
        <v>38234</v>
      </c>
      <c r="F396" t="s">
        <v>392</v>
      </c>
      <c r="G396" s="3">
        <v>92000000</v>
      </c>
      <c r="H396" s="3">
        <v>22406362</v>
      </c>
      <c r="I396" s="3">
        <v>23911362</v>
      </c>
    </row>
    <row r="397" spans="1:9" x14ac:dyDescent="0.2">
      <c r="A397" s="5">
        <v>399</v>
      </c>
      <c r="B397" s="7">
        <v>12</v>
      </c>
      <c r="C397" s="5">
        <v>22</v>
      </c>
      <c r="D397" s="5">
        <v>1995</v>
      </c>
      <c r="E397" s="4">
        <v>35350</v>
      </c>
      <c r="F397" t="s">
        <v>393</v>
      </c>
      <c r="G397" s="3">
        <v>92000000</v>
      </c>
      <c r="H397" s="3">
        <v>10017322</v>
      </c>
      <c r="I397" s="3">
        <v>18517322</v>
      </c>
    </row>
    <row r="398" spans="1:9" x14ac:dyDescent="0.2">
      <c r="A398" s="5">
        <v>400</v>
      </c>
      <c r="B398" s="7">
        <v>12</v>
      </c>
      <c r="C398" s="5">
        <v>25</v>
      </c>
      <c r="D398" s="5">
        <v>2013</v>
      </c>
      <c r="E398" s="4">
        <v>42016</v>
      </c>
      <c r="F398" t="s">
        <v>394</v>
      </c>
      <c r="G398" s="3">
        <v>91000000</v>
      </c>
      <c r="H398" s="3">
        <v>58236838</v>
      </c>
      <c r="I398" s="3">
        <v>188536838</v>
      </c>
    </row>
    <row r="399" spans="1:9" x14ac:dyDescent="0.2">
      <c r="A399" s="5">
        <v>401</v>
      </c>
      <c r="B399" s="7">
        <v>7</v>
      </c>
      <c r="C399" s="5">
        <v>1</v>
      </c>
      <c r="D399" s="5">
        <v>1997</v>
      </c>
      <c r="E399" s="4">
        <v>35437</v>
      </c>
      <c r="F399" t="s">
        <v>395</v>
      </c>
      <c r="G399" s="3">
        <v>90000000</v>
      </c>
      <c r="H399" s="3">
        <v>250690539</v>
      </c>
      <c r="I399" s="3">
        <v>587790539</v>
      </c>
    </row>
    <row r="400" spans="1:9" x14ac:dyDescent="0.2">
      <c r="A400" s="5">
        <v>402</v>
      </c>
      <c r="B400" s="7">
        <v>11</v>
      </c>
      <c r="C400" s="5">
        <v>19</v>
      </c>
      <c r="D400" s="5">
        <v>1999</v>
      </c>
      <c r="E400" s="4">
        <v>36718</v>
      </c>
      <c r="F400" t="s">
        <v>396</v>
      </c>
      <c r="G400" s="3">
        <v>90000000</v>
      </c>
      <c r="H400" s="3">
        <v>245852179</v>
      </c>
      <c r="I400" s="3">
        <v>511358276</v>
      </c>
    </row>
    <row r="401" spans="1:9" x14ac:dyDescent="0.2">
      <c r="A401" s="5">
        <v>403</v>
      </c>
      <c r="B401" s="7">
        <v>8</v>
      </c>
      <c r="C401" s="5">
        <v>3</v>
      </c>
      <c r="D401" s="5">
        <v>2001</v>
      </c>
      <c r="E401" s="4">
        <v>36958</v>
      </c>
      <c r="F401" t="s">
        <v>397</v>
      </c>
      <c r="G401" s="3">
        <v>90000000</v>
      </c>
      <c r="H401" s="3">
        <v>226164286</v>
      </c>
      <c r="I401" s="3">
        <v>347425832</v>
      </c>
    </row>
    <row r="402" spans="1:9" x14ac:dyDescent="0.2">
      <c r="A402" s="5">
        <v>405</v>
      </c>
      <c r="B402" s="7">
        <v>12</v>
      </c>
      <c r="C402" s="5">
        <v>25</v>
      </c>
      <c r="D402" s="5">
        <v>2009</v>
      </c>
      <c r="E402" s="4">
        <v>40555</v>
      </c>
      <c r="F402" t="s">
        <v>398</v>
      </c>
      <c r="G402" s="3">
        <v>90000000</v>
      </c>
      <c r="H402" s="3">
        <v>209028679</v>
      </c>
      <c r="I402" s="3">
        <v>498438212</v>
      </c>
    </row>
    <row r="403" spans="1:9" x14ac:dyDescent="0.2">
      <c r="A403" s="5">
        <v>406</v>
      </c>
      <c r="B403" s="7">
        <v>7</v>
      </c>
      <c r="C403" s="5">
        <v>1</v>
      </c>
      <c r="D403" s="5">
        <v>2009</v>
      </c>
      <c r="E403" s="4">
        <v>39820</v>
      </c>
      <c r="F403" t="s">
        <v>399</v>
      </c>
      <c r="G403" s="3">
        <v>90000000</v>
      </c>
      <c r="H403" s="3">
        <v>196573705</v>
      </c>
      <c r="I403" s="3">
        <v>859701857</v>
      </c>
    </row>
    <row r="404" spans="1:9" x14ac:dyDescent="0.2">
      <c r="A404" s="5">
        <v>407</v>
      </c>
      <c r="B404" s="7">
        <v>7</v>
      </c>
      <c r="C404" s="5">
        <v>21</v>
      </c>
      <c r="D404" s="5">
        <v>2000</v>
      </c>
      <c r="E404" s="4">
        <v>37141</v>
      </c>
      <c r="F404" t="s">
        <v>400</v>
      </c>
      <c r="G404" s="3">
        <v>90000000</v>
      </c>
      <c r="H404" s="3">
        <v>155464351</v>
      </c>
      <c r="I404" s="3">
        <v>288693989</v>
      </c>
    </row>
    <row r="405" spans="1:9" x14ac:dyDescent="0.2">
      <c r="A405" s="5">
        <v>408</v>
      </c>
      <c r="B405" s="7">
        <v>4</v>
      </c>
      <c r="C405" s="5">
        <v>15</v>
      </c>
      <c r="D405" s="5">
        <v>2011</v>
      </c>
      <c r="E405" s="4">
        <v>40972</v>
      </c>
      <c r="F405" t="s">
        <v>401</v>
      </c>
      <c r="G405" s="3">
        <v>90000000</v>
      </c>
      <c r="H405" s="3">
        <v>143619809</v>
      </c>
      <c r="I405" s="3">
        <v>487519809</v>
      </c>
    </row>
    <row r="406" spans="1:9" x14ac:dyDescent="0.2">
      <c r="A406" s="5">
        <v>409</v>
      </c>
      <c r="B406" s="7">
        <v>10</v>
      </c>
      <c r="C406" s="5">
        <v>6</v>
      </c>
      <c r="D406" s="5">
        <v>2006</v>
      </c>
      <c r="E406" s="4">
        <v>38878</v>
      </c>
      <c r="F406" t="s">
        <v>402</v>
      </c>
      <c r="G406" s="3">
        <v>90000000</v>
      </c>
      <c r="H406" s="3">
        <v>132384315</v>
      </c>
      <c r="I406" s="3">
        <v>289660619</v>
      </c>
    </row>
    <row r="407" spans="1:9" x14ac:dyDescent="0.2">
      <c r="A407" s="5">
        <v>410</v>
      </c>
      <c r="B407" s="7">
        <v>11</v>
      </c>
      <c r="C407" s="5">
        <v>3</v>
      </c>
      <c r="D407" s="5">
        <v>2000</v>
      </c>
      <c r="E407" s="4">
        <v>36596</v>
      </c>
      <c r="F407" t="s">
        <v>403</v>
      </c>
      <c r="G407" s="3">
        <v>90000000</v>
      </c>
      <c r="H407" s="3">
        <v>125305545</v>
      </c>
      <c r="I407" s="3">
        <v>259736090</v>
      </c>
    </row>
    <row r="408" spans="1:9" x14ac:dyDescent="0.2">
      <c r="A408" s="5">
        <v>411</v>
      </c>
      <c r="B408" s="7">
        <v>6</v>
      </c>
      <c r="C408" s="5">
        <v>19</v>
      </c>
      <c r="D408" s="5">
        <v>1998</v>
      </c>
      <c r="E408" s="4">
        <v>36347</v>
      </c>
      <c r="F408" t="s">
        <v>404</v>
      </c>
      <c r="G408" s="3">
        <v>90000000</v>
      </c>
      <c r="H408" s="3">
        <v>120620254</v>
      </c>
      <c r="I408" s="3">
        <v>303500000</v>
      </c>
    </row>
    <row r="409" spans="1:9" x14ac:dyDescent="0.2">
      <c r="A409" s="5">
        <v>412</v>
      </c>
      <c r="B409" s="7">
        <v>8</v>
      </c>
      <c r="C409" s="5">
        <v>13</v>
      </c>
      <c r="D409" s="5">
        <v>2008</v>
      </c>
      <c r="E409" s="4">
        <v>39821</v>
      </c>
      <c r="F409" t="s">
        <v>405</v>
      </c>
      <c r="G409" s="3">
        <v>90000000</v>
      </c>
      <c r="H409" s="3">
        <v>110461307</v>
      </c>
      <c r="I409" s="3">
        <v>191091250</v>
      </c>
    </row>
    <row r="410" spans="1:9" x14ac:dyDescent="0.2">
      <c r="A410" s="5">
        <v>413</v>
      </c>
      <c r="B410" s="7">
        <v>12</v>
      </c>
      <c r="C410" s="5">
        <v>20</v>
      </c>
      <c r="D410" s="5">
        <v>2011</v>
      </c>
      <c r="E410" s="4">
        <v>41133</v>
      </c>
      <c r="F410" t="s">
        <v>406</v>
      </c>
      <c r="G410" s="3">
        <v>90000000</v>
      </c>
      <c r="H410" s="3">
        <v>102515793</v>
      </c>
      <c r="I410" s="3">
        <v>239373970</v>
      </c>
    </row>
    <row r="411" spans="1:9" x14ac:dyDescent="0.2">
      <c r="A411" s="5">
        <v>414</v>
      </c>
      <c r="B411" s="7">
        <v>7</v>
      </c>
      <c r="C411" s="5">
        <v>11</v>
      </c>
      <c r="D411" s="5">
        <v>1997</v>
      </c>
      <c r="E411" s="4">
        <v>35741</v>
      </c>
      <c r="F411" t="s">
        <v>407</v>
      </c>
      <c r="G411" s="3">
        <v>90000000</v>
      </c>
      <c r="H411" s="3">
        <v>100920329</v>
      </c>
      <c r="I411" s="3">
        <v>165900000</v>
      </c>
    </row>
    <row r="412" spans="1:9" x14ac:dyDescent="0.2">
      <c r="A412" s="5">
        <v>415</v>
      </c>
      <c r="B412" s="7">
        <v>6</v>
      </c>
      <c r="C412" s="5">
        <v>6</v>
      </c>
      <c r="D412" s="5">
        <v>2008</v>
      </c>
      <c r="E412" s="4">
        <v>39605</v>
      </c>
      <c r="F412" t="s">
        <v>408</v>
      </c>
      <c r="G412" s="3">
        <v>90000000</v>
      </c>
      <c r="H412" s="3">
        <v>100018837</v>
      </c>
      <c r="I412" s="3">
        <v>202910991</v>
      </c>
    </row>
    <row r="413" spans="1:9" x14ac:dyDescent="0.2">
      <c r="A413" s="5">
        <v>416</v>
      </c>
      <c r="B413" s="7">
        <v>5</v>
      </c>
      <c r="C413" s="5">
        <v>19</v>
      </c>
      <c r="D413" s="5">
        <v>1995</v>
      </c>
      <c r="E413" s="4">
        <v>35251</v>
      </c>
      <c r="F413" t="s">
        <v>409</v>
      </c>
      <c r="G413" s="3">
        <v>90000000</v>
      </c>
      <c r="H413" s="3">
        <v>100012499</v>
      </c>
      <c r="I413" s="3">
        <v>366101666</v>
      </c>
    </row>
    <row r="414" spans="1:9" x14ac:dyDescent="0.2">
      <c r="A414" s="5">
        <v>417</v>
      </c>
      <c r="B414" s="7">
        <v>9</v>
      </c>
      <c r="C414" s="5">
        <v>23</v>
      </c>
      <c r="D414" s="5">
        <v>2016</v>
      </c>
      <c r="E414" s="4">
        <v>43048</v>
      </c>
      <c r="F414" t="s">
        <v>410</v>
      </c>
      <c r="G414" s="3">
        <v>90000000</v>
      </c>
      <c r="H414" s="3">
        <v>93427848</v>
      </c>
      <c r="I414" s="3">
        <v>159762983</v>
      </c>
    </row>
    <row r="415" spans="1:9" x14ac:dyDescent="0.2">
      <c r="A415" s="5">
        <v>418</v>
      </c>
      <c r="B415" s="7">
        <v>12</v>
      </c>
      <c r="C415" s="5">
        <v>18</v>
      </c>
      <c r="D415" s="5">
        <v>2015</v>
      </c>
      <c r="E415" s="4">
        <v>42533</v>
      </c>
      <c r="F415" t="s">
        <v>411</v>
      </c>
      <c r="G415" s="3">
        <v>90000000</v>
      </c>
      <c r="H415" s="3">
        <v>85886987</v>
      </c>
      <c r="I415" s="3">
        <v>249520430</v>
      </c>
    </row>
    <row r="416" spans="1:9" x14ac:dyDescent="0.2">
      <c r="A416" s="5">
        <v>419</v>
      </c>
      <c r="B416" s="7">
        <v>6</v>
      </c>
      <c r="C416" s="5">
        <v>8</v>
      </c>
      <c r="D416" s="5">
        <v>2001</v>
      </c>
      <c r="E416" s="4">
        <v>37109</v>
      </c>
      <c r="F416" t="s">
        <v>412</v>
      </c>
      <c r="G416" s="3">
        <v>90000000</v>
      </c>
      <c r="H416" s="3">
        <v>84052762</v>
      </c>
      <c r="I416" s="3">
        <v>186049020</v>
      </c>
    </row>
    <row r="417" spans="1:9" x14ac:dyDescent="0.2">
      <c r="A417" s="5">
        <v>420</v>
      </c>
      <c r="B417" s="7">
        <v>12</v>
      </c>
      <c r="C417" s="5">
        <v>25</v>
      </c>
      <c r="D417" s="5">
        <v>2008</v>
      </c>
      <c r="E417" s="4">
        <v>40190</v>
      </c>
      <c r="F417" t="s">
        <v>413</v>
      </c>
      <c r="G417" s="3">
        <v>90000000</v>
      </c>
      <c r="H417" s="3">
        <v>83077762</v>
      </c>
      <c r="I417" s="3">
        <v>203902107</v>
      </c>
    </row>
    <row r="418" spans="1:9" x14ac:dyDescent="0.2">
      <c r="A418" s="5">
        <v>421</v>
      </c>
      <c r="B418" s="7">
        <v>7</v>
      </c>
      <c r="C418" s="5">
        <v>24</v>
      </c>
      <c r="D418" s="5">
        <v>2015</v>
      </c>
      <c r="E418" s="4">
        <v>42711</v>
      </c>
      <c r="F418" t="s">
        <v>414</v>
      </c>
      <c r="G418" s="3">
        <v>90000000</v>
      </c>
      <c r="H418" s="3">
        <v>78747585</v>
      </c>
      <c r="I418" s="3">
        <v>244126300</v>
      </c>
    </row>
    <row r="419" spans="1:9" x14ac:dyDescent="0.2">
      <c r="A419" s="5">
        <v>422</v>
      </c>
      <c r="B419" s="7">
        <v>6</v>
      </c>
      <c r="C419" s="5">
        <v>29</v>
      </c>
      <c r="D419" s="5">
        <v>2001</v>
      </c>
      <c r="E419" s="4">
        <v>37747</v>
      </c>
      <c r="F419" t="s">
        <v>415</v>
      </c>
      <c r="G419" s="3">
        <v>90000000</v>
      </c>
      <c r="H419" s="3">
        <v>78616689</v>
      </c>
      <c r="I419" s="3">
        <v>235900000</v>
      </c>
    </row>
    <row r="420" spans="1:9" x14ac:dyDescent="0.2">
      <c r="A420" s="5">
        <v>423</v>
      </c>
      <c r="B420" s="7">
        <v>11</v>
      </c>
      <c r="C420" s="5">
        <v>26</v>
      </c>
      <c r="D420" s="5">
        <v>2003</v>
      </c>
      <c r="E420" s="4">
        <v>38394</v>
      </c>
      <c r="F420" t="s">
        <v>416</v>
      </c>
      <c r="G420" s="3">
        <v>90000000</v>
      </c>
      <c r="H420" s="3">
        <v>75817994</v>
      </c>
      <c r="I420" s="3">
        <v>155750628</v>
      </c>
    </row>
    <row r="421" spans="1:9" x14ac:dyDescent="0.2">
      <c r="A421" s="5">
        <v>424</v>
      </c>
      <c r="B421" s="7">
        <v>8</v>
      </c>
      <c r="C421" s="5">
        <v>4</v>
      </c>
      <c r="D421" s="5">
        <v>2000</v>
      </c>
      <c r="E421" s="4">
        <v>36624</v>
      </c>
      <c r="F421" t="s">
        <v>417</v>
      </c>
      <c r="G421" s="3">
        <v>90000000</v>
      </c>
      <c r="H421" s="3">
        <v>73209340</v>
      </c>
      <c r="I421" s="3">
        <v>191200000</v>
      </c>
    </row>
    <row r="422" spans="1:9" x14ac:dyDescent="0.2">
      <c r="A422" s="5">
        <v>425</v>
      </c>
      <c r="B422" s="7">
        <v>4</v>
      </c>
      <c r="C422" s="5">
        <v>22</v>
      </c>
      <c r="D422" s="5">
        <v>2005</v>
      </c>
      <c r="E422" s="4">
        <v>38994</v>
      </c>
      <c r="F422" t="s">
        <v>418</v>
      </c>
      <c r="G422" s="3">
        <v>90000000</v>
      </c>
      <c r="H422" s="3">
        <v>72708161</v>
      </c>
      <c r="I422" s="3">
        <v>162753837</v>
      </c>
    </row>
    <row r="423" spans="1:9" x14ac:dyDescent="0.2">
      <c r="A423" s="5">
        <v>426</v>
      </c>
      <c r="B423" s="7">
        <v>8</v>
      </c>
      <c r="C423" s="5">
        <v>7</v>
      </c>
      <c r="D423" s="5">
        <v>2013</v>
      </c>
      <c r="E423" s="4">
        <v>41463</v>
      </c>
      <c r="F423" t="s">
        <v>419</v>
      </c>
      <c r="G423" s="3">
        <v>90000000</v>
      </c>
      <c r="H423" s="3">
        <v>68559554</v>
      </c>
      <c r="I423" s="3">
        <v>200859554</v>
      </c>
    </row>
    <row r="424" spans="1:9" x14ac:dyDescent="0.2">
      <c r="A424" s="5">
        <v>427</v>
      </c>
      <c r="B424" s="7">
        <v>7</v>
      </c>
      <c r="C424" s="5">
        <v>25</v>
      </c>
      <c r="D424" s="5">
        <v>2003</v>
      </c>
      <c r="E424" s="4">
        <v>38359</v>
      </c>
      <c r="F424" t="s">
        <v>420</v>
      </c>
      <c r="G424" s="3">
        <v>90000000</v>
      </c>
      <c r="H424" s="3">
        <v>65653758</v>
      </c>
      <c r="I424" s="3">
        <v>157092943</v>
      </c>
    </row>
    <row r="425" spans="1:9" x14ac:dyDescent="0.2">
      <c r="A425" s="5">
        <v>428</v>
      </c>
      <c r="B425" s="7">
        <v>6</v>
      </c>
      <c r="C425" s="5">
        <v>10</v>
      </c>
      <c r="D425" s="5">
        <v>2016</v>
      </c>
      <c r="E425" s="4">
        <v>42649</v>
      </c>
      <c r="F425" t="s">
        <v>421</v>
      </c>
      <c r="G425" s="3">
        <v>90000000</v>
      </c>
      <c r="H425" s="3">
        <v>65075540</v>
      </c>
      <c r="I425" s="3">
        <v>328675540</v>
      </c>
    </row>
    <row r="426" spans="1:9" x14ac:dyDescent="0.2">
      <c r="A426" s="5">
        <v>429</v>
      </c>
      <c r="B426" s="7">
        <v>11</v>
      </c>
      <c r="C426" s="5">
        <v>21</v>
      </c>
      <c r="D426" s="5">
        <v>2001</v>
      </c>
      <c r="E426" s="4">
        <v>37510</v>
      </c>
      <c r="F426" t="s">
        <v>422</v>
      </c>
      <c r="G426" s="3">
        <v>90000000</v>
      </c>
      <c r="H426" s="3">
        <v>62362560</v>
      </c>
      <c r="I426" s="3">
        <v>143049560</v>
      </c>
    </row>
    <row r="427" spans="1:9" x14ac:dyDescent="0.2">
      <c r="A427" s="5">
        <v>430</v>
      </c>
      <c r="B427" s="7">
        <v>4</v>
      </c>
      <c r="C427" s="5">
        <v>4</v>
      </c>
      <c r="D427" s="5">
        <v>1997</v>
      </c>
      <c r="E427" s="4">
        <v>35524</v>
      </c>
      <c r="F427" t="s">
        <v>423</v>
      </c>
      <c r="G427" s="3">
        <v>90000000</v>
      </c>
      <c r="H427" s="3">
        <v>61363304</v>
      </c>
      <c r="I427" s="3">
        <v>169400000</v>
      </c>
    </row>
    <row r="428" spans="1:9" x14ac:dyDescent="0.2">
      <c r="A428" s="5">
        <v>431</v>
      </c>
      <c r="B428" s="7">
        <v>3</v>
      </c>
      <c r="C428" s="5">
        <v>10</v>
      </c>
      <c r="D428" s="5">
        <v>2000</v>
      </c>
      <c r="E428" s="4">
        <v>36802</v>
      </c>
      <c r="F428" t="s">
        <v>424</v>
      </c>
      <c r="G428" s="3">
        <v>90000000</v>
      </c>
      <c r="H428" s="3">
        <v>60874615</v>
      </c>
      <c r="I428" s="3">
        <v>106000000</v>
      </c>
    </row>
    <row r="429" spans="1:9" x14ac:dyDescent="0.2">
      <c r="A429" s="5">
        <v>432</v>
      </c>
      <c r="B429" s="7">
        <v>12</v>
      </c>
      <c r="C429" s="5">
        <v>17</v>
      </c>
      <c r="D429" s="5">
        <v>1999</v>
      </c>
      <c r="E429" s="4">
        <v>36658</v>
      </c>
      <c r="F429" t="s">
        <v>425</v>
      </c>
      <c r="G429" s="3">
        <v>90000000</v>
      </c>
      <c r="H429" s="3">
        <v>58220776</v>
      </c>
      <c r="I429" s="3">
        <v>87420776</v>
      </c>
    </row>
    <row r="430" spans="1:9" x14ac:dyDescent="0.2">
      <c r="A430" s="5">
        <v>433</v>
      </c>
      <c r="B430" s="7">
        <v>7</v>
      </c>
      <c r="C430" s="5">
        <v>7</v>
      </c>
      <c r="D430" s="5">
        <v>2004</v>
      </c>
      <c r="E430" s="4">
        <v>38175</v>
      </c>
      <c r="F430" t="s">
        <v>426</v>
      </c>
      <c r="G430" s="3">
        <v>90000000</v>
      </c>
      <c r="H430" s="3">
        <v>51877963</v>
      </c>
      <c r="I430" s="3">
        <v>203877963</v>
      </c>
    </row>
    <row r="431" spans="1:9" x14ac:dyDescent="0.2">
      <c r="A431" s="5">
        <v>434</v>
      </c>
      <c r="B431" s="7">
        <v>4</v>
      </c>
      <c r="C431" s="5">
        <v>25</v>
      </c>
      <c r="D431" s="5">
        <v>1997</v>
      </c>
      <c r="E431" s="4">
        <v>36164</v>
      </c>
      <c r="F431" t="s">
        <v>427</v>
      </c>
      <c r="G431" s="3">
        <v>90000000</v>
      </c>
      <c r="H431" s="3">
        <v>47546796</v>
      </c>
      <c r="I431" s="3">
        <v>120100000</v>
      </c>
    </row>
    <row r="432" spans="1:9" x14ac:dyDescent="0.2">
      <c r="A432" s="5">
        <v>435</v>
      </c>
      <c r="B432" s="7">
        <v>3</v>
      </c>
      <c r="C432" s="5">
        <v>26</v>
      </c>
      <c r="D432" s="5">
        <v>1997</v>
      </c>
      <c r="E432" s="4">
        <v>36194</v>
      </c>
      <c r="F432" t="s">
        <v>428</v>
      </c>
      <c r="G432" s="3">
        <v>90000000</v>
      </c>
      <c r="H432" s="3">
        <v>42885593</v>
      </c>
      <c r="I432" s="3">
        <v>140900000</v>
      </c>
    </row>
    <row r="433" spans="1:9" x14ac:dyDescent="0.2">
      <c r="A433" s="5">
        <v>436</v>
      </c>
      <c r="B433" s="7">
        <v>7</v>
      </c>
      <c r="C433" s="5">
        <v>19</v>
      </c>
      <c r="D433" s="5">
        <v>2002</v>
      </c>
      <c r="E433" s="4">
        <v>37809</v>
      </c>
      <c r="F433" t="s">
        <v>429</v>
      </c>
      <c r="G433" s="3">
        <v>90000000</v>
      </c>
      <c r="H433" s="3">
        <v>35168966</v>
      </c>
      <c r="I433" s="3">
        <v>65716126</v>
      </c>
    </row>
    <row r="434" spans="1:9" x14ac:dyDescent="0.2">
      <c r="A434" s="5">
        <v>437</v>
      </c>
      <c r="B434" s="7">
        <v>8</v>
      </c>
      <c r="C434" s="5">
        <v>19</v>
      </c>
      <c r="D434" s="5">
        <v>2011</v>
      </c>
      <c r="E434" s="4">
        <v>41098</v>
      </c>
      <c r="F434" t="s">
        <v>430</v>
      </c>
      <c r="G434" s="3">
        <v>90000000</v>
      </c>
      <c r="H434" s="3">
        <v>21295021</v>
      </c>
      <c r="I434" s="3">
        <v>63356133</v>
      </c>
    </row>
    <row r="435" spans="1:9" x14ac:dyDescent="0.2">
      <c r="A435" s="5">
        <v>438</v>
      </c>
      <c r="B435" s="7">
        <v>10</v>
      </c>
      <c r="C435" s="5">
        <v>21</v>
      </c>
      <c r="D435" s="5">
        <v>2011</v>
      </c>
      <c r="E435" s="4">
        <v>41162</v>
      </c>
      <c r="F435" t="s">
        <v>431</v>
      </c>
      <c r="G435" s="3">
        <v>90000000</v>
      </c>
      <c r="H435" s="3">
        <v>20377913</v>
      </c>
      <c r="I435" s="3">
        <v>139877913</v>
      </c>
    </row>
    <row r="436" spans="1:9" x14ac:dyDescent="0.2">
      <c r="A436" s="5">
        <v>439</v>
      </c>
      <c r="B436" s="7">
        <v>4</v>
      </c>
      <c r="C436" s="5">
        <v>21</v>
      </c>
      <c r="D436" s="5">
        <v>2017</v>
      </c>
      <c r="E436" s="4">
        <v>43347</v>
      </c>
      <c r="F436" t="s">
        <v>432</v>
      </c>
      <c r="G436" s="3">
        <v>90000000</v>
      </c>
      <c r="H436" s="3">
        <v>8224288</v>
      </c>
      <c r="I436" s="3">
        <v>10524093</v>
      </c>
    </row>
    <row r="437" spans="1:9" x14ac:dyDescent="0.2">
      <c r="A437" s="5">
        <v>440</v>
      </c>
      <c r="B437" s="7">
        <v>11</v>
      </c>
      <c r="C437" s="5">
        <v>24</v>
      </c>
      <c r="D437" s="5">
        <v>2010</v>
      </c>
      <c r="E437" s="4">
        <v>40888</v>
      </c>
      <c r="F437" t="s">
        <v>433</v>
      </c>
      <c r="G437" s="3">
        <v>90000000</v>
      </c>
      <c r="H437" s="3">
        <v>195459</v>
      </c>
      <c r="I437" s="3">
        <v>20466016</v>
      </c>
    </row>
    <row r="438" spans="1:9" x14ac:dyDescent="0.2">
      <c r="A438" s="5">
        <v>441</v>
      </c>
      <c r="B438" s="7">
        <v>5</v>
      </c>
      <c r="C438" s="5">
        <v>10</v>
      </c>
      <c r="D438" s="5">
        <v>1996</v>
      </c>
      <c r="E438" s="4">
        <v>35343</v>
      </c>
      <c r="F438" t="s">
        <v>434</v>
      </c>
      <c r="G438" s="3">
        <v>88000000</v>
      </c>
      <c r="H438" s="3">
        <v>241688385</v>
      </c>
      <c r="I438" s="3">
        <v>495700000</v>
      </c>
    </row>
    <row r="439" spans="1:9" x14ac:dyDescent="0.2">
      <c r="A439" s="5">
        <v>442</v>
      </c>
      <c r="B439" s="7">
        <v>6</v>
      </c>
      <c r="C439" s="5">
        <v>3</v>
      </c>
      <c r="D439" s="5">
        <v>2005</v>
      </c>
      <c r="E439" s="4">
        <v>38417</v>
      </c>
      <c r="F439" t="s">
        <v>435</v>
      </c>
      <c r="G439" s="3">
        <v>88000000</v>
      </c>
      <c r="H439" s="3">
        <v>61649911</v>
      </c>
      <c r="I439" s="3">
        <v>105021488</v>
      </c>
    </row>
    <row r="440" spans="1:9" x14ac:dyDescent="0.2">
      <c r="A440" s="5">
        <v>443</v>
      </c>
      <c r="B440" s="7">
        <v>7</v>
      </c>
      <c r="C440" s="5">
        <v>8</v>
      </c>
      <c r="D440" s="5">
        <v>2005</v>
      </c>
      <c r="E440" s="4">
        <v>38571</v>
      </c>
      <c r="F440" t="s">
        <v>265</v>
      </c>
      <c r="G440" s="3">
        <v>87500000</v>
      </c>
      <c r="H440" s="3">
        <v>154696080</v>
      </c>
      <c r="I440" s="3">
        <v>333132750</v>
      </c>
    </row>
    <row r="441" spans="1:9" x14ac:dyDescent="0.2">
      <c r="A441" s="5">
        <v>444</v>
      </c>
      <c r="B441" s="7">
        <v>2</v>
      </c>
      <c r="C441" s="5">
        <v>9</v>
      </c>
      <c r="D441" s="5">
        <v>2001</v>
      </c>
      <c r="E441" s="4">
        <v>37136</v>
      </c>
      <c r="F441" t="s">
        <v>436</v>
      </c>
      <c r="G441" s="3">
        <v>87000000</v>
      </c>
      <c r="H441" s="3">
        <v>165092266</v>
      </c>
      <c r="I441" s="3">
        <v>350100280</v>
      </c>
    </row>
    <row r="442" spans="1:9" x14ac:dyDescent="0.2">
      <c r="A442" s="5">
        <v>445</v>
      </c>
      <c r="B442" s="7">
        <v>7</v>
      </c>
      <c r="C442" s="5">
        <v>25</v>
      </c>
      <c r="D442" s="5">
        <v>2003</v>
      </c>
      <c r="E442" s="4">
        <v>38359</v>
      </c>
      <c r="F442" t="s">
        <v>437</v>
      </c>
      <c r="G442" s="3">
        <v>86000000</v>
      </c>
      <c r="H442" s="3">
        <v>120277854</v>
      </c>
      <c r="I442" s="3">
        <v>148715342</v>
      </c>
    </row>
    <row r="443" spans="1:9" x14ac:dyDescent="0.2">
      <c r="A443" s="5">
        <v>446</v>
      </c>
      <c r="B443" s="7">
        <v>12</v>
      </c>
      <c r="C443" s="5">
        <v>22</v>
      </c>
      <c r="D443" s="5">
        <v>2000</v>
      </c>
      <c r="E443" s="4">
        <v>37176</v>
      </c>
      <c r="F443" t="s">
        <v>438</v>
      </c>
      <c r="G443" s="3">
        <v>85000000</v>
      </c>
      <c r="H443" s="3">
        <v>233632142</v>
      </c>
      <c r="I443" s="3">
        <v>427230516</v>
      </c>
    </row>
    <row r="444" spans="1:9" x14ac:dyDescent="0.2">
      <c r="A444" s="5">
        <v>447</v>
      </c>
      <c r="B444" s="7">
        <v>11</v>
      </c>
      <c r="C444" s="5">
        <v>17</v>
      </c>
      <c r="D444" s="5">
        <v>2006</v>
      </c>
      <c r="E444" s="4">
        <v>39213</v>
      </c>
      <c r="F444" t="s">
        <v>439</v>
      </c>
      <c r="G444" s="3">
        <v>85000000</v>
      </c>
      <c r="H444" s="3">
        <v>198000317</v>
      </c>
      <c r="I444" s="3">
        <v>385000317</v>
      </c>
    </row>
    <row r="445" spans="1:9" x14ac:dyDescent="0.2">
      <c r="A445" s="5">
        <v>448</v>
      </c>
      <c r="B445" s="7">
        <v>12</v>
      </c>
      <c r="C445" s="5">
        <v>7</v>
      </c>
      <c r="D445" s="5">
        <v>2001</v>
      </c>
      <c r="E445" s="4">
        <v>37084</v>
      </c>
      <c r="F445" t="s">
        <v>440</v>
      </c>
      <c r="G445" s="3">
        <v>85000000</v>
      </c>
      <c r="H445" s="3">
        <v>183417150</v>
      </c>
      <c r="I445" s="3">
        <v>450728529</v>
      </c>
    </row>
    <row r="446" spans="1:9" x14ac:dyDescent="0.2">
      <c r="A446" s="5">
        <v>449</v>
      </c>
      <c r="B446" s="7">
        <v>7</v>
      </c>
      <c r="C446" s="5">
        <v>23</v>
      </c>
      <c r="D446" s="5">
        <v>2004</v>
      </c>
      <c r="E446" s="4">
        <v>38663</v>
      </c>
      <c r="F446" t="s">
        <v>441</v>
      </c>
      <c r="G446" s="3">
        <v>85000000</v>
      </c>
      <c r="H446" s="3">
        <v>176087450</v>
      </c>
      <c r="I446" s="3">
        <v>288587450</v>
      </c>
    </row>
    <row r="447" spans="1:9" x14ac:dyDescent="0.2">
      <c r="A447" s="5">
        <v>450</v>
      </c>
      <c r="B447" s="7">
        <v>7</v>
      </c>
      <c r="C447" s="5">
        <v>25</v>
      </c>
      <c r="D447" s="5">
        <v>1997</v>
      </c>
      <c r="E447" s="4">
        <v>36167</v>
      </c>
      <c r="F447" t="s">
        <v>442</v>
      </c>
      <c r="G447" s="3">
        <v>85000000</v>
      </c>
      <c r="H447" s="3">
        <v>172956409</v>
      </c>
      <c r="I447" s="3">
        <v>315268353</v>
      </c>
    </row>
    <row r="448" spans="1:9" x14ac:dyDescent="0.2">
      <c r="A448" s="5">
        <v>451</v>
      </c>
      <c r="B448" s="7">
        <v>4</v>
      </c>
      <c r="C448" s="5">
        <v>3</v>
      </c>
      <c r="D448" s="5">
        <v>2009</v>
      </c>
      <c r="E448" s="4">
        <v>39876</v>
      </c>
      <c r="F448" t="s">
        <v>443</v>
      </c>
      <c r="G448" s="3">
        <v>85000000</v>
      </c>
      <c r="H448" s="3">
        <v>155064265</v>
      </c>
      <c r="I448" s="3">
        <v>363064265</v>
      </c>
    </row>
    <row r="449" spans="1:9" x14ac:dyDescent="0.2">
      <c r="A449" s="5">
        <v>452</v>
      </c>
      <c r="B449" s="7">
        <v>3</v>
      </c>
      <c r="C449" s="5">
        <v>14</v>
      </c>
      <c r="D449" s="5">
        <v>2008</v>
      </c>
      <c r="E449" s="4">
        <v>39847</v>
      </c>
      <c r="F449" t="s">
        <v>444</v>
      </c>
      <c r="G449" s="3">
        <v>85000000</v>
      </c>
      <c r="H449" s="3">
        <v>154529439</v>
      </c>
      <c r="I449" s="3">
        <v>299477886</v>
      </c>
    </row>
    <row r="450" spans="1:9" x14ac:dyDescent="0.2">
      <c r="A450" s="5">
        <v>453</v>
      </c>
      <c r="B450" s="7">
        <v>3</v>
      </c>
      <c r="C450" s="5">
        <v>21</v>
      </c>
      <c r="D450" s="5">
        <v>2014</v>
      </c>
      <c r="E450" s="4">
        <v>42250</v>
      </c>
      <c r="F450" t="s">
        <v>445</v>
      </c>
      <c r="G450" s="3">
        <v>85000000</v>
      </c>
      <c r="H450" s="3">
        <v>150947895</v>
      </c>
      <c r="I450" s="3">
        <v>276014965</v>
      </c>
    </row>
    <row r="451" spans="1:9" x14ac:dyDescent="0.2">
      <c r="A451" s="5">
        <v>454</v>
      </c>
      <c r="B451" s="7">
        <v>9</v>
      </c>
      <c r="C451" s="5">
        <v>28</v>
      </c>
      <c r="D451" s="5">
        <v>2012</v>
      </c>
      <c r="E451" s="4">
        <v>41738</v>
      </c>
      <c r="F451" t="s">
        <v>446</v>
      </c>
      <c r="G451" s="3">
        <v>85000000</v>
      </c>
      <c r="H451" s="3">
        <v>148313048</v>
      </c>
      <c r="I451" s="3">
        <v>378505812</v>
      </c>
    </row>
    <row r="452" spans="1:9" x14ac:dyDescent="0.2">
      <c r="A452" s="5">
        <v>455</v>
      </c>
      <c r="B452" s="7">
        <v>11</v>
      </c>
      <c r="C452" s="5">
        <v>21</v>
      </c>
      <c r="D452" s="5">
        <v>2007</v>
      </c>
      <c r="E452" s="4">
        <v>39702</v>
      </c>
      <c r="F452" t="s">
        <v>447</v>
      </c>
      <c r="G452" s="3">
        <v>85000000</v>
      </c>
      <c r="H452" s="3">
        <v>127706877</v>
      </c>
      <c r="I452" s="3">
        <v>340384141</v>
      </c>
    </row>
    <row r="453" spans="1:9" x14ac:dyDescent="0.2">
      <c r="A453" s="5">
        <v>456</v>
      </c>
      <c r="B453" s="7">
        <v>2</v>
      </c>
      <c r="C453" s="5">
        <v>10</v>
      </c>
      <c r="D453" s="5">
        <v>2012</v>
      </c>
      <c r="E453" s="4">
        <v>41184</v>
      </c>
      <c r="F453" t="s">
        <v>448</v>
      </c>
      <c r="G453" s="3">
        <v>85000000</v>
      </c>
      <c r="H453" s="3">
        <v>126181630</v>
      </c>
      <c r="I453" s="3">
        <v>208542162</v>
      </c>
    </row>
    <row r="454" spans="1:9" x14ac:dyDescent="0.2">
      <c r="A454" s="5">
        <v>457</v>
      </c>
      <c r="B454" s="7">
        <v>7</v>
      </c>
      <c r="C454" s="5">
        <v>20</v>
      </c>
      <c r="D454" s="5">
        <v>2007</v>
      </c>
      <c r="E454" s="4">
        <v>39667</v>
      </c>
      <c r="F454" t="s">
        <v>449</v>
      </c>
      <c r="G454" s="3">
        <v>85000000</v>
      </c>
      <c r="H454" s="3">
        <v>119725280</v>
      </c>
      <c r="I454" s="3">
        <v>185708462</v>
      </c>
    </row>
    <row r="455" spans="1:9" x14ac:dyDescent="0.2">
      <c r="A455" s="5">
        <v>458</v>
      </c>
      <c r="B455" s="7">
        <v>6</v>
      </c>
      <c r="C455" s="5">
        <v>8</v>
      </c>
      <c r="D455" s="5">
        <v>2007</v>
      </c>
      <c r="E455" s="4">
        <v>39300</v>
      </c>
      <c r="F455" t="s">
        <v>450</v>
      </c>
      <c r="G455" s="3">
        <v>85000000</v>
      </c>
      <c r="H455" s="3">
        <v>117144465</v>
      </c>
      <c r="I455" s="3">
        <v>311744465</v>
      </c>
    </row>
    <row r="456" spans="1:9" x14ac:dyDescent="0.2">
      <c r="A456" s="5">
        <v>459</v>
      </c>
      <c r="B456" s="7">
        <v>12</v>
      </c>
      <c r="C456" s="5">
        <v>25</v>
      </c>
      <c r="D456" s="5">
        <v>2009</v>
      </c>
      <c r="E456" s="4">
        <v>40555</v>
      </c>
      <c r="F456" t="s">
        <v>451</v>
      </c>
      <c r="G456" s="3">
        <v>85000000</v>
      </c>
      <c r="H456" s="3">
        <v>112735375</v>
      </c>
      <c r="I456" s="3">
        <v>224614744</v>
      </c>
    </row>
    <row r="457" spans="1:9" x14ac:dyDescent="0.2">
      <c r="A457" s="5">
        <v>460</v>
      </c>
      <c r="B457" s="7">
        <v>11</v>
      </c>
      <c r="C457" s="5">
        <v>20</v>
      </c>
      <c r="D457" s="5">
        <v>1998</v>
      </c>
      <c r="E457" s="4">
        <v>36383</v>
      </c>
      <c r="F457" t="s">
        <v>452</v>
      </c>
      <c r="G457" s="3">
        <v>85000000</v>
      </c>
      <c r="H457" s="3">
        <v>111549836</v>
      </c>
      <c r="I457" s="3">
        <v>250649836</v>
      </c>
    </row>
    <row r="458" spans="1:9" x14ac:dyDescent="0.2">
      <c r="A458" s="5">
        <v>461</v>
      </c>
      <c r="B458" s="7">
        <v>9</v>
      </c>
      <c r="C458" s="5">
        <v>29</v>
      </c>
      <c r="D458" s="5">
        <v>2006</v>
      </c>
      <c r="E458" s="4">
        <v>39577</v>
      </c>
      <c r="F458" t="s">
        <v>453</v>
      </c>
      <c r="G458" s="3">
        <v>85000000</v>
      </c>
      <c r="H458" s="3">
        <v>85105259</v>
      </c>
      <c r="I458" s="3">
        <v>191932158</v>
      </c>
    </row>
    <row r="459" spans="1:9" x14ac:dyDescent="0.2">
      <c r="A459" s="5">
        <v>462</v>
      </c>
      <c r="B459" s="7">
        <v>11</v>
      </c>
      <c r="C459" s="5">
        <v>4</v>
      </c>
      <c r="D459" s="5">
        <v>2011</v>
      </c>
      <c r="E459" s="4">
        <v>40644</v>
      </c>
      <c r="F459" t="s">
        <v>454</v>
      </c>
      <c r="G459" s="3">
        <v>85000000</v>
      </c>
      <c r="H459" s="3">
        <v>78046570</v>
      </c>
      <c r="I459" s="3">
        <v>150422946</v>
      </c>
    </row>
    <row r="460" spans="1:9" x14ac:dyDescent="0.2">
      <c r="A460" s="5">
        <v>463</v>
      </c>
      <c r="B460" s="7">
        <v>11</v>
      </c>
      <c r="C460" s="5">
        <v>22</v>
      </c>
      <c r="D460" s="5">
        <v>2000</v>
      </c>
      <c r="E460" s="4">
        <v>37175</v>
      </c>
      <c r="F460" t="s">
        <v>455</v>
      </c>
      <c r="G460" s="3">
        <v>85000000</v>
      </c>
      <c r="H460" s="3">
        <v>66941559</v>
      </c>
      <c r="I460" s="3">
        <v>66941559</v>
      </c>
    </row>
    <row r="461" spans="1:9" x14ac:dyDescent="0.2">
      <c r="A461" s="5">
        <v>464</v>
      </c>
      <c r="B461" s="7">
        <v>3</v>
      </c>
      <c r="C461" s="5">
        <v>30</v>
      </c>
      <c r="D461" s="5">
        <v>2012</v>
      </c>
      <c r="E461" s="4">
        <v>41793</v>
      </c>
      <c r="F461" t="s">
        <v>456</v>
      </c>
      <c r="G461" s="3">
        <v>85000000</v>
      </c>
      <c r="H461" s="3">
        <v>64935167</v>
      </c>
      <c r="I461" s="3">
        <v>173613482</v>
      </c>
    </row>
    <row r="462" spans="1:9" x14ac:dyDescent="0.2">
      <c r="A462" s="5">
        <v>465</v>
      </c>
      <c r="B462" s="7">
        <v>12</v>
      </c>
      <c r="C462" s="5">
        <v>8</v>
      </c>
      <c r="D462" s="5">
        <v>2006</v>
      </c>
      <c r="E462" s="4">
        <v>38941</v>
      </c>
      <c r="F462" t="s">
        <v>457</v>
      </c>
      <c r="G462" s="3">
        <v>85000000</v>
      </c>
      <c r="H462" s="3">
        <v>63280000</v>
      </c>
      <c r="I462" s="3">
        <v>205190324</v>
      </c>
    </row>
    <row r="463" spans="1:9" x14ac:dyDescent="0.2">
      <c r="A463" s="5">
        <v>466</v>
      </c>
      <c r="B463" s="7">
        <v>6</v>
      </c>
      <c r="C463" s="5">
        <v>16</v>
      </c>
      <c r="D463" s="5">
        <v>2006</v>
      </c>
      <c r="E463" s="4">
        <v>39178</v>
      </c>
      <c r="F463" t="s">
        <v>458</v>
      </c>
      <c r="G463" s="3">
        <v>85000000</v>
      </c>
      <c r="H463" s="3">
        <v>62615510</v>
      </c>
      <c r="I463" s="3">
        <v>157794205</v>
      </c>
    </row>
    <row r="464" spans="1:9" x14ac:dyDescent="0.2">
      <c r="A464" s="5">
        <v>467</v>
      </c>
      <c r="B464" s="7">
        <v>12</v>
      </c>
      <c r="C464" s="5">
        <v>9</v>
      </c>
      <c r="D464" s="5">
        <v>2005</v>
      </c>
      <c r="E464" s="4">
        <v>38607</v>
      </c>
      <c r="F464" t="s">
        <v>459</v>
      </c>
      <c r="G464" s="3">
        <v>85000000</v>
      </c>
      <c r="H464" s="3">
        <v>57010853</v>
      </c>
      <c r="I464" s="3">
        <v>161510853</v>
      </c>
    </row>
    <row r="465" spans="1:9" x14ac:dyDescent="0.2">
      <c r="A465" s="5">
        <v>468</v>
      </c>
      <c r="B465" s="7">
        <v>3</v>
      </c>
      <c r="C465" s="5">
        <v>16</v>
      </c>
      <c r="D465" s="5">
        <v>2001</v>
      </c>
      <c r="E465" s="4">
        <v>37349</v>
      </c>
      <c r="F465" t="s">
        <v>460</v>
      </c>
      <c r="G465" s="3">
        <v>85000000</v>
      </c>
      <c r="H465" s="3">
        <v>51396781</v>
      </c>
      <c r="I465" s="3">
        <v>96971293</v>
      </c>
    </row>
    <row r="466" spans="1:9" x14ac:dyDescent="0.2">
      <c r="A466" s="5">
        <v>469</v>
      </c>
      <c r="B466" s="7">
        <v>6</v>
      </c>
      <c r="C466" s="5">
        <v>18</v>
      </c>
      <c r="D466" s="5">
        <v>1993</v>
      </c>
      <c r="E466" s="4">
        <v>34491</v>
      </c>
      <c r="F466" t="s">
        <v>461</v>
      </c>
      <c r="G466" s="3">
        <v>85000000</v>
      </c>
      <c r="H466" s="3">
        <v>50016394</v>
      </c>
      <c r="I466" s="3">
        <v>137298489</v>
      </c>
    </row>
    <row r="467" spans="1:9" x14ac:dyDescent="0.2">
      <c r="A467" s="5">
        <v>470</v>
      </c>
      <c r="B467" s="7">
        <v>9</v>
      </c>
      <c r="C467" s="5">
        <v>26</v>
      </c>
      <c r="D467" s="5">
        <v>2003</v>
      </c>
      <c r="E467" s="4">
        <v>38392</v>
      </c>
      <c r="F467" t="s">
        <v>462</v>
      </c>
      <c r="G467" s="3">
        <v>85000000</v>
      </c>
      <c r="H467" s="3">
        <v>47641743</v>
      </c>
      <c r="I467" s="3">
        <v>80831893</v>
      </c>
    </row>
    <row r="468" spans="1:9" x14ac:dyDescent="0.2">
      <c r="A468" s="5">
        <v>471</v>
      </c>
      <c r="B468" s="7">
        <v>11</v>
      </c>
      <c r="C468" s="5">
        <v>23</v>
      </c>
      <c r="D468" s="5">
        <v>2011</v>
      </c>
      <c r="E468" s="4">
        <v>41224</v>
      </c>
      <c r="F468" t="s">
        <v>463</v>
      </c>
      <c r="G468" s="3">
        <v>85000000</v>
      </c>
      <c r="H468" s="3">
        <v>46462469</v>
      </c>
      <c r="I468" s="3">
        <v>149717124</v>
      </c>
    </row>
    <row r="469" spans="1:9" x14ac:dyDescent="0.2">
      <c r="A469" s="5">
        <v>472</v>
      </c>
      <c r="B469" s="7">
        <v>7</v>
      </c>
      <c r="C469" s="5">
        <v>30</v>
      </c>
      <c r="D469" s="5">
        <v>2010</v>
      </c>
      <c r="E469" s="4">
        <v>41067</v>
      </c>
      <c r="F469" t="s">
        <v>464</v>
      </c>
      <c r="G469" s="3">
        <v>85000000</v>
      </c>
      <c r="H469" s="3">
        <v>45539292</v>
      </c>
      <c r="I469" s="3">
        <v>114979922</v>
      </c>
    </row>
    <row r="470" spans="1:9" x14ac:dyDescent="0.2">
      <c r="A470" s="5">
        <v>473</v>
      </c>
      <c r="B470" s="7">
        <v>1</v>
      </c>
      <c r="C470" s="5">
        <v>20</v>
      </c>
      <c r="D470" s="5">
        <v>2017</v>
      </c>
      <c r="E470" s="4">
        <v>43313</v>
      </c>
      <c r="F470" t="s">
        <v>465</v>
      </c>
      <c r="G470" s="3">
        <v>85000000</v>
      </c>
      <c r="H470" s="3">
        <v>44898413</v>
      </c>
      <c r="I470" s="3">
        <v>345114933</v>
      </c>
    </row>
    <row r="471" spans="1:9" x14ac:dyDescent="0.2">
      <c r="A471" s="5">
        <v>474</v>
      </c>
      <c r="B471" s="7">
        <v>11</v>
      </c>
      <c r="C471" s="5">
        <v>13</v>
      </c>
      <c r="D471" s="5">
        <v>1998</v>
      </c>
      <c r="E471" s="4">
        <v>36171</v>
      </c>
      <c r="F471" t="s">
        <v>466</v>
      </c>
      <c r="G471" s="3">
        <v>85000000</v>
      </c>
      <c r="H471" s="3">
        <v>44650003</v>
      </c>
      <c r="I471" s="3">
        <v>44650003</v>
      </c>
    </row>
    <row r="472" spans="1:9" x14ac:dyDescent="0.2">
      <c r="A472" s="5">
        <v>475</v>
      </c>
      <c r="B472" s="7">
        <v>2</v>
      </c>
      <c r="C472" s="5">
        <v>8</v>
      </c>
      <c r="D472" s="5">
        <v>2002</v>
      </c>
      <c r="E472" s="4">
        <v>37470</v>
      </c>
      <c r="F472" t="s">
        <v>467</v>
      </c>
      <c r="G472" s="3">
        <v>85000000</v>
      </c>
      <c r="H472" s="3">
        <v>40048332</v>
      </c>
      <c r="I472" s="3">
        <v>78353508</v>
      </c>
    </row>
    <row r="473" spans="1:9" x14ac:dyDescent="0.2">
      <c r="A473" s="5">
        <v>476</v>
      </c>
      <c r="B473" s="7">
        <v>3</v>
      </c>
      <c r="C473" s="5">
        <v>15</v>
      </c>
      <c r="D473" s="5">
        <v>2002</v>
      </c>
      <c r="E473" s="4">
        <v>37683</v>
      </c>
      <c r="F473" t="s">
        <v>468</v>
      </c>
      <c r="G473" s="3">
        <v>85000000</v>
      </c>
      <c r="H473" s="3">
        <v>37948765</v>
      </c>
      <c r="I473" s="3">
        <v>78948765</v>
      </c>
    </row>
    <row r="474" spans="1:9" x14ac:dyDescent="0.2">
      <c r="A474" s="5">
        <v>477</v>
      </c>
      <c r="B474" s="7">
        <v>6</v>
      </c>
      <c r="C474" s="5">
        <v>30</v>
      </c>
      <c r="D474" s="5">
        <v>1995</v>
      </c>
      <c r="E474" s="4">
        <v>35587</v>
      </c>
      <c r="F474" t="s">
        <v>469</v>
      </c>
      <c r="G474" s="3">
        <v>85000000</v>
      </c>
      <c r="H474" s="3">
        <v>34687912</v>
      </c>
      <c r="I474" s="3">
        <v>113487912</v>
      </c>
    </row>
    <row r="475" spans="1:9" x14ac:dyDescent="0.2">
      <c r="A475" s="5">
        <v>478</v>
      </c>
      <c r="B475" s="7">
        <v>3</v>
      </c>
      <c r="C475" s="5">
        <v>2</v>
      </c>
      <c r="D475" s="5">
        <v>2007</v>
      </c>
      <c r="E475" s="4">
        <v>39116</v>
      </c>
      <c r="F475" t="s">
        <v>470</v>
      </c>
      <c r="G475" s="3">
        <v>85000000</v>
      </c>
      <c r="H475" s="3">
        <v>33080084</v>
      </c>
      <c r="I475" s="3">
        <v>83080084</v>
      </c>
    </row>
    <row r="476" spans="1:9" x14ac:dyDescent="0.2">
      <c r="A476" s="5">
        <v>479</v>
      </c>
      <c r="B476" s="7">
        <v>8</v>
      </c>
      <c r="C476" s="5">
        <v>13</v>
      </c>
      <c r="D476" s="5">
        <v>2010</v>
      </c>
      <c r="E476" s="4">
        <v>40551</v>
      </c>
      <c r="F476" t="s">
        <v>471</v>
      </c>
      <c r="G476" s="3">
        <v>85000000</v>
      </c>
      <c r="H476" s="3">
        <v>31611316</v>
      </c>
      <c r="I476" s="3">
        <v>48056764</v>
      </c>
    </row>
    <row r="477" spans="1:9" x14ac:dyDescent="0.2">
      <c r="A477" s="5">
        <v>480</v>
      </c>
      <c r="B477" s="7">
        <v>3</v>
      </c>
      <c r="C477" s="5">
        <v>28</v>
      </c>
      <c r="D477" s="5">
        <v>2003</v>
      </c>
      <c r="E477" s="4">
        <v>38445</v>
      </c>
      <c r="F477" t="s">
        <v>472</v>
      </c>
      <c r="G477" s="3">
        <v>85000000</v>
      </c>
      <c r="H477" s="3">
        <v>31111260</v>
      </c>
      <c r="I477" s="3">
        <v>74132631</v>
      </c>
    </row>
    <row r="478" spans="1:9" x14ac:dyDescent="0.2">
      <c r="A478" s="5">
        <v>481</v>
      </c>
      <c r="B478" s="7">
        <v>5</v>
      </c>
      <c r="C478" s="5">
        <v>9</v>
      </c>
      <c r="D478" s="5">
        <v>1997</v>
      </c>
      <c r="E478" s="4">
        <v>35678</v>
      </c>
      <c r="F478" t="s">
        <v>473</v>
      </c>
      <c r="G478" s="3">
        <v>85000000</v>
      </c>
      <c r="H478" s="3">
        <v>28681080</v>
      </c>
      <c r="I478" s="3">
        <v>35681080</v>
      </c>
    </row>
    <row r="479" spans="1:9" x14ac:dyDescent="0.2">
      <c r="A479" s="5">
        <v>482</v>
      </c>
      <c r="B479" s="7">
        <v>6</v>
      </c>
      <c r="C479" s="5">
        <v>14</v>
      </c>
      <c r="D479" s="5">
        <v>2002</v>
      </c>
      <c r="E479" s="4">
        <v>37658</v>
      </c>
      <c r="F479" t="s">
        <v>474</v>
      </c>
      <c r="G479" s="3">
        <v>84000000</v>
      </c>
      <c r="H479" s="3">
        <v>153294164</v>
      </c>
      <c r="I479" s="3">
        <v>276294164</v>
      </c>
    </row>
    <row r="480" spans="1:9" x14ac:dyDescent="0.2">
      <c r="A480" s="5">
        <v>483</v>
      </c>
      <c r="B480" s="7">
        <v>7</v>
      </c>
      <c r="C480" s="5">
        <v>28</v>
      </c>
      <c r="D480" s="5">
        <v>2000</v>
      </c>
      <c r="E480" s="4">
        <v>37353</v>
      </c>
      <c r="F480" t="s">
        <v>475</v>
      </c>
      <c r="G480" s="3">
        <v>84000000</v>
      </c>
      <c r="H480" s="3">
        <v>123307945</v>
      </c>
      <c r="I480" s="3">
        <v>166307945</v>
      </c>
    </row>
    <row r="481" spans="1:9" x14ac:dyDescent="0.2">
      <c r="A481" s="5">
        <v>484</v>
      </c>
      <c r="B481" s="7">
        <v>7</v>
      </c>
      <c r="C481" s="5">
        <v>19</v>
      </c>
      <c r="D481" s="5">
        <v>2013</v>
      </c>
      <c r="E481" s="4">
        <v>41827</v>
      </c>
      <c r="F481" t="s">
        <v>476</v>
      </c>
      <c r="G481" s="3">
        <v>84000000</v>
      </c>
      <c r="H481" s="3">
        <v>53262560</v>
      </c>
      <c r="I481" s="3">
        <v>137162560</v>
      </c>
    </row>
    <row r="482" spans="1:9" x14ac:dyDescent="0.2">
      <c r="A482" s="5">
        <v>485</v>
      </c>
      <c r="B482" s="7">
        <v>6</v>
      </c>
      <c r="C482" s="5">
        <v>23</v>
      </c>
      <c r="D482" s="5">
        <v>2006</v>
      </c>
      <c r="E482" s="4">
        <v>39392</v>
      </c>
      <c r="F482" t="s">
        <v>477</v>
      </c>
      <c r="G482" s="3">
        <v>82500000</v>
      </c>
      <c r="H482" s="3">
        <v>137355633</v>
      </c>
      <c r="I482" s="3">
        <v>237685089</v>
      </c>
    </row>
    <row r="483" spans="1:9" x14ac:dyDescent="0.2">
      <c r="A483" s="5">
        <v>486</v>
      </c>
      <c r="B483" s="7">
        <v>12</v>
      </c>
      <c r="C483" s="5">
        <v>15</v>
      </c>
      <c r="D483" s="5">
        <v>2006</v>
      </c>
      <c r="E483" s="4">
        <v>39153</v>
      </c>
      <c r="F483" t="s">
        <v>478</v>
      </c>
      <c r="G483" s="3">
        <v>82500000</v>
      </c>
      <c r="H483" s="3">
        <v>82985708</v>
      </c>
      <c r="I483" s="3">
        <v>143985708</v>
      </c>
    </row>
    <row r="484" spans="1:9" x14ac:dyDescent="0.2">
      <c r="A484" s="5">
        <v>487</v>
      </c>
      <c r="B484" s="7">
        <v>2</v>
      </c>
      <c r="C484" s="5">
        <v>14</v>
      </c>
      <c r="D484" s="5">
        <v>2008</v>
      </c>
      <c r="E484" s="4">
        <v>39846</v>
      </c>
      <c r="F484" t="s">
        <v>479</v>
      </c>
      <c r="G484" s="3">
        <v>82500000</v>
      </c>
      <c r="H484" s="3">
        <v>81168265</v>
      </c>
      <c r="I484" s="3">
        <v>223636949</v>
      </c>
    </row>
    <row r="485" spans="1:9" x14ac:dyDescent="0.2">
      <c r="A485" s="5">
        <v>488</v>
      </c>
      <c r="B485" s="7">
        <v>7</v>
      </c>
      <c r="C485" s="5">
        <v>11</v>
      </c>
      <c r="D485" s="5">
        <v>2008</v>
      </c>
      <c r="E485" s="4">
        <v>39759</v>
      </c>
      <c r="F485" t="s">
        <v>480</v>
      </c>
      <c r="G485" s="3">
        <v>82500000</v>
      </c>
      <c r="H485" s="3">
        <v>75986503</v>
      </c>
      <c r="I485" s="3">
        <v>160388063</v>
      </c>
    </row>
    <row r="486" spans="1:9" x14ac:dyDescent="0.2">
      <c r="A486" s="5">
        <v>489</v>
      </c>
      <c r="B486" s="7">
        <v>5</v>
      </c>
      <c r="C486" s="5">
        <v>27</v>
      </c>
      <c r="D486" s="5">
        <v>2005</v>
      </c>
      <c r="E486" s="4">
        <v>39146</v>
      </c>
      <c r="F486" t="s">
        <v>481</v>
      </c>
      <c r="G486" s="3">
        <v>82000000</v>
      </c>
      <c r="H486" s="3">
        <v>158119460</v>
      </c>
      <c r="I486" s="3">
        <v>190320568</v>
      </c>
    </row>
    <row r="487" spans="1:9" x14ac:dyDescent="0.2">
      <c r="A487" s="5">
        <v>490</v>
      </c>
      <c r="B487" s="7">
        <v>8</v>
      </c>
      <c r="C487" s="5">
        <v>13</v>
      </c>
      <c r="D487" s="5">
        <v>2010</v>
      </c>
      <c r="E487" s="4">
        <v>40551</v>
      </c>
      <c r="F487" t="s">
        <v>482</v>
      </c>
      <c r="G487" s="3">
        <v>82000000</v>
      </c>
      <c r="H487" s="3">
        <v>103068524</v>
      </c>
      <c r="I487" s="3">
        <v>268268174</v>
      </c>
    </row>
    <row r="488" spans="1:9" x14ac:dyDescent="0.2">
      <c r="A488" s="5">
        <v>491</v>
      </c>
      <c r="B488" s="7">
        <v>11</v>
      </c>
      <c r="C488" s="5">
        <v>17</v>
      </c>
      <c r="D488" s="5">
        <v>2000</v>
      </c>
      <c r="E488" s="4">
        <v>37022</v>
      </c>
      <c r="F488" t="s">
        <v>483</v>
      </c>
      <c r="G488" s="3">
        <v>82000000</v>
      </c>
      <c r="H488" s="3">
        <v>34543701</v>
      </c>
      <c r="I488" s="3">
        <v>96024898</v>
      </c>
    </row>
    <row r="489" spans="1:9" x14ac:dyDescent="0.2">
      <c r="A489" s="5">
        <v>492</v>
      </c>
      <c r="B489" s="7">
        <v>5</v>
      </c>
      <c r="C489" s="5">
        <v>23</v>
      </c>
      <c r="D489" s="5">
        <v>2003</v>
      </c>
      <c r="E489" s="4">
        <v>38296</v>
      </c>
      <c r="F489" t="s">
        <v>484</v>
      </c>
      <c r="G489" s="3">
        <v>81000000</v>
      </c>
      <c r="H489" s="3">
        <v>242704995</v>
      </c>
      <c r="I489" s="3">
        <v>484468608</v>
      </c>
    </row>
    <row r="490" spans="1:9" x14ac:dyDescent="0.2">
      <c r="A490" s="5">
        <v>493</v>
      </c>
      <c r="B490" s="7">
        <v>3</v>
      </c>
      <c r="C490" s="5">
        <v>23</v>
      </c>
      <c r="D490" s="5">
        <v>2012</v>
      </c>
      <c r="E490" s="4">
        <v>41581</v>
      </c>
      <c r="F490" t="s">
        <v>485</v>
      </c>
      <c r="G490" s="3">
        <v>80000000</v>
      </c>
      <c r="H490" s="3">
        <v>408010692</v>
      </c>
      <c r="I490" s="3">
        <v>677923379</v>
      </c>
    </row>
    <row r="491" spans="1:9" x14ac:dyDescent="0.2">
      <c r="A491" s="5">
        <v>494</v>
      </c>
      <c r="B491" s="7">
        <v>5</v>
      </c>
      <c r="C491" s="5">
        <v>26</v>
      </c>
      <c r="D491" s="5">
        <v>2011</v>
      </c>
      <c r="E491" s="4">
        <v>41310</v>
      </c>
      <c r="F491" t="s">
        <v>486</v>
      </c>
      <c r="G491" s="3">
        <v>80000000</v>
      </c>
      <c r="H491" s="3">
        <v>254464305</v>
      </c>
      <c r="I491" s="3">
        <v>586464305</v>
      </c>
    </row>
    <row r="492" spans="1:9" x14ac:dyDescent="0.2">
      <c r="A492" s="5">
        <v>495</v>
      </c>
      <c r="B492" s="7">
        <v>5</v>
      </c>
      <c r="C492" s="5">
        <v>21</v>
      </c>
      <c r="D492" s="5">
        <v>1996</v>
      </c>
      <c r="E492" s="4">
        <v>35678</v>
      </c>
      <c r="F492" t="s">
        <v>487</v>
      </c>
      <c r="G492" s="3">
        <v>80000000</v>
      </c>
      <c r="H492" s="3">
        <v>180981886</v>
      </c>
      <c r="I492" s="3">
        <v>457697994</v>
      </c>
    </row>
    <row r="493" spans="1:9" x14ac:dyDescent="0.2">
      <c r="A493" s="5">
        <v>496</v>
      </c>
      <c r="B493" s="7">
        <v>2</v>
      </c>
      <c r="C493" s="5">
        <v>10</v>
      </c>
      <c r="D493" s="5">
        <v>2017</v>
      </c>
      <c r="E493" s="4">
        <v>43010</v>
      </c>
      <c r="F493" t="s">
        <v>488</v>
      </c>
      <c r="G493" s="3">
        <v>80000000</v>
      </c>
      <c r="H493" s="3">
        <v>175750384</v>
      </c>
      <c r="I493" s="3">
        <v>310940997</v>
      </c>
    </row>
    <row r="494" spans="1:9" x14ac:dyDescent="0.2">
      <c r="A494" s="5">
        <v>497</v>
      </c>
      <c r="B494" s="7">
        <v>9</v>
      </c>
      <c r="C494" s="5">
        <v>25</v>
      </c>
      <c r="D494" s="5">
        <v>2015</v>
      </c>
      <c r="E494" s="4">
        <v>42744</v>
      </c>
      <c r="F494" t="s">
        <v>489</v>
      </c>
      <c r="G494" s="3">
        <v>80000000</v>
      </c>
      <c r="H494" s="3">
        <v>169700110</v>
      </c>
      <c r="I494" s="3">
        <v>470751398</v>
      </c>
    </row>
    <row r="495" spans="1:9" x14ac:dyDescent="0.2">
      <c r="A495" s="5">
        <v>498</v>
      </c>
      <c r="B495" s="7">
        <v>6</v>
      </c>
      <c r="C495" s="5">
        <v>18</v>
      </c>
      <c r="D495" s="5">
        <v>1992</v>
      </c>
      <c r="E495" s="4">
        <v>34126</v>
      </c>
      <c r="F495" t="s">
        <v>490</v>
      </c>
      <c r="G495" s="3">
        <v>80000000</v>
      </c>
      <c r="H495" s="3">
        <v>162833635</v>
      </c>
      <c r="I495" s="3">
        <v>266824291</v>
      </c>
    </row>
    <row r="496" spans="1:9" x14ac:dyDescent="0.2">
      <c r="A496" s="5">
        <v>499</v>
      </c>
      <c r="B496" s="7">
        <v>5</v>
      </c>
      <c r="C496" s="5">
        <v>7</v>
      </c>
      <c r="D496" s="5">
        <v>1999</v>
      </c>
      <c r="E496" s="4">
        <v>36346</v>
      </c>
      <c r="F496" t="s">
        <v>55</v>
      </c>
      <c r="G496" s="3">
        <v>80000000</v>
      </c>
      <c r="H496" s="3">
        <v>155385488</v>
      </c>
      <c r="I496" s="3">
        <v>416385488</v>
      </c>
    </row>
    <row r="497" spans="1:9" x14ac:dyDescent="0.2">
      <c r="A497" s="5">
        <v>500</v>
      </c>
      <c r="B497" s="7">
        <v>5</v>
      </c>
      <c r="C497" s="5">
        <v>19</v>
      </c>
      <c r="D497" s="5">
        <v>2006</v>
      </c>
      <c r="E497" s="4">
        <v>39268</v>
      </c>
      <c r="F497" t="s">
        <v>491</v>
      </c>
      <c r="G497" s="3">
        <v>80000000</v>
      </c>
      <c r="H497" s="3">
        <v>155019340</v>
      </c>
      <c r="I497" s="3">
        <v>343397247</v>
      </c>
    </row>
    <row r="498" spans="1:9" x14ac:dyDescent="0.2">
      <c r="A498" s="5">
        <v>501</v>
      </c>
      <c r="B498" s="7">
        <v>6</v>
      </c>
      <c r="C498" s="5">
        <v>21</v>
      </c>
      <c r="D498" s="5">
        <v>2002</v>
      </c>
      <c r="E498" s="4">
        <v>37870</v>
      </c>
      <c r="F498" t="s">
        <v>492</v>
      </c>
      <c r="G498" s="3">
        <v>80000000</v>
      </c>
      <c r="H498" s="3">
        <v>145771527</v>
      </c>
      <c r="I498" s="3">
        <v>245800000</v>
      </c>
    </row>
    <row r="499" spans="1:9" x14ac:dyDescent="0.2">
      <c r="A499" s="5">
        <v>502</v>
      </c>
      <c r="B499" s="7">
        <v>5</v>
      </c>
      <c r="C499" s="5">
        <v>8</v>
      </c>
      <c r="D499" s="5">
        <v>1998</v>
      </c>
      <c r="E499" s="4">
        <v>36012</v>
      </c>
      <c r="F499" t="s">
        <v>493</v>
      </c>
      <c r="G499" s="3">
        <v>80000000</v>
      </c>
      <c r="H499" s="3">
        <v>140464664</v>
      </c>
      <c r="I499" s="3">
        <v>349464664</v>
      </c>
    </row>
    <row r="500" spans="1:9" x14ac:dyDescent="0.2">
      <c r="A500" s="5">
        <v>503</v>
      </c>
      <c r="B500" s="7">
        <v>7</v>
      </c>
      <c r="C500" s="5">
        <v>12</v>
      </c>
      <c r="D500" s="5">
        <v>2013</v>
      </c>
      <c r="E500" s="4">
        <v>41615</v>
      </c>
      <c r="F500" t="s">
        <v>494</v>
      </c>
      <c r="G500" s="3">
        <v>80000000</v>
      </c>
      <c r="H500" s="3">
        <v>133668525</v>
      </c>
      <c r="I500" s="3">
        <v>247023808</v>
      </c>
    </row>
    <row r="501" spans="1:9" x14ac:dyDescent="0.2">
      <c r="A501" s="5">
        <v>504</v>
      </c>
      <c r="B501" s="7">
        <v>12</v>
      </c>
      <c r="C501" s="5">
        <v>16</v>
      </c>
      <c r="D501" s="5">
        <v>2011</v>
      </c>
      <c r="E501" s="4">
        <v>41011</v>
      </c>
      <c r="F501" t="s">
        <v>495</v>
      </c>
      <c r="G501" s="3">
        <v>80000000</v>
      </c>
      <c r="H501" s="3">
        <v>133107389</v>
      </c>
      <c r="I501" s="3">
        <v>349088523</v>
      </c>
    </row>
    <row r="502" spans="1:9" x14ac:dyDescent="0.2">
      <c r="A502" s="5">
        <v>506</v>
      </c>
      <c r="B502" s="7">
        <v>6</v>
      </c>
      <c r="C502" s="5">
        <v>20</v>
      </c>
      <c r="D502" s="5">
        <v>2008</v>
      </c>
      <c r="E502" s="4">
        <v>40031</v>
      </c>
      <c r="F502" t="s">
        <v>496</v>
      </c>
      <c r="G502" s="3">
        <v>80000000</v>
      </c>
      <c r="H502" s="3">
        <v>130319208</v>
      </c>
      <c r="I502" s="3">
        <v>226739416</v>
      </c>
    </row>
    <row r="503" spans="1:9" x14ac:dyDescent="0.2">
      <c r="A503" s="5">
        <v>507</v>
      </c>
      <c r="B503" s="7">
        <v>3</v>
      </c>
      <c r="C503" s="5">
        <v>11</v>
      </c>
      <c r="D503" s="5">
        <v>2005</v>
      </c>
      <c r="E503" s="4">
        <v>38659</v>
      </c>
      <c r="F503" t="s">
        <v>497</v>
      </c>
      <c r="G503" s="3">
        <v>80000000</v>
      </c>
      <c r="H503" s="3">
        <v>128200012</v>
      </c>
      <c r="I503" s="3">
        <v>260700012</v>
      </c>
    </row>
    <row r="504" spans="1:9" x14ac:dyDescent="0.2">
      <c r="A504" s="5">
        <v>508</v>
      </c>
      <c r="B504" s="7">
        <v>2</v>
      </c>
      <c r="C504" s="5">
        <v>19</v>
      </c>
      <c r="D504" s="5">
        <v>2010</v>
      </c>
      <c r="E504" s="4">
        <v>40726</v>
      </c>
      <c r="F504" t="s">
        <v>498</v>
      </c>
      <c r="G504" s="3">
        <v>80000000</v>
      </c>
      <c r="H504" s="3">
        <v>128012934</v>
      </c>
      <c r="I504" s="3">
        <v>299461782</v>
      </c>
    </row>
    <row r="505" spans="1:9" x14ac:dyDescent="0.2">
      <c r="A505" s="5">
        <v>509</v>
      </c>
      <c r="B505" s="7">
        <v>12</v>
      </c>
      <c r="C505" s="5">
        <v>12</v>
      </c>
      <c r="D505" s="5">
        <v>2003</v>
      </c>
      <c r="E505" s="4">
        <v>37967</v>
      </c>
      <c r="F505" t="s">
        <v>499</v>
      </c>
      <c r="G505" s="3">
        <v>80000000</v>
      </c>
      <c r="H505" s="3">
        <v>124685242</v>
      </c>
      <c r="I505" s="3">
        <v>266685242</v>
      </c>
    </row>
    <row r="506" spans="1:9" x14ac:dyDescent="0.2">
      <c r="A506" s="5">
        <v>510</v>
      </c>
      <c r="B506" s="7">
        <v>11</v>
      </c>
      <c r="C506" s="5">
        <v>26</v>
      </c>
      <c r="D506" s="5">
        <v>2008</v>
      </c>
      <c r="E506" s="4">
        <v>40220</v>
      </c>
      <c r="F506" t="s">
        <v>500</v>
      </c>
      <c r="G506" s="3">
        <v>80000000</v>
      </c>
      <c r="H506" s="3">
        <v>120146040</v>
      </c>
      <c r="I506" s="3">
        <v>168311558</v>
      </c>
    </row>
    <row r="507" spans="1:9" x14ac:dyDescent="0.2">
      <c r="A507" s="5">
        <v>511</v>
      </c>
      <c r="B507" s="7">
        <v>6</v>
      </c>
      <c r="C507" s="5">
        <v>27</v>
      </c>
      <c r="D507" s="5">
        <v>1997</v>
      </c>
      <c r="E507" s="4">
        <v>36225</v>
      </c>
      <c r="F507" t="s">
        <v>501</v>
      </c>
      <c r="G507" s="3">
        <v>80000000</v>
      </c>
      <c r="H507" s="3">
        <v>112276146</v>
      </c>
      <c r="I507" s="3">
        <v>241200000</v>
      </c>
    </row>
    <row r="508" spans="1:9" x14ac:dyDescent="0.2">
      <c r="A508" s="5">
        <v>512</v>
      </c>
      <c r="B508" s="7">
        <v>12</v>
      </c>
      <c r="C508" s="5">
        <v>25</v>
      </c>
      <c r="D508" s="5">
        <v>2008</v>
      </c>
      <c r="E508" s="4">
        <v>40190</v>
      </c>
      <c r="F508" t="s">
        <v>502</v>
      </c>
      <c r="G508" s="3">
        <v>80000000</v>
      </c>
      <c r="H508" s="3">
        <v>110101975</v>
      </c>
      <c r="I508" s="3">
        <v>221468935</v>
      </c>
    </row>
    <row r="509" spans="1:9" x14ac:dyDescent="0.2">
      <c r="A509" s="5">
        <v>513</v>
      </c>
      <c r="B509" s="7">
        <v>7</v>
      </c>
      <c r="C509" s="5">
        <v>12</v>
      </c>
      <c r="D509" s="5">
        <v>2002</v>
      </c>
      <c r="E509" s="4">
        <v>37597</v>
      </c>
      <c r="F509" t="s">
        <v>503</v>
      </c>
      <c r="G509" s="3">
        <v>80000000</v>
      </c>
      <c r="H509" s="3">
        <v>104054514</v>
      </c>
      <c r="I509" s="3">
        <v>183354514</v>
      </c>
    </row>
    <row r="510" spans="1:9" x14ac:dyDescent="0.2">
      <c r="A510" s="5">
        <v>514</v>
      </c>
      <c r="B510" s="7">
        <v>2</v>
      </c>
      <c r="C510" s="5">
        <v>11</v>
      </c>
      <c r="D510" s="5">
        <v>2011</v>
      </c>
      <c r="E510" s="4">
        <v>40849</v>
      </c>
      <c r="F510" t="s">
        <v>504</v>
      </c>
      <c r="G510" s="3">
        <v>80000000</v>
      </c>
      <c r="H510" s="3">
        <v>103028109</v>
      </c>
      <c r="I510" s="3">
        <v>214974953</v>
      </c>
    </row>
    <row r="511" spans="1:9" x14ac:dyDescent="0.2">
      <c r="A511" s="5">
        <v>515</v>
      </c>
      <c r="B511" s="7">
        <v>2</v>
      </c>
      <c r="C511" s="5">
        <v>14</v>
      </c>
      <c r="D511" s="5">
        <v>2003</v>
      </c>
      <c r="E511" s="4">
        <v>38019</v>
      </c>
      <c r="F511" t="s">
        <v>505</v>
      </c>
      <c r="G511" s="3">
        <v>80000000</v>
      </c>
      <c r="H511" s="3">
        <v>102543518</v>
      </c>
      <c r="I511" s="3">
        <v>182782518</v>
      </c>
    </row>
    <row r="512" spans="1:9" x14ac:dyDescent="0.2">
      <c r="A512" s="5">
        <v>516</v>
      </c>
      <c r="B512" s="7">
        <v>9</v>
      </c>
      <c r="C512" s="5">
        <v>26</v>
      </c>
      <c r="D512" s="5">
        <v>2008</v>
      </c>
      <c r="E512" s="4">
        <v>40218</v>
      </c>
      <c r="F512" t="s">
        <v>506</v>
      </c>
      <c r="G512" s="3">
        <v>80000000</v>
      </c>
      <c r="H512" s="3">
        <v>101440743</v>
      </c>
      <c r="I512" s="3">
        <v>178066569</v>
      </c>
    </row>
    <row r="513" spans="1:9" x14ac:dyDescent="0.2">
      <c r="A513" s="5">
        <v>517</v>
      </c>
      <c r="B513" s="7">
        <v>6</v>
      </c>
      <c r="C513" s="5">
        <v>6</v>
      </c>
      <c r="D513" s="5">
        <v>1997</v>
      </c>
      <c r="E513" s="4">
        <v>35587</v>
      </c>
      <c r="F513" t="s">
        <v>507</v>
      </c>
      <c r="G513" s="3">
        <v>80000000</v>
      </c>
      <c r="H513" s="3">
        <v>101117573</v>
      </c>
      <c r="I513" s="3">
        <v>224117573</v>
      </c>
    </row>
    <row r="514" spans="1:9" x14ac:dyDescent="0.2">
      <c r="A514" s="5">
        <v>518</v>
      </c>
      <c r="B514" s="7">
        <v>12</v>
      </c>
      <c r="C514" s="5">
        <v>17</v>
      </c>
      <c r="D514" s="5">
        <v>2010</v>
      </c>
      <c r="E514" s="4">
        <v>40675</v>
      </c>
      <c r="F514" t="s">
        <v>508</v>
      </c>
      <c r="G514" s="3">
        <v>80000000</v>
      </c>
      <c r="H514" s="3">
        <v>100246011</v>
      </c>
      <c r="I514" s="3">
        <v>204774690</v>
      </c>
    </row>
    <row r="515" spans="1:9" x14ac:dyDescent="0.2">
      <c r="A515" s="5">
        <v>519</v>
      </c>
      <c r="B515" s="7">
        <v>12</v>
      </c>
      <c r="C515" s="5">
        <v>25</v>
      </c>
      <c r="D515" s="5">
        <v>2003</v>
      </c>
      <c r="E515" s="4">
        <v>38364</v>
      </c>
      <c r="F515" t="s">
        <v>509</v>
      </c>
      <c r="G515" s="3">
        <v>80000000</v>
      </c>
      <c r="H515" s="3">
        <v>95632614</v>
      </c>
      <c r="I515" s="3">
        <v>165173909</v>
      </c>
    </row>
    <row r="516" spans="1:9" x14ac:dyDescent="0.2">
      <c r="A516" s="5">
        <v>520</v>
      </c>
      <c r="B516" s="7">
        <v>1</v>
      </c>
      <c r="C516" s="5">
        <v>15</v>
      </c>
      <c r="D516" s="5">
        <v>2010</v>
      </c>
      <c r="E516" s="4">
        <v>40603</v>
      </c>
      <c r="F516" t="s">
        <v>510</v>
      </c>
      <c r="G516" s="3">
        <v>80000000</v>
      </c>
      <c r="H516" s="3">
        <v>94835059</v>
      </c>
      <c r="I516" s="3">
        <v>158750817</v>
      </c>
    </row>
    <row r="517" spans="1:9" x14ac:dyDescent="0.2">
      <c r="A517" s="5">
        <v>521</v>
      </c>
      <c r="B517" s="7">
        <v>11</v>
      </c>
      <c r="C517" s="5">
        <v>26</v>
      </c>
      <c r="D517" s="5">
        <v>1997</v>
      </c>
      <c r="E517" s="4">
        <v>36202</v>
      </c>
      <c r="F517" t="s">
        <v>511</v>
      </c>
      <c r="G517" s="3">
        <v>80000000</v>
      </c>
      <c r="H517" s="3">
        <v>92993801</v>
      </c>
      <c r="I517" s="3">
        <v>177993801</v>
      </c>
    </row>
    <row r="518" spans="1:9" x14ac:dyDescent="0.2">
      <c r="A518" s="5">
        <v>522</v>
      </c>
      <c r="B518" s="7">
        <v>7</v>
      </c>
      <c r="C518" s="5">
        <v>23</v>
      </c>
      <c r="D518" s="5">
        <v>1999</v>
      </c>
      <c r="E518" s="4">
        <v>36837</v>
      </c>
      <c r="F518" t="s">
        <v>512</v>
      </c>
      <c r="G518" s="3">
        <v>80000000</v>
      </c>
      <c r="H518" s="3">
        <v>91188905</v>
      </c>
      <c r="I518" s="3">
        <v>180188905</v>
      </c>
    </row>
    <row r="519" spans="1:9" x14ac:dyDescent="0.2">
      <c r="A519" s="5">
        <v>523</v>
      </c>
      <c r="B519" s="7">
        <v>11</v>
      </c>
      <c r="C519" s="5">
        <v>15</v>
      </c>
      <c r="D519" s="5">
        <v>1996</v>
      </c>
      <c r="E519" s="4">
        <v>35500</v>
      </c>
      <c r="F519" t="s">
        <v>513</v>
      </c>
      <c r="G519" s="3">
        <v>80000000</v>
      </c>
      <c r="H519" s="3">
        <v>90463534</v>
      </c>
      <c r="I519" s="3">
        <v>250200000</v>
      </c>
    </row>
    <row r="520" spans="1:9" x14ac:dyDescent="0.2">
      <c r="A520" s="5">
        <v>524</v>
      </c>
      <c r="B520" s="7">
        <v>10</v>
      </c>
      <c r="C520" s="5">
        <v>17</v>
      </c>
      <c r="D520" s="5">
        <v>2014</v>
      </c>
      <c r="E520" s="4">
        <v>42134</v>
      </c>
      <c r="F520" t="s">
        <v>514</v>
      </c>
      <c r="G520" s="3">
        <v>80000000</v>
      </c>
      <c r="H520" s="3">
        <v>85755593</v>
      </c>
      <c r="I520" s="3">
        <v>210253368</v>
      </c>
    </row>
    <row r="521" spans="1:9" x14ac:dyDescent="0.2">
      <c r="A521" s="5">
        <v>525</v>
      </c>
      <c r="B521" s="7">
        <v>2</v>
      </c>
      <c r="C521" s="5">
        <v>10</v>
      </c>
      <c r="D521" s="5">
        <v>2006</v>
      </c>
      <c r="E521" s="4">
        <v>38992</v>
      </c>
      <c r="F521" t="s">
        <v>515</v>
      </c>
      <c r="G521" s="3">
        <v>80000000</v>
      </c>
      <c r="H521" s="3">
        <v>82226474</v>
      </c>
      <c r="I521" s="3">
        <v>158926474</v>
      </c>
    </row>
    <row r="522" spans="1:9" x14ac:dyDescent="0.2">
      <c r="A522" s="5">
        <v>526</v>
      </c>
      <c r="B522" s="7">
        <v>7</v>
      </c>
      <c r="C522" s="5">
        <v>8</v>
      </c>
      <c r="D522" s="5">
        <v>2011</v>
      </c>
      <c r="E522" s="4">
        <v>40762</v>
      </c>
      <c r="F522" t="s">
        <v>516</v>
      </c>
      <c r="G522" s="3">
        <v>80000000</v>
      </c>
      <c r="H522" s="3">
        <v>80360866</v>
      </c>
      <c r="I522" s="3">
        <v>170805525</v>
      </c>
    </row>
    <row r="523" spans="1:9" x14ac:dyDescent="0.2">
      <c r="A523" s="5">
        <v>527</v>
      </c>
      <c r="B523" s="7">
        <v>12</v>
      </c>
      <c r="C523" s="5">
        <v>12</v>
      </c>
      <c r="D523" s="5">
        <v>2008</v>
      </c>
      <c r="E523" s="4">
        <v>39794</v>
      </c>
      <c r="F523" t="s">
        <v>517</v>
      </c>
      <c r="G523" s="3">
        <v>80000000</v>
      </c>
      <c r="H523" s="3">
        <v>79366978</v>
      </c>
      <c r="I523" s="3">
        <v>233066978</v>
      </c>
    </row>
    <row r="524" spans="1:9" x14ac:dyDescent="0.2">
      <c r="A524" s="5">
        <v>528</v>
      </c>
      <c r="B524" s="7">
        <v>8</v>
      </c>
      <c r="C524" s="5">
        <v>8</v>
      </c>
      <c r="D524" s="5">
        <v>1997</v>
      </c>
      <c r="E524" s="4">
        <v>35650</v>
      </c>
      <c r="F524" t="s">
        <v>518</v>
      </c>
      <c r="G524" s="3">
        <v>80000000</v>
      </c>
      <c r="H524" s="3">
        <v>76118990</v>
      </c>
      <c r="I524" s="3">
        <v>142783718</v>
      </c>
    </row>
    <row r="525" spans="1:9" x14ac:dyDescent="0.2">
      <c r="A525" s="5">
        <v>529</v>
      </c>
      <c r="B525" s="7">
        <v>6</v>
      </c>
      <c r="C525" s="5">
        <v>12</v>
      </c>
      <c r="D525" s="5">
        <v>1998</v>
      </c>
      <c r="E525" s="4">
        <v>36135</v>
      </c>
      <c r="F525" t="s">
        <v>519</v>
      </c>
      <c r="G525" s="3">
        <v>80000000</v>
      </c>
      <c r="H525" s="3">
        <v>74339294</v>
      </c>
      <c r="I525" s="3">
        <v>164800000</v>
      </c>
    </row>
    <row r="526" spans="1:9" x14ac:dyDescent="0.2">
      <c r="A526" s="5">
        <v>530</v>
      </c>
      <c r="B526" s="7">
        <v>5</v>
      </c>
      <c r="C526" s="5">
        <v>24</v>
      </c>
      <c r="D526" s="5">
        <v>2002</v>
      </c>
      <c r="E526" s="4">
        <v>37960</v>
      </c>
      <c r="F526" t="s">
        <v>520</v>
      </c>
      <c r="G526" s="3">
        <v>80000000</v>
      </c>
      <c r="H526" s="3">
        <v>73215310</v>
      </c>
      <c r="I526" s="3">
        <v>106515310</v>
      </c>
    </row>
    <row r="527" spans="1:9" x14ac:dyDescent="0.2">
      <c r="A527" s="5">
        <v>531</v>
      </c>
      <c r="B527" s="7">
        <v>6</v>
      </c>
      <c r="C527" s="5">
        <v>8</v>
      </c>
      <c r="D527" s="5">
        <v>2001</v>
      </c>
      <c r="E527" s="4">
        <v>37109</v>
      </c>
      <c r="F527" t="s">
        <v>521</v>
      </c>
      <c r="G527" s="3">
        <v>80000000</v>
      </c>
      <c r="H527" s="3">
        <v>69772969</v>
      </c>
      <c r="I527" s="3">
        <v>147080413</v>
      </c>
    </row>
    <row r="528" spans="1:9" x14ac:dyDescent="0.2">
      <c r="A528" s="5">
        <v>532</v>
      </c>
      <c r="B528" s="7">
        <v>4</v>
      </c>
      <c r="C528" s="5">
        <v>3</v>
      </c>
      <c r="D528" s="5">
        <v>1998</v>
      </c>
      <c r="E528" s="4">
        <v>35858</v>
      </c>
      <c r="F528" t="s">
        <v>522</v>
      </c>
      <c r="G528" s="3">
        <v>80000000</v>
      </c>
      <c r="H528" s="3">
        <v>69117629</v>
      </c>
      <c r="I528" s="3">
        <v>136047317</v>
      </c>
    </row>
    <row r="529" spans="1:9" x14ac:dyDescent="0.2">
      <c r="A529" s="5">
        <v>533</v>
      </c>
      <c r="B529" s="7">
        <v>7</v>
      </c>
      <c r="C529" s="5">
        <v>30</v>
      </c>
      <c r="D529" s="5">
        <v>2004</v>
      </c>
      <c r="E529" s="4">
        <v>38875</v>
      </c>
      <c r="F529" t="s">
        <v>523</v>
      </c>
      <c r="G529" s="3">
        <v>80000000</v>
      </c>
      <c r="H529" s="3">
        <v>65948711</v>
      </c>
      <c r="I529" s="3">
        <v>96148711</v>
      </c>
    </row>
    <row r="530" spans="1:9" x14ac:dyDescent="0.2">
      <c r="A530" s="5">
        <v>534</v>
      </c>
      <c r="B530" s="7">
        <v>11</v>
      </c>
      <c r="C530" s="5">
        <v>22</v>
      </c>
      <c r="D530" s="5">
        <v>2006</v>
      </c>
      <c r="E530" s="4">
        <v>39366</v>
      </c>
      <c r="F530" t="s">
        <v>524</v>
      </c>
      <c r="G530" s="3">
        <v>80000000</v>
      </c>
      <c r="H530" s="3">
        <v>64038616</v>
      </c>
      <c r="I530" s="3">
        <v>181038616</v>
      </c>
    </row>
    <row r="531" spans="1:9" x14ac:dyDescent="0.2">
      <c r="A531" s="5">
        <v>535</v>
      </c>
      <c r="B531" s="7">
        <v>6</v>
      </c>
      <c r="C531" s="5">
        <v>24</v>
      </c>
      <c r="D531" s="5">
        <v>2005</v>
      </c>
      <c r="E531" s="4">
        <v>39057</v>
      </c>
      <c r="F531" t="s">
        <v>525</v>
      </c>
      <c r="G531" s="3">
        <v>80000000</v>
      </c>
      <c r="H531" s="3">
        <v>63313159</v>
      </c>
      <c r="I531" s="3">
        <v>131159306</v>
      </c>
    </row>
    <row r="532" spans="1:9" x14ac:dyDescent="0.2">
      <c r="A532" s="5">
        <v>536</v>
      </c>
      <c r="B532" s="7">
        <v>1</v>
      </c>
      <c r="C532" s="5">
        <v>1</v>
      </c>
      <c r="D532" s="5">
        <v>2000</v>
      </c>
      <c r="E532" s="4">
        <v>36526</v>
      </c>
      <c r="F532" t="s">
        <v>526</v>
      </c>
      <c r="G532" s="3">
        <v>80000000</v>
      </c>
      <c r="H532" s="3">
        <v>60507228</v>
      </c>
      <c r="I532" s="3">
        <v>60507228</v>
      </c>
    </row>
    <row r="533" spans="1:9" x14ac:dyDescent="0.2">
      <c r="A533" s="5">
        <v>537</v>
      </c>
      <c r="B533" s="7">
        <v>3</v>
      </c>
      <c r="C533" s="5">
        <v>8</v>
      </c>
      <c r="D533" s="5">
        <v>2002</v>
      </c>
      <c r="E533" s="4">
        <v>37471</v>
      </c>
      <c r="F533" t="s">
        <v>527</v>
      </c>
      <c r="G533" s="3">
        <v>80000000</v>
      </c>
      <c r="H533" s="3">
        <v>56684819</v>
      </c>
      <c r="I533" s="3">
        <v>98983590</v>
      </c>
    </row>
    <row r="534" spans="1:9" x14ac:dyDescent="0.2">
      <c r="A534" s="5">
        <v>538</v>
      </c>
      <c r="B534" s="7">
        <v>10</v>
      </c>
      <c r="C534" s="5">
        <v>2</v>
      </c>
      <c r="D534" s="5">
        <v>1998</v>
      </c>
      <c r="E534" s="4">
        <v>35836</v>
      </c>
      <c r="F534" t="s">
        <v>528</v>
      </c>
      <c r="G534" s="3">
        <v>80000000</v>
      </c>
      <c r="H534" s="3">
        <v>55485043</v>
      </c>
      <c r="I534" s="3">
        <v>71485043</v>
      </c>
    </row>
    <row r="535" spans="1:9" x14ac:dyDescent="0.2">
      <c r="A535" s="5">
        <v>539</v>
      </c>
      <c r="B535" s="7">
        <v>12</v>
      </c>
      <c r="C535" s="5">
        <v>25</v>
      </c>
      <c r="D535" s="5">
        <v>1998</v>
      </c>
      <c r="E535" s="4">
        <v>36537</v>
      </c>
      <c r="F535" t="s">
        <v>529</v>
      </c>
      <c r="G535" s="3">
        <v>80000000</v>
      </c>
      <c r="H535" s="3">
        <v>50632037</v>
      </c>
      <c r="I535" s="3">
        <v>50632037</v>
      </c>
    </row>
    <row r="536" spans="1:9" x14ac:dyDescent="0.2">
      <c r="A536" s="5">
        <v>540</v>
      </c>
      <c r="B536" s="7">
        <v>10</v>
      </c>
      <c r="C536" s="5">
        <v>28</v>
      </c>
      <c r="D536" s="5">
        <v>2005</v>
      </c>
      <c r="E536" s="4">
        <v>39182</v>
      </c>
      <c r="F536" t="s">
        <v>530</v>
      </c>
      <c r="G536" s="3">
        <v>80000000</v>
      </c>
      <c r="H536" s="3">
        <v>45575336</v>
      </c>
      <c r="I536" s="3">
        <v>141475336</v>
      </c>
    </row>
    <row r="537" spans="1:9" x14ac:dyDescent="0.2">
      <c r="A537" s="5">
        <v>541</v>
      </c>
      <c r="B537" s="7">
        <v>11</v>
      </c>
      <c r="C537" s="5">
        <v>10</v>
      </c>
      <c r="D537" s="5">
        <v>2000</v>
      </c>
      <c r="E537" s="4">
        <v>36810</v>
      </c>
      <c r="F537" t="s">
        <v>531</v>
      </c>
      <c r="G537" s="3">
        <v>80000000</v>
      </c>
      <c r="H537" s="3">
        <v>39442871</v>
      </c>
      <c r="I537" s="3">
        <v>58270391</v>
      </c>
    </row>
    <row r="538" spans="1:9" x14ac:dyDescent="0.2">
      <c r="A538" s="5">
        <v>542</v>
      </c>
      <c r="B538" s="7">
        <v>9</v>
      </c>
      <c r="C538" s="5">
        <v>25</v>
      </c>
      <c r="D538" s="5">
        <v>2009</v>
      </c>
      <c r="E538" s="4">
        <v>40552</v>
      </c>
      <c r="F538" t="s">
        <v>532</v>
      </c>
      <c r="G538" s="3">
        <v>80000000</v>
      </c>
      <c r="H538" s="3">
        <v>38577772</v>
      </c>
      <c r="I538" s="3">
        <v>119668350</v>
      </c>
    </row>
    <row r="539" spans="1:9" x14ac:dyDescent="0.2">
      <c r="A539" s="5">
        <v>543</v>
      </c>
      <c r="B539" s="7">
        <v>6</v>
      </c>
      <c r="C539" s="5">
        <v>8</v>
      </c>
      <c r="D539" s="5">
        <v>2001</v>
      </c>
      <c r="E539" s="4">
        <v>37109</v>
      </c>
      <c r="F539" t="s">
        <v>533</v>
      </c>
      <c r="G539" s="3">
        <v>80000000</v>
      </c>
      <c r="H539" s="3">
        <v>38311134</v>
      </c>
      <c r="I539" s="3">
        <v>98341932</v>
      </c>
    </row>
    <row r="540" spans="1:9" x14ac:dyDescent="0.2">
      <c r="A540" s="5">
        <v>544</v>
      </c>
      <c r="B540" s="7">
        <v>8</v>
      </c>
      <c r="C540" s="5">
        <v>26</v>
      </c>
      <c r="D540" s="5">
        <v>2005</v>
      </c>
      <c r="E540" s="4">
        <v>39121</v>
      </c>
      <c r="F540" t="s">
        <v>534</v>
      </c>
      <c r="G540" s="3">
        <v>80000000</v>
      </c>
      <c r="H540" s="3">
        <v>37899638</v>
      </c>
      <c r="I540" s="3">
        <v>105299638</v>
      </c>
    </row>
    <row r="541" spans="1:9" x14ac:dyDescent="0.2">
      <c r="A541" s="5">
        <v>545</v>
      </c>
      <c r="B541" s="7">
        <v>12</v>
      </c>
      <c r="C541" s="5">
        <v>13</v>
      </c>
      <c r="D541" s="5">
        <v>1996</v>
      </c>
      <c r="E541" s="4">
        <v>35442</v>
      </c>
      <c r="F541" t="s">
        <v>535</v>
      </c>
      <c r="G541" s="3">
        <v>80000000</v>
      </c>
      <c r="H541" s="3">
        <v>37771017</v>
      </c>
      <c r="I541" s="3">
        <v>101371017</v>
      </c>
    </row>
    <row r="542" spans="1:9" x14ac:dyDescent="0.2">
      <c r="A542" s="5">
        <v>546</v>
      </c>
      <c r="B542" s="7">
        <v>4</v>
      </c>
      <c r="C542" s="5">
        <v>14</v>
      </c>
      <c r="D542" s="5">
        <v>2006</v>
      </c>
      <c r="E542" s="4">
        <v>39117</v>
      </c>
      <c r="F542" t="s">
        <v>536</v>
      </c>
      <c r="G542" s="3">
        <v>80000000</v>
      </c>
      <c r="H542" s="3">
        <v>37384046</v>
      </c>
      <c r="I542" s="3">
        <v>99010667</v>
      </c>
    </row>
    <row r="543" spans="1:9" x14ac:dyDescent="0.2">
      <c r="A543" s="5">
        <v>547</v>
      </c>
      <c r="B543" s="7">
        <v>12</v>
      </c>
      <c r="C543" s="5">
        <v>20</v>
      </c>
      <c r="D543" s="5">
        <v>2013</v>
      </c>
      <c r="E543" s="4">
        <v>41863</v>
      </c>
      <c r="F543" t="s">
        <v>537</v>
      </c>
      <c r="G543" s="3">
        <v>80000000</v>
      </c>
      <c r="H543" s="3">
        <v>36076121</v>
      </c>
      <c r="I543" s="3">
        <v>130580730</v>
      </c>
    </row>
    <row r="544" spans="1:9" x14ac:dyDescent="0.2">
      <c r="A544" s="5">
        <v>548</v>
      </c>
      <c r="B544" s="7">
        <v>12</v>
      </c>
      <c r="C544" s="5">
        <v>22</v>
      </c>
      <c r="D544" s="5">
        <v>2000</v>
      </c>
      <c r="E544" s="4">
        <v>37176</v>
      </c>
      <c r="F544" t="s">
        <v>538</v>
      </c>
      <c r="G544" s="3">
        <v>80000000</v>
      </c>
      <c r="H544" s="3">
        <v>34566746</v>
      </c>
      <c r="I544" s="3">
        <v>66554547</v>
      </c>
    </row>
    <row r="545" spans="1:9" x14ac:dyDescent="0.2">
      <c r="A545" s="5">
        <v>549</v>
      </c>
      <c r="B545" s="7">
        <v>12</v>
      </c>
      <c r="C545" s="5">
        <v>6</v>
      </c>
      <c r="D545" s="5">
        <v>1996</v>
      </c>
      <c r="E545" s="4">
        <v>35228</v>
      </c>
      <c r="F545" t="s">
        <v>539</v>
      </c>
      <c r="G545" s="3">
        <v>80000000</v>
      </c>
      <c r="H545" s="3">
        <v>32908290</v>
      </c>
      <c r="I545" s="3">
        <v>158908290</v>
      </c>
    </row>
    <row r="546" spans="1:9" x14ac:dyDescent="0.2">
      <c r="A546" s="5">
        <v>550</v>
      </c>
      <c r="B546" s="7">
        <v>10</v>
      </c>
      <c r="C546" s="5">
        <v>23</v>
      </c>
      <c r="D546" s="5">
        <v>2015</v>
      </c>
      <c r="E546" s="4">
        <v>42684</v>
      </c>
      <c r="F546" t="s">
        <v>540</v>
      </c>
      <c r="G546" s="3">
        <v>80000000</v>
      </c>
      <c r="H546" s="3">
        <v>27367660</v>
      </c>
      <c r="I546" s="3">
        <v>131234406</v>
      </c>
    </row>
    <row r="547" spans="1:9" x14ac:dyDescent="0.2">
      <c r="A547" s="5">
        <v>551</v>
      </c>
      <c r="B547" s="7">
        <v>2</v>
      </c>
      <c r="C547" s="5">
        <v>21</v>
      </c>
      <c r="D547" s="5">
        <v>2014</v>
      </c>
      <c r="E547" s="4">
        <v>42249</v>
      </c>
      <c r="F547" t="s">
        <v>541</v>
      </c>
      <c r="G547" s="3">
        <v>80000000</v>
      </c>
      <c r="H547" s="3">
        <v>23169033</v>
      </c>
      <c r="I547" s="3">
        <v>108469033</v>
      </c>
    </row>
    <row r="548" spans="1:9" x14ac:dyDescent="0.2">
      <c r="A548" s="5">
        <v>552</v>
      </c>
      <c r="B548" s="7">
        <v>5</v>
      </c>
      <c r="C548" s="5">
        <v>12</v>
      </c>
      <c r="D548" s="5">
        <v>2000</v>
      </c>
      <c r="E548" s="4">
        <v>36865</v>
      </c>
      <c r="F548" t="s">
        <v>542</v>
      </c>
      <c r="G548" s="3">
        <v>80000000</v>
      </c>
      <c r="H548" s="3">
        <v>21471685</v>
      </c>
      <c r="I548" s="3">
        <v>29725663</v>
      </c>
    </row>
    <row r="549" spans="1:9" x14ac:dyDescent="0.2">
      <c r="A549" s="5">
        <v>553</v>
      </c>
      <c r="B549" s="7">
        <v>11</v>
      </c>
      <c r="C549" s="5">
        <v>14</v>
      </c>
      <c r="D549" s="5">
        <v>2003</v>
      </c>
      <c r="E549" s="4">
        <v>38028</v>
      </c>
      <c r="F549" t="s">
        <v>543</v>
      </c>
      <c r="G549" s="3">
        <v>80000000</v>
      </c>
      <c r="H549" s="3">
        <v>20950820</v>
      </c>
      <c r="I549" s="3">
        <v>54540662</v>
      </c>
    </row>
    <row r="550" spans="1:9" x14ac:dyDescent="0.2">
      <c r="A550" s="5">
        <v>554</v>
      </c>
      <c r="B550" s="7">
        <v>12</v>
      </c>
      <c r="C550" s="5">
        <v>18</v>
      </c>
      <c r="D550" s="5">
        <v>2009</v>
      </c>
      <c r="E550" s="4">
        <v>40341</v>
      </c>
      <c r="F550" t="s">
        <v>544</v>
      </c>
      <c r="G550" s="3">
        <v>80000000</v>
      </c>
      <c r="H550" s="3">
        <v>19676965</v>
      </c>
      <c r="I550" s="3">
        <v>53508858</v>
      </c>
    </row>
    <row r="551" spans="1:9" x14ac:dyDescent="0.2">
      <c r="A551" s="5">
        <v>555</v>
      </c>
      <c r="B551" s="7">
        <v>11</v>
      </c>
      <c r="C551" s="5">
        <v>26</v>
      </c>
      <c r="D551" s="5">
        <v>2003</v>
      </c>
      <c r="E551" s="4">
        <v>38394</v>
      </c>
      <c r="F551" t="s">
        <v>545</v>
      </c>
      <c r="G551" s="3">
        <v>80000000</v>
      </c>
      <c r="H551" s="3">
        <v>19480739</v>
      </c>
      <c r="I551" s="3">
        <v>26703184</v>
      </c>
    </row>
    <row r="552" spans="1:9" x14ac:dyDescent="0.2">
      <c r="A552" s="5">
        <v>556</v>
      </c>
      <c r="B552" s="7">
        <v>4</v>
      </c>
      <c r="C552" s="5">
        <v>22</v>
      </c>
      <c r="D552" s="5">
        <v>2010</v>
      </c>
      <c r="E552" s="4">
        <v>40820</v>
      </c>
      <c r="F552" t="s">
        <v>546</v>
      </c>
      <c r="G552" s="3">
        <v>80000000</v>
      </c>
      <c r="H552" s="3">
        <v>19422319</v>
      </c>
      <c r="I552" s="3">
        <v>86787530</v>
      </c>
    </row>
    <row r="553" spans="1:9" x14ac:dyDescent="0.2">
      <c r="A553" s="5">
        <v>557</v>
      </c>
      <c r="B553" s="7">
        <v>11</v>
      </c>
      <c r="C553" s="5">
        <v>25</v>
      </c>
      <c r="D553" s="5">
        <v>1998</v>
      </c>
      <c r="E553" s="4">
        <v>36536</v>
      </c>
      <c r="F553" t="s">
        <v>547</v>
      </c>
      <c r="G553" s="3">
        <v>80000000</v>
      </c>
      <c r="H553" s="3">
        <v>18319860</v>
      </c>
      <c r="I553" s="3">
        <v>69131860</v>
      </c>
    </row>
    <row r="554" spans="1:9" x14ac:dyDescent="0.2">
      <c r="A554" s="5">
        <v>558</v>
      </c>
      <c r="B554" s="7">
        <v>12</v>
      </c>
      <c r="C554" s="5">
        <v>25</v>
      </c>
      <c r="D554" s="5">
        <v>1997</v>
      </c>
      <c r="E554" s="4">
        <v>36172</v>
      </c>
      <c r="F554" t="s">
        <v>548</v>
      </c>
      <c r="G554" s="3">
        <v>80000000</v>
      </c>
      <c r="H554" s="3">
        <v>17650704</v>
      </c>
      <c r="I554" s="3">
        <v>20841123</v>
      </c>
    </row>
    <row r="555" spans="1:9" x14ac:dyDescent="0.2">
      <c r="A555" s="5">
        <v>559</v>
      </c>
      <c r="B555" s="7">
        <v>11</v>
      </c>
      <c r="C555" s="5">
        <v>10</v>
      </c>
      <c r="D555" s="5">
        <v>2000</v>
      </c>
      <c r="E555" s="4">
        <v>36810</v>
      </c>
      <c r="F555" t="s">
        <v>549</v>
      </c>
      <c r="G555" s="3">
        <v>80000000</v>
      </c>
      <c r="H555" s="3">
        <v>17480890</v>
      </c>
      <c r="I555" s="3">
        <v>33463969</v>
      </c>
    </row>
    <row r="556" spans="1:9" x14ac:dyDescent="0.2">
      <c r="A556" s="5">
        <v>560</v>
      </c>
      <c r="B556" s="7">
        <v>1</v>
      </c>
      <c r="C556" s="5">
        <v>12</v>
      </c>
      <c r="D556" s="5">
        <v>2007</v>
      </c>
      <c r="E556" s="4">
        <v>39417</v>
      </c>
      <c r="F556" t="s">
        <v>550</v>
      </c>
      <c r="G556" s="3">
        <v>80000000</v>
      </c>
      <c r="H556" s="3">
        <v>15132763</v>
      </c>
      <c r="I556" s="3">
        <v>113325743</v>
      </c>
    </row>
    <row r="557" spans="1:9" x14ac:dyDescent="0.2">
      <c r="A557" s="5">
        <v>561</v>
      </c>
      <c r="B557" s="7">
        <v>8</v>
      </c>
      <c r="C557" s="5">
        <v>17</v>
      </c>
      <c r="D557" s="5">
        <v>2007</v>
      </c>
      <c r="E557" s="4">
        <v>39576</v>
      </c>
      <c r="F557" t="s">
        <v>551</v>
      </c>
      <c r="G557" s="3">
        <v>80000000</v>
      </c>
      <c r="H557" s="3">
        <v>15074191</v>
      </c>
      <c r="I557" s="3">
        <v>40147042</v>
      </c>
    </row>
    <row r="558" spans="1:9" x14ac:dyDescent="0.2">
      <c r="A558" s="5">
        <v>562</v>
      </c>
      <c r="B558" s="7">
        <v>6</v>
      </c>
      <c r="C558" s="5">
        <v>16</v>
      </c>
      <c r="D558" s="5">
        <v>2000</v>
      </c>
      <c r="E558" s="4">
        <v>36987</v>
      </c>
      <c r="F558" t="s">
        <v>552</v>
      </c>
      <c r="G558" s="3">
        <v>80000000</v>
      </c>
      <c r="H558" s="3">
        <v>9103630</v>
      </c>
      <c r="I558" s="3">
        <v>9103630</v>
      </c>
    </row>
    <row r="559" spans="1:9" x14ac:dyDescent="0.2">
      <c r="A559" s="5">
        <v>563</v>
      </c>
      <c r="B559" s="7">
        <v>9</v>
      </c>
      <c r="C559" s="5">
        <v>2</v>
      </c>
      <c r="D559" s="5">
        <v>2005</v>
      </c>
      <c r="E559" s="4">
        <v>38392</v>
      </c>
      <c r="F559" t="s">
        <v>553</v>
      </c>
      <c r="G559" s="3">
        <v>80000000</v>
      </c>
      <c r="H559" s="3">
        <v>1900451</v>
      </c>
      <c r="I559" s="3">
        <v>6300451</v>
      </c>
    </row>
    <row r="560" spans="1:9" x14ac:dyDescent="0.2">
      <c r="A560" s="5">
        <v>564</v>
      </c>
      <c r="B560" s="7">
        <v>9</v>
      </c>
      <c r="C560" s="5">
        <v>29</v>
      </c>
      <c r="D560" s="5">
        <v>2017</v>
      </c>
      <c r="E560" s="4">
        <v>43594</v>
      </c>
      <c r="F560" t="s">
        <v>554</v>
      </c>
      <c r="G560" s="3">
        <v>80000000</v>
      </c>
      <c r="H560">
        <v>0</v>
      </c>
      <c r="I560" s="3">
        <v>4582848</v>
      </c>
    </row>
    <row r="561" spans="1:9" x14ac:dyDescent="0.2">
      <c r="A561" s="5">
        <v>565</v>
      </c>
      <c r="B561" s="7">
        <v>6</v>
      </c>
      <c r="C561" s="5">
        <v>15</v>
      </c>
      <c r="D561" s="5">
        <v>1994</v>
      </c>
      <c r="E561" s="4">
        <v>34764</v>
      </c>
      <c r="F561" t="s">
        <v>555</v>
      </c>
      <c r="G561" s="3">
        <v>79300000</v>
      </c>
      <c r="H561" s="3">
        <v>422780140</v>
      </c>
      <c r="I561" s="3">
        <v>987480140</v>
      </c>
    </row>
    <row r="562" spans="1:9" x14ac:dyDescent="0.2">
      <c r="A562" s="5">
        <v>566</v>
      </c>
      <c r="B562" s="7">
        <v>2</v>
      </c>
      <c r="C562" s="5">
        <v>10</v>
      </c>
      <c r="D562" s="5">
        <v>2012</v>
      </c>
      <c r="E562" s="4">
        <v>41184</v>
      </c>
      <c r="F562" t="s">
        <v>556</v>
      </c>
      <c r="G562" s="3">
        <v>79000000</v>
      </c>
      <c r="H562" s="3">
        <v>103860290</v>
      </c>
      <c r="I562" s="3">
        <v>318146162</v>
      </c>
    </row>
    <row r="563" spans="1:9" x14ac:dyDescent="0.2">
      <c r="A563" s="5">
        <v>567</v>
      </c>
      <c r="B563" s="7">
        <v>11</v>
      </c>
      <c r="C563" s="5">
        <v>11</v>
      </c>
      <c r="D563" s="5">
        <v>2011</v>
      </c>
      <c r="E563" s="4">
        <v>40858</v>
      </c>
      <c r="F563" t="s">
        <v>557</v>
      </c>
      <c r="G563" s="3">
        <v>79000000</v>
      </c>
      <c r="H563" s="3">
        <v>74158157</v>
      </c>
      <c r="I563" s="3">
        <v>150519217</v>
      </c>
    </row>
    <row r="564" spans="1:9" x14ac:dyDescent="0.2">
      <c r="A564" s="5">
        <v>568</v>
      </c>
      <c r="B564" s="7">
        <v>12</v>
      </c>
      <c r="C564" s="5">
        <v>21</v>
      </c>
      <c r="D564" s="5">
        <v>2001</v>
      </c>
      <c r="E564" s="4">
        <v>37511</v>
      </c>
      <c r="F564" t="s">
        <v>558</v>
      </c>
      <c r="G564" s="3">
        <v>78000000</v>
      </c>
      <c r="H564" s="3">
        <v>170708996</v>
      </c>
      <c r="I564" s="3">
        <v>317668058</v>
      </c>
    </row>
    <row r="565" spans="1:9" x14ac:dyDescent="0.2">
      <c r="A565" s="5">
        <v>569</v>
      </c>
      <c r="B565" s="7">
        <v>9</v>
      </c>
      <c r="C565" s="5">
        <v>27</v>
      </c>
      <c r="D565" s="5">
        <v>2013</v>
      </c>
      <c r="E565" s="4">
        <v>42072</v>
      </c>
      <c r="F565" t="s">
        <v>559</v>
      </c>
      <c r="G565" s="3">
        <v>78000000</v>
      </c>
      <c r="H565" s="3">
        <v>119793567</v>
      </c>
      <c r="I565" s="3">
        <v>274392649</v>
      </c>
    </row>
    <row r="566" spans="1:9" x14ac:dyDescent="0.2">
      <c r="A566" s="5">
        <v>570</v>
      </c>
      <c r="B566" s="7">
        <v>10</v>
      </c>
      <c r="C566" s="5">
        <v>4</v>
      </c>
      <c r="D566" s="5">
        <v>2002</v>
      </c>
      <c r="E566" s="4">
        <v>37356</v>
      </c>
      <c r="F566" t="s">
        <v>560</v>
      </c>
      <c r="G566" s="3">
        <v>78000000</v>
      </c>
      <c r="H566" s="3">
        <v>92955420</v>
      </c>
      <c r="I566" s="3">
        <v>206455420</v>
      </c>
    </row>
    <row r="567" spans="1:9" x14ac:dyDescent="0.2">
      <c r="A567" s="5">
        <v>571</v>
      </c>
      <c r="B567" s="7">
        <v>3</v>
      </c>
      <c r="C567" s="5">
        <v>5</v>
      </c>
      <c r="D567" s="5">
        <v>2004</v>
      </c>
      <c r="E567" s="4">
        <v>38110</v>
      </c>
      <c r="F567" t="s">
        <v>561</v>
      </c>
      <c r="G567" s="3">
        <v>78000000</v>
      </c>
      <c r="H567" s="3">
        <v>67286731</v>
      </c>
      <c r="I567" s="3">
        <v>108086731</v>
      </c>
    </row>
    <row r="568" spans="1:9" x14ac:dyDescent="0.2">
      <c r="A568" s="5">
        <v>572</v>
      </c>
      <c r="B568" s="7">
        <v>7</v>
      </c>
      <c r="C568" s="5">
        <v>11</v>
      </c>
      <c r="D568" s="5">
        <v>2003</v>
      </c>
      <c r="E568" s="4">
        <v>37932</v>
      </c>
      <c r="F568" t="s">
        <v>562</v>
      </c>
      <c r="G568" s="3">
        <v>78000000</v>
      </c>
      <c r="H568" s="3">
        <v>66465204</v>
      </c>
      <c r="I568" s="3">
        <v>179265204</v>
      </c>
    </row>
    <row r="569" spans="1:9" x14ac:dyDescent="0.2">
      <c r="A569" s="5">
        <v>573</v>
      </c>
      <c r="B569" s="7">
        <v>8</v>
      </c>
      <c r="C569" s="5">
        <v>20</v>
      </c>
      <c r="D569" s="5">
        <v>2004</v>
      </c>
      <c r="E569" s="4">
        <v>38572</v>
      </c>
      <c r="F569" t="s">
        <v>563</v>
      </c>
      <c r="G569" s="3">
        <v>78000000</v>
      </c>
      <c r="H569" s="3">
        <v>41814863</v>
      </c>
      <c r="I569" s="3">
        <v>43957541</v>
      </c>
    </row>
    <row r="570" spans="1:9" x14ac:dyDescent="0.2">
      <c r="A570" s="5">
        <v>574</v>
      </c>
      <c r="B570" s="7">
        <v>12</v>
      </c>
      <c r="C570" s="5">
        <v>31</v>
      </c>
      <c r="D570" s="5">
        <v>2012</v>
      </c>
      <c r="E570" s="4">
        <v>41832</v>
      </c>
      <c r="F570" t="s">
        <v>564</v>
      </c>
      <c r="G570" s="3">
        <v>77600000</v>
      </c>
      <c r="H570">
        <v>0</v>
      </c>
      <c r="I570" s="3">
        <v>60680125</v>
      </c>
    </row>
    <row r="571" spans="1:9" x14ac:dyDescent="0.2">
      <c r="A571" s="5">
        <v>575</v>
      </c>
      <c r="B571" s="7">
        <v>2</v>
      </c>
      <c r="C571" s="5">
        <v>12</v>
      </c>
      <c r="D571" s="5">
        <v>2016</v>
      </c>
      <c r="E571" s="4">
        <v>42706</v>
      </c>
      <c r="F571" t="s">
        <v>565</v>
      </c>
      <c r="G571" s="3">
        <v>77500000</v>
      </c>
      <c r="H571" s="3">
        <v>1311213</v>
      </c>
      <c r="I571" s="3">
        <v>90905178</v>
      </c>
    </row>
    <row r="572" spans="1:9" x14ac:dyDescent="0.2">
      <c r="A572" s="5">
        <v>576</v>
      </c>
      <c r="B572" s="7">
        <v>7</v>
      </c>
      <c r="C572" s="5">
        <v>3</v>
      </c>
      <c r="D572" s="5">
        <v>2013</v>
      </c>
      <c r="E572" s="4">
        <v>41340</v>
      </c>
      <c r="F572" t="s">
        <v>566</v>
      </c>
      <c r="G572" s="3">
        <v>76000000</v>
      </c>
      <c r="H572" s="3">
        <v>368065385</v>
      </c>
      <c r="I572" s="3">
        <v>975216835</v>
      </c>
    </row>
    <row r="573" spans="1:9" x14ac:dyDescent="0.2">
      <c r="A573" s="5">
        <v>577</v>
      </c>
      <c r="B573" s="7">
        <v>6</v>
      </c>
      <c r="C573" s="5">
        <v>6</v>
      </c>
      <c r="D573" s="5">
        <v>2003</v>
      </c>
      <c r="E573" s="4">
        <v>37778</v>
      </c>
      <c r="F573" t="s">
        <v>567</v>
      </c>
      <c r="G573" s="3">
        <v>76000000</v>
      </c>
      <c r="H573" s="3">
        <v>127120058</v>
      </c>
      <c r="I573" s="3">
        <v>236410607</v>
      </c>
    </row>
    <row r="574" spans="1:9" x14ac:dyDescent="0.2">
      <c r="A574" s="5">
        <v>578</v>
      </c>
      <c r="B574" s="7">
        <v>12</v>
      </c>
      <c r="C574" s="5">
        <v>25</v>
      </c>
      <c r="D574" s="5">
        <v>2006</v>
      </c>
      <c r="E574" s="4">
        <v>39459</v>
      </c>
      <c r="F574" t="s">
        <v>568</v>
      </c>
      <c r="G574" s="3">
        <v>76000000</v>
      </c>
      <c r="H574" s="3">
        <v>35552383</v>
      </c>
      <c r="I574" s="3">
        <v>69845011</v>
      </c>
    </row>
    <row r="575" spans="1:9" x14ac:dyDescent="0.2">
      <c r="A575" s="5">
        <v>579</v>
      </c>
      <c r="B575" s="7">
        <v>6</v>
      </c>
      <c r="C575" s="5">
        <v>30</v>
      </c>
      <c r="D575" s="5">
        <v>2000</v>
      </c>
      <c r="E575" s="4">
        <v>37413</v>
      </c>
      <c r="F575" t="s">
        <v>569</v>
      </c>
      <c r="G575" s="3">
        <v>76000000</v>
      </c>
      <c r="H575" s="3">
        <v>26000610</v>
      </c>
      <c r="I575" s="3">
        <v>35129610</v>
      </c>
    </row>
    <row r="576" spans="1:9" x14ac:dyDescent="0.2">
      <c r="A576" s="5">
        <v>580</v>
      </c>
      <c r="B576" s="7">
        <v>7</v>
      </c>
      <c r="C576" s="5">
        <v>8</v>
      </c>
      <c r="D576" s="5">
        <v>2016</v>
      </c>
      <c r="E576" s="4">
        <v>42589</v>
      </c>
      <c r="F576" t="s">
        <v>570</v>
      </c>
      <c r="G576" s="3">
        <v>75000000</v>
      </c>
      <c r="H576" s="3">
        <v>368384330</v>
      </c>
      <c r="I576" s="3">
        <v>875958307</v>
      </c>
    </row>
    <row r="577" spans="1:9" x14ac:dyDescent="0.2">
      <c r="A577" s="5">
        <v>581</v>
      </c>
      <c r="B577" s="7">
        <v>7</v>
      </c>
      <c r="C577" s="5">
        <v>2</v>
      </c>
      <c r="D577" s="5">
        <v>1996</v>
      </c>
      <c r="E577" s="4">
        <v>35102</v>
      </c>
      <c r="F577" t="s">
        <v>571</v>
      </c>
      <c r="G577" s="3">
        <v>75000000</v>
      </c>
      <c r="H577" s="3">
        <v>306169255</v>
      </c>
      <c r="I577" s="3">
        <v>817400878</v>
      </c>
    </row>
    <row r="578" spans="1:9" x14ac:dyDescent="0.2">
      <c r="A578" s="5">
        <v>582</v>
      </c>
      <c r="B578" s="7">
        <v>12</v>
      </c>
      <c r="C578" s="5">
        <v>21</v>
      </c>
      <c r="D578" s="5">
        <v>2016</v>
      </c>
      <c r="E578" s="4">
        <v>42990</v>
      </c>
      <c r="F578" t="s">
        <v>572</v>
      </c>
      <c r="G578" s="3">
        <v>75000000</v>
      </c>
      <c r="H578" s="3">
        <v>270329045</v>
      </c>
      <c r="I578" s="3">
        <v>627886287</v>
      </c>
    </row>
    <row r="579" spans="1:9" x14ac:dyDescent="0.2">
      <c r="A579" s="5">
        <v>583</v>
      </c>
      <c r="B579" s="7">
        <v>6</v>
      </c>
      <c r="C579" s="5">
        <v>30</v>
      </c>
      <c r="D579" s="5">
        <v>2017</v>
      </c>
      <c r="E579" s="4">
        <v>43622</v>
      </c>
      <c r="F579" t="s">
        <v>573</v>
      </c>
      <c r="G579" s="3">
        <v>75000000</v>
      </c>
      <c r="H579" s="3">
        <v>262637975</v>
      </c>
      <c r="I579" s="3">
        <v>1024756210</v>
      </c>
    </row>
    <row r="580" spans="1:9" x14ac:dyDescent="0.2">
      <c r="A580" s="5">
        <v>584</v>
      </c>
      <c r="B580" s="7">
        <v>5</v>
      </c>
      <c r="C580" s="5">
        <v>22</v>
      </c>
      <c r="D580" s="5">
        <v>1997</v>
      </c>
      <c r="E580" s="4">
        <v>36073</v>
      </c>
      <c r="F580" t="s">
        <v>574</v>
      </c>
      <c r="G580" s="3">
        <v>75000000</v>
      </c>
      <c r="H580" s="3">
        <v>229086679</v>
      </c>
      <c r="I580" s="3">
        <v>618638999</v>
      </c>
    </row>
    <row r="581" spans="1:9" x14ac:dyDescent="0.2">
      <c r="A581" s="5">
        <v>585</v>
      </c>
      <c r="B581" s="7">
        <v>3</v>
      </c>
      <c r="C581" s="5">
        <v>31</v>
      </c>
      <c r="D581" s="5">
        <v>2006</v>
      </c>
      <c r="E581" s="4">
        <v>39632</v>
      </c>
      <c r="F581" t="s">
        <v>575</v>
      </c>
      <c r="G581" s="3">
        <v>75000000</v>
      </c>
      <c r="H581" s="3">
        <v>195330621</v>
      </c>
      <c r="I581" s="3">
        <v>651899282</v>
      </c>
    </row>
    <row r="582" spans="1:9" x14ac:dyDescent="0.2">
      <c r="A582" s="5">
        <v>586</v>
      </c>
      <c r="B582" s="7">
        <v>5</v>
      </c>
      <c r="C582" s="5">
        <v>27</v>
      </c>
      <c r="D582" s="5">
        <v>2005</v>
      </c>
      <c r="E582" s="4">
        <v>39146</v>
      </c>
      <c r="F582" t="s">
        <v>576</v>
      </c>
      <c r="G582" s="3">
        <v>75000000</v>
      </c>
      <c r="H582" s="3">
        <v>193595521</v>
      </c>
      <c r="I582" s="3">
        <v>556559566</v>
      </c>
    </row>
    <row r="583" spans="1:9" x14ac:dyDescent="0.2">
      <c r="A583" s="5">
        <v>587</v>
      </c>
      <c r="B583" s="7">
        <v>6</v>
      </c>
      <c r="C583" s="5">
        <v>25</v>
      </c>
      <c r="D583" s="5">
        <v>2010</v>
      </c>
      <c r="E583" s="4">
        <v>40914</v>
      </c>
      <c r="F583" t="s">
        <v>577</v>
      </c>
      <c r="G583" s="3">
        <v>75000000</v>
      </c>
      <c r="H583" s="3">
        <v>162001186</v>
      </c>
      <c r="I583" s="3">
        <v>272223430</v>
      </c>
    </row>
    <row r="584" spans="1:9" x14ac:dyDescent="0.2">
      <c r="A584" s="5">
        <v>588</v>
      </c>
      <c r="B584" s="7">
        <v>10</v>
      </c>
      <c r="C584" s="5">
        <v>1</v>
      </c>
      <c r="D584" s="5">
        <v>2004</v>
      </c>
      <c r="E584" s="4">
        <v>37996</v>
      </c>
      <c r="F584" t="s">
        <v>578</v>
      </c>
      <c r="G584" s="3">
        <v>75000000</v>
      </c>
      <c r="H584" s="3">
        <v>161412000</v>
      </c>
      <c r="I584" s="3">
        <v>371917043</v>
      </c>
    </row>
    <row r="585" spans="1:9" x14ac:dyDescent="0.2">
      <c r="A585" s="5">
        <v>589</v>
      </c>
      <c r="B585" s="7">
        <v>7</v>
      </c>
      <c r="C585" s="5">
        <v>14</v>
      </c>
      <c r="D585" s="5">
        <v>2000</v>
      </c>
      <c r="E585" s="4">
        <v>36929</v>
      </c>
      <c r="F585" t="s">
        <v>579</v>
      </c>
      <c r="G585" s="3">
        <v>75000000</v>
      </c>
      <c r="H585" s="3">
        <v>157299717</v>
      </c>
      <c r="I585" s="3">
        <v>296872367</v>
      </c>
    </row>
    <row r="586" spans="1:9" x14ac:dyDescent="0.2">
      <c r="A586" s="5">
        <v>590</v>
      </c>
      <c r="B586" s="7">
        <v>6</v>
      </c>
      <c r="C586" s="5">
        <v>27</v>
      </c>
      <c r="D586" s="5">
        <v>2008</v>
      </c>
      <c r="E586" s="4">
        <v>40243</v>
      </c>
      <c r="F586" t="s">
        <v>580</v>
      </c>
      <c r="G586" s="3">
        <v>75000000</v>
      </c>
      <c r="H586" s="3">
        <v>134508551</v>
      </c>
      <c r="I586" s="3">
        <v>342416460</v>
      </c>
    </row>
    <row r="587" spans="1:9" x14ac:dyDescent="0.2">
      <c r="A587" s="5">
        <v>591</v>
      </c>
      <c r="B587" s="7">
        <v>6</v>
      </c>
      <c r="C587" s="5">
        <v>7</v>
      </c>
      <c r="D587" s="5">
        <v>1996</v>
      </c>
      <c r="E587" s="4">
        <v>35252</v>
      </c>
      <c r="F587" t="s">
        <v>581</v>
      </c>
      <c r="G587" s="3">
        <v>75000000</v>
      </c>
      <c r="H587" s="3">
        <v>134069511</v>
      </c>
      <c r="I587" s="3">
        <v>336069511</v>
      </c>
    </row>
    <row r="588" spans="1:9" x14ac:dyDescent="0.2">
      <c r="A588" s="5">
        <v>592</v>
      </c>
      <c r="B588" s="7">
        <v>2</v>
      </c>
      <c r="C588" s="5">
        <v>13</v>
      </c>
      <c r="D588" s="5">
        <v>2004</v>
      </c>
      <c r="E588" s="4">
        <v>38354</v>
      </c>
      <c r="F588" t="s">
        <v>582</v>
      </c>
      <c r="G588" s="3">
        <v>75000000</v>
      </c>
      <c r="H588" s="3">
        <v>120776832</v>
      </c>
      <c r="I588" s="3">
        <v>196320329</v>
      </c>
    </row>
    <row r="589" spans="1:9" x14ac:dyDescent="0.2">
      <c r="A589" s="5">
        <v>593</v>
      </c>
      <c r="B589" s="7">
        <v>7</v>
      </c>
      <c r="C589" s="5">
        <v>20</v>
      </c>
      <c r="D589" s="5">
        <v>2007</v>
      </c>
      <c r="E589" s="4">
        <v>39667</v>
      </c>
      <c r="F589" t="s">
        <v>583</v>
      </c>
      <c r="G589" s="3">
        <v>75000000</v>
      </c>
      <c r="H589" s="3">
        <v>118871849</v>
      </c>
      <c r="I589" s="3">
        <v>203035572</v>
      </c>
    </row>
    <row r="590" spans="1:9" x14ac:dyDescent="0.2">
      <c r="A590" s="5">
        <v>594</v>
      </c>
      <c r="B590" s="7">
        <v>5</v>
      </c>
      <c r="C590" s="5">
        <v>31</v>
      </c>
      <c r="D590" s="5">
        <v>2013</v>
      </c>
      <c r="E590" s="4">
        <v>42190</v>
      </c>
      <c r="F590" t="s">
        <v>584</v>
      </c>
      <c r="G590" s="3">
        <v>75000000</v>
      </c>
      <c r="H590" s="3">
        <v>117723989</v>
      </c>
      <c r="I590" s="3">
        <v>342769200</v>
      </c>
    </row>
    <row r="591" spans="1:9" x14ac:dyDescent="0.2">
      <c r="A591" s="5">
        <v>595</v>
      </c>
      <c r="B591" s="7">
        <v>12</v>
      </c>
      <c r="C591" s="5">
        <v>15</v>
      </c>
      <c r="D591" s="5">
        <v>2006</v>
      </c>
      <c r="E591" s="4">
        <v>39153</v>
      </c>
      <c r="F591" t="s">
        <v>585</v>
      </c>
      <c r="G591" s="3">
        <v>75000000</v>
      </c>
      <c r="H591" s="3">
        <v>103365956</v>
      </c>
      <c r="I591" s="3">
        <v>155708695</v>
      </c>
    </row>
    <row r="592" spans="1:9" x14ac:dyDescent="0.2">
      <c r="A592" s="5">
        <v>596</v>
      </c>
      <c r="B592" s="7">
        <v>7</v>
      </c>
      <c r="C592" s="5">
        <v>23</v>
      </c>
      <c r="D592" s="5">
        <v>1999</v>
      </c>
      <c r="E592" s="4">
        <v>36837</v>
      </c>
      <c r="F592" t="s">
        <v>586</v>
      </c>
      <c r="G592" s="3">
        <v>75000000</v>
      </c>
      <c r="H592" s="3">
        <v>97387965</v>
      </c>
      <c r="I592" s="3">
        <v>97387965</v>
      </c>
    </row>
    <row r="593" spans="1:9" x14ac:dyDescent="0.2">
      <c r="A593" s="5">
        <v>597</v>
      </c>
      <c r="B593" s="7">
        <v>11</v>
      </c>
      <c r="C593" s="5">
        <v>11</v>
      </c>
      <c r="D593" s="5">
        <v>2011</v>
      </c>
      <c r="E593" s="4">
        <v>40858</v>
      </c>
      <c r="F593" t="s">
        <v>587</v>
      </c>
      <c r="G593" s="3">
        <v>75000000</v>
      </c>
      <c r="H593" s="3">
        <v>83504017</v>
      </c>
      <c r="I593" s="3">
        <v>211562435</v>
      </c>
    </row>
    <row r="594" spans="1:9" x14ac:dyDescent="0.2">
      <c r="A594" s="5">
        <v>598</v>
      </c>
      <c r="B594" s="7">
        <v>6</v>
      </c>
      <c r="C594" s="5">
        <v>18</v>
      </c>
      <c r="D594" s="5">
        <v>2004</v>
      </c>
      <c r="E594" s="4">
        <v>38509</v>
      </c>
      <c r="F594" t="s">
        <v>588</v>
      </c>
      <c r="G594" s="3">
        <v>75000000</v>
      </c>
      <c r="H594" s="3">
        <v>77073959</v>
      </c>
      <c r="I594" s="3">
        <v>218673959</v>
      </c>
    </row>
    <row r="595" spans="1:9" x14ac:dyDescent="0.2">
      <c r="A595" s="5">
        <v>599</v>
      </c>
      <c r="B595" s="7">
        <v>2</v>
      </c>
      <c r="C595" s="5">
        <v>18</v>
      </c>
      <c r="D595" s="5">
        <v>2005</v>
      </c>
      <c r="E595" s="4">
        <v>38870</v>
      </c>
      <c r="F595" t="s">
        <v>589</v>
      </c>
      <c r="G595" s="3">
        <v>75000000</v>
      </c>
      <c r="H595" s="3">
        <v>75976178</v>
      </c>
      <c r="I595" s="3">
        <v>221594911</v>
      </c>
    </row>
    <row r="596" spans="1:9" x14ac:dyDescent="0.2">
      <c r="A596" s="5">
        <v>600</v>
      </c>
      <c r="B596" s="7">
        <v>7</v>
      </c>
      <c r="C596" s="5">
        <v>21</v>
      </c>
      <c r="D596" s="5">
        <v>2006</v>
      </c>
      <c r="E596" s="4">
        <v>39332</v>
      </c>
      <c r="F596" t="s">
        <v>590</v>
      </c>
      <c r="G596" s="3">
        <v>75000000</v>
      </c>
      <c r="H596" s="3">
        <v>73661010</v>
      </c>
      <c r="I596" s="3">
        <v>141267370</v>
      </c>
    </row>
    <row r="597" spans="1:9" x14ac:dyDescent="0.2">
      <c r="A597" s="5">
        <v>601</v>
      </c>
      <c r="B597" s="7">
        <v>12</v>
      </c>
      <c r="C597" s="5">
        <v>8</v>
      </c>
      <c r="D597" s="5">
        <v>2000</v>
      </c>
      <c r="E597" s="4">
        <v>36750</v>
      </c>
      <c r="F597" t="s">
        <v>591</v>
      </c>
      <c r="G597" s="3">
        <v>75000000</v>
      </c>
      <c r="H597" s="3">
        <v>68473360</v>
      </c>
      <c r="I597" s="3">
        <v>213500000</v>
      </c>
    </row>
    <row r="598" spans="1:9" x14ac:dyDescent="0.2">
      <c r="A598" s="5">
        <v>602</v>
      </c>
      <c r="B598" s="7">
        <v>12</v>
      </c>
      <c r="C598" s="5">
        <v>21</v>
      </c>
      <c r="D598" s="5">
        <v>2007</v>
      </c>
      <c r="E598" s="4">
        <v>39703</v>
      </c>
      <c r="F598" t="s">
        <v>592</v>
      </c>
      <c r="G598" s="3">
        <v>75000000</v>
      </c>
      <c r="H598" s="3">
        <v>66661095</v>
      </c>
      <c r="I598" s="3">
        <v>119512771</v>
      </c>
    </row>
    <row r="599" spans="1:9" x14ac:dyDescent="0.2">
      <c r="A599" s="5">
        <v>603</v>
      </c>
      <c r="B599" s="7">
        <v>4</v>
      </c>
      <c r="C599" s="5">
        <v>16</v>
      </c>
      <c r="D599" s="5">
        <v>1999</v>
      </c>
      <c r="E599" s="4">
        <v>36620</v>
      </c>
      <c r="F599" t="s">
        <v>593</v>
      </c>
      <c r="G599" s="3">
        <v>75000000</v>
      </c>
      <c r="H599" s="3">
        <v>64062587</v>
      </c>
      <c r="I599" s="3">
        <v>73521587</v>
      </c>
    </row>
    <row r="600" spans="1:9" x14ac:dyDescent="0.2">
      <c r="A600" s="5">
        <v>604</v>
      </c>
      <c r="B600" s="7">
        <v>3</v>
      </c>
      <c r="C600" s="5">
        <v>4</v>
      </c>
      <c r="D600" s="5">
        <v>2005</v>
      </c>
      <c r="E600" s="4">
        <v>38445</v>
      </c>
      <c r="F600" t="s">
        <v>594</v>
      </c>
      <c r="G600" s="3">
        <v>75000000</v>
      </c>
      <c r="H600" s="3">
        <v>55849401</v>
      </c>
      <c r="I600" s="3">
        <v>94944017</v>
      </c>
    </row>
    <row r="601" spans="1:9" x14ac:dyDescent="0.2">
      <c r="A601" s="5">
        <v>605</v>
      </c>
      <c r="B601" s="7">
        <v>12</v>
      </c>
      <c r="C601" s="5">
        <v>23</v>
      </c>
      <c r="D601" s="5">
        <v>2005</v>
      </c>
      <c r="E601" s="4">
        <v>39033</v>
      </c>
      <c r="F601" t="s">
        <v>595</v>
      </c>
      <c r="G601" s="3">
        <v>75000000</v>
      </c>
      <c r="H601" s="3">
        <v>47379090</v>
      </c>
      <c r="I601" s="3">
        <v>131492772</v>
      </c>
    </row>
    <row r="602" spans="1:9" x14ac:dyDescent="0.2">
      <c r="A602" s="5">
        <v>607</v>
      </c>
      <c r="B602" s="7">
        <v>6</v>
      </c>
      <c r="C602" s="5">
        <v>4</v>
      </c>
      <c r="D602" s="5">
        <v>2010</v>
      </c>
      <c r="E602" s="4">
        <v>40274</v>
      </c>
      <c r="F602" t="s">
        <v>596</v>
      </c>
      <c r="G602" s="3">
        <v>75000000</v>
      </c>
      <c r="H602" s="3">
        <v>47059963</v>
      </c>
      <c r="I602" s="3">
        <v>95572749</v>
      </c>
    </row>
    <row r="603" spans="1:9" x14ac:dyDescent="0.2">
      <c r="A603" s="5">
        <v>608</v>
      </c>
      <c r="B603" s="7">
        <v>8</v>
      </c>
      <c r="C603" s="5">
        <v>14</v>
      </c>
      <c r="D603" s="5">
        <v>2015</v>
      </c>
      <c r="E603" s="4">
        <v>42408</v>
      </c>
      <c r="F603" t="s">
        <v>597</v>
      </c>
      <c r="G603" s="3">
        <v>75000000</v>
      </c>
      <c r="H603" s="3">
        <v>45445109</v>
      </c>
      <c r="I603" s="3">
        <v>105445109</v>
      </c>
    </row>
    <row r="604" spans="1:9" x14ac:dyDescent="0.2">
      <c r="A604" s="5">
        <v>609</v>
      </c>
      <c r="B604" s="7">
        <v>3</v>
      </c>
      <c r="C604" s="5">
        <v>7</v>
      </c>
      <c r="D604" s="5">
        <v>2003</v>
      </c>
      <c r="E604" s="4">
        <v>37805</v>
      </c>
      <c r="F604" t="s">
        <v>598</v>
      </c>
      <c r="G604" s="3">
        <v>75000000</v>
      </c>
      <c r="H604" s="3">
        <v>43632458</v>
      </c>
      <c r="I604" s="3">
        <v>85632458</v>
      </c>
    </row>
    <row r="605" spans="1:9" x14ac:dyDescent="0.2">
      <c r="A605" s="5">
        <v>610</v>
      </c>
      <c r="B605" s="7">
        <v>7</v>
      </c>
      <c r="C605" s="5">
        <v>21</v>
      </c>
      <c r="D605" s="5">
        <v>2006</v>
      </c>
      <c r="E605" s="4">
        <v>39332</v>
      </c>
      <c r="F605" t="s">
        <v>599</v>
      </c>
      <c r="G605" s="3">
        <v>75000000</v>
      </c>
      <c r="H605" s="3">
        <v>42285169</v>
      </c>
      <c r="I605" s="3">
        <v>72785169</v>
      </c>
    </row>
    <row r="606" spans="1:9" x14ac:dyDescent="0.2">
      <c r="A606" s="5">
        <v>611</v>
      </c>
      <c r="B606" s="7">
        <v>12</v>
      </c>
      <c r="C606" s="5">
        <v>17</v>
      </c>
      <c r="D606" s="5">
        <v>2004</v>
      </c>
      <c r="E606" s="4">
        <v>38484</v>
      </c>
      <c r="F606" t="s">
        <v>600</v>
      </c>
      <c r="G606" s="3">
        <v>75000000</v>
      </c>
      <c r="H606" s="3">
        <v>42044321</v>
      </c>
      <c r="I606" s="3">
        <v>54344321</v>
      </c>
    </row>
    <row r="607" spans="1:9" x14ac:dyDescent="0.2">
      <c r="A607" s="5">
        <v>612</v>
      </c>
      <c r="B607" s="7">
        <v>10</v>
      </c>
      <c r="C607" s="5">
        <v>12</v>
      </c>
      <c r="D607" s="5">
        <v>2001</v>
      </c>
      <c r="E607" s="4">
        <v>37235</v>
      </c>
      <c r="F607" t="s">
        <v>601</v>
      </c>
      <c r="G607" s="3">
        <v>75000000</v>
      </c>
      <c r="H607" s="3">
        <v>41523271</v>
      </c>
      <c r="I607" s="3">
        <v>71523271</v>
      </c>
    </row>
    <row r="608" spans="1:9" x14ac:dyDescent="0.2">
      <c r="A608" s="5">
        <v>613</v>
      </c>
      <c r="B608" s="7">
        <v>12</v>
      </c>
      <c r="C608" s="5">
        <v>17</v>
      </c>
      <c r="D608" s="5">
        <v>1999</v>
      </c>
      <c r="E608" s="4">
        <v>36658</v>
      </c>
      <c r="F608" t="s">
        <v>602</v>
      </c>
      <c r="G608" s="3">
        <v>75000000</v>
      </c>
      <c r="H608" s="3">
        <v>39251128</v>
      </c>
      <c r="I608" s="3">
        <v>39251128</v>
      </c>
    </row>
    <row r="609" spans="1:9" x14ac:dyDescent="0.2">
      <c r="A609" s="5">
        <v>614</v>
      </c>
      <c r="B609" s="7">
        <v>7</v>
      </c>
      <c r="C609" s="5">
        <v>7</v>
      </c>
      <c r="D609" s="5">
        <v>1995</v>
      </c>
      <c r="E609" s="4">
        <v>34887</v>
      </c>
      <c r="F609" t="s">
        <v>603</v>
      </c>
      <c r="G609" s="3">
        <v>75000000</v>
      </c>
      <c r="H609" s="3">
        <v>37361412</v>
      </c>
      <c r="I609" s="3">
        <v>127361412</v>
      </c>
    </row>
    <row r="610" spans="1:9" x14ac:dyDescent="0.2">
      <c r="A610" s="5">
        <v>615</v>
      </c>
      <c r="B610" s="7">
        <v>3</v>
      </c>
      <c r="C610" s="5">
        <v>25</v>
      </c>
      <c r="D610" s="5">
        <v>2011</v>
      </c>
      <c r="E610" s="4">
        <v>41277</v>
      </c>
      <c r="F610" t="s">
        <v>604</v>
      </c>
      <c r="G610" s="3">
        <v>75000000</v>
      </c>
      <c r="H610" s="3">
        <v>36392502</v>
      </c>
      <c r="I610" s="3">
        <v>89758389</v>
      </c>
    </row>
    <row r="611" spans="1:9" x14ac:dyDescent="0.2">
      <c r="A611" s="5">
        <v>616</v>
      </c>
      <c r="B611" s="7">
        <v>3</v>
      </c>
      <c r="C611" s="5">
        <v>11</v>
      </c>
      <c r="D611" s="5">
        <v>2005</v>
      </c>
      <c r="E611" s="4">
        <v>38659</v>
      </c>
      <c r="F611" t="s">
        <v>605</v>
      </c>
      <c r="G611" s="3">
        <v>75000000</v>
      </c>
      <c r="H611" s="3">
        <v>34636443</v>
      </c>
      <c r="I611" s="3">
        <v>77636443</v>
      </c>
    </row>
    <row r="612" spans="1:9" x14ac:dyDescent="0.2">
      <c r="A612" s="5">
        <v>617</v>
      </c>
      <c r="B612" s="7">
        <v>10</v>
      </c>
      <c r="C612" s="5">
        <v>28</v>
      </c>
      <c r="D612" s="5">
        <v>2016</v>
      </c>
      <c r="E612" s="4">
        <v>43200</v>
      </c>
      <c r="F612" t="s">
        <v>606</v>
      </c>
      <c r="G612" s="3">
        <v>75000000</v>
      </c>
      <c r="H612" s="3">
        <v>34355263</v>
      </c>
      <c r="I612" s="3">
        <v>219572877</v>
      </c>
    </row>
    <row r="613" spans="1:9" x14ac:dyDescent="0.2">
      <c r="A613" s="5">
        <v>618</v>
      </c>
      <c r="B613" s="7">
        <v>6</v>
      </c>
      <c r="C613" s="5">
        <v>13</v>
      </c>
      <c r="D613" s="5">
        <v>2003</v>
      </c>
      <c r="E613" s="4">
        <v>37992</v>
      </c>
      <c r="F613" t="s">
        <v>607</v>
      </c>
      <c r="G613" s="3">
        <v>75000000</v>
      </c>
      <c r="H613" s="3">
        <v>30207785</v>
      </c>
      <c r="I613" s="3">
        <v>50409753</v>
      </c>
    </row>
    <row r="614" spans="1:9" x14ac:dyDescent="0.2">
      <c r="A614" s="5">
        <v>619</v>
      </c>
      <c r="B614" s="7">
        <v>6</v>
      </c>
      <c r="C614" s="5">
        <v>16</v>
      </c>
      <c r="D614" s="5">
        <v>2000</v>
      </c>
      <c r="E614" s="4">
        <v>36987</v>
      </c>
      <c r="F614" t="s">
        <v>608</v>
      </c>
      <c r="G614" s="3">
        <v>75000000</v>
      </c>
      <c r="H614" s="3">
        <v>22751979</v>
      </c>
      <c r="I614" s="3">
        <v>36751979</v>
      </c>
    </row>
    <row r="615" spans="1:9" x14ac:dyDescent="0.2">
      <c r="A615" s="5">
        <v>620</v>
      </c>
      <c r="B615" s="7">
        <v>12</v>
      </c>
      <c r="C615" s="5">
        <v>17</v>
      </c>
      <c r="D615" s="5">
        <v>2004</v>
      </c>
      <c r="E615" s="4">
        <v>38484</v>
      </c>
      <c r="F615" t="s">
        <v>609</v>
      </c>
      <c r="G615" s="3">
        <v>75000000</v>
      </c>
      <c r="H615" s="3">
        <v>21009180</v>
      </c>
      <c r="I615" s="3">
        <v>34009180</v>
      </c>
    </row>
    <row r="616" spans="1:9" x14ac:dyDescent="0.2">
      <c r="A616" s="5">
        <v>621</v>
      </c>
      <c r="B616" s="7">
        <v>10</v>
      </c>
      <c r="C616" s="5">
        <v>23</v>
      </c>
      <c r="D616" s="5">
        <v>1998</v>
      </c>
      <c r="E616" s="4">
        <v>36474</v>
      </c>
      <c r="F616" t="s">
        <v>610</v>
      </c>
      <c r="G616" s="3">
        <v>75000000</v>
      </c>
      <c r="H616" s="3">
        <v>14623082</v>
      </c>
      <c r="I616" s="3">
        <v>14623082</v>
      </c>
    </row>
    <row r="617" spans="1:9" x14ac:dyDescent="0.2">
      <c r="A617" s="5">
        <v>622</v>
      </c>
      <c r="B617" s="7">
        <v>1</v>
      </c>
      <c r="C617" s="5">
        <v>15</v>
      </c>
      <c r="D617" s="5">
        <v>1999</v>
      </c>
      <c r="E617" s="4">
        <v>36586</v>
      </c>
      <c r="F617" t="s">
        <v>611</v>
      </c>
      <c r="G617" s="3">
        <v>75000000</v>
      </c>
      <c r="H617" s="3">
        <v>14010690</v>
      </c>
      <c r="I617" s="3">
        <v>30626690</v>
      </c>
    </row>
    <row r="618" spans="1:9" x14ac:dyDescent="0.2">
      <c r="A618" s="5">
        <v>623</v>
      </c>
      <c r="B618" s="7">
        <v>2</v>
      </c>
      <c r="C618" s="5">
        <v>23</v>
      </c>
      <c r="D618" s="5">
        <v>2001</v>
      </c>
      <c r="E618" s="4">
        <v>37562</v>
      </c>
      <c r="F618" t="s">
        <v>612</v>
      </c>
      <c r="G618" s="3">
        <v>75000000</v>
      </c>
      <c r="H618" s="3">
        <v>5409517</v>
      </c>
      <c r="I618" s="3">
        <v>5409517</v>
      </c>
    </row>
    <row r="619" spans="1:9" x14ac:dyDescent="0.2">
      <c r="A619" s="5">
        <v>624</v>
      </c>
      <c r="B619" s="7">
        <v>7</v>
      </c>
      <c r="C619" s="5">
        <v>10</v>
      </c>
      <c r="D619" s="5">
        <v>2015</v>
      </c>
      <c r="E619" s="4">
        <v>42284</v>
      </c>
      <c r="F619" t="s">
        <v>613</v>
      </c>
      <c r="G619" s="3">
        <v>74000000</v>
      </c>
      <c r="H619" s="3">
        <v>336045770</v>
      </c>
      <c r="I619" s="3">
        <v>1167245366</v>
      </c>
    </row>
    <row r="620" spans="1:9" x14ac:dyDescent="0.2">
      <c r="A620" s="5">
        <v>625</v>
      </c>
      <c r="B620" s="7">
        <v>2</v>
      </c>
      <c r="C620" s="5">
        <v>6</v>
      </c>
      <c r="D620" s="5">
        <v>2015</v>
      </c>
      <c r="E620" s="4">
        <v>42157</v>
      </c>
      <c r="F620" t="s">
        <v>614</v>
      </c>
      <c r="G620" s="3">
        <v>74000000</v>
      </c>
      <c r="H620" s="3">
        <v>162994032</v>
      </c>
      <c r="I620" s="3">
        <v>311594032</v>
      </c>
    </row>
    <row r="621" spans="1:9" x14ac:dyDescent="0.2">
      <c r="A621" s="5">
        <v>626</v>
      </c>
      <c r="B621" s="7">
        <v>11</v>
      </c>
      <c r="C621" s="5">
        <v>22</v>
      </c>
      <c r="D621" s="5">
        <v>2000</v>
      </c>
      <c r="E621" s="4">
        <v>37175</v>
      </c>
      <c r="F621" t="s">
        <v>615</v>
      </c>
      <c r="G621" s="3">
        <v>73243106</v>
      </c>
      <c r="H621" s="3">
        <v>94999143</v>
      </c>
      <c r="I621" s="3">
        <v>248099143</v>
      </c>
    </row>
    <row r="622" spans="1:9" x14ac:dyDescent="0.2">
      <c r="A622" s="5">
        <v>627</v>
      </c>
      <c r="B622" s="7">
        <v>8</v>
      </c>
      <c r="C622" s="5">
        <v>4</v>
      </c>
      <c r="D622" s="5">
        <v>2006</v>
      </c>
      <c r="E622" s="4">
        <v>38815</v>
      </c>
      <c r="F622" t="s">
        <v>616</v>
      </c>
      <c r="G622" s="3">
        <v>73000000</v>
      </c>
      <c r="H622" s="3">
        <v>148213377</v>
      </c>
      <c r="I622" s="3">
        <v>162870525</v>
      </c>
    </row>
    <row r="623" spans="1:9" x14ac:dyDescent="0.2">
      <c r="A623" s="5">
        <v>628</v>
      </c>
      <c r="B623" s="7">
        <v>5</v>
      </c>
      <c r="C623" s="5">
        <v>20</v>
      </c>
      <c r="D623" s="5">
        <v>2016</v>
      </c>
      <c r="E623" s="4">
        <v>42952</v>
      </c>
      <c r="F623" t="s">
        <v>617</v>
      </c>
      <c r="G623" s="3">
        <v>73000000</v>
      </c>
      <c r="H623" s="3">
        <v>107509366</v>
      </c>
      <c r="I623" s="3">
        <v>352829528</v>
      </c>
    </row>
    <row r="624" spans="1:9" x14ac:dyDescent="0.2">
      <c r="A624" s="5">
        <v>629</v>
      </c>
      <c r="B624" s="7">
        <v>8</v>
      </c>
      <c r="C624" s="5">
        <v>7</v>
      </c>
      <c r="D624" s="5">
        <v>1998</v>
      </c>
      <c r="E624" s="4">
        <v>35984</v>
      </c>
      <c r="F624" t="s">
        <v>618</v>
      </c>
      <c r="G624" s="3">
        <v>73000000</v>
      </c>
      <c r="H624" s="3">
        <v>55591409</v>
      </c>
      <c r="I624" s="3">
        <v>103891409</v>
      </c>
    </row>
    <row r="625" spans="1:9" x14ac:dyDescent="0.2">
      <c r="A625" s="5">
        <v>630</v>
      </c>
      <c r="B625" s="7">
        <v>2</v>
      </c>
      <c r="C625" s="5">
        <v>13</v>
      </c>
      <c r="D625" s="5">
        <v>1998</v>
      </c>
      <c r="E625" s="4">
        <v>36162</v>
      </c>
      <c r="F625" t="s">
        <v>619</v>
      </c>
      <c r="G625" s="3">
        <v>73000000</v>
      </c>
      <c r="H625" s="3">
        <v>37068294</v>
      </c>
      <c r="I625" s="3">
        <v>50168294</v>
      </c>
    </row>
    <row r="626" spans="1:9" x14ac:dyDescent="0.2">
      <c r="A626" s="5">
        <v>631</v>
      </c>
      <c r="B626" s="7">
        <v>7</v>
      </c>
      <c r="C626" s="5">
        <v>27</v>
      </c>
      <c r="D626" s="5">
        <v>2007</v>
      </c>
      <c r="E626" s="4">
        <v>39879</v>
      </c>
      <c r="F626" t="s">
        <v>620</v>
      </c>
      <c r="G626" s="3">
        <v>72500000</v>
      </c>
      <c r="H626" s="3">
        <v>183135014</v>
      </c>
      <c r="I626" s="3">
        <v>527071022</v>
      </c>
    </row>
    <row r="627" spans="1:9" x14ac:dyDescent="0.2">
      <c r="A627" s="5">
        <v>632</v>
      </c>
      <c r="B627" s="7">
        <v>2</v>
      </c>
      <c r="C627" s="5">
        <v>8</v>
      </c>
      <c r="D627" s="5">
        <v>2008</v>
      </c>
      <c r="E627" s="4">
        <v>39662</v>
      </c>
      <c r="F627" t="s">
        <v>621</v>
      </c>
      <c r="G627" s="3">
        <v>72500000</v>
      </c>
      <c r="H627" s="3">
        <v>70231041</v>
      </c>
      <c r="I627" s="3">
        <v>109362966</v>
      </c>
    </row>
    <row r="628" spans="1:9" x14ac:dyDescent="0.2">
      <c r="A628" s="5">
        <v>633</v>
      </c>
      <c r="B628" s="7">
        <v>7</v>
      </c>
      <c r="C628" s="5">
        <v>31</v>
      </c>
      <c r="D628" s="5">
        <v>2009</v>
      </c>
      <c r="E628" s="4">
        <v>40731</v>
      </c>
      <c r="F628" t="s">
        <v>622</v>
      </c>
      <c r="G628" s="3">
        <v>72500000</v>
      </c>
      <c r="H628" s="3">
        <v>51855045</v>
      </c>
      <c r="I628" s="3">
        <v>71880305</v>
      </c>
    </row>
    <row r="629" spans="1:9" x14ac:dyDescent="0.2">
      <c r="A629" s="5">
        <v>634</v>
      </c>
      <c r="B629" s="7">
        <v>9</v>
      </c>
      <c r="C629" s="5">
        <v>28</v>
      </c>
      <c r="D629" s="5">
        <v>2007</v>
      </c>
      <c r="E629" s="4">
        <v>39912</v>
      </c>
      <c r="F629" t="s">
        <v>623</v>
      </c>
      <c r="G629" s="3">
        <v>72500000</v>
      </c>
      <c r="H629" s="3">
        <v>47467250</v>
      </c>
      <c r="I629" s="3">
        <v>86509602</v>
      </c>
    </row>
    <row r="630" spans="1:9" x14ac:dyDescent="0.2">
      <c r="A630" s="5">
        <v>635</v>
      </c>
      <c r="B630" s="7">
        <v>6</v>
      </c>
      <c r="C630" s="5">
        <v>22</v>
      </c>
      <c r="D630" s="5">
        <v>2001</v>
      </c>
      <c r="E630" s="4">
        <v>37535</v>
      </c>
      <c r="F630" t="s">
        <v>624</v>
      </c>
      <c r="G630" s="3">
        <v>72000000</v>
      </c>
      <c r="H630" s="3">
        <v>112950721</v>
      </c>
      <c r="I630" s="3">
        <v>176101721</v>
      </c>
    </row>
    <row r="631" spans="1:9" x14ac:dyDescent="0.2">
      <c r="A631" s="5">
        <v>636</v>
      </c>
      <c r="B631" s="7">
        <v>5</v>
      </c>
      <c r="C631" s="5">
        <v>24</v>
      </c>
      <c r="D631" s="5">
        <v>1995</v>
      </c>
      <c r="E631" s="4">
        <v>35404</v>
      </c>
      <c r="F631" t="s">
        <v>625</v>
      </c>
      <c r="G631" s="3">
        <v>72000000</v>
      </c>
      <c r="H631" s="3">
        <v>75545647</v>
      </c>
      <c r="I631" s="3">
        <v>209045522</v>
      </c>
    </row>
    <row r="632" spans="1:9" x14ac:dyDescent="0.2">
      <c r="A632" s="5">
        <v>637</v>
      </c>
      <c r="B632" s="7">
        <v>11</v>
      </c>
      <c r="C632" s="5">
        <v>4</v>
      </c>
      <c r="D632" s="5">
        <v>2005</v>
      </c>
      <c r="E632" s="4">
        <v>38453</v>
      </c>
      <c r="F632" t="s">
        <v>626</v>
      </c>
      <c r="G632" s="3">
        <v>72000000</v>
      </c>
      <c r="H632" s="3">
        <v>62647540</v>
      </c>
      <c r="I632" s="3">
        <v>96947540</v>
      </c>
    </row>
    <row r="633" spans="1:9" x14ac:dyDescent="0.2">
      <c r="A633" s="5">
        <v>638</v>
      </c>
      <c r="B633" s="7">
        <v>4</v>
      </c>
      <c r="C633" s="5">
        <v>27</v>
      </c>
      <c r="D633" s="5">
        <v>2001</v>
      </c>
      <c r="E633" s="4">
        <v>37684</v>
      </c>
      <c r="F633" t="s">
        <v>627</v>
      </c>
      <c r="G633" s="3">
        <v>72000000</v>
      </c>
      <c r="H633" s="3">
        <v>32616869</v>
      </c>
      <c r="I633" s="3">
        <v>54616869</v>
      </c>
    </row>
    <row r="634" spans="1:9" x14ac:dyDescent="0.2">
      <c r="A634" s="5">
        <v>639</v>
      </c>
      <c r="B634" s="7">
        <v>12</v>
      </c>
      <c r="C634" s="5">
        <v>21</v>
      </c>
      <c r="D634" s="5">
        <v>2001</v>
      </c>
      <c r="E634" s="4">
        <v>37511</v>
      </c>
      <c r="F634" t="s">
        <v>628</v>
      </c>
      <c r="G634" s="3">
        <v>72000000</v>
      </c>
      <c r="H634" s="3">
        <v>27796042</v>
      </c>
      <c r="I634" s="3">
        <v>37306334</v>
      </c>
    </row>
    <row r="635" spans="1:9" x14ac:dyDescent="0.2">
      <c r="A635" s="5">
        <v>640</v>
      </c>
      <c r="B635" s="7">
        <v>6</v>
      </c>
      <c r="C635" s="5">
        <v>25</v>
      </c>
      <c r="D635" s="5">
        <v>2004</v>
      </c>
      <c r="E635" s="4">
        <v>38723</v>
      </c>
      <c r="F635" t="s">
        <v>629</v>
      </c>
      <c r="G635" s="3">
        <v>72000000</v>
      </c>
      <c r="H635" s="3">
        <v>19176754</v>
      </c>
      <c r="I635" s="3">
        <v>62176754</v>
      </c>
    </row>
    <row r="636" spans="1:9" x14ac:dyDescent="0.2">
      <c r="A636" s="5">
        <v>641</v>
      </c>
      <c r="B636" s="7">
        <v>7</v>
      </c>
      <c r="C636" s="5">
        <v>30</v>
      </c>
      <c r="D636" s="5">
        <v>2004</v>
      </c>
      <c r="E636" s="4">
        <v>38875</v>
      </c>
      <c r="F636" t="s">
        <v>630</v>
      </c>
      <c r="G636" s="3">
        <v>71682975</v>
      </c>
      <c r="H636" s="3">
        <v>114197520</v>
      </c>
      <c r="I636" s="3">
        <v>257641634</v>
      </c>
    </row>
    <row r="637" spans="1:9" x14ac:dyDescent="0.2">
      <c r="A637" s="5">
        <v>642</v>
      </c>
      <c r="B637" s="7">
        <v>6</v>
      </c>
      <c r="C637" s="5">
        <v>26</v>
      </c>
      <c r="D637" s="5">
        <v>1998</v>
      </c>
      <c r="E637" s="4">
        <v>36562</v>
      </c>
      <c r="F637" t="s">
        <v>631</v>
      </c>
      <c r="G637" s="3">
        <v>71500000</v>
      </c>
      <c r="H637" s="3">
        <v>144156605</v>
      </c>
      <c r="I637" s="3">
        <v>294156605</v>
      </c>
    </row>
    <row r="638" spans="1:9" x14ac:dyDescent="0.2">
      <c r="A638" s="5">
        <v>643</v>
      </c>
      <c r="B638" s="7">
        <v>8</v>
      </c>
      <c r="C638" s="5">
        <v>2</v>
      </c>
      <c r="D638" s="5">
        <v>2002</v>
      </c>
      <c r="E638" s="4">
        <v>37295</v>
      </c>
      <c r="F638" t="s">
        <v>632</v>
      </c>
      <c r="G638" s="3">
        <v>70702619</v>
      </c>
      <c r="H638" s="3">
        <v>227969295</v>
      </c>
      <c r="I638" s="3">
        <v>408269295</v>
      </c>
    </row>
    <row r="639" spans="1:9" x14ac:dyDescent="0.2">
      <c r="A639" s="5">
        <v>644</v>
      </c>
      <c r="B639" s="7">
        <v>5</v>
      </c>
      <c r="C639" s="5">
        <v>19</v>
      </c>
      <c r="D639" s="5">
        <v>2004</v>
      </c>
      <c r="E639" s="4">
        <v>38538</v>
      </c>
      <c r="F639" t="s">
        <v>633</v>
      </c>
      <c r="G639" s="3">
        <v>70000000</v>
      </c>
      <c r="H639" s="3">
        <v>441226247</v>
      </c>
      <c r="I639" s="3">
        <v>937008132</v>
      </c>
    </row>
    <row r="640" spans="1:9" x14ac:dyDescent="0.2">
      <c r="A640" s="5">
        <v>645</v>
      </c>
      <c r="B640" s="7">
        <v>6</v>
      </c>
      <c r="C640" s="5">
        <v>9</v>
      </c>
      <c r="D640" s="5">
        <v>2006</v>
      </c>
      <c r="E640" s="4">
        <v>38966</v>
      </c>
      <c r="F640" t="s">
        <v>634</v>
      </c>
      <c r="G640" s="3">
        <v>70000000</v>
      </c>
      <c r="H640" s="3">
        <v>244082982</v>
      </c>
      <c r="I640" s="3">
        <v>461651246</v>
      </c>
    </row>
    <row r="641" spans="1:9" x14ac:dyDescent="0.2">
      <c r="A641" s="5">
        <v>646</v>
      </c>
      <c r="B641" s="7">
        <v>12</v>
      </c>
      <c r="C641" s="5">
        <v>23</v>
      </c>
      <c r="D641" s="5">
        <v>2009</v>
      </c>
      <c r="E641" s="4">
        <v>40494</v>
      </c>
      <c r="F641" t="s">
        <v>635</v>
      </c>
      <c r="G641" s="3">
        <v>70000000</v>
      </c>
      <c r="H641" s="3">
        <v>219614612</v>
      </c>
      <c r="I641" s="3">
        <v>443483213</v>
      </c>
    </row>
    <row r="642" spans="1:9" x14ac:dyDescent="0.2">
      <c r="A642" s="5">
        <v>647</v>
      </c>
      <c r="B642" s="7">
        <v>6</v>
      </c>
      <c r="C642" s="5">
        <v>22</v>
      </c>
      <c r="D642" s="5">
        <v>1988</v>
      </c>
      <c r="E642" s="4">
        <v>32787</v>
      </c>
      <c r="F642" t="s">
        <v>636</v>
      </c>
      <c r="G642" s="3">
        <v>70000000</v>
      </c>
      <c r="H642" s="3">
        <v>154112492</v>
      </c>
      <c r="I642" s="3">
        <v>351500000</v>
      </c>
    </row>
    <row r="643" spans="1:9" x14ac:dyDescent="0.2">
      <c r="A643" s="5">
        <v>648</v>
      </c>
      <c r="B643" s="7">
        <v>7</v>
      </c>
      <c r="C643" s="5">
        <v>30</v>
      </c>
      <c r="D643" s="5">
        <v>1999</v>
      </c>
      <c r="E643" s="4">
        <v>37049</v>
      </c>
      <c r="F643" t="s">
        <v>637</v>
      </c>
      <c r="G643" s="3">
        <v>70000000</v>
      </c>
      <c r="H643" s="3">
        <v>152257509</v>
      </c>
      <c r="I643" s="3">
        <v>310138178</v>
      </c>
    </row>
    <row r="644" spans="1:9" x14ac:dyDescent="0.2">
      <c r="A644" s="5">
        <v>649</v>
      </c>
      <c r="B644" s="7">
        <v>8</v>
      </c>
      <c r="C644" s="5">
        <v>9</v>
      </c>
      <c r="D644" s="5">
        <v>2002</v>
      </c>
      <c r="E644" s="4">
        <v>37507</v>
      </c>
      <c r="F644" t="s">
        <v>638</v>
      </c>
      <c r="G644" s="3">
        <v>70000000</v>
      </c>
      <c r="H644" s="3">
        <v>141930000</v>
      </c>
      <c r="I644" s="3">
        <v>267200000</v>
      </c>
    </row>
    <row r="645" spans="1:9" x14ac:dyDescent="0.2">
      <c r="A645" s="5">
        <v>650</v>
      </c>
      <c r="B645" s="7">
        <v>11</v>
      </c>
      <c r="C645" s="5">
        <v>8</v>
      </c>
      <c r="D645" s="5">
        <v>1996</v>
      </c>
      <c r="E645" s="4">
        <v>35288</v>
      </c>
      <c r="F645" t="s">
        <v>639</v>
      </c>
      <c r="G645" s="3">
        <v>70000000</v>
      </c>
      <c r="H645" s="3">
        <v>136492681</v>
      </c>
      <c r="I645" s="3">
        <v>308700000</v>
      </c>
    </row>
    <row r="646" spans="1:9" x14ac:dyDescent="0.2">
      <c r="A646" s="5">
        <v>651</v>
      </c>
      <c r="B646" s="7">
        <v>8</v>
      </c>
      <c r="C646" s="5">
        <v>21</v>
      </c>
      <c r="D646" s="5">
        <v>2009</v>
      </c>
      <c r="E646" s="4">
        <v>40429</v>
      </c>
      <c r="F646" t="s">
        <v>640</v>
      </c>
      <c r="G646" s="3">
        <v>70000000</v>
      </c>
      <c r="H646" s="3">
        <v>120774594</v>
      </c>
      <c r="I646" s="3">
        <v>316915264</v>
      </c>
    </row>
    <row r="647" spans="1:9" x14ac:dyDescent="0.2">
      <c r="A647" s="5">
        <v>652</v>
      </c>
      <c r="B647" s="7">
        <v>12</v>
      </c>
      <c r="C647" s="5">
        <v>11</v>
      </c>
      <c r="D647" s="5">
        <v>1991</v>
      </c>
      <c r="E647" s="4">
        <v>33554</v>
      </c>
      <c r="F647" t="s">
        <v>641</v>
      </c>
      <c r="G647" s="3">
        <v>70000000</v>
      </c>
      <c r="H647" s="3">
        <v>119654823</v>
      </c>
      <c r="I647" s="3">
        <v>300854823</v>
      </c>
    </row>
    <row r="648" spans="1:9" x14ac:dyDescent="0.2">
      <c r="A648" s="5">
        <v>653</v>
      </c>
      <c r="B648" s="7">
        <v>7</v>
      </c>
      <c r="C648" s="5">
        <v>3</v>
      </c>
      <c r="D648" s="5">
        <v>1990</v>
      </c>
      <c r="E648" s="4">
        <v>32939</v>
      </c>
      <c r="F648" t="s">
        <v>642</v>
      </c>
      <c r="G648" s="3">
        <v>70000000</v>
      </c>
      <c r="H648" s="3">
        <v>117323878</v>
      </c>
      <c r="I648" s="3">
        <v>239814025</v>
      </c>
    </row>
    <row r="649" spans="1:9" x14ac:dyDescent="0.2">
      <c r="A649" s="5">
        <v>654</v>
      </c>
      <c r="B649" s="7">
        <v>8</v>
      </c>
      <c r="C649" s="5">
        <v>8</v>
      </c>
      <c r="D649" s="5">
        <v>2003</v>
      </c>
      <c r="E649" s="4">
        <v>37841</v>
      </c>
      <c r="F649" t="s">
        <v>643</v>
      </c>
      <c r="G649" s="3">
        <v>70000000</v>
      </c>
      <c r="H649" s="3">
        <v>116877597</v>
      </c>
      <c r="I649" s="3">
        <v>207154748</v>
      </c>
    </row>
    <row r="650" spans="1:9" x14ac:dyDescent="0.2">
      <c r="A650" s="5">
        <v>655</v>
      </c>
      <c r="B650" s="7">
        <v>11</v>
      </c>
      <c r="C650" s="5">
        <v>19</v>
      </c>
      <c r="D650" s="5">
        <v>1999</v>
      </c>
      <c r="E650" s="4">
        <v>36718</v>
      </c>
      <c r="F650" t="s">
        <v>644</v>
      </c>
      <c r="G650" s="3">
        <v>70000000</v>
      </c>
      <c r="H650" s="3">
        <v>101068340</v>
      </c>
      <c r="I650" s="3">
        <v>207068340</v>
      </c>
    </row>
    <row r="651" spans="1:9" x14ac:dyDescent="0.2">
      <c r="A651" s="5">
        <v>656</v>
      </c>
      <c r="B651" s="7">
        <v>12</v>
      </c>
      <c r="C651" s="5">
        <v>14</v>
      </c>
      <c r="D651" s="5">
        <v>2001</v>
      </c>
      <c r="E651" s="4">
        <v>37299</v>
      </c>
      <c r="F651" t="s">
        <v>645</v>
      </c>
      <c r="G651" s="3">
        <v>70000000</v>
      </c>
      <c r="H651" s="3">
        <v>100614858</v>
      </c>
      <c r="I651" s="3">
        <v>202726605</v>
      </c>
    </row>
    <row r="652" spans="1:9" x14ac:dyDescent="0.2">
      <c r="A652" s="5">
        <v>657</v>
      </c>
      <c r="B652" s="7">
        <v>6</v>
      </c>
      <c r="C652" s="5">
        <v>13</v>
      </c>
      <c r="D652" s="5">
        <v>1997</v>
      </c>
      <c r="E652" s="4">
        <v>35801</v>
      </c>
      <c r="F652" t="s">
        <v>345</v>
      </c>
      <c r="G652" s="3">
        <v>70000000</v>
      </c>
      <c r="H652" s="3">
        <v>99112101</v>
      </c>
      <c r="I652" s="3">
        <v>250700000</v>
      </c>
    </row>
    <row r="653" spans="1:9" x14ac:dyDescent="0.2">
      <c r="A653" s="5">
        <v>658</v>
      </c>
      <c r="B653" s="7">
        <v>3</v>
      </c>
      <c r="C653" s="5">
        <v>22</v>
      </c>
      <c r="D653" s="5">
        <v>2013</v>
      </c>
      <c r="E653" s="4">
        <v>41915</v>
      </c>
      <c r="F653" t="s">
        <v>646</v>
      </c>
      <c r="G653" s="3">
        <v>70000000</v>
      </c>
      <c r="H653" s="3">
        <v>98927592</v>
      </c>
      <c r="I653" s="3">
        <v>150562164</v>
      </c>
    </row>
    <row r="654" spans="1:9" x14ac:dyDescent="0.2">
      <c r="A654" s="5">
        <v>659</v>
      </c>
      <c r="B654" s="7">
        <v>3</v>
      </c>
      <c r="C654" s="5">
        <v>11</v>
      </c>
      <c r="D654" s="5">
        <v>2011</v>
      </c>
      <c r="E654" s="4">
        <v>40850</v>
      </c>
      <c r="F654" t="s">
        <v>647</v>
      </c>
      <c r="G654" s="3">
        <v>70000000</v>
      </c>
      <c r="H654" s="3">
        <v>83552429</v>
      </c>
      <c r="I654" s="3">
        <v>213463976</v>
      </c>
    </row>
    <row r="655" spans="1:9" x14ac:dyDescent="0.2">
      <c r="A655" s="5">
        <v>660</v>
      </c>
      <c r="B655" s="7">
        <v>8</v>
      </c>
      <c r="C655" s="5">
        <v>13</v>
      </c>
      <c r="D655" s="5">
        <v>2004</v>
      </c>
      <c r="E655" s="4">
        <v>38360</v>
      </c>
      <c r="F655" t="s">
        <v>648</v>
      </c>
      <c r="G655" s="3">
        <v>70000000</v>
      </c>
      <c r="H655" s="3">
        <v>80281096</v>
      </c>
      <c r="I655" s="3">
        <v>172543519</v>
      </c>
    </row>
    <row r="656" spans="1:9" x14ac:dyDescent="0.2">
      <c r="A656" s="5">
        <v>661</v>
      </c>
      <c r="B656" s="7">
        <v>12</v>
      </c>
      <c r="C656" s="5">
        <v>25</v>
      </c>
      <c r="D656" s="5">
        <v>2011</v>
      </c>
      <c r="E656" s="4">
        <v>41286</v>
      </c>
      <c r="F656" t="s">
        <v>649</v>
      </c>
      <c r="G656" s="3">
        <v>70000000</v>
      </c>
      <c r="H656" s="3">
        <v>79883359</v>
      </c>
      <c r="I656" s="3">
        <v>156815529</v>
      </c>
    </row>
    <row r="657" spans="1:9" x14ac:dyDescent="0.2">
      <c r="A657" s="5">
        <v>662</v>
      </c>
      <c r="B657" s="7">
        <v>3</v>
      </c>
      <c r="C657" s="5">
        <v>1</v>
      </c>
      <c r="D657" s="5">
        <v>2002</v>
      </c>
      <c r="E657" s="4">
        <v>37259</v>
      </c>
      <c r="F657" t="s">
        <v>650</v>
      </c>
      <c r="G657" s="3">
        <v>70000000</v>
      </c>
      <c r="H657" s="3">
        <v>78120196</v>
      </c>
      <c r="I657" s="3">
        <v>114658262</v>
      </c>
    </row>
    <row r="658" spans="1:9" x14ac:dyDescent="0.2">
      <c r="A658" s="5">
        <v>663</v>
      </c>
      <c r="B658" s="7">
        <v>2</v>
      </c>
      <c r="C658" s="5">
        <v>7</v>
      </c>
      <c r="D658" s="5">
        <v>2014</v>
      </c>
      <c r="E658" s="4">
        <v>41822</v>
      </c>
      <c r="F658" t="s">
        <v>651</v>
      </c>
      <c r="G658" s="3">
        <v>70000000</v>
      </c>
      <c r="H658" s="3">
        <v>78031620</v>
      </c>
      <c r="I658" s="3">
        <v>158702748</v>
      </c>
    </row>
    <row r="659" spans="1:9" x14ac:dyDescent="0.2">
      <c r="A659" s="5">
        <v>664</v>
      </c>
      <c r="B659" s="7">
        <v>9</v>
      </c>
      <c r="C659" s="5">
        <v>23</v>
      </c>
      <c r="D659" s="5">
        <v>2016</v>
      </c>
      <c r="E659" s="4">
        <v>43048</v>
      </c>
      <c r="F659" t="s">
        <v>652</v>
      </c>
      <c r="G659" s="3">
        <v>70000000</v>
      </c>
      <c r="H659" s="3">
        <v>72679278</v>
      </c>
      <c r="I659" s="3">
        <v>174102281</v>
      </c>
    </row>
    <row r="660" spans="1:9" x14ac:dyDescent="0.2">
      <c r="A660" s="5">
        <v>665</v>
      </c>
      <c r="B660" s="7">
        <v>12</v>
      </c>
      <c r="C660" s="5">
        <v>11</v>
      </c>
      <c r="D660" s="5">
        <v>1998</v>
      </c>
      <c r="E660" s="4">
        <v>36111</v>
      </c>
      <c r="F660" t="s">
        <v>653</v>
      </c>
      <c r="G660" s="3">
        <v>70000000</v>
      </c>
      <c r="H660" s="3">
        <v>70187658</v>
      </c>
      <c r="I660" s="3">
        <v>117800000</v>
      </c>
    </row>
    <row r="661" spans="1:9" x14ac:dyDescent="0.2">
      <c r="A661" s="5">
        <v>666</v>
      </c>
      <c r="B661" s="7">
        <v>12</v>
      </c>
      <c r="C661" s="5">
        <v>10</v>
      </c>
      <c r="D661" s="5">
        <v>2003</v>
      </c>
      <c r="E661" s="4">
        <v>37906</v>
      </c>
      <c r="F661" t="s">
        <v>654</v>
      </c>
      <c r="G661" s="3">
        <v>70000000</v>
      </c>
      <c r="H661" s="3">
        <v>66432867</v>
      </c>
      <c r="I661" s="3">
        <v>123954323</v>
      </c>
    </row>
    <row r="662" spans="1:9" x14ac:dyDescent="0.2">
      <c r="A662" s="5">
        <v>667</v>
      </c>
      <c r="B662" s="7">
        <v>6</v>
      </c>
      <c r="C662" s="5">
        <v>17</v>
      </c>
      <c r="D662" s="5">
        <v>1994</v>
      </c>
      <c r="E662" s="4">
        <v>34825</v>
      </c>
      <c r="F662" t="s">
        <v>655</v>
      </c>
      <c r="G662" s="3">
        <v>70000000</v>
      </c>
      <c r="H662" s="3">
        <v>65011757</v>
      </c>
      <c r="I662" s="3">
        <v>131011757</v>
      </c>
    </row>
    <row r="663" spans="1:9" x14ac:dyDescent="0.2">
      <c r="A663" s="5">
        <v>668</v>
      </c>
      <c r="B663" s="7">
        <v>1</v>
      </c>
      <c r="C663" s="5">
        <v>20</v>
      </c>
      <c r="D663" s="5">
        <v>2012</v>
      </c>
      <c r="E663" s="4">
        <v>41487</v>
      </c>
      <c r="F663" t="s">
        <v>656</v>
      </c>
      <c r="G663" s="3">
        <v>70000000</v>
      </c>
      <c r="H663" s="3">
        <v>62321039</v>
      </c>
      <c r="I663" s="3">
        <v>160379930</v>
      </c>
    </row>
    <row r="664" spans="1:9" x14ac:dyDescent="0.2">
      <c r="A664" s="5">
        <v>669</v>
      </c>
      <c r="B664" s="7">
        <v>10</v>
      </c>
      <c r="C664" s="5">
        <v>10</v>
      </c>
      <c r="D664" s="5">
        <v>2014</v>
      </c>
      <c r="E664" s="4">
        <v>41922</v>
      </c>
      <c r="F664" t="s">
        <v>657</v>
      </c>
      <c r="G664" s="3">
        <v>70000000</v>
      </c>
      <c r="H664" s="3">
        <v>55991880</v>
      </c>
      <c r="I664" s="3">
        <v>220241723</v>
      </c>
    </row>
    <row r="665" spans="1:9" x14ac:dyDescent="0.2">
      <c r="A665" s="5">
        <v>670</v>
      </c>
      <c r="B665" s="7">
        <v>9</v>
      </c>
      <c r="C665" s="5">
        <v>29</v>
      </c>
      <c r="D665" s="5">
        <v>2006</v>
      </c>
      <c r="E665" s="4">
        <v>39577</v>
      </c>
      <c r="F665" t="s">
        <v>658</v>
      </c>
      <c r="G665" s="3">
        <v>70000000</v>
      </c>
      <c r="H665" s="3">
        <v>55011732</v>
      </c>
      <c r="I665" s="3">
        <v>94973540</v>
      </c>
    </row>
    <row r="666" spans="1:9" x14ac:dyDescent="0.2">
      <c r="A666" s="5">
        <v>671</v>
      </c>
      <c r="B666" s="7">
        <v>8</v>
      </c>
      <c r="C666" s="5">
        <v>9</v>
      </c>
      <c r="D666" s="5">
        <v>1989</v>
      </c>
      <c r="E666" s="4">
        <v>32759</v>
      </c>
      <c r="F666" t="s">
        <v>659</v>
      </c>
      <c r="G666" s="3">
        <v>70000000</v>
      </c>
      <c r="H666" s="3">
        <v>54243125</v>
      </c>
      <c r="I666" s="3">
        <v>54243125</v>
      </c>
    </row>
    <row r="667" spans="1:9" x14ac:dyDescent="0.2">
      <c r="A667" s="5">
        <v>672</v>
      </c>
      <c r="B667" s="7">
        <v>9</v>
      </c>
      <c r="C667" s="5">
        <v>24</v>
      </c>
      <c r="D667" s="5">
        <v>2010</v>
      </c>
      <c r="E667" s="4">
        <v>40886</v>
      </c>
      <c r="F667" t="s">
        <v>660</v>
      </c>
      <c r="G667" s="3">
        <v>70000000</v>
      </c>
      <c r="H667" s="3">
        <v>52474616</v>
      </c>
      <c r="I667" s="3">
        <v>137431619</v>
      </c>
    </row>
    <row r="668" spans="1:9" x14ac:dyDescent="0.2">
      <c r="A668" s="5">
        <v>673</v>
      </c>
      <c r="B668" s="7">
        <v>1</v>
      </c>
      <c r="C668" s="5">
        <v>14</v>
      </c>
      <c r="D668" s="5">
        <v>2011</v>
      </c>
      <c r="E668" s="4">
        <v>40940</v>
      </c>
      <c r="F668" t="s">
        <v>661</v>
      </c>
      <c r="G668" s="3">
        <v>70000000</v>
      </c>
      <c r="H668" s="3">
        <v>48475290</v>
      </c>
      <c r="I668" s="3">
        <v>70546865</v>
      </c>
    </row>
    <row r="669" spans="1:9" x14ac:dyDescent="0.2">
      <c r="A669" s="5">
        <v>674</v>
      </c>
      <c r="B669" s="7">
        <v>12</v>
      </c>
      <c r="C669" s="5">
        <v>25</v>
      </c>
      <c r="D669" s="5">
        <v>2005</v>
      </c>
      <c r="E669" s="4">
        <v>39094</v>
      </c>
      <c r="F669" t="s">
        <v>662</v>
      </c>
      <c r="G669" s="3">
        <v>70000000</v>
      </c>
      <c r="H669" s="3">
        <v>42996140</v>
      </c>
      <c r="I669" s="3">
        <v>88933562</v>
      </c>
    </row>
    <row r="670" spans="1:9" x14ac:dyDescent="0.2">
      <c r="A670" s="5">
        <v>675</v>
      </c>
      <c r="B670" s="7">
        <v>11</v>
      </c>
      <c r="C670" s="5">
        <v>6</v>
      </c>
      <c r="D670" s="5">
        <v>1998</v>
      </c>
      <c r="E670" s="4">
        <v>35957</v>
      </c>
      <c r="F670" t="s">
        <v>663</v>
      </c>
      <c r="G670" s="3">
        <v>70000000</v>
      </c>
      <c r="H670" s="3">
        <v>40934175</v>
      </c>
      <c r="I670" s="3">
        <v>116625798</v>
      </c>
    </row>
    <row r="671" spans="1:9" x14ac:dyDescent="0.2">
      <c r="A671" s="5">
        <v>676</v>
      </c>
      <c r="B671" s="7">
        <v>8</v>
      </c>
      <c r="C671" s="5">
        <v>10</v>
      </c>
      <c r="D671" s="5">
        <v>2007</v>
      </c>
      <c r="E671" s="4">
        <v>39363</v>
      </c>
      <c r="F671" t="s">
        <v>664</v>
      </c>
      <c r="G671" s="3">
        <v>70000000</v>
      </c>
      <c r="H671" s="3">
        <v>38634938</v>
      </c>
      <c r="I671" s="3">
        <v>137022245</v>
      </c>
    </row>
    <row r="672" spans="1:9" x14ac:dyDescent="0.2">
      <c r="A672" s="5">
        <v>677</v>
      </c>
      <c r="B672" s="7">
        <v>6</v>
      </c>
      <c r="C672" s="5">
        <v>15</v>
      </c>
      <c r="D672" s="5">
        <v>2012</v>
      </c>
      <c r="E672" s="4">
        <v>41339</v>
      </c>
      <c r="F672" t="s">
        <v>665</v>
      </c>
      <c r="G672" s="3">
        <v>70000000</v>
      </c>
      <c r="H672" s="3">
        <v>38518613</v>
      </c>
      <c r="I672" s="3">
        <v>61031932</v>
      </c>
    </row>
    <row r="673" spans="1:9" x14ac:dyDescent="0.2">
      <c r="A673" s="5">
        <v>678</v>
      </c>
      <c r="B673" s="7">
        <v>10</v>
      </c>
      <c r="C673" s="5">
        <v>8</v>
      </c>
      <c r="D673" s="5">
        <v>1997</v>
      </c>
      <c r="E673" s="4">
        <v>35652</v>
      </c>
      <c r="F673" t="s">
        <v>666</v>
      </c>
      <c r="G673" s="3">
        <v>70000000</v>
      </c>
      <c r="H673" s="3">
        <v>37945884</v>
      </c>
      <c r="I673" s="3">
        <v>131445884</v>
      </c>
    </row>
    <row r="674" spans="1:9" x14ac:dyDescent="0.2">
      <c r="A674" s="5">
        <v>679</v>
      </c>
      <c r="B674" s="7">
        <v>9</v>
      </c>
      <c r="C674" s="5">
        <v>17</v>
      </c>
      <c r="D674" s="5">
        <v>2004</v>
      </c>
      <c r="E674" s="4">
        <v>38481</v>
      </c>
      <c r="F674" t="s">
        <v>667</v>
      </c>
      <c r="G674" s="3">
        <v>70000000</v>
      </c>
      <c r="H674" s="3">
        <v>37760080</v>
      </c>
      <c r="I674" s="3">
        <v>49730854</v>
      </c>
    </row>
    <row r="675" spans="1:9" x14ac:dyDescent="0.2">
      <c r="A675" s="5">
        <v>680</v>
      </c>
      <c r="B675" s="7">
        <v>11</v>
      </c>
      <c r="C675" s="5">
        <v>1</v>
      </c>
      <c r="D675" s="5">
        <v>2002</v>
      </c>
      <c r="E675" s="4">
        <v>37267</v>
      </c>
      <c r="F675" t="s">
        <v>668</v>
      </c>
      <c r="G675" s="3">
        <v>70000000</v>
      </c>
      <c r="H675" s="3">
        <v>33561137</v>
      </c>
      <c r="I675" s="3">
        <v>60279822</v>
      </c>
    </row>
    <row r="676" spans="1:9" x14ac:dyDescent="0.2">
      <c r="A676" s="5">
        <v>681</v>
      </c>
      <c r="B676" s="7">
        <v>6</v>
      </c>
      <c r="C676" s="5">
        <v>7</v>
      </c>
      <c r="D676" s="5">
        <v>2002</v>
      </c>
      <c r="E676" s="4">
        <v>37443</v>
      </c>
      <c r="F676" t="s">
        <v>669</v>
      </c>
      <c r="G676" s="3">
        <v>70000000</v>
      </c>
      <c r="H676" s="3">
        <v>30157016</v>
      </c>
      <c r="I676" s="3">
        <v>69157016</v>
      </c>
    </row>
    <row r="677" spans="1:9" x14ac:dyDescent="0.2">
      <c r="A677" s="5">
        <v>682</v>
      </c>
      <c r="B677" s="7">
        <v>10</v>
      </c>
      <c r="C677" s="5">
        <v>21</v>
      </c>
      <c r="D677" s="5">
        <v>2005</v>
      </c>
      <c r="E677" s="4">
        <v>38970</v>
      </c>
      <c r="F677" t="s">
        <v>670</v>
      </c>
      <c r="G677" s="3">
        <v>70000000</v>
      </c>
      <c r="H677" s="3">
        <v>28212337</v>
      </c>
      <c r="I677" s="3">
        <v>54612337</v>
      </c>
    </row>
    <row r="678" spans="1:9" x14ac:dyDescent="0.2">
      <c r="A678" s="5">
        <v>683</v>
      </c>
      <c r="B678" s="7">
        <v>1</v>
      </c>
      <c r="C678" s="5">
        <v>29</v>
      </c>
      <c r="D678" s="5">
        <v>2016</v>
      </c>
      <c r="E678" s="4">
        <v>43221</v>
      </c>
      <c r="F678" t="s">
        <v>671</v>
      </c>
      <c r="G678" s="3">
        <v>70000000</v>
      </c>
      <c r="H678" s="3">
        <v>27569558</v>
      </c>
      <c r="I678" s="3">
        <v>49252761</v>
      </c>
    </row>
    <row r="679" spans="1:9" x14ac:dyDescent="0.2">
      <c r="A679" s="5">
        <v>684</v>
      </c>
      <c r="B679" s="7">
        <v>10</v>
      </c>
      <c r="C679" s="5">
        <v>18</v>
      </c>
      <c r="D679" s="5">
        <v>2013</v>
      </c>
      <c r="E679" s="4">
        <v>41800</v>
      </c>
      <c r="F679" t="s">
        <v>672</v>
      </c>
      <c r="G679" s="3">
        <v>70000000</v>
      </c>
      <c r="H679" s="3">
        <v>25135965</v>
      </c>
      <c r="I679" s="3">
        <v>103735965</v>
      </c>
    </row>
    <row r="680" spans="1:9" x14ac:dyDescent="0.2">
      <c r="A680" s="5">
        <v>685</v>
      </c>
      <c r="B680" s="7">
        <v>9</v>
      </c>
      <c r="C680" s="5">
        <v>23</v>
      </c>
      <c r="D680" s="5">
        <v>2011</v>
      </c>
      <c r="E680" s="4">
        <v>41222</v>
      </c>
      <c r="F680" t="s">
        <v>673</v>
      </c>
      <c r="G680" s="3">
        <v>70000000</v>
      </c>
      <c r="H680" s="3">
        <v>25124986</v>
      </c>
      <c r="I680" s="3">
        <v>65409046</v>
      </c>
    </row>
    <row r="681" spans="1:9" x14ac:dyDescent="0.2">
      <c r="A681" s="5">
        <v>686</v>
      </c>
      <c r="B681" s="7">
        <v>1</v>
      </c>
      <c r="C681" s="5">
        <v>16</v>
      </c>
      <c r="D681" s="5">
        <v>1998</v>
      </c>
      <c r="E681" s="4">
        <v>36251</v>
      </c>
      <c r="F681" t="s">
        <v>674</v>
      </c>
      <c r="G681" s="3">
        <v>70000000</v>
      </c>
      <c r="H681" s="3">
        <v>19870567</v>
      </c>
      <c r="I681" s="3">
        <v>19870567</v>
      </c>
    </row>
    <row r="682" spans="1:9" x14ac:dyDescent="0.2">
      <c r="A682" s="5">
        <v>687</v>
      </c>
      <c r="B682" s="7">
        <v>2</v>
      </c>
      <c r="C682" s="5">
        <v>15</v>
      </c>
      <c r="D682" s="5">
        <v>2002</v>
      </c>
      <c r="E682" s="4">
        <v>37682</v>
      </c>
      <c r="F682" t="s">
        <v>675</v>
      </c>
      <c r="G682" s="3">
        <v>70000000</v>
      </c>
      <c r="H682" s="3">
        <v>19076815</v>
      </c>
      <c r="I682" s="3">
        <v>33076815</v>
      </c>
    </row>
    <row r="683" spans="1:9" x14ac:dyDescent="0.2">
      <c r="A683" s="5">
        <v>688</v>
      </c>
      <c r="B683" s="7">
        <v>2</v>
      </c>
      <c r="C683" s="5">
        <v>8</v>
      </c>
      <c r="D683" s="5">
        <v>2002</v>
      </c>
      <c r="E683" s="4">
        <v>37470</v>
      </c>
      <c r="F683" t="s">
        <v>676</v>
      </c>
      <c r="G683" s="3">
        <v>70000000</v>
      </c>
      <c r="H683" s="3">
        <v>18990542</v>
      </c>
      <c r="I683" s="3">
        <v>25852508</v>
      </c>
    </row>
    <row r="684" spans="1:9" x14ac:dyDescent="0.2">
      <c r="A684" s="5">
        <v>689</v>
      </c>
      <c r="B684" s="7">
        <v>1</v>
      </c>
      <c r="C684" s="5">
        <v>10</v>
      </c>
      <c r="D684" s="5">
        <v>2014</v>
      </c>
      <c r="E684" s="4">
        <v>41913</v>
      </c>
      <c r="F684" t="s">
        <v>677</v>
      </c>
      <c r="G684" s="3">
        <v>70000000</v>
      </c>
      <c r="H684" s="3">
        <v>18848538</v>
      </c>
      <c r="I684" s="3">
        <v>58953319</v>
      </c>
    </row>
    <row r="685" spans="1:9" x14ac:dyDescent="0.2">
      <c r="A685" s="5">
        <v>690</v>
      </c>
      <c r="B685" s="7">
        <v>9</v>
      </c>
      <c r="C685" s="5">
        <v>20</v>
      </c>
      <c r="D685" s="5">
        <v>2002</v>
      </c>
      <c r="E685" s="4">
        <v>37842</v>
      </c>
      <c r="F685" t="s">
        <v>678</v>
      </c>
      <c r="G685" s="3">
        <v>70000000</v>
      </c>
      <c r="H685" s="3">
        <v>14294842</v>
      </c>
      <c r="I685" s="3">
        <v>14294842</v>
      </c>
    </row>
    <row r="686" spans="1:9" x14ac:dyDescent="0.2">
      <c r="A686" s="5">
        <v>691</v>
      </c>
      <c r="B686" s="7">
        <v>8</v>
      </c>
      <c r="C686" s="5">
        <v>10</v>
      </c>
      <c r="D686" s="5">
        <v>2001</v>
      </c>
      <c r="E686" s="4">
        <v>37172</v>
      </c>
      <c r="F686" t="s">
        <v>679</v>
      </c>
      <c r="G686" s="3">
        <v>70000000</v>
      </c>
      <c r="H686" s="3">
        <v>13596911</v>
      </c>
      <c r="I686" s="3">
        <v>13596911</v>
      </c>
    </row>
    <row r="687" spans="1:9" x14ac:dyDescent="0.2">
      <c r="A687" s="5">
        <v>692</v>
      </c>
      <c r="B687" s="7">
        <v>5</v>
      </c>
      <c r="C687" s="5">
        <v>9</v>
      </c>
      <c r="D687" s="5">
        <v>2014</v>
      </c>
      <c r="E687" s="4">
        <v>41887</v>
      </c>
      <c r="F687" t="s">
        <v>680</v>
      </c>
      <c r="G687" s="3">
        <v>70000000</v>
      </c>
      <c r="H687" s="3">
        <v>8462347</v>
      </c>
      <c r="I687" s="3">
        <v>20107933</v>
      </c>
    </row>
    <row r="688" spans="1:9" x14ac:dyDescent="0.2">
      <c r="A688" s="5">
        <v>693</v>
      </c>
      <c r="B688" s="7">
        <v>1</v>
      </c>
      <c r="C688" s="5">
        <v>16</v>
      </c>
      <c r="D688" s="5">
        <v>2015</v>
      </c>
      <c r="E688" s="4">
        <v>42461</v>
      </c>
      <c r="F688" t="s">
        <v>681</v>
      </c>
      <c r="G688" s="3">
        <v>70000000</v>
      </c>
      <c r="H688" s="3">
        <v>7889395</v>
      </c>
      <c r="I688" s="3">
        <v>19548419</v>
      </c>
    </row>
    <row r="689" spans="1:9" x14ac:dyDescent="0.2">
      <c r="A689" s="5">
        <v>694</v>
      </c>
      <c r="B689" s="7">
        <v>3</v>
      </c>
      <c r="C689" s="5">
        <v>31</v>
      </c>
      <c r="D689" s="5">
        <v>2006</v>
      </c>
      <c r="E689" s="4">
        <v>39632</v>
      </c>
      <c r="F689" t="s">
        <v>682</v>
      </c>
      <c r="G689" s="3">
        <v>70000000</v>
      </c>
      <c r="H689" s="3">
        <v>5946136</v>
      </c>
      <c r="I689" s="3">
        <v>35417162</v>
      </c>
    </row>
    <row r="690" spans="1:9" x14ac:dyDescent="0.2">
      <c r="A690" s="5">
        <v>695</v>
      </c>
      <c r="B690" s="7">
        <v>5</v>
      </c>
      <c r="C690" s="5">
        <v>28</v>
      </c>
      <c r="D690" s="5">
        <v>2010</v>
      </c>
      <c r="E690" s="4">
        <v>41004</v>
      </c>
      <c r="F690" t="s">
        <v>683</v>
      </c>
      <c r="G690" s="3">
        <v>70000000</v>
      </c>
      <c r="H690" s="3">
        <v>619423</v>
      </c>
      <c r="I690" s="3">
        <v>38992292</v>
      </c>
    </row>
    <row r="691" spans="1:9" x14ac:dyDescent="0.2">
      <c r="A691" s="5">
        <v>696</v>
      </c>
      <c r="B691" s="7">
        <v>7</v>
      </c>
      <c r="C691" s="5">
        <v>9</v>
      </c>
      <c r="D691" s="5">
        <v>2010</v>
      </c>
      <c r="E691" s="4">
        <v>40428</v>
      </c>
      <c r="F691" t="s">
        <v>684</v>
      </c>
      <c r="G691" s="3">
        <v>69000000</v>
      </c>
      <c r="H691" s="3">
        <v>251513985</v>
      </c>
      <c r="I691" s="3">
        <v>543495033</v>
      </c>
    </row>
    <row r="692" spans="1:9" x14ac:dyDescent="0.2">
      <c r="A692" s="5">
        <v>697</v>
      </c>
      <c r="B692" s="7">
        <v>7</v>
      </c>
      <c r="C692" s="5">
        <v>30</v>
      </c>
      <c r="D692" s="5">
        <v>2010</v>
      </c>
      <c r="E692" s="4">
        <v>41067</v>
      </c>
      <c r="F692" t="s">
        <v>685</v>
      </c>
      <c r="G692" s="3">
        <v>69000000</v>
      </c>
      <c r="H692" s="3">
        <v>73026337</v>
      </c>
      <c r="I692" s="3">
        <v>86796502</v>
      </c>
    </row>
    <row r="693" spans="1:9" x14ac:dyDescent="0.2">
      <c r="A693" s="5">
        <v>698</v>
      </c>
      <c r="B693" s="7">
        <v>6</v>
      </c>
      <c r="C693" s="5">
        <v>30</v>
      </c>
      <c r="D693" s="5">
        <v>2010</v>
      </c>
      <c r="E693" s="4">
        <v>41066</v>
      </c>
      <c r="F693" t="s">
        <v>686</v>
      </c>
      <c r="G693" s="3">
        <v>68000000</v>
      </c>
      <c r="H693" s="3">
        <v>300531751</v>
      </c>
      <c r="I693" s="3">
        <v>706102828</v>
      </c>
    </row>
    <row r="694" spans="1:9" x14ac:dyDescent="0.2">
      <c r="A694" s="5">
        <v>699</v>
      </c>
      <c r="B694" s="7">
        <v>5</v>
      </c>
      <c r="C694" s="5">
        <v>31</v>
      </c>
      <c r="D694" s="5">
        <v>2002</v>
      </c>
      <c r="E694" s="4">
        <v>38173</v>
      </c>
      <c r="F694" t="s">
        <v>687</v>
      </c>
      <c r="G694" s="3">
        <v>68000000</v>
      </c>
      <c r="H694" s="3">
        <v>118471320</v>
      </c>
      <c r="I694" s="3">
        <v>193500000</v>
      </c>
    </row>
    <row r="695" spans="1:9" x14ac:dyDescent="0.2">
      <c r="A695" s="5">
        <v>700</v>
      </c>
      <c r="B695" s="7">
        <v>6</v>
      </c>
      <c r="C695" s="5">
        <v>26</v>
      </c>
      <c r="D695" s="5">
        <v>2015</v>
      </c>
      <c r="E695" s="4">
        <v>42772</v>
      </c>
      <c r="F695" t="s">
        <v>688</v>
      </c>
      <c r="G695" s="3">
        <v>68000000</v>
      </c>
      <c r="H695" s="3">
        <v>81284830</v>
      </c>
      <c r="I695" s="3">
        <v>217022588</v>
      </c>
    </row>
    <row r="696" spans="1:9" x14ac:dyDescent="0.2">
      <c r="A696" s="5">
        <v>701</v>
      </c>
      <c r="B696" s="7">
        <v>7</v>
      </c>
      <c r="C696" s="5">
        <v>13</v>
      </c>
      <c r="D696" s="5">
        <v>2001</v>
      </c>
      <c r="E696" s="4">
        <v>37263</v>
      </c>
      <c r="F696" t="s">
        <v>689</v>
      </c>
      <c r="G696" s="3">
        <v>68000000</v>
      </c>
      <c r="H696" s="3">
        <v>71069884</v>
      </c>
      <c r="I696" s="3">
        <v>113542091</v>
      </c>
    </row>
    <row r="697" spans="1:9" x14ac:dyDescent="0.2">
      <c r="A697" s="5">
        <v>702</v>
      </c>
      <c r="B697" s="7">
        <v>2</v>
      </c>
      <c r="C697" s="5">
        <v>25</v>
      </c>
      <c r="D697" s="5">
        <v>2011</v>
      </c>
      <c r="E697" s="4">
        <v>41276</v>
      </c>
      <c r="F697" t="s">
        <v>690</v>
      </c>
      <c r="G697" s="3">
        <v>68000000</v>
      </c>
      <c r="H697" s="3">
        <v>45060734</v>
      </c>
      <c r="I697" s="3">
        <v>87173475</v>
      </c>
    </row>
    <row r="698" spans="1:9" x14ac:dyDescent="0.2">
      <c r="A698" s="5">
        <v>703</v>
      </c>
      <c r="B698" s="7">
        <v>11</v>
      </c>
      <c r="C698" s="5">
        <v>22</v>
      </c>
      <c r="D698" s="5">
        <v>1995</v>
      </c>
      <c r="E698" s="4">
        <v>35349</v>
      </c>
      <c r="F698" t="s">
        <v>691</v>
      </c>
      <c r="G698" s="3">
        <v>68000000</v>
      </c>
      <c r="H698" s="3">
        <v>35324232</v>
      </c>
      <c r="I698" s="3">
        <v>77224232</v>
      </c>
    </row>
    <row r="699" spans="1:9" x14ac:dyDescent="0.2">
      <c r="A699" s="5">
        <v>704</v>
      </c>
      <c r="B699" s="7">
        <v>3</v>
      </c>
      <c r="C699" s="5">
        <v>21</v>
      </c>
      <c r="D699" s="5">
        <v>2003</v>
      </c>
      <c r="E699" s="4">
        <v>38233</v>
      </c>
      <c r="F699" t="s">
        <v>692</v>
      </c>
      <c r="G699" s="3">
        <v>68000000</v>
      </c>
      <c r="H699" s="3">
        <v>33685268</v>
      </c>
      <c r="I699" s="3">
        <v>75685268</v>
      </c>
    </row>
    <row r="700" spans="1:9" x14ac:dyDescent="0.2">
      <c r="A700" s="5">
        <v>705</v>
      </c>
      <c r="B700" s="7">
        <v>8</v>
      </c>
      <c r="C700" s="5">
        <v>6</v>
      </c>
      <c r="D700" s="5">
        <v>1999</v>
      </c>
      <c r="E700" s="4">
        <v>36319</v>
      </c>
      <c r="F700" t="s">
        <v>693</v>
      </c>
      <c r="G700" s="3">
        <v>68000000</v>
      </c>
      <c r="H700" s="3">
        <v>29762011</v>
      </c>
      <c r="I700" s="3">
        <v>33462011</v>
      </c>
    </row>
    <row r="701" spans="1:9" x14ac:dyDescent="0.2">
      <c r="A701" s="5">
        <v>706</v>
      </c>
      <c r="B701" s="7">
        <v>11</v>
      </c>
      <c r="C701" s="5">
        <v>5</v>
      </c>
      <c r="D701" s="5">
        <v>1999</v>
      </c>
      <c r="E701" s="4">
        <v>36291</v>
      </c>
      <c r="F701" t="s">
        <v>694</v>
      </c>
      <c r="G701" s="3">
        <v>68000000</v>
      </c>
      <c r="H701" s="3">
        <v>28965197</v>
      </c>
      <c r="I701" s="3">
        <v>60265197</v>
      </c>
    </row>
    <row r="702" spans="1:9" x14ac:dyDescent="0.2">
      <c r="A702" s="5">
        <v>708</v>
      </c>
      <c r="B702" s="7">
        <v>3</v>
      </c>
      <c r="C702" s="5">
        <v>2</v>
      </c>
      <c r="D702" s="5">
        <v>2012</v>
      </c>
      <c r="E702" s="4">
        <v>40942</v>
      </c>
      <c r="F702" t="s">
        <v>695</v>
      </c>
      <c r="G702" s="3">
        <v>67500000</v>
      </c>
      <c r="H702" s="3">
        <v>214030500</v>
      </c>
      <c r="I702" s="3">
        <v>350976753</v>
      </c>
    </row>
    <row r="703" spans="1:9" x14ac:dyDescent="0.2">
      <c r="A703" s="5">
        <v>709</v>
      </c>
      <c r="B703" s="7">
        <v>10</v>
      </c>
      <c r="C703" s="5">
        <v>10</v>
      </c>
      <c r="D703" s="5">
        <v>2008</v>
      </c>
      <c r="E703" s="4">
        <v>39731</v>
      </c>
      <c r="F703" t="s">
        <v>696</v>
      </c>
      <c r="G703" s="3">
        <v>67500000</v>
      </c>
      <c r="H703" s="3">
        <v>39394666</v>
      </c>
      <c r="I703" s="3">
        <v>118556530</v>
      </c>
    </row>
    <row r="704" spans="1:9" x14ac:dyDescent="0.2">
      <c r="A704" s="5">
        <v>710</v>
      </c>
      <c r="B704" s="7">
        <v>6</v>
      </c>
      <c r="C704" s="5">
        <v>22</v>
      </c>
      <c r="D704" s="5">
        <v>2012</v>
      </c>
      <c r="E704" s="4">
        <v>41553</v>
      </c>
      <c r="F704" t="s">
        <v>697</v>
      </c>
      <c r="G704" s="3">
        <v>67500000</v>
      </c>
      <c r="H704" s="3">
        <v>37519139</v>
      </c>
      <c r="I704" s="3">
        <v>137489730</v>
      </c>
    </row>
    <row r="705" spans="1:9" x14ac:dyDescent="0.2">
      <c r="A705" s="5">
        <v>711</v>
      </c>
      <c r="B705" s="7">
        <v>9</v>
      </c>
      <c r="C705" s="5">
        <v>20</v>
      </c>
      <c r="D705" s="5">
        <v>1996</v>
      </c>
      <c r="E705" s="4">
        <v>35651</v>
      </c>
      <c r="F705" t="s">
        <v>698</v>
      </c>
      <c r="G705" s="3">
        <v>67000000</v>
      </c>
      <c r="H705" s="3">
        <v>18115927</v>
      </c>
      <c r="I705" s="3">
        <v>18115927</v>
      </c>
    </row>
    <row r="706" spans="1:9" x14ac:dyDescent="0.2">
      <c r="A706" s="5">
        <v>712</v>
      </c>
      <c r="B706" s="7">
        <v>8</v>
      </c>
      <c r="C706" s="5">
        <v>17</v>
      </c>
      <c r="D706" s="5">
        <v>2007</v>
      </c>
      <c r="E706" s="4">
        <v>39576</v>
      </c>
      <c r="F706" t="s">
        <v>699</v>
      </c>
      <c r="G706" s="3">
        <v>67000000</v>
      </c>
      <c r="H706" s="3">
        <v>5932060</v>
      </c>
      <c r="I706" s="3">
        <v>25357771</v>
      </c>
    </row>
    <row r="707" spans="1:9" x14ac:dyDescent="0.2">
      <c r="A707" s="5">
        <v>713</v>
      </c>
      <c r="B707" s="7">
        <v>4</v>
      </c>
      <c r="C707" s="5">
        <v>30</v>
      </c>
      <c r="D707" s="5">
        <v>1999</v>
      </c>
      <c r="E707" s="4">
        <v>37046</v>
      </c>
      <c r="F707" t="s">
        <v>700</v>
      </c>
      <c r="G707" s="3">
        <v>66000000</v>
      </c>
      <c r="H707" s="3">
        <v>87707396</v>
      </c>
      <c r="I707" s="3">
        <v>211700000</v>
      </c>
    </row>
    <row r="708" spans="1:9" x14ac:dyDescent="0.2">
      <c r="A708" s="5">
        <v>714</v>
      </c>
      <c r="B708" s="7">
        <v>6</v>
      </c>
      <c r="C708" s="5">
        <v>19</v>
      </c>
      <c r="D708" s="5">
        <v>1998</v>
      </c>
      <c r="E708" s="4">
        <v>36347</v>
      </c>
      <c r="F708" t="s">
        <v>701</v>
      </c>
      <c r="G708" s="3">
        <v>66000000</v>
      </c>
      <c r="H708" s="3">
        <v>83898313</v>
      </c>
      <c r="I708" s="3">
        <v>189176423</v>
      </c>
    </row>
    <row r="709" spans="1:9" x14ac:dyDescent="0.2">
      <c r="A709" s="5">
        <v>715</v>
      </c>
      <c r="B709" s="7">
        <v>3</v>
      </c>
      <c r="C709" s="5">
        <v>14</v>
      </c>
      <c r="D709" s="5">
        <v>2014</v>
      </c>
      <c r="E709" s="4">
        <v>42038</v>
      </c>
      <c r="F709" t="s">
        <v>702</v>
      </c>
      <c r="G709" s="3">
        <v>66000000</v>
      </c>
      <c r="H709" s="3">
        <v>43568507</v>
      </c>
      <c r="I709" s="3">
        <v>194169619</v>
      </c>
    </row>
    <row r="710" spans="1:9" x14ac:dyDescent="0.2">
      <c r="A710" s="5">
        <v>716</v>
      </c>
      <c r="B710" s="7">
        <v>7</v>
      </c>
      <c r="C710" s="5">
        <v>24</v>
      </c>
      <c r="D710" s="5">
        <v>1998</v>
      </c>
      <c r="E710" s="4">
        <v>36501</v>
      </c>
      <c r="F710" t="s">
        <v>703</v>
      </c>
      <c r="G710" s="3">
        <v>65000000</v>
      </c>
      <c r="H710" s="3">
        <v>216335085</v>
      </c>
      <c r="I710" s="3">
        <v>485035085</v>
      </c>
    </row>
    <row r="711" spans="1:9" x14ac:dyDescent="0.2">
      <c r="A711" s="5">
        <v>717</v>
      </c>
      <c r="B711" s="7">
        <v>12</v>
      </c>
      <c r="C711" s="5">
        <v>15</v>
      </c>
      <c r="D711" s="5">
        <v>2000</v>
      </c>
      <c r="E711" s="4">
        <v>36962</v>
      </c>
      <c r="F711" t="s">
        <v>704</v>
      </c>
      <c r="G711" s="3">
        <v>65000000</v>
      </c>
      <c r="H711" s="3">
        <v>182805123</v>
      </c>
      <c r="I711" s="3">
        <v>374105123</v>
      </c>
    </row>
    <row r="712" spans="1:9" x14ac:dyDescent="0.2">
      <c r="A712" s="5">
        <v>718</v>
      </c>
      <c r="B712" s="7">
        <v>11</v>
      </c>
      <c r="C712" s="5">
        <v>9</v>
      </c>
      <c r="D712" s="5">
        <v>2012</v>
      </c>
      <c r="E712" s="4">
        <v>41163</v>
      </c>
      <c r="F712" t="s">
        <v>705</v>
      </c>
      <c r="G712" s="3">
        <v>65000000</v>
      </c>
      <c r="H712" s="3">
        <v>182207973</v>
      </c>
      <c r="I712" s="3">
        <v>273346281</v>
      </c>
    </row>
    <row r="713" spans="1:9" x14ac:dyDescent="0.2">
      <c r="A713" s="5">
        <v>719</v>
      </c>
      <c r="B713" s="7">
        <v>3</v>
      </c>
      <c r="C713" s="5">
        <v>15</v>
      </c>
      <c r="D713" s="5">
        <v>2002</v>
      </c>
      <c r="E713" s="4">
        <v>37683</v>
      </c>
      <c r="F713" t="s">
        <v>706</v>
      </c>
      <c r="G713" s="3">
        <v>65000000</v>
      </c>
      <c r="H713" s="3">
        <v>176387405</v>
      </c>
      <c r="I713" s="3">
        <v>386116343</v>
      </c>
    </row>
    <row r="714" spans="1:9" x14ac:dyDescent="0.2">
      <c r="A714" s="5">
        <v>720</v>
      </c>
      <c r="B714" s="7">
        <v>6</v>
      </c>
      <c r="C714" s="5">
        <v>30</v>
      </c>
      <c r="D714" s="5">
        <v>1995</v>
      </c>
      <c r="E714" s="4">
        <v>35587</v>
      </c>
      <c r="F714" t="s">
        <v>707</v>
      </c>
      <c r="G714" s="3">
        <v>65000000</v>
      </c>
      <c r="H714" s="3">
        <v>172070496</v>
      </c>
      <c r="I714" s="3">
        <v>334100000</v>
      </c>
    </row>
    <row r="715" spans="1:9" x14ac:dyDescent="0.2">
      <c r="A715" s="5">
        <v>721</v>
      </c>
      <c r="B715" s="7">
        <v>3</v>
      </c>
      <c r="C715" s="5">
        <v>31</v>
      </c>
      <c r="D715" s="5">
        <v>1999</v>
      </c>
      <c r="E715" s="4">
        <v>37075</v>
      </c>
      <c r="F715" t="s">
        <v>708</v>
      </c>
      <c r="G715" s="3">
        <v>65000000</v>
      </c>
      <c r="H715" s="3">
        <v>171479930</v>
      </c>
      <c r="I715" s="3">
        <v>463517383</v>
      </c>
    </row>
    <row r="716" spans="1:9" x14ac:dyDescent="0.2">
      <c r="A716" s="5">
        <v>722</v>
      </c>
      <c r="B716" s="7">
        <v>12</v>
      </c>
      <c r="C716" s="5">
        <v>25</v>
      </c>
      <c r="D716" s="5">
        <v>2012</v>
      </c>
      <c r="E716" s="4">
        <v>41651</v>
      </c>
      <c r="F716" t="s">
        <v>709</v>
      </c>
      <c r="G716" s="3">
        <v>65000000</v>
      </c>
      <c r="H716" s="3">
        <v>148809770</v>
      </c>
      <c r="I716" s="3">
        <v>442169052</v>
      </c>
    </row>
    <row r="717" spans="1:9" x14ac:dyDescent="0.2">
      <c r="A717" s="5">
        <v>723</v>
      </c>
      <c r="B717" s="7">
        <v>11</v>
      </c>
      <c r="C717" s="5">
        <v>1</v>
      </c>
      <c r="D717" s="5">
        <v>2002</v>
      </c>
      <c r="E717" s="4">
        <v>37267</v>
      </c>
      <c r="F717" t="s">
        <v>710</v>
      </c>
      <c r="G717" s="3">
        <v>65000000</v>
      </c>
      <c r="H717" s="3">
        <v>139225854</v>
      </c>
      <c r="I717" s="3">
        <v>172825854</v>
      </c>
    </row>
    <row r="718" spans="1:9" x14ac:dyDescent="0.2">
      <c r="A718" s="5">
        <v>724</v>
      </c>
      <c r="B718" s="7">
        <v>6</v>
      </c>
      <c r="C718" s="5">
        <v>1</v>
      </c>
      <c r="D718" s="5">
        <v>1990</v>
      </c>
      <c r="E718" s="4">
        <v>32879</v>
      </c>
      <c r="F718" t="s">
        <v>247</v>
      </c>
      <c r="G718" s="3">
        <v>65000000</v>
      </c>
      <c r="H718" s="3">
        <v>119394839</v>
      </c>
      <c r="I718" s="3">
        <v>261400000</v>
      </c>
    </row>
    <row r="719" spans="1:9" x14ac:dyDescent="0.2">
      <c r="A719" s="5">
        <v>725</v>
      </c>
      <c r="B719" s="7">
        <v>12</v>
      </c>
      <c r="C719" s="5">
        <v>18</v>
      </c>
      <c r="D719" s="5">
        <v>1998</v>
      </c>
      <c r="E719" s="4">
        <v>36323</v>
      </c>
      <c r="F719" t="s">
        <v>711</v>
      </c>
      <c r="G719" s="3">
        <v>65000000</v>
      </c>
      <c r="H719" s="3">
        <v>115821495</v>
      </c>
      <c r="I719" s="3">
        <v>250800000</v>
      </c>
    </row>
    <row r="720" spans="1:9" x14ac:dyDescent="0.2">
      <c r="A720" s="5">
        <v>726</v>
      </c>
      <c r="B720" s="7">
        <v>12</v>
      </c>
      <c r="C720" s="5">
        <v>25</v>
      </c>
      <c r="D720" s="5">
        <v>2014</v>
      </c>
      <c r="E720" s="4">
        <v>42381</v>
      </c>
      <c r="F720" t="s">
        <v>712</v>
      </c>
      <c r="G720" s="3">
        <v>65000000</v>
      </c>
      <c r="H720" s="3">
        <v>115637895</v>
      </c>
      <c r="I720" s="3">
        <v>163527824</v>
      </c>
    </row>
    <row r="721" spans="1:9" x14ac:dyDescent="0.2">
      <c r="A721" s="5">
        <v>727</v>
      </c>
      <c r="B721" s="7">
        <v>6</v>
      </c>
      <c r="C721" s="5">
        <v>5</v>
      </c>
      <c r="D721" s="5">
        <v>2015</v>
      </c>
      <c r="E721" s="4">
        <v>42130</v>
      </c>
      <c r="F721" t="s">
        <v>713</v>
      </c>
      <c r="G721" s="3">
        <v>65000000</v>
      </c>
      <c r="H721" s="3">
        <v>110825712</v>
      </c>
      <c r="I721" s="3">
        <v>233125712</v>
      </c>
    </row>
    <row r="722" spans="1:9" x14ac:dyDescent="0.2">
      <c r="A722" s="5">
        <v>728</v>
      </c>
      <c r="B722" s="7">
        <v>11</v>
      </c>
      <c r="C722" s="5">
        <v>5</v>
      </c>
      <c r="D722" s="5">
        <v>2010</v>
      </c>
      <c r="E722" s="4">
        <v>40309</v>
      </c>
      <c r="F722" t="s">
        <v>714</v>
      </c>
      <c r="G722" s="3">
        <v>65000000</v>
      </c>
      <c r="H722" s="3">
        <v>100539043</v>
      </c>
      <c r="I722" s="3">
        <v>211739043</v>
      </c>
    </row>
    <row r="723" spans="1:9" x14ac:dyDescent="0.2">
      <c r="A723" s="5">
        <v>729</v>
      </c>
      <c r="B723" s="7">
        <v>7</v>
      </c>
      <c r="C723" s="5">
        <v>25</v>
      </c>
      <c r="D723" s="5">
        <v>2008</v>
      </c>
      <c r="E723" s="4">
        <v>40185</v>
      </c>
      <c r="F723" t="s">
        <v>715</v>
      </c>
      <c r="G723" s="3">
        <v>65000000</v>
      </c>
      <c r="H723" s="3">
        <v>100468793</v>
      </c>
      <c r="I723" s="3">
        <v>128468793</v>
      </c>
    </row>
    <row r="724" spans="1:9" x14ac:dyDescent="0.2">
      <c r="A724" s="5">
        <v>730</v>
      </c>
      <c r="B724" s="7">
        <v>12</v>
      </c>
      <c r="C724" s="5">
        <v>15</v>
      </c>
      <c r="D724" s="5">
        <v>1995</v>
      </c>
      <c r="E724" s="4">
        <v>35136</v>
      </c>
      <c r="F724" t="s">
        <v>716</v>
      </c>
      <c r="G724" s="3">
        <v>65000000</v>
      </c>
      <c r="H724" s="3">
        <v>100458310</v>
      </c>
      <c r="I724" s="3">
        <v>262758310</v>
      </c>
    </row>
    <row r="725" spans="1:9" x14ac:dyDescent="0.2">
      <c r="A725" s="5">
        <v>731</v>
      </c>
      <c r="B725" s="7">
        <v>7</v>
      </c>
      <c r="C725" s="5">
        <v>17</v>
      </c>
      <c r="D725" s="5">
        <v>1998</v>
      </c>
      <c r="E725" s="4">
        <v>36287</v>
      </c>
      <c r="F725" t="s">
        <v>717</v>
      </c>
      <c r="G725" s="3">
        <v>65000000</v>
      </c>
      <c r="H725" s="3">
        <v>93828745</v>
      </c>
      <c r="I725" s="3">
        <v>233700000</v>
      </c>
    </row>
    <row r="726" spans="1:9" x14ac:dyDescent="0.2">
      <c r="A726" s="5">
        <v>732</v>
      </c>
      <c r="B726" s="7">
        <v>8</v>
      </c>
      <c r="C726" s="5">
        <v>4</v>
      </c>
      <c r="D726" s="5">
        <v>2000</v>
      </c>
      <c r="E726" s="4">
        <v>36624</v>
      </c>
      <c r="F726" t="s">
        <v>718</v>
      </c>
      <c r="G726" s="3">
        <v>65000000</v>
      </c>
      <c r="H726" s="3">
        <v>90454043</v>
      </c>
      <c r="I726" s="3">
        <v>128874043</v>
      </c>
    </row>
    <row r="727" spans="1:9" x14ac:dyDescent="0.2">
      <c r="A727" s="5">
        <v>733</v>
      </c>
      <c r="B727" s="7">
        <v>12</v>
      </c>
      <c r="C727" s="5">
        <v>19</v>
      </c>
      <c r="D727" s="5">
        <v>2014</v>
      </c>
      <c r="E727" s="4">
        <v>42197</v>
      </c>
      <c r="F727" t="s">
        <v>719</v>
      </c>
      <c r="G727" s="3">
        <v>65000000</v>
      </c>
      <c r="H727" s="3">
        <v>85911262</v>
      </c>
      <c r="I727" s="3">
        <v>139840525</v>
      </c>
    </row>
    <row r="728" spans="1:9" x14ac:dyDescent="0.2">
      <c r="A728" s="5">
        <v>734</v>
      </c>
      <c r="B728" s="7">
        <v>5</v>
      </c>
      <c r="C728" s="5">
        <v>28</v>
      </c>
      <c r="D728" s="5">
        <v>1993</v>
      </c>
      <c r="E728" s="4">
        <v>34794</v>
      </c>
      <c r="F728" t="s">
        <v>720</v>
      </c>
      <c r="G728" s="3">
        <v>65000000</v>
      </c>
      <c r="H728" s="3">
        <v>84049211</v>
      </c>
      <c r="I728" s="3">
        <v>255000000</v>
      </c>
    </row>
    <row r="729" spans="1:9" x14ac:dyDescent="0.2">
      <c r="A729" s="5">
        <v>735</v>
      </c>
      <c r="B729" s="7">
        <v>8</v>
      </c>
      <c r="C729" s="5">
        <v>12</v>
      </c>
      <c r="D729" s="5">
        <v>2016</v>
      </c>
      <c r="E729" s="4">
        <v>42712</v>
      </c>
      <c r="F729" t="s">
        <v>721</v>
      </c>
      <c r="G729" s="3">
        <v>65000000</v>
      </c>
      <c r="H729" s="3">
        <v>76233151</v>
      </c>
      <c r="I729" s="3">
        <v>137768975</v>
      </c>
    </row>
    <row r="730" spans="1:9" x14ac:dyDescent="0.2">
      <c r="A730" s="5">
        <v>736</v>
      </c>
      <c r="B730" s="7">
        <v>2</v>
      </c>
      <c r="C730" s="5">
        <v>9</v>
      </c>
      <c r="D730" s="5">
        <v>1996</v>
      </c>
      <c r="E730" s="4">
        <v>35310</v>
      </c>
      <c r="F730" t="s">
        <v>722</v>
      </c>
      <c r="G730" s="3">
        <v>65000000</v>
      </c>
      <c r="H730" s="3">
        <v>70645997</v>
      </c>
      <c r="I730" s="3">
        <v>148345997</v>
      </c>
    </row>
    <row r="731" spans="1:9" x14ac:dyDescent="0.2">
      <c r="A731" s="5">
        <v>737</v>
      </c>
      <c r="B731" s="7">
        <v>8</v>
      </c>
      <c r="C731" s="5">
        <v>9</v>
      </c>
      <c r="D731" s="5">
        <v>2006</v>
      </c>
      <c r="E731" s="4">
        <v>38968</v>
      </c>
      <c r="F731" t="s">
        <v>723</v>
      </c>
      <c r="G731" s="3">
        <v>65000000</v>
      </c>
      <c r="H731" s="3">
        <v>70278893</v>
      </c>
      <c r="I731" s="3">
        <v>163295654</v>
      </c>
    </row>
    <row r="732" spans="1:9" x14ac:dyDescent="0.2">
      <c r="A732" s="5">
        <v>738</v>
      </c>
      <c r="B732" s="7">
        <v>7</v>
      </c>
      <c r="C732" s="5">
        <v>7</v>
      </c>
      <c r="D732" s="5">
        <v>2000</v>
      </c>
      <c r="E732" s="4">
        <v>36714</v>
      </c>
      <c r="F732" t="s">
        <v>724</v>
      </c>
      <c r="G732" s="3">
        <v>65000000</v>
      </c>
      <c r="H732" s="3">
        <v>69688384</v>
      </c>
      <c r="I732" s="3">
        <v>69688384</v>
      </c>
    </row>
    <row r="733" spans="1:9" x14ac:dyDescent="0.2">
      <c r="A733" s="5">
        <v>739</v>
      </c>
      <c r="B733" s="7">
        <v>12</v>
      </c>
      <c r="C733" s="5">
        <v>19</v>
      </c>
      <c r="D733" s="5">
        <v>2003</v>
      </c>
      <c r="E733" s="4">
        <v>38180</v>
      </c>
      <c r="F733" t="s">
        <v>725</v>
      </c>
      <c r="G733" s="3">
        <v>65000000</v>
      </c>
      <c r="H733" s="3">
        <v>63803100</v>
      </c>
      <c r="I733" s="3">
        <v>141205169</v>
      </c>
    </row>
    <row r="734" spans="1:9" x14ac:dyDescent="0.2">
      <c r="A734" s="5">
        <v>740</v>
      </c>
      <c r="B734" s="7">
        <v>5</v>
      </c>
      <c r="C734" s="5">
        <v>16</v>
      </c>
      <c r="D734" s="5">
        <v>2012</v>
      </c>
      <c r="E734" s="4">
        <v>41369</v>
      </c>
      <c r="F734" t="s">
        <v>726</v>
      </c>
      <c r="G734" s="3">
        <v>65000000</v>
      </c>
      <c r="H734" s="3">
        <v>59650222</v>
      </c>
      <c r="I734" s="3">
        <v>180148897</v>
      </c>
    </row>
    <row r="735" spans="1:9" x14ac:dyDescent="0.2">
      <c r="A735" s="5">
        <v>741</v>
      </c>
      <c r="B735" s="7">
        <v>7</v>
      </c>
      <c r="C735" s="5">
        <v>16</v>
      </c>
      <c r="D735" s="5">
        <v>1999</v>
      </c>
      <c r="E735" s="4">
        <v>36623</v>
      </c>
      <c r="F735" t="s">
        <v>727</v>
      </c>
      <c r="G735" s="3">
        <v>65000000</v>
      </c>
      <c r="H735" s="3">
        <v>55691208</v>
      </c>
      <c r="I735" s="3">
        <v>104267443</v>
      </c>
    </row>
    <row r="736" spans="1:9" x14ac:dyDescent="0.2">
      <c r="A736" s="5">
        <v>742</v>
      </c>
      <c r="B736" s="7">
        <v>2</v>
      </c>
      <c r="C736" s="5">
        <v>17</v>
      </c>
      <c r="D736" s="5">
        <v>2012</v>
      </c>
      <c r="E736" s="4">
        <v>41396</v>
      </c>
      <c r="F736" t="s">
        <v>728</v>
      </c>
      <c r="G736" s="3">
        <v>65000000</v>
      </c>
      <c r="H736" s="3">
        <v>54760791</v>
      </c>
      <c r="I736" s="3">
        <v>156974557</v>
      </c>
    </row>
    <row r="737" spans="1:9" x14ac:dyDescent="0.2">
      <c r="A737" s="5">
        <v>743</v>
      </c>
      <c r="B737" s="7">
        <v>2</v>
      </c>
      <c r="C737" s="5">
        <v>27</v>
      </c>
      <c r="D737" s="5">
        <v>2015</v>
      </c>
      <c r="E737" s="4">
        <v>42796</v>
      </c>
      <c r="F737" t="s">
        <v>729</v>
      </c>
      <c r="G737" s="3">
        <v>65000000</v>
      </c>
      <c r="H737" s="3">
        <v>53862963</v>
      </c>
      <c r="I737" s="3">
        <v>154362963</v>
      </c>
    </row>
    <row r="738" spans="1:9" x14ac:dyDescent="0.2">
      <c r="A738" s="5">
        <v>744</v>
      </c>
      <c r="B738" s="7">
        <v>12</v>
      </c>
      <c r="C738" s="5">
        <v>8</v>
      </c>
      <c r="D738" s="5">
        <v>2004</v>
      </c>
      <c r="E738" s="4">
        <v>38211</v>
      </c>
      <c r="F738" t="s">
        <v>730</v>
      </c>
      <c r="G738" s="3">
        <v>65000000</v>
      </c>
      <c r="H738" s="3">
        <v>52397389</v>
      </c>
      <c r="I738" s="3">
        <v>131353165</v>
      </c>
    </row>
    <row r="739" spans="1:9" x14ac:dyDescent="0.2">
      <c r="A739" s="5">
        <v>745</v>
      </c>
      <c r="B739" s="7">
        <v>11</v>
      </c>
      <c r="C739" s="5">
        <v>21</v>
      </c>
      <c r="D739" s="5">
        <v>2012</v>
      </c>
      <c r="E739" s="4">
        <v>41528</v>
      </c>
      <c r="F739" t="s">
        <v>731</v>
      </c>
      <c r="G739" s="3">
        <v>65000000</v>
      </c>
      <c r="H739" s="3">
        <v>44806783</v>
      </c>
      <c r="I739" s="3">
        <v>48164150</v>
      </c>
    </row>
    <row r="740" spans="1:9" x14ac:dyDescent="0.2">
      <c r="A740" s="5">
        <v>746</v>
      </c>
      <c r="B740" s="7">
        <v>12</v>
      </c>
      <c r="C740" s="5">
        <v>22</v>
      </c>
      <c r="D740" s="5">
        <v>2006</v>
      </c>
      <c r="E740" s="4">
        <v>39367</v>
      </c>
      <c r="F740" t="s">
        <v>732</v>
      </c>
      <c r="G740" s="3">
        <v>65000000</v>
      </c>
      <c r="H740" s="3">
        <v>43545364</v>
      </c>
      <c r="I740" s="3">
        <v>43545364</v>
      </c>
    </row>
    <row r="741" spans="1:9" x14ac:dyDescent="0.2">
      <c r="A741" s="5">
        <v>747</v>
      </c>
      <c r="B741" s="7">
        <v>9</v>
      </c>
      <c r="C741" s="5">
        <v>18</v>
      </c>
      <c r="D741" s="5">
        <v>2015</v>
      </c>
      <c r="E741" s="4">
        <v>42530</v>
      </c>
      <c r="F741" t="s">
        <v>733</v>
      </c>
      <c r="G741" s="3">
        <v>65000000</v>
      </c>
      <c r="H741" s="3">
        <v>43309450</v>
      </c>
      <c r="I741" s="3">
        <v>221662676</v>
      </c>
    </row>
    <row r="742" spans="1:9" x14ac:dyDescent="0.2">
      <c r="A742" s="5">
        <v>748</v>
      </c>
      <c r="B742" s="7">
        <v>9</v>
      </c>
      <c r="C742" s="5">
        <v>14</v>
      </c>
      <c r="D742" s="5">
        <v>2012</v>
      </c>
      <c r="E742" s="4">
        <v>41314</v>
      </c>
      <c r="F742" t="s">
        <v>734</v>
      </c>
      <c r="G742" s="3">
        <v>65000000</v>
      </c>
      <c r="H742" s="3">
        <v>42345531</v>
      </c>
      <c r="I742" s="3">
        <v>238940997</v>
      </c>
    </row>
    <row r="743" spans="1:9" x14ac:dyDescent="0.2">
      <c r="A743" s="5">
        <v>749</v>
      </c>
      <c r="B743" s="7">
        <v>3</v>
      </c>
      <c r="C743" s="5">
        <v>20</v>
      </c>
      <c r="D743" s="5">
        <v>1998</v>
      </c>
      <c r="E743" s="4">
        <v>36375</v>
      </c>
      <c r="F743" t="s">
        <v>735</v>
      </c>
      <c r="G743" s="3">
        <v>65000000</v>
      </c>
      <c r="H743" s="3">
        <v>39017984</v>
      </c>
      <c r="I743" s="3">
        <v>39017984</v>
      </c>
    </row>
    <row r="744" spans="1:9" x14ac:dyDescent="0.2">
      <c r="A744" s="5">
        <v>750</v>
      </c>
      <c r="B744" s="7">
        <v>10</v>
      </c>
      <c r="C744" s="5">
        <v>15</v>
      </c>
      <c r="D744" s="5">
        <v>1999</v>
      </c>
      <c r="E744" s="4">
        <v>36595</v>
      </c>
      <c r="F744" t="s">
        <v>736</v>
      </c>
      <c r="G744" s="3">
        <v>65000000</v>
      </c>
      <c r="H744" s="3">
        <v>37030102</v>
      </c>
      <c r="I744" s="3">
        <v>100851705</v>
      </c>
    </row>
    <row r="745" spans="1:9" x14ac:dyDescent="0.2">
      <c r="A745" s="5">
        <v>751</v>
      </c>
      <c r="B745" s="7">
        <v>8</v>
      </c>
      <c r="C745" s="5">
        <v>22</v>
      </c>
      <c r="D745" s="5">
        <v>2008</v>
      </c>
      <c r="E745" s="4">
        <v>40094</v>
      </c>
      <c r="F745" t="s">
        <v>737</v>
      </c>
      <c r="G745" s="3">
        <v>65000000</v>
      </c>
      <c r="H745" s="3">
        <v>36316032</v>
      </c>
      <c r="I745" s="3">
        <v>72516819</v>
      </c>
    </row>
    <row r="746" spans="1:9" x14ac:dyDescent="0.2">
      <c r="A746" s="5">
        <v>752</v>
      </c>
      <c r="B746" s="7">
        <v>10</v>
      </c>
      <c r="C746" s="5">
        <v>11</v>
      </c>
      <c r="D746" s="5">
        <v>1996</v>
      </c>
      <c r="E746" s="4">
        <v>35379</v>
      </c>
      <c r="F746" t="s">
        <v>738</v>
      </c>
      <c r="G746" s="3">
        <v>65000000</v>
      </c>
      <c r="H746" s="3">
        <v>33447612</v>
      </c>
      <c r="I746" s="3">
        <v>33447612</v>
      </c>
    </row>
    <row r="747" spans="1:9" x14ac:dyDescent="0.2">
      <c r="A747" s="5">
        <v>753</v>
      </c>
      <c r="B747" s="7">
        <v>12</v>
      </c>
      <c r="C747" s="5">
        <v>8</v>
      </c>
      <c r="D747" s="5">
        <v>2000</v>
      </c>
      <c r="E747" s="4">
        <v>36750</v>
      </c>
      <c r="F747" t="s">
        <v>739</v>
      </c>
      <c r="G747" s="3">
        <v>65000000</v>
      </c>
      <c r="H747" s="3">
        <v>32598931</v>
      </c>
      <c r="I747" s="3">
        <v>62761005</v>
      </c>
    </row>
    <row r="748" spans="1:9" x14ac:dyDescent="0.2">
      <c r="A748" s="5">
        <v>754</v>
      </c>
      <c r="B748" s="7">
        <v>11</v>
      </c>
      <c r="C748" s="5">
        <v>11</v>
      </c>
      <c r="D748" s="5">
        <v>2005</v>
      </c>
      <c r="E748" s="4">
        <v>38667</v>
      </c>
      <c r="F748" t="s">
        <v>740</v>
      </c>
      <c r="G748" s="3">
        <v>65000000</v>
      </c>
      <c r="H748" s="3">
        <v>28045540</v>
      </c>
      <c r="I748" s="3">
        <v>58545540</v>
      </c>
    </row>
    <row r="749" spans="1:9" x14ac:dyDescent="0.2">
      <c r="A749" s="5">
        <v>755</v>
      </c>
      <c r="B749" s="7">
        <v>11</v>
      </c>
      <c r="C749" s="5">
        <v>26</v>
      </c>
      <c r="D749" s="5">
        <v>2003</v>
      </c>
      <c r="E749" s="4">
        <v>38394</v>
      </c>
      <c r="F749" t="s">
        <v>741</v>
      </c>
      <c r="G749" s="3">
        <v>65000000</v>
      </c>
      <c r="H749" s="3">
        <v>26900336</v>
      </c>
      <c r="I749" s="3">
        <v>38253433</v>
      </c>
    </row>
    <row r="750" spans="1:9" x14ac:dyDescent="0.2">
      <c r="A750" s="5">
        <v>756</v>
      </c>
      <c r="B750" s="7">
        <v>1</v>
      </c>
      <c r="C750" s="5">
        <v>14</v>
      </c>
      <c r="D750" s="5">
        <v>2005</v>
      </c>
      <c r="E750" s="4">
        <v>38749</v>
      </c>
      <c r="F750" t="s">
        <v>742</v>
      </c>
      <c r="G750" s="3">
        <v>65000000</v>
      </c>
      <c r="H750" s="3">
        <v>24409722</v>
      </c>
      <c r="I750" s="3">
        <v>56824633</v>
      </c>
    </row>
    <row r="751" spans="1:9" x14ac:dyDescent="0.2">
      <c r="A751" s="5">
        <v>757</v>
      </c>
      <c r="B751" s="7">
        <v>10</v>
      </c>
      <c r="C751" s="5">
        <v>23</v>
      </c>
      <c r="D751" s="5">
        <v>2009</v>
      </c>
      <c r="E751" s="4">
        <v>40492</v>
      </c>
      <c r="F751" t="s">
        <v>743</v>
      </c>
      <c r="G751" s="3">
        <v>65000000</v>
      </c>
      <c r="H751" s="3">
        <v>19551067</v>
      </c>
      <c r="I751" s="3">
        <v>41636243</v>
      </c>
    </row>
    <row r="752" spans="1:9" x14ac:dyDescent="0.2">
      <c r="A752" s="5">
        <v>758</v>
      </c>
      <c r="B752" s="7">
        <v>1</v>
      </c>
      <c r="C752" s="5">
        <v>24</v>
      </c>
      <c r="D752" s="5">
        <v>2014</v>
      </c>
      <c r="E752" s="4">
        <v>42339</v>
      </c>
      <c r="F752" t="s">
        <v>744</v>
      </c>
      <c r="G752" s="3">
        <v>65000000</v>
      </c>
      <c r="H752" s="3">
        <v>19075290</v>
      </c>
      <c r="I752" s="3">
        <v>74575290</v>
      </c>
    </row>
    <row r="753" spans="1:9" x14ac:dyDescent="0.2">
      <c r="A753" s="5">
        <v>759</v>
      </c>
      <c r="B753" s="7">
        <v>5</v>
      </c>
      <c r="C753" s="5">
        <v>24</v>
      </c>
      <c r="D753" s="5">
        <v>1991</v>
      </c>
      <c r="E753" s="4">
        <v>33943</v>
      </c>
      <c r="F753" t="s">
        <v>745</v>
      </c>
      <c r="G753" s="3">
        <v>65000000</v>
      </c>
      <c r="H753" s="3">
        <v>17218916</v>
      </c>
      <c r="I753" s="3">
        <v>17218916</v>
      </c>
    </row>
    <row r="754" spans="1:9" x14ac:dyDescent="0.2">
      <c r="A754" s="5">
        <v>760</v>
      </c>
      <c r="B754" s="7">
        <v>8</v>
      </c>
      <c r="C754" s="5">
        <v>22</v>
      </c>
      <c r="D754" s="5">
        <v>2014</v>
      </c>
      <c r="E754" s="4">
        <v>42285</v>
      </c>
      <c r="F754" t="s">
        <v>746</v>
      </c>
      <c r="G754" s="3">
        <v>65000000</v>
      </c>
      <c r="H754" s="3">
        <v>13757804</v>
      </c>
      <c r="I754" s="3">
        <v>39499349</v>
      </c>
    </row>
    <row r="755" spans="1:9" x14ac:dyDescent="0.2">
      <c r="A755" s="5">
        <v>761</v>
      </c>
      <c r="B755" s="7">
        <v>12</v>
      </c>
      <c r="C755" s="5">
        <v>25</v>
      </c>
      <c r="D755" s="5">
        <v>2016</v>
      </c>
      <c r="E755" s="4">
        <v>43112</v>
      </c>
      <c r="F755" t="s">
        <v>747</v>
      </c>
      <c r="G755" s="3">
        <v>65000000</v>
      </c>
      <c r="H755" s="3">
        <v>10378555</v>
      </c>
      <c r="I755" s="3">
        <v>21778555</v>
      </c>
    </row>
    <row r="756" spans="1:9" x14ac:dyDescent="0.2">
      <c r="A756" s="5">
        <v>762</v>
      </c>
      <c r="B756" s="7">
        <v>10</v>
      </c>
      <c r="C756" s="5">
        <v>27</v>
      </c>
      <c r="D756" s="5">
        <v>2000</v>
      </c>
      <c r="E756" s="4">
        <v>37325</v>
      </c>
      <c r="F756" t="s">
        <v>748</v>
      </c>
      <c r="G756" s="3">
        <v>65000000</v>
      </c>
      <c r="H756" s="3">
        <v>10014234</v>
      </c>
      <c r="I756" s="3">
        <v>10014234</v>
      </c>
    </row>
    <row r="757" spans="1:9" x14ac:dyDescent="0.2">
      <c r="A757" s="5">
        <v>763</v>
      </c>
      <c r="B757" s="7">
        <v>9</v>
      </c>
      <c r="C757" s="5">
        <v>23</v>
      </c>
      <c r="D757" s="5">
        <v>2005</v>
      </c>
      <c r="E757" s="4">
        <v>39030</v>
      </c>
      <c r="F757" t="s">
        <v>749</v>
      </c>
      <c r="G757" s="3">
        <v>65000000</v>
      </c>
      <c r="H757" s="3">
        <v>2070920</v>
      </c>
      <c r="I757" s="3">
        <v>26670920</v>
      </c>
    </row>
    <row r="758" spans="1:9" x14ac:dyDescent="0.2">
      <c r="A758" s="5">
        <v>764</v>
      </c>
      <c r="B758" s="7">
        <v>9</v>
      </c>
      <c r="C758" s="5">
        <v>4</v>
      </c>
      <c r="D758" s="5">
        <v>2015</v>
      </c>
      <c r="E758" s="4">
        <v>42103</v>
      </c>
      <c r="F758" t="s">
        <v>750</v>
      </c>
      <c r="G758" s="3">
        <v>65000000</v>
      </c>
      <c r="H758" s="3">
        <v>74070</v>
      </c>
      <c r="I758" s="3">
        <v>122519874</v>
      </c>
    </row>
    <row r="759" spans="1:9" x14ac:dyDescent="0.2">
      <c r="A759" s="5">
        <v>765</v>
      </c>
      <c r="B759" s="7">
        <v>7</v>
      </c>
      <c r="C759" s="5">
        <v>14</v>
      </c>
      <c r="D759" s="5">
        <v>2006</v>
      </c>
      <c r="E759" s="4">
        <v>39120</v>
      </c>
      <c r="F759" t="s">
        <v>751</v>
      </c>
      <c r="G759" s="3">
        <v>64000000</v>
      </c>
      <c r="H759" s="3">
        <v>58636047</v>
      </c>
      <c r="I759" s="3">
        <v>101636047</v>
      </c>
    </row>
    <row r="760" spans="1:9" x14ac:dyDescent="0.2">
      <c r="A760" s="5">
        <v>766</v>
      </c>
      <c r="B760" s="7">
        <v>10</v>
      </c>
      <c r="C760" s="5">
        <v>8</v>
      </c>
      <c r="D760" s="5">
        <v>1999</v>
      </c>
      <c r="E760" s="4">
        <v>36382</v>
      </c>
      <c r="F760" t="s">
        <v>752</v>
      </c>
      <c r="G760" s="3">
        <v>64000000</v>
      </c>
      <c r="H760" s="3">
        <v>31054924</v>
      </c>
      <c r="I760" s="3">
        <v>63200000</v>
      </c>
    </row>
    <row r="761" spans="1:9" x14ac:dyDescent="0.2">
      <c r="A761" s="5">
        <v>767</v>
      </c>
      <c r="B761" s="7">
        <v>12</v>
      </c>
      <c r="C761" s="5">
        <v>27</v>
      </c>
      <c r="D761" s="5">
        <v>2006</v>
      </c>
      <c r="E761" s="4">
        <v>39519</v>
      </c>
      <c r="F761" t="s">
        <v>753</v>
      </c>
      <c r="G761" s="3">
        <v>63700000</v>
      </c>
      <c r="H761" s="3">
        <v>2223293</v>
      </c>
      <c r="I761" s="3">
        <v>133603463</v>
      </c>
    </row>
    <row r="762" spans="1:9" x14ac:dyDescent="0.2">
      <c r="A762" s="5">
        <v>768</v>
      </c>
      <c r="B762" s="7">
        <v>6</v>
      </c>
      <c r="C762" s="5">
        <v>11</v>
      </c>
      <c r="D762" s="5">
        <v>1993</v>
      </c>
      <c r="E762" s="4">
        <v>34279</v>
      </c>
      <c r="F762" t="s">
        <v>754</v>
      </c>
      <c r="G762" s="3">
        <v>63000000</v>
      </c>
      <c r="H762" s="3">
        <v>395708305</v>
      </c>
      <c r="I762" s="3">
        <v>1038812584</v>
      </c>
    </row>
    <row r="763" spans="1:9" x14ac:dyDescent="0.2">
      <c r="A763" s="5">
        <v>769</v>
      </c>
      <c r="B763" s="7">
        <v>7</v>
      </c>
      <c r="C763" s="5">
        <v>25</v>
      </c>
      <c r="D763" s="5">
        <v>2002</v>
      </c>
      <c r="E763" s="4">
        <v>37993</v>
      </c>
      <c r="F763" t="s">
        <v>755</v>
      </c>
      <c r="G763" s="3">
        <v>63000000</v>
      </c>
      <c r="H763" s="3">
        <v>213117789</v>
      </c>
      <c r="I763" s="3">
        <v>296338663</v>
      </c>
    </row>
    <row r="764" spans="1:9" x14ac:dyDescent="0.2">
      <c r="A764" s="5">
        <v>770</v>
      </c>
      <c r="B764" s="7">
        <v>4</v>
      </c>
      <c r="C764" s="5">
        <v>1</v>
      </c>
      <c r="D764" s="5">
        <v>2011</v>
      </c>
      <c r="E764" s="4">
        <v>40547</v>
      </c>
      <c r="F764" t="s">
        <v>756</v>
      </c>
      <c r="G764" s="3">
        <v>63000000</v>
      </c>
      <c r="H764" s="3">
        <v>108085305</v>
      </c>
      <c r="I764" s="3">
        <v>188657593</v>
      </c>
    </row>
    <row r="765" spans="1:9" x14ac:dyDescent="0.2">
      <c r="A765" s="5">
        <v>771</v>
      </c>
      <c r="B765" s="7">
        <v>6</v>
      </c>
      <c r="C765" s="5">
        <v>24</v>
      </c>
      <c r="D765" s="5">
        <v>1994</v>
      </c>
      <c r="E765" s="4">
        <v>35039</v>
      </c>
      <c r="F765" t="s">
        <v>757</v>
      </c>
      <c r="G765" s="3">
        <v>63000000</v>
      </c>
      <c r="H765" s="3">
        <v>25052000</v>
      </c>
      <c r="I765" s="3">
        <v>25052000</v>
      </c>
    </row>
    <row r="766" spans="1:9" x14ac:dyDescent="0.2">
      <c r="A766" s="5">
        <v>772</v>
      </c>
      <c r="B766" s="7">
        <v>8</v>
      </c>
      <c r="C766" s="5">
        <v>3</v>
      </c>
      <c r="D766" s="5">
        <v>1994</v>
      </c>
      <c r="E766" s="4">
        <v>34401</v>
      </c>
      <c r="F766" t="s">
        <v>758</v>
      </c>
      <c r="G766" s="3">
        <v>62000000</v>
      </c>
      <c r="H766" s="3">
        <v>122012656</v>
      </c>
      <c r="I766" s="3">
        <v>207500000</v>
      </c>
    </row>
    <row r="767" spans="1:9" x14ac:dyDescent="0.2">
      <c r="A767" s="5">
        <v>773</v>
      </c>
      <c r="B767" s="7">
        <v>4</v>
      </c>
      <c r="C767" s="5">
        <v>21</v>
      </c>
      <c r="D767" s="5">
        <v>2000</v>
      </c>
      <c r="E767" s="4">
        <v>37138</v>
      </c>
      <c r="F767" t="s">
        <v>759</v>
      </c>
      <c r="G767" s="3">
        <v>62000000</v>
      </c>
      <c r="H767" s="3">
        <v>77086030</v>
      </c>
      <c r="I767" s="3">
        <v>127630030</v>
      </c>
    </row>
    <row r="768" spans="1:9" x14ac:dyDescent="0.2">
      <c r="A768" s="5">
        <v>774</v>
      </c>
      <c r="B768" s="7">
        <v>11</v>
      </c>
      <c r="C768" s="5">
        <v>17</v>
      </c>
      <c r="D768" s="5">
        <v>1995</v>
      </c>
      <c r="E768" s="4">
        <v>35196</v>
      </c>
      <c r="F768" t="s">
        <v>760</v>
      </c>
      <c r="G768" s="3">
        <v>62000000</v>
      </c>
      <c r="H768" s="3">
        <v>60022813</v>
      </c>
      <c r="I768" s="3">
        <v>107822813</v>
      </c>
    </row>
    <row r="769" spans="1:9" x14ac:dyDescent="0.2">
      <c r="A769" s="5">
        <v>775</v>
      </c>
      <c r="B769" s="7">
        <v>12</v>
      </c>
      <c r="C769" s="5">
        <v>25</v>
      </c>
      <c r="D769" s="5">
        <v>2015</v>
      </c>
      <c r="E769" s="4">
        <v>42747</v>
      </c>
      <c r="F769" t="s">
        <v>761</v>
      </c>
      <c r="G769" s="3">
        <v>62000000</v>
      </c>
      <c r="H769" s="3">
        <v>54117416</v>
      </c>
      <c r="I769" s="3">
        <v>145443360</v>
      </c>
    </row>
    <row r="770" spans="1:9" x14ac:dyDescent="0.2">
      <c r="A770" s="5">
        <v>776</v>
      </c>
      <c r="B770" s="7">
        <v>6</v>
      </c>
      <c r="C770" s="5">
        <v>20</v>
      </c>
      <c r="D770" s="5">
        <v>2008</v>
      </c>
      <c r="E770" s="4">
        <v>40031</v>
      </c>
      <c r="F770" t="s">
        <v>762</v>
      </c>
      <c r="G770" s="3">
        <v>62000000</v>
      </c>
      <c r="H770" s="3">
        <v>32200122</v>
      </c>
      <c r="I770" s="3">
        <v>40123346</v>
      </c>
    </row>
    <row r="771" spans="1:9" x14ac:dyDescent="0.2">
      <c r="A771" s="5">
        <v>777</v>
      </c>
      <c r="B771" s="7">
        <v>2</v>
      </c>
      <c r="C771" s="5">
        <v>23</v>
      </c>
      <c r="D771" s="5">
        <v>2001</v>
      </c>
      <c r="E771" s="4">
        <v>37562</v>
      </c>
      <c r="F771" t="s">
        <v>763</v>
      </c>
      <c r="G771" s="3">
        <v>62000000</v>
      </c>
      <c r="H771" s="3">
        <v>15738632</v>
      </c>
      <c r="I771" s="3">
        <v>18708848</v>
      </c>
    </row>
    <row r="772" spans="1:9" x14ac:dyDescent="0.2">
      <c r="A772" s="5">
        <v>778</v>
      </c>
      <c r="B772" s="7">
        <v>10</v>
      </c>
      <c r="C772" s="5">
        <v>3</v>
      </c>
      <c r="D772" s="5">
        <v>2014</v>
      </c>
      <c r="E772" s="4">
        <v>41708</v>
      </c>
      <c r="F772" t="s">
        <v>764</v>
      </c>
      <c r="G772" s="3">
        <v>61000000</v>
      </c>
      <c r="H772" s="3">
        <v>167767189</v>
      </c>
      <c r="I772" s="3">
        <v>368567189</v>
      </c>
    </row>
    <row r="773" spans="1:9" x14ac:dyDescent="0.2">
      <c r="A773" s="5">
        <v>779</v>
      </c>
      <c r="B773" s="7">
        <v>3</v>
      </c>
      <c r="C773" s="5">
        <v>30</v>
      </c>
      <c r="D773" s="5">
        <v>2007</v>
      </c>
      <c r="E773" s="4">
        <v>39967</v>
      </c>
      <c r="F773" t="s">
        <v>765</v>
      </c>
      <c r="G773" s="3">
        <v>61000000</v>
      </c>
      <c r="H773" s="3">
        <v>118594548</v>
      </c>
      <c r="I773" s="3">
        <v>145594548</v>
      </c>
    </row>
    <row r="774" spans="1:9" x14ac:dyDescent="0.2">
      <c r="A774" s="5">
        <v>780</v>
      </c>
      <c r="B774" s="7">
        <v>9</v>
      </c>
      <c r="C774" s="5">
        <v>18</v>
      </c>
      <c r="D774" s="5">
        <v>2015</v>
      </c>
      <c r="E774" s="4">
        <v>42530</v>
      </c>
      <c r="F774" t="s">
        <v>766</v>
      </c>
      <c r="G774" s="3">
        <v>61000000</v>
      </c>
      <c r="H774" s="3">
        <v>81697192</v>
      </c>
      <c r="I774" s="3">
        <v>310697192</v>
      </c>
    </row>
    <row r="775" spans="1:9" x14ac:dyDescent="0.2">
      <c r="A775" s="5">
        <v>781</v>
      </c>
      <c r="B775" s="7">
        <v>8</v>
      </c>
      <c r="C775" s="5">
        <v>2</v>
      </c>
      <c r="D775" s="5">
        <v>2013</v>
      </c>
      <c r="E775" s="4">
        <v>41313</v>
      </c>
      <c r="F775" t="s">
        <v>767</v>
      </c>
      <c r="G775" s="3">
        <v>61000000</v>
      </c>
      <c r="H775" s="3">
        <v>75612460</v>
      </c>
      <c r="I775" s="3">
        <v>132493015</v>
      </c>
    </row>
    <row r="776" spans="1:9" x14ac:dyDescent="0.2">
      <c r="A776" s="5">
        <v>782</v>
      </c>
      <c r="B776" s="7">
        <v>2</v>
      </c>
      <c r="C776" s="5">
        <v>19</v>
      </c>
      <c r="D776" s="5">
        <v>2016</v>
      </c>
      <c r="E776" s="4">
        <v>42918</v>
      </c>
      <c r="F776" t="s">
        <v>768</v>
      </c>
      <c r="G776" s="3">
        <v>60720000</v>
      </c>
      <c r="H776" s="3">
        <v>3229457</v>
      </c>
      <c r="I776" s="3">
        <v>552198479</v>
      </c>
    </row>
    <row r="777" spans="1:9" x14ac:dyDescent="0.2">
      <c r="A777" s="5">
        <v>783</v>
      </c>
      <c r="B777" s="7">
        <v>12</v>
      </c>
      <c r="C777" s="5">
        <v>22</v>
      </c>
      <c r="D777" s="5">
        <v>2004</v>
      </c>
      <c r="E777" s="4">
        <v>38637</v>
      </c>
      <c r="F777" t="s">
        <v>769</v>
      </c>
      <c r="G777" s="3">
        <v>60000000</v>
      </c>
      <c r="H777" s="3">
        <v>279167575</v>
      </c>
      <c r="I777" s="3">
        <v>516567575</v>
      </c>
    </row>
    <row r="778" spans="1:9" x14ac:dyDescent="0.2">
      <c r="A778" s="5">
        <v>784</v>
      </c>
      <c r="B778" s="7">
        <v>2</v>
      </c>
      <c r="C778" s="5">
        <v>7</v>
      </c>
      <c r="D778" s="5">
        <v>2014</v>
      </c>
      <c r="E778" s="4">
        <v>41822</v>
      </c>
      <c r="F778" t="s">
        <v>770</v>
      </c>
      <c r="G778" s="3">
        <v>60000000</v>
      </c>
      <c r="H778" s="3">
        <v>257784718</v>
      </c>
      <c r="I778" s="3">
        <v>457729388</v>
      </c>
    </row>
    <row r="779" spans="1:9" x14ac:dyDescent="0.2">
      <c r="A779" s="5">
        <v>785</v>
      </c>
      <c r="B779" s="7">
        <v>3</v>
      </c>
      <c r="C779" s="5">
        <v>9</v>
      </c>
      <c r="D779" s="5">
        <v>2007</v>
      </c>
      <c r="E779" s="4">
        <v>39328</v>
      </c>
      <c r="F779">
        <v>300</v>
      </c>
      <c r="G779" s="3">
        <v>60000000</v>
      </c>
      <c r="H779" s="3">
        <v>210614939</v>
      </c>
      <c r="I779" s="3">
        <v>454161935</v>
      </c>
    </row>
    <row r="780" spans="1:9" x14ac:dyDescent="0.2">
      <c r="A780" s="5">
        <v>786</v>
      </c>
      <c r="B780" s="7">
        <v>3</v>
      </c>
      <c r="C780" s="5">
        <v>2</v>
      </c>
      <c r="D780" s="5">
        <v>2007</v>
      </c>
      <c r="E780" s="4">
        <v>39116</v>
      </c>
      <c r="F780" t="s">
        <v>771</v>
      </c>
      <c r="G780" s="3">
        <v>60000000</v>
      </c>
      <c r="H780" s="3">
        <v>168213584</v>
      </c>
      <c r="I780" s="3">
        <v>253555383</v>
      </c>
    </row>
    <row r="781" spans="1:9" x14ac:dyDescent="0.2">
      <c r="A781" s="5">
        <v>787</v>
      </c>
      <c r="B781" s="7">
        <v>12</v>
      </c>
      <c r="C781" s="5">
        <v>25</v>
      </c>
      <c r="D781" s="5">
        <v>2008</v>
      </c>
      <c r="E781" s="4">
        <v>40190</v>
      </c>
      <c r="F781" t="s">
        <v>772</v>
      </c>
      <c r="G781" s="3">
        <v>60000000</v>
      </c>
      <c r="H781" s="3">
        <v>143153751</v>
      </c>
      <c r="I781" s="3">
        <v>247812011</v>
      </c>
    </row>
    <row r="782" spans="1:9" x14ac:dyDescent="0.2">
      <c r="A782" s="5">
        <v>788</v>
      </c>
      <c r="B782" s="7">
        <v>12</v>
      </c>
      <c r="C782" s="5">
        <v>10</v>
      </c>
      <c r="D782" s="5">
        <v>1999</v>
      </c>
      <c r="E782" s="4">
        <v>36445</v>
      </c>
      <c r="F782" t="s">
        <v>773</v>
      </c>
      <c r="G782" s="3">
        <v>60000000</v>
      </c>
      <c r="H782" s="3">
        <v>136801374</v>
      </c>
      <c r="I782" s="3">
        <v>290701374</v>
      </c>
    </row>
    <row r="783" spans="1:9" x14ac:dyDescent="0.2">
      <c r="A783" s="5">
        <v>789</v>
      </c>
      <c r="B783" s="7">
        <v>11</v>
      </c>
      <c r="C783" s="5">
        <v>4</v>
      </c>
      <c r="D783" s="5">
        <v>2005</v>
      </c>
      <c r="E783" s="4">
        <v>38453</v>
      </c>
      <c r="F783" t="s">
        <v>774</v>
      </c>
      <c r="G783" s="3">
        <v>60000000</v>
      </c>
      <c r="H783" s="3">
        <v>135386665</v>
      </c>
      <c r="I783" s="3">
        <v>310043823</v>
      </c>
    </row>
    <row r="784" spans="1:9" x14ac:dyDescent="0.2">
      <c r="A784" s="5">
        <v>790</v>
      </c>
      <c r="B784" s="7">
        <v>6</v>
      </c>
      <c r="C784" s="5">
        <v>5</v>
      </c>
      <c r="D784" s="5">
        <v>1998</v>
      </c>
      <c r="E784" s="4">
        <v>35921</v>
      </c>
      <c r="F784" t="s">
        <v>775</v>
      </c>
      <c r="G784" s="3">
        <v>60000000</v>
      </c>
      <c r="H784" s="3">
        <v>125618201</v>
      </c>
      <c r="I784" s="3">
        <v>264118201</v>
      </c>
    </row>
    <row r="785" spans="1:9" x14ac:dyDescent="0.2">
      <c r="A785" s="5">
        <v>791</v>
      </c>
      <c r="B785" s="7">
        <v>9</v>
      </c>
      <c r="C785" s="5">
        <v>9</v>
      </c>
      <c r="D785" s="5">
        <v>2016</v>
      </c>
      <c r="E785" s="4">
        <v>42622</v>
      </c>
      <c r="F785" t="s">
        <v>776</v>
      </c>
      <c r="G785" s="3">
        <v>60000000</v>
      </c>
      <c r="H785" s="3">
        <v>125070033</v>
      </c>
      <c r="I785" s="3">
        <v>238552082</v>
      </c>
    </row>
    <row r="786" spans="1:9" x14ac:dyDescent="0.2">
      <c r="A786" s="5">
        <v>792</v>
      </c>
      <c r="B786" s="7">
        <v>6</v>
      </c>
      <c r="C786" s="5">
        <v>14</v>
      </c>
      <c r="D786" s="5">
        <v>2002</v>
      </c>
      <c r="E786" s="4">
        <v>37658</v>
      </c>
      <c r="F786" t="s">
        <v>777</v>
      </c>
      <c r="G786" s="3">
        <v>60000000</v>
      </c>
      <c r="H786" s="3">
        <v>121468960</v>
      </c>
      <c r="I786" s="3">
        <v>214357371</v>
      </c>
    </row>
    <row r="787" spans="1:9" x14ac:dyDescent="0.2">
      <c r="A787" s="5">
        <v>793</v>
      </c>
      <c r="B787" s="7">
        <v>10</v>
      </c>
      <c r="C787" s="5">
        <v>9</v>
      </c>
      <c r="D787" s="5">
        <v>2009</v>
      </c>
      <c r="E787" s="4">
        <v>40066</v>
      </c>
      <c r="F787" t="s">
        <v>778</v>
      </c>
      <c r="G787" s="3">
        <v>60000000</v>
      </c>
      <c r="H787" s="3">
        <v>109205660</v>
      </c>
      <c r="I787" s="3">
        <v>172450423</v>
      </c>
    </row>
    <row r="788" spans="1:9" x14ac:dyDescent="0.2">
      <c r="A788" s="5">
        <v>794</v>
      </c>
      <c r="B788" s="7">
        <v>11</v>
      </c>
      <c r="C788" s="5">
        <v>17</v>
      </c>
      <c r="D788" s="5">
        <v>1995</v>
      </c>
      <c r="E788" s="4">
        <v>35196</v>
      </c>
      <c r="F788" t="s">
        <v>779</v>
      </c>
      <c r="G788" s="3">
        <v>60000000</v>
      </c>
      <c r="H788" s="3">
        <v>106429941</v>
      </c>
      <c r="I788" s="3">
        <v>356429941</v>
      </c>
    </row>
    <row r="789" spans="1:9" x14ac:dyDescent="0.2">
      <c r="A789" s="5">
        <v>795</v>
      </c>
      <c r="B789" s="7">
        <v>5</v>
      </c>
      <c r="C789" s="5">
        <v>30</v>
      </c>
      <c r="D789" s="5">
        <v>2003</v>
      </c>
      <c r="E789" s="4">
        <v>38508</v>
      </c>
      <c r="F789" t="s">
        <v>780</v>
      </c>
      <c r="G789" s="3">
        <v>60000000</v>
      </c>
      <c r="H789" s="3">
        <v>106126012</v>
      </c>
      <c r="I789" s="3">
        <v>176262839</v>
      </c>
    </row>
    <row r="790" spans="1:9" x14ac:dyDescent="0.2">
      <c r="A790" s="5">
        <v>796</v>
      </c>
      <c r="B790" s="7">
        <v>5</v>
      </c>
      <c r="C790" s="5">
        <v>9</v>
      </c>
      <c r="D790" s="5">
        <v>2003</v>
      </c>
      <c r="E790" s="4">
        <v>37869</v>
      </c>
      <c r="F790" t="s">
        <v>781</v>
      </c>
      <c r="G790" s="3">
        <v>60000000</v>
      </c>
      <c r="H790" s="3">
        <v>104148781</v>
      </c>
      <c r="I790" s="3">
        <v>164285587</v>
      </c>
    </row>
    <row r="791" spans="1:9" x14ac:dyDescent="0.2">
      <c r="A791" s="5">
        <v>797</v>
      </c>
      <c r="B791" s="7">
        <v>6</v>
      </c>
      <c r="C791" s="5">
        <v>18</v>
      </c>
      <c r="D791" s="5">
        <v>1999</v>
      </c>
      <c r="E791" s="4">
        <v>36683</v>
      </c>
      <c r="F791" t="s">
        <v>782</v>
      </c>
      <c r="G791" s="3">
        <v>60000000</v>
      </c>
      <c r="H791" s="3">
        <v>102705852</v>
      </c>
      <c r="I791" s="3">
        <v>149705852</v>
      </c>
    </row>
    <row r="792" spans="1:9" x14ac:dyDescent="0.2">
      <c r="A792" s="5">
        <v>798</v>
      </c>
      <c r="B792" s="7">
        <v>12</v>
      </c>
      <c r="C792" s="5">
        <v>18</v>
      </c>
      <c r="D792" s="5">
        <v>1998</v>
      </c>
      <c r="E792" s="4">
        <v>36323</v>
      </c>
      <c r="F792" t="s">
        <v>783</v>
      </c>
      <c r="G792" s="3">
        <v>60000000</v>
      </c>
      <c r="H792" s="3">
        <v>101413188</v>
      </c>
      <c r="I792" s="3">
        <v>218613188</v>
      </c>
    </row>
    <row r="793" spans="1:9" x14ac:dyDescent="0.2">
      <c r="A793" s="5">
        <v>799</v>
      </c>
      <c r="B793" s="7">
        <v>8</v>
      </c>
      <c r="C793" s="5">
        <v>6</v>
      </c>
      <c r="D793" s="5">
        <v>2004</v>
      </c>
      <c r="E793" s="4">
        <v>38146</v>
      </c>
      <c r="F793" t="s">
        <v>784</v>
      </c>
      <c r="G793" s="3">
        <v>60000000</v>
      </c>
      <c r="H793" s="3">
        <v>100170152</v>
      </c>
      <c r="I793" s="3">
        <v>217670152</v>
      </c>
    </row>
    <row r="794" spans="1:9" x14ac:dyDescent="0.2">
      <c r="A794" s="5">
        <v>800</v>
      </c>
      <c r="B794" s="7">
        <v>7</v>
      </c>
      <c r="C794" s="5">
        <v>4</v>
      </c>
      <c r="D794" s="5">
        <v>2001</v>
      </c>
      <c r="E794" s="4">
        <v>36988</v>
      </c>
      <c r="F794" t="s">
        <v>785</v>
      </c>
      <c r="G794" s="3">
        <v>60000000</v>
      </c>
      <c r="H794" s="3">
        <v>93375151</v>
      </c>
      <c r="I794" s="3">
        <v>200700000</v>
      </c>
    </row>
    <row r="795" spans="1:9" x14ac:dyDescent="0.2">
      <c r="A795" s="5">
        <v>801</v>
      </c>
      <c r="B795" s="7">
        <v>12</v>
      </c>
      <c r="C795" s="5">
        <v>20</v>
      </c>
      <c r="D795" s="5">
        <v>2002</v>
      </c>
      <c r="E795" s="4">
        <v>37845</v>
      </c>
      <c r="F795" t="s">
        <v>786</v>
      </c>
      <c r="G795" s="3">
        <v>60000000</v>
      </c>
      <c r="H795" s="3">
        <v>93354918</v>
      </c>
      <c r="I795" s="3">
        <v>199043309</v>
      </c>
    </row>
    <row r="796" spans="1:9" x14ac:dyDescent="0.2">
      <c r="A796" s="5">
        <v>802</v>
      </c>
      <c r="B796" s="7">
        <v>10</v>
      </c>
      <c r="C796" s="5">
        <v>2</v>
      </c>
      <c r="D796" s="5">
        <v>1998</v>
      </c>
      <c r="E796" s="4">
        <v>35836</v>
      </c>
      <c r="F796" t="s">
        <v>787</v>
      </c>
      <c r="G796" s="3">
        <v>60000000</v>
      </c>
      <c r="H796" s="3">
        <v>90757863</v>
      </c>
      <c r="I796" s="3">
        <v>152457863</v>
      </c>
    </row>
    <row r="797" spans="1:9" x14ac:dyDescent="0.2">
      <c r="A797" s="5">
        <v>803</v>
      </c>
      <c r="B797" s="7">
        <v>4</v>
      </c>
      <c r="C797" s="5">
        <v>19</v>
      </c>
      <c r="D797" s="5">
        <v>2002</v>
      </c>
      <c r="E797" s="4">
        <v>37806</v>
      </c>
      <c r="F797" t="s">
        <v>788</v>
      </c>
      <c r="G797" s="3">
        <v>60000000</v>
      </c>
      <c r="H797" s="3">
        <v>90580000</v>
      </c>
      <c r="I797" s="3">
        <v>165890634</v>
      </c>
    </row>
    <row r="798" spans="1:9" x14ac:dyDescent="0.2">
      <c r="A798" s="5">
        <v>804</v>
      </c>
      <c r="B798" s="7">
        <v>10</v>
      </c>
      <c r="C798" s="5">
        <v>15</v>
      </c>
      <c r="D798" s="5">
        <v>2010</v>
      </c>
      <c r="E798" s="4">
        <v>40612</v>
      </c>
      <c r="F798" t="s">
        <v>789</v>
      </c>
      <c r="G798" s="3">
        <v>60000000</v>
      </c>
      <c r="H798" s="3">
        <v>90380162</v>
      </c>
      <c r="I798" s="3">
        <v>196439693</v>
      </c>
    </row>
    <row r="799" spans="1:9" x14ac:dyDescent="0.2">
      <c r="A799" s="5">
        <v>805</v>
      </c>
      <c r="B799" s="7">
        <v>3</v>
      </c>
      <c r="C799" s="5">
        <v>5</v>
      </c>
      <c r="D799" s="5">
        <v>2004</v>
      </c>
      <c r="E799" s="4">
        <v>38110</v>
      </c>
      <c r="F799" t="s">
        <v>790</v>
      </c>
      <c r="G799" s="3">
        <v>60000000</v>
      </c>
      <c r="H799" s="3">
        <v>88200225</v>
      </c>
      <c r="I799" s="3">
        <v>170200225</v>
      </c>
    </row>
    <row r="800" spans="1:9" x14ac:dyDescent="0.2">
      <c r="A800" s="5">
        <v>806</v>
      </c>
      <c r="B800" s="7">
        <v>6</v>
      </c>
      <c r="C800" s="5">
        <v>27</v>
      </c>
      <c r="D800" s="5">
        <v>1990</v>
      </c>
      <c r="E800" s="4">
        <v>33669</v>
      </c>
      <c r="F800" t="s">
        <v>791</v>
      </c>
      <c r="G800" s="3">
        <v>60000000</v>
      </c>
      <c r="H800" s="3">
        <v>82670733</v>
      </c>
      <c r="I800" s="3">
        <v>157670733</v>
      </c>
    </row>
    <row r="801" spans="1:9" x14ac:dyDescent="0.2">
      <c r="A801" s="5">
        <v>807</v>
      </c>
      <c r="B801" s="7">
        <v>12</v>
      </c>
      <c r="C801" s="5">
        <v>21</v>
      </c>
      <c r="D801" s="5">
        <v>2005</v>
      </c>
      <c r="E801" s="4">
        <v>38972</v>
      </c>
      <c r="F801" t="s">
        <v>792</v>
      </c>
      <c r="G801" s="3">
        <v>60000000</v>
      </c>
      <c r="H801" s="3">
        <v>82571173</v>
      </c>
      <c r="I801" s="3">
        <v>135015330</v>
      </c>
    </row>
    <row r="802" spans="1:9" x14ac:dyDescent="0.2">
      <c r="A802" s="5">
        <v>809</v>
      </c>
      <c r="B802" s="7">
        <v>8</v>
      </c>
      <c r="C802" s="5">
        <v>13</v>
      </c>
      <c r="D802" s="5">
        <v>2010</v>
      </c>
      <c r="E802" s="4">
        <v>40551</v>
      </c>
      <c r="F802" t="s">
        <v>793</v>
      </c>
      <c r="G802" s="3">
        <v>60000000</v>
      </c>
      <c r="H802" s="3">
        <v>80574010</v>
      </c>
      <c r="I802" s="3">
        <v>206598789</v>
      </c>
    </row>
    <row r="803" spans="1:9" x14ac:dyDescent="0.2">
      <c r="A803" s="5">
        <v>810</v>
      </c>
      <c r="B803" s="7">
        <v>12</v>
      </c>
      <c r="C803" s="5">
        <v>21</v>
      </c>
      <c r="D803" s="5">
        <v>2012</v>
      </c>
      <c r="E803" s="4">
        <v>41529</v>
      </c>
      <c r="F803" t="s">
        <v>794</v>
      </c>
      <c r="G803" s="3">
        <v>60000000</v>
      </c>
      <c r="H803" s="3">
        <v>80070736</v>
      </c>
      <c r="I803" s="3">
        <v>217370736</v>
      </c>
    </row>
    <row r="804" spans="1:9" x14ac:dyDescent="0.2">
      <c r="A804" s="5">
        <v>811</v>
      </c>
      <c r="B804" s="7">
        <v>4</v>
      </c>
      <c r="C804" s="5">
        <v>23</v>
      </c>
      <c r="D804" s="5">
        <v>2004</v>
      </c>
      <c r="E804" s="4">
        <v>38660</v>
      </c>
      <c r="F804" t="s">
        <v>795</v>
      </c>
      <c r="G804" s="3">
        <v>60000000</v>
      </c>
      <c r="H804" s="3">
        <v>77906816</v>
      </c>
      <c r="I804" s="3">
        <v>130968579</v>
      </c>
    </row>
    <row r="805" spans="1:9" x14ac:dyDescent="0.2">
      <c r="A805" s="5">
        <v>812</v>
      </c>
      <c r="B805" s="7">
        <v>12</v>
      </c>
      <c r="C805" s="5">
        <v>22</v>
      </c>
      <c r="D805" s="5">
        <v>2000</v>
      </c>
      <c r="E805" s="4">
        <v>37176</v>
      </c>
      <c r="F805" t="s">
        <v>796</v>
      </c>
      <c r="G805" s="3">
        <v>60000000</v>
      </c>
      <c r="H805" s="3">
        <v>75764085</v>
      </c>
      <c r="I805" s="3">
        <v>124715863</v>
      </c>
    </row>
    <row r="806" spans="1:9" x14ac:dyDescent="0.2">
      <c r="A806" s="5">
        <v>813</v>
      </c>
      <c r="B806" s="7">
        <v>9</v>
      </c>
      <c r="C806" s="5">
        <v>9</v>
      </c>
      <c r="D806" s="5">
        <v>2011</v>
      </c>
      <c r="E806" s="4">
        <v>40795</v>
      </c>
      <c r="F806" t="s">
        <v>797</v>
      </c>
      <c r="G806" s="3">
        <v>60000000</v>
      </c>
      <c r="H806" s="3">
        <v>75658097</v>
      </c>
      <c r="I806" s="3">
        <v>137551594</v>
      </c>
    </row>
    <row r="807" spans="1:9" x14ac:dyDescent="0.2">
      <c r="A807" s="5">
        <v>814</v>
      </c>
      <c r="B807" s="7">
        <v>12</v>
      </c>
      <c r="C807" s="5">
        <v>22</v>
      </c>
      <c r="D807" s="5">
        <v>1999</v>
      </c>
      <c r="E807" s="4">
        <v>36811</v>
      </c>
      <c r="F807" t="s">
        <v>798</v>
      </c>
      <c r="G807" s="3">
        <v>60000000</v>
      </c>
      <c r="H807" s="3">
        <v>75530832</v>
      </c>
      <c r="I807" s="3">
        <v>100230832</v>
      </c>
    </row>
    <row r="808" spans="1:9" x14ac:dyDescent="0.2">
      <c r="A808" s="5">
        <v>815</v>
      </c>
      <c r="B808" s="7">
        <v>5</v>
      </c>
      <c r="C808" s="5">
        <v>15</v>
      </c>
      <c r="D808" s="5">
        <v>1998</v>
      </c>
      <c r="E808" s="4">
        <v>36224</v>
      </c>
      <c r="F808" t="s">
        <v>799</v>
      </c>
      <c r="G808" s="3">
        <v>60000000</v>
      </c>
      <c r="H808" s="3">
        <v>75383563</v>
      </c>
      <c r="I808" s="3">
        <v>186883563</v>
      </c>
    </row>
    <row r="809" spans="1:9" x14ac:dyDescent="0.2">
      <c r="A809" s="5">
        <v>816</v>
      </c>
      <c r="B809" s="7">
        <v>2</v>
      </c>
      <c r="C809" s="5">
        <v>6</v>
      </c>
      <c r="D809" s="5">
        <v>2009</v>
      </c>
      <c r="E809" s="4">
        <v>39966</v>
      </c>
      <c r="F809" t="s">
        <v>800</v>
      </c>
      <c r="G809" s="3">
        <v>60000000</v>
      </c>
      <c r="H809" s="3">
        <v>75286229</v>
      </c>
      <c r="I809" s="3">
        <v>126037057</v>
      </c>
    </row>
    <row r="810" spans="1:9" x14ac:dyDescent="0.2">
      <c r="A810" s="5">
        <v>817</v>
      </c>
      <c r="B810" s="7">
        <v>10</v>
      </c>
      <c r="C810" s="5">
        <v>1</v>
      </c>
      <c r="D810" s="5">
        <v>2004</v>
      </c>
      <c r="E810" s="4">
        <v>37996</v>
      </c>
      <c r="F810" t="s">
        <v>801</v>
      </c>
      <c r="G810" s="3">
        <v>60000000</v>
      </c>
      <c r="H810" s="3">
        <v>74541707</v>
      </c>
      <c r="I810" s="3">
        <v>102332848</v>
      </c>
    </row>
    <row r="811" spans="1:9" x14ac:dyDescent="0.2">
      <c r="A811" s="5">
        <v>818</v>
      </c>
      <c r="B811" s="7">
        <v>7</v>
      </c>
      <c r="C811" s="5">
        <v>28</v>
      </c>
      <c r="D811" s="5">
        <v>1999</v>
      </c>
      <c r="E811" s="4">
        <v>36988</v>
      </c>
      <c r="F811" t="s">
        <v>802</v>
      </c>
      <c r="G811" s="3">
        <v>60000000</v>
      </c>
      <c r="H811" s="3">
        <v>73648228</v>
      </c>
      <c r="I811" s="3">
        <v>165048228</v>
      </c>
    </row>
    <row r="812" spans="1:9" x14ac:dyDescent="0.2">
      <c r="A812" s="5">
        <v>819</v>
      </c>
      <c r="B812" s="7">
        <v>10</v>
      </c>
      <c r="C812" s="5">
        <v>28</v>
      </c>
      <c r="D812" s="5">
        <v>2009</v>
      </c>
      <c r="E812" s="4">
        <v>40643</v>
      </c>
      <c r="F812" t="s">
        <v>803</v>
      </c>
      <c r="G812" s="3">
        <v>60000000</v>
      </c>
      <c r="H812" s="3">
        <v>72091016</v>
      </c>
      <c r="I812" s="3">
        <v>252091016</v>
      </c>
    </row>
    <row r="813" spans="1:9" x14ac:dyDescent="0.2">
      <c r="A813" s="5">
        <v>820</v>
      </c>
      <c r="B813" s="7">
        <v>1</v>
      </c>
      <c r="C813" s="5">
        <v>17</v>
      </c>
      <c r="D813" s="5">
        <v>2003</v>
      </c>
      <c r="E813" s="4">
        <v>38108</v>
      </c>
      <c r="F813" t="s">
        <v>804</v>
      </c>
      <c r="G813" s="3">
        <v>60000000</v>
      </c>
      <c r="H813" s="3">
        <v>66723216</v>
      </c>
      <c r="I813" s="3">
        <v>90723216</v>
      </c>
    </row>
    <row r="814" spans="1:9" x14ac:dyDescent="0.2">
      <c r="A814" s="5">
        <v>821</v>
      </c>
      <c r="B814" s="7">
        <v>6</v>
      </c>
      <c r="C814" s="5">
        <v>13</v>
      </c>
      <c r="D814" s="5">
        <v>2008</v>
      </c>
      <c r="E814" s="4">
        <v>39819</v>
      </c>
      <c r="F814" t="s">
        <v>805</v>
      </c>
      <c r="G814" s="3">
        <v>60000000</v>
      </c>
      <c r="H814" s="3">
        <v>64506874</v>
      </c>
      <c r="I814" s="3">
        <v>162778384</v>
      </c>
    </row>
    <row r="815" spans="1:9" x14ac:dyDescent="0.2">
      <c r="A815" s="5">
        <v>822</v>
      </c>
      <c r="B815" s="7">
        <v>3</v>
      </c>
      <c r="C815" s="5">
        <v>4</v>
      </c>
      <c r="D815" s="5">
        <v>2016</v>
      </c>
      <c r="E815" s="4">
        <v>42463</v>
      </c>
      <c r="F815" t="s">
        <v>806</v>
      </c>
      <c r="G815" s="3">
        <v>60000000</v>
      </c>
      <c r="H815" s="3">
        <v>62524260</v>
      </c>
      <c r="I815" s="3">
        <v>193857962</v>
      </c>
    </row>
    <row r="816" spans="1:9" x14ac:dyDescent="0.2">
      <c r="A816" s="5">
        <v>823</v>
      </c>
      <c r="B816" s="7">
        <v>4</v>
      </c>
      <c r="C816" s="5">
        <v>7</v>
      </c>
      <c r="D816" s="5">
        <v>2000</v>
      </c>
      <c r="E816" s="4">
        <v>36711</v>
      </c>
      <c r="F816" t="s">
        <v>807</v>
      </c>
      <c r="G816" s="3">
        <v>60000000</v>
      </c>
      <c r="H816" s="3">
        <v>61322858</v>
      </c>
      <c r="I816" s="3">
        <v>71719931</v>
      </c>
    </row>
    <row r="817" spans="1:9" x14ac:dyDescent="0.2">
      <c r="A817" s="5">
        <v>824</v>
      </c>
      <c r="B817" s="7">
        <v>3</v>
      </c>
      <c r="C817" s="5">
        <v>10</v>
      </c>
      <c r="D817" s="5">
        <v>2006</v>
      </c>
      <c r="E817" s="4">
        <v>38993</v>
      </c>
      <c r="F817" t="s">
        <v>808</v>
      </c>
      <c r="G817" s="3">
        <v>60000000</v>
      </c>
      <c r="H817" s="3">
        <v>61123569</v>
      </c>
      <c r="I817" s="3">
        <v>87123569</v>
      </c>
    </row>
    <row r="818" spans="1:9" x14ac:dyDescent="0.2">
      <c r="A818" s="5">
        <v>825</v>
      </c>
      <c r="B818" s="7">
        <v>11</v>
      </c>
      <c r="C818" s="5">
        <v>22</v>
      </c>
      <c r="D818" s="5">
        <v>1996</v>
      </c>
      <c r="E818" s="4">
        <v>35714</v>
      </c>
      <c r="F818" t="s">
        <v>809</v>
      </c>
      <c r="G818" s="3">
        <v>60000000</v>
      </c>
      <c r="H818" s="3">
        <v>60592389</v>
      </c>
      <c r="I818" s="3">
        <v>129832389</v>
      </c>
    </row>
    <row r="819" spans="1:9" x14ac:dyDescent="0.2">
      <c r="A819" s="5">
        <v>826</v>
      </c>
      <c r="B819" s="7">
        <v>4</v>
      </c>
      <c r="C819" s="5">
        <v>2</v>
      </c>
      <c r="D819" s="5">
        <v>2004</v>
      </c>
      <c r="E819" s="4">
        <v>38021</v>
      </c>
      <c r="F819" t="s">
        <v>810</v>
      </c>
      <c r="G819" s="3">
        <v>60000000</v>
      </c>
      <c r="H819" s="3">
        <v>59623958</v>
      </c>
      <c r="I819" s="3">
        <v>99823958</v>
      </c>
    </row>
    <row r="820" spans="1:9" x14ac:dyDescent="0.2">
      <c r="A820" s="5">
        <v>827</v>
      </c>
      <c r="B820" s="7">
        <v>10</v>
      </c>
      <c r="C820" s="5">
        <v>21</v>
      </c>
      <c r="D820" s="5">
        <v>2016</v>
      </c>
      <c r="E820" s="4">
        <v>42988</v>
      </c>
      <c r="F820" t="s">
        <v>811</v>
      </c>
      <c r="G820" s="3">
        <v>60000000</v>
      </c>
      <c r="H820" s="3">
        <v>58697076</v>
      </c>
      <c r="I820" s="3">
        <v>160038407</v>
      </c>
    </row>
    <row r="821" spans="1:9" x14ac:dyDescent="0.2">
      <c r="A821" s="5">
        <v>828</v>
      </c>
      <c r="B821" s="7">
        <v>5</v>
      </c>
      <c r="C821" s="5">
        <v>25</v>
      </c>
      <c r="D821" s="5">
        <v>2017</v>
      </c>
      <c r="E821" s="4">
        <v>43470</v>
      </c>
      <c r="F821" t="s">
        <v>812</v>
      </c>
      <c r="G821" s="3">
        <v>60000000</v>
      </c>
      <c r="H821" s="3">
        <v>58060186</v>
      </c>
      <c r="I821" s="3">
        <v>176533570</v>
      </c>
    </row>
    <row r="822" spans="1:9" x14ac:dyDescent="0.2">
      <c r="A822" s="5">
        <v>829</v>
      </c>
      <c r="B822" s="7">
        <v>12</v>
      </c>
      <c r="C822" s="5">
        <v>25</v>
      </c>
      <c r="D822" s="5">
        <v>1998</v>
      </c>
      <c r="E822" s="4">
        <v>36537</v>
      </c>
      <c r="F822" t="s">
        <v>813</v>
      </c>
      <c r="G822" s="3">
        <v>60000000</v>
      </c>
      <c r="H822" s="3">
        <v>56709981</v>
      </c>
      <c r="I822" s="3">
        <v>56709981</v>
      </c>
    </row>
    <row r="823" spans="1:9" x14ac:dyDescent="0.2">
      <c r="A823" s="5">
        <v>830</v>
      </c>
      <c r="B823" s="7">
        <v>12</v>
      </c>
      <c r="C823" s="5">
        <v>25</v>
      </c>
      <c r="D823" s="5">
        <v>2015</v>
      </c>
      <c r="E823" s="4">
        <v>42747</v>
      </c>
      <c r="F823" t="s">
        <v>814</v>
      </c>
      <c r="G823" s="3">
        <v>60000000</v>
      </c>
      <c r="H823" s="3">
        <v>56451232</v>
      </c>
      <c r="I823" s="3">
        <v>101134059</v>
      </c>
    </row>
    <row r="824" spans="1:9" x14ac:dyDescent="0.2">
      <c r="A824" s="5">
        <v>831</v>
      </c>
      <c r="B824" s="7">
        <v>8</v>
      </c>
      <c r="C824" s="5">
        <v>17</v>
      </c>
      <c r="D824" s="5">
        <v>2012</v>
      </c>
      <c r="E824" s="4">
        <v>41402</v>
      </c>
      <c r="F824" t="s">
        <v>815</v>
      </c>
      <c r="G824" s="3">
        <v>60000000</v>
      </c>
      <c r="H824" s="3">
        <v>56003051</v>
      </c>
      <c r="I824" s="3">
        <v>108119662</v>
      </c>
    </row>
    <row r="825" spans="1:9" x14ac:dyDescent="0.2">
      <c r="A825" s="5">
        <v>832</v>
      </c>
      <c r="B825" s="7">
        <v>11</v>
      </c>
      <c r="C825" s="5">
        <v>14</v>
      </c>
      <c r="D825" s="5">
        <v>1997</v>
      </c>
      <c r="E825" s="4">
        <v>35837</v>
      </c>
      <c r="F825" t="s">
        <v>816</v>
      </c>
      <c r="G825" s="3">
        <v>60000000</v>
      </c>
      <c r="H825" s="3">
        <v>54956941</v>
      </c>
      <c r="I825" s="3">
        <v>159356941</v>
      </c>
    </row>
    <row r="826" spans="1:9" x14ac:dyDescent="0.2">
      <c r="A826" s="5">
        <v>833</v>
      </c>
      <c r="B826" s="7">
        <v>12</v>
      </c>
      <c r="C826" s="5">
        <v>25</v>
      </c>
      <c r="D826" s="5">
        <v>2003</v>
      </c>
      <c r="E826" s="4">
        <v>38364</v>
      </c>
      <c r="F826" t="s">
        <v>817</v>
      </c>
      <c r="G826" s="3">
        <v>60000000</v>
      </c>
      <c r="H826" s="3">
        <v>53789313</v>
      </c>
      <c r="I826" s="3">
        <v>98819789</v>
      </c>
    </row>
    <row r="827" spans="1:9" x14ac:dyDescent="0.2">
      <c r="A827" s="5">
        <v>834</v>
      </c>
      <c r="B827" s="7">
        <v>3</v>
      </c>
      <c r="C827" s="5">
        <v>1</v>
      </c>
      <c r="D827" s="5">
        <v>1996</v>
      </c>
      <c r="E827" s="4">
        <v>35067</v>
      </c>
      <c r="F827" t="s">
        <v>818</v>
      </c>
      <c r="G827" s="3">
        <v>60000000</v>
      </c>
      <c r="H827" s="3">
        <v>51045801</v>
      </c>
      <c r="I827" s="3">
        <v>100645801</v>
      </c>
    </row>
    <row r="828" spans="1:9" x14ac:dyDescent="0.2">
      <c r="A828" s="5">
        <v>835</v>
      </c>
      <c r="B828" s="7">
        <v>12</v>
      </c>
      <c r="C828" s="5">
        <v>19</v>
      </c>
      <c r="D828" s="5">
        <v>2008</v>
      </c>
      <c r="E828" s="4">
        <v>40006</v>
      </c>
      <c r="F828" t="s">
        <v>819</v>
      </c>
      <c r="G828" s="3">
        <v>60000000</v>
      </c>
      <c r="H828" s="3">
        <v>50877145</v>
      </c>
      <c r="I828" s="3">
        <v>90482317</v>
      </c>
    </row>
    <row r="829" spans="1:9" x14ac:dyDescent="0.2">
      <c r="A829" s="5">
        <v>836</v>
      </c>
      <c r="B829" s="7">
        <v>9</v>
      </c>
      <c r="C829" s="5">
        <v>26</v>
      </c>
      <c r="D829" s="5">
        <v>2014</v>
      </c>
      <c r="E829" s="4">
        <v>42409</v>
      </c>
      <c r="F829" t="s">
        <v>820</v>
      </c>
      <c r="G829" s="3">
        <v>60000000</v>
      </c>
      <c r="H829" s="3">
        <v>50837305</v>
      </c>
      <c r="I829" s="3">
        <v>111946251</v>
      </c>
    </row>
    <row r="830" spans="1:9" x14ac:dyDescent="0.2">
      <c r="A830" s="5">
        <v>837</v>
      </c>
      <c r="B830" s="7">
        <v>8</v>
      </c>
      <c r="C830" s="5">
        <v>4</v>
      </c>
      <c r="D830" s="5">
        <v>2017</v>
      </c>
      <c r="E830" s="4">
        <v>42833</v>
      </c>
      <c r="F830" t="s">
        <v>821</v>
      </c>
      <c r="G830" s="3">
        <v>60000000</v>
      </c>
      <c r="H830" s="3">
        <v>50644837</v>
      </c>
      <c r="I830" s="3">
        <v>111531403</v>
      </c>
    </row>
    <row r="831" spans="1:9" x14ac:dyDescent="0.2">
      <c r="A831" s="5">
        <v>838</v>
      </c>
      <c r="B831" s="7">
        <v>9</v>
      </c>
      <c r="C831" s="5">
        <v>27</v>
      </c>
      <c r="D831" s="5">
        <v>2002</v>
      </c>
      <c r="E831" s="4">
        <v>38055</v>
      </c>
      <c r="F831" t="s">
        <v>822</v>
      </c>
      <c r="G831" s="3">
        <v>60000000</v>
      </c>
      <c r="H831" s="3">
        <v>50586000</v>
      </c>
      <c r="I831" s="3">
        <v>104429625</v>
      </c>
    </row>
    <row r="832" spans="1:9" x14ac:dyDescent="0.2">
      <c r="A832" s="5">
        <v>839</v>
      </c>
      <c r="B832" s="7">
        <v>1</v>
      </c>
      <c r="C832" s="5">
        <v>17</v>
      </c>
      <c r="D832" s="5">
        <v>2014</v>
      </c>
      <c r="E832" s="4">
        <v>42125</v>
      </c>
      <c r="F832" t="s">
        <v>823</v>
      </c>
      <c r="G832" s="3">
        <v>60000000</v>
      </c>
      <c r="H832" s="3">
        <v>50577412</v>
      </c>
      <c r="I832" s="3">
        <v>131377412</v>
      </c>
    </row>
    <row r="833" spans="1:9" x14ac:dyDescent="0.2">
      <c r="A833" s="5">
        <v>840</v>
      </c>
      <c r="B833" s="7">
        <v>7</v>
      </c>
      <c r="C833" s="5">
        <v>14</v>
      </c>
      <c r="D833" s="5">
        <v>1995</v>
      </c>
      <c r="E833" s="4">
        <v>35102</v>
      </c>
      <c r="F833" t="s">
        <v>824</v>
      </c>
      <c r="G833" s="3">
        <v>60000000</v>
      </c>
      <c r="H833" s="3">
        <v>50024083</v>
      </c>
      <c r="I833" s="3">
        <v>104324083</v>
      </c>
    </row>
    <row r="834" spans="1:9" x14ac:dyDescent="0.2">
      <c r="A834" s="5">
        <v>841</v>
      </c>
      <c r="B834" s="7">
        <v>3</v>
      </c>
      <c r="C834" s="5">
        <v>24</v>
      </c>
      <c r="D834" s="5">
        <v>2005</v>
      </c>
      <c r="E834" s="4">
        <v>39054</v>
      </c>
      <c r="F834" t="s">
        <v>825</v>
      </c>
      <c r="G834" s="3">
        <v>60000000</v>
      </c>
      <c r="H834" s="3">
        <v>48478006</v>
      </c>
      <c r="I834" s="3">
        <v>101382396</v>
      </c>
    </row>
    <row r="835" spans="1:9" x14ac:dyDescent="0.2">
      <c r="A835" s="5">
        <v>842</v>
      </c>
      <c r="B835" s="7">
        <v>11</v>
      </c>
      <c r="C835" s="5">
        <v>26</v>
      </c>
      <c r="D835" s="5">
        <v>1997</v>
      </c>
      <c r="E835" s="4">
        <v>36202</v>
      </c>
      <c r="F835" t="s">
        <v>826</v>
      </c>
      <c r="G835" s="3">
        <v>60000000</v>
      </c>
      <c r="H835" s="3">
        <v>47795018</v>
      </c>
      <c r="I835" s="3">
        <v>160700000</v>
      </c>
    </row>
    <row r="836" spans="1:9" x14ac:dyDescent="0.2">
      <c r="A836" s="5">
        <v>843</v>
      </c>
      <c r="B836" s="7">
        <v>3</v>
      </c>
      <c r="C836" s="5">
        <v>23</v>
      </c>
      <c r="D836" s="5">
        <v>2007</v>
      </c>
      <c r="E836" s="4">
        <v>39755</v>
      </c>
      <c r="F836" t="s">
        <v>827</v>
      </c>
      <c r="G836" s="3">
        <v>60000000</v>
      </c>
      <c r="H836" s="3">
        <v>47003582</v>
      </c>
      <c r="I836" s="3">
        <v>95538560</v>
      </c>
    </row>
    <row r="837" spans="1:9" x14ac:dyDescent="0.2">
      <c r="A837" s="5">
        <v>844</v>
      </c>
      <c r="B837" s="7">
        <v>10</v>
      </c>
      <c r="C837" s="5">
        <v>16</v>
      </c>
      <c r="D837" s="5">
        <v>1998</v>
      </c>
      <c r="E837" s="4">
        <v>36260</v>
      </c>
      <c r="F837" t="s">
        <v>828</v>
      </c>
      <c r="G837" s="3">
        <v>60000000</v>
      </c>
      <c r="H837" s="3">
        <v>46850558</v>
      </c>
      <c r="I837" s="3">
        <v>68336997</v>
      </c>
    </row>
    <row r="838" spans="1:9" x14ac:dyDescent="0.2">
      <c r="A838" s="5">
        <v>845</v>
      </c>
      <c r="B838" s="7">
        <v>1</v>
      </c>
      <c r="C838" s="5">
        <v>11</v>
      </c>
      <c r="D838" s="5">
        <v>2013</v>
      </c>
      <c r="E838" s="4">
        <v>41579</v>
      </c>
      <c r="F838" t="s">
        <v>829</v>
      </c>
      <c r="G838" s="3">
        <v>60000000</v>
      </c>
      <c r="H838" s="3">
        <v>46000903</v>
      </c>
      <c r="I838" s="3">
        <v>104100903</v>
      </c>
    </row>
    <row r="839" spans="1:9" x14ac:dyDescent="0.2">
      <c r="A839" s="5">
        <v>846</v>
      </c>
      <c r="B839" s="7">
        <v>4</v>
      </c>
      <c r="C839" s="5">
        <v>7</v>
      </c>
      <c r="D839" s="5">
        <v>2017</v>
      </c>
      <c r="E839" s="4">
        <v>42920</v>
      </c>
      <c r="F839" t="s">
        <v>830</v>
      </c>
      <c r="G839" s="3">
        <v>60000000</v>
      </c>
      <c r="H839" s="3">
        <v>45011202</v>
      </c>
      <c r="I839" s="3">
        <v>197258954</v>
      </c>
    </row>
    <row r="840" spans="1:9" x14ac:dyDescent="0.2">
      <c r="A840" s="5">
        <v>847</v>
      </c>
      <c r="B840" s="7">
        <v>6</v>
      </c>
      <c r="C840" s="5">
        <v>19</v>
      </c>
      <c r="D840" s="5">
        <v>2009</v>
      </c>
      <c r="E840" s="4">
        <v>40365</v>
      </c>
      <c r="F840" t="s">
        <v>831</v>
      </c>
      <c r="G840" s="3">
        <v>60000000</v>
      </c>
      <c r="H840" s="3">
        <v>43337279</v>
      </c>
      <c r="I840" s="3">
        <v>57604723</v>
      </c>
    </row>
    <row r="841" spans="1:9" x14ac:dyDescent="0.2">
      <c r="A841" s="5">
        <v>848</v>
      </c>
      <c r="B841" s="7">
        <v>1</v>
      </c>
      <c r="C841" s="5">
        <v>29</v>
      </c>
      <c r="D841" s="5">
        <v>2010</v>
      </c>
      <c r="E841" s="4">
        <v>41030</v>
      </c>
      <c r="F841" t="s">
        <v>832</v>
      </c>
      <c r="G841" s="3">
        <v>60000000</v>
      </c>
      <c r="H841" s="3">
        <v>43313890</v>
      </c>
      <c r="I841" s="3">
        <v>82812456</v>
      </c>
    </row>
    <row r="842" spans="1:9" x14ac:dyDescent="0.2">
      <c r="A842" s="5">
        <v>849</v>
      </c>
      <c r="B842" s="7">
        <v>12</v>
      </c>
      <c r="C842" s="5">
        <v>13</v>
      </c>
      <c r="D842" s="5">
        <v>2002</v>
      </c>
      <c r="E842" s="4">
        <v>37633</v>
      </c>
      <c r="F842" t="s">
        <v>833</v>
      </c>
      <c r="G842" s="3">
        <v>60000000</v>
      </c>
      <c r="H842" s="3">
        <v>43254409</v>
      </c>
      <c r="I842" s="3">
        <v>67312826</v>
      </c>
    </row>
    <row r="843" spans="1:9" x14ac:dyDescent="0.2">
      <c r="A843" s="5">
        <v>850</v>
      </c>
      <c r="B843" s="7">
        <v>2</v>
      </c>
      <c r="C843" s="5">
        <v>19</v>
      </c>
      <c r="D843" s="5">
        <v>2002</v>
      </c>
      <c r="E843" s="4">
        <v>37804</v>
      </c>
      <c r="F843" t="s">
        <v>834</v>
      </c>
      <c r="G843" s="3">
        <v>60000000</v>
      </c>
      <c r="H843" s="3">
        <v>43061982</v>
      </c>
      <c r="I843" s="3">
        <v>82150183</v>
      </c>
    </row>
    <row r="844" spans="1:9" x14ac:dyDescent="0.2">
      <c r="A844" s="5">
        <v>851</v>
      </c>
      <c r="B844" s="7">
        <v>11</v>
      </c>
      <c r="C844" s="5">
        <v>20</v>
      </c>
      <c r="D844" s="5">
        <v>2009</v>
      </c>
      <c r="E844" s="4">
        <v>40401</v>
      </c>
      <c r="F844" t="s">
        <v>835</v>
      </c>
      <c r="G844" s="3">
        <v>60000000</v>
      </c>
      <c r="H844" s="3">
        <v>42194060</v>
      </c>
      <c r="I844" s="3">
        <v>108996113</v>
      </c>
    </row>
    <row r="845" spans="1:9" x14ac:dyDescent="0.2">
      <c r="A845" s="5">
        <v>852</v>
      </c>
      <c r="B845" s="7">
        <v>3</v>
      </c>
      <c r="C845" s="5">
        <v>20</v>
      </c>
      <c r="D845" s="5">
        <v>2009</v>
      </c>
      <c r="E845" s="4">
        <v>40393</v>
      </c>
      <c r="F845" t="s">
        <v>836</v>
      </c>
      <c r="G845" s="3">
        <v>60000000</v>
      </c>
      <c r="H845" s="3">
        <v>40572825</v>
      </c>
      <c r="I845" s="3">
        <v>81079566</v>
      </c>
    </row>
    <row r="846" spans="1:9" x14ac:dyDescent="0.2">
      <c r="A846" s="5">
        <v>853</v>
      </c>
      <c r="B846" s="7">
        <v>9</v>
      </c>
      <c r="C846" s="5">
        <v>12</v>
      </c>
      <c r="D846" s="5">
        <v>2008</v>
      </c>
      <c r="E846" s="4">
        <v>39791</v>
      </c>
      <c r="F846" t="s">
        <v>837</v>
      </c>
      <c r="G846" s="3">
        <v>60000000</v>
      </c>
      <c r="H846" s="3">
        <v>40081410</v>
      </c>
      <c r="I846" s="3">
        <v>78481410</v>
      </c>
    </row>
    <row r="847" spans="1:9" x14ac:dyDescent="0.2">
      <c r="A847" s="5">
        <v>854</v>
      </c>
      <c r="B847" s="7">
        <v>12</v>
      </c>
      <c r="C847" s="5">
        <v>11</v>
      </c>
      <c r="D847" s="5">
        <v>2009</v>
      </c>
      <c r="E847" s="4">
        <v>40129</v>
      </c>
      <c r="F847" t="s">
        <v>838</v>
      </c>
      <c r="G847" s="3">
        <v>60000000</v>
      </c>
      <c r="H847" s="3">
        <v>37491364</v>
      </c>
      <c r="I847" s="3">
        <v>124514011</v>
      </c>
    </row>
    <row r="848" spans="1:9" x14ac:dyDescent="0.2">
      <c r="A848" s="5">
        <v>855</v>
      </c>
      <c r="B848" s="7">
        <v>4</v>
      </c>
      <c r="C848" s="5">
        <v>17</v>
      </c>
      <c r="D848" s="5">
        <v>2009</v>
      </c>
      <c r="E848" s="4">
        <v>40302</v>
      </c>
      <c r="F848" t="s">
        <v>839</v>
      </c>
      <c r="G848" s="3">
        <v>60000000</v>
      </c>
      <c r="H848" s="3">
        <v>37017955</v>
      </c>
      <c r="I848" s="3">
        <v>88832210</v>
      </c>
    </row>
    <row r="849" spans="1:9" x14ac:dyDescent="0.2">
      <c r="A849" s="5">
        <v>856</v>
      </c>
      <c r="B849" s="7">
        <v>2</v>
      </c>
      <c r="C849" s="5">
        <v>12</v>
      </c>
      <c r="D849" s="5">
        <v>1999</v>
      </c>
      <c r="E849" s="4">
        <v>36496</v>
      </c>
      <c r="F849" t="s">
        <v>840</v>
      </c>
      <c r="G849" s="3">
        <v>60000000</v>
      </c>
      <c r="H849" s="3">
        <v>36850101</v>
      </c>
      <c r="I849" s="3">
        <v>36850101</v>
      </c>
    </row>
    <row r="850" spans="1:9" x14ac:dyDescent="0.2">
      <c r="A850" s="5">
        <v>857</v>
      </c>
      <c r="B850" s="7">
        <v>4</v>
      </c>
      <c r="C850" s="5">
        <v>21</v>
      </c>
      <c r="D850" s="5">
        <v>2006</v>
      </c>
      <c r="E850" s="4">
        <v>39329</v>
      </c>
      <c r="F850" t="s">
        <v>841</v>
      </c>
      <c r="G850" s="3">
        <v>60000000</v>
      </c>
      <c r="H850" s="3">
        <v>36280697</v>
      </c>
      <c r="I850" s="3">
        <v>78080697</v>
      </c>
    </row>
    <row r="851" spans="1:9" x14ac:dyDescent="0.2">
      <c r="A851" s="5">
        <v>858</v>
      </c>
      <c r="B851" s="7">
        <v>9</v>
      </c>
      <c r="C851" s="5">
        <v>21</v>
      </c>
      <c r="D851" s="5">
        <v>2012</v>
      </c>
      <c r="E851" s="4">
        <v>41526</v>
      </c>
      <c r="F851" t="s">
        <v>842</v>
      </c>
      <c r="G851" s="3">
        <v>60000000</v>
      </c>
      <c r="H851" s="3">
        <v>35763137</v>
      </c>
      <c r="I851" s="3">
        <v>47818913</v>
      </c>
    </row>
    <row r="852" spans="1:9" x14ac:dyDescent="0.2">
      <c r="A852" s="5">
        <v>859</v>
      </c>
      <c r="B852" s="7">
        <v>10</v>
      </c>
      <c r="C852" s="5">
        <v>10</v>
      </c>
      <c r="D852" s="5">
        <v>2003</v>
      </c>
      <c r="E852" s="4">
        <v>37904</v>
      </c>
      <c r="F852" t="s">
        <v>843</v>
      </c>
      <c r="G852" s="3">
        <v>60000000</v>
      </c>
      <c r="H852" s="3">
        <v>35327628</v>
      </c>
      <c r="I852" s="3">
        <v>121327628</v>
      </c>
    </row>
    <row r="853" spans="1:9" x14ac:dyDescent="0.2">
      <c r="A853" s="5">
        <v>860</v>
      </c>
      <c r="B853" s="7">
        <v>1</v>
      </c>
      <c r="C853" s="5">
        <v>10</v>
      </c>
      <c r="D853" s="5">
        <v>1997</v>
      </c>
      <c r="E853" s="4">
        <v>35704</v>
      </c>
      <c r="F853" t="s">
        <v>844</v>
      </c>
      <c r="G853" s="3">
        <v>60000000</v>
      </c>
      <c r="H853" s="3">
        <v>33956608</v>
      </c>
      <c r="I853" s="3">
        <v>33956608</v>
      </c>
    </row>
    <row r="854" spans="1:9" x14ac:dyDescent="0.2">
      <c r="A854" s="5">
        <v>861</v>
      </c>
      <c r="B854" s="7">
        <v>4</v>
      </c>
      <c r="C854" s="5">
        <v>3</v>
      </c>
      <c r="D854" s="5">
        <v>1998</v>
      </c>
      <c r="E854" s="4">
        <v>35858</v>
      </c>
      <c r="F854" t="s">
        <v>845</v>
      </c>
      <c r="G854" s="3">
        <v>60000000</v>
      </c>
      <c r="H854" s="3">
        <v>32983332</v>
      </c>
      <c r="I854" s="3">
        <v>32983332</v>
      </c>
    </row>
    <row r="855" spans="1:9" x14ac:dyDescent="0.2">
      <c r="A855" s="5">
        <v>862</v>
      </c>
      <c r="B855" s="7">
        <v>9</v>
      </c>
      <c r="C855" s="5">
        <v>15</v>
      </c>
      <c r="D855" s="5">
        <v>2000</v>
      </c>
      <c r="E855" s="4">
        <v>36959</v>
      </c>
      <c r="F855" t="s">
        <v>846</v>
      </c>
      <c r="G855" s="3">
        <v>60000000</v>
      </c>
      <c r="H855" s="3">
        <v>32522352</v>
      </c>
      <c r="I855" s="3">
        <v>47371191</v>
      </c>
    </row>
    <row r="856" spans="1:9" x14ac:dyDescent="0.2">
      <c r="A856" s="5">
        <v>863</v>
      </c>
      <c r="B856" s="7">
        <v>12</v>
      </c>
      <c r="C856" s="5">
        <v>6</v>
      </c>
      <c r="D856" s="5">
        <v>2002</v>
      </c>
      <c r="E856" s="4">
        <v>37419</v>
      </c>
      <c r="F856" t="s">
        <v>847</v>
      </c>
      <c r="G856" s="3">
        <v>60000000</v>
      </c>
      <c r="H856" s="3">
        <v>32122249</v>
      </c>
      <c r="I856" s="3">
        <v>54994757</v>
      </c>
    </row>
    <row r="857" spans="1:9" x14ac:dyDescent="0.2">
      <c r="A857" s="5">
        <v>864</v>
      </c>
      <c r="B857" s="7">
        <v>4</v>
      </c>
      <c r="C857" s="5">
        <v>24</v>
      </c>
      <c r="D857" s="5">
        <v>2009</v>
      </c>
      <c r="E857" s="4">
        <v>40516</v>
      </c>
      <c r="F857" t="s">
        <v>848</v>
      </c>
      <c r="G857" s="3">
        <v>60000000</v>
      </c>
      <c r="H857" s="3">
        <v>31720158</v>
      </c>
      <c r="I857" s="3">
        <v>38389024</v>
      </c>
    </row>
    <row r="858" spans="1:9" x14ac:dyDescent="0.2">
      <c r="A858" s="5">
        <v>865</v>
      </c>
      <c r="B858" s="7">
        <v>8</v>
      </c>
      <c r="C858" s="5">
        <v>21</v>
      </c>
      <c r="D858" s="5">
        <v>2013</v>
      </c>
      <c r="E858" s="4">
        <v>41890</v>
      </c>
      <c r="F858" t="s">
        <v>849</v>
      </c>
      <c r="G858" s="3">
        <v>60000000</v>
      </c>
      <c r="H858" s="3">
        <v>31165421</v>
      </c>
      <c r="I858" s="3">
        <v>75965567</v>
      </c>
    </row>
    <row r="859" spans="1:9" x14ac:dyDescent="0.2">
      <c r="A859" s="5">
        <v>866</v>
      </c>
      <c r="B859" s="7">
        <v>11</v>
      </c>
      <c r="C859" s="5">
        <v>3</v>
      </c>
      <c r="D859" s="5">
        <v>2000</v>
      </c>
      <c r="E859" s="4">
        <v>36596</v>
      </c>
      <c r="F859" t="s">
        <v>850</v>
      </c>
      <c r="G859" s="3">
        <v>60000000</v>
      </c>
      <c r="H859" s="3">
        <v>30695227</v>
      </c>
      <c r="I859" s="3">
        <v>39235486</v>
      </c>
    </row>
    <row r="860" spans="1:9" x14ac:dyDescent="0.2">
      <c r="A860" s="5">
        <v>867</v>
      </c>
      <c r="B860" s="7">
        <v>2</v>
      </c>
      <c r="C860" s="5">
        <v>22</v>
      </c>
      <c r="D860" s="5">
        <v>2002</v>
      </c>
      <c r="E860" s="4">
        <v>37896</v>
      </c>
      <c r="F860" t="s">
        <v>851</v>
      </c>
      <c r="G860" s="3">
        <v>60000000</v>
      </c>
      <c r="H860" s="3">
        <v>30063805</v>
      </c>
      <c r="I860" s="3">
        <v>30063805</v>
      </c>
    </row>
    <row r="861" spans="1:9" x14ac:dyDescent="0.2">
      <c r="A861" s="5">
        <v>868</v>
      </c>
      <c r="B861" s="7">
        <v>5</v>
      </c>
      <c r="C861" s="5">
        <v>13</v>
      </c>
      <c r="D861" s="5">
        <v>2011</v>
      </c>
      <c r="E861" s="4">
        <v>40913</v>
      </c>
      <c r="F861" t="s">
        <v>852</v>
      </c>
      <c r="G861" s="3">
        <v>60000000</v>
      </c>
      <c r="H861" s="3">
        <v>29136626</v>
      </c>
      <c r="I861" s="3">
        <v>84154026</v>
      </c>
    </row>
    <row r="862" spans="1:9" x14ac:dyDescent="0.2">
      <c r="A862" s="5">
        <v>869</v>
      </c>
      <c r="B862" s="7">
        <v>6</v>
      </c>
      <c r="C862" s="5">
        <v>16</v>
      </c>
      <c r="D862" s="5">
        <v>2006</v>
      </c>
      <c r="E862" s="4">
        <v>39178</v>
      </c>
      <c r="F862" t="s">
        <v>853</v>
      </c>
      <c r="G862" s="3">
        <v>60000000</v>
      </c>
      <c r="H862" s="3">
        <v>28426747</v>
      </c>
      <c r="I862" s="3">
        <v>147985373</v>
      </c>
    </row>
    <row r="863" spans="1:9" x14ac:dyDescent="0.2">
      <c r="A863" s="5">
        <v>870</v>
      </c>
      <c r="B863" s="7">
        <v>4</v>
      </c>
      <c r="C863" s="5">
        <v>29</v>
      </c>
      <c r="D863" s="5">
        <v>2005</v>
      </c>
      <c r="E863" s="4">
        <v>39206</v>
      </c>
      <c r="F863" t="s">
        <v>854</v>
      </c>
      <c r="G863" s="3">
        <v>60000000</v>
      </c>
      <c r="H863" s="3">
        <v>26873932</v>
      </c>
      <c r="I863" s="3">
        <v>71073932</v>
      </c>
    </row>
    <row r="864" spans="1:9" x14ac:dyDescent="0.2">
      <c r="A864" s="5">
        <v>871</v>
      </c>
      <c r="B864" s="7">
        <v>8</v>
      </c>
      <c r="C864" s="5">
        <v>15</v>
      </c>
      <c r="D864" s="5">
        <v>1997</v>
      </c>
      <c r="E864" s="4">
        <v>35862</v>
      </c>
      <c r="F864" t="s">
        <v>855</v>
      </c>
      <c r="G864" s="3">
        <v>60000000</v>
      </c>
      <c r="H864" s="3">
        <v>26673242</v>
      </c>
      <c r="I864" s="3">
        <v>26673242</v>
      </c>
    </row>
    <row r="865" spans="1:9" x14ac:dyDescent="0.2">
      <c r="A865" s="5">
        <v>872</v>
      </c>
      <c r="B865" s="7">
        <v>7</v>
      </c>
      <c r="C865" s="5">
        <v>2</v>
      </c>
      <c r="D865" s="5">
        <v>2003</v>
      </c>
      <c r="E865" s="4">
        <v>37659</v>
      </c>
      <c r="F865" t="s">
        <v>856</v>
      </c>
      <c r="G865" s="3">
        <v>60000000</v>
      </c>
      <c r="H865" s="3">
        <v>26483452</v>
      </c>
      <c r="I865" s="3">
        <v>80767884</v>
      </c>
    </row>
    <row r="866" spans="1:9" x14ac:dyDescent="0.2">
      <c r="A866" s="5">
        <v>873</v>
      </c>
      <c r="B866" s="7">
        <v>7</v>
      </c>
      <c r="C866" s="5">
        <v>8</v>
      </c>
      <c r="D866" s="5">
        <v>2005</v>
      </c>
      <c r="E866" s="4">
        <v>38571</v>
      </c>
      <c r="F866" t="s">
        <v>857</v>
      </c>
      <c r="G866" s="3">
        <v>60000000</v>
      </c>
      <c r="H866" s="3">
        <v>25473093</v>
      </c>
      <c r="I866" s="3">
        <v>49473093</v>
      </c>
    </row>
    <row r="867" spans="1:9" x14ac:dyDescent="0.2">
      <c r="A867" s="5">
        <v>874</v>
      </c>
      <c r="B867" s="7">
        <v>8</v>
      </c>
      <c r="C867" s="5">
        <v>14</v>
      </c>
      <c r="D867" s="5">
        <v>1998</v>
      </c>
      <c r="E867" s="4">
        <v>36199</v>
      </c>
      <c r="F867" t="s">
        <v>21</v>
      </c>
      <c r="G867" s="3">
        <v>60000000</v>
      </c>
      <c r="H867" s="3">
        <v>23385416</v>
      </c>
      <c r="I867" s="3">
        <v>48585416</v>
      </c>
    </row>
    <row r="868" spans="1:9" x14ac:dyDescent="0.2">
      <c r="A868" s="5">
        <v>875</v>
      </c>
      <c r="B868" s="7">
        <v>9</v>
      </c>
      <c r="C868" s="5">
        <v>15</v>
      </c>
      <c r="D868" s="5">
        <v>2006</v>
      </c>
      <c r="E868" s="4">
        <v>39150</v>
      </c>
      <c r="F868" t="s">
        <v>858</v>
      </c>
      <c r="G868" s="3">
        <v>60000000</v>
      </c>
      <c r="H868" s="3">
        <v>22672813</v>
      </c>
      <c r="I868" s="3">
        <v>49238525</v>
      </c>
    </row>
    <row r="869" spans="1:9" x14ac:dyDescent="0.2">
      <c r="A869" s="5">
        <v>876</v>
      </c>
      <c r="B869" s="7">
        <v>3</v>
      </c>
      <c r="C869" s="5">
        <v>26</v>
      </c>
      <c r="D869" s="5">
        <v>1999</v>
      </c>
      <c r="E869" s="4">
        <v>36925</v>
      </c>
      <c r="F869" t="s">
        <v>859</v>
      </c>
      <c r="G869" s="3">
        <v>60000000</v>
      </c>
      <c r="H869" s="3">
        <v>22508689</v>
      </c>
      <c r="I869" s="3">
        <v>35319689</v>
      </c>
    </row>
    <row r="870" spans="1:9" x14ac:dyDescent="0.2">
      <c r="A870" s="5">
        <v>877</v>
      </c>
      <c r="B870" s="7">
        <v>12</v>
      </c>
      <c r="C870" s="5">
        <v>25</v>
      </c>
      <c r="D870" s="5">
        <v>2008</v>
      </c>
      <c r="E870" s="4">
        <v>40190</v>
      </c>
      <c r="F870" t="s">
        <v>860</v>
      </c>
      <c r="G870" s="3">
        <v>60000000</v>
      </c>
      <c r="H870" s="3">
        <v>19806188</v>
      </c>
      <c r="I870" s="3">
        <v>39006188</v>
      </c>
    </row>
    <row r="871" spans="1:9" x14ac:dyDescent="0.2">
      <c r="A871" s="5">
        <v>878</v>
      </c>
      <c r="B871" s="7">
        <v>10</v>
      </c>
      <c r="C871" s="5">
        <v>19</v>
      </c>
      <c r="D871" s="5">
        <v>2001</v>
      </c>
      <c r="E871" s="4">
        <v>37447</v>
      </c>
      <c r="F871" t="s">
        <v>861</v>
      </c>
      <c r="G871" s="3">
        <v>60000000</v>
      </c>
      <c r="H871" s="3">
        <v>18208078</v>
      </c>
      <c r="I871" s="3">
        <v>20541668</v>
      </c>
    </row>
    <row r="872" spans="1:9" x14ac:dyDescent="0.2">
      <c r="A872" s="5">
        <v>879</v>
      </c>
      <c r="B872" s="7">
        <v>1</v>
      </c>
      <c r="C872" s="5">
        <v>23</v>
      </c>
      <c r="D872" s="5">
        <v>2009</v>
      </c>
      <c r="E872" s="4">
        <v>40483</v>
      </c>
      <c r="F872" t="s">
        <v>862</v>
      </c>
      <c r="G872" s="3">
        <v>60000000</v>
      </c>
      <c r="H872" s="3">
        <v>17303424</v>
      </c>
      <c r="I872" s="3">
        <v>66655938</v>
      </c>
    </row>
    <row r="873" spans="1:9" x14ac:dyDescent="0.2">
      <c r="A873" s="5">
        <v>880</v>
      </c>
      <c r="B873" s="7">
        <v>1</v>
      </c>
      <c r="C873" s="5">
        <v>14</v>
      </c>
      <c r="D873" s="5">
        <v>2000</v>
      </c>
      <c r="E873" s="4">
        <v>36923</v>
      </c>
      <c r="F873" t="s">
        <v>863</v>
      </c>
      <c r="G873" s="3">
        <v>60000000</v>
      </c>
      <c r="H873" s="3">
        <v>14218868</v>
      </c>
      <c r="I873" s="3">
        <v>14816494</v>
      </c>
    </row>
    <row r="874" spans="1:9" x14ac:dyDescent="0.2">
      <c r="A874" s="5">
        <v>881</v>
      </c>
      <c r="B874" s="7">
        <v>9</v>
      </c>
      <c r="C874" s="5">
        <v>22</v>
      </c>
      <c r="D874" s="5">
        <v>2006</v>
      </c>
      <c r="E874" s="4">
        <v>39364</v>
      </c>
      <c r="F874" t="s">
        <v>864</v>
      </c>
      <c r="G874" s="3">
        <v>60000000</v>
      </c>
      <c r="H874" s="3">
        <v>13090630</v>
      </c>
      <c r="I874" s="3">
        <v>14816379</v>
      </c>
    </row>
    <row r="875" spans="1:9" x14ac:dyDescent="0.2">
      <c r="A875" s="5">
        <v>882</v>
      </c>
      <c r="B875" s="7">
        <v>2</v>
      </c>
      <c r="C875" s="5">
        <v>14</v>
      </c>
      <c r="D875" s="5">
        <v>2014</v>
      </c>
      <c r="E875" s="4">
        <v>42037</v>
      </c>
      <c r="F875" t="s">
        <v>865</v>
      </c>
      <c r="G875" s="3">
        <v>60000000</v>
      </c>
      <c r="H875" s="3">
        <v>12600231</v>
      </c>
      <c r="I875" s="3">
        <v>22468620</v>
      </c>
    </row>
    <row r="876" spans="1:9" x14ac:dyDescent="0.2">
      <c r="A876" s="5">
        <v>883</v>
      </c>
      <c r="B876" s="7">
        <v>10</v>
      </c>
      <c r="C876" s="5">
        <v>9</v>
      </c>
      <c r="D876" s="5">
        <v>1998</v>
      </c>
      <c r="E876" s="4">
        <v>36048</v>
      </c>
      <c r="F876" t="s">
        <v>866</v>
      </c>
      <c r="G876" s="3">
        <v>60000000</v>
      </c>
      <c r="H876" s="3">
        <v>12069719</v>
      </c>
      <c r="I876" s="3">
        <v>12069719</v>
      </c>
    </row>
    <row r="877" spans="1:9" x14ac:dyDescent="0.2">
      <c r="A877" s="5">
        <v>884</v>
      </c>
      <c r="B877" s="7">
        <v>7</v>
      </c>
      <c r="C877" s="5">
        <v>11</v>
      </c>
      <c r="D877" s="5">
        <v>2008</v>
      </c>
      <c r="E877" s="4">
        <v>39759</v>
      </c>
      <c r="F877" t="s">
        <v>867</v>
      </c>
      <c r="G877" s="3">
        <v>60000000</v>
      </c>
      <c r="H877" s="3">
        <v>11803254</v>
      </c>
      <c r="I877" s="3">
        <v>50648806</v>
      </c>
    </row>
    <row r="878" spans="1:9" x14ac:dyDescent="0.2">
      <c r="A878" s="5">
        <v>885</v>
      </c>
      <c r="B878" s="7">
        <v>8</v>
      </c>
      <c r="C878" s="5">
        <v>12</v>
      </c>
      <c r="D878" s="5">
        <v>2005</v>
      </c>
      <c r="E878" s="4">
        <v>38694</v>
      </c>
      <c r="F878" t="s">
        <v>868</v>
      </c>
      <c r="G878" s="3">
        <v>60000000</v>
      </c>
      <c r="H878" s="3">
        <v>10166502</v>
      </c>
      <c r="I878" s="3">
        <v>10597070</v>
      </c>
    </row>
    <row r="879" spans="1:9" x14ac:dyDescent="0.2">
      <c r="A879" s="5">
        <v>886</v>
      </c>
      <c r="B879" s="7">
        <v>2</v>
      </c>
      <c r="C879" s="5">
        <v>24</v>
      </c>
      <c r="D879" s="5">
        <v>2017</v>
      </c>
      <c r="E879" s="4">
        <v>43436</v>
      </c>
      <c r="F879" t="s">
        <v>869</v>
      </c>
      <c r="G879" s="3">
        <v>60000000</v>
      </c>
      <c r="H879" s="3">
        <v>9420546</v>
      </c>
      <c r="I879" s="3">
        <v>20830546</v>
      </c>
    </row>
    <row r="880" spans="1:9" x14ac:dyDescent="0.2">
      <c r="A880" s="5">
        <v>887</v>
      </c>
      <c r="B880" s="7">
        <v>1</v>
      </c>
      <c r="C880" s="5">
        <v>23</v>
      </c>
      <c r="D880" s="5">
        <v>2015</v>
      </c>
      <c r="E880" s="4">
        <v>42675</v>
      </c>
      <c r="F880" t="s">
        <v>870</v>
      </c>
      <c r="G880" s="3">
        <v>60000000</v>
      </c>
      <c r="H880" s="3">
        <v>7696134</v>
      </c>
      <c r="I880" s="3">
        <v>30396134</v>
      </c>
    </row>
    <row r="881" spans="1:9" x14ac:dyDescent="0.2">
      <c r="A881" s="5">
        <v>888</v>
      </c>
      <c r="B881" s="7">
        <v>1</v>
      </c>
      <c r="C881" s="5">
        <v>11</v>
      </c>
      <c r="D881" s="5">
        <v>2008</v>
      </c>
      <c r="E881" s="4">
        <v>39753</v>
      </c>
      <c r="F881" t="s">
        <v>871</v>
      </c>
      <c r="G881" s="3">
        <v>60000000</v>
      </c>
      <c r="H881" s="3">
        <v>4775656</v>
      </c>
      <c r="I881" s="3">
        <v>13233220</v>
      </c>
    </row>
    <row r="882" spans="1:9" x14ac:dyDescent="0.2">
      <c r="A882" s="5">
        <v>889</v>
      </c>
      <c r="B882" s="7">
        <v>10</v>
      </c>
      <c r="C882" s="5">
        <v>24</v>
      </c>
      <c r="D882" s="5">
        <v>2003</v>
      </c>
      <c r="E882" s="4">
        <v>38331</v>
      </c>
      <c r="F882" t="s">
        <v>872</v>
      </c>
      <c r="G882" s="3">
        <v>60000000</v>
      </c>
      <c r="H882" s="3">
        <v>4426297</v>
      </c>
      <c r="I882" s="3">
        <v>11427090</v>
      </c>
    </row>
    <row r="883" spans="1:9" x14ac:dyDescent="0.2">
      <c r="A883" s="5">
        <v>890</v>
      </c>
      <c r="B883" s="7">
        <v>2</v>
      </c>
      <c r="C883" s="5">
        <v>5</v>
      </c>
      <c r="D883" s="5">
        <v>2016</v>
      </c>
      <c r="E883" s="4">
        <v>42492</v>
      </c>
      <c r="F883" t="s">
        <v>873</v>
      </c>
      <c r="G883" s="3">
        <v>60000000</v>
      </c>
      <c r="H883" s="3">
        <v>709982</v>
      </c>
      <c r="I883" s="3">
        <v>194058503</v>
      </c>
    </row>
    <row r="884" spans="1:9" x14ac:dyDescent="0.2">
      <c r="A884" s="5">
        <v>891</v>
      </c>
      <c r="B884" s="7">
        <v>12</v>
      </c>
      <c r="C884" s="5">
        <v>11</v>
      </c>
      <c r="D884" s="5">
        <v>2015</v>
      </c>
      <c r="E884" s="4">
        <v>42320</v>
      </c>
      <c r="F884" t="s">
        <v>874</v>
      </c>
      <c r="G884" s="3">
        <v>60000000</v>
      </c>
      <c r="H884">
        <v>0</v>
      </c>
      <c r="I884">
        <v>0</v>
      </c>
    </row>
    <row r="885" spans="1:9" x14ac:dyDescent="0.2">
      <c r="A885" s="5">
        <v>892</v>
      </c>
      <c r="B885" s="7">
        <v>2</v>
      </c>
      <c r="C885" s="5">
        <v>12</v>
      </c>
      <c r="D885" s="5">
        <v>2016</v>
      </c>
      <c r="E885" s="4">
        <v>42706</v>
      </c>
      <c r="F885" t="s">
        <v>875</v>
      </c>
      <c r="G885" s="3">
        <v>58000000</v>
      </c>
      <c r="H885" s="3">
        <v>363070709</v>
      </c>
      <c r="I885" s="3">
        <v>801029249</v>
      </c>
    </row>
    <row r="886" spans="1:9" x14ac:dyDescent="0.2">
      <c r="A886" s="5">
        <v>893</v>
      </c>
      <c r="B886" s="7">
        <v>12</v>
      </c>
      <c r="C886" s="5">
        <v>25</v>
      </c>
      <c r="D886" s="5">
        <v>2014</v>
      </c>
      <c r="E886" s="4">
        <v>42381</v>
      </c>
      <c r="F886" t="s">
        <v>876</v>
      </c>
      <c r="G886" s="3">
        <v>58000000</v>
      </c>
      <c r="H886" s="3">
        <v>350126372</v>
      </c>
      <c r="I886" s="3">
        <v>547326372</v>
      </c>
    </row>
    <row r="887" spans="1:9" x14ac:dyDescent="0.2">
      <c r="A887" s="5">
        <v>894</v>
      </c>
      <c r="B887" s="7">
        <v>10</v>
      </c>
      <c r="C887" s="5">
        <v>16</v>
      </c>
      <c r="D887" s="5">
        <v>2015</v>
      </c>
      <c r="E887" s="4">
        <v>42470</v>
      </c>
      <c r="F887" t="s">
        <v>877</v>
      </c>
      <c r="G887" s="3">
        <v>58000000</v>
      </c>
      <c r="H887" s="3">
        <v>80069458</v>
      </c>
      <c r="I887" s="3">
        <v>158905324</v>
      </c>
    </row>
    <row r="888" spans="1:9" x14ac:dyDescent="0.2">
      <c r="A888" s="5">
        <v>895</v>
      </c>
      <c r="B888" s="7">
        <v>5</v>
      </c>
      <c r="C888" s="5">
        <v>25</v>
      </c>
      <c r="D888" s="5">
        <v>1988</v>
      </c>
      <c r="E888" s="4">
        <v>32878</v>
      </c>
      <c r="F888" t="s">
        <v>878</v>
      </c>
      <c r="G888" s="3">
        <v>58000000</v>
      </c>
      <c r="H888" s="3">
        <v>53715611</v>
      </c>
      <c r="I888" s="3">
        <v>188715611</v>
      </c>
    </row>
    <row r="889" spans="1:9" x14ac:dyDescent="0.2">
      <c r="A889" s="5">
        <v>896</v>
      </c>
      <c r="B889" s="7">
        <v>12</v>
      </c>
      <c r="C889" s="5">
        <v>15</v>
      </c>
      <c r="D889" s="5">
        <v>1995</v>
      </c>
      <c r="E889" s="4">
        <v>35136</v>
      </c>
      <c r="F889" t="s">
        <v>879</v>
      </c>
      <c r="G889" s="3">
        <v>58000000</v>
      </c>
      <c r="H889" s="3">
        <v>53458319</v>
      </c>
      <c r="I889" s="3">
        <v>87100000</v>
      </c>
    </row>
    <row r="890" spans="1:9" x14ac:dyDescent="0.2">
      <c r="A890" s="5">
        <v>897</v>
      </c>
      <c r="B890" s="7">
        <v>1</v>
      </c>
      <c r="C890" s="5">
        <v>20</v>
      </c>
      <c r="D890" s="5">
        <v>2012</v>
      </c>
      <c r="E890" s="4">
        <v>41487</v>
      </c>
      <c r="F890" t="s">
        <v>880</v>
      </c>
      <c r="G890" s="3">
        <v>58000000</v>
      </c>
      <c r="H890" s="3">
        <v>49876377</v>
      </c>
      <c r="I890" s="3">
        <v>50365498</v>
      </c>
    </row>
    <row r="891" spans="1:9" x14ac:dyDescent="0.2">
      <c r="A891" s="5">
        <v>898</v>
      </c>
      <c r="B891" s="7">
        <v>9</v>
      </c>
      <c r="C891" s="5">
        <v>16</v>
      </c>
      <c r="D891" s="5">
        <v>2005</v>
      </c>
      <c r="E891" s="4">
        <v>38816</v>
      </c>
      <c r="F891" t="s">
        <v>881</v>
      </c>
      <c r="G891" s="3">
        <v>58000000</v>
      </c>
      <c r="H891" s="3">
        <v>48318130</v>
      </c>
      <c r="I891" s="3">
        <v>100687083</v>
      </c>
    </row>
    <row r="892" spans="1:9" x14ac:dyDescent="0.2">
      <c r="A892" s="5">
        <v>899</v>
      </c>
      <c r="B892" s="7">
        <v>6</v>
      </c>
      <c r="C892" s="5">
        <v>7</v>
      </c>
      <c r="D892" s="5">
        <v>2013</v>
      </c>
      <c r="E892" s="4">
        <v>41461</v>
      </c>
      <c r="F892" t="s">
        <v>882</v>
      </c>
      <c r="G892" s="3">
        <v>58000000</v>
      </c>
      <c r="H892" s="3">
        <v>44672764</v>
      </c>
      <c r="I892" s="3">
        <v>93672764</v>
      </c>
    </row>
    <row r="893" spans="1:9" x14ac:dyDescent="0.2">
      <c r="A893" s="5">
        <v>900</v>
      </c>
      <c r="B893" s="7">
        <v>4</v>
      </c>
      <c r="C893" s="5">
        <v>28</v>
      </c>
      <c r="D893" s="5">
        <v>2000</v>
      </c>
      <c r="E893" s="4">
        <v>37350</v>
      </c>
      <c r="F893" t="s">
        <v>883</v>
      </c>
      <c r="G893" s="3">
        <v>58000000</v>
      </c>
      <c r="H893" s="3">
        <v>35231365</v>
      </c>
      <c r="I893" s="3">
        <v>59431365</v>
      </c>
    </row>
    <row r="894" spans="1:9" x14ac:dyDescent="0.2">
      <c r="A894" s="5">
        <v>901</v>
      </c>
      <c r="B894" s="7">
        <v>4</v>
      </c>
      <c r="C894" s="5">
        <v>4</v>
      </c>
      <c r="D894" s="5">
        <v>2008</v>
      </c>
      <c r="E894" s="4">
        <v>39542</v>
      </c>
      <c r="F894" t="s">
        <v>884</v>
      </c>
      <c r="G894" s="3">
        <v>58000000</v>
      </c>
      <c r="H894" s="3">
        <v>31373938</v>
      </c>
      <c r="I894" s="3">
        <v>41348628</v>
      </c>
    </row>
    <row r="895" spans="1:9" x14ac:dyDescent="0.2">
      <c r="A895" s="5">
        <v>902</v>
      </c>
      <c r="B895" s="7">
        <v>3</v>
      </c>
      <c r="C895" s="5">
        <v>24</v>
      </c>
      <c r="D895" s="5">
        <v>2017</v>
      </c>
      <c r="E895" s="4">
        <v>43437</v>
      </c>
      <c r="F895" t="s">
        <v>593</v>
      </c>
      <c r="G895" s="3">
        <v>58000000</v>
      </c>
      <c r="H895" s="3">
        <v>30223972</v>
      </c>
      <c r="I895" s="3">
        <v>100993260</v>
      </c>
    </row>
    <row r="896" spans="1:9" x14ac:dyDescent="0.2">
      <c r="A896" s="5">
        <v>903</v>
      </c>
      <c r="B896" s="7">
        <v>12</v>
      </c>
      <c r="C896" s="5">
        <v>18</v>
      </c>
      <c r="D896" s="5">
        <v>2009</v>
      </c>
      <c r="E896" s="4">
        <v>40341</v>
      </c>
      <c r="F896" t="s">
        <v>885</v>
      </c>
      <c r="G896" s="3">
        <v>58000000</v>
      </c>
      <c r="H896" s="3">
        <v>29580087</v>
      </c>
      <c r="I896" s="3">
        <v>80480566</v>
      </c>
    </row>
    <row r="897" spans="1:9" x14ac:dyDescent="0.2">
      <c r="A897" s="5">
        <v>904</v>
      </c>
      <c r="B897" s="7">
        <v>12</v>
      </c>
      <c r="C897" s="5">
        <v>12</v>
      </c>
      <c r="D897" s="5">
        <v>2008</v>
      </c>
      <c r="E897" s="4">
        <v>39794</v>
      </c>
      <c r="F897" t="s">
        <v>886</v>
      </c>
      <c r="G897" s="3">
        <v>58000000</v>
      </c>
      <c r="H897" s="3">
        <v>293708</v>
      </c>
      <c r="I897" s="3">
        <v>30118557</v>
      </c>
    </row>
    <row r="898" spans="1:9" x14ac:dyDescent="0.2">
      <c r="A898" s="5">
        <v>905</v>
      </c>
      <c r="B898" s="7">
        <v>5</v>
      </c>
      <c r="C898" s="5">
        <v>30</v>
      </c>
      <c r="D898" s="5">
        <v>2008</v>
      </c>
      <c r="E898" s="4">
        <v>40334</v>
      </c>
      <c r="F898" t="s">
        <v>887</v>
      </c>
      <c r="G898" s="3">
        <v>57500000</v>
      </c>
      <c r="H898" s="3">
        <v>152647258</v>
      </c>
      <c r="I898" s="3">
        <v>415247258</v>
      </c>
    </row>
    <row r="899" spans="1:9" x14ac:dyDescent="0.2">
      <c r="A899" s="5">
        <v>906</v>
      </c>
      <c r="B899" s="7">
        <v>9</v>
      </c>
      <c r="C899" s="5">
        <v>10</v>
      </c>
      <c r="D899" s="5">
        <v>2010</v>
      </c>
      <c r="E899" s="4">
        <v>40460</v>
      </c>
      <c r="F899" t="s">
        <v>888</v>
      </c>
      <c r="G899" s="3">
        <v>57500000</v>
      </c>
      <c r="H899" s="3">
        <v>60128566</v>
      </c>
      <c r="I899" s="3">
        <v>295874190</v>
      </c>
    </row>
    <row r="900" spans="1:9" x14ac:dyDescent="0.2">
      <c r="A900" s="5">
        <v>907</v>
      </c>
      <c r="B900" s="7">
        <v>6</v>
      </c>
      <c r="C900" s="5">
        <v>15</v>
      </c>
      <c r="D900" s="5">
        <v>2012</v>
      </c>
      <c r="E900" s="4">
        <v>41339</v>
      </c>
      <c r="F900" t="s">
        <v>889</v>
      </c>
      <c r="G900" s="3">
        <v>57500000</v>
      </c>
      <c r="H900" s="3">
        <v>36931089</v>
      </c>
      <c r="I900" s="3">
        <v>58085235</v>
      </c>
    </row>
    <row r="901" spans="1:9" x14ac:dyDescent="0.2">
      <c r="A901" s="5">
        <v>908</v>
      </c>
      <c r="B901" s="7">
        <v>10</v>
      </c>
      <c r="C901" s="5">
        <v>17</v>
      </c>
      <c r="D901" s="5">
        <v>1997</v>
      </c>
      <c r="E901" s="4">
        <v>35925</v>
      </c>
      <c r="F901" t="s">
        <v>890</v>
      </c>
      <c r="G901" s="3">
        <v>57000000</v>
      </c>
      <c r="H901" s="3">
        <v>61007424</v>
      </c>
      <c r="I901" s="3">
        <v>153007424</v>
      </c>
    </row>
    <row r="902" spans="1:9" x14ac:dyDescent="0.2">
      <c r="A902" s="5">
        <v>910</v>
      </c>
      <c r="B902" s="7">
        <v>2</v>
      </c>
      <c r="C902" s="5">
        <v>17</v>
      </c>
      <c r="D902" s="5">
        <v>2012</v>
      </c>
      <c r="E902" s="4">
        <v>41396</v>
      </c>
      <c r="F902" t="s">
        <v>891</v>
      </c>
      <c r="G902" s="3">
        <v>57000000</v>
      </c>
      <c r="H902" s="3">
        <v>51774002</v>
      </c>
      <c r="I902" s="3">
        <v>149217355</v>
      </c>
    </row>
    <row r="903" spans="1:9" x14ac:dyDescent="0.2">
      <c r="A903" s="5">
        <v>911</v>
      </c>
      <c r="B903" s="7">
        <v>5</v>
      </c>
      <c r="C903" s="5">
        <v>31</v>
      </c>
      <c r="D903" s="5">
        <v>1996</v>
      </c>
      <c r="E903" s="4">
        <v>35981</v>
      </c>
      <c r="F903" t="s">
        <v>892</v>
      </c>
      <c r="G903" s="3">
        <v>57000000</v>
      </c>
      <c r="H903" s="3">
        <v>51364680</v>
      </c>
      <c r="I903" s="3">
        <v>104364680</v>
      </c>
    </row>
    <row r="904" spans="1:9" x14ac:dyDescent="0.2">
      <c r="A904" s="5">
        <v>912</v>
      </c>
      <c r="B904" s="7">
        <v>11</v>
      </c>
      <c r="C904" s="5">
        <v>12</v>
      </c>
      <c r="D904" s="5">
        <v>2004</v>
      </c>
      <c r="E904" s="4">
        <v>38332</v>
      </c>
      <c r="F904" t="s">
        <v>893</v>
      </c>
      <c r="G904" s="3">
        <v>57000000</v>
      </c>
      <c r="H904" s="3">
        <v>28328132</v>
      </c>
      <c r="I904" s="3">
        <v>38329114</v>
      </c>
    </row>
    <row r="905" spans="1:9" x14ac:dyDescent="0.2">
      <c r="A905" s="5">
        <v>913</v>
      </c>
      <c r="B905" s="7">
        <v>8</v>
      </c>
      <c r="C905" s="5">
        <v>17</v>
      </c>
      <c r="D905" s="5">
        <v>2001</v>
      </c>
      <c r="E905" s="4">
        <v>37384</v>
      </c>
      <c r="F905" t="s">
        <v>894</v>
      </c>
      <c r="G905" s="3">
        <v>57000000</v>
      </c>
      <c r="H905" s="3">
        <v>25528495</v>
      </c>
      <c r="I905" s="3">
        <v>62097495</v>
      </c>
    </row>
    <row r="906" spans="1:9" x14ac:dyDescent="0.2">
      <c r="A906" s="5">
        <v>914</v>
      </c>
      <c r="B906" s="7">
        <v>4</v>
      </c>
      <c r="C906" s="5">
        <v>11</v>
      </c>
      <c r="D906" s="5">
        <v>2003</v>
      </c>
      <c r="E906" s="4">
        <v>37929</v>
      </c>
      <c r="F906" t="s">
        <v>895</v>
      </c>
      <c r="G906" s="3">
        <v>56000000</v>
      </c>
      <c r="H906" s="3">
        <v>135560942</v>
      </c>
      <c r="I906" s="3">
        <v>195660942</v>
      </c>
    </row>
    <row r="907" spans="1:9" x14ac:dyDescent="0.2">
      <c r="A907" s="5">
        <v>915</v>
      </c>
      <c r="B907" s="7">
        <v>3</v>
      </c>
      <c r="C907" s="5">
        <v>4</v>
      </c>
      <c r="D907" s="5">
        <v>2005</v>
      </c>
      <c r="E907" s="4">
        <v>38445</v>
      </c>
      <c r="F907" t="s">
        <v>896</v>
      </c>
      <c r="G907" s="3">
        <v>56000000</v>
      </c>
      <c r="H907" s="3">
        <v>113006880</v>
      </c>
      <c r="I907" s="3">
        <v>198006880</v>
      </c>
    </row>
    <row r="908" spans="1:9" x14ac:dyDescent="0.2">
      <c r="A908" s="5">
        <v>916</v>
      </c>
      <c r="B908" s="7">
        <v>4</v>
      </c>
      <c r="C908" s="5">
        <v>2</v>
      </c>
      <c r="D908" s="5">
        <v>2004</v>
      </c>
      <c r="E908" s="4">
        <v>38021</v>
      </c>
      <c r="F908" t="s">
        <v>897</v>
      </c>
      <c r="G908" s="3">
        <v>56000000</v>
      </c>
      <c r="H908" s="3">
        <v>46213824</v>
      </c>
      <c r="I908" s="3">
        <v>47313824</v>
      </c>
    </row>
    <row r="909" spans="1:9" x14ac:dyDescent="0.2">
      <c r="A909" s="5">
        <v>917</v>
      </c>
      <c r="B909" s="7">
        <v>1</v>
      </c>
      <c r="C909" s="5">
        <v>22</v>
      </c>
      <c r="D909" s="5">
        <v>2016</v>
      </c>
      <c r="E909" s="4">
        <v>43009</v>
      </c>
      <c r="F909" t="s">
        <v>898</v>
      </c>
      <c r="G909" s="3">
        <v>56000000</v>
      </c>
      <c r="H909" s="3">
        <v>32766</v>
      </c>
      <c r="I909" s="3">
        <v>386096060</v>
      </c>
    </row>
    <row r="910" spans="1:9" x14ac:dyDescent="0.2">
      <c r="A910" s="5">
        <v>918</v>
      </c>
      <c r="B910" s="7">
        <v>7</v>
      </c>
      <c r="C910" s="5">
        <v>6</v>
      </c>
      <c r="D910" s="5">
        <v>1994</v>
      </c>
      <c r="E910" s="4">
        <v>34492</v>
      </c>
      <c r="F910" t="s">
        <v>899</v>
      </c>
      <c r="G910" s="3">
        <v>55000000</v>
      </c>
      <c r="H910" s="3">
        <v>330151138</v>
      </c>
      <c r="I910" s="3">
        <v>679850637</v>
      </c>
    </row>
    <row r="911" spans="1:9" x14ac:dyDescent="0.2">
      <c r="A911" s="5">
        <v>919</v>
      </c>
      <c r="B911" s="7">
        <v>12</v>
      </c>
      <c r="C911" s="5">
        <v>14</v>
      </c>
      <c r="D911" s="5">
        <v>2007</v>
      </c>
      <c r="E911" s="4">
        <v>39490</v>
      </c>
      <c r="F911" t="s">
        <v>900</v>
      </c>
      <c r="G911" s="3">
        <v>55000000</v>
      </c>
      <c r="H911" s="3">
        <v>217326974</v>
      </c>
      <c r="I911" s="3">
        <v>362605033</v>
      </c>
    </row>
    <row r="912" spans="1:9" x14ac:dyDescent="0.2">
      <c r="A912" s="5">
        <v>920</v>
      </c>
      <c r="B912" s="7">
        <v>2</v>
      </c>
      <c r="C912" s="5">
        <v>11</v>
      </c>
      <c r="D912" s="5">
        <v>2005</v>
      </c>
      <c r="E912" s="4">
        <v>38658</v>
      </c>
      <c r="F912" t="s">
        <v>901</v>
      </c>
      <c r="G912" s="3">
        <v>55000000</v>
      </c>
      <c r="H912" s="3">
        <v>177784257</v>
      </c>
      <c r="I912" s="3">
        <v>366784257</v>
      </c>
    </row>
    <row r="913" spans="1:9" x14ac:dyDescent="0.2">
      <c r="A913" s="5">
        <v>921</v>
      </c>
      <c r="B913" s="7">
        <v>10</v>
      </c>
      <c r="C913" s="5">
        <v>6</v>
      </c>
      <c r="D913" s="5">
        <v>2000</v>
      </c>
      <c r="E913" s="4">
        <v>36687</v>
      </c>
      <c r="F913" t="s">
        <v>902</v>
      </c>
      <c r="G913" s="3">
        <v>55000000</v>
      </c>
      <c r="H913" s="3">
        <v>166225040</v>
      </c>
      <c r="I913" s="3">
        <v>330425040</v>
      </c>
    </row>
    <row r="914" spans="1:9" x14ac:dyDescent="0.2">
      <c r="A914" s="5">
        <v>922</v>
      </c>
      <c r="B914" s="7">
        <v>12</v>
      </c>
      <c r="C914" s="5">
        <v>15</v>
      </c>
      <c r="D914" s="5">
        <v>2006</v>
      </c>
      <c r="E914" s="4">
        <v>39153</v>
      </c>
      <c r="F914" t="s">
        <v>903</v>
      </c>
      <c r="G914" s="3">
        <v>55000000</v>
      </c>
      <c r="H914" s="3">
        <v>162586036</v>
      </c>
      <c r="I914" s="3">
        <v>307325633</v>
      </c>
    </row>
    <row r="915" spans="1:9" x14ac:dyDescent="0.2">
      <c r="A915" s="5">
        <v>923</v>
      </c>
      <c r="B915" s="7">
        <v>6</v>
      </c>
      <c r="C915" s="5">
        <v>10</v>
      </c>
      <c r="D915" s="5">
        <v>1995</v>
      </c>
      <c r="E915" s="4">
        <v>34978</v>
      </c>
      <c r="F915" t="s">
        <v>904</v>
      </c>
      <c r="G915" s="3">
        <v>55000000</v>
      </c>
      <c r="H915" s="3">
        <v>141579773</v>
      </c>
      <c r="I915" s="3">
        <v>347100000</v>
      </c>
    </row>
    <row r="916" spans="1:9" x14ac:dyDescent="0.2">
      <c r="A916" s="5">
        <v>924</v>
      </c>
      <c r="B916" s="7">
        <v>12</v>
      </c>
      <c r="C916" s="5">
        <v>15</v>
      </c>
      <c r="D916" s="5">
        <v>1978</v>
      </c>
      <c r="E916" s="4">
        <v>28926</v>
      </c>
      <c r="F916" t="s">
        <v>905</v>
      </c>
      <c r="G916" s="3">
        <v>55000000</v>
      </c>
      <c r="H916" s="3">
        <v>134218018</v>
      </c>
      <c r="I916" s="3">
        <v>300200000</v>
      </c>
    </row>
    <row r="917" spans="1:9" x14ac:dyDescent="0.2">
      <c r="A917" s="5">
        <v>925</v>
      </c>
      <c r="B917" s="7">
        <v>6</v>
      </c>
      <c r="C917" s="5">
        <v>28</v>
      </c>
      <c r="D917" s="5">
        <v>1996</v>
      </c>
      <c r="E917" s="4">
        <v>35891</v>
      </c>
      <c r="F917" t="s">
        <v>906</v>
      </c>
      <c r="G917" s="3">
        <v>55000000</v>
      </c>
      <c r="H917" s="3">
        <v>128814019</v>
      </c>
      <c r="I917" s="3">
        <v>273814019</v>
      </c>
    </row>
    <row r="918" spans="1:9" x14ac:dyDescent="0.2">
      <c r="A918" s="5">
        <v>926</v>
      </c>
      <c r="B918" s="7">
        <v>2</v>
      </c>
      <c r="C918" s="5">
        <v>10</v>
      </c>
      <c r="D918" s="5">
        <v>2017</v>
      </c>
      <c r="E918" s="4">
        <v>43010</v>
      </c>
      <c r="F918" t="s">
        <v>907</v>
      </c>
      <c r="G918" s="3">
        <v>55000000</v>
      </c>
      <c r="H918" s="3">
        <v>114434010</v>
      </c>
      <c r="I918" s="3">
        <v>376856949</v>
      </c>
    </row>
    <row r="919" spans="1:9" x14ac:dyDescent="0.2">
      <c r="A919" s="5">
        <v>927</v>
      </c>
      <c r="B919" s="7">
        <v>10</v>
      </c>
      <c r="C919" s="5">
        <v>11</v>
      </c>
      <c r="D919" s="5">
        <v>2013</v>
      </c>
      <c r="E919" s="4">
        <v>41588</v>
      </c>
      <c r="F919" t="s">
        <v>908</v>
      </c>
      <c r="G919" s="3">
        <v>55000000</v>
      </c>
      <c r="H919" s="3">
        <v>107136417</v>
      </c>
      <c r="I919" s="3">
        <v>220648184</v>
      </c>
    </row>
    <row r="920" spans="1:9" x14ac:dyDescent="0.2">
      <c r="A920" s="5">
        <v>928</v>
      </c>
      <c r="B920" s="7">
        <v>7</v>
      </c>
      <c r="C920" s="5">
        <v>16</v>
      </c>
      <c r="D920" s="5">
        <v>1997</v>
      </c>
      <c r="E920" s="4">
        <v>35892</v>
      </c>
      <c r="F920" t="s">
        <v>909</v>
      </c>
      <c r="G920" s="3">
        <v>55000000</v>
      </c>
      <c r="H920" s="3">
        <v>105263257</v>
      </c>
      <c r="I920" s="3">
        <v>174463257</v>
      </c>
    </row>
    <row r="921" spans="1:9" x14ac:dyDescent="0.2">
      <c r="A921" s="5">
        <v>929</v>
      </c>
      <c r="B921" s="7">
        <v>8</v>
      </c>
      <c r="C921" s="5">
        <v>1</v>
      </c>
      <c r="D921" s="5">
        <v>2003</v>
      </c>
      <c r="E921" s="4">
        <v>37629</v>
      </c>
      <c r="F921" t="s">
        <v>910</v>
      </c>
      <c r="G921" s="3">
        <v>55000000</v>
      </c>
      <c r="H921" s="3">
        <v>104354205</v>
      </c>
      <c r="I921" s="3">
        <v>126425115</v>
      </c>
    </row>
    <row r="922" spans="1:9" x14ac:dyDescent="0.2">
      <c r="A922" s="5">
        <v>930</v>
      </c>
      <c r="B922" s="7">
        <v>9</v>
      </c>
      <c r="C922" s="5">
        <v>26</v>
      </c>
      <c r="D922" s="5">
        <v>2014</v>
      </c>
      <c r="E922" s="4">
        <v>42409</v>
      </c>
      <c r="F922" t="s">
        <v>911</v>
      </c>
      <c r="G922" s="3">
        <v>55000000</v>
      </c>
      <c r="H922" s="3">
        <v>101530738</v>
      </c>
      <c r="I922" s="3">
        <v>192903624</v>
      </c>
    </row>
    <row r="923" spans="1:9" x14ac:dyDescent="0.2">
      <c r="A923" s="5">
        <v>931</v>
      </c>
      <c r="B923" s="7">
        <v>5</v>
      </c>
      <c r="C923" s="5">
        <v>26</v>
      </c>
      <c r="D923" s="5">
        <v>1995</v>
      </c>
      <c r="E923" s="4">
        <v>35466</v>
      </c>
      <c r="F923" t="s">
        <v>912</v>
      </c>
      <c r="G923" s="3">
        <v>55000000</v>
      </c>
      <c r="H923" s="3">
        <v>100328194</v>
      </c>
      <c r="I923" s="3">
        <v>282300000</v>
      </c>
    </row>
    <row r="924" spans="1:9" x14ac:dyDescent="0.2">
      <c r="A924" s="5">
        <v>932</v>
      </c>
      <c r="B924" s="7">
        <v>4</v>
      </c>
      <c r="C924" s="5">
        <v>9</v>
      </c>
      <c r="D924" s="5">
        <v>2010</v>
      </c>
      <c r="E924" s="4">
        <v>40425</v>
      </c>
      <c r="F924" t="s">
        <v>913</v>
      </c>
      <c r="G924" s="3">
        <v>55000000</v>
      </c>
      <c r="H924" s="3">
        <v>98711404</v>
      </c>
      <c r="I924" s="3">
        <v>152269033</v>
      </c>
    </row>
    <row r="925" spans="1:9" x14ac:dyDescent="0.2">
      <c r="A925" s="5">
        <v>933</v>
      </c>
      <c r="B925" s="7">
        <v>12</v>
      </c>
      <c r="C925" s="5">
        <v>13</v>
      </c>
      <c r="D925" s="5">
        <v>2002</v>
      </c>
      <c r="E925" s="4">
        <v>37633</v>
      </c>
      <c r="F925" t="s">
        <v>914</v>
      </c>
      <c r="G925" s="3">
        <v>55000000</v>
      </c>
      <c r="H925" s="3">
        <v>93932896</v>
      </c>
      <c r="I925" s="3">
        <v>163838217</v>
      </c>
    </row>
    <row r="926" spans="1:9" x14ac:dyDescent="0.2">
      <c r="A926" s="5">
        <v>934</v>
      </c>
      <c r="B926" s="7">
        <v>5</v>
      </c>
      <c r="C926" s="5">
        <v>12</v>
      </c>
      <c r="D926" s="5">
        <v>1995</v>
      </c>
      <c r="E926" s="4">
        <v>35038</v>
      </c>
      <c r="F926" t="s">
        <v>915</v>
      </c>
      <c r="G926" s="3">
        <v>55000000</v>
      </c>
      <c r="H926" s="3">
        <v>91387195</v>
      </c>
      <c r="I926" s="3">
        <v>159387195</v>
      </c>
    </row>
    <row r="927" spans="1:9" x14ac:dyDescent="0.2">
      <c r="A927" s="5">
        <v>935</v>
      </c>
      <c r="B927" s="7">
        <v>9</v>
      </c>
      <c r="C927" s="5">
        <v>23</v>
      </c>
      <c r="D927" s="5">
        <v>2005</v>
      </c>
      <c r="E927" s="4">
        <v>39030</v>
      </c>
      <c r="F927" t="s">
        <v>916</v>
      </c>
      <c r="G927" s="3">
        <v>55000000</v>
      </c>
      <c r="H927" s="3">
        <v>89706988</v>
      </c>
      <c r="I927" s="3">
        <v>214392904</v>
      </c>
    </row>
    <row r="928" spans="1:9" x14ac:dyDescent="0.2">
      <c r="A928" s="5">
        <v>936</v>
      </c>
      <c r="B928" s="7">
        <v>12</v>
      </c>
      <c r="C928" s="5">
        <v>9</v>
      </c>
      <c r="D928" s="5">
        <v>1994</v>
      </c>
      <c r="E928" s="4">
        <v>34589</v>
      </c>
      <c r="F928" t="s">
        <v>917</v>
      </c>
      <c r="G928" s="3">
        <v>55000000</v>
      </c>
      <c r="H928" s="3">
        <v>83015089</v>
      </c>
      <c r="I928" s="3">
        <v>212200000</v>
      </c>
    </row>
    <row r="929" spans="1:9" x14ac:dyDescent="0.2">
      <c r="A929" s="5">
        <v>937</v>
      </c>
      <c r="B929" s="7">
        <v>4</v>
      </c>
      <c r="C929" s="5">
        <v>10</v>
      </c>
      <c r="D929" s="5">
        <v>1998</v>
      </c>
      <c r="E929" s="4">
        <v>36072</v>
      </c>
      <c r="F929" t="s">
        <v>918</v>
      </c>
      <c r="G929" s="3">
        <v>55000000</v>
      </c>
      <c r="H929" s="3">
        <v>78750909</v>
      </c>
      <c r="I929" s="3">
        <v>198750909</v>
      </c>
    </row>
    <row r="930" spans="1:9" x14ac:dyDescent="0.2">
      <c r="A930" s="5">
        <v>938</v>
      </c>
      <c r="B930" s="7">
        <v>1</v>
      </c>
      <c r="C930" s="5">
        <v>16</v>
      </c>
      <c r="D930" s="5">
        <v>2015</v>
      </c>
      <c r="E930" s="4">
        <v>42461</v>
      </c>
      <c r="F930" t="s">
        <v>919</v>
      </c>
      <c r="G930" s="3">
        <v>55000000</v>
      </c>
      <c r="H930" s="3">
        <v>76223578</v>
      </c>
      <c r="I930" s="3">
        <v>259541430</v>
      </c>
    </row>
    <row r="931" spans="1:9" x14ac:dyDescent="0.2">
      <c r="A931" s="5">
        <v>939</v>
      </c>
      <c r="B931" s="7">
        <v>4</v>
      </c>
      <c r="C931" s="5">
        <v>28</v>
      </c>
      <c r="D931" s="5">
        <v>2006</v>
      </c>
      <c r="E931" s="4">
        <v>39542</v>
      </c>
      <c r="F931" t="s">
        <v>920</v>
      </c>
      <c r="G931" s="3">
        <v>55000000</v>
      </c>
      <c r="H931" s="3">
        <v>71724497</v>
      </c>
      <c r="I931" s="3">
        <v>87524497</v>
      </c>
    </row>
    <row r="932" spans="1:9" x14ac:dyDescent="0.2">
      <c r="A932" s="5">
        <v>940</v>
      </c>
      <c r="B932" s="7">
        <v>10</v>
      </c>
      <c r="C932" s="5">
        <v>28</v>
      </c>
      <c r="D932" s="5">
        <v>1994</v>
      </c>
      <c r="E932" s="4">
        <v>35165</v>
      </c>
      <c r="F932" t="s">
        <v>921</v>
      </c>
      <c r="G932" s="3">
        <v>55000000</v>
      </c>
      <c r="H932" s="3">
        <v>71565669</v>
      </c>
      <c r="I932" s="3">
        <v>196565669</v>
      </c>
    </row>
    <row r="933" spans="1:9" x14ac:dyDescent="0.2">
      <c r="A933" s="5">
        <v>941</v>
      </c>
      <c r="B933" s="7">
        <v>10</v>
      </c>
      <c r="C933" s="5">
        <v>10</v>
      </c>
      <c r="D933" s="5">
        <v>2003</v>
      </c>
      <c r="E933" s="4">
        <v>37904</v>
      </c>
      <c r="F933" t="s">
        <v>922</v>
      </c>
      <c r="G933" s="3">
        <v>55000000</v>
      </c>
      <c r="H933" s="3">
        <v>70098138</v>
      </c>
      <c r="I933" s="3">
        <v>176469428</v>
      </c>
    </row>
    <row r="934" spans="1:9" x14ac:dyDescent="0.2">
      <c r="A934" s="5">
        <v>942</v>
      </c>
      <c r="B934" s="7">
        <v>6</v>
      </c>
      <c r="C934" s="5">
        <v>17</v>
      </c>
      <c r="D934" s="5">
        <v>2011</v>
      </c>
      <c r="E934" s="4">
        <v>41035</v>
      </c>
      <c r="F934" t="s">
        <v>923</v>
      </c>
      <c r="G934" s="3">
        <v>55000000</v>
      </c>
      <c r="H934" s="3">
        <v>68224452</v>
      </c>
      <c r="I934" s="3">
        <v>189624452</v>
      </c>
    </row>
    <row r="935" spans="1:9" x14ac:dyDescent="0.2">
      <c r="A935" s="5">
        <v>943</v>
      </c>
      <c r="B935" s="7">
        <v>8</v>
      </c>
      <c r="C935" s="5">
        <v>13</v>
      </c>
      <c r="D935" s="5">
        <v>1999</v>
      </c>
      <c r="E935" s="4">
        <v>36533</v>
      </c>
      <c r="F935" t="s">
        <v>924</v>
      </c>
      <c r="G935" s="3">
        <v>55000000</v>
      </c>
      <c r="H935" s="3">
        <v>66458769</v>
      </c>
      <c r="I935" s="3">
        <v>98699769</v>
      </c>
    </row>
    <row r="936" spans="1:9" x14ac:dyDescent="0.2">
      <c r="A936" s="5">
        <v>944</v>
      </c>
      <c r="B936" s="7">
        <v>4</v>
      </c>
      <c r="C936" s="5">
        <v>16</v>
      </c>
      <c r="D936" s="5">
        <v>2004</v>
      </c>
      <c r="E936" s="4">
        <v>38446</v>
      </c>
      <c r="F936" t="s">
        <v>925</v>
      </c>
      <c r="G936" s="3">
        <v>55000000</v>
      </c>
      <c r="H936" s="3">
        <v>66207920</v>
      </c>
      <c r="I936" s="3">
        <v>153535982</v>
      </c>
    </row>
    <row r="937" spans="1:9" x14ac:dyDescent="0.2">
      <c r="A937" s="5">
        <v>945</v>
      </c>
      <c r="B937" s="7">
        <v>12</v>
      </c>
      <c r="C937" s="5">
        <v>22</v>
      </c>
      <c r="D937" s="5">
        <v>1989</v>
      </c>
      <c r="E937" s="4">
        <v>33158</v>
      </c>
      <c r="F937" t="s">
        <v>926</v>
      </c>
      <c r="G937" s="3">
        <v>55000000</v>
      </c>
      <c r="H937" s="3">
        <v>63408614</v>
      </c>
      <c r="I937" s="3">
        <v>63408614</v>
      </c>
    </row>
    <row r="938" spans="1:9" x14ac:dyDescent="0.2">
      <c r="A938" s="5">
        <v>946</v>
      </c>
      <c r="B938" s="7">
        <v>7</v>
      </c>
      <c r="C938" s="5">
        <v>31</v>
      </c>
      <c r="D938" s="5">
        <v>1992</v>
      </c>
      <c r="E938" s="4">
        <v>34522</v>
      </c>
      <c r="F938" t="s">
        <v>927</v>
      </c>
      <c r="G938" s="3">
        <v>55000000</v>
      </c>
      <c r="H938" s="3">
        <v>58422650</v>
      </c>
      <c r="I938" s="3">
        <v>149022650</v>
      </c>
    </row>
    <row r="939" spans="1:9" x14ac:dyDescent="0.2">
      <c r="A939" s="5">
        <v>947</v>
      </c>
      <c r="B939" s="7">
        <v>5</v>
      </c>
      <c r="C939" s="5">
        <v>26</v>
      </c>
      <c r="D939" s="5">
        <v>2000</v>
      </c>
      <c r="E939" s="4">
        <v>37292</v>
      </c>
      <c r="F939" t="s">
        <v>928</v>
      </c>
      <c r="G939" s="3">
        <v>55000000</v>
      </c>
      <c r="H939" s="3">
        <v>56932305</v>
      </c>
      <c r="I939" s="3">
        <v>71189835</v>
      </c>
    </row>
    <row r="940" spans="1:9" x14ac:dyDescent="0.2">
      <c r="A940" s="5">
        <v>948</v>
      </c>
      <c r="B940" s="7">
        <v>3</v>
      </c>
      <c r="C940" s="5">
        <v>15</v>
      </c>
      <c r="D940" s="5">
        <v>1996</v>
      </c>
      <c r="E940" s="4">
        <v>35492</v>
      </c>
      <c r="F940" t="s">
        <v>929</v>
      </c>
      <c r="G940" s="3">
        <v>55000000</v>
      </c>
      <c r="H940" s="3">
        <v>56679192</v>
      </c>
      <c r="I940" s="3">
        <v>122079192</v>
      </c>
    </row>
    <row r="941" spans="1:9" x14ac:dyDescent="0.2">
      <c r="A941" s="5">
        <v>949</v>
      </c>
      <c r="B941" s="7">
        <v>11</v>
      </c>
      <c r="C941" s="5">
        <v>1</v>
      </c>
      <c r="D941" s="5">
        <v>2013</v>
      </c>
      <c r="E941" s="4">
        <v>41285</v>
      </c>
      <c r="F941" t="s">
        <v>930</v>
      </c>
      <c r="G941" s="3">
        <v>55000000</v>
      </c>
      <c r="H941" s="3">
        <v>55750480</v>
      </c>
      <c r="I941" s="3">
        <v>110387072</v>
      </c>
    </row>
    <row r="942" spans="1:9" x14ac:dyDescent="0.2">
      <c r="A942" s="5">
        <v>950</v>
      </c>
      <c r="B942" s="7">
        <v>5</v>
      </c>
      <c r="C942" s="5">
        <v>22</v>
      </c>
      <c r="D942" s="5">
        <v>1992</v>
      </c>
      <c r="E942" s="4">
        <v>34247</v>
      </c>
      <c r="F942" t="s">
        <v>931</v>
      </c>
      <c r="G942" s="3">
        <v>55000000</v>
      </c>
      <c r="H942" s="3">
        <v>54927174</v>
      </c>
      <c r="I942" s="3">
        <v>158500000</v>
      </c>
    </row>
    <row r="943" spans="1:9" x14ac:dyDescent="0.2">
      <c r="A943" s="5">
        <v>951</v>
      </c>
      <c r="B943" s="7">
        <v>4</v>
      </c>
      <c r="C943" s="5">
        <v>18</v>
      </c>
      <c r="D943" s="5">
        <v>2008</v>
      </c>
      <c r="E943" s="4">
        <v>39968</v>
      </c>
      <c r="F943" t="s">
        <v>932</v>
      </c>
      <c r="G943" s="3">
        <v>55000000</v>
      </c>
      <c r="H943" s="3">
        <v>52075270</v>
      </c>
      <c r="I943" s="3">
        <v>129075270</v>
      </c>
    </row>
    <row r="944" spans="1:9" x14ac:dyDescent="0.2">
      <c r="A944" s="5">
        <v>952</v>
      </c>
      <c r="B944" s="7">
        <v>12</v>
      </c>
      <c r="C944" s="5">
        <v>22</v>
      </c>
      <c r="D944" s="5">
        <v>2004</v>
      </c>
      <c r="E944" s="4">
        <v>38637</v>
      </c>
      <c r="F944" t="s">
        <v>933</v>
      </c>
      <c r="G944" s="3">
        <v>55000000</v>
      </c>
      <c r="H944" s="3">
        <v>51225796</v>
      </c>
      <c r="I944" s="3">
        <v>153974114</v>
      </c>
    </row>
    <row r="945" spans="1:9" x14ac:dyDescent="0.2">
      <c r="A945" s="5">
        <v>953</v>
      </c>
      <c r="B945" s="7">
        <v>3</v>
      </c>
      <c r="C945" s="5">
        <v>21</v>
      </c>
      <c r="D945" s="5">
        <v>2014</v>
      </c>
      <c r="E945" s="4">
        <v>42250</v>
      </c>
      <c r="F945" t="s">
        <v>934</v>
      </c>
      <c r="G945" s="3">
        <v>55000000</v>
      </c>
      <c r="H945" s="3">
        <v>51178893</v>
      </c>
      <c r="I945" s="3">
        <v>79312301</v>
      </c>
    </row>
    <row r="946" spans="1:9" x14ac:dyDescent="0.2">
      <c r="A946" s="5">
        <v>954</v>
      </c>
      <c r="B946" s="7">
        <v>12</v>
      </c>
      <c r="C946" s="5">
        <v>25</v>
      </c>
      <c r="D946" s="5">
        <v>1996</v>
      </c>
      <c r="E946" s="4">
        <v>35807</v>
      </c>
      <c r="F946" t="s">
        <v>935</v>
      </c>
      <c r="G946" s="3">
        <v>55000000</v>
      </c>
      <c r="H946" s="3">
        <v>50047179</v>
      </c>
      <c r="I946" s="3">
        <v>151947179</v>
      </c>
    </row>
    <row r="947" spans="1:9" x14ac:dyDescent="0.2">
      <c r="A947" s="5">
        <v>955</v>
      </c>
      <c r="B947" s="7">
        <v>8</v>
      </c>
      <c r="C947" s="5">
        <v>19</v>
      </c>
      <c r="D947" s="5">
        <v>2016</v>
      </c>
      <c r="E947" s="4">
        <v>42924</v>
      </c>
      <c r="F947" t="s">
        <v>936</v>
      </c>
      <c r="G947" s="3">
        <v>55000000</v>
      </c>
      <c r="H947" s="3">
        <v>48023088</v>
      </c>
      <c r="I947" s="3">
        <v>74548006</v>
      </c>
    </row>
    <row r="948" spans="1:9" x14ac:dyDescent="0.2">
      <c r="A948" s="5">
        <v>956</v>
      </c>
      <c r="B948" s="7">
        <v>9</v>
      </c>
      <c r="C948" s="5">
        <v>25</v>
      </c>
      <c r="D948" s="5">
        <v>1998</v>
      </c>
      <c r="E948" s="4">
        <v>36534</v>
      </c>
      <c r="F948" t="s">
        <v>937</v>
      </c>
      <c r="G948" s="3">
        <v>55000000</v>
      </c>
      <c r="H948" s="3">
        <v>41610884</v>
      </c>
      <c r="I948" s="3">
        <v>70692101</v>
      </c>
    </row>
    <row r="949" spans="1:9" x14ac:dyDescent="0.2">
      <c r="A949" s="5">
        <v>957</v>
      </c>
      <c r="B949" s="7">
        <v>11</v>
      </c>
      <c r="C949" s="5">
        <v>24</v>
      </c>
      <c r="D949" s="5">
        <v>2010</v>
      </c>
      <c r="E949" s="4">
        <v>40888</v>
      </c>
      <c r="F949" t="s">
        <v>938</v>
      </c>
      <c r="G949" s="3">
        <v>55000000</v>
      </c>
      <c r="H949" s="3">
        <v>39440655</v>
      </c>
      <c r="I949" s="3">
        <v>90552675</v>
      </c>
    </row>
    <row r="950" spans="1:9" x14ac:dyDescent="0.2">
      <c r="A950" s="5">
        <v>958</v>
      </c>
      <c r="B950" s="7">
        <v>10</v>
      </c>
      <c r="C950" s="5">
        <v>11</v>
      </c>
      <c r="D950" s="5">
        <v>1996</v>
      </c>
      <c r="E950" s="4">
        <v>35379</v>
      </c>
      <c r="F950" t="s">
        <v>939</v>
      </c>
      <c r="G950" s="3">
        <v>55000000</v>
      </c>
      <c r="H950" s="3">
        <v>38564422</v>
      </c>
      <c r="I950" s="3">
        <v>38564422</v>
      </c>
    </row>
    <row r="951" spans="1:9" x14ac:dyDescent="0.2">
      <c r="A951" s="5">
        <v>959</v>
      </c>
      <c r="B951" s="7">
        <v>10</v>
      </c>
      <c r="C951" s="5">
        <v>24</v>
      </c>
      <c r="D951" s="5">
        <v>2008</v>
      </c>
      <c r="E951" s="4">
        <v>40157</v>
      </c>
      <c r="F951" t="s">
        <v>940</v>
      </c>
      <c r="G951" s="3">
        <v>55000000</v>
      </c>
      <c r="H951" s="3">
        <v>35739802</v>
      </c>
      <c r="I951" s="3">
        <v>113805580</v>
      </c>
    </row>
    <row r="952" spans="1:9" x14ac:dyDescent="0.2">
      <c r="A952" s="5">
        <v>960</v>
      </c>
      <c r="B952" s="7">
        <v>7</v>
      </c>
      <c r="C952" s="5">
        <v>27</v>
      </c>
      <c r="D952" s="5">
        <v>2012</v>
      </c>
      <c r="E952" s="4">
        <v>41705</v>
      </c>
      <c r="F952" t="s">
        <v>941</v>
      </c>
      <c r="G952" s="3">
        <v>55000000</v>
      </c>
      <c r="H952" s="3">
        <v>34353000</v>
      </c>
      <c r="I952" s="3">
        <v>67130045</v>
      </c>
    </row>
    <row r="953" spans="1:9" x14ac:dyDescent="0.2">
      <c r="A953" s="5">
        <v>961</v>
      </c>
      <c r="B953" s="7">
        <v>3</v>
      </c>
      <c r="C953" s="5">
        <v>14</v>
      </c>
      <c r="D953" s="5">
        <v>2003</v>
      </c>
      <c r="E953" s="4">
        <v>38020</v>
      </c>
      <c r="F953" t="s">
        <v>942</v>
      </c>
      <c r="G953" s="3">
        <v>55000000</v>
      </c>
      <c r="H953" s="3">
        <v>34234008</v>
      </c>
      <c r="I953" s="3">
        <v>47213095</v>
      </c>
    </row>
    <row r="954" spans="1:9" x14ac:dyDescent="0.2">
      <c r="A954" s="5">
        <v>962</v>
      </c>
      <c r="B954" s="7">
        <v>6</v>
      </c>
      <c r="C954" s="5">
        <v>4</v>
      </c>
      <c r="D954" s="5">
        <v>1999</v>
      </c>
      <c r="E954" s="4">
        <v>36256</v>
      </c>
      <c r="F954" t="s">
        <v>943</v>
      </c>
      <c r="G954" s="3">
        <v>55000000</v>
      </c>
      <c r="H954" s="3">
        <v>34105207</v>
      </c>
      <c r="I954" s="3">
        <v>34105207</v>
      </c>
    </row>
    <row r="955" spans="1:9" x14ac:dyDescent="0.2">
      <c r="A955" s="5">
        <v>963</v>
      </c>
      <c r="B955" s="7">
        <v>12</v>
      </c>
      <c r="C955" s="5">
        <v>12</v>
      </c>
      <c r="D955" s="5">
        <v>2003</v>
      </c>
      <c r="E955" s="4">
        <v>37967</v>
      </c>
      <c r="F955" t="s">
        <v>944</v>
      </c>
      <c r="G955" s="3">
        <v>55000000</v>
      </c>
      <c r="H955" s="3">
        <v>33832741</v>
      </c>
      <c r="I955" s="3">
        <v>63537164</v>
      </c>
    </row>
    <row r="956" spans="1:9" x14ac:dyDescent="0.2">
      <c r="A956" s="5">
        <v>964</v>
      </c>
      <c r="B956" s="7">
        <v>2</v>
      </c>
      <c r="C956" s="5">
        <v>29</v>
      </c>
      <c r="D956" s="5">
        <v>2008</v>
      </c>
      <c r="E956" s="4">
        <v>40300</v>
      </c>
      <c r="F956" t="s">
        <v>945</v>
      </c>
      <c r="G956" s="3">
        <v>55000000</v>
      </c>
      <c r="H956" s="3">
        <v>33479698</v>
      </c>
      <c r="I956" s="3">
        <v>43980363</v>
      </c>
    </row>
    <row r="957" spans="1:9" x14ac:dyDescent="0.2">
      <c r="A957" s="5">
        <v>965</v>
      </c>
      <c r="B957" s="7">
        <v>10</v>
      </c>
      <c r="C957" s="5">
        <v>16</v>
      </c>
      <c r="D957" s="5">
        <v>2015</v>
      </c>
      <c r="E957" s="4">
        <v>42470</v>
      </c>
      <c r="F957" t="s">
        <v>946</v>
      </c>
      <c r="G957" s="3">
        <v>55000000</v>
      </c>
      <c r="H957" s="3">
        <v>31090320</v>
      </c>
      <c r="I957" s="3">
        <v>75466595</v>
      </c>
    </row>
    <row r="958" spans="1:9" x14ac:dyDescent="0.2">
      <c r="A958" s="5">
        <v>966</v>
      </c>
      <c r="B958" s="7">
        <v>4</v>
      </c>
      <c r="C958" s="5">
        <v>27</v>
      </c>
      <c r="D958" s="5">
        <v>2012</v>
      </c>
      <c r="E958" s="4">
        <v>41702</v>
      </c>
      <c r="F958" t="s">
        <v>947</v>
      </c>
      <c r="G958" s="3">
        <v>55000000</v>
      </c>
      <c r="H958" s="3">
        <v>31051126</v>
      </c>
      <c r="I958" s="3">
        <v>136143605</v>
      </c>
    </row>
    <row r="959" spans="1:9" x14ac:dyDescent="0.2">
      <c r="A959" s="5">
        <v>967</v>
      </c>
      <c r="B959" s="7">
        <v>12</v>
      </c>
      <c r="C959" s="5">
        <v>2</v>
      </c>
      <c r="D959" s="5">
        <v>2005</v>
      </c>
      <c r="E959" s="4">
        <v>38395</v>
      </c>
      <c r="F959" t="s">
        <v>948</v>
      </c>
      <c r="G959" s="3">
        <v>55000000</v>
      </c>
      <c r="H959" s="3">
        <v>25857987</v>
      </c>
      <c r="I959" s="3">
        <v>53913573</v>
      </c>
    </row>
    <row r="960" spans="1:9" x14ac:dyDescent="0.2">
      <c r="A960" s="5">
        <v>968</v>
      </c>
      <c r="B960" s="7">
        <v>8</v>
      </c>
      <c r="C960" s="5">
        <v>2</v>
      </c>
      <c r="D960" s="5">
        <v>1996</v>
      </c>
      <c r="E960" s="4">
        <v>35103</v>
      </c>
      <c r="F960" t="s">
        <v>949</v>
      </c>
      <c r="G960" s="3">
        <v>55000000</v>
      </c>
      <c r="H960" s="3">
        <v>21226204</v>
      </c>
      <c r="I960" s="3">
        <v>60209334</v>
      </c>
    </row>
    <row r="961" spans="1:9" x14ac:dyDescent="0.2">
      <c r="A961" s="5">
        <v>969</v>
      </c>
      <c r="B961" s="7">
        <v>8</v>
      </c>
      <c r="C961" s="5">
        <v>16</v>
      </c>
      <c r="D961" s="5">
        <v>1996</v>
      </c>
      <c r="E961" s="4">
        <v>35528</v>
      </c>
      <c r="F961" t="s">
        <v>950</v>
      </c>
      <c r="G961" s="3">
        <v>55000000</v>
      </c>
      <c r="H961" s="3">
        <v>18582965</v>
      </c>
      <c r="I961" s="3">
        <v>18582965</v>
      </c>
    </row>
    <row r="962" spans="1:9" x14ac:dyDescent="0.2">
      <c r="A962" s="5">
        <v>970</v>
      </c>
      <c r="B962" s="7">
        <v>10</v>
      </c>
      <c r="C962" s="5">
        <v>12</v>
      </c>
      <c r="D962" s="5">
        <v>2007</v>
      </c>
      <c r="E962" s="4">
        <v>39426</v>
      </c>
      <c r="F962" t="s">
        <v>951</v>
      </c>
      <c r="G962" s="3">
        <v>55000000</v>
      </c>
      <c r="H962" s="3">
        <v>16285240</v>
      </c>
      <c r="I962" s="3">
        <v>74870866</v>
      </c>
    </row>
    <row r="963" spans="1:9" x14ac:dyDescent="0.2">
      <c r="A963" s="5">
        <v>971</v>
      </c>
      <c r="B963" s="7">
        <v>6</v>
      </c>
      <c r="C963" s="5">
        <v>12</v>
      </c>
      <c r="D963" s="5">
        <v>2009</v>
      </c>
      <c r="E963" s="4">
        <v>40153</v>
      </c>
      <c r="F963" t="s">
        <v>952</v>
      </c>
      <c r="G963" s="3">
        <v>55000000</v>
      </c>
      <c r="H963" s="3">
        <v>16123323</v>
      </c>
      <c r="I963" s="3">
        <v>16123323</v>
      </c>
    </row>
    <row r="964" spans="1:9" x14ac:dyDescent="0.2">
      <c r="A964" s="5">
        <v>972</v>
      </c>
      <c r="B964" s="7">
        <v>2</v>
      </c>
      <c r="C964" s="5">
        <v>21</v>
      </c>
      <c r="D964" s="5">
        <v>2003</v>
      </c>
      <c r="E964" s="4">
        <v>38232</v>
      </c>
      <c r="F964" t="s">
        <v>953</v>
      </c>
      <c r="G964" s="3">
        <v>55000000</v>
      </c>
      <c r="H964" s="3">
        <v>12882934</v>
      </c>
      <c r="I964" s="3">
        <v>12923936</v>
      </c>
    </row>
    <row r="965" spans="1:9" x14ac:dyDescent="0.2">
      <c r="A965" s="5">
        <v>973</v>
      </c>
      <c r="B965" s="7">
        <v>1</v>
      </c>
      <c r="C965" s="5">
        <v>10</v>
      </c>
      <c r="D965" s="5">
        <v>1997</v>
      </c>
      <c r="E965" s="4">
        <v>35704</v>
      </c>
      <c r="F965" t="s">
        <v>954</v>
      </c>
      <c r="G965" s="3">
        <v>55000000</v>
      </c>
      <c r="H965" s="3">
        <v>11532774</v>
      </c>
      <c r="I965" s="3">
        <v>11532774</v>
      </c>
    </row>
    <row r="966" spans="1:9" x14ac:dyDescent="0.2">
      <c r="A966" s="5">
        <v>974</v>
      </c>
      <c r="B966" s="7">
        <v>2</v>
      </c>
      <c r="C966" s="5">
        <v>1</v>
      </c>
      <c r="D966" s="5">
        <v>2013</v>
      </c>
      <c r="E966" s="4">
        <v>41276</v>
      </c>
      <c r="F966" t="s">
        <v>955</v>
      </c>
      <c r="G966" s="3">
        <v>55000000</v>
      </c>
      <c r="H966" s="3">
        <v>9489829</v>
      </c>
      <c r="I966" s="3">
        <v>22597969</v>
      </c>
    </row>
    <row r="967" spans="1:9" x14ac:dyDescent="0.2">
      <c r="A967" s="5">
        <v>975</v>
      </c>
      <c r="B967" s="7">
        <v>9</v>
      </c>
      <c r="C967" s="5">
        <v>22</v>
      </c>
      <c r="D967" s="5">
        <v>2006</v>
      </c>
      <c r="E967" s="4">
        <v>39364</v>
      </c>
      <c r="F967" t="s">
        <v>956</v>
      </c>
      <c r="G967" s="3">
        <v>55000000</v>
      </c>
      <c r="H967" s="3">
        <v>7221458</v>
      </c>
      <c r="I967" s="3">
        <v>9521458</v>
      </c>
    </row>
    <row r="968" spans="1:9" x14ac:dyDescent="0.2">
      <c r="A968" s="5">
        <v>976</v>
      </c>
      <c r="B968" s="7">
        <v>7</v>
      </c>
      <c r="C968" s="5">
        <v>30</v>
      </c>
      <c r="D968" s="5">
        <v>2004</v>
      </c>
      <c r="E968" s="4">
        <v>38875</v>
      </c>
      <c r="F968" t="s">
        <v>957</v>
      </c>
      <c r="G968" s="3">
        <v>55000000</v>
      </c>
      <c r="H968" s="3">
        <v>6768055</v>
      </c>
      <c r="I968" s="3">
        <v>28231444</v>
      </c>
    </row>
    <row r="969" spans="1:9" x14ac:dyDescent="0.2">
      <c r="A969" s="5">
        <v>977</v>
      </c>
      <c r="B969" s="7">
        <v>11</v>
      </c>
      <c r="C969" s="5">
        <v>26</v>
      </c>
      <c r="D969" s="5">
        <v>2004</v>
      </c>
      <c r="E969" s="4">
        <v>38759</v>
      </c>
      <c r="F969" t="s">
        <v>958</v>
      </c>
      <c r="G969" s="3">
        <v>55000000</v>
      </c>
      <c r="H969" s="3">
        <v>6167817</v>
      </c>
      <c r="I969" s="3">
        <v>69759296</v>
      </c>
    </row>
    <row r="970" spans="1:9" x14ac:dyDescent="0.2">
      <c r="A970" s="5">
        <v>978</v>
      </c>
      <c r="B970" s="7">
        <v>5</v>
      </c>
      <c r="C970" s="5">
        <v>4</v>
      </c>
      <c r="D970" s="5">
        <v>2007</v>
      </c>
      <c r="E970" s="4">
        <v>39177</v>
      </c>
      <c r="F970" t="s">
        <v>959</v>
      </c>
      <c r="G970" s="3">
        <v>55000000</v>
      </c>
      <c r="H970" s="3">
        <v>5755286</v>
      </c>
      <c r="I970" s="3">
        <v>6521829</v>
      </c>
    </row>
    <row r="971" spans="1:9" x14ac:dyDescent="0.2">
      <c r="A971" s="5">
        <v>979</v>
      </c>
      <c r="B971" s="7">
        <v>7</v>
      </c>
      <c r="C971" s="5">
        <v>22</v>
      </c>
      <c r="D971" s="5">
        <v>1998</v>
      </c>
      <c r="E971" s="4">
        <v>36440</v>
      </c>
      <c r="F971" t="s">
        <v>960</v>
      </c>
      <c r="G971" s="3">
        <v>55000000</v>
      </c>
      <c r="H971" s="3">
        <v>1147784</v>
      </c>
      <c r="I971" s="3">
        <v>1147784</v>
      </c>
    </row>
    <row r="972" spans="1:9" x14ac:dyDescent="0.2">
      <c r="A972" s="5">
        <v>980</v>
      </c>
      <c r="B972" s="7">
        <v>9</v>
      </c>
      <c r="C972" s="5">
        <v>20</v>
      </c>
      <c r="D972" s="5">
        <v>2002</v>
      </c>
      <c r="E972" s="4">
        <v>37842</v>
      </c>
      <c r="F972" t="s">
        <v>961</v>
      </c>
      <c r="G972" s="3">
        <v>55000000</v>
      </c>
      <c r="H972" s="3">
        <v>79161</v>
      </c>
      <c r="I972" s="3">
        <v>1807990</v>
      </c>
    </row>
    <row r="973" spans="1:9" x14ac:dyDescent="0.2">
      <c r="A973" s="5">
        <v>981</v>
      </c>
      <c r="B973" s="7">
        <v>6</v>
      </c>
      <c r="C973" s="5">
        <v>19</v>
      </c>
      <c r="D973" s="5">
        <v>1981</v>
      </c>
      <c r="E973" s="4">
        <v>30138</v>
      </c>
      <c r="F973" t="s">
        <v>962</v>
      </c>
      <c r="G973" s="3">
        <v>54000000</v>
      </c>
      <c r="H973" s="3">
        <v>108185706</v>
      </c>
      <c r="I973" s="3">
        <v>108185706</v>
      </c>
    </row>
    <row r="974" spans="1:9" x14ac:dyDescent="0.2">
      <c r="A974" s="5">
        <v>982</v>
      </c>
      <c r="B974" s="7">
        <v>3</v>
      </c>
      <c r="C974" s="5">
        <v>22</v>
      </c>
      <c r="D974" s="5">
        <v>2002</v>
      </c>
      <c r="E974" s="4">
        <v>37897</v>
      </c>
      <c r="F974" t="s">
        <v>963</v>
      </c>
      <c r="G974" s="3">
        <v>54000000</v>
      </c>
      <c r="H974" s="3">
        <v>81676888</v>
      </c>
      <c r="I974" s="3">
        <v>154338601</v>
      </c>
    </row>
    <row r="975" spans="1:9" x14ac:dyDescent="0.2">
      <c r="A975" s="5">
        <v>983</v>
      </c>
      <c r="B975" s="7">
        <v>7</v>
      </c>
      <c r="C975" s="5">
        <v>14</v>
      </c>
      <c r="D975" s="5">
        <v>2006</v>
      </c>
      <c r="E975" s="4">
        <v>39120</v>
      </c>
      <c r="F975" t="s">
        <v>964</v>
      </c>
      <c r="G975" s="3">
        <v>54000000</v>
      </c>
      <c r="H975" s="3">
        <v>75802010</v>
      </c>
      <c r="I975" s="3">
        <v>130402010</v>
      </c>
    </row>
    <row r="976" spans="1:9" x14ac:dyDescent="0.2">
      <c r="A976" s="5">
        <v>984</v>
      </c>
      <c r="B976" s="7">
        <v>12</v>
      </c>
      <c r="C976" s="5">
        <v>19</v>
      </c>
      <c r="D976" s="5">
        <v>2008</v>
      </c>
      <c r="E976" s="4">
        <v>40006</v>
      </c>
      <c r="F976" t="s">
        <v>965</v>
      </c>
      <c r="G976" s="3">
        <v>54000000</v>
      </c>
      <c r="H976" s="3">
        <v>69951824</v>
      </c>
      <c r="I976" s="3">
        <v>166617328</v>
      </c>
    </row>
    <row r="977" spans="1:9" x14ac:dyDescent="0.2">
      <c r="A977" s="5">
        <v>985</v>
      </c>
      <c r="B977" s="7">
        <v>12</v>
      </c>
      <c r="C977" s="5">
        <v>25</v>
      </c>
      <c r="D977" s="5">
        <v>1990</v>
      </c>
      <c r="E977" s="4">
        <v>33615</v>
      </c>
      <c r="F977" t="s">
        <v>966</v>
      </c>
      <c r="G977" s="3">
        <v>54000000</v>
      </c>
      <c r="H977" s="3">
        <v>66520529</v>
      </c>
      <c r="I977" s="3">
        <v>66520529</v>
      </c>
    </row>
    <row r="978" spans="1:9" x14ac:dyDescent="0.2">
      <c r="A978" s="5">
        <v>986</v>
      </c>
      <c r="B978" s="7">
        <v>10</v>
      </c>
      <c r="C978" s="5">
        <v>14</v>
      </c>
      <c r="D978" s="5">
        <v>2005</v>
      </c>
      <c r="E978" s="4">
        <v>38758</v>
      </c>
      <c r="F978" t="s">
        <v>967</v>
      </c>
      <c r="G978" s="3">
        <v>54000000</v>
      </c>
      <c r="H978" s="3">
        <v>26850426</v>
      </c>
      <c r="I978" s="3">
        <v>50719373</v>
      </c>
    </row>
    <row r="979" spans="1:9" x14ac:dyDescent="0.2">
      <c r="A979" s="5">
        <v>987</v>
      </c>
      <c r="B979" s="7">
        <v>8</v>
      </c>
      <c r="C979" s="5">
        <v>1</v>
      </c>
      <c r="D979" s="5">
        <v>2003</v>
      </c>
      <c r="E979" s="4">
        <v>37629</v>
      </c>
      <c r="F979" t="s">
        <v>968</v>
      </c>
      <c r="G979" s="3">
        <v>54000000</v>
      </c>
      <c r="H979" s="3">
        <v>6087542</v>
      </c>
      <c r="I979" s="3">
        <v>7126002</v>
      </c>
    </row>
    <row r="980" spans="1:9" x14ac:dyDescent="0.2">
      <c r="A980" s="5">
        <v>988</v>
      </c>
      <c r="B980" s="7">
        <v>6</v>
      </c>
      <c r="C980" s="5">
        <v>16</v>
      </c>
      <c r="D980" s="5">
        <v>2000</v>
      </c>
      <c r="E980" s="4">
        <v>36987</v>
      </c>
      <c r="F980" t="s">
        <v>969</v>
      </c>
      <c r="G980" s="3">
        <v>53012938</v>
      </c>
      <c r="H980" s="3">
        <v>70327868</v>
      </c>
      <c r="I980" s="3">
        <v>107190108</v>
      </c>
    </row>
    <row r="981" spans="1:9" x14ac:dyDescent="0.2">
      <c r="A981" s="5">
        <v>989</v>
      </c>
      <c r="B981" s="7">
        <v>8</v>
      </c>
      <c r="C981" s="5">
        <v>5</v>
      </c>
      <c r="D981" s="5">
        <v>2005</v>
      </c>
      <c r="E981" s="4">
        <v>38480</v>
      </c>
      <c r="F981" t="s">
        <v>970</v>
      </c>
      <c r="G981" s="3">
        <v>53000000</v>
      </c>
      <c r="H981" s="3">
        <v>80270227</v>
      </c>
      <c r="I981" s="3">
        <v>109848461</v>
      </c>
    </row>
    <row r="982" spans="1:9" x14ac:dyDescent="0.2">
      <c r="A982" s="5">
        <v>990</v>
      </c>
      <c r="B982" s="7">
        <v>10</v>
      </c>
      <c r="C982" s="5">
        <v>16</v>
      </c>
      <c r="D982" s="5">
        <v>2009</v>
      </c>
      <c r="E982" s="4">
        <v>40278</v>
      </c>
      <c r="F982" t="s">
        <v>971</v>
      </c>
      <c r="G982" s="3">
        <v>53000000</v>
      </c>
      <c r="H982" s="3">
        <v>73357727</v>
      </c>
      <c r="I982" s="3">
        <v>131159781</v>
      </c>
    </row>
    <row r="983" spans="1:9" x14ac:dyDescent="0.2">
      <c r="A983" s="5">
        <v>991</v>
      </c>
      <c r="B983" s="7">
        <v>9</v>
      </c>
      <c r="C983" s="5">
        <v>18</v>
      </c>
      <c r="D983" s="5">
        <v>2015</v>
      </c>
      <c r="E983" s="4">
        <v>42530</v>
      </c>
      <c r="F983" t="s">
        <v>972</v>
      </c>
      <c r="G983" s="3">
        <v>53000000</v>
      </c>
      <c r="H983" s="3">
        <v>62575678</v>
      </c>
      <c r="I983" s="3">
        <v>98837872</v>
      </c>
    </row>
    <row r="984" spans="1:9" x14ac:dyDescent="0.2">
      <c r="A984" s="5">
        <v>992</v>
      </c>
      <c r="B984" s="7">
        <v>11</v>
      </c>
      <c r="C984" s="5">
        <v>14</v>
      </c>
      <c r="D984" s="5">
        <v>1997</v>
      </c>
      <c r="E984" s="4">
        <v>35837</v>
      </c>
      <c r="F984" t="s">
        <v>973</v>
      </c>
      <c r="G984" s="3">
        <v>53000000</v>
      </c>
      <c r="H984" s="3">
        <v>58403409</v>
      </c>
      <c r="I984" s="3">
        <v>139801290</v>
      </c>
    </row>
    <row r="985" spans="1:9" x14ac:dyDescent="0.2">
      <c r="A985" s="5">
        <v>993</v>
      </c>
      <c r="B985" s="7">
        <v>5</v>
      </c>
      <c r="C985" s="5">
        <v>18</v>
      </c>
      <c r="D985" s="5">
        <v>2001</v>
      </c>
      <c r="E985" s="4">
        <v>37412</v>
      </c>
      <c r="F985" t="s">
        <v>974</v>
      </c>
      <c r="G985" s="3">
        <v>53000000</v>
      </c>
      <c r="H985" s="3">
        <v>57386369</v>
      </c>
      <c r="I985" s="3">
        <v>179209685</v>
      </c>
    </row>
    <row r="986" spans="1:9" x14ac:dyDescent="0.2">
      <c r="A986" s="5">
        <v>994</v>
      </c>
      <c r="B986" s="7">
        <v>11</v>
      </c>
      <c r="C986" s="5">
        <v>2</v>
      </c>
      <c r="D986" s="5">
        <v>2001</v>
      </c>
      <c r="E986" s="4">
        <v>36933</v>
      </c>
      <c r="F986" t="s">
        <v>975</v>
      </c>
      <c r="G986" s="3">
        <v>53000000</v>
      </c>
      <c r="H986" s="3">
        <v>45207112</v>
      </c>
      <c r="I986" s="3">
        <v>54207112</v>
      </c>
    </row>
    <row r="987" spans="1:9" x14ac:dyDescent="0.2">
      <c r="A987" s="5">
        <v>995</v>
      </c>
      <c r="B987" s="7">
        <v>10</v>
      </c>
      <c r="C987" s="5">
        <v>20</v>
      </c>
      <c r="D987" s="5">
        <v>2006</v>
      </c>
      <c r="E987" s="4">
        <v>39304</v>
      </c>
      <c r="F987" t="s">
        <v>976</v>
      </c>
      <c r="G987" s="3">
        <v>53000000</v>
      </c>
      <c r="H987" s="3">
        <v>33602376</v>
      </c>
      <c r="I987" s="3">
        <v>63657941</v>
      </c>
    </row>
    <row r="988" spans="1:9" x14ac:dyDescent="0.2">
      <c r="A988" s="5">
        <v>996</v>
      </c>
      <c r="B988" s="7">
        <v>4</v>
      </c>
      <c r="C988" s="5">
        <v>6</v>
      </c>
      <c r="D988" s="5">
        <v>2007</v>
      </c>
      <c r="E988" s="4">
        <v>39237</v>
      </c>
      <c r="F988" t="s">
        <v>977</v>
      </c>
      <c r="G988" s="3">
        <v>53000000</v>
      </c>
      <c r="H988" s="3">
        <v>25031037</v>
      </c>
      <c r="I988" s="3">
        <v>50187789</v>
      </c>
    </row>
    <row r="989" spans="1:9" x14ac:dyDescent="0.2">
      <c r="A989" s="5">
        <v>997</v>
      </c>
      <c r="B989" s="7">
        <v>10</v>
      </c>
      <c r="C989" s="5">
        <v>16</v>
      </c>
      <c r="D989" s="5">
        <v>1998</v>
      </c>
      <c r="E989" s="4">
        <v>36260</v>
      </c>
      <c r="F989" t="s">
        <v>978</v>
      </c>
      <c r="G989" s="3">
        <v>53000000</v>
      </c>
      <c r="H989" s="3">
        <v>22852487</v>
      </c>
      <c r="I989" s="3">
        <v>22852487</v>
      </c>
    </row>
    <row r="990" spans="1:9" x14ac:dyDescent="0.2">
      <c r="A990" s="5">
        <v>998</v>
      </c>
      <c r="B990" s="7">
        <v>12</v>
      </c>
      <c r="C990" s="5">
        <v>19</v>
      </c>
      <c r="D990" s="5">
        <v>2012</v>
      </c>
      <c r="E990" s="4">
        <v>41467</v>
      </c>
      <c r="F990" t="s">
        <v>979</v>
      </c>
      <c r="G990" s="3">
        <v>52500000</v>
      </c>
      <c r="H990" s="3">
        <v>95720716</v>
      </c>
      <c r="I990" s="3">
        <v>134612435</v>
      </c>
    </row>
    <row r="991" spans="1:9" x14ac:dyDescent="0.2">
      <c r="A991" s="5">
        <v>999</v>
      </c>
      <c r="B991" s="7">
        <v>12</v>
      </c>
      <c r="C991" s="5">
        <v>25</v>
      </c>
      <c r="D991" s="5">
        <v>2002</v>
      </c>
      <c r="E991" s="4">
        <v>37998</v>
      </c>
      <c r="F991" t="s">
        <v>980</v>
      </c>
      <c r="G991" s="3">
        <v>52000000</v>
      </c>
      <c r="H991" s="3">
        <v>164606800</v>
      </c>
      <c r="I991" s="3">
        <v>355612291</v>
      </c>
    </row>
    <row r="992" spans="1:9" x14ac:dyDescent="0.2">
      <c r="A992" s="5">
        <v>1000</v>
      </c>
      <c r="B992" s="7">
        <v>7</v>
      </c>
      <c r="C992" s="5">
        <v>18</v>
      </c>
      <c r="D992" s="5">
        <v>2008</v>
      </c>
      <c r="E992" s="4">
        <v>39971</v>
      </c>
      <c r="F992" t="s">
        <v>981</v>
      </c>
      <c r="G992" s="3">
        <v>52000000</v>
      </c>
      <c r="H992" s="3">
        <v>144130063</v>
      </c>
      <c r="I992" s="3">
        <v>615748877</v>
      </c>
    </row>
    <row r="993" spans="1:9" x14ac:dyDescent="0.2">
      <c r="A993" s="5">
        <v>1001</v>
      </c>
      <c r="B993" s="7">
        <v>6</v>
      </c>
      <c r="C993" s="5">
        <v>2</v>
      </c>
      <c r="D993" s="5">
        <v>2006</v>
      </c>
      <c r="E993" s="4">
        <v>38754</v>
      </c>
      <c r="F993" t="s">
        <v>982</v>
      </c>
      <c r="G993" s="3">
        <v>52000000</v>
      </c>
      <c r="H993" s="3">
        <v>118703275</v>
      </c>
      <c r="I993" s="3">
        <v>205727307</v>
      </c>
    </row>
    <row r="994" spans="1:9" x14ac:dyDescent="0.2">
      <c r="A994" s="5">
        <v>1002</v>
      </c>
      <c r="B994" s="7">
        <v>2</v>
      </c>
      <c r="C994" s="5">
        <v>12</v>
      </c>
      <c r="D994" s="5">
        <v>2010</v>
      </c>
      <c r="E994" s="4">
        <v>40514</v>
      </c>
      <c r="F994" t="s">
        <v>983</v>
      </c>
      <c r="G994" s="3">
        <v>52000000</v>
      </c>
      <c r="H994" s="3">
        <v>110485654</v>
      </c>
      <c r="I994" s="3">
        <v>217569328</v>
      </c>
    </row>
    <row r="995" spans="1:9" x14ac:dyDescent="0.2">
      <c r="A995" s="5">
        <v>1003</v>
      </c>
      <c r="B995" s="7">
        <v>11</v>
      </c>
      <c r="C995" s="5">
        <v>22</v>
      </c>
      <c r="D995" s="5">
        <v>1995</v>
      </c>
      <c r="E995" s="4">
        <v>35349</v>
      </c>
      <c r="F995" t="s">
        <v>984</v>
      </c>
      <c r="G995" s="3">
        <v>52000000</v>
      </c>
      <c r="H995" s="3">
        <v>42438300</v>
      </c>
      <c r="I995" s="3">
        <v>110400000</v>
      </c>
    </row>
    <row r="996" spans="1:9" x14ac:dyDescent="0.2">
      <c r="A996" s="5">
        <v>1004</v>
      </c>
      <c r="B996" s="7">
        <v>8</v>
      </c>
      <c r="C996" s="5">
        <v>5</v>
      </c>
      <c r="D996" s="5">
        <v>2011</v>
      </c>
      <c r="E996" s="4">
        <v>40671</v>
      </c>
      <c r="F996" t="s">
        <v>985</v>
      </c>
      <c r="G996" s="3">
        <v>52000000</v>
      </c>
      <c r="H996" s="3">
        <v>37081475</v>
      </c>
      <c r="I996" s="3">
        <v>75835124</v>
      </c>
    </row>
    <row r="997" spans="1:9" x14ac:dyDescent="0.2">
      <c r="A997" s="5">
        <v>1005</v>
      </c>
      <c r="B997" s="7">
        <v>12</v>
      </c>
      <c r="C997" s="5">
        <v>23</v>
      </c>
      <c r="D997" s="5">
        <v>1998</v>
      </c>
      <c r="E997" s="4">
        <v>36476</v>
      </c>
      <c r="F997" t="s">
        <v>986</v>
      </c>
      <c r="G997" s="3">
        <v>52000000</v>
      </c>
      <c r="H997" s="3">
        <v>36400491</v>
      </c>
      <c r="I997" s="3">
        <v>97709034</v>
      </c>
    </row>
    <row r="998" spans="1:9" x14ac:dyDescent="0.2">
      <c r="A998" s="5">
        <v>1006</v>
      </c>
      <c r="B998" s="7">
        <v>12</v>
      </c>
      <c r="C998" s="5">
        <v>22</v>
      </c>
      <c r="D998" s="5">
        <v>1999</v>
      </c>
      <c r="E998" s="4">
        <v>36811</v>
      </c>
      <c r="F998" t="s">
        <v>987</v>
      </c>
      <c r="G998" s="3">
        <v>52000000</v>
      </c>
      <c r="H998" s="3">
        <v>34580635</v>
      </c>
      <c r="I998" s="3">
        <v>47407635</v>
      </c>
    </row>
    <row r="999" spans="1:9" x14ac:dyDescent="0.2">
      <c r="A999" s="5">
        <v>1007</v>
      </c>
      <c r="B999" s="7">
        <v>2</v>
      </c>
      <c r="C999" s="5">
        <v>5</v>
      </c>
      <c r="D999" s="5">
        <v>2010</v>
      </c>
      <c r="E999" s="4">
        <v>40300</v>
      </c>
      <c r="F999" t="s">
        <v>988</v>
      </c>
      <c r="G999" s="3">
        <v>52000000</v>
      </c>
      <c r="H999" s="3">
        <v>24077427</v>
      </c>
      <c r="I999" s="3">
        <v>53139168</v>
      </c>
    </row>
    <row r="1000" spans="1:9" x14ac:dyDescent="0.2">
      <c r="A1000" s="5">
        <v>1008</v>
      </c>
      <c r="B1000" s="7">
        <v>4</v>
      </c>
      <c r="C1000" s="5">
        <v>16</v>
      </c>
      <c r="D1000" s="5">
        <v>2003</v>
      </c>
      <c r="E1000" s="4">
        <v>38081</v>
      </c>
      <c r="F1000" t="s">
        <v>989</v>
      </c>
      <c r="G1000" s="3">
        <v>52000000</v>
      </c>
      <c r="H1000" s="3">
        <v>23010607</v>
      </c>
      <c r="I1000" s="3">
        <v>23010607</v>
      </c>
    </row>
    <row r="1001" spans="1:9" x14ac:dyDescent="0.2">
      <c r="A1001" s="5">
        <v>1009</v>
      </c>
      <c r="B1001" s="7">
        <v>6</v>
      </c>
      <c r="C1001" s="5">
        <v>23</v>
      </c>
      <c r="D1001" s="5">
        <v>2000</v>
      </c>
      <c r="E1001" s="4">
        <v>37201</v>
      </c>
      <c r="F1001" t="s">
        <v>990</v>
      </c>
      <c r="G1001" s="3">
        <v>51000000</v>
      </c>
      <c r="H1001" s="3">
        <v>90570999</v>
      </c>
      <c r="I1001" s="3">
        <v>149270999</v>
      </c>
    </row>
    <row r="1002" spans="1:9" x14ac:dyDescent="0.2">
      <c r="A1002" s="5">
        <v>1011</v>
      </c>
      <c r="B1002" s="7">
        <v>8</v>
      </c>
      <c r="C1002" s="5">
        <v>4</v>
      </c>
      <c r="D1002" s="5">
        <v>2006</v>
      </c>
      <c r="E1002" s="4">
        <v>38815</v>
      </c>
      <c r="F1002" t="s">
        <v>991</v>
      </c>
      <c r="G1002" s="3">
        <v>51000000</v>
      </c>
      <c r="H1002" s="3">
        <v>72779000</v>
      </c>
      <c r="I1002" s="3">
        <v>118583844</v>
      </c>
    </row>
    <row r="1003" spans="1:9" x14ac:dyDescent="0.2">
      <c r="A1003" s="5">
        <v>1012</v>
      </c>
      <c r="B1003" s="7">
        <v>11</v>
      </c>
      <c r="C1003" s="5">
        <v>22</v>
      </c>
      <c r="D1003" s="5">
        <v>2006</v>
      </c>
      <c r="E1003" s="4">
        <v>39366</v>
      </c>
      <c r="F1003" t="s">
        <v>992</v>
      </c>
      <c r="G1003" s="3">
        <v>51000000</v>
      </c>
      <c r="H1003" s="3">
        <v>35093569</v>
      </c>
      <c r="I1003" s="3">
        <v>46815807</v>
      </c>
    </row>
    <row r="1004" spans="1:9" x14ac:dyDescent="0.2">
      <c r="A1004" s="5">
        <v>1013</v>
      </c>
      <c r="B1004" s="7">
        <v>3</v>
      </c>
      <c r="C1004" s="5">
        <v>4</v>
      </c>
      <c r="D1004" s="5">
        <v>2011</v>
      </c>
      <c r="E1004" s="4">
        <v>40636</v>
      </c>
      <c r="F1004" t="s">
        <v>993</v>
      </c>
      <c r="G1004" s="3">
        <v>50200000</v>
      </c>
      <c r="H1004" s="3">
        <v>62495645</v>
      </c>
      <c r="I1004" s="3">
        <v>126931325</v>
      </c>
    </row>
    <row r="1005" spans="1:9" x14ac:dyDescent="0.2">
      <c r="A1005" s="5">
        <v>1014</v>
      </c>
      <c r="B1005" s="7">
        <v>11</v>
      </c>
      <c r="C1005" s="5">
        <v>20</v>
      </c>
      <c r="D1005" s="5">
        <v>2009</v>
      </c>
      <c r="E1005" s="4">
        <v>40401</v>
      </c>
      <c r="F1005" t="s">
        <v>994</v>
      </c>
      <c r="G1005" s="3">
        <v>50000000</v>
      </c>
      <c r="H1005" s="3">
        <v>296623634</v>
      </c>
      <c r="I1005" s="3">
        <v>687557727</v>
      </c>
    </row>
    <row r="1006" spans="1:9" x14ac:dyDescent="0.2">
      <c r="A1006" s="5">
        <v>1015</v>
      </c>
      <c r="B1006" s="7">
        <v>5</v>
      </c>
      <c r="C1006" s="5">
        <v>18</v>
      </c>
      <c r="D1006" s="5">
        <v>2001</v>
      </c>
      <c r="E1006" s="4">
        <v>37412</v>
      </c>
      <c r="F1006" t="s">
        <v>995</v>
      </c>
      <c r="G1006" s="3">
        <v>50000000</v>
      </c>
      <c r="H1006" s="3">
        <v>267655011</v>
      </c>
      <c r="I1006" s="3">
        <v>491812794</v>
      </c>
    </row>
    <row r="1007" spans="1:9" x14ac:dyDescent="0.2">
      <c r="A1007" s="5">
        <v>1016</v>
      </c>
      <c r="B1007" s="7">
        <v>6</v>
      </c>
      <c r="C1007" s="5">
        <v>29</v>
      </c>
      <c r="D1007" s="5">
        <v>2012</v>
      </c>
      <c r="E1007" s="4">
        <v>41765</v>
      </c>
      <c r="F1007" t="s">
        <v>996</v>
      </c>
      <c r="G1007" s="3">
        <v>50000000</v>
      </c>
      <c r="H1007" s="3">
        <v>218665740</v>
      </c>
      <c r="I1007" s="3">
        <v>556016627</v>
      </c>
    </row>
    <row r="1008" spans="1:9" x14ac:dyDescent="0.2">
      <c r="A1008" s="5">
        <v>1017</v>
      </c>
      <c r="B1008" s="7">
        <v>6</v>
      </c>
      <c r="C1008" s="5">
        <v>13</v>
      </c>
      <c r="D1008" s="5">
        <v>2014</v>
      </c>
      <c r="E1008" s="4">
        <v>42010</v>
      </c>
      <c r="F1008" t="s">
        <v>997</v>
      </c>
      <c r="G1008" s="3">
        <v>50000000</v>
      </c>
      <c r="H1008" s="3">
        <v>191719337</v>
      </c>
      <c r="I1008" s="3">
        <v>331333876</v>
      </c>
    </row>
    <row r="1009" spans="1:9" x14ac:dyDescent="0.2">
      <c r="A1009" s="5">
        <v>1018</v>
      </c>
      <c r="B1009" s="7">
        <v>6</v>
      </c>
      <c r="C1009" s="5">
        <v>14</v>
      </c>
      <c r="D1009" s="5">
        <v>1991</v>
      </c>
      <c r="E1009" s="4">
        <v>33640</v>
      </c>
      <c r="F1009" t="s">
        <v>998</v>
      </c>
      <c r="G1009" s="3">
        <v>50000000</v>
      </c>
      <c r="H1009" s="3">
        <v>165493908</v>
      </c>
      <c r="I1009" s="3">
        <v>390500000</v>
      </c>
    </row>
    <row r="1010" spans="1:9" x14ac:dyDescent="0.2">
      <c r="A1010" s="5">
        <v>1019</v>
      </c>
      <c r="B1010" s="7">
        <v>12</v>
      </c>
      <c r="C1010" s="5">
        <v>13</v>
      </c>
      <c r="D1010" s="5">
        <v>1996</v>
      </c>
      <c r="E1010" s="4">
        <v>35442</v>
      </c>
      <c r="F1010" t="s">
        <v>999</v>
      </c>
      <c r="G1010" s="3">
        <v>50000000</v>
      </c>
      <c r="H1010" s="3">
        <v>153952592</v>
      </c>
      <c r="I1010" s="3">
        <v>274000000</v>
      </c>
    </row>
    <row r="1011" spans="1:9" x14ac:dyDescent="0.2">
      <c r="A1011" s="5">
        <v>1020</v>
      </c>
      <c r="B1011" s="7">
        <v>12</v>
      </c>
      <c r="C1011" s="5">
        <v>25</v>
      </c>
      <c r="D1011" s="5">
        <v>2015</v>
      </c>
      <c r="E1011" s="4">
        <v>42747</v>
      </c>
      <c r="F1011" t="s">
        <v>1000</v>
      </c>
      <c r="G1011" s="3">
        <v>50000000</v>
      </c>
      <c r="H1011" s="3">
        <v>150357137</v>
      </c>
      <c r="I1011" s="3">
        <v>242757137</v>
      </c>
    </row>
    <row r="1012" spans="1:9" x14ac:dyDescent="0.2">
      <c r="A1012" s="5">
        <v>1021</v>
      </c>
      <c r="B1012" s="7">
        <v>12</v>
      </c>
      <c r="C1012" s="5">
        <v>24</v>
      </c>
      <c r="D1012" s="5">
        <v>1997</v>
      </c>
      <c r="E1012" s="4">
        <v>36141</v>
      </c>
      <c r="F1012" t="s">
        <v>1001</v>
      </c>
      <c r="G1012" s="3">
        <v>50000000</v>
      </c>
      <c r="H1012" s="3">
        <v>148478011</v>
      </c>
      <c r="I1012" s="3">
        <v>314111923</v>
      </c>
    </row>
    <row r="1013" spans="1:9" x14ac:dyDescent="0.2">
      <c r="A1013" s="5">
        <v>1022</v>
      </c>
      <c r="B1013" s="7">
        <v>12</v>
      </c>
      <c r="C1013" s="5">
        <v>25</v>
      </c>
      <c r="D1013" s="5">
        <v>1998</v>
      </c>
      <c r="E1013" s="4">
        <v>36537</v>
      </c>
      <c r="F1013" t="s">
        <v>1002</v>
      </c>
      <c r="G1013" s="3">
        <v>50000000</v>
      </c>
      <c r="H1013" s="3">
        <v>135014968</v>
      </c>
      <c r="I1013" s="3">
        <v>202173000</v>
      </c>
    </row>
    <row r="1014" spans="1:9" x14ac:dyDescent="0.2">
      <c r="A1014" s="5">
        <v>1023</v>
      </c>
      <c r="B1014" s="7">
        <v>12</v>
      </c>
      <c r="C1014" s="5">
        <v>25</v>
      </c>
      <c r="D1014" s="5">
        <v>2014</v>
      </c>
      <c r="E1014" s="4">
        <v>42381</v>
      </c>
      <c r="F1014" t="s">
        <v>1003</v>
      </c>
      <c r="G1014" s="3">
        <v>50000000</v>
      </c>
      <c r="H1014" s="3">
        <v>128002372</v>
      </c>
      <c r="I1014" s="3">
        <v>203502372</v>
      </c>
    </row>
    <row r="1015" spans="1:9" x14ac:dyDescent="0.2">
      <c r="A1015" s="5">
        <v>1024</v>
      </c>
      <c r="B1015" s="7">
        <v>6</v>
      </c>
      <c r="C1015" s="5">
        <v>17</v>
      </c>
      <c r="D1015" s="5">
        <v>2016</v>
      </c>
      <c r="E1015" s="4">
        <v>42861</v>
      </c>
      <c r="F1015" t="s">
        <v>1004</v>
      </c>
      <c r="G1015" s="3">
        <v>50000000</v>
      </c>
      <c r="H1015" s="3">
        <v>127440871</v>
      </c>
      <c r="I1015" s="3">
        <v>217196811</v>
      </c>
    </row>
    <row r="1016" spans="1:9" x14ac:dyDescent="0.2">
      <c r="A1016" s="5">
        <v>1025</v>
      </c>
      <c r="B1016" s="7">
        <v>12</v>
      </c>
      <c r="C1016" s="5">
        <v>18</v>
      </c>
      <c r="D1016" s="5">
        <v>2013</v>
      </c>
      <c r="E1016" s="4">
        <v>41802</v>
      </c>
      <c r="F1016" t="s">
        <v>1005</v>
      </c>
      <c r="G1016" s="3">
        <v>50000000</v>
      </c>
      <c r="H1016" s="3">
        <v>127352707</v>
      </c>
      <c r="I1016" s="3">
        <v>172185754</v>
      </c>
    </row>
    <row r="1017" spans="1:9" x14ac:dyDescent="0.2">
      <c r="A1017" s="5">
        <v>1026</v>
      </c>
      <c r="B1017" s="7">
        <v>6</v>
      </c>
      <c r="C1017" s="5">
        <v>10</v>
      </c>
      <c r="D1017" s="5">
        <v>2011</v>
      </c>
      <c r="E1017" s="4">
        <v>40822</v>
      </c>
      <c r="F1017" t="s">
        <v>1006</v>
      </c>
      <c r="G1017" s="3">
        <v>50000000</v>
      </c>
      <c r="H1017" s="3">
        <v>127004179</v>
      </c>
      <c r="I1017" s="3">
        <v>257972745</v>
      </c>
    </row>
    <row r="1018" spans="1:9" x14ac:dyDescent="0.2">
      <c r="A1018" s="5">
        <v>1027</v>
      </c>
      <c r="B1018" s="7">
        <v>6</v>
      </c>
      <c r="C1018" s="5">
        <v>28</v>
      </c>
      <c r="D1018" s="5">
        <v>2002</v>
      </c>
      <c r="E1018" s="4">
        <v>38083</v>
      </c>
      <c r="F1018" t="s">
        <v>1007</v>
      </c>
      <c r="G1018" s="3">
        <v>50000000</v>
      </c>
      <c r="H1018" s="3">
        <v>126293452</v>
      </c>
      <c r="I1018" s="3">
        <v>171269535</v>
      </c>
    </row>
    <row r="1019" spans="1:9" x14ac:dyDescent="0.2">
      <c r="A1019" s="5">
        <v>1028</v>
      </c>
      <c r="B1019" s="7">
        <v>3</v>
      </c>
      <c r="C1019" s="5">
        <v>17</v>
      </c>
      <c r="D1019" s="5">
        <v>2000</v>
      </c>
      <c r="E1019" s="4">
        <v>37014</v>
      </c>
      <c r="F1019" t="s">
        <v>1008</v>
      </c>
      <c r="G1019" s="3">
        <v>50000000</v>
      </c>
      <c r="H1019" s="3">
        <v>125548685</v>
      </c>
      <c r="I1019" s="3">
        <v>257805243</v>
      </c>
    </row>
    <row r="1020" spans="1:9" x14ac:dyDescent="0.2">
      <c r="A1020" s="5">
        <v>1029</v>
      </c>
      <c r="B1020" s="7">
        <v>2</v>
      </c>
      <c r="C1020" s="5">
        <v>7</v>
      </c>
      <c r="D1020" s="5">
        <v>2003</v>
      </c>
      <c r="E1020" s="4">
        <v>37804</v>
      </c>
      <c r="F1020" t="s">
        <v>1009</v>
      </c>
      <c r="G1020" s="3">
        <v>50000000</v>
      </c>
      <c r="H1020" s="3">
        <v>105807520</v>
      </c>
      <c r="I1020" s="3">
        <v>178890782</v>
      </c>
    </row>
    <row r="1021" spans="1:9" x14ac:dyDescent="0.2">
      <c r="A1021" s="5">
        <v>1030</v>
      </c>
      <c r="B1021" s="7">
        <v>11</v>
      </c>
      <c r="C1021" s="5">
        <v>11</v>
      </c>
      <c r="D1021" s="5">
        <v>1994</v>
      </c>
      <c r="E1021" s="4">
        <v>34649</v>
      </c>
      <c r="F1021" t="s">
        <v>1010</v>
      </c>
      <c r="G1021" s="3">
        <v>50000000</v>
      </c>
      <c r="H1021" s="3">
        <v>105264608</v>
      </c>
      <c r="I1021" s="3">
        <v>223564608</v>
      </c>
    </row>
    <row r="1022" spans="1:9" x14ac:dyDescent="0.2">
      <c r="A1022" s="5">
        <v>1031</v>
      </c>
      <c r="B1022" s="7">
        <v>12</v>
      </c>
      <c r="C1022" s="5">
        <v>19</v>
      </c>
      <c r="D1022" s="5">
        <v>2008</v>
      </c>
      <c r="E1022" s="4">
        <v>40006</v>
      </c>
      <c r="F1022" t="s">
        <v>1011</v>
      </c>
      <c r="G1022" s="3">
        <v>50000000</v>
      </c>
      <c r="H1022" s="3">
        <v>97690976</v>
      </c>
      <c r="I1022" s="3">
        <v>225990976</v>
      </c>
    </row>
    <row r="1023" spans="1:9" x14ac:dyDescent="0.2">
      <c r="A1023" s="5">
        <v>1032</v>
      </c>
      <c r="B1023" s="7">
        <v>2</v>
      </c>
      <c r="C1023" s="5">
        <v>28</v>
      </c>
      <c r="D1023" s="5">
        <v>2014</v>
      </c>
      <c r="E1023" s="4">
        <v>42462</v>
      </c>
      <c r="F1023" t="s">
        <v>1012</v>
      </c>
      <c r="G1023" s="3">
        <v>50000000</v>
      </c>
      <c r="H1023" s="3">
        <v>91742160</v>
      </c>
      <c r="I1023" s="3">
        <v>222383055</v>
      </c>
    </row>
    <row r="1024" spans="1:9" x14ac:dyDescent="0.2">
      <c r="A1024" s="5">
        <v>1033</v>
      </c>
      <c r="B1024" s="7">
        <v>12</v>
      </c>
      <c r="C1024" s="5">
        <v>25</v>
      </c>
      <c r="D1024" s="5">
        <v>1998</v>
      </c>
      <c r="E1024" s="4">
        <v>36537</v>
      </c>
      <c r="F1024" t="s">
        <v>1013</v>
      </c>
      <c r="G1024" s="3">
        <v>50000000</v>
      </c>
      <c r="H1024" s="3">
        <v>91137662</v>
      </c>
      <c r="I1024" s="3">
        <v>159745279</v>
      </c>
    </row>
    <row r="1025" spans="1:9" x14ac:dyDescent="0.2">
      <c r="A1025" s="5">
        <v>1034</v>
      </c>
      <c r="B1025" s="7">
        <v>8</v>
      </c>
      <c r="C1025" s="5">
        <v>9</v>
      </c>
      <c r="D1025" s="5">
        <v>2013</v>
      </c>
      <c r="E1025" s="4">
        <v>41525</v>
      </c>
      <c r="F1025" t="s">
        <v>1014</v>
      </c>
      <c r="G1025" s="3">
        <v>50000000</v>
      </c>
      <c r="H1025" s="3">
        <v>90282580</v>
      </c>
      <c r="I1025" s="3">
        <v>238059569</v>
      </c>
    </row>
    <row r="1026" spans="1:9" x14ac:dyDescent="0.2">
      <c r="A1026" s="5">
        <v>1035</v>
      </c>
      <c r="B1026" s="7">
        <v>3</v>
      </c>
      <c r="C1026" s="5">
        <v>10</v>
      </c>
      <c r="D1026" s="5">
        <v>2006</v>
      </c>
      <c r="E1026" s="4">
        <v>38993</v>
      </c>
      <c r="F1026" t="s">
        <v>1015</v>
      </c>
      <c r="G1026" s="3">
        <v>50000000</v>
      </c>
      <c r="H1026" s="3">
        <v>88715192</v>
      </c>
      <c r="I1026" s="3">
        <v>128402901</v>
      </c>
    </row>
    <row r="1027" spans="1:9" x14ac:dyDescent="0.2">
      <c r="A1027" s="5">
        <v>1036</v>
      </c>
      <c r="B1027" s="7">
        <v>3</v>
      </c>
      <c r="C1027" s="5">
        <v>24</v>
      </c>
      <c r="D1027" s="5">
        <v>2006</v>
      </c>
      <c r="E1027" s="4">
        <v>39419</v>
      </c>
      <c r="F1027" t="s">
        <v>1016</v>
      </c>
      <c r="G1027" s="3">
        <v>50000000</v>
      </c>
      <c r="H1027" s="3">
        <v>88634237</v>
      </c>
      <c r="I1027" s="3">
        <v>185798265</v>
      </c>
    </row>
    <row r="1028" spans="1:9" x14ac:dyDescent="0.2">
      <c r="A1028" s="5">
        <v>1037</v>
      </c>
      <c r="B1028" s="7">
        <v>7</v>
      </c>
      <c r="C1028" s="5">
        <v>28</v>
      </c>
      <c r="D1028" s="5">
        <v>2017</v>
      </c>
      <c r="E1028" s="4">
        <v>43562</v>
      </c>
      <c r="F1028" t="s">
        <v>1017</v>
      </c>
      <c r="G1028" s="3">
        <v>50000000</v>
      </c>
      <c r="H1028" s="3">
        <v>85194738</v>
      </c>
      <c r="I1028" s="3">
        <v>200177279</v>
      </c>
    </row>
    <row r="1029" spans="1:9" x14ac:dyDescent="0.2">
      <c r="A1029" s="5">
        <v>1038</v>
      </c>
      <c r="B1029" s="7">
        <v>7</v>
      </c>
      <c r="C1029" s="5">
        <v>29</v>
      </c>
      <c r="D1029" s="5">
        <v>2011</v>
      </c>
      <c r="E1029" s="4">
        <v>41401</v>
      </c>
      <c r="F1029" t="s">
        <v>1018</v>
      </c>
      <c r="G1029" s="3">
        <v>50000000</v>
      </c>
      <c r="H1029" s="3">
        <v>84351197</v>
      </c>
      <c r="I1029" s="3">
        <v>147142328</v>
      </c>
    </row>
    <row r="1030" spans="1:9" x14ac:dyDescent="0.2">
      <c r="A1030" s="5">
        <v>1039</v>
      </c>
      <c r="B1030" s="7">
        <v>2</v>
      </c>
      <c r="C1030" s="5">
        <v>5</v>
      </c>
      <c r="D1030" s="5">
        <v>1999</v>
      </c>
      <c r="E1030" s="4">
        <v>36282</v>
      </c>
      <c r="F1030" t="s">
        <v>1019</v>
      </c>
      <c r="G1030" s="3">
        <v>50000000</v>
      </c>
      <c r="H1030" s="3">
        <v>81526121</v>
      </c>
      <c r="I1030" s="3">
        <v>161626121</v>
      </c>
    </row>
    <row r="1031" spans="1:9" x14ac:dyDescent="0.2">
      <c r="A1031" s="5">
        <v>1040</v>
      </c>
      <c r="B1031" s="7">
        <v>6</v>
      </c>
      <c r="C1031" s="5">
        <v>9</v>
      </c>
      <c r="D1031" s="5">
        <v>1995</v>
      </c>
      <c r="E1031" s="4">
        <v>34948</v>
      </c>
      <c r="F1031" t="s">
        <v>1020</v>
      </c>
      <c r="G1031" s="3">
        <v>50000000</v>
      </c>
      <c r="H1031" s="3">
        <v>81022333</v>
      </c>
      <c r="I1031" s="3">
        <v>152022333</v>
      </c>
    </row>
    <row r="1032" spans="1:9" x14ac:dyDescent="0.2">
      <c r="A1032" s="5">
        <v>1041</v>
      </c>
      <c r="B1032" s="7">
        <v>3</v>
      </c>
      <c r="C1032" s="5">
        <v>20</v>
      </c>
      <c r="D1032" s="5">
        <v>2009</v>
      </c>
      <c r="E1032" s="4">
        <v>40393</v>
      </c>
      <c r="F1032" t="s">
        <v>1021</v>
      </c>
      <c r="G1032" s="3">
        <v>50000000</v>
      </c>
      <c r="H1032" s="3">
        <v>79957634</v>
      </c>
      <c r="I1032" s="3">
        <v>186450317</v>
      </c>
    </row>
    <row r="1033" spans="1:9" x14ac:dyDescent="0.2">
      <c r="A1033" s="5">
        <v>1042</v>
      </c>
      <c r="B1033" s="7">
        <v>3</v>
      </c>
      <c r="C1033" s="5">
        <v>18</v>
      </c>
      <c r="D1033" s="5">
        <v>2005</v>
      </c>
      <c r="E1033" s="4">
        <v>38871</v>
      </c>
      <c r="F1033" t="s">
        <v>1022</v>
      </c>
      <c r="G1033" s="3">
        <v>50000000</v>
      </c>
      <c r="H1033" s="3">
        <v>75941727</v>
      </c>
      <c r="I1033" s="3">
        <v>161941727</v>
      </c>
    </row>
    <row r="1034" spans="1:9" x14ac:dyDescent="0.2">
      <c r="A1034" s="5">
        <v>1043</v>
      </c>
      <c r="B1034" s="7">
        <v>12</v>
      </c>
      <c r="C1034" s="5">
        <v>23</v>
      </c>
      <c r="D1034" s="5">
        <v>2011</v>
      </c>
      <c r="E1034" s="4">
        <v>41225</v>
      </c>
      <c r="F1034" t="s">
        <v>1023</v>
      </c>
      <c r="G1034" s="3">
        <v>50000000</v>
      </c>
      <c r="H1034" s="3">
        <v>75624550</v>
      </c>
      <c r="I1034" s="3">
        <v>118729073</v>
      </c>
    </row>
    <row r="1035" spans="1:9" x14ac:dyDescent="0.2">
      <c r="A1035" s="5">
        <v>1044</v>
      </c>
      <c r="B1035" s="7">
        <v>9</v>
      </c>
      <c r="C1035" s="5">
        <v>23</v>
      </c>
      <c r="D1035" s="5">
        <v>2011</v>
      </c>
      <c r="E1035" s="4">
        <v>41222</v>
      </c>
      <c r="F1035" t="s">
        <v>1024</v>
      </c>
      <c r="G1035" s="3">
        <v>50000000</v>
      </c>
      <c r="H1035" s="3">
        <v>75605492</v>
      </c>
      <c r="I1035" s="3">
        <v>111300835</v>
      </c>
    </row>
    <row r="1036" spans="1:9" x14ac:dyDescent="0.2">
      <c r="A1036" s="5">
        <v>1045</v>
      </c>
      <c r="B1036" s="7">
        <v>6</v>
      </c>
      <c r="C1036" s="5">
        <v>11</v>
      </c>
      <c r="D1036" s="5">
        <v>2004</v>
      </c>
      <c r="E1036" s="4">
        <v>38297</v>
      </c>
      <c r="F1036" t="s">
        <v>1025</v>
      </c>
      <c r="G1036" s="3">
        <v>50000000</v>
      </c>
      <c r="H1036" s="3">
        <v>75367693</v>
      </c>
      <c r="I1036" s="3">
        <v>208094550</v>
      </c>
    </row>
    <row r="1037" spans="1:9" x14ac:dyDescent="0.2">
      <c r="A1037" s="5">
        <v>1046</v>
      </c>
      <c r="B1037" s="7">
        <v>11</v>
      </c>
      <c r="C1037" s="5">
        <v>24</v>
      </c>
      <c r="D1037" s="5">
        <v>2004</v>
      </c>
      <c r="E1037" s="4">
        <v>38697</v>
      </c>
      <c r="F1037" t="s">
        <v>1026</v>
      </c>
      <c r="G1037" s="3">
        <v>50000000</v>
      </c>
      <c r="H1037" s="3">
        <v>73701902</v>
      </c>
      <c r="I1037" s="3">
        <v>96469187</v>
      </c>
    </row>
    <row r="1038" spans="1:9" x14ac:dyDescent="0.2">
      <c r="A1038" s="5">
        <v>1047</v>
      </c>
      <c r="B1038" s="7">
        <v>3</v>
      </c>
      <c r="C1038" s="5">
        <v>17</v>
      </c>
      <c r="D1038" s="5">
        <v>2006</v>
      </c>
      <c r="E1038" s="4">
        <v>39205</v>
      </c>
      <c r="F1038" t="s">
        <v>1027</v>
      </c>
      <c r="G1038" s="3">
        <v>50000000</v>
      </c>
      <c r="H1038" s="3">
        <v>70511035</v>
      </c>
      <c r="I1038" s="3">
        <v>130214162</v>
      </c>
    </row>
    <row r="1039" spans="1:9" x14ac:dyDescent="0.2">
      <c r="A1039" s="5">
        <v>1048</v>
      </c>
      <c r="B1039" s="7">
        <v>3</v>
      </c>
      <c r="C1039" s="5">
        <v>10</v>
      </c>
      <c r="D1039" s="5">
        <v>1995</v>
      </c>
      <c r="E1039" s="4">
        <v>34975</v>
      </c>
      <c r="F1039" t="s">
        <v>1028</v>
      </c>
      <c r="G1039" s="3">
        <v>50000000</v>
      </c>
      <c r="H1039" s="3">
        <v>67823573</v>
      </c>
      <c r="I1039" s="3">
        <v>67823573</v>
      </c>
    </row>
    <row r="1040" spans="1:9" x14ac:dyDescent="0.2">
      <c r="A1040" s="5">
        <v>1049</v>
      </c>
      <c r="B1040" s="7">
        <v>3</v>
      </c>
      <c r="C1040" s="5">
        <v>13</v>
      </c>
      <c r="D1040" s="5">
        <v>2009</v>
      </c>
      <c r="E1040" s="4">
        <v>40181</v>
      </c>
      <c r="F1040" t="s">
        <v>1029</v>
      </c>
      <c r="G1040" s="3">
        <v>50000000</v>
      </c>
      <c r="H1040" s="3">
        <v>67172594</v>
      </c>
      <c r="I1040" s="3">
        <v>105103783</v>
      </c>
    </row>
    <row r="1041" spans="1:9" x14ac:dyDescent="0.2">
      <c r="A1041" s="5">
        <v>1050</v>
      </c>
      <c r="B1041" s="7">
        <v>9</v>
      </c>
      <c r="C1041" s="5">
        <v>24</v>
      </c>
      <c r="D1041" s="5">
        <v>2004</v>
      </c>
      <c r="E1041" s="4">
        <v>38695</v>
      </c>
      <c r="F1041" t="s">
        <v>1030</v>
      </c>
      <c r="G1041" s="3">
        <v>50000000</v>
      </c>
      <c r="H1041" s="3">
        <v>66711892</v>
      </c>
      <c r="I1041" s="3">
        <v>117211892</v>
      </c>
    </row>
    <row r="1042" spans="1:9" x14ac:dyDescent="0.2">
      <c r="A1042" s="5">
        <v>1051</v>
      </c>
      <c r="B1042" s="7">
        <v>6</v>
      </c>
      <c r="C1042" s="5">
        <v>22</v>
      </c>
      <c r="D1042" s="5">
        <v>2005</v>
      </c>
      <c r="E1042" s="4">
        <v>38996</v>
      </c>
      <c r="F1042" t="s">
        <v>1031</v>
      </c>
      <c r="G1042" s="3">
        <v>50000000</v>
      </c>
      <c r="H1042" s="3">
        <v>66010682</v>
      </c>
      <c r="I1042" s="3">
        <v>144110682</v>
      </c>
    </row>
    <row r="1043" spans="1:9" x14ac:dyDescent="0.2">
      <c r="A1043" s="5">
        <v>1052</v>
      </c>
      <c r="B1043" s="7">
        <v>2</v>
      </c>
      <c r="C1043" s="5">
        <v>7</v>
      </c>
      <c r="D1043" s="5">
        <v>2003</v>
      </c>
      <c r="E1043" s="4">
        <v>37804</v>
      </c>
      <c r="F1043" t="s">
        <v>1032</v>
      </c>
      <c r="G1043" s="3">
        <v>50000000</v>
      </c>
      <c r="H1043" s="3">
        <v>60470220</v>
      </c>
      <c r="I1043" s="3">
        <v>88316835</v>
      </c>
    </row>
    <row r="1044" spans="1:9" x14ac:dyDescent="0.2">
      <c r="A1044" s="5">
        <v>1053</v>
      </c>
      <c r="B1044" s="7">
        <v>7</v>
      </c>
      <c r="C1044" s="5">
        <v>18</v>
      </c>
      <c r="D1044" s="5">
        <v>2014</v>
      </c>
      <c r="E1044" s="4">
        <v>42162</v>
      </c>
      <c r="F1044" t="s">
        <v>1033</v>
      </c>
      <c r="G1044" s="3">
        <v>50000000</v>
      </c>
      <c r="H1044" s="3">
        <v>59157732</v>
      </c>
      <c r="I1044" s="3">
        <v>156399644</v>
      </c>
    </row>
    <row r="1045" spans="1:9" x14ac:dyDescent="0.2">
      <c r="A1045" s="5">
        <v>1054</v>
      </c>
      <c r="B1045" s="7">
        <v>2</v>
      </c>
      <c r="C1045" s="5">
        <v>10</v>
      </c>
      <c r="D1045" s="5">
        <v>2006</v>
      </c>
      <c r="E1045" s="4">
        <v>38992</v>
      </c>
      <c r="F1045" t="s">
        <v>1034</v>
      </c>
      <c r="G1045" s="3">
        <v>50000000</v>
      </c>
      <c r="H1045" s="3">
        <v>58640119</v>
      </c>
      <c r="I1045" s="3">
        <v>71052604</v>
      </c>
    </row>
    <row r="1046" spans="1:9" x14ac:dyDescent="0.2">
      <c r="A1046" s="5">
        <v>1055</v>
      </c>
      <c r="B1046" s="7">
        <v>4</v>
      </c>
      <c r="C1046" s="5">
        <v>6</v>
      </c>
      <c r="D1046" s="5">
        <v>2012</v>
      </c>
      <c r="E1046" s="4">
        <v>41064</v>
      </c>
      <c r="F1046" t="s">
        <v>1035</v>
      </c>
      <c r="G1046" s="3">
        <v>50000000</v>
      </c>
      <c r="H1046" s="3">
        <v>56758835</v>
      </c>
      <c r="I1046" s="3">
        <v>236799211</v>
      </c>
    </row>
    <row r="1047" spans="1:9" x14ac:dyDescent="0.2">
      <c r="A1047" s="5">
        <v>1056</v>
      </c>
      <c r="B1047" s="7">
        <v>1</v>
      </c>
      <c r="C1047" s="5">
        <v>25</v>
      </c>
      <c r="D1047" s="5">
        <v>2013</v>
      </c>
      <c r="E1047" s="4">
        <v>42005</v>
      </c>
      <c r="F1047" t="s">
        <v>1036</v>
      </c>
      <c r="G1047" s="3">
        <v>50000000</v>
      </c>
      <c r="H1047" s="3">
        <v>55703475</v>
      </c>
      <c r="I1047" s="3">
        <v>214949716</v>
      </c>
    </row>
    <row r="1048" spans="1:9" x14ac:dyDescent="0.2">
      <c r="A1048" s="5">
        <v>1057</v>
      </c>
      <c r="B1048" s="7">
        <v>2</v>
      </c>
      <c r="C1048" s="5">
        <v>18</v>
      </c>
      <c r="D1048" s="5">
        <v>2011</v>
      </c>
      <c r="E1048" s="4">
        <v>41062</v>
      </c>
      <c r="F1048" t="s">
        <v>1037</v>
      </c>
      <c r="G1048" s="3">
        <v>50000000</v>
      </c>
      <c r="H1048" s="3">
        <v>55100437</v>
      </c>
      <c r="I1048" s="3">
        <v>146195159</v>
      </c>
    </row>
    <row r="1049" spans="1:9" x14ac:dyDescent="0.2">
      <c r="A1049" s="5">
        <v>1058</v>
      </c>
      <c r="B1049" s="7">
        <v>9</v>
      </c>
      <c r="C1049" s="5">
        <v>28</v>
      </c>
      <c r="D1049" s="5">
        <v>2001</v>
      </c>
      <c r="E1049" s="4">
        <v>37720</v>
      </c>
      <c r="F1049" t="s">
        <v>1038</v>
      </c>
      <c r="G1049" s="3">
        <v>50000000</v>
      </c>
      <c r="H1049" s="3">
        <v>54997476</v>
      </c>
      <c r="I1049" s="3">
        <v>104488383</v>
      </c>
    </row>
    <row r="1050" spans="1:9" x14ac:dyDescent="0.2">
      <c r="A1050" s="5">
        <v>1059</v>
      </c>
      <c r="B1050" s="7">
        <v>1</v>
      </c>
      <c r="C1050" s="5">
        <v>15</v>
      </c>
      <c r="D1050" s="5">
        <v>2016</v>
      </c>
      <c r="E1050" s="4">
        <v>42795</v>
      </c>
      <c r="F1050" t="s">
        <v>1039</v>
      </c>
      <c r="G1050" s="3">
        <v>50000000</v>
      </c>
      <c r="H1050" s="3">
        <v>52853219</v>
      </c>
      <c r="I1050" s="3">
        <v>69411370</v>
      </c>
    </row>
    <row r="1051" spans="1:9" x14ac:dyDescent="0.2">
      <c r="A1051" s="5">
        <v>1060</v>
      </c>
      <c r="B1051" s="7">
        <v>5</v>
      </c>
      <c r="C1051" s="5">
        <v>8</v>
      </c>
      <c r="D1051" s="5">
        <v>2002</v>
      </c>
      <c r="E1051" s="4">
        <v>37473</v>
      </c>
      <c r="F1051" t="s">
        <v>1040</v>
      </c>
      <c r="G1051" s="3">
        <v>50000000</v>
      </c>
      <c r="H1051" s="3">
        <v>52752475</v>
      </c>
      <c r="I1051" s="3">
        <v>119114494</v>
      </c>
    </row>
    <row r="1052" spans="1:9" x14ac:dyDescent="0.2">
      <c r="A1052" s="5">
        <v>1061</v>
      </c>
      <c r="B1052" s="7">
        <v>11</v>
      </c>
      <c r="C1052" s="5">
        <v>23</v>
      </c>
      <c r="D1052" s="5">
        <v>2005</v>
      </c>
      <c r="E1052" s="4">
        <v>39032</v>
      </c>
      <c r="F1052" t="s">
        <v>1041</v>
      </c>
      <c r="G1052" s="3">
        <v>50000000</v>
      </c>
      <c r="H1052" s="3">
        <v>50824620</v>
      </c>
      <c r="I1052" s="3">
        <v>92690959</v>
      </c>
    </row>
    <row r="1053" spans="1:9" x14ac:dyDescent="0.2">
      <c r="A1053" s="5">
        <v>1062</v>
      </c>
      <c r="B1053" s="7">
        <v>9</v>
      </c>
      <c r="C1053" s="5">
        <v>10</v>
      </c>
      <c r="D1053" s="5">
        <v>2004</v>
      </c>
      <c r="E1053" s="4">
        <v>38269</v>
      </c>
      <c r="F1053" t="s">
        <v>1042</v>
      </c>
      <c r="G1053" s="3">
        <v>50000000</v>
      </c>
      <c r="H1053" s="3">
        <v>50740078</v>
      </c>
      <c r="I1053" s="3">
        <v>125168734</v>
      </c>
    </row>
    <row r="1054" spans="1:9" x14ac:dyDescent="0.2">
      <c r="A1054" s="5">
        <v>1063</v>
      </c>
      <c r="B1054" s="7">
        <v>10</v>
      </c>
      <c r="C1054" s="5">
        <v>17</v>
      </c>
      <c r="D1054" s="5">
        <v>2014</v>
      </c>
      <c r="E1054" s="4">
        <v>42134</v>
      </c>
      <c r="F1054" t="s">
        <v>1043</v>
      </c>
      <c r="G1054" s="3">
        <v>50000000</v>
      </c>
      <c r="H1054" s="3">
        <v>50151543</v>
      </c>
      <c r="I1054" s="3">
        <v>97651543</v>
      </c>
    </row>
    <row r="1055" spans="1:9" x14ac:dyDescent="0.2">
      <c r="A1055" s="5">
        <v>1064</v>
      </c>
      <c r="B1055" s="7">
        <v>2</v>
      </c>
      <c r="C1055" s="5">
        <v>14</v>
      </c>
      <c r="D1055" s="5">
        <v>1997</v>
      </c>
      <c r="E1055" s="4">
        <v>35828</v>
      </c>
      <c r="F1055" t="s">
        <v>1044</v>
      </c>
      <c r="G1055" s="3">
        <v>50000000</v>
      </c>
      <c r="H1055" s="3">
        <v>50068310</v>
      </c>
      <c r="I1055" s="3">
        <v>50068310</v>
      </c>
    </row>
    <row r="1056" spans="1:9" x14ac:dyDescent="0.2">
      <c r="A1056" s="5">
        <v>1065</v>
      </c>
      <c r="B1056" s="7">
        <v>2</v>
      </c>
      <c r="C1056" s="5">
        <v>10</v>
      </c>
      <c r="D1056" s="5">
        <v>2006</v>
      </c>
      <c r="E1056" s="4">
        <v>38992</v>
      </c>
      <c r="F1056" t="s">
        <v>1045</v>
      </c>
      <c r="G1056" s="3">
        <v>50000000</v>
      </c>
      <c r="H1056" s="3">
        <v>48751189</v>
      </c>
      <c r="I1056" s="3">
        <v>82751189</v>
      </c>
    </row>
    <row r="1057" spans="1:9" x14ac:dyDescent="0.2">
      <c r="A1057" s="5">
        <v>1066</v>
      </c>
      <c r="B1057" s="7">
        <v>9</v>
      </c>
      <c r="C1057" s="5">
        <v>12</v>
      </c>
      <c r="D1057" s="5">
        <v>1997</v>
      </c>
      <c r="E1057" s="4">
        <v>35773</v>
      </c>
      <c r="F1057" t="s">
        <v>1046</v>
      </c>
      <c r="G1057" s="3">
        <v>50000000</v>
      </c>
      <c r="H1057" s="3">
        <v>48265581</v>
      </c>
      <c r="I1057" s="3">
        <v>80369970</v>
      </c>
    </row>
    <row r="1058" spans="1:9" x14ac:dyDescent="0.2">
      <c r="A1058" s="5">
        <v>1067</v>
      </c>
      <c r="B1058" s="7">
        <v>8</v>
      </c>
      <c r="C1058" s="5">
        <v>22</v>
      </c>
      <c r="D1058" s="5">
        <v>1997</v>
      </c>
      <c r="E1058" s="4">
        <v>36076</v>
      </c>
      <c r="F1058" t="s">
        <v>1047</v>
      </c>
      <c r="G1058" s="3">
        <v>50000000</v>
      </c>
      <c r="H1058" s="3">
        <v>48169156</v>
      </c>
      <c r="I1058" s="3">
        <v>48169156</v>
      </c>
    </row>
    <row r="1059" spans="1:9" x14ac:dyDescent="0.2">
      <c r="A1059" s="5">
        <v>1068</v>
      </c>
      <c r="B1059" s="7">
        <v>8</v>
      </c>
      <c r="C1059" s="5">
        <v>8</v>
      </c>
      <c r="D1059" s="5">
        <v>2014</v>
      </c>
      <c r="E1059" s="4">
        <v>41859</v>
      </c>
      <c r="F1059" t="s">
        <v>1048</v>
      </c>
      <c r="G1059" s="3">
        <v>50000000</v>
      </c>
      <c r="H1059" s="3">
        <v>47602194</v>
      </c>
      <c r="I1059" s="3">
        <v>150429371</v>
      </c>
    </row>
    <row r="1060" spans="1:9" x14ac:dyDescent="0.2">
      <c r="A1060" s="5">
        <v>1069</v>
      </c>
      <c r="B1060" s="7">
        <v>10</v>
      </c>
      <c r="C1060" s="5">
        <v>10</v>
      </c>
      <c r="D1060" s="5">
        <v>2014</v>
      </c>
      <c r="E1060" s="4">
        <v>41922</v>
      </c>
      <c r="F1060" t="s">
        <v>1049</v>
      </c>
      <c r="G1060" s="3">
        <v>50000000</v>
      </c>
      <c r="H1060" s="3">
        <v>47119388</v>
      </c>
      <c r="I1060" s="3">
        <v>76119388</v>
      </c>
    </row>
    <row r="1061" spans="1:9" x14ac:dyDescent="0.2">
      <c r="A1061" s="5">
        <v>1070</v>
      </c>
      <c r="B1061" s="7">
        <v>4</v>
      </c>
      <c r="C1061" s="5">
        <v>21</v>
      </c>
      <c r="D1061" s="5">
        <v>2006</v>
      </c>
      <c r="E1061" s="4">
        <v>39329</v>
      </c>
      <c r="F1061" t="s">
        <v>1050</v>
      </c>
      <c r="G1061" s="3">
        <v>50000000</v>
      </c>
      <c r="H1061" s="3">
        <v>46982632</v>
      </c>
      <c r="I1061" s="3">
        <v>94704227</v>
      </c>
    </row>
    <row r="1062" spans="1:9" x14ac:dyDescent="0.2">
      <c r="A1062" s="5">
        <v>1071</v>
      </c>
      <c r="B1062" s="7">
        <v>8</v>
      </c>
      <c r="C1062" s="5">
        <v>11</v>
      </c>
      <c r="D1062" s="5">
        <v>2000</v>
      </c>
      <c r="E1062" s="4">
        <v>36838</v>
      </c>
      <c r="F1062" t="s">
        <v>1051</v>
      </c>
      <c r="G1062" s="3">
        <v>50000000</v>
      </c>
      <c r="H1062" s="3">
        <v>44737059</v>
      </c>
      <c r="I1062" s="3">
        <v>50054511</v>
      </c>
    </row>
    <row r="1063" spans="1:9" x14ac:dyDescent="0.2">
      <c r="A1063" s="5">
        <v>1072</v>
      </c>
      <c r="B1063" s="7">
        <v>7</v>
      </c>
      <c r="C1063" s="5">
        <v>29</v>
      </c>
      <c r="D1063" s="5">
        <v>1998</v>
      </c>
      <c r="E1063" s="4">
        <v>36653</v>
      </c>
      <c r="F1063" t="s">
        <v>1052</v>
      </c>
      <c r="G1063" s="3">
        <v>50000000</v>
      </c>
      <c r="H1063" s="3">
        <v>44705766</v>
      </c>
      <c r="I1063" s="3">
        <v>49105766</v>
      </c>
    </row>
    <row r="1064" spans="1:9" x14ac:dyDescent="0.2">
      <c r="A1064" s="5">
        <v>1073</v>
      </c>
      <c r="B1064" s="7">
        <v>8</v>
      </c>
      <c r="C1064" s="5">
        <v>19</v>
      </c>
      <c r="D1064" s="5">
        <v>2016</v>
      </c>
      <c r="E1064" s="4">
        <v>42924</v>
      </c>
      <c r="F1064" t="s">
        <v>1053</v>
      </c>
      <c r="G1064" s="3">
        <v>50000000</v>
      </c>
      <c r="H1064" s="3">
        <v>43034523</v>
      </c>
      <c r="I1064" s="3">
        <v>83034523</v>
      </c>
    </row>
    <row r="1065" spans="1:9" x14ac:dyDescent="0.2">
      <c r="A1065" s="5">
        <v>1074</v>
      </c>
      <c r="B1065" s="7">
        <v>5</v>
      </c>
      <c r="C1065" s="5">
        <v>25</v>
      </c>
      <c r="D1065" s="5">
        <v>1994</v>
      </c>
      <c r="E1065" s="4">
        <v>35069</v>
      </c>
      <c r="F1065" t="s">
        <v>1054</v>
      </c>
      <c r="G1065" s="3">
        <v>50000000</v>
      </c>
      <c r="H1065" s="3">
        <v>42586861</v>
      </c>
      <c r="I1065" s="3">
        <v>119180938</v>
      </c>
    </row>
    <row r="1066" spans="1:9" x14ac:dyDescent="0.2">
      <c r="A1066" s="5">
        <v>1075</v>
      </c>
      <c r="B1066" s="7">
        <v>6</v>
      </c>
      <c r="C1066" s="5">
        <v>15</v>
      </c>
      <c r="D1066" s="5">
        <v>1990</v>
      </c>
      <c r="E1066" s="4">
        <v>33303</v>
      </c>
      <c r="F1066" t="s">
        <v>1055</v>
      </c>
      <c r="G1066" s="3">
        <v>50000000</v>
      </c>
      <c r="H1066" s="3">
        <v>41476097</v>
      </c>
      <c r="I1066" s="3">
        <v>41476097</v>
      </c>
    </row>
    <row r="1067" spans="1:9" x14ac:dyDescent="0.2">
      <c r="A1067" s="5">
        <v>1076</v>
      </c>
      <c r="B1067" s="7">
        <v>9</v>
      </c>
      <c r="C1067" s="5">
        <v>26</v>
      </c>
      <c r="D1067" s="5">
        <v>1997</v>
      </c>
      <c r="E1067" s="4">
        <v>36200</v>
      </c>
      <c r="F1067" t="s">
        <v>1056</v>
      </c>
      <c r="G1067" s="3">
        <v>50000000</v>
      </c>
      <c r="H1067" s="3">
        <v>41263140</v>
      </c>
      <c r="I1067" s="3">
        <v>62967368</v>
      </c>
    </row>
    <row r="1068" spans="1:9" x14ac:dyDescent="0.2">
      <c r="A1068" s="5">
        <v>1077</v>
      </c>
      <c r="B1068" s="7">
        <v>10</v>
      </c>
      <c r="C1068" s="5">
        <v>3</v>
      </c>
      <c r="D1068" s="5">
        <v>2003</v>
      </c>
      <c r="E1068" s="4">
        <v>37690</v>
      </c>
      <c r="F1068" t="s">
        <v>1057</v>
      </c>
      <c r="G1068" s="3">
        <v>50000000</v>
      </c>
      <c r="H1068" s="3">
        <v>41083108</v>
      </c>
      <c r="I1068" s="3">
        <v>55489826</v>
      </c>
    </row>
    <row r="1069" spans="1:9" x14ac:dyDescent="0.2">
      <c r="A1069" s="5">
        <v>1078</v>
      </c>
      <c r="B1069" s="7">
        <v>11</v>
      </c>
      <c r="C1069" s="5">
        <v>12</v>
      </c>
      <c r="D1069" s="5">
        <v>2004</v>
      </c>
      <c r="E1069" s="4">
        <v>38332</v>
      </c>
      <c r="F1069" t="s">
        <v>1058</v>
      </c>
      <c r="G1069" s="3">
        <v>50000000</v>
      </c>
      <c r="H1069" s="3">
        <v>40203020</v>
      </c>
      <c r="I1069" s="3">
        <v>263894551</v>
      </c>
    </row>
    <row r="1070" spans="1:9" x14ac:dyDescent="0.2">
      <c r="A1070" s="5">
        <v>1079</v>
      </c>
      <c r="B1070" s="7">
        <v>2</v>
      </c>
      <c r="C1070" s="5">
        <v>11</v>
      </c>
      <c r="D1070" s="5">
        <v>2000</v>
      </c>
      <c r="E1070" s="4">
        <v>36832</v>
      </c>
      <c r="F1070" t="s">
        <v>1059</v>
      </c>
      <c r="G1070" s="3">
        <v>50000000</v>
      </c>
      <c r="H1070" s="3">
        <v>39778599</v>
      </c>
      <c r="I1070" s="3">
        <v>39778599</v>
      </c>
    </row>
    <row r="1071" spans="1:9" x14ac:dyDescent="0.2">
      <c r="A1071" s="5">
        <v>1080</v>
      </c>
      <c r="B1071" s="7">
        <v>6</v>
      </c>
      <c r="C1071" s="5">
        <v>10</v>
      </c>
      <c r="D1071" s="5">
        <v>2005</v>
      </c>
      <c r="E1071" s="4">
        <v>38631</v>
      </c>
      <c r="F1071" t="s">
        <v>1060</v>
      </c>
      <c r="G1071" s="3">
        <v>50000000</v>
      </c>
      <c r="H1071" s="3">
        <v>39177684</v>
      </c>
      <c r="I1071" s="3">
        <v>69425966</v>
      </c>
    </row>
    <row r="1072" spans="1:9" x14ac:dyDescent="0.2">
      <c r="A1072" s="5">
        <v>1081</v>
      </c>
      <c r="B1072" s="7">
        <v>2</v>
      </c>
      <c r="C1072" s="5">
        <v>18</v>
      </c>
      <c r="D1072" s="5">
        <v>1994</v>
      </c>
      <c r="E1072" s="4">
        <v>34852</v>
      </c>
      <c r="F1072" t="s">
        <v>1061</v>
      </c>
      <c r="G1072" s="3">
        <v>50000000</v>
      </c>
      <c r="H1072" s="3">
        <v>38590458</v>
      </c>
      <c r="I1072" s="3">
        <v>38590458</v>
      </c>
    </row>
    <row r="1073" spans="1:9" x14ac:dyDescent="0.2">
      <c r="A1073" s="5">
        <v>1082</v>
      </c>
      <c r="B1073" s="7">
        <v>11</v>
      </c>
      <c r="C1073" s="5">
        <v>25</v>
      </c>
      <c r="D1073" s="5">
        <v>2009</v>
      </c>
      <c r="E1073" s="4">
        <v>40554</v>
      </c>
      <c r="F1073" t="s">
        <v>1062</v>
      </c>
      <c r="G1073" s="3">
        <v>50000000</v>
      </c>
      <c r="H1073" s="3">
        <v>38122883</v>
      </c>
      <c r="I1073" s="3">
        <v>62209892</v>
      </c>
    </row>
    <row r="1074" spans="1:9" x14ac:dyDescent="0.2">
      <c r="A1074" s="5">
        <v>1083</v>
      </c>
      <c r="B1074" s="7">
        <v>5</v>
      </c>
      <c r="C1074" s="5">
        <v>28</v>
      </c>
      <c r="D1074" s="5">
        <v>2004</v>
      </c>
      <c r="E1074" s="4">
        <v>38812</v>
      </c>
      <c r="F1074" t="s">
        <v>1063</v>
      </c>
      <c r="G1074" s="3">
        <v>50000000</v>
      </c>
      <c r="H1074" s="3">
        <v>37485528</v>
      </c>
      <c r="I1074" s="3">
        <v>49928680</v>
      </c>
    </row>
    <row r="1075" spans="1:9" x14ac:dyDescent="0.2">
      <c r="A1075" s="5">
        <v>1084</v>
      </c>
      <c r="B1075" s="7">
        <v>5</v>
      </c>
      <c r="C1075" s="5">
        <v>20</v>
      </c>
      <c r="D1075" s="5">
        <v>2016</v>
      </c>
      <c r="E1075" s="4">
        <v>42952</v>
      </c>
      <c r="F1075" t="s">
        <v>1064</v>
      </c>
      <c r="G1075" s="3">
        <v>50000000</v>
      </c>
      <c r="H1075" s="3">
        <v>36261763</v>
      </c>
      <c r="I1075" s="3">
        <v>57261763</v>
      </c>
    </row>
    <row r="1076" spans="1:9" x14ac:dyDescent="0.2">
      <c r="A1076" s="5">
        <v>1085</v>
      </c>
      <c r="B1076" s="7">
        <v>9</v>
      </c>
      <c r="C1076" s="5">
        <v>17</v>
      </c>
      <c r="D1076" s="5">
        <v>1999</v>
      </c>
      <c r="E1076" s="4">
        <v>36655</v>
      </c>
      <c r="F1076" t="s">
        <v>1065</v>
      </c>
      <c r="G1076" s="3">
        <v>50000000</v>
      </c>
      <c r="H1076" s="3">
        <v>35188640</v>
      </c>
      <c r="I1076" s="3">
        <v>46112640</v>
      </c>
    </row>
    <row r="1077" spans="1:9" x14ac:dyDescent="0.2">
      <c r="A1077" s="5">
        <v>1086</v>
      </c>
      <c r="B1077" s="7">
        <v>12</v>
      </c>
      <c r="C1077" s="5">
        <v>11</v>
      </c>
      <c r="D1077" s="5">
        <v>1998</v>
      </c>
      <c r="E1077" s="4">
        <v>36111</v>
      </c>
      <c r="F1077" t="s">
        <v>1066</v>
      </c>
      <c r="G1077" s="3">
        <v>50000000</v>
      </c>
      <c r="H1077" s="3">
        <v>34645374</v>
      </c>
      <c r="I1077" s="3">
        <v>34645374</v>
      </c>
    </row>
    <row r="1078" spans="1:9" x14ac:dyDescent="0.2">
      <c r="A1078" s="5">
        <v>1087</v>
      </c>
      <c r="B1078" s="7">
        <v>6</v>
      </c>
      <c r="C1078" s="5">
        <v>4</v>
      </c>
      <c r="D1078" s="5">
        <v>2010</v>
      </c>
      <c r="E1078" s="4">
        <v>40274</v>
      </c>
      <c r="F1078" t="s">
        <v>1067</v>
      </c>
      <c r="G1078" s="3">
        <v>50000000</v>
      </c>
      <c r="H1078" s="3">
        <v>33644788</v>
      </c>
      <c r="I1078" s="3">
        <v>89895930</v>
      </c>
    </row>
    <row r="1079" spans="1:9" x14ac:dyDescent="0.2">
      <c r="A1079" s="5">
        <v>1088</v>
      </c>
      <c r="B1079" s="7">
        <v>6</v>
      </c>
      <c r="C1079" s="5">
        <v>28</v>
      </c>
      <c r="D1079" s="5">
        <v>1996</v>
      </c>
      <c r="E1079" s="4">
        <v>35891</v>
      </c>
      <c r="F1079" t="s">
        <v>1068</v>
      </c>
      <c r="G1079" s="3">
        <v>50000000</v>
      </c>
      <c r="H1079" s="3">
        <v>33109743</v>
      </c>
      <c r="I1079" s="3">
        <v>113309743</v>
      </c>
    </row>
    <row r="1080" spans="1:9" x14ac:dyDescent="0.2">
      <c r="A1080" s="5">
        <v>1089</v>
      </c>
      <c r="B1080" s="7">
        <v>10</v>
      </c>
      <c r="C1080" s="5">
        <v>15</v>
      </c>
      <c r="D1080" s="5">
        <v>2010</v>
      </c>
      <c r="E1080" s="4">
        <v>40612</v>
      </c>
      <c r="F1080" t="s">
        <v>1069</v>
      </c>
      <c r="G1080" s="3">
        <v>50000000</v>
      </c>
      <c r="H1080" s="3">
        <v>32746941</v>
      </c>
      <c r="I1080" s="3">
        <v>105246941</v>
      </c>
    </row>
    <row r="1081" spans="1:9" x14ac:dyDescent="0.2">
      <c r="A1081" s="5">
        <v>1090</v>
      </c>
      <c r="B1081" s="7">
        <v>4</v>
      </c>
      <c r="C1081" s="5">
        <v>19</v>
      </c>
      <c r="D1081" s="5">
        <v>2002</v>
      </c>
      <c r="E1081" s="4">
        <v>37806</v>
      </c>
      <c r="F1081" t="s">
        <v>1070</v>
      </c>
      <c r="G1081" s="3">
        <v>50000000</v>
      </c>
      <c r="H1081" s="3">
        <v>31874869</v>
      </c>
      <c r="I1081" s="3">
        <v>56643267</v>
      </c>
    </row>
    <row r="1082" spans="1:9" x14ac:dyDescent="0.2">
      <c r="A1082" s="5">
        <v>1091</v>
      </c>
      <c r="B1082" s="7">
        <v>10</v>
      </c>
      <c r="C1082" s="5">
        <v>6</v>
      </c>
      <c r="D1082" s="5">
        <v>1995</v>
      </c>
      <c r="E1082" s="4">
        <v>34860</v>
      </c>
      <c r="F1082" t="s">
        <v>1071</v>
      </c>
      <c r="G1082" s="3">
        <v>50000000</v>
      </c>
      <c r="H1082" s="3">
        <v>30306268</v>
      </c>
      <c r="I1082" s="3">
        <v>83306268</v>
      </c>
    </row>
    <row r="1083" spans="1:9" x14ac:dyDescent="0.2">
      <c r="A1083" s="5">
        <v>1092</v>
      </c>
      <c r="B1083" s="7">
        <v>2</v>
      </c>
      <c r="C1083" s="5">
        <v>12</v>
      </c>
      <c r="D1083" s="5">
        <v>2016</v>
      </c>
      <c r="E1083" s="4">
        <v>42706</v>
      </c>
      <c r="F1083" t="s">
        <v>1072</v>
      </c>
      <c r="G1083" s="3">
        <v>50000000</v>
      </c>
      <c r="H1083" s="3">
        <v>28848693</v>
      </c>
      <c r="I1083" s="3">
        <v>55348693</v>
      </c>
    </row>
    <row r="1084" spans="1:9" x14ac:dyDescent="0.2">
      <c r="A1084" s="5">
        <v>1093</v>
      </c>
      <c r="B1084" s="7">
        <v>1</v>
      </c>
      <c r="C1084" s="5">
        <v>16</v>
      </c>
      <c r="D1084" s="5">
        <v>2009</v>
      </c>
      <c r="E1084" s="4">
        <v>40269</v>
      </c>
      <c r="F1084" t="s">
        <v>1073</v>
      </c>
      <c r="G1084" s="3">
        <v>50000000</v>
      </c>
      <c r="H1084" s="3">
        <v>28644813</v>
      </c>
      <c r="I1084" s="3">
        <v>52987754</v>
      </c>
    </row>
    <row r="1085" spans="1:9" x14ac:dyDescent="0.2">
      <c r="A1085" s="5">
        <v>1094</v>
      </c>
      <c r="B1085" s="7">
        <v>2</v>
      </c>
      <c r="C1085" s="5">
        <v>9</v>
      </c>
      <c r="D1085" s="5">
        <v>2007</v>
      </c>
      <c r="E1085" s="4">
        <v>39327</v>
      </c>
      <c r="F1085" t="s">
        <v>1074</v>
      </c>
      <c r="G1085" s="3">
        <v>50000000</v>
      </c>
      <c r="H1085" s="3">
        <v>27669725</v>
      </c>
      <c r="I1085" s="3">
        <v>80583311</v>
      </c>
    </row>
    <row r="1086" spans="1:9" x14ac:dyDescent="0.2">
      <c r="A1086" s="5">
        <v>1095</v>
      </c>
      <c r="B1086" s="7">
        <v>10</v>
      </c>
      <c r="C1086" s="5">
        <v>15</v>
      </c>
      <c r="D1086" s="5">
        <v>1999</v>
      </c>
      <c r="E1086" s="4">
        <v>36595</v>
      </c>
      <c r="F1086" t="s">
        <v>1075</v>
      </c>
      <c r="G1086" s="3">
        <v>50000000</v>
      </c>
      <c r="H1086" s="3">
        <v>27100030</v>
      </c>
      <c r="I1086" s="3">
        <v>27100030</v>
      </c>
    </row>
    <row r="1087" spans="1:9" x14ac:dyDescent="0.2">
      <c r="A1087" s="5">
        <v>1096</v>
      </c>
      <c r="B1087" s="7">
        <v>3</v>
      </c>
      <c r="C1087" s="5">
        <v>29</v>
      </c>
      <c r="D1087" s="5">
        <v>2013</v>
      </c>
      <c r="E1087" s="4">
        <v>42127</v>
      </c>
      <c r="F1087" t="s">
        <v>1076</v>
      </c>
      <c r="G1087" s="3">
        <v>50000000</v>
      </c>
      <c r="H1087" s="3">
        <v>26623701</v>
      </c>
      <c r="I1087" s="3">
        <v>64477051</v>
      </c>
    </row>
    <row r="1088" spans="1:9" x14ac:dyDescent="0.2">
      <c r="A1088" s="5">
        <v>1097</v>
      </c>
      <c r="B1088" s="7">
        <v>3</v>
      </c>
      <c r="C1088" s="5">
        <v>28</v>
      </c>
      <c r="D1088" s="5">
        <v>2003</v>
      </c>
      <c r="E1088" s="4">
        <v>38445</v>
      </c>
      <c r="F1088" t="s">
        <v>1077</v>
      </c>
      <c r="G1088" s="3">
        <v>50000000</v>
      </c>
      <c r="H1088" s="3">
        <v>26599248</v>
      </c>
      <c r="I1088" s="3">
        <v>42598498</v>
      </c>
    </row>
    <row r="1089" spans="1:9" x14ac:dyDescent="0.2">
      <c r="A1089" s="5">
        <v>1098</v>
      </c>
      <c r="B1089" s="7">
        <v>3</v>
      </c>
      <c r="C1089" s="5">
        <v>13</v>
      </c>
      <c r="D1089" s="5">
        <v>2015</v>
      </c>
      <c r="E1089" s="4">
        <v>42372</v>
      </c>
      <c r="F1089" t="s">
        <v>1078</v>
      </c>
      <c r="G1089" s="3">
        <v>50000000</v>
      </c>
      <c r="H1089" s="3">
        <v>26461644</v>
      </c>
      <c r="I1089" s="3">
        <v>66961644</v>
      </c>
    </row>
    <row r="1090" spans="1:9" x14ac:dyDescent="0.2">
      <c r="A1090" s="5">
        <v>1099</v>
      </c>
      <c r="B1090" s="7">
        <v>8</v>
      </c>
      <c r="C1090" s="5">
        <v>9</v>
      </c>
      <c r="D1090" s="5">
        <v>2002</v>
      </c>
      <c r="E1090" s="4">
        <v>37507</v>
      </c>
      <c r="F1090" t="s">
        <v>1079</v>
      </c>
      <c r="G1090" s="3">
        <v>50000000</v>
      </c>
      <c r="H1090" s="3">
        <v>26199517</v>
      </c>
      <c r="I1090" s="3">
        <v>26199517</v>
      </c>
    </row>
    <row r="1091" spans="1:9" x14ac:dyDescent="0.2">
      <c r="A1091" s="5">
        <v>1100</v>
      </c>
      <c r="B1091" s="7">
        <v>2</v>
      </c>
      <c r="C1091" s="5">
        <v>13</v>
      </c>
      <c r="D1091" s="5">
        <v>2009</v>
      </c>
      <c r="E1091" s="4">
        <v>40180</v>
      </c>
      <c r="F1091" t="s">
        <v>1080</v>
      </c>
      <c r="G1091" s="3">
        <v>50000000</v>
      </c>
      <c r="H1091" s="3">
        <v>25450527</v>
      </c>
      <c r="I1091" s="3">
        <v>53850527</v>
      </c>
    </row>
    <row r="1092" spans="1:9" x14ac:dyDescent="0.2">
      <c r="A1092" s="5">
        <v>1101</v>
      </c>
      <c r="B1092" s="7">
        <v>8</v>
      </c>
      <c r="C1092" s="5">
        <v>9</v>
      </c>
      <c r="D1092" s="5">
        <v>1996</v>
      </c>
      <c r="E1092" s="4">
        <v>35316</v>
      </c>
      <c r="F1092" t="s">
        <v>1081</v>
      </c>
      <c r="G1092" s="3">
        <v>50000000</v>
      </c>
      <c r="H1092" s="3">
        <v>25426861</v>
      </c>
      <c r="I1092" s="3">
        <v>25426861</v>
      </c>
    </row>
    <row r="1093" spans="1:9" x14ac:dyDescent="0.2">
      <c r="A1093" s="5">
        <v>1102</v>
      </c>
      <c r="B1093" s="7">
        <v>2</v>
      </c>
      <c r="C1093" s="5">
        <v>27</v>
      </c>
      <c r="D1093" s="5">
        <v>2004</v>
      </c>
      <c r="E1093" s="4">
        <v>38778</v>
      </c>
      <c r="F1093" t="s">
        <v>1082</v>
      </c>
      <c r="G1093" s="3">
        <v>50000000</v>
      </c>
      <c r="H1093" s="3">
        <v>25195050</v>
      </c>
      <c r="I1093" s="3">
        <v>40119848</v>
      </c>
    </row>
    <row r="1094" spans="1:9" x14ac:dyDescent="0.2">
      <c r="A1094" s="5">
        <v>1103</v>
      </c>
      <c r="B1094" s="7">
        <v>12</v>
      </c>
      <c r="C1094" s="5">
        <v>10</v>
      </c>
      <c r="D1094" s="5">
        <v>2004</v>
      </c>
      <c r="E1094" s="4">
        <v>38272</v>
      </c>
      <c r="F1094" t="s">
        <v>1083</v>
      </c>
      <c r="G1094" s="3">
        <v>50000000</v>
      </c>
      <c r="H1094" s="3">
        <v>24006726</v>
      </c>
      <c r="I1094" s="3">
        <v>34806726</v>
      </c>
    </row>
    <row r="1095" spans="1:9" x14ac:dyDescent="0.2">
      <c r="A1095" s="5">
        <v>1104</v>
      </c>
      <c r="B1095" s="7">
        <v>8</v>
      </c>
      <c r="C1095" s="5">
        <v>4</v>
      </c>
      <c r="D1095" s="5">
        <v>1999</v>
      </c>
      <c r="E1095" s="4">
        <v>36258</v>
      </c>
      <c r="F1095" t="s">
        <v>1084</v>
      </c>
      <c r="G1095" s="3">
        <v>50000000</v>
      </c>
      <c r="H1095" s="3">
        <v>23159305</v>
      </c>
      <c r="I1095" s="3">
        <v>31333917</v>
      </c>
    </row>
    <row r="1096" spans="1:9" x14ac:dyDescent="0.2">
      <c r="A1096" s="5">
        <v>1105</v>
      </c>
      <c r="B1096" s="7">
        <v>4</v>
      </c>
      <c r="C1096" s="5">
        <v>8</v>
      </c>
      <c r="D1096" s="5">
        <v>2011</v>
      </c>
      <c r="E1096" s="4">
        <v>40759</v>
      </c>
      <c r="F1096" t="s">
        <v>1085</v>
      </c>
      <c r="G1096" s="3">
        <v>50000000</v>
      </c>
      <c r="H1096" s="3">
        <v>21596445</v>
      </c>
      <c r="I1096" s="3">
        <v>26121638</v>
      </c>
    </row>
    <row r="1097" spans="1:9" x14ac:dyDescent="0.2">
      <c r="A1097" s="5">
        <v>1106</v>
      </c>
      <c r="B1097" s="7">
        <v>9</v>
      </c>
      <c r="C1097" s="5">
        <v>16</v>
      </c>
      <c r="D1097" s="5">
        <v>2016</v>
      </c>
      <c r="E1097" s="4">
        <v>42834</v>
      </c>
      <c r="F1097" t="s">
        <v>1086</v>
      </c>
      <c r="G1097" s="3">
        <v>50000000</v>
      </c>
      <c r="H1097" s="3">
        <v>21587519</v>
      </c>
      <c r="I1097" s="3">
        <v>34301950</v>
      </c>
    </row>
    <row r="1098" spans="1:9" x14ac:dyDescent="0.2">
      <c r="A1098" s="5">
        <v>1107</v>
      </c>
      <c r="B1098" s="7">
        <v>9</v>
      </c>
      <c r="C1098" s="5">
        <v>30</v>
      </c>
      <c r="D1098" s="5">
        <v>2011</v>
      </c>
      <c r="E1098" s="4">
        <v>41434</v>
      </c>
      <c r="F1098" t="s">
        <v>1087</v>
      </c>
      <c r="G1098" s="3">
        <v>50000000</v>
      </c>
      <c r="H1098" s="3">
        <v>21302340</v>
      </c>
      <c r="I1098" s="3">
        <v>41642166</v>
      </c>
    </row>
    <row r="1099" spans="1:9" x14ac:dyDescent="0.2">
      <c r="A1099" s="5">
        <v>1108</v>
      </c>
      <c r="B1099" s="7">
        <v>6</v>
      </c>
      <c r="C1099" s="5">
        <v>24</v>
      </c>
      <c r="D1099" s="5">
        <v>2016</v>
      </c>
      <c r="E1099" s="4">
        <v>43075</v>
      </c>
      <c r="F1099" t="s">
        <v>1088</v>
      </c>
      <c r="G1099" s="3">
        <v>50000000</v>
      </c>
      <c r="H1099" s="3">
        <v>20810036</v>
      </c>
      <c r="I1099" s="3">
        <v>23152062</v>
      </c>
    </row>
    <row r="1100" spans="1:9" x14ac:dyDescent="0.2">
      <c r="A1100" s="5">
        <v>1109</v>
      </c>
      <c r="B1100" s="7">
        <v>9</v>
      </c>
      <c r="C1100" s="5">
        <v>4</v>
      </c>
      <c r="D1100" s="5">
        <v>2009</v>
      </c>
      <c r="E1100" s="4">
        <v>39912</v>
      </c>
      <c r="F1100" t="s">
        <v>1089</v>
      </c>
      <c r="G1100" s="3">
        <v>50000000</v>
      </c>
      <c r="H1100" s="3">
        <v>20534907</v>
      </c>
      <c r="I1100" s="3">
        <v>42002029</v>
      </c>
    </row>
    <row r="1101" spans="1:9" x14ac:dyDescent="0.2">
      <c r="A1101" s="5">
        <v>1110</v>
      </c>
      <c r="B1101" s="7">
        <v>2</v>
      </c>
      <c r="C1101" s="5">
        <v>25</v>
      </c>
      <c r="D1101" s="5">
        <v>2005</v>
      </c>
      <c r="E1101" s="4">
        <v>39084</v>
      </c>
      <c r="F1101" t="s">
        <v>1090</v>
      </c>
      <c r="G1101" s="3">
        <v>50000000</v>
      </c>
      <c r="H1101" s="3">
        <v>19699706</v>
      </c>
      <c r="I1101" s="3">
        <v>22099706</v>
      </c>
    </row>
    <row r="1102" spans="1:9" x14ac:dyDescent="0.2">
      <c r="A1102" s="5">
        <v>1112</v>
      </c>
      <c r="B1102" s="7">
        <v>2</v>
      </c>
      <c r="C1102" s="5">
        <v>21</v>
      </c>
      <c r="D1102" s="5">
        <v>2003</v>
      </c>
      <c r="E1102" s="4">
        <v>38232</v>
      </c>
      <c r="F1102" t="s">
        <v>1091</v>
      </c>
      <c r="G1102" s="3">
        <v>50000000</v>
      </c>
      <c r="H1102" s="3">
        <v>19694635</v>
      </c>
      <c r="I1102" s="3">
        <v>28920188</v>
      </c>
    </row>
    <row r="1103" spans="1:9" x14ac:dyDescent="0.2">
      <c r="A1103" s="5">
        <v>1113</v>
      </c>
      <c r="B1103" s="7">
        <v>2</v>
      </c>
      <c r="C1103" s="5">
        <v>14</v>
      </c>
      <c r="D1103" s="5">
        <v>2013</v>
      </c>
      <c r="E1103" s="4">
        <v>41672</v>
      </c>
      <c r="F1103" t="s">
        <v>1092</v>
      </c>
      <c r="G1103" s="3">
        <v>50000000</v>
      </c>
      <c r="H1103" s="3">
        <v>19452138</v>
      </c>
      <c r="I1103" s="3">
        <v>60282876</v>
      </c>
    </row>
    <row r="1104" spans="1:9" x14ac:dyDescent="0.2">
      <c r="A1104" s="5">
        <v>1114</v>
      </c>
      <c r="B1104" s="7">
        <v>9</v>
      </c>
      <c r="C1104" s="5">
        <v>30</v>
      </c>
      <c r="D1104" s="5">
        <v>2005</v>
      </c>
      <c r="E1104" s="4">
        <v>39242</v>
      </c>
      <c r="F1104" t="s">
        <v>1093</v>
      </c>
      <c r="G1104" s="3">
        <v>50000000</v>
      </c>
      <c r="H1104" s="3">
        <v>18782227</v>
      </c>
      <c r="I1104" s="3">
        <v>41982227</v>
      </c>
    </row>
    <row r="1105" spans="1:9" x14ac:dyDescent="0.2">
      <c r="A1105" s="5">
        <v>1115</v>
      </c>
      <c r="B1105" s="7">
        <v>9</v>
      </c>
      <c r="C1105" s="5">
        <v>14</v>
      </c>
      <c r="D1105" s="5">
        <v>2007</v>
      </c>
      <c r="E1105" s="4">
        <v>39487</v>
      </c>
      <c r="F1105" t="s">
        <v>1094</v>
      </c>
      <c r="G1105" s="3">
        <v>50000000</v>
      </c>
      <c r="H1105" s="3">
        <v>17181265</v>
      </c>
      <c r="I1105" s="3">
        <v>56077088</v>
      </c>
    </row>
    <row r="1106" spans="1:9" x14ac:dyDescent="0.2">
      <c r="A1106" s="5">
        <v>1116</v>
      </c>
      <c r="B1106" s="7">
        <v>7</v>
      </c>
      <c r="C1106" s="5">
        <v>1</v>
      </c>
      <c r="D1106" s="5">
        <v>1994</v>
      </c>
      <c r="E1106" s="4">
        <v>34341</v>
      </c>
      <c r="F1106" t="s">
        <v>1095</v>
      </c>
      <c r="G1106" s="3">
        <v>50000000</v>
      </c>
      <c r="H1106" s="3">
        <v>16581575</v>
      </c>
      <c r="I1106" s="3">
        <v>16581575</v>
      </c>
    </row>
    <row r="1107" spans="1:9" x14ac:dyDescent="0.2">
      <c r="A1107" s="5">
        <v>1117</v>
      </c>
      <c r="B1107" s="7">
        <v>11</v>
      </c>
      <c r="C1107" s="5">
        <v>12</v>
      </c>
      <c r="D1107" s="5">
        <v>1999</v>
      </c>
      <c r="E1107" s="4">
        <v>36505</v>
      </c>
      <c r="F1107" t="s">
        <v>1096</v>
      </c>
      <c r="G1107" s="3">
        <v>50000000</v>
      </c>
      <c r="H1107" s="3">
        <v>14271297</v>
      </c>
      <c r="I1107" s="3">
        <v>14271297</v>
      </c>
    </row>
    <row r="1108" spans="1:9" x14ac:dyDescent="0.2">
      <c r="A1108" s="5">
        <v>1118</v>
      </c>
      <c r="B1108" s="7">
        <v>11</v>
      </c>
      <c r="C1108" s="5">
        <v>3</v>
      </c>
      <c r="D1108" s="5">
        <v>1995</v>
      </c>
      <c r="E1108" s="4">
        <v>34769</v>
      </c>
      <c r="F1108" t="s">
        <v>1097</v>
      </c>
      <c r="G1108" s="3">
        <v>50000000</v>
      </c>
      <c r="H1108" s="3">
        <v>11497497</v>
      </c>
      <c r="I1108" s="3">
        <v>26097497</v>
      </c>
    </row>
    <row r="1109" spans="1:9" x14ac:dyDescent="0.2">
      <c r="A1109" s="5">
        <v>1119</v>
      </c>
      <c r="B1109" s="7">
        <v>2</v>
      </c>
      <c r="C1109" s="5">
        <v>25</v>
      </c>
      <c r="D1109" s="5">
        <v>2011</v>
      </c>
      <c r="E1109" s="4">
        <v>41276</v>
      </c>
      <c r="F1109" t="s">
        <v>1098</v>
      </c>
      <c r="G1109" s="3">
        <v>50000000</v>
      </c>
      <c r="H1109" s="3">
        <v>10721033</v>
      </c>
      <c r="I1109" s="3">
        <v>41042583</v>
      </c>
    </row>
    <row r="1110" spans="1:9" x14ac:dyDescent="0.2">
      <c r="A1110" s="5">
        <v>1120</v>
      </c>
      <c r="B1110" s="7">
        <v>11</v>
      </c>
      <c r="C1110" s="5">
        <v>7</v>
      </c>
      <c r="D1110" s="5">
        <v>1997</v>
      </c>
      <c r="E1110" s="4">
        <v>35622</v>
      </c>
      <c r="F1110" t="s">
        <v>1099</v>
      </c>
      <c r="G1110" s="3">
        <v>50000000</v>
      </c>
      <c r="H1110" s="3">
        <v>10561038</v>
      </c>
      <c r="I1110" s="3">
        <v>10561038</v>
      </c>
    </row>
    <row r="1111" spans="1:9" x14ac:dyDescent="0.2">
      <c r="A1111" s="5">
        <v>1121</v>
      </c>
      <c r="B1111" s="7">
        <v>10</v>
      </c>
      <c r="C1111" s="5">
        <v>13</v>
      </c>
      <c r="D1111" s="5">
        <v>1995</v>
      </c>
      <c r="E1111" s="4">
        <v>35074</v>
      </c>
      <c r="F1111" t="s">
        <v>1100</v>
      </c>
      <c r="G1111" s="3">
        <v>50000000</v>
      </c>
      <c r="H1111" s="3">
        <v>10359006</v>
      </c>
      <c r="I1111" s="3">
        <v>10359006</v>
      </c>
    </row>
    <row r="1112" spans="1:9" x14ac:dyDescent="0.2">
      <c r="A1112" s="5">
        <v>1122</v>
      </c>
      <c r="B1112" s="7">
        <v>10</v>
      </c>
      <c r="C1112" s="5">
        <v>14</v>
      </c>
      <c r="D1112" s="5">
        <v>2005</v>
      </c>
      <c r="E1112" s="4">
        <v>38758</v>
      </c>
      <c r="F1112" t="s">
        <v>1101</v>
      </c>
      <c r="G1112" s="3">
        <v>50000000</v>
      </c>
      <c r="H1112" s="3">
        <v>10169202</v>
      </c>
      <c r="I1112" s="3">
        <v>22969202</v>
      </c>
    </row>
    <row r="1113" spans="1:9" x14ac:dyDescent="0.2">
      <c r="A1113" s="5">
        <v>1123</v>
      </c>
      <c r="B1113" s="7">
        <v>10</v>
      </c>
      <c r="C1113" s="5">
        <v>13</v>
      </c>
      <c r="D1113" s="5">
        <v>1995</v>
      </c>
      <c r="E1113" s="4">
        <v>35074</v>
      </c>
      <c r="F1113" t="s">
        <v>1102</v>
      </c>
      <c r="G1113" s="3">
        <v>50000000</v>
      </c>
      <c r="H1113" s="3">
        <v>9812870</v>
      </c>
      <c r="I1113" s="3">
        <v>9812870</v>
      </c>
    </row>
    <row r="1114" spans="1:9" x14ac:dyDescent="0.2">
      <c r="A1114" s="5">
        <v>1124</v>
      </c>
      <c r="B1114" s="7">
        <v>2</v>
      </c>
      <c r="C1114" s="5">
        <v>27</v>
      </c>
      <c r="D1114" s="5">
        <v>2009</v>
      </c>
      <c r="E1114" s="4">
        <v>40604</v>
      </c>
      <c r="F1114" t="s">
        <v>1103</v>
      </c>
      <c r="G1114" s="3">
        <v>50000000</v>
      </c>
      <c r="H1114" s="3">
        <v>9135036</v>
      </c>
      <c r="I1114" s="3">
        <v>12335036</v>
      </c>
    </row>
    <row r="1115" spans="1:9" x14ac:dyDescent="0.2">
      <c r="A1115" s="5">
        <v>1125</v>
      </c>
      <c r="B1115" s="7">
        <v>3</v>
      </c>
      <c r="C1115" s="5">
        <v>29</v>
      </c>
      <c r="D1115" s="5">
        <v>2002</v>
      </c>
      <c r="E1115" s="4">
        <v>38110</v>
      </c>
      <c r="F1115" t="s">
        <v>1104</v>
      </c>
      <c r="G1115" s="3">
        <v>50000000</v>
      </c>
      <c r="H1115" s="3">
        <v>8355815</v>
      </c>
      <c r="I1115" s="3">
        <v>8374062</v>
      </c>
    </row>
    <row r="1116" spans="1:9" x14ac:dyDescent="0.2">
      <c r="A1116" s="5">
        <v>1126</v>
      </c>
      <c r="B1116" s="7">
        <v>11</v>
      </c>
      <c r="C1116" s="5">
        <v>13</v>
      </c>
      <c r="D1116" s="5">
        <v>2009</v>
      </c>
      <c r="E1116" s="4">
        <v>40189</v>
      </c>
      <c r="F1116" t="s">
        <v>1105</v>
      </c>
      <c r="G1116" s="3">
        <v>50000000</v>
      </c>
      <c r="H1116" s="3">
        <v>8017467</v>
      </c>
      <c r="I1116" s="3">
        <v>37472651</v>
      </c>
    </row>
    <row r="1117" spans="1:9" x14ac:dyDescent="0.2">
      <c r="A1117" s="5">
        <v>1127</v>
      </c>
      <c r="B1117" s="7">
        <v>1</v>
      </c>
      <c r="C1117" s="5">
        <v>30</v>
      </c>
      <c r="D1117" s="5">
        <v>2004</v>
      </c>
      <c r="E1117" s="4">
        <v>38869</v>
      </c>
      <c r="F1117" t="s">
        <v>1106</v>
      </c>
      <c r="G1117" s="3">
        <v>50000000</v>
      </c>
      <c r="H1117" s="3">
        <v>6471394</v>
      </c>
      <c r="I1117" s="3">
        <v>6626115</v>
      </c>
    </row>
    <row r="1118" spans="1:9" x14ac:dyDescent="0.2">
      <c r="A1118" s="5">
        <v>1128</v>
      </c>
      <c r="B1118" s="7">
        <v>3</v>
      </c>
      <c r="C1118" s="5">
        <v>3</v>
      </c>
      <c r="D1118" s="5">
        <v>2000</v>
      </c>
      <c r="E1118" s="4">
        <v>36588</v>
      </c>
      <c r="F1118" t="s">
        <v>1107</v>
      </c>
      <c r="G1118" s="3">
        <v>50000000</v>
      </c>
      <c r="H1118" s="3">
        <v>6291602</v>
      </c>
      <c r="I1118" s="3">
        <v>6291602</v>
      </c>
    </row>
    <row r="1119" spans="1:9" x14ac:dyDescent="0.2">
      <c r="A1119" s="5">
        <v>1129</v>
      </c>
      <c r="B1119" s="7">
        <v>4</v>
      </c>
      <c r="C1119" s="5">
        <v>17</v>
      </c>
      <c r="D1119" s="5">
        <v>2015</v>
      </c>
      <c r="E1119" s="4">
        <v>42494</v>
      </c>
      <c r="F1119" t="s">
        <v>1108</v>
      </c>
      <c r="G1119" s="3">
        <v>50000000</v>
      </c>
      <c r="H1119" s="3">
        <v>1224330</v>
      </c>
      <c r="I1119" s="3">
        <v>3434330</v>
      </c>
    </row>
    <row r="1120" spans="1:9" x14ac:dyDescent="0.2">
      <c r="A1120" s="5">
        <v>1130</v>
      </c>
      <c r="B1120" s="7">
        <v>1</v>
      </c>
      <c r="C1120" s="5">
        <v>23</v>
      </c>
      <c r="D1120" s="5">
        <v>2009</v>
      </c>
      <c r="E1120" s="4">
        <v>40483</v>
      </c>
      <c r="F1120" t="s">
        <v>1109</v>
      </c>
      <c r="G1120" s="3">
        <v>50000000</v>
      </c>
      <c r="H1120" s="3">
        <v>166003</v>
      </c>
      <c r="I1120" s="3">
        <v>1250617</v>
      </c>
    </row>
    <row r="1121" spans="1:9" x14ac:dyDescent="0.2">
      <c r="A1121" s="5">
        <v>1131</v>
      </c>
      <c r="B1121" s="7">
        <v>3</v>
      </c>
      <c r="C1121" s="5">
        <v>15</v>
      </c>
      <c r="D1121" s="5">
        <v>2013</v>
      </c>
      <c r="E1121" s="4">
        <v>41701</v>
      </c>
      <c r="F1121" t="s">
        <v>1110</v>
      </c>
      <c r="G1121" s="3">
        <v>50000000</v>
      </c>
      <c r="H1121" s="3">
        <v>102118</v>
      </c>
      <c r="I1121" s="3">
        <v>26387039</v>
      </c>
    </row>
    <row r="1122" spans="1:9" x14ac:dyDescent="0.2">
      <c r="A1122" s="5">
        <v>1132</v>
      </c>
      <c r="B1122" s="7">
        <v>10</v>
      </c>
      <c r="C1122" s="5">
        <v>2</v>
      </c>
      <c r="D1122" s="5">
        <v>2015</v>
      </c>
      <c r="E1122" s="4">
        <v>42045</v>
      </c>
      <c r="F1122" t="s">
        <v>1111</v>
      </c>
      <c r="G1122" s="3">
        <v>50000000</v>
      </c>
      <c r="H1122" s="3">
        <v>46425</v>
      </c>
      <c r="I1122" s="3">
        <v>15505922</v>
      </c>
    </row>
    <row r="1123" spans="1:9" x14ac:dyDescent="0.2">
      <c r="A1123" s="5">
        <v>1133</v>
      </c>
      <c r="B1123" s="7">
        <v>12</v>
      </c>
      <c r="C1123" s="5">
        <v>31</v>
      </c>
      <c r="D1123" s="5">
        <v>2020</v>
      </c>
      <c r="E1123" s="4">
        <v>44754</v>
      </c>
      <c r="F1123" t="s">
        <v>1112</v>
      </c>
      <c r="G1123" s="3">
        <v>50000000</v>
      </c>
      <c r="H1123">
        <v>0</v>
      </c>
      <c r="I1123">
        <v>0</v>
      </c>
    </row>
    <row r="1124" spans="1:9" x14ac:dyDescent="0.2">
      <c r="A1124" s="5">
        <v>1134</v>
      </c>
      <c r="B1124" s="7">
        <v>11</v>
      </c>
      <c r="C1124" s="5">
        <v>2</v>
      </c>
      <c r="D1124" s="5">
        <v>2001</v>
      </c>
      <c r="E1124" s="4">
        <v>36933</v>
      </c>
      <c r="F1124" t="s">
        <v>1113</v>
      </c>
      <c r="G1124" s="3">
        <v>49000000</v>
      </c>
      <c r="H1124" s="3">
        <v>43905746</v>
      </c>
      <c r="I1124" s="3">
        <v>72689126</v>
      </c>
    </row>
    <row r="1125" spans="1:9" x14ac:dyDescent="0.2">
      <c r="A1125" s="5">
        <v>1135</v>
      </c>
      <c r="B1125" s="7">
        <v>3</v>
      </c>
      <c r="C1125" s="5">
        <v>6</v>
      </c>
      <c r="D1125" s="5">
        <v>2015</v>
      </c>
      <c r="E1125" s="4">
        <v>42158</v>
      </c>
      <c r="F1125" t="s">
        <v>1114</v>
      </c>
      <c r="G1125" s="3">
        <v>49000000</v>
      </c>
      <c r="H1125" s="3">
        <v>31569268</v>
      </c>
      <c r="I1125" s="3">
        <v>105002056</v>
      </c>
    </row>
    <row r="1126" spans="1:9" x14ac:dyDescent="0.2">
      <c r="A1126" s="5">
        <v>1136</v>
      </c>
      <c r="B1126" s="7">
        <v>7</v>
      </c>
      <c r="C1126" s="5">
        <v>11</v>
      </c>
      <c r="D1126" s="5">
        <v>1990</v>
      </c>
      <c r="E1126" s="4">
        <v>33184</v>
      </c>
      <c r="F1126" t="s">
        <v>1115</v>
      </c>
      <c r="G1126" s="3">
        <v>49000000</v>
      </c>
      <c r="H1126" s="3">
        <v>20423389</v>
      </c>
      <c r="I1126" s="3">
        <v>20423389</v>
      </c>
    </row>
    <row r="1127" spans="1:9" x14ac:dyDescent="0.2">
      <c r="A1127" s="5">
        <v>1137</v>
      </c>
      <c r="B1127" s="7">
        <v>11</v>
      </c>
      <c r="C1127" s="5">
        <v>16</v>
      </c>
      <c r="D1127" s="5">
        <v>2012</v>
      </c>
      <c r="E1127" s="4">
        <v>41375</v>
      </c>
      <c r="F1127" t="s">
        <v>1116</v>
      </c>
      <c r="G1127" s="3">
        <v>49000000</v>
      </c>
      <c r="H1127" s="3">
        <v>12816367</v>
      </c>
      <c r="I1127" s="3">
        <v>71004627</v>
      </c>
    </row>
    <row r="1128" spans="1:9" x14ac:dyDescent="0.2">
      <c r="A1128" s="5">
        <v>1138</v>
      </c>
      <c r="B1128" s="7">
        <v>5</v>
      </c>
      <c r="C1128" s="5">
        <v>24</v>
      </c>
      <c r="D1128" s="5">
        <v>1989</v>
      </c>
      <c r="E1128" s="4">
        <v>33212</v>
      </c>
      <c r="F1128" t="s">
        <v>1117</v>
      </c>
      <c r="G1128" s="3">
        <v>48000000</v>
      </c>
      <c r="H1128" s="3">
        <v>197171806</v>
      </c>
      <c r="I1128" s="3">
        <v>474171806</v>
      </c>
    </row>
    <row r="1129" spans="1:9" x14ac:dyDescent="0.2">
      <c r="A1129" s="5">
        <v>1139</v>
      </c>
      <c r="B1129" s="7">
        <v>10</v>
      </c>
      <c r="C1129" s="5">
        <v>18</v>
      </c>
      <c r="D1129" s="5">
        <v>2002</v>
      </c>
      <c r="E1129" s="4">
        <v>37782</v>
      </c>
      <c r="F1129" t="s">
        <v>1118</v>
      </c>
      <c r="G1129" s="3">
        <v>48000000</v>
      </c>
      <c r="H1129" s="3">
        <v>129094024</v>
      </c>
      <c r="I1129" s="3">
        <v>248218486</v>
      </c>
    </row>
    <row r="1130" spans="1:9" x14ac:dyDescent="0.2">
      <c r="A1130" s="5">
        <v>1140</v>
      </c>
      <c r="B1130" s="7">
        <v>12</v>
      </c>
      <c r="C1130" s="5">
        <v>27</v>
      </c>
      <c r="D1130" s="5">
        <v>2000</v>
      </c>
      <c r="E1130" s="4">
        <v>37327</v>
      </c>
      <c r="F1130" t="s">
        <v>1119</v>
      </c>
      <c r="G1130" s="3">
        <v>48000000</v>
      </c>
      <c r="H1130" s="3">
        <v>124107476</v>
      </c>
      <c r="I1130" s="3">
        <v>208300000</v>
      </c>
    </row>
    <row r="1131" spans="1:9" x14ac:dyDescent="0.2">
      <c r="A1131" s="5">
        <v>1141</v>
      </c>
      <c r="B1131" s="7">
        <v>3</v>
      </c>
      <c r="C1131" s="5">
        <v>29</v>
      </c>
      <c r="D1131" s="5">
        <v>2002</v>
      </c>
      <c r="E1131" s="4">
        <v>38110</v>
      </c>
      <c r="F1131" t="s">
        <v>1120</v>
      </c>
      <c r="G1131" s="3">
        <v>48000000</v>
      </c>
      <c r="H1131" s="3">
        <v>95308367</v>
      </c>
      <c r="I1131" s="3">
        <v>196308367</v>
      </c>
    </row>
    <row r="1132" spans="1:9" x14ac:dyDescent="0.2">
      <c r="A1132" s="5">
        <v>1142</v>
      </c>
      <c r="B1132" s="7">
        <v>1</v>
      </c>
      <c r="C1132" s="5">
        <v>9</v>
      </c>
      <c r="D1132" s="5">
        <v>2015</v>
      </c>
      <c r="E1132" s="4">
        <v>42248</v>
      </c>
      <c r="F1132" t="s">
        <v>1121</v>
      </c>
      <c r="G1132" s="3">
        <v>48000000</v>
      </c>
      <c r="H1132" s="3">
        <v>89256424</v>
      </c>
      <c r="I1132" s="3">
        <v>327656424</v>
      </c>
    </row>
    <row r="1133" spans="1:9" x14ac:dyDescent="0.2">
      <c r="A1133" s="5">
        <v>1143</v>
      </c>
      <c r="B1133" s="7">
        <v>8</v>
      </c>
      <c r="C1133" s="5">
        <v>6</v>
      </c>
      <c r="D1133" s="5">
        <v>1999</v>
      </c>
      <c r="E1133" s="4">
        <v>36319</v>
      </c>
      <c r="F1133" t="s">
        <v>1122</v>
      </c>
      <c r="G1133" s="3">
        <v>48000000</v>
      </c>
      <c r="H1133" s="3">
        <v>69304264</v>
      </c>
      <c r="I1133" s="3">
        <v>124304264</v>
      </c>
    </row>
    <row r="1134" spans="1:9" x14ac:dyDescent="0.2">
      <c r="A1134" s="5">
        <v>1144</v>
      </c>
      <c r="B1134" s="7">
        <v>11</v>
      </c>
      <c r="C1134" s="5">
        <v>5</v>
      </c>
      <c r="D1134" s="5">
        <v>1999</v>
      </c>
      <c r="E1134" s="4">
        <v>36291</v>
      </c>
      <c r="F1134" t="s">
        <v>1123</v>
      </c>
      <c r="G1134" s="3">
        <v>48000000</v>
      </c>
      <c r="H1134" s="3">
        <v>66488090</v>
      </c>
      <c r="I1134" s="3">
        <v>151463090</v>
      </c>
    </row>
    <row r="1135" spans="1:9" x14ac:dyDescent="0.2">
      <c r="A1135" s="5">
        <v>1145</v>
      </c>
      <c r="B1135" s="7">
        <v>10</v>
      </c>
      <c r="C1135" s="5">
        <v>1</v>
      </c>
      <c r="D1135" s="5">
        <v>1999</v>
      </c>
      <c r="E1135" s="4">
        <v>36170</v>
      </c>
      <c r="F1135" t="s">
        <v>1124</v>
      </c>
      <c r="G1135" s="3">
        <v>48000000</v>
      </c>
      <c r="H1135" s="3">
        <v>60652036</v>
      </c>
      <c r="I1135" s="3">
        <v>107752036</v>
      </c>
    </row>
    <row r="1136" spans="1:9" x14ac:dyDescent="0.2">
      <c r="A1136" s="5">
        <v>1146</v>
      </c>
      <c r="B1136" s="7">
        <v>1</v>
      </c>
      <c r="C1136" s="5">
        <v>22</v>
      </c>
      <c r="D1136" s="5">
        <v>2010</v>
      </c>
      <c r="E1136" s="4">
        <v>40817</v>
      </c>
      <c r="F1136" t="s">
        <v>1125</v>
      </c>
      <c r="G1136" s="3">
        <v>48000000</v>
      </c>
      <c r="H1136" s="3">
        <v>60022256</v>
      </c>
      <c r="I1136" s="3">
        <v>112610386</v>
      </c>
    </row>
    <row r="1137" spans="1:9" x14ac:dyDescent="0.2">
      <c r="A1137" s="5">
        <v>1147</v>
      </c>
      <c r="B1137" s="7">
        <v>8</v>
      </c>
      <c r="C1137" s="5">
        <v>17</v>
      </c>
      <c r="D1137" s="5">
        <v>2001</v>
      </c>
      <c r="E1137" s="4">
        <v>37384</v>
      </c>
      <c r="F1137" t="s">
        <v>1126</v>
      </c>
      <c r="G1137" s="3">
        <v>48000000</v>
      </c>
      <c r="H1137" s="3">
        <v>56607223</v>
      </c>
      <c r="I1137" s="3">
        <v>86607223</v>
      </c>
    </row>
    <row r="1138" spans="1:9" x14ac:dyDescent="0.2">
      <c r="A1138" s="5">
        <v>1148</v>
      </c>
      <c r="B1138" s="7">
        <v>9</v>
      </c>
      <c r="C1138" s="5">
        <v>7</v>
      </c>
      <c r="D1138" s="5">
        <v>2007</v>
      </c>
      <c r="E1138" s="4">
        <v>39272</v>
      </c>
      <c r="F1138" t="s">
        <v>1127</v>
      </c>
      <c r="G1138" s="3">
        <v>48000000</v>
      </c>
      <c r="H1138" s="3">
        <v>53606916</v>
      </c>
      <c r="I1138" s="3">
        <v>71171825</v>
      </c>
    </row>
    <row r="1139" spans="1:9" x14ac:dyDescent="0.2">
      <c r="A1139" s="5">
        <v>1149</v>
      </c>
      <c r="B1139" s="7">
        <v>8</v>
      </c>
      <c r="C1139" s="5">
        <v>13</v>
      </c>
      <c r="D1139" s="5">
        <v>2001</v>
      </c>
      <c r="E1139" s="4">
        <v>37264</v>
      </c>
      <c r="F1139" t="s">
        <v>1128</v>
      </c>
      <c r="G1139" s="3">
        <v>48000000</v>
      </c>
      <c r="H1139" s="3">
        <v>50315140</v>
      </c>
      <c r="I1139" s="3">
        <v>50315140</v>
      </c>
    </row>
    <row r="1140" spans="1:9" x14ac:dyDescent="0.2">
      <c r="A1140" s="5">
        <v>1150</v>
      </c>
      <c r="B1140" s="7">
        <v>12</v>
      </c>
      <c r="C1140" s="5">
        <v>25</v>
      </c>
      <c r="D1140" s="5">
        <v>2001</v>
      </c>
      <c r="E1140" s="4">
        <v>37633</v>
      </c>
      <c r="F1140" t="s">
        <v>1129</v>
      </c>
      <c r="G1140" s="3">
        <v>48000000</v>
      </c>
      <c r="H1140" s="3">
        <v>47095453</v>
      </c>
      <c r="I1140" s="3">
        <v>70937778</v>
      </c>
    </row>
    <row r="1141" spans="1:9" x14ac:dyDescent="0.2">
      <c r="A1141" s="5">
        <v>1151</v>
      </c>
      <c r="B1141" s="7">
        <v>10</v>
      </c>
      <c r="C1141" s="5">
        <v>20</v>
      </c>
      <c r="D1141" s="5">
        <v>2000</v>
      </c>
      <c r="E1141" s="4">
        <v>37113</v>
      </c>
      <c r="F1141" t="s">
        <v>1130</v>
      </c>
      <c r="G1141" s="3">
        <v>48000000</v>
      </c>
      <c r="H1141" s="3">
        <v>37879996</v>
      </c>
      <c r="I1141" s="3">
        <v>90376224</v>
      </c>
    </row>
    <row r="1142" spans="1:9" x14ac:dyDescent="0.2">
      <c r="A1142" s="5">
        <v>1152</v>
      </c>
      <c r="B1142" s="7">
        <v>6</v>
      </c>
      <c r="C1142" s="5">
        <v>26</v>
      </c>
      <c r="D1142" s="5">
        <v>1998</v>
      </c>
      <c r="E1142" s="4">
        <v>36562</v>
      </c>
      <c r="F1142" t="s">
        <v>1131</v>
      </c>
      <c r="G1142" s="3">
        <v>48000000</v>
      </c>
      <c r="H1142" s="3">
        <v>37562568</v>
      </c>
      <c r="I1142" s="3">
        <v>77562568</v>
      </c>
    </row>
    <row r="1143" spans="1:9" x14ac:dyDescent="0.2">
      <c r="A1143" s="5">
        <v>1153</v>
      </c>
      <c r="B1143" s="7">
        <v>12</v>
      </c>
      <c r="C1143" s="5">
        <v>14</v>
      </c>
      <c r="D1143" s="5">
        <v>1984</v>
      </c>
      <c r="E1143" s="4">
        <v>31090</v>
      </c>
      <c r="F1143" t="s">
        <v>1132</v>
      </c>
      <c r="G1143" s="3">
        <v>48000000</v>
      </c>
      <c r="H1143" s="3">
        <v>25928721</v>
      </c>
      <c r="I1143" s="3">
        <v>25928721</v>
      </c>
    </row>
    <row r="1144" spans="1:9" x14ac:dyDescent="0.2">
      <c r="A1144" s="5">
        <v>1154</v>
      </c>
      <c r="B1144" s="7">
        <v>1</v>
      </c>
      <c r="C1144" s="5">
        <v>25</v>
      </c>
      <c r="D1144" s="5">
        <v>2008</v>
      </c>
      <c r="E1144" s="4">
        <v>40179</v>
      </c>
      <c r="F1144" t="s">
        <v>1133</v>
      </c>
      <c r="G1144" s="3">
        <v>47500000</v>
      </c>
      <c r="H1144" s="3">
        <v>42754105</v>
      </c>
      <c r="I1144" s="3">
        <v>112214531</v>
      </c>
    </row>
    <row r="1145" spans="1:9" x14ac:dyDescent="0.2">
      <c r="A1145" s="5">
        <v>1155</v>
      </c>
      <c r="B1145" s="7">
        <v>7</v>
      </c>
      <c r="C1145" s="5">
        <v>13</v>
      </c>
      <c r="D1145" s="5">
        <v>2016</v>
      </c>
      <c r="E1145" s="4">
        <v>42742</v>
      </c>
      <c r="F1145" t="s">
        <v>1134</v>
      </c>
      <c r="G1145" s="3">
        <v>47500000</v>
      </c>
      <c r="H1145" s="3">
        <v>15436808</v>
      </c>
      <c r="I1145" s="3">
        <v>18329653</v>
      </c>
    </row>
    <row r="1146" spans="1:9" x14ac:dyDescent="0.2">
      <c r="A1146" s="5">
        <v>1156</v>
      </c>
      <c r="B1146" s="7">
        <v>6</v>
      </c>
      <c r="C1146" s="5">
        <v>15</v>
      </c>
      <c r="D1146" s="5">
        <v>1990</v>
      </c>
      <c r="E1146" s="4">
        <v>33303</v>
      </c>
      <c r="F1146" t="s">
        <v>1135</v>
      </c>
      <c r="G1146" s="3">
        <v>47000000</v>
      </c>
      <c r="H1146" s="3">
        <v>103738726</v>
      </c>
      <c r="I1146" s="3">
        <v>162738726</v>
      </c>
    </row>
    <row r="1147" spans="1:9" x14ac:dyDescent="0.2">
      <c r="A1147" s="5">
        <v>1157</v>
      </c>
      <c r="B1147" s="7">
        <v>11</v>
      </c>
      <c r="C1147" s="5">
        <v>11</v>
      </c>
      <c r="D1147" s="5">
        <v>2016</v>
      </c>
      <c r="E1147" s="4">
        <v>42685</v>
      </c>
      <c r="F1147" t="s">
        <v>1136</v>
      </c>
      <c r="G1147" s="3">
        <v>47000000</v>
      </c>
      <c r="H1147" s="3">
        <v>100546139</v>
      </c>
      <c r="I1147" s="3">
        <v>203178872</v>
      </c>
    </row>
    <row r="1148" spans="1:9" x14ac:dyDescent="0.2">
      <c r="A1148" s="5">
        <v>1158</v>
      </c>
      <c r="B1148" s="7">
        <v>6</v>
      </c>
      <c r="C1148" s="5">
        <v>14</v>
      </c>
      <c r="D1148" s="5">
        <v>1996</v>
      </c>
      <c r="E1148" s="4">
        <v>35467</v>
      </c>
      <c r="F1148" t="s">
        <v>1137</v>
      </c>
      <c r="G1148" s="3">
        <v>47000000</v>
      </c>
      <c r="H1148" s="3">
        <v>60240295</v>
      </c>
      <c r="I1148" s="3">
        <v>102825796</v>
      </c>
    </row>
    <row r="1149" spans="1:9" x14ac:dyDescent="0.2">
      <c r="A1149" s="5">
        <v>1159</v>
      </c>
      <c r="B1149" s="7">
        <v>4</v>
      </c>
      <c r="C1149" s="5">
        <v>22</v>
      </c>
      <c r="D1149" s="5">
        <v>2009</v>
      </c>
      <c r="E1149" s="4">
        <v>40455</v>
      </c>
      <c r="F1149" t="s">
        <v>1138</v>
      </c>
      <c r="G1149" s="3">
        <v>47000000</v>
      </c>
      <c r="H1149" s="3">
        <v>32011576</v>
      </c>
      <c r="I1149" s="3">
        <v>116773317</v>
      </c>
    </row>
    <row r="1150" spans="1:9" x14ac:dyDescent="0.2">
      <c r="A1150" s="5">
        <v>1160</v>
      </c>
      <c r="B1150" s="7">
        <v>10</v>
      </c>
      <c r="C1150" s="5">
        <v>19</v>
      </c>
      <c r="D1150" s="5">
        <v>2001</v>
      </c>
      <c r="E1150" s="4">
        <v>37447</v>
      </c>
      <c r="F1150" t="s">
        <v>1139</v>
      </c>
      <c r="G1150" s="3">
        <v>47000000</v>
      </c>
      <c r="H1150" s="3">
        <v>29781453</v>
      </c>
      <c r="I1150" s="3">
        <v>29781453</v>
      </c>
    </row>
    <row r="1151" spans="1:9" x14ac:dyDescent="0.2">
      <c r="A1151" s="5">
        <v>1161</v>
      </c>
      <c r="B1151" s="7">
        <v>1</v>
      </c>
      <c r="C1151" s="5">
        <v>5</v>
      </c>
      <c r="D1151" s="5">
        <v>2007</v>
      </c>
      <c r="E1151" s="4">
        <v>39203</v>
      </c>
      <c r="F1151" t="s">
        <v>1140</v>
      </c>
      <c r="G1151" s="3">
        <v>47000000</v>
      </c>
      <c r="H1151" s="3">
        <v>15849032</v>
      </c>
      <c r="I1151" s="3">
        <v>37923818</v>
      </c>
    </row>
    <row r="1152" spans="1:9" x14ac:dyDescent="0.2">
      <c r="A1152" s="5">
        <v>1162</v>
      </c>
      <c r="B1152" s="7">
        <v>11</v>
      </c>
      <c r="C1152" s="5">
        <v>27</v>
      </c>
      <c r="D1152" s="5">
        <v>2002</v>
      </c>
      <c r="E1152" s="4">
        <v>38057</v>
      </c>
      <c r="F1152" t="s">
        <v>1141</v>
      </c>
      <c r="G1152" s="3">
        <v>47000000</v>
      </c>
      <c r="H1152" s="3">
        <v>14970038</v>
      </c>
      <c r="I1152" s="3">
        <v>14970038</v>
      </c>
    </row>
    <row r="1153" spans="1:9" x14ac:dyDescent="0.2">
      <c r="A1153" s="5">
        <v>1163</v>
      </c>
      <c r="B1153" s="7">
        <v>6</v>
      </c>
      <c r="C1153" s="5">
        <v>18</v>
      </c>
      <c r="D1153" s="5">
        <v>2010</v>
      </c>
      <c r="E1153" s="4">
        <v>40700</v>
      </c>
      <c r="F1153" t="s">
        <v>1142</v>
      </c>
      <c r="G1153" s="3">
        <v>47000000</v>
      </c>
      <c r="H1153" s="3">
        <v>10547117</v>
      </c>
      <c r="I1153" s="3">
        <v>11022696</v>
      </c>
    </row>
    <row r="1154" spans="1:9" x14ac:dyDescent="0.2">
      <c r="A1154" s="5">
        <v>1164</v>
      </c>
      <c r="B1154" s="7">
        <v>2</v>
      </c>
      <c r="C1154" s="5">
        <v>23</v>
      </c>
      <c r="D1154" s="5">
        <v>1996</v>
      </c>
      <c r="E1154" s="4">
        <v>35736</v>
      </c>
      <c r="F1154" t="s">
        <v>1143</v>
      </c>
      <c r="G1154" s="3">
        <v>47000000</v>
      </c>
      <c r="H1154" s="3">
        <v>5707094</v>
      </c>
      <c r="I1154" s="3">
        <v>12900000</v>
      </c>
    </row>
    <row r="1155" spans="1:9" x14ac:dyDescent="0.2">
      <c r="A1155" s="5">
        <v>1165</v>
      </c>
      <c r="B1155" s="7">
        <v>12</v>
      </c>
      <c r="C1155" s="5">
        <v>23</v>
      </c>
      <c r="D1155" s="5">
        <v>2016</v>
      </c>
      <c r="E1155" s="4">
        <v>43051</v>
      </c>
      <c r="F1155" t="s">
        <v>1144</v>
      </c>
      <c r="G1155" s="3">
        <v>46500000</v>
      </c>
      <c r="H1155" s="3">
        <v>7100177</v>
      </c>
      <c r="I1155" s="3">
        <v>16149791</v>
      </c>
    </row>
    <row r="1156" spans="1:9" x14ac:dyDescent="0.2">
      <c r="A1156" s="5">
        <v>1166</v>
      </c>
      <c r="B1156" s="7">
        <v>6</v>
      </c>
      <c r="C1156" s="5">
        <v>20</v>
      </c>
      <c r="D1156" s="5">
        <v>1997</v>
      </c>
      <c r="E1156" s="4">
        <v>36013</v>
      </c>
      <c r="F1156" t="s">
        <v>1145</v>
      </c>
      <c r="G1156" s="3">
        <v>46000000</v>
      </c>
      <c r="H1156" s="3">
        <v>126813153</v>
      </c>
      <c r="I1156" s="3">
        <v>298923419</v>
      </c>
    </row>
    <row r="1157" spans="1:9" x14ac:dyDescent="0.2">
      <c r="A1157" s="5">
        <v>1167</v>
      </c>
      <c r="B1157" s="7">
        <v>7</v>
      </c>
      <c r="C1157" s="5">
        <v>20</v>
      </c>
      <c r="D1157" s="5">
        <v>2001</v>
      </c>
      <c r="E1157" s="4">
        <v>37475</v>
      </c>
      <c r="F1157" t="s">
        <v>1146</v>
      </c>
      <c r="G1157" s="3">
        <v>46000000</v>
      </c>
      <c r="H1157" s="3">
        <v>93607673</v>
      </c>
      <c r="I1157" s="3">
        <v>160648493</v>
      </c>
    </row>
    <row r="1158" spans="1:9" x14ac:dyDescent="0.2">
      <c r="A1158" s="5">
        <v>1168</v>
      </c>
      <c r="B1158" s="7">
        <v>11</v>
      </c>
      <c r="C1158" s="5">
        <v>22</v>
      </c>
      <c r="D1158" s="5">
        <v>1996</v>
      </c>
      <c r="E1158" s="4">
        <v>35714</v>
      </c>
      <c r="F1158" t="s">
        <v>1147</v>
      </c>
      <c r="G1158" s="3">
        <v>46000000</v>
      </c>
      <c r="H1158" s="3">
        <v>92027888</v>
      </c>
      <c r="I1158" s="3">
        <v>150000000</v>
      </c>
    </row>
    <row r="1159" spans="1:9" x14ac:dyDescent="0.2">
      <c r="A1159" s="5">
        <v>1169</v>
      </c>
      <c r="B1159" s="7">
        <v>5</v>
      </c>
      <c r="C1159" s="5">
        <v>24</v>
      </c>
      <c r="D1159" s="5">
        <v>2002</v>
      </c>
      <c r="E1159" s="4">
        <v>37960</v>
      </c>
      <c r="F1159" t="s">
        <v>1148</v>
      </c>
      <c r="G1159" s="3">
        <v>46000000</v>
      </c>
      <c r="H1159" s="3">
        <v>67263182</v>
      </c>
      <c r="I1159" s="3">
        <v>113622499</v>
      </c>
    </row>
    <row r="1160" spans="1:9" x14ac:dyDescent="0.2">
      <c r="A1160" s="5">
        <v>1170</v>
      </c>
      <c r="B1160" s="7">
        <v>9</v>
      </c>
      <c r="C1160" s="5">
        <v>20</v>
      </c>
      <c r="D1160" s="5">
        <v>2013</v>
      </c>
      <c r="E1160" s="4">
        <v>41860</v>
      </c>
      <c r="F1160" t="s">
        <v>1149</v>
      </c>
      <c r="G1160" s="3">
        <v>46000000</v>
      </c>
      <c r="H1160" s="3">
        <v>61002302</v>
      </c>
      <c r="I1160" s="3">
        <v>113402302</v>
      </c>
    </row>
    <row r="1161" spans="1:9" x14ac:dyDescent="0.2">
      <c r="A1161" s="5">
        <v>1171</v>
      </c>
      <c r="B1161" s="7">
        <v>7</v>
      </c>
      <c r="C1161" s="5">
        <v>12</v>
      </c>
      <c r="D1161" s="5">
        <v>1996</v>
      </c>
      <c r="E1161" s="4">
        <v>35406</v>
      </c>
      <c r="F1161" t="s">
        <v>1150</v>
      </c>
      <c r="G1161" s="3">
        <v>46000000</v>
      </c>
      <c r="H1161" s="3">
        <v>59003384</v>
      </c>
      <c r="I1161" s="3">
        <v>100833145</v>
      </c>
    </row>
    <row r="1162" spans="1:9" x14ac:dyDescent="0.2">
      <c r="A1162" s="5">
        <v>1172</v>
      </c>
      <c r="B1162" s="7">
        <v>9</v>
      </c>
      <c r="C1162" s="5">
        <v>17</v>
      </c>
      <c r="D1162" s="5">
        <v>1982</v>
      </c>
      <c r="E1162" s="4">
        <v>30445</v>
      </c>
      <c r="F1162" t="s">
        <v>1151</v>
      </c>
      <c r="G1162" s="3">
        <v>46000000</v>
      </c>
      <c r="H1162" s="3">
        <v>4408636</v>
      </c>
      <c r="I1162" s="3">
        <v>4408636</v>
      </c>
    </row>
    <row r="1163" spans="1:9" x14ac:dyDescent="0.2">
      <c r="A1163" s="5">
        <v>1173</v>
      </c>
      <c r="B1163" s="7">
        <v>3</v>
      </c>
      <c r="C1163" s="5">
        <v>21</v>
      </c>
      <c r="D1163" s="5">
        <v>1997</v>
      </c>
      <c r="E1163" s="4">
        <v>36041</v>
      </c>
      <c r="F1163" t="s">
        <v>1152</v>
      </c>
      <c r="G1163" s="3">
        <v>45000000</v>
      </c>
      <c r="H1163" s="3">
        <v>181410615</v>
      </c>
      <c r="I1163" s="3">
        <v>302710615</v>
      </c>
    </row>
    <row r="1164" spans="1:9" x14ac:dyDescent="0.2">
      <c r="A1164" s="5">
        <v>1174</v>
      </c>
      <c r="B1164" s="7">
        <v>11</v>
      </c>
      <c r="C1164" s="5">
        <v>20</v>
      </c>
      <c r="D1164" s="5">
        <v>1998</v>
      </c>
      <c r="E1164" s="4">
        <v>36383</v>
      </c>
      <c r="F1164" t="s">
        <v>1153</v>
      </c>
      <c r="G1164" s="3">
        <v>45000000</v>
      </c>
      <c r="H1164" s="3">
        <v>162798565</v>
      </c>
      <c r="I1164" s="3">
        <v>363095319</v>
      </c>
    </row>
    <row r="1165" spans="1:9" x14ac:dyDescent="0.2">
      <c r="A1165" s="5">
        <v>1175</v>
      </c>
      <c r="B1165" s="7">
        <v>10</v>
      </c>
      <c r="C1165" s="5">
        <v>5</v>
      </c>
      <c r="D1165" s="5">
        <v>2012</v>
      </c>
      <c r="E1165" s="4">
        <v>41039</v>
      </c>
      <c r="F1165" t="s">
        <v>1154</v>
      </c>
      <c r="G1165" s="3">
        <v>45000000</v>
      </c>
      <c r="H1165" s="3">
        <v>139854287</v>
      </c>
      <c r="I1165" s="3">
        <v>377807404</v>
      </c>
    </row>
    <row r="1166" spans="1:9" x14ac:dyDescent="0.2">
      <c r="A1166" s="5">
        <v>1176</v>
      </c>
      <c r="B1166" s="7">
        <v>5</v>
      </c>
      <c r="C1166" s="5">
        <v>27</v>
      </c>
      <c r="D1166" s="5">
        <v>1994</v>
      </c>
      <c r="E1166" s="4">
        <v>35129</v>
      </c>
      <c r="F1166" t="s">
        <v>1155</v>
      </c>
      <c r="G1166" s="3">
        <v>45000000</v>
      </c>
      <c r="H1166" s="3">
        <v>130531208</v>
      </c>
      <c r="I1166" s="3">
        <v>358500000</v>
      </c>
    </row>
    <row r="1167" spans="1:9" x14ac:dyDescent="0.2">
      <c r="A1167" s="5">
        <v>1177</v>
      </c>
      <c r="B1167" s="7">
        <v>10</v>
      </c>
      <c r="C1167" s="5">
        <v>24</v>
      </c>
      <c r="D1167" s="5">
        <v>2003</v>
      </c>
      <c r="E1167" s="4">
        <v>38331</v>
      </c>
      <c r="F1167" t="s">
        <v>1156</v>
      </c>
      <c r="G1167" s="3">
        <v>45000000</v>
      </c>
      <c r="H1167" s="3">
        <v>110000082</v>
      </c>
      <c r="I1167" s="3">
        <v>155200000</v>
      </c>
    </row>
    <row r="1168" spans="1:9" x14ac:dyDescent="0.2">
      <c r="A1168" s="5">
        <v>1178</v>
      </c>
      <c r="B1168" s="7">
        <v>12</v>
      </c>
      <c r="C1168" s="5">
        <v>22</v>
      </c>
      <c r="D1168" s="5">
        <v>2000</v>
      </c>
      <c r="E1168" s="4">
        <v>37176</v>
      </c>
      <c r="F1168" t="s">
        <v>1157</v>
      </c>
      <c r="G1168" s="3">
        <v>45000000</v>
      </c>
      <c r="H1168" s="3">
        <v>106807667</v>
      </c>
      <c r="I1168" s="3">
        <v>213420951</v>
      </c>
    </row>
    <row r="1169" spans="1:9" x14ac:dyDescent="0.2">
      <c r="A1169" s="5">
        <v>1179</v>
      </c>
      <c r="B1169" s="7">
        <v>7</v>
      </c>
      <c r="C1169" s="5">
        <v>11</v>
      </c>
      <c r="D1169" s="5">
        <v>2008</v>
      </c>
      <c r="E1169" s="4">
        <v>39759</v>
      </c>
      <c r="F1169" t="s">
        <v>1158</v>
      </c>
      <c r="G1169" s="3">
        <v>45000000</v>
      </c>
      <c r="H1169" s="3">
        <v>101704370</v>
      </c>
      <c r="I1169" s="3">
        <v>243180937</v>
      </c>
    </row>
    <row r="1170" spans="1:9" x14ac:dyDescent="0.2">
      <c r="A1170" s="5">
        <v>1180</v>
      </c>
      <c r="B1170" s="7">
        <v>12</v>
      </c>
      <c r="C1170" s="5">
        <v>17</v>
      </c>
      <c r="D1170" s="5">
        <v>1993</v>
      </c>
      <c r="E1170" s="4">
        <v>34466</v>
      </c>
      <c r="F1170" t="s">
        <v>1159</v>
      </c>
      <c r="G1170" s="3">
        <v>45000000</v>
      </c>
      <c r="H1170" s="3">
        <v>100768056</v>
      </c>
      <c r="I1170" s="3">
        <v>187995859</v>
      </c>
    </row>
    <row r="1171" spans="1:9" x14ac:dyDescent="0.2">
      <c r="A1171" s="5">
        <v>1181</v>
      </c>
      <c r="B1171" s="7">
        <v>8</v>
      </c>
      <c r="C1171" s="5">
        <v>11</v>
      </c>
      <c r="D1171" s="5">
        <v>2004</v>
      </c>
      <c r="E1171" s="4">
        <v>38299</v>
      </c>
      <c r="F1171" t="s">
        <v>1160</v>
      </c>
      <c r="G1171" s="3">
        <v>45000000</v>
      </c>
      <c r="H1171" s="3">
        <v>95149435</v>
      </c>
      <c r="I1171" s="3">
        <v>122071435</v>
      </c>
    </row>
    <row r="1172" spans="1:9" x14ac:dyDescent="0.2">
      <c r="A1172" s="5">
        <v>1182</v>
      </c>
      <c r="B1172" s="7">
        <v>12</v>
      </c>
      <c r="C1172" s="5">
        <v>25</v>
      </c>
      <c r="D1172" s="5">
        <v>2007</v>
      </c>
      <c r="E1172" s="4">
        <v>39825</v>
      </c>
      <c r="F1172" t="s">
        <v>1161</v>
      </c>
      <c r="G1172" s="3">
        <v>45000000</v>
      </c>
      <c r="H1172" s="3">
        <v>93466502</v>
      </c>
      <c r="I1172" s="3">
        <v>174810815</v>
      </c>
    </row>
    <row r="1173" spans="1:9" x14ac:dyDescent="0.2">
      <c r="A1173" s="5">
        <v>1183</v>
      </c>
      <c r="B1173" s="7">
        <v>7</v>
      </c>
      <c r="C1173" s="5">
        <v>20</v>
      </c>
      <c r="D1173" s="5">
        <v>1994</v>
      </c>
      <c r="E1173" s="4">
        <v>34918</v>
      </c>
      <c r="F1173" t="s">
        <v>1162</v>
      </c>
      <c r="G1173" s="3">
        <v>45000000</v>
      </c>
      <c r="H1173" s="3">
        <v>92115211</v>
      </c>
      <c r="I1173" s="3">
        <v>117615211</v>
      </c>
    </row>
    <row r="1174" spans="1:9" x14ac:dyDescent="0.2">
      <c r="A1174" s="5">
        <v>1184</v>
      </c>
      <c r="B1174" s="7">
        <v>11</v>
      </c>
      <c r="C1174" s="5">
        <v>23</v>
      </c>
      <c r="D1174" s="5">
        <v>2011</v>
      </c>
      <c r="E1174" s="4">
        <v>41224</v>
      </c>
      <c r="F1174" t="s">
        <v>1163</v>
      </c>
      <c r="G1174" s="3">
        <v>45000000</v>
      </c>
      <c r="H1174" s="3">
        <v>88625922</v>
      </c>
      <c r="I1174" s="3">
        <v>160971922</v>
      </c>
    </row>
    <row r="1175" spans="1:9" x14ac:dyDescent="0.2">
      <c r="A1175" s="5">
        <v>1185</v>
      </c>
      <c r="B1175" s="7">
        <v>6</v>
      </c>
      <c r="C1175" s="5">
        <v>5</v>
      </c>
      <c r="D1175" s="5">
        <v>1992</v>
      </c>
      <c r="E1175" s="4">
        <v>33730</v>
      </c>
      <c r="F1175" t="s">
        <v>1164</v>
      </c>
      <c r="G1175" s="3">
        <v>45000000</v>
      </c>
      <c r="H1175" s="3">
        <v>83287363</v>
      </c>
      <c r="I1175" s="3">
        <v>178100000</v>
      </c>
    </row>
    <row r="1176" spans="1:9" x14ac:dyDescent="0.2">
      <c r="A1176" s="5">
        <v>1186</v>
      </c>
      <c r="B1176" s="7">
        <v>5</v>
      </c>
      <c r="C1176" s="5">
        <v>13</v>
      </c>
      <c r="D1176" s="5">
        <v>2005</v>
      </c>
      <c r="E1176" s="4">
        <v>38722</v>
      </c>
      <c r="F1176" t="s">
        <v>1165</v>
      </c>
      <c r="G1176" s="3">
        <v>45000000</v>
      </c>
      <c r="H1176" s="3">
        <v>82931301</v>
      </c>
      <c r="I1176" s="3">
        <v>155931301</v>
      </c>
    </row>
    <row r="1177" spans="1:9" x14ac:dyDescent="0.2">
      <c r="A1177" s="5">
        <v>1187</v>
      </c>
      <c r="B1177" s="7">
        <v>10</v>
      </c>
      <c r="C1177" s="5">
        <v>5</v>
      </c>
      <c r="D1177" s="5">
        <v>2001</v>
      </c>
      <c r="E1177" s="4">
        <v>37021</v>
      </c>
      <c r="F1177" t="s">
        <v>1166</v>
      </c>
      <c r="G1177" s="3">
        <v>45000000</v>
      </c>
      <c r="H1177" s="3">
        <v>76261036</v>
      </c>
      <c r="I1177" s="3">
        <v>104505362</v>
      </c>
    </row>
    <row r="1178" spans="1:9" x14ac:dyDescent="0.2">
      <c r="A1178" s="5">
        <v>1188</v>
      </c>
      <c r="B1178" s="7">
        <v>10</v>
      </c>
      <c r="C1178" s="5">
        <v>7</v>
      </c>
      <c r="D1178" s="5">
        <v>2016</v>
      </c>
      <c r="E1178" s="4">
        <v>42561</v>
      </c>
      <c r="F1178" t="s">
        <v>1167</v>
      </c>
      <c r="G1178" s="3">
        <v>45000000</v>
      </c>
      <c r="H1178" s="3">
        <v>75395035</v>
      </c>
      <c r="I1178" s="3">
        <v>170327930</v>
      </c>
    </row>
    <row r="1179" spans="1:9" x14ac:dyDescent="0.2">
      <c r="A1179" s="5">
        <v>1189</v>
      </c>
      <c r="B1179" s="7">
        <v>12</v>
      </c>
      <c r="C1179" s="5">
        <v>24</v>
      </c>
      <c r="D1179" s="5">
        <v>1999</v>
      </c>
      <c r="E1179" s="4">
        <v>36872</v>
      </c>
      <c r="F1179" t="s">
        <v>1168</v>
      </c>
      <c r="G1179" s="3">
        <v>45000000</v>
      </c>
      <c r="H1179" s="3">
        <v>71423726</v>
      </c>
      <c r="I1179" s="3">
        <v>90523726</v>
      </c>
    </row>
    <row r="1180" spans="1:9" x14ac:dyDescent="0.2">
      <c r="A1180" s="5">
        <v>1190</v>
      </c>
      <c r="B1180" s="7">
        <v>7</v>
      </c>
      <c r="C1180" s="5">
        <v>4</v>
      </c>
      <c r="D1180" s="5">
        <v>2001</v>
      </c>
      <c r="E1180" s="4">
        <v>36988</v>
      </c>
      <c r="F1180" t="s">
        <v>1169</v>
      </c>
      <c r="G1180" s="3">
        <v>45000000</v>
      </c>
      <c r="H1180" s="3">
        <v>71277420</v>
      </c>
      <c r="I1180" s="3">
        <v>141189101</v>
      </c>
    </row>
    <row r="1181" spans="1:9" x14ac:dyDescent="0.2">
      <c r="A1181" s="5">
        <v>1191</v>
      </c>
      <c r="B1181" s="7">
        <v>8</v>
      </c>
      <c r="C1181" s="5">
        <v>21</v>
      </c>
      <c r="D1181" s="5">
        <v>1998</v>
      </c>
      <c r="E1181" s="4">
        <v>36411</v>
      </c>
      <c r="F1181" t="s">
        <v>1170</v>
      </c>
      <c r="G1181" s="3">
        <v>45000000</v>
      </c>
      <c r="H1181" s="3">
        <v>70141876</v>
      </c>
      <c r="I1181" s="3">
        <v>131237688</v>
      </c>
    </row>
    <row r="1182" spans="1:9" x14ac:dyDescent="0.2">
      <c r="A1182" s="5">
        <v>1192</v>
      </c>
      <c r="B1182" s="7">
        <v>1</v>
      </c>
      <c r="C1182" s="5">
        <v>14</v>
      </c>
      <c r="D1182" s="5">
        <v>2005</v>
      </c>
      <c r="E1182" s="4">
        <v>38749</v>
      </c>
      <c r="F1182" t="s">
        <v>1171</v>
      </c>
      <c r="G1182" s="3">
        <v>45000000</v>
      </c>
      <c r="H1182" s="3">
        <v>67264877</v>
      </c>
      <c r="I1182" s="3">
        <v>76665507</v>
      </c>
    </row>
    <row r="1183" spans="1:9" x14ac:dyDescent="0.2">
      <c r="A1183" s="5">
        <v>1193</v>
      </c>
      <c r="B1183" s="7">
        <v>3</v>
      </c>
      <c r="C1183" s="5">
        <v>19</v>
      </c>
      <c r="D1183" s="5">
        <v>2010</v>
      </c>
      <c r="E1183" s="4">
        <v>40727</v>
      </c>
      <c r="F1183" t="s">
        <v>1172</v>
      </c>
      <c r="G1183" s="3">
        <v>45000000</v>
      </c>
      <c r="H1183" s="3">
        <v>67061228</v>
      </c>
      <c r="I1183" s="3">
        <v>135808837</v>
      </c>
    </row>
    <row r="1184" spans="1:9" x14ac:dyDescent="0.2">
      <c r="A1184" s="5">
        <v>1194</v>
      </c>
      <c r="B1184" s="7">
        <v>4</v>
      </c>
      <c r="C1184" s="5">
        <v>12</v>
      </c>
      <c r="D1184" s="5">
        <v>2002</v>
      </c>
      <c r="E1184" s="4">
        <v>37594</v>
      </c>
      <c r="F1184" t="s">
        <v>1173</v>
      </c>
      <c r="G1184" s="3">
        <v>45000000</v>
      </c>
      <c r="H1184" s="3">
        <v>66790248</v>
      </c>
      <c r="I1184" s="3">
        <v>66790248</v>
      </c>
    </row>
    <row r="1185" spans="1:9" x14ac:dyDescent="0.2">
      <c r="A1185" s="5">
        <v>1195</v>
      </c>
      <c r="B1185" s="7">
        <v>4</v>
      </c>
      <c r="C1185" s="5">
        <v>11</v>
      </c>
      <c r="D1185" s="5">
        <v>1997</v>
      </c>
      <c r="E1185" s="4">
        <v>35738</v>
      </c>
      <c r="F1185" t="s">
        <v>1174</v>
      </c>
      <c r="G1185" s="3">
        <v>45000000</v>
      </c>
      <c r="H1185" s="3">
        <v>65598907</v>
      </c>
      <c r="I1185" s="3">
        <v>136998907</v>
      </c>
    </row>
    <row r="1186" spans="1:9" x14ac:dyDescent="0.2">
      <c r="A1186" s="5">
        <v>1196</v>
      </c>
      <c r="B1186" s="7">
        <v>1</v>
      </c>
      <c r="C1186" s="5">
        <v>20</v>
      </c>
      <c r="D1186" s="5">
        <v>2006</v>
      </c>
      <c r="E1186" s="4">
        <v>39295</v>
      </c>
      <c r="F1186" t="s">
        <v>1175</v>
      </c>
      <c r="G1186" s="3">
        <v>45000000</v>
      </c>
      <c r="H1186" s="3">
        <v>62318875</v>
      </c>
      <c r="I1186" s="3">
        <v>113417762</v>
      </c>
    </row>
    <row r="1187" spans="1:9" x14ac:dyDescent="0.2">
      <c r="A1187" s="5">
        <v>1197</v>
      </c>
      <c r="B1187" s="7">
        <v>8</v>
      </c>
      <c r="C1187" s="5">
        <v>4</v>
      </c>
      <c r="D1187" s="5">
        <v>2000</v>
      </c>
      <c r="E1187" s="4">
        <v>36624</v>
      </c>
      <c r="F1187" t="s">
        <v>1176</v>
      </c>
      <c r="G1187" s="3">
        <v>45000000</v>
      </c>
      <c r="H1187" s="3">
        <v>60786269</v>
      </c>
      <c r="I1187" s="3">
        <v>113916474</v>
      </c>
    </row>
    <row r="1188" spans="1:9" x14ac:dyDescent="0.2">
      <c r="A1188" s="5">
        <v>1198</v>
      </c>
      <c r="B1188" s="7">
        <v>11</v>
      </c>
      <c r="C1188" s="5">
        <v>7</v>
      </c>
      <c r="D1188" s="5">
        <v>2003</v>
      </c>
      <c r="E1188" s="4">
        <v>37813</v>
      </c>
      <c r="F1188" t="s">
        <v>1177</v>
      </c>
      <c r="G1188" s="3">
        <v>45000000</v>
      </c>
      <c r="H1188" s="3">
        <v>59472278</v>
      </c>
      <c r="I1188" s="3">
        <v>247950247</v>
      </c>
    </row>
    <row r="1189" spans="1:9" x14ac:dyDescent="0.2">
      <c r="A1189" s="5">
        <v>1199</v>
      </c>
      <c r="B1189" s="7">
        <v>8</v>
      </c>
      <c r="C1189" s="5">
        <v>9</v>
      </c>
      <c r="D1189" s="5">
        <v>1996</v>
      </c>
      <c r="E1189" s="4">
        <v>35316</v>
      </c>
      <c r="F1189" t="s">
        <v>1178</v>
      </c>
      <c r="G1189" s="3">
        <v>45000000</v>
      </c>
      <c r="H1189" s="3">
        <v>58617334</v>
      </c>
      <c r="I1189" s="3">
        <v>58617334</v>
      </c>
    </row>
    <row r="1190" spans="1:9" x14ac:dyDescent="0.2">
      <c r="A1190" s="5">
        <v>1200</v>
      </c>
      <c r="B1190" s="7">
        <v>10</v>
      </c>
      <c r="C1190" s="5">
        <v>7</v>
      </c>
      <c r="D1190" s="5">
        <v>1994</v>
      </c>
      <c r="E1190" s="4">
        <v>34525</v>
      </c>
      <c r="F1190" t="s">
        <v>1179</v>
      </c>
      <c r="G1190" s="3">
        <v>45000000</v>
      </c>
      <c r="H1190" s="3">
        <v>57362581</v>
      </c>
      <c r="I1190" s="3">
        <v>57362581</v>
      </c>
    </row>
    <row r="1191" spans="1:9" x14ac:dyDescent="0.2">
      <c r="A1191" s="5">
        <v>1201</v>
      </c>
      <c r="B1191" s="7">
        <v>12</v>
      </c>
      <c r="C1191" s="5">
        <v>9</v>
      </c>
      <c r="D1191" s="5">
        <v>2016</v>
      </c>
      <c r="E1191" s="4">
        <v>42625</v>
      </c>
      <c r="F1191" t="s">
        <v>1180</v>
      </c>
      <c r="G1191" s="3">
        <v>45000000</v>
      </c>
      <c r="H1191" s="3">
        <v>54767494</v>
      </c>
      <c r="I1191" s="3">
        <v>91342494</v>
      </c>
    </row>
    <row r="1192" spans="1:9" x14ac:dyDescent="0.2">
      <c r="A1192" s="5">
        <v>1202</v>
      </c>
      <c r="B1192" s="7">
        <v>8</v>
      </c>
      <c r="C1192" s="5">
        <v>16</v>
      </c>
      <c r="D1192" s="5">
        <v>1996</v>
      </c>
      <c r="E1192" s="4">
        <v>35528</v>
      </c>
      <c r="F1192" t="s">
        <v>1181</v>
      </c>
      <c r="G1192" s="3">
        <v>45000000</v>
      </c>
      <c r="H1192" s="3">
        <v>53854588</v>
      </c>
      <c r="I1192" s="3">
        <v>75854588</v>
      </c>
    </row>
    <row r="1193" spans="1:9" x14ac:dyDescent="0.2">
      <c r="A1193" s="5">
        <v>1203</v>
      </c>
      <c r="B1193" s="7">
        <v>11</v>
      </c>
      <c r="C1193" s="5">
        <v>23</v>
      </c>
      <c r="D1193" s="5">
        <v>2005</v>
      </c>
      <c r="E1193" s="4">
        <v>39032</v>
      </c>
      <c r="F1193" t="s">
        <v>1182</v>
      </c>
      <c r="G1193" s="3">
        <v>45000000</v>
      </c>
      <c r="H1193" s="3">
        <v>53359917</v>
      </c>
      <c r="I1193" s="3">
        <v>72359917</v>
      </c>
    </row>
    <row r="1194" spans="1:9" x14ac:dyDescent="0.2">
      <c r="A1194" s="5">
        <v>1204</v>
      </c>
      <c r="B1194" s="7">
        <v>5</v>
      </c>
      <c r="C1194" s="5">
        <v>13</v>
      </c>
      <c r="D1194" s="5">
        <v>2005</v>
      </c>
      <c r="E1194" s="4">
        <v>38722</v>
      </c>
      <c r="F1194" t="s">
        <v>1183</v>
      </c>
      <c r="G1194" s="3">
        <v>45000000</v>
      </c>
      <c r="H1194" s="3">
        <v>52842724</v>
      </c>
      <c r="I1194" s="3">
        <v>55842724</v>
      </c>
    </row>
    <row r="1195" spans="1:9" x14ac:dyDescent="0.2">
      <c r="A1195" s="5">
        <v>1205</v>
      </c>
      <c r="B1195" s="7">
        <v>4</v>
      </c>
      <c r="C1195" s="5">
        <v>29</v>
      </c>
      <c r="D1195" s="5">
        <v>2005</v>
      </c>
      <c r="E1195" s="4">
        <v>39206</v>
      </c>
      <c r="F1195" t="s">
        <v>1184</v>
      </c>
      <c r="G1195" s="3">
        <v>45000000</v>
      </c>
      <c r="H1195" s="3">
        <v>51019112</v>
      </c>
      <c r="I1195" s="3">
        <v>102746214</v>
      </c>
    </row>
    <row r="1196" spans="1:9" x14ac:dyDescent="0.2">
      <c r="A1196" s="5">
        <v>1206</v>
      </c>
      <c r="B1196" s="7">
        <v>9</v>
      </c>
      <c r="C1196" s="5">
        <v>21</v>
      </c>
      <c r="D1196" s="5">
        <v>2007</v>
      </c>
      <c r="E1196" s="4">
        <v>39700</v>
      </c>
      <c r="F1196" t="s">
        <v>1185</v>
      </c>
      <c r="G1196" s="3">
        <v>45000000</v>
      </c>
      <c r="H1196" s="3">
        <v>50648679</v>
      </c>
      <c r="I1196" s="3">
        <v>146162920</v>
      </c>
    </row>
    <row r="1197" spans="1:9" x14ac:dyDescent="0.2">
      <c r="A1197" s="5">
        <v>1207</v>
      </c>
      <c r="B1197" s="7">
        <v>12</v>
      </c>
      <c r="C1197" s="5">
        <v>25</v>
      </c>
      <c r="D1197" s="5">
        <v>2004</v>
      </c>
      <c r="E1197" s="4">
        <v>38729</v>
      </c>
      <c r="F1197" t="s">
        <v>1186</v>
      </c>
      <c r="G1197" s="3">
        <v>45000000</v>
      </c>
      <c r="H1197" s="3">
        <v>48114556</v>
      </c>
      <c r="I1197" s="3">
        <v>48563556</v>
      </c>
    </row>
    <row r="1198" spans="1:9" x14ac:dyDescent="0.2">
      <c r="A1198" s="5">
        <v>1208</v>
      </c>
      <c r="B1198" s="7">
        <v>7</v>
      </c>
      <c r="C1198" s="5">
        <v>6</v>
      </c>
      <c r="D1198" s="5">
        <v>2012</v>
      </c>
      <c r="E1198" s="4">
        <v>41067</v>
      </c>
      <c r="F1198" t="s">
        <v>1187</v>
      </c>
      <c r="G1198" s="3">
        <v>45000000</v>
      </c>
      <c r="H1198" s="3">
        <v>47323100</v>
      </c>
      <c r="I1198" s="3">
        <v>80594860</v>
      </c>
    </row>
    <row r="1199" spans="1:9" x14ac:dyDescent="0.2">
      <c r="A1199" s="5">
        <v>1209</v>
      </c>
      <c r="B1199" s="7">
        <v>9</v>
      </c>
      <c r="C1199" s="5">
        <v>30</v>
      </c>
      <c r="D1199" s="5">
        <v>1994</v>
      </c>
      <c r="E1199" s="4">
        <v>35225</v>
      </c>
      <c r="F1199" t="s">
        <v>1188</v>
      </c>
      <c r="G1199" s="3">
        <v>45000000</v>
      </c>
      <c r="H1199" s="3">
        <v>46815000</v>
      </c>
      <c r="I1199" s="3">
        <v>94215000</v>
      </c>
    </row>
    <row r="1200" spans="1:9" x14ac:dyDescent="0.2">
      <c r="A1200" s="5">
        <v>1210</v>
      </c>
      <c r="B1200" s="7">
        <v>5</v>
      </c>
      <c r="C1200" s="5">
        <v>23</v>
      </c>
      <c r="D1200" s="5">
        <v>2014</v>
      </c>
      <c r="E1200" s="4">
        <v>42313</v>
      </c>
      <c r="F1200" t="s">
        <v>1189</v>
      </c>
      <c r="G1200" s="3">
        <v>45000000</v>
      </c>
      <c r="H1200" s="3">
        <v>46290741</v>
      </c>
      <c r="I1200" s="3">
        <v>127990741</v>
      </c>
    </row>
    <row r="1201" spans="1:9" x14ac:dyDescent="0.2">
      <c r="A1201" s="5">
        <v>1211</v>
      </c>
      <c r="B1201" s="7">
        <v>6</v>
      </c>
      <c r="C1201" s="5">
        <v>16</v>
      </c>
      <c r="D1201" s="5">
        <v>2017</v>
      </c>
      <c r="E1201" s="4">
        <v>43196</v>
      </c>
      <c r="F1201" t="s">
        <v>1190</v>
      </c>
      <c r="G1201" s="3">
        <v>45000000</v>
      </c>
      <c r="H1201" s="3">
        <v>44922302</v>
      </c>
      <c r="I1201" s="3">
        <v>54876855</v>
      </c>
    </row>
    <row r="1202" spans="1:9" x14ac:dyDescent="0.2">
      <c r="A1202" s="5">
        <v>1213</v>
      </c>
      <c r="B1202" s="7">
        <v>1</v>
      </c>
      <c r="C1202" s="5">
        <v>13</v>
      </c>
      <c r="D1202" s="5">
        <v>2006</v>
      </c>
      <c r="E1202" s="4">
        <v>39083</v>
      </c>
      <c r="F1202" t="s">
        <v>1191</v>
      </c>
      <c r="G1202" s="3">
        <v>45000000</v>
      </c>
      <c r="H1202" s="3">
        <v>38399961</v>
      </c>
      <c r="I1202" s="3">
        <v>43343247</v>
      </c>
    </row>
    <row r="1203" spans="1:9" x14ac:dyDescent="0.2">
      <c r="A1203" s="5">
        <v>1214</v>
      </c>
      <c r="B1203" s="7">
        <v>3</v>
      </c>
      <c r="C1203" s="5">
        <v>3</v>
      </c>
      <c r="D1203" s="5">
        <v>2006</v>
      </c>
      <c r="E1203" s="4">
        <v>38779</v>
      </c>
      <c r="F1203" t="s">
        <v>1192</v>
      </c>
      <c r="G1203" s="3">
        <v>45000000</v>
      </c>
      <c r="H1203" s="3">
        <v>36895141</v>
      </c>
      <c r="I1203" s="3">
        <v>65595141</v>
      </c>
    </row>
    <row r="1204" spans="1:9" x14ac:dyDescent="0.2">
      <c r="A1204" s="5">
        <v>1215</v>
      </c>
      <c r="B1204" s="7">
        <v>7</v>
      </c>
      <c r="C1204" s="5">
        <v>14</v>
      </c>
      <c r="D1204" s="5">
        <v>1995</v>
      </c>
      <c r="E1204" s="4">
        <v>35102</v>
      </c>
      <c r="F1204" t="s">
        <v>1193</v>
      </c>
      <c r="G1204" s="3">
        <v>45000000</v>
      </c>
      <c r="H1204" s="3">
        <v>35627222</v>
      </c>
      <c r="I1204" s="3">
        <v>35627222</v>
      </c>
    </row>
    <row r="1205" spans="1:9" x14ac:dyDescent="0.2">
      <c r="A1205" s="5">
        <v>1216</v>
      </c>
      <c r="B1205" s="7">
        <v>9</v>
      </c>
      <c r="C1205" s="5">
        <v>10</v>
      </c>
      <c r="D1205" s="5">
        <v>2004</v>
      </c>
      <c r="E1205" s="4">
        <v>38269</v>
      </c>
      <c r="F1205" t="s">
        <v>1194</v>
      </c>
      <c r="G1205" s="3">
        <v>45000000</v>
      </c>
      <c r="H1205" s="3">
        <v>32003620</v>
      </c>
      <c r="I1205" s="3">
        <v>61475984</v>
      </c>
    </row>
    <row r="1206" spans="1:9" x14ac:dyDescent="0.2">
      <c r="A1206" s="5">
        <v>1217</v>
      </c>
      <c r="B1206" s="7">
        <v>7</v>
      </c>
      <c r="C1206" s="5">
        <v>28</v>
      </c>
      <c r="D1206" s="5">
        <v>2006</v>
      </c>
      <c r="E1206" s="4">
        <v>39545</v>
      </c>
      <c r="F1206" t="s">
        <v>1195</v>
      </c>
      <c r="G1206" s="3">
        <v>45000000</v>
      </c>
      <c r="H1206" s="3">
        <v>28142535</v>
      </c>
      <c r="I1206" s="3">
        <v>49610898</v>
      </c>
    </row>
    <row r="1207" spans="1:9" x14ac:dyDescent="0.2">
      <c r="A1207" s="5">
        <v>1218</v>
      </c>
      <c r="B1207" s="7">
        <v>7</v>
      </c>
      <c r="C1207" s="5">
        <v>18</v>
      </c>
      <c r="D1207" s="5">
        <v>2003</v>
      </c>
      <c r="E1207" s="4">
        <v>38145</v>
      </c>
      <c r="F1207" t="s">
        <v>1196</v>
      </c>
      <c r="G1207" s="3">
        <v>45000000</v>
      </c>
      <c r="H1207" s="3">
        <v>28013509</v>
      </c>
      <c r="I1207" s="3">
        <v>163126676</v>
      </c>
    </row>
    <row r="1208" spans="1:9" x14ac:dyDescent="0.2">
      <c r="A1208" s="5">
        <v>1219</v>
      </c>
      <c r="B1208" s="7">
        <v>12</v>
      </c>
      <c r="C1208" s="5">
        <v>14</v>
      </c>
      <c r="D1208" s="5">
        <v>1984</v>
      </c>
      <c r="E1208" s="4">
        <v>31090</v>
      </c>
      <c r="F1208" t="s">
        <v>1197</v>
      </c>
      <c r="G1208" s="3">
        <v>45000000</v>
      </c>
      <c r="H1208" s="3">
        <v>27447471</v>
      </c>
      <c r="I1208" s="3">
        <v>27447471</v>
      </c>
    </row>
    <row r="1209" spans="1:9" x14ac:dyDescent="0.2">
      <c r="A1209" s="5">
        <v>1220</v>
      </c>
      <c r="B1209" s="7">
        <v>7</v>
      </c>
      <c r="C1209" s="5">
        <v>31</v>
      </c>
      <c r="D1209" s="5">
        <v>2009</v>
      </c>
      <c r="E1209" s="4">
        <v>40731</v>
      </c>
      <c r="F1209" t="s">
        <v>1198</v>
      </c>
      <c r="G1209" s="3">
        <v>45000000</v>
      </c>
      <c r="H1209" s="3">
        <v>25200412</v>
      </c>
      <c r="I1209" s="3">
        <v>59551283</v>
      </c>
    </row>
    <row r="1210" spans="1:9" x14ac:dyDescent="0.2">
      <c r="A1210" s="5">
        <v>1221</v>
      </c>
      <c r="B1210" s="7">
        <v>9</v>
      </c>
      <c r="C1210" s="5">
        <v>14</v>
      </c>
      <c r="D1210" s="5">
        <v>2007</v>
      </c>
      <c r="E1210" s="4">
        <v>39487</v>
      </c>
      <c r="F1210" t="s">
        <v>1199</v>
      </c>
      <c r="G1210" s="3">
        <v>45000000</v>
      </c>
      <c r="H1210" s="3">
        <v>24343673</v>
      </c>
      <c r="I1210" s="3">
        <v>29367143</v>
      </c>
    </row>
    <row r="1211" spans="1:9" x14ac:dyDescent="0.2">
      <c r="A1211" s="5">
        <v>1222</v>
      </c>
      <c r="B1211" s="7">
        <v>12</v>
      </c>
      <c r="C1211" s="5">
        <v>26</v>
      </c>
      <c r="D1211" s="5">
        <v>2008</v>
      </c>
      <c r="E1211" s="4">
        <v>40221</v>
      </c>
      <c r="F1211" t="s">
        <v>1200</v>
      </c>
      <c r="G1211" s="3">
        <v>45000000</v>
      </c>
      <c r="H1211" s="3">
        <v>22911480</v>
      </c>
      <c r="I1211" s="3">
        <v>79564960</v>
      </c>
    </row>
    <row r="1212" spans="1:9" x14ac:dyDescent="0.2">
      <c r="A1212" s="5">
        <v>1223</v>
      </c>
      <c r="B1212" s="7">
        <v>8</v>
      </c>
      <c r="C1212" s="5">
        <v>29</v>
      </c>
      <c r="D1212" s="5">
        <v>2008</v>
      </c>
      <c r="E1212" s="4">
        <v>40306</v>
      </c>
      <c r="F1212" t="s">
        <v>1201</v>
      </c>
      <c r="G1212" s="3">
        <v>45000000</v>
      </c>
      <c r="H1212" s="3">
        <v>22532572</v>
      </c>
      <c r="I1212" s="3">
        <v>70216497</v>
      </c>
    </row>
    <row r="1213" spans="1:9" x14ac:dyDescent="0.2">
      <c r="A1213" s="5">
        <v>1224</v>
      </c>
      <c r="B1213" s="7">
        <v>11</v>
      </c>
      <c r="C1213" s="5">
        <v>4</v>
      </c>
      <c r="D1213" s="5">
        <v>1994</v>
      </c>
      <c r="E1213" s="4">
        <v>34435</v>
      </c>
      <c r="F1213" t="s">
        <v>1202</v>
      </c>
      <c r="G1213" s="3">
        <v>45000000</v>
      </c>
      <c r="H1213" s="3">
        <v>22006296</v>
      </c>
      <c r="I1213" s="3">
        <v>112006296</v>
      </c>
    </row>
    <row r="1214" spans="1:9" x14ac:dyDescent="0.2">
      <c r="A1214" s="5">
        <v>1225</v>
      </c>
      <c r="B1214" s="7">
        <v>10</v>
      </c>
      <c r="C1214" s="5">
        <v>4</v>
      </c>
      <c r="D1214" s="5">
        <v>1996</v>
      </c>
      <c r="E1214" s="4">
        <v>35165</v>
      </c>
      <c r="F1214" t="s">
        <v>1203</v>
      </c>
      <c r="G1214" s="3">
        <v>45000000</v>
      </c>
      <c r="H1214" s="3">
        <v>20404841</v>
      </c>
      <c r="I1214" s="3">
        <v>36404841</v>
      </c>
    </row>
    <row r="1215" spans="1:9" x14ac:dyDescent="0.2">
      <c r="A1215" s="5">
        <v>1226</v>
      </c>
      <c r="B1215" s="7">
        <v>7</v>
      </c>
      <c r="C1215" s="5">
        <v>17</v>
      </c>
      <c r="D1215" s="5">
        <v>1996</v>
      </c>
      <c r="E1215" s="4">
        <v>35557</v>
      </c>
      <c r="F1215" t="s">
        <v>1204</v>
      </c>
      <c r="G1215" s="3">
        <v>45000000</v>
      </c>
      <c r="H1215" s="3">
        <v>20133326</v>
      </c>
      <c r="I1215" s="3">
        <v>20133326</v>
      </c>
    </row>
    <row r="1216" spans="1:9" x14ac:dyDescent="0.2">
      <c r="A1216" s="5">
        <v>1227</v>
      </c>
      <c r="B1216" s="7">
        <v>1</v>
      </c>
      <c r="C1216" s="5">
        <v>19</v>
      </c>
      <c r="D1216" s="5">
        <v>2001</v>
      </c>
      <c r="E1216" s="4">
        <v>37438</v>
      </c>
      <c r="F1216" t="s">
        <v>1205</v>
      </c>
      <c r="G1216" s="3">
        <v>45000000</v>
      </c>
      <c r="H1216" s="3">
        <v>19719930</v>
      </c>
      <c r="I1216" s="3">
        <v>29406132</v>
      </c>
    </row>
    <row r="1217" spans="1:9" x14ac:dyDescent="0.2">
      <c r="A1217" s="5">
        <v>1228</v>
      </c>
      <c r="B1217" s="7">
        <v>12</v>
      </c>
      <c r="C1217" s="5">
        <v>16</v>
      </c>
      <c r="D1217" s="5">
        <v>2005</v>
      </c>
      <c r="E1217" s="4">
        <v>38819</v>
      </c>
      <c r="F1217" t="s">
        <v>1206</v>
      </c>
      <c r="G1217" s="3">
        <v>45000000</v>
      </c>
      <c r="H1217" s="3">
        <v>19398532</v>
      </c>
      <c r="I1217" s="3">
        <v>32952995</v>
      </c>
    </row>
    <row r="1218" spans="1:9" x14ac:dyDescent="0.2">
      <c r="A1218" s="5">
        <v>1229</v>
      </c>
      <c r="B1218" s="7">
        <v>6</v>
      </c>
      <c r="C1218" s="5">
        <v>7</v>
      </c>
      <c r="D1218" s="5">
        <v>1996</v>
      </c>
      <c r="E1218" s="4">
        <v>35252</v>
      </c>
      <c r="F1218" t="s">
        <v>1207</v>
      </c>
      <c r="G1218" s="3">
        <v>45000000</v>
      </c>
      <c r="H1218" s="3">
        <v>17220599</v>
      </c>
      <c r="I1218" s="3">
        <v>17220599</v>
      </c>
    </row>
    <row r="1219" spans="1:9" x14ac:dyDescent="0.2">
      <c r="A1219" s="5">
        <v>1230</v>
      </c>
      <c r="B1219" s="7">
        <v>7</v>
      </c>
      <c r="C1219" s="5">
        <v>1</v>
      </c>
      <c r="D1219" s="5">
        <v>2005</v>
      </c>
      <c r="E1219" s="4">
        <v>38359</v>
      </c>
      <c r="F1219" t="s">
        <v>1208</v>
      </c>
      <c r="G1219" s="3">
        <v>45000000</v>
      </c>
      <c r="H1219" s="3">
        <v>16809014</v>
      </c>
      <c r="I1219" s="3">
        <v>17492014</v>
      </c>
    </row>
    <row r="1220" spans="1:9" x14ac:dyDescent="0.2">
      <c r="A1220" s="5">
        <v>1231</v>
      </c>
      <c r="B1220" s="7">
        <v>2</v>
      </c>
      <c r="C1220" s="5">
        <v>19</v>
      </c>
      <c r="D1220" s="5">
        <v>2010</v>
      </c>
      <c r="E1220" s="4">
        <v>40726</v>
      </c>
      <c r="F1220" t="s">
        <v>1209</v>
      </c>
      <c r="G1220" s="3">
        <v>45000000</v>
      </c>
      <c r="H1220" s="3">
        <v>15541549</v>
      </c>
      <c r="I1220" s="3">
        <v>65532491</v>
      </c>
    </row>
    <row r="1221" spans="1:9" x14ac:dyDescent="0.2">
      <c r="A1221" s="5">
        <v>1232</v>
      </c>
      <c r="B1221" s="7">
        <v>12</v>
      </c>
      <c r="C1221" s="5">
        <v>22</v>
      </c>
      <c r="D1221" s="5">
        <v>2000</v>
      </c>
      <c r="E1221" s="4">
        <v>37176</v>
      </c>
      <c r="F1221" t="s">
        <v>1210</v>
      </c>
      <c r="G1221" s="3">
        <v>45000000</v>
      </c>
      <c r="H1221" s="3">
        <v>15527125</v>
      </c>
      <c r="I1221" s="3">
        <v>18120267</v>
      </c>
    </row>
    <row r="1222" spans="1:9" x14ac:dyDescent="0.2">
      <c r="A1222" s="5">
        <v>1233</v>
      </c>
      <c r="B1222" s="7">
        <v>9</v>
      </c>
      <c r="C1222" s="5">
        <v>5</v>
      </c>
      <c r="D1222" s="5">
        <v>2008</v>
      </c>
      <c r="E1222" s="4">
        <v>39577</v>
      </c>
      <c r="F1222" t="s">
        <v>1211</v>
      </c>
      <c r="G1222" s="3">
        <v>45000000</v>
      </c>
      <c r="H1222" s="3">
        <v>15298133</v>
      </c>
      <c r="I1222" s="3">
        <v>46598133</v>
      </c>
    </row>
    <row r="1223" spans="1:9" x14ac:dyDescent="0.2">
      <c r="A1223" s="5">
        <v>1234</v>
      </c>
      <c r="B1223" s="7">
        <v>12</v>
      </c>
      <c r="C1223" s="5">
        <v>20</v>
      </c>
      <c r="D1223" s="5">
        <v>1995</v>
      </c>
      <c r="E1223" s="4">
        <v>35289</v>
      </c>
      <c r="F1223" t="s">
        <v>1212</v>
      </c>
      <c r="G1223" s="3">
        <v>45000000</v>
      </c>
      <c r="H1223" s="3">
        <v>13668249</v>
      </c>
      <c r="I1223" s="3">
        <v>34668249</v>
      </c>
    </row>
    <row r="1224" spans="1:9" x14ac:dyDescent="0.2">
      <c r="A1224" s="5">
        <v>1235</v>
      </c>
      <c r="B1224" s="7">
        <v>9</v>
      </c>
      <c r="C1224" s="5">
        <v>21</v>
      </c>
      <c r="D1224" s="5">
        <v>2012</v>
      </c>
      <c r="E1224" s="4">
        <v>41526</v>
      </c>
      <c r="F1224" t="s">
        <v>1213</v>
      </c>
      <c r="G1224" s="3">
        <v>45000000</v>
      </c>
      <c r="H1224" s="3">
        <v>13414714</v>
      </c>
      <c r="I1224" s="3">
        <v>41467606</v>
      </c>
    </row>
    <row r="1225" spans="1:9" x14ac:dyDescent="0.2">
      <c r="A1225" s="5">
        <v>1236</v>
      </c>
      <c r="B1225" s="7">
        <v>10</v>
      </c>
      <c r="C1225" s="5">
        <v>28</v>
      </c>
      <c r="D1225" s="5">
        <v>2011</v>
      </c>
      <c r="E1225" s="4">
        <v>41374</v>
      </c>
      <c r="F1225" t="s">
        <v>1214</v>
      </c>
      <c r="G1225" s="3">
        <v>45000000</v>
      </c>
      <c r="H1225" s="3">
        <v>13109815</v>
      </c>
      <c r="I1225" s="3">
        <v>21544732</v>
      </c>
    </row>
    <row r="1226" spans="1:9" x14ac:dyDescent="0.2">
      <c r="A1226" s="5">
        <v>1237</v>
      </c>
      <c r="B1226" s="7">
        <v>1</v>
      </c>
      <c r="C1226" s="5">
        <v>30</v>
      </c>
      <c r="D1226" s="5">
        <v>1998</v>
      </c>
      <c r="E1226" s="4">
        <v>36678</v>
      </c>
      <c r="F1226" t="s">
        <v>1215</v>
      </c>
      <c r="G1226" s="3">
        <v>45000000</v>
      </c>
      <c r="H1226" s="3">
        <v>11203026</v>
      </c>
      <c r="I1226" s="3">
        <v>11203026</v>
      </c>
    </row>
    <row r="1227" spans="1:9" x14ac:dyDescent="0.2">
      <c r="A1227" s="5">
        <v>1238</v>
      </c>
      <c r="B1227" s="7">
        <v>10</v>
      </c>
      <c r="C1227" s="5">
        <v>21</v>
      </c>
      <c r="D1227" s="5">
        <v>2011</v>
      </c>
      <c r="E1227" s="4">
        <v>41162</v>
      </c>
      <c r="F1227" t="s">
        <v>1216</v>
      </c>
      <c r="G1227" s="3">
        <v>45000000</v>
      </c>
      <c r="H1227" s="3">
        <v>8305970</v>
      </c>
      <c r="I1227" s="3">
        <v>164539660</v>
      </c>
    </row>
    <row r="1228" spans="1:9" x14ac:dyDescent="0.2">
      <c r="A1228" s="5">
        <v>1239</v>
      </c>
      <c r="B1228" s="7">
        <v>9</v>
      </c>
      <c r="C1228" s="5">
        <v>26</v>
      </c>
      <c r="D1228" s="5">
        <v>2008</v>
      </c>
      <c r="E1228" s="4">
        <v>40218</v>
      </c>
      <c r="F1228" t="s">
        <v>1217</v>
      </c>
      <c r="G1228" s="3">
        <v>45000000</v>
      </c>
      <c r="H1228" s="3">
        <v>7916887</v>
      </c>
      <c r="I1228" s="3">
        <v>9676497</v>
      </c>
    </row>
    <row r="1229" spans="1:9" x14ac:dyDescent="0.2">
      <c r="A1229" s="5">
        <v>1240</v>
      </c>
      <c r="B1229" s="7">
        <v>4</v>
      </c>
      <c r="C1229" s="5">
        <v>5</v>
      </c>
      <c r="D1229" s="5">
        <v>2002</v>
      </c>
      <c r="E1229" s="4">
        <v>37380</v>
      </c>
      <c r="F1229" t="s">
        <v>1218</v>
      </c>
      <c r="G1229" s="3">
        <v>45000000</v>
      </c>
      <c r="H1229" s="3">
        <v>7262288</v>
      </c>
      <c r="I1229" s="3">
        <v>8488871</v>
      </c>
    </row>
    <row r="1230" spans="1:9" x14ac:dyDescent="0.2">
      <c r="A1230" s="5">
        <v>1241</v>
      </c>
      <c r="B1230" s="7">
        <v>12</v>
      </c>
      <c r="C1230" s="5">
        <v>21</v>
      </c>
      <c r="D1230" s="5">
        <v>2006</v>
      </c>
      <c r="E1230" s="4">
        <v>39337</v>
      </c>
      <c r="F1230" t="s">
        <v>1219</v>
      </c>
      <c r="G1230" s="3">
        <v>45000000</v>
      </c>
      <c r="H1230" s="3">
        <v>6566773</v>
      </c>
      <c r="I1230" s="3">
        <v>76904429</v>
      </c>
    </row>
    <row r="1231" spans="1:9" x14ac:dyDescent="0.2">
      <c r="A1231" s="5">
        <v>1242</v>
      </c>
      <c r="B1231" s="7">
        <v>11</v>
      </c>
      <c r="C1231" s="5">
        <v>16</v>
      </c>
      <c r="D1231" s="5">
        <v>2007</v>
      </c>
      <c r="E1231" s="4">
        <v>39549</v>
      </c>
      <c r="F1231" t="s">
        <v>1220</v>
      </c>
      <c r="G1231" s="3">
        <v>45000000</v>
      </c>
      <c r="H1231" s="3">
        <v>4617608</v>
      </c>
      <c r="I1231" s="3">
        <v>31077418</v>
      </c>
    </row>
    <row r="1232" spans="1:9" x14ac:dyDescent="0.2">
      <c r="A1232" s="5">
        <v>1243</v>
      </c>
      <c r="B1232" s="7">
        <v>12</v>
      </c>
      <c r="C1232" s="5">
        <v>25</v>
      </c>
      <c r="D1232" s="5">
        <v>2002</v>
      </c>
      <c r="E1232" s="4">
        <v>37998</v>
      </c>
      <c r="F1232" t="s">
        <v>1221</v>
      </c>
      <c r="G1232" s="3">
        <v>45000000</v>
      </c>
      <c r="H1232" s="3">
        <v>3681811</v>
      </c>
      <c r="I1232" s="3">
        <v>31681811</v>
      </c>
    </row>
    <row r="1233" spans="1:9" x14ac:dyDescent="0.2">
      <c r="A1233" s="5">
        <v>1244</v>
      </c>
      <c r="B1233" s="7">
        <v>1</v>
      </c>
      <c r="C1233" s="5">
        <v>31</v>
      </c>
      <c r="D1233" s="5">
        <v>1997</v>
      </c>
      <c r="E1233" s="4">
        <v>36342</v>
      </c>
      <c r="F1233" t="s">
        <v>1222</v>
      </c>
      <c r="G1233" s="3">
        <v>45000000</v>
      </c>
      <c r="H1233" s="3">
        <v>2154540</v>
      </c>
      <c r="I1233" s="3">
        <v>2154540</v>
      </c>
    </row>
    <row r="1234" spans="1:9" x14ac:dyDescent="0.2">
      <c r="A1234" s="5">
        <v>1245</v>
      </c>
      <c r="B1234" s="7">
        <v>12</v>
      </c>
      <c r="C1234" s="5">
        <v>31</v>
      </c>
      <c r="D1234" s="5">
        <v>2012</v>
      </c>
      <c r="E1234" s="4">
        <v>41832</v>
      </c>
      <c r="F1234" t="s">
        <v>1223</v>
      </c>
      <c r="G1234" s="3">
        <v>45000000</v>
      </c>
      <c r="H1234">
        <v>0</v>
      </c>
      <c r="I1234" s="3">
        <v>73706</v>
      </c>
    </row>
    <row r="1235" spans="1:9" x14ac:dyDescent="0.2">
      <c r="A1235" s="5">
        <v>1246</v>
      </c>
      <c r="B1235" s="7">
        <v>10</v>
      </c>
      <c r="C1235" s="5">
        <v>12</v>
      </c>
      <c r="D1235" s="5">
        <v>2012</v>
      </c>
      <c r="E1235" s="4">
        <v>41253</v>
      </c>
      <c r="F1235" t="s">
        <v>1224</v>
      </c>
      <c r="G1235" s="3">
        <v>44500000</v>
      </c>
      <c r="H1235" s="3">
        <v>136025503</v>
      </c>
      <c r="I1235" s="3">
        <v>227140757</v>
      </c>
    </row>
    <row r="1236" spans="1:9" x14ac:dyDescent="0.2">
      <c r="A1236" s="5">
        <v>1247</v>
      </c>
      <c r="B1236" s="7">
        <v>8</v>
      </c>
      <c r="C1236" s="5">
        <v>6</v>
      </c>
      <c r="D1236" s="5">
        <v>1993</v>
      </c>
      <c r="E1236" s="4">
        <v>34128</v>
      </c>
      <c r="F1236" t="s">
        <v>1225</v>
      </c>
      <c r="G1236" s="3">
        <v>44000000</v>
      </c>
      <c r="H1236" s="3">
        <v>183875760</v>
      </c>
      <c r="I1236" s="3">
        <v>353715317</v>
      </c>
    </row>
    <row r="1237" spans="1:9" x14ac:dyDescent="0.2">
      <c r="A1237" s="5">
        <v>1248</v>
      </c>
      <c r="B1237" s="7">
        <v>5</v>
      </c>
      <c r="C1237" s="5">
        <v>22</v>
      </c>
      <c r="D1237" s="5">
        <v>1985</v>
      </c>
      <c r="E1237" s="4">
        <v>31690</v>
      </c>
      <c r="F1237" t="s">
        <v>1226</v>
      </c>
      <c r="G1237" s="3">
        <v>44000000</v>
      </c>
      <c r="H1237" s="3">
        <v>150415432</v>
      </c>
      <c r="I1237" s="3">
        <v>300400000</v>
      </c>
    </row>
    <row r="1238" spans="1:9" x14ac:dyDescent="0.2">
      <c r="A1238" s="5">
        <v>1249</v>
      </c>
      <c r="B1238" s="7">
        <v>10</v>
      </c>
      <c r="C1238" s="5">
        <v>18</v>
      </c>
      <c r="D1238" s="5">
        <v>1996</v>
      </c>
      <c r="E1238" s="4">
        <v>35591</v>
      </c>
      <c r="F1238" t="s">
        <v>1227</v>
      </c>
      <c r="G1238" s="3">
        <v>44000000</v>
      </c>
      <c r="H1238" s="3">
        <v>53300852</v>
      </c>
      <c r="I1238" s="3">
        <v>165600852</v>
      </c>
    </row>
    <row r="1239" spans="1:9" x14ac:dyDescent="0.2">
      <c r="A1239" s="5">
        <v>1250</v>
      </c>
      <c r="B1239" s="7">
        <v>7</v>
      </c>
      <c r="C1239" s="5">
        <v>30</v>
      </c>
      <c r="D1239" s="5">
        <v>2010</v>
      </c>
      <c r="E1239" s="4">
        <v>41067</v>
      </c>
      <c r="F1239" t="s">
        <v>1228</v>
      </c>
      <c r="G1239" s="3">
        <v>44000000</v>
      </c>
      <c r="H1239" s="3">
        <v>31206263</v>
      </c>
      <c r="I1239" s="3">
        <v>48478084</v>
      </c>
    </row>
    <row r="1240" spans="1:9" x14ac:dyDescent="0.2">
      <c r="A1240" s="5">
        <v>1251</v>
      </c>
      <c r="B1240" s="7">
        <v>2</v>
      </c>
      <c r="C1240" s="5">
        <v>2</v>
      </c>
      <c r="D1240" s="5">
        <v>1996</v>
      </c>
      <c r="E1240" s="4">
        <v>35097</v>
      </c>
      <c r="F1240" t="s">
        <v>1229</v>
      </c>
      <c r="G1240" s="3">
        <v>44000000</v>
      </c>
      <c r="H1240" s="3">
        <v>22730924</v>
      </c>
      <c r="I1240" s="3">
        <v>22730924</v>
      </c>
    </row>
    <row r="1241" spans="1:9" x14ac:dyDescent="0.2">
      <c r="A1241" s="5">
        <v>1252</v>
      </c>
      <c r="B1241" s="7">
        <v>2</v>
      </c>
      <c r="C1241" s="5">
        <v>6</v>
      </c>
      <c r="D1241" s="5">
        <v>2014</v>
      </c>
      <c r="E1241" s="4">
        <v>41792</v>
      </c>
      <c r="F1241" t="s">
        <v>1230</v>
      </c>
      <c r="G1241" s="3">
        <v>44000000</v>
      </c>
      <c r="H1241" s="3">
        <v>6105175</v>
      </c>
      <c r="I1241" s="3">
        <v>12342632</v>
      </c>
    </row>
    <row r="1242" spans="1:9" x14ac:dyDescent="0.2">
      <c r="A1242" s="5">
        <v>1253</v>
      </c>
      <c r="B1242" s="7">
        <v>11</v>
      </c>
      <c r="C1242" s="5">
        <v>19</v>
      </c>
      <c r="D1242" s="5">
        <v>1980</v>
      </c>
      <c r="E1242" s="4">
        <v>29778</v>
      </c>
      <c r="F1242" t="s">
        <v>1231</v>
      </c>
      <c r="G1242" s="3">
        <v>44000000</v>
      </c>
      <c r="H1242" s="3">
        <v>3484331</v>
      </c>
      <c r="I1242" s="3">
        <v>3484523</v>
      </c>
    </row>
    <row r="1243" spans="1:9" x14ac:dyDescent="0.2">
      <c r="A1243" s="5">
        <v>1254</v>
      </c>
      <c r="B1243" s="7">
        <v>6</v>
      </c>
      <c r="C1243" s="5">
        <v>28</v>
      </c>
      <c r="D1243" s="5">
        <v>2013</v>
      </c>
      <c r="E1243" s="4">
        <v>42100</v>
      </c>
      <c r="F1243" t="s">
        <v>1232</v>
      </c>
      <c r="G1243" s="3">
        <v>43000000</v>
      </c>
      <c r="H1243" s="3">
        <v>159581587</v>
      </c>
      <c r="I1243" s="3">
        <v>229727774</v>
      </c>
    </row>
    <row r="1244" spans="1:9" x14ac:dyDescent="0.2">
      <c r="A1244" s="5">
        <v>1255</v>
      </c>
      <c r="B1244" s="7">
        <v>12</v>
      </c>
      <c r="C1244" s="5">
        <v>19</v>
      </c>
      <c r="D1244" s="5">
        <v>2000</v>
      </c>
      <c r="E1244" s="4">
        <v>37084</v>
      </c>
      <c r="F1244" t="s">
        <v>1233</v>
      </c>
      <c r="G1244" s="3">
        <v>43000000</v>
      </c>
      <c r="H1244" s="3">
        <v>51768623</v>
      </c>
      <c r="I1244" s="3">
        <v>80013623</v>
      </c>
    </row>
    <row r="1245" spans="1:9" x14ac:dyDescent="0.2">
      <c r="A1245" s="5">
        <v>1256</v>
      </c>
      <c r="B1245" s="7">
        <v>4</v>
      </c>
      <c r="C1245" s="5">
        <v>14</v>
      </c>
      <c r="D1245" s="5">
        <v>2000</v>
      </c>
      <c r="E1245" s="4">
        <v>36926</v>
      </c>
      <c r="F1245" t="s">
        <v>1234</v>
      </c>
      <c r="G1245" s="3">
        <v>43000000</v>
      </c>
      <c r="H1245" s="3">
        <v>37035515</v>
      </c>
      <c r="I1245" s="3">
        <v>62063972</v>
      </c>
    </row>
    <row r="1246" spans="1:9" x14ac:dyDescent="0.2">
      <c r="A1246" s="5">
        <v>1257</v>
      </c>
      <c r="B1246" s="7">
        <v>5</v>
      </c>
      <c r="C1246" s="5">
        <v>13</v>
      </c>
      <c r="D1246" s="5">
        <v>2005</v>
      </c>
      <c r="E1246" s="4">
        <v>38722</v>
      </c>
      <c r="F1246" t="s">
        <v>1235</v>
      </c>
      <c r="G1246" s="3">
        <v>43000000</v>
      </c>
      <c r="H1246" s="3">
        <v>24537621</v>
      </c>
      <c r="I1246" s="3">
        <v>49037621</v>
      </c>
    </row>
    <row r="1247" spans="1:9" x14ac:dyDescent="0.2">
      <c r="A1247" s="5">
        <v>1258</v>
      </c>
      <c r="B1247" s="7">
        <v>4</v>
      </c>
      <c r="C1247" s="5">
        <v>12</v>
      </c>
      <c r="D1247" s="5">
        <v>2002</v>
      </c>
      <c r="E1247" s="4">
        <v>37594</v>
      </c>
      <c r="F1247" t="s">
        <v>1236</v>
      </c>
      <c r="G1247" s="3">
        <v>43000000</v>
      </c>
      <c r="H1247" s="3">
        <v>24430272</v>
      </c>
      <c r="I1247" s="3">
        <v>63078756</v>
      </c>
    </row>
    <row r="1248" spans="1:9" x14ac:dyDescent="0.2">
      <c r="A1248" s="5">
        <v>1259</v>
      </c>
      <c r="B1248" s="7">
        <v>1</v>
      </c>
      <c r="C1248" s="5">
        <v>6</v>
      </c>
      <c r="D1248" s="5">
        <v>2017</v>
      </c>
      <c r="E1248" s="4">
        <v>42887</v>
      </c>
      <c r="F1248" t="s">
        <v>1237</v>
      </c>
      <c r="G1248" s="3">
        <v>43000000</v>
      </c>
      <c r="H1248" s="3">
        <v>3740823</v>
      </c>
      <c r="I1248" s="3">
        <v>46428833</v>
      </c>
    </row>
    <row r="1249" spans="1:9" x14ac:dyDescent="0.2">
      <c r="A1249" s="5">
        <v>1260</v>
      </c>
      <c r="B1249" s="7">
        <v>1</v>
      </c>
      <c r="C1249" s="5">
        <v>28</v>
      </c>
      <c r="D1249" s="5">
        <v>2011</v>
      </c>
      <c r="E1249" s="4">
        <v>41365</v>
      </c>
      <c r="F1249" t="s">
        <v>1238</v>
      </c>
      <c r="G1249" s="3">
        <v>42500000</v>
      </c>
      <c r="H1249" s="3">
        <v>29121498</v>
      </c>
      <c r="I1249" s="3">
        <v>76347393</v>
      </c>
    </row>
    <row r="1250" spans="1:9" x14ac:dyDescent="0.2">
      <c r="A1250" s="5">
        <v>1261</v>
      </c>
      <c r="B1250" s="7">
        <v>6</v>
      </c>
      <c r="C1250" s="5">
        <v>30</v>
      </c>
      <c r="D1250" s="5">
        <v>1993</v>
      </c>
      <c r="E1250" s="4">
        <v>34856</v>
      </c>
      <c r="F1250" t="s">
        <v>1239</v>
      </c>
      <c r="G1250" s="3">
        <v>42000000</v>
      </c>
      <c r="H1250" s="3">
        <v>158340892</v>
      </c>
      <c r="I1250" s="3">
        <v>270340892</v>
      </c>
    </row>
    <row r="1251" spans="1:9" x14ac:dyDescent="0.2">
      <c r="A1251" s="5">
        <v>1262</v>
      </c>
      <c r="B1251" s="7">
        <v>3</v>
      </c>
      <c r="C1251" s="5">
        <v>16</v>
      </c>
      <c r="D1251" s="5">
        <v>2012</v>
      </c>
      <c r="E1251" s="4">
        <v>41367</v>
      </c>
      <c r="F1251" t="s">
        <v>1240</v>
      </c>
      <c r="G1251" s="3">
        <v>42000000</v>
      </c>
      <c r="H1251" s="3">
        <v>138447667</v>
      </c>
      <c r="I1251" s="3">
        <v>202812429</v>
      </c>
    </row>
    <row r="1252" spans="1:9" x14ac:dyDescent="0.2">
      <c r="A1252" s="5">
        <v>1263</v>
      </c>
      <c r="B1252" s="7">
        <v>5</v>
      </c>
      <c r="C1252" s="5">
        <v>28</v>
      </c>
      <c r="D1252" s="5">
        <v>1999</v>
      </c>
      <c r="E1252" s="4">
        <v>36986</v>
      </c>
      <c r="F1252" t="s">
        <v>1241</v>
      </c>
      <c r="G1252" s="3">
        <v>42000000</v>
      </c>
      <c r="H1252" s="3">
        <v>116089678</v>
      </c>
      <c r="I1252" s="3">
        <v>363728226</v>
      </c>
    </row>
    <row r="1253" spans="1:9" x14ac:dyDescent="0.2">
      <c r="A1253" s="5">
        <v>1264</v>
      </c>
      <c r="B1253" s="7">
        <v>6</v>
      </c>
      <c r="C1253" s="5">
        <v>21</v>
      </c>
      <c r="D1253" s="5">
        <v>2000</v>
      </c>
      <c r="E1253" s="4">
        <v>37140</v>
      </c>
      <c r="F1253" t="s">
        <v>1242</v>
      </c>
      <c r="G1253" s="3">
        <v>42000000</v>
      </c>
      <c r="H1253" s="3">
        <v>106793915</v>
      </c>
      <c r="I1253" s="3">
        <v>227793915</v>
      </c>
    </row>
    <row r="1254" spans="1:9" x14ac:dyDescent="0.2">
      <c r="A1254" s="5">
        <v>1265</v>
      </c>
      <c r="B1254" s="7">
        <v>1</v>
      </c>
      <c r="C1254" s="5">
        <v>16</v>
      </c>
      <c r="D1254" s="5">
        <v>2004</v>
      </c>
      <c r="E1254" s="4">
        <v>38443</v>
      </c>
      <c r="F1254" t="s">
        <v>1243</v>
      </c>
      <c r="G1254" s="3">
        <v>42000000</v>
      </c>
      <c r="H1254" s="3">
        <v>88073507</v>
      </c>
      <c r="I1254" s="3">
        <v>173044410</v>
      </c>
    </row>
    <row r="1255" spans="1:9" x14ac:dyDescent="0.2">
      <c r="A1255" s="5">
        <v>1266</v>
      </c>
      <c r="B1255" s="7">
        <v>7</v>
      </c>
      <c r="C1255" s="5">
        <v>1</v>
      </c>
      <c r="D1255" s="5">
        <v>1992</v>
      </c>
      <c r="E1255" s="4">
        <v>33610</v>
      </c>
      <c r="F1255" t="s">
        <v>1244</v>
      </c>
      <c r="G1255" s="3">
        <v>42000000</v>
      </c>
      <c r="H1255" s="3">
        <v>70052444</v>
      </c>
      <c r="I1255" s="3">
        <v>131052444</v>
      </c>
    </row>
    <row r="1256" spans="1:9" x14ac:dyDescent="0.2">
      <c r="A1256" s="5">
        <v>1267</v>
      </c>
      <c r="B1256" s="7">
        <v>7</v>
      </c>
      <c r="C1256" s="5">
        <v>10</v>
      </c>
      <c r="D1256" s="5">
        <v>2009</v>
      </c>
      <c r="E1256" s="4">
        <v>40093</v>
      </c>
      <c r="F1256" t="s">
        <v>1245</v>
      </c>
      <c r="G1256" s="3">
        <v>42000000</v>
      </c>
      <c r="H1256" s="3">
        <v>60054530</v>
      </c>
      <c r="I1256" s="3">
        <v>138708527</v>
      </c>
    </row>
    <row r="1257" spans="1:9" x14ac:dyDescent="0.2">
      <c r="A1257" s="5">
        <v>1268</v>
      </c>
      <c r="B1257" s="7">
        <v>6</v>
      </c>
      <c r="C1257" s="5">
        <v>12</v>
      </c>
      <c r="D1257" s="5">
        <v>1963</v>
      </c>
      <c r="E1257" s="4">
        <v>23351</v>
      </c>
      <c r="F1257" t="s">
        <v>1246</v>
      </c>
      <c r="G1257" s="3">
        <v>42000000</v>
      </c>
      <c r="H1257" s="3">
        <v>57000000</v>
      </c>
      <c r="I1257" s="3">
        <v>71000000</v>
      </c>
    </row>
    <row r="1258" spans="1:9" x14ac:dyDescent="0.2">
      <c r="A1258" s="5">
        <v>1269</v>
      </c>
      <c r="B1258" s="7">
        <v>5</v>
      </c>
      <c r="C1258" s="5">
        <v>12</v>
      </c>
      <c r="D1258" s="5">
        <v>2017</v>
      </c>
      <c r="E1258" s="4">
        <v>43074</v>
      </c>
      <c r="F1258" t="s">
        <v>1247</v>
      </c>
      <c r="G1258" s="3">
        <v>42000000</v>
      </c>
      <c r="H1258" s="3">
        <v>45852178</v>
      </c>
      <c r="I1258" s="3">
        <v>57852177</v>
      </c>
    </row>
    <row r="1259" spans="1:9" x14ac:dyDescent="0.2">
      <c r="A1259" s="5">
        <v>1270</v>
      </c>
      <c r="B1259" s="7">
        <v>10</v>
      </c>
      <c r="C1259" s="5">
        <v>12</v>
      </c>
      <c r="D1259" s="5">
        <v>2012</v>
      </c>
      <c r="E1259" s="4">
        <v>41253</v>
      </c>
      <c r="F1259" t="s">
        <v>1248</v>
      </c>
      <c r="G1259" s="3">
        <v>42000000</v>
      </c>
      <c r="H1259" s="3">
        <v>45290318</v>
      </c>
      <c r="I1259" s="3">
        <v>73239258</v>
      </c>
    </row>
    <row r="1260" spans="1:9" x14ac:dyDescent="0.2">
      <c r="A1260" s="5">
        <v>1271</v>
      </c>
      <c r="B1260" s="7">
        <v>4</v>
      </c>
      <c r="C1260" s="5">
        <v>5</v>
      </c>
      <c r="D1260" s="5">
        <v>2002</v>
      </c>
      <c r="E1260" s="4">
        <v>37380</v>
      </c>
      <c r="F1260" t="s">
        <v>1249</v>
      </c>
      <c r="G1260" s="3">
        <v>42000000</v>
      </c>
      <c r="H1260" s="3">
        <v>41543207</v>
      </c>
      <c r="I1260" s="3">
        <v>63781100</v>
      </c>
    </row>
    <row r="1261" spans="1:9" x14ac:dyDescent="0.2">
      <c r="A1261" s="5">
        <v>1272</v>
      </c>
      <c r="B1261" s="7">
        <v>11</v>
      </c>
      <c r="C1261" s="5">
        <v>15</v>
      </c>
      <c r="D1261" s="5">
        <v>1996</v>
      </c>
      <c r="E1261" s="4">
        <v>35500</v>
      </c>
      <c r="F1261" t="s">
        <v>1250</v>
      </c>
      <c r="G1261" s="3">
        <v>42000000</v>
      </c>
      <c r="H1261" s="3">
        <v>41267469</v>
      </c>
      <c r="I1261" s="3">
        <v>41267469</v>
      </c>
    </row>
    <row r="1262" spans="1:9" x14ac:dyDescent="0.2">
      <c r="A1262" s="5">
        <v>1273</v>
      </c>
      <c r="B1262" s="7">
        <v>3</v>
      </c>
      <c r="C1262" s="5">
        <v>11</v>
      </c>
      <c r="D1262" s="5">
        <v>2011</v>
      </c>
      <c r="E1262" s="4">
        <v>40850</v>
      </c>
      <c r="F1262" t="s">
        <v>1251</v>
      </c>
      <c r="G1262" s="3">
        <v>42000000</v>
      </c>
      <c r="H1262" s="3">
        <v>37662162</v>
      </c>
      <c r="I1262" s="3">
        <v>91678442</v>
      </c>
    </row>
    <row r="1263" spans="1:9" x14ac:dyDescent="0.2">
      <c r="A1263" s="5">
        <v>1274</v>
      </c>
      <c r="B1263" s="7">
        <v>1</v>
      </c>
      <c r="C1263" s="5">
        <v>25</v>
      </c>
      <c r="D1263" s="5">
        <v>2002</v>
      </c>
      <c r="E1263" s="4">
        <v>37987</v>
      </c>
      <c r="F1263" t="s">
        <v>1252</v>
      </c>
      <c r="G1263" s="3">
        <v>42000000</v>
      </c>
      <c r="H1263" s="3">
        <v>35228696</v>
      </c>
      <c r="I1263" s="3">
        <v>56438555</v>
      </c>
    </row>
    <row r="1264" spans="1:9" x14ac:dyDescent="0.2">
      <c r="A1264" s="5">
        <v>1275</v>
      </c>
      <c r="B1264" s="7">
        <v>7</v>
      </c>
      <c r="C1264" s="5">
        <v>14</v>
      </c>
      <c r="D1264" s="5">
        <v>1989</v>
      </c>
      <c r="E1264" s="4">
        <v>32911</v>
      </c>
      <c r="F1264" t="s">
        <v>1253</v>
      </c>
      <c r="G1264" s="3">
        <v>42000000</v>
      </c>
      <c r="H1264" s="3">
        <v>34667015</v>
      </c>
      <c r="I1264" s="3">
        <v>156167015</v>
      </c>
    </row>
    <row r="1265" spans="1:9" x14ac:dyDescent="0.2">
      <c r="A1265" s="5">
        <v>1276</v>
      </c>
      <c r="B1265" s="7">
        <v>1</v>
      </c>
      <c r="C1265" s="5">
        <v>27</v>
      </c>
      <c r="D1265" s="5">
        <v>2012</v>
      </c>
      <c r="E1265" s="4">
        <v>41699</v>
      </c>
      <c r="F1265" t="s">
        <v>1254</v>
      </c>
      <c r="G1265" s="3">
        <v>42000000</v>
      </c>
      <c r="H1265" s="3">
        <v>26414527</v>
      </c>
      <c r="I1265" s="3">
        <v>36197221</v>
      </c>
    </row>
    <row r="1266" spans="1:9" x14ac:dyDescent="0.2">
      <c r="A1266" s="5">
        <v>1277</v>
      </c>
      <c r="B1266" s="7">
        <v>3</v>
      </c>
      <c r="C1266" s="5">
        <v>9</v>
      </c>
      <c r="D1266" s="5">
        <v>2001</v>
      </c>
      <c r="E1266" s="4">
        <v>37137</v>
      </c>
      <c r="F1266" t="s">
        <v>1255</v>
      </c>
      <c r="G1266" s="3">
        <v>42000000</v>
      </c>
      <c r="H1266" s="3">
        <v>24375436</v>
      </c>
      <c r="I1266" s="3">
        <v>56331864</v>
      </c>
    </row>
    <row r="1267" spans="1:9" x14ac:dyDescent="0.2">
      <c r="A1267" s="5">
        <v>1278</v>
      </c>
      <c r="B1267" s="7">
        <v>9</v>
      </c>
      <c r="C1267" s="5">
        <v>16</v>
      </c>
      <c r="D1267" s="5">
        <v>2005</v>
      </c>
      <c r="E1267" s="4">
        <v>38816</v>
      </c>
      <c r="F1267" t="s">
        <v>1256</v>
      </c>
      <c r="G1267" s="3">
        <v>42000000</v>
      </c>
      <c r="H1267" s="3">
        <v>24149632</v>
      </c>
      <c r="I1267" s="3">
        <v>60437727</v>
      </c>
    </row>
    <row r="1268" spans="1:9" x14ac:dyDescent="0.2">
      <c r="A1268" s="5">
        <v>1279</v>
      </c>
      <c r="B1268" s="7">
        <v>5</v>
      </c>
      <c r="C1268" s="5">
        <v>28</v>
      </c>
      <c r="D1268" s="5">
        <v>1993</v>
      </c>
      <c r="E1268" s="4">
        <v>34794</v>
      </c>
      <c r="F1268" t="s">
        <v>1257</v>
      </c>
      <c r="G1268" s="3">
        <v>42000000</v>
      </c>
      <c r="H1268" s="3">
        <v>20844907</v>
      </c>
      <c r="I1268" s="3">
        <v>20844907</v>
      </c>
    </row>
    <row r="1269" spans="1:9" x14ac:dyDescent="0.2">
      <c r="A1269" s="5">
        <v>1280</v>
      </c>
      <c r="B1269" s="7">
        <v>10</v>
      </c>
      <c r="C1269" s="5">
        <v>2</v>
      </c>
      <c r="D1269" s="5">
        <v>1992</v>
      </c>
      <c r="E1269" s="4">
        <v>33644</v>
      </c>
      <c r="F1269" t="s">
        <v>1258</v>
      </c>
      <c r="G1269" s="3">
        <v>42000000</v>
      </c>
      <c r="H1269" s="3">
        <v>19487173</v>
      </c>
      <c r="I1269" s="3">
        <v>66787173</v>
      </c>
    </row>
    <row r="1270" spans="1:9" x14ac:dyDescent="0.2">
      <c r="A1270" s="5">
        <v>1281</v>
      </c>
      <c r="B1270" s="7">
        <v>1</v>
      </c>
      <c r="C1270" s="5">
        <v>27</v>
      </c>
      <c r="D1270" s="5">
        <v>2012</v>
      </c>
      <c r="E1270" s="4">
        <v>41699</v>
      </c>
      <c r="F1270" t="s">
        <v>1259</v>
      </c>
      <c r="G1270" s="3">
        <v>42000000</v>
      </c>
      <c r="H1270" s="3">
        <v>18620000</v>
      </c>
      <c r="I1270" s="3">
        <v>45688337</v>
      </c>
    </row>
    <row r="1271" spans="1:9" x14ac:dyDescent="0.2">
      <c r="A1271" s="5">
        <v>1282</v>
      </c>
      <c r="B1271" s="7">
        <v>12</v>
      </c>
      <c r="C1271" s="5">
        <v>3</v>
      </c>
      <c r="D1271" s="5">
        <v>2010</v>
      </c>
      <c r="E1271" s="4">
        <v>40249</v>
      </c>
      <c r="F1271" t="s">
        <v>1260</v>
      </c>
      <c r="G1271" s="3">
        <v>42000000</v>
      </c>
      <c r="H1271" s="3">
        <v>5666340</v>
      </c>
      <c r="I1271" s="3">
        <v>8514325</v>
      </c>
    </row>
    <row r="1272" spans="1:9" x14ac:dyDescent="0.2">
      <c r="A1272" s="5">
        <v>1283</v>
      </c>
      <c r="B1272" s="7">
        <v>4</v>
      </c>
      <c r="C1272" s="5">
        <v>18</v>
      </c>
      <c r="D1272" s="5">
        <v>1997</v>
      </c>
      <c r="E1272" s="4">
        <v>35950</v>
      </c>
      <c r="F1272" t="s">
        <v>1261</v>
      </c>
      <c r="G1272" s="3">
        <v>42000000</v>
      </c>
      <c r="H1272" s="3">
        <v>4408420</v>
      </c>
      <c r="I1272" s="3">
        <v>4408420</v>
      </c>
    </row>
    <row r="1273" spans="1:9" x14ac:dyDescent="0.2">
      <c r="A1273" s="5">
        <v>1284</v>
      </c>
      <c r="B1273" s="7">
        <v>5</v>
      </c>
      <c r="C1273" s="5">
        <v>28</v>
      </c>
      <c r="D1273" s="5">
        <v>2010</v>
      </c>
      <c r="E1273" s="4">
        <v>41004</v>
      </c>
      <c r="F1273" t="s">
        <v>1262</v>
      </c>
      <c r="G1273" s="3">
        <v>42000000</v>
      </c>
      <c r="H1273" s="3">
        <v>1259693</v>
      </c>
      <c r="I1273" s="3">
        <v>11756922</v>
      </c>
    </row>
    <row r="1274" spans="1:9" x14ac:dyDescent="0.2">
      <c r="A1274" s="5">
        <v>1285</v>
      </c>
      <c r="B1274" s="7">
        <v>12</v>
      </c>
      <c r="C1274" s="5">
        <v>31</v>
      </c>
      <c r="D1274" s="5">
        <v>2006</v>
      </c>
      <c r="E1274" s="4">
        <v>39641</v>
      </c>
      <c r="F1274" t="s">
        <v>1263</v>
      </c>
      <c r="G1274" s="3">
        <v>42000000</v>
      </c>
      <c r="H1274">
        <v>0</v>
      </c>
      <c r="I1274" s="3">
        <v>83833602</v>
      </c>
    </row>
    <row r="1275" spans="1:9" x14ac:dyDescent="0.2">
      <c r="A1275" s="5">
        <v>1286</v>
      </c>
      <c r="B1275" s="7">
        <v>12</v>
      </c>
      <c r="C1275" s="5">
        <v>31</v>
      </c>
      <c r="D1275" s="5">
        <v>2015</v>
      </c>
      <c r="E1275" s="4">
        <v>42928</v>
      </c>
      <c r="F1275" t="s">
        <v>1264</v>
      </c>
      <c r="G1275" s="3">
        <v>42000000</v>
      </c>
      <c r="H1275">
        <v>0</v>
      </c>
      <c r="I1275" s="3">
        <v>182156</v>
      </c>
    </row>
    <row r="1276" spans="1:9" x14ac:dyDescent="0.2">
      <c r="A1276" s="5">
        <v>1287</v>
      </c>
      <c r="B1276" s="7">
        <v>11</v>
      </c>
      <c r="C1276" s="5">
        <v>8</v>
      </c>
      <c r="D1276" s="5">
        <v>2002</v>
      </c>
      <c r="E1276" s="4">
        <v>37479</v>
      </c>
      <c r="F1276" t="s">
        <v>1265</v>
      </c>
      <c r="G1276" s="3">
        <v>41000000</v>
      </c>
      <c r="H1276" s="3">
        <v>116724075</v>
      </c>
      <c r="I1276" s="3">
        <v>245768384</v>
      </c>
    </row>
    <row r="1277" spans="1:9" x14ac:dyDescent="0.2">
      <c r="A1277" s="5">
        <v>1288</v>
      </c>
      <c r="B1277" s="7">
        <v>5</v>
      </c>
      <c r="C1277" s="5">
        <v>11</v>
      </c>
      <c r="D1277" s="5">
        <v>2001</v>
      </c>
      <c r="E1277" s="4">
        <v>37200</v>
      </c>
      <c r="F1277" t="s">
        <v>1266</v>
      </c>
      <c r="G1277" s="3">
        <v>41000000</v>
      </c>
      <c r="H1277" s="3">
        <v>56083966</v>
      </c>
      <c r="I1277" s="3">
        <v>100622586</v>
      </c>
    </row>
    <row r="1278" spans="1:9" x14ac:dyDescent="0.2">
      <c r="A1278" s="5">
        <v>1289</v>
      </c>
      <c r="B1278" s="7">
        <v>8</v>
      </c>
      <c r="C1278" s="5">
        <v>22</v>
      </c>
      <c r="D1278" s="5">
        <v>2003</v>
      </c>
      <c r="E1278" s="4">
        <v>38268</v>
      </c>
      <c r="F1278" t="s">
        <v>1267</v>
      </c>
      <c r="G1278" s="3">
        <v>41000000</v>
      </c>
      <c r="H1278" s="3">
        <v>22108977</v>
      </c>
      <c r="I1278" s="3">
        <v>22108977</v>
      </c>
    </row>
    <row r="1279" spans="1:9" x14ac:dyDescent="0.2">
      <c r="A1279" s="5">
        <v>1290</v>
      </c>
      <c r="B1279" s="7">
        <v>10</v>
      </c>
      <c r="C1279" s="5">
        <v>14</v>
      </c>
      <c r="D1279" s="5">
        <v>2011</v>
      </c>
      <c r="E1279" s="4">
        <v>40949</v>
      </c>
      <c r="F1279" t="s">
        <v>1268</v>
      </c>
      <c r="G1279" s="3">
        <v>41000000</v>
      </c>
      <c r="H1279" s="3">
        <v>7204138</v>
      </c>
      <c r="I1279" s="3">
        <v>7684524</v>
      </c>
    </row>
    <row r="1280" spans="1:9" x14ac:dyDescent="0.2">
      <c r="A1280" s="5">
        <v>1291</v>
      </c>
      <c r="B1280" s="7">
        <v>8</v>
      </c>
      <c r="C1280" s="5">
        <v>6</v>
      </c>
      <c r="D1280" s="5">
        <v>1999</v>
      </c>
      <c r="E1280" s="4">
        <v>36319</v>
      </c>
      <c r="F1280" t="s">
        <v>1269</v>
      </c>
      <c r="G1280" s="3">
        <v>40000000</v>
      </c>
      <c r="H1280" s="3">
        <v>293506292</v>
      </c>
      <c r="I1280" s="3">
        <v>672806292</v>
      </c>
    </row>
    <row r="1281" spans="1:9" x14ac:dyDescent="0.2">
      <c r="A1281" s="5">
        <v>1292</v>
      </c>
      <c r="B1281" s="7">
        <v>7</v>
      </c>
      <c r="C1281" s="5">
        <v>15</v>
      </c>
      <c r="D1281" s="5">
        <v>2005</v>
      </c>
      <c r="E1281" s="4">
        <v>38783</v>
      </c>
      <c r="F1281" t="s">
        <v>1270</v>
      </c>
      <c r="G1281" s="3">
        <v>40000000</v>
      </c>
      <c r="H1281" s="3">
        <v>209218368</v>
      </c>
      <c r="I1281" s="3">
        <v>283218368</v>
      </c>
    </row>
    <row r="1282" spans="1:9" x14ac:dyDescent="0.2">
      <c r="A1282" s="5">
        <v>1293</v>
      </c>
      <c r="B1282" s="7">
        <v>6</v>
      </c>
      <c r="C1282" s="5">
        <v>11</v>
      </c>
      <c r="D1282" s="5">
        <v>2010</v>
      </c>
      <c r="E1282" s="4">
        <v>40488</v>
      </c>
      <c r="F1282" t="s">
        <v>1271</v>
      </c>
      <c r="G1282" s="3">
        <v>40000000</v>
      </c>
      <c r="H1282" s="3">
        <v>176591618</v>
      </c>
      <c r="I1282" s="3">
        <v>351774938</v>
      </c>
    </row>
    <row r="1283" spans="1:9" x14ac:dyDescent="0.2">
      <c r="A1283" s="5">
        <v>1294</v>
      </c>
      <c r="B1283" s="7">
        <v>2</v>
      </c>
      <c r="C1283" s="5">
        <v>13</v>
      </c>
      <c r="D1283" s="5">
        <v>2015</v>
      </c>
      <c r="E1283" s="4">
        <v>42371</v>
      </c>
      <c r="F1283" t="s">
        <v>1272</v>
      </c>
      <c r="G1283" s="3">
        <v>40000000</v>
      </c>
      <c r="H1283" s="3">
        <v>166167230</v>
      </c>
      <c r="I1283" s="3">
        <v>570998101</v>
      </c>
    </row>
    <row r="1284" spans="1:9" x14ac:dyDescent="0.2">
      <c r="A1284" s="5">
        <v>1295</v>
      </c>
      <c r="B1284" s="7">
        <v>6</v>
      </c>
      <c r="C1284" s="5">
        <v>19</v>
      </c>
      <c r="D1284" s="5">
        <v>2009</v>
      </c>
      <c r="E1284" s="4">
        <v>40365</v>
      </c>
      <c r="F1284" t="s">
        <v>1273</v>
      </c>
      <c r="G1284" s="3">
        <v>40000000</v>
      </c>
      <c r="H1284" s="3">
        <v>163958031</v>
      </c>
      <c r="I1284" s="3">
        <v>314709717</v>
      </c>
    </row>
    <row r="1285" spans="1:9" x14ac:dyDescent="0.2">
      <c r="A1285" s="5">
        <v>1296</v>
      </c>
      <c r="B1285" s="7">
        <v>12</v>
      </c>
      <c r="C1285" s="5">
        <v>13</v>
      </c>
      <c r="D1285" s="5">
        <v>2013</v>
      </c>
      <c r="E1285" s="4">
        <v>41651</v>
      </c>
      <c r="F1285" t="s">
        <v>1274</v>
      </c>
      <c r="G1285" s="3">
        <v>40000000</v>
      </c>
      <c r="H1285" s="3">
        <v>150117807</v>
      </c>
      <c r="I1285" s="3">
        <v>257878294</v>
      </c>
    </row>
    <row r="1286" spans="1:9" x14ac:dyDescent="0.2">
      <c r="A1286" s="5">
        <v>1297</v>
      </c>
      <c r="B1286" s="7">
        <v>12</v>
      </c>
      <c r="C1286" s="5">
        <v>25</v>
      </c>
      <c r="D1286" s="5">
        <v>2003</v>
      </c>
      <c r="E1286" s="4">
        <v>38364</v>
      </c>
      <c r="F1286" t="s">
        <v>1275</v>
      </c>
      <c r="G1286" s="3">
        <v>40000000</v>
      </c>
      <c r="H1286" s="3">
        <v>138614544</v>
      </c>
      <c r="I1286" s="3">
        <v>190212113</v>
      </c>
    </row>
    <row r="1287" spans="1:9" x14ac:dyDescent="0.2">
      <c r="A1287" s="5">
        <v>1298</v>
      </c>
      <c r="B1287" s="7">
        <v>7</v>
      </c>
      <c r="C1287" s="5">
        <v>25</v>
      </c>
      <c r="D1287" s="5">
        <v>2014</v>
      </c>
      <c r="E1287" s="4">
        <v>42376</v>
      </c>
      <c r="F1287" t="s">
        <v>1276</v>
      </c>
      <c r="G1287" s="3">
        <v>40000000</v>
      </c>
      <c r="H1287" s="3">
        <v>126573960</v>
      </c>
      <c r="I1287" s="3">
        <v>457507776</v>
      </c>
    </row>
    <row r="1288" spans="1:9" x14ac:dyDescent="0.2">
      <c r="A1288" s="5">
        <v>1299</v>
      </c>
      <c r="B1288" s="7">
        <v>12</v>
      </c>
      <c r="C1288" s="5">
        <v>25</v>
      </c>
      <c r="D1288" s="5">
        <v>2013</v>
      </c>
      <c r="E1288" s="4">
        <v>42016</v>
      </c>
      <c r="F1288" t="s">
        <v>1277</v>
      </c>
      <c r="G1288" s="3">
        <v>40000000</v>
      </c>
      <c r="H1288" s="3">
        <v>125095601</v>
      </c>
      <c r="I1288" s="3">
        <v>149804632</v>
      </c>
    </row>
    <row r="1289" spans="1:9" x14ac:dyDescent="0.2">
      <c r="A1289" s="5">
        <v>1300</v>
      </c>
      <c r="B1289" s="7">
        <v>11</v>
      </c>
      <c r="C1289" s="5">
        <v>22</v>
      </c>
      <c r="D1289" s="5">
        <v>1989</v>
      </c>
      <c r="E1289" s="4">
        <v>33157</v>
      </c>
      <c r="F1289" t="s">
        <v>1278</v>
      </c>
      <c r="G1289" s="3">
        <v>40000000</v>
      </c>
      <c r="H1289" s="3">
        <v>118450002</v>
      </c>
      <c r="I1289" s="3">
        <v>332000000</v>
      </c>
    </row>
    <row r="1290" spans="1:9" x14ac:dyDescent="0.2">
      <c r="A1290" s="5">
        <v>1301</v>
      </c>
      <c r="B1290" s="7">
        <v>9</v>
      </c>
      <c r="C1290" s="5">
        <v>24</v>
      </c>
      <c r="D1290" s="5">
        <v>1999</v>
      </c>
      <c r="E1290" s="4">
        <v>36869</v>
      </c>
      <c r="F1290" t="s">
        <v>1279</v>
      </c>
      <c r="G1290" s="3">
        <v>40000000</v>
      </c>
      <c r="H1290" s="3">
        <v>116735231</v>
      </c>
      <c r="I1290" s="3">
        <v>177835231</v>
      </c>
    </row>
    <row r="1291" spans="1:9" x14ac:dyDescent="0.2">
      <c r="A1291" s="5">
        <v>1302</v>
      </c>
      <c r="B1291" s="7">
        <v>7</v>
      </c>
      <c r="C1291" s="5">
        <v>25</v>
      </c>
      <c r="D1291" s="5">
        <v>2003</v>
      </c>
      <c r="E1291" s="4">
        <v>38359</v>
      </c>
      <c r="F1291" t="s">
        <v>1280</v>
      </c>
      <c r="G1291" s="3">
        <v>40000000</v>
      </c>
      <c r="H1291" s="3">
        <v>111760631</v>
      </c>
      <c r="I1291" s="3">
        <v>167851995</v>
      </c>
    </row>
    <row r="1292" spans="1:9" x14ac:dyDescent="0.2">
      <c r="A1292" s="5">
        <v>1303</v>
      </c>
      <c r="B1292" s="7">
        <v>7</v>
      </c>
      <c r="C1292" s="5">
        <v>24</v>
      </c>
      <c r="D1292" s="5">
        <v>1996</v>
      </c>
      <c r="E1292" s="4">
        <v>35771</v>
      </c>
      <c r="F1292" t="s">
        <v>1281</v>
      </c>
      <c r="G1292" s="3">
        <v>40000000</v>
      </c>
      <c r="H1292" s="3">
        <v>108766007</v>
      </c>
      <c r="I1292" s="3">
        <v>152266007</v>
      </c>
    </row>
    <row r="1293" spans="1:9" x14ac:dyDescent="0.2">
      <c r="A1293" s="5">
        <v>1304</v>
      </c>
      <c r="B1293" s="7">
        <v>7</v>
      </c>
      <c r="C1293" s="5">
        <v>1</v>
      </c>
      <c r="D1293" s="5">
        <v>1992</v>
      </c>
      <c r="E1293" s="4">
        <v>33610</v>
      </c>
      <c r="F1293" t="s">
        <v>1282</v>
      </c>
      <c r="G1293" s="3">
        <v>40000000</v>
      </c>
      <c r="H1293" s="3">
        <v>107533925</v>
      </c>
      <c r="I1293" s="3">
        <v>132440066</v>
      </c>
    </row>
    <row r="1294" spans="1:9" x14ac:dyDescent="0.2">
      <c r="A1294" s="5">
        <v>1305</v>
      </c>
      <c r="B1294" s="7">
        <v>6</v>
      </c>
      <c r="C1294" s="5">
        <v>10</v>
      </c>
      <c r="D1294" s="5">
        <v>2016</v>
      </c>
      <c r="E1294" s="4">
        <v>42649</v>
      </c>
      <c r="F1294" t="s">
        <v>1283</v>
      </c>
      <c r="G1294" s="3">
        <v>40000000</v>
      </c>
      <c r="H1294" s="3">
        <v>102470008</v>
      </c>
      <c r="I1294" s="3">
        <v>311270008</v>
      </c>
    </row>
    <row r="1295" spans="1:9" x14ac:dyDescent="0.2">
      <c r="A1295" s="5">
        <v>1306</v>
      </c>
      <c r="B1295" s="7">
        <v>10</v>
      </c>
      <c r="C1295" s="5">
        <v>1</v>
      </c>
      <c r="D1295" s="5">
        <v>2010</v>
      </c>
      <c r="E1295" s="4">
        <v>40188</v>
      </c>
      <c r="F1295" t="s">
        <v>1284</v>
      </c>
      <c r="G1295" s="3">
        <v>40000000</v>
      </c>
      <c r="H1295" s="3">
        <v>96962694</v>
      </c>
      <c r="I1295" s="3">
        <v>224922135</v>
      </c>
    </row>
    <row r="1296" spans="1:9" x14ac:dyDescent="0.2">
      <c r="A1296" s="5">
        <v>1307</v>
      </c>
      <c r="B1296" s="7">
        <v>4</v>
      </c>
      <c r="C1296" s="5">
        <v>12</v>
      </c>
      <c r="D1296" s="5">
        <v>2013</v>
      </c>
      <c r="E1296" s="4">
        <v>41612</v>
      </c>
      <c r="F1296">
        <v>42</v>
      </c>
      <c r="G1296" s="3">
        <v>40000000</v>
      </c>
      <c r="H1296" s="3">
        <v>95020213</v>
      </c>
      <c r="I1296" s="3">
        <v>97470701</v>
      </c>
    </row>
    <row r="1297" spans="1:9" x14ac:dyDescent="0.2">
      <c r="A1297" s="5">
        <v>1308</v>
      </c>
      <c r="B1297" s="7">
        <v>8</v>
      </c>
      <c r="C1297" s="5">
        <v>7</v>
      </c>
      <c r="D1297" s="5">
        <v>2009</v>
      </c>
      <c r="E1297" s="4">
        <v>40002</v>
      </c>
      <c r="F1297" t="s">
        <v>1285</v>
      </c>
      <c r="G1297" s="3">
        <v>40000000</v>
      </c>
      <c r="H1297" s="3">
        <v>94125426</v>
      </c>
      <c r="I1297" s="3">
        <v>126646119</v>
      </c>
    </row>
    <row r="1298" spans="1:9" x14ac:dyDescent="0.2">
      <c r="A1298" s="5">
        <v>1309</v>
      </c>
      <c r="B1298" s="7">
        <v>2</v>
      </c>
      <c r="C1298" s="5">
        <v>6</v>
      </c>
      <c r="D1298" s="5">
        <v>2009</v>
      </c>
      <c r="E1298" s="4">
        <v>39966</v>
      </c>
      <c r="F1298" t="s">
        <v>1286</v>
      </c>
      <c r="G1298" s="3">
        <v>40000000</v>
      </c>
      <c r="H1298" s="3">
        <v>93953653</v>
      </c>
      <c r="I1298" s="3">
        <v>181053657</v>
      </c>
    </row>
    <row r="1299" spans="1:9" x14ac:dyDescent="0.2">
      <c r="A1299" s="5">
        <v>1310</v>
      </c>
      <c r="B1299" s="7">
        <v>2</v>
      </c>
      <c r="C1299" s="5">
        <v>10</v>
      </c>
      <c r="D1299" s="5">
        <v>2017</v>
      </c>
      <c r="E1299" s="4">
        <v>43010</v>
      </c>
      <c r="F1299" t="s">
        <v>1287</v>
      </c>
      <c r="G1299" s="3">
        <v>40000000</v>
      </c>
      <c r="H1299" s="3">
        <v>92029184</v>
      </c>
      <c r="I1299" s="3">
        <v>166893990</v>
      </c>
    </row>
    <row r="1300" spans="1:9" x14ac:dyDescent="0.2">
      <c r="A1300" s="5">
        <v>1311</v>
      </c>
      <c r="B1300" s="7">
        <v>1</v>
      </c>
      <c r="C1300" s="5">
        <v>15</v>
      </c>
      <c r="D1300" s="5">
        <v>2016</v>
      </c>
      <c r="E1300" s="4">
        <v>42795</v>
      </c>
      <c r="F1300" t="s">
        <v>1288</v>
      </c>
      <c r="G1300" s="3">
        <v>40000000</v>
      </c>
      <c r="H1300" s="3">
        <v>90862685</v>
      </c>
      <c r="I1300" s="3">
        <v>124827316</v>
      </c>
    </row>
    <row r="1301" spans="1:9" x14ac:dyDescent="0.2">
      <c r="A1301" s="5">
        <v>1312</v>
      </c>
      <c r="B1301" s="7">
        <v>4</v>
      </c>
      <c r="C1301" s="5">
        <v>14</v>
      </c>
      <c r="D1301" s="5">
        <v>2006</v>
      </c>
      <c r="E1301" s="4">
        <v>39117</v>
      </c>
      <c r="F1301" t="s">
        <v>1289</v>
      </c>
      <c r="G1301" s="3">
        <v>40000000</v>
      </c>
      <c r="H1301" s="3">
        <v>90710620</v>
      </c>
      <c r="I1301" s="3">
        <v>178710620</v>
      </c>
    </row>
    <row r="1302" spans="1:9" x14ac:dyDescent="0.2">
      <c r="A1302" s="5">
        <v>1314</v>
      </c>
      <c r="B1302" s="7">
        <v>3</v>
      </c>
      <c r="C1302" s="5">
        <v>27</v>
      </c>
      <c r="D1302" s="5">
        <v>2015</v>
      </c>
      <c r="E1302" s="4">
        <v>42797</v>
      </c>
      <c r="F1302" t="s">
        <v>1290</v>
      </c>
      <c r="G1302" s="3">
        <v>40000000</v>
      </c>
      <c r="H1302" s="3">
        <v>90411453</v>
      </c>
      <c r="I1302" s="3">
        <v>106511453</v>
      </c>
    </row>
    <row r="1303" spans="1:9" x14ac:dyDescent="0.2">
      <c r="A1303" s="5">
        <v>1315</v>
      </c>
      <c r="B1303" s="7">
        <v>2</v>
      </c>
      <c r="C1303" s="5">
        <v>4</v>
      </c>
      <c r="D1303" s="5">
        <v>2000</v>
      </c>
      <c r="E1303" s="4">
        <v>36618</v>
      </c>
      <c r="F1303" t="s">
        <v>1291</v>
      </c>
      <c r="G1303" s="3">
        <v>40000000</v>
      </c>
      <c r="H1303" s="3">
        <v>89138076</v>
      </c>
      <c r="I1303" s="3">
        <v>161838076</v>
      </c>
    </row>
    <row r="1304" spans="1:9" x14ac:dyDescent="0.2">
      <c r="A1304" s="5">
        <v>1316</v>
      </c>
      <c r="B1304" s="7">
        <v>5</v>
      </c>
      <c r="C1304" s="5">
        <v>24</v>
      </c>
      <c r="D1304" s="5">
        <v>1990</v>
      </c>
      <c r="E1304" s="4">
        <v>33577</v>
      </c>
      <c r="F1304" t="s">
        <v>1292</v>
      </c>
      <c r="G1304" s="3">
        <v>40000000</v>
      </c>
      <c r="H1304" s="3">
        <v>88055283</v>
      </c>
      <c r="I1304" s="3">
        <v>244088654</v>
      </c>
    </row>
    <row r="1305" spans="1:9" x14ac:dyDescent="0.2">
      <c r="A1305" s="5">
        <v>1317</v>
      </c>
      <c r="B1305" s="7">
        <v>10</v>
      </c>
      <c r="C1305" s="5">
        <v>14</v>
      </c>
      <c r="D1305" s="5">
        <v>2016</v>
      </c>
      <c r="E1305" s="4">
        <v>42776</v>
      </c>
      <c r="F1305" t="s">
        <v>1293</v>
      </c>
      <c r="G1305" s="3">
        <v>40000000</v>
      </c>
      <c r="H1305" s="3">
        <v>86260045</v>
      </c>
      <c r="I1305" s="3">
        <v>153060045</v>
      </c>
    </row>
    <row r="1306" spans="1:9" x14ac:dyDescent="0.2">
      <c r="A1306" s="5">
        <v>1318</v>
      </c>
      <c r="B1306" s="7">
        <v>11</v>
      </c>
      <c r="C1306" s="5">
        <v>14</v>
      </c>
      <c r="D1306" s="5">
        <v>2014</v>
      </c>
      <c r="E1306" s="4">
        <v>42046</v>
      </c>
      <c r="F1306" t="s">
        <v>1294</v>
      </c>
      <c r="G1306" s="3">
        <v>40000000</v>
      </c>
      <c r="H1306" s="3">
        <v>86208010</v>
      </c>
      <c r="I1306" s="3">
        <v>156553592</v>
      </c>
    </row>
    <row r="1307" spans="1:9" x14ac:dyDescent="0.2">
      <c r="A1307" s="5">
        <v>1319</v>
      </c>
      <c r="B1307" s="7">
        <v>4</v>
      </c>
      <c r="C1307" s="5">
        <v>25</v>
      </c>
      <c r="D1307" s="5">
        <v>2014</v>
      </c>
      <c r="E1307" s="4">
        <v>42373</v>
      </c>
      <c r="F1307" t="s">
        <v>1295</v>
      </c>
      <c r="G1307" s="3">
        <v>40000000</v>
      </c>
      <c r="H1307" s="3">
        <v>83911193</v>
      </c>
      <c r="I1307" s="3">
        <v>195111193</v>
      </c>
    </row>
    <row r="1308" spans="1:9" x14ac:dyDescent="0.2">
      <c r="A1308" s="5">
        <v>1320</v>
      </c>
      <c r="B1308" s="7">
        <v>11</v>
      </c>
      <c r="C1308" s="5">
        <v>13</v>
      </c>
      <c r="D1308" s="5">
        <v>1992</v>
      </c>
      <c r="E1308" s="4">
        <v>33980</v>
      </c>
      <c r="F1308" t="s">
        <v>1296</v>
      </c>
      <c r="G1308" s="3">
        <v>40000000</v>
      </c>
      <c r="H1308" s="3">
        <v>82522790</v>
      </c>
      <c r="I1308" s="3">
        <v>215862692</v>
      </c>
    </row>
    <row r="1309" spans="1:9" x14ac:dyDescent="0.2">
      <c r="A1309" s="5">
        <v>1321</v>
      </c>
      <c r="B1309" s="7">
        <v>2</v>
      </c>
      <c r="C1309" s="5">
        <v>17</v>
      </c>
      <c r="D1309" s="5">
        <v>2006</v>
      </c>
      <c r="E1309" s="4">
        <v>39204</v>
      </c>
      <c r="F1309" t="s">
        <v>1297</v>
      </c>
      <c r="G1309" s="3">
        <v>40000000</v>
      </c>
      <c r="H1309" s="3">
        <v>81612565</v>
      </c>
      <c r="I1309" s="3">
        <v>120455994</v>
      </c>
    </row>
    <row r="1310" spans="1:9" x14ac:dyDescent="0.2">
      <c r="A1310" s="5">
        <v>1322</v>
      </c>
      <c r="B1310" s="7">
        <v>12</v>
      </c>
      <c r="C1310" s="5">
        <v>24</v>
      </c>
      <c r="D1310" s="5">
        <v>1999</v>
      </c>
      <c r="E1310" s="4">
        <v>36872</v>
      </c>
      <c r="F1310" t="s">
        <v>1298</v>
      </c>
      <c r="G1310" s="3">
        <v>40000000</v>
      </c>
      <c r="H1310" s="3">
        <v>81292135</v>
      </c>
      <c r="I1310" s="3">
        <v>128792135</v>
      </c>
    </row>
    <row r="1311" spans="1:9" x14ac:dyDescent="0.2">
      <c r="A1311" s="5">
        <v>1323</v>
      </c>
      <c r="B1311" s="7">
        <v>9</v>
      </c>
      <c r="C1311" s="5">
        <v>25</v>
      </c>
      <c r="D1311" s="5">
        <v>2015</v>
      </c>
      <c r="E1311" s="4">
        <v>42744</v>
      </c>
      <c r="F1311" t="s">
        <v>1299</v>
      </c>
      <c r="G1311" s="3">
        <v>40000000</v>
      </c>
      <c r="H1311" s="3">
        <v>75764672</v>
      </c>
      <c r="I1311" s="3">
        <v>197232734</v>
      </c>
    </row>
    <row r="1312" spans="1:9" x14ac:dyDescent="0.2">
      <c r="A1312" s="5">
        <v>1324</v>
      </c>
      <c r="B1312" s="7">
        <v>9</v>
      </c>
      <c r="C1312" s="5">
        <v>25</v>
      </c>
      <c r="D1312" s="5">
        <v>1992</v>
      </c>
      <c r="E1312" s="4">
        <v>34343</v>
      </c>
      <c r="F1312" t="s">
        <v>1300</v>
      </c>
      <c r="G1312" s="3">
        <v>40000000</v>
      </c>
      <c r="H1312" s="3">
        <v>75505856</v>
      </c>
      <c r="I1312" s="3">
        <v>75505856</v>
      </c>
    </row>
    <row r="1313" spans="1:9" x14ac:dyDescent="0.2">
      <c r="A1313" s="5">
        <v>1325</v>
      </c>
      <c r="B1313" s="7">
        <v>10</v>
      </c>
      <c r="C1313" s="5">
        <v>29</v>
      </c>
      <c r="D1313" s="5">
        <v>2004</v>
      </c>
      <c r="E1313" s="4">
        <v>38847</v>
      </c>
      <c r="F1313" t="s">
        <v>1301</v>
      </c>
      <c r="G1313" s="3">
        <v>40000000</v>
      </c>
      <c r="H1313" s="3">
        <v>75305995</v>
      </c>
      <c r="I1313" s="3">
        <v>124823094</v>
      </c>
    </row>
    <row r="1314" spans="1:9" x14ac:dyDescent="0.2">
      <c r="A1314" s="5">
        <v>1326</v>
      </c>
      <c r="B1314" s="7">
        <v>4</v>
      </c>
      <c r="C1314" s="5">
        <v>1</v>
      </c>
      <c r="D1314" s="5">
        <v>2005</v>
      </c>
      <c r="E1314" s="4">
        <v>38356</v>
      </c>
      <c r="F1314" t="s">
        <v>1302</v>
      </c>
      <c r="G1314" s="3">
        <v>40000000</v>
      </c>
      <c r="H1314" s="3">
        <v>74103820</v>
      </c>
      <c r="I1314" s="3">
        <v>158527918</v>
      </c>
    </row>
    <row r="1315" spans="1:9" x14ac:dyDescent="0.2">
      <c r="A1315" s="5">
        <v>1327</v>
      </c>
      <c r="B1315" s="7">
        <v>10</v>
      </c>
      <c r="C1315" s="5">
        <v>16</v>
      </c>
      <c r="D1315" s="5">
        <v>2015</v>
      </c>
      <c r="E1315" s="4">
        <v>42470</v>
      </c>
      <c r="F1315" t="s">
        <v>1303</v>
      </c>
      <c r="G1315" s="3">
        <v>40000000</v>
      </c>
      <c r="H1315" s="3">
        <v>72313754</v>
      </c>
      <c r="I1315" s="3">
        <v>162610473</v>
      </c>
    </row>
    <row r="1316" spans="1:9" x14ac:dyDescent="0.2">
      <c r="A1316" s="5">
        <v>1328</v>
      </c>
      <c r="B1316" s="7">
        <v>2</v>
      </c>
      <c r="C1316" s="5">
        <v>22</v>
      </c>
      <c r="D1316" s="5">
        <v>2008</v>
      </c>
      <c r="E1316" s="4">
        <v>40088</v>
      </c>
      <c r="F1316" t="s">
        <v>1304</v>
      </c>
      <c r="G1316" s="3">
        <v>40000000</v>
      </c>
      <c r="H1316" s="3">
        <v>72266306</v>
      </c>
      <c r="I1316" s="3">
        <v>150886329</v>
      </c>
    </row>
    <row r="1317" spans="1:9" x14ac:dyDescent="0.2">
      <c r="A1317" s="5">
        <v>1329</v>
      </c>
      <c r="B1317" s="7">
        <v>3</v>
      </c>
      <c r="C1317" s="5">
        <v>20</v>
      </c>
      <c r="D1317" s="5">
        <v>2009</v>
      </c>
      <c r="E1317" s="4">
        <v>40393</v>
      </c>
      <c r="F1317" t="s">
        <v>1305</v>
      </c>
      <c r="G1317" s="3">
        <v>40000000</v>
      </c>
      <c r="H1317" s="3">
        <v>71440011</v>
      </c>
      <c r="I1317" s="3">
        <v>91729503</v>
      </c>
    </row>
    <row r="1318" spans="1:9" x14ac:dyDescent="0.2">
      <c r="A1318" s="5">
        <v>1330</v>
      </c>
      <c r="B1318" s="7">
        <v>11</v>
      </c>
      <c r="C1318" s="5">
        <v>9</v>
      </c>
      <c r="D1318" s="5">
        <v>2001</v>
      </c>
      <c r="E1318" s="4">
        <v>37145</v>
      </c>
      <c r="F1318" t="s">
        <v>1306</v>
      </c>
      <c r="G1318" s="3">
        <v>40000000</v>
      </c>
      <c r="H1318" s="3">
        <v>70836296</v>
      </c>
      <c r="I1318" s="3">
        <v>70836296</v>
      </c>
    </row>
    <row r="1319" spans="1:9" x14ac:dyDescent="0.2">
      <c r="A1319" s="5">
        <v>1331</v>
      </c>
      <c r="B1319" s="7">
        <v>12</v>
      </c>
      <c r="C1319" s="5">
        <v>20</v>
      </c>
      <c r="D1319" s="5">
        <v>1991</v>
      </c>
      <c r="E1319" s="4">
        <v>33828</v>
      </c>
      <c r="F1319" t="s">
        <v>1307</v>
      </c>
      <c r="G1319" s="3">
        <v>40000000</v>
      </c>
      <c r="H1319" s="3">
        <v>70405498</v>
      </c>
      <c r="I1319" s="3">
        <v>205400000</v>
      </c>
    </row>
    <row r="1320" spans="1:9" x14ac:dyDescent="0.2">
      <c r="A1320" s="5">
        <v>1332</v>
      </c>
      <c r="B1320" s="7">
        <v>1</v>
      </c>
      <c r="C1320" s="5">
        <v>27</v>
      </c>
      <c r="D1320" s="5">
        <v>2006</v>
      </c>
      <c r="E1320" s="4">
        <v>39508</v>
      </c>
      <c r="F1320" t="s">
        <v>1308</v>
      </c>
      <c r="G1320" s="3">
        <v>40000000</v>
      </c>
      <c r="H1320" s="3">
        <v>70165972</v>
      </c>
      <c r="I1320" s="3">
        <v>137047376</v>
      </c>
    </row>
    <row r="1321" spans="1:9" x14ac:dyDescent="0.2">
      <c r="A1321" s="5">
        <v>1333</v>
      </c>
      <c r="B1321" s="7">
        <v>11</v>
      </c>
      <c r="C1321" s="5">
        <v>4</v>
      </c>
      <c r="D1321" s="5">
        <v>2016</v>
      </c>
      <c r="E1321" s="4">
        <v>42471</v>
      </c>
      <c r="F1321" t="s">
        <v>1309</v>
      </c>
      <c r="G1321" s="3">
        <v>40000000</v>
      </c>
      <c r="H1321" s="3">
        <v>67209615</v>
      </c>
      <c r="I1321" s="3">
        <v>158701644</v>
      </c>
    </row>
    <row r="1322" spans="1:9" x14ac:dyDescent="0.2">
      <c r="A1322" s="5">
        <v>1334</v>
      </c>
      <c r="B1322" s="7">
        <v>3</v>
      </c>
      <c r="C1322" s="5">
        <v>2</v>
      </c>
      <c r="D1322" s="5">
        <v>2001</v>
      </c>
      <c r="E1322" s="4">
        <v>36925</v>
      </c>
      <c r="F1322" t="s">
        <v>1310</v>
      </c>
      <c r="G1322" s="3">
        <v>40000000</v>
      </c>
      <c r="H1322" s="3">
        <v>66808615</v>
      </c>
      <c r="I1322" s="3">
        <v>145238250</v>
      </c>
    </row>
    <row r="1323" spans="1:9" x14ac:dyDescent="0.2">
      <c r="A1323" s="5">
        <v>1335</v>
      </c>
      <c r="B1323" s="7">
        <v>8</v>
      </c>
      <c r="C1323" s="5">
        <v>28</v>
      </c>
      <c r="D1323" s="5">
        <v>2009</v>
      </c>
      <c r="E1323" s="4">
        <v>40641</v>
      </c>
      <c r="F1323" t="s">
        <v>1311</v>
      </c>
      <c r="G1323" s="3">
        <v>40000000</v>
      </c>
      <c r="H1323" s="3">
        <v>66477700</v>
      </c>
      <c r="I1323" s="3">
        <v>187384627</v>
      </c>
    </row>
    <row r="1324" spans="1:9" x14ac:dyDescent="0.2">
      <c r="A1324" s="5">
        <v>1336</v>
      </c>
      <c r="B1324" s="7">
        <v>4</v>
      </c>
      <c r="C1324" s="5">
        <v>17</v>
      </c>
      <c r="D1324" s="5">
        <v>2009</v>
      </c>
      <c r="E1324" s="4">
        <v>40302</v>
      </c>
      <c r="F1324" t="s">
        <v>1312</v>
      </c>
      <c r="G1324" s="3">
        <v>40000000</v>
      </c>
      <c r="H1324" s="3">
        <v>64167069</v>
      </c>
      <c r="I1324" s="3">
        <v>139474906</v>
      </c>
    </row>
    <row r="1325" spans="1:9" x14ac:dyDescent="0.2">
      <c r="A1325" s="5">
        <v>1337</v>
      </c>
      <c r="B1325" s="7">
        <v>2</v>
      </c>
      <c r="C1325" s="5">
        <v>18</v>
      </c>
      <c r="D1325" s="5">
        <v>2011</v>
      </c>
      <c r="E1325" s="4">
        <v>41062</v>
      </c>
      <c r="F1325" t="s">
        <v>1313</v>
      </c>
      <c r="G1325" s="3">
        <v>40000000</v>
      </c>
      <c r="H1325" s="3">
        <v>63686397</v>
      </c>
      <c r="I1325" s="3">
        <v>136123083</v>
      </c>
    </row>
    <row r="1326" spans="1:9" x14ac:dyDescent="0.2">
      <c r="A1326" s="5">
        <v>1338</v>
      </c>
      <c r="B1326" s="7">
        <v>6</v>
      </c>
      <c r="C1326" s="5">
        <v>4</v>
      </c>
      <c r="D1326" s="5">
        <v>2010</v>
      </c>
      <c r="E1326" s="4">
        <v>40274</v>
      </c>
      <c r="F1326" t="s">
        <v>1314</v>
      </c>
      <c r="G1326" s="3">
        <v>40000000</v>
      </c>
      <c r="H1326" s="3">
        <v>61153526</v>
      </c>
      <c r="I1326" s="3">
        <v>91455875</v>
      </c>
    </row>
    <row r="1327" spans="1:9" x14ac:dyDescent="0.2">
      <c r="A1327" s="5">
        <v>1339</v>
      </c>
      <c r="B1327" s="7">
        <v>11</v>
      </c>
      <c r="C1327" s="5">
        <v>21</v>
      </c>
      <c r="D1327" s="5">
        <v>2003</v>
      </c>
      <c r="E1327" s="4">
        <v>38241</v>
      </c>
      <c r="F1327" t="s">
        <v>1315</v>
      </c>
      <c r="G1327" s="3">
        <v>40000000</v>
      </c>
      <c r="H1327" s="3">
        <v>59588068</v>
      </c>
      <c r="I1327" s="3">
        <v>141484812</v>
      </c>
    </row>
    <row r="1328" spans="1:9" x14ac:dyDescent="0.2">
      <c r="A1328" s="5">
        <v>1340</v>
      </c>
      <c r="B1328" s="7">
        <v>11</v>
      </c>
      <c r="C1328" s="5">
        <v>30</v>
      </c>
      <c r="D1328" s="5">
        <v>2001</v>
      </c>
      <c r="E1328" s="4">
        <v>37783</v>
      </c>
      <c r="F1328" t="s">
        <v>1316</v>
      </c>
      <c r="G1328" s="3">
        <v>40000000</v>
      </c>
      <c r="H1328" s="3">
        <v>58855732</v>
      </c>
      <c r="I1328" s="3">
        <v>58855732</v>
      </c>
    </row>
    <row r="1329" spans="1:9" x14ac:dyDescent="0.2">
      <c r="A1329" s="5">
        <v>1341</v>
      </c>
      <c r="B1329" s="7">
        <v>3</v>
      </c>
      <c r="C1329" s="5">
        <v>18</v>
      </c>
      <c r="D1329" s="5">
        <v>2011</v>
      </c>
      <c r="E1329" s="4">
        <v>41063</v>
      </c>
      <c r="F1329" t="s">
        <v>1317</v>
      </c>
      <c r="G1329" s="3">
        <v>40000000</v>
      </c>
      <c r="H1329" s="3">
        <v>58009200</v>
      </c>
      <c r="I1329" s="3">
        <v>87145086</v>
      </c>
    </row>
    <row r="1330" spans="1:9" x14ac:dyDescent="0.2">
      <c r="A1330" s="5">
        <v>1342</v>
      </c>
      <c r="B1330" s="7">
        <v>10</v>
      </c>
      <c r="C1330" s="5">
        <v>15</v>
      </c>
      <c r="D1330" s="5">
        <v>2004</v>
      </c>
      <c r="E1330" s="4">
        <v>38421</v>
      </c>
      <c r="F1330" t="s">
        <v>1318</v>
      </c>
      <c r="G1330" s="3">
        <v>40000000</v>
      </c>
      <c r="H1330" s="3">
        <v>57887882</v>
      </c>
      <c r="I1330" s="3">
        <v>118097882</v>
      </c>
    </row>
    <row r="1331" spans="1:9" x14ac:dyDescent="0.2">
      <c r="A1331" s="5">
        <v>1343</v>
      </c>
      <c r="B1331" s="7">
        <v>8</v>
      </c>
      <c r="C1331" s="5">
        <v>25</v>
      </c>
      <c r="D1331" s="5">
        <v>2006</v>
      </c>
      <c r="E1331" s="4">
        <v>39455</v>
      </c>
      <c r="F1331" t="s">
        <v>1319</v>
      </c>
      <c r="G1331" s="3">
        <v>40000000</v>
      </c>
      <c r="H1331" s="3">
        <v>57806952</v>
      </c>
      <c r="I1331" s="3">
        <v>58501127</v>
      </c>
    </row>
    <row r="1332" spans="1:9" x14ac:dyDescent="0.2">
      <c r="A1332" s="5">
        <v>1344</v>
      </c>
      <c r="B1332" s="7">
        <v>2</v>
      </c>
      <c r="C1332" s="5">
        <v>15</v>
      </c>
      <c r="D1332" s="5">
        <v>2013</v>
      </c>
      <c r="E1332" s="4">
        <v>41700</v>
      </c>
      <c r="F1332" t="s">
        <v>1320</v>
      </c>
      <c r="G1332" s="3">
        <v>40000000</v>
      </c>
      <c r="H1332" s="3">
        <v>57012977</v>
      </c>
      <c r="I1332" s="3">
        <v>74156610</v>
      </c>
    </row>
    <row r="1333" spans="1:9" x14ac:dyDescent="0.2">
      <c r="A1333" s="5">
        <v>1345</v>
      </c>
      <c r="B1333" s="7">
        <v>7</v>
      </c>
      <c r="C1333" s="5">
        <v>10</v>
      </c>
      <c r="D1333" s="5">
        <v>1998</v>
      </c>
      <c r="E1333" s="4">
        <v>36075</v>
      </c>
      <c r="F1333" t="s">
        <v>1321</v>
      </c>
      <c r="G1333" s="3">
        <v>40000000</v>
      </c>
      <c r="H1333" s="3">
        <v>55143823</v>
      </c>
      <c r="I1333" s="3">
        <v>71743823</v>
      </c>
    </row>
    <row r="1334" spans="1:9" x14ac:dyDescent="0.2">
      <c r="A1334" s="5">
        <v>1346</v>
      </c>
      <c r="B1334" s="7">
        <v>7</v>
      </c>
      <c r="C1334" s="5">
        <v>31</v>
      </c>
      <c r="D1334" s="5">
        <v>1997</v>
      </c>
      <c r="E1334" s="4">
        <v>36348</v>
      </c>
      <c r="F1334" t="s">
        <v>1322</v>
      </c>
      <c r="G1334" s="3">
        <v>40000000</v>
      </c>
      <c r="H1334" s="3">
        <v>54979992</v>
      </c>
      <c r="I1334" s="3">
        <v>87949859</v>
      </c>
    </row>
    <row r="1335" spans="1:9" x14ac:dyDescent="0.2">
      <c r="A1335" s="5">
        <v>1347</v>
      </c>
      <c r="B1335" s="7">
        <v>11</v>
      </c>
      <c r="C1335" s="5">
        <v>26</v>
      </c>
      <c r="D1335" s="5">
        <v>2014</v>
      </c>
      <c r="E1335" s="4">
        <v>42411</v>
      </c>
      <c r="F1335" t="s">
        <v>1323</v>
      </c>
      <c r="G1335" s="3">
        <v>40000000</v>
      </c>
      <c r="H1335" s="3">
        <v>54445357</v>
      </c>
      <c r="I1335" s="3">
        <v>105945357</v>
      </c>
    </row>
    <row r="1336" spans="1:9" x14ac:dyDescent="0.2">
      <c r="A1336" s="5">
        <v>1348</v>
      </c>
      <c r="B1336" s="7">
        <v>1</v>
      </c>
      <c r="C1336" s="5">
        <v>25</v>
      </c>
      <c r="D1336" s="5">
        <v>2002</v>
      </c>
      <c r="E1336" s="4">
        <v>37987</v>
      </c>
      <c r="F1336" t="s">
        <v>1324</v>
      </c>
      <c r="G1336" s="3">
        <v>40000000</v>
      </c>
      <c r="H1336" s="3">
        <v>54228104</v>
      </c>
      <c r="I1336" s="3">
        <v>75389090</v>
      </c>
    </row>
    <row r="1337" spans="1:9" x14ac:dyDescent="0.2">
      <c r="A1337" s="5">
        <v>1349</v>
      </c>
      <c r="B1337" s="7">
        <v>10</v>
      </c>
      <c r="C1337" s="5">
        <v>20</v>
      </c>
      <c r="D1337" s="5">
        <v>2006</v>
      </c>
      <c r="E1337" s="4">
        <v>39304</v>
      </c>
      <c r="F1337" t="s">
        <v>1325</v>
      </c>
      <c r="G1337" s="3">
        <v>40000000</v>
      </c>
      <c r="H1337" s="3">
        <v>53089891</v>
      </c>
      <c r="I1337" s="3">
        <v>104407366</v>
      </c>
    </row>
    <row r="1338" spans="1:9" x14ac:dyDescent="0.2">
      <c r="A1338" s="5">
        <v>1350</v>
      </c>
      <c r="B1338" s="7">
        <v>6</v>
      </c>
      <c r="C1338" s="5">
        <v>16</v>
      </c>
      <c r="D1338" s="5">
        <v>2006</v>
      </c>
      <c r="E1338" s="4">
        <v>39178</v>
      </c>
      <c r="F1338" t="s">
        <v>1326</v>
      </c>
      <c r="G1338" s="3">
        <v>40000000</v>
      </c>
      <c r="H1338" s="3">
        <v>52330111</v>
      </c>
      <c r="I1338" s="3">
        <v>114830111</v>
      </c>
    </row>
    <row r="1339" spans="1:9" x14ac:dyDescent="0.2">
      <c r="A1339" s="5">
        <v>1351</v>
      </c>
      <c r="B1339" s="7">
        <v>7</v>
      </c>
      <c r="C1339" s="5">
        <v>9</v>
      </c>
      <c r="D1339" s="5">
        <v>2010</v>
      </c>
      <c r="E1339" s="4">
        <v>40428</v>
      </c>
      <c r="F1339" t="s">
        <v>1327</v>
      </c>
      <c r="G1339" s="3">
        <v>40000000</v>
      </c>
      <c r="H1339" s="3">
        <v>52000688</v>
      </c>
      <c r="I1339" s="3">
        <v>127234389</v>
      </c>
    </row>
    <row r="1340" spans="1:9" x14ac:dyDescent="0.2">
      <c r="A1340" s="5">
        <v>1352</v>
      </c>
      <c r="B1340" s="7">
        <v>8</v>
      </c>
      <c r="C1340" s="5">
        <v>15</v>
      </c>
      <c r="D1340" s="5">
        <v>2012</v>
      </c>
      <c r="E1340" s="4">
        <v>41341</v>
      </c>
      <c r="F1340" t="s">
        <v>1328</v>
      </c>
      <c r="G1340" s="3">
        <v>40000000</v>
      </c>
      <c r="H1340" s="3">
        <v>51853450</v>
      </c>
      <c r="I1340" s="3">
        <v>55249159</v>
      </c>
    </row>
    <row r="1341" spans="1:9" x14ac:dyDescent="0.2">
      <c r="A1341" s="5">
        <v>1353</v>
      </c>
      <c r="B1341" s="7">
        <v>7</v>
      </c>
      <c r="C1341" s="5">
        <v>31</v>
      </c>
      <c r="D1341" s="5">
        <v>1987</v>
      </c>
      <c r="E1341" s="4">
        <v>32696</v>
      </c>
      <c r="F1341" t="s">
        <v>1329</v>
      </c>
      <c r="G1341" s="3">
        <v>40000000</v>
      </c>
      <c r="H1341" s="3">
        <v>51185000</v>
      </c>
      <c r="I1341" s="3">
        <v>191200000</v>
      </c>
    </row>
    <row r="1342" spans="1:9" x14ac:dyDescent="0.2">
      <c r="A1342" s="5">
        <v>1354</v>
      </c>
      <c r="B1342" s="7">
        <v>12</v>
      </c>
      <c r="C1342" s="5">
        <v>8</v>
      </c>
      <c r="D1342" s="5">
        <v>2006</v>
      </c>
      <c r="E1342" s="4">
        <v>38941</v>
      </c>
      <c r="F1342" t="s">
        <v>1330</v>
      </c>
      <c r="G1342" s="3">
        <v>40000000</v>
      </c>
      <c r="H1342" s="3">
        <v>50866635</v>
      </c>
      <c r="I1342" s="3">
        <v>121032272</v>
      </c>
    </row>
    <row r="1343" spans="1:9" x14ac:dyDescent="0.2">
      <c r="A1343" s="5">
        <v>1355</v>
      </c>
      <c r="B1343" s="7">
        <v>2</v>
      </c>
      <c r="C1343" s="5">
        <v>14</v>
      </c>
      <c r="D1343" s="5">
        <v>2007</v>
      </c>
      <c r="E1343" s="4">
        <v>39480</v>
      </c>
      <c r="F1343" t="s">
        <v>1331</v>
      </c>
      <c r="G1343" s="3">
        <v>40000000</v>
      </c>
      <c r="H1343" s="3">
        <v>50572589</v>
      </c>
      <c r="I1343" s="3">
        <v>146300356</v>
      </c>
    </row>
    <row r="1344" spans="1:9" x14ac:dyDescent="0.2">
      <c r="A1344" s="5">
        <v>1356</v>
      </c>
      <c r="B1344" s="7">
        <v>6</v>
      </c>
      <c r="C1344" s="5">
        <v>18</v>
      </c>
      <c r="D1344" s="5">
        <v>1986</v>
      </c>
      <c r="E1344" s="4">
        <v>31934</v>
      </c>
      <c r="F1344" t="s">
        <v>1332</v>
      </c>
      <c r="G1344" s="3">
        <v>40000000</v>
      </c>
      <c r="H1344" s="3">
        <v>49851591</v>
      </c>
      <c r="I1344" s="3">
        <v>49851591</v>
      </c>
    </row>
    <row r="1345" spans="1:9" x14ac:dyDescent="0.2">
      <c r="A1345" s="5">
        <v>1357</v>
      </c>
      <c r="B1345" s="7">
        <v>3</v>
      </c>
      <c r="C1345" s="5">
        <v>12</v>
      </c>
      <c r="D1345" s="5">
        <v>2004</v>
      </c>
      <c r="E1345" s="4">
        <v>38324</v>
      </c>
      <c r="F1345" t="s">
        <v>1333</v>
      </c>
      <c r="G1345" s="3">
        <v>40000000</v>
      </c>
      <c r="H1345" s="3">
        <v>47958031</v>
      </c>
      <c r="I1345" s="3">
        <v>92111551</v>
      </c>
    </row>
    <row r="1346" spans="1:9" x14ac:dyDescent="0.2">
      <c r="A1346" s="5">
        <v>1358</v>
      </c>
      <c r="B1346" s="7">
        <v>8</v>
      </c>
      <c r="C1346" s="5">
        <v>12</v>
      </c>
      <c r="D1346" s="5">
        <v>2005</v>
      </c>
      <c r="E1346" s="4">
        <v>38694</v>
      </c>
      <c r="F1346" t="s">
        <v>1334</v>
      </c>
      <c r="G1346" s="3">
        <v>40000000</v>
      </c>
      <c r="H1346" s="3">
        <v>47907715</v>
      </c>
      <c r="I1346" s="3">
        <v>92256918</v>
      </c>
    </row>
    <row r="1347" spans="1:9" x14ac:dyDescent="0.2">
      <c r="A1347" s="5">
        <v>1359</v>
      </c>
      <c r="B1347" s="7">
        <v>6</v>
      </c>
      <c r="C1347" s="5">
        <v>20</v>
      </c>
      <c r="D1347" s="5">
        <v>2014</v>
      </c>
      <c r="E1347" s="4">
        <v>42222</v>
      </c>
      <c r="F1347" t="s">
        <v>1335</v>
      </c>
      <c r="G1347" s="3">
        <v>40000000</v>
      </c>
      <c r="H1347" s="3">
        <v>47047013</v>
      </c>
      <c r="I1347" s="3">
        <v>65282732</v>
      </c>
    </row>
    <row r="1348" spans="1:9" x14ac:dyDescent="0.2">
      <c r="A1348" s="5">
        <v>1360</v>
      </c>
      <c r="B1348" s="7">
        <v>5</v>
      </c>
      <c r="C1348" s="5">
        <v>2</v>
      </c>
      <c r="D1348" s="5">
        <v>2008</v>
      </c>
      <c r="E1348" s="4">
        <v>39483</v>
      </c>
      <c r="F1348" t="s">
        <v>1336</v>
      </c>
      <c r="G1348" s="3">
        <v>40000000</v>
      </c>
      <c r="H1348" s="3">
        <v>46012734</v>
      </c>
      <c r="I1348" s="3">
        <v>106548738</v>
      </c>
    </row>
    <row r="1349" spans="1:9" x14ac:dyDescent="0.2">
      <c r="A1349" s="5">
        <v>1361</v>
      </c>
      <c r="B1349" s="7">
        <v>11</v>
      </c>
      <c r="C1349" s="5">
        <v>21</v>
      </c>
      <c r="D1349" s="5">
        <v>1997</v>
      </c>
      <c r="E1349" s="4">
        <v>36049</v>
      </c>
      <c r="F1349" t="s">
        <v>1337</v>
      </c>
      <c r="G1349" s="3">
        <v>40000000</v>
      </c>
      <c r="H1349" s="3">
        <v>45916769</v>
      </c>
      <c r="I1349" s="3">
        <v>45916769</v>
      </c>
    </row>
    <row r="1350" spans="1:9" x14ac:dyDescent="0.2">
      <c r="A1350" s="5">
        <v>1362</v>
      </c>
      <c r="B1350" s="7">
        <v>2</v>
      </c>
      <c r="C1350" s="5">
        <v>7</v>
      </c>
      <c r="D1350" s="5">
        <v>1992</v>
      </c>
      <c r="E1350" s="4">
        <v>33787</v>
      </c>
      <c r="F1350" t="s">
        <v>1338</v>
      </c>
      <c r="G1350" s="3">
        <v>40000000</v>
      </c>
      <c r="H1350" s="3">
        <v>44948240</v>
      </c>
      <c r="I1350" s="3">
        <v>44948240</v>
      </c>
    </row>
    <row r="1351" spans="1:9" x14ac:dyDescent="0.2">
      <c r="A1351" s="5">
        <v>1363</v>
      </c>
      <c r="B1351" s="7">
        <v>12</v>
      </c>
      <c r="C1351" s="5">
        <v>12</v>
      </c>
      <c r="D1351" s="5">
        <v>1997</v>
      </c>
      <c r="E1351" s="4">
        <v>35776</v>
      </c>
      <c r="F1351" t="s">
        <v>1339</v>
      </c>
      <c r="G1351" s="3">
        <v>40000000</v>
      </c>
      <c r="H1351" s="3">
        <v>44212592</v>
      </c>
      <c r="I1351" s="3">
        <v>58250151</v>
      </c>
    </row>
    <row r="1352" spans="1:9" x14ac:dyDescent="0.2">
      <c r="A1352" s="5">
        <v>1364</v>
      </c>
      <c r="B1352" s="7">
        <v>5</v>
      </c>
      <c r="C1352" s="5">
        <v>30</v>
      </c>
      <c r="D1352" s="5">
        <v>2014</v>
      </c>
      <c r="E1352" s="4">
        <v>42526</v>
      </c>
      <c r="F1352" t="s">
        <v>1340</v>
      </c>
      <c r="G1352" s="3">
        <v>40000000</v>
      </c>
      <c r="H1352" s="3">
        <v>42720965</v>
      </c>
      <c r="I1352" s="3">
        <v>86778557</v>
      </c>
    </row>
    <row r="1353" spans="1:9" x14ac:dyDescent="0.2">
      <c r="A1353" s="5">
        <v>1365</v>
      </c>
      <c r="B1353" s="7">
        <v>8</v>
      </c>
      <c r="C1353" s="5">
        <v>12</v>
      </c>
      <c r="D1353" s="5">
        <v>2011</v>
      </c>
      <c r="E1353" s="4">
        <v>40885</v>
      </c>
      <c r="F1353" t="s">
        <v>1341</v>
      </c>
      <c r="G1353" s="3">
        <v>40000000</v>
      </c>
      <c r="H1353" s="3">
        <v>42587643</v>
      </c>
      <c r="I1353" s="3">
        <v>155011165</v>
      </c>
    </row>
    <row r="1354" spans="1:9" x14ac:dyDescent="0.2">
      <c r="A1354" s="5">
        <v>1366</v>
      </c>
      <c r="B1354" s="7">
        <v>4</v>
      </c>
      <c r="C1354" s="5">
        <v>8</v>
      </c>
      <c r="D1354" s="5">
        <v>2005</v>
      </c>
      <c r="E1354" s="4">
        <v>38568</v>
      </c>
      <c r="F1354" t="s">
        <v>1342</v>
      </c>
      <c r="G1354" s="3">
        <v>40000000</v>
      </c>
      <c r="H1354" s="3">
        <v>42071069</v>
      </c>
      <c r="I1354" s="3">
        <v>50071069</v>
      </c>
    </row>
    <row r="1355" spans="1:9" x14ac:dyDescent="0.2">
      <c r="A1355" s="5">
        <v>1367</v>
      </c>
      <c r="B1355" s="7">
        <v>12</v>
      </c>
      <c r="C1355" s="5">
        <v>25</v>
      </c>
      <c r="D1355" s="5">
        <v>2007</v>
      </c>
      <c r="E1355" s="4">
        <v>39825</v>
      </c>
      <c r="F1355" t="s">
        <v>1343</v>
      </c>
      <c r="G1355" s="3">
        <v>40000000</v>
      </c>
      <c r="H1355" s="3">
        <v>41797066</v>
      </c>
      <c r="I1355" s="3">
        <v>128884494</v>
      </c>
    </row>
    <row r="1356" spans="1:9" x14ac:dyDescent="0.2">
      <c r="A1356" s="5">
        <v>1368</v>
      </c>
      <c r="B1356" s="7">
        <v>12</v>
      </c>
      <c r="C1356" s="5">
        <v>25</v>
      </c>
      <c r="D1356" s="5">
        <v>2007</v>
      </c>
      <c r="E1356" s="4">
        <v>39825</v>
      </c>
      <c r="F1356" t="s">
        <v>1344</v>
      </c>
      <c r="G1356" s="3">
        <v>40000000</v>
      </c>
      <c r="H1356" s="3">
        <v>40412817</v>
      </c>
      <c r="I1356" s="3">
        <v>103429755</v>
      </c>
    </row>
    <row r="1357" spans="1:9" x14ac:dyDescent="0.2">
      <c r="A1357" s="5">
        <v>1369</v>
      </c>
      <c r="B1357" s="7">
        <v>7</v>
      </c>
      <c r="C1357" s="5">
        <v>18</v>
      </c>
      <c r="D1357" s="5">
        <v>2014</v>
      </c>
      <c r="E1357" s="4">
        <v>42162</v>
      </c>
      <c r="F1357" t="s">
        <v>1345</v>
      </c>
      <c r="G1357" s="3">
        <v>40000000</v>
      </c>
      <c r="H1357" s="3">
        <v>38543473</v>
      </c>
      <c r="I1357" s="3">
        <v>126069509</v>
      </c>
    </row>
    <row r="1358" spans="1:9" x14ac:dyDescent="0.2">
      <c r="A1358" s="5">
        <v>1370</v>
      </c>
      <c r="B1358" s="7">
        <v>4</v>
      </c>
      <c r="C1358" s="5">
        <v>15</v>
      </c>
      <c r="D1358" s="5">
        <v>2011</v>
      </c>
      <c r="E1358" s="4">
        <v>40972</v>
      </c>
      <c r="F1358" t="s">
        <v>1346</v>
      </c>
      <c r="G1358" s="3">
        <v>40000000</v>
      </c>
      <c r="H1358" s="3">
        <v>38180928</v>
      </c>
      <c r="I1358" s="3">
        <v>95989590</v>
      </c>
    </row>
    <row r="1359" spans="1:9" x14ac:dyDescent="0.2">
      <c r="A1359" s="5">
        <v>1371</v>
      </c>
      <c r="B1359" s="7">
        <v>12</v>
      </c>
      <c r="C1359" s="5">
        <v>21</v>
      </c>
      <c r="D1359" s="5">
        <v>1994</v>
      </c>
      <c r="E1359" s="4">
        <v>34954</v>
      </c>
      <c r="F1359" t="s">
        <v>1347</v>
      </c>
      <c r="G1359" s="3">
        <v>40000000</v>
      </c>
      <c r="H1359" s="3">
        <v>38087756</v>
      </c>
      <c r="I1359" s="3">
        <v>38087756</v>
      </c>
    </row>
    <row r="1360" spans="1:9" x14ac:dyDescent="0.2">
      <c r="A1360" s="5">
        <v>1372</v>
      </c>
      <c r="B1360" s="7">
        <v>8</v>
      </c>
      <c r="C1360" s="5">
        <v>11</v>
      </c>
      <c r="D1360" s="5">
        <v>2000</v>
      </c>
      <c r="E1360" s="4">
        <v>36838</v>
      </c>
      <c r="F1360" t="s">
        <v>1348</v>
      </c>
      <c r="G1360" s="3">
        <v>40000000</v>
      </c>
      <c r="H1360" s="3">
        <v>37752931</v>
      </c>
      <c r="I1360" s="3">
        <v>90717684</v>
      </c>
    </row>
    <row r="1361" spans="1:9" x14ac:dyDescent="0.2">
      <c r="A1361" s="5">
        <v>1373</v>
      </c>
      <c r="B1361" s="7">
        <v>3</v>
      </c>
      <c r="C1361" s="5">
        <v>18</v>
      </c>
      <c r="D1361" s="5">
        <v>2011</v>
      </c>
      <c r="E1361" s="4">
        <v>41063</v>
      </c>
      <c r="F1361" t="s">
        <v>1349</v>
      </c>
      <c r="G1361" s="3">
        <v>40000000</v>
      </c>
      <c r="H1361" s="3">
        <v>37412945</v>
      </c>
      <c r="I1361" s="3">
        <v>101162106</v>
      </c>
    </row>
    <row r="1362" spans="1:9" x14ac:dyDescent="0.2">
      <c r="A1362" s="5">
        <v>1374</v>
      </c>
      <c r="B1362" s="7">
        <v>12</v>
      </c>
      <c r="C1362" s="5">
        <v>19</v>
      </c>
      <c r="D1362" s="5">
        <v>2012</v>
      </c>
      <c r="E1362" s="4">
        <v>41467</v>
      </c>
      <c r="F1362" t="s">
        <v>1350</v>
      </c>
      <c r="G1362" s="3">
        <v>40000000</v>
      </c>
      <c r="H1362" s="3">
        <v>37134215</v>
      </c>
      <c r="I1362" s="3">
        <v>41294674</v>
      </c>
    </row>
    <row r="1363" spans="1:9" x14ac:dyDescent="0.2">
      <c r="A1363" s="5">
        <v>1375</v>
      </c>
      <c r="B1363" s="7">
        <v>8</v>
      </c>
      <c r="C1363" s="5">
        <v>26</v>
      </c>
      <c r="D1363" s="5">
        <v>2011</v>
      </c>
      <c r="E1363" s="4">
        <v>41313</v>
      </c>
      <c r="F1363" t="s">
        <v>1351</v>
      </c>
      <c r="G1363" s="3">
        <v>40000000</v>
      </c>
      <c r="H1363" s="3">
        <v>36665854</v>
      </c>
      <c r="I1363" s="3">
        <v>72295262</v>
      </c>
    </row>
    <row r="1364" spans="1:9" x14ac:dyDescent="0.2">
      <c r="A1364" s="5">
        <v>1376</v>
      </c>
      <c r="B1364" s="7">
        <v>2</v>
      </c>
      <c r="C1364" s="5">
        <v>26</v>
      </c>
      <c r="D1364" s="5">
        <v>1999</v>
      </c>
      <c r="E1364" s="4">
        <v>36924</v>
      </c>
      <c r="F1364" t="s">
        <v>1352</v>
      </c>
      <c r="G1364" s="3">
        <v>40000000</v>
      </c>
      <c r="H1364" s="3">
        <v>36443442</v>
      </c>
      <c r="I1364" s="3">
        <v>96398826</v>
      </c>
    </row>
    <row r="1365" spans="1:9" x14ac:dyDescent="0.2">
      <c r="A1365" s="5">
        <v>1377</v>
      </c>
      <c r="B1365" s="7">
        <v>2</v>
      </c>
      <c r="C1365" s="5">
        <v>18</v>
      </c>
      <c r="D1365" s="5">
        <v>2000</v>
      </c>
      <c r="E1365" s="4">
        <v>37044</v>
      </c>
      <c r="F1365" t="s">
        <v>1353</v>
      </c>
      <c r="G1365" s="3">
        <v>40000000</v>
      </c>
      <c r="H1365" s="3">
        <v>36037909</v>
      </c>
      <c r="I1365" s="3">
        <v>51867723</v>
      </c>
    </row>
    <row r="1366" spans="1:9" x14ac:dyDescent="0.2">
      <c r="A1366" s="5">
        <v>1378</v>
      </c>
      <c r="B1366" s="7">
        <v>3</v>
      </c>
      <c r="C1366" s="5">
        <v>1</v>
      </c>
      <c r="D1366" s="5">
        <v>1991</v>
      </c>
      <c r="E1366" s="4">
        <v>33241</v>
      </c>
      <c r="F1366" t="s">
        <v>1354</v>
      </c>
      <c r="G1366" s="3">
        <v>40000000</v>
      </c>
      <c r="H1366" s="3">
        <v>34416893</v>
      </c>
      <c r="I1366" s="3">
        <v>34416893</v>
      </c>
    </row>
    <row r="1367" spans="1:9" x14ac:dyDescent="0.2">
      <c r="A1367" s="5">
        <v>1379</v>
      </c>
      <c r="B1367" s="7">
        <v>8</v>
      </c>
      <c r="C1367" s="5">
        <v>20</v>
      </c>
      <c r="D1367" s="5">
        <v>1999</v>
      </c>
      <c r="E1367" s="4">
        <v>36746</v>
      </c>
      <c r="F1367" t="s">
        <v>1355</v>
      </c>
      <c r="G1367" s="3">
        <v>40000000</v>
      </c>
      <c r="H1367" s="3">
        <v>33864342</v>
      </c>
      <c r="I1367" s="3">
        <v>53864342</v>
      </c>
    </row>
    <row r="1368" spans="1:9" x14ac:dyDescent="0.2">
      <c r="A1368" s="5">
        <v>1380</v>
      </c>
      <c r="B1368" s="7">
        <v>10</v>
      </c>
      <c r="C1368" s="5">
        <v>20</v>
      </c>
      <c r="D1368" s="5">
        <v>2000</v>
      </c>
      <c r="E1368" s="4">
        <v>37113</v>
      </c>
      <c r="F1368" t="s">
        <v>1356</v>
      </c>
      <c r="G1368" s="3">
        <v>40000000</v>
      </c>
      <c r="H1368" s="3">
        <v>33508922</v>
      </c>
      <c r="I1368" s="3">
        <v>55696705</v>
      </c>
    </row>
    <row r="1369" spans="1:9" x14ac:dyDescent="0.2">
      <c r="A1369" s="5">
        <v>1381</v>
      </c>
      <c r="B1369" s="7">
        <v>4</v>
      </c>
      <c r="C1369" s="5">
        <v>8</v>
      </c>
      <c r="D1369" s="5">
        <v>2011</v>
      </c>
      <c r="E1369" s="4">
        <v>40759</v>
      </c>
      <c r="F1369" t="s">
        <v>1357</v>
      </c>
      <c r="G1369" s="3">
        <v>40000000</v>
      </c>
      <c r="H1369" s="3">
        <v>33035397</v>
      </c>
      <c r="I1369" s="3">
        <v>47787943</v>
      </c>
    </row>
    <row r="1370" spans="1:9" x14ac:dyDescent="0.2">
      <c r="A1370" s="5">
        <v>1382</v>
      </c>
      <c r="B1370" s="7">
        <v>3</v>
      </c>
      <c r="C1370" s="5">
        <v>21</v>
      </c>
      <c r="D1370" s="5">
        <v>2008</v>
      </c>
      <c r="E1370" s="4">
        <v>40059</v>
      </c>
      <c r="F1370" t="s">
        <v>1358</v>
      </c>
      <c r="G1370" s="3">
        <v>40000000</v>
      </c>
      <c r="H1370" s="3">
        <v>32862104</v>
      </c>
      <c r="I1370" s="3">
        <v>49686263</v>
      </c>
    </row>
    <row r="1371" spans="1:9" x14ac:dyDescent="0.2">
      <c r="A1371" s="5">
        <v>1383</v>
      </c>
      <c r="B1371" s="7">
        <v>12</v>
      </c>
      <c r="C1371" s="5">
        <v>21</v>
      </c>
      <c r="D1371" s="5">
        <v>2016</v>
      </c>
      <c r="E1371" s="4">
        <v>42990</v>
      </c>
      <c r="F1371" t="s">
        <v>1359</v>
      </c>
      <c r="G1371" s="3">
        <v>40000000</v>
      </c>
      <c r="H1371" s="3">
        <v>31886361</v>
      </c>
      <c r="I1371" s="3">
        <v>49064425</v>
      </c>
    </row>
    <row r="1372" spans="1:9" x14ac:dyDescent="0.2">
      <c r="A1372" s="5">
        <v>1384</v>
      </c>
      <c r="B1372" s="7">
        <v>12</v>
      </c>
      <c r="C1372" s="5">
        <v>25</v>
      </c>
      <c r="D1372" s="5">
        <v>2011</v>
      </c>
      <c r="E1372" s="4">
        <v>41286</v>
      </c>
      <c r="F1372" t="s">
        <v>1360</v>
      </c>
      <c r="G1372" s="3">
        <v>40000000</v>
      </c>
      <c r="H1372" s="3">
        <v>31847881</v>
      </c>
      <c r="I1372" s="3">
        <v>55247881</v>
      </c>
    </row>
    <row r="1373" spans="1:9" x14ac:dyDescent="0.2">
      <c r="A1373" s="5">
        <v>1385</v>
      </c>
      <c r="B1373" s="7">
        <v>7</v>
      </c>
      <c r="C1373" s="5">
        <v>1</v>
      </c>
      <c r="D1373" s="5">
        <v>1994</v>
      </c>
      <c r="E1373" s="4">
        <v>34341</v>
      </c>
      <c r="F1373" t="s">
        <v>1361</v>
      </c>
      <c r="G1373" s="3">
        <v>40000000</v>
      </c>
      <c r="H1373" s="3">
        <v>31835600</v>
      </c>
      <c r="I1373" s="3">
        <v>31835600</v>
      </c>
    </row>
    <row r="1374" spans="1:9" x14ac:dyDescent="0.2">
      <c r="A1374" s="5">
        <v>1386</v>
      </c>
      <c r="B1374" s="7">
        <v>11</v>
      </c>
      <c r="C1374" s="5">
        <v>10</v>
      </c>
      <c r="D1374" s="5">
        <v>2010</v>
      </c>
      <c r="E1374" s="4">
        <v>40462</v>
      </c>
      <c r="F1374" t="s">
        <v>1362</v>
      </c>
      <c r="G1374" s="3">
        <v>40000000</v>
      </c>
      <c r="H1374" s="3">
        <v>31011732</v>
      </c>
      <c r="I1374" s="3">
        <v>59795070</v>
      </c>
    </row>
    <row r="1375" spans="1:9" x14ac:dyDescent="0.2">
      <c r="A1375" s="5">
        <v>1387</v>
      </c>
      <c r="B1375" s="7">
        <v>11</v>
      </c>
      <c r="C1375" s="5">
        <v>9</v>
      </c>
      <c r="D1375" s="5">
        <v>2005</v>
      </c>
      <c r="E1375" s="4">
        <v>38606</v>
      </c>
      <c r="F1375" t="s">
        <v>1363</v>
      </c>
      <c r="G1375" s="3">
        <v>40000000</v>
      </c>
      <c r="H1375" s="3">
        <v>30981850</v>
      </c>
      <c r="I1375" s="3">
        <v>46666955</v>
      </c>
    </row>
    <row r="1376" spans="1:9" x14ac:dyDescent="0.2">
      <c r="A1376" s="5">
        <v>1388</v>
      </c>
      <c r="B1376" s="7">
        <v>8</v>
      </c>
      <c r="C1376" s="5">
        <v>25</v>
      </c>
      <c r="D1376" s="5">
        <v>2000</v>
      </c>
      <c r="E1376" s="4">
        <v>37264</v>
      </c>
      <c r="F1376" t="s">
        <v>1364</v>
      </c>
      <c r="G1376" s="3">
        <v>40000000</v>
      </c>
      <c r="H1376" s="3">
        <v>30199105</v>
      </c>
      <c r="I1376" s="3">
        <v>30199105</v>
      </c>
    </row>
    <row r="1377" spans="1:9" x14ac:dyDescent="0.2">
      <c r="A1377" s="5">
        <v>1389</v>
      </c>
      <c r="B1377" s="7">
        <v>12</v>
      </c>
      <c r="C1377" s="5">
        <v>25</v>
      </c>
      <c r="D1377" s="5">
        <v>2013</v>
      </c>
      <c r="E1377" s="4">
        <v>42016</v>
      </c>
      <c r="F1377" t="s">
        <v>1365</v>
      </c>
      <c r="G1377" s="3">
        <v>40000000</v>
      </c>
      <c r="H1377" s="3">
        <v>29807260</v>
      </c>
      <c r="I1377" s="3">
        <v>69807260</v>
      </c>
    </row>
    <row r="1378" spans="1:9" x14ac:dyDescent="0.2">
      <c r="A1378" s="5">
        <v>1390</v>
      </c>
      <c r="B1378" s="7">
        <v>8</v>
      </c>
      <c r="C1378" s="5">
        <v>11</v>
      </c>
      <c r="D1378" s="5">
        <v>2000</v>
      </c>
      <c r="E1378" s="4">
        <v>36838</v>
      </c>
      <c r="F1378" t="s">
        <v>1366</v>
      </c>
      <c r="G1378" s="3">
        <v>40000000</v>
      </c>
      <c r="H1378" s="3">
        <v>29374178</v>
      </c>
      <c r="I1378" s="3">
        <v>40435694</v>
      </c>
    </row>
    <row r="1379" spans="1:9" x14ac:dyDescent="0.2">
      <c r="A1379" s="5">
        <v>1391</v>
      </c>
      <c r="B1379" s="7">
        <v>11</v>
      </c>
      <c r="C1379" s="5">
        <v>23</v>
      </c>
      <c r="D1379" s="5">
        <v>2005</v>
      </c>
      <c r="E1379" s="4">
        <v>39032</v>
      </c>
      <c r="F1379" t="s">
        <v>1367</v>
      </c>
      <c r="G1379" s="3">
        <v>40000000</v>
      </c>
      <c r="H1379" s="3">
        <v>29077547</v>
      </c>
      <c r="I1379" s="3">
        <v>31670620</v>
      </c>
    </row>
    <row r="1380" spans="1:9" x14ac:dyDescent="0.2">
      <c r="A1380" s="5">
        <v>1392</v>
      </c>
      <c r="B1380" s="7">
        <v>4</v>
      </c>
      <c r="C1380" s="5">
        <v>2</v>
      </c>
      <c r="D1380" s="5">
        <v>1999</v>
      </c>
      <c r="E1380" s="4">
        <v>36195</v>
      </c>
      <c r="F1380" t="s">
        <v>1368</v>
      </c>
      <c r="G1380" s="3">
        <v>40000000</v>
      </c>
      <c r="H1380" s="3">
        <v>28544120</v>
      </c>
      <c r="I1380" s="3">
        <v>28544120</v>
      </c>
    </row>
    <row r="1381" spans="1:9" x14ac:dyDescent="0.2">
      <c r="A1381" s="5">
        <v>1393</v>
      </c>
      <c r="B1381" s="7">
        <v>8</v>
      </c>
      <c r="C1381" s="5">
        <v>11</v>
      </c>
      <c r="D1381" s="5">
        <v>2017</v>
      </c>
      <c r="E1381" s="4">
        <v>43047</v>
      </c>
      <c r="F1381" t="s">
        <v>1369</v>
      </c>
      <c r="G1381" s="3">
        <v>40000000</v>
      </c>
      <c r="H1381" s="3">
        <v>28370522</v>
      </c>
      <c r="I1381" s="3">
        <v>41100475</v>
      </c>
    </row>
    <row r="1382" spans="1:9" x14ac:dyDescent="0.2">
      <c r="A1382" s="5">
        <v>1394</v>
      </c>
      <c r="B1382" s="7">
        <v>8</v>
      </c>
      <c r="C1382" s="5">
        <v>23</v>
      </c>
      <c r="D1382" s="5">
        <v>1996</v>
      </c>
      <c r="E1382" s="4">
        <v>35742</v>
      </c>
      <c r="F1382" t="s">
        <v>1370</v>
      </c>
      <c r="G1382" s="3">
        <v>40000000</v>
      </c>
      <c r="H1382" s="3">
        <v>27682712</v>
      </c>
      <c r="I1382" s="3">
        <v>27682712</v>
      </c>
    </row>
    <row r="1383" spans="1:9" x14ac:dyDescent="0.2">
      <c r="A1383" s="5">
        <v>1395</v>
      </c>
      <c r="B1383" s="7">
        <v>9</v>
      </c>
      <c r="C1383" s="5">
        <v>7</v>
      </c>
      <c r="D1383" s="5">
        <v>2001</v>
      </c>
      <c r="E1383" s="4">
        <v>37081</v>
      </c>
      <c r="F1383" t="s">
        <v>1371</v>
      </c>
      <c r="G1383" s="3">
        <v>40000000</v>
      </c>
      <c r="H1383" s="3">
        <v>27053815</v>
      </c>
      <c r="I1383" s="3">
        <v>27053815</v>
      </c>
    </row>
    <row r="1384" spans="1:9" x14ac:dyDescent="0.2">
      <c r="A1384" s="5">
        <v>1396</v>
      </c>
      <c r="B1384" s="7">
        <v>1</v>
      </c>
      <c r="C1384" s="5">
        <v>27</v>
      </c>
      <c r="D1384" s="5">
        <v>2017</v>
      </c>
      <c r="E1384" s="4">
        <v>43525</v>
      </c>
      <c r="F1384" t="s">
        <v>1372</v>
      </c>
      <c r="G1384" s="3">
        <v>40000000</v>
      </c>
      <c r="H1384" s="3">
        <v>26844692</v>
      </c>
      <c r="I1384" s="3">
        <v>307353906</v>
      </c>
    </row>
    <row r="1385" spans="1:9" x14ac:dyDescent="0.2">
      <c r="A1385" s="5">
        <v>1397</v>
      </c>
      <c r="B1385" s="7">
        <v>2</v>
      </c>
      <c r="C1385" s="5">
        <v>29</v>
      </c>
      <c r="D1385" s="5">
        <v>2008</v>
      </c>
      <c r="E1385" s="4">
        <v>40300</v>
      </c>
      <c r="F1385" t="s">
        <v>1373</v>
      </c>
      <c r="G1385" s="3">
        <v>40000000</v>
      </c>
      <c r="H1385" s="3">
        <v>26814957</v>
      </c>
      <c r="I1385" s="3">
        <v>78269970</v>
      </c>
    </row>
    <row r="1386" spans="1:9" x14ac:dyDescent="0.2">
      <c r="A1386" s="5">
        <v>1398</v>
      </c>
      <c r="B1386" s="7">
        <v>6</v>
      </c>
      <c r="C1386" s="5">
        <v>30</v>
      </c>
      <c r="D1386" s="5">
        <v>2017</v>
      </c>
      <c r="E1386" s="4">
        <v>43622</v>
      </c>
      <c r="F1386" t="s">
        <v>1374</v>
      </c>
      <c r="G1386" s="3">
        <v>40000000</v>
      </c>
      <c r="H1386" s="3">
        <v>25584504</v>
      </c>
      <c r="I1386" s="3">
        <v>31192743</v>
      </c>
    </row>
    <row r="1387" spans="1:9" x14ac:dyDescent="0.2">
      <c r="A1387" s="5">
        <v>1399</v>
      </c>
      <c r="B1387" s="7">
        <v>2</v>
      </c>
      <c r="C1387" s="5">
        <v>16</v>
      </c>
      <c r="D1387" s="5">
        <v>2001</v>
      </c>
      <c r="E1387" s="4">
        <v>37348</v>
      </c>
      <c r="F1387" t="s">
        <v>1375</v>
      </c>
      <c r="G1387" s="3">
        <v>40000000</v>
      </c>
      <c r="H1387" s="3">
        <v>25288103</v>
      </c>
      <c r="I1387" s="3">
        <v>65754228</v>
      </c>
    </row>
    <row r="1388" spans="1:9" x14ac:dyDescent="0.2">
      <c r="A1388" s="5">
        <v>1400</v>
      </c>
      <c r="B1388" s="7">
        <v>4</v>
      </c>
      <c r="C1388" s="5">
        <v>5</v>
      </c>
      <c r="D1388" s="5">
        <v>2007</v>
      </c>
      <c r="E1388" s="4">
        <v>39206</v>
      </c>
      <c r="F1388" t="s">
        <v>1376</v>
      </c>
      <c r="G1388" s="3">
        <v>40000000</v>
      </c>
      <c r="H1388" s="3">
        <v>25126214</v>
      </c>
      <c r="I1388" s="3">
        <v>62226214</v>
      </c>
    </row>
    <row r="1389" spans="1:9" x14ac:dyDescent="0.2">
      <c r="A1389" s="5">
        <v>1401</v>
      </c>
      <c r="B1389" s="7">
        <v>1</v>
      </c>
      <c r="C1389" s="5">
        <v>7</v>
      </c>
      <c r="D1389" s="5">
        <v>2011</v>
      </c>
      <c r="E1389" s="4">
        <v>40725</v>
      </c>
      <c r="F1389" t="s">
        <v>1377</v>
      </c>
      <c r="G1389" s="3">
        <v>40000000</v>
      </c>
      <c r="H1389" s="3">
        <v>24827228</v>
      </c>
      <c r="I1389" s="3">
        <v>91126600</v>
      </c>
    </row>
    <row r="1390" spans="1:9" x14ac:dyDescent="0.2">
      <c r="A1390" s="5">
        <v>1402</v>
      </c>
      <c r="B1390" s="7">
        <v>6</v>
      </c>
      <c r="C1390" s="5">
        <v>3</v>
      </c>
      <c r="D1390" s="5">
        <v>1994</v>
      </c>
      <c r="E1390" s="4">
        <v>34399</v>
      </c>
      <c r="F1390" t="s">
        <v>1378</v>
      </c>
      <c r="G1390" s="3">
        <v>40000000</v>
      </c>
      <c r="H1390" s="3">
        <v>24172899</v>
      </c>
      <c r="I1390" s="3">
        <v>24172899</v>
      </c>
    </row>
    <row r="1391" spans="1:9" x14ac:dyDescent="0.2">
      <c r="A1391" s="5">
        <v>1403</v>
      </c>
      <c r="B1391" s="7">
        <v>5</v>
      </c>
      <c r="C1391" s="5">
        <v>15</v>
      </c>
      <c r="D1391" s="5">
        <v>1998</v>
      </c>
      <c r="E1391" s="4">
        <v>36224</v>
      </c>
      <c r="F1391" t="s">
        <v>1379</v>
      </c>
      <c r="G1391" s="3">
        <v>40000000</v>
      </c>
      <c r="H1391" s="3">
        <v>22772500</v>
      </c>
      <c r="I1391" s="3">
        <v>38172500</v>
      </c>
    </row>
    <row r="1392" spans="1:9" x14ac:dyDescent="0.2">
      <c r="A1392" s="5">
        <v>1404</v>
      </c>
      <c r="B1392" s="7">
        <v>9</v>
      </c>
      <c r="C1392" s="5">
        <v>6</v>
      </c>
      <c r="D1392" s="5">
        <v>2002</v>
      </c>
      <c r="E1392" s="4">
        <v>37416</v>
      </c>
      <c r="F1392" t="s">
        <v>1380</v>
      </c>
      <c r="G1392" s="3">
        <v>40000000</v>
      </c>
      <c r="H1392" s="3">
        <v>22433915</v>
      </c>
      <c r="I1392" s="3">
        <v>22433915</v>
      </c>
    </row>
    <row r="1393" spans="1:9" x14ac:dyDescent="0.2">
      <c r="A1393" s="5">
        <v>1405</v>
      </c>
      <c r="B1393" s="7">
        <v>1</v>
      </c>
      <c r="C1393" s="5">
        <v>15</v>
      </c>
      <c r="D1393" s="5">
        <v>1999</v>
      </c>
      <c r="E1393" s="4">
        <v>36586</v>
      </c>
      <c r="F1393" t="s">
        <v>1381</v>
      </c>
      <c r="G1393" s="3">
        <v>40000000</v>
      </c>
      <c r="H1393" s="3">
        <v>22365133</v>
      </c>
      <c r="I1393" s="3">
        <v>22365133</v>
      </c>
    </row>
    <row r="1394" spans="1:9" x14ac:dyDescent="0.2">
      <c r="A1394" s="5">
        <v>1406</v>
      </c>
      <c r="B1394" s="7">
        <v>1</v>
      </c>
      <c r="C1394" s="5">
        <v>16</v>
      </c>
      <c r="D1394" s="5">
        <v>2004</v>
      </c>
      <c r="E1394" s="4">
        <v>38443</v>
      </c>
      <c r="F1394" t="s">
        <v>1382</v>
      </c>
      <c r="G1394" s="3">
        <v>40000000</v>
      </c>
      <c r="H1394" s="3">
        <v>21176322</v>
      </c>
      <c r="I1394" s="3">
        <v>46176322</v>
      </c>
    </row>
    <row r="1395" spans="1:9" x14ac:dyDescent="0.2">
      <c r="A1395" s="5">
        <v>1407</v>
      </c>
      <c r="B1395" s="7">
        <v>11</v>
      </c>
      <c r="C1395" s="5">
        <v>13</v>
      </c>
      <c r="D1395" s="5">
        <v>2009</v>
      </c>
      <c r="E1395" s="4">
        <v>40189</v>
      </c>
      <c r="F1395" t="s">
        <v>1383</v>
      </c>
      <c r="G1395" s="3">
        <v>40000000</v>
      </c>
      <c r="H1395" s="3">
        <v>21002919</v>
      </c>
      <c r="I1395" s="3">
        <v>47085064</v>
      </c>
    </row>
    <row r="1396" spans="1:9" x14ac:dyDescent="0.2">
      <c r="A1396" s="5">
        <v>1408</v>
      </c>
      <c r="B1396" s="7">
        <v>9</v>
      </c>
      <c r="C1396" s="5">
        <v>22</v>
      </c>
      <c r="D1396" s="5">
        <v>1995</v>
      </c>
      <c r="E1396" s="4">
        <v>35347</v>
      </c>
      <c r="F1396" t="s">
        <v>1384</v>
      </c>
      <c r="G1396" s="3">
        <v>40000000</v>
      </c>
      <c r="H1396" s="3">
        <v>20350754</v>
      </c>
      <c r="I1396" s="3">
        <v>37750754</v>
      </c>
    </row>
    <row r="1397" spans="1:9" x14ac:dyDescent="0.2">
      <c r="A1397" s="5">
        <v>1409</v>
      </c>
      <c r="B1397" s="7">
        <v>2</v>
      </c>
      <c r="C1397" s="5">
        <v>16</v>
      </c>
      <c r="D1397" s="5">
        <v>1996</v>
      </c>
      <c r="E1397" s="4">
        <v>35522</v>
      </c>
      <c r="F1397" t="s">
        <v>1385</v>
      </c>
      <c r="G1397" s="3">
        <v>40000000</v>
      </c>
      <c r="H1397" s="3">
        <v>20278055</v>
      </c>
      <c r="I1397" s="3">
        <v>20278055</v>
      </c>
    </row>
    <row r="1398" spans="1:9" x14ac:dyDescent="0.2">
      <c r="A1398" s="5">
        <v>1410</v>
      </c>
      <c r="B1398" s="7">
        <v>2</v>
      </c>
      <c r="C1398" s="5">
        <v>3</v>
      </c>
      <c r="D1398" s="5">
        <v>2012</v>
      </c>
      <c r="E1398" s="4">
        <v>40970</v>
      </c>
      <c r="F1398" t="s">
        <v>1386</v>
      </c>
      <c r="G1398" s="3">
        <v>40000000</v>
      </c>
      <c r="H1398" s="3">
        <v>20157300</v>
      </c>
      <c r="I1398" s="3">
        <v>25268680</v>
      </c>
    </row>
    <row r="1399" spans="1:9" x14ac:dyDescent="0.2">
      <c r="A1399" s="5">
        <v>1411</v>
      </c>
      <c r="B1399" s="7">
        <v>12</v>
      </c>
      <c r="C1399" s="5">
        <v>21</v>
      </c>
      <c r="D1399" s="5">
        <v>2012</v>
      </c>
      <c r="E1399" s="4">
        <v>41529</v>
      </c>
      <c r="F1399" t="s">
        <v>1387</v>
      </c>
      <c r="G1399" s="3">
        <v>40000000</v>
      </c>
      <c r="H1399" s="3">
        <v>19019882</v>
      </c>
      <c r="I1399" s="3">
        <v>169590606</v>
      </c>
    </row>
    <row r="1400" spans="1:9" x14ac:dyDescent="0.2">
      <c r="A1400" s="5">
        <v>1412</v>
      </c>
      <c r="B1400" s="7">
        <v>3</v>
      </c>
      <c r="C1400" s="5">
        <v>9</v>
      </c>
      <c r="D1400" s="5">
        <v>2012</v>
      </c>
      <c r="E1400" s="4">
        <v>41155</v>
      </c>
      <c r="F1400" t="s">
        <v>1388</v>
      </c>
      <c r="G1400" s="3">
        <v>40000000</v>
      </c>
      <c r="H1400" s="3">
        <v>18450127</v>
      </c>
      <c r="I1400" s="3">
        <v>20790486</v>
      </c>
    </row>
    <row r="1401" spans="1:9" x14ac:dyDescent="0.2">
      <c r="A1401" s="5">
        <v>1413</v>
      </c>
      <c r="B1401" s="7">
        <v>10</v>
      </c>
      <c r="C1401" s="5">
        <v>20</v>
      </c>
      <c r="D1401" s="5">
        <v>2006</v>
      </c>
      <c r="E1401" s="4">
        <v>39304</v>
      </c>
      <c r="F1401" t="s">
        <v>1389</v>
      </c>
      <c r="G1401" s="3">
        <v>40000000</v>
      </c>
      <c r="H1401" s="3">
        <v>15962471</v>
      </c>
      <c r="I1401" s="3">
        <v>60862471</v>
      </c>
    </row>
    <row r="1402" spans="1:9" x14ac:dyDescent="0.2">
      <c r="A1402" s="5">
        <v>1415</v>
      </c>
      <c r="B1402" s="7">
        <v>10</v>
      </c>
      <c r="C1402" s="5">
        <v>6</v>
      </c>
      <c r="D1402" s="5">
        <v>2000</v>
      </c>
      <c r="E1402" s="4">
        <v>36687</v>
      </c>
      <c r="F1402" t="s">
        <v>1390</v>
      </c>
      <c r="G1402" s="3">
        <v>40000000</v>
      </c>
      <c r="H1402" s="3">
        <v>14967182</v>
      </c>
      <c r="I1402" s="3">
        <v>19417182</v>
      </c>
    </row>
    <row r="1403" spans="1:9" x14ac:dyDescent="0.2">
      <c r="A1403" s="5">
        <v>1416</v>
      </c>
      <c r="B1403" s="7">
        <v>4</v>
      </c>
      <c r="C1403" s="5">
        <v>21</v>
      </c>
      <c r="D1403" s="5">
        <v>1995</v>
      </c>
      <c r="E1403" s="4">
        <v>35312</v>
      </c>
      <c r="F1403" t="s">
        <v>1391</v>
      </c>
      <c r="G1403" s="3">
        <v>40000000</v>
      </c>
      <c r="H1403" s="3">
        <v>14942422</v>
      </c>
      <c r="I1403" s="3">
        <v>14942422</v>
      </c>
    </row>
    <row r="1404" spans="1:9" x14ac:dyDescent="0.2">
      <c r="A1404" s="5">
        <v>1417</v>
      </c>
      <c r="B1404" s="7">
        <v>4</v>
      </c>
      <c r="C1404" s="5">
        <v>26</v>
      </c>
      <c r="D1404" s="5">
        <v>2002</v>
      </c>
      <c r="E1404" s="4">
        <v>38021</v>
      </c>
      <c r="F1404" t="s">
        <v>1392</v>
      </c>
      <c r="G1404" s="3">
        <v>40000000</v>
      </c>
      <c r="H1404" s="3">
        <v>14448589</v>
      </c>
      <c r="I1404" s="3">
        <v>14448589</v>
      </c>
    </row>
    <row r="1405" spans="1:9" x14ac:dyDescent="0.2">
      <c r="A1405" s="5">
        <v>1418</v>
      </c>
      <c r="B1405" s="7">
        <v>5</v>
      </c>
      <c r="C1405" s="5">
        <v>15</v>
      </c>
      <c r="D1405" s="5">
        <v>1987</v>
      </c>
      <c r="E1405" s="4">
        <v>32207</v>
      </c>
      <c r="F1405" t="s">
        <v>1393</v>
      </c>
      <c r="G1405" s="3">
        <v>40000000</v>
      </c>
      <c r="H1405" s="3">
        <v>14375181</v>
      </c>
      <c r="I1405" s="3">
        <v>14375181</v>
      </c>
    </row>
    <row r="1406" spans="1:9" x14ac:dyDescent="0.2">
      <c r="A1406" s="5">
        <v>1419</v>
      </c>
      <c r="B1406" s="7">
        <v>2</v>
      </c>
      <c r="C1406" s="5">
        <v>28</v>
      </c>
      <c r="D1406" s="5">
        <v>1992</v>
      </c>
      <c r="E1406" s="4">
        <v>34426</v>
      </c>
      <c r="F1406" t="s">
        <v>1394</v>
      </c>
      <c r="G1406" s="3">
        <v>40000000</v>
      </c>
      <c r="H1406" s="3">
        <v>14358033</v>
      </c>
      <c r="I1406" s="3">
        <v>14358033</v>
      </c>
    </row>
    <row r="1407" spans="1:9" x14ac:dyDescent="0.2">
      <c r="A1407" s="5">
        <v>1420</v>
      </c>
      <c r="B1407" s="7">
        <v>10</v>
      </c>
      <c r="C1407" s="5">
        <v>23</v>
      </c>
      <c r="D1407" s="5">
        <v>2009</v>
      </c>
      <c r="E1407" s="4">
        <v>40492</v>
      </c>
      <c r="F1407" t="s">
        <v>1395</v>
      </c>
      <c r="G1407" s="3">
        <v>40000000</v>
      </c>
      <c r="H1407" s="3">
        <v>14279575</v>
      </c>
      <c r="I1407" s="3">
        <v>19756077</v>
      </c>
    </row>
    <row r="1408" spans="1:9" x14ac:dyDescent="0.2">
      <c r="A1408" s="5">
        <v>1421</v>
      </c>
      <c r="B1408" s="7">
        <v>10</v>
      </c>
      <c r="C1408" s="5">
        <v>23</v>
      </c>
      <c r="D1408" s="5">
        <v>2009</v>
      </c>
      <c r="E1408" s="4">
        <v>40492</v>
      </c>
      <c r="F1408" t="s">
        <v>1396</v>
      </c>
      <c r="G1408" s="3">
        <v>40000000</v>
      </c>
      <c r="H1408" s="3">
        <v>14046595</v>
      </c>
      <c r="I1408" s="3">
        <v>39753957</v>
      </c>
    </row>
    <row r="1409" spans="1:9" x14ac:dyDescent="0.2">
      <c r="A1409" s="5">
        <v>1422</v>
      </c>
      <c r="B1409" s="7">
        <v>5</v>
      </c>
      <c r="C1409" s="5">
        <v>7</v>
      </c>
      <c r="D1409" s="5">
        <v>2004</v>
      </c>
      <c r="E1409" s="4">
        <v>38173</v>
      </c>
      <c r="F1409" t="s">
        <v>1397</v>
      </c>
      <c r="G1409" s="3">
        <v>40000000</v>
      </c>
      <c r="H1409" s="3">
        <v>14018364</v>
      </c>
      <c r="I1409" s="3">
        <v>21215882</v>
      </c>
    </row>
    <row r="1410" spans="1:9" x14ac:dyDescent="0.2">
      <c r="A1410" s="5">
        <v>1423</v>
      </c>
      <c r="B1410" s="7">
        <v>3</v>
      </c>
      <c r="C1410" s="5">
        <v>12</v>
      </c>
      <c r="D1410" s="5">
        <v>1999</v>
      </c>
      <c r="E1410" s="4">
        <v>36497</v>
      </c>
      <c r="F1410" t="s">
        <v>1398</v>
      </c>
      <c r="G1410" s="3">
        <v>40000000</v>
      </c>
      <c r="H1410" s="3">
        <v>13508635</v>
      </c>
      <c r="I1410" s="3">
        <v>13508635</v>
      </c>
    </row>
    <row r="1411" spans="1:9" x14ac:dyDescent="0.2">
      <c r="A1411" s="5">
        <v>1424</v>
      </c>
      <c r="B1411" s="7">
        <v>11</v>
      </c>
      <c r="C1411" s="5">
        <v>5</v>
      </c>
      <c r="D1411" s="5">
        <v>2004</v>
      </c>
      <c r="E1411" s="4">
        <v>38118</v>
      </c>
      <c r="F1411" t="s">
        <v>1399</v>
      </c>
      <c r="G1411" s="3">
        <v>40000000</v>
      </c>
      <c r="H1411" s="3">
        <v>13395939</v>
      </c>
      <c r="I1411" s="3">
        <v>35195939</v>
      </c>
    </row>
    <row r="1412" spans="1:9" x14ac:dyDescent="0.2">
      <c r="A1412" s="5">
        <v>1425</v>
      </c>
      <c r="B1412" s="7">
        <v>8</v>
      </c>
      <c r="C1412" s="5">
        <v>30</v>
      </c>
      <c r="D1412" s="5">
        <v>2002</v>
      </c>
      <c r="E1412" s="4">
        <v>38146</v>
      </c>
      <c r="F1412" t="s">
        <v>1400</v>
      </c>
      <c r="G1412" s="3">
        <v>40000000</v>
      </c>
      <c r="H1412" s="3">
        <v>13208023</v>
      </c>
      <c r="I1412" s="3">
        <v>13208023</v>
      </c>
    </row>
    <row r="1413" spans="1:9" x14ac:dyDescent="0.2">
      <c r="A1413" s="5">
        <v>1426</v>
      </c>
      <c r="B1413" s="7">
        <v>11</v>
      </c>
      <c r="C1413" s="5">
        <v>7</v>
      </c>
      <c r="D1413" s="5">
        <v>2008</v>
      </c>
      <c r="E1413" s="4">
        <v>39640</v>
      </c>
      <c r="F1413" t="s">
        <v>1401</v>
      </c>
      <c r="G1413" s="3">
        <v>40000000</v>
      </c>
      <c r="H1413" s="3">
        <v>12082391</v>
      </c>
      <c r="I1413" s="3">
        <v>12345883</v>
      </c>
    </row>
    <row r="1414" spans="1:9" x14ac:dyDescent="0.2">
      <c r="A1414" s="5">
        <v>1427</v>
      </c>
      <c r="B1414" s="7">
        <v>3</v>
      </c>
      <c r="C1414" s="5">
        <v>20</v>
      </c>
      <c r="D1414" s="5">
        <v>2015</v>
      </c>
      <c r="E1414" s="4">
        <v>42585</v>
      </c>
      <c r="F1414" t="s">
        <v>1402</v>
      </c>
      <c r="G1414" s="3">
        <v>40000000</v>
      </c>
      <c r="H1414" s="3">
        <v>10664749</v>
      </c>
      <c r="I1414" s="3">
        <v>13644292</v>
      </c>
    </row>
    <row r="1415" spans="1:9" x14ac:dyDescent="0.2">
      <c r="A1415" s="5">
        <v>1428</v>
      </c>
      <c r="B1415" s="7">
        <v>8</v>
      </c>
      <c r="C1415" s="5">
        <v>20</v>
      </c>
      <c r="D1415" s="5">
        <v>1999</v>
      </c>
      <c r="E1415" s="4">
        <v>36746</v>
      </c>
      <c r="F1415" t="s">
        <v>1403</v>
      </c>
      <c r="G1415" s="3">
        <v>40000000</v>
      </c>
      <c r="H1415" s="3">
        <v>10447421</v>
      </c>
      <c r="I1415" s="3">
        <v>10717421</v>
      </c>
    </row>
    <row r="1416" spans="1:9" x14ac:dyDescent="0.2">
      <c r="A1416" s="5">
        <v>1429</v>
      </c>
      <c r="B1416" s="7">
        <v>9</v>
      </c>
      <c r="C1416" s="5">
        <v>25</v>
      </c>
      <c r="D1416" s="5">
        <v>2009</v>
      </c>
      <c r="E1416" s="4">
        <v>40552</v>
      </c>
      <c r="F1416" t="s">
        <v>1404</v>
      </c>
      <c r="G1416" s="3">
        <v>40000000</v>
      </c>
      <c r="H1416" s="3">
        <v>10330853</v>
      </c>
      <c r="I1416" s="3">
        <v>17033431</v>
      </c>
    </row>
    <row r="1417" spans="1:9" x14ac:dyDescent="0.2">
      <c r="A1417" s="5">
        <v>1430</v>
      </c>
      <c r="B1417" s="7">
        <v>9</v>
      </c>
      <c r="C1417" s="5">
        <v>26</v>
      </c>
      <c r="D1417" s="5">
        <v>2003</v>
      </c>
      <c r="E1417" s="4">
        <v>38392</v>
      </c>
      <c r="F1417" t="s">
        <v>1405</v>
      </c>
      <c r="G1417" s="3">
        <v>40000000</v>
      </c>
      <c r="H1417" s="3">
        <v>9652000</v>
      </c>
      <c r="I1417" s="3">
        <v>10070651</v>
      </c>
    </row>
    <row r="1418" spans="1:9" x14ac:dyDescent="0.2">
      <c r="A1418" s="5">
        <v>1431</v>
      </c>
      <c r="B1418" s="7">
        <v>8</v>
      </c>
      <c r="C1418" s="5">
        <v>16</v>
      </c>
      <c r="D1418" s="5">
        <v>2013</v>
      </c>
      <c r="E1418" s="4">
        <v>41737</v>
      </c>
      <c r="F1418" t="s">
        <v>1406</v>
      </c>
      <c r="G1418" s="3">
        <v>40000000</v>
      </c>
      <c r="H1418" s="3">
        <v>7388654</v>
      </c>
      <c r="I1418" s="3">
        <v>16173593</v>
      </c>
    </row>
    <row r="1419" spans="1:9" x14ac:dyDescent="0.2">
      <c r="A1419" s="5">
        <v>1432</v>
      </c>
      <c r="B1419" s="7">
        <v>8</v>
      </c>
      <c r="C1419" s="5">
        <v>1</v>
      </c>
      <c r="D1419" s="5">
        <v>1980</v>
      </c>
      <c r="E1419" s="4">
        <v>29228</v>
      </c>
      <c r="F1419" t="s">
        <v>1407</v>
      </c>
      <c r="G1419" s="3">
        <v>40000000</v>
      </c>
      <c r="H1419" s="3">
        <v>7000000</v>
      </c>
      <c r="I1419" s="3">
        <v>7000000</v>
      </c>
    </row>
    <row r="1420" spans="1:9" x14ac:dyDescent="0.2">
      <c r="A1420" s="5">
        <v>1433</v>
      </c>
      <c r="B1420" s="7">
        <v>7</v>
      </c>
      <c r="C1420" s="5">
        <v>10</v>
      </c>
      <c r="D1420" s="5">
        <v>2015</v>
      </c>
      <c r="E1420" s="4">
        <v>42284</v>
      </c>
      <c r="F1420" t="s">
        <v>1408</v>
      </c>
      <c r="G1420" s="3">
        <v>40000000</v>
      </c>
      <c r="H1420" s="3">
        <v>6738000</v>
      </c>
      <c r="I1420" s="3">
        <v>26736665</v>
      </c>
    </row>
    <row r="1421" spans="1:9" x14ac:dyDescent="0.2">
      <c r="A1421" s="5">
        <v>1434</v>
      </c>
      <c r="B1421" s="7">
        <v>1</v>
      </c>
      <c r="C1421" s="5">
        <v>4</v>
      </c>
      <c r="D1421" s="5">
        <v>2002</v>
      </c>
      <c r="E1421" s="4">
        <v>37347</v>
      </c>
      <c r="F1421" t="s">
        <v>1409</v>
      </c>
      <c r="G1421" s="3">
        <v>40000000</v>
      </c>
      <c r="H1421" s="3">
        <v>6114237</v>
      </c>
      <c r="I1421" s="3">
        <v>7974607</v>
      </c>
    </row>
    <row r="1422" spans="1:9" x14ac:dyDescent="0.2">
      <c r="A1422" s="5">
        <v>1435</v>
      </c>
      <c r="B1422" s="7">
        <v>11</v>
      </c>
      <c r="C1422" s="5">
        <v>25</v>
      </c>
      <c r="D1422" s="5">
        <v>2015</v>
      </c>
      <c r="E1422" s="4">
        <v>42746</v>
      </c>
      <c r="F1422" t="s">
        <v>1410</v>
      </c>
      <c r="G1422" s="3">
        <v>40000000</v>
      </c>
      <c r="H1422" s="3">
        <v>5775076</v>
      </c>
      <c r="I1422" s="3">
        <v>33175076</v>
      </c>
    </row>
    <row r="1423" spans="1:9" x14ac:dyDescent="0.2">
      <c r="A1423" s="5">
        <v>1436</v>
      </c>
      <c r="B1423" s="7">
        <v>11</v>
      </c>
      <c r="C1423" s="5">
        <v>27</v>
      </c>
      <c r="D1423" s="5">
        <v>2002</v>
      </c>
      <c r="E1423" s="4">
        <v>38057</v>
      </c>
      <c r="F1423" t="s">
        <v>1411</v>
      </c>
      <c r="G1423" s="3">
        <v>40000000</v>
      </c>
      <c r="H1423" s="3">
        <v>4835968</v>
      </c>
      <c r="I1423" s="3">
        <v>12624471</v>
      </c>
    </row>
    <row r="1424" spans="1:9" x14ac:dyDescent="0.2">
      <c r="A1424" s="5">
        <v>1437</v>
      </c>
      <c r="B1424" s="7">
        <v>4</v>
      </c>
      <c r="C1424" s="5">
        <v>6</v>
      </c>
      <c r="D1424" s="5">
        <v>2001</v>
      </c>
      <c r="E1424" s="4">
        <v>37046</v>
      </c>
      <c r="F1424" t="s">
        <v>1412</v>
      </c>
      <c r="G1424" s="3">
        <v>40000000</v>
      </c>
      <c r="H1424" s="3">
        <v>4777007</v>
      </c>
      <c r="I1424" s="3">
        <v>16172200</v>
      </c>
    </row>
    <row r="1425" spans="1:9" x14ac:dyDescent="0.2">
      <c r="A1425" s="5">
        <v>1438</v>
      </c>
      <c r="B1425" s="7">
        <v>6</v>
      </c>
      <c r="C1425" s="5">
        <v>27</v>
      </c>
      <c r="D1425" s="5">
        <v>2014</v>
      </c>
      <c r="E1425" s="4">
        <v>42435</v>
      </c>
      <c r="F1425" t="s">
        <v>1413</v>
      </c>
      <c r="G1425" s="3">
        <v>40000000</v>
      </c>
      <c r="H1425" s="3">
        <v>4563029</v>
      </c>
      <c r="I1425" s="3">
        <v>88069880</v>
      </c>
    </row>
    <row r="1426" spans="1:9" x14ac:dyDescent="0.2">
      <c r="A1426" s="5">
        <v>1439</v>
      </c>
      <c r="B1426" s="7">
        <v>7</v>
      </c>
      <c r="C1426" s="5">
        <v>20</v>
      </c>
      <c r="D1426" s="5">
        <v>2007</v>
      </c>
      <c r="E1426" s="4">
        <v>39667</v>
      </c>
      <c r="F1426" t="s">
        <v>1414</v>
      </c>
      <c r="G1426" s="3">
        <v>40000000</v>
      </c>
      <c r="H1426" s="3">
        <v>3688560</v>
      </c>
      <c r="I1426" s="3">
        <v>32030610</v>
      </c>
    </row>
    <row r="1427" spans="1:9" x14ac:dyDescent="0.2">
      <c r="A1427" s="5">
        <v>1440</v>
      </c>
      <c r="B1427" s="7">
        <v>3</v>
      </c>
      <c r="C1427" s="5">
        <v>11</v>
      </c>
      <c r="D1427" s="5">
        <v>1994</v>
      </c>
      <c r="E1427" s="4">
        <v>34641</v>
      </c>
      <c r="F1427" t="s">
        <v>1415</v>
      </c>
      <c r="G1427" s="3">
        <v>40000000</v>
      </c>
      <c r="H1427" s="3">
        <v>2816518</v>
      </c>
      <c r="I1427" s="3">
        <v>14938149</v>
      </c>
    </row>
    <row r="1428" spans="1:9" x14ac:dyDescent="0.2">
      <c r="A1428" s="5">
        <v>1441</v>
      </c>
      <c r="B1428" s="7">
        <v>11</v>
      </c>
      <c r="C1428" s="5">
        <v>11</v>
      </c>
      <c r="D1428" s="5">
        <v>2016</v>
      </c>
      <c r="E1428" s="4">
        <v>42685</v>
      </c>
      <c r="F1428" t="s">
        <v>1416</v>
      </c>
      <c r="G1428" s="3">
        <v>40000000</v>
      </c>
      <c r="H1428" s="3">
        <v>1738477</v>
      </c>
      <c r="I1428" s="3">
        <v>25863458</v>
      </c>
    </row>
    <row r="1429" spans="1:9" x14ac:dyDescent="0.2">
      <c r="A1429" s="5">
        <v>1442</v>
      </c>
      <c r="B1429" s="7">
        <v>7</v>
      </c>
      <c r="C1429" s="5">
        <v>1</v>
      </c>
      <c r="D1429" s="5">
        <v>1986</v>
      </c>
      <c r="E1429" s="4">
        <v>31419</v>
      </c>
      <c r="F1429" t="s">
        <v>1417</v>
      </c>
      <c r="G1429" s="3">
        <v>40000000</v>
      </c>
      <c r="H1429" s="3">
        <v>1641825</v>
      </c>
      <c r="I1429" s="3">
        <v>6341825</v>
      </c>
    </row>
    <row r="1430" spans="1:9" x14ac:dyDescent="0.2">
      <c r="A1430" s="5">
        <v>1443</v>
      </c>
      <c r="B1430" s="7">
        <v>12</v>
      </c>
      <c r="C1430" s="5">
        <v>12</v>
      </c>
      <c r="D1430" s="5">
        <v>2008</v>
      </c>
      <c r="E1430" s="4">
        <v>39794</v>
      </c>
      <c r="F1430" t="s">
        <v>1418</v>
      </c>
      <c r="G1430" s="3">
        <v>40000000</v>
      </c>
      <c r="H1430" s="3">
        <v>915840</v>
      </c>
      <c r="I1430" s="3">
        <v>915840</v>
      </c>
    </row>
    <row r="1431" spans="1:9" x14ac:dyDescent="0.2">
      <c r="A1431" s="5">
        <v>1444</v>
      </c>
      <c r="B1431" s="7">
        <v>9</v>
      </c>
      <c r="C1431" s="5">
        <v>7</v>
      </c>
      <c r="D1431" s="5">
        <v>2007</v>
      </c>
      <c r="E1431" s="4">
        <v>39272</v>
      </c>
      <c r="F1431" t="s">
        <v>1419</v>
      </c>
      <c r="G1431" s="3">
        <v>40000000</v>
      </c>
      <c r="H1431" s="3">
        <v>876671</v>
      </c>
      <c r="I1431" s="3">
        <v>7729552</v>
      </c>
    </row>
    <row r="1432" spans="1:9" x14ac:dyDescent="0.2">
      <c r="A1432" s="5">
        <v>1445</v>
      </c>
      <c r="B1432" s="7">
        <v>10</v>
      </c>
      <c r="C1432" s="5">
        <v>13</v>
      </c>
      <c r="D1432" s="5">
        <v>2006</v>
      </c>
      <c r="E1432" s="4">
        <v>39092</v>
      </c>
      <c r="F1432" t="s">
        <v>1420</v>
      </c>
      <c r="G1432" s="3">
        <v>40000000</v>
      </c>
      <c r="H1432" s="3">
        <v>659210</v>
      </c>
      <c r="I1432" s="3">
        <v>20722450</v>
      </c>
    </row>
    <row r="1433" spans="1:9" x14ac:dyDescent="0.2">
      <c r="A1433" s="5">
        <v>1446</v>
      </c>
      <c r="B1433" s="7">
        <v>11</v>
      </c>
      <c r="C1433" s="5">
        <v>20</v>
      </c>
      <c r="D1433" s="5">
        <v>2009</v>
      </c>
      <c r="E1433" s="4">
        <v>40401</v>
      </c>
      <c r="F1433" t="s">
        <v>1421</v>
      </c>
      <c r="G1433" s="3">
        <v>40000000</v>
      </c>
      <c r="H1433" s="3">
        <v>627047</v>
      </c>
      <c r="I1433" s="3">
        <v>119627047</v>
      </c>
    </row>
    <row r="1434" spans="1:9" x14ac:dyDescent="0.2">
      <c r="A1434" s="5">
        <v>1447</v>
      </c>
      <c r="B1434" s="7">
        <v>9</v>
      </c>
      <c r="C1434" s="5">
        <v>24</v>
      </c>
      <c r="D1434" s="5">
        <v>2004</v>
      </c>
      <c r="E1434" s="4">
        <v>38695</v>
      </c>
      <c r="F1434" t="s">
        <v>1422</v>
      </c>
      <c r="G1434" s="3">
        <v>40000000</v>
      </c>
      <c r="H1434" s="3">
        <v>463730</v>
      </c>
      <c r="I1434" s="3">
        <v>463730</v>
      </c>
    </row>
    <row r="1435" spans="1:9" x14ac:dyDescent="0.2">
      <c r="A1435" s="5">
        <v>1448</v>
      </c>
      <c r="B1435" s="7">
        <v>4</v>
      </c>
      <c r="C1435" s="5">
        <v>2</v>
      </c>
      <c r="D1435" s="5">
        <v>2010</v>
      </c>
      <c r="E1435" s="4">
        <v>40213</v>
      </c>
      <c r="F1435" t="s">
        <v>1423</v>
      </c>
      <c r="G1435" s="3">
        <v>40000000</v>
      </c>
      <c r="H1435" s="3">
        <v>129078</v>
      </c>
      <c r="I1435" s="3">
        <v>38899792</v>
      </c>
    </row>
    <row r="1436" spans="1:9" x14ac:dyDescent="0.2">
      <c r="A1436" s="5">
        <v>1449</v>
      </c>
      <c r="B1436" s="7">
        <v>3</v>
      </c>
      <c r="C1436" s="5">
        <v>16</v>
      </c>
      <c r="D1436" s="5">
        <v>2007</v>
      </c>
      <c r="E1436" s="4">
        <v>39541</v>
      </c>
      <c r="F1436" t="s">
        <v>1424</v>
      </c>
      <c r="G1436" s="3">
        <v>40000000</v>
      </c>
      <c r="H1436" s="3">
        <v>79123</v>
      </c>
      <c r="I1436" s="3">
        <v>79123</v>
      </c>
    </row>
    <row r="1437" spans="1:9" x14ac:dyDescent="0.2">
      <c r="A1437" s="5">
        <v>1450</v>
      </c>
      <c r="B1437" s="7">
        <v>4</v>
      </c>
      <c r="C1437" s="5">
        <v>16</v>
      </c>
      <c r="D1437" s="5">
        <v>2013</v>
      </c>
      <c r="E1437" s="4">
        <v>41733</v>
      </c>
      <c r="F1437" t="s">
        <v>1425</v>
      </c>
      <c r="G1437" s="3">
        <v>40000000</v>
      </c>
      <c r="H1437">
        <v>0</v>
      </c>
      <c r="I1437" s="3">
        <v>27000381</v>
      </c>
    </row>
    <row r="1438" spans="1:9" x14ac:dyDescent="0.2">
      <c r="A1438" s="5">
        <v>1451</v>
      </c>
      <c r="B1438" s="7">
        <v>11</v>
      </c>
      <c r="C1438" s="5">
        <v>11</v>
      </c>
      <c r="D1438" s="5">
        <v>2016</v>
      </c>
      <c r="E1438" s="4">
        <v>42685</v>
      </c>
      <c r="F1438" t="s">
        <v>1426</v>
      </c>
      <c r="G1438" s="3">
        <v>40000000</v>
      </c>
      <c r="H1438">
        <v>0</v>
      </c>
      <c r="I1438" s="3">
        <v>1641255</v>
      </c>
    </row>
    <row r="1439" spans="1:9" x14ac:dyDescent="0.2">
      <c r="A1439" s="5">
        <v>1452</v>
      </c>
      <c r="B1439" s="7">
        <v>12</v>
      </c>
      <c r="C1439" s="5">
        <v>31</v>
      </c>
      <c r="D1439" s="5">
        <v>2014</v>
      </c>
      <c r="E1439" s="4">
        <v>42563</v>
      </c>
      <c r="F1439" t="s">
        <v>1427</v>
      </c>
      <c r="G1439" s="3">
        <v>40000000</v>
      </c>
      <c r="H1439">
        <v>0</v>
      </c>
      <c r="I1439" s="3">
        <v>196090</v>
      </c>
    </row>
    <row r="1440" spans="1:9" x14ac:dyDescent="0.2">
      <c r="A1440" s="5">
        <v>1453</v>
      </c>
      <c r="B1440" s="7">
        <v>12</v>
      </c>
      <c r="C1440" s="5">
        <v>31</v>
      </c>
      <c r="D1440" s="5">
        <v>2015</v>
      </c>
      <c r="E1440" s="4">
        <v>42928</v>
      </c>
      <c r="F1440" t="s">
        <v>1428</v>
      </c>
      <c r="G1440" s="3">
        <v>40000000</v>
      </c>
      <c r="H1440">
        <v>0</v>
      </c>
      <c r="I1440">
        <v>0</v>
      </c>
    </row>
    <row r="1441" spans="1:9" x14ac:dyDescent="0.2">
      <c r="A1441" s="5">
        <v>1454</v>
      </c>
      <c r="B1441" s="7">
        <v>8</v>
      </c>
      <c r="C1441" s="5">
        <v>14</v>
      </c>
      <c r="D1441" s="5">
        <v>2009</v>
      </c>
      <c r="E1441" s="4">
        <v>40217</v>
      </c>
      <c r="F1441" t="s">
        <v>1429</v>
      </c>
      <c r="G1441" s="3">
        <v>39000000</v>
      </c>
      <c r="H1441" s="3">
        <v>63414846</v>
      </c>
      <c r="I1441" s="3">
        <v>102332135</v>
      </c>
    </row>
    <row r="1442" spans="1:9" x14ac:dyDescent="0.2">
      <c r="A1442" s="5">
        <v>1455</v>
      </c>
      <c r="B1442" s="7">
        <v>6</v>
      </c>
      <c r="C1442" s="5">
        <v>17</v>
      </c>
      <c r="D1442" s="5">
        <v>1983</v>
      </c>
      <c r="E1442" s="4">
        <v>30808</v>
      </c>
      <c r="F1442" t="s">
        <v>1430</v>
      </c>
      <c r="G1442" s="3">
        <v>39000000</v>
      </c>
      <c r="H1442" s="3">
        <v>59950623</v>
      </c>
      <c r="I1442" s="3">
        <v>59950623</v>
      </c>
    </row>
    <row r="1443" spans="1:9" x14ac:dyDescent="0.2">
      <c r="A1443" s="5">
        <v>1456</v>
      </c>
      <c r="B1443" s="7">
        <v>2</v>
      </c>
      <c r="C1443" s="5">
        <v>2</v>
      </c>
      <c r="D1443" s="5">
        <v>2007</v>
      </c>
      <c r="E1443" s="4">
        <v>39115</v>
      </c>
      <c r="F1443" t="s">
        <v>1431</v>
      </c>
      <c r="G1443" s="3">
        <v>39000000</v>
      </c>
      <c r="H1443" s="3">
        <v>42674040</v>
      </c>
      <c r="I1443" s="3">
        <v>69538833</v>
      </c>
    </row>
    <row r="1444" spans="1:9" x14ac:dyDescent="0.2">
      <c r="A1444" s="5">
        <v>1457</v>
      </c>
      <c r="B1444" s="7">
        <v>10</v>
      </c>
      <c r="C1444" s="5">
        <v>5</v>
      </c>
      <c r="D1444" s="5">
        <v>2012</v>
      </c>
      <c r="E1444" s="4">
        <v>41039</v>
      </c>
      <c r="F1444" t="s">
        <v>1432</v>
      </c>
      <c r="G1444" s="3">
        <v>39000000</v>
      </c>
      <c r="H1444" s="3">
        <v>35287788</v>
      </c>
      <c r="I1444" s="3">
        <v>81150788</v>
      </c>
    </row>
    <row r="1445" spans="1:9" x14ac:dyDescent="0.2">
      <c r="A1445" s="5">
        <v>1458</v>
      </c>
      <c r="B1445" s="7">
        <v>3</v>
      </c>
      <c r="C1445" s="5">
        <v>29</v>
      </c>
      <c r="D1445" s="5">
        <v>1996</v>
      </c>
      <c r="E1445" s="4">
        <v>35918</v>
      </c>
      <c r="F1445" t="s">
        <v>1433</v>
      </c>
      <c r="G1445" s="3">
        <v>39000000</v>
      </c>
      <c r="H1445" s="3">
        <v>30356589</v>
      </c>
      <c r="I1445" s="3">
        <v>37956589</v>
      </c>
    </row>
    <row r="1446" spans="1:9" x14ac:dyDescent="0.2">
      <c r="A1446" s="5">
        <v>1459</v>
      </c>
      <c r="B1446" s="7">
        <v>9</v>
      </c>
      <c r="C1446" s="5">
        <v>30</v>
      </c>
      <c r="D1446" s="5">
        <v>2005</v>
      </c>
      <c r="E1446" s="4">
        <v>39242</v>
      </c>
      <c r="F1446" t="s">
        <v>1434</v>
      </c>
      <c r="G1446" s="3">
        <v>39000000</v>
      </c>
      <c r="H1446" s="3">
        <v>25514517</v>
      </c>
      <c r="I1446" s="3">
        <v>40319440</v>
      </c>
    </row>
    <row r="1447" spans="1:9" x14ac:dyDescent="0.2">
      <c r="A1447" s="5">
        <v>1460</v>
      </c>
      <c r="B1447" s="7">
        <v>2</v>
      </c>
      <c r="C1447" s="5">
        <v>20</v>
      </c>
      <c r="D1447" s="5">
        <v>2004</v>
      </c>
      <c r="E1447" s="4">
        <v>38566</v>
      </c>
      <c r="F1447" t="s">
        <v>1435</v>
      </c>
      <c r="G1447" s="3">
        <v>39000000</v>
      </c>
      <c r="H1447" s="3">
        <v>5881504</v>
      </c>
      <c r="I1447" s="3">
        <v>6429865</v>
      </c>
    </row>
    <row r="1448" spans="1:9" x14ac:dyDescent="0.2">
      <c r="A1448" s="5">
        <v>1461</v>
      </c>
      <c r="B1448" s="7">
        <v>8</v>
      </c>
      <c r="C1448" s="5">
        <v>23</v>
      </c>
      <c r="D1448" s="5">
        <v>2013</v>
      </c>
      <c r="E1448" s="4">
        <v>41951</v>
      </c>
      <c r="F1448" t="s">
        <v>1436</v>
      </c>
      <c r="G1448" s="3">
        <v>38600000</v>
      </c>
      <c r="H1448" s="3">
        <v>6594959</v>
      </c>
      <c r="I1448" s="3">
        <v>57987299</v>
      </c>
    </row>
    <row r="1449" spans="1:9" x14ac:dyDescent="0.2">
      <c r="A1449" s="5">
        <v>1462</v>
      </c>
      <c r="B1449" s="7">
        <v>6</v>
      </c>
      <c r="C1449" s="5">
        <v>22</v>
      </c>
      <c r="D1449" s="5">
        <v>2001</v>
      </c>
      <c r="E1449" s="4">
        <v>37535</v>
      </c>
      <c r="F1449" t="s">
        <v>1437</v>
      </c>
      <c r="G1449" s="3">
        <v>38000000</v>
      </c>
      <c r="H1449" s="3">
        <v>144512310</v>
      </c>
      <c r="I1449" s="3">
        <v>206512310</v>
      </c>
    </row>
    <row r="1450" spans="1:9" x14ac:dyDescent="0.2">
      <c r="A1450" s="5">
        <v>1463</v>
      </c>
      <c r="B1450" s="7">
        <v>9</v>
      </c>
      <c r="C1450" s="5">
        <v>27</v>
      </c>
      <c r="D1450" s="5">
        <v>2002</v>
      </c>
      <c r="E1450" s="4">
        <v>38055</v>
      </c>
      <c r="F1450" t="s">
        <v>1438</v>
      </c>
      <c r="G1450" s="3">
        <v>38000000</v>
      </c>
      <c r="H1450" s="3">
        <v>127214072</v>
      </c>
      <c r="I1450" s="3">
        <v>182365114</v>
      </c>
    </row>
    <row r="1451" spans="1:9" x14ac:dyDescent="0.2">
      <c r="A1451" s="5">
        <v>1464</v>
      </c>
      <c r="B1451" s="7">
        <v>7</v>
      </c>
      <c r="C1451" s="5">
        <v>24</v>
      </c>
      <c r="D1451" s="5">
        <v>2009</v>
      </c>
      <c r="E1451" s="4">
        <v>40519</v>
      </c>
      <c r="F1451" t="s">
        <v>1439</v>
      </c>
      <c r="G1451" s="3">
        <v>38000000</v>
      </c>
      <c r="H1451" s="3">
        <v>88915214</v>
      </c>
      <c r="I1451" s="3">
        <v>205298907</v>
      </c>
    </row>
    <row r="1452" spans="1:9" x14ac:dyDescent="0.2">
      <c r="A1452" s="5">
        <v>1465</v>
      </c>
      <c r="B1452" s="7">
        <v>8</v>
      </c>
      <c r="C1452" s="5">
        <v>7</v>
      </c>
      <c r="D1452" s="5">
        <v>2002</v>
      </c>
      <c r="E1452" s="4">
        <v>37445</v>
      </c>
      <c r="F1452" t="s">
        <v>1440</v>
      </c>
      <c r="G1452" s="3">
        <v>38000000</v>
      </c>
      <c r="H1452" s="3">
        <v>85846296</v>
      </c>
      <c r="I1452" s="3">
        <v>119721296</v>
      </c>
    </row>
    <row r="1453" spans="1:9" x14ac:dyDescent="0.2">
      <c r="A1453" s="5">
        <v>1466</v>
      </c>
      <c r="B1453" s="7">
        <v>11</v>
      </c>
      <c r="C1453" s="5">
        <v>18</v>
      </c>
      <c r="D1453" s="5">
        <v>1994</v>
      </c>
      <c r="E1453" s="4">
        <v>34861</v>
      </c>
      <c r="F1453" t="s">
        <v>1441</v>
      </c>
      <c r="G1453" s="3">
        <v>38000000</v>
      </c>
      <c r="H1453" s="3">
        <v>75671262</v>
      </c>
      <c r="I1453" s="3">
        <v>120000000</v>
      </c>
    </row>
    <row r="1454" spans="1:9" x14ac:dyDescent="0.2">
      <c r="A1454" s="5">
        <v>1467</v>
      </c>
      <c r="B1454" s="7">
        <v>6</v>
      </c>
      <c r="C1454" s="5">
        <v>2</v>
      </c>
      <c r="D1454" s="5">
        <v>2017</v>
      </c>
      <c r="E1454" s="4">
        <v>42772</v>
      </c>
      <c r="F1454" t="s">
        <v>1442</v>
      </c>
      <c r="G1454" s="3">
        <v>38000000</v>
      </c>
      <c r="H1454" s="3">
        <v>73895861</v>
      </c>
      <c r="I1454" s="3">
        <v>113895861</v>
      </c>
    </row>
    <row r="1455" spans="1:9" x14ac:dyDescent="0.2">
      <c r="A1455" s="5">
        <v>1468</v>
      </c>
      <c r="B1455" s="7">
        <v>4</v>
      </c>
      <c r="C1455" s="5">
        <v>17</v>
      </c>
      <c r="D1455" s="5">
        <v>2015</v>
      </c>
      <c r="E1455" s="4">
        <v>42494</v>
      </c>
      <c r="F1455" t="s">
        <v>1443</v>
      </c>
      <c r="G1455" s="3">
        <v>38000000</v>
      </c>
      <c r="H1455" s="3">
        <v>71038190</v>
      </c>
      <c r="I1455" s="3">
        <v>107597242</v>
      </c>
    </row>
    <row r="1456" spans="1:9" x14ac:dyDescent="0.2">
      <c r="A1456" s="5">
        <v>1469</v>
      </c>
      <c r="B1456" s="7">
        <v>12</v>
      </c>
      <c r="C1456" s="5">
        <v>19</v>
      </c>
      <c r="D1456" s="5">
        <v>1997</v>
      </c>
      <c r="E1456" s="4">
        <v>35988</v>
      </c>
      <c r="F1456" t="s">
        <v>1444</v>
      </c>
      <c r="G1456" s="3">
        <v>38000000</v>
      </c>
      <c r="H1456" s="3">
        <v>61894591</v>
      </c>
      <c r="I1456" s="3">
        <v>61894591</v>
      </c>
    </row>
    <row r="1457" spans="1:9" x14ac:dyDescent="0.2">
      <c r="A1457" s="5">
        <v>1470</v>
      </c>
      <c r="B1457" s="7">
        <v>12</v>
      </c>
      <c r="C1457" s="5">
        <v>23</v>
      </c>
      <c r="D1457" s="5">
        <v>2016</v>
      </c>
      <c r="E1457" s="4">
        <v>43051</v>
      </c>
      <c r="F1457" t="s">
        <v>1445</v>
      </c>
      <c r="G1457" s="3">
        <v>38000000</v>
      </c>
      <c r="H1457" s="3">
        <v>60323786</v>
      </c>
      <c r="I1457" s="3">
        <v>117523786</v>
      </c>
    </row>
    <row r="1458" spans="1:9" x14ac:dyDescent="0.2">
      <c r="A1458" s="5">
        <v>1471</v>
      </c>
      <c r="B1458" s="7">
        <v>4</v>
      </c>
      <c r="C1458" s="5">
        <v>22</v>
      </c>
      <c r="D1458" s="5">
        <v>2011</v>
      </c>
      <c r="E1458" s="4">
        <v>41186</v>
      </c>
      <c r="F1458" t="s">
        <v>1446</v>
      </c>
      <c r="G1458" s="3">
        <v>38000000</v>
      </c>
      <c r="H1458" s="3">
        <v>58709717</v>
      </c>
      <c r="I1458" s="3">
        <v>116809717</v>
      </c>
    </row>
    <row r="1459" spans="1:9" x14ac:dyDescent="0.2">
      <c r="A1459" s="5">
        <v>1472</v>
      </c>
      <c r="B1459" s="7">
        <v>10</v>
      </c>
      <c r="C1459" s="5">
        <v>8</v>
      </c>
      <c r="D1459" s="5">
        <v>2010</v>
      </c>
      <c r="E1459" s="4">
        <v>40400</v>
      </c>
      <c r="F1459" t="s">
        <v>1447</v>
      </c>
      <c r="G1459" s="3">
        <v>38000000</v>
      </c>
      <c r="H1459" s="3">
        <v>53374681</v>
      </c>
      <c r="I1459" s="3">
        <v>105887837</v>
      </c>
    </row>
    <row r="1460" spans="1:9" x14ac:dyDescent="0.2">
      <c r="A1460" s="5">
        <v>1473</v>
      </c>
      <c r="B1460" s="7">
        <v>12</v>
      </c>
      <c r="C1460" s="5">
        <v>29</v>
      </c>
      <c r="D1460" s="5">
        <v>1999</v>
      </c>
      <c r="E1460" s="4">
        <v>37023</v>
      </c>
      <c r="F1460" t="s">
        <v>1448</v>
      </c>
      <c r="G1460" s="3">
        <v>38000000</v>
      </c>
      <c r="H1460" s="3">
        <v>50699241</v>
      </c>
      <c r="I1460" s="3">
        <v>73956241</v>
      </c>
    </row>
    <row r="1461" spans="1:9" x14ac:dyDescent="0.2">
      <c r="A1461" s="5">
        <v>1474</v>
      </c>
      <c r="B1461" s="7">
        <v>9</v>
      </c>
      <c r="C1461" s="5">
        <v>6</v>
      </c>
      <c r="D1461" s="5">
        <v>2013</v>
      </c>
      <c r="E1461" s="4">
        <v>41434</v>
      </c>
      <c r="F1461" t="s">
        <v>1449</v>
      </c>
      <c r="G1461" s="3">
        <v>38000000</v>
      </c>
      <c r="H1461" s="3">
        <v>42025135</v>
      </c>
      <c r="I1461" s="3">
        <v>94763758</v>
      </c>
    </row>
    <row r="1462" spans="1:9" x14ac:dyDescent="0.2">
      <c r="A1462" s="5">
        <v>1475</v>
      </c>
      <c r="B1462" s="7">
        <v>3</v>
      </c>
      <c r="C1462" s="5">
        <v>23</v>
      </c>
      <c r="D1462" s="5">
        <v>2001</v>
      </c>
      <c r="E1462" s="4">
        <v>37563</v>
      </c>
      <c r="F1462" t="s">
        <v>1450</v>
      </c>
      <c r="G1462" s="3">
        <v>38000000</v>
      </c>
      <c r="H1462" s="3">
        <v>40334024</v>
      </c>
      <c r="I1462" s="3">
        <v>57753825</v>
      </c>
    </row>
    <row r="1463" spans="1:9" x14ac:dyDescent="0.2">
      <c r="A1463" s="5">
        <v>1476</v>
      </c>
      <c r="B1463" s="7">
        <v>5</v>
      </c>
      <c r="C1463" s="5">
        <v>24</v>
      </c>
      <c r="D1463" s="5">
        <v>2002</v>
      </c>
      <c r="E1463" s="4">
        <v>37960</v>
      </c>
      <c r="F1463" t="s">
        <v>1451</v>
      </c>
      <c r="G1463" s="3">
        <v>38000000</v>
      </c>
      <c r="H1463" s="3">
        <v>39177215</v>
      </c>
      <c r="I1463" s="3">
        <v>50970660</v>
      </c>
    </row>
    <row r="1464" spans="1:9" x14ac:dyDescent="0.2">
      <c r="A1464" s="5">
        <v>1477</v>
      </c>
      <c r="B1464" s="7">
        <v>1</v>
      </c>
      <c r="C1464" s="5">
        <v>22</v>
      </c>
      <c r="D1464" s="5">
        <v>2016</v>
      </c>
      <c r="E1464" s="4">
        <v>43009</v>
      </c>
      <c r="F1464" t="s">
        <v>1452</v>
      </c>
      <c r="G1464" s="3">
        <v>38000000</v>
      </c>
      <c r="H1464" s="3">
        <v>34912982</v>
      </c>
      <c r="I1464" s="3">
        <v>111336398</v>
      </c>
    </row>
    <row r="1465" spans="1:9" x14ac:dyDescent="0.2">
      <c r="A1465" s="5">
        <v>1478</v>
      </c>
      <c r="B1465" s="7">
        <v>2</v>
      </c>
      <c r="C1465" s="5">
        <v>6</v>
      </c>
      <c r="D1465" s="5">
        <v>2009</v>
      </c>
      <c r="E1465" s="4">
        <v>39966</v>
      </c>
      <c r="F1465" t="s">
        <v>1453</v>
      </c>
      <c r="G1465" s="3">
        <v>38000000</v>
      </c>
      <c r="H1465" s="3">
        <v>31811527</v>
      </c>
      <c r="I1465" s="3">
        <v>44411527</v>
      </c>
    </row>
    <row r="1466" spans="1:9" x14ac:dyDescent="0.2">
      <c r="A1466" s="5">
        <v>1479</v>
      </c>
      <c r="B1466" s="7">
        <v>9</v>
      </c>
      <c r="C1466" s="5">
        <v>20</v>
      </c>
      <c r="D1466" s="5">
        <v>2013</v>
      </c>
      <c r="E1466" s="4">
        <v>41860</v>
      </c>
      <c r="F1466" t="s">
        <v>1454</v>
      </c>
      <c r="G1466" s="3">
        <v>38000000</v>
      </c>
      <c r="H1466" s="3">
        <v>26947624</v>
      </c>
      <c r="I1466" s="3">
        <v>98230839</v>
      </c>
    </row>
    <row r="1467" spans="1:9" x14ac:dyDescent="0.2">
      <c r="A1467" s="5">
        <v>1480</v>
      </c>
      <c r="B1467" s="7">
        <v>5</v>
      </c>
      <c r="C1467" s="5">
        <v>18</v>
      </c>
      <c r="D1467" s="5">
        <v>2001</v>
      </c>
      <c r="E1467" s="4">
        <v>37412</v>
      </c>
      <c r="F1467" t="s">
        <v>1455</v>
      </c>
      <c r="G1467" s="3">
        <v>38000000</v>
      </c>
      <c r="H1467" s="3">
        <v>24044532</v>
      </c>
      <c r="I1467" s="3">
        <v>29544532</v>
      </c>
    </row>
    <row r="1468" spans="1:9" x14ac:dyDescent="0.2">
      <c r="A1468" s="5">
        <v>1481</v>
      </c>
      <c r="B1468" s="7">
        <v>12</v>
      </c>
      <c r="C1468" s="5">
        <v>21</v>
      </c>
      <c r="D1468" s="5">
        <v>2001</v>
      </c>
      <c r="E1468" s="4">
        <v>37511</v>
      </c>
      <c r="F1468" t="s">
        <v>1456</v>
      </c>
      <c r="G1468" s="3">
        <v>38000000</v>
      </c>
      <c r="H1468" s="3">
        <v>22770864</v>
      </c>
      <c r="I1468" s="3">
        <v>24515990</v>
      </c>
    </row>
    <row r="1469" spans="1:9" x14ac:dyDescent="0.2">
      <c r="A1469" s="5">
        <v>1482</v>
      </c>
      <c r="B1469" s="7">
        <v>3</v>
      </c>
      <c r="C1469" s="5">
        <v>10</v>
      </c>
      <c r="D1469" s="5">
        <v>2000</v>
      </c>
      <c r="E1469" s="4">
        <v>36802</v>
      </c>
      <c r="F1469" t="s">
        <v>1457</v>
      </c>
      <c r="G1469" s="3">
        <v>38000000</v>
      </c>
      <c r="H1469" s="3">
        <v>18653746</v>
      </c>
      <c r="I1469" s="3">
        <v>58394308</v>
      </c>
    </row>
    <row r="1470" spans="1:9" x14ac:dyDescent="0.2">
      <c r="A1470" s="5">
        <v>1483</v>
      </c>
      <c r="B1470" s="7">
        <v>9</v>
      </c>
      <c r="C1470" s="5">
        <v>27</v>
      </c>
      <c r="D1470" s="5">
        <v>1996</v>
      </c>
      <c r="E1470" s="4">
        <v>35863</v>
      </c>
      <c r="F1470" t="s">
        <v>1458</v>
      </c>
      <c r="G1470" s="3">
        <v>38000000</v>
      </c>
      <c r="H1470" s="3">
        <v>17378193</v>
      </c>
      <c r="I1470" s="3">
        <v>17378193</v>
      </c>
    </row>
    <row r="1471" spans="1:9" x14ac:dyDescent="0.2">
      <c r="A1471" s="5">
        <v>1484</v>
      </c>
      <c r="B1471" s="7">
        <v>9</v>
      </c>
      <c r="C1471" s="5">
        <v>7</v>
      </c>
      <c r="D1471" s="5">
        <v>2001</v>
      </c>
      <c r="E1471" s="4">
        <v>37081</v>
      </c>
      <c r="F1471" t="s">
        <v>1459</v>
      </c>
      <c r="G1471" s="3">
        <v>38000000</v>
      </c>
      <c r="H1471" s="3">
        <v>16991902</v>
      </c>
      <c r="I1471" s="3">
        <v>19317765</v>
      </c>
    </row>
    <row r="1472" spans="1:9" x14ac:dyDescent="0.2">
      <c r="A1472" s="5">
        <v>1485</v>
      </c>
      <c r="B1472" s="7">
        <v>10</v>
      </c>
      <c r="C1472" s="5">
        <v>14</v>
      </c>
      <c r="D1472" s="5">
        <v>2011</v>
      </c>
      <c r="E1472" s="4">
        <v>40949</v>
      </c>
      <c r="F1472" t="s">
        <v>1460</v>
      </c>
      <c r="G1472" s="3">
        <v>38000000</v>
      </c>
      <c r="H1472" s="3">
        <v>16928670</v>
      </c>
      <c r="I1472" s="3">
        <v>27501814</v>
      </c>
    </row>
    <row r="1473" spans="1:9" x14ac:dyDescent="0.2">
      <c r="A1473" s="5">
        <v>1486</v>
      </c>
      <c r="B1473" s="7">
        <v>2</v>
      </c>
      <c r="C1473" s="5">
        <v>2</v>
      </c>
      <c r="D1473" s="5">
        <v>1996</v>
      </c>
      <c r="E1473" s="4">
        <v>35097</v>
      </c>
      <c r="F1473" t="s">
        <v>1461</v>
      </c>
      <c r="G1473" s="3">
        <v>38000000</v>
      </c>
      <c r="H1473" s="3">
        <v>10229300</v>
      </c>
      <c r="I1473" s="3">
        <v>10229300</v>
      </c>
    </row>
    <row r="1474" spans="1:9" x14ac:dyDescent="0.2">
      <c r="A1474" s="5">
        <v>1487</v>
      </c>
      <c r="B1474" s="7">
        <v>10</v>
      </c>
      <c r="C1474" s="5">
        <v>10</v>
      </c>
      <c r="D1474" s="5">
        <v>2008</v>
      </c>
      <c r="E1474" s="4">
        <v>39731</v>
      </c>
      <c r="F1474" t="s">
        <v>1462</v>
      </c>
      <c r="G1474" s="3">
        <v>38000000</v>
      </c>
      <c r="H1474" s="3">
        <v>7871693</v>
      </c>
      <c r="I1474" s="3">
        <v>17830244</v>
      </c>
    </row>
    <row r="1475" spans="1:9" x14ac:dyDescent="0.2">
      <c r="A1475" s="5">
        <v>1488</v>
      </c>
      <c r="B1475" s="7">
        <v>10</v>
      </c>
      <c r="C1475" s="5">
        <v>31</v>
      </c>
      <c r="D1475" s="5">
        <v>1997</v>
      </c>
      <c r="E1475" s="4">
        <v>36351</v>
      </c>
      <c r="F1475" t="s">
        <v>1463</v>
      </c>
      <c r="G1475" s="3">
        <v>38000000</v>
      </c>
      <c r="H1475" s="3">
        <v>6504442</v>
      </c>
      <c r="I1475" s="3">
        <v>6504442</v>
      </c>
    </row>
    <row r="1476" spans="1:9" x14ac:dyDescent="0.2">
      <c r="A1476" s="5">
        <v>1489</v>
      </c>
      <c r="B1476" s="7">
        <v>11</v>
      </c>
      <c r="C1476" s="5">
        <v>30</v>
      </c>
      <c r="D1476" s="5">
        <v>2001</v>
      </c>
      <c r="E1476" s="4">
        <v>37783</v>
      </c>
      <c r="F1476" t="s">
        <v>1464</v>
      </c>
      <c r="G1476" s="3">
        <v>38000000</v>
      </c>
      <c r="H1476" s="3">
        <v>623374</v>
      </c>
      <c r="I1476" s="3">
        <v>623374</v>
      </c>
    </row>
    <row r="1477" spans="1:9" x14ac:dyDescent="0.2">
      <c r="A1477" s="5">
        <v>1490</v>
      </c>
      <c r="B1477" s="7">
        <v>8</v>
      </c>
      <c r="C1477" s="5">
        <v>26</v>
      </c>
      <c r="D1477" s="5">
        <v>2008</v>
      </c>
      <c r="E1477" s="4">
        <v>40217</v>
      </c>
      <c r="F1477" t="s">
        <v>1465</v>
      </c>
      <c r="G1477" s="3">
        <v>38000000</v>
      </c>
      <c r="H1477">
        <v>0</v>
      </c>
      <c r="I1477" s="3">
        <v>5473041</v>
      </c>
    </row>
    <row r="1478" spans="1:9" x14ac:dyDescent="0.2">
      <c r="A1478" s="5">
        <v>1491</v>
      </c>
      <c r="B1478" s="7">
        <v>5</v>
      </c>
      <c r="C1478" s="5">
        <v>18</v>
      </c>
      <c r="D1478" s="5">
        <v>2012</v>
      </c>
      <c r="E1478" s="4">
        <v>41430</v>
      </c>
      <c r="F1478" t="s">
        <v>1466</v>
      </c>
      <c r="G1478" s="3">
        <v>37500000</v>
      </c>
      <c r="H1478" s="3">
        <v>41152203</v>
      </c>
      <c r="I1478" s="3">
        <v>120925697</v>
      </c>
    </row>
    <row r="1479" spans="1:9" x14ac:dyDescent="0.2">
      <c r="A1479" s="5">
        <v>1492</v>
      </c>
      <c r="B1479" s="7">
        <v>9</v>
      </c>
      <c r="C1479" s="5">
        <v>14</v>
      </c>
      <c r="D1479" s="5">
        <v>2012</v>
      </c>
      <c r="E1479" s="4">
        <v>41314</v>
      </c>
      <c r="F1479" t="s">
        <v>1467</v>
      </c>
      <c r="G1479" s="3">
        <v>37500000</v>
      </c>
      <c r="H1479" s="3">
        <v>16247159</v>
      </c>
      <c r="I1479" s="3">
        <v>58792011</v>
      </c>
    </row>
    <row r="1480" spans="1:9" x14ac:dyDescent="0.2">
      <c r="A1480" s="5">
        <v>1493</v>
      </c>
      <c r="B1480" s="7">
        <v>10</v>
      </c>
      <c r="C1480" s="5">
        <v>10</v>
      </c>
      <c r="D1480" s="5">
        <v>2008</v>
      </c>
      <c r="E1480" s="4">
        <v>39731</v>
      </c>
      <c r="F1480" t="s">
        <v>1468</v>
      </c>
      <c r="G1480" s="3">
        <v>37500000</v>
      </c>
      <c r="H1480" s="3">
        <v>9793406</v>
      </c>
      <c r="I1480" s="3">
        <v>9813309</v>
      </c>
    </row>
    <row r="1481" spans="1:9" x14ac:dyDescent="0.2">
      <c r="A1481" s="5">
        <v>1494</v>
      </c>
      <c r="B1481" s="7">
        <v>11</v>
      </c>
      <c r="C1481" s="5">
        <v>21</v>
      </c>
      <c r="D1481" s="5">
        <v>2008</v>
      </c>
      <c r="E1481" s="4">
        <v>40067</v>
      </c>
      <c r="F1481" t="s">
        <v>1469</v>
      </c>
      <c r="G1481" s="3">
        <v>37000000</v>
      </c>
      <c r="H1481" s="3">
        <v>192769854</v>
      </c>
      <c r="I1481" s="3">
        <v>402280159</v>
      </c>
    </row>
    <row r="1482" spans="1:9" x14ac:dyDescent="0.2">
      <c r="A1482" s="5">
        <v>1495</v>
      </c>
      <c r="B1482" s="7">
        <v>8</v>
      </c>
      <c r="C1482" s="5">
        <v>7</v>
      </c>
      <c r="D1482" s="5">
        <v>2013</v>
      </c>
      <c r="E1482" s="4">
        <v>41463</v>
      </c>
      <c r="F1482" t="s">
        <v>1470</v>
      </c>
      <c r="G1482" s="3">
        <v>37000000</v>
      </c>
      <c r="H1482" s="3">
        <v>150394119</v>
      </c>
      <c r="I1482" s="3">
        <v>267816276</v>
      </c>
    </row>
    <row r="1483" spans="1:9" x14ac:dyDescent="0.2">
      <c r="A1483" s="5">
        <v>1496</v>
      </c>
      <c r="B1483" s="7">
        <v>11</v>
      </c>
      <c r="C1483" s="5">
        <v>25</v>
      </c>
      <c r="D1483" s="5">
        <v>2015</v>
      </c>
      <c r="E1483" s="4">
        <v>42746</v>
      </c>
      <c r="F1483" t="s">
        <v>1471</v>
      </c>
      <c r="G1483" s="3">
        <v>37000000</v>
      </c>
      <c r="H1483" s="3">
        <v>109767581</v>
      </c>
      <c r="I1483" s="3">
        <v>173567581</v>
      </c>
    </row>
    <row r="1484" spans="1:9" x14ac:dyDescent="0.2">
      <c r="A1484" s="5">
        <v>1497</v>
      </c>
      <c r="B1484" s="7">
        <v>9</v>
      </c>
      <c r="C1484" s="5">
        <v>17</v>
      </c>
      <c r="D1484" s="5">
        <v>2010</v>
      </c>
      <c r="E1484" s="4">
        <v>40672</v>
      </c>
      <c r="F1484" t="s">
        <v>1472</v>
      </c>
      <c r="G1484" s="3">
        <v>37000000</v>
      </c>
      <c r="H1484" s="3">
        <v>92186262</v>
      </c>
      <c r="I1484" s="3">
        <v>152566881</v>
      </c>
    </row>
    <row r="1485" spans="1:9" x14ac:dyDescent="0.2">
      <c r="A1485" s="5">
        <v>1498</v>
      </c>
      <c r="B1485" s="7">
        <v>9</v>
      </c>
      <c r="C1485" s="5">
        <v>23</v>
      </c>
      <c r="D1485" s="5">
        <v>2011</v>
      </c>
      <c r="E1485" s="4">
        <v>41222</v>
      </c>
      <c r="F1485" t="s">
        <v>1473</v>
      </c>
      <c r="G1485" s="3">
        <v>37000000</v>
      </c>
      <c r="H1485" s="3">
        <v>72286779</v>
      </c>
      <c r="I1485" s="3">
        <v>96068724</v>
      </c>
    </row>
    <row r="1486" spans="1:9" x14ac:dyDescent="0.2">
      <c r="A1486" s="5">
        <v>1499</v>
      </c>
      <c r="B1486" s="7">
        <v>9</v>
      </c>
      <c r="C1486" s="5">
        <v>12</v>
      </c>
      <c r="D1486" s="5">
        <v>2008</v>
      </c>
      <c r="E1486" s="4">
        <v>39791</v>
      </c>
      <c r="F1486" t="s">
        <v>1474</v>
      </c>
      <c r="G1486" s="3">
        <v>37000000</v>
      </c>
      <c r="H1486" s="3">
        <v>60355347</v>
      </c>
      <c r="I1486" s="3">
        <v>168167798</v>
      </c>
    </row>
    <row r="1487" spans="1:9" x14ac:dyDescent="0.2">
      <c r="A1487" s="5">
        <v>1500</v>
      </c>
      <c r="B1487" s="7">
        <v>4</v>
      </c>
      <c r="C1487" s="5">
        <v>23</v>
      </c>
      <c r="D1487" s="5">
        <v>2004</v>
      </c>
      <c r="E1487" s="4">
        <v>38660</v>
      </c>
      <c r="F1487" t="s">
        <v>1475</v>
      </c>
      <c r="G1487" s="3">
        <v>37000000</v>
      </c>
      <c r="H1487" s="3">
        <v>57139723</v>
      </c>
      <c r="I1487" s="3">
        <v>97658712</v>
      </c>
    </row>
    <row r="1488" spans="1:9" x14ac:dyDescent="0.2">
      <c r="A1488" s="5">
        <v>1501</v>
      </c>
      <c r="B1488" s="7">
        <v>4</v>
      </c>
      <c r="C1488" s="5">
        <v>4</v>
      </c>
      <c r="D1488" s="5">
        <v>2008</v>
      </c>
      <c r="E1488" s="4">
        <v>39542</v>
      </c>
      <c r="F1488" t="s">
        <v>1476</v>
      </c>
      <c r="G1488" s="3">
        <v>37000000</v>
      </c>
      <c r="H1488" s="3">
        <v>48006762</v>
      </c>
      <c r="I1488" s="3">
        <v>101857425</v>
      </c>
    </row>
    <row r="1489" spans="1:9" x14ac:dyDescent="0.2">
      <c r="A1489" s="5">
        <v>1502</v>
      </c>
      <c r="B1489" s="7">
        <v>2</v>
      </c>
      <c r="C1489" s="5">
        <v>12</v>
      </c>
      <c r="D1489" s="5">
        <v>2016</v>
      </c>
      <c r="E1489" s="4">
        <v>42706</v>
      </c>
      <c r="F1489" t="s">
        <v>1477</v>
      </c>
      <c r="G1489" s="3">
        <v>37000000</v>
      </c>
      <c r="H1489" s="3">
        <v>46843513</v>
      </c>
      <c r="I1489" s="3">
        <v>99595932</v>
      </c>
    </row>
    <row r="1490" spans="1:9" x14ac:dyDescent="0.2">
      <c r="A1490" s="5">
        <v>1503</v>
      </c>
      <c r="B1490" s="7">
        <v>2</v>
      </c>
      <c r="C1490" s="5">
        <v>26</v>
      </c>
      <c r="D1490" s="5">
        <v>2010</v>
      </c>
      <c r="E1490" s="4">
        <v>40941</v>
      </c>
      <c r="F1490" t="s">
        <v>1478</v>
      </c>
      <c r="G1490" s="3">
        <v>37000000</v>
      </c>
      <c r="H1490" s="3">
        <v>44875481</v>
      </c>
      <c r="I1490" s="3">
        <v>55909910</v>
      </c>
    </row>
    <row r="1491" spans="1:9" x14ac:dyDescent="0.2">
      <c r="A1491" s="5">
        <v>1504</v>
      </c>
      <c r="B1491" s="7">
        <v>1</v>
      </c>
      <c r="C1491" s="5">
        <v>28</v>
      </c>
      <c r="D1491" s="5">
        <v>2011</v>
      </c>
      <c r="E1491" s="4">
        <v>41365</v>
      </c>
      <c r="F1491" t="s">
        <v>1479</v>
      </c>
      <c r="G1491" s="3">
        <v>37000000</v>
      </c>
      <c r="H1491" s="3">
        <v>33047633</v>
      </c>
      <c r="I1491" s="3">
        <v>97143987</v>
      </c>
    </row>
    <row r="1492" spans="1:9" x14ac:dyDescent="0.2">
      <c r="A1492" s="5">
        <v>1505</v>
      </c>
      <c r="B1492" s="7">
        <v>7</v>
      </c>
      <c r="C1492" s="5">
        <v>18</v>
      </c>
      <c r="D1492" s="5">
        <v>2008</v>
      </c>
      <c r="E1492" s="4">
        <v>39971</v>
      </c>
      <c r="F1492" t="s">
        <v>1480</v>
      </c>
      <c r="G1492" s="3">
        <v>37000000</v>
      </c>
      <c r="H1492" s="3">
        <v>30105968</v>
      </c>
      <c r="I1492" s="3">
        <v>67029956</v>
      </c>
    </row>
    <row r="1493" spans="1:9" x14ac:dyDescent="0.2">
      <c r="A1493" s="5">
        <v>1506</v>
      </c>
      <c r="B1493" s="7">
        <v>12</v>
      </c>
      <c r="C1493" s="5">
        <v>17</v>
      </c>
      <c r="D1493" s="5">
        <v>1999</v>
      </c>
      <c r="E1493" s="4">
        <v>36658</v>
      </c>
      <c r="F1493" t="s">
        <v>1481</v>
      </c>
      <c r="G1493" s="3">
        <v>37000000</v>
      </c>
      <c r="H1493" s="3">
        <v>22450975</v>
      </c>
      <c r="I1493" s="3">
        <v>48446802</v>
      </c>
    </row>
    <row r="1494" spans="1:9" x14ac:dyDescent="0.2">
      <c r="A1494" s="5">
        <v>1507</v>
      </c>
      <c r="B1494" s="7">
        <v>5</v>
      </c>
      <c r="C1494" s="5">
        <v>29</v>
      </c>
      <c r="D1494" s="5">
        <v>2015</v>
      </c>
      <c r="E1494" s="4">
        <v>42860</v>
      </c>
      <c r="F1494" t="s">
        <v>1482</v>
      </c>
      <c r="G1494" s="3">
        <v>37000000</v>
      </c>
      <c r="H1494" s="3">
        <v>21052030</v>
      </c>
      <c r="I1494" s="3">
        <v>24935799</v>
      </c>
    </row>
    <row r="1495" spans="1:9" x14ac:dyDescent="0.2">
      <c r="A1495" s="5">
        <v>1508</v>
      </c>
      <c r="B1495" s="7">
        <v>12</v>
      </c>
      <c r="C1495" s="5">
        <v>31</v>
      </c>
      <c r="D1495" s="5">
        <v>2009</v>
      </c>
      <c r="E1495" s="4">
        <v>40736</v>
      </c>
      <c r="F1495" t="s">
        <v>1483</v>
      </c>
      <c r="G1495" s="3">
        <v>36500000</v>
      </c>
      <c r="H1495">
        <v>0</v>
      </c>
      <c r="I1495" s="3">
        <v>15000000</v>
      </c>
    </row>
    <row r="1496" spans="1:9" x14ac:dyDescent="0.2">
      <c r="A1496" s="5">
        <v>1509</v>
      </c>
      <c r="B1496" s="7">
        <v>2</v>
      </c>
      <c r="C1496" s="5">
        <v>11</v>
      </c>
      <c r="D1496" s="5">
        <v>2011</v>
      </c>
      <c r="E1496" s="4">
        <v>40849</v>
      </c>
      <c r="F1496" t="s">
        <v>1484</v>
      </c>
      <c r="G1496" s="3">
        <v>36000000</v>
      </c>
      <c r="H1496" s="3">
        <v>99967670</v>
      </c>
      <c r="I1496" s="3">
        <v>193737977</v>
      </c>
    </row>
    <row r="1497" spans="1:9" x14ac:dyDescent="0.2">
      <c r="A1497" s="5">
        <v>1510</v>
      </c>
      <c r="B1497" s="7">
        <v>2</v>
      </c>
      <c r="C1497" s="5">
        <v>15</v>
      </c>
      <c r="D1497" s="5">
        <v>2002</v>
      </c>
      <c r="E1497" s="4">
        <v>37682</v>
      </c>
      <c r="F1497" t="s">
        <v>1485</v>
      </c>
      <c r="G1497" s="3">
        <v>36000000</v>
      </c>
      <c r="H1497" s="3">
        <v>71026631</v>
      </c>
      <c r="I1497" s="3">
        <v>102226631</v>
      </c>
    </row>
    <row r="1498" spans="1:9" x14ac:dyDescent="0.2">
      <c r="A1498" s="5">
        <v>1511</v>
      </c>
      <c r="B1498" s="7">
        <v>9</v>
      </c>
      <c r="C1498" s="5">
        <v>17</v>
      </c>
      <c r="D1498" s="5">
        <v>1999</v>
      </c>
      <c r="E1498" s="4">
        <v>36655</v>
      </c>
      <c r="F1498" t="s">
        <v>1486</v>
      </c>
      <c r="G1498" s="3">
        <v>36000000</v>
      </c>
      <c r="H1498" s="3">
        <v>68208190</v>
      </c>
      <c r="I1498" s="3">
        <v>117448157</v>
      </c>
    </row>
    <row r="1499" spans="1:9" x14ac:dyDescent="0.2">
      <c r="A1499" s="5">
        <v>1512</v>
      </c>
      <c r="B1499" s="7">
        <v>10</v>
      </c>
      <c r="C1499" s="5">
        <v>7</v>
      </c>
      <c r="D1499" s="5">
        <v>1983</v>
      </c>
      <c r="E1499" s="4">
        <v>30507</v>
      </c>
      <c r="F1499" t="s">
        <v>1487</v>
      </c>
      <c r="G1499" s="3">
        <v>36000000</v>
      </c>
      <c r="H1499" s="3">
        <v>55500000</v>
      </c>
      <c r="I1499" s="3">
        <v>160000000</v>
      </c>
    </row>
    <row r="1500" spans="1:9" x14ac:dyDescent="0.2">
      <c r="A1500" s="5">
        <v>1513</v>
      </c>
      <c r="B1500" s="7">
        <v>3</v>
      </c>
      <c r="C1500" s="5">
        <v>26</v>
      </c>
      <c r="D1500" s="5">
        <v>2010</v>
      </c>
      <c r="E1500" s="4">
        <v>40942</v>
      </c>
      <c r="F1500" t="s">
        <v>1488</v>
      </c>
      <c r="G1500" s="3">
        <v>36000000</v>
      </c>
      <c r="H1500" s="3">
        <v>50269859</v>
      </c>
      <c r="I1500" s="3">
        <v>65967750</v>
      </c>
    </row>
    <row r="1501" spans="1:9" x14ac:dyDescent="0.2">
      <c r="A1501" s="5">
        <v>1514</v>
      </c>
      <c r="B1501" s="7">
        <v>5</v>
      </c>
      <c r="C1501" s="5">
        <v>2</v>
      </c>
      <c r="D1501" s="5">
        <v>1997</v>
      </c>
      <c r="E1501" s="4">
        <v>35466</v>
      </c>
      <c r="F1501" t="s">
        <v>1489</v>
      </c>
      <c r="G1501" s="3">
        <v>36000000</v>
      </c>
      <c r="H1501" s="3">
        <v>50159144</v>
      </c>
      <c r="I1501" s="3">
        <v>50159144</v>
      </c>
    </row>
    <row r="1502" spans="1:9" x14ac:dyDescent="0.2">
      <c r="A1502" s="5">
        <v>1516</v>
      </c>
      <c r="B1502" s="7">
        <v>9</v>
      </c>
      <c r="C1502" s="5">
        <v>12</v>
      </c>
      <c r="D1502" s="5">
        <v>2014</v>
      </c>
      <c r="E1502" s="4">
        <v>41982</v>
      </c>
      <c r="F1502" t="s">
        <v>1490</v>
      </c>
      <c r="G1502" s="3">
        <v>36000000</v>
      </c>
      <c r="H1502" s="3">
        <v>42024533</v>
      </c>
      <c r="I1502" s="3">
        <v>57824533</v>
      </c>
    </row>
    <row r="1503" spans="1:9" x14ac:dyDescent="0.2">
      <c r="A1503" s="5">
        <v>1517</v>
      </c>
      <c r="B1503" s="7">
        <v>12</v>
      </c>
      <c r="C1503" s="5">
        <v>16</v>
      </c>
      <c r="D1503" s="5">
        <v>2016</v>
      </c>
      <c r="E1503" s="4">
        <v>42837</v>
      </c>
      <c r="F1503" t="s">
        <v>1491</v>
      </c>
      <c r="G1503" s="3">
        <v>36000000</v>
      </c>
      <c r="H1503" s="3">
        <v>31016021</v>
      </c>
      <c r="I1503" s="3">
        <v>85315070</v>
      </c>
    </row>
    <row r="1504" spans="1:9" x14ac:dyDescent="0.2">
      <c r="A1504" s="5">
        <v>1518</v>
      </c>
      <c r="B1504" s="7">
        <v>4</v>
      </c>
      <c r="C1504" s="5">
        <v>4</v>
      </c>
      <c r="D1504" s="5">
        <v>2003</v>
      </c>
      <c r="E1504" s="4">
        <v>37715</v>
      </c>
      <c r="F1504" t="s">
        <v>1492</v>
      </c>
      <c r="G1504" s="3">
        <v>36000000</v>
      </c>
      <c r="H1504" s="3">
        <v>26500000</v>
      </c>
      <c r="I1504" s="3">
        <v>43797731</v>
      </c>
    </row>
    <row r="1505" spans="1:9" x14ac:dyDescent="0.2">
      <c r="A1505" s="5">
        <v>1519</v>
      </c>
      <c r="B1505" s="7">
        <v>2</v>
      </c>
      <c r="C1505" s="5">
        <v>25</v>
      </c>
      <c r="D1505" s="5">
        <v>2000</v>
      </c>
      <c r="E1505" s="4">
        <v>37258</v>
      </c>
      <c r="F1505" t="s">
        <v>1493</v>
      </c>
      <c r="G1505" s="3">
        <v>36000000</v>
      </c>
      <c r="H1505" s="3">
        <v>23360779</v>
      </c>
      <c r="I1505" s="3">
        <v>23360779</v>
      </c>
    </row>
    <row r="1506" spans="1:9" x14ac:dyDescent="0.2">
      <c r="A1506" s="5">
        <v>1520</v>
      </c>
      <c r="B1506" s="7">
        <v>12</v>
      </c>
      <c r="C1506" s="5">
        <v>24</v>
      </c>
      <c r="D1506" s="5">
        <v>1999</v>
      </c>
      <c r="E1506" s="4">
        <v>36872</v>
      </c>
      <c r="F1506" t="s">
        <v>1494</v>
      </c>
      <c r="G1506" s="3">
        <v>36000000</v>
      </c>
      <c r="H1506" s="3">
        <v>14378353</v>
      </c>
      <c r="I1506" s="3">
        <v>14378353</v>
      </c>
    </row>
    <row r="1507" spans="1:9" x14ac:dyDescent="0.2">
      <c r="A1507" s="5">
        <v>1521</v>
      </c>
      <c r="B1507" s="7">
        <v>12</v>
      </c>
      <c r="C1507" s="5">
        <v>20</v>
      </c>
      <c r="D1507" s="5">
        <v>1996</v>
      </c>
      <c r="E1507" s="4">
        <v>35654</v>
      </c>
      <c r="F1507" t="s">
        <v>1495</v>
      </c>
      <c r="G1507" s="3">
        <v>36000000</v>
      </c>
      <c r="H1507" s="3">
        <v>13052741</v>
      </c>
      <c r="I1507" s="3">
        <v>13052741</v>
      </c>
    </row>
    <row r="1508" spans="1:9" x14ac:dyDescent="0.2">
      <c r="A1508" s="5">
        <v>1522</v>
      </c>
      <c r="B1508" s="7">
        <v>10</v>
      </c>
      <c r="C1508" s="5">
        <v>24</v>
      </c>
      <c r="D1508" s="5">
        <v>1997</v>
      </c>
      <c r="E1508" s="4">
        <v>36139</v>
      </c>
      <c r="F1508" t="s">
        <v>1496</v>
      </c>
      <c r="G1508" s="3">
        <v>36000000</v>
      </c>
      <c r="H1508" s="3">
        <v>12532777</v>
      </c>
      <c r="I1508" s="3">
        <v>12532777</v>
      </c>
    </row>
    <row r="1509" spans="1:9" x14ac:dyDescent="0.2">
      <c r="A1509" s="5">
        <v>1523</v>
      </c>
      <c r="B1509" s="7">
        <v>1</v>
      </c>
      <c r="C1509" s="5">
        <v>28</v>
      </c>
      <c r="D1509" s="5">
        <v>2000</v>
      </c>
      <c r="E1509" s="4">
        <v>37347</v>
      </c>
      <c r="F1509" t="s">
        <v>1497</v>
      </c>
      <c r="G1509" s="3">
        <v>36000000</v>
      </c>
      <c r="H1509" s="3">
        <v>2954405</v>
      </c>
      <c r="I1509" s="3">
        <v>2954405</v>
      </c>
    </row>
    <row r="1510" spans="1:9" x14ac:dyDescent="0.2">
      <c r="A1510" s="5">
        <v>1524</v>
      </c>
      <c r="B1510" s="7">
        <v>1</v>
      </c>
      <c r="C1510" s="5">
        <v>22</v>
      </c>
      <c r="D1510" s="5">
        <v>2016</v>
      </c>
      <c r="E1510" s="4">
        <v>43009</v>
      </c>
      <c r="F1510" t="s">
        <v>1498</v>
      </c>
      <c r="G1510" s="3">
        <v>36000000</v>
      </c>
      <c r="H1510" s="3">
        <v>2679437</v>
      </c>
      <c r="I1510" s="3">
        <v>156835197</v>
      </c>
    </row>
    <row r="1511" spans="1:9" x14ac:dyDescent="0.2">
      <c r="A1511" s="5">
        <v>1525</v>
      </c>
      <c r="B1511" s="7">
        <v>5</v>
      </c>
      <c r="C1511" s="5">
        <v>6</v>
      </c>
      <c r="D1511" s="5">
        <v>2011</v>
      </c>
      <c r="E1511" s="4">
        <v>40699</v>
      </c>
      <c r="F1511" t="s">
        <v>1499</v>
      </c>
      <c r="G1511" s="3">
        <v>36000000</v>
      </c>
      <c r="H1511" s="3">
        <v>1069334</v>
      </c>
      <c r="I1511" s="3">
        <v>4020990</v>
      </c>
    </row>
    <row r="1512" spans="1:9" x14ac:dyDescent="0.2">
      <c r="A1512" s="5">
        <v>1526</v>
      </c>
      <c r="B1512" s="7">
        <v>4</v>
      </c>
      <c r="C1512" s="5">
        <v>14</v>
      </c>
      <c r="D1512" s="5">
        <v>2017</v>
      </c>
      <c r="E1512" s="4">
        <v>43135</v>
      </c>
      <c r="F1512" t="s">
        <v>1500</v>
      </c>
      <c r="G1512" s="3">
        <v>36000000</v>
      </c>
      <c r="H1512">
        <v>0</v>
      </c>
      <c r="I1512" s="3">
        <v>1480089</v>
      </c>
    </row>
    <row r="1513" spans="1:9" x14ac:dyDescent="0.2">
      <c r="A1513" s="5">
        <v>1527</v>
      </c>
      <c r="B1513" s="7">
        <v>3</v>
      </c>
      <c r="C1513" s="5">
        <v>28</v>
      </c>
      <c r="D1513" s="5">
        <v>2003</v>
      </c>
      <c r="E1513" s="4">
        <v>38445</v>
      </c>
      <c r="F1513" t="s">
        <v>1501</v>
      </c>
      <c r="G1513" s="3">
        <v>35200000</v>
      </c>
      <c r="H1513" s="3">
        <v>37788228</v>
      </c>
      <c r="I1513" s="3">
        <v>38283765</v>
      </c>
    </row>
    <row r="1514" spans="1:9" x14ac:dyDescent="0.2">
      <c r="A1514" s="5">
        <v>1528</v>
      </c>
      <c r="B1514" s="7">
        <v>9</v>
      </c>
      <c r="C1514" s="5">
        <v>8</v>
      </c>
      <c r="D1514" s="5">
        <v>2017</v>
      </c>
      <c r="E1514" s="4">
        <v>42956</v>
      </c>
      <c r="F1514" t="s">
        <v>1502</v>
      </c>
      <c r="G1514" s="3">
        <v>35000000</v>
      </c>
      <c r="H1514" s="3">
        <v>305250480</v>
      </c>
      <c r="I1514" s="3">
        <v>604050480</v>
      </c>
    </row>
    <row r="1515" spans="1:9" x14ac:dyDescent="0.2">
      <c r="A1515" s="5">
        <v>1529</v>
      </c>
      <c r="B1515" s="7">
        <v>6</v>
      </c>
      <c r="C1515" s="5">
        <v>5</v>
      </c>
      <c r="D1515" s="5">
        <v>2009</v>
      </c>
      <c r="E1515" s="4">
        <v>39939</v>
      </c>
      <c r="F1515" t="s">
        <v>1503</v>
      </c>
      <c r="G1515" s="3">
        <v>35000000</v>
      </c>
      <c r="H1515" s="3">
        <v>277322503</v>
      </c>
      <c r="I1515" s="3">
        <v>465764086</v>
      </c>
    </row>
    <row r="1516" spans="1:9" x14ac:dyDescent="0.2">
      <c r="A1516" s="5">
        <v>1530</v>
      </c>
      <c r="B1516" s="7">
        <v>11</v>
      </c>
      <c r="C1516" s="5">
        <v>20</v>
      </c>
      <c r="D1516" s="5">
        <v>2009</v>
      </c>
      <c r="E1516" s="4">
        <v>40401</v>
      </c>
      <c r="F1516" t="s">
        <v>1504</v>
      </c>
      <c r="G1516" s="3">
        <v>35000000</v>
      </c>
      <c r="H1516" s="3">
        <v>255959475</v>
      </c>
      <c r="I1516" s="3">
        <v>305705794</v>
      </c>
    </row>
    <row r="1517" spans="1:9" x14ac:dyDescent="0.2">
      <c r="A1517" s="5">
        <v>1531</v>
      </c>
      <c r="B1517" s="7">
        <v>6</v>
      </c>
      <c r="C1517" s="5">
        <v>23</v>
      </c>
      <c r="D1517" s="5">
        <v>1989</v>
      </c>
      <c r="E1517" s="4">
        <v>33183</v>
      </c>
      <c r="F1517" t="s">
        <v>1505</v>
      </c>
      <c r="G1517" s="3">
        <v>35000000</v>
      </c>
      <c r="H1517" s="3">
        <v>251188924</v>
      </c>
      <c r="I1517" s="3">
        <v>411348924</v>
      </c>
    </row>
    <row r="1518" spans="1:9" x14ac:dyDescent="0.2">
      <c r="A1518" s="5">
        <v>1532</v>
      </c>
      <c r="B1518" s="7">
        <v>6</v>
      </c>
      <c r="C1518" s="5">
        <v>10</v>
      </c>
      <c r="D1518" s="5">
        <v>1999</v>
      </c>
      <c r="E1518" s="4">
        <v>36439</v>
      </c>
      <c r="F1518" t="s">
        <v>1506</v>
      </c>
      <c r="G1518" s="3">
        <v>35000000</v>
      </c>
      <c r="H1518" s="3">
        <v>206040085</v>
      </c>
      <c r="I1518" s="3">
        <v>312383487</v>
      </c>
    </row>
    <row r="1519" spans="1:9" x14ac:dyDescent="0.2">
      <c r="A1519" s="5">
        <v>1533</v>
      </c>
      <c r="B1519" s="7">
        <v>12</v>
      </c>
      <c r="C1519" s="5">
        <v>22</v>
      </c>
      <c r="D1519" s="5">
        <v>2010</v>
      </c>
      <c r="E1519" s="4">
        <v>40828</v>
      </c>
      <c r="F1519" t="s">
        <v>1507</v>
      </c>
      <c r="G1519" s="3">
        <v>35000000</v>
      </c>
      <c r="H1519" s="3">
        <v>171243005</v>
      </c>
      <c r="I1519" s="3">
        <v>252276928</v>
      </c>
    </row>
    <row r="1520" spans="1:9" x14ac:dyDescent="0.2">
      <c r="A1520" s="5">
        <v>1534</v>
      </c>
      <c r="B1520" s="7">
        <v>5</v>
      </c>
      <c r="C1520" s="5">
        <v>15</v>
      </c>
      <c r="D1520" s="5">
        <v>1992</v>
      </c>
      <c r="E1520" s="4">
        <v>34033</v>
      </c>
      <c r="F1520" t="s">
        <v>1508</v>
      </c>
      <c r="G1520" s="3">
        <v>35000000</v>
      </c>
      <c r="H1520" s="3">
        <v>144731527</v>
      </c>
      <c r="I1520" s="3">
        <v>319700000</v>
      </c>
    </row>
    <row r="1521" spans="1:9" x14ac:dyDescent="0.2">
      <c r="A1521" s="5">
        <v>1535</v>
      </c>
      <c r="B1521" s="7">
        <v>9</v>
      </c>
      <c r="C1521" s="5">
        <v>18</v>
      </c>
      <c r="D1521" s="5">
        <v>1998</v>
      </c>
      <c r="E1521" s="4">
        <v>36320</v>
      </c>
      <c r="F1521" t="s">
        <v>1509</v>
      </c>
      <c r="G1521" s="3">
        <v>35000000</v>
      </c>
      <c r="H1521" s="3">
        <v>141186864</v>
      </c>
      <c r="I1521" s="3">
        <v>245300000</v>
      </c>
    </row>
    <row r="1522" spans="1:9" x14ac:dyDescent="0.2">
      <c r="A1522" s="5">
        <v>1536</v>
      </c>
      <c r="B1522" s="7">
        <v>2</v>
      </c>
      <c r="C1522" s="5">
        <v>8</v>
      </c>
      <c r="D1522" s="5">
        <v>2013</v>
      </c>
      <c r="E1522" s="4">
        <v>41488</v>
      </c>
      <c r="F1522" t="s">
        <v>1510</v>
      </c>
      <c r="G1522" s="3">
        <v>35000000</v>
      </c>
      <c r="H1522" s="3">
        <v>134506920</v>
      </c>
      <c r="I1522" s="3">
        <v>175361578</v>
      </c>
    </row>
    <row r="1523" spans="1:9" x14ac:dyDescent="0.2">
      <c r="A1523" s="5">
        <v>1537</v>
      </c>
      <c r="B1523" s="7">
        <v>6</v>
      </c>
      <c r="C1523" s="5">
        <v>30</v>
      </c>
      <c r="D1523" s="5">
        <v>2006</v>
      </c>
      <c r="E1523" s="4">
        <v>39605</v>
      </c>
      <c r="F1523" t="s">
        <v>1511</v>
      </c>
      <c r="G1523" s="3">
        <v>35000000</v>
      </c>
      <c r="H1523" s="3">
        <v>124740460</v>
      </c>
      <c r="I1523" s="3">
        <v>326073155</v>
      </c>
    </row>
    <row r="1524" spans="1:9" x14ac:dyDescent="0.2">
      <c r="A1524" s="5">
        <v>1538</v>
      </c>
      <c r="B1524" s="7">
        <v>7</v>
      </c>
      <c r="C1524" s="5">
        <v>8</v>
      </c>
      <c r="D1524" s="5">
        <v>2011</v>
      </c>
      <c r="E1524" s="4">
        <v>40762</v>
      </c>
      <c r="F1524" t="s">
        <v>1512</v>
      </c>
      <c r="G1524" s="3">
        <v>35000000</v>
      </c>
      <c r="H1524" s="3">
        <v>117538559</v>
      </c>
      <c r="I1524" s="3">
        <v>212417601</v>
      </c>
    </row>
    <row r="1525" spans="1:9" x14ac:dyDescent="0.2">
      <c r="A1525" s="5">
        <v>1539</v>
      </c>
      <c r="B1525" s="7">
        <v>3</v>
      </c>
      <c r="C1525" s="5">
        <v>30</v>
      </c>
      <c r="D1525" s="5">
        <v>2001</v>
      </c>
      <c r="E1525" s="4">
        <v>37775</v>
      </c>
      <c r="F1525" t="s">
        <v>1513</v>
      </c>
      <c r="G1525" s="3">
        <v>35000000</v>
      </c>
      <c r="H1525" s="3">
        <v>112692062</v>
      </c>
      <c r="I1525" s="3">
        <v>197692062</v>
      </c>
    </row>
    <row r="1526" spans="1:9" x14ac:dyDescent="0.2">
      <c r="A1526" s="5">
        <v>1540</v>
      </c>
      <c r="B1526" s="7">
        <v>7</v>
      </c>
      <c r="C1526" s="5">
        <v>17</v>
      </c>
      <c r="D1526" s="5">
        <v>2015</v>
      </c>
      <c r="E1526" s="4">
        <v>42497</v>
      </c>
      <c r="F1526" t="s">
        <v>1514</v>
      </c>
      <c r="G1526" s="3">
        <v>35000000</v>
      </c>
      <c r="H1526" s="3">
        <v>110038130</v>
      </c>
      <c r="I1526" s="3">
        <v>140949327</v>
      </c>
    </row>
    <row r="1527" spans="1:9" x14ac:dyDescent="0.2">
      <c r="A1527" s="5">
        <v>1541</v>
      </c>
      <c r="B1527" s="7">
        <v>12</v>
      </c>
      <c r="C1527" s="5">
        <v>13</v>
      </c>
      <c r="D1527" s="5">
        <v>2013</v>
      </c>
      <c r="E1527" s="4">
        <v>41651</v>
      </c>
      <c r="F1527" t="s">
        <v>1515</v>
      </c>
      <c r="G1527" s="3">
        <v>35000000</v>
      </c>
      <c r="H1527" s="3">
        <v>83299761</v>
      </c>
      <c r="I1527" s="3">
        <v>114962525</v>
      </c>
    </row>
    <row r="1528" spans="1:9" x14ac:dyDescent="0.2">
      <c r="A1528" s="5">
        <v>1542</v>
      </c>
      <c r="B1528" s="7">
        <v>12</v>
      </c>
      <c r="C1528" s="5">
        <v>7</v>
      </c>
      <c r="D1528" s="5">
        <v>1979</v>
      </c>
      <c r="E1528" s="4">
        <v>29048</v>
      </c>
      <c r="F1528" t="s">
        <v>1516</v>
      </c>
      <c r="G1528" s="3">
        <v>35000000</v>
      </c>
      <c r="H1528" s="3">
        <v>82258456</v>
      </c>
      <c r="I1528" s="3">
        <v>139000000</v>
      </c>
    </row>
    <row r="1529" spans="1:9" x14ac:dyDescent="0.2">
      <c r="A1529" s="5">
        <v>1543</v>
      </c>
      <c r="B1529" s="7">
        <v>3</v>
      </c>
      <c r="C1529" s="5">
        <v>28</v>
      </c>
      <c r="D1529" s="5">
        <v>2008</v>
      </c>
      <c r="E1529" s="4">
        <v>40271</v>
      </c>
      <c r="F1529">
        <v>21</v>
      </c>
      <c r="G1529" s="3">
        <v>35000000</v>
      </c>
      <c r="H1529" s="3">
        <v>81159365</v>
      </c>
      <c r="I1529" s="3">
        <v>159846429</v>
      </c>
    </row>
    <row r="1530" spans="1:9" x14ac:dyDescent="0.2">
      <c r="A1530" s="5">
        <v>1544</v>
      </c>
      <c r="B1530" s="7">
        <v>5</v>
      </c>
      <c r="C1530" s="5">
        <v>9</v>
      </c>
      <c r="D1530" s="5">
        <v>2008</v>
      </c>
      <c r="E1530" s="4">
        <v>39696</v>
      </c>
      <c r="F1530" t="s">
        <v>1517</v>
      </c>
      <c r="G1530" s="3">
        <v>35000000</v>
      </c>
      <c r="H1530" s="3">
        <v>80277646</v>
      </c>
      <c r="I1530" s="3">
        <v>218535708</v>
      </c>
    </row>
    <row r="1531" spans="1:9" x14ac:dyDescent="0.2">
      <c r="A1531" s="5">
        <v>1545</v>
      </c>
      <c r="B1531" s="7">
        <v>11</v>
      </c>
      <c r="C1531" s="5">
        <v>15</v>
      </c>
      <c r="D1531" s="5">
        <v>1991</v>
      </c>
      <c r="E1531" s="4">
        <v>33674</v>
      </c>
      <c r="F1531" t="s">
        <v>1518</v>
      </c>
      <c r="G1531" s="3">
        <v>35000000</v>
      </c>
      <c r="H1531" s="3">
        <v>79091969</v>
      </c>
      <c r="I1531" s="3">
        <v>182291969</v>
      </c>
    </row>
    <row r="1532" spans="1:9" x14ac:dyDescent="0.2">
      <c r="A1532" s="5">
        <v>1546</v>
      </c>
      <c r="B1532" s="7">
        <v>11</v>
      </c>
      <c r="C1532" s="5">
        <v>15</v>
      </c>
      <c r="D1532" s="5">
        <v>1996</v>
      </c>
      <c r="E1532" s="4">
        <v>35500</v>
      </c>
      <c r="F1532" t="s">
        <v>1519</v>
      </c>
      <c r="G1532" s="3">
        <v>35000000</v>
      </c>
      <c r="H1532" s="3">
        <v>78716374</v>
      </c>
      <c r="I1532" s="3">
        <v>231711151</v>
      </c>
    </row>
    <row r="1533" spans="1:9" x14ac:dyDescent="0.2">
      <c r="A1533" s="5">
        <v>1547</v>
      </c>
      <c r="B1533" s="7">
        <v>1</v>
      </c>
      <c r="C1533" s="5">
        <v>16</v>
      </c>
      <c r="D1533" s="5">
        <v>2009</v>
      </c>
      <c r="E1533" s="4">
        <v>40269</v>
      </c>
      <c r="F1533" t="s">
        <v>1520</v>
      </c>
      <c r="G1533" s="3">
        <v>35000000</v>
      </c>
      <c r="H1533" s="3">
        <v>73034460</v>
      </c>
      <c r="I1533" s="3">
        <v>122213085</v>
      </c>
    </row>
    <row r="1534" spans="1:9" x14ac:dyDescent="0.2">
      <c r="A1534" s="5">
        <v>1548</v>
      </c>
      <c r="B1534" s="7">
        <v>3</v>
      </c>
      <c r="C1534" s="5">
        <v>25</v>
      </c>
      <c r="D1534" s="5">
        <v>2005</v>
      </c>
      <c r="E1534" s="4">
        <v>39085</v>
      </c>
      <c r="F1534" t="s">
        <v>1521</v>
      </c>
      <c r="G1534" s="3">
        <v>35000000</v>
      </c>
      <c r="H1534" s="3">
        <v>68915888</v>
      </c>
      <c r="I1534" s="3">
        <v>102115888</v>
      </c>
    </row>
    <row r="1535" spans="1:9" x14ac:dyDescent="0.2">
      <c r="A1535" s="5">
        <v>1549</v>
      </c>
      <c r="B1535" s="7">
        <v>12</v>
      </c>
      <c r="C1535" s="5">
        <v>21</v>
      </c>
      <c r="D1535" s="5">
        <v>2012</v>
      </c>
      <c r="E1535" s="4">
        <v>41529</v>
      </c>
      <c r="F1535" t="s">
        <v>1522</v>
      </c>
      <c r="G1535" s="3">
        <v>35000000</v>
      </c>
      <c r="H1535" s="3">
        <v>67544505</v>
      </c>
      <c r="I1535" s="3">
        <v>90221182</v>
      </c>
    </row>
    <row r="1536" spans="1:9" x14ac:dyDescent="0.2">
      <c r="A1536" s="5">
        <v>1550</v>
      </c>
      <c r="B1536" s="7">
        <v>9</v>
      </c>
      <c r="C1536" s="5">
        <v>19</v>
      </c>
      <c r="D1536" s="5">
        <v>1997</v>
      </c>
      <c r="E1536" s="4">
        <v>35985</v>
      </c>
      <c r="F1536" t="s">
        <v>1523</v>
      </c>
      <c r="G1536" s="3">
        <v>35000000</v>
      </c>
      <c r="H1536" s="3">
        <v>64604977</v>
      </c>
      <c r="I1536" s="3">
        <v>126204977</v>
      </c>
    </row>
    <row r="1537" spans="1:9" x14ac:dyDescent="0.2">
      <c r="A1537" s="5">
        <v>1551</v>
      </c>
      <c r="B1537" s="7">
        <v>7</v>
      </c>
      <c r="C1537" s="5">
        <v>29</v>
      </c>
      <c r="D1537" s="5">
        <v>2005</v>
      </c>
      <c r="E1537" s="4">
        <v>39209</v>
      </c>
      <c r="F1537" t="s">
        <v>1524</v>
      </c>
      <c r="G1537" s="3">
        <v>35000000</v>
      </c>
      <c r="H1537" s="3">
        <v>63939454</v>
      </c>
      <c r="I1537" s="3">
        <v>83109359</v>
      </c>
    </row>
    <row r="1538" spans="1:9" x14ac:dyDescent="0.2">
      <c r="A1538" s="5">
        <v>1552</v>
      </c>
      <c r="B1538" s="7">
        <v>9</v>
      </c>
      <c r="C1538" s="5">
        <v>19</v>
      </c>
      <c r="D1538" s="5">
        <v>1997</v>
      </c>
      <c r="E1538" s="4">
        <v>35985</v>
      </c>
      <c r="F1538" t="s">
        <v>1525</v>
      </c>
      <c r="G1538" s="3">
        <v>35000000</v>
      </c>
      <c r="H1538" s="3">
        <v>63826569</v>
      </c>
      <c r="I1538" s="3">
        <v>83226569</v>
      </c>
    </row>
    <row r="1539" spans="1:9" x14ac:dyDescent="0.2">
      <c r="A1539" s="5">
        <v>1553</v>
      </c>
      <c r="B1539" s="7">
        <v>4</v>
      </c>
      <c r="C1539" s="5">
        <v>30</v>
      </c>
      <c r="D1539" s="5">
        <v>2010</v>
      </c>
      <c r="E1539" s="4">
        <v>41064</v>
      </c>
      <c r="F1539" t="s">
        <v>1526</v>
      </c>
      <c r="G1539" s="3">
        <v>35000000</v>
      </c>
      <c r="H1539" s="3">
        <v>63075011</v>
      </c>
      <c r="I1539" s="3">
        <v>117729621</v>
      </c>
    </row>
    <row r="1540" spans="1:9" x14ac:dyDescent="0.2">
      <c r="A1540" s="5">
        <v>1554</v>
      </c>
      <c r="B1540" s="7">
        <v>8</v>
      </c>
      <c r="C1540" s="5">
        <v>18</v>
      </c>
      <c r="D1540" s="5">
        <v>2000</v>
      </c>
      <c r="E1540" s="4">
        <v>37050</v>
      </c>
      <c r="F1540" t="s">
        <v>1527</v>
      </c>
      <c r="G1540" s="3">
        <v>35000000</v>
      </c>
      <c r="H1540" s="3">
        <v>61280963</v>
      </c>
      <c r="I1540" s="3">
        <v>85911226</v>
      </c>
    </row>
    <row r="1541" spans="1:9" x14ac:dyDescent="0.2">
      <c r="A1541" s="5">
        <v>1555</v>
      </c>
      <c r="B1541" s="7">
        <v>7</v>
      </c>
      <c r="C1541" s="5">
        <v>7</v>
      </c>
      <c r="D1541" s="5">
        <v>1995</v>
      </c>
      <c r="E1541" s="4">
        <v>34887</v>
      </c>
      <c r="F1541" t="s">
        <v>1528</v>
      </c>
      <c r="G1541" s="3">
        <v>35000000</v>
      </c>
      <c r="H1541" s="3">
        <v>60054449</v>
      </c>
      <c r="I1541" s="3">
        <v>113354449</v>
      </c>
    </row>
    <row r="1542" spans="1:9" x14ac:dyDescent="0.2">
      <c r="A1542" s="5">
        <v>1556</v>
      </c>
      <c r="B1542" s="7">
        <v>4</v>
      </c>
      <c r="C1542" s="5">
        <v>7</v>
      </c>
      <c r="D1542" s="5">
        <v>2006</v>
      </c>
      <c r="E1542" s="4">
        <v>38902</v>
      </c>
      <c r="F1542" t="s">
        <v>1529</v>
      </c>
      <c r="G1542" s="3">
        <v>35000000</v>
      </c>
      <c r="H1542" s="3">
        <v>59843754</v>
      </c>
      <c r="I1542" s="3">
        <v>65063726</v>
      </c>
    </row>
    <row r="1543" spans="1:9" x14ac:dyDescent="0.2">
      <c r="A1543" s="5">
        <v>1557</v>
      </c>
      <c r="B1543" s="7">
        <v>10</v>
      </c>
      <c r="C1543" s="5">
        <v>8</v>
      </c>
      <c r="D1543" s="5">
        <v>2010</v>
      </c>
      <c r="E1543" s="4">
        <v>40400</v>
      </c>
      <c r="F1543" t="s">
        <v>1530</v>
      </c>
      <c r="G1543" s="3">
        <v>35000000</v>
      </c>
      <c r="H1543" s="3">
        <v>59699513</v>
      </c>
      <c r="I1543" s="3">
        <v>60376247</v>
      </c>
    </row>
    <row r="1544" spans="1:9" x14ac:dyDescent="0.2">
      <c r="A1544" s="5">
        <v>1558</v>
      </c>
      <c r="B1544" s="7">
        <v>3</v>
      </c>
      <c r="C1544" s="5">
        <v>13</v>
      </c>
      <c r="D1544" s="5">
        <v>1998</v>
      </c>
      <c r="E1544" s="4">
        <v>36163</v>
      </c>
      <c r="F1544" t="s">
        <v>1531</v>
      </c>
      <c r="G1544" s="3">
        <v>35000000</v>
      </c>
      <c r="H1544" s="3">
        <v>56968169</v>
      </c>
      <c r="I1544" s="3">
        <v>56968169</v>
      </c>
    </row>
    <row r="1545" spans="1:9" x14ac:dyDescent="0.2">
      <c r="A1545" s="5">
        <v>1559</v>
      </c>
      <c r="B1545" s="7">
        <v>7</v>
      </c>
      <c r="C1545" s="5">
        <v>22</v>
      </c>
      <c r="D1545" s="5">
        <v>2011</v>
      </c>
      <c r="E1545" s="4">
        <v>41189</v>
      </c>
      <c r="F1545" t="s">
        <v>1532</v>
      </c>
      <c r="G1545" s="3">
        <v>35000000</v>
      </c>
      <c r="H1545" s="3">
        <v>55802754</v>
      </c>
      <c r="I1545" s="3">
        <v>146595891</v>
      </c>
    </row>
    <row r="1546" spans="1:9" x14ac:dyDescent="0.2">
      <c r="A1546" s="5">
        <v>1560</v>
      </c>
      <c r="B1546" s="7">
        <v>5</v>
      </c>
      <c r="C1546" s="5">
        <v>20</v>
      </c>
      <c r="D1546" s="5">
        <v>2016</v>
      </c>
      <c r="E1546" s="4">
        <v>42952</v>
      </c>
      <c r="F1546" t="s">
        <v>1533</v>
      </c>
      <c r="G1546" s="3">
        <v>35000000</v>
      </c>
      <c r="H1546" s="3">
        <v>55340730</v>
      </c>
      <c r="I1546" s="3">
        <v>108758521</v>
      </c>
    </row>
    <row r="1547" spans="1:9" x14ac:dyDescent="0.2">
      <c r="A1547" s="5">
        <v>1561</v>
      </c>
      <c r="B1547" s="7">
        <v>3</v>
      </c>
      <c r="C1547" s="5">
        <v>23</v>
      </c>
      <c r="D1547" s="5">
        <v>2007</v>
      </c>
      <c r="E1547" s="4">
        <v>39755</v>
      </c>
      <c r="F1547" t="s">
        <v>1534</v>
      </c>
      <c r="G1547" s="3">
        <v>35000000</v>
      </c>
      <c r="H1547" s="3">
        <v>54149098</v>
      </c>
      <c r="I1547" s="3">
        <v>96096018</v>
      </c>
    </row>
    <row r="1548" spans="1:9" x14ac:dyDescent="0.2">
      <c r="A1548" s="5">
        <v>1562</v>
      </c>
      <c r="B1548" s="7">
        <v>10</v>
      </c>
      <c r="C1548" s="5">
        <v>24</v>
      </c>
      <c r="D1548" s="5">
        <v>2003</v>
      </c>
      <c r="E1548" s="4">
        <v>38331</v>
      </c>
      <c r="F1548" t="s">
        <v>1535</v>
      </c>
      <c r="G1548" s="3">
        <v>35000000</v>
      </c>
      <c r="H1548" s="3">
        <v>52333738</v>
      </c>
      <c r="I1548" s="3">
        <v>53293628</v>
      </c>
    </row>
    <row r="1549" spans="1:9" x14ac:dyDescent="0.2">
      <c r="A1549" s="5">
        <v>1563</v>
      </c>
      <c r="B1549" s="7">
        <v>11</v>
      </c>
      <c r="C1549" s="5">
        <v>25</v>
      </c>
      <c r="D1549" s="5">
        <v>2009</v>
      </c>
      <c r="E1549" s="4">
        <v>40554</v>
      </c>
      <c r="F1549" t="s">
        <v>1536</v>
      </c>
      <c r="G1549" s="3">
        <v>35000000</v>
      </c>
      <c r="H1549" s="3">
        <v>49492060</v>
      </c>
      <c r="I1549" s="3">
        <v>95104304</v>
      </c>
    </row>
    <row r="1550" spans="1:9" x14ac:dyDescent="0.2">
      <c r="A1550" s="5">
        <v>1564</v>
      </c>
      <c r="B1550" s="7">
        <v>11</v>
      </c>
      <c r="C1550" s="5">
        <v>18</v>
      </c>
      <c r="D1550" s="5">
        <v>1992</v>
      </c>
      <c r="E1550" s="4">
        <v>34131</v>
      </c>
      <c r="F1550" t="s">
        <v>1537</v>
      </c>
      <c r="G1550" s="3">
        <v>35000000</v>
      </c>
      <c r="H1550" s="3">
        <v>48169910</v>
      </c>
      <c r="I1550" s="3">
        <v>48169910</v>
      </c>
    </row>
    <row r="1551" spans="1:9" x14ac:dyDescent="0.2">
      <c r="A1551" s="5">
        <v>1565</v>
      </c>
      <c r="B1551" s="7">
        <v>5</v>
      </c>
      <c r="C1551" s="5">
        <v>22</v>
      </c>
      <c r="D1551" s="5">
        <v>2015</v>
      </c>
      <c r="E1551" s="4">
        <v>42648</v>
      </c>
      <c r="F1551" t="s">
        <v>1538</v>
      </c>
      <c r="G1551" s="3">
        <v>35000000</v>
      </c>
      <c r="H1551" s="3">
        <v>47425125</v>
      </c>
      <c r="I1551" s="3">
        <v>95825125</v>
      </c>
    </row>
    <row r="1552" spans="1:9" x14ac:dyDescent="0.2">
      <c r="A1552" s="5">
        <v>1566</v>
      </c>
      <c r="B1552" s="7">
        <v>1</v>
      </c>
      <c r="C1552" s="5">
        <v>23</v>
      </c>
      <c r="D1552" s="5">
        <v>2009</v>
      </c>
      <c r="E1552" s="4">
        <v>40483</v>
      </c>
      <c r="F1552" t="s">
        <v>1539</v>
      </c>
      <c r="G1552" s="3">
        <v>35000000</v>
      </c>
      <c r="H1552" s="3">
        <v>45802315</v>
      </c>
      <c r="I1552" s="3">
        <v>89102315</v>
      </c>
    </row>
    <row r="1553" spans="1:9" x14ac:dyDescent="0.2">
      <c r="A1553" s="5">
        <v>1567</v>
      </c>
      <c r="B1553" s="7">
        <v>7</v>
      </c>
      <c r="C1553" s="5">
        <v>29</v>
      </c>
      <c r="D1553" s="5">
        <v>2005</v>
      </c>
      <c r="E1553" s="4">
        <v>39209</v>
      </c>
      <c r="F1553" t="s">
        <v>1540</v>
      </c>
      <c r="G1553" s="3">
        <v>35000000</v>
      </c>
      <c r="H1553" s="3">
        <v>43894863</v>
      </c>
      <c r="I1553" s="3">
        <v>58405313</v>
      </c>
    </row>
    <row r="1554" spans="1:9" x14ac:dyDescent="0.2">
      <c r="A1554" s="5">
        <v>1568</v>
      </c>
      <c r="B1554" s="7">
        <v>7</v>
      </c>
      <c r="C1554" s="5">
        <v>3</v>
      </c>
      <c r="D1554" s="5">
        <v>2007</v>
      </c>
      <c r="E1554" s="4">
        <v>39148</v>
      </c>
      <c r="F1554" t="s">
        <v>1541</v>
      </c>
      <c r="G1554" s="3">
        <v>35000000</v>
      </c>
      <c r="H1554" s="3">
        <v>43799818</v>
      </c>
      <c r="I1554" s="3">
        <v>70187088</v>
      </c>
    </row>
    <row r="1555" spans="1:9" x14ac:dyDescent="0.2">
      <c r="A1555" s="5">
        <v>1569</v>
      </c>
      <c r="B1555" s="7">
        <v>2</v>
      </c>
      <c r="C1555" s="5">
        <v>28</v>
      </c>
      <c r="D1555" s="5">
        <v>1997</v>
      </c>
      <c r="E1555" s="4">
        <v>36252</v>
      </c>
      <c r="F1555" t="s">
        <v>1542</v>
      </c>
      <c r="G1555" s="3">
        <v>35000000</v>
      </c>
      <c r="H1555" s="3">
        <v>41954997</v>
      </c>
      <c r="I1555" s="3">
        <v>65303052</v>
      </c>
    </row>
    <row r="1556" spans="1:9" x14ac:dyDescent="0.2">
      <c r="A1556" s="5">
        <v>1570</v>
      </c>
      <c r="B1556" s="7">
        <v>10</v>
      </c>
      <c r="C1556" s="5">
        <v>17</v>
      </c>
      <c r="D1556" s="5">
        <v>2008</v>
      </c>
      <c r="E1556" s="4">
        <v>39943</v>
      </c>
      <c r="F1556" t="s">
        <v>1543</v>
      </c>
      <c r="G1556" s="3">
        <v>35000000</v>
      </c>
      <c r="H1556" s="3">
        <v>40687294</v>
      </c>
      <c r="I1556" s="3">
        <v>85761789</v>
      </c>
    </row>
    <row r="1557" spans="1:9" x14ac:dyDescent="0.2">
      <c r="A1557" s="5">
        <v>1571</v>
      </c>
      <c r="B1557" s="7">
        <v>3</v>
      </c>
      <c r="C1557" s="5">
        <v>15</v>
      </c>
      <c r="D1557" s="5">
        <v>2002</v>
      </c>
      <c r="E1557" s="4">
        <v>37683</v>
      </c>
      <c r="F1557" t="s">
        <v>1544</v>
      </c>
      <c r="G1557" s="3">
        <v>35000000</v>
      </c>
      <c r="H1557" s="3">
        <v>40119709</v>
      </c>
      <c r="I1557" s="3">
        <v>103787401</v>
      </c>
    </row>
    <row r="1558" spans="1:9" x14ac:dyDescent="0.2">
      <c r="A1558" s="5">
        <v>1572</v>
      </c>
      <c r="B1558" s="7">
        <v>3</v>
      </c>
      <c r="C1558" s="5">
        <v>26</v>
      </c>
      <c r="D1558" s="5">
        <v>2004</v>
      </c>
      <c r="E1558" s="4">
        <v>38751</v>
      </c>
      <c r="F1558" t="s">
        <v>1545</v>
      </c>
      <c r="G1558" s="3">
        <v>35000000</v>
      </c>
      <c r="H1558" s="3">
        <v>39692139</v>
      </c>
      <c r="I1558" s="3">
        <v>77392139</v>
      </c>
    </row>
    <row r="1559" spans="1:9" x14ac:dyDescent="0.2">
      <c r="A1559" s="5">
        <v>1573</v>
      </c>
      <c r="B1559" s="7">
        <v>5</v>
      </c>
      <c r="C1559" s="5">
        <v>6</v>
      </c>
      <c r="D1559" s="5">
        <v>2011</v>
      </c>
      <c r="E1559" s="4">
        <v>40699</v>
      </c>
      <c r="F1559" t="s">
        <v>1546</v>
      </c>
      <c r="G1559" s="3">
        <v>35000000</v>
      </c>
      <c r="H1559" s="3">
        <v>39046489</v>
      </c>
      <c r="I1559" s="3">
        <v>65084116</v>
      </c>
    </row>
    <row r="1560" spans="1:9" x14ac:dyDescent="0.2">
      <c r="A1560" s="5">
        <v>1574</v>
      </c>
      <c r="B1560" s="7">
        <v>12</v>
      </c>
      <c r="C1560" s="5">
        <v>1</v>
      </c>
      <c r="D1560" s="5">
        <v>2006</v>
      </c>
      <c r="E1560" s="4">
        <v>38729</v>
      </c>
      <c r="F1560" t="s">
        <v>1547</v>
      </c>
      <c r="G1560" s="3">
        <v>35000000</v>
      </c>
      <c r="H1560" s="3">
        <v>37629831</v>
      </c>
      <c r="I1560" s="3">
        <v>46309644</v>
      </c>
    </row>
    <row r="1561" spans="1:9" x14ac:dyDescent="0.2">
      <c r="A1561" s="5">
        <v>1575</v>
      </c>
      <c r="B1561" s="7">
        <v>10</v>
      </c>
      <c r="C1561" s="5">
        <v>28</v>
      </c>
      <c r="D1561" s="5">
        <v>2011</v>
      </c>
      <c r="E1561" s="4">
        <v>41374</v>
      </c>
      <c r="F1561" t="s">
        <v>1548</v>
      </c>
      <c r="G1561" s="3">
        <v>35000000</v>
      </c>
      <c r="H1561" s="3">
        <v>37553932</v>
      </c>
      <c r="I1561" s="3">
        <v>165103952</v>
      </c>
    </row>
    <row r="1562" spans="1:9" x14ac:dyDescent="0.2">
      <c r="A1562" s="5">
        <v>1576</v>
      </c>
      <c r="B1562" s="7">
        <v>4</v>
      </c>
      <c r="C1562" s="5">
        <v>23</v>
      </c>
      <c r="D1562" s="5">
        <v>2010</v>
      </c>
      <c r="E1562" s="4">
        <v>40851</v>
      </c>
      <c r="F1562" t="s">
        <v>1549</v>
      </c>
      <c r="G1562" s="3">
        <v>35000000</v>
      </c>
      <c r="H1562" s="3">
        <v>37490007</v>
      </c>
      <c r="I1562" s="3">
        <v>75281179</v>
      </c>
    </row>
    <row r="1563" spans="1:9" x14ac:dyDescent="0.2">
      <c r="A1563" s="5">
        <v>1577</v>
      </c>
      <c r="B1563" s="7">
        <v>11</v>
      </c>
      <c r="C1563" s="5">
        <v>9</v>
      </c>
      <c r="D1563" s="5">
        <v>2011</v>
      </c>
      <c r="E1563" s="4">
        <v>40797</v>
      </c>
      <c r="F1563" t="s">
        <v>1550</v>
      </c>
      <c r="G1563" s="3">
        <v>35000000</v>
      </c>
      <c r="H1563" s="3">
        <v>37306030</v>
      </c>
      <c r="I1563" s="3">
        <v>84606030</v>
      </c>
    </row>
    <row r="1564" spans="1:9" x14ac:dyDescent="0.2">
      <c r="A1564" s="5">
        <v>1578</v>
      </c>
      <c r="B1564" s="7">
        <v>11</v>
      </c>
      <c r="C1564" s="5">
        <v>17</v>
      </c>
      <c r="D1564" s="5">
        <v>2000</v>
      </c>
      <c r="E1564" s="4">
        <v>37022</v>
      </c>
      <c r="F1564" t="s">
        <v>1551</v>
      </c>
      <c r="G1564" s="3">
        <v>35000000</v>
      </c>
      <c r="H1564" s="3">
        <v>36805288</v>
      </c>
      <c r="I1564" s="3">
        <v>53425292</v>
      </c>
    </row>
    <row r="1565" spans="1:9" x14ac:dyDescent="0.2">
      <c r="A1565" s="5">
        <v>1579</v>
      </c>
      <c r="B1565" s="7">
        <v>5</v>
      </c>
      <c r="C1565" s="5">
        <v>8</v>
      </c>
      <c r="D1565" s="5">
        <v>2015</v>
      </c>
      <c r="E1565" s="4">
        <v>42221</v>
      </c>
      <c r="F1565" t="s">
        <v>1552</v>
      </c>
      <c r="G1565" s="3">
        <v>35000000</v>
      </c>
      <c r="H1565" s="3">
        <v>34580201</v>
      </c>
      <c r="I1565" s="3">
        <v>45680201</v>
      </c>
    </row>
    <row r="1566" spans="1:9" x14ac:dyDescent="0.2">
      <c r="A1566" s="5">
        <v>1580</v>
      </c>
      <c r="B1566" s="7">
        <v>12</v>
      </c>
      <c r="C1566" s="5">
        <v>25</v>
      </c>
      <c r="D1566" s="5">
        <v>2015</v>
      </c>
      <c r="E1566" s="4">
        <v>42747</v>
      </c>
      <c r="F1566" t="s">
        <v>1553</v>
      </c>
      <c r="G1566" s="3">
        <v>35000000</v>
      </c>
      <c r="H1566" s="3">
        <v>34531832</v>
      </c>
      <c r="I1566" s="3">
        <v>50363790</v>
      </c>
    </row>
    <row r="1567" spans="1:9" x14ac:dyDescent="0.2">
      <c r="A1567" s="5">
        <v>1581</v>
      </c>
      <c r="B1567" s="7">
        <v>12</v>
      </c>
      <c r="C1567" s="5">
        <v>3</v>
      </c>
      <c r="D1567" s="5">
        <v>2004</v>
      </c>
      <c r="E1567" s="4">
        <v>38058</v>
      </c>
      <c r="F1567" t="s">
        <v>1554</v>
      </c>
      <c r="G1567" s="3">
        <v>35000000</v>
      </c>
      <c r="H1567" s="3">
        <v>33987757</v>
      </c>
      <c r="I1567" s="3">
        <v>116177695</v>
      </c>
    </row>
    <row r="1568" spans="1:9" x14ac:dyDescent="0.2">
      <c r="A1568" s="5">
        <v>1582</v>
      </c>
      <c r="B1568" s="7">
        <v>12</v>
      </c>
      <c r="C1568" s="5">
        <v>23</v>
      </c>
      <c r="D1568" s="5">
        <v>1994</v>
      </c>
      <c r="E1568" s="4">
        <v>35015</v>
      </c>
      <c r="F1568" t="s">
        <v>1555</v>
      </c>
      <c r="G1568" s="3">
        <v>35000000</v>
      </c>
      <c r="H1568" s="3">
        <v>33423000</v>
      </c>
      <c r="I1568" s="3">
        <v>99423000</v>
      </c>
    </row>
    <row r="1569" spans="1:9" x14ac:dyDescent="0.2">
      <c r="A1569" s="5">
        <v>1583</v>
      </c>
      <c r="B1569" s="7">
        <v>11</v>
      </c>
      <c r="C1569" s="5">
        <v>21</v>
      </c>
      <c r="D1569" s="5">
        <v>2001</v>
      </c>
      <c r="E1569" s="4">
        <v>37510</v>
      </c>
      <c r="F1569" t="s">
        <v>1556</v>
      </c>
      <c r="G1569" s="3">
        <v>35000000</v>
      </c>
      <c r="H1569" s="3">
        <v>33422806</v>
      </c>
      <c r="I1569" s="3">
        <v>33422806</v>
      </c>
    </row>
    <row r="1570" spans="1:9" x14ac:dyDescent="0.2">
      <c r="A1570" s="5">
        <v>1584</v>
      </c>
      <c r="B1570" s="7">
        <v>7</v>
      </c>
      <c r="C1570" s="5">
        <v>22</v>
      </c>
      <c r="D1570" s="5">
        <v>2005</v>
      </c>
      <c r="E1570" s="4">
        <v>38997</v>
      </c>
      <c r="F1570" t="s">
        <v>1557</v>
      </c>
      <c r="G1570" s="3">
        <v>35000000</v>
      </c>
      <c r="H1570" s="3">
        <v>32868349</v>
      </c>
      <c r="I1570" s="3">
        <v>33500620</v>
      </c>
    </row>
    <row r="1571" spans="1:9" x14ac:dyDescent="0.2">
      <c r="A1571" s="5">
        <v>1585</v>
      </c>
      <c r="B1571" s="7">
        <v>12</v>
      </c>
      <c r="C1571" s="5">
        <v>27</v>
      </c>
      <c r="D1571" s="5">
        <v>2002</v>
      </c>
      <c r="E1571" s="4">
        <v>38058</v>
      </c>
      <c r="F1571" t="s">
        <v>1558</v>
      </c>
      <c r="G1571" s="3">
        <v>35000000</v>
      </c>
      <c r="H1571" s="3">
        <v>32519322</v>
      </c>
      <c r="I1571" s="3">
        <v>111854182</v>
      </c>
    </row>
    <row r="1572" spans="1:9" x14ac:dyDescent="0.2">
      <c r="A1572" s="5">
        <v>1586</v>
      </c>
      <c r="B1572" s="7">
        <v>5</v>
      </c>
      <c r="C1572" s="5">
        <v>6</v>
      </c>
      <c r="D1572" s="5">
        <v>2005</v>
      </c>
      <c r="E1572" s="4">
        <v>38508</v>
      </c>
      <c r="F1572" t="s">
        <v>1559</v>
      </c>
      <c r="G1572" s="3">
        <v>35000000</v>
      </c>
      <c r="H1572" s="3">
        <v>32064800</v>
      </c>
      <c r="I1572" s="3">
        <v>70064800</v>
      </c>
    </row>
    <row r="1573" spans="1:9" x14ac:dyDescent="0.2">
      <c r="A1573" s="5">
        <v>1587</v>
      </c>
      <c r="B1573" s="7">
        <v>10</v>
      </c>
      <c r="C1573" s="5">
        <v>19</v>
      </c>
      <c r="D1573" s="5">
        <v>2001</v>
      </c>
      <c r="E1573" s="4">
        <v>37447</v>
      </c>
      <c r="F1573" t="s">
        <v>1560</v>
      </c>
      <c r="G1573" s="3">
        <v>35000000</v>
      </c>
      <c r="H1573" s="3">
        <v>31598308</v>
      </c>
      <c r="I1573" s="3">
        <v>68712365</v>
      </c>
    </row>
    <row r="1574" spans="1:9" x14ac:dyDescent="0.2">
      <c r="A1574" s="5">
        <v>1588</v>
      </c>
      <c r="B1574" s="7">
        <v>8</v>
      </c>
      <c r="C1574" s="5">
        <v>15</v>
      </c>
      <c r="D1574" s="5">
        <v>2008</v>
      </c>
      <c r="E1574" s="4">
        <v>39880</v>
      </c>
      <c r="F1574" t="s">
        <v>1561</v>
      </c>
      <c r="G1574" s="3">
        <v>35000000</v>
      </c>
      <c r="H1574" s="3">
        <v>30691439</v>
      </c>
      <c r="I1574" s="3">
        <v>77220596</v>
      </c>
    </row>
    <row r="1575" spans="1:9" x14ac:dyDescent="0.2">
      <c r="A1575" s="5">
        <v>1589</v>
      </c>
      <c r="B1575" s="7">
        <v>2</v>
      </c>
      <c r="C1575" s="5">
        <v>22</v>
      </c>
      <c r="D1575" s="5">
        <v>2002</v>
      </c>
      <c r="E1575" s="4">
        <v>37896</v>
      </c>
      <c r="F1575" t="s">
        <v>1562</v>
      </c>
      <c r="G1575" s="3">
        <v>35000000</v>
      </c>
      <c r="H1575" s="3">
        <v>30307804</v>
      </c>
      <c r="I1575" s="3">
        <v>30307804</v>
      </c>
    </row>
    <row r="1576" spans="1:9" x14ac:dyDescent="0.2">
      <c r="A1576" s="5">
        <v>1590</v>
      </c>
      <c r="B1576" s="7">
        <v>8</v>
      </c>
      <c r="C1576" s="5">
        <v>20</v>
      </c>
      <c r="D1576" s="5">
        <v>2010</v>
      </c>
      <c r="E1576" s="4">
        <v>40763</v>
      </c>
      <c r="F1576" t="s">
        <v>1563</v>
      </c>
      <c r="G1576" s="3">
        <v>35000000</v>
      </c>
      <c r="H1576" s="3">
        <v>29197642</v>
      </c>
      <c r="I1576" s="3">
        <v>97799865</v>
      </c>
    </row>
    <row r="1577" spans="1:9" x14ac:dyDescent="0.2">
      <c r="A1577" s="5">
        <v>1591</v>
      </c>
      <c r="B1577" s="7">
        <v>1</v>
      </c>
      <c r="C1577" s="5">
        <v>25</v>
      </c>
      <c r="D1577" s="5">
        <v>2008</v>
      </c>
      <c r="E1577" s="4">
        <v>40179</v>
      </c>
      <c r="F1577" t="s">
        <v>1564</v>
      </c>
      <c r="G1577" s="3">
        <v>35000000</v>
      </c>
      <c r="H1577" s="3">
        <v>28687835</v>
      </c>
      <c r="I1577" s="3">
        <v>52649951</v>
      </c>
    </row>
    <row r="1578" spans="1:9" x14ac:dyDescent="0.2">
      <c r="A1578" s="5">
        <v>1592</v>
      </c>
      <c r="B1578" s="7">
        <v>11</v>
      </c>
      <c r="C1578" s="5">
        <v>21</v>
      </c>
      <c r="D1578" s="5">
        <v>1990</v>
      </c>
      <c r="E1578" s="4">
        <v>33492</v>
      </c>
      <c r="F1578" t="s">
        <v>1565</v>
      </c>
      <c r="G1578" s="3">
        <v>35000000</v>
      </c>
      <c r="H1578" s="3">
        <v>28317513</v>
      </c>
      <c r="I1578" s="3">
        <v>54768418</v>
      </c>
    </row>
    <row r="1579" spans="1:9" x14ac:dyDescent="0.2">
      <c r="A1579" s="5">
        <v>1593</v>
      </c>
      <c r="B1579" s="7">
        <v>9</v>
      </c>
      <c r="C1579" s="5">
        <v>23</v>
      </c>
      <c r="D1579" s="5">
        <v>2011</v>
      </c>
      <c r="E1579" s="4">
        <v>41222</v>
      </c>
      <c r="F1579" t="s">
        <v>1566</v>
      </c>
      <c r="G1579" s="3">
        <v>35000000</v>
      </c>
      <c r="H1579" s="3">
        <v>28087155</v>
      </c>
      <c r="I1579" s="3">
        <v>86648359</v>
      </c>
    </row>
    <row r="1580" spans="1:9" x14ac:dyDescent="0.2">
      <c r="A1580" s="5">
        <v>1594</v>
      </c>
      <c r="B1580" s="7">
        <v>12</v>
      </c>
      <c r="C1580" s="5">
        <v>5</v>
      </c>
      <c r="D1580" s="5">
        <v>1980</v>
      </c>
      <c r="E1580" s="4">
        <v>29353</v>
      </c>
      <c r="F1580" t="s">
        <v>1567</v>
      </c>
      <c r="G1580" s="3">
        <v>35000000</v>
      </c>
      <c r="H1580" s="3">
        <v>27107960</v>
      </c>
      <c r="I1580" s="3">
        <v>27107960</v>
      </c>
    </row>
    <row r="1581" spans="1:9" x14ac:dyDescent="0.2">
      <c r="A1581" s="5">
        <v>1595</v>
      </c>
      <c r="B1581" s="7">
        <v>3</v>
      </c>
      <c r="C1581" s="5">
        <v>28</v>
      </c>
      <c r="D1581" s="5">
        <v>2008</v>
      </c>
      <c r="E1581" s="4">
        <v>40271</v>
      </c>
      <c r="F1581" t="s">
        <v>1568</v>
      </c>
      <c r="G1581" s="3">
        <v>35000000</v>
      </c>
      <c r="H1581" s="3">
        <v>26638520</v>
      </c>
      <c r="I1581" s="3">
        <v>73026302</v>
      </c>
    </row>
    <row r="1582" spans="1:9" x14ac:dyDescent="0.2">
      <c r="A1582" s="5">
        <v>1596</v>
      </c>
      <c r="B1582" s="7">
        <v>2</v>
      </c>
      <c r="C1582" s="5">
        <v>12</v>
      </c>
      <c r="D1582" s="5">
        <v>1999</v>
      </c>
      <c r="E1582" s="4">
        <v>36496</v>
      </c>
      <c r="F1582" t="s">
        <v>1569</v>
      </c>
      <c r="G1582" s="3">
        <v>35000000</v>
      </c>
      <c r="H1582" s="3">
        <v>26613620</v>
      </c>
      <c r="I1582" s="3">
        <v>26613620</v>
      </c>
    </row>
    <row r="1583" spans="1:9" x14ac:dyDescent="0.2">
      <c r="A1583" s="5">
        <v>1597</v>
      </c>
      <c r="B1583" s="7">
        <v>10</v>
      </c>
      <c r="C1583" s="5">
        <v>19</v>
      </c>
      <c r="D1583" s="5">
        <v>2012</v>
      </c>
      <c r="E1583" s="4">
        <v>41465</v>
      </c>
      <c r="F1583" t="s">
        <v>1570</v>
      </c>
      <c r="G1583" s="3">
        <v>35000000</v>
      </c>
      <c r="H1583" s="3">
        <v>25888412</v>
      </c>
      <c r="I1583" s="3">
        <v>35426759</v>
      </c>
    </row>
    <row r="1584" spans="1:9" x14ac:dyDescent="0.2">
      <c r="A1584" s="5">
        <v>1598</v>
      </c>
      <c r="B1584" s="7">
        <v>3</v>
      </c>
      <c r="C1584" s="5">
        <v>26</v>
      </c>
      <c r="D1584" s="5">
        <v>2004</v>
      </c>
      <c r="E1584" s="4">
        <v>38751</v>
      </c>
      <c r="F1584" t="s">
        <v>1571</v>
      </c>
      <c r="G1584" s="3">
        <v>35000000</v>
      </c>
      <c r="H1584" s="3">
        <v>25266129</v>
      </c>
      <c r="I1584" s="3">
        <v>37066129</v>
      </c>
    </row>
    <row r="1585" spans="1:9" x14ac:dyDescent="0.2">
      <c r="A1585" s="5">
        <v>1599</v>
      </c>
      <c r="B1585" s="7">
        <v>11</v>
      </c>
      <c r="C1585" s="5">
        <v>21</v>
      </c>
      <c r="D1585" s="5">
        <v>1997</v>
      </c>
      <c r="E1585" s="4">
        <v>36049</v>
      </c>
      <c r="F1585" t="s">
        <v>1572</v>
      </c>
      <c r="G1585" s="3">
        <v>35000000</v>
      </c>
      <c r="H1585" s="3">
        <v>25078937</v>
      </c>
      <c r="I1585" s="3">
        <v>25078937</v>
      </c>
    </row>
    <row r="1586" spans="1:9" x14ac:dyDescent="0.2">
      <c r="A1586" s="5">
        <v>1600</v>
      </c>
      <c r="B1586" s="7">
        <v>9</v>
      </c>
      <c r="C1586" s="5">
        <v>16</v>
      </c>
      <c r="D1586" s="5">
        <v>2016</v>
      </c>
      <c r="E1586" s="4">
        <v>42834</v>
      </c>
      <c r="F1586" t="s">
        <v>1573</v>
      </c>
      <c r="G1586" s="3">
        <v>35000000</v>
      </c>
      <c r="H1586" s="3">
        <v>24139805</v>
      </c>
      <c r="I1586" s="3">
        <v>203555567</v>
      </c>
    </row>
    <row r="1587" spans="1:9" x14ac:dyDescent="0.2">
      <c r="A1587" s="5">
        <v>1601</v>
      </c>
      <c r="B1587" s="7">
        <v>11</v>
      </c>
      <c r="C1587" s="5">
        <v>9</v>
      </c>
      <c r="D1587" s="5">
        <v>2001</v>
      </c>
      <c r="E1587" s="4">
        <v>37145</v>
      </c>
      <c r="F1587" t="s">
        <v>1574</v>
      </c>
      <c r="G1587" s="3">
        <v>35000000</v>
      </c>
      <c r="H1587" s="3">
        <v>23483357</v>
      </c>
      <c r="I1587" s="3">
        <v>28906817</v>
      </c>
    </row>
    <row r="1588" spans="1:9" x14ac:dyDescent="0.2">
      <c r="A1588" s="5">
        <v>1602</v>
      </c>
      <c r="B1588" s="7">
        <v>12</v>
      </c>
      <c r="C1588" s="5">
        <v>25</v>
      </c>
      <c r="D1588" s="5">
        <v>1992</v>
      </c>
      <c r="E1588" s="4">
        <v>34346</v>
      </c>
      <c r="F1588" t="s">
        <v>1575</v>
      </c>
      <c r="G1588" s="3">
        <v>35000000</v>
      </c>
      <c r="H1588" s="3">
        <v>23365858</v>
      </c>
      <c r="I1588" s="3">
        <v>28391473</v>
      </c>
    </row>
    <row r="1589" spans="1:9" x14ac:dyDescent="0.2">
      <c r="A1589" s="5">
        <v>1603</v>
      </c>
      <c r="B1589" s="7">
        <v>3</v>
      </c>
      <c r="C1589" s="5">
        <v>4</v>
      </c>
      <c r="D1589" s="5">
        <v>2016</v>
      </c>
      <c r="E1589" s="4">
        <v>42463</v>
      </c>
      <c r="F1589" t="s">
        <v>1576</v>
      </c>
      <c r="G1589" s="3">
        <v>35000000</v>
      </c>
      <c r="H1589" s="3">
        <v>23083334</v>
      </c>
      <c r="I1589" s="3">
        <v>24915969</v>
      </c>
    </row>
    <row r="1590" spans="1:9" x14ac:dyDescent="0.2">
      <c r="A1590" s="5">
        <v>1604</v>
      </c>
      <c r="B1590" s="7">
        <v>4</v>
      </c>
      <c r="C1590" s="5">
        <v>9</v>
      </c>
      <c r="D1590" s="5">
        <v>2004</v>
      </c>
      <c r="E1590" s="4">
        <v>38234</v>
      </c>
      <c r="F1590" t="s">
        <v>1577</v>
      </c>
      <c r="G1590" s="3">
        <v>35000000</v>
      </c>
      <c r="H1590" s="3">
        <v>22913677</v>
      </c>
      <c r="I1590" s="3">
        <v>22913677</v>
      </c>
    </row>
    <row r="1591" spans="1:9" x14ac:dyDescent="0.2">
      <c r="A1591" s="5">
        <v>1605</v>
      </c>
      <c r="B1591" s="7">
        <v>8</v>
      </c>
      <c r="C1591" s="5">
        <v>21</v>
      </c>
      <c r="D1591" s="5">
        <v>2015</v>
      </c>
      <c r="E1591" s="4">
        <v>42621</v>
      </c>
      <c r="F1591" t="s">
        <v>1578</v>
      </c>
      <c r="G1591" s="3">
        <v>35000000</v>
      </c>
      <c r="H1591" s="3">
        <v>22467450</v>
      </c>
      <c r="I1591" s="3">
        <v>81967450</v>
      </c>
    </row>
    <row r="1592" spans="1:9" x14ac:dyDescent="0.2">
      <c r="A1592" s="5">
        <v>1606</v>
      </c>
      <c r="B1592" s="7">
        <v>7</v>
      </c>
      <c r="C1592" s="5">
        <v>25</v>
      </c>
      <c r="D1592" s="5">
        <v>2008</v>
      </c>
      <c r="E1592" s="4">
        <v>40185</v>
      </c>
      <c r="F1592" t="s">
        <v>1579</v>
      </c>
      <c r="G1592" s="3">
        <v>35000000</v>
      </c>
      <c r="H1592" s="3">
        <v>20982478</v>
      </c>
      <c r="I1592" s="3">
        <v>68170792</v>
      </c>
    </row>
    <row r="1593" spans="1:9" x14ac:dyDescent="0.2">
      <c r="A1593" s="5">
        <v>1607</v>
      </c>
      <c r="B1593" s="7">
        <v>8</v>
      </c>
      <c r="C1593" s="5">
        <v>24</v>
      </c>
      <c r="D1593" s="5">
        <v>2012</v>
      </c>
      <c r="E1593" s="4">
        <v>41616</v>
      </c>
      <c r="F1593" t="s">
        <v>1580</v>
      </c>
      <c r="G1593" s="3">
        <v>35000000</v>
      </c>
      <c r="H1593" s="3">
        <v>20275446</v>
      </c>
      <c r="I1593" s="3">
        <v>31393201</v>
      </c>
    </row>
    <row r="1594" spans="1:9" x14ac:dyDescent="0.2">
      <c r="A1594" s="5">
        <v>1608</v>
      </c>
      <c r="B1594" s="7">
        <v>1</v>
      </c>
      <c r="C1594" s="5">
        <v>18</v>
      </c>
      <c r="D1594" s="5">
        <v>2013</v>
      </c>
      <c r="E1594" s="4">
        <v>41791</v>
      </c>
      <c r="F1594" t="s">
        <v>1581</v>
      </c>
      <c r="G1594" s="3">
        <v>35000000</v>
      </c>
      <c r="H1594" s="3">
        <v>19701164</v>
      </c>
      <c r="I1594" s="3">
        <v>34480045</v>
      </c>
    </row>
    <row r="1595" spans="1:9" x14ac:dyDescent="0.2">
      <c r="A1595" s="5">
        <v>1609</v>
      </c>
      <c r="B1595" s="7">
        <v>8</v>
      </c>
      <c r="C1595" s="5">
        <v>19</v>
      </c>
      <c r="D1595" s="5">
        <v>2005</v>
      </c>
      <c r="E1595" s="4">
        <v>38906</v>
      </c>
      <c r="F1595" t="s">
        <v>1582</v>
      </c>
      <c r="G1595" s="3">
        <v>35000000</v>
      </c>
      <c r="H1595" s="3">
        <v>19478106</v>
      </c>
      <c r="I1595" s="3">
        <v>64188387</v>
      </c>
    </row>
    <row r="1596" spans="1:9" x14ac:dyDescent="0.2">
      <c r="A1596" s="5">
        <v>1610</v>
      </c>
      <c r="B1596" s="7">
        <v>2</v>
      </c>
      <c r="C1596" s="5">
        <v>23</v>
      </c>
      <c r="D1596" s="5">
        <v>2000</v>
      </c>
      <c r="E1596" s="4">
        <v>37197</v>
      </c>
      <c r="F1596" t="s">
        <v>1583</v>
      </c>
      <c r="G1596" s="3">
        <v>35000000</v>
      </c>
      <c r="H1596" s="3">
        <v>19389454</v>
      </c>
      <c r="I1596" s="3">
        <v>33422485</v>
      </c>
    </row>
    <row r="1597" spans="1:9" x14ac:dyDescent="0.2">
      <c r="A1597" s="5">
        <v>1611</v>
      </c>
      <c r="B1597" s="7">
        <v>2</v>
      </c>
      <c r="C1597" s="5">
        <v>25</v>
      </c>
      <c r="D1597" s="5">
        <v>2005</v>
      </c>
      <c r="E1597" s="4">
        <v>39084</v>
      </c>
      <c r="F1597" t="s">
        <v>1584</v>
      </c>
      <c r="G1597" s="3">
        <v>35000000</v>
      </c>
      <c r="H1597" s="3">
        <v>19294901</v>
      </c>
      <c r="I1597" s="3">
        <v>25114901</v>
      </c>
    </row>
    <row r="1598" spans="1:9" x14ac:dyDescent="0.2">
      <c r="A1598" s="5">
        <v>1612</v>
      </c>
      <c r="B1598" s="7">
        <v>12</v>
      </c>
      <c r="C1598" s="5">
        <v>21</v>
      </c>
      <c r="D1598" s="5">
        <v>2007</v>
      </c>
      <c r="E1598" s="4">
        <v>39703</v>
      </c>
      <c r="F1598" t="s">
        <v>1585</v>
      </c>
      <c r="G1598" s="3">
        <v>35000000</v>
      </c>
      <c r="H1598" s="3">
        <v>18317151</v>
      </c>
      <c r="I1598" s="3">
        <v>20606053</v>
      </c>
    </row>
    <row r="1599" spans="1:9" x14ac:dyDescent="0.2">
      <c r="A1599" s="5">
        <v>1613</v>
      </c>
      <c r="B1599" s="7">
        <v>9</v>
      </c>
      <c r="C1599" s="5">
        <v>20</v>
      </c>
      <c r="D1599" s="5">
        <v>2002</v>
      </c>
      <c r="E1599" s="4">
        <v>37842</v>
      </c>
      <c r="F1599" t="s">
        <v>1586</v>
      </c>
      <c r="G1599" s="3">
        <v>35000000</v>
      </c>
      <c r="H1599" s="3">
        <v>18306166</v>
      </c>
      <c r="I1599" s="3">
        <v>29882645</v>
      </c>
    </row>
    <row r="1600" spans="1:9" x14ac:dyDescent="0.2">
      <c r="A1600" s="5">
        <v>1614</v>
      </c>
      <c r="B1600" s="7">
        <v>4</v>
      </c>
      <c r="C1600" s="5">
        <v>30</v>
      </c>
      <c r="D1600" s="5">
        <v>2010</v>
      </c>
      <c r="E1600" s="4">
        <v>41064</v>
      </c>
      <c r="F1600" t="s">
        <v>1587</v>
      </c>
      <c r="G1600" s="3">
        <v>35000000</v>
      </c>
      <c r="H1600" s="3">
        <v>17630465</v>
      </c>
      <c r="I1600" s="3">
        <v>39340177</v>
      </c>
    </row>
    <row r="1601" spans="1:9" x14ac:dyDescent="0.2">
      <c r="A1601" s="5">
        <v>1615</v>
      </c>
      <c r="B1601" s="7">
        <v>1</v>
      </c>
      <c r="C1601" s="5">
        <v>25</v>
      </c>
      <c r="D1601" s="5">
        <v>2013</v>
      </c>
      <c r="E1601" s="4">
        <v>42005</v>
      </c>
      <c r="F1601" t="s">
        <v>1588</v>
      </c>
      <c r="G1601" s="3">
        <v>35000000</v>
      </c>
      <c r="H1601" s="3">
        <v>17616641</v>
      </c>
      <c r="I1601" s="3">
        <v>48543388</v>
      </c>
    </row>
    <row r="1602" spans="1:9" x14ac:dyDescent="0.2">
      <c r="A1602" s="5">
        <v>1617</v>
      </c>
      <c r="B1602" s="7">
        <v>9</v>
      </c>
      <c r="C1602" s="5">
        <v>17</v>
      </c>
      <c r="D1602" s="5">
        <v>2004</v>
      </c>
      <c r="E1602" s="4">
        <v>38481</v>
      </c>
      <c r="F1602" t="s">
        <v>1589</v>
      </c>
      <c r="G1602" s="3">
        <v>35000000</v>
      </c>
      <c r="H1602" s="3">
        <v>16862585</v>
      </c>
      <c r="I1602" s="3">
        <v>41666476</v>
      </c>
    </row>
    <row r="1603" spans="1:9" x14ac:dyDescent="0.2">
      <c r="A1603" s="5">
        <v>1618</v>
      </c>
      <c r="B1603" s="7">
        <v>9</v>
      </c>
      <c r="C1603" s="5">
        <v>15</v>
      </c>
      <c r="D1603" s="5">
        <v>2000</v>
      </c>
      <c r="E1603" s="4">
        <v>36959</v>
      </c>
      <c r="F1603" t="s">
        <v>1590</v>
      </c>
      <c r="G1603" s="3">
        <v>35000000</v>
      </c>
      <c r="H1603" s="3">
        <v>15325127</v>
      </c>
      <c r="I1603" s="3">
        <v>15471969</v>
      </c>
    </row>
    <row r="1604" spans="1:9" x14ac:dyDescent="0.2">
      <c r="A1604" s="5">
        <v>1619</v>
      </c>
      <c r="B1604" s="7">
        <v>12</v>
      </c>
      <c r="C1604" s="5">
        <v>8</v>
      </c>
      <c r="D1604" s="5">
        <v>2000</v>
      </c>
      <c r="E1604" s="4">
        <v>36750</v>
      </c>
      <c r="F1604" t="s">
        <v>1591</v>
      </c>
      <c r="G1604" s="3">
        <v>35000000</v>
      </c>
      <c r="H1604" s="3">
        <v>15185241</v>
      </c>
      <c r="I1604" s="3">
        <v>33771965</v>
      </c>
    </row>
    <row r="1605" spans="1:9" x14ac:dyDescent="0.2">
      <c r="A1605" s="5">
        <v>1620</v>
      </c>
      <c r="B1605" s="7">
        <v>11</v>
      </c>
      <c r="C1605" s="5">
        <v>9</v>
      </c>
      <c r="D1605" s="5">
        <v>2007</v>
      </c>
      <c r="E1605" s="4">
        <v>39336</v>
      </c>
      <c r="F1605" t="s">
        <v>1592</v>
      </c>
      <c r="G1605" s="3">
        <v>35000000</v>
      </c>
      <c r="H1605" s="3">
        <v>14998070</v>
      </c>
      <c r="I1605" s="3">
        <v>63211088</v>
      </c>
    </row>
    <row r="1606" spans="1:9" x14ac:dyDescent="0.2">
      <c r="A1606" s="5">
        <v>1621</v>
      </c>
      <c r="B1606" s="7">
        <v>1</v>
      </c>
      <c r="C1606" s="5">
        <v>18</v>
      </c>
      <c r="D1606" s="5">
        <v>1991</v>
      </c>
      <c r="E1606" s="4">
        <v>33756</v>
      </c>
      <c r="F1606" t="s">
        <v>1593</v>
      </c>
      <c r="G1606" s="3">
        <v>35000000</v>
      </c>
      <c r="H1606" s="3">
        <v>14471440</v>
      </c>
      <c r="I1606" s="3">
        <v>14471440</v>
      </c>
    </row>
    <row r="1607" spans="1:9" x14ac:dyDescent="0.2">
      <c r="A1607" s="5">
        <v>1622</v>
      </c>
      <c r="B1607" s="7">
        <v>5</v>
      </c>
      <c r="C1607" s="5">
        <v>27</v>
      </c>
      <c r="D1607" s="5">
        <v>2011</v>
      </c>
      <c r="E1607" s="4">
        <v>41338</v>
      </c>
      <c r="F1607" t="s">
        <v>1594</v>
      </c>
      <c r="G1607" s="3">
        <v>35000000</v>
      </c>
      <c r="H1607" s="3">
        <v>13305665</v>
      </c>
      <c r="I1607" s="3">
        <v>61721826</v>
      </c>
    </row>
    <row r="1608" spans="1:9" x14ac:dyDescent="0.2">
      <c r="A1608" s="5">
        <v>1623</v>
      </c>
      <c r="B1608" s="7">
        <v>8</v>
      </c>
      <c r="C1608" s="5">
        <v>17</v>
      </c>
      <c r="D1608" s="5">
        <v>2001</v>
      </c>
      <c r="E1608" s="4">
        <v>37384</v>
      </c>
      <c r="F1608" t="s">
        <v>1595</v>
      </c>
      <c r="G1608" s="3">
        <v>35000000</v>
      </c>
      <c r="H1608" s="3">
        <v>13264986</v>
      </c>
      <c r="I1608" s="3">
        <v>13601109</v>
      </c>
    </row>
    <row r="1609" spans="1:9" x14ac:dyDescent="0.2">
      <c r="A1609" s="5">
        <v>1624</v>
      </c>
      <c r="B1609" s="7">
        <v>8</v>
      </c>
      <c r="C1609" s="5">
        <v>11</v>
      </c>
      <c r="D1609" s="5">
        <v>2006</v>
      </c>
      <c r="E1609" s="4">
        <v>39029</v>
      </c>
      <c r="F1609" t="s">
        <v>1596</v>
      </c>
      <c r="G1609" s="3">
        <v>35000000</v>
      </c>
      <c r="H1609" s="3">
        <v>11989328</v>
      </c>
      <c r="I1609" s="3">
        <v>12506188</v>
      </c>
    </row>
    <row r="1610" spans="1:9" x14ac:dyDescent="0.2">
      <c r="A1610" s="5">
        <v>1625</v>
      </c>
      <c r="B1610" s="7">
        <v>12</v>
      </c>
      <c r="C1610" s="5">
        <v>25</v>
      </c>
      <c r="D1610" s="5">
        <v>2001</v>
      </c>
      <c r="E1610" s="4">
        <v>37633</v>
      </c>
      <c r="F1610" t="s">
        <v>1597</v>
      </c>
      <c r="G1610" s="3">
        <v>35000000</v>
      </c>
      <c r="H1610" s="3">
        <v>11405825</v>
      </c>
      <c r="I1610" s="3">
        <v>24405825</v>
      </c>
    </row>
    <row r="1611" spans="1:9" x14ac:dyDescent="0.2">
      <c r="A1611" s="5">
        <v>1626</v>
      </c>
      <c r="B1611" s="7">
        <v>12</v>
      </c>
      <c r="C1611" s="5">
        <v>18</v>
      </c>
      <c r="D1611" s="5">
        <v>2009</v>
      </c>
      <c r="E1611" s="4">
        <v>40341</v>
      </c>
      <c r="F1611" t="s">
        <v>1598</v>
      </c>
      <c r="G1611" s="3">
        <v>35000000</v>
      </c>
      <c r="H1611" s="3">
        <v>11001272</v>
      </c>
      <c r="I1611" s="3">
        <v>31878891</v>
      </c>
    </row>
    <row r="1612" spans="1:9" x14ac:dyDescent="0.2">
      <c r="A1612" s="5">
        <v>1627</v>
      </c>
      <c r="B1612" s="7">
        <v>3</v>
      </c>
      <c r="C1612" s="5">
        <v>28</v>
      </c>
      <c r="D1612" s="5">
        <v>2014</v>
      </c>
      <c r="E1612" s="4">
        <v>42463</v>
      </c>
      <c r="F1612" t="s">
        <v>1599</v>
      </c>
      <c r="G1612" s="3">
        <v>35000000</v>
      </c>
      <c r="H1612" s="3">
        <v>10508518</v>
      </c>
      <c r="I1612" s="3">
        <v>18376443</v>
      </c>
    </row>
    <row r="1613" spans="1:9" x14ac:dyDescent="0.2">
      <c r="A1613" s="5">
        <v>1628</v>
      </c>
      <c r="B1613" s="7">
        <v>9</v>
      </c>
      <c r="C1613" s="5">
        <v>4</v>
      </c>
      <c r="D1613" s="5">
        <v>1998</v>
      </c>
      <c r="E1613" s="4">
        <v>35894</v>
      </c>
      <c r="F1613" t="s">
        <v>1600</v>
      </c>
      <c r="G1613" s="3">
        <v>35000000</v>
      </c>
      <c r="H1613" s="3">
        <v>10319915</v>
      </c>
      <c r="I1613" s="3">
        <v>10319915</v>
      </c>
    </row>
    <row r="1614" spans="1:9" x14ac:dyDescent="0.2">
      <c r="A1614" s="5">
        <v>1629</v>
      </c>
      <c r="B1614" s="7">
        <v>9</v>
      </c>
      <c r="C1614" s="5">
        <v>11</v>
      </c>
      <c r="D1614" s="5">
        <v>2009</v>
      </c>
      <c r="E1614" s="4">
        <v>40126</v>
      </c>
      <c r="F1614" t="s">
        <v>1601</v>
      </c>
      <c r="G1614" s="3">
        <v>35000000</v>
      </c>
      <c r="H1614" s="3">
        <v>10275638</v>
      </c>
      <c r="I1614" s="3">
        <v>12254746</v>
      </c>
    </row>
    <row r="1615" spans="1:9" x14ac:dyDescent="0.2">
      <c r="A1615" s="5">
        <v>1630</v>
      </c>
      <c r="B1615" s="7">
        <v>3</v>
      </c>
      <c r="C1615" s="5">
        <v>6</v>
      </c>
      <c r="D1615" s="5">
        <v>2015</v>
      </c>
      <c r="E1615" s="4">
        <v>42158</v>
      </c>
      <c r="F1615" t="s">
        <v>1602</v>
      </c>
      <c r="G1615" s="3">
        <v>35000000</v>
      </c>
      <c r="H1615" s="3">
        <v>10219501</v>
      </c>
      <c r="I1615" s="3">
        <v>12819501</v>
      </c>
    </row>
    <row r="1616" spans="1:9" x14ac:dyDescent="0.2">
      <c r="A1616" s="5">
        <v>1631</v>
      </c>
      <c r="B1616" s="7">
        <v>11</v>
      </c>
      <c r="C1616" s="5">
        <v>22</v>
      </c>
      <c r="D1616" s="5">
        <v>2006</v>
      </c>
      <c r="E1616" s="4">
        <v>39366</v>
      </c>
      <c r="F1616" t="s">
        <v>1603</v>
      </c>
      <c r="G1616" s="3">
        <v>35000000</v>
      </c>
      <c r="H1616" s="3">
        <v>10144010</v>
      </c>
      <c r="I1616" s="3">
        <v>15461638</v>
      </c>
    </row>
    <row r="1617" spans="1:9" x14ac:dyDescent="0.2">
      <c r="A1617" s="5">
        <v>1632</v>
      </c>
      <c r="B1617" s="7">
        <v>9</v>
      </c>
      <c r="C1617" s="5">
        <v>30</v>
      </c>
      <c r="D1617" s="5">
        <v>2015</v>
      </c>
      <c r="E1617" s="4">
        <v>42895</v>
      </c>
      <c r="F1617" t="s">
        <v>1604</v>
      </c>
      <c r="G1617" s="3">
        <v>35000000</v>
      </c>
      <c r="H1617" s="3">
        <v>10137502</v>
      </c>
      <c r="I1617" s="3">
        <v>61173364</v>
      </c>
    </row>
    <row r="1618" spans="1:9" x14ac:dyDescent="0.2">
      <c r="A1618" s="5">
        <v>1633</v>
      </c>
      <c r="B1618" s="7">
        <v>11</v>
      </c>
      <c r="C1618" s="5">
        <v>29</v>
      </c>
      <c r="D1618" s="5">
        <v>2013</v>
      </c>
      <c r="E1618" s="4">
        <v>42135</v>
      </c>
      <c r="F1618" t="s">
        <v>1605</v>
      </c>
      <c r="G1618" s="3">
        <v>35000000</v>
      </c>
      <c r="H1618" s="3">
        <v>8323085</v>
      </c>
      <c r="I1618" s="3">
        <v>29890402</v>
      </c>
    </row>
    <row r="1619" spans="1:9" x14ac:dyDescent="0.2">
      <c r="A1619" s="5">
        <v>1634</v>
      </c>
      <c r="B1619" s="7">
        <v>12</v>
      </c>
      <c r="C1619" s="5">
        <v>5</v>
      </c>
      <c r="D1619" s="5">
        <v>2008</v>
      </c>
      <c r="E1619" s="4">
        <v>39580</v>
      </c>
      <c r="F1619" t="s">
        <v>1606</v>
      </c>
      <c r="G1619" s="3">
        <v>35000000</v>
      </c>
      <c r="H1619" s="3">
        <v>8050977</v>
      </c>
      <c r="I1619" s="3">
        <v>10157534</v>
      </c>
    </row>
    <row r="1620" spans="1:9" x14ac:dyDescent="0.2">
      <c r="A1620" s="5">
        <v>1635</v>
      </c>
      <c r="B1620" s="7">
        <v>9</v>
      </c>
      <c r="C1620" s="5">
        <v>5</v>
      </c>
      <c r="D1620" s="5">
        <v>2003</v>
      </c>
      <c r="E1620" s="4">
        <v>37750</v>
      </c>
      <c r="F1620" t="s">
        <v>1607</v>
      </c>
      <c r="G1620" s="3">
        <v>35000000</v>
      </c>
      <c r="H1620" s="3">
        <v>7659747</v>
      </c>
      <c r="I1620" s="3">
        <v>11559747</v>
      </c>
    </row>
    <row r="1621" spans="1:9" x14ac:dyDescent="0.2">
      <c r="A1621" s="5">
        <v>1636</v>
      </c>
      <c r="B1621" s="7">
        <v>11</v>
      </c>
      <c r="C1621" s="5">
        <v>10</v>
      </c>
      <c r="D1621" s="5">
        <v>2006</v>
      </c>
      <c r="E1621" s="4">
        <v>39001</v>
      </c>
      <c r="F1621" t="s">
        <v>1608</v>
      </c>
      <c r="G1621" s="3">
        <v>35000000</v>
      </c>
      <c r="H1621" s="3">
        <v>7459300</v>
      </c>
      <c r="I1621" s="3">
        <v>42064105</v>
      </c>
    </row>
    <row r="1622" spans="1:9" x14ac:dyDescent="0.2">
      <c r="A1622" s="5">
        <v>1637</v>
      </c>
      <c r="B1622" s="7">
        <v>3</v>
      </c>
      <c r="C1622" s="5">
        <v>11</v>
      </c>
      <c r="D1622" s="5">
        <v>2016</v>
      </c>
      <c r="E1622" s="4">
        <v>42677</v>
      </c>
      <c r="F1622" t="s">
        <v>1609</v>
      </c>
      <c r="G1622" s="3">
        <v>35000000</v>
      </c>
      <c r="H1622" s="3">
        <v>6864016</v>
      </c>
      <c r="I1622" s="3">
        <v>28721408</v>
      </c>
    </row>
    <row r="1623" spans="1:9" x14ac:dyDescent="0.2">
      <c r="A1623" s="5">
        <v>1638</v>
      </c>
      <c r="B1623" s="7">
        <v>11</v>
      </c>
      <c r="C1623" s="5">
        <v>6</v>
      </c>
      <c r="D1623" s="5">
        <v>2002</v>
      </c>
      <c r="E1623" s="4">
        <v>37418</v>
      </c>
      <c r="F1623" t="s">
        <v>1610</v>
      </c>
      <c r="G1623" s="3">
        <v>35000000</v>
      </c>
      <c r="H1623" s="3">
        <v>6630252</v>
      </c>
      <c r="I1623" s="3">
        <v>16830252</v>
      </c>
    </row>
    <row r="1624" spans="1:9" x14ac:dyDescent="0.2">
      <c r="A1624" s="5">
        <v>1639</v>
      </c>
      <c r="B1624" s="7">
        <v>5</v>
      </c>
      <c r="C1624" s="5">
        <v>2</v>
      </c>
      <c r="D1624" s="5">
        <v>1997</v>
      </c>
      <c r="E1624" s="4">
        <v>35466</v>
      </c>
      <c r="F1624" t="s">
        <v>1611</v>
      </c>
      <c r="G1624" s="3">
        <v>35000000</v>
      </c>
      <c r="H1624" s="3">
        <v>6448817</v>
      </c>
      <c r="I1624" s="3">
        <v>6448817</v>
      </c>
    </row>
    <row r="1625" spans="1:9" x14ac:dyDescent="0.2">
      <c r="A1625" s="5">
        <v>1640</v>
      </c>
      <c r="B1625" s="7">
        <v>9</v>
      </c>
      <c r="C1625" s="5">
        <v>26</v>
      </c>
      <c r="D1625" s="5">
        <v>2003</v>
      </c>
      <c r="E1625" s="4">
        <v>38392</v>
      </c>
      <c r="F1625" t="s">
        <v>1612</v>
      </c>
      <c r="G1625" s="3">
        <v>35000000</v>
      </c>
      <c r="H1625" s="3">
        <v>5781086</v>
      </c>
      <c r="I1625" s="3">
        <v>32738814</v>
      </c>
    </row>
    <row r="1626" spans="1:9" x14ac:dyDescent="0.2">
      <c r="A1626" s="5">
        <v>1641</v>
      </c>
      <c r="B1626" s="7">
        <v>1</v>
      </c>
      <c r="C1626" s="5">
        <v>28</v>
      </c>
      <c r="D1626" s="5">
        <v>2011</v>
      </c>
      <c r="E1626" s="4">
        <v>41365</v>
      </c>
      <c r="F1626" t="s">
        <v>1613</v>
      </c>
      <c r="G1626" s="3">
        <v>35000000</v>
      </c>
      <c r="H1626" s="3">
        <v>5101237</v>
      </c>
      <c r="I1626" s="3">
        <v>24687524</v>
      </c>
    </row>
    <row r="1627" spans="1:9" x14ac:dyDescent="0.2">
      <c r="A1627" s="5">
        <v>1642</v>
      </c>
      <c r="B1627" s="7">
        <v>2</v>
      </c>
      <c r="C1627" s="5">
        <v>21</v>
      </c>
      <c r="D1627" s="5">
        <v>1992</v>
      </c>
      <c r="E1627" s="4">
        <v>34214</v>
      </c>
      <c r="F1627" t="s">
        <v>1614</v>
      </c>
      <c r="G1627" s="3">
        <v>35000000</v>
      </c>
      <c r="H1627" s="3">
        <v>4651977</v>
      </c>
      <c r="I1627" s="3">
        <v>4651977</v>
      </c>
    </row>
    <row r="1628" spans="1:9" x14ac:dyDescent="0.2">
      <c r="A1628" s="5">
        <v>1643</v>
      </c>
      <c r="B1628" s="7">
        <v>4</v>
      </c>
      <c r="C1628" s="5">
        <v>16</v>
      </c>
      <c r="D1628" s="5">
        <v>1993</v>
      </c>
      <c r="E1628" s="4">
        <v>34428</v>
      </c>
      <c r="F1628" t="s">
        <v>1615</v>
      </c>
      <c r="G1628" s="3">
        <v>35000000</v>
      </c>
      <c r="H1628" s="3">
        <v>4496583</v>
      </c>
      <c r="I1628" s="3">
        <v>4496583</v>
      </c>
    </row>
    <row r="1629" spans="1:9" x14ac:dyDescent="0.2">
      <c r="A1629" s="5">
        <v>1644</v>
      </c>
      <c r="B1629" s="7">
        <v>2</v>
      </c>
      <c r="C1629" s="5">
        <v>28</v>
      </c>
      <c r="D1629" s="5">
        <v>1997</v>
      </c>
      <c r="E1629" s="4">
        <v>36252</v>
      </c>
      <c r="F1629" t="s">
        <v>1616</v>
      </c>
      <c r="G1629" s="3">
        <v>35000000</v>
      </c>
      <c r="H1629" s="3">
        <v>2221994</v>
      </c>
      <c r="I1629" s="3">
        <v>2221994</v>
      </c>
    </row>
    <row r="1630" spans="1:9" x14ac:dyDescent="0.2">
      <c r="A1630" s="5">
        <v>1645</v>
      </c>
      <c r="B1630" s="7">
        <v>10</v>
      </c>
      <c r="C1630" s="5">
        <v>3</v>
      </c>
      <c r="D1630" s="5">
        <v>1986</v>
      </c>
      <c r="E1630" s="4">
        <v>31481</v>
      </c>
      <c r="F1630" t="s">
        <v>1617</v>
      </c>
      <c r="G1630" s="3">
        <v>35000000</v>
      </c>
      <c r="H1630" s="3">
        <v>2000000</v>
      </c>
      <c r="I1630" s="3">
        <v>2000000</v>
      </c>
    </row>
    <row r="1631" spans="1:9" x14ac:dyDescent="0.2">
      <c r="A1631" s="5">
        <v>1646</v>
      </c>
      <c r="B1631" s="7">
        <v>1</v>
      </c>
      <c r="C1631" s="5">
        <v>1</v>
      </c>
      <c r="D1631" s="5">
        <v>1980</v>
      </c>
      <c r="E1631" s="4">
        <v>29221</v>
      </c>
      <c r="F1631" t="s">
        <v>1618</v>
      </c>
      <c r="G1631" s="3">
        <v>35000000</v>
      </c>
      <c r="H1631" s="3">
        <v>1500000</v>
      </c>
      <c r="I1631" s="3">
        <v>1500000</v>
      </c>
    </row>
    <row r="1632" spans="1:9" x14ac:dyDescent="0.2">
      <c r="A1632" s="5">
        <v>1647</v>
      </c>
      <c r="B1632" s="7">
        <v>4</v>
      </c>
      <c r="C1632" s="5">
        <v>19</v>
      </c>
      <c r="D1632" s="5">
        <v>1996</v>
      </c>
      <c r="E1632" s="4">
        <v>35615</v>
      </c>
      <c r="F1632" t="s">
        <v>1619</v>
      </c>
      <c r="G1632" s="3">
        <v>35000000</v>
      </c>
      <c r="H1632" s="3">
        <v>1320043</v>
      </c>
      <c r="I1632" s="3">
        <v>1320043</v>
      </c>
    </row>
    <row r="1633" spans="1:9" x14ac:dyDescent="0.2">
      <c r="A1633" s="5">
        <v>1648</v>
      </c>
      <c r="B1633" s="7">
        <v>11</v>
      </c>
      <c r="C1633" s="5">
        <v>24</v>
      </c>
      <c r="D1633" s="5">
        <v>1999</v>
      </c>
      <c r="E1633" s="4">
        <v>36871</v>
      </c>
      <c r="F1633" t="s">
        <v>1620</v>
      </c>
      <c r="G1633" s="3">
        <v>35000000</v>
      </c>
      <c r="H1633" s="3">
        <v>630779</v>
      </c>
      <c r="I1633" s="3">
        <v>630779</v>
      </c>
    </row>
    <row r="1634" spans="1:9" x14ac:dyDescent="0.2">
      <c r="A1634" s="5">
        <v>1649</v>
      </c>
      <c r="B1634" s="7">
        <v>9</v>
      </c>
      <c r="C1634" s="5">
        <v>14</v>
      </c>
      <c r="D1634" s="5">
        <v>2012</v>
      </c>
      <c r="E1634" s="4">
        <v>41314</v>
      </c>
      <c r="F1634" t="s">
        <v>1621</v>
      </c>
      <c r="G1634" s="3">
        <v>35000000</v>
      </c>
      <c r="H1634" s="3">
        <v>289773</v>
      </c>
      <c r="I1634" s="3">
        <v>17967746</v>
      </c>
    </row>
    <row r="1635" spans="1:9" x14ac:dyDescent="0.2">
      <c r="A1635" s="5">
        <v>1650</v>
      </c>
      <c r="B1635" s="7">
        <v>10</v>
      </c>
      <c r="C1635" s="5">
        <v>14</v>
      </c>
      <c r="D1635" s="5">
        <v>2011</v>
      </c>
      <c r="E1635" s="4">
        <v>40949</v>
      </c>
      <c r="F1635" t="s">
        <v>1622</v>
      </c>
      <c r="G1635" s="3">
        <v>35000000</v>
      </c>
      <c r="H1635" s="3">
        <v>16816</v>
      </c>
      <c r="I1635" s="3">
        <v>786532</v>
      </c>
    </row>
    <row r="1636" spans="1:9" x14ac:dyDescent="0.2">
      <c r="A1636" s="5">
        <v>1651</v>
      </c>
      <c r="B1636" s="7">
        <v>10</v>
      </c>
      <c r="C1636" s="5">
        <v>13</v>
      </c>
      <c r="D1636" s="5">
        <v>2017</v>
      </c>
      <c r="E1636" s="4">
        <v>43110</v>
      </c>
      <c r="F1636" t="s">
        <v>1623</v>
      </c>
      <c r="G1636" s="3">
        <v>35000000</v>
      </c>
      <c r="H1636">
        <v>0</v>
      </c>
      <c r="I1636" s="3">
        <v>66970000</v>
      </c>
    </row>
    <row r="1637" spans="1:9" x14ac:dyDescent="0.2">
      <c r="A1637" s="5">
        <v>1652</v>
      </c>
      <c r="B1637" s="7">
        <v>9</v>
      </c>
      <c r="C1637" s="5">
        <v>22</v>
      </c>
      <c r="D1637" s="5">
        <v>2006</v>
      </c>
      <c r="E1637" s="4">
        <v>39364</v>
      </c>
      <c r="F1637" t="s">
        <v>1624</v>
      </c>
      <c r="G1637" s="3">
        <v>35000000</v>
      </c>
      <c r="H1637">
        <v>0</v>
      </c>
      <c r="I1637" s="3">
        <v>19282590</v>
      </c>
    </row>
    <row r="1638" spans="1:9" x14ac:dyDescent="0.2">
      <c r="A1638" s="5">
        <v>1653</v>
      </c>
      <c r="B1638" s="7">
        <v>3</v>
      </c>
      <c r="C1638" s="5">
        <v>13</v>
      </c>
      <c r="D1638" s="5">
        <v>2015</v>
      </c>
      <c r="E1638" s="4">
        <v>42372</v>
      </c>
      <c r="F1638" t="s">
        <v>1625</v>
      </c>
      <c r="G1638" s="3">
        <v>35000000</v>
      </c>
      <c r="H1638">
        <v>0</v>
      </c>
      <c r="I1638" s="3">
        <v>11106</v>
      </c>
    </row>
    <row r="1639" spans="1:9" x14ac:dyDescent="0.2">
      <c r="A1639" s="5">
        <v>1654</v>
      </c>
      <c r="B1639" s="7">
        <v>12</v>
      </c>
      <c r="C1639" s="5">
        <v>31</v>
      </c>
      <c r="D1639" s="5">
        <v>2008</v>
      </c>
      <c r="E1639" s="4">
        <v>40371</v>
      </c>
      <c r="F1639" t="s">
        <v>1626</v>
      </c>
      <c r="G1639" s="3">
        <v>35000000</v>
      </c>
      <c r="H1639">
        <v>0</v>
      </c>
      <c r="I1639">
        <v>0</v>
      </c>
    </row>
    <row r="1640" spans="1:9" x14ac:dyDescent="0.2">
      <c r="A1640" s="5">
        <v>1655</v>
      </c>
      <c r="B1640" s="7">
        <v>12</v>
      </c>
      <c r="C1640" s="5">
        <v>25</v>
      </c>
      <c r="D1640" s="5">
        <v>2011</v>
      </c>
      <c r="E1640" s="4">
        <v>41286</v>
      </c>
      <c r="F1640" t="s">
        <v>1627</v>
      </c>
      <c r="G1640" s="3">
        <v>34800000</v>
      </c>
      <c r="H1640" s="3">
        <v>21443494</v>
      </c>
      <c r="I1640" s="3">
        <v>62831715</v>
      </c>
    </row>
    <row r="1641" spans="1:9" x14ac:dyDescent="0.2">
      <c r="A1641" s="5">
        <v>1656</v>
      </c>
      <c r="B1641" s="7">
        <v>6</v>
      </c>
      <c r="C1641" s="5">
        <v>28</v>
      </c>
      <c r="D1641" s="5">
        <v>2017</v>
      </c>
      <c r="E1641" s="4">
        <v>43561</v>
      </c>
      <c r="F1641" t="s">
        <v>1628</v>
      </c>
      <c r="G1641" s="3">
        <v>34000000</v>
      </c>
      <c r="H1641" s="3">
        <v>107770367</v>
      </c>
      <c r="I1641" s="3">
        <v>226289973</v>
      </c>
    </row>
    <row r="1642" spans="1:9" x14ac:dyDescent="0.2">
      <c r="A1642" s="5">
        <v>1657</v>
      </c>
      <c r="B1642" s="7">
        <v>9</v>
      </c>
      <c r="C1642" s="5">
        <v>19</v>
      </c>
      <c r="D1642" s="5">
        <v>2014</v>
      </c>
      <c r="E1642" s="4">
        <v>42194</v>
      </c>
      <c r="F1642" t="s">
        <v>1629</v>
      </c>
      <c r="G1642" s="3">
        <v>34000000</v>
      </c>
      <c r="H1642" s="3">
        <v>102427862</v>
      </c>
      <c r="I1642" s="3">
        <v>348319861</v>
      </c>
    </row>
    <row r="1643" spans="1:9" x14ac:dyDescent="0.2">
      <c r="A1643" s="5">
        <v>1658</v>
      </c>
      <c r="B1643" s="7">
        <v>4</v>
      </c>
      <c r="C1643" s="5">
        <v>10</v>
      </c>
      <c r="D1643" s="5">
        <v>2015</v>
      </c>
      <c r="E1643" s="4">
        <v>42281</v>
      </c>
      <c r="F1643" t="s">
        <v>1630</v>
      </c>
      <c r="G1643" s="3">
        <v>34000000</v>
      </c>
      <c r="H1643" s="3">
        <v>37446117</v>
      </c>
      <c r="I1643" s="3">
        <v>63802928</v>
      </c>
    </row>
    <row r="1644" spans="1:9" x14ac:dyDescent="0.2">
      <c r="A1644" s="5">
        <v>1659</v>
      </c>
      <c r="B1644" s="7">
        <v>9</v>
      </c>
      <c r="C1644" s="5">
        <v>17</v>
      </c>
      <c r="D1644" s="5">
        <v>1993</v>
      </c>
      <c r="E1644" s="4">
        <v>34463</v>
      </c>
      <c r="F1644" t="s">
        <v>1631</v>
      </c>
      <c r="G1644" s="3">
        <v>34000000</v>
      </c>
      <c r="H1644" s="3">
        <v>32014993</v>
      </c>
      <c r="I1644" s="3">
        <v>32014993</v>
      </c>
    </row>
    <row r="1645" spans="1:9" x14ac:dyDescent="0.2">
      <c r="A1645" s="5">
        <v>1660</v>
      </c>
      <c r="B1645" s="7">
        <v>8</v>
      </c>
      <c r="C1645" s="5">
        <v>14</v>
      </c>
      <c r="D1645" s="5">
        <v>2009</v>
      </c>
      <c r="E1645" s="4">
        <v>40217</v>
      </c>
      <c r="F1645" t="s">
        <v>1632</v>
      </c>
      <c r="G1645" s="3">
        <v>34000000</v>
      </c>
      <c r="H1645" s="3">
        <v>15090399</v>
      </c>
      <c r="I1645" s="3">
        <v>205312666</v>
      </c>
    </row>
    <row r="1646" spans="1:9" x14ac:dyDescent="0.2">
      <c r="A1646" s="5">
        <v>1661</v>
      </c>
      <c r="B1646" s="7">
        <v>9</v>
      </c>
      <c r="C1646" s="5">
        <v>1</v>
      </c>
      <c r="D1646" s="5">
        <v>1999</v>
      </c>
      <c r="E1646" s="4">
        <v>36169</v>
      </c>
      <c r="F1646" t="s">
        <v>1633</v>
      </c>
      <c r="G1646" s="3">
        <v>34000000</v>
      </c>
      <c r="H1646" s="3">
        <v>11263966</v>
      </c>
      <c r="I1646" s="3">
        <v>11263966</v>
      </c>
    </row>
    <row r="1647" spans="1:9" x14ac:dyDescent="0.2">
      <c r="A1647" s="5">
        <v>1662</v>
      </c>
      <c r="B1647" s="7">
        <v>8</v>
      </c>
      <c r="C1647" s="5">
        <v>27</v>
      </c>
      <c r="D1647" s="5">
        <v>1999</v>
      </c>
      <c r="E1647" s="4">
        <v>36958</v>
      </c>
      <c r="F1647" t="s">
        <v>1634</v>
      </c>
      <c r="G1647" s="3">
        <v>34000000</v>
      </c>
      <c r="H1647" s="3">
        <v>10672566</v>
      </c>
      <c r="I1647" s="3">
        <v>10672566</v>
      </c>
    </row>
    <row r="1648" spans="1:9" x14ac:dyDescent="0.2">
      <c r="A1648" s="5">
        <v>1663</v>
      </c>
      <c r="B1648" s="7">
        <v>5</v>
      </c>
      <c r="C1648" s="5">
        <v>5</v>
      </c>
      <c r="D1648" s="5">
        <v>2000</v>
      </c>
      <c r="E1648" s="4">
        <v>36651</v>
      </c>
      <c r="F1648" t="s">
        <v>1635</v>
      </c>
      <c r="G1648" s="3">
        <v>34000000</v>
      </c>
      <c r="H1648" s="3">
        <v>6543194</v>
      </c>
      <c r="I1648" s="3">
        <v>14291999</v>
      </c>
    </row>
    <row r="1649" spans="1:9" x14ac:dyDescent="0.2">
      <c r="A1649" s="5">
        <v>1664</v>
      </c>
      <c r="B1649" s="7">
        <v>9</v>
      </c>
      <c r="C1649" s="5">
        <v>5</v>
      </c>
      <c r="D1649" s="5">
        <v>2014</v>
      </c>
      <c r="E1649" s="4">
        <v>41768</v>
      </c>
      <c r="F1649" t="s">
        <v>1636</v>
      </c>
      <c r="G1649" s="3">
        <v>34000000</v>
      </c>
      <c r="H1649" s="3">
        <v>4091</v>
      </c>
      <c r="I1649" s="3">
        <v>10392666</v>
      </c>
    </row>
    <row r="1650" spans="1:9" x14ac:dyDescent="0.2">
      <c r="A1650" s="5">
        <v>1665</v>
      </c>
      <c r="B1650" s="7">
        <v>12</v>
      </c>
      <c r="C1650" s="5">
        <v>4</v>
      </c>
      <c r="D1650" s="5">
        <v>1981</v>
      </c>
      <c r="E1650" s="4">
        <v>29688</v>
      </c>
      <c r="F1650" t="s">
        <v>1637</v>
      </c>
      <c r="G1650" s="3">
        <v>33500000</v>
      </c>
      <c r="H1650" s="3">
        <v>50000000</v>
      </c>
      <c r="I1650" s="3">
        <v>50000000</v>
      </c>
    </row>
    <row r="1651" spans="1:9" x14ac:dyDescent="0.2">
      <c r="A1651" s="5">
        <v>1666</v>
      </c>
      <c r="B1651" s="7">
        <v>12</v>
      </c>
      <c r="C1651" s="5">
        <v>11</v>
      </c>
      <c r="D1651" s="5">
        <v>1992</v>
      </c>
      <c r="E1651" s="4">
        <v>33920</v>
      </c>
      <c r="F1651" t="s">
        <v>1638</v>
      </c>
      <c r="G1651" s="3">
        <v>33000000</v>
      </c>
      <c r="H1651" s="3">
        <v>141340178</v>
      </c>
      <c r="I1651" s="3">
        <v>236500000</v>
      </c>
    </row>
    <row r="1652" spans="1:9" x14ac:dyDescent="0.2">
      <c r="A1652" s="5">
        <v>1667</v>
      </c>
      <c r="B1652" s="7">
        <v>6</v>
      </c>
      <c r="C1652" s="5">
        <v>2</v>
      </c>
      <c r="D1652" s="5">
        <v>2000</v>
      </c>
      <c r="E1652" s="4">
        <v>36562</v>
      </c>
      <c r="F1652" t="s">
        <v>1639</v>
      </c>
      <c r="G1652" s="3">
        <v>33000000</v>
      </c>
      <c r="H1652" s="3">
        <v>117559438</v>
      </c>
      <c r="I1652" s="3">
        <v>173559438</v>
      </c>
    </row>
    <row r="1653" spans="1:9" x14ac:dyDescent="0.2">
      <c r="A1653" s="5">
        <v>1668</v>
      </c>
      <c r="B1653" s="7">
        <v>3</v>
      </c>
      <c r="C1653" s="5">
        <v>16</v>
      </c>
      <c r="D1653" s="5">
        <v>2001</v>
      </c>
      <c r="E1653" s="4">
        <v>37349</v>
      </c>
      <c r="F1653" t="s">
        <v>1640</v>
      </c>
      <c r="G1653" s="3">
        <v>33000000</v>
      </c>
      <c r="H1653" s="3">
        <v>51758599</v>
      </c>
      <c r="I1653" s="3">
        <v>79958599</v>
      </c>
    </row>
    <row r="1654" spans="1:9" x14ac:dyDescent="0.2">
      <c r="A1654" s="5">
        <v>1669</v>
      </c>
      <c r="B1654" s="7">
        <v>7</v>
      </c>
      <c r="C1654" s="5">
        <v>8</v>
      </c>
      <c r="D1654" s="5">
        <v>2016</v>
      </c>
      <c r="E1654" s="4">
        <v>42589</v>
      </c>
      <c r="F1654" t="s">
        <v>1641</v>
      </c>
      <c r="G1654" s="3">
        <v>33000000</v>
      </c>
      <c r="H1654" s="3">
        <v>46009673</v>
      </c>
      <c r="I1654" s="3">
        <v>75909673</v>
      </c>
    </row>
    <row r="1655" spans="1:9" x14ac:dyDescent="0.2">
      <c r="A1655" s="5">
        <v>1670</v>
      </c>
      <c r="B1655" s="7">
        <v>7</v>
      </c>
      <c r="C1655" s="5">
        <v>27</v>
      </c>
      <c r="D1655" s="5">
        <v>2012</v>
      </c>
      <c r="E1655" s="4">
        <v>41705</v>
      </c>
      <c r="F1655" t="s">
        <v>1642</v>
      </c>
      <c r="G1655" s="3">
        <v>33000000</v>
      </c>
      <c r="H1655" s="3">
        <v>35074677</v>
      </c>
      <c r="I1655" s="3">
        <v>165552290</v>
      </c>
    </row>
    <row r="1656" spans="1:9" x14ac:dyDescent="0.2">
      <c r="A1656" s="5">
        <v>1671</v>
      </c>
      <c r="B1656" s="7">
        <v>8</v>
      </c>
      <c r="C1656" s="5">
        <v>18</v>
      </c>
      <c r="D1656" s="5">
        <v>2006</v>
      </c>
      <c r="E1656" s="4">
        <v>39241</v>
      </c>
      <c r="F1656" t="s">
        <v>1643</v>
      </c>
      <c r="G1656" s="3">
        <v>33000000</v>
      </c>
      <c r="H1656" s="3">
        <v>34020814</v>
      </c>
      <c r="I1656" s="3">
        <v>62020814</v>
      </c>
    </row>
    <row r="1657" spans="1:9" x14ac:dyDescent="0.2">
      <c r="A1657" s="5">
        <v>1672</v>
      </c>
      <c r="B1657" s="7">
        <v>4</v>
      </c>
      <c r="C1657" s="5">
        <v>16</v>
      </c>
      <c r="D1657" s="5">
        <v>2004</v>
      </c>
      <c r="E1657" s="4">
        <v>38446</v>
      </c>
      <c r="F1657" t="s">
        <v>1644</v>
      </c>
      <c r="G1657" s="3">
        <v>33000000</v>
      </c>
      <c r="H1657" s="3">
        <v>33664370</v>
      </c>
      <c r="I1657" s="3">
        <v>54533774</v>
      </c>
    </row>
    <row r="1658" spans="1:9" x14ac:dyDescent="0.2">
      <c r="A1658" s="5">
        <v>1673</v>
      </c>
      <c r="B1658" s="7">
        <v>9</v>
      </c>
      <c r="C1658" s="5">
        <v>8</v>
      </c>
      <c r="D1658" s="5">
        <v>2000</v>
      </c>
      <c r="E1658" s="4">
        <v>36747</v>
      </c>
      <c r="F1658" t="s">
        <v>1645</v>
      </c>
      <c r="G1658" s="3">
        <v>33000000</v>
      </c>
      <c r="H1658" s="3">
        <v>28946615</v>
      </c>
      <c r="I1658" s="3">
        <v>47267829</v>
      </c>
    </row>
    <row r="1659" spans="1:9" x14ac:dyDescent="0.2">
      <c r="A1659" s="5">
        <v>1674</v>
      </c>
      <c r="B1659" s="7">
        <v>4</v>
      </c>
      <c r="C1659" s="5">
        <v>27</v>
      </c>
      <c r="D1659" s="5">
        <v>2012</v>
      </c>
      <c r="E1659" s="4">
        <v>41702</v>
      </c>
      <c r="F1659" t="s">
        <v>1646</v>
      </c>
      <c r="G1659" s="3">
        <v>33000000</v>
      </c>
      <c r="H1659" s="3">
        <v>17142080</v>
      </c>
      <c r="I1659" s="3">
        <v>41495213</v>
      </c>
    </row>
    <row r="1660" spans="1:9" x14ac:dyDescent="0.2">
      <c r="A1660" s="5">
        <v>1675</v>
      </c>
      <c r="B1660" s="7">
        <v>3</v>
      </c>
      <c r="C1660" s="5">
        <v>14</v>
      </c>
      <c r="D1660" s="5">
        <v>2008</v>
      </c>
      <c r="E1660" s="4">
        <v>39847</v>
      </c>
      <c r="F1660" t="s">
        <v>1647</v>
      </c>
      <c r="G1660" s="3">
        <v>33000000</v>
      </c>
      <c r="H1660" s="3">
        <v>11008770</v>
      </c>
      <c r="I1660" s="3">
        <v>21621188</v>
      </c>
    </row>
    <row r="1661" spans="1:9" x14ac:dyDescent="0.2">
      <c r="A1661" s="5">
        <v>1676</v>
      </c>
      <c r="B1661" s="7">
        <v>4</v>
      </c>
      <c r="C1661" s="5">
        <v>23</v>
      </c>
      <c r="D1661" s="5">
        <v>1999</v>
      </c>
      <c r="E1661" s="4">
        <v>36834</v>
      </c>
      <c r="F1661" t="s">
        <v>1648</v>
      </c>
      <c r="G1661" s="3">
        <v>33000000</v>
      </c>
      <c r="H1661" s="3">
        <v>8408835</v>
      </c>
      <c r="I1661" s="3">
        <v>8408835</v>
      </c>
    </row>
    <row r="1662" spans="1:9" x14ac:dyDescent="0.2">
      <c r="A1662" s="5">
        <v>1677</v>
      </c>
      <c r="B1662" s="7">
        <v>5</v>
      </c>
      <c r="C1662" s="5">
        <v>12</v>
      </c>
      <c r="D1662" s="5">
        <v>2006</v>
      </c>
      <c r="E1662" s="4">
        <v>39056</v>
      </c>
      <c r="F1662" t="s">
        <v>1649</v>
      </c>
      <c r="G1662" s="3">
        <v>33000000</v>
      </c>
      <c r="H1662" s="3">
        <v>4283255</v>
      </c>
      <c r="I1662" s="3">
        <v>27610873</v>
      </c>
    </row>
    <row r="1663" spans="1:9" x14ac:dyDescent="0.2">
      <c r="A1663" s="5">
        <v>1678</v>
      </c>
      <c r="B1663" s="7">
        <v>7</v>
      </c>
      <c r="C1663" s="5">
        <v>31</v>
      </c>
      <c r="D1663" s="5">
        <v>2015</v>
      </c>
      <c r="E1663" s="4">
        <v>42923</v>
      </c>
      <c r="F1663" t="s">
        <v>1650</v>
      </c>
      <c r="G1663" s="3">
        <v>33000000</v>
      </c>
      <c r="H1663" s="3">
        <v>176847</v>
      </c>
      <c r="I1663" s="3">
        <v>357687</v>
      </c>
    </row>
    <row r="1664" spans="1:9" x14ac:dyDescent="0.2">
      <c r="A1664" s="5">
        <v>1679</v>
      </c>
      <c r="B1664" s="7">
        <v>10</v>
      </c>
      <c r="C1664" s="5">
        <v>30</v>
      </c>
      <c r="D1664" s="5">
        <v>2015</v>
      </c>
      <c r="E1664" s="4">
        <v>42896</v>
      </c>
      <c r="F1664" t="s">
        <v>1651</v>
      </c>
      <c r="G1664" s="3">
        <v>33000000</v>
      </c>
      <c r="H1664">
        <v>0</v>
      </c>
      <c r="I1664">
        <v>0</v>
      </c>
    </row>
    <row r="1665" spans="1:9" x14ac:dyDescent="0.2">
      <c r="A1665" s="5">
        <v>1680</v>
      </c>
      <c r="B1665" s="7">
        <v>5</v>
      </c>
      <c r="C1665" s="5">
        <v>25</v>
      </c>
      <c r="D1665" s="5">
        <v>1983</v>
      </c>
      <c r="E1665" s="4">
        <v>31052</v>
      </c>
      <c r="F1665" t="s">
        <v>1652</v>
      </c>
      <c r="G1665" s="3">
        <v>32500000</v>
      </c>
      <c r="H1665" s="3">
        <v>309205079</v>
      </c>
      <c r="I1665" s="3">
        <v>572705079</v>
      </c>
    </row>
    <row r="1666" spans="1:9" x14ac:dyDescent="0.2">
      <c r="A1666" s="5">
        <v>1681</v>
      </c>
      <c r="B1666" s="7">
        <v>5</v>
      </c>
      <c r="C1666" s="5">
        <v>13</v>
      </c>
      <c r="D1666" s="5">
        <v>2011</v>
      </c>
      <c r="E1666" s="4">
        <v>40913</v>
      </c>
      <c r="F1666" t="s">
        <v>1653</v>
      </c>
      <c r="G1666" s="3">
        <v>32500000</v>
      </c>
      <c r="H1666" s="3">
        <v>169106725</v>
      </c>
      <c r="I1666" s="3">
        <v>289527030</v>
      </c>
    </row>
    <row r="1667" spans="1:9" x14ac:dyDescent="0.2">
      <c r="A1667" s="5">
        <v>1682</v>
      </c>
      <c r="B1667" s="7">
        <v>12</v>
      </c>
      <c r="C1667" s="5">
        <v>10</v>
      </c>
      <c r="D1667" s="5">
        <v>2008</v>
      </c>
      <c r="E1667" s="4">
        <v>39733</v>
      </c>
      <c r="F1667" t="s">
        <v>1654</v>
      </c>
      <c r="G1667" s="3">
        <v>32500000</v>
      </c>
      <c r="H1667" s="3">
        <v>34194407</v>
      </c>
      <c r="I1667" s="3">
        <v>112964875</v>
      </c>
    </row>
    <row r="1668" spans="1:9" x14ac:dyDescent="0.2">
      <c r="A1668" s="5">
        <v>1683</v>
      </c>
      <c r="B1668" s="7">
        <v>4</v>
      </c>
      <c r="C1668" s="5">
        <v>26</v>
      </c>
      <c r="D1668" s="5">
        <v>2013</v>
      </c>
      <c r="E1668" s="4">
        <v>42039</v>
      </c>
      <c r="F1668" t="s">
        <v>1655</v>
      </c>
      <c r="G1668" s="3">
        <v>32500000</v>
      </c>
      <c r="H1668" s="3">
        <v>21819348</v>
      </c>
      <c r="I1668" s="3">
        <v>48425971</v>
      </c>
    </row>
    <row r="1669" spans="1:9" x14ac:dyDescent="0.2">
      <c r="A1669" s="5">
        <v>1684</v>
      </c>
      <c r="B1669" s="7">
        <v>2</v>
      </c>
      <c r="C1669" s="5">
        <v>24</v>
      </c>
      <c r="D1669" s="5">
        <v>2012</v>
      </c>
      <c r="E1669" s="4">
        <v>41610</v>
      </c>
      <c r="F1669" t="s">
        <v>1656</v>
      </c>
      <c r="G1669" s="3">
        <v>32500000</v>
      </c>
      <c r="H1669" s="3">
        <v>17288155</v>
      </c>
      <c r="I1669" s="3">
        <v>24159934</v>
      </c>
    </row>
    <row r="1670" spans="1:9" x14ac:dyDescent="0.2">
      <c r="A1670" s="5">
        <v>1685</v>
      </c>
      <c r="B1670" s="7">
        <v>11</v>
      </c>
      <c r="C1670" s="5">
        <v>7</v>
      </c>
      <c r="D1670" s="5">
        <v>2003</v>
      </c>
      <c r="E1670" s="4">
        <v>37813</v>
      </c>
      <c r="F1670" t="s">
        <v>1657</v>
      </c>
      <c r="G1670" s="3">
        <v>32000000</v>
      </c>
      <c r="H1670" s="3">
        <v>173398518</v>
      </c>
      <c r="I1670" s="3">
        <v>220236410</v>
      </c>
    </row>
    <row r="1671" spans="1:9" x14ac:dyDescent="0.2">
      <c r="A1671" s="5">
        <v>1686</v>
      </c>
      <c r="B1671" s="7">
        <v>7</v>
      </c>
      <c r="C1671" s="5">
        <v>5</v>
      </c>
      <c r="D1671" s="5">
        <v>1996</v>
      </c>
      <c r="E1671" s="4">
        <v>35192</v>
      </c>
      <c r="F1671" t="s">
        <v>1658</v>
      </c>
      <c r="G1671" s="3">
        <v>32000000</v>
      </c>
      <c r="H1671" s="3">
        <v>104636382</v>
      </c>
      <c r="I1671" s="3">
        <v>152036382</v>
      </c>
    </row>
    <row r="1672" spans="1:9" x14ac:dyDescent="0.2">
      <c r="A1672" s="5">
        <v>1687</v>
      </c>
      <c r="B1672" s="7">
        <v>6</v>
      </c>
      <c r="C1672" s="5">
        <v>12</v>
      </c>
      <c r="D1672" s="5">
        <v>2013</v>
      </c>
      <c r="E1672" s="4">
        <v>41614</v>
      </c>
      <c r="F1672" t="s">
        <v>1659</v>
      </c>
      <c r="G1672" s="3">
        <v>32000000</v>
      </c>
      <c r="H1672" s="3">
        <v>101470202</v>
      </c>
      <c r="I1672" s="3">
        <v>126539117</v>
      </c>
    </row>
    <row r="1673" spans="1:9" x14ac:dyDescent="0.2">
      <c r="A1673" s="5">
        <v>1688</v>
      </c>
      <c r="B1673" s="7">
        <v>1</v>
      </c>
      <c r="C1673" s="5">
        <v>18</v>
      </c>
      <c r="D1673" s="5">
        <v>2002</v>
      </c>
      <c r="E1673" s="4">
        <v>37773</v>
      </c>
      <c r="F1673" t="s">
        <v>1660</v>
      </c>
      <c r="G1673" s="3">
        <v>32000000</v>
      </c>
      <c r="H1673" s="3">
        <v>81150692</v>
      </c>
      <c r="I1673" s="3">
        <v>116898028</v>
      </c>
    </row>
    <row r="1674" spans="1:9" x14ac:dyDescent="0.2">
      <c r="A1674" s="5">
        <v>1689</v>
      </c>
      <c r="B1674" s="7">
        <v>6</v>
      </c>
      <c r="C1674" s="5">
        <v>16</v>
      </c>
      <c r="D1674" s="5">
        <v>2006</v>
      </c>
      <c r="E1674" s="4">
        <v>39178</v>
      </c>
      <c r="F1674" t="s">
        <v>1661</v>
      </c>
      <c r="G1674" s="3">
        <v>32000000</v>
      </c>
      <c r="H1674" s="3">
        <v>80197993</v>
      </c>
      <c r="I1674" s="3">
        <v>99296462</v>
      </c>
    </row>
    <row r="1675" spans="1:9" x14ac:dyDescent="0.2">
      <c r="A1675" s="5">
        <v>1690</v>
      </c>
      <c r="B1675" s="7">
        <v>11</v>
      </c>
      <c r="C1675" s="5">
        <v>23</v>
      </c>
      <c r="D1675" s="5">
        <v>1988</v>
      </c>
      <c r="E1675" s="4">
        <v>32823</v>
      </c>
      <c r="F1675" t="s">
        <v>1662</v>
      </c>
      <c r="G1675" s="3">
        <v>32000000</v>
      </c>
      <c r="H1675" s="3">
        <v>59450353</v>
      </c>
      <c r="I1675" s="3">
        <v>59450353</v>
      </c>
    </row>
    <row r="1676" spans="1:9" x14ac:dyDescent="0.2">
      <c r="A1676" s="5">
        <v>1691</v>
      </c>
      <c r="B1676" s="7">
        <v>8</v>
      </c>
      <c r="C1676" s="5">
        <v>27</v>
      </c>
      <c r="D1676" s="5">
        <v>2010</v>
      </c>
      <c r="E1676" s="4">
        <v>40976</v>
      </c>
      <c r="F1676" t="s">
        <v>1663</v>
      </c>
      <c r="G1676" s="3">
        <v>32000000</v>
      </c>
      <c r="H1676" s="3">
        <v>57744720</v>
      </c>
      <c r="I1676" s="3">
        <v>70587268</v>
      </c>
    </row>
    <row r="1677" spans="1:9" x14ac:dyDescent="0.2">
      <c r="A1677" s="5">
        <v>1692</v>
      </c>
      <c r="B1677" s="7">
        <v>4</v>
      </c>
      <c r="C1677" s="5">
        <v>1</v>
      </c>
      <c r="D1677" s="5">
        <v>2011</v>
      </c>
      <c r="E1677" s="4">
        <v>40547</v>
      </c>
      <c r="F1677" t="s">
        <v>1664</v>
      </c>
      <c r="G1677" s="3">
        <v>32000000</v>
      </c>
      <c r="H1677" s="3">
        <v>54712227</v>
      </c>
      <c r="I1677" s="3">
        <v>140428499</v>
      </c>
    </row>
    <row r="1678" spans="1:9" x14ac:dyDescent="0.2">
      <c r="A1678" s="5">
        <v>1693</v>
      </c>
      <c r="B1678" s="7">
        <v>9</v>
      </c>
      <c r="C1678" s="5">
        <v>10</v>
      </c>
      <c r="D1678" s="5">
        <v>1999</v>
      </c>
      <c r="E1678" s="4">
        <v>36442</v>
      </c>
      <c r="F1678" t="s">
        <v>1665</v>
      </c>
      <c r="G1678" s="3">
        <v>32000000</v>
      </c>
      <c r="H1678" s="3">
        <v>50041732</v>
      </c>
      <c r="I1678" s="3">
        <v>89441732</v>
      </c>
    </row>
    <row r="1679" spans="1:9" x14ac:dyDescent="0.2">
      <c r="A1679" s="5">
        <v>1694</v>
      </c>
      <c r="B1679" s="7">
        <v>11</v>
      </c>
      <c r="C1679" s="5">
        <v>10</v>
      </c>
      <c r="D1679" s="5">
        <v>2000</v>
      </c>
      <c r="E1679" s="4">
        <v>36810</v>
      </c>
      <c r="F1679" t="s">
        <v>1666</v>
      </c>
      <c r="G1679" s="3">
        <v>32000000</v>
      </c>
      <c r="H1679" s="3">
        <v>48814909</v>
      </c>
      <c r="I1679" s="3">
        <v>82339483</v>
      </c>
    </row>
    <row r="1680" spans="1:9" x14ac:dyDescent="0.2">
      <c r="A1680" s="5">
        <v>1695</v>
      </c>
      <c r="B1680" s="7">
        <v>9</v>
      </c>
      <c r="C1680" s="5">
        <v>2</v>
      </c>
      <c r="D1680" s="5">
        <v>2005</v>
      </c>
      <c r="E1680" s="4">
        <v>38392</v>
      </c>
      <c r="F1680" t="s">
        <v>1667</v>
      </c>
      <c r="G1680" s="3">
        <v>32000000</v>
      </c>
      <c r="H1680" s="3">
        <v>43095856</v>
      </c>
      <c r="I1680" s="3">
        <v>88978458</v>
      </c>
    </row>
    <row r="1681" spans="1:9" x14ac:dyDescent="0.2">
      <c r="A1681" s="5">
        <v>1696</v>
      </c>
      <c r="B1681" s="7">
        <v>2</v>
      </c>
      <c r="C1681" s="5">
        <v>18</v>
      </c>
      <c r="D1681" s="5">
        <v>2011</v>
      </c>
      <c r="E1681" s="4">
        <v>41062</v>
      </c>
      <c r="F1681" t="s">
        <v>1668</v>
      </c>
      <c r="G1681" s="3">
        <v>32000000</v>
      </c>
      <c r="H1681" s="3">
        <v>37915414</v>
      </c>
      <c r="I1681" s="3">
        <v>82332450</v>
      </c>
    </row>
    <row r="1682" spans="1:9" x14ac:dyDescent="0.2">
      <c r="A1682" s="5">
        <v>1697</v>
      </c>
      <c r="B1682" s="7">
        <v>1</v>
      </c>
      <c r="C1682" s="5">
        <v>15</v>
      </c>
      <c r="D1682" s="5">
        <v>1993</v>
      </c>
      <c r="E1682" s="4">
        <v>34394</v>
      </c>
      <c r="F1682" t="s">
        <v>1669</v>
      </c>
      <c r="G1682" s="3">
        <v>32000000</v>
      </c>
      <c r="H1682" s="3">
        <v>36299670</v>
      </c>
      <c r="I1682" s="3">
        <v>36299670</v>
      </c>
    </row>
    <row r="1683" spans="1:9" x14ac:dyDescent="0.2">
      <c r="A1683" s="5">
        <v>1698</v>
      </c>
      <c r="B1683" s="7">
        <v>2</v>
      </c>
      <c r="C1683" s="5">
        <v>23</v>
      </c>
      <c r="D1683" s="5">
        <v>2007</v>
      </c>
      <c r="E1683" s="4">
        <v>39754</v>
      </c>
      <c r="F1683" t="s">
        <v>1670</v>
      </c>
      <c r="G1683" s="3">
        <v>32000000</v>
      </c>
      <c r="H1683" s="3">
        <v>35193167</v>
      </c>
      <c r="I1683" s="3">
        <v>77593167</v>
      </c>
    </row>
    <row r="1684" spans="1:9" x14ac:dyDescent="0.2">
      <c r="A1684" s="5">
        <v>1699</v>
      </c>
      <c r="B1684" s="7">
        <v>12</v>
      </c>
      <c r="C1684" s="5">
        <v>14</v>
      </c>
      <c r="D1684" s="5">
        <v>1979</v>
      </c>
      <c r="E1684" s="4">
        <v>29263</v>
      </c>
      <c r="F1684">
        <v>1941</v>
      </c>
      <c r="G1684" s="3">
        <v>32000000</v>
      </c>
      <c r="H1684" s="3">
        <v>34175000</v>
      </c>
      <c r="I1684" s="3">
        <v>94875000</v>
      </c>
    </row>
    <row r="1685" spans="1:9" x14ac:dyDescent="0.2">
      <c r="A1685" s="5">
        <v>1700</v>
      </c>
      <c r="B1685" s="7">
        <v>10</v>
      </c>
      <c r="C1685" s="5">
        <v>21</v>
      </c>
      <c r="D1685" s="5">
        <v>2005</v>
      </c>
      <c r="E1685" s="4">
        <v>38970</v>
      </c>
      <c r="F1685" t="s">
        <v>1671</v>
      </c>
      <c r="G1685" s="3">
        <v>32000000</v>
      </c>
      <c r="H1685" s="3">
        <v>33022286</v>
      </c>
      <c r="I1685" s="3">
        <v>39498360</v>
      </c>
    </row>
    <row r="1686" spans="1:9" x14ac:dyDescent="0.2">
      <c r="A1686" s="5">
        <v>1701</v>
      </c>
      <c r="B1686" s="7">
        <v>9</v>
      </c>
      <c r="C1686" s="5">
        <v>23</v>
      </c>
      <c r="D1686" s="5">
        <v>2005</v>
      </c>
      <c r="E1686" s="4">
        <v>39030</v>
      </c>
      <c r="F1686" t="s">
        <v>1672</v>
      </c>
      <c r="G1686" s="3">
        <v>32000000</v>
      </c>
      <c r="H1686" s="3">
        <v>31493782</v>
      </c>
      <c r="I1686" s="3">
        <v>61477797</v>
      </c>
    </row>
    <row r="1687" spans="1:9" x14ac:dyDescent="0.2">
      <c r="A1687" s="5">
        <v>1702</v>
      </c>
      <c r="B1687" s="7">
        <v>3</v>
      </c>
      <c r="C1687" s="5">
        <v>15</v>
      </c>
      <c r="D1687" s="5">
        <v>2013</v>
      </c>
      <c r="E1687" s="4">
        <v>41701</v>
      </c>
      <c r="F1687" t="s">
        <v>1673</v>
      </c>
      <c r="G1687" s="3">
        <v>32000000</v>
      </c>
      <c r="H1687" s="3">
        <v>22537881</v>
      </c>
      <c r="I1687" s="3">
        <v>27392609</v>
      </c>
    </row>
    <row r="1688" spans="1:9" x14ac:dyDescent="0.2">
      <c r="A1688" s="5">
        <v>1703</v>
      </c>
      <c r="B1688" s="7">
        <v>2</v>
      </c>
      <c r="C1688" s="5">
        <v>10</v>
      </c>
      <c r="D1688" s="5">
        <v>1995</v>
      </c>
      <c r="E1688" s="4">
        <v>34974</v>
      </c>
      <c r="F1688" t="s">
        <v>1674</v>
      </c>
      <c r="G1688" s="3">
        <v>32000000</v>
      </c>
      <c r="H1688" s="3">
        <v>18552460</v>
      </c>
      <c r="I1688" s="3">
        <v>18552460</v>
      </c>
    </row>
    <row r="1689" spans="1:9" x14ac:dyDescent="0.2">
      <c r="A1689" s="5">
        <v>1704</v>
      </c>
      <c r="B1689" s="7">
        <v>4</v>
      </c>
      <c r="C1689" s="5">
        <v>30</v>
      </c>
      <c r="D1689" s="5">
        <v>2004</v>
      </c>
      <c r="E1689" s="4">
        <v>38872</v>
      </c>
      <c r="F1689" t="s">
        <v>1675</v>
      </c>
      <c r="G1689" s="3">
        <v>32000000</v>
      </c>
      <c r="H1689" s="3">
        <v>17848322</v>
      </c>
      <c r="I1689" s="3">
        <v>29948322</v>
      </c>
    </row>
    <row r="1690" spans="1:9" x14ac:dyDescent="0.2">
      <c r="A1690" s="5">
        <v>1705</v>
      </c>
      <c r="B1690" s="7">
        <v>9</v>
      </c>
      <c r="C1690" s="5">
        <v>3</v>
      </c>
      <c r="D1690" s="5">
        <v>2010</v>
      </c>
      <c r="E1690" s="4">
        <v>40246</v>
      </c>
      <c r="F1690" t="s">
        <v>1676</v>
      </c>
      <c r="G1690" s="3">
        <v>32000000</v>
      </c>
      <c r="H1690" s="3">
        <v>17804299</v>
      </c>
      <c r="I1690" s="3">
        <v>43603990</v>
      </c>
    </row>
    <row r="1691" spans="1:9" x14ac:dyDescent="0.2">
      <c r="A1691" s="5">
        <v>1706</v>
      </c>
      <c r="B1691" s="7">
        <v>10</v>
      </c>
      <c r="C1691" s="5">
        <v>22</v>
      </c>
      <c r="D1691" s="5">
        <v>1999</v>
      </c>
      <c r="E1691" s="4">
        <v>36809</v>
      </c>
      <c r="F1691" t="s">
        <v>1677</v>
      </c>
      <c r="G1691" s="3">
        <v>32000000</v>
      </c>
      <c r="H1691" s="3">
        <v>16640210</v>
      </c>
      <c r="I1691" s="3">
        <v>16640210</v>
      </c>
    </row>
    <row r="1692" spans="1:9" x14ac:dyDescent="0.2">
      <c r="A1692" s="5">
        <v>1707</v>
      </c>
      <c r="B1692" s="7">
        <v>3</v>
      </c>
      <c r="C1692" s="5">
        <v>19</v>
      </c>
      <c r="D1692" s="5">
        <v>2010</v>
      </c>
      <c r="E1692" s="4">
        <v>40727</v>
      </c>
      <c r="F1692" t="s">
        <v>1678</v>
      </c>
      <c r="G1692" s="3">
        <v>32000000</v>
      </c>
      <c r="H1692" s="3">
        <v>13942007</v>
      </c>
      <c r="I1692" s="3">
        <v>18195238</v>
      </c>
    </row>
    <row r="1693" spans="1:9" x14ac:dyDescent="0.2">
      <c r="A1693" s="5">
        <v>1708</v>
      </c>
      <c r="B1693" s="7">
        <v>9</v>
      </c>
      <c r="C1693" s="5">
        <v>14</v>
      </c>
      <c r="D1693" s="5">
        <v>2007</v>
      </c>
      <c r="E1693" s="4">
        <v>39487</v>
      </c>
      <c r="F1693" t="s">
        <v>1679</v>
      </c>
      <c r="G1693" s="3">
        <v>32000000</v>
      </c>
      <c r="H1693" s="3">
        <v>10977721</v>
      </c>
      <c r="I1693" s="3">
        <v>79915361</v>
      </c>
    </row>
    <row r="1694" spans="1:9" x14ac:dyDescent="0.2">
      <c r="A1694" s="5">
        <v>1709</v>
      </c>
      <c r="B1694" s="7">
        <v>9</v>
      </c>
      <c r="C1694" s="5">
        <v>6</v>
      </c>
      <c r="D1694" s="5">
        <v>1996</v>
      </c>
      <c r="E1694" s="4">
        <v>35225</v>
      </c>
      <c r="F1694" t="s">
        <v>1680</v>
      </c>
      <c r="G1694" s="3">
        <v>32000000</v>
      </c>
      <c r="H1694" s="3">
        <v>4357406</v>
      </c>
      <c r="I1694" s="3">
        <v>4357406</v>
      </c>
    </row>
    <row r="1695" spans="1:9" x14ac:dyDescent="0.2">
      <c r="A1695" s="5">
        <v>1710</v>
      </c>
      <c r="B1695" s="7">
        <v>3</v>
      </c>
      <c r="C1695" s="5">
        <v>26</v>
      </c>
      <c r="D1695" s="5">
        <v>1997</v>
      </c>
      <c r="E1695" s="4">
        <v>36194</v>
      </c>
      <c r="F1695" t="s">
        <v>1681</v>
      </c>
      <c r="G1695" s="3">
        <v>32000000</v>
      </c>
      <c r="H1695" s="3">
        <v>3588602</v>
      </c>
      <c r="I1695" s="3">
        <v>3588602</v>
      </c>
    </row>
    <row r="1696" spans="1:9" x14ac:dyDescent="0.2">
      <c r="A1696" s="5">
        <v>1711</v>
      </c>
      <c r="B1696" s="7">
        <v>12</v>
      </c>
      <c r="C1696" s="5">
        <v>8</v>
      </c>
      <c r="D1696" s="5">
        <v>1999</v>
      </c>
      <c r="E1696" s="4">
        <v>36384</v>
      </c>
      <c r="F1696" t="s">
        <v>1682</v>
      </c>
      <c r="G1696" s="3">
        <v>32000000</v>
      </c>
      <c r="H1696" s="3">
        <v>2899970</v>
      </c>
      <c r="I1696" s="3">
        <v>2899970</v>
      </c>
    </row>
    <row r="1697" spans="1:9" x14ac:dyDescent="0.2">
      <c r="A1697" s="5">
        <v>1712</v>
      </c>
      <c r="B1697" s="7">
        <v>12</v>
      </c>
      <c r="C1697" s="5">
        <v>15</v>
      </c>
      <c r="D1697" s="5">
        <v>2006</v>
      </c>
      <c r="E1697" s="4">
        <v>39153</v>
      </c>
      <c r="F1697" t="s">
        <v>1683</v>
      </c>
      <c r="G1697" s="3">
        <v>32000000</v>
      </c>
      <c r="H1697" s="3">
        <v>1308696</v>
      </c>
      <c r="I1697" s="3">
        <v>6678033</v>
      </c>
    </row>
    <row r="1698" spans="1:9" x14ac:dyDescent="0.2">
      <c r="A1698" s="5">
        <v>1713</v>
      </c>
      <c r="B1698" s="7">
        <v>12</v>
      </c>
      <c r="C1698" s="5">
        <v>31</v>
      </c>
      <c r="D1698" s="5">
        <v>2004</v>
      </c>
      <c r="E1698" s="4">
        <v>38910</v>
      </c>
      <c r="F1698" t="s">
        <v>1684</v>
      </c>
      <c r="G1698" s="3">
        <v>32000000</v>
      </c>
      <c r="H1698">
        <v>0</v>
      </c>
      <c r="I1698">
        <v>0</v>
      </c>
    </row>
    <row r="1699" spans="1:9" x14ac:dyDescent="0.2">
      <c r="A1699" s="5">
        <v>1714</v>
      </c>
      <c r="B1699" s="7">
        <v>8</v>
      </c>
      <c r="C1699" s="5">
        <v>15</v>
      </c>
      <c r="D1699" s="5">
        <v>1979</v>
      </c>
      <c r="E1699" s="4">
        <v>29288</v>
      </c>
      <c r="F1699" t="s">
        <v>1685</v>
      </c>
      <c r="G1699" s="3">
        <v>31500000</v>
      </c>
      <c r="H1699" s="3">
        <v>78800000</v>
      </c>
      <c r="I1699" s="3">
        <v>81250488</v>
      </c>
    </row>
    <row r="1700" spans="1:9" x14ac:dyDescent="0.2">
      <c r="A1700" s="5">
        <v>1715</v>
      </c>
      <c r="B1700" s="7">
        <v>4</v>
      </c>
      <c r="C1700" s="5">
        <v>15</v>
      </c>
      <c r="D1700" s="5">
        <v>2016</v>
      </c>
      <c r="E1700" s="4">
        <v>42798</v>
      </c>
      <c r="F1700" t="s">
        <v>1686</v>
      </c>
      <c r="G1700" s="3">
        <v>31500000</v>
      </c>
      <c r="H1700" s="3">
        <v>14708696</v>
      </c>
      <c r="I1700" s="3">
        <v>38771262</v>
      </c>
    </row>
    <row r="1701" spans="1:9" x14ac:dyDescent="0.2">
      <c r="A1701" s="5">
        <v>1716</v>
      </c>
      <c r="B1701" s="7">
        <v>11</v>
      </c>
      <c r="C1701" s="5">
        <v>2</v>
      </c>
      <c r="D1701" s="5">
        <v>2012</v>
      </c>
      <c r="E1701" s="4">
        <v>40950</v>
      </c>
      <c r="F1701" t="s">
        <v>1687</v>
      </c>
      <c r="G1701" s="3">
        <v>31000000</v>
      </c>
      <c r="H1701" s="3">
        <v>93772375</v>
      </c>
      <c r="I1701" s="3">
        <v>160558438</v>
      </c>
    </row>
    <row r="1702" spans="1:9" x14ac:dyDescent="0.2">
      <c r="A1702" s="5">
        <v>1718</v>
      </c>
      <c r="B1702" s="7">
        <v>12</v>
      </c>
      <c r="C1702" s="5">
        <v>29</v>
      </c>
      <c r="D1702" s="5">
        <v>1995</v>
      </c>
      <c r="E1702" s="4">
        <v>35562</v>
      </c>
      <c r="F1702" t="s">
        <v>1688</v>
      </c>
      <c r="G1702" s="3">
        <v>31000000</v>
      </c>
      <c r="H1702" s="3">
        <v>82582604</v>
      </c>
      <c r="I1702" s="3">
        <v>106282604</v>
      </c>
    </row>
    <row r="1703" spans="1:9" x14ac:dyDescent="0.2">
      <c r="A1703" s="5">
        <v>1719</v>
      </c>
      <c r="B1703" s="7">
        <v>12</v>
      </c>
      <c r="C1703" s="5">
        <v>18</v>
      </c>
      <c r="D1703" s="5">
        <v>1985</v>
      </c>
      <c r="E1703" s="4">
        <v>31575</v>
      </c>
      <c r="F1703" t="s">
        <v>1689</v>
      </c>
      <c r="G1703" s="3">
        <v>31000000</v>
      </c>
      <c r="H1703" s="3">
        <v>79096868</v>
      </c>
      <c r="I1703" s="3">
        <v>258210860</v>
      </c>
    </row>
    <row r="1704" spans="1:9" x14ac:dyDescent="0.2">
      <c r="A1704" s="5">
        <v>1720</v>
      </c>
      <c r="B1704" s="7">
        <v>6</v>
      </c>
      <c r="C1704" s="5">
        <v>29</v>
      </c>
      <c r="D1704" s="5">
        <v>1979</v>
      </c>
      <c r="E1704" s="4">
        <v>29712</v>
      </c>
      <c r="F1704" t="s">
        <v>1690</v>
      </c>
      <c r="G1704" s="3">
        <v>31000000</v>
      </c>
      <c r="H1704" s="3">
        <v>70300000</v>
      </c>
      <c r="I1704" s="3">
        <v>210300000</v>
      </c>
    </row>
    <row r="1705" spans="1:9" x14ac:dyDescent="0.2">
      <c r="A1705" s="5">
        <v>1721</v>
      </c>
      <c r="B1705" s="7">
        <v>3</v>
      </c>
      <c r="C1705" s="5">
        <v>7</v>
      </c>
      <c r="D1705" s="5">
        <v>2014</v>
      </c>
      <c r="E1705" s="4">
        <v>41823</v>
      </c>
      <c r="F1705" t="s">
        <v>1691</v>
      </c>
      <c r="G1705" s="3">
        <v>31000000</v>
      </c>
      <c r="H1705" s="3">
        <v>59076019</v>
      </c>
      <c r="I1705" s="3">
        <v>164350409</v>
      </c>
    </row>
    <row r="1706" spans="1:9" x14ac:dyDescent="0.2">
      <c r="A1706" s="5">
        <v>1722</v>
      </c>
      <c r="B1706" s="7">
        <v>7</v>
      </c>
      <c r="C1706" s="5">
        <v>29</v>
      </c>
      <c r="D1706" s="5">
        <v>2015</v>
      </c>
      <c r="E1706" s="4">
        <v>42862</v>
      </c>
      <c r="F1706" t="s">
        <v>1692</v>
      </c>
      <c r="G1706" s="3">
        <v>31000000</v>
      </c>
      <c r="H1706" s="3">
        <v>58884188</v>
      </c>
      <c r="I1706" s="3">
        <v>100655892</v>
      </c>
    </row>
    <row r="1707" spans="1:9" x14ac:dyDescent="0.2">
      <c r="A1707" s="5">
        <v>1723</v>
      </c>
      <c r="B1707" s="7">
        <v>7</v>
      </c>
      <c r="C1707" s="5">
        <v>18</v>
      </c>
      <c r="D1707" s="5">
        <v>1990</v>
      </c>
      <c r="E1707" s="4">
        <v>33396</v>
      </c>
      <c r="F1707" t="s">
        <v>1693</v>
      </c>
      <c r="G1707" s="3">
        <v>31000000</v>
      </c>
      <c r="H1707" s="3">
        <v>53208180</v>
      </c>
      <c r="I1707" s="3">
        <v>53208180</v>
      </c>
    </row>
    <row r="1708" spans="1:9" x14ac:dyDescent="0.2">
      <c r="A1708" s="5">
        <v>1724</v>
      </c>
      <c r="B1708" s="7">
        <v>4</v>
      </c>
      <c r="C1708" s="5">
        <v>28</v>
      </c>
      <c r="D1708" s="5">
        <v>2000</v>
      </c>
      <c r="E1708" s="4">
        <v>37350</v>
      </c>
      <c r="F1708" t="s">
        <v>1694</v>
      </c>
      <c r="G1708" s="3">
        <v>31000000</v>
      </c>
      <c r="H1708" s="3">
        <v>44983704</v>
      </c>
      <c r="I1708" s="3">
        <v>68079671</v>
      </c>
    </row>
    <row r="1709" spans="1:9" x14ac:dyDescent="0.2">
      <c r="A1709" s="5">
        <v>1725</v>
      </c>
      <c r="B1709" s="7">
        <v>9</v>
      </c>
      <c r="C1709" s="5">
        <v>28</v>
      </c>
      <c r="D1709" s="5">
        <v>2001</v>
      </c>
      <c r="E1709" s="4">
        <v>37720</v>
      </c>
      <c r="F1709" t="s">
        <v>1695</v>
      </c>
      <c r="G1709" s="3">
        <v>31000000</v>
      </c>
      <c r="H1709" s="3">
        <v>24185781</v>
      </c>
      <c r="I1709" s="3">
        <v>30885781</v>
      </c>
    </row>
    <row r="1710" spans="1:9" x14ac:dyDescent="0.2">
      <c r="A1710" s="5">
        <v>1726</v>
      </c>
      <c r="B1710" s="7">
        <v>1</v>
      </c>
      <c r="C1710" s="5">
        <v>22</v>
      </c>
      <c r="D1710" s="5">
        <v>2010</v>
      </c>
      <c r="E1710" s="4">
        <v>40817</v>
      </c>
      <c r="F1710" t="s">
        <v>1696</v>
      </c>
      <c r="G1710" s="3">
        <v>31000000</v>
      </c>
      <c r="H1710" s="3">
        <v>12482741</v>
      </c>
      <c r="I1710" s="3">
        <v>15826984</v>
      </c>
    </row>
    <row r="1711" spans="1:9" x14ac:dyDescent="0.2">
      <c r="A1711" s="5">
        <v>1727</v>
      </c>
      <c r="B1711" s="7">
        <v>10</v>
      </c>
      <c r="C1711" s="5">
        <v>20</v>
      </c>
      <c r="D1711" s="5">
        <v>1995</v>
      </c>
      <c r="E1711" s="4">
        <v>35287</v>
      </c>
      <c r="F1711" t="s">
        <v>1697</v>
      </c>
      <c r="G1711" s="3">
        <v>30250000</v>
      </c>
      <c r="H1711" s="3">
        <v>72021008</v>
      </c>
      <c r="I1711" s="3">
        <v>115021008</v>
      </c>
    </row>
    <row r="1712" spans="1:9" x14ac:dyDescent="0.2">
      <c r="A1712" s="5">
        <v>1728</v>
      </c>
      <c r="B1712" s="7">
        <v>6</v>
      </c>
      <c r="C1712" s="5">
        <v>8</v>
      </c>
      <c r="D1712" s="5">
        <v>1984</v>
      </c>
      <c r="E1712" s="4">
        <v>30900</v>
      </c>
      <c r="F1712" t="s">
        <v>178</v>
      </c>
      <c r="G1712" s="3">
        <v>30000000</v>
      </c>
      <c r="H1712" s="3">
        <v>242212467</v>
      </c>
      <c r="I1712" s="3">
        <v>295212467</v>
      </c>
    </row>
    <row r="1713" spans="1:9" x14ac:dyDescent="0.2">
      <c r="A1713" s="5">
        <v>1729</v>
      </c>
      <c r="B1713" s="7">
        <v>11</v>
      </c>
      <c r="C1713" s="5">
        <v>22</v>
      </c>
      <c r="D1713" s="5">
        <v>1995</v>
      </c>
      <c r="E1713" s="4">
        <v>35349</v>
      </c>
      <c r="F1713" t="s">
        <v>1698</v>
      </c>
      <c r="G1713" s="3">
        <v>30000000</v>
      </c>
      <c r="H1713" s="3">
        <v>191796233</v>
      </c>
      <c r="I1713" s="3">
        <v>364545516</v>
      </c>
    </row>
    <row r="1714" spans="1:9" x14ac:dyDescent="0.2">
      <c r="A1714" s="5">
        <v>1730</v>
      </c>
      <c r="B1714" s="7">
        <v>12</v>
      </c>
      <c r="C1714" s="5">
        <v>27</v>
      </c>
      <c r="D1714" s="5">
        <v>2002</v>
      </c>
      <c r="E1714" s="4">
        <v>38058</v>
      </c>
      <c r="F1714" t="s">
        <v>1699</v>
      </c>
      <c r="G1714" s="3">
        <v>30000000</v>
      </c>
      <c r="H1714" s="3">
        <v>170687518</v>
      </c>
      <c r="I1714" s="3">
        <v>306770545</v>
      </c>
    </row>
    <row r="1715" spans="1:9" x14ac:dyDescent="0.2">
      <c r="A1715" s="5">
        <v>1731</v>
      </c>
      <c r="B1715" s="7">
        <v>6</v>
      </c>
      <c r="C1715" s="5">
        <v>25</v>
      </c>
      <c r="D1715" s="5">
        <v>1999</v>
      </c>
      <c r="E1715" s="4">
        <v>36897</v>
      </c>
      <c r="F1715" t="s">
        <v>1700</v>
      </c>
      <c r="G1715" s="3">
        <v>30000000</v>
      </c>
      <c r="H1715" s="3">
        <v>163479795</v>
      </c>
      <c r="I1715" s="3">
        <v>228641283</v>
      </c>
    </row>
    <row r="1716" spans="1:9" x14ac:dyDescent="0.2">
      <c r="A1716" s="5">
        <v>1732</v>
      </c>
      <c r="B1716" s="7">
        <v>8</v>
      </c>
      <c r="C1716" s="5">
        <v>10</v>
      </c>
      <c r="D1716" s="5">
        <v>2001</v>
      </c>
      <c r="E1716" s="4">
        <v>37172</v>
      </c>
      <c r="F1716" t="s">
        <v>1701</v>
      </c>
      <c r="G1716" s="3">
        <v>30000000</v>
      </c>
      <c r="H1716" s="3">
        <v>145096820</v>
      </c>
      <c r="I1716" s="3">
        <v>286500000</v>
      </c>
    </row>
    <row r="1717" spans="1:9" x14ac:dyDescent="0.2">
      <c r="A1717" s="5">
        <v>1733</v>
      </c>
      <c r="B1717" s="7">
        <v>2</v>
      </c>
      <c r="C1717" s="5">
        <v>10</v>
      </c>
      <c r="D1717" s="5">
        <v>2012</v>
      </c>
      <c r="E1717" s="4">
        <v>41184</v>
      </c>
      <c r="F1717" t="s">
        <v>1702</v>
      </c>
      <c r="G1717" s="3">
        <v>30000000</v>
      </c>
      <c r="H1717" s="3">
        <v>125014030</v>
      </c>
      <c r="I1717" s="3">
        <v>197618160</v>
      </c>
    </row>
    <row r="1718" spans="1:9" x14ac:dyDescent="0.2">
      <c r="A1718" s="5">
        <v>1734</v>
      </c>
      <c r="B1718" s="7">
        <v>6</v>
      </c>
      <c r="C1718" s="5">
        <v>10</v>
      </c>
      <c r="D1718" s="5">
        <v>1994</v>
      </c>
      <c r="E1718" s="4">
        <v>34613</v>
      </c>
      <c r="F1718" t="s">
        <v>1703</v>
      </c>
      <c r="G1718" s="3">
        <v>30000000</v>
      </c>
      <c r="H1718" s="3">
        <v>121248145</v>
      </c>
      <c r="I1718" s="3">
        <v>283200000</v>
      </c>
    </row>
    <row r="1719" spans="1:9" x14ac:dyDescent="0.2">
      <c r="A1719" s="5">
        <v>1735</v>
      </c>
      <c r="B1719" s="7">
        <v>3</v>
      </c>
      <c r="C1719" s="5">
        <v>2</v>
      </c>
      <c r="D1719" s="5">
        <v>1990</v>
      </c>
      <c r="E1719" s="4">
        <v>32907</v>
      </c>
      <c r="F1719" t="s">
        <v>1704</v>
      </c>
      <c r="G1719" s="3">
        <v>30000000</v>
      </c>
      <c r="H1719" s="3">
        <v>120709866</v>
      </c>
      <c r="I1719" s="3">
        <v>200500000</v>
      </c>
    </row>
    <row r="1720" spans="1:9" x14ac:dyDescent="0.2">
      <c r="A1720" s="5">
        <v>1736</v>
      </c>
      <c r="B1720" s="7">
        <v>8</v>
      </c>
      <c r="C1720" s="5">
        <v>16</v>
      </c>
      <c r="D1720" s="5">
        <v>2013</v>
      </c>
      <c r="E1720" s="4">
        <v>41737</v>
      </c>
      <c r="F1720" t="s">
        <v>1705</v>
      </c>
      <c r="G1720" s="3">
        <v>30000000</v>
      </c>
      <c r="H1720" s="3">
        <v>116632095</v>
      </c>
      <c r="I1720" s="3">
        <v>177025498</v>
      </c>
    </row>
    <row r="1721" spans="1:9" x14ac:dyDescent="0.2">
      <c r="A1721" s="5">
        <v>1737</v>
      </c>
      <c r="B1721" s="7">
        <v>9</v>
      </c>
      <c r="C1721" s="5">
        <v>29</v>
      </c>
      <c r="D1721" s="5">
        <v>2000</v>
      </c>
      <c r="E1721" s="4">
        <v>37385</v>
      </c>
      <c r="F1721" t="s">
        <v>1706</v>
      </c>
      <c r="G1721" s="3">
        <v>30000000</v>
      </c>
      <c r="H1721" s="3">
        <v>115654751</v>
      </c>
      <c r="I1721" s="3">
        <v>136706683</v>
      </c>
    </row>
    <row r="1722" spans="1:9" x14ac:dyDescent="0.2">
      <c r="A1722" s="5">
        <v>1738</v>
      </c>
      <c r="B1722" s="7">
        <v>8</v>
      </c>
      <c r="C1722" s="5">
        <v>14</v>
      </c>
      <c r="D1722" s="5">
        <v>2009</v>
      </c>
      <c r="E1722" s="4">
        <v>40217</v>
      </c>
      <c r="F1722" t="s">
        <v>1707</v>
      </c>
      <c r="G1722" s="3">
        <v>30000000</v>
      </c>
      <c r="H1722" s="3">
        <v>115646235</v>
      </c>
      <c r="I1722" s="3">
        <v>212453431</v>
      </c>
    </row>
    <row r="1723" spans="1:9" x14ac:dyDescent="0.2">
      <c r="A1723" s="5">
        <v>1739</v>
      </c>
      <c r="B1723" s="7">
        <v>6</v>
      </c>
      <c r="C1723" s="5">
        <v>18</v>
      </c>
      <c r="D1723" s="5">
        <v>2004</v>
      </c>
      <c r="E1723" s="4">
        <v>38509</v>
      </c>
      <c r="F1723" t="s">
        <v>1708</v>
      </c>
      <c r="G1723" s="3">
        <v>30000000</v>
      </c>
      <c r="H1723" s="3">
        <v>114326736</v>
      </c>
      <c r="I1723" s="3">
        <v>167791704</v>
      </c>
    </row>
    <row r="1724" spans="1:9" x14ac:dyDescent="0.2">
      <c r="A1724" s="5">
        <v>1740</v>
      </c>
      <c r="B1724" s="7">
        <v>11</v>
      </c>
      <c r="C1724" s="5">
        <v>22</v>
      </c>
      <c r="D1724" s="5">
        <v>1991</v>
      </c>
      <c r="E1724" s="4">
        <v>33888</v>
      </c>
      <c r="F1724" t="s">
        <v>1709</v>
      </c>
      <c r="G1724" s="3">
        <v>30000000</v>
      </c>
      <c r="H1724" s="3">
        <v>113502246</v>
      </c>
      <c r="I1724" s="3">
        <v>191502246</v>
      </c>
    </row>
    <row r="1725" spans="1:9" x14ac:dyDescent="0.2">
      <c r="A1725" s="5">
        <v>1741</v>
      </c>
      <c r="B1725" s="7">
        <v>11</v>
      </c>
      <c r="C1725" s="5">
        <v>10</v>
      </c>
      <c r="D1725" s="5">
        <v>1995</v>
      </c>
      <c r="E1725" s="4">
        <v>34983</v>
      </c>
      <c r="F1725" t="s">
        <v>1710</v>
      </c>
      <c r="G1725" s="3">
        <v>30000000</v>
      </c>
      <c r="H1725" s="3">
        <v>108360063</v>
      </c>
      <c r="I1725" s="3">
        <v>212400000</v>
      </c>
    </row>
    <row r="1726" spans="1:9" x14ac:dyDescent="0.2">
      <c r="A1726" s="5">
        <v>1742</v>
      </c>
      <c r="B1726" s="7">
        <v>8</v>
      </c>
      <c r="C1726" s="5">
        <v>3</v>
      </c>
      <c r="D1726" s="5">
        <v>2001</v>
      </c>
      <c r="E1726" s="4">
        <v>36958</v>
      </c>
      <c r="F1726" t="s">
        <v>1711</v>
      </c>
      <c r="G1726" s="3">
        <v>30000000</v>
      </c>
      <c r="H1726" s="3">
        <v>108244774</v>
      </c>
      <c r="I1726" s="3">
        <v>165334774</v>
      </c>
    </row>
    <row r="1727" spans="1:9" x14ac:dyDescent="0.2">
      <c r="A1727" s="5">
        <v>1743</v>
      </c>
      <c r="B1727" s="7">
        <v>3</v>
      </c>
      <c r="C1727" s="5">
        <v>5</v>
      </c>
      <c r="D1727" s="5">
        <v>1999</v>
      </c>
      <c r="E1727" s="4">
        <v>36283</v>
      </c>
      <c r="F1727" t="s">
        <v>1712</v>
      </c>
      <c r="G1727" s="3">
        <v>30000000</v>
      </c>
      <c r="H1727" s="3">
        <v>106885658</v>
      </c>
      <c r="I1727" s="3">
        <v>176885658</v>
      </c>
    </row>
    <row r="1728" spans="1:9" x14ac:dyDescent="0.2">
      <c r="A1728" s="5">
        <v>1744</v>
      </c>
      <c r="B1728" s="7">
        <v>9</v>
      </c>
      <c r="C1728" s="5">
        <v>20</v>
      </c>
      <c r="D1728" s="5">
        <v>1996</v>
      </c>
      <c r="E1728" s="4">
        <v>35651</v>
      </c>
      <c r="F1728" t="s">
        <v>1713</v>
      </c>
      <c r="G1728" s="3">
        <v>30000000</v>
      </c>
      <c r="H1728" s="3">
        <v>105489203</v>
      </c>
      <c r="I1728" s="3">
        <v>181489203</v>
      </c>
    </row>
    <row r="1729" spans="1:9" x14ac:dyDescent="0.2">
      <c r="A1729" s="5">
        <v>1745</v>
      </c>
      <c r="B1729" s="7">
        <v>12</v>
      </c>
      <c r="C1729" s="5">
        <v>15</v>
      </c>
      <c r="D1729" s="5">
        <v>2004</v>
      </c>
      <c r="E1729" s="4">
        <v>38423</v>
      </c>
      <c r="F1729" t="s">
        <v>1714</v>
      </c>
      <c r="G1729" s="3">
        <v>30000000</v>
      </c>
      <c r="H1729" s="3">
        <v>100492203</v>
      </c>
      <c r="I1729" s="3">
        <v>231928227</v>
      </c>
    </row>
    <row r="1730" spans="1:9" x14ac:dyDescent="0.2">
      <c r="A1730" s="5">
        <v>1746</v>
      </c>
      <c r="B1730" s="7">
        <v>9</v>
      </c>
      <c r="C1730" s="5">
        <v>22</v>
      </c>
      <c r="D1730" s="5">
        <v>1995</v>
      </c>
      <c r="E1730" s="4">
        <v>35347</v>
      </c>
      <c r="F1730" t="s">
        <v>1715</v>
      </c>
      <c r="G1730" s="3">
        <v>30000000</v>
      </c>
      <c r="H1730" s="3">
        <v>100125643</v>
      </c>
      <c r="I1730" s="3">
        <v>328125643</v>
      </c>
    </row>
    <row r="1731" spans="1:9" x14ac:dyDescent="0.2">
      <c r="A1731" s="5">
        <v>1747</v>
      </c>
      <c r="B1731" s="7">
        <v>10</v>
      </c>
      <c r="C1731" s="5">
        <v>8</v>
      </c>
      <c r="D1731" s="5">
        <v>2003</v>
      </c>
      <c r="E1731" s="4">
        <v>37843</v>
      </c>
      <c r="F1731" t="s">
        <v>1716</v>
      </c>
      <c r="G1731" s="3">
        <v>30000000</v>
      </c>
      <c r="H1731" s="3">
        <v>90135191</v>
      </c>
      <c r="I1731" s="3">
        <v>156822020</v>
      </c>
    </row>
    <row r="1732" spans="1:9" x14ac:dyDescent="0.2">
      <c r="A1732" s="5">
        <v>1748</v>
      </c>
      <c r="B1732" s="7">
        <v>12</v>
      </c>
      <c r="C1732" s="5">
        <v>18</v>
      </c>
      <c r="D1732" s="5">
        <v>2015</v>
      </c>
      <c r="E1732" s="4">
        <v>42533</v>
      </c>
      <c r="F1732" t="s">
        <v>1717</v>
      </c>
      <c r="G1732" s="3">
        <v>30000000</v>
      </c>
      <c r="H1732" s="3">
        <v>87044645</v>
      </c>
      <c r="I1732" s="3">
        <v>106030660</v>
      </c>
    </row>
    <row r="1733" spans="1:9" x14ac:dyDescent="0.2">
      <c r="A1733" s="5">
        <v>1749</v>
      </c>
      <c r="B1733" s="7">
        <v>11</v>
      </c>
      <c r="C1733" s="5">
        <v>10</v>
      </c>
      <c r="D1733" s="5">
        <v>1999</v>
      </c>
      <c r="E1733" s="4">
        <v>36444</v>
      </c>
      <c r="F1733" t="s">
        <v>1718</v>
      </c>
      <c r="G1733" s="3">
        <v>30000000</v>
      </c>
      <c r="H1733" s="3">
        <v>85744662</v>
      </c>
      <c r="I1733" s="3">
        <v>163644662</v>
      </c>
    </row>
    <row r="1734" spans="1:9" x14ac:dyDescent="0.2">
      <c r="A1734" s="5">
        <v>1750</v>
      </c>
      <c r="B1734" s="7">
        <v>11</v>
      </c>
      <c r="C1734" s="5">
        <v>19</v>
      </c>
      <c r="D1734" s="5">
        <v>2004</v>
      </c>
      <c r="E1734" s="4">
        <v>38544</v>
      </c>
      <c r="F1734" t="s">
        <v>1719</v>
      </c>
      <c r="G1734" s="3">
        <v>30000000</v>
      </c>
      <c r="H1734" s="3">
        <v>85416609</v>
      </c>
      <c r="I1734" s="3">
        <v>142051255</v>
      </c>
    </row>
    <row r="1735" spans="1:9" x14ac:dyDescent="0.2">
      <c r="A1735" s="5">
        <v>1751</v>
      </c>
      <c r="B1735" s="7">
        <v>12</v>
      </c>
      <c r="C1735" s="5">
        <v>4</v>
      </c>
      <c r="D1735" s="5">
        <v>2009</v>
      </c>
      <c r="E1735" s="4">
        <v>39915</v>
      </c>
      <c r="F1735" t="s">
        <v>1720</v>
      </c>
      <c r="G1735" s="3">
        <v>30000000</v>
      </c>
      <c r="H1735" s="3">
        <v>83823381</v>
      </c>
      <c r="I1735" s="3">
        <v>166842739</v>
      </c>
    </row>
    <row r="1736" spans="1:9" x14ac:dyDescent="0.2">
      <c r="A1736" s="5">
        <v>1752</v>
      </c>
      <c r="B1736" s="7">
        <v>6</v>
      </c>
      <c r="C1736" s="5">
        <v>25</v>
      </c>
      <c r="D1736" s="5">
        <v>2004</v>
      </c>
      <c r="E1736" s="4">
        <v>38723</v>
      </c>
      <c r="F1736" t="s">
        <v>1721</v>
      </c>
      <c r="G1736" s="3">
        <v>30000000</v>
      </c>
      <c r="H1736" s="3">
        <v>81001787</v>
      </c>
      <c r="I1736" s="3">
        <v>116025023</v>
      </c>
    </row>
    <row r="1737" spans="1:9" x14ac:dyDescent="0.2">
      <c r="A1737" s="5">
        <v>1753</v>
      </c>
      <c r="B1737" s="7">
        <v>4</v>
      </c>
      <c r="C1737" s="5">
        <v>10</v>
      </c>
      <c r="D1737" s="5">
        <v>2009</v>
      </c>
      <c r="E1737" s="4">
        <v>40090</v>
      </c>
      <c r="F1737" t="s">
        <v>1722</v>
      </c>
      <c r="G1737" s="3">
        <v>30000000</v>
      </c>
      <c r="H1737" s="3">
        <v>79576189</v>
      </c>
      <c r="I1737" s="3">
        <v>169173206</v>
      </c>
    </row>
    <row r="1738" spans="1:9" x14ac:dyDescent="0.2">
      <c r="A1738" s="5">
        <v>1754</v>
      </c>
      <c r="B1738" s="7">
        <v>1</v>
      </c>
      <c r="C1738" s="5">
        <v>18</v>
      </c>
      <c r="D1738" s="5">
        <v>2008</v>
      </c>
      <c r="E1738" s="4">
        <v>39965</v>
      </c>
      <c r="F1738" t="s">
        <v>1723</v>
      </c>
      <c r="G1738" s="3">
        <v>30000000</v>
      </c>
      <c r="H1738" s="3">
        <v>76808654</v>
      </c>
      <c r="I1738" s="3">
        <v>160247805</v>
      </c>
    </row>
    <row r="1739" spans="1:9" x14ac:dyDescent="0.2">
      <c r="A1739" s="5">
        <v>1755</v>
      </c>
      <c r="B1739" s="7">
        <v>11</v>
      </c>
      <c r="C1739" s="5">
        <v>17</v>
      </c>
      <c r="D1739" s="5">
        <v>2000</v>
      </c>
      <c r="E1739" s="4">
        <v>37022</v>
      </c>
      <c r="F1739" t="s">
        <v>1724</v>
      </c>
      <c r="G1739" s="3">
        <v>30000000</v>
      </c>
      <c r="H1739" s="3">
        <v>76501438</v>
      </c>
      <c r="I1739" s="3">
        <v>103284813</v>
      </c>
    </row>
    <row r="1740" spans="1:9" x14ac:dyDescent="0.2">
      <c r="A1740" s="5">
        <v>1756</v>
      </c>
      <c r="B1740" s="7">
        <v>8</v>
      </c>
      <c r="C1740" s="5">
        <v>18</v>
      </c>
      <c r="D1740" s="5">
        <v>2017</v>
      </c>
      <c r="E1740" s="4">
        <v>43259</v>
      </c>
      <c r="F1740" t="s">
        <v>1725</v>
      </c>
      <c r="G1740" s="3">
        <v>30000000</v>
      </c>
      <c r="H1740" s="3">
        <v>75020039</v>
      </c>
      <c r="I1740" s="3">
        <v>172635039</v>
      </c>
    </row>
    <row r="1741" spans="1:9" x14ac:dyDescent="0.2">
      <c r="A1741" s="5">
        <v>1757</v>
      </c>
      <c r="B1741" s="7">
        <v>12</v>
      </c>
      <c r="C1741" s="5">
        <v>25</v>
      </c>
      <c r="D1741" s="5">
        <v>1991</v>
      </c>
      <c r="E1741" s="4">
        <v>33981</v>
      </c>
      <c r="F1741" t="s">
        <v>1726</v>
      </c>
      <c r="G1741" s="3">
        <v>30000000</v>
      </c>
      <c r="H1741" s="3">
        <v>74787599</v>
      </c>
      <c r="I1741" s="3">
        <v>74787599</v>
      </c>
    </row>
    <row r="1742" spans="1:9" x14ac:dyDescent="0.2">
      <c r="A1742" s="5">
        <v>1758</v>
      </c>
      <c r="B1742" s="7">
        <v>8</v>
      </c>
      <c r="C1742" s="5">
        <v>12</v>
      </c>
      <c r="D1742" s="5">
        <v>2005</v>
      </c>
      <c r="E1742" s="4">
        <v>38694</v>
      </c>
      <c r="F1742" t="s">
        <v>1727</v>
      </c>
      <c r="G1742" s="3">
        <v>30000000</v>
      </c>
      <c r="H1742" s="3">
        <v>74494381</v>
      </c>
      <c r="I1742" s="3">
        <v>92494381</v>
      </c>
    </row>
    <row r="1743" spans="1:9" x14ac:dyDescent="0.2">
      <c r="A1743" s="5">
        <v>1759</v>
      </c>
      <c r="B1743" s="7">
        <v>12</v>
      </c>
      <c r="C1743" s="5">
        <v>23</v>
      </c>
      <c r="D1743" s="5">
        <v>1994</v>
      </c>
      <c r="E1743" s="4">
        <v>35015</v>
      </c>
      <c r="F1743" t="s">
        <v>1728</v>
      </c>
      <c r="G1743" s="3">
        <v>30000000</v>
      </c>
      <c r="H1743" s="3">
        <v>66502573</v>
      </c>
      <c r="I1743" s="3">
        <v>160502573</v>
      </c>
    </row>
    <row r="1744" spans="1:9" x14ac:dyDescent="0.2">
      <c r="A1744" s="5">
        <v>1760</v>
      </c>
      <c r="B1744" s="7">
        <v>9</v>
      </c>
      <c r="C1744" s="5">
        <v>28</v>
      </c>
      <c r="D1744" s="5">
        <v>2012</v>
      </c>
      <c r="E1744" s="4">
        <v>41738</v>
      </c>
      <c r="F1744" t="s">
        <v>1729</v>
      </c>
      <c r="G1744" s="3">
        <v>30000000</v>
      </c>
      <c r="H1744" s="3">
        <v>66486205</v>
      </c>
      <c r="I1744" s="3">
        <v>170466405</v>
      </c>
    </row>
    <row r="1745" spans="1:9" x14ac:dyDescent="0.2">
      <c r="A1745" s="5">
        <v>1761</v>
      </c>
      <c r="B1745" s="7">
        <v>2</v>
      </c>
      <c r="C1745" s="5">
        <v>1</v>
      </c>
      <c r="D1745" s="5">
        <v>2013</v>
      </c>
      <c r="E1745" s="4">
        <v>41276</v>
      </c>
      <c r="F1745" t="s">
        <v>1730</v>
      </c>
      <c r="G1745" s="3">
        <v>30000000</v>
      </c>
      <c r="H1745" s="3">
        <v>66380662</v>
      </c>
      <c r="I1745" s="3">
        <v>115121608</v>
      </c>
    </row>
    <row r="1746" spans="1:9" x14ac:dyDescent="0.2">
      <c r="A1746" s="5">
        <v>1762</v>
      </c>
      <c r="B1746" s="7">
        <v>12</v>
      </c>
      <c r="C1746" s="5">
        <v>13</v>
      </c>
      <c r="D1746" s="5">
        <v>2002</v>
      </c>
      <c r="E1746" s="4">
        <v>37633</v>
      </c>
      <c r="F1746" t="s">
        <v>1731</v>
      </c>
      <c r="G1746" s="3">
        <v>30000000</v>
      </c>
      <c r="H1746" s="3">
        <v>65005217</v>
      </c>
      <c r="I1746" s="3">
        <v>107054484</v>
      </c>
    </row>
    <row r="1747" spans="1:9" x14ac:dyDescent="0.2">
      <c r="A1747" s="5">
        <v>1763</v>
      </c>
      <c r="B1747" s="7">
        <v>1</v>
      </c>
      <c r="C1747" s="5">
        <v>17</v>
      </c>
      <c r="D1747" s="5">
        <v>2014</v>
      </c>
      <c r="E1747" s="4">
        <v>42125</v>
      </c>
      <c r="F1747" t="s">
        <v>1732</v>
      </c>
      <c r="G1747" s="3">
        <v>30000000</v>
      </c>
      <c r="H1747" s="3">
        <v>64251538</v>
      </c>
      <c r="I1747" s="3">
        <v>122529966</v>
      </c>
    </row>
    <row r="1748" spans="1:9" x14ac:dyDescent="0.2">
      <c r="A1748" s="5">
        <v>1764</v>
      </c>
      <c r="B1748" s="7">
        <v>2</v>
      </c>
      <c r="C1748" s="5">
        <v>16</v>
      </c>
      <c r="D1748" s="5">
        <v>2001</v>
      </c>
      <c r="E1748" s="4">
        <v>37348</v>
      </c>
      <c r="F1748" t="s">
        <v>1733</v>
      </c>
      <c r="G1748" s="3">
        <v>30000000</v>
      </c>
      <c r="H1748" s="3">
        <v>64172251</v>
      </c>
      <c r="I1748" s="3">
        <v>71172251</v>
      </c>
    </row>
    <row r="1749" spans="1:9" x14ac:dyDescent="0.2">
      <c r="A1749" s="5">
        <v>1765</v>
      </c>
      <c r="B1749" s="7">
        <v>8</v>
      </c>
      <c r="C1749" s="5">
        <v>4</v>
      </c>
      <c r="D1749" s="5">
        <v>1995</v>
      </c>
      <c r="E1749" s="4">
        <v>34797</v>
      </c>
      <c r="F1749" t="s">
        <v>1734</v>
      </c>
      <c r="G1749" s="3">
        <v>30000000</v>
      </c>
      <c r="H1749" s="3">
        <v>63658910</v>
      </c>
      <c r="I1749" s="3">
        <v>246100000</v>
      </c>
    </row>
    <row r="1750" spans="1:9" x14ac:dyDescent="0.2">
      <c r="A1750" s="5">
        <v>1766</v>
      </c>
      <c r="B1750" s="7">
        <v>8</v>
      </c>
      <c r="C1750" s="5">
        <v>8</v>
      </c>
      <c r="D1750" s="5">
        <v>2012</v>
      </c>
      <c r="E1750" s="4">
        <v>41129</v>
      </c>
      <c r="F1750" t="s">
        <v>1735</v>
      </c>
      <c r="G1750" s="3">
        <v>30000000</v>
      </c>
      <c r="H1750" s="3">
        <v>63536011</v>
      </c>
      <c r="I1750" s="3">
        <v>133085295</v>
      </c>
    </row>
    <row r="1751" spans="1:9" x14ac:dyDescent="0.2">
      <c r="A1751" s="5">
        <v>1767</v>
      </c>
      <c r="B1751" s="7">
        <v>4</v>
      </c>
      <c r="C1751" s="5">
        <v>18</v>
      </c>
      <c r="D1751" s="5">
        <v>2008</v>
      </c>
      <c r="E1751" s="4">
        <v>39968</v>
      </c>
      <c r="F1751" t="s">
        <v>1736</v>
      </c>
      <c r="G1751" s="3">
        <v>30000000</v>
      </c>
      <c r="H1751" s="3">
        <v>63172463</v>
      </c>
      <c r="I1751" s="3">
        <v>105173042</v>
      </c>
    </row>
    <row r="1752" spans="1:9" x14ac:dyDescent="0.2">
      <c r="A1752" s="5">
        <v>1768</v>
      </c>
      <c r="B1752" s="7">
        <v>10</v>
      </c>
      <c r="C1752" s="5">
        <v>8</v>
      </c>
      <c r="D1752" s="5">
        <v>2004</v>
      </c>
      <c r="E1752" s="4">
        <v>38209</v>
      </c>
      <c r="F1752" t="s">
        <v>1737</v>
      </c>
      <c r="G1752" s="3">
        <v>30000000</v>
      </c>
      <c r="H1752" s="3">
        <v>61255921</v>
      </c>
      <c r="I1752" s="3">
        <v>61950770</v>
      </c>
    </row>
    <row r="1753" spans="1:9" x14ac:dyDescent="0.2">
      <c r="A1753" s="5">
        <v>1769</v>
      </c>
      <c r="B1753" s="7">
        <v>11</v>
      </c>
      <c r="C1753" s="5">
        <v>17</v>
      </c>
      <c r="D1753" s="5">
        <v>1989</v>
      </c>
      <c r="E1753" s="4">
        <v>33004</v>
      </c>
      <c r="F1753" t="s">
        <v>1738</v>
      </c>
      <c r="G1753" s="3">
        <v>30000000</v>
      </c>
      <c r="H1753" s="3">
        <v>60857262</v>
      </c>
      <c r="I1753" s="3">
        <v>95857262</v>
      </c>
    </row>
    <row r="1754" spans="1:9" x14ac:dyDescent="0.2">
      <c r="A1754" s="5">
        <v>1770</v>
      </c>
      <c r="B1754" s="7">
        <v>4</v>
      </c>
      <c r="C1754" s="5">
        <v>25</v>
      </c>
      <c r="D1754" s="5">
        <v>2008</v>
      </c>
      <c r="E1754" s="4">
        <v>40182</v>
      </c>
      <c r="F1754" t="s">
        <v>1739</v>
      </c>
      <c r="G1754" s="3">
        <v>30000000</v>
      </c>
      <c r="H1754" s="3">
        <v>60494212</v>
      </c>
      <c r="I1754" s="3">
        <v>64170447</v>
      </c>
    </row>
    <row r="1755" spans="1:9" x14ac:dyDescent="0.2">
      <c r="A1755" s="5">
        <v>1771</v>
      </c>
      <c r="B1755" s="7">
        <v>5</v>
      </c>
      <c r="C1755" s="5">
        <v>29</v>
      </c>
      <c r="D1755" s="5">
        <v>1998</v>
      </c>
      <c r="E1755" s="4">
        <v>36651</v>
      </c>
      <c r="F1755" t="s">
        <v>1740</v>
      </c>
      <c r="G1755" s="3">
        <v>30000000</v>
      </c>
      <c r="H1755" s="3">
        <v>60110313</v>
      </c>
      <c r="I1755" s="3">
        <v>81529000</v>
      </c>
    </row>
    <row r="1756" spans="1:9" x14ac:dyDescent="0.2">
      <c r="A1756" s="5">
        <v>1772</v>
      </c>
      <c r="B1756" s="7">
        <v>1</v>
      </c>
      <c r="C1756" s="5">
        <v>9</v>
      </c>
      <c r="D1756" s="5">
        <v>2009</v>
      </c>
      <c r="E1756" s="4">
        <v>40057</v>
      </c>
      <c r="F1756" t="s">
        <v>1741</v>
      </c>
      <c r="G1756" s="3">
        <v>30000000</v>
      </c>
      <c r="H1756" s="3">
        <v>58715510</v>
      </c>
      <c r="I1756" s="3">
        <v>115150424</v>
      </c>
    </row>
    <row r="1757" spans="1:9" x14ac:dyDescent="0.2">
      <c r="A1757" s="5">
        <v>1773</v>
      </c>
      <c r="B1757" s="7">
        <v>8</v>
      </c>
      <c r="C1757" s="5">
        <v>20</v>
      </c>
      <c r="D1757" s="5">
        <v>2004</v>
      </c>
      <c r="E1757" s="4">
        <v>38572</v>
      </c>
      <c r="F1757" t="s">
        <v>1742</v>
      </c>
      <c r="G1757" s="3">
        <v>30000000</v>
      </c>
      <c r="H1757" s="3">
        <v>58156435</v>
      </c>
      <c r="I1757" s="3">
        <v>65121280</v>
      </c>
    </row>
    <row r="1758" spans="1:9" x14ac:dyDescent="0.2">
      <c r="A1758" s="5">
        <v>1774</v>
      </c>
      <c r="B1758" s="7">
        <v>5</v>
      </c>
      <c r="C1758" s="5">
        <v>20</v>
      </c>
      <c r="D1758" s="5">
        <v>2011</v>
      </c>
      <c r="E1758" s="4">
        <v>41126</v>
      </c>
      <c r="F1758" t="s">
        <v>1743</v>
      </c>
      <c r="G1758" s="3">
        <v>30000000</v>
      </c>
      <c r="H1758" s="3">
        <v>56816662</v>
      </c>
      <c r="I1758" s="3">
        <v>162827388</v>
      </c>
    </row>
    <row r="1759" spans="1:9" x14ac:dyDescent="0.2">
      <c r="A1759" s="5">
        <v>1775</v>
      </c>
      <c r="B1759" s="7">
        <v>10</v>
      </c>
      <c r="C1759" s="5">
        <v>5</v>
      </c>
      <c r="D1759" s="5">
        <v>2005</v>
      </c>
      <c r="E1759" s="4">
        <v>38482</v>
      </c>
      <c r="F1759" t="s">
        <v>1744</v>
      </c>
      <c r="G1759" s="3">
        <v>30000000</v>
      </c>
      <c r="H1759" s="3">
        <v>56068547</v>
      </c>
      <c r="I1759" s="3">
        <v>197593152</v>
      </c>
    </row>
    <row r="1760" spans="1:9" x14ac:dyDescent="0.2">
      <c r="A1760" s="5">
        <v>1776</v>
      </c>
      <c r="B1760" s="7">
        <v>12</v>
      </c>
      <c r="C1760" s="5">
        <v>21</v>
      </c>
      <c r="D1760" s="5">
        <v>2007</v>
      </c>
      <c r="E1760" s="4">
        <v>39703</v>
      </c>
      <c r="F1760" t="s">
        <v>1745</v>
      </c>
      <c r="G1760" s="3">
        <v>30000000</v>
      </c>
      <c r="H1760" s="3">
        <v>53695808</v>
      </c>
      <c r="I1760" s="3">
        <v>155769678</v>
      </c>
    </row>
    <row r="1761" spans="1:9" x14ac:dyDescent="0.2">
      <c r="A1761" s="5">
        <v>1777</v>
      </c>
      <c r="B1761" s="7">
        <v>9</v>
      </c>
      <c r="C1761" s="5">
        <v>23</v>
      </c>
      <c r="D1761" s="5">
        <v>2005</v>
      </c>
      <c r="E1761" s="4">
        <v>39030</v>
      </c>
      <c r="F1761" t="s">
        <v>1746</v>
      </c>
      <c r="G1761" s="3">
        <v>30000000</v>
      </c>
      <c r="H1761" s="3">
        <v>53359111</v>
      </c>
      <c r="I1761" s="3">
        <v>114770654</v>
      </c>
    </row>
    <row r="1762" spans="1:9" x14ac:dyDescent="0.2">
      <c r="A1762" s="5">
        <v>1778</v>
      </c>
      <c r="B1762" s="7">
        <v>5</v>
      </c>
      <c r="C1762" s="5">
        <v>14</v>
      </c>
      <c r="D1762" s="5">
        <v>2010</v>
      </c>
      <c r="E1762" s="4">
        <v>40579</v>
      </c>
      <c r="F1762" t="s">
        <v>1747</v>
      </c>
      <c r="G1762" s="3">
        <v>30000000</v>
      </c>
      <c r="H1762" s="3">
        <v>53032453</v>
      </c>
      <c r="I1762" s="3">
        <v>82148538</v>
      </c>
    </row>
    <row r="1763" spans="1:9" x14ac:dyDescent="0.2">
      <c r="A1763" s="5">
        <v>1779</v>
      </c>
      <c r="B1763" s="7">
        <v>4</v>
      </c>
      <c r="C1763" s="5">
        <v>6</v>
      </c>
      <c r="D1763" s="5">
        <v>2001</v>
      </c>
      <c r="E1763" s="4">
        <v>37046</v>
      </c>
      <c r="F1763" t="s">
        <v>1748</v>
      </c>
      <c r="G1763" s="3">
        <v>30000000</v>
      </c>
      <c r="H1763" s="3">
        <v>52990775</v>
      </c>
      <c r="I1763" s="3">
        <v>83282296</v>
      </c>
    </row>
    <row r="1764" spans="1:9" x14ac:dyDescent="0.2">
      <c r="A1764" s="5">
        <v>1780</v>
      </c>
      <c r="B1764" s="7">
        <v>2</v>
      </c>
      <c r="C1764" s="5">
        <v>12</v>
      </c>
      <c r="D1764" s="5">
        <v>1999</v>
      </c>
      <c r="E1764" s="4">
        <v>36496</v>
      </c>
      <c r="F1764" t="s">
        <v>1749</v>
      </c>
      <c r="G1764" s="3">
        <v>30000000</v>
      </c>
      <c r="H1764" s="3">
        <v>52880016</v>
      </c>
      <c r="I1764" s="3">
        <v>52880016</v>
      </c>
    </row>
    <row r="1765" spans="1:9" x14ac:dyDescent="0.2">
      <c r="A1765" s="5">
        <v>1781</v>
      </c>
      <c r="B1765" s="7">
        <v>7</v>
      </c>
      <c r="C1765" s="5">
        <v>24</v>
      </c>
      <c r="D1765" s="5">
        <v>2015</v>
      </c>
      <c r="E1765" s="4">
        <v>42711</v>
      </c>
      <c r="F1765" t="s">
        <v>1750</v>
      </c>
      <c r="G1765" s="3">
        <v>30000000</v>
      </c>
      <c r="H1765" s="3">
        <v>52421953</v>
      </c>
      <c r="I1765" s="3">
        <v>94207861</v>
      </c>
    </row>
    <row r="1766" spans="1:9" x14ac:dyDescent="0.2">
      <c r="A1766" s="5">
        <v>1782</v>
      </c>
      <c r="B1766" s="7">
        <v>6</v>
      </c>
      <c r="C1766" s="5">
        <v>9</v>
      </c>
      <c r="D1766" s="5">
        <v>1989</v>
      </c>
      <c r="E1766" s="4">
        <v>32757</v>
      </c>
      <c r="F1766" t="s">
        <v>1751</v>
      </c>
      <c r="G1766" s="3">
        <v>30000000</v>
      </c>
      <c r="H1766" s="3">
        <v>52210049</v>
      </c>
      <c r="I1766" s="3">
        <v>70200000</v>
      </c>
    </row>
    <row r="1767" spans="1:9" x14ac:dyDescent="0.2">
      <c r="A1767" s="5">
        <v>1783</v>
      </c>
      <c r="B1767" s="7">
        <v>7</v>
      </c>
      <c r="C1767" s="5">
        <v>28</v>
      </c>
      <c r="D1767" s="5">
        <v>2017</v>
      </c>
      <c r="E1767" s="4">
        <v>43562</v>
      </c>
      <c r="F1767" t="s">
        <v>1752</v>
      </c>
      <c r="G1767" s="3">
        <v>30000000</v>
      </c>
      <c r="H1767" s="3">
        <v>51573925</v>
      </c>
      <c r="I1767" s="3">
        <v>95594349</v>
      </c>
    </row>
    <row r="1768" spans="1:9" x14ac:dyDescent="0.2">
      <c r="A1768" s="5">
        <v>1784</v>
      </c>
      <c r="B1768" s="7">
        <v>7</v>
      </c>
      <c r="C1768" s="5">
        <v>3</v>
      </c>
      <c r="D1768" s="5">
        <v>2002</v>
      </c>
      <c r="E1768" s="4">
        <v>37322</v>
      </c>
      <c r="F1768" t="s">
        <v>1753</v>
      </c>
      <c r="G1768" s="3">
        <v>30000000</v>
      </c>
      <c r="H1768" s="3">
        <v>51432423</v>
      </c>
      <c r="I1768" s="3">
        <v>62432423</v>
      </c>
    </row>
    <row r="1769" spans="1:9" x14ac:dyDescent="0.2">
      <c r="A1769" s="5">
        <v>1785</v>
      </c>
      <c r="B1769" s="7">
        <v>3</v>
      </c>
      <c r="C1769" s="5">
        <v>18</v>
      </c>
      <c r="D1769" s="5">
        <v>1994</v>
      </c>
      <c r="E1769" s="4">
        <v>34853</v>
      </c>
      <c r="F1769" t="s">
        <v>1754</v>
      </c>
      <c r="G1769" s="3">
        <v>30000000</v>
      </c>
      <c r="H1769" s="3">
        <v>51041856</v>
      </c>
      <c r="I1769" s="3">
        <v>51041856</v>
      </c>
    </row>
    <row r="1770" spans="1:9" x14ac:dyDescent="0.2">
      <c r="A1770" s="5">
        <v>1786</v>
      </c>
      <c r="B1770" s="7">
        <v>12</v>
      </c>
      <c r="C1770" s="5">
        <v>7</v>
      </c>
      <c r="D1770" s="5">
        <v>2007</v>
      </c>
      <c r="E1770" s="4">
        <v>39275</v>
      </c>
      <c r="F1770" t="s">
        <v>1755</v>
      </c>
      <c r="G1770" s="3">
        <v>30000000</v>
      </c>
      <c r="H1770" s="3">
        <v>50980159</v>
      </c>
      <c r="I1770" s="3">
        <v>129779728</v>
      </c>
    </row>
    <row r="1771" spans="1:9" x14ac:dyDescent="0.2">
      <c r="A1771" s="5">
        <v>1787</v>
      </c>
      <c r="B1771" s="7">
        <v>5</v>
      </c>
      <c r="C1771" s="5">
        <v>24</v>
      </c>
      <c r="D1771" s="5">
        <v>1985</v>
      </c>
      <c r="E1771" s="4">
        <v>31751</v>
      </c>
      <c r="F1771" t="s">
        <v>1756</v>
      </c>
      <c r="G1771" s="3">
        <v>30000000</v>
      </c>
      <c r="H1771" s="3">
        <v>50327960</v>
      </c>
      <c r="I1771" s="3">
        <v>152627960</v>
      </c>
    </row>
    <row r="1772" spans="1:9" x14ac:dyDescent="0.2">
      <c r="A1772" s="5">
        <v>1788</v>
      </c>
      <c r="B1772" s="7">
        <v>1</v>
      </c>
      <c r="C1772" s="5">
        <v>14</v>
      </c>
      <c r="D1772" s="5">
        <v>2005</v>
      </c>
      <c r="E1772" s="4">
        <v>38749</v>
      </c>
      <c r="F1772" t="s">
        <v>1757</v>
      </c>
      <c r="G1772" s="3">
        <v>30000000</v>
      </c>
      <c r="H1772" s="3">
        <v>49772522</v>
      </c>
      <c r="I1772" s="3">
        <v>89955540</v>
      </c>
    </row>
    <row r="1773" spans="1:9" x14ac:dyDescent="0.2">
      <c r="A1773" s="5">
        <v>1789</v>
      </c>
      <c r="B1773" s="7">
        <v>9</v>
      </c>
      <c r="C1773" s="5">
        <v>18</v>
      </c>
      <c r="D1773" s="5">
        <v>2015</v>
      </c>
      <c r="E1773" s="4">
        <v>42530</v>
      </c>
      <c r="F1773" t="s">
        <v>1758</v>
      </c>
      <c r="G1773" s="3">
        <v>30000000</v>
      </c>
      <c r="H1773" s="3">
        <v>46889293</v>
      </c>
      <c r="I1773" s="3">
        <v>78571737</v>
      </c>
    </row>
    <row r="1774" spans="1:9" x14ac:dyDescent="0.2">
      <c r="A1774" s="5">
        <v>1790</v>
      </c>
      <c r="B1774" s="7">
        <v>9</v>
      </c>
      <c r="C1774" s="5">
        <v>22</v>
      </c>
      <c r="D1774" s="5">
        <v>1989</v>
      </c>
      <c r="E1774" s="4">
        <v>33155</v>
      </c>
      <c r="F1774" t="s">
        <v>1759</v>
      </c>
      <c r="G1774" s="3">
        <v>30000000</v>
      </c>
      <c r="H1774" s="3">
        <v>45892212</v>
      </c>
      <c r="I1774" s="3">
        <v>45892212</v>
      </c>
    </row>
    <row r="1775" spans="1:9" x14ac:dyDescent="0.2">
      <c r="A1775" s="5">
        <v>1791</v>
      </c>
      <c r="B1775" s="7">
        <v>4</v>
      </c>
      <c r="C1775" s="5">
        <v>13</v>
      </c>
      <c r="D1775" s="5">
        <v>2012</v>
      </c>
      <c r="E1775" s="4">
        <v>41278</v>
      </c>
      <c r="F1775" t="s">
        <v>1760</v>
      </c>
      <c r="G1775" s="3">
        <v>30000000</v>
      </c>
      <c r="H1775" s="3">
        <v>44338224</v>
      </c>
      <c r="I1775" s="3">
        <v>54052249</v>
      </c>
    </row>
    <row r="1776" spans="1:9" x14ac:dyDescent="0.2">
      <c r="A1776" s="5">
        <v>1792</v>
      </c>
      <c r="B1776" s="7">
        <v>7</v>
      </c>
      <c r="C1776" s="5">
        <v>21</v>
      </c>
      <c r="D1776" s="5">
        <v>2000</v>
      </c>
      <c r="E1776" s="4">
        <v>37141</v>
      </c>
      <c r="F1776" t="s">
        <v>1761</v>
      </c>
      <c r="G1776" s="3">
        <v>30000000</v>
      </c>
      <c r="H1776" s="3">
        <v>43746923</v>
      </c>
      <c r="I1776" s="3">
        <v>133946923</v>
      </c>
    </row>
    <row r="1777" spans="1:9" x14ac:dyDescent="0.2">
      <c r="A1777" s="5">
        <v>1793</v>
      </c>
      <c r="B1777" s="7">
        <v>10</v>
      </c>
      <c r="C1777" s="5">
        <v>24</v>
      </c>
      <c r="D1777" s="5">
        <v>2014</v>
      </c>
      <c r="E1777" s="4">
        <v>42348</v>
      </c>
      <c r="F1777" t="s">
        <v>1762</v>
      </c>
      <c r="G1777" s="3">
        <v>30000000</v>
      </c>
      <c r="H1777" s="3">
        <v>43037835</v>
      </c>
      <c r="I1777" s="3">
        <v>76235001</v>
      </c>
    </row>
    <row r="1778" spans="1:9" x14ac:dyDescent="0.2">
      <c r="A1778" s="5">
        <v>1794</v>
      </c>
      <c r="B1778" s="7">
        <v>1</v>
      </c>
      <c r="C1778" s="5">
        <v>13</v>
      </c>
      <c r="D1778" s="5">
        <v>2006</v>
      </c>
      <c r="E1778" s="4">
        <v>39083</v>
      </c>
      <c r="F1778" t="s">
        <v>1763</v>
      </c>
      <c r="G1778" s="3">
        <v>30000000</v>
      </c>
      <c r="H1778" s="3">
        <v>42647449</v>
      </c>
      <c r="I1778" s="3">
        <v>42799060</v>
      </c>
    </row>
    <row r="1779" spans="1:9" x14ac:dyDescent="0.2">
      <c r="A1779" s="5">
        <v>1795</v>
      </c>
      <c r="B1779" s="7">
        <v>4</v>
      </c>
      <c r="C1779" s="5">
        <v>24</v>
      </c>
      <c r="D1779" s="5">
        <v>2015</v>
      </c>
      <c r="E1779" s="4">
        <v>42708</v>
      </c>
      <c r="F1779" t="s">
        <v>1764</v>
      </c>
      <c r="G1779" s="3">
        <v>30000000</v>
      </c>
      <c r="H1779" s="3">
        <v>42629776</v>
      </c>
      <c r="I1779" s="3">
        <v>69057415</v>
      </c>
    </row>
    <row r="1780" spans="1:9" x14ac:dyDescent="0.2">
      <c r="A1780" s="5">
        <v>1796</v>
      </c>
      <c r="B1780" s="7">
        <v>8</v>
      </c>
      <c r="C1780" s="5">
        <v>6</v>
      </c>
      <c r="D1780" s="5">
        <v>2010</v>
      </c>
      <c r="E1780" s="4">
        <v>40337</v>
      </c>
      <c r="F1780" t="s">
        <v>1765</v>
      </c>
      <c r="G1780" s="3">
        <v>30000000</v>
      </c>
      <c r="H1780" s="3">
        <v>42400223</v>
      </c>
      <c r="I1780" s="3">
        <v>165889117</v>
      </c>
    </row>
    <row r="1781" spans="1:9" x14ac:dyDescent="0.2">
      <c r="A1781" s="5">
        <v>1797</v>
      </c>
      <c r="B1781" s="7">
        <v>5</v>
      </c>
      <c r="C1781" s="5">
        <v>29</v>
      </c>
      <c r="D1781" s="5">
        <v>2009</v>
      </c>
      <c r="E1781" s="4">
        <v>40668</v>
      </c>
      <c r="F1781" t="s">
        <v>1766</v>
      </c>
      <c r="G1781" s="3">
        <v>30000000</v>
      </c>
      <c r="H1781" s="3">
        <v>42100625</v>
      </c>
      <c r="I1781" s="3">
        <v>91388487</v>
      </c>
    </row>
    <row r="1782" spans="1:9" x14ac:dyDescent="0.2">
      <c r="A1782" s="5">
        <v>1798</v>
      </c>
      <c r="B1782" s="7">
        <v>4</v>
      </c>
      <c r="C1782" s="5">
        <v>13</v>
      </c>
      <c r="D1782" s="5">
        <v>2012</v>
      </c>
      <c r="E1782" s="4">
        <v>41278</v>
      </c>
      <c r="F1782" t="s">
        <v>1767</v>
      </c>
      <c r="G1782" s="3">
        <v>30000000</v>
      </c>
      <c r="H1782" s="3">
        <v>42073277</v>
      </c>
      <c r="I1782" s="3">
        <v>70742948</v>
      </c>
    </row>
    <row r="1783" spans="1:9" x14ac:dyDescent="0.2">
      <c r="A1783" s="5">
        <v>1799</v>
      </c>
      <c r="B1783" s="7">
        <v>9</v>
      </c>
      <c r="C1783" s="5">
        <v>19</v>
      </c>
      <c r="D1783" s="5">
        <v>2003</v>
      </c>
      <c r="E1783" s="4">
        <v>38177</v>
      </c>
      <c r="F1783" t="s">
        <v>1768</v>
      </c>
      <c r="G1783" s="3">
        <v>30000000</v>
      </c>
      <c r="H1783" s="3">
        <v>42070939</v>
      </c>
      <c r="I1783" s="3">
        <v>47902566</v>
      </c>
    </row>
    <row r="1784" spans="1:9" x14ac:dyDescent="0.2">
      <c r="A1784" s="5">
        <v>1800</v>
      </c>
      <c r="B1784" s="7">
        <v>11</v>
      </c>
      <c r="C1784" s="5">
        <v>10</v>
      </c>
      <c r="D1784" s="5">
        <v>2006</v>
      </c>
      <c r="E1784" s="4">
        <v>39001</v>
      </c>
      <c r="F1784" t="s">
        <v>1769</v>
      </c>
      <c r="G1784" s="3">
        <v>30000000</v>
      </c>
      <c r="H1784" s="3">
        <v>40435190</v>
      </c>
      <c r="I1784" s="3">
        <v>53572822</v>
      </c>
    </row>
    <row r="1785" spans="1:9" x14ac:dyDescent="0.2">
      <c r="A1785" s="5">
        <v>1801</v>
      </c>
      <c r="B1785" s="7">
        <v>4</v>
      </c>
      <c r="C1785" s="5">
        <v>8</v>
      </c>
      <c r="D1785" s="5">
        <v>2011</v>
      </c>
      <c r="E1785" s="4">
        <v>40759</v>
      </c>
      <c r="F1785" t="s">
        <v>1770</v>
      </c>
      <c r="G1785" s="3">
        <v>30000000</v>
      </c>
      <c r="H1785" s="3">
        <v>40259119</v>
      </c>
      <c r="I1785" s="3">
        <v>65343694</v>
      </c>
    </row>
    <row r="1786" spans="1:9" x14ac:dyDescent="0.2">
      <c r="A1786" s="5">
        <v>1802</v>
      </c>
      <c r="B1786" s="7">
        <v>8</v>
      </c>
      <c r="C1786" s="5">
        <v>16</v>
      </c>
      <c r="D1786" s="5">
        <v>2002</v>
      </c>
      <c r="E1786" s="4">
        <v>37719</v>
      </c>
      <c r="F1786" t="s">
        <v>1771</v>
      </c>
      <c r="G1786" s="3">
        <v>30000000</v>
      </c>
      <c r="H1786" s="3">
        <v>40118420</v>
      </c>
      <c r="I1786" s="3">
        <v>51618420</v>
      </c>
    </row>
    <row r="1787" spans="1:9" x14ac:dyDescent="0.2">
      <c r="A1787" s="5">
        <v>1803</v>
      </c>
      <c r="B1787" s="7">
        <v>10</v>
      </c>
      <c r="C1787" s="5">
        <v>19</v>
      </c>
      <c r="D1787" s="5">
        <v>2007</v>
      </c>
      <c r="E1787" s="4">
        <v>39639</v>
      </c>
      <c r="F1787" t="s">
        <v>1772</v>
      </c>
      <c r="G1787" s="3">
        <v>30000000</v>
      </c>
      <c r="H1787" s="3">
        <v>39568996</v>
      </c>
      <c r="I1787" s="3">
        <v>80276156</v>
      </c>
    </row>
    <row r="1788" spans="1:9" x14ac:dyDescent="0.2">
      <c r="A1788" s="5">
        <v>1804</v>
      </c>
      <c r="B1788" s="7">
        <v>12</v>
      </c>
      <c r="C1788" s="5">
        <v>19</v>
      </c>
      <c r="D1788" s="5">
        <v>1986</v>
      </c>
      <c r="E1788" s="4">
        <v>31970</v>
      </c>
      <c r="F1788" t="s">
        <v>1773</v>
      </c>
      <c r="G1788" s="3">
        <v>30000000</v>
      </c>
      <c r="H1788" s="3">
        <v>38747385</v>
      </c>
      <c r="I1788" s="3">
        <v>38747385</v>
      </c>
    </row>
    <row r="1789" spans="1:9" x14ac:dyDescent="0.2">
      <c r="A1789" s="5">
        <v>1805</v>
      </c>
      <c r="B1789" s="7">
        <v>9</v>
      </c>
      <c r="C1789" s="5">
        <v>15</v>
      </c>
      <c r="D1789" s="5">
        <v>2006</v>
      </c>
      <c r="E1789" s="4">
        <v>39150</v>
      </c>
      <c r="F1789" t="s">
        <v>1774</v>
      </c>
      <c r="G1789" s="3">
        <v>30000000</v>
      </c>
      <c r="H1789" s="3">
        <v>38432823</v>
      </c>
      <c r="I1789" s="3">
        <v>41457834</v>
      </c>
    </row>
    <row r="1790" spans="1:9" x14ac:dyDescent="0.2">
      <c r="A1790" s="5">
        <v>1806</v>
      </c>
      <c r="B1790" s="7">
        <v>7</v>
      </c>
      <c r="C1790" s="5">
        <v>20</v>
      </c>
      <c r="D1790" s="5">
        <v>1988</v>
      </c>
      <c r="E1790" s="4">
        <v>32727</v>
      </c>
      <c r="F1790" t="s">
        <v>1775</v>
      </c>
      <c r="G1790" s="3">
        <v>30000000</v>
      </c>
      <c r="H1790" s="3">
        <v>38413606</v>
      </c>
      <c r="I1790" s="3">
        <v>81613606</v>
      </c>
    </row>
    <row r="1791" spans="1:9" x14ac:dyDescent="0.2">
      <c r="A1791" s="5">
        <v>1807</v>
      </c>
      <c r="B1791" s="7">
        <v>1</v>
      </c>
      <c r="C1791" s="5">
        <v>25</v>
      </c>
      <c r="D1791" s="5">
        <v>2008</v>
      </c>
      <c r="E1791" s="4">
        <v>40179</v>
      </c>
      <c r="F1791" t="s">
        <v>1776</v>
      </c>
      <c r="G1791" s="3">
        <v>30000000</v>
      </c>
      <c r="H1791" s="3">
        <v>38233676</v>
      </c>
      <c r="I1791" s="3">
        <v>84646831</v>
      </c>
    </row>
    <row r="1792" spans="1:9" x14ac:dyDescent="0.2">
      <c r="A1792" s="5">
        <v>1808</v>
      </c>
      <c r="B1792" s="7">
        <v>11</v>
      </c>
      <c r="C1792" s="5">
        <v>13</v>
      </c>
      <c r="D1792" s="5">
        <v>1987</v>
      </c>
      <c r="E1792" s="4">
        <v>32153</v>
      </c>
      <c r="F1792" t="s">
        <v>1777</v>
      </c>
      <c r="G1792" s="3">
        <v>30000000</v>
      </c>
      <c r="H1792" s="3">
        <v>38122000</v>
      </c>
      <c r="I1792" s="3">
        <v>38122000</v>
      </c>
    </row>
    <row r="1793" spans="1:9" x14ac:dyDescent="0.2">
      <c r="A1793" s="5">
        <v>1809</v>
      </c>
      <c r="B1793" s="7">
        <v>9</v>
      </c>
      <c r="C1793" s="5">
        <v>13</v>
      </c>
      <c r="D1793" s="5">
        <v>2013</v>
      </c>
      <c r="E1793" s="4">
        <v>41648</v>
      </c>
      <c r="F1793" t="s">
        <v>1778</v>
      </c>
      <c r="G1793" s="3">
        <v>30000000</v>
      </c>
      <c r="H1793" s="3">
        <v>36918811</v>
      </c>
      <c r="I1793" s="3">
        <v>51078541</v>
      </c>
    </row>
    <row r="1794" spans="1:9" x14ac:dyDescent="0.2">
      <c r="A1794" s="5">
        <v>1810</v>
      </c>
      <c r="B1794" s="7">
        <v>11</v>
      </c>
      <c r="C1794" s="5">
        <v>21</v>
      </c>
      <c r="D1794" s="5">
        <v>1997</v>
      </c>
      <c r="E1794" s="4">
        <v>36049</v>
      </c>
      <c r="F1794" t="s">
        <v>1779</v>
      </c>
      <c r="G1794" s="3">
        <v>30000000</v>
      </c>
      <c r="H1794" s="3">
        <v>35927406</v>
      </c>
      <c r="I1794" s="3">
        <v>51327406</v>
      </c>
    </row>
    <row r="1795" spans="1:9" x14ac:dyDescent="0.2">
      <c r="A1795" s="5">
        <v>1811</v>
      </c>
      <c r="B1795" s="7">
        <v>7</v>
      </c>
      <c r="C1795" s="5">
        <v>1</v>
      </c>
      <c r="D1795" s="5">
        <v>2011</v>
      </c>
      <c r="E1795" s="4">
        <v>40550</v>
      </c>
      <c r="F1795" t="s">
        <v>1780</v>
      </c>
      <c r="G1795" s="3">
        <v>30000000</v>
      </c>
      <c r="H1795" s="3">
        <v>35608245</v>
      </c>
      <c r="I1795" s="3">
        <v>61449135</v>
      </c>
    </row>
    <row r="1796" spans="1:9" x14ac:dyDescent="0.2">
      <c r="A1796" s="5">
        <v>1812</v>
      </c>
      <c r="B1796" s="7">
        <v>10</v>
      </c>
      <c r="C1796" s="5">
        <v>18</v>
      </c>
      <c r="D1796" s="5">
        <v>2013</v>
      </c>
      <c r="E1796" s="4">
        <v>41800</v>
      </c>
      <c r="F1796" t="s">
        <v>1781</v>
      </c>
      <c r="G1796" s="3">
        <v>30000000</v>
      </c>
      <c r="H1796" s="3">
        <v>35266619</v>
      </c>
      <c r="I1796" s="3">
        <v>82409520</v>
      </c>
    </row>
    <row r="1797" spans="1:9" x14ac:dyDescent="0.2">
      <c r="A1797" s="5">
        <v>1813</v>
      </c>
      <c r="B1797" s="7">
        <v>4</v>
      </c>
      <c r="C1797" s="5">
        <v>7</v>
      </c>
      <c r="D1797" s="5">
        <v>2006</v>
      </c>
      <c r="E1797" s="4">
        <v>38902</v>
      </c>
      <c r="F1797" t="s">
        <v>1782</v>
      </c>
      <c r="G1797" s="3">
        <v>30000000</v>
      </c>
      <c r="H1797" s="3">
        <v>34742066</v>
      </c>
      <c r="I1797" s="3">
        <v>65390493</v>
      </c>
    </row>
    <row r="1798" spans="1:9" x14ac:dyDescent="0.2">
      <c r="A1798" s="5">
        <v>1814</v>
      </c>
      <c r="B1798" s="7">
        <v>11</v>
      </c>
      <c r="C1798" s="5">
        <v>24</v>
      </c>
      <c r="D1798" s="5">
        <v>2010</v>
      </c>
      <c r="E1798" s="4">
        <v>40888</v>
      </c>
      <c r="F1798" t="s">
        <v>1783</v>
      </c>
      <c r="G1798" s="3">
        <v>30000000</v>
      </c>
      <c r="H1798" s="3">
        <v>32367005</v>
      </c>
      <c r="I1798" s="3">
        <v>102716321</v>
      </c>
    </row>
    <row r="1799" spans="1:9" x14ac:dyDescent="0.2">
      <c r="A1799" s="5">
        <v>1815</v>
      </c>
      <c r="B1799" s="7">
        <v>6</v>
      </c>
      <c r="C1799" s="5">
        <v>3</v>
      </c>
      <c r="D1799" s="5">
        <v>2015</v>
      </c>
      <c r="E1799" s="4">
        <v>42069</v>
      </c>
      <c r="F1799" t="s">
        <v>1784</v>
      </c>
      <c r="G1799" s="3">
        <v>30000000</v>
      </c>
      <c r="H1799" s="3">
        <v>32363404</v>
      </c>
      <c r="I1799" s="3">
        <v>46225326</v>
      </c>
    </row>
    <row r="1800" spans="1:9" x14ac:dyDescent="0.2">
      <c r="A1800" s="5">
        <v>1816</v>
      </c>
      <c r="B1800" s="7">
        <v>6</v>
      </c>
      <c r="C1800" s="5">
        <v>1</v>
      </c>
      <c r="D1800" s="5">
        <v>2001</v>
      </c>
      <c r="E1800" s="4">
        <v>36897</v>
      </c>
      <c r="F1800" t="s">
        <v>1785</v>
      </c>
      <c r="G1800" s="3">
        <v>30000000</v>
      </c>
      <c r="H1800" s="3">
        <v>32267774</v>
      </c>
      <c r="I1800" s="3">
        <v>38462071</v>
      </c>
    </row>
    <row r="1801" spans="1:9" x14ac:dyDescent="0.2">
      <c r="A1801" s="5">
        <v>1817</v>
      </c>
      <c r="B1801" s="7">
        <v>2</v>
      </c>
      <c r="C1801" s="5">
        <v>8</v>
      </c>
      <c r="D1801" s="5">
        <v>2013</v>
      </c>
      <c r="E1801" s="4">
        <v>41488</v>
      </c>
      <c r="F1801" t="s">
        <v>1786</v>
      </c>
      <c r="G1801" s="3">
        <v>30000000</v>
      </c>
      <c r="H1801" s="3">
        <v>32172757</v>
      </c>
      <c r="I1801" s="3">
        <v>66742138</v>
      </c>
    </row>
    <row r="1802" spans="1:9" x14ac:dyDescent="0.2">
      <c r="A1802" s="5">
        <v>1819</v>
      </c>
      <c r="B1802" s="7">
        <v>9</v>
      </c>
      <c r="C1802" s="5">
        <v>9</v>
      </c>
      <c r="D1802" s="5">
        <v>2009</v>
      </c>
      <c r="E1802" s="4">
        <v>40065</v>
      </c>
      <c r="F1802">
        <v>9</v>
      </c>
      <c r="G1802" s="3">
        <v>30000000</v>
      </c>
      <c r="H1802" s="3">
        <v>31749894</v>
      </c>
      <c r="I1802" s="3">
        <v>48559999</v>
      </c>
    </row>
    <row r="1803" spans="1:9" x14ac:dyDescent="0.2">
      <c r="A1803" s="5">
        <v>1820</v>
      </c>
      <c r="B1803" s="7">
        <v>7</v>
      </c>
      <c r="C1803" s="5">
        <v>2</v>
      </c>
      <c r="D1803" s="5">
        <v>2014</v>
      </c>
      <c r="E1803" s="4">
        <v>41677</v>
      </c>
      <c r="F1803" t="s">
        <v>1787</v>
      </c>
      <c r="G1803" s="3">
        <v>30000000</v>
      </c>
      <c r="H1803" s="3">
        <v>30577122</v>
      </c>
      <c r="I1803" s="3">
        <v>87956618</v>
      </c>
    </row>
    <row r="1804" spans="1:9" x14ac:dyDescent="0.2">
      <c r="A1804" s="5">
        <v>1821</v>
      </c>
      <c r="B1804" s="7">
        <v>8</v>
      </c>
      <c r="C1804" s="5">
        <v>1</v>
      </c>
      <c r="D1804" s="5">
        <v>2014</v>
      </c>
      <c r="E1804" s="4">
        <v>41647</v>
      </c>
      <c r="F1804" t="s">
        <v>1788</v>
      </c>
      <c r="G1804" s="3">
        <v>30000000</v>
      </c>
      <c r="H1804" s="3">
        <v>30569935</v>
      </c>
      <c r="I1804" s="3">
        <v>33339868</v>
      </c>
    </row>
    <row r="1805" spans="1:9" x14ac:dyDescent="0.2">
      <c r="A1805" s="5">
        <v>1822</v>
      </c>
      <c r="B1805" s="7">
        <v>4</v>
      </c>
      <c r="C1805" s="5">
        <v>27</v>
      </c>
      <c r="D1805" s="5">
        <v>2012</v>
      </c>
      <c r="E1805" s="4">
        <v>41702</v>
      </c>
      <c r="F1805" t="s">
        <v>1789</v>
      </c>
      <c r="G1805" s="3">
        <v>30000000</v>
      </c>
      <c r="H1805" s="3">
        <v>28700285</v>
      </c>
      <c r="I1805" s="3">
        <v>61623819</v>
      </c>
    </row>
    <row r="1806" spans="1:9" x14ac:dyDescent="0.2">
      <c r="A1806" s="5">
        <v>1823</v>
      </c>
      <c r="B1806" s="7">
        <v>4</v>
      </c>
      <c r="C1806" s="5">
        <v>2</v>
      </c>
      <c r="D1806" s="5">
        <v>2004</v>
      </c>
      <c r="E1806" s="4">
        <v>38021</v>
      </c>
      <c r="F1806" t="s">
        <v>1790</v>
      </c>
      <c r="G1806" s="3">
        <v>30000000</v>
      </c>
      <c r="H1806" s="3">
        <v>28165882</v>
      </c>
      <c r="I1806" s="3">
        <v>29356757</v>
      </c>
    </row>
    <row r="1807" spans="1:9" x14ac:dyDescent="0.2">
      <c r="A1807" s="5">
        <v>1824</v>
      </c>
      <c r="B1807" s="7">
        <v>7</v>
      </c>
      <c r="C1807" s="5">
        <v>15</v>
      </c>
      <c r="D1807" s="5">
        <v>2011</v>
      </c>
      <c r="E1807" s="4">
        <v>40975</v>
      </c>
      <c r="F1807" t="s">
        <v>1791</v>
      </c>
      <c r="G1807" s="3">
        <v>30000000</v>
      </c>
      <c r="H1807" s="3">
        <v>26692846</v>
      </c>
      <c r="I1807" s="3">
        <v>50145607</v>
      </c>
    </row>
    <row r="1808" spans="1:9" x14ac:dyDescent="0.2">
      <c r="A1808" s="5">
        <v>1825</v>
      </c>
      <c r="B1808" s="7">
        <v>5</v>
      </c>
      <c r="C1808" s="5">
        <v>15</v>
      </c>
      <c r="D1808" s="5">
        <v>1998</v>
      </c>
      <c r="E1808" s="4">
        <v>36224</v>
      </c>
      <c r="F1808" t="s">
        <v>1792</v>
      </c>
      <c r="G1808" s="3">
        <v>30000000</v>
      </c>
      <c r="H1808" s="3">
        <v>26528684</v>
      </c>
      <c r="I1808" s="3">
        <v>29203383</v>
      </c>
    </row>
    <row r="1809" spans="1:9" x14ac:dyDescent="0.2">
      <c r="A1809" s="5">
        <v>1826</v>
      </c>
      <c r="B1809" s="7">
        <v>6</v>
      </c>
      <c r="C1809" s="5">
        <v>13</v>
      </c>
      <c r="D1809" s="5">
        <v>2003</v>
      </c>
      <c r="E1809" s="4">
        <v>37992</v>
      </c>
      <c r="F1809" t="s">
        <v>1793</v>
      </c>
      <c r="G1809" s="3">
        <v>30000000</v>
      </c>
      <c r="H1809" s="3">
        <v>26214846</v>
      </c>
      <c r="I1809" s="3">
        <v>26214846</v>
      </c>
    </row>
    <row r="1810" spans="1:9" x14ac:dyDescent="0.2">
      <c r="A1810" s="5">
        <v>1827</v>
      </c>
      <c r="B1810" s="7">
        <v>8</v>
      </c>
      <c r="C1810" s="5">
        <v>4</v>
      </c>
      <c r="D1810" s="5">
        <v>1995</v>
      </c>
      <c r="E1810" s="4">
        <v>34797</v>
      </c>
      <c r="F1810" t="s">
        <v>1794</v>
      </c>
      <c r="G1810" s="3">
        <v>30000000</v>
      </c>
      <c r="H1810" s="3">
        <v>23998226</v>
      </c>
      <c r="I1810" s="3">
        <v>23998226</v>
      </c>
    </row>
    <row r="1811" spans="1:9" x14ac:dyDescent="0.2">
      <c r="A1811" s="5">
        <v>1828</v>
      </c>
      <c r="B1811" s="7">
        <v>9</v>
      </c>
      <c r="C1811" s="5">
        <v>18</v>
      </c>
      <c r="D1811" s="5">
        <v>1998</v>
      </c>
      <c r="E1811" s="4">
        <v>36320</v>
      </c>
      <c r="F1811" t="s">
        <v>1795</v>
      </c>
      <c r="G1811" s="3">
        <v>30000000</v>
      </c>
      <c r="H1811" s="3">
        <v>23337196</v>
      </c>
      <c r="I1811" s="3">
        <v>26708196</v>
      </c>
    </row>
    <row r="1812" spans="1:9" x14ac:dyDescent="0.2">
      <c r="A1812" s="5">
        <v>1829</v>
      </c>
      <c r="B1812" s="7">
        <v>2</v>
      </c>
      <c r="C1812" s="5">
        <v>4</v>
      </c>
      <c r="D1812" s="5">
        <v>2011</v>
      </c>
      <c r="E1812" s="4">
        <v>40635</v>
      </c>
      <c r="F1812" t="s">
        <v>1796</v>
      </c>
      <c r="G1812" s="3">
        <v>30000000</v>
      </c>
      <c r="H1812" s="3">
        <v>23209310</v>
      </c>
      <c r="I1812" s="3">
        <v>104283753</v>
      </c>
    </row>
    <row r="1813" spans="1:9" x14ac:dyDescent="0.2">
      <c r="A1813" s="5">
        <v>1830</v>
      </c>
      <c r="B1813" s="7">
        <v>7</v>
      </c>
      <c r="C1813" s="5">
        <v>21</v>
      </c>
      <c r="D1813" s="5">
        <v>2006</v>
      </c>
      <c r="E1813" s="4">
        <v>39332</v>
      </c>
      <c r="F1813" t="s">
        <v>1797</v>
      </c>
      <c r="G1813" s="3">
        <v>30000000</v>
      </c>
      <c r="H1813" s="3">
        <v>22530295</v>
      </c>
      <c r="I1813" s="3">
        <v>60772856</v>
      </c>
    </row>
    <row r="1814" spans="1:9" x14ac:dyDescent="0.2">
      <c r="A1814" s="5">
        <v>1831</v>
      </c>
      <c r="B1814" s="7">
        <v>9</v>
      </c>
      <c r="C1814" s="5">
        <v>17</v>
      </c>
      <c r="D1814" s="5">
        <v>2004</v>
      </c>
      <c r="E1814" s="4">
        <v>38481</v>
      </c>
      <c r="F1814" t="s">
        <v>1798</v>
      </c>
      <c r="G1814" s="3">
        <v>30000000</v>
      </c>
      <c r="H1814" s="3">
        <v>21800302</v>
      </c>
      <c r="I1814" s="3">
        <v>21827296</v>
      </c>
    </row>
    <row r="1815" spans="1:9" x14ac:dyDescent="0.2">
      <c r="A1815" s="5">
        <v>1832</v>
      </c>
      <c r="B1815" s="7">
        <v>8</v>
      </c>
      <c r="C1815" s="5">
        <v>25</v>
      </c>
      <c r="D1815" s="5">
        <v>2017</v>
      </c>
      <c r="E1815" s="4">
        <v>43473</v>
      </c>
      <c r="F1815" t="s">
        <v>1799</v>
      </c>
      <c r="G1815" s="3">
        <v>30000000</v>
      </c>
      <c r="H1815" s="3">
        <v>21217248</v>
      </c>
      <c r="I1815" s="3">
        <v>96282248</v>
      </c>
    </row>
    <row r="1816" spans="1:9" x14ac:dyDescent="0.2">
      <c r="A1816" s="5">
        <v>1833</v>
      </c>
      <c r="B1816" s="7">
        <v>11</v>
      </c>
      <c r="C1816" s="5">
        <v>19</v>
      </c>
      <c r="D1816" s="5">
        <v>2010</v>
      </c>
      <c r="E1816" s="4">
        <v>40735</v>
      </c>
      <c r="F1816" t="s">
        <v>1800</v>
      </c>
      <c r="G1816" s="3">
        <v>30000000</v>
      </c>
      <c r="H1816" s="3">
        <v>21148651</v>
      </c>
      <c r="I1816" s="3">
        <v>67255916</v>
      </c>
    </row>
    <row r="1817" spans="1:9" x14ac:dyDescent="0.2">
      <c r="A1817" s="5">
        <v>1834</v>
      </c>
      <c r="B1817" s="7">
        <v>8</v>
      </c>
      <c r="C1817" s="5">
        <v>6</v>
      </c>
      <c r="D1817" s="5">
        <v>2004</v>
      </c>
      <c r="E1817" s="4">
        <v>38146</v>
      </c>
      <c r="F1817" t="s">
        <v>1801</v>
      </c>
      <c r="G1817" s="3">
        <v>30000000</v>
      </c>
      <c r="H1817" s="3">
        <v>20422207</v>
      </c>
      <c r="I1817" s="3">
        <v>21758371</v>
      </c>
    </row>
    <row r="1818" spans="1:9" x14ac:dyDescent="0.2">
      <c r="A1818" s="5">
        <v>1835</v>
      </c>
      <c r="B1818" s="7">
        <v>1</v>
      </c>
      <c r="C1818" s="5">
        <v>19</v>
      </c>
      <c r="D1818" s="5">
        <v>2005</v>
      </c>
      <c r="E1818" s="4">
        <v>38899</v>
      </c>
      <c r="F1818" t="s">
        <v>1802</v>
      </c>
      <c r="G1818" s="3">
        <v>30000000</v>
      </c>
      <c r="H1818" s="3">
        <v>20040895</v>
      </c>
      <c r="I1818" s="3">
        <v>36040895</v>
      </c>
    </row>
    <row r="1819" spans="1:9" x14ac:dyDescent="0.2">
      <c r="A1819" s="5">
        <v>1836</v>
      </c>
      <c r="B1819" s="7">
        <v>10</v>
      </c>
      <c r="C1819" s="5">
        <v>4</v>
      </c>
      <c r="D1819" s="5">
        <v>2013</v>
      </c>
      <c r="E1819" s="4">
        <v>41374</v>
      </c>
      <c r="F1819" t="s">
        <v>1803</v>
      </c>
      <c r="G1819" s="3">
        <v>30000000</v>
      </c>
      <c r="H1819" s="3">
        <v>19316646</v>
      </c>
      <c r="I1819" s="3">
        <v>60512680</v>
      </c>
    </row>
    <row r="1820" spans="1:9" x14ac:dyDescent="0.2">
      <c r="A1820" s="5">
        <v>1837</v>
      </c>
      <c r="B1820" s="7">
        <v>2</v>
      </c>
      <c r="C1820" s="5">
        <v>6</v>
      </c>
      <c r="D1820" s="5">
        <v>1998</v>
      </c>
      <c r="E1820" s="4">
        <v>35948</v>
      </c>
      <c r="F1820" t="s">
        <v>1804</v>
      </c>
      <c r="G1820" s="3">
        <v>30000000</v>
      </c>
      <c r="H1820" s="3">
        <v>19035741</v>
      </c>
      <c r="I1820" s="3">
        <v>19035741</v>
      </c>
    </row>
    <row r="1821" spans="1:9" x14ac:dyDescent="0.2">
      <c r="A1821" s="5">
        <v>1838</v>
      </c>
      <c r="B1821" s="7">
        <v>4</v>
      </c>
      <c r="C1821" s="5">
        <v>28</v>
      </c>
      <c r="D1821" s="5">
        <v>2017</v>
      </c>
      <c r="E1821" s="4">
        <v>43559</v>
      </c>
      <c r="F1821" t="s">
        <v>1805</v>
      </c>
      <c r="G1821" s="3">
        <v>30000000</v>
      </c>
      <c r="H1821" s="3">
        <v>18985794</v>
      </c>
      <c r="I1821" s="3">
        <v>263585794</v>
      </c>
    </row>
    <row r="1822" spans="1:9" x14ac:dyDescent="0.2">
      <c r="A1822" s="5">
        <v>1839</v>
      </c>
      <c r="B1822" s="7">
        <v>3</v>
      </c>
      <c r="C1822" s="5">
        <v>3</v>
      </c>
      <c r="D1822" s="5">
        <v>2006</v>
      </c>
      <c r="E1822" s="4">
        <v>38779</v>
      </c>
      <c r="F1822" t="s">
        <v>1806</v>
      </c>
      <c r="G1822" s="3">
        <v>30000000</v>
      </c>
      <c r="H1822" s="3">
        <v>18522064</v>
      </c>
      <c r="I1822" s="3">
        <v>30962112</v>
      </c>
    </row>
    <row r="1823" spans="1:9" x14ac:dyDescent="0.2">
      <c r="A1823" s="5">
        <v>1840</v>
      </c>
      <c r="B1823" s="7">
        <v>10</v>
      </c>
      <c r="C1823" s="5">
        <v>21</v>
      </c>
      <c r="D1823" s="5">
        <v>2005</v>
      </c>
      <c r="E1823" s="4">
        <v>38970</v>
      </c>
      <c r="F1823" t="s">
        <v>1807</v>
      </c>
      <c r="G1823" s="3">
        <v>30000000</v>
      </c>
      <c r="H1823" s="3">
        <v>18324242</v>
      </c>
      <c r="I1823" s="3">
        <v>23676771</v>
      </c>
    </row>
    <row r="1824" spans="1:9" x14ac:dyDescent="0.2">
      <c r="A1824" s="5">
        <v>1841</v>
      </c>
      <c r="B1824" s="7">
        <v>8</v>
      </c>
      <c r="C1824" s="5">
        <v>19</v>
      </c>
      <c r="D1824" s="5">
        <v>2011</v>
      </c>
      <c r="E1824" s="4">
        <v>41098</v>
      </c>
      <c r="F1824" t="s">
        <v>1808</v>
      </c>
      <c r="G1824" s="3">
        <v>30000000</v>
      </c>
      <c r="H1824" s="3">
        <v>18298649</v>
      </c>
      <c r="I1824" s="3">
        <v>40520649</v>
      </c>
    </row>
    <row r="1825" spans="1:9" x14ac:dyDescent="0.2">
      <c r="A1825" s="5">
        <v>1842</v>
      </c>
      <c r="B1825" s="7">
        <v>10</v>
      </c>
      <c r="C1825" s="5">
        <v>9</v>
      </c>
      <c r="D1825" s="5">
        <v>2015</v>
      </c>
      <c r="E1825" s="4">
        <v>42257</v>
      </c>
      <c r="F1825" t="s">
        <v>1809</v>
      </c>
      <c r="G1825" s="3">
        <v>30000000</v>
      </c>
      <c r="H1825" s="3">
        <v>17766658</v>
      </c>
      <c r="I1825" s="3">
        <v>35579007</v>
      </c>
    </row>
    <row r="1826" spans="1:9" x14ac:dyDescent="0.2">
      <c r="A1826" s="5">
        <v>1843</v>
      </c>
      <c r="B1826" s="7">
        <v>7</v>
      </c>
      <c r="C1826" s="5">
        <v>17</v>
      </c>
      <c r="D1826" s="5">
        <v>2002</v>
      </c>
      <c r="E1826" s="4">
        <v>37748</v>
      </c>
      <c r="F1826" t="s">
        <v>1810</v>
      </c>
      <c r="G1826" s="3">
        <v>30000000</v>
      </c>
      <c r="H1826" s="3">
        <v>17266505</v>
      </c>
      <c r="I1826" s="3">
        <v>36722311</v>
      </c>
    </row>
    <row r="1827" spans="1:9" x14ac:dyDescent="0.2">
      <c r="A1827" s="5">
        <v>1844</v>
      </c>
      <c r="B1827" s="7">
        <v>7</v>
      </c>
      <c r="C1827" s="5">
        <v>19</v>
      </c>
      <c r="D1827" s="5">
        <v>1996</v>
      </c>
      <c r="E1827" s="4">
        <v>35618</v>
      </c>
      <c r="F1827" t="s">
        <v>1811</v>
      </c>
      <c r="G1827" s="3">
        <v>30000000</v>
      </c>
      <c r="H1827" s="3">
        <v>17192205</v>
      </c>
      <c r="I1827" s="3">
        <v>19892205</v>
      </c>
    </row>
    <row r="1828" spans="1:9" x14ac:dyDescent="0.2">
      <c r="A1828" s="5">
        <v>1845</v>
      </c>
      <c r="B1828" s="7">
        <v>6</v>
      </c>
      <c r="C1828" s="5">
        <v>4</v>
      </c>
      <c r="D1828" s="5">
        <v>2010</v>
      </c>
      <c r="E1828" s="4">
        <v>40274</v>
      </c>
      <c r="F1828" t="s">
        <v>1812</v>
      </c>
      <c r="G1828" s="3">
        <v>30000000</v>
      </c>
      <c r="H1828" s="3">
        <v>17010170</v>
      </c>
      <c r="I1828" s="3">
        <v>26857459</v>
      </c>
    </row>
    <row r="1829" spans="1:9" x14ac:dyDescent="0.2">
      <c r="A1829" s="5">
        <v>1846</v>
      </c>
      <c r="B1829" s="7">
        <v>4</v>
      </c>
      <c r="C1829" s="5">
        <v>18</v>
      </c>
      <c r="D1829" s="5">
        <v>2008</v>
      </c>
      <c r="E1829" s="4">
        <v>39968</v>
      </c>
      <c r="F1829" t="s">
        <v>1813</v>
      </c>
      <c r="G1829" s="3">
        <v>30000000</v>
      </c>
      <c r="H1829" s="3">
        <v>16930884</v>
      </c>
      <c r="I1829" s="3">
        <v>32955399</v>
      </c>
    </row>
    <row r="1830" spans="1:9" x14ac:dyDescent="0.2">
      <c r="A1830" s="5">
        <v>1847</v>
      </c>
      <c r="B1830" s="7">
        <v>4</v>
      </c>
      <c r="C1830" s="5">
        <v>9</v>
      </c>
      <c r="D1830" s="5">
        <v>2004</v>
      </c>
      <c r="E1830" s="4">
        <v>38234</v>
      </c>
      <c r="F1830" t="s">
        <v>1814</v>
      </c>
      <c r="G1830" s="3">
        <v>30000000</v>
      </c>
      <c r="H1830" s="3">
        <v>16323969</v>
      </c>
      <c r="I1830" s="3">
        <v>26323969</v>
      </c>
    </row>
    <row r="1831" spans="1:9" x14ac:dyDescent="0.2">
      <c r="A1831" s="5">
        <v>1848</v>
      </c>
      <c r="B1831" s="7">
        <v>8</v>
      </c>
      <c r="C1831" s="5">
        <v>1</v>
      </c>
      <c r="D1831" s="5">
        <v>1986</v>
      </c>
      <c r="E1831" s="4">
        <v>31420</v>
      </c>
      <c r="F1831" t="s">
        <v>1815</v>
      </c>
      <c r="G1831" s="3">
        <v>30000000</v>
      </c>
      <c r="H1831" s="3">
        <v>16295774</v>
      </c>
      <c r="I1831" s="3">
        <v>16295774</v>
      </c>
    </row>
    <row r="1832" spans="1:9" x14ac:dyDescent="0.2">
      <c r="A1832" s="5">
        <v>1849</v>
      </c>
      <c r="B1832" s="7">
        <v>10</v>
      </c>
      <c r="C1832" s="5">
        <v>24</v>
      </c>
      <c r="D1832" s="5">
        <v>2008</v>
      </c>
      <c r="E1832" s="4">
        <v>40157</v>
      </c>
      <c r="F1832" t="s">
        <v>1816</v>
      </c>
      <c r="G1832" s="3">
        <v>30000000</v>
      </c>
      <c r="H1832" s="3">
        <v>15740721</v>
      </c>
      <c r="I1832" s="3">
        <v>43440721</v>
      </c>
    </row>
    <row r="1833" spans="1:9" x14ac:dyDescent="0.2">
      <c r="A1833" s="5">
        <v>1850</v>
      </c>
      <c r="B1833" s="7">
        <v>8</v>
      </c>
      <c r="C1833" s="5">
        <v>26</v>
      </c>
      <c r="D1833" s="5">
        <v>2005</v>
      </c>
      <c r="E1833" s="4">
        <v>39121</v>
      </c>
      <c r="F1833" t="s">
        <v>1817</v>
      </c>
      <c r="G1833" s="3">
        <v>30000000</v>
      </c>
      <c r="H1833" s="3">
        <v>15007991</v>
      </c>
      <c r="I1833" s="3">
        <v>27147991</v>
      </c>
    </row>
    <row r="1834" spans="1:9" x14ac:dyDescent="0.2">
      <c r="A1834" s="5">
        <v>1851</v>
      </c>
      <c r="B1834" s="7">
        <v>4</v>
      </c>
      <c r="C1834" s="5">
        <v>30</v>
      </c>
      <c r="D1834" s="5">
        <v>2004</v>
      </c>
      <c r="E1834" s="4">
        <v>38872</v>
      </c>
      <c r="F1834" t="s">
        <v>1818</v>
      </c>
      <c r="G1834" s="3">
        <v>30000000</v>
      </c>
      <c r="H1834" s="3">
        <v>14334645</v>
      </c>
      <c r="I1834" s="3">
        <v>16910708</v>
      </c>
    </row>
    <row r="1835" spans="1:9" x14ac:dyDescent="0.2">
      <c r="A1835" s="5">
        <v>1852</v>
      </c>
      <c r="B1835" s="7">
        <v>6</v>
      </c>
      <c r="C1835" s="5">
        <v>20</v>
      </c>
      <c r="D1835" s="5">
        <v>2003</v>
      </c>
      <c r="E1835" s="4">
        <v>38205</v>
      </c>
      <c r="F1835" t="s">
        <v>1819</v>
      </c>
      <c r="G1835" s="3">
        <v>30000000</v>
      </c>
      <c r="H1835" s="3">
        <v>14208384</v>
      </c>
      <c r="I1835" s="3">
        <v>15358583</v>
      </c>
    </row>
    <row r="1836" spans="1:9" x14ac:dyDescent="0.2">
      <c r="A1836" s="5">
        <v>1853</v>
      </c>
      <c r="B1836" s="7">
        <v>9</v>
      </c>
      <c r="C1836" s="5">
        <v>3</v>
      </c>
      <c r="D1836" s="5">
        <v>2004</v>
      </c>
      <c r="E1836" s="4">
        <v>38055</v>
      </c>
      <c r="F1836" t="s">
        <v>1820</v>
      </c>
      <c r="G1836" s="3">
        <v>30000000</v>
      </c>
      <c r="H1836" s="3">
        <v>13001257</v>
      </c>
      <c r="I1836" s="3">
        <v>21577076</v>
      </c>
    </row>
    <row r="1837" spans="1:9" x14ac:dyDescent="0.2">
      <c r="A1837" s="5">
        <v>1854</v>
      </c>
      <c r="B1837" s="7">
        <v>12</v>
      </c>
      <c r="C1837" s="5">
        <v>25</v>
      </c>
      <c r="D1837" s="5">
        <v>2005</v>
      </c>
      <c r="E1837" s="4">
        <v>39094</v>
      </c>
      <c r="F1837" t="s">
        <v>1821</v>
      </c>
      <c r="G1837" s="3">
        <v>30000000</v>
      </c>
      <c r="H1837" s="3">
        <v>12712093</v>
      </c>
      <c r="I1837" s="3">
        <v>26184400</v>
      </c>
    </row>
    <row r="1838" spans="1:9" x14ac:dyDescent="0.2">
      <c r="A1838" s="5">
        <v>1855</v>
      </c>
      <c r="B1838" s="7">
        <v>1</v>
      </c>
      <c r="C1838" s="5">
        <v>18</v>
      </c>
      <c r="D1838" s="5">
        <v>2013</v>
      </c>
      <c r="E1838" s="4">
        <v>41791</v>
      </c>
      <c r="F1838" t="s">
        <v>1822</v>
      </c>
      <c r="G1838" s="3">
        <v>30000000</v>
      </c>
      <c r="H1838" s="3">
        <v>12050299</v>
      </c>
      <c r="I1838" s="3">
        <v>48330757</v>
      </c>
    </row>
    <row r="1839" spans="1:9" x14ac:dyDescent="0.2">
      <c r="A1839" s="5">
        <v>1856</v>
      </c>
      <c r="B1839" s="7">
        <v>1</v>
      </c>
      <c r="C1839" s="5">
        <v>15</v>
      </c>
      <c r="D1839" s="5">
        <v>1999</v>
      </c>
      <c r="E1839" s="4">
        <v>36586</v>
      </c>
      <c r="F1839" t="s">
        <v>1823</v>
      </c>
      <c r="G1839" s="3">
        <v>30000000</v>
      </c>
      <c r="H1839" s="3">
        <v>12017369</v>
      </c>
      <c r="I1839" s="3">
        <v>12017369</v>
      </c>
    </row>
    <row r="1840" spans="1:9" x14ac:dyDescent="0.2">
      <c r="A1840" s="5">
        <v>1857</v>
      </c>
      <c r="B1840" s="7">
        <v>3</v>
      </c>
      <c r="C1840" s="5">
        <v>12</v>
      </c>
      <c r="D1840" s="5">
        <v>1999</v>
      </c>
      <c r="E1840" s="4">
        <v>36497</v>
      </c>
      <c r="F1840" t="s">
        <v>1824</v>
      </c>
      <c r="G1840" s="3">
        <v>30000000</v>
      </c>
      <c r="H1840" s="3">
        <v>11578022</v>
      </c>
      <c r="I1840" s="3">
        <v>11578022</v>
      </c>
    </row>
    <row r="1841" spans="1:9" x14ac:dyDescent="0.2">
      <c r="A1841" s="5">
        <v>1858</v>
      </c>
      <c r="B1841" s="7">
        <v>1</v>
      </c>
      <c r="C1841" s="5">
        <v>12</v>
      </c>
      <c r="D1841" s="5">
        <v>2001</v>
      </c>
      <c r="E1841" s="4">
        <v>37226</v>
      </c>
      <c r="F1841" t="s">
        <v>1825</v>
      </c>
      <c r="G1841" s="3">
        <v>30000000</v>
      </c>
      <c r="H1841" s="3">
        <v>10965209</v>
      </c>
      <c r="I1841" s="3">
        <v>17865209</v>
      </c>
    </row>
    <row r="1842" spans="1:9" x14ac:dyDescent="0.2">
      <c r="A1842" s="5">
        <v>1859</v>
      </c>
      <c r="B1842" s="7">
        <v>3</v>
      </c>
      <c r="C1842" s="5">
        <v>8</v>
      </c>
      <c r="D1842" s="5">
        <v>2013</v>
      </c>
      <c r="E1842" s="4">
        <v>41489</v>
      </c>
      <c r="F1842" t="s">
        <v>1826</v>
      </c>
      <c r="G1842" s="3">
        <v>30000000</v>
      </c>
      <c r="H1842" s="3">
        <v>10895295</v>
      </c>
      <c r="I1842" s="3">
        <v>19599974</v>
      </c>
    </row>
    <row r="1843" spans="1:9" x14ac:dyDescent="0.2">
      <c r="A1843" s="5">
        <v>1860</v>
      </c>
      <c r="B1843" s="7">
        <v>4</v>
      </c>
      <c r="C1843" s="5">
        <v>29</v>
      </c>
      <c r="D1843" s="5">
        <v>2011</v>
      </c>
      <c r="E1843" s="4">
        <v>41398</v>
      </c>
      <c r="F1843" t="s">
        <v>1827</v>
      </c>
      <c r="G1843" s="3">
        <v>30000000</v>
      </c>
      <c r="H1843" s="3">
        <v>10143779</v>
      </c>
      <c r="I1843" s="3">
        <v>23353111</v>
      </c>
    </row>
    <row r="1844" spans="1:9" x14ac:dyDescent="0.2">
      <c r="A1844" s="5">
        <v>1861</v>
      </c>
      <c r="B1844" s="7">
        <v>4</v>
      </c>
      <c r="C1844" s="5">
        <v>10</v>
      </c>
      <c r="D1844" s="5">
        <v>2009</v>
      </c>
      <c r="E1844" s="4">
        <v>40090</v>
      </c>
      <c r="F1844" t="s">
        <v>1828</v>
      </c>
      <c r="G1844" s="3">
        <v>30000000</v>
      </c>
      <c r="H1844" s="3">
        <v>9362785</v>
      </c>
      <c r="I1844" s="3">
        <v>58228460</v>
      </c>
    </row>
    <row r="1845" spans="1:9" x14ac:dyDescent="0.2">
      <c r="A1845" s="5">
        <v>1862</v>
      </c>
      <c r="B1845" s="7">
        <v>9</v>
      </c>
      <c r="C1845" s="5">
        <v>24</v>
      </c>
      <c r="D1845" s="5">
        <v>2004</v>
      </c>
      <c r="E1845" s="4">
        <v>38695</v>
      </c>
      <c r="F1845" t="s">
        <v>1829</v>
      </c>
      <c r="G1845" s="3">
        <v>30000000</v>
      </c>
      <c r="H1845" s="3">
        <v>9055010</v>
      </c>
      <c r="I1845" s="3">
        <v>10419084</v>
      </c>
    </row>
    <row r="1846" spans="1:9" x14ac:dyDescent="0.2">
      <c r="A1846" s="5">
        <v>1863</v>
      </c>
      <c r="B1846" s="7">
        <v>9</v>
      </c>
      <c r="C1846" s="5">
        <v>9</v>
      </c>
      <c r="D1846" s="5">
        <v>2005</v>
      </c>
      <c r="E1846" s="4">
        <v>38604</v>
      </c>
      <c r="F1846" t="s">
        <v>1830</v>
      </c>
      <c r="G1846" s="3">
        <v>30000000</v>
      </c>
      <c r="H1846" s="3">
        <v>8535575</v>
      </c>
      <c r="I1846" s="3">
        <v>18535575</v>
      </c>
    </row>
    <row r="1847" spans="1:9" x14ac:dyDescent="0.2">
      <c r="A1847" s="5">
        <v>1864</v>
      </c>
      <c r="B1847" s="7">
        <v>12</v>
      </c>
      <c r="C1847" s="5">
        <v>25</v>
      </c>
      <c r="D1847" s="5">
        <v>2009</v>
      </c>
      <c r="E1847" s="4">
        <v>40555</v>
      </c>
      <c r="F1847" t="s">
        <v>1831</v>
      </c>
      <c r="G1847" s="3">
        <v>30000000</v>
      </c>
      <c r="H1847" s="3">
        <v>7689607</v>
      </c>
      <c r="I1847" s="3">
        <v>64352607</v>
      </c>
    </row>
    <row r="1848" spans="1:9" x14ac:dyDescent="0.2">
      <c r="A1848" s="5">
        <v>1865</v>
      </c>
      <c r="B1848" s="7">
        <v>1</v>
      </c>
      <c r="C1848" s="5">
        <v>14</v>
      </c>
      <c r="D1848" s="5">
        <v>2011</v>
      </c>
      <c r="E1848" s="4">
        <v>40940</v>
      </c>
      <c r="F1848" t="s">
        <v>1832</v>
      </c>
      <c r="G1848" s="3">
        <v>30000000</v>
      </c>
      <c r="H1848" s="3">
        <v>7502560</v>
      </c>
      <c r="I1848" s="3">
        <v>8845575</v>
      </c>
    </row>
    <row r="1849" spans="1:9" x14ac:dyDescent="0.2">
      <c r="A1849" s="5">
        <v>1866</v>
      </c>
      <c r="B1849" s="7">
        <v>9</v>
      </c>
      <c r="C1849" s="5">
        <v>20</v>
      </c>
      <c r="D1849" s="5">
        <v>2002</v>
      </c>
      <c r="E1849" s="4">
        <v>37842</v>
      </c>
      <c r="F1849" t="s">
        <v>1833</v>
      </c>
      <c r="G1849" s="3">
        <v>30000000</v>
      </c>
      <c r="H1849" s="3">
        <v>6916869</v>
      </c>
      <c r="I1849" s="3">
        <v>6916869</v>
      </c>
    </row>
    <row r="1850" spans="1:9" x14ac:dyDescent="0.2">
      <c r="A1850" s="5">
        <v>1867</v>
      </c>
      <c r="B1850" s="7">
        <v>6</v>
      </c>
      <c r="C1850" s="5">
        <v>1</v>
      </c>
      <c r="D1850" s="5">
        <v>1984</v>
      </c>
      <c r="E1850" s="4">
        <v>30687</v>
      </c>
      <c r="F1850" t="s">
        <v>1834</v>
      </c>
      <c r="G1850" s="3">
        <v>30000000</v>
      </c>
      <c r="H1850" s="3">
        <v>5321508</v>
      </c>
      <c r="I1850" s="3">
        <v>5564014</v>
      </c>
    </row>
    <row r="1851" spans="1:9" x14ac:dyDescent="0.2">
      <c r="A1851" s="5">
        <v>1868</v>
      </c>
      <c r="B1851" s="7">
        <v>1</v>
      </c>
      <c r="C1851" s="5">
        <v>22</v>
      </c>
      <c r="D1851" s="5">
        <v>1999</v>
      </c>
      <c r="E1851" s="4">
        <v>36800</v>
      </c>
      <c r="F1851" t="s">
        <v>1835</v>
      </c>
      <c r="G1851" s="3">
        <v>30000000</v>
      </c>
      <c r="H1851" s="3">
        <v>4167493</v>
      </c>
      <c r="I1851" s="3">
        <v>4967493</v>
      </c>
    </row>
    <row r="1852" spans="1:9" x14ac:dyDescent="0.2">
      <c r="A1852" s="5">
        <v>1869</v>
      </c>
      <c r="B1852" s="7">
        <v>9</v>
      </c>
      <c r="C1852" s="5">
        <v>21</v>
      </c>
      <c r="D1852" s="5">
        <v>2007</v>
      </c>
      <c r="E1852" s="4">
        <v>39700</v>
      </c>
      <c r="F1852" t="s">
        <v>1836</v>
      </c>
      <c r="G1852" s="3">
        <v>30000000</v>
      </c>
      <c r="H1852" s="3">
        <v>3909149</v>
      </c>
      <c r="I1852" s="3">
        <v>15313631</v>
      </c>
    </row>
    <row r="1853" spans="1:9" x14ac:dyDescent="0.2">
      <c r="A1853" s="5">
        <v>1870</v>
      </c>
      <c r="B1853" s="7">
        <v>12</v>
      </c>
      <c r="C1853" s="5">
        <v>29</v>
      </c>
      <c r="D1853" s="5">
        <v>2004</v>
      </c>
      <c r="E1853" s="4">
        <v>38849</v>
      </c>
      <c r="F1853" t="s">
        <v>1837</v>
      </c>
      <c r="G1853" s="3">
        <v>30000000</v>
      </c>
      <c r="H1853" s="3">
        <v>3765585</v>
      </c>
      <c r="I1853" s="3">
        <v>18765585</v>
      </c>
    </row>
    <row r="1854" spans="1:9" x14ac:dyDescent="0.2">
      <c r="A1854" s="5">
        <v>1871</v>
      </c>
      <c r="B1854" s="7">
        <v>4</v>
      </c>
      <c r="C1854" s="5">
        <v>2</v>
      </c>
      <c r="D1854" s="5">
        <v>2003</v>
      </c>
      <c r="E1854" s="4">
        <v>37656</v>
      </c>
      <c r="F1854" t="s">
        <v>1838</v>
      </c>
      <c r="G1854" s="3">
        <v>30000000</v>
      </c>
      <c r="H1854" s="3">
        <v>3517797</v>
      </c>
      <c r="I1854" s="3">
        <v>6460758</v>
      </c>
    </row>
    <row r="1855" spans="1:9" x14ac:dyDescent="0.2">
      <c r="A1855" s="5">
        <v>1872</v>
      </c>
      <c r="B1855" s="7">
        <v>8</v>
      </c>
      <c r="C1855" s="5">
        <v>17</v>
      </c>
      <c r="D1855" s="5">
        <v>2005</v>
      </c>
      <c r="E1855" s="4">
        <v>38845</v>
      </c>
      <c r="F1855" t="s">
        <v>1839</v>
      </c>
      <c r="G1855" s="3">
        <v>30000000</v>
      </c>
      <c r="H1855" s="3">
        <v>3102550</v>
      </c>
      <c r="I1855" s="3">
        <v>3252550</v>
      </c>
    </row>
    <row r="1856" spans="1:9" x14ac:dyDescent="0.2">
      <c r="A1856" s="5">
        <v>1873</v>
      </c>
      <c r="B1856" s="7">
        <v>12</v>
      </c>
      <c r="C1856" s="5">
        <v>29</v>
      </c>
      <c r="D1856" s="5">
        <v>2006</v>
      </c>
      <c r="E1856" s="4">
        <v>39580</v>
      </c>
      <c r="F1856" t="s">
        <v>1840</v>
      </c>
      <c r="G1856" s="3">
        <v>30000000</v>
      </c>
      <c r="H1856" s="3">
        <v>3005605</v>
      </c>
      <c r="I1856" s="3">
        <v>35891257</v>
      </c>
    </row>
    <row r="1857" spans="1:9" x14ac:dyDescent="0.2">
      <c r="A1857" s="5">
        <v>1874</v>
      </c>
      <c r="B1857" s="7">
        <v>5</v>
      </c>
      <c r="C1857" s="5">
        <v>5</v>
      </c>
      <c r="D1857" s="5">
        <v>2006</v>
      </c>
      <c r="E1857" s="4">
        <v>38842</v>
      </c>
      <c r="F1857" t="s">
        <v>1841</v>
      </c>
      <c r="G1857" s="3">
        <v>30000000</v>
      </c>
      <c r="H1857" s="3">
        <v>669625</v>
      </c>
      <c r="I1857" s="3">
        <v>35869934</v>
      </c>
    </row>
    <row r="1858" spans="1:9" x14ac:dyDescent="0.2">
      <c r="A1858" s="5">
        <v>1875</v>
      </c>
      <c r="B1858" s="7">
        <v>9</v>
      </c>
      <c r="C1858" s="5">
        <v>23</v>
      </c>
      <c r="D1858" s="5">
        <v>2011</v>
      </c>
      <c r="E1858" s="4">
        <v>41222</v>
      </c>
      <c r="F1858" t="s">
        <v>1842</v>
      </c>
      <c r="G1858" s="3">
        <v>30000000</v>
      </c>
      <c r="H1858" s="3">
        <v>538690</v>
      </c>
      <c r="I1858" s="3">
        <v>3721988</v>
      </c>
    </row>
    <row r="1859" spans="1:9" x14ac:dyDescent="0.2">
      <c r="A1859" s="5">
        <v>1876</v>
      </c>
      <c r="B1859" s="7">
        <v>6</v>
      </c>
      <c r="C1859" s="5">
        <v>15</v>
      </c>
      <c r="D1859" s="5">
        <v>2007</v>
      </c>
      <c r="E1859" s="4">
        <v>39513</v>
      </c>
      <c r="F1859" t="s">
        <v>1843</v>
      </c>
      <c r="G1859" s="3">
        <v>30000000</v>
      </c>
      <c r="H1859" s="3">
        <v>480314</v>
      </c>
      <c r="I1859" s="3">
        <v>7755686</v>
      </c>
    </row>
    <row r="1860" spans="1:9" x14ac:dyDescent="0.2">
      <c r="A1860" s="5">
        <v>1877</v>
      </c>
      <c r="B1860" s="7">
        <v>2</v>
      </c>
      <c r="C1860" s="5">
        <v>19</v>
      </c>
      <c r="D1860" s="5">
        <v>2010</v>
      </c>
      <c r="E1860" s="4">
        <v>40726</v>
      </c>
      <c r="F1860" t="s">
        <v>1844</v>
      </c>
      <c r="G1860" s="3">
        <v>30000000</v>
      </c>
      <c r="H1860" s="3">
        <v>201857</v>
      </c>
      <c r="I1860" s="3">
        <v>52339566</v>
      </c>
    </row>
    <row r="1861" spans="1:9" x14ac:dyDescent="0.2">
      <c r="A1861" s="5">
        <v>1878</v>
      </c>
      <c r="B1861" s="7">
        <v>10</v>
      </c>
      <c r="C1861" s="5">
        <v>7</v>
      </c>
      <c r="D1861" s="5">
        <v>2011</v>
      </c>
      <c r="E1861" s="4">
        <v>40734</v>
      </c>
      <c r="F1861" t="s">
        <v>1845</v>
      </c>
      <c r="G1861" s="3">
        <v>30000000</v>
      </c>
      <c r="H1861" s="3">
        <v>135739</v>
      </c>
      <c r="I1861" s="3">
        <v>8593154</v>
      </c>
    </row>
    <row r="1862" spans="1:9" x14ac:dyDescent="0.2">
      <c r="A1862" s="5">
        <v>1879</v>
      </c>
      <c r="B1862" s="7">
        <v>1</v>
      </c>
      <c r="C1862" s="5">
        <v>30</v>
      </c>
      <c r="D1862" s="5">
        <v>2015</v>
      </c>
      <c r="E1862" s="4">
        <v>42887</v>
      </c>
      <c r="F1862" t="s">
        <v>1846</v>
      </c>
      <c r="G1862" s="3">
        <v>30000000</v>
      </c>
      <c r="H1862" s="3">
        <v>3200</v>
      </c>
      <c r="I1862" s="3">
        <v>929157</v>
      </c>
    </row>
    <row r="1863" spans="1:9" x14ac:dyDescent="0.2">
      <c r="A1863" s="5">
        <v>1880</v>
      </c>
      <c r="B1863" s="7">
        <v>6</v>
      </c>
      <c r="C1863" s="5">
        <v>5</v>
      </c>
      <c r="D1863" s="5">
        <v>2015</v>
      </c>
      <c r="E1863" s="4">
        <v>42130</v>
      </c>
      <c r="F1863" t="s">
        <v>1847</v>
      </c>
      <c r="G1863" s="3">
        <v>30000000</v>
      </c>
      <c r="H1863">
        <v>918</v>
      </c>
      <c r="I1863" s="3">
        <v>168832</v>
      </c>
    </row>
    <row r="1864" spans="1:9" x14ac:dyDescent="0.2">
      <c r="A1864" s="5">
        <v>1881</v>
      </c>
      <c r="B1864" s="7">
        <v>12</v>
      </c>
      <c r="C1864" s="5">
        <v>31</v>
      </c>
      <c r="D1864" s="5">
        <v>2010</v>
      </c>
      <c r="E1864" s="4">
        <v>41102</v>
      </c>
      <c r="F1864" t="s">
        <v>1848</v>
      </c>
      <c r="G1864" s="3">
        <v>30000000</v>
      </c>
      <c r="H1864">
        <v>0</v>
      </c>
      <c r="I1864" s="3">
        <v>53048539</v>
      </c>
    </row>
    <row r="1865" spans="1:9" x14ac:dyDescent="0.2">
      <c r="A1865" s="5">
        <v>1882</v>
      </c>
      <c r="B1865" s="7">
        <v>12</v>
      </c>
      <c r="C1865" s="5">
        <v>1</v>
      </c>
      <c r="D1865" s="5">
        <v>2015</v>
      </c>
      <c r="E1865" s="4">
        <v>42016</v>
      </c>
      <c r="F1865" t="s">
        <v>1849</v>
      </c>
      <c r="G1865" s="3">
        <v>30000000</v>
      </c>
      <c r="H1865">
        <v>0</v>
      </c>
      <c r="I1865" s="3">
        <v>25199891</v>
      </c>
    </row>
    <row r="1866" spans="1:9" x14ac:dyDescent="0.2">
      <c r="A1866" s="5">
        <v>1883</v>
      </c>
      <c r="B1866" s="7">
        <v>12</v>
      </c>
      <c r="C1866" s="5">
        <v>14</v>
      </c>
      <c r="D1866" s="5">
        <v>2007</v>
      </c>
      <c r="E1866" s="4">
        <v>39490</v>
      </c>
      <c r="F1866" t="s">
        <v>1850</v>
      </c>
      <c r="G1866" s="3">
        <v>30000000</v>
      </c>
      <c r="H1866">
        <v>0</v>
      </c>
      <c r="I1866" s="3">
        <v>2717302</v>
      </c>
    </row>
    <row r="1867" spans="1:9" x14ac:dyDescent="0.2">
      <c r="A1867" s="5">
        <v>1884</v>
      </c>
      <c r="B1867" s="7">
        <v>3</v>
      </c>
      <c r="C1867" s="5">
        <v>8</v>
      </c>
      <c r="D1867" s="5">
        <v>2016</v>
      </c>
      <c r="E1867" s="4">
        <v>42585</v>
      </c>
      <c r="F1867" t="s">
        <v>1851</v>
      </c>
      <c r="G1867" s="3">
        <v>30000000</v>
      </c>
      <c r="H1867">
        <v>0</v>
      </c>
      <c r="I1867" s="3">
        <v>1841369</v>
      </c>
    </row>
    <row r="1868" spans="1:9" x14ac:dyDescent="0.2">
      <c r="A1868" s="5">
        <v>1885</v>
      </c>
      <c r="B1868" s="7">
        <v>12</v>
      </c>
      <c r="C1868" s="5">
        <v>31</v>
      </c>
      <c r="D1868" s="5">
        <v>2013</v>
      </c>
      <c r="E1868" s="4">
        <v>42197</v>
      </c>
      <c r="F1868" t="s">
        <v>1852</v>
      </c>
      <c r="G1868" s="3">
        <v>30000000</v>
      </c>
      <c r="H1868">
        <v>0</v>
      </c>
      <c r="I1868" s="3">
        <v>143490</v>
      </c>
    </row>
    <row r="1869" spans="1:9" x14ac:dyDescent="0.2">
      <c r="A1869" s="5">
        <v>1886</v>
      </c>
      <c r="B1869" s="7">
        <v>12</v>
      </c>
      <c r="C1869" s="5">
        <v>31</v>
      </c>
      <c r="D1869" s="5">
        <v>2015</v>
      </c>
      <c r="E1869" s="4">
        <v>42928</v>
      </c>
      <c r="F1869" t="s">
        <v>1853</v>
      </c>
      <c r="G1869" s="3">
        <v>30000000</v>
      </c>
      <c r="H1869">
        <v>0</v>
      </c>
      <c r="I1869" s="3">
        <v>141661</v>
      </c>
    </row>
    <row r="1870" spans="1:9" x14ac:dyDescent="0.2">
      <c r="A1870" s="5">
        <v>1887</v>
      </c>
      <c r="B1870" s="7">
        <v>12</v>
      </c>
      <c r="C1870" s="5">
        <v>31</v>
      </c>
      <c r="D1870" s="5">
        <v>2003</v>
      </c>
      <c r="E1870" s="4">
        <v>38545</v>
      </c>
      <c r="F1870" t="s">
        <v>1854</v>
      </c>
      <c r="G1870" s="3">
        <v>30000000</v>
      </c>
      <c r="H1870">
        <v>0</v>
      </c>
      <c r="I1870">
        <v>0</v>
      </c>
    </row>
    <row r="1871" spans="1:9" x14ac:dyDescent="0.2">
      <c r="A1871" s="5">
        <v>1888</v>
      </c>
      <c r="B1871" s="7">
        <v>2</v>
      </c>
      <c r="C1871" s="5">
        <v>24</v>
      </c>
      <c r="D1871" s="5">
        <v>2017</v>
      </c>
      <c r="E1871" s="4">
        <v>43436</v>
      </c>
      <c r="F1871" t="s">
        <v>1855</v>
      </c>
      <c r="G1871" s="3">
        <v>29200000</v>
      </c>
      <c r="H1871" s="3">
        <v>2280004</v>
      </c>
      <c r="I1871" s="3">
        <v>5278519</v>
      </c>
    </row>
    <row r="1872" spans="1:9" x14ac:dyDescent="0.2">
      <c r="A1872" s="5">
        <v>1889</v>
      </c>
      <c r="B1872" s="7">
        <v>5</v>
      </c>
      <c r="C1872" s="5">
        <v>15</v>
      </c>
      <c r="D1872" s="5">
        <v>2015</v>
      </c>
      <c r="E1872" s="4">
        <v>42434</v>
      </c>
      <c r="F1872" t="s">
        <v>1856</v>
      </c>
      <c r="G1872" s="3">
        <v>29000000</v>
      </c>
      <c r="H1872" s="3">
        <v>183785415</v>
      </c>
      <c r="I1872" s="3">
        <v>287130801</v>
      </c>
    </row>
    <row r="1873" spans="1:9" x14ac:dyDescent="0.2">
      <c r="A1873" s="5">
        <v>1890</v>
      </c>
      <c r="B1873" s="7">
        <v>11</v>
      </c>
      <c r="C1873" s="5">
        <v>18</v>
      </c>
      <c r="D1873" s="5">
        <v>2005</v>
      </c>
      <c r="E1873" s="4">
        <v>38879</v>
      </c>
      <c r="F1873" t="s">
        <v>1857</v>
      </c>
      <c r="G1873" s="3">
        <v>29000000</v>
      </c>
      <c r="H1873" s="3">
        <v>119519402</v>
      </c>
      <c r="I1873" s="3">
        <v>187707495</v>
      </c>
    </row>
    <row r="1874" spans="1:9" x14ac:dyDescent="0.2">
      <c r="A1874" s="5">
        <v>1891</v>
      </c>
      <c r="B1874" s="7">
        <v>4</v>
      </c>
      <c r="C1874" s="5">
        <v>8</v>
      </c>
      <c r="D1874" s="5">
        <v>2016</v>
      </c>
      <c r="E1874" s="4">
        <v>42586</v>
      </c>
      <c r="F1874" t="s">
        <v>1858</v>
      </c>
      <c r="G1874" s="3">
        <v>29000000</v>
      </c>
      <c r="H1874" s="3">
        <v>63077560</v>
      </c>
      <c r="I1874" s="3">
        <v>78652395</v>
      </c>
    </row>
    <row r="1875" spans="1:9" x14ac:dyDescent="0.2">
      <c r="A1875" s="5">
        <v>1892</v>
      </c>
      <c r="B1875" s="7">
        <v>12</v>
      </c>
      <c r="C1875" s="5">
        <v>27</v>
      </c>
      <c r="D1875" s="5">
        <v>1995</v>
      </c>
      <c r="E1875" s="4">
        <v>35501</v>
      </c>
      <c r="F1875" t="s">
        <v>1859</v>
      </c>
      <c r="G1875" s="3">
        <v>29000000</v>
      </c>
      <c r="H1875" s="3">
        <v>57141459</v>
      </c>
      <c r="I1875" s="3">
        <v>168841459</v>
      </c>
    </row>
    <row r="1876" spans="1:9" x14ac:dyDescent="0.2">
      <c r="A1876" s="5">
        <v>1893</v>
      </c>
      <c r="B1876" s="7">
        <v>9</v>
      </c>
      <c r="C1876" s="5">
        <v>12</v>
      </c>
      <c r="D1876" s="5">
        <v>2003</v>
      </c>
      <c r="E1876" s="4">
        <v>37964</v>
      </c>
      <c r="F1876" t="s">
        <v>1860</v>
      </c>
      <c r="G1876" s="3">
        <v>29000000</v>
      </c>
      <c r="H1876" s="3">
        <v>56330657</v>
      </c>
      <c r="I1876" s="3">
        <v>97413527</v>
      </c>
    </row>
    <row r="1877" spans="1:9" x14ac:dyDescent="0.2">
      <c r="A1877" s="5">
        <v>1894</v>
      </c>
      <c r="B1877" s="7">
        <v>4</v>
      </c>
      <c r="C1877" s="5">
        <v>14</v>
      </c>
      <c r="D1877" s="5">
        <v>2000</v>
      </c>
      <c r="E1877" s="4">
        <v>36926</v>
      </c>
      <c r="F1877" t="s">
        <v>1861</v>
      </c>
      <c r="G1877" s="3">
        <v>29000000</v>
      </c>
      <c r="H1877" s="3">
        <v>37036404</v>
      </c>
      <c r="I1877" s="3">
        <v>45336404</v>
      </c>
    </row>
    <row r="1878" spans="1:9" x14ac:dyDescent="0.2">
      <c r="A1878" s="5">
        <v>1895</v>
      </c>
      <c r="B1878" s="7">
        <v>8</v>
      </c>
      <c r="C1878" s="5">
        <v>18</v>
      </c>
      <c r="D1878" s="5">
        <v>2017</v>
      </c>
      <c r="E1878" s="4">
        <v>43259</v>
      </c>
      <c r="F1878" t="s">
        <v>1862</v>
      </c>
      <c r="G1878" s="3">
        <v>29000000</v>
      </c>
      <c r="H1878" s="3">
        <v>27696505</v>
      </c>
      <c r="I1878" s="3">
        <v>39130451</v>
      </c>
    </row>
    <row r="1879" spans="1:9" x14ac:dyDescent="0.2">
      <c r="A1879" s="5">
        <v>1896</v>
      </c>
      <c r="B1879" s="7">
        <v>8</v>
      </c>
      <c r="C1879" s="5">
        <v>12</v>
      </c>
      <c r="D1879" s="5">
        <v>2016</v>
      </c>
      <c r="E1879" s="4">
        <v>42712</v>
      </c>
      <c r="F1879" t="s">
        <v>1863</v>
      </c>
      <c r="G1879" s="3">
        <v>29000000</v>
      </c>
      <c r="H1879" s="3">
        <v>27383770</v>
      </c>
      <c r="I1879" s="3">
        <v>44267641</v>
      </c>
    </row>
    <row r="1880" spans="1:9" x14ac:dyDescent="0.2">
      <c r="A1880" s="5">
        <v>1897</v>
      </c>
      <c r="B1880" s="7">
        <v>2</v>
      </c>
      <c r="C1880" s="5">
        <v>13</v>
      </c>
      <c r="D1880" s="5">
        <v>1998</v>
      </c>
      <c r="E1880" s="4">
        <v>36162</v>
      </c>
      <c r="F1880" t="s">
        <v>1864</v>
      </c>
      <c r="G1880" s="3">
        <v>29000000</v>
      </c>
      <c r="H1880" s="3">
        <v>22619589</v>
      </c>
      <c r="I1880" s="3">
        <v>54045832</v>
      </c>
    </row>
    <row r="1881" spans="1:9" x14ac:dyDescent="0.2">
      <c r="A1881" s="5">
        <v>1898</v>
      </c>
      <c r="B1881" s="7">
        <v>12</v>
      </c>
      <c r="C1881" s="5">
        <v>5</v>
      </c>
      <c r="D1881" s="5">
        <v>2008</v>
      </c>
      <c r="E1881" s="4">
        <v>39580</v>
      </c>
      <c r="F1881" t="s">
        <v>1865</v>
      </c>
      <c r="G1881" s="3">
        <v>29000000</v>
      </c>
      <c r="H1881" s="3">
        <v>18622031</v>
      </c>
      <c r="I1881" s="3">
        <v>28452945</v>
      </c>
    </row>
    <row r="1882" spans="1:9" x14ac:dyDescent="0.2">
      <c r="A1882" s="5">
        <v>1899</v>
      </c>
      <c r="B1882" s="7">
        <v>11</v>
      </c>
      <c r="C1882" s="5">
        <v>12</v>
      </c>
      <c r="D1882" s="5">
        <v>2004</v>
      </c>
      <c r="E1882" s="4">
        <v>38332</v>
      </c>
      <c r="F1882" t="s">
        <v>1866</v>
      </c>
      <c r="G1882" s="3">
        <v>29000000</v>
      </c>
      <c r="H1882" s="3">
        <v>17016190</v>
      </c>
      <c r="I1882" s="3">
        <v>24716190</v>
      </c>
    </row>
    <row r="1883" spans="1:9" x14ac:dyDescent="0.2">
      <c r="A1883" s="5">
        <v>1900</v>
      </c>
      <c r="B1883" s="7">
        <v>8</v>
      </c>
      <c r="C1883" s="5">
        <v>23</v>
      </c>
      <c r="D1883" s="5">
        <v>2002</v>
      </c>
      <c r="E1883" s="4">
        <v>37933</v>
      </c>
      <c r="F1883" t="s">
        <v>1867</v>
      </c>
      <c r="G1883" s="3">
        <v>29000000</v>
      </c>
      <c r="H1883" s="3">
        <v>16930185</v>
      </c>
      <c r="I1883" s="3">
        <v>20146150</v>
      </c>
    </row>
    <row r="1884" spans="1:9" x14ac:dyDescent="0.2">
      <c r="A1884" s="5">
        <v>1901</v>
      </c>
      <c r="B1884" s="7">
        <v>12</v>
      </c>
      <c r="C1884" s="5">
        <v>31</v>
      </c>
      <c r="D1884" s="5">
        <v>2002</v>
      </c>
      <c r="E1884" s="4">
        <v>38180</v>
      </c>
      <c r="F1884" t="s">
        <v>1868</v>
      </c>
      <c r="G1884" s="3">
        <v>29000000</v>
      </c>
      <c r="H1884" s="3">
        <v>16007718</v>
      </c>
      <c r="I1884" s="3">
        <v>33013805</v>
      </c>
    </row>
    <row r="1885" spans="1:9" x14ac:dyDescent="0.2">
      <c r="A1885" s="5">
        <v>1902</v>
      </c>
      <c r="B1885" s="7">
        <v>8</v>
      </c>
      <c r="C1885" s="5">
        <v>26</v>
      </c>
      <c r="D1885" s="5">
        <v>2009</v>
      </c>
      <c r="E1885" s="4">
        <v>40582</v>
      </c>
      <c r="F1885" t="s">
        <v>1869</v>
      </c>
      <c r="G1885" s="3">
        <v>29000000</v>
      </c>
      <c r="H1885" s="3">
        <v>7460204</v>
      </c>
      <c r="I1885" s="3">
        <v>10066366</v>
      </c>
    </row>
    <row r="1886" spans="1:9" x14ac:dyDescent="0.2">
      <c r="A1886" s="5">
        <v>1903</v>
      </c>
      <c r="B1886" s="7">
        <v>11</v>
      </c>
      <c r="C1886" s="5">
        <v>6</v>
      </c>
      <c r="D1886" s="5">
        <v>1987</v>
      </c>
      <c r="E1886" s="4">
        <v>31939</v>
      </c>
      <c r="F1886" t="s">
        <v>1870</v>
      </c>
      <c r="G1886" s="3">
        <v>29000000</v>
      </c>
      <c r="H1886" s="3">
        <v>5899797</v>
      </c>
      <c r="I1886" s="3">
        <v>25899797</v>
      </c>
    </row>
    <row r="1887" spans="1:9" x14ac:dyDescent="0.2">
      <c r="A1887" s="5">
        <v>1904</v>
      </c>
      <c r="B1887" s="7">
        <v>1</v>
      </c>
      <c r="C1887" s="5">
        <v>9</v>
      </c>
      <c r="D1887" s="5">
        <v>2009</v>
      </c>
      <c r="E1887" s="4">
        <v>40057</v>
      </c>
      <c r="F1887" t="s">
        <v>1871</v>
      </c>
      <c r="G1887" s="3">
        <v>29000000</v>
      </c>
      <c r="H1887" s="3">
        <v>1733532</v>
      </c>
      <c r="I1887" s="3">
        <v>1733532</v>
      </c>
    </row>
    <row r="1888" spans="1:9" x14ac:dyDescent="0.2">
      <c r="A1888" s="5">
        <v>1905</v>
      </c>
      <c r="B1888" s="7">
        <v>9</v>
      </c>
      <c r="C1888" s="5">
        <v>24</v>
      </c>
      <c r="D1888" s="5">
        <v>1999</v>
      </c>
      <c r="E1888" s="4">
        <v>36869</v>
      </c>
      <c r="F1888" t="s">
        <v>1872</v>
      </c>
      <c r="G1888" s="3">
        <v>28700000</v>
      </c>
      <c r="H1888" s="3">
        <v>4559569</v>
      </c>
      <c r="I1888" s="3">
        <v>4559569</v>
      </c>
    </row>
    <row r="1889" spans="1:9" x14ac:dyDescent="0.2">
      <c r="A1889" s="5">
        <v>1906</v>
      </c>
      <c r="B1889" s="7">
        <v>3</v>
      </c>
      <c r="C1889" s="5">
        <v>4</v>
      </c>
      <c r="D1889" s="5">
        <v>2005</v>
      </c>
      <c r="E1889" s="4">
        <v>38445</v>
      </c>
      <c r="F1889" t="s">
        <v>1873</v>
      </c>
      <c r="G1889" s="3">
        <v>28500000</v>
      </c>
      <c r="H1889" s="3">
        <v>6301131</v>
      </c>
      <c r="I1889" s="3">
        <v>15452978</v>
      </c>
    </row>
    <row r="1890" spans="1:9" x14ac:dyDescent="0.2">
      <c r="A1890" s="5">
        <v>1907</v>
      </c>
      <c r="B1890" s="7">
        <v>11</v>
      </c>
      <c r="C1890" s="5">
        <v>11</v>
      </c>
      <c r="D1890" s="5">
        <v>1992</v>
      </c>
      <c r="E1890" s="4">
        <v>33919</v>
      </c>
      <c r="F1890" t="s">
        <v>1874</v>
      </c>
      <c r="G1890" s="3">
        <v>28000000</v>
      </c>
      <c r="H1890" s="3">
        <v>217350219</v>
      </c>
      <c r="I1890" s="3">
        <v>504050219</v>
      </c>
    </row>
    <row r="1891" spans="1:9" x14ac:dyDescent="0.2">
      <c r="A1891" s="5">
        <v>1908</v>
      </c>
      <c r="B1891" s="7">
        <v>5</v>
      </c>
      <c r="C1891" s="5">
        <v>23</v>
      </c>
      <c r="D1891" s="5">
        <v>1984</v>
      </c>
      <c r="E1891" s="4">
        <v>31356</v>
      </c>
      <c r="F1891" t="s">
        <v>1875</v>
      </c>
      <c r="G1891" s="3">
        <v>28000000</v>
      </c>
      <c r="H1891" s="3">
        <v>179880271</v>
      </c>
      <c r="I1891" s="3">
        <v>333080271</v>
      </c>
    </row>
    <row r="1892" spans="1:9" x14ac:dyDescent="0.2">
      <c r="A1892" s="5">
        <v>1909</v>
      </c>
      <c r="B1892" s="7">
        <v>8</v>
      </c>
      <c r="C1892" s="5">
        <v>14</v>
      </c>
      <c r="D1892" s="5">
        <v>2015</v>
      </c>
      <c r="E1892" s="4">
        <v>42408</v>
      </c>
      <c r="F1892" t="s">
        <v>1876</v>
      </c>
      <c r="G1892" s="3">
        <v>28000000</v>
      </c>
      <c r="H1892" s="3">
        <v>161058685</v>
      </c>
      <c r="I1892" s="3">
        <v>202043881</v>
      </c>
    </row>
    <row r="1893" spans="1:9" x14ac:dyDescent="0.2">
      <c r="A1893" s="5">
        <v>1910</v>
      </c>
      <c r="B1893" s="7">
        <v>7</v>
      </c>
      <c r="C1893" s="5">
        <v>21</v>
      </c>
      <c r="D1893" s="5">
        <v>2017</v>
      </c>
      <c r="E1893" s="4">
        <v>43350</v>
      </c>
      <c r="F1893" t="s">
        <v>1877</v>
      </c>
      <c r="G1893" s="3">
        <v>28000000</v>
      </c>
      <c r="H1893" s="3">
        <v>115088305</v>
      </c>
      <c r="I1893" s="3">
        <v>135656260</v>
      </c>
    </row>
    <row r="1894" spans="1:9" x14ac:dyDescent="0.2">
      <c r="A1894" s="5">
        <v>1911</v>
      </c>
      <c r="B1894" s="7">
        <v>11</v>
      </c>
      <c r="C1894" s="5">
        <v>20</v>
      </c>
      <c r="D1894" s="5">
        <v>1998</v>
      </c>
      <c r="E1894" s="4">
        <v>36383</v>
      </c>
      <c r="F1894" t="s">
        <v>1878</v>
      </c>
      <c r="G1894" s="3">
        <v>28000000</v>
      </c>
      <c r="H1894" s="3">
        <v>100494685</v>
      </c>
      <c r="I1894" s="3">
        <v>140894685</v>
      </c>
    </row>
    <row r="1895" spans="1:9" x14ac:dyDescent="0.2">
      <c r="A1895" s="5">
        <v>1912</v>
      </c>
      <c r="B1895" s="7">
        <v>7</v>
      </c>
      <c r="C1895" s="5">
        <v>15</v>
      </c>
      <c r="D1895" s="5">
        <v>1988</v>
      </c>
      <c r="E1895" s="4">
        <v>32574</v>
      </c>
      <c r="F1895" t="s">
        <v>1879</v>
      </c>
      <c r="G1895" s="3">
        <v>28000000</v>
      </c>
      <c r="H1895" s="3">
        <v>81350242</v>
      </c>
      <c r="I1895" s="3">
        <v>139109346</v>
      </c>
    </row>
    <row r="1896" spans="1:9" x14ac:dyDescent="0.2">
      <c r="A1896" s="5">
        <v>1913</v>
      </c>
      <c r="B1896" s="7">
        <v>4</v>
      </c>
      <c r="C1896" s="5">
        <v>6</v>
      </c>
      <c r="D1896" s="5">
        <v>2001</v>
      </c>
      <c r="E1896" s="4">
        <v>37046</v>
      </c>
      <c r="F1896" t="s">
        <v>1880</v>
      </c>
      <c r="G1896" s="3">
        <v>28000000</v>
      </c>
      <c r="H1896" s="3">
        <v>74058698</v>
      </c>
      <c r="I1896" s="3">
        <v>105159085</v>
      </c>
    </row>
    <row r="1897" spans="1:9" x14ac:dyDescent="0.2">
      <c r="A1897" s="5">
        <v>1914</v>
      </c>
      <c r="B1897" s="7">
        <v>2</v>
      </c>
      <c r="C1897" s="5">
        <v>14</v>
      </c>
      <c r="D1897" s="5">
        <v>2013</v>
      </c>
      <c r="E1897" s="4">
        <v>41672</v>
      </c>
      <c r="F1897" t="s">
        <v>1881</v>
      </c>
      <c r="G1897" s="3">
        <v>28000000</v>
      </c>
      <c r="H1897" s="3">
        <v>71399120</v>
      </c>
      <c r="I1897" s="3">
        <v>94050951</v>
      </c>
    </row>
    <row r="1898" spans="1:9" x14ac:dyDescent="0.2">
      <c r="A1898" s="5">
        <v>1915</v>
      </c>
      <c r="B1898" s="7">
        <v>12</v>
      </c>
      <c r="C1898" s="5">
        <v>11</v>
      </c>
      <c r="D1898" s="5">
        <v>2015</v>
      </c>
      <c r="E1898" s="4">
        <v>42320</v>
      </c>
      <c r="F1898" t="s">
        <v>1882</v>
      </c>
      <c r="G1898" s="3">
        <v>28000000</v>
      </c>
      <c r="H1898" s="3">
        <v>70259870</v>
      </c>
      <c r="I1898" s="3">
        <v>133162752</v>
      </c>
    </row>
    <row r="1899" spans="1:9" x14ac:dyDescent="0.2">
      <c r="A1899" s="5">
        <v>1916</v>
      </c>
      <c r="B1899" s="7">
        <v>11</v>
      </c>
      <c r="C1899" s="5">
        <v>7</v>
      </c>
      <c r="D1899" s="5">
        <v>2008</v>
      </c>
      <c r="E1899" s="4">
        <v>39640</v>
      </c>
      <c r="F1899" t="s">
        <v>1883</v>
      </c>
      <c r="G1899" s="3">
        <v>28000000</v>
      </c>
      <c r="H1899" s="3">
        <v>67300955</v>
      </c>
      <c r="I1899" s="3">
        <v>94500826</v>
      </c>
    </row>
    <row r="1900" spans="1:9" x14ac:dyDescent="0.2">
      <c r="A1900" s="5">
        <v>1917</v>
      </c>
      <c r="B1900" s="7">
        <v>10</v>
      </c>
      <c r="C1900" s="5">
        <v>10</v>
      </c>
      <c r="D1900" s="5">
        <v>2014</v>
      </c>
      <c r="E1900" s="4">
        <v>41922</v>
      </c>
      <c r="F1900" t="s">
        <v>1884</v>
      </c>
      <c r="G1900" s="3">
        <v>28000000</v>
      </c>
      <c r="H1900" s="3">
        <v>66954149</v>
      </c>
      <c r="I1900" s="3">
        <v>101379287</v>
      </c>
    </row>
    <row r="1901" spans="1:9" x14ac:dyDescent="0.2">
      <c r="A1901" s="5">
        <v>1918</v>
      </c>
      <c r="B1901" s="7">
        <v>2</v>
      </c>
      <c r="C1901" s="5">
        <v>6</v>
      </c>
      <c r="D1901" s="5">
        <v>2004</v>
      </c>
      <c r="E1901" s="4">
        <v>38140</v>
      </c>
      <c r="F1901" t="s">
        <v>1885</v>
      </c>
      <c r="G1901" s="3">
        <v>28000000</v>
      </c>
      <c r="H1901" s="3">
        <v>64378093</v>
      </c>
      <c r="I1901" s="3">
        <v>64474705</v>
      </c>
    </row>
    <row r="1902" spans="1:9" x14ac:dyDescent="0.2">
      <c r="A1902" s="5">
        <v>1920</v>
      </c>
      <c r="B1902" s="7">
        <v>1</v>
      </c>
      <c r="C1902" s="5">
        <v>28</v>
      </c>
      <c r="D1902" s="5">
        <v>2013</v>
      </c>
      <c r="E1902" s="4">
        <v>42095</v>
      </c>
      <c r="F1902" t="s">
        <v>1886</v>
      </c>
      <c r="G1902" s="3">
        <v>28000000</v>
      </c>
      <c r="H1902" s="3">
        <v>63914167</v>
      </c>
      <c r="I1902" s="3">
        <v>112914167</v>
      </c>
    </row>
    <row r="1903" spans="1:9" x14ac:dyDescent="0.2">
      <c r="A1903" s="5">
        <v>1921</v>
      </c>
      <c r="B1903" s="7">
        <v>1</v>
      </c>
      <c r="C1903" s="5">
        <v>26</v>
      </c>
      <c r="D1903" s="5">
        <v>2001</v>
      </c>
      <c r="E1903" s="4">
        <v>37653</v>
      </c>
      <c r="F1903" t="s">
        <v>1887</v>
      </c>
      <c r="G1903" s="3">
        <v>28000000</v>
      </c>
      <c r="H1903" s="3">
        <v>60400856</v>
      </c>
      <c r="I1903" s="3">
        <v>94728529</v>
      </c>
    </row>
    <row r="1904" spans="1:9" x14ac:dyDescent="0.2">
      <c r="A1904" s="5">
        <v>1922</v>
      </c>
      <c r="B1904" s="7">
        <v>3</v>
      </c>
      <c r="C1904" s="5">
        <v>19</v>
      </c>
      <c r="D1904" s="5">
        <v>2004</v>
      </c>
      <c r="E1904" s="4">
        <v>38536</v>
      </c>
      <c r="F1904" t="s">
        <v>1888</v>
      </c>
      <c r="G1904" s="3">
        <v>28000000</v>
      </c>
      <c r="H1904" s="3">
        <v>58990765</v>
      </c>
      <c r="I1904" s="3">
        <v>103452875</v>
      </c>
    </row>
    <row r="1905" spans="1:9" x14ac:dyDescent="0.2">
      <c r="A1905" s="5">
        <v>1923</v>
      </c>
      <c r="B1905" s="7">
        <v>6</v>
      </c>
      <c r="C1905" s="5">
        <v>26</v>
      </c>
      <c r="D1905" s="5">
        <v>1981</v>
      </c>
      <c r="E1905" s="4">
        <v>30353</v>
      </c>
      <c r="F1905" t="s">
        <v>1889</v>
      </c>
      <c r="G1905" s="3">
        <v>28000000</v>
      </c>
      <c r="H1905" s="3">
        <v>54800000</v>
      </c>
      <c r="I1905" s="3">
        <v>195300000</v>
      </c>
    </row>
    <row r="1906" spans="1:9" x14ac:dyDescent="0.2">
      <c r="A1906" s="5">
        <v>1924</v>
      </c>
      <c r="B1906" s="7">
        <v>12</v>
      </c>
      <c r="C1906" s="5">
        <v>14</v>
      </c>
      <c r="D1906" s="5">
        <v>2001</v>
      </c>
      <c r="E1906" s="4">
        <v>37299</v>
      </c>
      <c r="F1906" t="s">
        <v>1890</v>
      </c>
      <c r="G1906" s="3">
        <v>28000000</v>
      </c>
      <c r="H1906" s="3">
        <v>52353636</v>
      </c>
      <c r="I1906" s="3">
        <v>71430876</v>
      </c>
    </row>
    <row r="1907" spans="1:9" x14ac:dyDescent="0.2">
      <c r="A1907" s="5">
        <v>1925</v>
      </c>
      <c r="B1907" s="7">
        <v>4</v>
      </c>
      <c r="C1907" s="5">
        <v>25</v>
      </c>
      <c r="D1907" s="5">
        <v>2003</v>
      </c>
      <c r="E1907" s="4">
        <v>38356</v>
      </c>
      <c r="F1907" t="s">
        <v>1891</v>
      </c>
      <c r="G1907" s="3">
        <v>28000000</v>
      </c>
      <c r="H1907" s="3">
        <v>52131264</v>
      </c>
      <c r="I1907" s="3">
        <v>82183683</v>
      </c>
    </row>
    <row r="1908" spans="1:9" x14ac:dyDescent="0.2">
      <c r="A1908" s="5">
        <v>1926</v>
      </c>
      <c r="B1908" s="7">
        <v>10</v>
      </c>
      <c r="C1908" s="5">
        <v>5</v>
      </c>
      <c r="D1908" s="5">
        <v>2001</v>
      </c>
      <c r="E1908" s="4">
        <v>37021</v>
      </c>
      <c r="F1908" t="s">
        <v>1892</v>
      </c>
      <c r="G1908" s="3">
        <v>28000000</v>
      </c>
      <c r="H1908" s="3">
        <v>50255310</v>
      </c>
      <c r="I1908" s="3">
        <v>77477297</v>
      </c>
    </row>
    <row r="1909" spans="1:9" x14ac:dyDescent="0.2">
      <c r="A1909" s="5">
        <v>1927</v>
      </c>
      <c r="B1909" s="7">
        <v>4</v>
      </c>
      <c r="C1909" s="5">
        <v>16</v>
      </c>
      <c r="D1909" s="5">
        <v>2010</v>
      </c>
      <c r="E1909" s="4">
        <v>40637</v>
      </c>
      <c r="F1909" t="s">
        <v>1893</v>
      </c>
      <c r="G1909" s="3">
        <v>28000000</v>
      </c>
      <c r="H1909" s="3">
        <v>48071303</v>
      </c>
      <c r="I1909" s="3">
        <v>97531134</v>
      </c>
    </row>
    <row r="1910" spans="1:9" x14ac:dyDescent="0.2">
      <c r="A1910" s="5">
        <v>1928</v>
      </c>
      <c r="B1910" s="7">
        <v>9</v>
      </c>
      <c r="C1910" s="5">
        <v>28</v>
      </c>
      <c r="D1910" s="5">
        <v>2001</v>
      </c>
      <c r="E1910" s="4">
        <v>37720</v>
      </c>
      <c r="F1910" t="s">
        <v>1894</v>
      </c>
      <c r="G1910" s="3">
        <v>28000000</v>
      </c>
      <c r="H1910" s="3">
        <v>45172250</v>
      </c>
      <c r="I1910" s="3">
        <v>60780981</v>
      </c>
    </row>
    <row r="1911" spans="1:9" x14ac:dyDescent="0.2">
      <c r="A1911" s="5">
        <v>1929</v>
      </c>
      <c r="B1911" s="7">
        <v>9</v>
      </c>
      <c r="C1911" s="5">
        <v>16</v>
      </c>
      <c r="D1911" s="5">
        <v>1994</v>
      </c>
      <c r="E1911" s="4">
        <v>34798</v>
      </c>
      <c r="F1911" t="s">
        <v>1895</v>
      </c>
      <c r="G1911" s="3">
        <v>28000000</v>
      </c>
      <c r="H1911" s="3">
        <v>44853581</v>
      </c>
      <c r="I1911" s="3">
        <v>102053581</v>
      </c>
    </row>
    <row r="1912" spans="1:9" x14ac:dyDescent="0.2">
      <c r="A1912" s="5">
        <v>1930</v>
      </c>
      <c r="B1912" s="7">
        <v>7</v>
      </c>
      <c r="C1912" s="5">
        <v>27</v>
      </c>
      <c r="D1912" s="5">
        <v>2007</v>
      </c>
      <c r="E1912" s="4">
        <v>39879</v>
      </c>
      <c r="F1912" t="s">
        <v>1896</v>
      </c>
      <c r="G1912" s="3">
        <v>28000000</v>
      </c>
      <c r="H1912" s="3">
        <v>43107979</v>
      </c>
      <c r="I1912" s="3">
        <v>91943956</v>
      </c>
    </row>
    <row r="1913" spans="1:9" x14ac:dyDescent="0.2">
      <c r="A1913" s="5">
        <v>1931</v>
      </c>
      <c r="B1913" s="7">
        <v>7</v>
      </c>
      <c r="C1913" s="5">
        <v>16</v>
      </c>
      <c r="D1913" s="5">
        <v>1993</v>
      </c>
      <c r="E1913" s="4">
        <v>34431</v>
      </c>
      <c r="F1913" t="s">
        <v>1897</v>
      </c>
      <c r="G1913" s="3">
        <v>28000000</v>
      </c>
      <c r="H1913" s="3">
        <v>39360491</v>
      </c>
      <c r="I1913" s="3">
        <v>39360491</v>
      </c>
    </row>
    <row r="1914" spans="1:9" x14ac:dyDescent="0.2">
      <c r="A1914" s="5">
        <v>1932</v>
      </c>
      <c r="B1914" s="7">
        <v>11</v>
      </c>
      <c r="C1914" s="5">
        <v>11</v>
      </c>
      <c r="D1914" s="5">
        <v>2005</v>
      </c>
      <c r="E1914" s="4">
        <v>38667</v>
      </c>
      <c r="F1914" t="s">
        <v>1898</v>
      </c>
      <c r="G1914" s="3">
        <v>28000000</v>
      </c>
      <c r="H1914" s="3">
        <v>38372662</v>
      </c>
      <c r="I1914" s="3">
        <v>126549607</v>
      </c>
    </row>
    <row r="1915" spans="1:9" x14ac:dyDescent="0.2">
      <c r="A1915" s="5">
        <v>1933</v>
      </c>
      <c r="B1915" s="7">
        <v>8</v>
      </c>
      <c r="C1915" s="5">
        <v>12</v>
      </c>
      <c r="D1915" s="5">
        <v>2011</v>
      </c>
      <c r="E1915" s="4">
        <v>40885</v>
      </c>
      <c r="F1915" t="s">
        <v>1899</v>
      </c>
      <c r="G1915" s="3">
        <v>28000000</v>
      </c>
      <c r="H1915" s="3">
        <v>37053924</v>
      </c>
      <c r="I1915" s="3">
        <v>40966716</v>
      </c>
    </row>
    <row r="1916" spans="1:9" x14ac:dyDescent="0.2">
      <c r="A1916" s="5">
        <v>1934</v>
      </c>
      <c r="B1916" s="7">
        <v>12</v>
      </c>
      <c r="C1916" s="5">
        <v>22</v>
      </c>
      <c r="D1916" s="5">
        <v>2000</v>
      </c>
      <c r="E1916" s="4">
        <v>37176</v>
      </c>
      <c r="F1916" t="s">
        <v>1900</v>
      </c>
      <c r="G1916" s="3">
        <v>28000000</v>
      </c>
      <c r="H1916" s="3">
        <v>33000377</v>
      </c>
      <c r="I1916" s="3">
        <v>33000377</v>
      </c>
    </row>
    <row r="1917" spans="1:9" x14ac:dyDescent="0.2">
      <c r="A1917" s="5">
        <v>1935</v>
      </c>
      <c r="B1917" s="7">
        <v>6</v>
      </c>
      <c r="C1917" s="5">
        <v>25</v>
      </c>
      <c r="D1917" s="5">
        <v>1982</v>
      </c>
      <c r="E1917" s="4">
        <v>30687</v>
      </c>
      <c r="F1917" t="s">
        <v>1901</v>
      </c>
      <c r="G1917" s="3">
        <v>28000000</v>
      </c>
      <c r="H1917" s="3">
        <v>32656328</v>
      </c>
      <c r="I1917" s="3">
        <v>33139618</v>
      </c>
    </row>
    <row r="1918" spans="1:9" x14ac:dyDescent="0.2">
      <c r="A1918" s="5">
        <v>1936</v>
      </c>
      <c r="B1918" s="7">
        <v>4</v>
      </c>
      <c r="C1918" s="5">
        <v>7</v>
      </c>
      <c r="D1918" s="5">
        <v>1995</v>
      </c>
      <c r="E1918" s="4">
        <v>34884</v>
      </c>
      <c r="F1918" t="s">
        <v>1902</v>
      </c>
      <c r="G1918" s="3">
        <v>28000000</v>
      </c>
      <c r="H1918" s="3">
        <v>31390587</v>
      </c>
      <c r="I1918" s="3">
        <v>31390587</v>
      </c>
    </row>
    <row r="1919" spans="1:9" x14ac:dyDescent="0.2">
      <c r="A1919" s="5">
        <v>1937</v>
      </c>
      <c r="B1919" s="7">
        <v>2</v>
      </c>
      <c r="C1919" s="5">
        <v>21</v>
      </c>
      <c r="D1919" s="5">
        <v>2014</v>
      </c>
      <c r="E1919" s="4">
        <v>42249</v>
      </c>
      <c r="F1919" t="s">
        <v>1903</v>
      </c>
      <c r="G1919" s="3">
        <v>28000000</v>
      </c>
      <c r="H1919" s="3">
        <v>30697999</v>
      </c>
      <c r="I1919" s="3">
        <v>38959900</v>
      </c>
    </row>
    <row r="1920" spans="1:9" x14ac:dyDescent="0.2">
      <c r="A1920" s="5">
        <v>1938</v>
      </c>
      <c r="B1920" s="7">
        <v>8</v>
      </c>
      <c r="C1920" s="5">
        <v>16</v>
      </c>
      <c r="D1920" s="5">
        <v>2013</v>
      </c>
      <c r="E1920" s="4">
        <v>41737</v>
      </c>
      <c r="F1920" t="s">
        <v>1904</v>
      </c>
      <c r="G1920" s="3">
        <v>28000000</v>
      </c>
      <c r="H1920" s="3">
        <v>28795985</v>
      </c>
      <c r="I1920" s="3">
        <v>63129909</v>
      </c>
    </row>
    <row r="1921" spans="1:9" x14ac:dyDescent="0.2">
      <c r="A1921" s="5">
        <v>1939</v>
      </c>
      <c r="B1921" s="7">
        <v>10</v>
      </c>
      <c r="C1921" s="5">
        <v>12</v>
      </c>
      <c r="D1921" s="5">
        <v>2007</v>
      </c>
      <c r="E1921" s="4">
        <v>39426</v>
      </c>
      <c r="F1921" t="s">
        <v>1905</v>
      </c>
      <c r="G1921" s="3">
        <v>28000000</v>
      </c>
      <c r="H1921" s="3">
        <v>28563179</v>
      </c>
      <c r="I1921" s="3">
        <v>55307857</v>
      </c>
    </row>
    <row r="1922" spans="1:9" x14ac:dyDescent="0.2">
      <c r="A1922" s="5">
        <v>1940</v>
      </c>
      <c r="B1922" s="7">
        <v>9</v>
      </c>
      <c r="C1922" s="5">
        <v>19</v>
      </c>
      <c r="D1922" s="5">
        <v>2014</v>
      </c>
      <c r="E1922" s="4">
        <v>42194</v>
      </c>
      <c r="F1922" t="s">
        <v>1906</v>
      </c>
      <c r="G1922" s="3">
        <v>28000000</v>
      </c>
      <c r="H1922" s="3">
        <v>26017685</v>
      </c>
      <c r="I1922" s="3">
        <v>62108587</v>
      </c>
    </row>
    <row r="1923" spans="1:9" x14ac:dyDescent="0.2">
      <c r="A1923" s="5">
        <v>1941</v>
      </c>
      <c r="B1923" s="7">
        <v>1</v>
      </c>
      <c r="C1923" s="5">
        <v>15</v>
      </c>
      <c r="D1923" s="5">
        <v>2010</v>
      </c>
      <c r="E1923" s="4">
        <v>40603</v>
      </c>
      <c r="F1923" t="s">
        <v>1907</v>
      </c>
      <c r="G1923" s="3">
        <v>28000000</v>
      </c>
      <c r="H1923" s="3">
        <v>24307106</v>
      </c>
      <c r="I1923" s="3">
        <v>46752858</v>
      </c>
    </row>
    <row r="1924" spans="1:9" x14ac:dyDescent="0.2">
      <c r="A1924" s="5">
        <v>1942</v>
      </c>
      <c r="B1924" s="7">
        <v>4</v>
      </c>
      <c r="C1924" s="5">
        <v>25</v>
      </c>
      <c r="D1924" s="5">
        <v>2014</v>
      </c>
      <c r="E1924" s="4">
        <v>42373</v>
      </c>
      <c r="F1924" t="s">
        <v>1908</v>
      </c>
      <c r="G1924" s="3">
        <v>28000000</v>
      </c>
      <c r="H1924" s="3">
        <v>20396829</v>
      </c>
      <c r="I1924" s="3">
        <v>73421224</v>
      </c>
    </row>
    <row r="1925" spans="1:9" x14ac:dyDescent="0.2">
      <c r="A1925" s="5">
        <v>1943</v>
      </c>
      <c r="B1925" s="7">
        <v>5</v>
      </c>
      <c r="C1925" s="5">
        <v>12</v>
      </c>
      <c r="D1925" s="5">
        <v>2006</v>
      </c>
      <c r="E1925" s="4">
        <v>39056</v>
      </c>
      <c r="F1925" t="s">
        <v>1909</v>
      </c>
      <c r="G1925" s="3">
        <v>28000000</v>
      </c>
      <c r="H1925" s="3">
        <v>17326650</v>
      </c>
      <c r="I1925" s="3">
        <v>38159905</v>
      </c>
    </row>
    <row r="1926" spans="1:9" x14ac:dyDescent="0.2">
      <c r="A1926" s="5">
        <v>1944</v>
      </c>
      <c r="B1926" s="7">
        <v>10</v>
      </c>
      <c r="C1926" s="5">
        <v>13</v>
      </c>
      <c r="D1926" s="5">
        <v>2000</v>
      </c>
      <c r="E1926" s="4">
        <v>36901</v>
      </c>
      <c r="F1926" t="s">
        <v>1910</v>
      </c>
      <c r="G1926" s="3">
        <v>28000000</v>
      </c>
      <c r="H1926" s="3">
        <v>16779636</v>
      </c>
      <c r="I1926" s="3">
        <v>31320293</v>
      </c>
    </row>
    <row r="1927" spans="1:9" x14ac:dyDescent="0.2">
      <c r="A1927" s="5">
        <v>1945</v>
      </c>
      <c r="B1927" s="7">
        <v>8</v>
      </c>
      <c r="C1927" s="5">
        <v>21</v>
      </c>
      <c r="D1927" s="5">
        <v>2015</v>
      </c>
      <c r="E1927" s="4">
        <v>42621</v>
      </c>
      <c r="F1927" t="s">
        <v>1911</v>
      </c>
      <c r="G1927" s="3">
        <v>28000000</v>
      </c>
      <c r="H1927" s="3">
        <v>14439985</v>
      </c>
      <c r="I1927" s="3">
        <v>30295076</v>
      </c>
    </row>
    <row r="1928" spans="1:9" x14ac:dyDescent="0.2">
      <c r="A1928" s="5">
        <v>1946</v>
      </c>
      <c r="B1928" s="7">
        <v>4</v>
      </c>
      <c r="C1928" s="5">
        <v>18</v>
      </c>
      <c r="D1928" s="5">
        <v>2003</v>
      </c>
      <c r="E1928" s="4">
        <v>38142</v>
      </c>
      <c r="F1928" t="s">
        <v>1912</v>
      </c>
      <c r="G1928" s="3">
        <v>28000000</v>
      </c>
      <c r="H1928" s="3">
        <v>11689053</v>
      </c>
      <c r="I1928" s="3">
        <v>39134983</v>
      </c>
    </row>
    <row r="1929" spans="1:9" x14ac:dyDescent="0.2">
      <c r="A1929" s="5">
        <v>1947</v>
      </c>
      <c r="B1929" s="7">
        <v>2</v>
      </c>
      <c r="C1929" s="5">
        <v>5</v>
      </c>
      <c r="D1929" s="5">
        <v>2016</v>
      </c>
      <c r="E1929" s="4">
        <v>42492</v>
      </c>
      <c r="F1929" t="s">
        <v>1913</v>
      </c>
      <c r="G1929" s="3">
        <v>28000000</v>
      </c>
      <c r="H1929" s="3">
        <v>10907291</v>
      </c>
      <c r="I1929" s="3">
        <v>16311335</v>
      </c>
    </row>
    <row r="1930" spans="1:9" x14ac:dyDescent="0.2">
      <c r="A1930" s="5">
        <v>1948</v>
      </c>
      <c r="B1930" s="7">
        <v>10</v>
      </c>
      <c r="C1930" s="5">
        <v>1</v>
      </c>
      <c r="D1930" s="5">
        <v>1999</v>
      </c>
      <c r="E1930" s="4">
        <v>36170</v>
      </c>
      <c r="F1930" t="s">
        <v>1914</v>
      </c>
      <c r="G1930" s="3">
        <v>28000000</v>
      </c>
      <c r="H1930" s="3">
        <v>8891623</v>
      </c>
      <c r="I1930" s="3">
        <v>8891623</v>
      </c>
    </row>
    <row r="1931" spans="1:9" x14ac:dyDescent="0.2">
      <c r="A1931" s="5">
        <v>1949</v>
      </c>
      <c r="B1931" s="7">
        <v>8</v>
      </c>
      <c r="C1931" s="5">
        <v>24</v>
      </c>
      <c r="D1931" s="5">
        <v>2001</v>
      </c>
      <c r="E1931" s="4">
        <v>37598</v>
      </c>
      <c r="F1931" t="s">
        <v>1915</v>
      </c>
      <c r="G1931" s="3">
        <v>28000000</v>
      </c>
      <c r="H1931" s="3">
        <v>8434601</v>
      </c>
      <c r="I1931" s="3">
        <v>8434601</v>
      </c>
    </row>
    <row r="1932" spans="1:9" x14ac:dyDescent="0.2">
      <c r="A1932" s="5">
        <v>1950</v>
      </c>
      <c r="B1932" s="7">
        <v>7</v>
      </c>
      <c r="C1932" s="5">
        <v>11</v>
      </c>
      <c r="D1932" s="5">
        <v>1997</v>
      </c>
      <c r="E1932" s="4">
        <v>35741</v>
      </c>
      <c r="F1932" t="s">
        <v>1916</v>
      </c>
      <c r="G1932" s="3">
        <v>28000000</v>
      </c>
      <c r="H1932" s="3">
        <v>8165213</v>
      </c>
      <c r="I1932" s="3">
        <v>8165213</v>
      </c>
    </row>
    <row r="1933" spans="1:9" x14ac:dyDescent="0.2">
      <c r="A1933" s="5">
        <v>1951</v>
      </c>
      <c r="B1933" s="7">
        <v>10</v>
      </c>
      <c r="C1933" s="5">
        <v>30</v>
      </c>
      <c r="D1933" s="5">
        <v>2015</v>
      </c>
      <c r="E1933" s="4">
        <v>42896</v>
      </c>
      <c r="F1933" t="s">
        <v>1917</v>
      </c>
      <c r="G1933" s="3">
        <v>28000000</v>
      </c>
      <c r="H1933" s="3">
        <v>7002261</v>
      </c>
      <c r="I1933" s="3">
        <v>8592432</v>
      </c>
    </row>
    <row r="1934" spans="1:9" x14ac:dyDescent="0.2">
      <c r="A1934" s="5">
        <v>1952</v>
      </c>
      <c r="B1934" s="7">
        <v>12</v>
      </c>
      <c r="C1934" s="5">
        <v>25</v>
      </c>
      <c r="D1934" s="5">
        <v>1997</v>
      </c>
      <c r="E1934" s="4">
        <v>36172</v>
      </c>
      <c r="F1934" t="s">
        <v>1918</v>
      </c>
      <c r="G1934" s="3">
        <v>28000000</v>
      </c>
      <c r="H1934" s="3">
        <v>5686694</v>
      </c>
      <c r="I1934" s="3">
        <v>5686694</v>
      </c>
    </row>
    <row r="1935" spans="1:9" x14ac:dyDescent="0.2">
      <c r="A1935" s="5">
        <v>1953</v>
      </c>
      <c r="B1935" s="7">
        <v>10</v>
      </c>
      <c r="C1935" s="5">
        <v>3</v>
      </c>
      <c r="D1935" s="5">
        <v>2008</v>
      </c>
      <c r="E1935" s="4">
        <v>39517</v>
      </c>
      <c r="F1935" t="s">
        <v>1919</v>
      </c>
      <c r="G1935" s="3">
        <v>28000000</v>
      </c>
      <c r="H1935" s="3">
        <v>2775593</v>
      </c>
      <c r="I1935" s="3">
        <v>12031443</v>
      </c>
    </row>
    <row r="1936" spans="1:9" x14ac:dyDescent="0.2">
      <c r="A1936" s="5">
        <v>1954</v>
      </c>
      <c r="B1936" s="7">
        <v>12</v>
      </c>
      <c r="C1936" s="5">
        <v>31</v>
      </c>
      <c r="D1936" s="5">
        <v>2007</v>
      </c>
      <c r="E1936" s="4">
        <v>40006</v>
      </c>
      <c r="F1936" t="s">
        <v>1920</v>
      </c>
      <c r="G1936" s="3">
        <v>28000000</v>
      </c>
      <c r="H1936">
        <v>0</v>
      </c>
      <c r="I1936" s="3">
        <v>22860477</v>
      </c>
    </row>
    <row r="1937" spans="1:9" x14ac:dyDescent="0.2">
      <c r="A1937" s="5">
        <v>1955</v>
      </c>
      <c r="B1937" s="7">
        <v>6</v>
      </c>
      <c r="C1937" s="5">
        <v>1</v>
      </c>
      <c r="D1937" s="5">
        <v>2007</v>
      </c>
      <c r="E1937" s="4">
        <v>39088</v>
      </c>
      <c r="F1937" t="s">
        <v>1921</v>
      </c>
      <c r="G1937" s="3">
        <v>27500000</v>
      </c>
      <c r="H1937" s="3">
        <v>148761765</v>
      </c>
      <c r="I1937" s="3">
        <v>219265952</v>
      </c>
    </row>
    <row r="1938" spans="1:9" x14ac:dyDescent="0.2">
      <c r="A1938" s="5">
        <v>1956</v>
      </c>
      <c r="B1938" s="7">
        <v>6</v>
      </c>
      <c r="C1938" s="5">
        <v>10</v>
      </c>
      <c r="D1938" s="5">
        <v>1983</v>
      </c>
      <c r="E1938" s="4">
        <v>30595</v>
      </c>
      <c r="F1938" t="s">
        <v>1922</v>
      </c>
      <c r="G1938" s="3">
        <v>27500000</v>
      </c>
      <c r="H1938" s="3">
        <v>67900000</v>
      </c>
      <c r="I1938" s="3">
        <v>187500000</v>
      </c>
    </row>
    <row r="1939" spans="1:9" x14ac:dyDescent="0.2">
      <c r="A1939" s="5">
        <v>1957</v>
      </c>
      <c r="B1939" s="7">
        <v>6</v>
      </c>
      <c r="C1939" s="5">
        <v>26</v>
      </c>
      <c r="D1939" s="5">
        <v>2009</v>
      </c>
      <c r="E1939" s="4">
        <v>40580</v>
      </c>
      <c r="F1939" t="s">
        <v>1923</v>
      </c>
      <c r="G1939" s="3">
        <v>27500000</v>
      </c>
      <c r="H1939" s="3">
        <v>49200230</v>
      </c>
      <c r="I1939" s="3">
        <v>96673002</v>
      </c>
    </row>
    <row r="1940" spans="1:9" x14ac:dyDescent="0.2">
      <c r="A1940" s="5">
        <v>1958</v>
      </c>
      <c r="B1940" s="7">
        <v>2</v>
      </c>
      <c r="C1940" s="5">
        <v>8</v>
      </c>
      <c r="D1940" s="5">
        <v>2008</v>
      </c>
      <c r="E1940" s="4">
        <v>39662</v>
      </c>
      <c r="F1940" t="s">
        <v>1924</v>
      </c>
      <c r="G1940" s="3">
        <v>27500000</v>
      </c>
      <c r="H1940" s="3">
        <v>42436517</v>
      </c>
      <c r="I1940" s="3">
        <v>43607627</v>
      </c>
    </row>
    <row r="1941" spans="1:9" x14ac:dyDescent="0.2">
      <c r="A1941" s="5">
        <v>1959</v>
      </c>
      <c r="B1941" s="7">
        <v>1</v>
      </c>
      <c r="C1941" s="5">
        <v>13</v>
      </c>
      <c r="D1941" s="5">
        <v>2012</v>
      </c>
      <c r="E1941" s="4">
        <v>41275</v>
      </c>
      <c r="F1941" t="s">
        <v>1925</v>
      </c>
      <c r="G1941" s="3">
        <v>27500000</v>
      </c>
      <c r="H1941" s="3">
        <v>30932113</v>
      </c>
      <c r="I1941" s="3">
        <v>31157914</v>
      </c>
    </row>
    <row r="1942" spans="1:9" x14ac:dyDescent="0.2">
      <c r="A1942" s="5">
        <v>1960</v>
      </c>
      <c r="B1942" s="7">
        <v>12</v>
      </c>
      <c r="C1942" s="5">
        <v>14</v>
      </c>
      <c r="D1942" s="5">
        <v>1984</v>
      </c>
      <c r="E1942" s="4">
        <v>31090</v>
      </c>
      <c r="F1942" t="s">
        <v>1926</v>
      </c>
      <c r="G1942" s="3">
        <v>27500000</v>
      </c>
      <c r="H1942" s="3">
        <v>27187653</v>
      </c>
      <c r="I1942" s="3">
        <v>27187653</v>
      </c>
    </row>
    <row r="1943" spans="1:9" x14ac:dyDescent="0.2">
      <c r="A1943" s="5">
        <v>1961</v>
      </c>
      <c r="B1943" s="7">
        <v>12</v>
      </c>
      <c r="C1943" s="5">
        <v>25</v>
      </c>
      <c r="D1943" s="5">
        <v>2006</v>
      </c>
      <c r="E1943" s="4">
        <v>39459</v>
      </c>
      <c r="F1943" t="s">
        <v>1927</v>
      </c>
      <c r="G1943" s="3">
        <v>27500000</v>
      </c>
      <c r="H1943" s="3">
        <v>17510118</v>
      </c>
      <c r="I1943" s="3">
        <v>50578411</v>
      </c>
    </row>
    <row r="1944" spans="1:9" x14ac:dyDescent="0.2">
      <c r="A1944" s="5">
        <v>1962</v>
      </c>
      <c r="B1944" s="7">
        <v>10</v>
      </c>
      <c r="C1944" s="5">
        <v>19</v>
      </c>
      <c r="D1944" s="5">
        <v>2007</v>
      </c>
      <c r="E1944" s="4">
        <v>39639</v>
      </c>
      <c r="F1944" t="s">
        <v>1928</v>
      </c>
      <c r="G1944" s="3">
        <v>27500000</v>
      </c>
      <c r="H1944" s="3">
        <v>9736045</v>
      </c>
      <c r="I1944" s="3">
        <v>26939925</v>
      </c>
    </row>
    <row r="1945" spans="1:9" x14ac:dyDescent="0.2">
      <c r="A1945" s="5">
        <v>1963</v>
      </c>
      <c r="B1945" s="7">
        <v>10</v>
      </c>
      <c r="C1945" s="5">
        <v>28</v>
      </c>
      <c r="D1945" s="5">
        <v>2011</v>
      </c>
      <c r="E1945" s="4">
        <v>41374</v>
      </c>
      <c r="F1945" t="s">
        <v>1929</v>
      </c>
      <c r="G1945" s="3">
        <v>27500000</v>
      </c>
      <c r="H1945" s="3">
        <v>4463292</v>
      </c>
      <c r="I1945" s="3">
        <v>15815509</v>
      </c>
    </row>
    <row r="1946" spans="1:9" x14ac:dyDescent="0.2">
      <c r="A1946" s="5">
        <v>1964</v>
      </c>
      <c r="B1946" s="7">
        <v>3</v>
      </c>
      <c r="C1946" s="5">
        <v>18</v>
      </c>
      <c r="D1946" s="5">
        <v>2011</v>
      </c>
      <c r="E1946" s="4">
        <v>41063</v>
      </c>
      <c r="F1946" t="s">
        <v>1930</v>
      </c>
      <c r="G1946" s="3">
        <v>27000000</v>
      </c>
      <c r="H1946" s="3">
        <v>79249455</v>
      </c>
      <c r="I1946" s="3">
        <v>155564919</v>
      </c>
    </row>
    <row r="1947" spans="1:9" x14ac:dyDescent="0.2">
      <c r="A1947" s="5">
        <v>1965</v>
      </c>
      <c r="B1947" s="7">
        <v>12</v>
      </c>
      <c r="C1947" s="5">
        <v>6</v>
      </c>
      <c r="D1947" s="5">
        <v>1991</v>
      </c>
      <c r="E1947" s="4">
        <v>33401</v>
      </c>
      <c r="F1947" t="s">
        <v>1931</v>
      </c>
      <c r="G1947" s="3">
        <v>27000000</v>
      </c>
      <c r="H1947" s="3">
        <v>74888996</v>
      </c>
      <c r="I1947" s="3">
        <v>96900000</v>
      </c>
    </row>
    <row r="1948" spans="1:9" x14ac:dyDescent="0.2">
      <c r="A1948" s="5">
        <v>1966</v>
      </c>
      <c r="B1948" s="7">
        <v>6</v>
      </c>
      <c r="C1948" s="5">
        <v>7</v>
      </c>
      <c r="D1948" s="5">
        <v>2002</v>
      </c>
      <c r="E1948" s="4">
        <v>37443</v>
      </c>
      <c r="F1948" t="s">
        <v>1932</v>
      </c>
      <c r="G1948" s="3">
        <v>27000000</v>
      </c>
      <c r="H1948" s="3">
        <v>69586544</v>
      </c>
      <c r="I1948" s="3">
        <v>73826768</v>
      </c>
    </row>
    <row r="1949" spans="1:9" x14ac:dyDescent="0.2">
      <c r="A1949" s="5">
        <v>1967</v>
      </c>
      <c r="B1949" s="7">
        <v>10</v>
      </c>
      <c r="C1949" s="5">
        <v>3</v>
      </c>
      <c r="D1949" s="5">
        <v>1997</v>
      </c>
      <c r="E1949" s="4">
        <v>35499</v>
      </c>
      <c r="F1949" t="s">
        <v>1933</v>
      </c>
      <c r="G1949" s="3">
        <v>27000000</v>
      </c>
      <c r="H1949" s="3">
        <v>60527873</v>
      </c>
      <c r="I1949" s="3">
        <v>60527873</v>
      </c>
    </row>
    <row r="1950" spans="1:9" x14ac:dyDescent="0.2">
      <c r="A1950" s="5">
        <v>1968</v>
      </c>
      <c r="B1950" s="7">
        <v>6</v>
      </c>
      <c r="C1950" s="5">
        <v>20</v>
      </c>
      <c r="D1950" s="5">
        <v>1980</v>
      </c>
      <c r="E1950" s="4">
        <v>29804</v>
      </c>
      <c r="F1950" t="s">
        <v>1934</v>
      </c>
      <c r="G1950" s="3">
        <v>27000000</v>
      </c>
      <c r="H1950" s="3">
        <v>57229890</v>
      </c>
      <c r="I1950" s="3">
        <v>57229890</v>
      </c>
    </row>
    <row r="1951" spans="1:9" x14ac:dyDescent="0.2">
      <c r="A1951" s="5">
        <v>1969</v>
      </c>
      <c r="B1951" s="7">
        <v>12</v>
      </c>
      <c r="C1951" s="5">
        <v>25</v>
      </c>
      <c r="D1951" s="5">
        <v>1994</v>
      </c>
      <c r="E1951" s="4">
        <v>35076</v>
      </c>
      <c r="F1951" t="s">
        <v>82</v>
      </c>
      <c r="G1951" s="3">
        <v>27000000</v>
      </c>
      <c r="H1951" s="3">
        <v>44342956</v>
      </c>
      <c r="I1951" s="3">
        <v>44342956</v>
      </c>
    </row>
    <row r="1952" spans="1:9" x14ac:dyDescent="0.2">
      <c r="A1952" s="5">
        <v>1970</v>
      </c>
      <c r="B1952" s="7">
        <v>8</v>
      </c>
      <c r="C1952" s="5">
        <v>6</v>
      </c>
      <c r="D1952" s="5">
        <v>2008</v>
      </c>
      <c r="E1952" s="4">
        <v>39607</v>
      </c>
      <c r="F1952" t="s">
        <v>1935</v>
      </c>
      <c r="G1952" s="3">
        <v>27000000</v>
      </c>
      <c r="H1952" s="3">
        <v>44089964</v>
      </c>
      <c r="I1952" s="3">
        <v>44270131</v>
      </c>
    </row>
    <row r="1953" spans="1:9" x14ac:dyDescent="0.2">
      <c r="A1953" s="5">
        <v>1971</v>
      </c>
      <c r="B1953" s="7">
        <v>5</v>
      </c>
      <c r="C1953" s="5">
        <v>13</v>
      </c>
      <c r="D1953" s="5">
        <v>2016</v>
      </c>
      <c r="E1953" s="4">
        <v>42740</v>
      </c>
      <c r="F1953" t="s">
        <v>1936</v>
      </c>
      <c r="G1953" s="3">
        <v>27000000</v>
      </c>
      <c r="H1953" s="3">
        <v>41012075</v>
      </c>
      <c r="I1953" s="3">
        <v>93469699</v>
      </c>
    </row>
    <row r="1954" spans="1:9" x14ac:dyDescent="0.2">
      <c r="A1954" s="5">
        <v>1972</v>
      </c>
      <c r="B1954" s="7">
        <v>5</v>
      </c>
      <c r="C1954" s="5">
        <v>17</v>
      </c>
      <c r="D1954" s="5">
        <v>2002</v>
      </c>
      <c r="E1954" s="4">
        <v>37746</v>
      </c>
      <c r="F1954" t="s">
        <v>1937</v>
      </c>
      <c r="G1954" s="3">
        <v>27000000</v>
      </c>
      <c r="H1954" s="3">
        <v>40803000</v>
      </c>
      <c r="I1954" s="3">
        <v>130759651</v>
      </c>
    </row>
    <row r="1955" spans="1:9" x14ac:dyDescent="0.2">
      <c r="A1955" s="5">
        <v>1973</v>
      </c>
      <c r="B1955" s="7">
        <v>8</v>
      </c>
      <c r="C1955" s="5">
        <v>19</v>
      </c>
      <c r="D1955" s="5">
        <v>2011</v>
      </c>
      <c r="E1955" s="4">
        <v>41098</v>
      </c>
      <c r="F1955" t="s">
        <v>1938</v>
      </c>
      <c r="G1955" s="3">
        <v>27000000</v>
      </c>
      <c r="H1955" s="3">
        <v>38536376</v>
      </c>
      <c r="I1955" s="3">
        <v>80681183</v>
      </c>
    </row>
    <row r="1956" spans="1:9" x14ac:dyDescent="0.2">
      <c r="A1956" s="5">
        <v>1974</v>
      </c>
      <c r="B1956" s="7">
        <v>7</v>
      </c>
      <c r="C1956" s="5">
        <v>16</v>
      </c>
      <c r="D1956" s="5">
        <v>1999</v>
      </c>
      <c r="E1956" s="4">
        <v>36623</v>
      </c>
      <c r="F1956" t="s">
        <v>1939</v>
      </c>
      <c r="G1956" s="3">
        <v>27000000</v>
      </c>
      <c r="H1956" s="3">
        <v>31770413</v>
      </c>
      <c r="I1956" s="3">
        <v>31770413</v>
      </c>
    </row>
    <row r="1957" spans="1:9" x14ac:dyDescent="0.2">
      <c r="A1957" s="5">
        <v>1975</v>
      </c>
      <c r="B1957" s="7">
        <v>4</v>
      </c>
      <c r="C1957" s="5">
        <v>7</v>
      </c>
      <c r="D1957" s="5">
        <v>2006</v>
      </c>
      <c r="E1957" s="4">
        <v>38902</v>
      </c>
      <c r="F1957" t="s">
        <v>1940</v>
      </c>
      <c r="G1957" s="3">
        <v>27000000</v>
      </c>
      <c r="H1957" s="3">
        <v>22495466</v>
      </c>
      <c r="I1957" s="3">
        <v>55495466</v>
      </c>
    </row>
    <row r="1958" spans="1:9" x14ac:dyDescent="0.2">
      <c r="A1958" s="5">
        <v>1976</v>
      </c>
      <c r="B1958" s="7">
        <v>10</v>
      </c>
      <c r="C1958" s="5">
        <v>21</v>
      </c>
      <c r="D1958" s="5">
        <v>1983</v>
      </c>
      <c r="E1958" s="4">
        <v>30935</v>
      </c>
      <c r="F1958" t="s">
        <v>1941</v>
      </c>
      <c r="G1958" s="3">
        <v>27000000</v>
      </c>
      <c r="H1958" s="3">
        <v>21500000</v>
      </c>
      <c r="I1958" s="3">
        <v>21500000</v>
      </c>
    </row>
    <row r="1959" spans="1:9" x14ac:dyDescent="0.2">
      <c r="A1959" s="5">
        <v>1977</v>
      </c>
      <c r="B1959" s="7">
        <v>7</v>
      </c>
      <c r="C1959" s="5">
        <v>20</v>
      </c>
      <c r="D1959" s="5">
        <v>1984</v>
      </c>
      <c r="E1959" s="4">
        <v>31266</v>
      </c>
      <c r="F1959" t="s">
        <v>1942</v>
      </c>
      <c r="G1959" s="3">
        <v>27000000</v>
      </c>
      <c r="H1959" s="3">
        <v>21300000</v>
      </c>
      <c r="I1959" s="3">
        <v>21300000</v>
      </c>
    </row>
    <row r="1960" spans="1:9" x14ac:dyDescent="0.2">
      <c r="A1960" s="5">
        <v>1978</v>
      </c>
      <c r="B1960" s="7">
        <v>2</v>
      </c>
      <c r="C1960" s="5">
        <v>27</v>
      </c>
      <c r="D1960" s="5">
        <v>1998</v>
      </c>
      <c r="E1960" s="4">
        <v>36587</v>
      </c>
      <c r="F1960" t="s">
        <v>1943</v>
      </c>
      <c r="G1960" s="3">
        <v>27000000</v>
      </c>
      <c r="H1960" s="3">
        <v>14435076</v>
      </c>
      <c r="I1960" s="3">
        <v>27257061</v>
      </c>
    </row>
    <row r="1961" spans="1:9" x14ac:dyDescent="0.2">
      <c r="A1961" s="5">
        <v>1979</v>
      </c>
      <c r="B1961" s="7">
        <v>9</v>
      </c>
      <c r="C1961" s="5">
        <v>19</v>
      </c>
      <c r="D1961" s="5">
        <v>2008</v>
      </c>
      <c r="E1961" s="4">
        <v>40003</v>
      </c>
      <c r="F1961" t="s">
        <v>1944</v>
      </c>
      <c r="G1961" s="3">
        <v>27000000</v>
      </c>
      <c r="H1961" s="3">
        <v>13848978</v>
      </c>
      <c r="I1961" s="3">
        <v>45160110</v>
      </c>
    </row>
    <row r="1962" spans="1:9" x14ac:dyDescent="0.2">
      <c r="A1962" s="5">
        <v>1980</v>
      </c>
      <c r="B1962" s="7">
        <v>10</v>
      </c>
      <c r="C1962" s="5">
        <v>1</v>
      </c>
      <c r="D1962" s="5">
        <v>2010</v>
      </c>
      <c r="E1962" s="4">
        <v>40188</v>
      </c>
      <c r="F1962" t="s">
        <v>1945</v>
      </c>
      <c r="G1962" s="3">
        <v>27000000</v>
      </c>
      <c r="H1962" s="3">
        <v>13261851</v>
      </c>
      <c r="I1962" s="3">
        <v>28773827</v>
      </c>
    </row>
    <row r="1963" spans="1:9" x14ac:dyDescent="0.2">
      <c r="A1963" s="5">
        <v>1981</v>
      </c>
      <c r="B1963" s="7">
        <v>6</v>
      </c>
      <c r="C1963" s="5">
        <v>10</v>
      </c>
      <c r="D1963" s="5">
        <v>2005</v>
      </c>
      <c r="E1963" s="4">
        <v>38631</v>
      </c>
      <c r="F1963" t="s">
        <v>1946</v>
      </c>
      <c r="G1963" s="3">
        <v>27000000</v>
      </c>
      <c r="H1963" s="3">
        <v>12834849</v>
      </c>
      <c r="I1963" s="3">
        <v>13174426</v>
      </c>
    </row>
    <row r="1964" spans="1:9" x14ac:dyDescent="0.2">
      <c r="A1964" s="5">
        <v>1982</v>
      </c>
      <c r="B1964" s="7">
        <v>6</v>
      </c>
      <c r="C1964" s="5">
        <v>21</v>
      </c>
      <c r="D1964" s="5">
        <v>1985</v>
      </c>
      <c r="E1964" s="4">
        <v>31661</v>
      </c>
      <c r="F1964" t="s">
        <v>1947</v>
      </c>
      <c r="G1964" s="3">
        <v>27000000</v>
      </c>
      <c r="H1964" s="3">
        <v>10618813</v>
      </c>
      <c r="I1964" s="3">
        <v>10618813</v>
      </c>
    </row>
    <row r="1965" spans="1:9" x14ac:dyDescent="0.2">
      <c r="A1965" s="5">
        <v>1983</v>
      </c>
      <c r="B1965" s="7">
        <v>3</v>
      </c>
      <c r="C1965" s="5">
        <v>27</v>
      </c>
      <c r="D1965" s="5">
        <v>1998</v>
      </c>
      <c r="E1965" s="4">
        <v>36588</v>
      </c>
      <c r="F1965" t="s">
        <v>1948</v>
      </c>
      <c r="G1965" s="3">
        <v>27000000</v>
      </c>
      <c r="H1965" s="3">
        <v>10341093</v>
      </c>
      <c r="I1965" s="3">
        <v>10341093</v>
      </c>
    </row>
    <row r="1966" spans="1:9" x14ac:dyDescent="0.2">
      <c r="A1966" s="5">
        <v>1984</v>
      </c>
      <c r="B1966" s="7">
        <v>8</v>
      </c>
      <c r="C1966" s="5">
        <v>27</v>
      </c>
      <c r="D1966" s="5">
        <v>2004</v>
      </c>
      <c r="E1966" s="4">
        <v>38784</v>
      </c>
      <c r="F1966" t="s">
        <v>1949</v>
      </c>
      <c r="G1966" s="3">
        <v>27000000</v>
      </c>
      <c r="H1966" s="3">
        <v>8712564</v>
      </c>
      <c r="I1966" s="3">
        <v>8712564</v>
      </c>
    </row>
    <row r="1967" spans="1:9" x14ac:dyDescent="0.2">
      <c r="A1967" s="5">
        <v>1985</v>
      </c>
      <c r="B1967" s="7">
        <v>11</v>
      </c>
      <c r="C1967" s="5">
        <v>2</v>
      </c>
      <c r="D1967" s="5">
        <v>2007</v>
      </c>
      <c r="E1967" s="4">
        <v>39124</v>
      </c>
      <c r="F1967" t="s">
        <v>1950</v>
      </c>
      <c r="G1967" s="3">
        <v>27000000</v>
      </c>
      <c r="H1967" s="3">
        <v>7500310</v>
      </c>
      <c r="I1967" s="3">
        <v>9352089</v>
      </c>
    </row>
    <row r="1968" spans="1:9" x14ac:dyDescent="0.2">
      <c r="A1968" s="5">
        <v>1986</v>
      </c>
      <c r="B1968" s="7">
        <v>10</v>
      </c>
      <c r="C1968" s="5">
        <v>18</v>
      </c>
      <c r="D1968" s="5">
        <v>2002</v>
      </c>
      <c r="E1968" s="4">
        <v>37782</v>
      </c>
      <c r="F1968" t="s">
        <v>1951</v>
      </c>
      <c r="G1968" s="3">
        <v>27000000</v>
      </c>
      <c r="H1968" s="3">
        <v>5204007</v>
      </c>
      <c r="I1968" s="3">
        <v>5204007</v>
      </c>
    </row>
    <row r="1969" spans="1:9" x14ac:dyDescent="0.2">
      <c r="A1969" s="5">
        <v>1987</v>
      </c>
      <c r="B1969" s="7">
        <v>11</v>
      </c>
      <c r="C1969" s="5">
        <v>24</v>
      </c>
      <c r="D1969" s="5">
        <v>1999</v>
      </c>
      <c r="E1969" s="4">
        <v>36871</v>
      </c>
      <c r="F1969" t="s">
        <v>1952</v>
      </c>
      <c r="G1969" s="3">
        <v>27000000</v>
      </c>
      <c r="H1969" s="3">
        <v>4485485</v>
      </c>
      <c r="I1969" s="3">
        <v>4485485</v>
      </c>
    </row>
    <row r="1970" spans="1:9" x14ac:dyDescent="0.2">
      <c r="A1970" s="5">
        <v>1988</v>
      </c>
      <c r="B1970" s="7">
        <v>5</v>
      </c>
      <c r="C1970" s="5">
        <v>13</v>
      </c>
      <c r="D1970" s="5">
        <v>2005</v>
      </c>
      <c r="E1970" s="4">
        <v>38722</v>
      </c>
      <c r="F1970" t="s">
        <v>1953</v>
      </c>
      <c r="G1970" s="3">
        <v>27000000</v>
      </c>
      <c r="H1970" s="3">
        <v>4476235</v>
      </c>
      <c r="I1970" s="3">
        <v>16566235</v>
      </c>
    </row>
    <row r="1971" spans="1:9" x14ac:dyDescent="0.2">
      <c r="A1971" s="5">
        <v>1989</v>
      </c>
      <c r="B1971" s="7">
        <v>10</v>
      </c>
      <c r="C1971" s="5">
        <v>17</v>
      </c>
      <c r="D1971" s="5">
        <v>2008</v>
      </c>
      <c r="E1971" s="4">
        <v>39943</v>
      </c>
      <c r="F1971" t="s">
        <v>1954</v>
      </c>
      <c r="G1971" s="3">
        <v>27000000</v>
      </c>
      <c r="H1971" s="3">
        <v>1090947</v>
      </c>
      <c r="I1971" s="3">
        <v>2412123</v>
      </c>
    </row>
    <row r="1972" spans="1:9" x14ac:dyDescent="0.2">
      <c r="A1972" s="5">
        <v>1990</v>
      </c>
      <c r="B1972" s="7">
        <v>12</v>
      </c>
      <c r="C1972" s="5">
        <v>12</v>
      </c>
      <c r="D1972" s="5">
        <v>2003</v>
      </c>
      <c r="E1972" s="4">
        <v>37967</v>
      </c>
      <c r="F1972" t="s">
        <v>1955</v>
      </c>
      <c r="G1972" s="3">
        <v>27000000</v>
      </c>
      <c r="H1972" s="3">
        <v>765637</v>
      </c>
      <c r="I1972" s="3">
        <v>1545064</v>
      </c>
    </row>
    <row r="1973" spans="1:9" x14ac:dyDescent="0.2">
      <c r="A1973" s="5">
        <v>1991</v>
      </c>
      <c r="B1973" s="7">
        <v>12</v>
      </c>
      <c r="C1973" s="5">
        <v>31</v>
      </c>
      <c r="D1973" s="5">
        <v>2006</v>
      </c>
      <c r="E1973" s="4">
        <v>39641</v>
      </c>
      <c r="F1973" t="s">
        <v>1956</v>
      </c>
      <c r="G1973" s="3">
        <v>27000000</v>
      </c>
      <c r="H1973">
        <v>0</v>
      </c>
      <c r="I1973">
        <v>0</v>
      </c>
    </row>
    <row r="1974" spans="1:9" x14ac:dyDescent="0.2">
      <c r="A1974" s="5">
        <v>1992</v>
      </c>
      <c r="B1974" s="7">
        <v>11</v>
      </c>
      <c r="C1974" s="5">
        <v>23</v>
      </c>
      <c r="D1974" s="5">
        <v>2016</v>
      </c>
      <c r="E1974" s="4">
        <v>43050</v>
      </c>
      <c r="F1974" t="s">
        <v>1957</v>
      </c>
      <c r="G1974" s="3">
        <v>26700000</v>
      </c>
      <c r="H1974" s="3">
        <v>3652206</v>
      </c>
      <c r="I1974" s="3">
        <v>3871448</v>
      </c>
    </row>
    <row r="1975" spans="1:9" x14ac:dyDescent="0.2">
      <c r="A1975" s="5">
        <v>1993</v>
      </c>
      <c r="B1975" s="7">
        <v>1</v>
      </c>
      <c r="C1975" s="5">
        <v>16</v>
      </c>
      <c r="D1975" s="5">
        <v>2009</v>
      </c>
      <c r="E1975" s="4">
        <v>40269</v>
      </c>
      <c r="F1975" t="s">
        <v>1958</v>
      </c>
      <c r="G1975" s="3">
        <v>26000000</v>
      </c>
      <c r="H1975" s="3">
        <v>146336178</v>
      </c>
      <c r="I1975" s="3">
        <v>185904750</v>
      </c>
    </row>
    <row r="1976" spans="1:9" x14ac:dyDescent="0.2">
      <c r="A1976" s="5">
        <v>1994</v>
      </c>
      <c r="B1976" s="7">
        <v>8</v>
      </c>
      <c r="C1976" s="5">
        <v>6</v>
      </c>
      <c r="D1976" s="5">
        <v>2003</v>
      </c>
      <c r="E1976" s="4">
        <v>37780</v>
      </c>
      <c r="F1976" t="s">
        <v>1959</v>
      </c>
      <c r="G1976" s="3">
        <v>26000000</v>
      </c>
      <c r="H1976" s="3">
        <v>110222438</v>
      </c>
      <c r="I1976" s="3">
        <v>160822438</v>
      </c>
    </row>
    <row r="1977" spans="1:9" x14ac:dyDescent="0.2">
      <c r="A1977" s="5">
        <v>1995</v>
      </c>
      <c r="B1977" s="7">
        <v>8</v>
      </c>
      <c r="C1977" s="5">
        <v>19</v>
      </c>
      <c r="D1977" s="5">
        <v>2005</v>
      </c>
      <c r="E1977" s="4">
        <v>38906</v>
      </c>
      <c r="F1977" t="s">
        <v>1960</v>
      </c>
      <c r="G1977" s="3">
        <v>26000000</v>
      </c>
      <c r="H1977" s="3">
        <v>109449237</v>
      </c>
      <c r="I1977" s="3">
        <v>177344230</v>
      </c>
    </row>
    <row r="1978" spans="1:9" x14ac:dyDescent="0.2">
      <c r="A1978" s="5">
        <v>1996</v>
      </c>
      <c r="B1978" s="7">
        <v>12</v>
      </c>
      <c r="C1978" s="5">
        <v>11</v>
      </c>
      <c r="D1978" s="5">
        <v>1998</v>
      </c>
      <c r="E1978" s="4">
        <v>36111</v>
      </c>
      <c r="F1978" t="s">
        <v>1961</v>
      </c>
      <c r="G1978" s="3">
        <v>26000000</v>
      </c>
      <c r="H1978" s="3">
        <v>100317794</v>
      </c>
      <c r="I1978" s="3">
        <v>279500000</v>
      </c>
    </row>
    <row r="1979" spans="1:9" x14ac:dyDescent="0.2">
      <c r="A1979" s="5">
        <v>1997</v>
      </c>
      <c r="B1979" s="7">
        <v>12</v>
      </c>
      <c r="C1979" s="5">
        <v>21</v>
      </c>
      <c r="D1979" s="5">
        <v>1990</v>
      </c>
      <c r="E1979" s="4">
        <v>33493</v>
      </c>
      <c r="F1979" t="s">
        <v>1962</v>
      </c>
      <c r="G1979" s="3">
        <v>26000000</v>
      </c>
      <c r="H1979" s="3">
        <v>91457688</v>
      </c>
      <c r="I1979" s="3">
        <v>202000000</v>
      </c>
    </row>
    <row r="1980" spans="1:9" x14ac:dyDescent="0.2">
      <c r="A1980" s="5">
        <v>1998</v>
      </c>
      <c r="B1980" s="7">
        <v>8</v>
      </c>
      <c r="C1980" s="5">
        <v>6</v>
      </c>
      <c r="D1980" s="5">
        <v>2008</v>
      </c>
      <c r="E1980" s="4">
        <v>39607</v>
      </c>
      <c r="F1980" t="s">
        <v>1963</v>
      </c>
      <c r="G1980" s="3">
        <v>26000000</v>
      </c>
      <c r="H1980" s="3">
        <v>87341380</v>
      </c>
      <c r="I1980" s="3">
        <v>102404019</v>
      </c>
    </row>
    <row r="1981" spans="1:9" x14ac:dyDescent="0.2">
      <c r="A1981" s="5">
        <v>1999</v>
      </c>
      <c r="B1981" s="7">
        <v>12</v>
      </c>
      <c r="C1981" s="5">
        <v>22</v>
      </c>
      <c r="D1981" s="5">
        <v>1993</v>
      </c>
      <c r="E1981" s="4">
        <v>34619</v>
      </c>
      <c r="F1981" t="s">
        <v>1964</v>
      </c>
      <c r="G1981" s="3">
        <v>26000000</v>
      </c>
      <c r="H1981" s="3">
        <v>77324422</v>
      </c>
      <c r="I1981" s="3">
        <v>201324422</v>
      </c>
    </row>
    <row r="1982" spans="1:9" x14ac:dyDescent="0.2">
      <c r="A1982" s="5">
        <v>2000</v>
      </c>
      <c r="B1982" s="7">
        <v>7</v>
      </c>
      <c r="C1982" s="5">
        <v>31</v>
      </c>
      <c r="D1982" s="5">
        <v>1998</v>
      </c>
      <c r="E1982" s="4">
        <v>36714</v>
      </c>
      <c r="F1982" t="s">
        <v>1965</v>
      </c>
      <c r="G1982" s="3">
        <v>26000000</v>
      </c>
      <c r="H1982" s="3">
        <v>65705772</v>
      </c>
      <c r="I1982" s="3">
        <v>65705772</v>
      </c>
    </row>
    <row r="1983" spans="1:9" x14ac:dyDescent="0.2">
      <c r="A1983" s="5">
        <v>2001</v>
      </c>
      <c r="B1983" s="7">
        <v>8</v>
      </c>
      <c r="C1983" s="5">
        <v>10</v>
      </c>
      <c r="D1983" s="5">
        <v>1990</v>
      </c>
      <c r="E1983" s="4">
        <v>33154</v>
      </c>
      <c r="F1983" t="s">
        <v>1966</v>
      </c>
      <c r="G1983" s="3">
        <v>26000000</v>
      </c>
      <c r="H1983" s="3">
        <v>61308153</v>
      </c>
      <c r="I1983" s="3">
        <v>61308153</v>
      </c>
    </row>
    <row r="1984" spans="1:9" x14ac:dyDescent="0.2">
      <c r="A1984" s="5">
        <v>2002</v>
      </c>
      <c r="B1984" s="7">
        <v>8</v>
      </c>
      <c r="C1984" s="5">
        <v>15</v>
      </c>
      <c r="D1984" s="5">
        <v>2003</v>
      </c>
      <c r="E1984" s="4">
        <v>38054</v>
      </c>
      <c r="F1984" t="s">
        <v>1967</v>
      </c>
      <c r="G1984" s="3">
        <v>26000000</v>
      </c>
      <c r="H1984" s="3">
        <v>58331254</v>
      </c>
      <c r="I1984" s="3">
        <v>68613992</v>
      </c>
    </row>
    <row r="1985" spans="1:9" x14ac:dyDescent="0.2">
      <c r="A1985" s="5">
        <v>2003</v>
      </c>
      <c r="B1985" s="7">
        <v>8</v>
      </c>
      <c r="C1985" s="5">
        <v>19</v>
      </c>
      <c r="D1985" s="5">
        <v>2005</v>
      </c>
      <c r="E1985" s="4">
        <v>38906</v>
      </c>
      <c r="F1985" t="s">
        <v>1968</v>
      </c>
      <c r="G1985" s="3">
        <v>26000000</v>
      </c>
      <c r="H1985" s="3">
        <v>57891803</v>
      </c>
      <c r="I1985" s="3">
        <v>96666486</v>
      </c>
    </row>
    <row r="1986" spans="1:9" x14ac:dyDescent="0.2">
      <c r="A1986" s="5">
        <v>2004</v>
      </c>
      <c r="B1986" s="7">
        <v>12</v>
      </c>
      <c r="C1986" s="5">
        <v>9</v>
      </c>
      <c r="D1986" s="5">
        <v>2011</v>
      </c>
      <c r="E1986" s="4">
        <v>40798</v>
      </c>
      <c r="F1986" t="s">
        <v>1969</v>
      </c>
      <c r="G1986" s="3">
        <v>26000000</v>
      </c>
      <c r="H1986" s="3">
        <v>54544638</v>
      </c>
      <c r="I1986" s="3">
        <v>146850273</v>
      </c>
    </row>
    <row r="1987" spans="1:9" x14ac:dyDescent="0.2">
      <c r="A1987" s="5">
        <v>2005</v>
      </c>
      <c r="B1987" s="7">
        <v>6</v>
      </c>
      <c r="C1987" s="5">
        <v>15</v>
      </c>
      <c r="D1987" s="5">
        <v>1977</v>
      </c>
      <c r="E1987" s="4">
        <v>28555</v>
      </c>
      <c r="F1987" t="s">
        <v>1970</v>
      </c>
      <c r="G1987" s="3">
        <v>26000000</v>
      </c>
      <c r="H1987" s="3">
        <v>50800000</v>
      </c>
      <c r="I1987" s="3">
        <v>50800000</v>
      </c>
    </row>
    <row r="1988" spans="1:9" x14ac:dyDescent="0.2">
      <c r="A1988" s="5">
        <v>2006</v>
      </c>
      <c r="B1988" s="7">
        <v>4</v>
      </c>
      <c r="C1988" s="5">
        <v>26</v>
      </c>
      <c r="D1988" s="5">
        <v>2013</v>
      </c>
      <c r="E1988" s="4">
        <v>42039</v>
      </c>
      <c r="F1988" t="s">
        <v>1971</v>
      </c>
      <c r="G1988" s="3">
        <v>26000000</v>
      </c>
      <c r="H1988" s="3">
        <v>49875291</v>
      </c>
      <c r="I1988" s="3">
        <v>81275291</v>
      </c>
    </row>
    <row r="1989" spans="1:9" x14ac:dyDescent="0.2">
      <c r="A1989" s="5">
        <v>2007</v>
      </c>
      <c r="B1989" s="7">
        <v>1</v>
      </c>
      <c r="C1989" s="5">
        <v>31</v>
      </c>
      <c r="D1989" s="5">
        <v>2003</v>
      </c>
      <c r="E1989" s="4">
        <v>38534</v>
      </c>
      <c r="F1989" t="s">
        <v>1972</v>
      </c>
      <c r="G1989" s="3">
        <v>26000000</v>
      </c>
      <c r="H1989" s="3">
        <v>46896664</v>
      </c>
      <c r="I1989" s="3">
        <v>90396664</v>
      </c>
    </row>
    <row r="1990" spans="1:9" x14ac:dyDescent="0.2">
      <c r="A1990" s="5">
        <v>2008</v>
      </c>
      <c r="B1990" s="7">
        <v>12</v>
      </c>
      <c r="C1990" s="5">
        <v>22</v>
      </c>
      <c r="D1990" s="5">
        <v>2000</v>
      </c>
      <c r="E1990" s="4">
        <v>37176</v>
      </c>
      <c r="F1990" t="s">
        <v>1973</v>
      </c>
      <c r="G1990" s="3">
        <v>26000000</v>
      </c>
      <c r="H1990" s="3">
        <v>45506619</v>
      </c>
      <c r="I1990" s="3">
        <v>75763814</v>
      </c>
    </row>
    <row r="1991" spans="1:9" x14ac:dyDescent="0.2">
      <c r="A1991" s="5">
        <v>2009</v>
      </c>
      <c r="B1991" s="7">
        <v>12</v>
      </c>
      <c r="C1991" s="5">
        <v>29</v>
      </c>
      <c r="D1991" s="5">
        <v>2004</v>
      </c>
      <c r="E1991" s="4">
        <v>38849</v>
      </c>
      <c r="F1991" t="s">
        <v>1974</v>
      </c>
      <c r="G1991" s="3">
        <v>26000000</v>
      </c>
      <c r="H1991" s="3">
        <v>45489752</v>
      </c>
      <c r="I1991" s="3">
        <v>63489752</v>
      </c>
    </row>
    <row r="1992" spans="1:9" x14ac:dyDescent="0.2">
      <c r="A1992" s="5">
        <v>2010</v>
      </c>
      <c r="B1992" s="7">
        <v>1</v>
      </c>
      <c r="C1992" s="5">
        <v>22</v>
      </c>
      <c r="D1992" s="5">
        <v>2010</v>
      </c>
      <c r="E1992" s="4">
        <v>40817</v>
      </c>
      <c r="F1992" t="s">
        <v>1975</v>
      </c>
      <c r="G1992" s="3">
        <v>26000000</v>
      </c>
      <c r="H1992" s="3">
        <v>40168080</v>
      </c>
      <c r="I1992" s="3">
        <v>67647574</v>
      </c>
    </row>
    <row r="1993" spans="1:9" x14ac:dyDescent="0.2">
      <c r="A1993" s="5">
        <v>2011</v>
      </c>
      <c r="B1993" s="7">
        <v>8</v>
      </c>
      <c r="C1993" s="5">
        <v>29</v>
      </c>
      <c r="D1993" s="5">
        <v>2012</v>
      </c>
      <c r="E1993" s="4">
        <v>41767</v>
      </c>
      <c r="F1993" t="s">
        <v>1976</v>
      </c>
      <c r="G1993" s="3">
        <v>26000000</v>
      </c>
      <c r="H1993" s="3">
        <v>37397291</v>
      </c>
      <c r="I1993" s="3">
        <v>54393637</v>
      </c>
    </row>
    <row r="1994" spans="1:9" x14ac:dyDescent="0.2">
      <c r="A1994" s="5">
        <v>2012</v>
      </c>
      <c r="B1994" s="7">
        <v>3</v>
      </c>
      <c r="C1994" s="5">
        <v>29</v>
      </c>
      <c r="D1994" s="5">
        <v>2002</v>
      </c>
      <c r="E1994" s="4">
        <v>38110</v>
      </c>
      <c r="F1994" t="s">
        <v>1977</v>
      </c>
      <c r="G1994" s="3">
        <v>26000000</v>
      </c>
      <c r="H1994" s="3">
        <v>36985501</v>
      </c>
      <c r="I1994" s="3">
        <v>38788828</v>
      </c>
    </row>
    <row r="1995" spans="1:9" x14ac:dyDescent="0.2">
      <c r="A1995" s="5">
        <v>2013</v>
      </c>
      <c r="B1995" s="7">
        <v>7</v>
      </c>
      <c r="C1995" s="5">
        <v>10</v>
      </c>
      <c r="D1995" s="5">
        <v>1985</v>
      </c>
      <c r="E1995" s="4">
        <v>31327</v>
      </c>
      <c r="F1995" t="s">
        <v>1978</v>
      </c>
      <c r="G1995" s="3">
        <v>26000000</v>
      </c>
      <c r="H1995" s="3">
        <v>33200000</v>
      </c>
      <c r="I1995" s="3">
        <v>33200000</v>
      </c>
    </row>
    <row r="1996" spans="1:9" x14ac:dyDescent="0.2">
      <c r="A1996" s="5">
        <v>2014</v>
      </c>
      <c r="B1996" s="7">
        <v>12</v>
      </c>
      <c r="C1996" s="5">
        <v>4</v>
      </c>
      <c r="D1996" s="5">
        <v>2009</v>
      </c>
      <c r="E1996" s="4">
        <v>39915</v>
      </c>
      <c r="F1996" t="s">
        <v>1979</v>
      </c>
      <c r="G1996" s="3">
        <v>26000000</v>
      </c>
      <c r="H1996" s="3">
        <v>28544157</v>
      </c>
      <c r="I1996" s="3">
        <v>45043870</v>
      </c>
    </row>
    <row r="1997" spans="1:9" x14ac:dyDescent="0.2">
      <c r="A1997" s="5">
        <v>2015</v>
      </c>
      <c r="B1997" s="7">
        <v>10</v>
      </c>
      <c r="C1997" s="5">
        <v>17</v>
      </c>
      <c r="D1997" s="5">
        <v>2014</v>
      </c>
      <c r="E1997" s="4">
        <v>42134</v>
      </c>
      <c r="F1997" t="s">
        <v>1980</v>
      </c>
      <c r="G1997" s="3">
        <v>26000000</v>
      </c>
      <c r="H1997" s="3">
        <v>26766213</v>
      </c>
      <c r="I1997" s="3">
        <v>41059418</v>
      </c>
    </row>
    <row r="1998" spans="1:9" x14ac:dyDescent="0.2">
      <c r="A1998" s="5">
        <v>2016</v>
      </c>
      <c r="B1998" s="7">
        <v>3</v>
      </c>
      <c r="C1998" s="5">
        <v>12</v>
      </c>
      <c r="D1998" s="5">
        <v>2004</v>
      </c>
      <c r="E1998" s="4">
        <v>38324</v>
      </c>
      <c r="F1998" t="s">
        <v>1981</v>
      </c>
      <c r="G1998" s="3">
        <v>26000000</v>
      </c>
      <c r="H1998" s="3">
        <v>23514247</v>
      </c>
      <c r="I1998" s="3">
        <v>28703083</v>
      </c>
    </row>
    <row r="1999" spans="1:9" x14ac:dyDescent="0.2">
      <c r="A1999" s="5">
        <v>2017</v>
      </c>
      <c r="B1999" s="7">
        <v>8</v>
      </c>
      <c r="C1999" s="5">
        <v>3</v>
      </c>
      <c r="D1999" s="5">
        <v>2001</v>
      </c>
      <c r="E1999" s="4">
        <v>36958</v>
      </c>
      <c r="F1999" t="s">
        <v>1982</v>
      </c>
      <c r="G1999" s="3">
        <v>26000000</v>
      </c>
      <c r="H1999" s="3">
        <v>16521410</v>
      </c>
      <c r="I1999" s="3">
        <v>16521410</v>
      </c>
    </row>
    <row r="2000" spans="1:9" x14ac:dyDescent="0.2">
      <c r="A2000" s="5">
        <v>2018</v>
      </c>
      <c r="B2000" s="7">
        <v>4</v>
      </c>
      <c r="C2000" s="5">
        <v>27</v>
      </c>
      <c r="D2000" s="5">
        <v>2012</v>
      </c>
      <c r="E2000" s="4">
        <v>41702</v>
      </c>
      <c r="F2000" t="s">
        <v>1983</v>
      </c>
      <c r="G2000" s="3">
        <v>26000000</v>
      </c>
      <c r="H2000" s="3">
        <v>16008272</v>
      </c>
      <c r="I2000" s="3">
        <v>30601801</v>
      </c>
    </row>
    <row r="2001" spans="1:9" x14ac:dyDescent="0.2">
      <c r="A2001" s="5">
        <v>2019</v>
      </c>
      <c r="B2001" s="7">
        <v>2</v>
      </c>
      <c r="C2001" s="5">
        <v>20</v>
      </c>
      <c r="D2001" s="5">
        <v>2004</v>
      </c>
      <c r="E2001" s="4">
        <v>38566</v>
      </c>
      <c r="F2001" t="s">
        <v>1984</v>
      </c>
      <c r="G2001" s="3">
        <v>26000000</v>
      </c>
      <c r="H2001" s="3">
        <v>14469428</v>
      </c>
      <c r="I2001" s="3">
        <v>14469428</v>
      </c>
    </row>
    <row r="2002" spans="1:9" x14ac:dyDescent="0.2">
      <c r="A2002" s="5">
        <v>2021</v>
      </c>
      <c r="B2002" s="7">
        <v>1</v>
      </c>
      <c r="C2002" s="5">
        <v>27</v>
      </c>
      <c r="D2002" s="5">
        <v>1995</v>
      </c>
      <c r="E2002" s="4">
        <v>35490</v>
      </c>
      <c r="F2002" t="s">
        <v>1985</v>
      </c>
      <c r="G2002" s="3">
        <v>26000000</v>
      </c>
      <c r="H2002" s="3">
        <v>13738574</v>
      </c>
      <c r="I2002" s="3">
        <v>13738574</v>
      </c>
    </row>
    <row r="2003" spans="1:9" x14ac:dyDescent="0.2">
      <c r="A2003" s="5">
        <v>2022</v>
      </c>
      <c r="B2003" s="7">
        <v>7</v>
      </c>
      <c r="C2003" s="5">
        <v>10</v>
      </c>
      <c r="D2003" s="5">
        <v>2015</v>
      </c>
      <c r="E2003" s="4">
        <v>42284</v>
      </c>
      <c r="F2003" t="s">
        <v>1986</v>
      </c>
      <c r="G2003" s="3">
        <v>26000000</v>
      </c>
      <c r="H2003" s="3">
        <v>12279691</v>
      </c>
      <c r="I2003" s="3">
        <v>33713827</v>
      </c>
    </row>
    <row r="2004" spans="1:9" x14ac:dyDescent="0.2">
      <c r="A2004" s="5">
        <v>2023</v>
      </c>
      <c r="B2004" s="7">
        <v>8</v>
      </c>
      <c r="C2004" s="5">
        <v>24</v>
      </c>
      <c r="D2004" s="5">
        <v>2001</v>
      </c>
      <c r="E2004" s="4">
        <v>37598</v>
      </c>
      <c r="F2004" t="s">
        <v>1987</v>
      </c>
      <c r="G2004" s="3">
        <v>26000000</v>
      </c>
      <c r="H2004" s="3">
        <v>7496522</v>
      </c>
      <c r="I2004" s="3">
        <v>18496522</v>
      </c>
    </row>
    <row r="2005" spans="1:9" x14ac:dyDescent="0.2">
      <c r="A2005" s="5">
        <v>2024</v>
      </c>
      <c r="B2005" s="7">
        <v>10</v>
      </c>
      <c r="C2005" s="5">
        <v>18</v>
      </c>
      <c r="D2005" s="5">
        <v>2013</v>
      </c>
      <c r="E2005" s="4">
        <v>41800</v>
      </c>
      <c r="F2005" t="s">
        <v>1988</v>
      </c>
      <c r="G2005" s="3">
        <v>26000000</v>
      </c>
      <c r="H2005" s="3">
        <v>3254172</v>
      </c>
      <c r="I2005" s="3">
        <v>6154172</v>
      </c>
    </row>
    <row r="2006" spans="1:9" x14ac:dyDescent="0.2">
      <c r="A2006" s="5">
        <v>2025</v>
      </c>
      <c r="B2006" s="7">
        <v>2</v>
      </c>
      <c r="C2006" s="5">
        <v>21</v>
      </c>
      <c r="D2006" s="5">
        <v>1997</v>
      </c>
      <c r="E2006" s="4">
        <v>36040</v>
      </c>
      <c r="F2006" t="s">
        <v>1989</v>
      </c>
      <c r="G2006" s="3">
        <v>26000000</v>
      </c>
      <c r="H2006" s="3">
        <v>1083350</v>
      </c>
      <c r="I2006" s="3">
        <v>1083350</v>
      </c>
    </row>
    <row r="2007" spans="1:9" x14ac:dyDescent="0.2">
      <c r="A2007" s="5">
        <v>2026</v>
      </c>
      <c r="B2007" s="7">
        <v>3</v>
      </c>
      <c r="C2007" s="5">
        <v>21</v>
      </c>
      <c r="D2007" s="5">
        <v>2014</v>
      </c>
      <c r="E2007" s="4">
        <v>42250</v>
      </c>
      <c r="F2007" t="s">
        <v>1990</v>
      </c>
      <c r="G2007" s="3">
        <v>26000000</v>
      </c>
      <c r="H2007" s="3">
        <v>42472</v>
      </c>
      <c r="I2007" s="3">
        <v>2923959</v>
      </c>
    </row>
    <row r="2008" spans="1:9" x14ac:dyDescent="0.2">
      <c r="A2008" s="5">
        <v>2027</v>
      </c>
      <c r="B2008" s="7">
        <v>8</v>
      </c>
      <c r="C2008" s="5">
        <v>24</v>
      </c>
      <c r="D2008" s="5">
        <v>1997</v>
      </c>
      <c r="E2008" s="4">
        <v>36137</v>
      </c>
      <c r="F2008" t="s">
        <v>1991</v>
      </c>
      <c r="G2008" s="3">
        <v>26000000</v>
      </c>
      <c r="H2008" s="3">
        <v>5000</v>
      </c>
      <c r="I2008" s="3">
        <v>5000</v>
      </c>
    </row>
    <row r="2009" spans="1:9" x14ac:dyDescent="0.2">
      <c r="A2009" s="5">
        <v>2028</v>
      </c>
      <c r="B2009" s="7">
        <v>6</v>
      </c>
      <c r="C2009" s="5">
        <v>30</v>
      </c>
      <c r="D2009" s="5">
        <v>2015</v>
      </c>
      <c r="E2009" s="4">
        <v>42892</v>
      </c>
      <c r="F2009" t="s">
        <v>1992</v>
      </c>
      <c r="G2009" s="3">
        <v>26000000</v>
      </c>
      <c r="H2009">
        <v>0</v>
      </c>
      <c r="I2009" s="3">
        <v>34246770</v>
      </c>
    </row>
    <row r="2010" spans="1:9" x14ac:dyDescent="0.2">
      <c r="A2010" s="5">
        <v>2029</v>
      </c>
      <c r="B2010" s="7">
        <v>3</v>
      </c>
      <c r="C2010" s="5">
        <v>17</v>
      </c>
      <c r="D2010" s="5">
        <v>2015</v>
      </c>
      <c r="E2010" s="4">
        <v>42493</v>
      </c>
      <c r="F2010" t="s">
        <v>1993</v>
      </c>
      <c r="G2010" s="3">
        <v>26000000</v>
      </c>
      <c r="H2010">
        <v>0</v>
      </c>
      <c r="I2010" s="3">
        <v>135436</v>
      </c>
    </row>
    <row r="2011" spans="1:9" x14ac:dyDescent="0.2">
      <c r="A2011" s="5">
        <v>2030</v>
      </c>
      <c r="B2011" s="7">
        <v>4</v>
      </c>
      <c r="C2011" s="5">
        <v>24</v>
      </c>
      <c r="D2011" s="5">
        <v>2015</v>
      </c>
      <c r="E2011" s="4">
        <v>42708</v>
      </c>
      <c r="F2011" t="s">
        <v>1994</v>
      </c>
      <c r="G2011" s="3">
        <v>26000000</v>
      </c>
      <c r="H2011">
        <v>0</v>
      </c>
      <c r="I2011">
        <v>0</v>
      </c>
    </row>
    <row r="2012" spans="1:9" x14ac:dyDescent="0.2">
      <c r="A2012" s="5">
        <v>2031</v>
      </c>
      <c r="B2012" s="7">
        <v>5</v>
      </c>
      <c r="C2012" s="5">
        <v>17</v>
      </c>
      <c r="D2012" s="5">
        <v>1996</v>
      </c>
      <c r="E2012" s="4">
        <v>35555</v>
      </c>
      <c r="F2012" t="s">
        <v>1995</v>
      </c>
      <c r="G2012" s="3">
        <v>25530000</v>
      </c>
      <c r="H2012" s="3">
        <v>20080020</v>
      </c>
      <c r="I2012" s="3">
        <v>30593313</v>
      </c>
    </row>
    <row r="2013" spans="1:9" x14ac:dyDescent="0.2">
      <c r="A2013" s="5">
        <v>2032</v>
      </c>
      <c r="B2013" s="7">
        <v>8</v>
      </c>
      <c r="C2013" s="5">
        <v>31</v>
      </c>
      <c r="D2013" s="5">
        <v>2005</v>
      </c>
      <c r="E2013" s="4">
        <v>39271</v>
      </c>
      <c r="F2013" t="s">
        <v>1996</v>
      </c>
      <c r="G2013" s="3">
        <v>25500000</v>
      </c>
      <c r="H2013" s="3">
        <v>33579798</v>
      </c>
      <c r="I2013" s="3">
        <v>86301599</v>
      </c>
    </row>
    <row r="2014" spans="1:9" x14ac:dyDescent="0.2">
      <c r="A2014" s="5">
        <v>2033</v>
      </c>
      <c r="B2014" s="7">
        <v>10</v>
      </c>
      <c r="C2014" s="5">
        <v>17</v>
      </c>
      <c r="D2014" s="5">
        <v>2008</v>
      </c>
      <c r="E2014" s="4">
        <v>39943</v>
      </c>
      <c r="F2014" t="s">
        <v>1997</v>
      </c>
      <c r="G2014" s="3">
        <v>25100000</v>
      </c>
      <c r="H2014" s="3">
        <v>25534493</v>
      </c>
      <c r="I2014" s="3">
        <v>28575778</v>
      </c>
    </row>
    <row r="2015" spans="1:9" x14ac:dyDescent="0.2">
      <c r="A2015" s="5">
        <v>2034</v>
      </c>
      <c r="B2015" s="7">
        <v>2</v>
      </c>
      <c r="C2015" s="5">
        <v>25</v>
      </c>
      <c r="D2015" s="5">
        <v>2004</v>
      </c>
      <c r="E2015" s="4">
        <v>38719</v>
      </c>
      <c r="F2015" t="s">
        <v>1998</v>
      </c>
      <c r="G2015" s="3">
        <v>25000000</v>
      </c>
      <c r="H2015" s="3">
        <v>370782930</v>
      </c>
      <c r="I2015" s="3">
        <v>622341924</v>
      </c>
    </row>
    <row r="2016" spans="1:9" x14ac:dyDescent="0.2">
      <c r="A2016" s="5">
        <v>2035</v>
      </c>
      <c r="B2016" s="7">
        <v>11</v>
      </c>
      <c r="C2016" s="5">
        <v>24</v>
      </c>
      <c r="D2016" s="5">
        <v>1993</v>
      </c>
      <c r="E2016" s="4">
        <v>34679</v>
      </c>
      <c r="F2016" t="s">
        <v>1999</v>
      </c>
      <c r="G2016" s="3">
        <v>25000000</v>
      </c>
      <c r="H2016" s="3">
        <v>219195051</v>
      </c>
      <c r="I2016" s="3">
        <v>441286003</v>
      </c>
    </row>
    <row r="2017" spans="1:9" x14ac:dyDescent="0.2">
      <c r="A2017" s="5">
        <v>2036</v>
      </c>
      <c r="B2017" s="7">
        <v>12</v>
      </c>
      <c r="C2017" s="5">
        <v>16</v>
      </c>
      <c r="D2017" s="5">
        <v>1988</v>
      </c>
      <c r="E2017" s="4">
        <v>32610</v>
      </c>
      <c r="F2017" t="s">
        <v>2000</v>
      </c>
      <c r="G2017" s="3">
        <v>25000000</v>
      </c>
      <c r="H2017" s="3">
        <v>172825435</v>
      </c>
      <c r="I2017" s="3">
        <v>412800000</v>
      </c>
    </row>
    <row r="2018" spans="1:9" x14ac:dyDescent="0.2">
      <c r="A2018" s="5">
        <v>2037</v>
      </c>
      <c r="B2018" s="7">
        <v>8</v>
      </c>
      <c r="C2018" s="5">
        <v>10</v>
      </c>
      <c r="D2018" s="5">
        <v>2011</v>
      </c>
      <c r="E2018" s="4">
        <v>40824</v>
      </c>
      <c r="F2018" t="s">
        <v>2001</v>
      </c>
      <c r="G2018" s="3">
        <v>25000000</v>
      </c>
      <c r="H2018" s="3">
        <v>169705587</v>
      </c>
      <c r="I2018" s="3">
        <v>213120004</v>
      </c>
    </row>
    <row r="2019" spans="1:9" x14ac:dyDescent="0.2">
      <c r="A2019" s="5">
        <v>2038</v>
      </c>
      <c r="B2019" s="7">
        <v>12</v>
      </c>
      <c r="C2019" s="5">
        <v>25</v>
      </c>
      <c r="D2019" s="5">
        <v>2016</v>
      </c>
      <c r="E2019" s="4">
        <v>43112</v>
      </c>
      <c r="F2019" t="s">
        <v>2002</v>
      </c>
      <c r="G2019" s="3">
        <v>25000000</v>
      </c>
      <c r="H2019" s="3">
        <v>169385722</v>
      </c>
      <c r="I2019" s="3">
        <v>232285722</v>
      </c>
    </row>
    <row r="2020" spans="1:9" x14ac:dyDescent="0.2">
      <c r="A2020" s="5">
        <v>2039</v>
      </c>
      <c r="B2020" s="7">
        <v>12</v>
      </c>
      <c r="C2020" s="5">
        <v>12</v>
      </c>
      <c r="D2020" s="5">
        <v>2008</v>
      </c>
      <c r="E2020" s="4">
        <v>39794</v>
      </c>
      <c r="F2020" t="s">
        <v>2003</v>
      </c>
      <c r="G2020" s="3">
        <v>25000000</v>
      </c>
      <c r="H2020" s="3">
        <v>148095302</v>
      </c>
      <c r="I2020" s="3">
        <v>274543085</v>
      </c>
    </row>
    <row r="2021" spans="1:9" x14ac:dyDescent="0.2">
      <c r="A2021" s="5">
        <v>2040</v>
      </c>
      <c r="B2021" s="7">
        <v>1</v>
      </c>
      <c r="C2021" s="5">
        <v>30</v>
      </c>
      <c r="D2021" s="5">
        <v>2009</v>
      </c>
      <c r="E2021" s="4">
        <v>40695</v>
      </c>
      <c r="F2021" t="s">
        <v>2004</v>
      </c>
      <c r="G2021" s="3">
        <v>25000000</v>
      </c>
      <c r="H2021" s="3">
        <v>145000989</v>
      </c>
      <c r="I2021" s="3">
        <v>226941585</v>
      </c>
    </row>
    <row r="2022" spans="1:9" x14ac:dyDescent="0.2">
      <c r="A2022" s="5">
        <v>2041</v>
      </c>
      <c r="B2022" s="7">
        <v>1</v>
      </c>
      <c r="C2022" s="5">
        <v>17</v>
      </c>
      <c r="D2022" s="5">
        <v>2014</v>
      </c>
      <c r="E2022" s="4">
        <v>42125</v>
      </c>
      <c r="F2022" t="s">
        <v>2005</v>
      </c>
      <c r="G2022" s="3">
        <v>25000000</v>
      </c>
      <c r="H2022" s="3">
        <v>134202565</v>
      </c>
      <c r="I2022" s="3">
        <v>153733800</v>
      </c>
    </row>
    <row r="2023" spans="1:9" x14ac:dyDescent="0.2">
      <c r="A2023" s="5">
        <v>2042</v>
      </c>
      <c r="B2023" s="7">
        <v>11</v>
      </c>
      <c r="C2023" s="5">
        <v>25</v>
      </c>
      <c r="D2023" s="5">
        <v>1992</v>
      </c>
      <c r="E2023" s="4">
        <v>34345</v>
      </c>
      <c r="F2023" t="s">
        <v>2006</v>
      </c>
      <c r="G2023" s="3">
        <v>25000000</v>
      </c>
      <c r="H2023" s="3">
        <v>121945720</v>
      </c>
      <c r="I2023" s="3">
        <v>410900000</v>
      </c>
    </row>
    <row r="2024" spans="1:9" x14ac:dyDescent="0.2">
      <c r="A2024" s="5">
        <v>2043</v>
      </c>
      <c r="B2024" s="7">
        <v>12</v>
      </c>
      <c r="C2024" s="5">
        <v>15</v>
      </c>
      <c r="D2024" s="5">
        <v>1993</v>
      </c>
      <c r="E2024" s="4">
        <v>34405</v>
      </c>
      <c r="F2024" t="s">
        <v>2007</v>
      </c>
      <c r="G2024" s="3">
        <v>25000000</v>
      </c>
      <c r="H2024" s="3">
        <v>96067179</v>
      </c>
      <c r="I2024" s="3">
        <v>321365567</v>
      </c>
    </row>
    <row r="2025" spans="1:9" x14ac:dyDescent="0.2">
      <c r="A2025" s="5">
        <v>2044</v>
      </c>
      <c r="B2025" s="7">
        <v>7</v>
      </c>
      <c r="C2025" s="5">
        <v>2</v>
      </c>
      <c r="D2025" s="5">
        <v>2003</v>
      </c>
      <c r="E2025" s="4">
        <v>37659</v>
      </c>
      <c r="F2025" t="s">
        <v>2008</v>
      </c>
      <c r="G2025" s="3">
        <v>25000000</v>
      </c>
      <c r="H2025" s="3">
        <v>90639088</v>
      </c>
      <c r="I2025" s="3">
        <v>125339088</v>
      </c>
    </row>
    <row r="2026" spans="1:9" x14ac:dyDescent="0.2">
      <c r="A2026" s="5">
        <v>2045</v>
      </c>
      <c r="B2026" s="7">
        <v>3</v>
      </c>
      <c r="C2026" s="5">
        <v>26</v>
      </c>
      <c r="D2026" s="5">
        <v>2004</v>
      </c>
      <c r="E2026" s="4">
        <v>38751</v>
      </c>
      <c r="F2026" t="s">
        <v>2009</v>
      </c>
      <c r="G2026" s="3">
        <v>25000000</v>
      </c>
      <c r="H2026" s="3">
        <v>84185387</v>
      </c>
      <c r="I2026" s="3">
        <v>181185387</v>
      </c>
    </row>
    <row r="2027" spans="1:9" x14ac:dyDescent="0.2">
      <c r="A2027" s="5">
        <v>2046</v>
      </c>
      <c r="B2027" s="7">
        <v>7</v>
      </c>
      <c r="C2027" s="5">
        <v>9</v>
      </c>
      <c r="D2027" s="5">
        <v>2004</v>
      </c>
      <c r="E2027" s="4">
        <v>38237</v>
      </c>
      <c r="F2027" t="s">
        <v>2010</v>
      </c>
      <c r="G2027" s="3">
        <v>25000000</v>
      </c>
      <c r="H2027" s="3">
        <v>84136909</v>
      </c>
      <c r="I2027" s="3">
        <v>89476265</v>
      </c>
    </row>
    <row r="2028" spans="1:9" x14ac:dyDescent="0.2">
      <c r="A2028" s="5">
        <v>2047</v>
      </c>
      <c r="B2028" s="7">
        <v>8</v>
      </c>
      <c r="C2028" s="5">
        <v>15</v>
      </c>
      <c r="D2028" s="5">
        <v>2003</v>
      </c>
      <c r="E2028" s="4">
        <v>38054</v>
      </c>
      <c r="F2028" t="s">
        <v>2011</v>
      </c>
      <c r="G2028" s="3">
        <v>25000000</v>
      </c>
      <c r="H2028" s="3">
        <v>82622655</v>
      </c>
      <c r="I2028" s="3">
        <v>114576403</v>
      </c>
    </row>
    <row r="2029" spans="1:9" x14ac:dyDescent="0.2">
      <c r="A2029" s="5">
        <v>2048</v>
      </c>
      <c r="B2029" s="7">
        <v>2</v>
      </c>
      <c r="C2029" s="5">
        <v>16</v>
      </c>
      <c r="D2029" s="5">
        <v>2007</v>
      </c>
      <c r="E2029" s="4">
        <v>39540</v>
      </c>
      <c r="F2029" t="s">
        <v>2012</v>
      </c>
      <c r="G2029" s="3">
        <v>25000000</v>
      </c>
      <c r="H2029" s="3">
        <v>82234139</v>
      </c>
      <c r="I2029" s="3">
        <v>137984788</v>
      </c>
    </row>
    <row r="2030" spans="1:9" x14ac:dyDescent="0.2">
      <c r="A2030" s="5">
        <v>2049</v>
      </c>
      <c r="B2030" s="7">
        <v>12</v>
      </c>
      <c r="C2030" s="5">
        <v>21</v>
      </c>
      <c r="D2030" s="5">
        <v>2001</v>
      </c>
      <c r="E2030" s="4">
        <v>37511</v>
      </c>
      <c r="F2030" t="s">
        <v>2013</v>
      </c>
      <c r="G2030" s="3">
        <v>25000000</v>
      </c>
      <c r="H2030" s="3">
        <v>80936232</v>
      </c>
      <c r="I2030" s="3">
        <v>102992536</v>
      </c>
    </row>
    <row r="2031" spans="1:9" x14ac:dyDescent="0.2">
      <c r="A2031" s="5">
        <v>2050</v>
      </c>
      <c r="B2031" s="7">
        <v>1</v>
      </c>
      <c r="C2031" s="5">
        <v>18</v>
      </c>
      <c r="D2031" s="5">
        <v>2008</v>
      </c>
      <c r="E2031" s="4">
        <v>39965</v>
      </c>
      <c r="F2031" t="s">
        <v>2014</v>
      </c>
      <c r="G2031" s="3">
        <v>25000000</v>
      </c>
      <c r="H2031" s="3">
        <v>80048433</v>
      </c>
      <c r="I2031" s="3">
        <v>171302226</v>
      </c>
    </row>
    <row r="2032" spans="1:9" x14ac:dyDescent="0.2">
      <c r="A2032" s="5">
        <v>2051</v>
      </c>
      <c r="B2032" s="7">
        <v>2</v>
      </c>
      <c r="C2032" s="5">
        <v>5</v>
      </c>
      <c r="D2032" s="5">
        <v>2010</v>
      </c>
      <c r="E2032" s="4">
        <v>40300</v>
      </c>
      <c r="F2032" t="s">
        <v>2015</v>
      </c>
      <c r="G2032" s="3">
        <v>25000000</v>
      </c>
      <c r="H2032" s="3">
        <v>80014842</v>
      </c>
      <c r="I2032" s="3">
        <v>142033509</v>
      </c>
    </row>
    <row r="2033" spans="1:9" x14ac:dyDescent="0.2">
      <c r="A2033" s="5">
        <v>2052</v>
      </c>
      <c r="B2033" s="7">
        <v>3</v>
      </c>
      <c r="C2033" s="5">
        <v>22</v>
      </c>
      <c r="D2033" s="5">
        <v>1991</v>
      </c>
      <c r="E2033" s="4">
        <v>33880</v>
      </c>
      <c r="F2033" t="s">
        <v>2016</v>
      </c>
      <c r="G2033" s="3">
        <v>25000000</v>
      </c>
      <c r="H2033" s="3">
        <v>78656813</v>
      </c>
      <c r="I2033" s="3">
        <v>78656813</v>
      </c>
    </row>
    <row r="2034" spans="1:9" x14ac:dyDescent="0.2">
      <c r="A2034" s="5">
        <v>2053</v>
      </c>
      <c r="B2034" s="7">
        <v>12</v>
      </c>
      <c r="C2034" s="5">
        <v>25</v>
      </c>
      <c r="D2034" s="5">
        <v>2012</v>
      </c>
      <c r="E2034" s="4">
        <v>41651</v>
      </c>
      <c r="F2034" t="s">
        <v>2017</v>
      </c>
      <c r="G2034" s="3">
        <v>25000000</v>
      </c>
      <c r="H2034" s="3">
        <v>77267296</v>
      </c>
      <c r="I2034" s="3">
        <v>120832383</v>
      </c>
    </row>
    <row r="2035" spans="1:9" x14ac:dyDescent="0.2">
      <c r="A2035" s="5">
        <v>2054</v>
      </c>
      <c r="B2035" s="7">
        <v>6</v>
      </c>
      <c r="C2035" s="5">
        <v>3</v>
      </c>
      <c r="D2035" s="5">
        <v>1987</v>
      </c>
      <c r="E2035" s="4">
        <v>31842</v>
      </c>
      <c r="F2035" t="s">
        <v>2018</v>
      </c>
      <c r="G2035" s="3">
        <v>25000000</v>
      </c>
      <c r="H2035" s="3">
        <v>76270454</v>
      </c>
      <c r="I2035" s="3">
        <v>76270454</v>
      </c>
    </row>
    <row r="2036" spans="1:9" x14ac:dyDescent="0.2">
      <c r="A2036" s="5">
        <v>2055</v>
      </c>
      <c r="B2036" s="7">
        <v>11</v>
      </c>
      <c r="C2036" s="5">
        <v>9</v>
      </c>
      <c r="D2036" s="5">
        <v>2007</v>
      </c>
      <c r="E2036" s="4">
        <v>39336</v>
      </c>
      <c r="F2036" t="s">
        <v>2019</v>
      </c>
      <c r="G2036" s="3">
        <v>25000000</v>
      </c>
      <c r="H2036" s="3">
        <v>74273505</v>
      </c>
      <c r="I2036" s="3">
        <v>164051250</v>
      </c>
    </row>
    <row r="2037" spans="1:9" x14ac:dyDescent="0.2">
      <c r="A2037" s="5">
        <v>2056</v>
      </c>
      <c r="B2037" s="7">
        <v>4</v>
      </c>
      <c r="C2037" s="5">
        <v>13</v>
      </c>
      <c r="D2037" s="5">
        <v>2001</v>
      </c>
      <c r="E2037" s="4">
        <v>37260</v>
      </c>
      <c r="F2037" t="s">
        <v>2020</v>
      </c>
      <c r="G2037" s="3">
        <v>25000000</v>
      </c>
      <c r="H2037" s="3">
        <v>71500556</v>
      </c>
      <c r="I2037" s="3">
        <v>281527158</v>
      </c>
    </row>
    <row r="2038" spans="1:9" x14ac:dyDescent="0.2">
      <c r="A2038" s="5">
        <v>2057</v>
      </c>
      <c r="B2038" s="7">
        <v>12</v>
      </c>
      <c r="C2038" s="5">
        <v>15</v>
      </c>
      <c r="D2038" s="5">
        <v>2000</v>
      </c>
      <c r="E2038" s="4">
        <v>36962</v>
      </c>
      <c r="F2038" t="s">
        <v>2021</v>
      </c>
      <c r="G2038" s="3">
        <v>25000000</v>
      </c>
      <c r="H2038" s="3">
        <v>71309760</v>
      </c>
      <c r="I2038" s="3">
        <v>152500343</v>
      </c>
    </row>
    <row r="2039" spans="1:9" x14ac:dyDescent="0.2">
      <c r="A2039" s="5">
        <v>2058</v>
      </c>
      <c r="B2039" s="7">
        <v>1</v>
      </c>
      <c r="C2039" s="5">
        <v>21</v>
      </c>
      <c r="D2039" s="5">
        <v>2011</v>
      </c>
      <c r="E2039" s="4">
        <v>41153</v>
      </c>
      <c r="F2039" t="s">
        <v>2022</v>
      </c>
      <c r="G2039" s="3">
        <v>25000000</v>
      </c>
      <c r="H2039" s="3">
        <v>70662220</v>
      </c>
      <c r="I2039" s="3">
        <v>149228078</v>
      </c>
    </row>
    <row r="2040" spans="1:9" x14ac:dyDescent="0.2">
      <c r="A2040" s="5">
        <v>2059</v>
      </c>
      <c r="B2040" s="7">
        <v>1</v>
      </c>
      <c r="C2040" s="5">
        <v>13</v>
      </c>
      <c r="D2040" s="5">
        <v>2012</v>
      </c>
      <c r="E2040" s="4">
        <v>41275</v>
      </c>
      <c r="F2040" t="s">
        <v>2023</v>
      </c>
      <c r="G2040" s="3">
        <v>25000000</v>
      </c>
      <c r="H2040" s="3">
        <v>66528000</v>
      </c>
      <c r="I2040" s="3">
        <v>98406855</v>
      </c>
    </row>
    <row r="2041" spans="1:9" x14ac:dyDescent="0.2">
      <c r="A2041" s="5">
        <v>2060</v>
      </c>
      <c r="B2041" s="7">
        <v>1</v>
      </c>
      <c r="C2041" s="5">
        <v>27</v>
      </c>
      <c r="D2041" s="5">
        <v>2017</v>
      </c>
      <c r="E2041" s="4">
        <v>43525</v>
      </c>
      <c r="F2041" t="s">
        <v>2024</v>
      </c>
      <c r="G2041" s="3">
        <v>25000000</v>
      </c>
      <c r="H2041" s="3">
        <v>64321890</v>
      </c>
      <c r="I2041" s="3">
        <v>198421890</v>
      </c>
    </row>
    <row r="2042" spans="1:9" x14ac:dyDescent="0.2">
      <c r="A2042" s="5">
        <v>2061</v>
      </c>
      <c r="B2042" s="7">
        <v>4</v>
      </c>
      <c r="C2042" s="5">
        <v>20</v>
      </c>
      <c r="D2042" s="5">
        <v>2012</v>
      </c>
      <c r="E2042" s="4">
        <v>41490</v>
      </c>
      <c r="F2042" t="s">
        <v>2025</v>
      </c>
      <c r="G2042" s="3">
        <v>25000000</v>
      </c>
      <c r="H2042" s="3">
        <v>60457138</v>
      </c>
      <c r="I2042" s="3">
        <v>96633833</v>
      </c>
    </row>
    <row r="2043" spans="1:9" x14ac:dyDescent="0.2">
      <c r="A2043" s="5">
        <v>2062</v>
      </c>
      <c r="B2043" s="7">
        <v>12</v>
      </c>
      <c r="C2043" s="5">
        <v>25</v>
      </c>
      <c r="D2043" s="5">
        <v>1993</v>
      </c>
      <c r="E2043" s="4">
        <v>34711</v>
      </c>
      <c r="F2043" t="s">
        <v>2026</v>
      </c>
      <c r="G2043" s="3">
        <v>25000000</v>
      </c>
      <c r="H2043" s="3">
        <v>56505065</v>
      </c>
      <c r="I2043" s="3">
        <v>56505065</v>
      </c>
    </row>
    <row r="2044" spans="1:9" x14ac:dyDescent="0.2">
      <c r="A2044" s="5">
        <v>2063</v>
      </c>
      <c r="B2044" s="7">
        <v>3</v>
      </c>
      <c r="C2044" s="5">
        <v>22</v>
      </c>
      <c r="D2044" s="5">
        <v>2000</v>
      </c>
      <c r="E2044" s="4">
        <v>37167</v>
      </c>
      <c r="F2044" t="s">
        <v>2027</v>
      </c>
      <c r="G2044" s="3">
        <v>25000000</v>
      </c>
      <c r="H2044" s="3">
        <v>55973336</v>
      </c>
      <c r="I2044" s="3">
        <v>91036760</v>
      </c>
    </row>
    <row r="2045" spans="1:9" x14ac:dyDescent="0.2">
      <c r="A2045" s="5">
        <v>2064</v>
      </c>
      <c r="B2045" s="7">
        <v>6</v>
      </c>
      <c r="C2045" s="5">
        <v>6</v>
      </c>
      <c r="D2045" s="5">
        <v>2006</v>
      </c>
      <c r="E2045" s="4">
        <v>38874</v>
      </c>
      <c r="F2045" t="s">
        <v>2028</v>
      </c>
      <c r="G2045" s="3">
        <v>25000000</v>
      </c>
      <c r="H2045" s="3">
        <v>54607383</v>
      </c>
      <c r="I2045" s="3">
        <v>119295584</v>
      </c>
    </row>
    <row r="2046" spans="1:9" x14ac:dyDescent="0.2">
      <c r="A2046" s="5">
        <v>2065</v>
      </c>
      <c r="B2046" s="7">
        <v>2</v>
      </c>
      <c r="C2046" s="5">
        <v>10</v>
      </c>
      <c r="D2046" s="5">
        <v>2006</v>
      </c>
      <c r="E2046" s="4">
        <v>38992</v>
      </c>
      <c r="F2046" t="s">
        <v>2029</v>
      </c>
      <c r="G2046" s="3">
        <v>25000000</v>
      </c>
      <c r="H2046" s="3">
        <v>54098051</v>
      </c>
      <c r="I2046" s="3">
        <v>112798051</v>
      </c>
    </row>
    <row r="2047" spans="1:9" x14ac:dyDescent="0.2">
      <c r="A2047" s="5">
        <v>2066</v>
      </c>
      <c r="B2047" s="7">
        <v>4</v>
      </c>
      <c r="C2047" s="5">
        <v>22</v>
      </c>
      <c r="D2047" s="5">
        <v>2011</v>
      </c>
      <c r="E2047" s="4">
        <v>41186</v>
      </c>
      <c r="F2047" t="s">
        <v>2030</v>
      </c>
      <c r="G2047" s="3">
        <v>25000000</v>
      </c>
      <c r="H2047" s="3">
        <v>53345287</v>
      </c>
      <c r="I2047" s="3">
        <v>53345287</v>
      </c>
    </row>
    <row r="2048" spans="1:9" x14ac:dyDescent="0.2">
      <c r="A2048" s="5">
        <v>2067</v>
      </c>
      <c r="B2048" s="7">
        <v>12</v>
      </c>
      <c r="C2048" s="5">
        <v>13</v>
      </c>
      <c r="D2048" s="5">
        <v>2013</v>
      </c>
      <c r="E2048" s="4">
        <v>41651</v>
      </c>
      <c r="F2048" t="s">
        <v>2031</v>
      </c>
      <c r="G2048" s="3">
        <v>25000000</v>
      </c>
      <c r="H2048" s="3">
        <v>52543354</v>
      </c>
      <c r="I2048" s="3">
        <v>52543354</v>
      </c>
    </row>
    <row r="2049" spans="1:9" x14ac:dyDescent="0.2">
      <c r="A2049" s="5">
        <v>2068</v>
      </c>
      <c r="B2049" s="7">
        <v>11</v>
      </c>
      <c r="C2049" s="5">
        <v>12</v>
      </c>
      <c r="D2049" s="5">
        <v>2004</v>
      </c>
      <c r="E2049" s="4">
        <v>38332</v>
      </c>
      <c r="F2049" t="s">
        <v>2032</v>
      </c>
      <c r="G2049" s="3">
        <v>25000000</v>
      </c>
      <c r="H2049" s="3">
        <v>51676606</v>
      </c>
      <c r="I2049" s="3">
        <v>115036108</v>
      </c>
    </row>
    <row r="2050" spans="1:9" x14ac:dyDescent="0.2">
      <c r="A2050" s="5">
        <v>2069</v>
      </c>
      <c r="B2050" s="7">
        <v>1</v>
      </c>
      <c r="C2050" s="5">
        <v>27</v>
      </c>
      <c r="D2050" s="5">
        <v>2012</v>
      </c>
      <c r="E2050" s="4">
        <v>41699</v>
      </c>
      <c r="F2050" t="s">
        <v>2033</v>
      </c>
      <c r="G2050" s="3">
        <v>25000000</v>
      </c>
      <c r="H2050" s="3">
        <v>51580136</v>
      </c>
      <c r="I2050" s="3">
        <v>81249176</v>
      </c>
    </row>
    <row r="2051" spans="1:9" x14ac:dyDescent="0.2">
      <c r="A2051" s="5">
        <v>2070</v>
      </c>
      <c r="B2051" s="7">
        <v>1</v>
      </c>
      <c r="C2051" s="5">
        <v>28</v>
      </c>
      <c r="D2051" s="5">
        <v>2005</v>
      </c>
      <c r="E2051" s="4">
        <v>39173</v>
      </c>
      <c r="F2051" t="s">
        <v>2034</v>
      </c>
      <c r="G2051" s="3">
        <v>25000000</v>
      </c>
      <c r="H2051" s="3">
        <v>51100486</v>
      </c>
      <c r="I2051" s="3">
        <v>123696741</v>
      </c>
    </row>
    <row r="2052" spans="1:9" x14ac:dyDescent="0.2">
      <c r="A2052" s="5">
        <v>2071</v>
      </c>
      <c r="B2052" s="7">
        <v>8</v>
      </c>
      <c r="C2052" s="5">
        <v>22</v>
      </c>
      <c r="D2052" s="5">
        <v>2008</v>
      </c>
      <c r="E2052" s="4">
        <v>40094</v>
      </c>
      <c r="F2052" t="s">
        <v>2035</v>
      </c>
      <c r="G2052" s="3">
        <v>25000000</v>
      </c>
      <c r="H2052" s="3">
        <v>48237389</v>
      </c>
      <c r="I2052" s="3">
        <v>71390601</v>
      </c>
    </row>
    <row r="2053" spans="1:9" x14ac:dyDescent="0.2">
      <c r="A2053" s="5">
        <v>2072</v>
      </c>
      <c r="B2053" s="7">
        <v>3</v>
      </c>
      <c r="C2053" s="5">
        <v>14</v>
      </c>
      <c r="D2053" s="5">
        <v>2003</v>
      </c>
      <c r="E2053" s="4">
        <v>38020</v>
      </c>
      <c r="F2053" t="s">
        <v>2036</v>
      </c>
      <c r="G2053" s="3">
        <v>25000000</v>
      </c>
      <c r="H2053" s="3">
        <v>47545060</v>
      </c>
      <c r="I2053" s="3">
        <v>58240458</v>
      </c>
    </row>
    <row r="2054" spans="1:9" x14ac:dyDescent="0.2">
      <c r="A2054" s="5">
        <v>2073</v>
      </c>
      <c r="B2054" s="7">
        <v>1</v>
      </c>
      <c r="C2054" s="5">
        <v>27</v>
      </c>
      <c r="D2054" s="5">
        <v>2006</v>
      </c>
      <c r="E2054" s="4">
        <v>39508</v>
      </c>
      <c r="F2054" t="s">
        <v>2037</v>
      </c>
      <c r="G2054" s="3">
        <v>25000000</v>
      </c>
      <c r="H2054" s="3">
        <v>47279279</v>
      </c>
      <c r="I2054" s="3">
        <v>128745578</v>
      </c>
    </row>
    <row r="2055" spans="1:9" x14ac:dyDescent="0.2">
      <c r="A2055" s="5">
        <v>2074</v>
      </c>
      <c r="B2055" s="7">
        <v>9</v>
      </c>
      <c r="C2055" s="5">
        <v>19</v>
      </c>
      <c r="D2055" s="5">
        <v>1990</v>
      </c>
      <c r="E2055" s="4">
        <v>33428</v>
      </c>
      <c r="F2055" t="s">
        <v>2038</v>
      </c>
      <c r="G2055" s="3">
        <v>25000000</v>
      </c>
      <c r="H2055" s="3">
        <v>46743809</v>
      </c>
      <c r="I2055" s="3">
        <v>46777347</v>
      </c>
    </row>
    <row r="2056" spans="1:9" x14ac:dyDescent="0.2">
      <c r="A2056" s="5">
        <v>2075</v>
      </c>
      <c r="B2056" s="7">
        <v>8</v>
      </c>
      <c r="C2056" s="5">
        <v>15</v>
      </c>
      <c r="D2056" s="5">
        <v>2014</v>
      </c>
      <c r="E2056" s="4">
        <v>42071</v>
      </c>
      <c r="F2056" t="s">
        <v>2039</v>
      </c>
      <c r="G2056" s="3">
        <v>25000000</v>
      </c>
      <c r="H2056" s="3">
        <v>45090374</v>
      </c>
      <c r="I2056" s="3">
        <v>55090374</v>
      </c>
    </row>
    <row r="2057" spans="1:9" x14ac:dyDescent="0.2">
      <c r="A2057" s="5">
        <v>2076</v>
      </c>
      <c r="B2057" s="7">
        <v>12</v>
      </c>
      <c r="C2057" s="5">
        <v>9</v>
      </c>
      <c r="D2057" s="5">
        <v>1983</v>
      </c>
      <c r="E2057" s="4">
        <v>30571</v>
      </c>
      <c r="F2057" t="s">
        <v>2040</v>
      </c>
      <c r="G2057" s="3">
        <v>25000000</v>
      </c>
      <c r="H2057" s="3">
        <v>44942821</v>
      </c>
      <c r="I2057" s="3">
        <v>44942821</v>
      </c>
    </row>
    <row r="2058" spans="1:9" x14ac:dyDescent="0.2">
      <c r="A2058" s="5">
        <v>2077</v>
      </c>
      <c r="B2058" s="7">
        <v>7</v>
      </c>
      <c r="C2058" s="5">
        <v>18</v>
      </c>
      <c r="D2058" s="5">
        <v>1997</v>
      </c>
      <c r="E2058" s="4">
        <v>35953</v>
      </c>
      <c r="F2058" t="s">
        <v>2041</v>
      </c>
      <c r="G2058" s="3">
        <v>25000000</v>
      </c>
      <c r="H2058" s="3">
        <v>44480039</v>
      </c>
      <c r="I2058" s="3">
        <v>64594061</v>
      </c>
    </row>
    <row r="2059" spans="1:9" x14ac:dyDescent="0.2">
      <c r="A2059" s="5">
        <v>2078</v>
      </c>
      <c r="B2059" s="7">
        <v>11</v>
      </c>
      <c r="C2059" s="5">
        <v>20</v>
      </c>
      <c r="D2059" s="5">
        <v>1987</v>
      </c>
      <c r="E2059" s="4">
        <v>32366</v>
      </c>
      <c r="F2059" t="s">
        <v>2042</v>
      </c>
      <c r="G2059" s="3">
        <v>25000000</v>
      </c>
      <c r="H2059" s="3">
        <v>43984987</v>
      </c>
      <c r="I2059" s="3">
        <v>43988888</v>
      </c>
    </row>
    <row r="2060" spans="1:9" x14ac:dyDescent="0.2">
      <c r="A2060" s="5">
        <v>2079</v>
      </c>
      <c r="B2060" s="7">
        <v>11</v>
      </c>
      <c r="C2060" s="5">
        <v>20</v>
      </c>
      <c r="D2060" s="5">
        <v>2015</v>
      </c>
      <c r="E2060" s="4">
        <v>42593</v>
      </c>
      <c r="F2060" t="s">
        <v>2043</v>
      </c>
      <c r="G2060" s="3">
        <v>25000000</v>
      </c>
      <c r="H2060" s="3">
        <v>43035725</v>
      </c>
      <c r="I2060" s="3">
        <v>52427346</v>
      </c>
    </row>
    <row r="2061" spans="1:9" x14ac:dyDescent="0.2">
      <c r="A2061" s="5">
        <v>2080</v>
      </c>
      <c r="B2061" s="7">
        <v>12</v>
      </c>
      <c r="C2061" s="5">
        <v>27</v>
      </c>
      <c r="D2061" s="5">
        <v>2002</v>
      </c>
      <c r="E2061" s="4">
        <v>38058</v>
      </c>
      <c r="F2061" t="s">
        <v>2044</v>
      </c>
      <c r="G2061" s="3">
        <v>25000000</v>
      </c>
      <c r="H2061" s="3">
        <v>41675994</v>
      </c>
      <c r="I2061" s="3">
        <v>97030468</v>
      </c>
    </row>
    <row r="2062" spans="1:9" x14ac:dyDescent="0.2">
      <c r="A2062" s="5">
        <v>2081</v>
      </c>
      <c r="B2062" s="7">
        <v>8</v>
      </c>
      <c r="C2062" s="5">
        <v>22</v>
      </c>
      <c r="D2062" s="5">
        <v>1997</v>
      </c>
      <c r="E2062" s="4">
        <v>36076</v>
      </c>
      <c r="F2062" t="s">
        <v>2045</v>
      </c>
      <c r="G2062" s="3">
        <v>25000000</v>
      </c>
      <c r="H2062" s="3">
        <v>41076865</v>
      </c>
      <c r="I2062" s="3">
        <v>41076865</v>
      </c>
    </row>
    <row r="2063" spans="1:9" x14ac:dyDescent="0.2">
      <c r="A2063" s="5">
        <v>2082</v>
      </c>
      <c r="B2063" s="7">
        <v>12</v>
      </c>
      <c r="C2063" s="5">
        <v>26</v>
      </c>
      <c r="D2063" s="5">
        <v>2007</v>
      </c>
      <c r="E2063" s="4">
        <v>39856</v>
      </c>
      <c r="F2063" t="s">
        <v>2046</v>
      </c>
      <c r="G2063" s="3">
        <v>25000000</v>
      </c>
      <c r="H2063" s="3">
        <v>40222514</v>
      </c>
      <c r="I2063" s="3">
        <v>77208711</v>
      </c>
    </row>
    <row r="2064" spans="1:9" x14ac:dyDescent="0.2">
      <c r="A2064" s="5">
        <v>2083</v>
      </c>
      <c r="B2064" s="7">
        <v>12</v>
      </c>
      <c r="C2064" s="5">
        <v>20</v>
      </c>
      <c r="D2064" s="5">
        <v>2002</v>
      </c>
      <c r="E2064" s="4">
        <v>37845</v>
      </c>
      <c r="F2064" t="s">
        <v>2047</v>
      </c>
      <c r="G2064" s="3">
        <v>25000000</v>
      </c>
      <c r="H2064" s="3">
        <v>40108697</v>
      </c>
      <c r="I2064" s="3">
        <v>60694737</v>
      </c>
    </row>
    <row r="2065" spans="1:9" x14ac:dyDescent="0.2">
      <c r="A2065" s="5">
        <v>2084</v>
      </c>
      <c r="B2065" s="7">
        <v>6</v>
      </c>
      <c r="C2065" s="5">
        <v>13</v>
      </c>
      <c r="D2065" s="5">
        <v>2003</v>
      </c>
      <c r="E2065" s="4">
        <v>37992</v>
      </c>
      <c r="F2065" t="s">
        <v>2048</v>
      </c>
      <c r="G2065" s="3">
        <v>25000000</v>
      </c>
      <c r="H2065" s="3">
        <v>39402572</v>
      </c>
      <c r="I2065" s="3">
        <v>55443032</v>
      </c>
    </row>
    <row r="2066" spans="1:9" x14ac:dyDescent="0.2">
      <c r="A2066" s="5">
        <v>2085</v>
      </c>
      <c r="B2066" s="7">
        <v>6</v>
      </c>
      <c r="C2066" s="5">
        <v>1</v>
      </c>
      <c r="D2066" s="5">
        <v>2005</v>
      </c>
      <c r="E2066" s="4">
        <v>38358</v>
      </c>
      <c r="F2066" t="s">
        <v>2049</v>
      </c>
      <c r="G2066" s="3">
        <v>25000000</v>
      </c>
      <c r="H2066" s="3">
        <v>39053061</v>
      </c>
      <c r="I2066" s="3">
        <v>41560117</v>
      </c>
    </row>
    <row r="2067" spans="1:9" x14ac:dyDescent="0.2">
      <c r="A2067" s="5">
        <v>2086</v>
      </c>
      <c r="B2067" s="7">
        <v>5</v>
      </c>
      <c r="C2067" s="5">
        <v>31</v>
      </c>
      <c r="D2067" s="5">
        <v>2002</v>
      </c>
      <c r="E2067" s="4">
        <v>38173</v>
      </c>
      <c r="F2067" t="s">
        <v>2050</v>
      </c>
      <c r="G2067" s="3">
        <v>25000000</v>
      </c>
      <c r="H2067" s="3">
        <v>38230435</v>
      </c>
      <c r="I2067" s="3">
        <v>40796145</v>
      </c>
    </row>
    <row r="2068" spans="1:9" x14ac:dyDescent="0.2">
      <c r="A2068" s="5">
        <v>2087</v>
      </c>
      <c r="B2068" s="7">
        <v>12</v>
      </c>
      <c r="C2068" s="5">
        <v>25</v>
      </c>
      <c r="D2068" s="5">
        <v>2013</v>
      </c>
      <c r="E2068" s="4">
        <v>42016</v>
      </c>
      <c r="F2068" t="s">
        <v>2051</v>
      </c>
      <c r="G2068" s="3">
        <v>25000000</v>
      </c>
      <c r="H2068" s="3">
        <v>37738810</v>
      </c>
      <c r="I2068" s="3">
        <v>50738810</v>
      </c>
    </row>
    <row r="2069" spans="1:9" x14ac:dyDescent="0.2">
      <c r="A2069" s="5">
        <v>2088</v>
      </c>
      <c r="B2069" s="7">
        <v>7</v>
      </c>
      <c r="C2069" s="5">
        <v>6</v>
      </c>
      <c r="D2069" s="5">
        <v>2001</v>
      </c>
      <c r="E2069" s="4">
        <v>37049</v>
      </c>
      <c r="F2069" t="s">
        <v>2052</v>
      </c>
      <c r="G2069" s="3">
        <v>25000000</v>
      </c>
      <c r="H2069" s="3">
        <v>36833473</v>
      </c>
      <c r="I2069" s="3">
        <v>36833473</v>
      </c>
    </row>
    <row r="2070" spans="1:9" x14ac:dyDescent="0.2">
      <c r="A2070" s="5">
        <v>2089</v>
      </c>
      <c r="B2070" s="7">
        <v>5</v>
      </c>
      <c r="C2070" s="5">
        <v>16</v>
      </c>
      <c r="D2070" s="5">
        <v>2014</v>
      </c>
      <c r="E2070" s="4">
        <v>42099</v>
      </c>
      <c r="F2070" t="s">
        <v>2053</v>
      </c>
      <c r="G2070" s="3">
        <v>25000000</v>
      </c>
      <c r="H2070" s="3">
        <v>36447959</v>
      </c>
      <c r="I2070" s="3">
        <v>39217912</v>
      </c>
    </row>
    <row r="2071" spans="1:9" x14ac:dyDescent="0.2">
      <c r="A2071" s="5">
        <v>2090</v>
      </c>
      <c r="B2071" s="7">
        <v>3</v>
      </c>
      <c r="C2071" s="5">
        <v>30</v>
      </c>
      <c r="D2071" s="5">
        <v>2005</v>
      </c>
      <c r="E2071" s="4">
        <v>39236</v>
      </c>
      <c r="F2071" t="s">
        <v>2054</v>
      </c>
      <c r="G2071" s="3">
        <v>25000000</v>
      </c>
      <c r="H2071" s="3">
        <v>36351350</v>
      </c>
      <c r="I2071" s="3">
        <v>38351350</v>
      </c>
    </row>
    <row r="2072" spans="1:9" x14ac:dyDescent="0.2">
      <c r="A2072" s="5">
        <v>2091</v>
      </c>
      <c r="B2072" s="7">
        <v>4</v>
      </c>
      <c r="C2072" s="5">
        <v>4</v>
      </c>
      <c r="D2072" s="5">
        <v>2003</v>
      </c>
      <c r="E2072" s="4">
        <v>37715</v>
      </c>
      <c r="F2072" t="s">
        <v>2055</v>
      </c>
      <c r="G2072" s="3">
        <v>25000000</v>
      </c>
      <c r="H2072" s="3">
        <v>35990505</v>
      </c>
      <c r="I2072" s="3">
        <v>35990505</v>
      </c>
    </row>
    <row r="2073" spans="1:9" x14ac:dyDescent="0.2">
      <c r="A2073" s="5">
        <v>2092</v>
      </c>
      <c r="B2073" s="7">
        <v>8</v>
      </c>
      <c r="C2073" s="5">
        <v>29</v>
      </c>
      <c r="D2073" s="5">
        <v>2003</v>
      </c>
      <c r="E2073" s="4">
        <v>38480</v>
      </c>
      <c r="F2073" t="s">
        <v>2056</v>
      </c>
      <c r="G2073" s="3">
        <v>25000000</v>
      </c>
      <c r="H2073" s="3">
        <v>35623801</v>
      </c>
      <c r="I2073" s="3">
        <v>119923801</v>
      </c>
    </row>
    <row r="2074" spans="1:9" x14ac:dyDescent="0.2">
      <c r="A2074" s="5">
        <v>2093</v>
      </c>
      <c r="B2074" s="7">
        <v>9</v>
      </c>
      <c r="C2074" s="5">
        <v>21</v>
      </c>
      <c r="D2074" s="5">
        <v>2007</v>
      </c>
      <c r="E2074" s="4">
        <v>39700</v>
      </c>
      <c r="F2074" t="s">
        <v>2057</v>
      </c>
      <c r="G2074" s="3">
        <v>25000000</v>
      </c>
      <c r="H2074" s="3">
        <v>35017297</v>
      </c>
      <c r="I2074" s="3">
        <v>59183821</v>
      </c>
    </row>
    <row r="2075" spans="1:9" x14ac:dyDescent="0.2">
      <c r="A2075" s="5">
        <v>2094</v>
      </c>
      <c r="B2075" s="7">
        <v>2</v>
      </c>
      <c r="C2075" s="5">
        <v>28</v>
      </c>
      <c r="D2075" s="5">
        <v>2003</v>
      </c>
      <c r="E2075" s="4">
        <v>38444</v>
      </c>
      <c r="F2075" t="s">
        <v>2058</v>
      </c>
      <c r="G2075" s="3">
        <v>25000000</v>
      </c>
      <c r="H2075" s="3">
        <v>34657731</v>
      </c>
      <c r="I2075" s="3">
        <v>56434942</v>
      </c>
    </row>
    <row r="2076" spans="1:9" x14ac:dyDescent="0.2">
      <c r="A2076" s="5">
        <v>2095</v>
      </c>
      <c r="B2076" s="7">
        <v>3</v>
      </c>
      <c r="C2076" s="5">
        <v>17</v>
      </c>
      <c r="D2076" s="5">
        <v>2006</v>
      </c>
      <c r="E2076" s="4">
        <v>39205</v>
      </c>
      <c r="F2076" t="s">
        <v>2059</v>
      </c>
      <c r="G2076" s="3">
        <v>25000000</v>
      </c>
      <c r="H2076" s="3">
        <v>33889159</v>
      </c>
      <c r="I2076" s="3">
        <v>55279608</v>
      </c>
    </row>
    <row r="2077" spans="1:9" x14ac:dyDescent="0.2">
      <c r="A2077" s="5">
        <v>2096</v>
      </c>
      <c r="B2077" s="7">
        <v>12</v>
      </c>
      <c r="C2077" s="5">
        <v>10</v>
      </c>
      <c r="D2077" s="5">
        <v>2014</v>
      </c>
      <c r="E2077" s="4">
        <v>41924</v>
      </c>
      <c r="F2077" t="s">
        <v>2060</v>
      </c>
      <c r="G2077" s="3">
        <v>25000000</v>
      </c>
      <c r="H2077" s="3">
        <v>33680992</v>
      </c>
      <c r="I2077" s="3">
        <v>38718031</v>
      </c>
    </row>
    <row r="2078" spans="1:9" x14ac:dyDescent="0.2">
      <c r="A2078" s="5">
        <v>2097</v>
      </c>
      <c r="B2078" s="7">
        <v>8</v>
      </c>
      <c r="C2078" s="5">
        <v>24</v>
      </c>
      <c r="D2078" s="5">
        <v>2007</v>
      </c>
      <c r="E2078" s="4">
        <v>39790</v>
      </c>
      <c r="F2078" t="s">
        <v>2061</v>
      </c>
      <c r="G2078" s="3">
        <v>25000000</v>
      </c>
      <c r="H2078" s="3">
        <v>33302167</v>
      </c>
      <c r="I2078" s="3">
        <v>234981342</v>
      </c>
    </row>
    <row r="2079" spans="1:9" x14ac:dyDescent="0.2">
      <c r="A2079" s="5">
        <v>2098</v>
      </c>
      <c r="B2079" s="7">
        <v>10</v>
      </c>
      <c r="C2079" s="5">
        <v>16</v>
      </c>
      <c r="D2079" s="5">
        <v>1998</v>
      </c>
      <c r="E2079" s="4">
        <v>36260</v>
      </c>
      <c r="F2079" t="s">
        <v>2062</v>
      </c>
      <c r="G2079" s="3">
        <v>25000000</v>
      </c>
      <c r="H2079" s="3">
        <v>32404188</v>
      </c>
      <c r="I2079" s="3">
        <v>50692188</v>
      </c>
    </row>
    <row r="2080" spans="1:9" x14ac:dyDescent="0.2">
      <c r="A2080" s="5">
        <v>2099</v>
      </c>
      <c r="B2080" s="7">
        <v>2</v>
      </c>
      <c r="C2080" s="5">
        <v>17</v>
      </c>
      <c r="D2080" s="5">
        <v>2017</v>
      </c>
      <c r="E2080" s="4">
        <v>43222</v>
      </c>
      <c r="F2080" t="s">
        <v>2063</v>
      </c>
      <c r="G2080" s="3">
        <v>25000000</v>
      </c>
      <c r="H2080" s="3">
        <v>32187017</v>
      </c>
      <c r="I2080" s="3">
        <v>40287017</v>
      </c>
    </row>
    <row r="2081" spans="1:9" x14ac:dyDescent="0.2">
      <c r="A2081" s="5">
        <v>2100</v>
      </c>
      <c r="B2081" s="7">
        <v>11</v>
      </c>
      <c r="C2081" s="5">
        <v>21</v>
      </c>
      <c r="D2081" s="5">
        <v>2007</v>
      </c>
      <c r="E2081" s="4">
        <v>39702</v>
      </c>
      <c r="F2081" t="s">
        <v>2064</v>
      </c>
      <c r="G2081" s="3">
        <v>25000000</v>
      </c>
      <c r="H2081" s="3">
        <v>31664162</v>
      </c>
      <c r="I2081" s="3">
        <v>66015869</v>
      </c>
    </row>
    <row r="2082" spans="1:9" x14ac:dyDescent="0.2">
      <c r="A2082" s="5">
        <v>2101</v>
      </c>
      <c r="B2082" s="7">
        <v>8</v>
      </c>
      <c r="C2082" s="5">
        <v>27</v>
      </c>
      <c r="D2082" s="5">
        <v>2004</v>
      </c>
      <c r="E2082" s="4">
        <v>38784</v>
      </c>
      <c r="F2082" t="s">
        <v>2065</v>
      </c>
      <c r="G2082" s="3">
        <v>25000000</v>
      </c>
      <c r="H2082" s="3">
        <v>31526393</v>
      </c>
      <c r="I2082" s="3">
        <v>70326393</v>
      </c>
    </row>
    <row r="2083" spans="1:9" x14ac:dyDescent="0.2">
      <c r="A2083" s="5">
        <v>2102</v>
      </c>
      <c r="B2083" s="7">
        <v>12</v>
      </c>
      <c r="C2083" s="5">
        <v>9</v>
      </c>
      <c r="D2083" s="5">
        <v>2011</v>
      </c>
      <c r="E2083" s="4">
        <v>40798</v>
      </c>
      <c r="F2083" t="s">
        <v>2066</v>
      </c>
      <c r="G2083" s="3">
        <v>25000000</v>
      </c>
      <c r="H2083" s="3">
        <v>30542576</v>
      </c>
      <c r="I2083" s="3">
        <v>38749404</v>
      </c>
    </row>
    <row r="2084" spans="1:9" x14ac:dyDescent="0.2">
      <c r="A2084" s="5">
        <v>2103</v>
      </c>
      <c r="B2084" s="7">
        <v>11</v>
      </c>
      <c r="C2084" s="5">
        <v>6</v>
      </c>
      <c r="D2084" s="5">
        <v>1998</v>
      </c>
      <c r="E2084" s="4">
        <v>35957</v>
      </c>
      <c r="F2084" t="s">
        <v>2067</v>
      </c>
      <c r="G2084" s="3">
        <v>25000000</v>
      </c>
      <c r="H2084" s="3">
        <v>30082699</v>
      </c>
      <c r="I2084" s="3">
        <v>82150642</v>
      </c>
    </row>
    <row r="2085" spans="1:9" x14ac:dyDescent="0.2">
      <c r="A2085" s="5">
        <v>2104</v>
      </c>
      <c r="B2085" s="7">
        <v>9</v>
      </c>
      <c r="C2085" s="5">
        <v>23</v>
      </c>
      <c r="D2085" s="5">
        <v>1970</v>
      </c>
      <c r="E2085" s="4">
        <v>26246</v>
      </c>
      <c r="F2085" t="s">
        <v>2068</v>
      </c>
      <c r="G2085" s="3">
        <v>25000000</v>
      </c>
      <c r="H2085" s="3">
        <v>29548291</v>
      </c>
      <c r="I2085" s="3">
        <v>29548291</v>
      </c>
    </row>
    <row r="2086" spans="1:9" x14ac:dyDescent="0.2">
      <c r="A2086" s="5">
        <v>2105</v>
      </c>
      <c r="B2086" s="7">
        <v>1</v>
      </c>
      <c r="C2086" s="5">
        <v>23</v>
      </c>
      <c r="D2086" s="5">
        <v>1998</v>
      </c>
      <c r="E2086" s="4">
        <v>36465</v>
      </c>
      <c r="F2086" t="s">
        <v>2069</v>
      </c>
      <c r="G2086" s="3">
        <v>25000000</v>
      </c>
      <c r="H2086" s="3">
        <v>29342592</v>
      </c>
      <c r="I2086" s="3">
        <v>56042592</v>
      </c>
    </row>
    <row r="2087" spans="1:9" x14ac:dyDescent="0.2">
      <c r="A2087" s="5">
        <v>2106</v>
      </c>
      <c r="B2087" s="7">
        <v>4</v>
      </c>
      <c r="C2087" s="5">
        <v>11</v>
      </c>
      <c r="D2087" s="5">
        <v>2014</v>
      </c>
      <c r="E2087" s="4">
        <v>41947</v>
      </c>
      <c r="F2087" t="s">
        <v>2070</v>
      </c>
      <c r="G2087" s="3">
        <v>25000000</v>
      </c>
      <c r="H2087" s="3">
        <v>28842237</v>
      </c>
      <c r="I2087" s="3">
        <v>29276904</v>
      </c>
    </row>
    <row r="2088" spans="1:9" x14ac:dyDescent="0.2">
      <c r="A2088" s="5">
        <v>2107</v>
      </c>
      <c r="B2088" s="7">
        <v>9</v>
      </c>
      <c r="C2088" s="5">
        <v>23</v>
      </c>
      <c r="D2088" s="5">
        <v>1994</v>
      </c>
      <c r="E2088" s="4">
        <v>35012</v>
      </c>
      <c r="F2088" t="s">
        <v>2071</v>
      </c>
      <c r="G2088" s="3">
        <v>25000000</v>
      </c>
      <c r="H2088" s="3">
        <v>28241469</v>
      </c>
      <c r="I2088" s="3">
        <v>28307092</v>
      </c>
    </row>
    <row r="2089" spans="1:9" x14ac:dyDescent="0.2">
      <c r="A2089" s="5">
        <v>2108</v>
      </c>
      <c r="B2089" s="7">
        <v>2</v>
      </c>
      <c r="C2089" s="5">
        <v>3</v>
      </c>
      <c r="D2089" s="5">
        <v>2017</v>
      </c>
      <c r="E2089" s="4">
        <v>42796</v>
      </c>
      <c r="F2089" t="s">
        <v>2072</v>
      </c>
      <c r="G2089" s="3">
        <v>25000000</v>
      </c>
      <c r="H2089" s="3">
        <v>27793018</v>
      </c>
      <c r="I2089" s="3">
        <v>82991460</v>
      </c>
    </row>
    <row r="2090" spans="1:9" x14ac:dyDescent="0.2">
      <c r="A2090" s="5">
        <v>2109</v>
      </c>
      <c r="B2090" s="7">
        <v>5</v>
      </c>
      <c r="C2090" s="5">
        <v>22</v>
      </c>
      <c r="D2090" s="5">
        <v>2009</v>
      </c>
      <c r="E2090" s="4">
        <v>40456</v>
      </c>
      <c r="F2090" t="s">
        <v>2073</v>
      </c>
      <c r="G2090" s="3">
        <v>25000000</v>
      </c>
      <c r="H2090" s="3">
        <v>25662155</v>
      </c>
      <c r="I2090" s="3">
        <v>32092761</v>
      </c>
    </row>
    <row r="2091" spans="1:9" x14ac:dyDescent="0.2">
      <c r="A2091" s="5">
        <v>2110</v>
      </c>
      <c r="B2091" s="7">
        <v>4</v>
      </c>
      <c r="C2091" s="5">
        <v>20</v>
      </c>
      <c r="D2091" s="5">
        <v>2001</v>
      </c>
      <c r="E2091" s="4">
        <v>37472</v>
      </c>
      <c r="F2091" t="s">
        <v>2074</v>
      </c>
      <c r="G2091" s="3">
        <v>25000000</v>
      </c>
      <c r="H2091" s="3">
        <v>25590119</v>
      </c>
      <c r="I2091" s="3">
        <v>39393111</v>
      </c>
    </row>
    <row r="2092" spans="1:9" x14ac:dyDescent="0.2">
      <c r="A2092" s="5">
        <v>2111</v>
      </c>
      <c r="B2092" s="7">
        <v>7</v>
      </c>
      <c r="C2092" s="5">
        <v>26</v>
      </c>
      <c r="D2092" s="5">
        <v>1996</v>
      </c>
      <c r="E2092" s="4">
        <v>35833</v>
      </c>
      <c r="F2092" t="s">
        <v>2075</v>
      </c>
      <c r="G2092" s="3">
        <v>25000000</v>
      </c>
      <c r="H2092" s="3">
        <v>25023424</v>
      </c>
      <c r="I2092" s="3">
        <v>32223424</v>
      </c>
    </row>
    <row r="2093" spans="1:9" x14ac:dyDescent="0.2">
      <c r="A2093" s="5">
        <v>2112</v>
      </c>
      <c r="B2093" s="7">
        <v>3</v>
      </c>
      <c r="C2093" s="5">
        <v>18</v>
      </c>
      <c r="D2093" s="5">
        <v>2005</v>
      </c>
      <c r="E2093" s="4">
        <v>38871</v>
      </c>
      <c r="F2093" t="s">
        <v>2076</v>
      </c>
      <c r="G2093" s="3">
        <v>25000000</v>
      </c>
      <c r="H2093" s="3">
        <v>24381334</v>
      </c>
      <c r="I2093" s="3">
        <v>25732334</v>
      </c>
    </row>
    <row r="2094" spans="1:9" x14ac:dyDescent="0.2">
      <c r="A2094" s="5">
        <v>2113</v>
      </c>
      <c r="B2094" s="7">
        <v>8</v>
      </c>
      <c r="C2094" s="5">
        <v>26</v>
      </c>
      <c r="D2094" s="5">
        <v>2011</v>
      </c>
      <c r="E2094" s="4">
        <v>41313</v>
      </c>
      <c r="F2094" t="s">
        <v>2077</v>
      </c>
      <c r="G2094" s="3">
        <v>25000000</v>
      </c>
      <c r="H2094" s="3">
        <v>24046682</v>
      </c>
      <c r="I2094" s="3">
        <v>39126427</v>
      </c>
    </row>
    <row r="2095" spans="1:9" x14ac:dyDescent="0.2">
      <c r="A2095" s="5">
        <v>2114</v>
      </c>
      <c r="B2095" s="7">
        <v>4</v>
      </c>
      <c r="C2095" s="5">
        <v>23</v>
      </c>
      <c r="D2095" s="5">
        <v>2010</v>
      </c>
      <c r="E2095" s="4">
        <v>40851</v>
      </c>
      <c r="F2095" t="s">
        <v>2078</v>
      </c>
      <c r="G2095" s="3">
        <v>25000000</v>
      </c>
      <c r="H2095" s="3">
        <v>23591432</v>
      </c>
      <c r="I2095" s="3">
        <v>29863840</v>
      </c>
    </row>
    <row r="2096" spans="1:9" x14ac:dyDescent="0.2">
      <c r="A2096" s="5">
        <v>2115</v>
      </c>
      <c r="B2096" s="7">
        <v>8</v>
      </c>
      <c r="C2096" s="5">
        <v>24</v>
      </c>
      <c r="D2096" s="5">
        <v>2007</v>
      </c>
      <c r="E2096" s="4">
        <v>39790</v>
      </c>
      <c r="F2096" t="s">
        <v>2079</v>
      </c>
      <c r="G2096" s="3">
        <v>25000000</v>
      </c>
      <c r="H2096" s="3">
        <v>22486409</v>
      </c>
      <c r="I2096" s="3">
        <v>40686409</v>
      </c>
    </row>
    <row r="2097" spans="1:9" x14ac:dyDescent="0.2">
      <c r="A2097" s="5">
        <v>2116</v>
      </c>
      <c r="B2097" s="7">
        <v>4</v>
      </c>
      <c r="C2097" s="5">
        <v>7</v>
      </c>
      <c r="D2097" s="5">
        <v>1995</v>
      </c>
      <c r="E2097" s="4">
        <v>34884</v>
      </c>
      <c r="F2097" t="s">
        <v>2080</v>
      </c>
      <c r="G2097" s="3">
        <v>25000000</v>
      </c>
      <c r="H2097" s="3">
        <v>22032635</v>
      </c>
      <c r="I2097" s="3">
        <v>22032635</v>
      </c>
    </row>
    <row r="2098" spans="1:9" x14ac:dyDescent="0.2">
      <c r="A2098" s="5">
        <v>2117</v>
      </c>
      <c r="B2098" s="7">
        <v>4</v>
      </c>
      <c r="C2098" s="5">
        <v>22</v>
      </c>
      <c r="D2098" s="5">
        <v>2005</v>
      </c>
      <c r="E2098" s="4">
        <v>38994</v>
      </c>
      <c r="F2098" t="s">
        <v>2081</v>
      </c>
      <c r="G2098" s="3">
        <v>25000000</v>
      </c>
      <c r="H2098" s="3">
        <v>21835784</v>
      </c>
      <c r="I2098" s="3">
        <v>41921590</v>
      </c>
    </row>
    <row r="2099" spans="1:9" x14ac:dyDescent="0.2">
      <c r="A2099" s="5">
        <v>2118</v>
      </c>
      <c r="B2099" s="7">
        <v>5</v>
      </c>
      <c r="C2099" s="5">
        <v>1</v>
      </c>
      <c r="D2099" s="5">
        <v>1998</v>
      </c>
      <c r="E2099" s="4">
        <v>35800</v>
      </c>
      <c r="F2099" t="s">
        <v>2082</v>
      </c>
      <c r="G2099" s="3">
        <v>25000000</v>
      </c>
      <c r="H2099" s="3">
        <v>21567853</v>
      </c>
      <c r="I2099" s="3">
        <v>22411948</v>
      </c>
    </row>
    <row r="2100" spans="1:9" x14ac:dyDescent="0.2">
      <c r="A2100" s="5">
        <v>2119</v>
      </c>
      <c r="B2100" s="7">
        <v>2</v>
      </c>
      <c r="C2100" s="5">
        <v>11</v>
      </c>
      <c r="D2100" s="5">
        <v>2011</v>
      </c>
      <c r="E2100" s="4">
        <v>40849</v>
      </c>
      <c r="F2100" t="s">
        <v>2083</v>
      </c>
      <c r="G2100" s="3">
        <v>25000000</v>
      </c>
      <c r="H2100" s="3">
        <v>19490041</v>
      </c>
      <c r="I2100" s="3">
        <v>36054706</v>
      </c>
    </row>
    <row r="2101" spans="1:9" x14ac:dyDescent="0.2">
      <c r="A2101" s="5">
        <v>2120</v>
      </c>
      <c r="B2101" s="7">
        <v>8</v>
      </c>
      <c r="C2101" s="5">
        <v>5</v>
      </c>
      <c r="D2101" s="5">
        <v>2015</v>
      </c>
      <c r="E2101" s="4">
        <v>42132</v>
      </c>
      <c r="F2101" t="s">
        <v>2084</v>
      </c>
      <c r="G2101" s="3">
        <v>25000000</v>
      </c>
      <c r="H2101" s="3">
        <v>19375982</v>
      </c>
      <c r="I2101" s="3">
        <v>101937062</v>
      </c>
    </row>
    <row r="2102" spans="1:9" x14ac:dyDescent="0.2">
      <c r="A2102" s="5">
        <v>2122</v>
      </c>
      <c r="B2102" s="7">
        <v>9</v>
      </c>
      <c r="C2102" s="5">
        <v>2</v>
      </c>
      <c r="D2102" s="5">
        <v>2011</v>
      </c>
      <c r="E2102" s="4">
        <v>40583</v>
      </c>
      <c r="F2102" t="s">
        <v>2085</v>
      </c>
      <c r="G2102" s="3">
        <v>25000000</v>
      </c>
      <c r="H2102" s="3">
        <v>18877153</v>
      </c>
      <c r="I2102" s="3">
        <v>32209741</v>
      </c>
    </row>
    <row r="2103" spans="1:9" x14ac:dyDescent="0.2">
      <c r="A2103" s="5">
        <v>2123</v>
      </c>
      <c r="B2103" s="7">
        <v>3</v>
      </c>
      <c r="C2103" s="5">
        <v>24</v>
      </c>
      <c r="D2103" s="5">
        <v>2017</v>
      </c>
      <c r="E2103" s="4">
        <v>43437</v>
      </c>
      <c r="F2103" t="s">
        <v>2086</v>
      </c>
      <c r="G2103" s="3">
        <v>25000000</v>
      </c>
      <c r="H2103" s="3">
        <v>18600152</v>
      </c>
      <c r="I2103" s="3">
        <v>23190697</v>
      </c>
    </row>
    <row r="2104" spans="1:9" x14ac:dyDescent="0.2">
      <c r="A2104" s="5">
        <v>2124</v>
      </c>
      <c r="B2104" s="7">
        <v>10</v>
      </c>
      <c r="C2104" s="5">
        <v>11</v>
      </c>
      <c r="D2104" s="5">
        <v>2002</v>
      </c>
      <c r="E2104" s="4">
        <v>37570</v>
      </c>
      <c r="F2104" t="s">
        <v>2087</v>
      </c>
      <c r="G2104" s="3">
        <v>25000000</v>
      </c>
      <c r="H2104" s="3">
        <v>17791031</v>
      </c>
      <c r="I2104" s="3">
        <v>24591031</v>
      </c>
    </row>
    <row r="2105" spans="1:9" x14ac:dyDescent="0.2">
      <c r="A2105" s="5">
        <v>2125</v>
      </c>
      <c r="B2105" s="7">
        <v>2</v>
      </c>
      <c r="C2105" s="5">
        <v>20</v>
      </c>
      <c r="D2105" s="5">
        <v>2004</v>
      </c>
      <c r="E2105" s="4">
        <v>38566</v>
      </c>
      <c r="F2105" t="s">
        <v>2088</v>
      </c>
      <c r="G2105" s="3">
        <v>25000000</v>
      </c>
      <c r="H2105" s="3">
        <v>17718223</v>
      </c>
      <c r="I2105" s="3">
        <v>20718223</v>
      </c>
    </row>
    <row r="2106" spans="1:9" x14ac:dyDescent="0.2">
      <c r="A2106" s="5">
        <v>2126</v>
      </c>
      <c r="B2106" s="7">
        <v>4</v>
      </c>
      <c r="C2106" s="5">
        <v>4</v>
      </c>
      <c r="D2106" s="5">
        <v>2008</v>
      </c>
      <c r="E2106" s="4">
        <v>39542</v>
      </c>
      <c r="F2106" t="s">
        <v>2089</v>
      </c>
      <c r="G2106" s="3">
        <v>25000000</v>
      </c>
      <c r="H2106" s="3">
        <v>17432844</v>
      </c>
      <c r="I2106" s="3">
        <v>22910563</v>
      </c>
    </row>
    <row r="2107" spans="1:9" x14ac:dyDescent="0.2">
      <c r="A2107" s="5">
        <v>2127</v>
      </c>
      <c r="B2107" s="7">
        <v>10</v>
      </c>
      <c r="C2107" s="5">
        <v>25</v>
      </c>
      <c r="D2107" s="5">
        <v>2013</v>
      </c>
      <c r="E2107" s="4">
        <v>42014</v>
      </c>
      <c r="F2107" t="s">
        <v>2090</v>
      </c>
      <c r="G2107" s="3">
        <v>25000000</v>
      </c>
      <c r="H2107" s="3">
        <v>16973715</v>
      </c>
      <c r="I2107" s="3">
        <v>71009334</v>
      </c>
    </row>
    <row r="2108" spans="1:9" x14ac:dyDescent="0.2">
      <c r="A2108" s="5">
        <v>2128</v>
      </c>
      <c r="B2108" s="7">
        <v>12</v>
      </c>
      <c r="C2108" s="5">
        <v>8</v>
      </c>
      <c r="D2108" s="5">
        <v>2006</v>
      </c>
      <c r="E2108" s="4">
        <v>38941</v>
      </c>
      <c r="F2108" t="s">
        <v>2091</v>
      </c>
      <c r="G2108" s="3">
        <v>25000000</v>
      </c>
      <c r="H2108" s="3">
        <v>16655224</v>
      </c>
      <c r="I2108" s="3">
        <v>21970831</v>
      </c>
    </row>
    <row r="2109" spans="1:9" x14ac:dyDescent="0.2">
      <c r="A2109" s="5">
        <v>2129</v>
      </c>
      <c r="B2109" s="7">
        <v>4</v>
      </c>
      <c r="C2109" s="5">
        <v>1</v>
      </c>
      <c r="D2109" s="5">
        <v>1988</v>
      </c>
      <c r="E2109" s="4">
        <v>32146</v>
      </c>
      <c r="F2109" t="s">
        <v>2092</v>
      </c>
      <c r="G2109" s="3">
        <v>25000000</v>
      </c>
      <c r="H2109" s="3">
        <v>16118077</v>
      </c>
      <c r="I2109" s="3">
        <v>16118077</v>
      </c>
    </row>
    <row r="2110" spans="1:9" x14ac:dyDescent="0.2">
      <c r="A2110" s="5">
        <v>2130</v>
      </c>
      <c r="B2110" s="7">
        <v>11</v>
      </c>
      <c r="C2110" s="5">
        <v>15</v>
      </c>
      <c r="D2110" s="5">
        <v>2002</v>
      </c>
      <c r="E2110" s="4">
        <v>37691</v>
      </c>
      <c r="F2110" t="s">
        <v>2093</v>
      </c>
      <c r="G2110" s="3">
        <v>25000000</v>
      </c>
      <c r="H2110" s="3">
        <v>15567860</v>
      </c>
      <c r="I2110" s="3">
        <v>19233280</v>
      </c>
    </row>
    <row r="2111" spans="1:9" x14ac:dyDescent="0.2">
      <c r="A2111" s="5">
        <v>2131</v>
      </c>
      <c r="B2111" s="7">
        <v>4</v>
      </c>
      <c r="C2111" s="5">
        <v>18</v>
      </c>
      <c r="D2111" s="5">
        <v>1986</v>
      </c>
      <c r="E2111" s="4">
        <v>31932</v>
      </c>
      <c r="F2111" t="s">
        <v>2094</v>
      </c>
      <c r="G2111" s="3">
        <v>25000000</v>
      </c>
      <c r="H2111" s="3">
        <v>15502112</v>
      </c>
      <c r="I2111" s="3">
        <v>23506237</v>
      </c>
    </row>
    <row r="2112" spans="1:9" x14ac:dyDescent="0.2">
      <c r="A2112" s="5">
        <v>2132</v>
      </c>
      <c r="B2112" s="7">
        <v>7</v>
      </c>
      <c r="C2112" s="5">
        <v>26</v>
      </c>
      <c r="D2112" s="5">
        <v>1996</v>
      </c>
      <c r="E2112" s="4">
        <v>35833</v>
      </c>
      <c r="F2112" t="s">
        <v>2095</v>
      </c>
      <c r="G2112" s="3">
        <v>25000000</v>
      </c>
      <c r="H2112" s="3">
        <v>15382170</v>
      </c>
      <c r="I2112" s="3">
        <v>36682170</v>
      </c>
    </row>
    <row r="2113" spans="1:9" x14ac:dyDescent="0.2">
      <c r="A2113" s="5">
        <v>2133</v>
      </c>
      <c r="B2113" s="7">
        <v>9</v>
      </c>
      <c r="C2113" s="5">
        <v>30</v>
      </c>
      <c r="D2113" s="5">
        <v>2005</v>
      </c>
      <c r="E2113" s="4">
        <v>39242</v>
      </c>
      <c r="F2113" t="s">
        <v>2096</v>
      </c>
      <c r="G2113" s="3">
        <v>25000000</v>
      </c>
      <c r="H2113" s="3">
        <v>15331289</v>
      </c>
      <c r="I2113" s="3">
        <v>15468266</v>
      </c>
    </row>
    <row r="2114" spans="1:9" x14ac:dyDescent="0.2">
      <c r="A2114" s="5">
        <v>2134</v>
      </c>
      <c r="B2114" s="7">
        <v>11</v>
      </c>
      <c r="C2114" s="5">
        <v>6</v>
      </c>
      <c r="D2114" s="5">
        <v>2009</v>
      </c>
      <c r="E2114" s="4">
        <v>39975</v>
      </c>
      <c r="F2114" t="s">
        <v>2097</v>
      </c>
      <c r="G2114" s="3">
        <v>25000000</v>
      </c>
      <c r="H2114" s="3">
        <v>15051977</v>
      </c>
      <c r="I2114" s="3">
        <v>26341896</v>
      </c>
    </row>
    <row r="2115" spans="1:9" x14ac:dyDescent="0.2">
      <c r="A2115" s="5">
        <v>2135</v>
      </c>
      <c r="B2115" s="7">
        <v>3</v>
      </c>
      <c r="C2115" s="5">
        <v>3</v>
      </c>
      <c r="D2115" s="5">
        <v>2000</v>
      </c>
      <c r="E2115" s="4">
        <v>36588</v>
      </c>
      <c r="F2115" t="s">
        <v>2098</v>
      </c>
      <c r="G2115" s="3">
        <v>25000000</v>
      </c>
      <c r="H2115" s="3">
        <v>14983572</v>
      </c>
      <c r="I2115" s="3">
        <v>24355762</v>
      </c>
    </row>
    <row r="2116" spans="1:9" x14ac:dyDescent="0.2">
      <c r="A2116" s="5">
        <v>2136</v>
      </c>
      <c r="B2116" s="7">
        <v>10</v>
      </c>
      <c r="C2116" s="5">
        <v>8</v>
      </c>
      <c r="D2116" s="5">
        <v>2010</v>
      </c>
      <c r="E2116" s="4">
        <v>40400</v>
      </c>
      <c r="F2116" t="s">
        <v>2099</v>
      </c>
      <c r="G2116" s="3">
        <v>25000000</v>
      </c>
      <c r="H2116" s="3">
        <v>14744435</v>
      </c>
      <c r="I2116" s="3">
        <v>16727470</v>
      </c>
    </row>
    <row r="2117" spans="1:9" x14ac:dyDescent="0.2">
      <c r="A2117" s="5">
        <v>2137</v>
      </c>
      <c r="B2117" s="7">
        <v>4</v>
      </c>
      <c r="C2117" s="5">
        <v>9</v>
      </c>
      <c r="D2117" s="5">
        <v>2004</v>
      </c>
      <c r="E2117" s="4">
        <v>38234</v>
      </c>
      <c r="F2117" t="s">
        <v>2100</v>
      </c>
      <c r="G2117" s="3">
        <v>25000000</v>
      </c>
      <c r="H2117" s="3">
        <v>14589444</v>
      </c>
      <c r="I2117" s="3">
        <v>31635150</v>
      </c>
    </row>
    <row r="2118" spans="1:9" x14ac:dyDescent="0.2">
      <c r="A2118" s="5">
        <v>2138</v>
      </c>
      <c r="B2118" s="7">
        <v>8</v>
      </c>
      <c r="C2118" s="5">
        <v>15</v>
      </c>
      <c r="D2118" s="5">
        <v>2008</v>
      </c>
      <c r="E2118" s="4">
        <v>39880</v>
      </c>
      <c r="F2118" t="s">
        <v>2101</v>
      </c>
      <c r="G2118" s="3">
        <v>25000000</v>
      </c>
      <c r="H2118" s="3">
        <v>14543943</v>
      </c>
      <c r="I2118" s="3">
        <v>43530281</v>
      </c>
    </row>
    <row r="2119" spans="1:9" x14ac:dyDescent="0.2">
      <c r="A2119" s="5">
        <v>2139</v>
      </c>
      <c r="B2119" s="7">
        <v>9</v>
      </c>
      <c r="C2119" s="5">
        <v>13</v>
      </c>
      <c r="D2119" s="5">
        <v>1996</v>
      </c>
      <c r="E2119" s="4">
        <v>35439</v>
      </c>
      <c r="F2119" t="s">
        <v>2102</v>
      </c>
      <c r="G2119" s="3">
        <v>25000000</v>
      </c>
      <c r="H2119" s="3">
        <v>14102929</v>
      </c>
      <c r="I2119" s="3">
        <v>51702929</v>
      </c>
    </row>
    <row r="2120" spans="1:9" x14ac:dyDescent="0.2">
      <c r="A2120" s="5">
        <v>2140</v>
      </c>
      <c r="B2120" s="7">
        <v>9</v>
      </c>
      <c r="C2120" s="5">
        <v>13</v>
      </c>
      <c r="D2120" s="5">
        <v>2002</v>
      </c>
      <c r="E2120" s="4">
        <v>37630</v>
      </c>
      <c r="F2120" t="s">
        <v>2103</v>
      </c>
      <c r="G2120" s="3">
        <v>25000000</v>
      </c>
      <c r="H2120" s="3">
        <v>13973532</v>
      </c>
      <c r="I2120" s="3">
        <v>13973532</v>
      </c>
    </row>
    <row r="2121" spans="1:9" x14ac:dyDescent="0.2">
      <c r="A2121" s="5">
        <v>2141</v>
      </c>
      <c r="B2121" s="7">
        <v>8</v>
      </c>
      <c r="C2121" s="5">
        <v>3</v>
      </c>
      <c r="D2121" s="5">
        <v>2007</v>
      </c>
      <c r="E2121" s="4">
        <v>39149</v>
      </c>
      <c r="F2121" t="s">
        <v>2104</v>
      </c>
      <c r="G2121" s="3">
        <v>25000000</v>
      </c>
      <c r="H2121" s="3">
        <v>13938332</v>
      </c>
      <c r="I2121" s="3">
        <v>14334401</v>
      </c>
    </row>
    <row r="2122" spans="1:9" x14ac:dyDescent="0.2">
      <c r="A2122" s="5">
        <v>2142</v>
      </c>
      <c r="B2122" s="7">
        <v>9</v>
      </c>
      <c r="C2122" s="5">
        <v>9</v>
      </c>
      <c r="D2122" s="5">
        <v>2011</v>
      </c>
      <c r="E2122" s="4">
        <v>40795</v>
      </c>
      <c r="F2122" t="s">
        <v>2105</v>
      </c>
      <c r="G2122" s="3">
        <v>25000000</v>
      </c>
      <c r="H2122" s="3">
        <v>13657115</v>
      </c>
      <c r="I2122" s="3">
        <v>24215385</v>
      </c>
    </row>
    <row r="2123" spans="1:9" x14ac:dyDescent="0.2">
      <c r="A2123" s="5">
        <v>2143</v>
      </c>
      <c r="B2123" s="7">
        <v>12</v>
      </c>
      <c r="C2123" s="5">
        <v>24</v>
      </c>
      <c r="D2123" s="5">
        <v>1999</v>
      </c>
      <c r="E2123" s="4">
        <v>36872</v>
      </c>
      <c r="F2123" t="s">
        <v>2106</v>
      </c>
      <c r="G2123" s="3">
        <v>25000000</v>
      </c>
      <c r="H2123" s="3">
        <v>13038660</v>
      </c>
      <c r="I2123" s="3">
        <v>13038660</v>
      </c>
    </row>
    <row r="2124" spans="1:9" x14ac:dyDescent="0.2">
      <c r="A2124" s="5">
        <v>2144</v>
      </c>
      <c r="B2124" s="7">
        <v>12</v>
      </c>
      <c r="C2124" s="5">
        <v>21</v>
      </c>
      <c r="D2124" s="5">
        <v>2012</v>
      </c>
      <c r="E2124" s="4">
        <v>41529</v>
      </c>
      <c r="F2124" t="s">
        <v>2107</v>
      </c>
      <c r="G2124" s="3">
        <v>25000000</v>
      </c>
      <c r="H2124" s="3">
        <v>12512862</v>
      </c>
      <c r="I2124" s="3">
        <v>28012862</v>
      </c>
    </row>
    <row r="2125" spans="1:9" x14ac:dyDescent="0.2">
      <c r="A2125" s="5">
        <v>2145</v>
      </c>
      <c r="B2125" s="7">
        <v>11</v>
      </c>
      <c r="C2125" s="5">
        <v>13</v>
      </c>
      <c r="D2125" s="5">
        <v>2015</v>
      </c>
      <c r="E2125" s="4">
        <v>42380</v>
      </c>
      <c r="F2125" t="s">
        <v>2108</v>
      </c>
      <c r="G2125" s="3">
        <v>25000000</v>
      </c>
      <c r="H2125" s="3">
        <v>12227722</v>
      </c>
      <c r="I2125" s="3">
        <v>28400715</v>
      </c>
    </row>
    <row r="2126" spans="1:9" x14ac:dyDescent="0.2">
      <c r="A2126" s="5">
        <v>2146</v>
      </c>
      <c r="B2126" s="7">
        <v>6</v>
      </c>
      <c r="C2126" s="5">
        <v>21</v>
      </c>
      <c r="D2126" s="5">
        <v>1985</v>
      </c>
      <c r="E2126" s="4">
        <v>31661</v>
      </c>
      <c r="F2126" t="s">
        <v>2109</v>
      </c>
      <c r="G2126" s="3">
        <v>25000000</v>
      </c>
      <c r="H2126" s="3">
        <v>11603545</v>
      </c>
      <c r="I2126" s="3">
        <v>11603545</v>
      </c>
    </row>
    <row r="2127" spans="1:9" x14ac:dyDescent="0.2">
      <c r="A2127" s="5">
        <v>2147</v>
      </c>
      <c r="B2127" s="7">
        <v>4</v>
      </c>
      <c r="C2127" s="5">
        <v>15</v>
      </c>
      <c r="D2127" s="5">
        <v>2011</v>
      </c>
      <c r="E2127" s="4">
        <v>40972</v>
      </c>
      <c r="F2127" t="s">
        <v>2110</v>
      </c>
      <c r="G2127" s="3">
        <v>25000000</v>
      </c>
      <c r="H2127" s="3">
        <v>11538204</v>
      </c>
      <c r="I2127" s="3">
        <v>15907411</v>
      </c>
    </row>
    <row r="2128" spans="1:9" x14ac:dyDescent="0.2">
      <c r="A2128" s="5">
        <v>2148</v>
      </c>
      <c r="B2128" s="7">
        <v>7</v>
      </c>
      <c r="C2128" s="5">
        <v>3</v>
      </c>
      <c r="D2128" s="5">
        <v>2002</v>
      </c>
      <c r="E2128" s="4">
        <v>37322</v>
      </c>
      <c r="F2128" t="s">
        <v>2111</v>
      </c>
      <c r="G2128" s="3">
        <v>25000000</v>
      </c>
      <c r="H2128" s="3">
        <v>11411644</v>
      </c>
      <c r="I2128" s="3">
        <v>16425701</v>
      </c>
    </row>
    <row r="2129" spans="1:9" x14ac:dyDescent="0.2">
      <c r="A2129" s="5">
        <v>2149</v>
      </c>
      <c r="B2129" s="7">
        <v>6</v>
      </c>
      <c r="C2129" s="5">
        <v>3</v>
      </c>
      <c r="D2129" s="5">
        <v>2005</v>
      </c>
      <c r="E2129" s="4">
        <v>38417</v>
      </c>
      <c r="F2129" t="s">
        <v>2112</v>
      </c>
      <c r="G2129" s="3">
        <v>25000000</v>
      </c>
      <c r="H2129" s="3">
        <v>11273517</v>
      </c>
      <c r="I2129" s="3">
        <v>13424365</v>
      </c>
    </row>
    <row r="2130" spans="1:9" x14ac:dyDescent="0.2">
      <c r="A2130" s="5">
        <v>2150</v>
      </c>
      <c r="B2130" s="7">
        <v>7</v>
      </c>
      <c r="C2130" s="5">
        <v>1</v>
      </c>
      <c r="D2130" s="5">
        <v>1986</v>
      </c>
      <c r="E2130" s="4">
        <v>31419</v>
      </c>
      <c r="F2130" t="s">
        <v>2113</v>
      </c>
      <c r="G2130" s="3">
        <v>25000000</v>
      </c>
      <c r="H2130" s="3">
        <v>11100000</v>
      </c>
      <c r="I2130" s="3">
        <v>11100000</v>
      </c>
    </row>
    <row r="2131" spans="1:9" x14ac:dyDescent="0.2">
      <c r="A2131" s="5">
        <v>2151</v>
      </c>
      <c r="B2131" s="7">
        <v>10</v>
      </c>
      <c r="C2131" s="5">
        <v>11</v>
      </c>
      <c r="D2131" s="5">
        <v>1996</v>
      </c>
      <c r="E2131" s="4">
        <v>35379</v>
      </c>
      <c r="F2131" t="s">
        <v>2114</v>
      </c>
      <c r="G2131" s="3">
        <v>25000000</v>
      </c>
      <c r="H2131" s="3">
        <v>11092559</v>
      </c>
      <c r="I2131" s="3">
        <v>27572844</v>
      </c>
    </row>
    <row r="2132" spans="1:9" x14ac:dyDescent="0.2">
      <c r="A2132" s="5">
        <v>2152</v>
      </c>
      <c r="B2132" s="7">
        <v>3</v>
      </c>
      <c r="C2132" s="5">
        <v>28</v>
      </c>
      <c r="D2132" s="5">
        <v>2008</v>
      </c>
      <c r="E2132" s="4">
        <v>40271</v>
      </c>
      <c r="F2132" t="s">
        <v>2115</v>
      </c>
      <c r="G2132" s="3">
        <v>25000000</v>
      </c>
      <c r="H2132" s="3">
        <v>10915744</v>
      </c>
      <c r="I2132" s="3">
        <v>11229035</v>
      </c>
    </row>
    <row r="2133" spans="1:9" x14ac:dyDescent="0.2">
      <c r="A2133" s="5">
        <v>2153</v>
      </c>
      <c r="B2133" s="7">
        <v>10</v>
      </c>
      <c r="C2133" s="5">
        <v>8</v>
      </c>
      <c r="D2133" s="5">
        <v>1993</v>
      </c>
      <c r="E2133" s="4">
        <v>34191</v>
      </c>
      <c r="F2133" t="s">
        <v>2116</v>
      </c>
      <c r="G2133" s="3">
        <v>25000000</v>
      </c>
      <c r="H2133" s="3">
        <v>10731997</v>
      </c>
      <c r="I2133" s="3">
        <v>10731997</v>
      </c>
    </row>
    <row r="2134" spans="1:9" x14ac:dyDescent="0.2">
      <c r="A2134" s="5">
        <v>2154</v>
      </c>
      <c r="B2134" s="7">
        <v>10</v>
      </c>
      <c r="C2134" s="5">
        <v>18</v>
      </c>
      <c r="D2134" s="5">
        <v>2002</v>
      </c>
      <c r="E2134" s="4">
        <v>37782</v>
      </c>
      <c r="F2134" t="s">
        <v>2117</v>
      </c>
      <c r="G2134" s="3">
        <v>25000000</v>
      </c>
      <c r="H2134" s="3">
        <v>10719367</v>
      </c>
      <c r="I2134" s="3">
        <v>12219367</v>
      </c>
    </row>
    <row r="2135" spans="1:9" x14ac:dyDescent="0.2">
      <c r="A2135" s="5">
        <v>2155</v>
      </c>
      <c r="B2135" s="7">
        <v>9</v>
      </c>
      <c r="C2135" s="5">
        <v>16</v>
      </c>
      <c r="D2135" s="5">
        <v>2011</v>
      </c>
      <c r="E2135" s="4">
        <v>41008</v>
      </c>
      <c r="F2135" t="s">
        <v>2118</v>
      </c>
      <c r="G2135" s="3">
        <v>25000000</v>
      </c>
      <c r="H2135" s="3">
        <v>10324441</v>
      </c>
      <c r="I2135" s="3">
        <v>11253821</v>
      </c>
    </row>
    <row r="2136" spans="1:9" x14ac:dyDescent="0.2">
      <c r="A2136" s="5">
        <v>2156</v>
      </c>
      <c r="B2136" s="7">
        <v>8</v>
      </c>
      <c r="C2136" s="5">
        <v>13</v>
      </c>
      <c r="D2136" s="5">
        <v>1999</v>
      </c>
      <c r="E2136" s="4">
        <v>36533</v>
      </c>
      <c r="F2136" t="s">
        <v>2119</v>
      </c>
      <c r="G2136" s="3">
        <v>25000000</v>
      </c>
      <c r="H2136" s="3">
        <v>10115014</v>
      </c>
      <c r="I2136" s="3">
        <v>11115766</v>
      </c>
    </row>
    <row r="2137" spans="1:9" x14ac:dyDescent="0.2">
      <c r="A2137" s="5">
        <v>2157</v>
      </c>
      <c r="B2137" s="7">
        <v>8</v>
      </c>
      <c r="C2137" s="5">
        <v>16</v>
      </c>
      <c r="D2137" s="5">
        <v>2002</v>
      </c>
      <c r="E2137" s="4">
        <v>37719</v>
      </c>
      <c r="F2137" t="s">
        <v>2120</v>
      </c>
      <c r="G2137" s="3">
        <v>25000000</v>
      </c>
      <c r="H2137" s="3">
        <v>10103647</v>
      </c>
      <c r="I2137" s="3">
        <v>14805812</v>
      </c>
    </row>
    <row r="2138" spans="1:9" x14ac:dyDescent="0.2">
      <c r="A2138" s="5">
        <v>2158</v>
      </c>
      <c r="B2138" s="7">
        <v>4</v>
      </c>
      <c r="C2138" s="5">
        <v>19</v>
      </c>
      <c r="D2138" s="5">
        <v>1996</v>
      </c>
      <c r="E2138" s="4">
        <v>35615</v>
      </c>
      <c r="F2138" t="s">
        <v>2121</v>
      </c>
      <c r="G2138" s="3">
        <v>25000000</v>
      </c>
      <c r="H2138" s="3">
        <v>10039566</v>
      </c>
      <c r="I2138" s="3">
        <v>10039566</v>
      </c>
    </row>
    <row r="2139" spans="1:9" x14ac:dyDescent="0.2">
      <c r="A2139" s="5">
        <v>2159</v>
      </c>
      <c r="B2139" s="7">
        <v>5</v>
      </c>
      <c r="C2139" s="5">
        <v>17</v>
      </c>
      <c r="D2139" s="5">
        <v>1991</v>
      </c>
      <c r="E2139" s="4">
        <v>33729</v>
      </c>
      <c r="F2139" t="s">
        <v>2122</v>
      </c>
      <c r="G2139" s="3">
        <v>25000000</v>
      </c>
      <c r="H2139" s="3">
        <v>9286314</v>
      </c>
      <c r="I2139" s="3">
        <v>9286314</v>
      </c>
    </row>
    <row r="2140" spans="1:9" x14ac:dyDescent="0.2">
      <c r="A2140" s="5">
        <v>2160</v>
      </c>
      <c r="B2140" s="7">
        <v>11</v>
      </c>
      <c r="C2140" s="5">
        <v>25</v>
      </c>
      <c r="D2140" s="5">
        <v>2009</v>
      </c>
      <c r="E2140" s="4">
        <v>40554</v>
      </c>
      <c r="F2140" t="s">
        <v>2123</v>
      </c>
      <c r="G2140" s="3">
        <v>25000000</v>
      </c>
      <c r="H2140" s="3">
        <v>8114270</v>
      </c>
      <c r="I2140" s="3">
        <v>29206732</v>
      </c>
    </row>
    <row r="2141" spans="1:9" x14ac:dyDescent="0.2">
      <c r="A2141" s="5">
        <v>2161</v>
      </c>
      <c r="B2141" s="7">
        <v>4</v>
      </c>
      <c r="C2141" s="5">
        <v>6</v>
      </c>
      <c r="D2141" s="5">
        <v>2007</v>
      </c>
      <c r="E2141" s="4">
        <v>39237</v>
      </c>
      <c r="F2141" t="s">
        <v>2124</v>
      </c>
      <c r="G2141" s="3">
        <v>25000000</v>
      </c>
      <c r="H2141" s="3">
        <v>7164995</v>
      </c>
      <c r="I2141" s="3">
        <v>7164995</v>
      </c>
    </row>
    <row r="2142" spans="1:9" x14ac:dyDescent="0.2">
      <c r="A2142" s="5">
        <v>2162</v>
      </c>
      <c r="B2142" s="7">
        <v>8</v>
      </c>
      <c r="C2142" s="5">
        <v>17</v>
      </c>
      <c r="D2142" s="5">
        <v>1984</v>
      </c>
      <c r="E2142" s="4">
        <v>31175</v>
      </c>
      <c r="F2142" t="s">
        <v>2125</v>
      </c>
      <c r="G2142" s="3">
        <v>25000000</v>
      </c>
      <c r="H2142" s="3">
        <v>5778353</v>
      </c>
      <c r="I2142" s="3">
        <v>5778353</v>
      </c>
    </row>
    <row r="2143" spans="1:9" x14ac:dyDescent="0.2">
      <c r="A2143" s="5">
        <v>2163</v>
      </c>
      <c r="B2143" s="7">
        <v>9</v>
      </c>
      <c r="C2143" s="5">
        <v>2</v>
      </c>
      <c r="D2143" s="5">
        <v>2005</v>
      </c>
      <c r="E2143" s="4">
        <v>38392</v>
      </c>
      <c r="F2143" t="s">
        <v>2126</v>
      </c>
      <c r="G2143" s="3">
        <v>25000000</v>
      </c>
      <c r="H2143" s="3">
        <v>5654777</v>
      </c>
      <c r="I2143" s="3">
        <v>5654777</v>
      </c>
    </row>
    <row r="2144" spans="1:9" x14ac:dyDescent="0.2">
      <c r="A2144" s="5">
        <v>2164</v>
      </c>
      <c r="B2144" s="7">
        <v>3</v>
      </c>
      <c r="C2144" s="5">
        <v>23</v>
      </c>
      <c r="D2144" s="5">
        <v>2001</v>
      </c>
      <c r="E2144" s="4">
        <v>37563</v>
      </c>
      <c r="F2144" t="s">
        <v>2127</v>
      </c>
      <c r="G2144" s="3">
        <v>25000000</v>
      </c>
      <c r="H2144" s="3">
        <v>5516708</v>
      </c>
      <c r="I2144" s="3">
        <v>5516708</v>
      </c>
    </row>
    <row r="2145" spans="1:9" x14ac:dyDescent="0.2">
      <c r="A2145" s="5">
        <v>2165</v>
      </c>
      <c r="B2145" s="7">
        <v>12</v>
      </c>
      <c r="C2145" s="5">
        <v>7</v>
      </c>
      <c r="D2145" s="5">
        <v>2005</v>
      </c>
      <c r="E2145" s="4">
        <v>38545</v>
      </c>
      <c r="F2145" t="s">
        <v>2128</v>
      </c>
      <c r="G2145" s="3">
        <v>25000000</v>
      </c>
      <c r="H2145" s="3">
        <v>5128124</v>
      </c>
      <c r="I2145" s="3">
        <v>18991288</v>
      </c>
    </row>
    <row r="2146" spans="1:9" x14ac:dyDescent="0.2">
      <c r="A2146" s="5">
        <v>2166</v>
      </c>
      <c r="B2146" s="7">
        <v>4</v>
      </c>
      <c r="C2146" s="5">
        <v>25</v>
      </c>
      <c r="D2146" s="5">
        <v>2008</v>
      </c>
      <c r="E2146" s="4">
        <v>40182</v>
      </c>
      <c r="F2146" t="s">
        <v>2129</v>
      </c>
      <c r="G2146" s="3">
        <v>25000000</v>
      </c>
      <c r="H2146" s="3">
        <v>4598506</v>
      </c>
      <c r="I2146" s="3">
        <v>12850033</v>
      </c>
    </row>
    <row r="2147" spans="1:9" x14ac:dyDescent="0.2">
      <c r="A2147" s="5">
        <v>2167</v>
      </c>
      <c r="B2147" s="7">
        <v>3</v>
      </c>
      <c r="C2147" s="5">
        <v>1</v>
      </c>
      <c r="D2147" s="5">
        <v>1995</v>
      </c>
      <c r="E2147" s="4">
        <v>34702</v>
      </c>
      <c r="F2147" t="s">
        <v>2130</v>
      </c>
      <c r="G2147" s="3">
        <v>25000000</v>
      </c>
      <c r="H2147" s="3">
        <v>4064333</v>
      </c>
      <c r="I2147" s="3">
        <v>4064333</v>
      </c>
    </row>
    <row r="2148" spans="1:9" x14ac:dyDescent="0.2">
      <c r="A2148" s="5">
        <v>2168</v>
      </c>
      <c r="B2148" s="7">
        <v>4</v>
      </c>
      <c r="C2148" s="5">
        <v>22</v>
      </c>
      <c r="D2148" s="5">
        <v>2005</v>
      </c>
      <c r="E2148" s="4">
        <v>38994</v>
      </c>
      <c r="F2148" t="s">
        <v>2131</v>
      </c>
      <c r="G2148" s="3">
        <v>25000000</v>
      </c>
      <c r="H2148" s="3">
        <v>4008527</v>
      </c>
      <c r="I2148" s="3">
        <v>4049527</v>
      </c>
    </row>
    <row r="2149" spans="1:9" x14ac:dyDescent="0.2">
      <c r="A2149" s="5">
        <v>2169</v>
      </c>
      <c r="B2149" s="7">
        <v>10</v>
      </c>
      <c r="C2149" s="5">
        <v>3</v>
      </c>
      <c r="D2149" s="5">
        <v>2008</v>
      </c>
      <c r="E2149" s="4">
        <v>39517</v>
      </c>
      <c r="F2149" t="s">
        <v>2132</v>
      </c>
      <c r="G2149" s="3">
        <v>25000000</v>
      </c>
      <c r="H2149" s="3">
        <v>3073392</v>
      </c>
      <c r="I2149" s="3">
        <v>20052958</v>
      </c>
    </row>
    <row r="2150" spans="1:9" x14ac:dyDescent="0.2">
      <c r="A2150" s="5">
        <v>2170</v>
      </c>
      <c r="B2150" s="7">
        <v>12</v>
      </c>
      <c r="C2150" s="5">
        <v>16</v>
      </c>
      <c r="D2150" s="5">
        <v>2011</v>
      </c>
      <c r="E2150" s="4">
        <v>41011</v>
      </c>
      <c r="F2150" t="s">
        <v>2133</v>
      </c>
      <c r="G2150" s="3">
        <v>25000000</v>
      </c>
      <c r="H2150" s="3">
        <v>2546747</v>
      </c>
      <c r="I2150" s="3">
        <v>38112154</v>
      </c>
    </row>
    <row r="2151" spans="1:9" x14ac:dyDescent="0.2">
      <c r="A2151" s="5">
        <v>2171</v>
      </c>
      <c r="B2151" s="7">
        <v>1</v>
      </c>
      <c r="C2151" s="5">
        <v>6</v>
      </c>
      <c r="D2151" s="5">
        <v>2006</v>
      </c>
      <c r="E2151" s="4">
        <v>38869</v>
      </c>
      <c r="F2151" t="s">
        <v>2134</v>
      </c>
      <c r="G2151" s="3">
        <v>25000000</v>
      </c>
      <c r="H2151" s="3">
        <v>2405420</v>
      </c>
      <c r="I2151" s="3">
        <v>3605420</v>
      </c>
    </row>
    <row r="2152" spans="1:9" x14ac:dyDescent="0.2">
      <c r="A2152" s="5">
        <v>2172</v>
      </c>
      <c r="B2152" s="7">
        <v>9</v>
      </c>
      <c r="C2152" s="5">
        <v>1</v>
      </c>
      <c r="D2152" s="5">
        <v>2017</v>
      </c>
      <c r="E2152" s="4">
        <v>42744</v>
      </c>
      <c r="F2152" t="s">
        <v>2135</v>
      </c>
      <c r="G2152" s="3">
        <v>25000000</v>
      </c>
      <c r="H2152" s="3">
        <v>2399374</v>
      </c>
      <c r="I2152" s="3">
        <v>3145133</v>
      </c>
    </row>
    <row r="2153" spans="1:9" x14ac:dyDescent="0.2">
      <c r="A2153" s="5">
        <v>2173</v>
      </c>
      <c r="B2153" s="7">
        <v>11</v>
      </c>
      <c r="C2153" s="5">
        <v>20</v>
      </c>
      <c r="D2153" s="5">
        <v>2015</v>
      </c>
      <c r="E2153" s="4">
        <v>42593</v>
      </c>
      <c r="F2153" t="s">
        <v>2094</v>
      </c>
      <c r="G2153" s="3">
        <v>25000000</v>
      </c>
      <c r="H2153" s="3">
        <v>1872994</v>
      </c>
      <c r="I2153" s="3">
        <v>42642077</v>
      </c>
    </row>
    <row r="2154" spans="1:9" x14ac:dyDescent="0.2">
      <c r="A2154" s="5">
        <v>2174</v>
      </c>
      <c r="B2154" s="7">
        <v>11</v>
      </c>
      <c r="C2154" s="5">
        <v>20</v>
      </c>
      <c r="D2154" s="5">
        <v>2009</v>
      </c>
      <c r="E2154" s="4">
        <v>40401</v>
      </c>
      <c r="F2154" t="s">
        <v>2136</v>
      </c>
      <c r="G2154" s="3">
        <v>25000000</v>
      </c>
      <c r="H2154" s="3">
        <v>1702112</v>
      </c>
      <c r="I2154" s="3">
        <v>12413949</v>
      </c>
    </row>
    <row r="2155" spans="1:9" x14ac:dyDescent="0.2">
      <c r="A2155" s="5">
        <v>2175</v>
      </c>
      <c r="B2155" s="7">
        <v>1</v>
      </c>
      <c r="C2155" s="5">
        <v>29</v>
      </c>
      <c r="D2155" s="5">
        <v>2016</v>
      </c>
      <c r="E2155" s="4">
        <v>43221</v>
      </c>
      <c r="F2155" t="s">
        <v>2137</v>
      </c>
      <c r="G2155" s="3">
        <v>25000000</v>
      </c>
      <c r="H2155" s="3">
        <v>1513793</v>
      </c>
      <c r="I2155" s="3">
        <v>2976636</v>
      </c>
    </row>
    <row r="2156" spans="1:9" x14ac:dyDescent="0.2">
      <c r="A2156" s="5">
        <v>2176</v>
      </c>
      <c r="B2156" s="7">
        <v>11</v>
      </c>
      <c r="C2156" s="5">
        <v>25</v>
      </c>
      <c r="D2156" s="5">
        <v>2009</v>
      </c>
      <c r="E2156" s="4">
        <v>40554</v>
      </c>
      <c r="F2156" t="s">
        <v>2138</v>
      </c>
      <c r="G2156" s="3">
        <v>25000000</v>
      </c>
      <c r="H2156" s="3">
        <v>1190003</v>
      </c>
      <c r="I2156" s="3">
        <v>1190003</v>
      </c>
    </row>
    <row r="2157" spans="1:9" x14ac:dyDescent="0.2">
      <c r="A2157" s="5">
        <v>2177</v>
      </c>
      <c r="B2157" s="7">
        <v>9</v>
      </c>
      <c r="C2157" s="5">
        <v>16</v>
      </c>
      <c r="D2157" s="5">
        <v>2005</v>
      </c>
      <c r="E2157" s="4">
        <v>38816</v>
      </c>
      <c r="F2157" t="s">
        <v>2139</v>
      </c>
      <c r="G2157" s="3">
        <v>25000000</v>
      </c>
      <c r="H2157" s="3">
        <v>881745</v>
      </c>
      <c r="I2157" s="3">
        <v>881745</v>
      </c>
    </row>
    <row r="2158" spans="1:9" x14ac:dyDescent="0.2">
      <c r="A2158" s="5">
        <v>2178</v>
      </c>
      <c r="B2158" s="7">
        <v>10</v>
      </c>
      <c r="C2158" s="5">
        <v>14</v>
      </c>
      <c r="D2158" s="5">
        <v>2005</v>
      </c>
      <c r="E2158" s="4">
        <v>38758</v>
      </c>
      <c r="F2158" t="s">
        <v>2140</v>
      </c>
      <c r="G2158" s="3">
        <v>25000000</v>
      </c>
      <c r="H2158" s="3">
        <v>872142</v>
      </c>
      <c r="I2158" s="3">
        <v>1415656</v>
      </c>
    </row>
    <row r="2159" spans="1:9" x14ac:dyDescent="0.2">
      <c r="A2159" s="5">
        <v>2179</v>
      </c>
      <c r="B2159" s="7">
        <v>9</v>
      </c>
      <c r="C2159" s="5">
        <v>11</v>
      </c>
      <c r="D2159" s="5">
        <v>1998</v>
      </c>
      <c r="E2159" s="4">
        <v>36108</v>
      </c>
      <c r="F2159" t="s">
        <v>2141</v>
      </c>
      <c r="G2159" s="3">
        <v>25000000</v>
      </c>
      <c r="H2159" s="3">
        <v>780326</v>
      </c>
      <c r="I2159" s="3">
        <v>780326</v>
      </c>
    </row>
    <row r="2160" spans="1:9" x14ac:dyDescent="0.2">
      <c r="A2160" s="5">
        <v>2180</v>
      </c>
      <c r="B2160" s="7">
        <v>3</v>
      </c>
      <c r="C2160" s="5">
        <v>22</v>
      </c>
      <c r="D2160" s="5">
        <v>2013</v>
      </c>
      <c r="E2160" s="4">
        <v>41915</v>
      </c>
      <c r="F2160" t="s">
        <v>2142</v>
      </c>
      <c r="G2160" s="3">
        <v>25000000</v>
      </c>
      <c r="H2160" s="3">
        <v>720828</v>
      </c>
      <c r="I2160" s="3">
        <v>9313302</v>
      </c>
    </row>
    <row r="2161" spans="1:9" x14ac:dyDescent="0.2">
      <c r="A2161" s="5">
        <v>2181</v>
      </c>
      <c r="B2161" s="7">
        <v>8</v>
      </c>
      <c r="C2161" s="5">
        <v>24</v>
      </c>
      <c r="D2161" s="5">
        <v>2012</v>
      </c>
      <c r="E2161" s="4">
        <v>41616</v>
      </c>
      <c r="F2161" t="s">
        <v>2143</v>
      </c>
      <c r="G2161" s="3">
        <v>25000000</v>
      </c>
      <c r="H2161" s="3">
        <v>205505</v>
      </c>
      <c r="I2161" s="3">
        <v>48530887</v>
      </c>
    </row>
    <row r="2162" spans="1:9" x14ac:dyDescent="0.2">
      <c r="A2162" s="5">
        <v>2182</v>
      </c>
      <c r="B2162" s="7">
        <v>6</v>
      </c>
      <c r="C2162" s="5">
        <v>30</v>
      </c>
      <c r="D2162" s="5">
        <v>2010</v>
      </c>
      <c r="E2162" s="4">
        <v>41066</v>
      </c>
      <c r="F2162" t="s">
        <v>2144</v>
      </c>
      <c r="G2162" s="3">
        <v>25000000</v>
      </c>
      <c r="H2162" s="3">
        <v>137885</v>
      </c>
      <c r="I2162" s="3">
        <v>146149</v>
      </c>
    </row>
    <row r="2163" spans="1:9" x14ac:dyDescent="0.2">
      <c r="A2163" s="5">
        <v>2183</v>
      </c>
      <c r="B2163" s="7">
        <v>4</v>
      </c>
      <c r="C2163" s="5">
        <v>24</v>
      </c>
      <c r="D2163" s="5">
        <v>2015</v>
      </c>
      <c r="E2163" s="4">
        <v>42708</v>
      </c>
      <c r="F2163" t="s">
        <v>2145</v>
      </c>
      <c r="G2163" s="3">
        <v>25000000</v>
      </c>
      <c r="H2163" s="3">
        <v>129115</v>
      </c>
      <c r="I2163" s="3">
        <v>129115</v>
      </c>
    </row>
    <row r="2164" spans="1:9" x14ac:dyDescent="0.2">
      <c r="A2164" s="5">
        <v>2184</v>
      </c>
      <c r="B2164" s="7">
        <v>12</v>
      </c>
      <c r="C2164" s="5">
        <v>31</v>
      </c>
      <c r="D2164" s="5">
        <v>2010</v>
      </c>
      <c r="E2164" s="4">
        <v>41102</v>
      </c>
      <c r="F2164" t="s">
        <v>2146</v>
      </c>
      <c r="G2164" s="3">
        <v>25000000</v>
      </c>
      <c r="H2164">
        <v>0</v>
      </c>
      <c r="I2164" s="3">
        <v>71594792</v>
      </c>
    </row>
    <row r="2165" spans="1:9" x14ac:dyDescent="0.2">
      <c r="A2165" s="5">
        <v>2185</v>
      </c>
      <c r="B2165" s="7">
        <v>12</v>
      </c>
      <c r="C2165" s="5">
        <v>31</v>
      </c>
      <c r="D2165" s="5">
        <v>2010</v>
      </c>
      <c r="E2165" s="4">
        <v>41102</v>
      </c>
      <c r="F2165" t="s">
        <v>2147</v>
      </c>
      <c r="G2165" s="3">
        <v>25000000</v>
      </c>
      <c r="H2165">
        <v>0</v>
      </c>
      <c r="I2165" s="3">
        <v>9445081</v>
      </c>
    </row>
    <row r="2166" spans="1:9" x14ac:dyDescent="0.2">
      <c r="A2166" s="5">
        <v>2186</v>
      </c>
      <c r="B2166" s="7">
        <v>10</v>
      </c>
      <c r="C2166" s="5">
        <v>4</v>
      </c>
      <c r="D2166" s="5">
        <v>2011</v>
      </c>
      <c r="E2166" s="4">
        <v>40643</v>
      </c>
      <c r="F2166" t="s">
        <v>2148</v>
      </c>
      <c r="G2166" s="3">
        <v>25000000</v>
      </c>
      <c r="H2166">
        <v>0</v>
      </c>
      <c r="I2166" s="3">
        <v>8208594</v>
      </c>
    </row>
    <row r="2167" spans="1:9" x14ac:dyDescent="0.2">
      <c r="A2167" s="5">
        <v>2187</v>
      </c>
      <c r="B2167" s="7">
        <v>7</v>
      </c>
      <c r="C2167" s="5">
        <v>8</v>
      </c>
      <c r="D2167" s="5">
        <v>2011</v>
      </c>
      <c r="E2167" s="4">
        <v>40762</v>
      </c>
      <c r="F2167" t="s">
        <v>2149</v>
      </c>
      <c r="G2167" s="3">
        <v>25000000</v>
      </c>
      <c r="H2167">
        <v>0</v>
      </c>
      <c r="I2167" s="3">
        <v>5297411</v>
      </c>
    </row>
    <row r="2168" spans="1:9" x14ac:dyDescent="0.2">
      <c r="A2168" s="5">
        <v>2188</v>
      </c>
      <c r="B2168" s="7">
        <v>3</v>
      </c>
      <c r="C2168" s="5">
        <v>10</v>
      </c>
      <c r="D2168" s="5">
        <v>2015</v>
      </c>
      <c r="E2168" s="4">
        <v>42280</v>
      </c>
      <c r="F2168" t="s">
        <v>2150</v>
      </c>
      <c r="G2168" s="3">
        <v>25000000</v>
      </c>
      <c r="H2168">
        <v>0</v>
      </c>
      <c r="I2168" s="3">
        <v>91116</v>
      </c>
    </row>
    <row r="2169" spans="1:9" x14ac:dyDescent="0.2">
      <c r="A2169" s="5">
        <v>2189</v>
      </c>
      <c r="B2169" s="7">
        <v>1</v>
      </c>
      <c r="C2169" s="5">
        <v>1</v>
      </c>
      <c r="D2169" s="5">
        <v>1970</v>
      </c>
      <c r="E2169" s="4">
        <v>25569</v>
      </c>
      <c r="F2169" t="s">
        <v>2151</v>
      </c>
      <c r="G2169" s="3">
        <v>25000000</v>
      </c>
      <c r="H2169">
        <v>0</v>
      </c>
      <c r="I2169">
        <v>0</v>
      </c>
    </row>
    <row r="2170" spans="1:9" x14ac:dyDescent="0.2">
      <c r="A2170" s="5">
        <v>2190</v>
      </c>
      <c r="B2170" s="7">
        <v>1</v>
      </c>
      <c r="C2170" s="5">
        <v>10</v>
      </c>
      <c r="D2170" s="5">
        <v>2014</v>
      </c>
      <c r="E2170" s="4">
        <v>41913</v>
      </c>
      <c r="F2170" t="s">
        <v>2152</v>
      </c>
      <c r="G2170" s="3">
        <v>25000000</v>
      </c>
      <c r="H2170">
        <v>0</v>
      </c>
      <c r="I2170">
        <v>0</v>
      </c>
    </row>
    <row r="2171" spans="1:9" x14ac:dyDescent="0.2">
      <c r="A2171" s="5">
        <v>2191</v>
      </c>
      <c r="B2171" s="7">
        <v>12</v>
      </c>
      <c r="C2171" s="5">
        <v>31</v>
      </c>
      <c r="D2171" s="5">
        <v>2016</v>
      </c>
      <c r="E2171" s="4">
        <v>43293</v>
      </c>
      <c r="F2171" t="s">
        <v>2153</v>
      </c>
      <c r="G2171" s="3">
        <v>25000000</v>
      </c>
      <c r="H2171">
        <v>0</v>
      </c>
      <c r="I2171">
        <v>0</v>
      </c>
    </row>
    <row r="2172" spans="1:9" x14ac:dyDescent="0.2">
      <c r="A2172" s="5">
        <v>2192</v>
      </c>
      <c r="B2172" s="7">
        <v>11</v>
      </c>
      <c r="C2172" s="5">
        <v>9</v>
      </c>
      <c r="D2172" s="5">
        <v>2012</v>
      </c>
      <c r="E2172" s="4">
        <v>41163</v>
      </c>
      <c r="F2172" t="s">
        <v>2154</v>
      </c>
      <c r="G2172" s="3">
        <v>24200000</v>
      </c>
      <c r="H2172" s="3">
        <v>17000</v>
      </c>
      <c r="I2172" s="3">
        <v>10447579</v>
      </c>
    </row>
    <row r="2173" spans="1:9" x14ac:dyDescent="0.2">
      <c r="A2173" s="5">
        <v>2193</v>
      </c>
      <c r="B2173" s="7">
        <v>11</v>
      </c>
      <c r="C2173" s="5">
        <v>26</v>
      </c>
      <c r="D2173" s="5">
        <v>1986</v>
      </c>
      <c r="E2173" s="4">
        <v>32184</v>
      </c>
      <c r="F2173" t="s">
        <v>2155</v>
      </c>
      <c r="G2173" s="3">
        <v>24000000</v>
      </c>
      <c r="H2173" s="3">
        <v>109713132</v>
      </c>
      <c r="I2173" s="3">
        <v>133000000</v>
      </c>
    </row>
    <row r="2174" spans="1:9" x14ac:dyDescent="0.2">
      <c r="A2174" s="5">
        <v>2194</v>
      </c>
      <c r="B2174" s="7">
        <v>12</v>
      </c>
      <c r="C2174" s="5">
        <v>12</v>
      </c>
      <c r="D2174" s="5">
        <v>1997</v>
      </c>
      <c r="E2174" s="4">
        <v>35776</v>
      </c>
      <c r="F2174" t="s">
        <v>2156</v>
      </c>
      <c r="G2174" s="3">
        <v>24000000</v>
      </c>
      <c r="H2174" s="3">
        <v>101363301</v>
      </c>
      <c r="I2174" s="3">
        <v>101363301</v>
      </c>
    </row>
    <row r="2175" spans="1:9" x14ac:dyDescent="0.2">
      <c r="A2175" s="5">
        <v>2195</v>
      </c>
      <c r="B2175" s="7">
        <v>2</v>
      </c>
      <c r="C2175" s="5">
        <v>21</v>
      </c>
      <c r="D2175" s="5">
        <v>2003</v>
      </c>
      <c r="E2175" s="4">
        <v>38232</v>
      </c>
      <c r="F2175" t="s">
        <v>2157</v>
      </c>
      <c r="G2175" s="3">
        <v>24000000</v>
      </c>
      <c r="H2175" s="3">
        <v>75155000</v>
      </c>
      <c r="I2175" s="3">
        <v>86765463</v>
      </c>
    </row>
    <row r="2176" spans="1:9" x14ac:dyDescent="0.2">
      <c r="A2176" s="5">
        <v>2196</v>
      </c>
      <c r="B2176" s="7">
        <v>12</v>
      </c>
      <c r="C2176" s="5">
        <v>20</v>
      </c>
      <c r="D2176" s="5">
        <v>2006</v>
      </c>
      <c r="E2176" s="4">
        <v>39306</v>
      </c>
      <c r="F2176" t="s">
        <v>2158</v>
      </c>
      <c r="G2176" s="3">
        <v>24000000</v>
      </c>
      <c r="H2176" s="3">
        <v>70269899</v>
      </c>
      <c r="I2176" s="3">
        <v>156229050</v>
      </c>
    </row>
    <row r="2177" spans="1:9" x14ac:dyDescent="0.2">
      <c r="A2177" s="5">
        <v>2197</v>
      </c>
      <c r="B2177" s="7">
        <v>6</v>
      </c>
      <c r="C2177" s="5">
        <v>20</v>
      </c>
      <c r="D2177" s="5">
        <v>2014</v>
      </c>
      <c r="E2177" s="4">
        <v>42222</v>
      </c>
      <c r="F2177" t="s">
        <v>2159</v>
      </c>
      <c r="G2177" s="3">
        <v>24000000</v>
      </c>
      <c r="H2177" s="3">
        <v>65028687</v>
      </c>
      <c r="I2177" s="3">
        <v>70027933</v>
      </c>
    </row>
    <row r="2178" spans="1:9" x14ac:dyDescent="0.2">
      <c r="A2178" s="5">
        <v>2198</v>
      </c>
      <c r="B2178" s="7">
        <v>2</v>
      </c>
      <c r="C2178" s="5">
        <v>18</v>
      </c>
      <c r="D2178" s="5">
        <v>2000</v>
      </c>
      <c r="E2178" s="4">
        <v>37044</v>
      </c>
      <c r="F2178" t="s">
        <v>2160</v>
      </c>
      <c r="G2178" s="3">
        <v>24000000</v>
      </c>
      <c r="H2178" s="3">
        <v>57262492</v>
      </c>
      <c r="I2178" s="3">
        <v>85527867</v>
      </c>
    </row>
    <row r="2179" spans="1:9" x14ac:dyDescent="0.2">
      <c r="A2179" s="5">
        <v>2199</v>
      </c>
      <c r="B2179" s="7">
        <v>10</v>
      </c>
      <c r="C2179" s="5">
        <v>14</v>
      </c>
      <c r="D2179" s="5">
        <v>2011</v>
      </c>
      <c r="E2179" s="4">
        <v>40949</v>
      </c>
      <c r="F2179" t="s">
        <v>2161</v>
      </c>
      <c r="G2179" s="3">
        <v>24000000</v>
      </c>
      <c r="H2179" s="3">
        <v>51802742</v>
      </c>
      <c r="I2179" s="3">
        <v>62989834</v>
      </c>
    </row>
    <row r="2180" spans="1:9" x14ac:dyDescent="0.2">
      <c r="A2180" s="5">
        <v>2200</v>
      </c>
      <c r="B2180" s="7">
        <v>4</v>
      </c>
      <c r="C2180" s="5">
        <v>7</v>
      </c>
      <c r="D2180" s="5">
        <v>2017</v>
      </c>
      <c r="E2180" s="4">
        <v>42920</v>
      </c>
      <c r="F2180" t="s">
        <v>2162</v>
      </c>
      <c r="G2180" s="3">
        <v>24000000</v>
      </c>
      <c r="H2180" s="3">
        <v>45018541</v>
      </c>
      <c r="I2180" s="3">
        <v>78714211</v>
      </c>
    </row>
    <row r="2181" spans="1:9" x14ac:dyDescent="0.2">
      <c r="A2181" s="5">
        <v>2201</v>
      </c>
      <c r="B2181" s="7">
        <v>7</v>
      </c>
      <c r="C2181" s="5">
        <v>12</v>
      </c>
      <c r="D2181" s="5">
        <v>1991</v>
      </c>
      <c r="E2181" s="4">
        <v>33579</v>
      </c>
      <c r="F2181" t="s">
        <v>359</v>
      </c>
      <c r="G2181" s="3">
        <v>24000000</v>
      </c>
      <c r="H2181" s="3">
        <v>43218387</v>
      </c>
      <c r="I2181" s="3">
        <v>83531958</v>
      </c>
    </row>
    <row r="2182" spans="1:9" x14ac:dyDescent="0.2">
      <c r="A2182" s="5">
        <v>2202</v>
      </c>
      <c r="B2182" s="7">
        <v>9</v>
      </c>
      <c r="C2182" s="5">
        <v>20</v>
      </c>
      <c r="D2182" s="5">
        <v>1991</v>
      </c>
      <c r="E2182" s="4">
        <v>33825</v>
      </c>
      <c r="F2182" t="s">
        <v>2163</v>
      </c>
      <c r="G2182" s="3">
        <v>24000000</v>
      </c>
      <c r="H2182" s="3">
        <v>41798224</v>
      </c>
      <c r="I2182" s="3">
        <v>41798224</v>
      </c>
    </row>
    <row r="2183" spans="1:9" x14ac:dyDescent="0.2">
      <c r="A2183" s="5">
        <v>2203</v>
      </c>
      <c r="B2183" s="7">
        <v>11</v>
      </c>
      <c r="C2183" s="5">
        <v>13</v>
      </c>
      <c r="D2183" s="5">
        <v>1998</v>
      </c>
      <c r="E2183" s="4">
        <v>36171</v>
      </c>
      <c r="F2183" t="s">
        <v>2164</v>
      </c>
      <c r="G2183" s="3">
        <v>24000000</v>
      </c>
      <c r="H2183" s="3">
        <v>40020622</v>
      </c>
      <c r="I2183" s="3">
        <v>40020622</v>
      </c>
    </row>
    <row r="2184" spans="1:9" x14ac:dyDescent="0.2">
      <c r="A2184" s="5">
        <v>2204</v>
      </c>
      <c r="B2184" s="7">
        <v>12</v>
      </c>
      <c r="C2184" s="5">
        <v>16</v>
      </c>
      <c r="D2184" s="5">
        <v>1969</v>
      </c>
      <c r="E2184" s="4">
        <v>25670</v>
      </c>
      <c r="F2184" t="s">
        <v>2165</v>
      </c>
      <c r="G2184" s="3">
        <v>24000000</v>
      </c>
      <c r="H2184" s="3">
        <v>33208099</v>
      </c>
      <c r="I2184" s="3">
        <v>33208099</v>
      </c>
    </row>
    <row r="2185" spans="1:9" x14ac:dyDescent="0.2">
      <c r="A2185" s="5">
        <v>2205</v>
      </c>
      <c r="B2185" s="7">
        <v>4</v>
      </c>
      <c r="C2185" s="5">
        <v>7</v>
      </c>
      <c r="D2185" s="5">
        <v>2000</v>
      </c>
      <c r="E2185" s="4">
        <v>36711</v>
      </c>
      <c r="F2185" t="s">
        <v>2166</v>
      </c>
      <c r="G2185" s="3">
        <v>24000000</v>
      </c>
      <c r="H2185" s="3">
        <v>32662299</v>
      </c>
      <c r="I2185" s="3">
        <v>32662299</v>
      </c>
    </row>
    <row r="2186" spans="1:9" x14ac:dyDescent="0.2">
      <c r="A2186" s="5">
        <v>2206</v>
      </c>
      <c r="B2186" s="7">
        <v>11</v>
      </c>
      <c r="C2186" s="5">
        <v>6</v>
      </c>
      <c r="D2186" s="5">
        <v>2009</v>
      </c>
      <c r="E2186" s="4">
        <v>39975</v>
      </c>
      <c r="F2186" t="s">
        <v>2167</v>
      </c>
      <c r="G2186" s="3">
        <v>24000000</v>
      </c>
      <c r="H2186" s="3">
        <v>32428195</v>
      </c>
      <c r="I2186" s="3">
        <v>67348218</v>
      </c>
    </row>
    <row r="2187" spans="1:9" x14ac:dyDescent="0.2">
      <c r="A2187" s="5">
        <v>2207</v>
      </c>
      <c r="B2187" s="7">
        <v>10</v>
      </c>
      <c r="C2187" s="5">
        <v>31</v>
      </c>
      <c r="D2187" s="5">
        <v>2008</v>
      </c>
      <c r="E2187" s="4">
        <v>40369</v>
      </c>
      <c r="F2187" t="s">
        <v>2168</v>
      </c>
      <c r="G2187" s="3">
        <v>24000000</v>
      </c>
      <c r="H2187" s="3">
        <v>31457946</v>
      </c>
      <c r="I2187" s="3">
        <v>36856306</v>
      </c>
    </row>
    <row r="2188" spans="1:9" x14ac:dyDescent="0.2">
      <c r="A2188" s="5">
        <v>2208</v>
      </c>
      <c r="B2188" s="7">
        <v>1</v>
      </c>
      <c r="C2188" s="5">
        <v>12</v>
      </c>
      <c r="D2188" s="5">
        <v>2001</v>
      </c>
      <c r="E2188" s="4">
        <v>37226</v>
      </c>
      <c r="F2188" t="s">
        <v>2169</v>
      </c>
      <c r="G2188" s="3">
        <v>24000000</v>
      </c>
      <c r="H2188" s="3">
        <v>29823162</v>
      </c>
      <c r="I2188" s="3">
        <v>29823162</v>
      </c>
    </row>
    <row r="2189" spans="1:9" x14ac:dyDescent="0.2">
      <c r="A2189" s="5">
        <v>2209</v>
      </c>
      <c r="B2189" s="7">
        <v>12</v>
      </c>
      <c r="C2189" s="5">
        <v>21</v>
      </c>
      <c r="D2189" s="5">
        <v>1999</v>
      </c>
      <c r="E2189" s="4">
        <v>36781</v>
      </c>
      <c r="F2189" t="s">
        <v>2170</v>
      </c>
      <c r="G2189" s="3">
        <v>24000000</v>
      </c>
      <c r="H2189" s="3">
        <v>28871190</v>
      </c>
      <c r="I2189" s="3">
        <v>28871190</v>
      </c>
    </row>
    <row r="2190" spans="1:9" x14ac:dyDescent="0.2">
      <c r="A2190" s="5">
        <v>2210</v>
      </c>
      <c r="B2190" s="7">
        <v>9</v>
      </c>
      <c r="C2190" s="5">
        <v>8</v>
      </c>
      <c r="D2190" s="5">
        <v>2000</v>
      </c>
      <c r="E2190" s="4">
        <v>36747</v>
      </c>
      <c r="F2190" t="s">
        <v>2171</v>
      </c>
      <c r="G2190" s="3">
        <v>24000000</v>
      </c>
      <c r="H2190" s="3">
        <v>25170054</v>
      </c>
      <c r="I2190" s="3">
        <v>27732366</v>
      </c>
    </row>
    <row r="2191" spans="1:9" x14ac:dyDescent="0.2">
      <c r="A2191" s="5">
        <v>2211</v>
      </c>
      <c r="B2191" s="7">
        <v>8</v>
      </c>
      <c r="C2191" s="5">
        <v>20</v>
      </c>
      <c r="D2191" s="5">
        <v>2010</v>
      </c>
      <c r="E2191" s="4">
        <v>40763</v>
      </c>
      <c r="F2191" t="s">
        <v>2172</v>
      </c>
      <c r="G2191" s="3">
        <v>24000000</v>
      </c>
      <c r="H2191" s="3">
        <v>25003155</v>
      </c>
      <c r="I2191" s="3">
        <v>83660160</v>
      </c>
    </row>
    <row r="2192" spans="1:9" x14ac:dyDescent="0.2">
      <c r="A2192" s="5">
        <v>2212</v>
      </c>
      <c r="B2192" s="7">
        <v>11</v>
      </c>
      <c r="C2192" s="5">
        <v>24</v>
      </c>
      <c r="D2192" s="5">
        <v>2010</v>
      </c>
      <c r="E2192" s="4">
        <v>40888</v>
      </c>
      <c r="F2192" t="s">
        <v>2173</v>
      </c>
      <c r="G2192" s="3">
        <v>24000000</v>
      </c>
      <c r="H2192" s="3">
        <v>23240020</v>
      </c>
      <c r="I2192" s="3">
        <v>35792945</v>
      </c>
    </row>
    <row r="2193" spans="1:9" x14ac:dyDescent="0.2">
      <c r="A2193" s="5">
        <v>2213</v>
      </c>
      <c r="B2193" s="7">
        <v>1</v>
      </c>
      <c r="C2193" s="5">
        <v>23</v>
      </c>
      <c r="D2193" s="5">
        <v>2004</v>
      </c>
      <c r="E2193" s="4">
        <v>38657</v>
      </c>
      <c r="F2193" t="s">
        <v>2174</v>
      </c>
      <c r="G2193" s="3">
        <v>24000000</v>
      </c>
      <c r="H2193" s="3">
        <v>16980098</v>
      </c>
      <c r="I2193" s="3">
        <v>16980098</v>
      </c>
    </row>
    <row r="2194" spans="1:9" x14ac:dyDescent="0.2">
      <c r="A2194" s="5">
        <v>2214</v>
      </c>
      <c r="B2194" s="7">
        <v>7</v>
      </c>
      <c r="C2194" s="5">
        <v>14</v>
      </c>
      <c r="D2194" s="5">
        <v>1999</v>
      </c>
      <c r="E2194" s="4">
        <v>36563</v>
      </c>
      <c r="F2194" t="s">
        <v>2175</v>
      </c>
      <c r="G2194" s="3">
        <v>24000000</v>
      </c>
      <c r="H2194" s="3">
        <v>16304786</v>
      </c>
      <c r="I2194" s="3">
        <v>16304786</v>
      </c>
    </row>
    <row r="2195" spans="1:9" x14ac:dyDescent="0.2">
      <c r="A2195" s="5">
        <v>2215</v>
      </c>
      <c r="B2195" s="7">
        <v>10</v>
      </c>
      <c r="C2195" s="5">
        <v>24</v>
      </c>
      <c r="D2195" s="5">
        <v>1978</v>
      </c>
      <c r="E2195" s="4">
        <v>29199</v>
      </c>
      <c r="F2195" t="s">
        <v>2176</v>
      </c>
      <c r="G2195" s="3">
        <v>24000000</v>
      </c>
      <c r="H2195" s="3">
        <v>13000000</v>
      </c>
      <c r="I2195" s="3">
        <v>13000000</v>
      </c>
    </row>
    <row r="2196" spans="1:9" x14ac:dyDescent="0.2">
      <c r="A2196" s="5">
        <v>2216</v>
      </c>
      <c r="B2196" s="7">
        <v>4</v>
      </c>
      <c r="C2196" s="5">
        <v>7</v>
      </c>
      <c r="D2196" s="5">
        <v>2000</v>
      </c>
      <c r="E2196" s="4">
        <v>36711</v>
      </c>
      <c r="F2196" t="s">
        <v>2177</v>
      </c>
      <c r="G2196" s="3">
        <v>24000000</v>
      </c>
      <c r="H2196" s="3">
        <v>12372410</v>
      </c>
      <c r="I2196" s="3">
        <v>12372410</v>
      </c>
    </row>
    <row r="2197" spans="1:9" x14ac:dyDescent="0.2">
      <c r="A2197" s="5">
        <v>2217</v>
      </c>
      <c r="B2197" s="7">
        <v>9</v>
      </c>
      <c r="C2197" s="5">
        <v>16</v>
      </c>
      <c r="D2197" s="5">
        <v>2011</v>
      </c>
      <c r="E2197" s="4">
        <v>41008</v>
      </c>
      <c r="F2197" t="s">
        <v>2178</v>
      </c>
      <c r="G2197" s="3">
        <v>24000000</v>
      </c>
      <c r="H2197" s="3">
        <v>9659074</v>
      </c>
      <c r="I2197" s="3">
        <v>24474463</v>
      </c>
    </row>
    <row r="2198" spans="1:9" x14ac:dyDescent="0.2">
      <c r="A2198" s="5">
        <v>2218</v>
      </c>
      <c r="B2198" s="7">
        <v>12</v>
      </c>
      <c r="C2198" s="5">
        <v>24</v>
      </c>
      <c r="D2198" s="5">
        <v>1999</v>
      </c>
      <c r="E2198" s="4">
        <v>36872</v>
      </c>
      <c r="F2198" t="s">
        <v>2179</v>
      </c>
      <c r="G2198" s="3">
        <v>24000000</v>
      </c>
      <c r="H2198" s="3">
        <v>8427204</v>
      </c>
      <c r="I2198" s="3">
        <v>8427204</v>
      </c>
    </row>
    <row r="2199" spans="1:9" x14ac:dyDescent="0.2">
      <c r="A2199" s="5">
        <v>2219</v>
      </c>
      <c r="B2199" s="7">
        <v>12</v>
      </c>
      <c r="C2199" s="5">
        <v>17</v>
      </c>
      <c r="D2199" s="5">
        <v>2004</v>
      </c>
      <c r="E2199" s="4">
        <v>38484</v>
      </c>
      <c r="F2199" t="s">
        <v>2180</v>
      </c>
      <c r="G2199" s="3">
        <v>24000000</v>
      </c>
      <c r="H2199" s="3">
        <v>6144806</v>
      </c>
      <c r="I2199" s="3">
        <v>8292914</v>
      </c>
    </row>
    <row r="2200" spans="1:9" x14ac:dyDescent="0.2">
      <c r="A2200" s="5">
        <v>2220</v>
      </c>
      <c r="B2200" s="7">
        <v>6</v>
      </c>
      <c r="C2200" s="5">
        <v>10</v>
      </c>
      <c r="D2200" s="5">
        <v>2005</v>
      </c>
      <c r="E2200" s="4">
        <v>38631</v>
      </c>
      <c r="F2200" t="s">
        <v>2181</v>
      </c>
      <c r="G2200" s="3">
        <v>24000000</v>
      </c>
      <c r="H2200" s="3">
        <v>4710455</v>
      </c>
      <c r="I2200" s="3">
        <v>237814327</v>
      </c>
    </row>
    <row r="2201" spans="1:9" x14ac:dyDescent="0.2">
      <c r="A2201" s="5">
        <v>2221</v>
      </c>
      <c r="B2201" s="7">
        <v>3</v>
      </c>
      <c r="C2201" s="5">
        <v>27</v>
      </c>
      <c r="D2201" s="5">
        <v>1998</v>
      </c>
      <c r="E2201" s="4">
        <v>36588</v>
      </c>
      <c r="F2201" t="s">
        <v>2182</v>
      </c>
      <c r="G2201" s="3">
        <v>24000000</v>
      </c>
      <c r="H2201" s="3">
        <v>4356126</v>
      </c>
      <c r="I2201" s="3">
        <v>4356126</v>
      </c>
    </row>
    <row r="2202" spans="1:9" x14ac:dyDescent="0.2">
      <c r="A2202" s="5">
        <v>2223</v>
      </c>
      <c r="B2202" s="7">
        <v>8</v>
      </c>
      <c r="C2202" s="5">
        <v>25</v>
      </c>
      <c r="D2202" s="5">
        <v>1995</v>
      </c>
      <c r="E2202" s="4">
        <v>35438</v>
      </c>
      <c r="F2202" t="s">
        <v>2183</v>
      </c>
      <c r="G2202" s="3">
        <v>24000000</v>
      </c>
      <c r="H2202" s="3">
        <v>669276</v>
      </c>
      <c r="I2202" s="3">
        <v>669276</v>
      </c>
    </row>
    <row r="2203" spans="1:9" x14ac:dyDescent="0.2">
      <c r="A2203" s="5">
        <v>2224</v>
      </c>
      <c r="B2203" s="7">
        <v>6</v>
      </c>
      <c r="C2203" s="5">
        <v>10</v>
      </c>
      <c r="D2203" s="5">
        <v>2005</v>
      </c>
      <c r="E2203" s="4">
        <v>38631</v>
      </c>
      <c r="F2203" t="s">
        <v>2184</v>
      </c>
      <c r="G2203" s="3">
        <v>24000000</v>
      </c>
      <c r="H2203" s="3">
        <v>49981</v>
      </c>
      <c r="I2203" s="3">
        <v>1696765</v>
      </c>
    </row>
    <row r="2204" spans="1:9" x14ac:dyDescent="0.2">
      <c r="A2204" s="5">
        <v>2225</v>
      </c>
      <c r="B2204" s="7">
        <v>10</v>
      </c>
      <c r="C2204" s="5">
        <v>2</v>
      </c>
      <c r="D2204" s="5">
        <v>2009</v>
      </c>
      <c r="E2204" s="4">
        <v>39854</v>
      </c>
      <c r="F2204" t="s">
        <v>2185</v>
      </c>
      <c r="G2204" s="3">
        <v>23600000</v>
      </c>
      <c r="H2204" s="3">
        <v>75590286</v>
      </c>
      <c r="I2204" s="3">
        <v>102236596</v>
      </c>
    </row>
    <row r="2205" spans="1:9" x14ac:dyDescent="0.2">
      <c r="A2205" s="5">
        <v>2226</v>
      </c>
      <c r="B2205" s="7">
        <v>5</v>
      </c>
      <c r="C2205" s="5">
        <v>21</v>
      </c>
      <c r="D2205" s="5">
        <v>1980</v>
      </c>
      <c r="E2205" s="4">
        <v>29834</v>
      </c>
      <c r="F2205" t="s">
        <v>2186</v>
      </c>
      <c r="G2205" s="3">
        <v>23000000</v>
      </c>
      <c r="H2205" s="3">
        <v>290271960</v>
      </c>
      <c r="I2205" s="3">
        <v>534171960</v>
      </c>
    </row>
    <row r="2206" spans="1:9" x14ac:dyDescent="0.2">
      <c r="A2206" s="5">
        <v>2227</v>
      </c>
      <c r="B2206" s="7">
        <v>11</v>
      </c>
      <c r="C2206" s="5">
        <v>6</v>
      </c>
      <c r="D2206" s="5">
        <v>1998</v>
      </c>
      <c r="E2206" s="4">
        <v>35957</v>
      </c>
      <c r="F2206" t="s">
        <v>2187</v>
      </c>
      <c r="G2206" s="3">
        <v>23000000</v>
      </c>
      <c r="H2206" s="3">
        <v>161491646</v>
      </c>
      <c r="I2206" s="3">
        <v>190191646</v>
      </c>
    </row>
    <row r="2207" spans="1:9" x14ac:dyDescent="0.2">
      <c r="A2207" s="5">
        <v>2228</v>
      </c>
      <c r="B2207" s="7">
        <v>6</v>
      </c>
      <c r="C2207" s="5">
        <v>28</v>
      </c>
      <c r="D2207" s="5">
        <v>1991</v>
      </c>
      <c r="E2207" s="4">
        <v>34065</v>
      </c>
      <c r="F2207" t="s">
        <v>2188</v>
      </c>
      <c r="G2207" s="3">
        <v>23000000</v>
      </c>
      <c r="H2207" s="3">
        <v>86930411</v>
      </c>
      <c r="I2207" s="3">
        <v>86930411</v>
      </c>
    </row>
    <row r="2208" spans="1:9" x14ac:dyDescent="0.2">
      <c r="A2208" s="5">
        <v>2229</v>
      </c>
      <c r="B2208" s="7">
        <v>4</v>
      </c>
      <c r="C2208" s="5">
        <v>7</v>
      </c>
      <c r="D2208" s="5">
        <v>1995</v>
      </c>
      <c r="E2208" s="4">
        <v>34884</v>
      </c>
      <c r="F2208" t="s">
        <v>2189</v>
      </c>
      <c r="G2208" s="3">
        <v>23000000</v>
      </c>
      <c r="H2208" s="3">
        <v>65647413</v>
      </c>
      <c r="I2208" s="3">
        <v>141247413</v>
      </c>
    </row>
    <row r="2209" spans="1:9" x14ac:dyDescent="0.2">
      <c r="A2209" s="5">
        <v>2230</v>
      </c>
      <c r="B2209" s="7">
        <v>1</v>
      </c>
      <c r="C2209" s="5">
        <v>16</v>
      </c>
      <c r="D2209" s="5">
        <v>2015</v>
      </c>
      <c r="E2209" s="4">
        <v>42461</v>
      </c>
      <c r="F2209" t="s">
        <v>2190</v>
      </c>
      <c r="G2209" s="3">
        <v>23000000</v>
      </c>
      <c r="H2209" s="3">
        <v>64460211</v>
      </c>
      <c r="I2209" s="3">
        <v>80171596</v>
      </c>
    </row>
    <row r="2210" spans="1:9" x14ac:dyDescent="0.2">
      <c r="A2210" s="5">
        <v>2231</v>
      </c>
      <c r="B2210" s="7">
        <v>3</v>
      </c>
      <c r="C2210" s="5">
        <v>17</v>
      </c>
      <c r="D2210" s="5">
        <v>2000</v>
      </c>
      <c r="E2210" s="4">
        <v>37014</v>
      </c>
      <c r="F2210" t="s">
        <v>2191</v>
      </c>
      <c r="G2210" s="3">
        <v>23000000</v>
      </c>
      <c r="H2210" s="3">
        <v>53302314</v>
      </c>
      <c r="I2210" s="3">
        <v>112036870</v>
      </c>
    </row>
    <row r="2211" spans="1:9" x14ac:dyDescent="0.2">
      <c r="A2211" s="5">
        <v>2232</v>
      </c>
      <c r="B2211" s="7">
        <v>12</v>
      </c>
      <c r="C2211" s="5">
        <v>17</v>
      </c>
      <c r="D2211" s="5">
        <v>1976</v>
      </c>
      <c r="E2211" s="4">
        <v>28257</v>
      </c>
      <c r="F2211" t="s">
        <v>34</v>
      </c>
      <c r="G2211" s="3">
        <v>23000000</v>
      </c>
      <c r="H2211" s="3">
        <v>52614445</v>
      </c>
      <c r="I2211" s="3">
        <v>90614445</v>
      </c>
    </row>
    <row r="2212" spans="1:9" x14ac:dyDescent="0.2">
      <c r="A2212" s="5">
        <v>2233</v>
      </c>
      <c r="B2212" s="7">
        <v>10</v>
      </c>
      <c r="C2212" s="5">
        <v>7</v>
      </c>
      <c r="D2212" s="5">
        <v>2011</v>
      </c>
      <c r="E2212" s="4">
        <v>40734</v>
      </c>
      <c r="F2212" t="s">
        <v>2192</v>
      </c>
      <c r="G2212" s="3">
        <v>23000000</v>
      </c>
      <c r="H2212" s="3">
        <v>40962534</v>
      </c>
      <c r="I2212" s="3">
        <v>77735925</v>
      </c>
    </row>
    <row r="2213" spans="1:9" x14ac:dyDescent="0.2">
      <c r="A2213" s="5">
        <v>2234</v>
      </c>
      <c r="B2213" s="7">
        <v>2</v>
      </c>
      <c r="C2213" s="5">
        <v>18</v>
      </c>
      <c r="D2213" s="5">
        <v>2000</v>
      </c>
      <c r="E2213" s="4">
        <v>37044</v>
      </c>
      <c r="F2213" t="s">
        <v>2193</v>
      </c>
      <c r="G2213" s="3">
        <v>23000000</v>
      </c>
      <c r="H2213" s="3">
        <v>39235088</v>
      </c>
      <c r="I2213" s="3">
        <v>53182088</v>
      </c>
    </row>
    <row r="2214" spans="1:9" x14ac:dyDescent="0.2">
      <c r="A2214" s="5">
        <v>2235</v>
      </c>
      <c r="B2214" s="7">
        <v>3</v>
      </c>
      <c r="C2214" s="5">
        <v>30</v>
      </c>
      <c r="D2214" s="5">
        <v>2001</v>
      </c>
      <c r="E2214" s="4">
        <v>37775</v>
      </c>
      <c r="F2214" t="s">
        <v>2194</v>
      </c>
      <c r="G2214" s="3">
        <v>23000000</v>
      </c>
      <c r="H2214" s="3">
        <v>27338033</v>
      </c>
      <c r="I2214" s="3">
        <v>38684906</v>
      </c>
    </row>
    <row r="2215" spans="1:9" x14ac:dyDescent="0.2">
      <c r="A2215" s="5">
        <v>2236</v>
      </c>
      <c r="B2215" s="7">
        <v>1</v>
      </c>
      <c r="C2215" s="5">
        <v>10</v>
      </c>
      <c r="D2215" s="5">
        <v>2014</v>
      </c>
      <c r="E2215" s="4">
        <v>41913</v>
      </c>
      <c r="F2215" t="s">
        <v>2195</v>
      </c>
      <c r="G2215" s="3">
        <v>23000000</v>
      </c>
      <c r="H2215" s="3">
        <v>25568251</v>
      </c>
      <c r="I2215" s="3">
        <v>48531242</v>
      </c>
    </row>
    <row r="2216" spans="1:9" x14ac:dyDescent="0.2">
      <c r="A2216" s="5">
        <v>2237</v>
      </c>
      <c r="B2216" s="7">
        <v>10</v>
      </c>
      <c r="C2216" s="5">
        <v>5</v>
      </c>
      <c r="D2216" s="5">
        <v>2001</v>
      </c>
      <c r="E2216" s="4">
        <v>37021</v>
      </c>
      <c r="F2216" t="s">
        <v>2196</v>
      </c>
      <c r="G2216" s="3">
        <v>23000000</v>
      </c>
      <c r="H2216" s="3">
        <v>21973182</v>
      </c>
      <c r="I2216" s="3">
        <v>21973182</v>
      </c>
    </row>
    <row r="2217" spans="1:9" x14ac:dyDescent="0.2">
      <c r="A2217" s="5">
        <v>2238</v>
      </c>
      <c r="B2217" s="7">
        <v>2</v>
      </c>
      <c r="C2217" s="5">
        <v>17</v>
      </c>
      <c r="D2217" s="5">
        <v>2012</v>
      </c>
      <c r="E2217" s="4">
        <v>41396</v>
      </c>
      <c r="F2217" t="s">
        <v>2197</v>
      </c>
      <c r="G2217" s="3">
        <v>23000000</v>
      </c>
      <c r="H2217" s="3">
        <v>19192510</v>
      </c>
      <c r="I2217" s="3">
        <v>151496097</v>
      </c>
    </row>
    <row r="2218" spans="1:9" x14ac:dyDescent="0.2">
      <c r="A2218" s="5">
        <v>2239</v>
      </c>
      <c r="B2218" s="7">
        <v>1</v>
      </c>
      <c r="C2218" s="5">
        <v>20</v>
      </c>
      <c r="D2218" s="5">
        <v>2012</v>
      </c>
      <c r="E2218" s="4">
        <v>41487</v>
      </c>
      <c r="F2218" t="s">
        <v>2198</v>
      </c>
      <c r="G2218" s="3">
        <v>23000000</v>
      </c>
      <c r="H2218" s="3">
        <v>18942396</v>
      </c>
      <c r="I2218" s="3">
        <v>36374700</v>
      </c>
    </row>
    <row r="2219" spans="1:9" x14ac:dyDescent="0.2">
      <c r="A2219" s="5">
        <v>2240</v>
      </c>
      <c r="B2219" s="7">
        <v>11</v>
      </c>
      <c r="C2219" s="5">
        <v>12</v>
      </c>
      <c r="D2219" s="5">
        <v>1999</v>
      </c>
      <c r="E2219" s="4">
        <v>36505</v>
      </c>
      <c r="F2219" t="s">
        <v>2199</v>
      </c>
      <c r="G2219" s="3">
        <v>23000000</v>
      </c>
      <c r="H2219" s="3">
        <v>18653615</v>
      </c>
      <c r="I2219" s="3">
        <v>18653615</v>
      </c>
    </row>
    <row r="2220" spans="1:9" x14ac:dyDescent="0.2">
      <c r="A2220" s="5">
        <v>2241</v>
      </c>
      <c r="B2220" s="7">
        <v>9</v>
      </c>
      <c r="C2220" s="5">
        <v>1</v>
      </c>
      <c r="D2220" s="5">
        <v>2004</v>
      </c>
      <c r="E2220" s="4">
        <v>37995</v>
      </c>
      <c r="F2220" t="s">
        <v>2200</v>
      </c>
      <c r="G2220" s="3">
        <v>23000000</v>
      </c>
      <c r="H2220" s="3">
        <v>16123851</v>
      </c>
      <c r="I2220" s="3">
        <v>19123851</v>
      </c>
    </row>
    <row r="2221" spans="1:9" x14ac:dyDescent="0.2">
      <c r="A2221" s="5">
        <v>2242</v>
      </c>
      <c r="B2221" s="7">
        <v>2</v>
      </c>
      <c r="C2221" s="5">
        <v>26</v>
      </c>
      <c r="D2221" s="5">
        <v>2016</v>
      </c>
      <c r="E2221" s="4">
        <v>43133</v>
      </c>
      <c r="F2221" t="s">
        <v>2201</v>
      </c>
      <c r="G2221" s="3">
        <v>23000000</v>
      </c>
      <c r="H2221" s="3">
        <v>15789389</v>
      </c>
      <c r="I2221" s="3">
        <v>45121177</v>
      </c>
    </row>
    <row r="2222" spans="1:9" x14ac:dyDescent="0.2">
      <c r="A2222" s="5">
        <v>2243</v>
      </c>
      <c r="B2222" s="7">
        <v>7</v>
      </c>
      <c r="C2222" s="5">
        <v>17</v>
      </c>
      <c r="D2222" s="5">
        <v>1987</v>
      </c>
      <c r="E2222" s="4">
        <v>32270</v>
      </c>
      <c r="F2222" t="s">
        <v>2202</v>
      </c>
      <c r="G2222" s="3">
        <v>23000000</v>
      </c>
      <c r="H2222" s="3">
        <v>15728335</v>
      </c>
      <c r="I2222" s="3">
        <v>15728335</v>
      </c>
    </row>
    <row r="2223" spans="1:9" x14ac:dyDescent="0.2">
      <c r="A2223" s="5">
        <v>2244</v>
      </c>
      <c r="B2223" s="7">
        <v>8</v>
      </c>
      <c r="C2223" s="5">
        <v>25</v>
      </c>
      <c r="D2223" s="5">
        <v>2000</v>
      </c>
      <c r="E2223" s="4">
        <v>37264</v>
      </c>
      <c r="F2223" t="s">
        <v>2203</v>
      </c>
      <c r="G2223" s="3">
        <v>23000000</v>
      </c>
      <c r="H2223" s="3">
        <v>13019253</v>
      </c>
      <c r="I2223" s="3">
        <v>13019253</v>
      </c>
    </row>
    <row r="2224" spans="1:9" x14ac:dyDescent="0.2">
      <c r="A2224" s="5">
        <v>2245</v>
      </c>
      <c r="B2224" s="7">
        <v>12</v>
      </c>
      <c r="C2224" s="5">
        <v>20</v>
      </c>
      <c r="D2224" s="5">
        <v>1996</v>
      </c>
      <c r="E2224" s="4">
        <v>35654</v>
      </c>
      <c r="F2224" t="s">
        <v>2204</v>
      </c>
      <c r="G2224" s="3">
        <v>23000000</v>
      </c>
      <c r="H2224" s="3">
        <v>12803305</v>
      </c>
      <c r="I2224" s="3">
        <v>12803305</v>
      </c>
    </row>
    <row r="2225" spans="1:9" x14ac:dyDescent="0.2">
      <c r="A2225" s="5">
        <v>2246</v>
      </c>
      <c r="B2225" s="7">
        <v>1</v>
      </c>
      <c r="C2225" s="5">
        <v>9</v>
      </c>
      <c r="D2225" s="5">
        <v>2004</v>
      </c>
      <c r="E2225" s="4">
        <v>38231</v>
      </c>
      <c r="F2225" t="s">
        <v>2205</v>
      </c>
      <c r="G2225" s="3">
        <v>23000000</v>
      </c>
      <c r="H2225" s="3">
        <v>12189514</v>
      </c>
      <c r="I2225" s="3">
        <v>12291975</v>
      </c>
    </row>
    <row r="2226" spans="1:9" x14ac:dyDescent="0.2">
      <c r="A2226" s="5">
        <v>2247</v>
      </c>
      <c r="B2226" s="7">
        <v>8</v>
      </c>
      <c r="C2226" s="5">
        <v>22</v>
      </c>
      <c r="D2226" s="5">
        <v>2008</v>
      </c>
      <c r="E2226" s="4">
        <v>40094</v>
      </c>
      <c r="F2226" t="s">
        <v>2206</v>
      </c>
      <c r="G2226" s="3">
        <v>23000000</v>
      </c>
      <c r="H2226" s="3">
        <v>11511323</v>
      </c>
      <c r="I2226" s="3">
        <v>11778396</v>
      </c>
    </row>
    <row r="2227" spans="1:9" x14ac:dyDescent="0.2">
      <c r="A2227" s="5">
        <v>2248</v>
      </c>
      <c r="B2227" s="7">
        <v>12</v>
      </c>
      <c r="C2227" s="5">
        <v>3</v>
      </c>
      <c r="D2227" s="5">
        <v>1999</v>
      </c>
      <c r="E2227" s="4">
        <v>36231</v>
      </c>
      <c r="F2227" t="s">
        <v>2207</v>
      </c>
      <c r="G2227" s="3">
        <v>23000000</v>
      </c>
      <c r="H2227" s="3">
        <v>10660147</v>
      </c>
      <c r="I2227" s="3">
        <v>10660147</v>
      </c>
    </row>
    <row r="2228" spans="1:9" x14ac:dyDescent="0.2">
      <c r="A2228" s="5">
        <v>2249</v>
      </c>
      <c r="B2228" s="7">
        <v>8</v>
      </c>
      <c r="C2228" s="5">
        <v>23</v>
      </c>
      <c r="D2228" s="5">
        <v>1991</v>
      </c>
      <c r="E2228" s="4">
        <v>33916</v>
      </c>
      <c r="F2228" t="s">
        <v>2208</v>
      </c>
      <c r="G2228" s="3">
        <v>23000000</v>
      </c>
      <c r="H2228" s="3">
        <v>7018525</v>
      </c>
      <c r="I2228" s="3">
        <v>7018525</v>
      </c>
    </row>
    <row r="2229" spans="1:9" x14ac:dyDescent="0.2">
      <c r="A2229" s="5">
        <v>2250</v>
      </c>
      <c r="B2229" s="7">
        <v>9</v>
      </c>
      <c r="C2229" s="5">
        <v>14</v>
      </c>
      <c r="D2229" s="5">
        <v>2007</v>
      </c>
      <c r="E2229" s="4">
        <v>39487</v>
      </c>
      <c r="F2229" t="s">
        <v>2209</v>
      </c>
      <c r="G2229" s="3">
        <v>23000000</v>
      </c>
      <c r="H2229" s="3">
        <v>6777741</v>
      </c>
      <c r="I2229" s="3">
        <v>24489150</v>
      </c>
    </row>
    <row r="2230" spans="1:9" x14ac:dyDescent="0.2">
      <c r="A2230" s="5">
        <v>2251</v>
      </c>
      <c r="B2230" s="7">
        <v>9</v>
      </c>
      <c r="C2230" s="5">
        <v>25</v>
      </c>
      <c r="D2230" s="5">
        <v>2009</v>
      </c>
      <c r="E2230" s="4">
        <v>40552</v>
      </c>
      <c r="F2230" t="s">
        <v>2210</v>
      </c>
      <c r="G2230" s="3">
        <v>23000000</v>
      </c>
      <c r="H2230" s="3">
        <v>6113834</v>
      </c>
      <c r="I2230" s="3">
        <v>50813834</v>
      </c>
    </row>
    <row r="2231" spans="1:9" x14ac:dyDescent="0.2">
      <c r="A2231" s="5">
        <v>2252</v>
      </c>
      <c r="B2231" s="7">
        <v>6</v>
      </c>
      <c r="C2231" s="5">
        <v>26</v>
      </c>
      <c r="D2231" s="5">
        <v>2009</v>
      </c>
      <c r="E2231" s="4">
        <v>40580</v>
      </c>
      <c r="F2231" t="s">
        <v>2211</v>
      </c>
      <c r="G2231" s="3">
        <v>23000000</v>
      </c>
      <c r="H2231" s="3">
        <v>2715657</v>
      </c>
      <c r="I2231" s="3">
        <v>2715657</v>
      </c>
    </row>
    <row r="2232" spans="1:9" x14ac:dyDescent="0.2">
      <c r="A2232" s="5">
        <v>2253</v>
      </c>
      <c r="B2232" s="7">
        <v>6</v>
      </c>
      <c r="C2232" s="5">
        <v>28</v>
      </c>
      <c r="D2232" s="5">
        <v>2013</v>
      </c>
      <c r="E2232" s="4">
        <v>42100</v>
      </c>
      <c r="F2232" t="s">
        <v>2212</v>
      </c>
      <c r="G2232" s="3">
        <v>23000000</v>
      </c>
      <c r="H2232" s="3">
        <v>36686</v>
      </c>
      <c r="I2232" s="3">
        <v>13593473</v>
      </c>
    </row>
    <row r="2233" spans="1:9" x14ac:dyDescent="0.2">
      <c r="A2233" s="5">
        <v>2254</v>
      </c>
      <c r="B2233" s="7">
        <v>4</v>
      </c>
      <c r="C2233" s="5">
        <v>25</v>
      </c>
      <c r="D2233" s="5">
        <v>2008</v>
      </c>
      <c r="E2233" s="4">
        <v>40182</v>
      </c>
      <c r="F2233" t="s">
        <v>2213</v>
      </c>
      <c r="G2233" s="3">
        <v>23000000</v>
      </c>
      <c r="H2233" s="3">
        <v>10452</v>
      </c>
      <c r="I2233" s="3">
        <v>4673377</v>
      </c>
    </row>
    <row r="2234" spans="1:9" x14ac:dyDescent="0.2">
      <c r="A2234" s="5">
        <v>2255</v>
      </c>
      <c r="B2234" s="7">
        <v>5</v>
      </c>
      <c r="C2234" s="5">
        <v>5</v>
      </c>
      <c r="D2234" s="5">
        <v>2017</v>
      </c>
      <c r="E2234" s="4">
        <v>42860</v>
      </c>
      <c r="F2234" t="s">
        <v>2214</v>
      </c>
      <c r="G2234" s="3">
        <v>23000000</v>
      </c>
      <c r="H2234">
        <v>0</v>
      </c>
      <c r="I2234" s="3">
        <v>58807172</v>
      </c>
    </row>
    <row r="2235" spans="1:9" x14ac:dyDescent="0.2">
      <c r="A2235" s="5">
        <v>2256</v>
      </c>
      <c r="B2235" s="7">
        <v>12</v>
      </c>
      <c r="C2235" s="5">
        <v>31</v>
      </c>
      <c r="D2235" s="5">
        <v>2009</v>
      </c>
      <c r="E2235" s="4">
        <v>40736</v>
      </c>
      <c r="F2235" t="s">
        <v>2215</v>
      </c>
      <c r="G2235" s="3">
        <v>23000000</v>
      </c>
      <c r="H2235">
        <v>0</v>
      </c>
      <c r="I2235" s="3">
        <v>44195779</v>
      </c>
    </row>
    <row r="2236" spans="1:9" x14ac:dyDescent="0.2">
      <c r="A2236" s="5">
        <v>2257</v>
      </c>
      <c r="B2236" s="7">
        <v>6</v>
      </c>
      <c r="C2236" s="5">
        <v>24</v>
      </c>
      <c r="D2236" s="5">
        <v>1987</v>
      </c>
      <c r="E2236" s="4">
        <v>32483</v>
      </c>
      <c r="F2236" t="s">
        <v>2216</v>
      </c>
      <c r="G2236" s="3">
        <v>22700000</v>
      </c>
      <c r="H2236" s="3">
        <v>38119483</v>
      </c>
      <c r="I2236" s="3">
        <v>38119483</v>
      </c>
    </row>
    <row r="2237" spans="1:9" x14ac:dyDescent="0.2">
      <c r="A2237" s="5">
        <v>2258</v>
      </c>
      <c r="B2237" s="7">
        <v>6</v>
      </c>
      <c r="C2237" s="5">
        <v>22</v>
      </c>
      <c r="D2237" s="5">
        <v>2007</v>
      </c>
      <c r="E2237" s="4">
        <v>39727</v>
      </c>
      <c r="F2237">
        <v>1408</v>
      </c>
      <c r="G2237" s="3">
        <v>22500000</v>
      </c>
      <c r="H2237" s="3">
        <v>71985628</v>
      </c>
      <c r="I2237" s="3">
        <v>131263370</v>
      </c>
    </row>
    <row r="2238" spans="1:9" x14ac:dyDescent="0.2">
      <c r="A2238" s="5">
        <v>2259</v>
      </c>
      <c r="B2238" s="7">
        <v>11</v>
      </c>
      <c r="C2238" s="5">
        <v>18</v>
      </c>
      <c r="D2238" s="5">
        <v>2016</v>
      </c>
      <c r="E2238" s="4">
        <v>42897</v>
      </c>
      <c r="F2238" t="s">
        <v>2217</v>
      </c>
      <c r="G2238" s="3">
        <v>22500000</v>
      </c>
      <c r="H2238" s="3">
        <v>10663357</v>
      </c>
      <c r="I2238" s="3">
        <v>30726627</v>
      </c>
    </row>
    <row r="2239" spans="1:9" x14ac:dyDescent="0.2">
      <c r="A2239" s="5">
        <v>2260</v>
      </c>
      <c r="B2239" s="7">
        <v>4</v>
      </c>
      <c r="C2239" s="5">
        <v>24</v>
      </c>
      <c r="D2239" s="5">
        <v>2015</v>
      </c>
      <c r="E2239" s="4">
        <v>42708</v>
      </c>
      <c r="F2239" t="s">
        <v>2218</v>
      </c>
      <c r="G2239" s="3">
        <v>22500000</v>
      </c>
      <c r="H2239" s="3">
        <v>4200117</v>
      </c>
      <c r="I2239" s="3">
        <v>30864649</v>
      </c>
    </row>
    <row r="2240" spans="1:9" x14ac:dyDescent="0.2">
      <c r="A2240" s="5">
        <v>2261</v>
      </c>
      <c r="B2240" s="7">
        <v>7</v>
      </c>
      <c r="C2240" s="5">
        <v>13</v>
      </c>
      <c r="D2240" s="5">
        <v>1990</v>
      </c>
      <c r="E2240" s="4">
        <v>33245</v>
      </c>
      <c r="F2240" t="s">
        <v>2219</v>
      </c>
      <c r="G2240" s="3">
        <v>22000000</v>
      </c>
      <c r="H2240" s="3">
        <v>217631306</v>
      </c>
      <c r="I2240" s="3">
        <v>517600000</v>
      </c>
    </row>
    <row r="2241" spans="1:9" x14ac:dyDescent="0.2">
      <c r="A2241" s="5">
        <v>2262</v>
      </c>
      <c r="B2241" s="7">
        <v>7</v>
      </c>
      <c r="C2241" s="5">
        <v>15</v>
      </c>
      <c r="D2241" s="5">
        <v>1998</v>
      </c>
      <c r="E2241" s="4">
        <v>36226</v>
      </c>
      <c r="F2241" t="s">
        <v>2220</v>
      </c>
      <c r="G2241" s="3">
        <v>22000000</v>
      </c>
      <c r="H2241" s="3">
        <v>176484651</v>
      </c>
      <c r="I2241" s="3">
        <v>369884651</v>
      </c>
    </row>
    <row r="2242" spans="1:9" x14ac:dyDescent="0.2">
      <c r="A2242" s="5">
        <v>2263</v>
      </c>
      <c r="B2242" s="7">
        <v>11</v>
      </c>
      <c r="C2242" s="5">
        <v>11</v>
      </c>
      <c r="D2242" s="5">
        <v>1994</v>
      </c>
      <c r="E2242" s="4">
        <v>34649</v>
      </c>
      <c r="F2242" t="s">
        <v>2221</v>
      </c>
      <c r="G2242" s="3">
        <v>22000000</v>
      </c>
      <c r="H2242" s="3">
        <v>144833357</v>
      </c>
      <c r="I2242" s="3">
        <v>189800000</v>
      </c>
    </row>
    <row r="2243" spans="1:9" x14ac:dyDescent="0.2">
      <c r="A2243" s="5">
        <v>2264</v>
      </c>
      <c r="B2243" s="7">
        <v>9</v>
      </c>
      <c r="C2243" s="5">
        <v>28</v>
      </c>
      <c r="D2243" s="5">
        <v>2007</v>
      </c>
      <c r="E2243" s="4">
        <v>39912</v>
      </c>
      <c r="F2243" t="s">
        <v>2222</v>
      </c>
      <c r="G2243" s="3">
        <v>22000000</v>
      </c>
      <c r="H2243" s="3">
        <v>90648202</v>
      </c>
      <c r="I2243" s="3">
        <v>146590987</v>
      </c>
    </row>
    <row r="2244" spans="1:9" x14ac:dyDescent="0.2">
      <c r="A2244" s="5">
        <v>2265</v>
      </c>
      <c r="B2244" s="7">
        <v>3</v>
      </c>
      <c r="C2244" s="5">
        <v>29</v>
      </c>
      <c r="D2244" s="5">
        <v>2002</v>
      </c>
      <c r="E2244" s="4">
        <v>38110</v>
      </c>
      <c r="F2244" t="s">
        <v>2223</v>
      </c>
      <c r="G2244" s="3">
        <v>22000000</v>
      </c>
      <c r="H2244" s="3">
        <v>75600072</v>
      </c>
      <c r="I2244" s="3">
        <v>80491516</v>
      </c>
    </row>
    <row r="2245" spans="1:9" x14ac:dyDescent="0.2">
      <c r="A2245" s="5">
        <v>2266</v>
      </c>
      <c r="B2245" s="7">
        <v>6</v>
      </c>
      <c r="C2245" s="5">
        <v>2</v>
      </c>
      <c r="D2245" s="5">
        <v>1995</v>
      </c>
      <c r="E2245" s="4">
        <v>34736</v>
      </c>
      <c r="F2245" t="s">
        <v>2224</v>
      </c>
      <c r="G2245" s="3">
        <v>22000000</v>
      </c>
      <c r="H2245" s="3">
        <v>71516617</v>
      </c>
      <c r="I2245" s="3">
        <v>175516617</v>
      </c>
    </row>
    <row r="2246" spans="1:9" x14ac:dyDescent="0.2">
      <c r="A2246" s="5">
        <v>2267</v>
      </c>
      <c r="B2246" s="7">
        <v>2</v>
      </c>
      <c r="C2246" s="5">
        <v>28</v>
      </c>
      <c r="D2246" s="5">
        <v>2014</v>
      </c>
      <c r="E2246" s="4">
        <v>42462</v>
      </c>
      <c r="F2246" t="s">
        <v>2225</v>
      </c>
      <c r="G2246" s="3">
        <v>22000000</v>
      </c>
      <c r="H2246" s="3">
        <v>59700064</v>
      </c>
      <c r="I2246" s="3">
        <v>70949793</v>
      </c>
    </row>
    <row r="2247" spans="1:9" x14ac:dyDescent="0.2">
      <c r="A2247" s="5">
        <v>2268</v>
      </c>
      <c r="B2247" s="7">
        <v>6</v>
      </c>
      <c r="C2247" s="5">
        <v>1</v>
      </c>
      <c r="D2247" s="5">
        <v>2001</v>
      </c>
      <c r="E2247" s="4">
        <v>36897</v>
      </c>
      <c r="F2247" t="s">
        <v>2226</v>
      </c>
      <c r="G2247" s="3">
        <v>22000000</v>
      </c>
      <c r="H2247" s="3">
        <v>55762229</v>
      </c>
      <c r="I2247" s="3">
        <v>55762229</v>
      </c>
    </row>
    <row r="2248" spans="1:9" x14ac:dyDescent="0.2">
      <c r="A2248" s="5">
        <v>2269</v>
      </c>
      <c r="B2248" s="7">
        <v>8</v>
      </c>
      <c r="C2248" s="5">
        <v>8</v>
      </c>
      <c r="D2248" s="5">
        <v>2014</v>
      </c>
      <c r="E2248" s="4">
        <v>41859</v>
      </c>
      <c r="F2248" t="s">
        <v>2227</v>
      </c>
      <c r="G2248" s="3">
        <v>22000000</v>
      </c>
      <c r="H2248" s="3">
        <v>54235441</v>
      </c>
      <c r="I2248" s="3">
        <v>94270488</v>
      </c>
    </row>
    <row r="2249" spans="1:9" x14ac:dyDescent="0.2">
      <c r="A2249" s="5">
        <v>2270</v>
      </c>
      <c r="B2249" s="7">
        <v>12</v>
      </c>
      <c r="C2249" s="5">
        <v>8</v>
      </c>
      <c r="D2249" s="5">
        <v>1982</v>
      </c>
      <c r="E2249" s="4">
        <v>30175</v>
      </c>
      <c r="F2249" t="s">
        <v>2228</v>
      </c>
      <c r="G2249" s="3">
        <v>22000000</v>
      </c>
      <c r="H2249" s="3">
        <v>52767889</v>
      </c>
      <c r="I2249" s="3">
        <v>127767889</v>
      </c>
    </row>
    <row r="2250" spans="1:9" x14ac:dyDescent="0.2">
      <c r="A2250" s="5">
        <v>2271</v>
      </c>
      <c r="B2250" s="7">
        <v>9</v>
      </c>
      <c r="C2250" s="5">
        <v>19</v>
      </c>
      <c r="D2250" s="5">
        <v>2003</v>
      </c>
      <c r="E2250" s="4">
        <v>38177</v>
      </c>
      <c r="F2250" t="s">
        <v>2229</v>
      </c>
      <c r="G2250" s="3">
        <v>22000000</v>
      </c>
      <c r="H2250" s="3">
        <v>51970690</v>
      </c>
      <c r="I2250" s="3">
        <v>95708457</v>
      </c>
    </row>
    <row r="2251" spans="1:9" x14ac:dyDescent="0.2">
      <c r="A2251" s="5">
        <v>2272</v>
      </c>
      <c r="B2251" s="7">
        <v>7</v>
      </c>
      <c r="C2251" s="5">
        <v>28</v>
      </c>
      <c r="D2251" s="5">
        <v>1995</v>
      </c>
      <c r="E2251" s="4">
        <v>35527</v>
      </c>
      <c r="F2251" t="s">
        <v>2230</v>
      </c>
      <c r="G2251" s="3">
        <v>22000000</v>
      </c>
      <c r="H2251" s="3">
        <v>50621733</v>
      </c>
      <c r="I2251" s="3">
        <v>110521733</v>
      </c>
    </row>
    <row r="2252" spans="1:9" x14ac:dyDescent="0.2">
      <c r="A2252" s="5">
        <v>2273</v>
      </c>
      <c r="B2252" s="7">
        <v>8</v>
      </c>
      <c r="C2252" s="5">
        <v>3</v>
      </c>
      <c r="D2252" s="5">
        <v>2012</v>
      </c>
      <c r="E2252" s="4">
        <v>40976</v>
      </c>
      <c r="F2252" t="s">
        <v>2231</v>
      </c>
      <c r="G2252" s="3">
        <v>22000000</v>
      </c>
      <c r="H2252" s="3">
        <v>49008662</v>
      </c>
      <c r="I2252" s="3">
        <v>77229695</v>
      </c>
    </row>
    <row r="2253" spans="1:9" x14ac:dyDescent="0.2">
      <c r="A2253" s="5">
        <v>2274</v>
      </c>
      <c r="B2253" s="7">
        <v>12</v>
      </c>
      <c r="C2253" s="5">
        <v>28</v>
      </c>
      <c r="D2253" s="5">
        <v>2001</v>
      </c>
      <c r="E2253" s="4">
        <v>37723</v>
      </c>
      <c r="F2253" t="s">
        <v>2232</v>
      </c>
      <c r="G2253" s="3">
        <v>22000000</v>
      </c>
      <c r="H2253" s="3">
        <v>40270895</v>
      </c>
      <c r="I2253" s="3">
        <v>92542418</v>
      </c>
    </row>
    <row r="2254" spans="1:9" x14ac:dyDescent="0.2">
      <c r="A2254" s="5">
        <v>2275</v>
      </c>
      <c r="B2254" s="7">
        <v>11</v>
      </c>
      <c r="C2254" s="5">
        <v>11</v>
      </c>
      <c r="D2254" s="5">
        <v>2005</v>
      </c>
      <c r="E2254" s="4">
        <v>38667</v>
      </c>
      <c r="F2254" t="s">
        <v>2233</v>
      </c>
      <c r="G2254" s="3">
        <v>22000000</v>
      </c>
      <c r="H2254" s="3">
        <v>36020063</v>
      </c>
      <c r="I2254" s="3">
        <v>57520063</v>
      </c>
    </row>
    <row r="2255" spans="1:9" x14ac:dyDescent="0.2">
      <c r="A2255" s="5">
        <v>2276</v>
      </c>
      <c r="B2255" s="7">
        <v>9</v>
      </c>
      <c r="C2255" s="5">
        <v>18</v>
      </c>
      <c r="D2255" s="5">
        <v>2009</v>
      </c>
      <c r="E2255" s="4">
        <v>40338</v>
      </c>
      <c r="F2255" t="s">
        <v>2234</v>
      </c>
      <c r="G2255" s="3">
        <v>22000000</v>
      </c>
      <c r="H2255" s="3">
        <v>33316821</v>
      </c>
      <c r="I2255" s="3">
        <v>41771168</v>
      </c>
    </row>
    <row r="2256" spans="1:9" x14ac:dyDescent="0.2">
      <c r="A2256" s="5">
        <v>2277</v>
      </c>
      <c r="B2256" s="7">
        <v>11</v>
      </c>
      <c r="C2256" s="5">
        <v>22</v>
      </c>
      <c r="D2256" s="5">
        <v>2013</v>
      </c>
      <c r="E2256" s="4">
        <v>41923</v>
      </c>
      <c r="F2256" t="s">
        <v>2235</v>
      </c>
      <c r="G2256" s="3">
        <v>22000000</v>
      </c>
      <c r="H2256" s="3">
        <v>30659817</v>
      </c>
      <c r="I2256" s="3">
        <v>70536870</v>
      </c>
    </row>
    <row r="2257" spans="1:9" x14ac:dyDescent="0.2">
      <c r="A2257" s="5">
        <v>2278</v>
      </c>
      <c r="B2257" s="7">
        <v>2</v>
      </c>
      <c r="C2257" s="5">
        <v>5</v>
      </c>
      <c r="D2257" s="5">
        <v>2016</v>
      </c>
      <c r="E2257" s="4">
        <v>42492</v>
      </c>
      <c r="F2257" t="s">
        <v>2236</v>
      </c>
      <c r="G2257" s="3">
        <v>22000000</v>
      </c>
      <c r="H2257" s="3">
        <v>30080225</v>
      </c>
      <c r="I2257" s="3">
        <v>64171419</v>
      </c>
    </row>
    <row r="2258" spans="1:9" x14ac:dyDescent="0.2">
      <c r="A2258" s="5">
        <v>2279</v>
      </c>
      <c r="B2258" s="7">
        <v>8</v>
      </c>
      <c r="C2258" s="5">
        <v>24</v>
      </c>
      <c r="D2258" s="5">
        <v>2001</v>
      </c>
      <c r="E2258" s="4">
        <v>37598</v>
      </c>
      <c r="F2258" t="s">
        <v>2237</v>
      </c>
      <c r="G2258" s="3">
        <v>22000000</v>
      </c>
      <c r="H2258" s="3">
        <v>30059386</v>
      </c>
      <c r="I2258" s="3">
        <v>33762400</v>
      </c>
    </row>
    <row r="2259" spans="1:9" x14ac:dyDescent="0.2">
      <c r="A2259" s="5">
        <v>2280</v>
      </c>
      <c r="B2259" s="7">
        <v>12</v>
      </c>
      <c r="C2259" s="5">
        <v>29</v>
      </c>
      <c r="D2259" s="5">
        <v>1993</v>
      </c>
      <c r="E2259" s="4">
        <v>34831</v>
      </c>
      <c r="F2259" t="s">
        <v>2238</v>
      </c>
      <c r="G2259" s="3">
        <v>22000000</v>
      </c>
      <c r="H2259" s="3">
        <v>25842377</v>
      </c>
      <c r="I2259" s="3">
        <v>25842377</v>
      </c>
    </row>
    <row r="2260" spans="1:9" x14ac:dyDescent="0.2">
      <c r="A2260" s="5">
        <v>2281</v>
      </c>
      <c r="B2260" s="7">
        <v>8</v>
      </c>
      <c r="C2260" s="5">
        <v>27</v>
      </c>
      <c r="D2260" s="5">
        <v>2008</v>
      </c>
      <c r="E2260" s="4">
        <v>40245</v>
      </c>
      <c r="F2260" t="s">
        <v>2239</v>
      </c>
      <c r="G2260" s="3">
        <v>22000000</v>
      </c>
      <c r="H2260" s="3">
        <v>23530831</v>
      </c>
      <c r="I2260" s="3">
        <v>27882226</v>
      </c>
    </row>
    <row r="2261" spans="1:9" x14ac:dyDescent="0.2">
      <c r="A2261" s="5">
        <v>2282</v>
      </c>
      <c r="B2261" s="7">
        <v>8</v>
      </c>
      <c r="C2261" s="5">
        <v>12</v>
      </c>
      <c r="D2261" s="5">
        <v>2005</v>
      </c>
      <c r="E2261" s="4">
        <v>38694</v>
      </c>
      <c r="F2261" t="s">
        <v>2240</v>
      </c>
      <c r="G2261" s="3">
        <v>22000000</v>
      </c>
      <c r="H2261" s="3">
        <v>22400154</v>
      </c>
      <c r="I2261" s="3">
        <v>45273464</v>
      </c>
    </row>
    <row r="2262" spans="1:9" x14ac:dyDescent="0.2">
      <c r="A2262" s="5">
        <v>2283</v>
      </c>
      <c r="B2262" s="7">
        <v>5</v>
      </c>
      <c r="C2262" s="5">
        <v>19</v>
      </c>
      <c r="D2262" s="5">
        <v>2017</v>
      </c>
      <c r="E2262" s="4">
        <v>43286</v>
      </c>
      <c r="F2262" t="s">
        <v>2241</v>
      </c>
      <c r="G2262" s="3">
        <v>22000000</v>
      </c>
      <c r="H2262" s="3">
        <v>20738724</v>
      </c>
      <c r="I2262" s="3">
        <v>35355942</v>
      </c>
    </row>
    <row r="2263" spans="1:9" x14ac:dyDescent="0.2">
      <c r="A2263" s="5">
        <v>2284</v>
      </c>
      <c r="B2263" s="7">
        <v>1</v>
      </c>
      <c r="C2263" s="5">
        <v>18</v>
      </c>
      <c r="D2263" s="5">
        <v>2008</v>
      </c>
      <c r="E2263" s="4">
        <v>39965</v>
      </c>
      <c r="F2263" t="s">
        <v>2242</v>
      </c>
      <c r="G2263" s="3">
        <v>22000000</v>
      </c>
      <c r="H2263" s="3">
        <v>20668843</v>
      </c>
      <c r="I2263" s="3">
        <v>25044057</v>
      </c>
    </row>
    <row r="2264" spans="1:9" x14ac:dyDescent="0.2">
      <c r="A2264" s="5">
        <v>2285</v>
      </c>
      <c r="B2264" s="7">
        <v>11</v>
      </c>
      <c r="C2264" s="5">
        <v>27</v>
      </c>
      <c r="D2264" s="5">
        <v>2013</v>
      </c>
      <c r="E2264" s="4">
        <v>42074</v>
      </c>
      <c r="F2264" t="s">
        <v>2243</v>
      </c>
      <c r="G2264" s="3">
        <v>22000000</v>
      </c>
      <c r="H2264" s="3">
        <v>20158492</v>
      </c>
      <c r="I2264" s="3">
        <v>51695362</v>
      </c>
    </row>
    <row r="2265" spans="1:9" x14ac:dyDescent="0.2">
      <c r="A2265" s="5">
        <v>2286</v>
      </c>
      <c r="B2265" s="7">
        <v>9</v>
      </c>
      <c r="C2265" s="5">
        <v>19</v>
      </c>
      <c r="D2265" s="5">
        <v>2008</v>
      </c>
      <c r="E2265" s="4">
        <v>40003</v>
      </c>
      <c r="F2265" t="s">
        <v>2244</v>
      </c>
      <c r="G2265" s="3">
        <v>22000000</v>
      </c>
      <c r="H2265" s="3">
        <v>19528602</v>
      </c>
      <c r="I2265" s="3">
        <v>31013349</v>
      </c>
    </row>
    <row r="2266" spans="1:9" x14ac:dyDescent="0.2">
      <c r="A2266" s="5">
        <v>2287</v>
      </c>
      <c r="B2266" s="7">
        <v>2</v>
      </c>
      <c r="C2266" s="5">
        <v>9</v>
      </c>
      <c r="D2266" s="5">
        <v>2001</v>
      </c>
      <c r="E2266" s="4">
        <v>37136</v>
      </c>
      <c r="F2266" t="s">
        <v>2245</v>
      </c>
      <c r="G2266" s="3">
        <v>22000000</v>
      </c>
      <c r="H2266" s="3">
        <v>19351569</v>
      </c>
      <c r="I2266" s="3">
        <v>25873142</v>
      </c>
    </row>
    <row r="2267" spans="1:9" x14ac:dyDescent="0.2">
      <c r="A2267" s="5">
        <v>2288</v>
      </c>
      <c r="B2267" s="7">
        <v>7</v>
      </c>
      <c r="C2267" s="5">
        <v>2</v>
      </c>
      <c r="D2267" s="5">
        <v>1999</v>
      </c>
      <c r="E2267" s="4">
        <v>36198</v>
      </c>
      <c r="F2267" t="s">
        <v>2246</v>
      </c>
      <c r="G2267" s="3">
        <v>22000000</v>
      </c>
      <c r="H2267" s="3">
        <v>19288130</v>
      </c>
      <c r="I2267" s="3">
        <v>19288130</v>
      </c>
    </row>
    <row r="2268" spans="1:9" x14ac:dyDescent="0.2">
      <c r="A2268" s="5">
        <v>2289</v>
      </c>
      <c r="B2268" s="7">
        <v>9</v>
      </c>
      <c r="C2268" s="5">
        <v>14</v>
      </c>
      <c r="D2268" s="5">
        <v>2001</v>
      </c>
      <c r="E2268" s="4">
        <v>37296</v>
      </c>
      <c r="F2268" t="s">
        <v>2247</v>
      </c>
      <c r="G2268" s="3">
        <v>22000000</v>
      </c>
      <c r="H2268" s="3">
        <v>17951431</v>
      </c>
      <c r="I2268" s="3">
        <v>22861785</v>
      </c>
    </row>
    <row r="2269" spans="1:9" x14ac:dyDescent="0.2">
      <c r="A2269" s="5">
        <v>2290</v>
      </c>
      <c r="B2269" s="7">
        <v>9</v>
      </c>
      <c r="C2269" s="5">
        <v>4</v>
      </c>
      <c r="D2269" s="5">
        <v>2015</v>
      </c>
      <c r="E2269" s="4">
        <v>42103</v>
      </c>
      <c r="F2269" t="s">
        <v>2248</v>
      </c>
      <c r="G2269" s="3">
        <v>22000000</v>
      </c>
      <c r="H2269" s="3">
        <v>16029670</v>
      </c>
      <c r="I2269" s="3">
        <v>69698495</v>
      </c>
    </row>
    <row r="2270" spans="1:9" x14ac:dyDescent="0.2">
      <c r="A2270" s="5">
        <v>2291</v>
      </c>
      <c r="B2270" s="7">
        <v>6</v>
      </c>
      <c r="C2270" s="5">
        <v>13</v>
      </c>
      <c r="D2270" s="5">
        <v>1980</v>
      </c>
      <c r="E2270" s="4">
        <v>29592</v>
      </c>
      <c r="F2270" t="s">
        <v>267</v>
      </c>
      <c r="G2270" s="3">
        <v>22000000</v>
      </c>
      <c r="H2270" s="3">
        <v>15716828</v>
      </c>
      <c r="I2270" s="3">
        <v>15716828</v>
      </c>
    </row>
    <row r="2271" spans="1:9" x14ac:dyDescent="0.2">
      <c r="A2271" s="5">
        <v>2292</v>
      </c>
      <c r="B2271" s="7">
        <v>4</v>
      </c>
      <c r="C2271" s="5">
        <v>11</v>
      </c>
      <c r="D2271" s="5">
        <v>2001</v>
      </c>
      <c r="E2271" s="4">
        <v>37199</v>
      </c>
      <c r="F2271" t="s">
        <v>2249</v>
      </c>
      <c r="G2271" s="3">
        <v>22000000</v>
      </c>
      <c r="H2271" s="3">
        <v>14252830</v>
      </c>
      <c r="I2271" s="3">
        <v>14252830</v>
      </c>
    </row>
    <row r="2272" spans="1:9" x14ac:dyDescent="0.2">
      <c r="A2272" s="5">
        <v>2293</v>
      </c>
      <c r="B2272" s="7">
        <v>8</v>
      </c>
      <c r="C2272" s="5">
        <v>22</v>
      </c>
      <c r="D2272" s="5">
        <v>2012</v>
      </c>
      <c r="E2272" s="4">
        <v>41555</v>
      </c>
      <c r="F2272" t="s">
        <v>2250</v>
      </c>
      <c r="G2272" s="3">
        <v>22000000</v>
      </c>
      <c r="H2272" s="3">
        <v>13749300</v>
      </c>
      <c r="I2272" s="3">
        <v>17216955</v>
      </c>
    </row>
    <row r="2273" spans="1:9" x14ac:dyDescent="0.2">
      <c r="A2273" s="5">
        <v>2294</v>
      </c>
      <c r="B2273" s="7">
        <v>10</v>
      </c>
      <c r="C2273" s="5">
        <v>27</v>
      </c>
      <c r="D2273" s="5">
        <v>2000</v>
      </c>
      <c r="E2273" s="4">
        <v>37325</v>
      </c>
      <c r="F2273" t="s">
        <v>2251</v>
      </c>
      <c r="G2273" s="3">
        <v>22000000</v>
      </c>
      <c r="H2273" s="3">
        <v>13555988</v>
      </c>
      <c r="I2273" s="3">
        <v>13555988</v>
      </c>
    </row>
    <row r="2274" spans="1:9" x14ac:dyDescent="0.2">
      <c r="A2274" s="5">
        <v>2295</v>
      </c>
      <c r="B2274" s="7">
        <v>10</v>
      </c>
      <c r="C2274" s="5">
        <v>1</v>
      </c>
      <c r="D2274" s="5">
        <v>2004</v>
      </c>
      <c r="E2274" s="4">
        <v>37996</v>
      </c>
      <c r="F2274" t="s">
        <v>2252</v>
      </c>
      <c r="G2274" s="3">
        <v>22000000</v>
      </c>
      <c r="H2274" s="3">
        <v>12784713</v>
      </c>
      <c r="I2274" s="3">
        <v>20034713</v>
      </c>
    </row>
    <row r="2275" spans="1:9" x14ac:dyDescent="0.2">
      <c r="A2275" s="5">
        <v>2296</v>
      </c>
      <c r="B2275" s="7">
        <v>12</v>
      </c>
      <c r="C2275" s="5">
        <v>4</v>
      </c>
      <c r="D2275" s="5">
        <v>2013</v>
      </c>
      <c r="E2275" s="4">
        <v>41376</v>
      </c>
      <c r="F2275" t="s">
        <v>2253</v>
      </c>
      <c r="G2275" s="3">
        <v>22000000</v>
      </c>
      <c r="H2275" s="3">
        <v>11330849</v>
      </c>
      <c r="I2275" s="3">
        <v>15434375</v>
      </c>
    </row>
    <row r="2276" spans="1:9" x14ac:dyDescent="0.2">
      <c r="A2276" s="5">
        <v>2297</v>
      </c>
      <c r="B2276" s="7">
        <v>11</v>
      </c>
      <c r="C2276" s="5">
        <v>5</v>
      </c>
      <c r="D2276" s="5">
        <v>1993</v>
      </c>
      <c r="E2276" s="4">
        <v>34100</v>
      </c>
      <c r="F2276" t="s">
        <v>2254</v>
      </c>
      <c r="G2276" s="3">
        <v>22000000</v>
      </c>
      <c r="H2276" s="3">
        <v>10696210</v>
      </c>
      <c r="I2276" s="3">
        <v>10696210</v>
      </c>
    </row>
    <row r="2277" spans="1:9" x14ac:dyDescent="0.2">
      <c r="A2277" s="5">
        <v>2298</v>
      </c>
      <c r="B2277" s="7">
        <v>8</v>
      </c>
      <c r="C2277" s="5">
        <v>27</v>
      </c>
      <c r="D2277" s="5">
        <v>1999</v>
      </c>
      <c r="E2277" s="4">
        <v>36958</v>
      </c>
      <c r="F2277" t="s">
        <v>2255</v>
      </c>
      <c r="G2277" s="3">
        <v>22000000</v>
      </c>
      <c r="H2277" s="3">
        <v>9818792</v>
      </c>
      <c r="I2277" s="3">
        <v>9818792</v>
      </c>
    </row>
    <row r="2278" spans="1:9" x14ac:dyDescent="0.2">
      <c r="A2278" s="5">
        <v>2299</v>
      </c>
      <c r="B2278" s="7">
        <v>9</v>
      </c>
      <c r="C2278" s="5">
        <v>21</v>
      </c>
      <c r="D2278" s="5">
        <v>2001</v>
      </c>
      <c r="E2278" s="4">
        <v>37508</v>
      </c>
      <c r="F2278" t="s">
        <v>2256</v>
      </c>
      <c r="G2278" s="3">
        <v>22000000</v>
      </c>
      <c r="H2278" s="3">
        <v>6047691</v>
      </c>
      <c r="I2278" s="3">
        <v>6047691</v>
      </c>
    </row>
    <row r="2279" spans="1:9" x14ac:dyDescent="0.2">
      <c r="A2279" s="5">
        <v>2300</v>
      </c>
      <c r="B2279" s="7">
        <v>1</v>
      </c>
      <c r="C2279" s="5">
        <v>1</v>
      </c>
      <c r="D2279" s="5">
        <v>1970</v>
      </c>
      <c r="E2279" s="4">
        <v>25569</v>
      </c>
      <c r="F2279" t="s">
        <v>2257</v>
      </c>
      <c r="G2279" s="3">
        <v>22000000</v>
      </c>
      <c r="H2279" s="3">
        <v>5000000</v>
      </c>
      <c r="I2279" s="3">
        <v>5000000</v>
      </c>
    </row>
    <row r="2280" spans="1:9" x14ac:dyDescent="0.2">
      <c r="A2280" s="5">
        <v>2301</v>
      </c>
      <c r="B2280" s="7">
        <v>11</v>
      </c>
      <c r="C2280" s="5">
        <v>23</v>
      </c>
      <c r="D2280" s="5">
        <v>2005</v>
      </c>
      <c r="E2280" s="4">
        <v>39032</v>
      </c>
      <c r="F2280" t="s">
        <v>2258</v>
      </c>
      <c r="G2280" s="3">
        <v>22000000</v>
      </c>
      <c r="H2280" s="3">
        <v>4835065</v>
      </c>
      <c r="I2280" s="3">
        <v>9448623</v>
      </c>
    </row>
    <row r="2281" spans="1:9" x14ac:dyDescent="0.2">
      <c r="A2281" s="5">
        <v>2302</v>
      </c>
      <c r="B2281" s="7">
        <v>4</v>
      </c>
      <c r="C2281" s="5">
        <v>6</v>
      </c>
      <c r="D2281" s="5">
        <v>2007</v>
      </c>
      <c r="E2281" s="4">
        <v>39237</v>
      </c>
      <c r="F2281" t="s">
        <v>2259</v>
      </c>
      <c r="G2281" s="3">
        <v>22000000</v>
      </c>
      <c r="H2281" s="3">
        <v>4398532</v>
      </c>
      <c r="I2281" s="3">
        <v>27238354</v>
      </c>
    </row>
    <row r="2282" spans="1:9" x14ac:dyDescent="0.2">
      <c r="A2282" s="5">
        <v>2303</v>
      </c>
      <c r="B2282" s="7">
        <v>10</v>
      </c>
      <c r="C2282" s="5">
        <v>31</v>
      </c>
      <c r="D2282" s="5">
        <v>2014</v>
      </c>
      <c r="E2282" s="4">
        <v>42561</v>
      </c>
      <c r="F2282" t="s">
        <v>2260</v>
      </c>
      <c r="G2282" s="3">
        <v>22000000</v>
      </c>
      <c r="H2282" s="3">
        <v>3242457</v>
      </c>
      <c r="I2282" s="3">
        <v>19563579</v>
      </c>
    </row>
    <row r="2283" spans="1:9" x14ac:dyDescent="0.2">
      <c r="A2283" s="5">
        <v>2304</v>
      </c>
      <c r="B2283" s="7">
        <v>10</v>
      </c>
      <c r="C2283" s="5">
        <v>8</v>
      </c>
      <c r="D2283" s="5">
        <v>2010</v>
      </c>
      <c r="E2283" s="4">
        <v>40400</v>
      </c>
      <c r="F2283" t="s">
        <v>2261</v>
      </c>
      <c r="G2283" s="3">
        <v>22000000</v>
      </c>
      <c r="H2283" s="3">
        <v>1810078</v>
      </c>
      <c r="I2283" s="3">
        <v>4065020</v>
      </c>
    </row>
    <row r="2284" spans="1:9" x14ac:dyDescent="0.2">
      <c r="A2284" s="5">
        <v>2305</v>
      </c>
      <c r="B2284" s="7">
        <v>3</v>
      </c>
      <c r="C2284" s="5">
        <v>3</v>
      </c>
      <c r="D2284" s="5">
        <v>2006</v>
      </c>
      <c r="E2284" s="4">
        <v>38779</v>
      </c>
      <c r="F2284" t="s">
        <v>2262</v>
      </c>
      <c r="G2284" s="3">
        <v>22000000</v>
      </c>
      <c r="H2284" s="3">
        <v>1054361</v>
      </c>
      <c r="I2284" s="3">
        <v>23134075</v>
      </c>
    </row>
    <row r="2285" spans="1:9" x14ac:dyDescent="0.2">
      <c r="A2285" s="5">
        <v>2306</v>
      </c>
      <c r="B2285" s="7">
        <v>12</v>
      </c>
      <c r="C2285" s="5">
        <v>31</v>
      </c>
      <c r="D2285" s="5">
        <v>2013</v>
      </c>
      <c r="E2285" s="4">
        <v>42197</v>
      </c>
      <c r="F2285" t="s">
        <v>2263</v>
      </c>
      <c r="G2285" s="3">
        <v>22000000</v>
      </c>
      <c r="H2285">
        <v>0</v>
      </c>
      <c r="I2285" s="3">
        <v>30051905</v>
      </c>
    </row>
    <row r="2286" spans="1:9" x14ac:dyDescent="0.2">
      <c r="A2286" s="5">
        <v>2307</v>
      </c>
      <c r="B2286" s="7">
        <v>12</v>
      </c>
      <c r="C2286" s="5">
        <v>31</v>
      </c>
      <c r="D2286" s="5">
        <v>2016</v>
      </c>
      <c r="E2286" s="4">
        <v>43293</v>
      </c>
      <c r="F2286" t="s">
        <v>2264</v>
      </c>
      <c r="G2286" s="3">
        <v>22000000</v>
      </c>
      <c r="H2286">
        <v>0</v>
      </c>
      <c r="I2286">
        <v>0</v>
      </c>
    </row>
    <row r="2287" spans="1:9" x14ac:dyDescent="0.2">
      <c r="A2287" s="5">
        <v>2308</v>
      </c>
      <c r="B2287" s="7">
        <v>6</v>
      </c>
      <c r="C2287" s="5">
        <v>24</v>
      </c>
      <c r="D2287" s="5">
        <v>1977</v>
      </c>
      <c r="E2287" s="4">
        <v>28830</v>
      </c>
      <c r="F2287" t="s">
        <v>2265</v>
      </c>
      <c r="G2287" s="3">
        <v>21600000</v>
      </c>
      <c r="H2287" s="3">
        <v>12000000</v>
      </c>
      <c r="I2287" s="3">
        <v>12000000</v>
      </c>
    </row>
    <row r="2288" spans="1:9" x14ac:dyDescent="0.2">
      <c r="A2288" s="5">
        <v>2309</v>
      </c>
      <c r="B2288" s="7">
        <v>7</v>
      </c>
      <c r="C2288" s="5">
        <v>27</v>
      </c>
      <c r="D2288" s="5">
        <v>2007</v>
      </c>
      <c r="E2288" s="4">
        <v>39879</v>
      </c>
      <c r="F2288" t="s">
        <v>2266</v>
      </c>
      <c r="G2288" s="3">
        <v>21600000</v>
      </c>
      <c r="H2288" s="3">
        <v>635733</v>
      </c>
      <c r="I2288" s="3">
        <v>791154</v>
      </c>
    </row>
    <row r="2289" spans="1:9" x14ac:dyDescent="0.2">
      <c r="A2289" s="5">
        <v>2310</v>
      </c>
      <c r="B2289" s="7">
        <v>10</v>
      </c>
      <c r="C2289" s="5">
        <v>5</v>
      </c>
      <c r="D2289" s="5">
        <v>2007</v>
      </c>
      <c r="E2289" s="4">
        <v>39212</v>
      </c>
      <c r="F2289" t="s">
        <v>2267</v>
      </c>
      <c r="G2289" s="3">
        <v>21500000</v>
      </c>
      <c r="H2289" s="3">
        <v>49033882</v>
      </c>
      <c r="I2289" s="3">
        <v>92987651</v>
      </c>
    </row>
    <row r="2290" spans="1:9" x14ac:dyDescent="0.2">
      <c r="A2290" s="5">
        <v>2311</v>
      </c>
      <c r="B2290" s="7">
        <v>7</v>
      </c>
      <c r="C2290" s="5">
        <v>9</v>
      </c>
      <c r="D2290" s="5">
        <v>1999</v>
      </c>
      <c r="E2290" s="4">
        <v>36410</v>
      </c>
      <c r="F2290" t="s">
        <v>2268</v>
      </c>
      <c r="G2290" s="3">
        <v>21500000</v>
      </c>
      <c r="H2290" s="3">
        <v>24419219</v>
      </c>
      <c r="I2290" s="3">
        <v>24419219</v>
      </c>
    </row>
    <row r="2291" spans="1:9" x14ac:dyDescent="0.2">
      <c r="A2291" s="5">
        <v>2312</v>
      </c>
      <c r="B2291" s="7">
        <v>12</v>
      </c>
      <c r="C2291" s="5">
        <v>20</v>
      </c>
      <c r="D2291" s="5">
        <v>1996</v>
      </c>
      <c r="E2291" s="4">
        <v>35654</v>
      </c>
      <c r="F2291" t="s">
        <v>2269</v>
      </c>
      <c r="G2291" s="3">
        <v>21500000</v>
      </c>
      <c r="H2291" s="3">
        <v>22331846</v>
      </c>
      <c r="I2291" s="3">
        <v>22331846</v>
      </c>
    </row>
    <row r="2292" spans="1:9" x14ac:dyDescent="0.2">
      <c r="A2292" s="5">
        <v>2313</v>
      </c>
      <c r="B2292" s="7">
        <v>6</v>
      </c>
      <c r="C2292" s="5">
        <v>22</v>
      </c>
      <c r="D2292" s="5">
        <v>2012</v>
      </c>
      <c r="E2292" s="4">
        <v>41553</v>
      </c>
      <c r="F2292" t="s">
        <v>2270</v>
      </c>
      <c r="G2292" s="3">
        <v>21500000</v>
      </c>
      <c r="H2292" s="3">
        <v>16684352</v>
      </c>
      <c r="I2292" s="3">
        <v>74326015</v>
      </c>
    </row>
    <row r="2293" spans="1:9" x14ac:dyDescent="0.2">
      <c r="A2293" s="5">
        <v>2314</v>
      </c>
      <c r="B2293" s="7">
        <v>11</v>
      </c>
      <c r="C2293" s="5">
        <v>16</v>
      </c>
      <c r="D2293" s="5">
        <v>2012</v>
      </c>
      <c r="E2293" s="4">
        <v>41375</v>
      </c>
      <c r="F2293" t="s">
        <v>2271</v>
      </c>
      <c r="G2293" s="3">
        <v>21000000</v>
      </c>
      <c r="H2293" s="3">
        <v>132092958</v>
      </c>
      <c r="I2293" s="3">
        <v>236412453</v>
      </c>
    </row>
    <row r="2294" spans="1:9" x14ac:dyDescent="0.2">
      <c r="A2294" s="5">
        <v>2315</v>
      </c>
      <c r="B2294" s="7">
        <v>6</v>
      </c>
      <c r="C2294" s="5">
        <v>30</v>
      </c>
      <c r="D2294" s="5">
        <v>1999</v>
      </c>
      <c r="E2294" s="4">
        <v>37048</v>
      </c>
      <c r="F2294" t="s">
        <v>2272</v>
      </c>
      <c r="G2294" s="3">
        <v>21000000</v>
      </c>
      <c r="H2294" s="3">
        <v>52037603</v>
      </c>
      <c r="I2294" s="3">
        <v>52037603</v>
      </c>
    </row>
    <row r="2295" spans="1:9" x14ac:dyDescent="0.2">
      <c r="A2295" s="5">
        <v>2316</v>
      </c>
      <c r="B2295" s="7">
        <v>6</v>
      </c>
      <c r="C2295" s="5">
        <v>18</v>
      </c>
      <c r="D2295" s="5">
        <v>1982</v>
      </c>
      <c r="E2295" s="4">
        <v>30473</v>
      </c>
      <c r="F2295" t="s">
        <v>2273</v>
      </c>
      <c r="G2295" s="3">
        <v>21000000</v>
      </c>
      <c r="H2295" s="3">
        <v>45785720</v>
      </c>
      <c r="I2295" s="3">
        <v>45785720</v>
      </c>
    </row>
    <row r="2296" spans="1:9" x14ac:dyDescent="0.2">
      <c r="A2296" s="5">
        <v>2317</v>
      </c>
      <c r="B2296" s="7">
        <v>4</v>
      </c>
      <c r="C2296" s="5">
        <v>16</v>
      </c>
      <c r="D2296" s="5">
        <v>2010</v>
      </c>
      <c r="E2296" s="4">
        <v>40637</v>
      </c>
      <c r="F2296" t="s">
        <v>2274</v>
      </c>
      <c r="G2296" s="3">
        <v>21000000</v>
      </c>
      <c r="H2296" s="3">
        <v>42739347</v>
      </c>
      <c r="I2296" s="3">
        <v>48977233</v>
      </c>
    </row>
    <row r="2297" spans="1:9" x14ac:dyDescent="0.2">
      <c r="A2297" s="5">
        <v>2318</v>
      </c>
      <c r="B2297" s="7">
        <v>3</v>
      </c>
      <c r="C2297" s="5">
        <v>19</v>
      </c>
      <c r="D2297" s="5">
        <v>1993</v>
      </c>
      <c r="E2297" s="4">
        <v>34518</v>
      </c>
      <c r="F2297" t="s">
        <v>2275</v>
      </c>
      <c r="G2297" s="3">
        <v>21000000</v>
      </c>
      <c r="H2297" s="3">
        <v>42273609</v>
      </c>
      <c r="I2297" s="3">
        <v>42273609</v>
      </c>
    </row>
    <row r="2298" spans="1:9" x14ac:dyDescent="0.2">
      <c r="A2298" s="5">
        <v>2319</v>
      </c>
      <c r="B2298" s="7">
        <v>9</v>
      </c>
      <c r="C2298" s="5">
        <v>14</v>
      </c>
      <c r="D2298" s="5">
        <v>2001</v>
      </c>
      <c r="E2298" s="4">
        <v>37296</v>
      </c>
      <c r="F2298" t="s">
        <v>2276</v>
      </c>
      <c r="G2298" s="3">
        <v>21000000</v>
      </c>
      <c r="H2298" s="3">
        <v>40222729</v>
      </c>
      <c r="I2298" s="3">
        <v>43728560</v>
      </c>
    </row>
    <row r="2299" spans="1:9" x14ac:dyDescent="0.2">
      <c r="A2299" s="5">
        <v>2320</v>
      </c>
      <c r="B2299" s="7">
        <v>11</v>
      </c>
      <c r="C2299" s="5">
        <v>5</v>
      </c>
      <c r="D2299" s="5">
        <v>2010</v>
      </c>
      <c r="E2299" s="4">
        <v>40309</v>
      </c>
      <c r="F2299" t="s">
        <v>2277</v>
      </c>
      <c r="G2299" s="3">
        <v>21000000</v>
      </c>
      <c r="H2299" s="3">
        <v>37729698</v>
      </c>
      <c r="I2299" s="3">
        <v>38017873</v>
      </c>
    </row>
    <row r="2300" spans="1:9" x14ac:dyDescent="0.2">
      <c r="A2300" s="5">
        <v>2321</v>
      </c>
      <c r="B2300" s="7">
        <v>1</v>
      </c>
      <c r="C2300" s="5">
        <v>5</v>
      </c>
      <c r="D2300" s="5">
        <v>2007</v>
      </c>
      <c r="E2300" s="4">
        <v>39203</v>
      </c>
      <c r="F2300" t="s">
        <v>2278</v>
      </c>
      <c r="G2300" s="3">
        <v>21000000</v>
      </c>
      <c r="H2300" s="3">
        <v>36605602</v>
      </c>
      <c r="I2300" s="3">
        <v>43632609</v>
      </c>
    </row>
    <row r="2301" spans="1:9" x14ac:dyDescent="0.2">
      <c r="A2301" s="5">
        <v>2322</v>
      </c>
      <c r="B2301" s="7">
        <v>10</v>
      </c>
      <c r="C2301" s="5">
        <v>11</v>
      </c>
      <c r="D2301" s="5">
        <v>2002</v>
      </c>
      <c r="E2301" s="4">
        <v>37570</v>
      </c>
      <c r="F2301" t="s">
        <v>2279</v>
      </c>
      <c r="G2301" s="3">
        <v>21000000</v>
      </c>
      <c r="H2301" s="3">
        <v>25296447</v>
      </c>
      <c r="I2301" s="3">
        <v>43928932</v>
      </c>
    </row>
    <row r="2302" spans="1:9" x14ac:dyDescent="0.2">
      <c r="A2302" s="5">
        <v>2324</v>
      </c>
      <c r="B2302" s="7">
        <v>3</v>
      </c>
      <c r="C2302" s="5">
        <v>14</v>
      </c>
      <c r="D2302" s="5">
        <v>2008</v>
      </c>
      <c r="E2302" s="4">
        <v>39847</v>
      </c>
      <c r="F2302" t="s">
        <v>2280</v>
      </c>
      <c r="G2302" s="3">
        <v>21000000</v>
      </c>
      <c r="H2302" s="3">
        <v>24850922</v>
      </c>
      <c r="I2302" s="3">
        <v>39319801</v>
      </c>
    </row>
    <row r="2303" spans="1:9" x14ac:dyDescent="0.2">
      <c r="A2303" s="5">
        <v>2325</v>
      </c>
      <c r="B2303" s="7">
        <v>12</v>
      </c>
      <c r="C2303" s="5">
        <v>9</v>
      </c>
      <c r="D2303" s="5">
        <v>2011</v>
      </c>
      <c r="E2303" s="4">
        <v>40798</v>
      </c>
      <c r="F2303" t="s">
        <v>2281</v>
      </c>
      <c r="G2303" s="3">
        <v>21000000</v>
      </c>
      <c r="H2303" s="3">
        <v>24149393</v>
      </c>
      <c r="I2303" s="3">
        <v>81452811</v>
      </c>
    </row>
    <row r="2304" spans="1:9" x14ac:dyDescent="0.2">
      <c r="A2304" s="5">
        <v>2326</v>
      </c>
      <c r="B2304" s="7">
        <v>11</v>
      </c>
      <c r="C2304" s="5">
        <v>5</v>
      </c>
      <c r="D2304" s="5">
        <v>1999</v>
      </c>
      <c r="E2304" s="4">
        <v>36291</v>
      </c>
      <c r="F2304" t="s">
        <v>2282</v>
      </c>
      <c r="G2304" s="3">
        <v>21000000</v>
      </c>
      <c r="H2304" s="3">
        <v>21731001</v>
      </c>
      <c r="I2304" s="3">
        <v>36882378</v>
      </c>
    </row>
    <row r="2305" spans="1:9" x14ac:dyDescent="0.2">
      <c r="A2305" s="5">
        <v>2327</v>
      </c>
      <c r="B2305" s="7">
        <v>3</v>
      </c>
      <c r="C2305" s="5">
        <v>12</v>
      </c>
      <c r="D2305" s="5">
        <v>1999</v>
      </c>
      <c r="E2305" s="4">
        <v>36497</v>
      </c>
      <c r="F2305" t="s">
        <v>2283</v>
      </c>
      <c r="G2305" s="3">
        <v>21000000</v>
      </c>
      <c r="H2305" s="3">
        <v>17760244</v>
      </c>
      <c r="I2305" s="3">
        <v>17760244</v>
      </c>
    </row>
    <row r="2306" spans="1:9" x14ac:dyDescent="0.2">
      <c r="A2306" s="5">
        <v>2328</v>
      </c>
      <c r="B2306" s="7">
        <v>8</v>
      </c>
      <c r="C2306" s="5">
        <v>1</v>
      </c>
      <c r="D2306" s="5">
        <v>2008</v>
      </c>
      <c r="E2306" s="4">
        <v>39455</v>
      </c>
      <c r="F2306" t="s">
        <v>2284</v>
      </c>
      <c r="G2306" s="3">
        <v>21000000</v>
      </c>
      <c r="H2306" s="3">
        <v>16289867</v>
      </c>
      <c r="I2306" s="3">
        <v>17589867</v>
      </c>
    </row>
    <row r="2307" spans="1:9" x14ac:dyDescent="0.2">
      <c r="A2307" s="5">
        <v>2329</v>
      </c>
      <c r="B2307" s="7">
        <v>6</v>
      </c>
      <c r="C2307" s="5">
        <v>5</v>
      </c>
      <c r="D2307" s="5">
        <v>2009</v>
      </c>
      <c r="E2307" s="4">
        <v>39939</v>
      </c>
      <c r="F2307" t="s">
        <v>2285</v>
      </c>
      <c r="G2307" s="3">
        <v>21000000</v>
      </c>
      <c r="H2307" s="3">
        <v>9451946</v>
      </c>
      <c r="I2307" s="3">
        <v>10108016</v>
      </c>
    </row>
    <row r="2308" spans="1:9" x14ac:dyDescent="0.2">
      <c r="A2308" s="5">
        <v>2330</v>
      </c>
      <c r="B2308" s="7">
        <v>9</v>
      </c>
      <c r="C2308" s="5">
        <v>27</v>
      </c>
      <c r="D2308" s="5">
        <v>2002</v>
      </c>
      <c r="E2308" s="4">
        <v>38055</v>
      </c>
      <c r="F2308" t="s">
        <v>2286</v>
      </c>
      <c r="G2308" s="3">
        <v>21000000</v>
      </c>
      <c r="H2308" s="3">
        <v>6830957</v>
      </c>
      <c r="I2308" s="3">
        <v>6830957</v>
      </c>
    </row>
    <row r="2309" spans="1:9" x14ac:dyDescent="0.2">
      <c r="A2309" s="5">
        <v>2331</v>
      </c>
      <c r="B2309" s="7">
        <v>5</v>
      </c>
      <c r="C2309" s="5">
        <v>6</v>
      </c>
      <c r="D2309" s="5">
        <v>2011</v>
      </c>
      <c r="E2309" s="4">
        <v>40699</v>
      </c>
      <c r="F2309" t="s">
        <v>2287</v>
      </c>
      <c r="G2309" s="3">
        <v>21000000</v>
      </c>
      <c r="H2309" s="3">
        <v>970816</v>
      </c>
      <c r="I2309" s="3">
        <v>5046038</v>
      </c>
    </row>
    <row r="2310" spans="1:9" x14ac:dyDescent="0.2">
      <c r="A2310" s="5">
        <v>2332</v>
      </c>
      <c r="B2310" s="7">
        <v>2</v>
      </c>
      <c r="C2310" s="5">
        <v>24</v>
      </c>
      <c r="D2310" s="5">
        <v>2017</v>
      </c>
      <c r="E2310" s="4">
        <v>43436</v>
      </c>
      <c r="F2310" t="s">
        <v>2288</v>
      </c>
      <c r="G2310" s="3">
        <v>21000000</v>
      </c>
      <c r="H2310" s="3">
        <v>557241</v>
      </c>
      <c r="I2310" s="3">
        <v>606162</v>
      </c>
    </row>
    <row r="2311" spans="1:9" x14ac:dyDescent="0.2">
      <c r="A2311" s="5">
        <v>2333</v>
      </c>
      <c r="B2311" s="7">
        <v>10</v>
      </c>
      <c r="C2311" s="5">
        <v>22</v>
      </c>
      <c r="D2311" s="5">
        <v>1999</v>
      </c>
      <c r="E2311" s="4">
        <v>36809</v>
      </c>
      <c r="F2311" t="s">
        <v>2289</v>
      </c>
      <c r="G2311" s="3">
        <v>21000000</v>
      </c>
      <c r="H2311" s="3">
        <v>17396</v>
      </c>
      <c r="I2311" s="3">
        <v>17396</v>
      </c>
    </row>
    <row r="2312" spans="1:9" x14ac:dyDescent="0.2">
      <c r="A2312" s="5">
        <v>2334</v>
      </c>
      <c r="B2312" s="7">
        <v>4</v>
      </c>
      <c r="C2312" s="5">
        <v>23</v>
      </c>
      <c r="D2312" s="5">
        <v>1999</v>
      </c>
      <c r="E2312" s="4">
        <v>36834</v>
      </c>
      <c r="F2312" t="s">
        <v>2290</v>
      </c>
      <c r="G2312" s="3">
        <v>20700000</v>
      </c>
      <c r="H2312" s="3">
        <v>2840417</v>
      </c>
      <c r="I2312" s="3">
        <v>2840417</v>
      </c>
    </row>
    <row r="2313" spans="1:9" x14ac:dyDescent="0.2">
      <c r="A2313" s="5">
        <v>2335</v>
      </c>
      <c r="B2313" s="7">
        <v>7</v>
      </c>
      <c r="C2313" s="5">
        <v>23</v>
      </c>
      <c r="D2313" s="5">
        <v>1982</v>
      </c>
      <c r="E2313" s="4">
        <v>30627</v>
      </c>
      <c r="F2313" t="s">
        <v>2291</v>
      </c>
      <c r="G2313" s="3">
        <v>20500000</v>
      </c>
      <c r="H2313" s="3">
        <v>69701637</v>
      </c>
      <c r="I2313" s="3">
        <v>69701637</v>
      </c>
    </row>
    <row r="2314" spans="1:9" x14ac:dyDescent="0.2">
      <c r="A2314" s="5">
        <v>2336</v>
      </c>
      <c r="B2314" s="7">
        <v>8</v>
      </c>
      <c r="C2314" s="5">
        <v>11</v>
      </c>
      <c r="D2314" s="5">
        <v>2006</v>
      </c>
      <c r="E2314" s="4">
        <v>39029</v>
      </c>
      <c r="F2314" t="s">
        <v>2292</v>
      </c>
      <c r="G2314" s="3">
        <v>20500000</v>
      </c>
      <c r="H2314" s="3">
        <v>20264436</v>
      </c>
      <c r="I2314" s="3">
        <v>30241435</v>
      </c>
    </row>
    <row r="2315" spans="1:9" x14ac:dyDescent="0.2">
      <c r="A2315" s="5">
        <v>2337</v>
      </c>
      <c r="B2315" s="7">
        <v>6</v>
      </c>
      <c r="C2315" s="5">
        <v>12</v>
      </c>
      <c r="D2315" s="5">
        <v>1981</v>
      </c>
      <c r="E2315" s="4">
        <v>29926</v>
      </c>
      <c r="F2315" t="s">
        <v>2293</v>
      </c>
      <c r="G2315" s="3">
        <v>20000000</v>
      </c>
      <c r="H2315" s="3">
        <v>248159971</v>
      </c>
      <c r="I2315" s="3">
        <v>389925971</v>
      </c>
    </row>
    <row r="2316" spans="1:9" x14ac:dyDescent="0.2">
      <c r="A2316" s="5">
        <v>2338</v>
      </c>
      <c r="B2316" s="7">
        <v>11</v>
      </c>
      <c r="C2316" s="5">
        <v>13</v>
      </c>
      <c r="D2316" s="5">
        <v>1991</v>
      </c>
      <c r="E2316" s="4">
        <v>33614</v>
      </c>
      <c r="F2316" t="s">
        <v>114</v>
      </c>
      <c r="G2316" s="3">
        <v>20000000</v>
      </c>
      <c r="H2316" s="3">
        <v>218951625</v>
      </c>
      <c r="I2316" s="3">
        <v>451329842</v>
      </c>
    </row>
    <row r="2317" spans="1:9" x14ac:dyDescent="0.2">
      <c r="A2317" s="5">
        <v>2339</v>
      </c>
      <c r="B2317" s="7">
        <v>11</v>
      </c>
      <c r="C2317" s="5">
        <v>20</v>
      </c>
      <c r="D2317" s="5">
        <v>1992</v>
      </c>
      <c r="E2317" s="4">
        <v>34192</v>
      </c>
      <c r="F2317" t="s">
        <v>2294</v>
      </c>
      <c r="G2317" s="3">
        <v>20000000</v>
      </c>
      <c r="H2317" s="3">
        <v>173585516</v>
      </c>
      <c r="I2317" s="3">
        <v>358994850</v>
      </c>
    </row>
    <row r="2318" spans="1:9" x14ac:dyDescent="0.2">
      <c r="A2318" s="5">
        <v>2340</v>
      </c>
      <c r="B2318" s="7">
        <v>11</v>
      </c>
      <c r="C2318" s="5">
        <v>16</v>
      </c>
      <c r="D2318" s="5">
        <v>1977</v>
      </c>
      <c r="E2318" s="4">
        <v>28591</v>
      </c>
      <c r="F2318" t="s">
        <v>2295</v>
      </c>
      <c r="G2318" s="3">
        <v>20000000</v>
      </c>
      <c r="H2318" s="3">
        <v>169100479</v>
      </c>
      <c r="I2318" s="3">
        <v>340800479</v>
      </c>
    </row>
    <row r="2319" spans="1:9" x14ac:dyDescent="0.2">
      <c r="A2319" s="5">
        <v>2341</v>
      </c>
      <c r="B2319" s="7">
        <v>5</v>
      </c>
      <c r="C2319" s="5">
        <v>20</v>
      </c>
      <c r="D2319" s="5">
        <v>1987</v>
      </c>
      <c r="E2319" s="4">
        <v>32360</v>
      </c>
      <c r="F2319" t="s">
        <v>2296</v>
      </c>
      <c r="G2319" s="3">
        <v>20000000</v>
      </c>
      <c r="H2319" s="3">
        <v>153665036</v>
      </c>
      <c r="I2319" s="3">
        <v>276665036</v>
      </c>
    </row>
    <row r="2320" spans="1:9" x14ac:dyDescent="0.2">
      <c r="A2320" s="5">
        <v>2342</v>
      </c>
      <c r="B2320" s="7">
        <v>12</v>
      </c>
      <c r="C2320" s="5">
        <v>9</v>
      </c>
      <c r="D2320" s="5">
        <v>2016</v>
      </c>
      <c r="E2320" s="4">
        <v>42625</v>
      </c>
      <c r="F2320" t="s">
        <v>2297</v>
      </c>
      <c r="G2320" s="3">
        <v>20000000</v>
      </c>
      <c r="H2320" s="3">
        <v>151101803</v>
      </c>
      <c r="I2320" s="3">
        <v>432317639</v>
      </c>
    </row>
    <row r="2321" spans="1:9" x14ac:dyDescent="0.2">
      <c r="A2321" s="5">
        <v>2343</v>
      </c>
      <c r="B2321" s="7">
        <v>7</v>
      </c>
      <c r="C2321" s="5">
        <v>19</v>
      </c>
      <c r="D2321" s="5">
        <v>2013</v>
      </c>
      <c r="E2321" s="4">
        <v>41827</v>
      </c>
      <c r="F2321" t="s">
        <v>2298</v>
      </c>
      <c r="G2321" s="3">
        <v>20000000</v>
      </c>
      <c r="H2321" s="3">
        <v>137400141</v>
      </c>
      <c r="I2321" s="3">
        <v>318000141</v>
      </c>
    </row>
    <row r="2322" spans="1:9" x14ac:dyDescent="0.2">
      <c r="A2322" s="5">
        <v>2344</v>
      </c>
      <c r="B2322" s="7">
        <v>3</v>
      </c>
      <c r="C2322" s="5">
        <v>7</v>
      </c>
      <c r="D2322" s="5">
        <v>2003</v>
      </c>
      <c r="E2322" s="4">
        <v>37805</v>
      </c>
      <c r="F2322" t="s">
        <v>2299</v>
      </c>
      <c r="G2322" s="3">
        <v>20000000</v>
      </c>
      <c r="H2322" s="3">
        <v>132675402</v>
      </c>
      <c r="I2322" s="3">
        <v>164675402</v>
      </c>
    </row>
    <row r="2323" spans="1:9" x14ac:dyDescent="0.2">
      <c r="A2323" s="5">
        <v>2345</v>
      </c>
      <c r="B2323" s="7">
        <v>2</v>
      </c>
      <c r="C2323" s="5">
        <v>14</v>
      </c>
      <c r="D2323" s="5">
        <v>1991</v>
      </c>
      <c r="E2323" s="4">
        <v>33636</v>
      </c>
      <c r="F2323" t="s">
        <v>2300</v>
      </c>
      <c r="G2323" s="3">
        <v>20000000</v>
      </c>
      <c r="H2323" s="3">
        <v>130726716</v>
      </c>
      <c r="I2323" s="3">
        <v>275726716</v>
      </c>
    </row>
    <row r="2324" spans="1:9" x14ac:dyDescent="0.2">
      <c r="A2324" s="5">
        <v>2346</v>
      </c>
      <c r="B2324" s="7">
        <v>2</v>
      </c>
      <c r="C2324" s="5">
        <v>14</v>
      </c>
      <c r="D2324" s="5">
        <v>1992</v>
      </c>
      <c r="E2324" s="4">
        <v>34002</v>
      </c>
      <c r="F2324" t="s">
        <v>2301</v>
      </c>
      <c r="G2324" s="3">
        <v>20000000</v>
      </c>
      <c r="H2324" s="3">
        <v>121697323</v>
      </c>
      <c r="I2324" s="3">
        <v>183097323</v>
      </c>
    </row>
    <row r="2325" spans="1:9" x14ac:dyDescent="0.2">
      <c r="A2325" s="5">
        <v>2347</v>
      </c>
      <c r="B2325" s="7">
        <v>10</v>
      </c>
      <c r="C2325" s="5">
        <v>15</v>
      </c>
      <c r="D2325" s="5">
        <v>2010</v>
      </c>
      <c r="E2325" s="4">
        <v>40612</v>
      </c>
      <c r="F2325" t="s">
        <v>2302</v>
      </c>
      <c r="G2325" s="3">
        <v>20000000</v>
      </c>
      <c r="H2325" s="3">
        <v>117229692</v>
      </c>
      <c r="I2325" s="3">
        <v>171685793</v>
      </c>
    </row>
    <row r="2326" spans="1:9" x14ac:dyDescent="0.2">
      <c r="A2326" s="5">
        <v>2348</v>
      </c>
      <c r="B2326" s="7">
        <v>7</v>
      </c>
      <c r="C2326" s="5">
        <v>29</v>
      </c>
      <c r="D2326" s="5">
        <v>2016</v>
      </c>
      <c r="E2326" s="4">
        <v>43227</v>
      </c>
      <c r="F2326" t="s">
        <v>2303</v>
      </c>
      <c r="G2326" s="3">
        <v>20000000</v>
      </c>
      <c r="H2326" s="3">
        <v>113257297</v>
      </c>
      <c r="I2326" s="3">
        <v>181457297</v>
      </c>
    </row>
    <row r="2327" spans="1:9" x14ac:dyDescent="0.2">
      <c r="A2327" s="5">
        <v>2349</v>
      </c>
      <c r="B2327" s="7">
        <v>6</v>
      </c>
      <c r="C2327" s="5">
        <v>16</v>
      </c>
      <c r="D2327" s="5">
        <v>1978</v>
      </c>
      <c r="E2327" s="4">
        <v>28951</v>
      </c>
      <c r="F2327" t="s">
        <v>2304</v>
      </c>
      <c r="G2327" s="3">
        <v>20000000</v>
      </c>
      <c r="H2327" s="3">
        <v>102922376</v>
      </c>
      <c r="I2327" s="3">
        <v>208900376</v>
      </c>
    </row>
    <row r="2328" spans="1:9" x14ac:dyDescent="0.2">
      <c r="A2328" s="5">
        <v>2350</v>
      </c>
      <c r="B2328" s="7">
        <v>10</v>
      </c>
      <c r="C2328" s="5">
        <v>3</v>
      </c>
      <c r="D2328" s="5">
        <v>2008</v>
      </c>
      <c r="E2328" s="4">
        <v>39517</v>
      </c>
      <c r="F2328" t="s">
        <v>2305</v>
      </c>
      <c r="G2328" s="3">
        <v>20000000</v>
      </c>
      <c r="H2328" s="3">
        <v>94514402</v>
      </c>
      <c r="I2328" s="3">
        <v>154218168</v>
      </c>
    </row>
    <row r="2329" spans="1:9" x14ac:dyDescent="0.2">
      <c r="A2329" s="5">
        <v>2351</v>
      </c>
      <c r="B2329" s="7">
        <v>7</v>
      </c>
      <c r="C2329" s="5">
        <v>2</v>
      </c>
      <c r="D2329" s="5">
        <v>2014</v>
      </c>
      <c r="E2329" s="4">
        <v>41677</v>
      </c>
      <c r="F2329" t="s">
        <v>2306</v>
      </c>
      <c r="G2329" s="3">
        <v>20000000</v>
      </c>
      <c r="H2329" s="3">
        <v>84525432</v>
      </c>
      <c r="I2329" s="3">
        <v>93931360</v>
      </c>
    </row>
    <row r="2330" spans="1:9" x14ac:dyDescent="0.2">
      <c r="A2330" s="5">
        <v>2352</v>
      </c>
      <c r="B2330" s="7">
        <v>1</v>
      </c>
      <c r="C2330" s="5">
        <v>21</v>
      </c>
      <c r="D2330" s="5">
        <v>2005</v>
      </c>
      <c r="E2330" s="4">
        <v>38961</v>
      </c>
      <c r="F2330" t="s">
        <v>2307</v>
      </c>
      <c r="G2330" s="3">
        <v>20000000</v>
      </c>
      <c r="H2330" s="3">
        <v>82674398</v>
      </c>
      <c r="I2330" s="3">
        <v>98114471</v>
      </c>
    </row>
    <row r="2331" spans="1:9" x14ac:dyDescent="0.2">
      <c r="A2331" s="5">
        <v>2353</v>
      </c>
      <c r="B2331" s="7">
        <v>11</v>
      </c>
      <c r="C2331" s="5">
        <v>16</v>
      </c>
      <c r="D2331" s="5">
        <v>2011</v>
      </c>
      <c r="E2331" s="4">
        <v>41010</v>
      </c>
      <c r="F2331" t="s">
        <v>2308</v>
      </c>
      <c r="G2331" s="3">
        <v>20000000</v>
      </c>
      <c r="H2331" s="3">
        <v>82624961</v>
      </c>
      <c r="I2331" s="3">
        <v>175507800</v>
      </c>
    </row>
    <row r="2332" spans="1:9" x14ac:dyDescent="0.2">
      <c r="A2332" s="5">
        <v>2354</v>
      </c>
      <c r="B2332" s="7">
        <v>10</v>
      </c>
      <c r="C2332" s="5">
        <v>3</v>
      </c>
      <c r="D2332" s="5">
        <v>2003</v>
      </c>
      <c r="E2332" s="4">
        <v>37690</v>
      </c>
      <c r="F2332" t="s">
        <v>2309</v>
      </c>
      <c r="G2332" s="3">
        <v>20000000</v>
      </c>
      <c r="H2332" s="3">
        <v>81261177</v>
      </c>
      <c r="I2332" s="3">
        <v>131945303</v>
      </c>
    </row>
    <row r="2333" spans="1:9" x14ac:dyDescent="0.2">
      <c r="A2333" s="5">
        <v>2355</v>
      </c>
      <c r="B2333" s="7">
        <v>4</v>
      </c>
      <c r="C2333" s="5">
        <v>13</v>
      </c>
      <c r="D2333" s="5">
        <v>2007</v>
      </c>
      <c r="E2333" s="4">
        <v>39451</v>
      </c>
      <c r="F2333" t="s">
        <v>2310</v>
      </c>
      <c r="G2333" s="3">
        <v>20000000</v>
      </c>
      <c r="H2333" s="3">
        <v>80818974</v>
      </c>
      <c r="I2333" s="3">
        <v>118537627</v>
      </c>
    </row>
    <row r="2334" spans="1:9" x14ac:dyDescent="0.2">
      <c r="A2334" s="5">
        <v>2356</v>
      </c>
      <c r="B2334" s="7">
        <v>7</v>
      </c>
      <c r="C2334" s="5">
        <v>16</v>
      </c>
      <c r="D2334" s="5">
        <v>1993</v>
      </c>
      <c r="E2334" s="4">
        <v>34431</v>
      </c>
      <c r="F2334" t="s">
        <v>2311</v>
      </c>
      <c r="G2334" s="3">
        <v>20000000</v>
      </c>
      <c r="H2334" s="3">
        <v>77698625</v>
      </c>
      <c r="I2334" s="3">
        <v>153698625</v>
      </c>
    </row>
    <row r="2335" spans="1:9" x14ac:dyDescent="0.2">
      <c r="A2335" s="5">
        <v>2357</v>
      </c>
      <c r="B2335" s="7">
        <v>10</v>
      </c>
      <c r="C2335" s="5">
        <v>21</v>
      </c>
      <c r="D2335" s="5">
        <v>2016</v>
      </c>
      <c r="E2335" s="4">
        <v>42988</v>
      </c>
      <c r="F2335" t="s">
        <v>2312</v>
      </c>
      <c r="G2335" s="3">
        <v>20000000</v>
      </c>
      <c r="H2335" s="3">
        <v>73206343</v>
      </c>
      <c r="I2335" s="3">
        <v>73206343</v>
      </c>
    </row>
    <row r="2336" spans="1:9" x14ac:dyDescent="0.2">
      <c r="A2336" s="5">
        <v>2358</v>
      </c>
      <c r="B2336" s="7">
        <v>8</v>
      </c>
      <c r="C2336" s="5">
        <v>18</v>
      </c>
      <c r="D2336" s="5">
        <v>1995</v>
      </c>
      <c r="E2336" s="4">
        <v>35224</v>
      </c>
      <c r="F2336" t="s">
        <v>2313</v>
      </c>
      <c r="G2336" s="3">
        <v>20000000</v>
      </c>
      <c r="H2336" s="3">
        <v>70433227</v>
      </c>
      <c r="I2336" s="3">
        <v>122133227</v>
      </c>
    </row>
    <row r="2337" spans="1:9" x14ac:dyDescent="0.2">
      <c r="A2337" s="5">
        <v>2359</v>
      </c>
      <c r="B2337" s="7">
        <v>6</v>
      </c>
      <c r="C2337" s="5">
        <v>23</v>
      </c>
      <c r="D2337" s="5">
        <v>2004</v>
      </c>
      <c r="E2337" s="4">
        <v>38662</v>
      </c>
      <c r="F2337" t="s">
        <v>2314</v>
      </c>
      <c r="G2337" s="3">
        <v>20000000</v>
      </c>
      <c r="H2337" s="3">
        <v>69148997</v>
      </c>
      <c r="I2337" s="3">
        <v>111448997</v>
      </c>
    </row>
    <row r="2338" spans="1:9" x14ac:dyDescent="0.2">
      <c r="A2338" s="5">
        <v>2360</v>
      </c>
      <c r="B2338" s="7">
        <v>4</v>
      </c>
      <c r="C2338" s="5">
        <v>24</v>
      </c>
      <c r="D2338" s="5">
        <v>2009</v>
      </c>
      <c r="E2338" s="4">
        <v>40516</v>
      </c>
      <c r="F2338" t="s">
        <v>2315</v>
      </c>
      <c r="G2338" s="3">
        <v>20000000</v>
      </c>
      <c r="H2338" s="3">
        <v>68261644</v>
      </c>
      <c r="I2338" s="3">
        <v>73964713</v>
      </c>
    </row>
    <row r="2339" spans="1:9" x14ac:dyDescent="0.2">
      <c r="A2339" s="5">
        <v>2361</v>
      </c>
      <c r="B2339" s="7">
        <v>4</v>
      </c>
      <c r="C2339" s="5">
        <v>18</v>
      </c>
      <c r="D2339" s="5">
        <v>2003</v>
      </c>
      <c r="E2339" s="4">
        <v>38142</v>
      </c>
      <c r="F2339" t="s">
        <v>2316</v>
      </c>
      <c r="G2339" s="3">
        <v>20000000</v>
      </c>
      <c r="H2339" s="3">
        <v>67383924</v>
      </c>
      <c r="I2339" s="3">
        <v>71232214</v>
      </c>
    </row>
    <row r="2340" spans="1:9" x14ac:dyDescent="0.2">
      <c r="A2340" s="5">
        <v>2362</v>
      </c>
      <c r="B2340" s="7">
        <v>6</v>
      </c>
      <c r="C2340" s="5">
        <v>29</v>
      </c>
      <c r="D2340" s="5">
        <v>2012</v>
      </c>
      <c r="E2340" s="4">
        <v>41765</v>
      </c>
      <c r="F2340" t="s">
        <v>2317</v>
      </c>
      <c r="G2340" s="3">
        <v>20000000</v>
      </c>
      <c r="H2340" s="3">
        <v>65653242</v>
      </c>
      <c r="I2340" s="3">
        <v>66950887</v>
      </c>
    </row>
    <row r="2341" spans="1:9" x14ac:dyDescent="0.2">
      <c r="A2341" s="5">
        <v>2363</v>
      </c>
      <c r="B2341" s="7">
        <v>3</v>
      </c>
      <c r="C2341" s="5">
        <v>31</v>
      </c>
      <c r="D2341" s="5">
        <v>2010</v>
      </c>
      <c r="E2341" s="4">
        <v>41093</v>
      </c>
      <c r="F2341" t="s">
        <v>2318</v>
      </c>
      <c r="G2341" s="3">
        <v>20000000</v>
      </c>
      <c r="H2341" s="3">
        <v>62950384</v>
      </c>
      <c r="I2341" s="3">
        <v>92678948</v>
      </c>
    </row>
    <row r="2342" spans="1:9" x14ac:dyDescent="0.2">
      <c r="A2342" s="5">
        <v>2364</v>
      </c>
      <c r="B2342" s="7">
        <v>4</v>
      </c>
      <c r="C2342" s="5">
        <v>2</v>
      </c>
      <c r="D2342" s="5">
        <v>2010</v>
      </c>
      <c r="E2342" s="4">
        <v>40213</v>
      </c>
      <c r="F2342" t="s">
        <v>2319</v>
      </c>
      <c r="G2342" s="3">
        <v>20000000</v>
      </c>
      <c r="H2342" s="3">
        <v>60095852</v>
      </c>
      <c r="I2342" s="3">
        <v>60831067</v>
      </c>
    </row>
    <row r="2343" spans="1:9" x14ac:dyDescent="0.2">
      <c r="A2343" s="5">
        <v>2365</v>
      </c>
      <c r="B2343" s="7">
        <v>10</v>
      </c>
      <c r="C2343" s="5">
        <v>23</v>
      </c>
      <c r="D2343" s="5">
        <v>1998</v>
      </c>
      <c r="E2343" s="4">
        <v>36474</v>
      </c>
      <c r="F2343" t="s">
        <v>2320</v>
      </c>
      <c r="G2343" s="3">
        <v>20000000</v>
      </c>
      <c r="H2343" s="3">
        <v>57598247</v>
      </c>
      <c r="I2343" s="3">
        <v>229385361</v>
      </c>
    </row>
    <row r="2344" spans="1:9" x14ac:dyDescent="0.2">
      <c r="A2344" s="5">
        <v>2366</v>
      </c>
      <c r="B2344" s="7">
        <v>10</v>
      </c>
      <c r="C2344" s="5">
        <v>18</v>
      </c>
      <c r="D2344" s="5">
        <v>2013</v>
      </c>
      <c r="E2344" s="4">
        <v>41800</v>
      </c>
      <c r="F2344" t="s">
        <v>2321</v>
      </c>
      <c r="G2344" s="3">
        <v>20000000</v>
      </c>
      <c r="H2344" s="3">
        <v>56671993</v>
      </c>
      <c r="I2344" s="3">
        <v>181025343</v>
      </c>
    </row>
    <row r="2345" spans="1:9" x14ac:dyDescent="0.2">
      <c r="A2345" s="5">
        <v>2367</v>
      </c>
      <c r="B2345" s="7">
        <v>12</v>
      </c>
      <c r="C2345" s="5">
        <v>13</v>
      </c>
      <c r="D2345" s="5">
        <v>2002</v>
      </c>
      <c r="E2345" s="4">
        <v>37633</v>
      </c>
      <c r="F2345" t="s">
        <v>2322</v>
      </c>
      <c r="G2345" s="3">
        <v>20000000</v>
      </c>
      <c r="H2345" s="3">
        <v>56398162</v>
      </c>
      <c r="I2345" s="3">
        <v>56398162</v>
      </c>
    </row>
    <row r="2346" spans="1:9" x14ac:dyDescent="0.2">
      <c r="A2346" s="5">
        <v>2368</v>
      </c>
      <c r="B2346" s="7">
        <v>6</v>
      </c>
      <c r="C2346" s="5">
        <v>3</v>
      </c>
      <c r="D2346" s="5">
        <v>2016</v>
      </c>
      <c r="E2346" s="4">
        <v>42435</v>
      </c>
      <c r="F2346" t="s">
        <v>2323</v>
      </c>
      <c r="G2346" s="3">
        <v>20000000</v>
      </c>
      <c r="H2346" s="3">
        <v>56245075</v>
      </c>
      <c r="I2346" s="3">
        <v>205445075</v>
      </c>
    </row>
    <row r="2347" spans="1:9" x14ac:dyDescent="0.2">
      <c r="A2347" s="5">
        <v>2369</v>
      </c>
      <c r="B2347" s="7">
        <v>4</v>
      </c>
      <c r="C2347" s="5">
        <v>15</v>
      </c>
      <c r="D2347" s="5">
        <v>2016</v>
      </c>
      <c r="E2347" s="4">
        <v>42798</v>
      </c>
      <c r="F2347" t="s">
        <v>2324</v>
      </c>
      <c r="G2347" s="3">
        <v>20000000</v>
      </c>
      <c r="H2347" s="3">
        <v>54030051</v>
      </c>
      <c r="I2347" s="3">
        <v>54404202</v>
      </c>
    </row>
    <row r="2348" spans="1:9" x14ac:dyDescent="0.2">
      <c r="A2348" s="5">
        <v>2370</v>
      </c>
      <c r="B2348" s="7">
        <v>12</v>
      </c>
      <c r="C2348" s="5">
        <v>7</v>
      </c>
      <c r="D2348" s="5">
        <v>1990</v>
      </c>
      <c r="E2348" s="4">
        <v>33066</v>
      </c>
      <c r="F2348" t="s">
        <v>2325</v>
      </c>
      <c r="G2348" s="3">
        <v>20000000</v>
      </c>
      <c r="H2348" s="3">
        <v>53976987</v>
      </c>
      <c r="I2348" s="3">
        <v>53976987</v>
      </c>
    </row>
    <row r="2349" spans="1:9" x14ac:dyDescent="0.2">
      <c r="A2349" s="5">
        <v>2371</v>
      </c>
      <c r="B2349" s="7">
        <v>1</v>
      </c>
      <c r="C2349" s="5">
        <v>9</v>
      </c>
      <c r="D2349" s="5">
        <v>2015</v>
      </c>
      <c r="E2349" s="4">
        <v>42248</v>
      </c>
      <c r="F2349" t="s">
        <v>2326</v>
      </c>
      <c r="G2349" s="3">
        <v>20000000</v>
      </c>
      <c r="H2349" s="3">
        <v>52076908</v>
      </c>
      <c r="I2349" s="3">
        <v>66776908</v>
      </c>
    </row>
    <row r="2350" spans="1:9" x14ac:dyDescent="0.2">
      <c r="A2350" s="5">
        <v>2372</v>
      </c>
      <c r="B2350" s="7">
        <v>12</v>
      </c>
      <c r="C2350" s="5">
        <v>12</v>
      </c>
      <c r="D2350" s="5">
        <v>1980</v>
      </c>
      <c r="E2350" s="4">
        <v>29567</v>
      </c>
      <c r="F2350" t="s">
        <v>2327</v>
      </c>
      <c r="G2350" s="3">
        <v>20000000</v>
      </c>
      <c r="H2350" s="3">
        <v>49823037</v>
      </c>
      <c r="I2350" s="3">
        <v>49823037</v>
      </c>
    </row>
    <row r="2351" spans="1:9" x14ac:dyDescent="0.2">
      <c r="A2351" s="5">
        <v>2373</v>
      </c>
      <c r="B2351" s="7">
        <v>2</v>
      </c>
      <c r="C2351" s="5">
        <v>17</v>
      </c>
      <c r="D2351" s="5">
        <v>2006</v>
      </c>
      <c r="E2351" s="4">
        <v>39204</v>
      </c>
      <c r="F2351" t="s">
        <v>2328</v>
      </c>
      <c r="G2351" s="3">
        <v>20000000</v>
      </c>
      <c r="H2351" s="3">
        <v>48548426</v>
      </c>
      <c r="I2351" s="3">
        <v>85146165</v>
      </c>
    </row>
    <row r="2352" spans="1:9" x14ac:dyDescent="0.2">
      <c r="A2352" s="5">
        <v>2374</v>
      </c>
      <c r="B2352" s="7">
        <v>2</v>
      </c>
      <c r="C2352" s="5">
        <v>15</v>
      </c>
      <c r="D2352" s="5">
        <v>2002</v>
      </c>
      <c r="E2352" s="4">
        <v>37682</v>
      </c>
      <c r="F2352" t="s">
        <v>2329</v>
      </c>
      <c r="G2352" s="3">
        <v>20000000</v>
      </c>
      <c r="H2352" s="3">
        <v>48430258</v>
      </c>
      <c r="I2352" s="3">
        <v>109862682</v>
      </c>
    </row>
    <row r="2353" spans="1:9" x14ac:dyDescent="0.2">
      <c r="A2353" s="5">
        <v>2375</v>
      </c>
      <c r="B2353" s="7">
        <v>2</v>
      </c>
      <c r="C2353" s="5">
        <v>14</v>
      </c>
      <c r="D2353" s="5">
        <v>2003</v>
      </c>
      <c r="E2353" s="4">
        <v>38019</v>
      </c>
      <c r="F2353" t="s">
        <v>2330</v>
      </c>
      <c r="G2353" s="3">
        <v>20000000</v>
      </c>
      <c r="H2353" s="3">
        <v>47901582</v>
      </c>
      <c r="I2353" s="3">
        <v>140122225</v>
      </c>
    </row>
    <row r="2354" spans="1:9" x14ac:dyDescent="0.2">
      <c r="A2354" s="5">
        <v>2376</v>
      </c>
      <c r="B2354" s="7">
        <v>3</v>
      </c>
      <c r="C2354" s="5">
        <v>16</v>
      </c>
      <c r="D2354" s="5">
        <v>2007</v>
      </c>
      <c r="E2354" s="4">
        <v>39541</v>
      </c>
      <c r="F2354" t="s">
        <v>2331</v>
      </c>
      <c r="G2354" s="3">
        <v>20000000</v>
      </c>
      <c r="H2354" s="3">
        <v>47852604</v>
      </c>
      <c r="I2354" s="3">
        <v>81461343</v>
      </c>
    </row>
    <row r="2355" spans="1:9" x14ac:dyDescent="0.2">
      <c r="A2355" s="5">
        <v>2377</v>
      </c>
      <c r="B2355" s="7">
        <v>2</v>
      </c>
      <c r="C2355" s="5">
        <v>4</v>
      </c>
      <c r="D2355" s="5">
        <v>2005</v>
      </c>
      <c r="E2355" s="4">
        <v>38444</v>
      </c>
      <c r="F2355" t="s">
        <v>2332</v>
      </c>
      <c r="G2355" s="3">
        <v>20000000</v>
      </c>
      <c r="H2355" s="3">
        <v>46752382</v>
      </c>
      <c r="I2355" s="3">
        <v>67192859</v>
      </c>
    </row>
    <row r="2356" spans="1:9" x14ac:dyDescent="0.2">
      <c r="A2356" s="5">
        <v>2378</v>
      </c>
      <c r="B2356" s="7">
        <v>2</v>
      </c>
      <c r="C2356" s="5">
        <v>11</v>
      </c>
      <c r="D2356" s="5">
        <v>2000</v>
      </c>
      <c r="E2356" s="4">
        <v>36832</v>
      </c>
      <c r="F2356" t="s">
        <v>2333</v>
      </c>
      <c r="G2356" s="3">
        <v>20000000</v>
      </c>
      <c r="H2356" s="3">
        <v>45542421</v>
      </c>
      <c r="I2356" s="3">
        <v>96147688</v>
      </c>
    </row>
    <row r="2357" spans="1:9" x14ac:dyDescent="0.2">
      <c r="A2357" s="5">
        <v>2379</v>
      </c>
      <c r="B2357" s="7">
        <v>11</v>
      </c>
      <c r="C2357" s="5">
        <v>6</v>
      </c>
      <c r="D2357" s="5">
        <v>2015</v>
      </c>
      <c r="E2357" s="4">
        <v>42166</v>
      </c>
      <c r="F2357" t="s">
        <v>2334</v>
      </c>
      <c r="G2357" s="3">
        <v>20000000</v>
      </c>
      <c r="H2357" s="3">
        <v>45055776</v>
      </c>
      <c r="I2357" s="3">
        <v>92217729</v>
      </c>
    </row>
    <row r="2358" spans="1:9" x14ac:dyDescent="0.2">
      <c r="A2358" s="5">
        <v>2380</v>
      </c>
      <c r="B2358" s="7">
        <v>6</v>
      </c>
      <c r="C2358" s="5">
        <v>26</v>
      </c>
      <c r="D2358" s="5">
        <v>2015</v>
      </c>
      <c r="E2358" s="4">
        <v>42772</v>
      </c>
      <c r="F2358" t="s">
        <v>2335</v>
      </c>
      <c r="G2358" s="3">
        <v>20000000</v>
      </c>
      <c r="H2358" s="3">
        <v>42656255</v>
      </c>
      <c r="I2358" s="3">
        <v>43658157</v>
      </c>
    </row>
    <row r="2359" spans="1:9" x14ac:dyDescent="0.2">
      <c r="A2359" s="5">
        <v>2381</v>
      </c>
      <c r="B2359" s="7">
        <v>3</v>
      </c>
      <c r="C2359" s="5">
        <v>21</v>
      </c>
      <c r="D2359" s="5">
        <v>2008</v>
      </c>
      <c r="E2359" s="4">
        <v>40059</v>
      </c>
      <c r="F2359" t="s">
        <v>2336</v>
      </c>
      <c r="G2359" s="3">
        <v>20000000</v>
      </c>
      <c r="H2359" s="3">
        <v>41975388</v>
      </c>
      <c r="I2359" s="3">
        <v>41975388</v>
      </c>
    </row>
    <row r="2360" spans="1:9" x14ac:dyDescent="0.2">
      <c r="A2360" s="5">
        <v>2382</v>
      </c>
      <c r="B2360" s="7">
        <v>7</v>
      </c>
      <c r="C2360" s="5">
        <v>24</v>
      </c>
      <c r="D2360" s="5">
        <v>2009</v>
      </c>
      <c r="E2360" s="4">
        <v>40519</v>
      </c>
      <c r="F2360" t="s">
        <v>2337</v>
      </c>
      <c r="G2360" s="3">
        <v>20000000</v>
      </c>
      <c r="H2360" s="3">
        <v>41596251</v>
      </c>
      <c r="I2360" s="3">
        <v>78769428</v>
      </c>
    </row>
    <row r="2361" spans="1:9" x14ac:dyDescent="0.2">
      <c r="A2361" s="5">
        <v>2383</v>
      </c>
      <c r="B2361" s="7">
        <v>1</v>
      </c>
      <c r="C2361" s="5">
        <v>26</v>
      </c>
      <c r="D2361" s="5">
        <v>2007</v>
      </c>
      <c r="E2361" s="4">
        <v>39845</v>
      </c>
      <c r="F2361" t="s">
        <v>2338</v>
      </c>
      <c r="G2361" s="3">
        <v>20000000</v>
      </c>
      <c r="H2361" s="3">
        <v>39739367</v>
      </c>
      <c r="I2361" s="3">
        <v>86858578</v>
      </c>
    </row>
    <row r="2362" spans="1:9" x14ac:dyDescent="0.2">
      <c r="A2362" s="5">
        <v>2384</v>
      </c>
      <c r="B2362" s="7">
        <v>9</v>
      </c>
      <c r="C2362" s="5">
        <v>19</v>
      </c>
      <c r="D2362" s="5">
        <v>2008</v>
      </c>
      <c r="E2362" s="4">
        <v>40003</v>
      </c>
      <c r="F2362" t="s">
        <v>2339</v>
      </c>
      <c r="G2362" s="3">
        <v>20000000</v>
      </c>
      <c r="H2362" s="3">
        <v>39263506</v>
      </c>
      <c r="I2362" s="3">
        <v>44821299</v>
      </c>
    </row>
    <row r="2363" spans="1:9" x14ac:dyDescent="0.2">
      <c r="A2363" s="5">
        <v>2385</v>
      </c>
      <c r="B2363" s="7">
        <v>10</v>
      </c>
      <c r="C2363" s="5">
        <v>13</v>
      </c>
      <c r="D2363" s="5">
        <v>2006</v>
      </c>
      <c r="E2363" s="4">
        <v>39092</v>
      </c>
      <c r="F2363" t="s">
        <v>2340</v>
      </c>
      <c r="G2363" s="3">
        <v>20000000</v>
      </c>
      <c r="H2363" s="3">
        <v>39143839</v>
      </c>
      <c r="I2363" s="3">
        <v>70743839</v>
      </c>
    </row>
    <row r="2364" spans="1:9" x14ac:dyDescent="0.2">
      <c r="A2364" s="5">
        <v>2386</v>
      </c>
      <c r="B2364" s="7">
        <v>7</v>
      </c>
      <c r="C2364" s="5">
        <v>27</v>
      </c>
      <c r="D2364" s="5">
        <v>2016</v>
      </c>
      <c r="E2364" s="4">
        <v>43166</v>
      </c>
      <c r="F2364" t="s">
        <v>2341</v>
      </c>
      <c r="G2364" s="3">
        <v>20000000</v>
      </c>
      <c r="H2364" s="3">
        <v>38583626</v>
      </c>
      <c r="I2364" s="3">
        <v>61680792</v>
      </c>
    </row>
    <row r="2365" spans="1:9" x14ac:dyDescent="0.2">
      <c r="A2365" s="5">
        <v>2387</v>
      </c>
      <c r="B2365" s="7">
        <v>5</v>
      </c>
      <c r="C2365" s="5">
        <v>14</v>
      </c>
      <c r="D2365" s="5">
        <v>1982</v>
      </c>
      <c r="E2365" s="4">
        <v>30352</v>
      </c>
      <c r="F2365" t="s">
        <v>430</v>
      </c>
      <c r="G2365" s="3">
        <v>20000000</v>
      </c>
      <c r="H2365" s="3">
        <v>38264085</v>
      </c>
      <c r="I2365" s="3">
        <v>79114085</v>
      </c>
    </row>
    <row r="2366" spans="1:9" x14ac:dyDescent="0.2">
      <c r="A2366" s="5">
        <v>2388</v>
      </c>
      <c r="B2366" s="7">
        <v>8</v>
      </c>
      <c r="C2366" s="5">
        <v>14</v>
      </c>
      <c r="D2366" s="5">
        <v>1998</v>
      </c>
      <c r="E2366" s="4">
        <v>36199</v>
      </c>
      <c r="F2366" t="s">
        <v>2342</v>
      </c>
      <c r="G2366" s="3">
        <v>20000000</v>
      </c>
      <c r="H2366" s="3">
        <v>37672944</v>
      </c>
      <c r="I2366" s="3">
        <v>37672944</v>
      </c>
    </row>
    <row r="2367" spans="1:9" x14ac:dyDescent="0.2">
      <c r="A2367" s="5">
        <v>2389</v>
      </c>
      <c r="B2367" s="7">
        <v>7</v>
      </c>
      <c r="C2367" s="5">
        <v>19</v>
      </c>
      <c r="D2367" s="5">
        <v>1991</v>
      </c>
      <c r="E2367" s="4">
        <v>33792</v>
      </c>
      <c r="F2367" t="s">
        <v>2343</v>
      </c>
      <c r="G2367" s="3">
        <v>20000000</v>
      </c>
      <c r="H2367" s="3">
        <v>37537675</v>
      </c>
      <c r="I2367" s="3">
        <v>37537675</v>
      </c>
    </row>
    <row r="2368" spans="1:9" x14ac:dyDescent="0.2">
      <c r="A2368" s="5">
        <v>2390</v>
      </c>
      <c r="B2368" s="7">
        <v>10</v>
      </c>
      <c r="C2368" s="5">
        <v>13</v>
      </c>
      <c r="D2368" s="5">
        <v>2006</v>
      </c>
      <c r="E2368" s="4">
        <v>39092</v>
      </c>
      <c r="F2368" t="s">
        <v>2344</v>
      </c>
      <c r="G2368" s="3">
        <v>20000000</v>
      </c>
      <c r="H2368" s="3">
        <v>37442180</v>
      </c>
      <c r="I2368" s="3">
        <v>41342180</v>
      </c>
    </row>
    <row r="2369" spans="1:9" x14ac:dyDescent="0.2">
      <c r="A2369" s="5">
        <v>2391</v>
      </c>
      <c r="B2369" s="7">
        <v>2</v>
      </c>
      <c r="C2369" s="5">
        <v>19</v>
      </c>
      <c r="D2369" s="5">
        <v>2016</v>
      </c>
      <c r="E2369" s="4">
        <v>42918</v>
      </c>
      <c r="F2369" t="s">
        <v>2345</v>
      </c>
      <c r="G2369" s="3">
        <v>20000000</v>
      </c>
      <c r="H2369" s="3">
        <v>36880033</v>
      </c>
      <c r="I2369" s="3">
        <v>46164361</v>
      </c>
    </row>
    <row r="2370" spans="1:9" x14ac:dyDescent="0.2">
      <c r="A2370" s="5">
        <v>2392</v>
      </c>
      <c r="B2370" s="7">
        <v>8</v>
      </c>
      <c r="C2370" s="5">
        <v>18</v>
      </c>
      <c r="D2370" s="5">
        <v>2010</v>
      </c>
      <c r="E2370" s="4">
        <v>40702</v>
      </c>
      <c r="F2370" t="s">
        <v>2346</v>
      </c>
      <c r="G2370" s="3">
        <v>20000000</v>
      </c>
      <c r="H2370" s="3">
        <v>36661504</v>
      </c>
      <c r="I2370" s="3">
        <v>81424988</v>
      </c>
    </row>
    <row r="2371" spans="1:9" x14ac:dyDescent="0.2">
      <c r="A2371" s="5">
        <v>2393</v>
      </c>
      <c r="B2371" s="7">
        <v>12</v>
      </c>
      <c r="C2371" s="5">
        <v>21</v>
      </c>
      <c r="D2371" s="5">
        <v>1979</v>
      </c>
      <c r="E2371" s="4">
        <v>29476</v>
      </c>
      <c r="F2371" t="s">
        <v>2347</v>
      </c>
      <c r="G2371" s="3">
        <v>20000000</v>
      </c>
      <c r="H2371" s="3">
        <v>35841901</v>
      </c>
      <c r="I2371" s="3">
        <v>35841901</v>
      </c>
    </row>
    <row r="2372" spans="1:9" x14ac:dyDescent="0.2">
      <c r="A2372" s="5">
        <v>2394</v>
      </c>
      <c r="B2372" s="7">
        <v>9</v>
      </c>
      <c r="C2372" s="5">
        <v>1</v>
      </c>
      <c r="D2372" s="5">
        <v>2010</v>
      </c>
      <c r="E2372" s="4">
        <v>40187</v>
      </c>
      <c r="F2372" t="s">
        <v>2348</v>
      </c>
      <c r="G2372" s="3">
        <v>20000000</v>
      </c>
      <c r="H2372" s="3">
        <v>35606376</v>
      </c>
      <c r="I2372" s="3">
        <v>67950723</v>
      </c>
    </row>
    <row r="2373" spans="1:9" x14ac:dyDescent="0.2">
      <c r="A2373" s="5">
        <v>2395</v>
      </c>
      <c r="B2373" s="7">
        <v>3</v>
      </c>
      <c r="C2373" s="5">
        <v>21</v>
      </c>
      <c r="D2373" s="5">
        <v>1997</v>
      </c>
      <c r="E2373" s="4">
        <v>36041</v>
      </c>
      <c r="F2373" t="s">
        <v>2349</v>
      </c>
      <c r="G2373" s="3">
        <v>20000000</v>
      </c>
      <c r="H2373" s="3">
        <v>35450113</v>
      </c>
      <c r="I2373" s="3">
        <v>35450113</v>
      </c>
    </row>
    <row r="2374" spans="1:9" x14ac:dyDescent="0.2">
      <c r="A2374" s="5">
        <v>2396</v>
      </c>
      <c r="B2374" s="7">
        <v>11</v>
      </c>
      <c r="C2374" s="5">
        <v>4</v>
      </c>
      <c r="D2374" s="5">
        <v>2011</v>
      </c>
      <c r="E2374" s="4">
        <v>40644</v>
      </c>
      <c r="F2374" t="s">
        <v>2350</v>
      </c>
      <c r="G2374" s="3">
        <v>20000000</v>
      </c>
      <c r="H2374" s="3">
        <v>35061031</v>
      </c>
      <c r="I2374" s="3">
        <v>36265745</v>
      </c>
    </row>
    <row r="2375" spans="1:9" x14ac:dyDescent="0.2">
      <c r="A2375" s="5">
        <v>2397</v>
      </c>
      <c r="B2375" s="7">
        <v>3</v>
      </c>
      <c r="C2375" s="5">
        <v>19</v>
      </c>
      <c r="D2375" s="5">
        <v>2004</v>
      </c>
      <c r="E2375" s="4">
        <v>38536</v>
      </c>
      <c r="F2375" t="s">
        <v>2351</v>
      </c>
      <c r="G2375" s="3">
        <v>20000000</v>
      </c>
      <c r="H2375" s="3">
        <v>34366518</v>
      </c>
      <c r="I2375" s="3">
        <v>72642057</v>
      </c>
    </row>
    <row r="2376" spans="1:9" x14ac:dyDescent="0.2">
      <c r="A2376" s="5">
        <v>2398</v>
      </c>
      <c r="B2376" s="7">
        <v>1</v>
      </c>
      <c r="C2376" s="5">
        <v>4</v>
      </c>
      <c r="D2376" s="5">
        <v>2013</v>
      </c>
      <c r="E2376" s="4">
        <v>41365</v>
      </c>
      <c r="F2376" t="s">
        <v>2352</v>
      </c>
      <c r="G2376" s="3">
        <v>20000000</v>
      </c>
      <c r="H2376" s="3">
        <v>34341945</v>
      </c>
      <c r="I2376" s="3">
        <v>47666013</v>
      </c>
    </row>
    <row r="2377" spans="1:9" x14ac:dyDescent="0.2">
      <c r="A2377" s="5">
        <v>2399</v>
      </c>
      <c r="B2377" s="7">
        <v>10</v>
      </c>
      <c r="C2377" s="5">
        <v>27</v>
      </c>
      <c r="D2377" s="5">
        <v>2006</v>
      </c>
      <c r="E2377" s="4">
        <v>39517</v>
      </c>
      <c r="F2377" t="s">
        <v>2353</v>
      </c>
      <c r="G2377" s="3">
        <v>20000000</v>
      </c>
      <c r="H2377" s="3">
        <v>34302837</v>
      </c>
      <c r="I2377" s="3">
        <v>132121212</v>
      </c>
    </row>
    <row r="2378" spans="1:9" x14ac:dyDescent="0.2">
      <c r="A2378" s="5">
        <v>2400</v>
      </c>
      <c r="B2378" s="7">
        <v>9</v>
      </c>
      <c r="C2378" s="5">
        <v>19</v>
      </c>
      <c r="D2378" s="5">
        <v>2014</v>
      </c>
      <c r="E2378" s="4">
        <v>42194</v>
      </c>
      <c r="F2378" t="s">
        <v>2354</v>
      </c>
      <c r="G2378" s="3">
        <v>20000000</v>
      </c>
      <c r="H2378" s="3">
        <v>34296320</v>
      </c>
      <c r="I2378" s="3">
        <v>41296320</v>
      </c>
    </row>
    <row r="2379" spans="1:9" x14ac:dyDescent="0.2">
      <c r="A2379" s="5">
        <v>2401</v>
      </c>
      <c r="B2379" s="7">
        <v>12</v>
      </c>
      <c r="C2379" s="5">
        <v>12</v>
      </c>
      <c r="D2379" s="5">
        <v>2008</v>
      </c>
      <c r="E2379" s="4">
        <v>39794</v>
      </c>
      <c r="F2379" t="s">
        <v>2355</v>
      </c>
      <c r="G2379" s="3">
        <v>20000000</v>
      </c>
      <c r="H2379" s="3">
        <v>33446470</v>
      </c>
      <c r="I2379" s="3">
        <v>53191101</v>
      </c>
    </row>
    <row r="2380" spans="1:9" x14ac:dyDescent="0.2">
      <c r="A2380" s="5">
        <v>2402</v>
      </c>
      <c r="B2380" s="7">
        <v>10</v>
      </c>
      <c r="C2380" s="5">
        <v>15</v>
      </c>
      <c r="D2380" s="5">
        <v>2004</v>
      </c>
      <c r="E2380" s="4">
        <v>38421</v>
      </c>
      <c r="F2380" t="s">
        <v>2356</v>
      </c>
      <c r="G2380" s="3">
        <v>20000000</v>
      </c>
      <c r="H2380" s="3">
        <v>32774834</v>
      </c>
      <c r="I2380" s="3">
        <v>50948811</v>
      </c>
    </row>
    <row r="2381" spans="1:9" x14ac:dyDescent="0.2">
      <c r="A2381" s="5">
        <v>2403</v>
      </c>
      <c r="B2381" s="7">
        <v>10</v>
      </c>
      <c r="C2381" s="5">
        <v>27</v>
      </c>
      <c r="D2381" s="5">
        <v>1995</v>
      </c>
      <c r="E2381" s="4">
        <v>35499</v>
      </c>
      <c r="F2381" t="s">
        <v>2357</v>
      </c>
      <c r="G2381" s="3">
        <v>20000000</v>
      </c>
      <c r="H2381" s="3">
        <v>32051917</v>
      </c>
      <c r="I2381" s="3">
        <v>32051917</v>
      </c>
    </row>
    <row r="2382" spans="1:9" x14ac:dyDescent="0.2">
      <c r="A2382" s="5">
        <v>2404</v>
      </c>
      <c r="B2382" s="7">
        <v>4</v>
      </c>
      <c r="C2382" s="5">
        <v>12</v>
      </c>
      <c r="D2382" s="5">
        <v>2013</v>
      </c>
      <c r="E2382" s="4">
        <v>41612</v>
      </c>
      <c r="F2382" t="s">
        <v>2358</v>
      </c>
      <c r="G2382" s="3">
        <v>20000000</v>
      </c>
      <c r="H2382" s="3">
        <v>32015787</v>
      </c>
      <c r="I2382" s="3">
        <v>78613981</v>
      </c>
    </row>
    <row r="2383" spans="1:9" x14ac:dyDescent="0.2">
      <c r="A2383" s="5">
        <v>2405</v>
      </c>
      <c r="B2383" s="7">
        <v>3</v>
      </c>
      <c r="C2383" s="5">
        <v>12</v>
      </c>
      <c r="D2383" s="5">
        <v>2010</v>
      </c>
      <c r="E2383" s="4">
        <v>40515</v>
      </c>
      <c r="F2383" t="s">
        <v>2359</v>
      </c>
      <c r="G2383" s="3">
        <v>20000000</v>
      </c>
      <c r="H2383" s="3">
        <v>32010860</v>
      </c>
      <c r="I2383" s="3">
        <v>48680977</v>
      </c>
    </row>
    <row r="2384" spans="1:9" x14ac:dyDescent="0.2">
      <c r="A2384" s="5">
        <v>2406</v>
      </c>
      <c r="B2384" s="7">
        <v>11</v>
      </c>
      <c r="C2384" s="5">
        <v>26</v>
      </c>
      <c r="D2384" s="5">
        <v>2008</v>
      </c>
      <c r="E2384" s="4">
        <v>40220</v>
      </c>
      <c r="F2384" t="s">
        <v>2360</v>
      </c>
      <c r="G2384" s="3">
        <v>20000000</v>
      </c>
      <c r="H2384" s="3">
        <v>31841299</v>
      </c>
      <c r="I2384" s="3">
        <v>57293371</v>
      </c>
    </row>
    <row r="2385" spans="1:9" x14ac:dyDescent="0.2">
      <c r="A2385" s="5">
        <v>2407</v>
      </c>
      <c r="B2385" s="7">
        <v>10</v>
      </c>
      <c r="C2385" s="5">
        <v>15</v>
      </c>
      <c r="D2385" s="5">
        <v>1969</v>
      </c>
      <c r="E2385" s="4">
        <v>25637</v>
      </c>
      <c r="F2385" t="s">
        <v>2361</v>
      </c>
      <c r="G2385" s="3">
        <v>20000000</v>
      </c>
      <c r="H2385" s="3">
        <v>31678778</v>
      </c>
      <c r="I2385" s="3">
        <v>31678778</v>
      </c>
    </row>
    <row r="2386" spans="1:9" x14ac:dyDescent="0.2">
      <c r="A2386" s="5">
        <v>2408</v>
      </c>
      <c r="B2386" s="7">
        <v>8</v>
      </c>
      <c r="C2386" s="5">
        <v>31</v>
      </c>
      <c r="D2386" s="5">
        <v>2011</v>
      </c>
      <c r="E2386" s="4">
        <v>41463</v>
      </c>
      <c r="F2386" t="s">
        <v>2362</v>
      </c>
      <c r="G2386" s="3">
        <v>20000000</v>
      </c>
      <c r="H2386" s="3">
        <v>31177548</v>
      </c>
      <c r="I2386" s="3">
        <v>46604054</v>
      </c>
    </row>
    <row r="2387" spans="1:9" x14ac:dyDescent="0.2">
      <c r="A2387" s="5">
        <v>2409</v>
      </c>
      <c r="B2387" s="7">
        <v>10</v>
      </c>
      <c r="C2387" s="5">
        <v>25</v>
      </c>
      <c r="D2387" s="5">
        <v>2002</v>
      </c>
      <c r="E2387" s="4">
        <v>37996</v>
      </c>
      <c r="F2387" t="s">
        <v>2363</v>
      </c>
      <c r="G2387" s="3">
        <v>20000000</v>
      </c>
      <c r="H2387" s="3">
        <v>30113491</v>
      </c>
      <c r="I2387" s="3">
        <v>68349884</v>
      </c>
    </row>
    <row r="2388" spans="1:9" x14ac:dyDescent="0.2">
      <c r="A2388" s="5">
        <v>2410</v>
      </c>
      <c r="B2388" s="7">
        <v>1</v>
      </c>
      <c r="C2388" s="5">
        <v>8</v>
      </c>
      <c r="D2388" s="5">
        <v>2010</v>
      </c>
      <c r="E2388" s="4">
        <v>40391</v>
      </c>
      <c r="F2388" t="s">
        <v>2364</v>
      </c>
      <c r="G2388" s="3">
        <v>20000000</v>
      </c>
      <c r="H2388" s="3">
        <v>30101577</v>
      </c>
      <c r="I2388" s="3">
        <v>51445503</v>
      </c>
    </row>
    <row r="2389" spans="1:9" x14ac:dyDescent="0.2">
      <c r="A2389" s="5">
        <v>2411</v>
      </c>
      <c r="B2389" s="7">
        <v>3</v>
      </c>
      <c r="C2389" s="5">
        <v>7</v>
      </c>
      <c r="D2389" s="5">
        <v>2008</v>
      </c>
      <c r="E2389" s="4">
        <v>39632</v>
      </c>
      <c r="F2389" t="s">
        <v>2365</v>
      </c>
      <c r="G2389" s="3">
        <v>20000000</v>
      </c>
      <c r="H2389" s="3">
        <v>30060660</v>
      </c>
      <c r="I2389" s="3">
        <v>66143005</v>
      </c>
    </row>
    <row r="2390" spans="1:9" x14ac:dyDescent="0.2">
      <c r="A2390" s="5">
        <v>2412</v>
      </c>
      <c r="B2390" s="7">
        <v>3</v>
      </c>
      <c r="C2390" s="5">
        <v>20</v>
      </c>
      <c r="D2390" s="5">
        <v>1998</v>
      </c>
      <c r="E2390" s="4">
        <v>36375</v>
      </c>
      <c r="F2390" t="s">
        <v>2366</v>
      </c>
      <c r="G2390" s="3">
        <v>20000000</v>
      </c>
      <c r="H2390" s="3">
        <v>29795299</v>
      </c>
      <c r="I2390" s="3">
        <v>55576699</v>
      </c>
    </row>
    <row r="2391" spans="1:9" x14ac:dyDescent="0.2">
      <c r="A2391" s="5">
        <v>2413</v>
      </c>
      <c r="B2391" s="7">
        <v>10</v>
      </c>
      <c r="C2391" s="5">
        <v>16</v>
      </c>
      <c r="D2391" s="5">
        <v>2009</v>
      </c>
      <c r="E2391" s="4">
        <v>40278</v>
      </c>
      <c r="F2391" t="s">
        <v>2367</v>
      </c>
      <c r="G2391" s="3">
        <v>20000000</v>
      </c>
      <c r="H2391" s="3">
        <v>29062561</v>
      </c>
      <c r="I2391" s="3">
        <v>29227561</v>
      </c>
    </row>
    <row r="2392" spans="1:9" x14ac:dyDescent="0.2">
      <c r="A2392" s="5">
        <v>2414</v>
      </c>
      <c r="B2392" s="7">
        <v>3</v>
      </c>
      <c r="C2392" s="5">
        <v>31</v>
      </c>
      <c r="D2392" s="5">
        <v>2000</v>
      </c>
      <c r="E2392" s="4">
        <v>37440</v>
      </c>
      <c r="F2392" t="s">
        <v>2368</v>
      </c>
      <c r="G2392" s="3">
        <v>20000000</v>
      </c>
      <c r="H2392" s="3">
        <v>27277055</v>
      </c>
      <c r="I2392" s="3">
        <v>47881663</v>
      </c>
    </row>
    <row r="2393" spans="1:9" x14ac:dyDescent="0.2">
      <c r="A2393" s="5">
        <v>2415</v>
      </c>
      <c r="B2393" s="7">
        <v>4</v>
      </c>
      <c r="C2393" s="5">
        <v>28</v>
      </c>
      <c r="D2393" s="5">
        <v>2006</v>
      </c>
      <c r="E2393" s="4">
        <v>39542</v>
      </c>
      <c r="F2393" t="s">
        <v>2369</v>
      </c>
      <c r="G2393" s="3">
        <v>20000000</v>
      </c>
      <c r="H2393" s="3">
        <v>26910736</v>
      </c>
      <c r="I2393" s="3">
        <v>30399714</v>
      </c>
    </row>
    <row r="2394" spans="1:9" x14ac:dyDescent="0.2">
      <c r="A2394" s="5">
        <v>2416</v>
      </c>
      <c r="B2394" s="7">
        <v>1</v>
      </c>
      <c r="C2394" s="5">
        <v>4</v>
      </c>
      <c r="D2394" s="5">
        <v>2008</v>
      </c>
      <c r="E2394" s="4">
        <v>39539</v>
      </c>
      <c r="F2394" t="s">
        <v>2370</v>
      </c>
      <c r="G2394" s="3">
        <v>20000000</v>
      </c>
      <c r="H2394" s="3">
        <v>26890041</v>
      </c>
      <c r="I2394" s="3">
        <v>44513466</v>
      </c>
    </row>
    <row r="2395" spans="1:9" x14ac:dyDescent="0.2">
      <c r="A2395" s="5">
        <v>2417</v>
      </c>
      <c r="B2395" s="7">
        <v>1</v>
      </c>
      <c r="C2395" s="5">
        <v>12</v>
      </c>
      <c r="D2395" s="5">
        <v>1996</v>
      </c>
      <c r="E2395" s="4">
        <v>35400</v>
      </c>
      <c r="F2395" t="s">
        <v>2371</v>
      </c>
      <c r="G2395" s="3">
        <v>20000000</v>
      </c>
      <c r="H2395" s="3">
        <v>26792700</v>
      </c>
      <c r="I2395" s="3">
        <v>26792700</v>
      </c>
    </row>
    <row r="2396" spans="1:9" x14ac:dyDescent="0.2">
      <c r="A2396" s="5">
        <v>2418</v>
      </c>
      <c r="B2396" s="7">
        <v>4</v>
      </c>
      <c r="C2396" s="5">
        <v>11</v>
      </c>
      <c r="D2396" s="5">
        <v>2008</v>
      </c>
      <c r="E2396" s="4">
        <v>39756</v>
      </c>
      <c r="F2396" t="s">
        <v>2372</v>
      </c>
      <c r="G2396" s="3">
        <v>20000000</v>
      </c>
      <c r="H2396" s="3">
        <v>26415649</v>
      </c>
      <c r="I2396" s="3">
        <v>65454793</v>
      </c>
    </row>
    <row r="2397" spans="1:9" x14ac:dyDescent="0.2">
      <c r="A2397" s="5">
        <v>2419</v>
      </c>
      <c r="B2397" s="7">
        <v>8</v>
      </c>
      <c r="C2397" s="5">
        <v>23</v>
      </c>
      <c r="D2397" s="5">
        <v>2013</v>
      </c>
      <c r="E2397" s="4">
        <v>41951</v>
      </c>
      <c r="F2397" t="s">
        <v>2373</v>
      </c>
      <c r="G2397" s="3">
        <v>20000000</v>
      </c>
      <c r="H2397" s="3">
        <v>26004851</v>
      </c>
      <c r="I2397" s="3">
        <v>47508505</v>
      </c>
    </row>
    <row r="2398" spans="1:9" x14ac:dyDescent="0.2">
      <c r="A2398" s="5">
        <v>2420</v>
      </c>
      <c r="B2398" s="7">
        <v>1</v>
      </c>
      <c r="C2398" s="5">
        <v>19</v>
      </c>
      <c r="D2398" s="5">
        <v>1996</v>
      </c>
      <c r="E2398" s="4">
        <v>35612</v>
      </c>
      <c r="F2398" t="s">
        <v>2374</v>
      </c>
      <c r="G2398" s="3">
        <v>20000000</v>
      </c>
      <c r="H2398" s="3">
        <v>25728961</v>
      </c>
      <c r="I2398" s="3">
        <v>25732986</v>
      </c>
    </row>
    <row r="2399" spans="1:9" x14ac:dyDescent="0.2">
      <c r="A2399" s="5">
        <v>2421</v>
      </c>
      <c r="B2399" s="7">
        <v>9</v>
      </c>
      <c r="C2399" s="5">
        <v>24</v>
      </c>
      <c r="D2399" s="5">
        <v>2010</v>
      </c>
      <c r="E2399" s="4">
        <v>40886</v>
      </c>
      <c r="F2399" t="s">
        <v>2375</v>
      </c>
      <c r="G2399" s="3">
        <v>20000000</v>
      </c>
      <c r="H2399" s="3">
        <v>25702053</v>
      </c>
      <c r="I2399" s="3">
        <v>32838945</v>
      </c>
    </row>
    <row r="2400" spans="1:9" x14ac:dyDescent="0.2">
      <c r="A2400" s="5">
        <v>2422</v>
      </c>
      <c r="B2400" s="7">
        <v>6</v>
      </c>
      <c r="C2400" s="5">
        <v>15</v>
      </c>
      <c r="D2400" s="5">
        <v>2007</v>
      </c>
      <c r="E2400" s="4">
        <v>39513</v>
      </c>
      <c r="F2400" t="s">
        <v>2376</v>
      </c>
      <c r="G2400" s="3">
        <v>20000000</v>
      </c>
      <c r="H2400" s="3">
        <v>25584685</v>
      </c>
      <c r="I2400" s="3">
        <v>30703845</v>
      </c>
    </row>
    <row r="2401" spans="1:9" x14ac:dyDescent="0.2">
      <c r="A2401" s="5">
        <v>2423</v>
      </c>
      <c r="B2401" s="7">
        <v>9</v>
      </c>
      <c r="C2401" s="5">
        <v>17</v>
      </c>
      <c r="D2401" s="5">
        <v>2010</v>
      </c>
      <c r="E2401" s="4">
        <v>40672</v>
      </c>
      <c r="F2401" t="s">
        <v>2377</v>
      </c>
      <c r="G2401" s="3">
        <v>20000000</v>
      </c>
      <c r="H2401" s="3">
        <v>25107267</v>
      </c>
      <c r="I2401" s="3">
        <v>48958353</v>
      </c>
    </row>
    <row r="2402" spans="1:9" x14ac:dyDescent="0.2">
      <c r="A2402" s="5">
        <v>2425</v>
      </c>
      <c r="B2402" s="7">
        <v>2</v>
      </c>
      <c r="C2402" s="5">
        <v>14</v>
      </c>
      <c r="D2402" s="5">
        <v>2014</v>
      </c>
      <c r="E2402" s="4">
        <v>42037</v>
      </c>
      <c r="F2402" t="s">
        <v>2378</v>
      </c>
      <c r="G2402" s="3">
        <v>20000000</v>
      </c>
      <c r="H2402" s="3">
        <v>23438250</v>
      </c>
      <c r="I2402" s="3">
        <v>34718173</v>
      </c>
    </row>
    <row r="2403" spans="1:9" x14ac:dyDescent="0.2">
      <c r="A2403" s="5">
        <v>2426</v>
      </c>
      <c r="B2403" s="7">
        <v>9</v>
      </c>
      <c r="C2403" s="5">
        <v>8</v>
      </c>
      <c r="D2403" s="5">
        <v>2006</v>
      </c>
      <c r="E2403" s="4">
        <v>38938</v>
      </c>
      <c r="F2403" t="s">
        <v>2379</v>
      </c>
      <c r="G2403" s="3">
        <v>20000000</v>
      </c>
      <c r="H2403" s="3">
        <v>23364784</v>
      </c>
      <c r="I2403" s="3">
        <v>38164784</v>
      </c>
    </row>
    <row r="2404" spans="1:9" x14ac:dyDescent="0.2">
      <c r="A2404" s="5">
        <v>2427</v>
      </c>
      <c r="B2404" s="7">
        <v>7</v>
      </c>
      <c r="C2404" s="5">
        <v>1</v>
      </c>
      <c r="D2404" s="5">
        <v>2011</v>
      </c>
      <c r="E2404" s="4">
        <v>40550</v>
      </c>
      <c r="F2404" t="s">
        <v>2380</v>
      </c>
      <c r="G2404" s="3">
        <v>20000000</v>
      </c>
      <c r="H2404" s="3">
        <v>23186769</v>
      </c>
      <c r="I2404" s="3">
        <v>39686769</v>
      </c>
    </row>
    <row r="2405" spans="1:9" x14ac:dyDescent="0.2">
      <c r="A2405" s="5">
        <v>2428</v>
      </c>
      <c r="B2405" s="7">
        <v>3</v>
      </c>
      <c r="C2405" s="5">
        <v>24</v>
      </c>
      <c r="D2405" s="5">
        <v>2006</v>
      </c>
      <c r="E2405" s="4">
        <v>39419</v>
      </c>
      <c r="F2405" t="s">
        <v>2381</v>
      </c>
      <c r="G2405" s="3">
        <v>20000000</v>
      </c>
      <c r="H2405" s="3">
        <v>23086480</v>
      </c>
      <c r="I2405" s="3">
        <v>23187506</v>
      </c>
    </row>
    <row r="2406" spans="1:9" x14ac:dyDescent="0.2">
      <c r="A2406" s="5">
        <v>2429</v>
      </c>
      <c r="B2406" s="7">
        <v>10</v>
      </c>
      <c r="C2406" s="5">
        <v>7</v>
      </c>
      <c r="D2406" s="5">
        <v>2005</v>
      </c>
      <c r="E2406" s="4">
        <v>38543</v>
      </c>
      <c r="F2406" t="s">
        <v>2382</v>
      </c>
      <c r="G2406" s="3">
        <v>20000000</v>
      </c>
      <c r="H2406" s="3">
        <v>22991379</v>
      </c>
      <c r="I2406" s="3">
        <v>30491379</v>
      </c>
    </row>
    <row r="2407" spans="1:9" x14ac:dyDescent="0.2">
      <c r="A2407" s="5">
        <v>2430</v>
      </c>
      <c r="B2407" s="7">
        <v>6</v>
      </c>
      <c r="C2407" s="5">
        <v>16</v>
      </c>
      <c r="D2407" s="5">
        <v>2017</v>
      </c>
      <c r="E2407" s="4">
        <v>43196</v>
      </c>
      <c r="F2407" t="s">
        <v>2383</v>
      </c>
      <c r="G2407" s="3">
        <v>20000000</v>
      </c>
      <c r="H2407" s="3">
        <v>22092592</v>
      </c>
      <c r="I2407" s="3">
        <v>46776438</v>
      </c>
    </row>
    <row r="2408" spans="1:9" x14ac:dyDescent="0.2">
      <c r="A2408" s="5">
        <v>2431</v>
      </c>
      <c r="B2408" s="7">
        <v>12</v>
      </c>
      <c r="C2408" s="5">
        <v>4</v>
      </c>
      <c r="D2408" s="5">
        <v>1998</v>
      </c>
      <c r="E2408" s="4">
        <v>35897</v>
      </c>
      <c r="F2408" t="s">
        <v>2384</v>
      </c>
      <c r="G2408" s="3">
        <v>20000000</v>
      </c>
      <c r="H2408" s="3">
        <v>21541218</v>
      </c>
      <c r="I2408" s="3">
        <v>37226218</v>
      </c>
    </row>
    <row r="2409" spans="1:9" x14ac:dyDescent="0.2">
      <c r="A2409" s="5">
        <v>2432</v>
      </c>
      <c r="B2409" s="7">
        <v>10</v>
      </c>
      <c r="C2409" s="5">
        <v>19</v>
      </c>
      <c r="D2409" s="5">
        <v>1990</v>
      </c>
      <c r="E2409" s="4">
        <v>33429</v>
      </c>
      <c r="F2409" t="s">
        <v>2385</v>
      </c>
      <c r="G2409" s="3">
        <v>20000000</v>
      </c>
      <c r="H2409" s="3">
        <v>21413105</v>
      </c>
      <c r="I2409" s="3">
        <v>21413105</v>
      </c>
    </row>
    <row r="2410" spans="1:9" x14ac:dyDescent="0.2">
      <c r="A2410" s="5">
        <v>2433</v>
      </c>
      <c r="B2410" s="7">
        <v>9</v>
      </c>
      <c r="C2410" s="5">
        <v>27</v>
      </c>
      <c r="D2410" s="5">
        <v>1995</v>
      </c>
      <c r="E2410" s="4">
        <v>35498</v>
      </c>
      <c r="F2410" t="s">
        <v>2386</v>
      </c>
      <c r="G2410" s="3">
        <v>20000000</v>
      </c>
      <c r="H2410" s="3">
        <v>21284514</v>
      </c>
      <c r="I2410" s="3">
        <v>27688744</v>
      </c>
    </row>
    <row r="2411" spans="1:9" x14ac:dyDescent="0.2">
      <c r="A2411" s="5">
        <v>2434</v>
      </c>
      <c r="B2411" s="7">
        <v>8</v>
      </c>
      <c r="C2411" s="5">
        <v>21</v>
      </c>
      <c r="D2411" s="5">
        <v>2009</v>
      </c>
      <c r="E2411" s="4">
        <v>40429</v>
      </c>
      <c r="F2411" t="s">
        <v>2387</v>
      </c>
      <c r="G2411" s="3">
        <v>20000000</v>
      </c>
      <c r="H2411" s="3">
        <v>20919166</v>
      </c>
      <c r="I2411" s="3">
        <v>29870801</v>
      </c>
    </row>
    <row r="2412" spans="1:9" x14ac:dyDescent="0.2">
      <c r="A2412" s="5">
        <v>2435</v>
      </c>
      <c r="B2412" s="7">
        <v>10</v>
      </c>
      <c r="C2412" s="5">
        <v>30</v>
      </c>
      <c r="D2412" s="5">
        <v>1998</v>
      </c>
      <c r="E2412" s="4">
        <v>36687</v>
      </c>
      <c r="F2412" t="s">
        <v>2388</v>
      </c>
      <c r="G2412" s="3">
        <v>20000000</v>
      </c>
      <c r="H2412" s="3">
        <v>20268825</v>
      </c>
      <c r="I2412" s="3">
        <v>20268825</v>
      </c>
    </row>
    <row r="2413" spans="1:9" x14ac:dyDescent="0.2">
      <c r="A2413" s="5">
        <v>2436</v>
      </c>
      <c r="B2413" s="7">
        <v>9</v>
      </c>
      <c r="C2413" s="5">
        <v>19</v>
      </c>
      <c r="D2413" s="5">
        <v>2008</v>
      </c>
      <c r="E2413" s="4">
        <v>40003</v>
      </c>
      <c r="F2413" t="s">
        <v>2389</v>
      </c>
      <c r="G2413" s="3">
        <v>20000000</v>
      </c>
      <c r="H2413" s="3">
        <v>20211394</v>
      </c>
      <c r="I2413" s="3">
        <v>27911453</v>
      </c>
    </row>
    <row r="2414" spans="1:9" x14ac:dyDescent="0.2">
      <c r="A2414" s="5">
        <v>2437</v>
      </c>
      <c r="B2414" s="7">
        <v>11</v>
      </c>
      <c r="C2414" s="5">
        <v>20</v>
      </c>
      <c r="D2414" s="5">
        <v>2015</v>
      </c>
      <c r="E2414" s="4">
        <v>42593</v>
      </c>
      <c r="F2414" t="s">
        <v>2390</v>
      </c>
      <c r="G2414" s="3">
        <v>20000000</v>
      </c>
      <c r="H2414" s="3">
        <v>20180155</v>
      </c>
      <c r="I2414" s="3">
        <v>30808558</v>
      </c>
    </row>
    <row r="2415" spans="1:9" x14ac:dyDescent="0.2">
      <c r="A2415" s="5">
        <v>2438</v>
      </c>
      <c r="B2415" s="7">
        <v>8</v>
      </c>
      <c r="C2415" s="5">
        <v>13</v>
      </c>
      <c r="D2415" s="5">
        <v>2004</v>
      </c>
      <c r="E2415" s="4">
        <v>38360</v>
      </c>
      <c r="F2415" t="s">
        <v>2391</v>
      </c>
      <c r="G2415" s="3">
        <v>20000000</v>
      </c>
      <c r="H2415" s="3">
        <v>19762690</v>
      </c>
      <c r="I2415" s="3">
        <v>28762690</v>
      </c>
    </row>
    <row r="2416" spans="1:9" x14ac:dyDescent="0.2">
      <c r="A2416" s="5">
        <v>2439</v>
      </c>
      <c r="B2416" s="7">
        <v>3</v>
      </c>
      <c r="C2416" s="5">
        <v>23</v>
      </c>
      <c r="D2416" s="5">
        <v>2007</v>
      </c>
      <c r="E2416" s="4">
        <v>39755</v>
      </c>
      <c r="F2416" t="s">
        <v>2392</v>
      </c>
      <c r="G2416" s="3">
        <v>20000000</v>
      </c>
      <c r="H2416" s="3">
        <v>19661987</v>
      </c>
      <c r="I2416" s="3">
        <v>20081987</v>
      </c>
    </row>
    <row r="2417" spans="1:9" x14ac:dyDescent="0.2">
      <c r="A2417" s="5">
        <v>2440</v>
      </c>
      <c r="B2417" s="7">
        <v>9</v>
      </c>
      <c r="C2417" s="5">
        <v>19</v>
      </c>
      <c r="D2417" s="5">
        <v>2008</v>
      </c>
      <c r="E2417" s="4">
        <v>40003</v>
      </c>
      <c r="F2417" t="s">
        <v>2393</v>
      </c>
      <c r="G2417" s="3">
        <v>20000000</v>
      </c>
      <c r="H2417" s="3">
        <v>19219250</v>
      </c>
      <c r="I2417" s="3">
        <v>34787111</v>
      </c>
    </row>
    <row r="2418" spans="1:9" x14ac:dyDescent="0.2">
      <c r="A2418" s="5">
        <v>2441</v>
      </c>
      <c r="B2418" s="7">
        <v>5</v>
      </c>
      <c r="C2418" s="5">
        <v>11</v>
      </c>
      <c r="D2418" s="5">
        <v>2007</v>
      </c>
      <c r="E2418" s="4">
        <v>39391</v>
      </c>
      <c r="F2418" t="s">
        <v>2394</v>
      </c>
      <c r="G2418" s="3">
        <v>20000000</v>
      </c>
      <c r="H2418" s="3">
        <v>18882880</v>
      </c>
      <c r="I2418" s="3">
        <v>20819601</v>
      </c>
    </row>
    <row r="2419" spans="1:9" x14ac:dyDescent="0.2">
      <c r="A2419" s="5">
        <v>2442</v>
      </c>
      <c r="B2419" s="7">
        <v>7</v>
      </c>
      <c r="C2419" s="5">
        <v>31</v>
      </c>
      <c r="D2419" s="5">
        <v>1981</v>
      </c>
      <c r="E2419" s="4">
        <v>30504</v>
      </c>
      <c r="F2419" t="s">
        <v>2395</v>
      </c>
      <c r="G2419" s="3">
        <v>20000000</v>
      </c>
      <c r="H2419" s="3">
        <v>18826490</v>
      </c>
      <c r="I2419" s="3">
        <v>18826490</v>
      </c>
    </row>
    <row r="2420" spans="1:9" x14ac:dyDescent="0.2">
      <c r="A2420" s="5">
        <v>2443</v>
      </c>
      <c r="B2420" s="7">
        <v>4</v>
      </c>
      <c r="C2420" s="5">
        <v>12</v>
      </c>
      <c r="D2420" s="5">
        <v>1985</v>
      </c>
      <c r="E2420" s="4">
        <v>31385</v>
      </c>
      <c r="F2420" t="s">
        <v>2396</v>
      </c>
      <c r="G2420" s="3">
        <v>20000000</v>
      </c>
      <c r="H2420" s="3">
        <v>18400000</v>
      </c>
      <c r="I2420" s="3">
        <v>18400000</v>
      </c>
    </row>
    <row r="2421" spans="1:9" x14ac:dyDescent="0.2">
      <c r="A2421" s="5">
        <v>2444</v>
      </c>
      <c r="B2421" s="7">
        <v>9</v>
      </c>
      <c r="C2421" s="5">
        <v>21</v>
      </c>
      <c r="D2421" s="5">
        <v>2007</v>
      </c>
      <c r="E2421" s="4">
        <v>39700</v>
      </c>
      <c r="F2421" t="s">
        <v>2397</v>
      </c>
      <c r="G2421" s="3">
        <v>20000000</v>
      </c>
      <c r="H2421" s="3">
        <v>18354356</v>
      </c>
      <c r="I2421" s="3">
        <v>56822960</v>
      </c>
    </row>
    <row r="2422" spans="1:9" x14ac:dyDescent="0.2">
      <c r="A2422" s="5">
        <v>2445</v>
      </c>
      <c r="B2422" s="7">
        <v>9</v>
      </c>
      <c r="C2422" s="5">
        <v>11</v>
      </c>
      <c r="D2422" s="5">
        <v>1998</v>
      </c>
      <c r="E2422" s="4">
        <v>36108</v>
      </c>
      <c r="F2422" t="s">
        <v>2398</v>
      </c>
      <c r="G2422" s="3">
        <v>20000000</v>
      </c>
      <c r="H2422" s="3">
        <v>18253415</v>
      </c>
      <c r="I2422" s="3">
        <v>18310591</v>
      </c>
    </row>
    <row r="2423" spans="1:9" x14ac:dyDescent="0.2">
      <c r="A2423" s="5">
        <v>2446</v>
      </c>
      <c r="B2423" s="7">
        <v>2</v>
      </c>
      <c r="C2423" s="5">
        <v>11</v>
      </c>
      <c r="D2423" s="5">
        <v>2005</v>
      </c>
      <c r="E2423" s="4">
        <v>38658</v>
      </c>
      <c r="F2423" t="s">
        <v>2399</v>
      </c>
      <c r="G2423" s="3">
        <v>20000000</v>
      </c>
      <c r="H2423" s="3">
        <v>18098433</v>
      </c>
      <c r="I2423" s="3">
        <v>55686944</v>
      </c>
    </row>
    <row r="2424" spans="1:9" x14ac:dyDescent="0.2">
      <c r="A2424" s="5">
        <v>2447</v>
      </c>
      <c r="B2424" s="7">
        <v>9</v>
      </c>
      <c r="C2424" s="5">
        <v>29</v>
      </c>
      <c r="D2424" s="5">
        <v>2006</v>
      </c>
      <c r="E2424" s="4">
        <v>39577</v>
      </c>
      <c r="F2424" t="s">
        <v>2400</v>
      </c>
      <c r="G2424" s="3">
        <v>20000000</v>
      </c>
      <c r="H2424" s="3">
        <v>17807569</v>
      </c>
      <c r="I2424" s="3">
        <v>17807569</v>
      </c>
    </row>
    <row r="2425" spans="1:9" x14ac:dyDescent="0.2">
      <c r="A2425" s="5">
        <v>2448</v>
      </c>
      <c r="B2425" s="7">
        <v>10</v>
      </c>
      <c r="C2425" s="5">
        <v>26</v>
      </c>
      <c r="D2425" s="5">
        <v>2012</v>
      </c>
      <c r="E2425" s="4">
        <v>41680</v>
      </c>
      <c r="F2425" t="s">
        <v>2401</v>
      </c>
      <c r="G2425" s="3">
        <v>20000000</v>
      </c>
      <c r="H2425" s="3">
        <v>17530219</v>
      </c>
      <c r="I2425" s="3">
        <v>55975672</v>
      </c>
    </row>
    <row r="2426" spans="1:9" x14ac:dyDescent="0.2">
      <c r="A2426" s="5">
        <v>2449</v>
      </c>
      <c r="B2426" s="7">
        <v>11</v>
      </c>
      <c r="C2426" s="5">
        <v>3</v>
      </c>
      <c r="D2426" s="5">
        <v>1995</v>
      </c>
      <c r="E2426" s="4">
        <v>34769</v>
      </c>
      <c r="F2426" t="s">
        <v>2402</v>
      </c>
      <c r="G2426" s="3">
        <v>20000000</v>
      </c>
      <c r="H2426" s="3">
        <v>17468887</v>
      </c>
      <c r="I2426" s="3">
        <v>22119269</v>
      </c>
    </row>
    <row r="2427" spans="1:9" x14ac:dyDescent="0.2">
      <c r="A2427" s="5">
        <v>2450</v>
      </c>
      <c r="B2427" s="7">
        <v>2</v>
      </c>
      <c r="C2427" s="5">
        <v>20</v>
      </c>
      <c r="D2427" s="5">
        <v>2009</v>
      </c>
      <c r="E2427" s="4">
        <v>40392</v>
      </c>
      <c r="F2427" t="s">
        <v>2403</v>
      </c>
      <c r="G2427" s="3">
        <v>20000000</v>
      </c>
      <c r="H2427" s="3">
        <v>17231291</v>
      </c>
      <c r="I2427" s="3">
        <v>18608570</v>
      </c>
    </row>
    <row r="2428" spans="1:9" x14ac:dyDescent="0.2">
      <c r="A2428" s="5">
        <v>2451</v>
      </c>
      <c r="B2428" s="7">
        <v>4</v>
      </c>
      <c r="C2428" s="5">
        <v>8</v>
      </c>
      <c r="D2428" s="5">
        <v>2005</v>
      </c>
      <c r="E2428" s="4">
        <v>38568</v>
      </c>
      <c r="F2428" t="s">
        <v>2404</v>
      </c>
      <c r="G2428" s="3">
        <v>20000000</v>
      </c>
      <c r="H2428" s="3">
        <v>17104669</v>
      </c>
      <c r="I2428" s="3">
        <v>102034104</v>
      </c>
    </row>
    <row r="2429" spans="1:9" x14ac:dyDescent="0.2">
      <c r="A2429" s="5">
        <v>2452</v>
      </c>
      <c r="B2429" s="7">
        <v>7</v>
      </c>
      <c r="C2429" s="5">
        <v>26</v>
      </c>
      <c r="D2429" s="5">
        <v>2002</v>
      </c>
      <c r="E2429" s="4">
        <v>38024</v>
      </c>
      <c r="F2429" t="s">
        <v>2405</v>
      </c>
      <c r="G2429" s="3">
        <v>20000000</v>
      </c>
      <c r="H2429" s="3">
        <v>16988996</v>
      </c>
      <c r="I2429" s="3">
        <v>16988996</v>
      </c>
    </row>
    <row r="2430" spans="1:9" x14ac:dyDescent="0.2">
      <c r="A2430" s="5">
        <v>2453</v>
      </c>
      <c r="B2430" s="7">
        <v>11</v>
      </c>
      <c r="C2430" s="5">
        <v>21</v>
      </c>
      <c r="D2430" s="5">
        <v>2003</v>
      </c>
      <c r="E2430" s="4">
        <v>38241</v>
      </c>
      <c r="F2430" t="s">
        <v>2406</v>
      </c>
      <c r="G2430" s="3">
        <v>20000000</v>
      </c>
      <c r="H2430" s="3">
        <v>16248701</v>
      </c>
      <c r="I2430" s="3">
        <v>59667625</v>
      </c>
    </row>
    <row r="2431" spans="1:9" x14ac:dyDescent="0.2">
      <c r="A2431" s="5">
        <v>2454</v>
      </c>
      <c r="B2431" s="7">
        <v>12</v>
      </c>
      <c r="C2431" s="5">
        <v>4</v>
      </c>
      <c r="D2431" s="5">
        <v>2009</v>
      </c>
      <c r="E2431" s="4">
        <v>39915</v>
      </c>
      <c r="F2431" t="s">
        <v>2407</v>
      </c>
      <c r="G2431" s="3">
        <v>20000000</v>
      </c>
      <c r="H2431" s="3">
        <v>15988876</v>
      </c>
      <c r="I2431" s="3">
        <v>23661038</v>
      </c>
    </row>
    <row r="2432" spans="1:9" x14ac:dyDescent="0.2">
      <c r="A2432" s="5">
        <v>2455</v>
      </c>
      <c r="B2432" s="7">
        <v>12</v>
      </c>
      <c r="C2432" s="5">
        <v>14</v>
      </c>
      <c r="D2432" s="5">
        <v>2007</v>
      </c>
      <c r="E2432" s="4">
        <v>39490</v>
      </c>
      <c r="F2432" t="s">
        <v>2408</v>
      </c>
      <c r="G2432" s="3">
        <v>20000000</v>
      </c>
      <c r="H2432" s="3">
        <v>15800078</v>
      </c>
      <c r="I2432" s="3">
        <v>74180745</v>
      </c>
    </row>
    <row r="2433" spans="1:9" x14ac:dyDescent="0.2">
      <c r="A2433" s="5">
        <v>2456</v>
      </c>
      <c r="B2433" s="7">
        <v>9</v>
      </c>
      <c r="C2433" s="5">
        <v>3</v>
      </c>
      <c r="D2433" s="5">
        <v>2004</v>
      </c>
      <c r="E2433" s="4">
        <v>38055</v>
      </c>
      <c r="F2433" t="s">
        <v>2409</v>
      </c>
      <c r="G2433" s="3">
        <v>20000000</v>
      </c>
      <c r="H2433" s="3">
        <v>15712072</v>
      </c>
      <c r="I2433" s="3">
        <v>16612072</v>
      </c>
    </row>
    <row r="2434" spans="1:9" x14ac:dyDescent="0.2">
      <c r="A2434" s="5">
        <v>2457</v>
      </c>
      <c r="B2434" s="7">
        <v>1</v>
      </c>
      <c r="C2434" s="5">
        <v>17</v>
      </c>
      <c r="D2434" s="5">
        <v>2003</v>
      </c>
      <c r="E2434" s="4">
        <v>38108</v>
      </c>
      <c r="F2434" t="s">
        <v>2410</v>
      </c>
      <c r="G2434" s="3">
        <v>20000000</v>
      </c>
      <c r="H2434" s="3">
        <v>15543862</v>
      </c>
      <c r="I2434" s="3">
        <v>17430594</v>
      </c>
    </row>
    <row r="2435" spans="1:9" x14ac:dyDescent="0.2">
      <c r="A2435" s="5">
        <v>2458</v>
      </c>
      <c r="B2435" s="7">
        <v>2</v>
      </c>
      <c r="C2435" s="5">
        <v>15</v>
      </c>
      <c r="D2435" s="5">
        <v>1965</v>
      </c>
      <c r="E2435" s="4">
        <v>24168</v>
      </c>
      <c r="F2435" t="s">
        <v>2411</v>
      </c>
      <c r="G2435" s="3">
        <v>20000000</v>
      </c>
      <c r="H2435" s="3">
        <v>15473333</v>
      </c>
      <c r="I2435" s="3">
        <v>15473333</v>
      </c>
    </row>
    <row r="2436" spans="1:9" x14ac:dyDescent="0.2">
      <c r="A2436" s="5">
        <v>2459</v>
      </c>
      <c r="B2436" s="7">
        <v>7</v>
      </c>
      <c r="C2436" s="5">
        <v>21</v>
      </c>
      <c r="D2436" s="5">
        <v>2000</v>
      </c>
      <c r="E2436" s="4">
        <v>37141</v>
      </c>
      <c r="F2436" t="s">
        <v>2412</v>
      </c>
      <c r="G2436" s="3">
        <v>20000000</v>
      </c>
      <c r="H2436" s="3">
        <v>15464026</v>
      </c>
      <c r="I2436" s="3">
        <v>18250106</v>
      </c>
    </row>
    <row r="2437" spans="1:9" x14ac:dyDescent="0.2">
      <c r="A2437" s="5">
        <v>2460</v>
      </c>
      <c r="B2437" s="7">
        <v>3</v>
      </c>
      <c r="C2437" s="5">
        <v>6</v>
      </c>
      <c r="D2437" s="5">
        <v>1998</v>
      </c>
      <c r="E2437" s="4">
        <v>35949</v>
      </c>
      <c r="F2437" t="s">
        <v>1469</v>
      </c>
      <c r="G2437" s="3">
        <v>20000000</v>
      </c>
      <c r="H2437" s="3">
        <v>15055091</v>
      </c>
      <c r="I2437" s="3">
        <v>15055091</v>
      </c>
    </row>
    <row r="2438" spans="1:9" x14ac:dyDescent="0.2">
      <c r="A2438" s="5">
        <v>2461</v>
      </c>
      <c r="B2438" s="7">
        <v>9</v>
      </c>
      <c r="C2438" s="5">
        <v>23</v>
      </c>
      <c r="D2438" s="5">
        <v>2009</v>
      </c>
      <c r="E2438" s="4">
        <v>40491</v>
      </c>
      <c r="F2438" t="s">
        <v>2413</v>
      </c>
      <c r="G2438" s="3">
        <v>20000000</v>
      </c>
      <c r="H2438" s="3">
        <v>14363397</v>
      </c>
      <c r="I2438" s="3">
        <v>19121531</v>
      </c>
    </row>
    <row r="2439" spans="1:9" x14ac:dyDescent="0.2">
      <c r="A2439" s="5">
        <v>2462</v>
      </c>
      <c r="B2439" s="7">
        <v>4</v>
      </c>
      <c r="C2439" s="5">
        <v>13</v>
      </c>
      <c r="D2439" s="5">
        <v>2012</v>
      </c>
      <c r="E2439" s="4">
        <v>41278</v>
      </c>
      <c r="F2439" t="s">
        <v>2414</v>
      </c>
      <c r="G2439" s="3">
        <v>20000000</v>
      </c>
      <c r="H2439" s="3">
        <v>14326865</v>
      </c>
      <c r="I2439" s="3">
        <v>33943049</v>
      </c>
    </row>
    <row r="2440" spans="1:9" x14ac:dyDescent="0.2">
      <c r="A2440" s="5">
        <v>2463</v>
      </c>
      <c r="B2440" s="7">
        <v>8</v>
      </c>
      <c r="C2440" s="5">
        <v>29</v>
      </c>
      <c r="D2440" s="5">
        <v>2008</v>
      </c>
      <c r="E2440" s="4">
        <v>40306</v>
      </c>
      <c r="F2440" t="s">
        <v>2415</v>
      </c>
      <c r="G2440" s="3">
        <v>20000000</v>
      </c>
      <c r="H2440" s="3">
        <v>14190901</v>
      </c>
      <c r="I2440" s="3">
        <v>36720752</v>
      </c>
    </row>
    <row r="2441" spans="1:9" x14ac:dyDescent="0.2">
      <c r="A2441" s="5">
        <v>2464</v>
      </c>
      <c r="B2441" s="7">
        <v>9</v>
      </c>
      <c r="C2441" s="5">
        <v>30</v>
      </c>
      <c r="D2441" s="5">
        <v>2011</v>
      </c>
      <c r="E2441" s="4">
        <v>41434</v>
      </c>
      <c r="F2441" t="s">
        <v>2416</v>
      </c>
      <c r="G2441" s="3">
        <v>20000000</v>
      </c>
      <c r="H2441" s="3">
        <v>14011084</v>
      </c>
      <c r="I2441" s="3">
        <v>30163785</v>
      </c>
    </row>
    <row r="2442" spans="1:9" x14ac:dyDescent="0.2">
      <c r="A2442" s="5">
        <v>2465</v>
      </c>
      <c r="B2442" s="7">
        <v>11</v>
      </c>
      <c r="C2442" s="5">
        <v>14</v>
      </c>
      <c r="D2442" s="5">
        <v>1997</v>
      </c>
      <c r="E2442" s="4">
        <v>35837</v>
      </c>
      <c r="F2442" t="s">
        <v>2417</v>
      </c>
      <c r="G2442" s="3">
        <v>20000000</v>
      </c>
      <c r="H2442" s="3">
        <v>13801755</v>
      </c>
      <c r="I2442" s="3">
        <v>13801755</v>
      </c>
    </row>
    <row r="2443" spans="1:9" x14ac:dyDescent="0.2">
      <c r="A2443" s="5">
        <v>2466</v>
      </c>
      <c r="B2443" s="7">
        <v>4</v>
      </c>
      <c r="C2443" s="5">
        <v>17</v>
      </c>
      <c r="D2443" s="5">
        <v>2009</v>
      </c>
      <c r="E2443" s="4">
        <v>40302</v>
      </c>
      <c r="F2443" t="s">
        <v>2418</v>
      </c>
      <c r="G2443" s="3">
        <v>20000000</v>
      </c>
      <c r="H2443" s="3">
        <v>13684249</v>
      </c>
      <c r="I2443" s="3">
        <v>35472739</v>
      </c>
    </row>
    <row r="2444" spans="1:9" x14ac:dyDescent="0.2">
      <c r="A2444" s="5">
        <v>2467</v>
      </c>
      <c r="B2444" s="7">
        <v>10</v>
      </c>
      <c r="C2444" s="5">
        <v>30</v>
      </c>
      <c r="D2444" s="5">
        <v>2015</v>
      </c>
      <c r="E2444" s="4">
        <v>42896</v>
      </c>
      <c r="F2444" t="s">
        <v>2419</v>
      </c>
      <c r="G2444" s="3">
        <v>20000000</v>
      </c>
      <c r="H2444" s="3">
        <v>13651946</v>
      </c>
      <c r="I2444" s="3">
        <v>32632668</v>
      </c>
    </row>
    <row r="2445" spans="1:9" x14ac:dyDescent="0.2">
      <c r="A2445" s="5">
        <v>2468</v>
      </c>
      <c r="B2445" s="7">
        <v>4</v>
      </c>
      <c r="C2445" s="5">
        <v>30</v>
      </c>
      <c r="D2445" s="5">
        <v>2004</v>
      </c>
      <c r="E2445" s="4">
        <v>38872</v>
      </c>
      <c r="F2445" t="s">
        <v>2420</v>
      </c>
      <c r="G2445" s="3">
        <v>20000000</v>
      </c>
      <c r="H2445" s="3">
        <v>13548322</v>
      </c>
      <c r="I2445" s="3">
        <v>14566246</v>
      </c>
    </row>
    <row r="2446" spans="1:9" x14ac:dyDescent="0.2">
      <c r="A2446" s="5">
        <v>2469</v>
      </c>
      <c r="B2446" s="7">
        <v>10</v>
      </c>
      <c r="C2446" s="5">
        <v>13</v>
      </c>
      <c r="D2446" s="5">
        <v>2006</v>
      </c>
      <c r="E2446" s="4">
        <v>39092</v>
      </c>
      <c r="F2446" t="s">
        <v>2421</v>
      </c>
      <c r="G2446" s="3">
        <v>20000000</v>
      </c>
      <c r="H2446" s="3">
        <v>13395961</v>
      </c>
      <c r="I2446" s="3">
        <v>13725032</v>
      </c>
    </row>
    <row r="2447" spans="1:9" x14ac:dyDescent="0.2">
      <c r="A2447" s="5">
        <v>2470</v>
      </c>
      <c r="B2447" s="7">
        <v>10</v>
      </c>
      <c r="C2447" s="5">
        <v>21</v>
      </c>
      <c r="D2447" s="5">
        <v>1994</v>
      </c>
      <c r="E2447" s="4">
        <v>34952</v>
      </c>
      <c r="F2447" t="s">
        <v>2422</v>
      </c>
      <c r="G2447" s="3">
        <v>20000000</v>
      </c>
      <c r="H2447" s="3">
        <v>13383747</v>
      </c>
      <c r="I2447" s="3">
        <v>13383747</v>
      </c>
    </row>
    <row r="2448" spans="1:9" x14ac:dyDescent="0.2">
      <c r="A2448" s="5">
        <v>2471</v>
      </c>
      <c r="B2448" s="7">
        <v>9</v>
      </c>
      <c r="C2448" s="5">
        <v>19</v>
      </c>
      <c r="D2448" s="5">
        <v>2008</v>
      </c>
      <c r="E2448" s="4">
        <v>40003</v>
      </c>
      <c r="F2448" t="s">
        <v>2423</v>
      </c>
      <c r="G2448" s="3">
        <v>20000000</v>
      </c>
      <c r="H2448" s="3">
        <v>13252641</v>
      </c>
      <c r="I2448" s="3">
        <v>29843245</v>
      </c>
    </row>
    <row r="2449" spans="1:9" x14ac:dyDescent="0.2">
      <c r="A2449" s="5">
        <v>2472</v>
      </c>
      <c r="B2449" s="7">
        <v>11</v>
      </c>
      <c r="C2449" s="5">
        <v>22</v>
      </c>
      <c r="D2449" s="5">
        <v>2002</v>
      </c>
      <c r="E2449" s="4">
        <v>37905</v>
      </c>
      <c r="F2449" t="s">
        <v>2424</v>
      </c>
      <c r="G2449" s="3">
        <v>20000000</v>
      </c>
      <c r="H2449" s="3">
        <v>12987647</v>
      </c>
      <c r="I2449" s="3">
        <v>26348203</v>
      </c>
    </row>
    <row r="2450" spans="1:9" x14ac:dyDescent="0.2">
      <c r="A2450" s="5">
        <v>2473</v>
      </c>
      <c r="B2450" s="7">
        <v>2</v>
      </c>
      <c r="C2450" s="5">
        <v>26</v>
      </c>
      <c r="D2450" s="5">
        <v>2016</v>
      </c>
      <c r="E2450" s="4">
        <v>43133</v>
      </c>
      <c r="F2450" t="s">
        <v>2425</v>
      </c>
      <c r="G2450" s="3">
        <v>20000000</v>
      </c>
      <c r="H2450" s="3">
        <v>12639297</v>
      </c>
      <c r="I2450" s="3">
        <v>25943792</v>
      </c>
    </row>
    <row r="2451" spans="1:9" x14ac:dyDescent="0.2">
      <c r="A2451" s="5">
        <v>2474</v>
      </c>
      <c r="B2451" s="7">
        <v>9</v>
      </c>
      <c r="C2451" s="5">
        <v>2</v>
      </c>
      <c r="D2451" s="5">
        <v>2016</v>
      </c>
      <c r="E2451" s="4">
        <v>42409</v>
      </c>
      <c r="F2451" t="s">
        <v>2426</v>
      </c>
      <c r="G2451" s="3">
        <v>20000000</v>
      </c>
      <c r="H2451" s="3">
        <v>12545979</v>
      </c>
      <c r="I2451" s="3">
        <v>19450780</v>
      </c>
    </row>
    <row r="2452" spans="1:9" x14ac:dyDescent="0.2">
      <c r="A2452" s="5">
        <v>2475</v>
      </c>
      <c r="B2452" s="7">
        <v>9</v>
      </c>
      <c r="C2452" s="5">
        <v>29</v>
      </c>
      <c r="D2452" s="5">
        <v>2017</v>
      </c>
      <c r="E2452" s="4">
        <v>43594</v>
      </c>
      <c r="F2452" t="s">
        <v>1966</v>
      </c>
      <c r="G2452" s="3">
        <v>20000000</v>
      </c>
      <c r="H2452" s="3">
        <v>12504623</v>
      </c>
      <c r="I2452" s="3">
        <v>18504623</v>
      </c>
    </row>
    <row r="2453" spans="1:9" x14ac:dyDescent="0.2">
      <c r="A2453" s="5">
        <v>2476</v>
      </c>
      <c r="B2453" s="7">
        <v>10</v>
      </c>
      <c r="C2453" s="5">
        <v>28</v>
      </c>
      <c r="D2453" s="5">
        <v>2005</v>
      </c>
      <c r="E2453" s="4">
        <v>39182</v>
      </c>
      <c r="F2453" t="s">
        <v>2427</v>
      </c>
      <c r="G2453" s="3">
        <v>20000000</v>
      </c>
      <c r="H2453" s="3">
        <v>12482775</v>
      </c>
      <c r="I2453" s="3">
        <v>15466961</v>
      </c>
    </row>
    <row r="2454" spans="1:9" x14ac:dyDescent="0.2">
      <c r="A2454" s="5">
        <v>2477</v>
      </c>
      <c r="B2454" s="7">
        <v>8</v>
      </c>
      <c r="C2454" s="5">
        <v>23</v>
      </c>
      <c r="D2454" s="5">
        <v>2002</v>
      </c>
      <c r="E2454" s="4">
        <v>37933</v>
      </c>
      <c r="F2454" t="s">
        <v>2428</v>
      </c>
      <c r="G2454" s="3">
        <v>20000000</v>
      </c>
      <c r="H2454" s="3">
        <v>12398628</v>
      </c>
      <c r="I2454" s="3">
        <v>12398628</v>
      </c>
    </row>
    <row r="2455" spans="1:9" x14ac:dyDescent="0.2">
      <c r="A2455" s="5">
        <v>2478</v>
      </c>
      <c r="B2455" s="7">
        <v>3</v>
      </c>
      <c r="C2455" s="5">
        <v>27</v>
      </c>
      <c r="D2455" s="5">
        <v>2009</v>
      </c>
      <c r="E2455" s="4">
        <v>40605</v>
      </c>
      <c r="F2455" t="s">
        <v>2429</v>
      </c>
      <c r="G2455" s="3">
        <v>20000000</v>
      </c>
      <c r="H2455" s="3">
        <v>12234694</v>
      </c>
      <c r="I2455" s="3">
        <v>17306648</v>
      </c>
    </row>
    <row r="2456" spans="1:9" x14ac:dyDescent="0.2">
      <c r="A2456" s="5">
        <v>2479</v>
      </c>
      <c r="B2456" s="7">
        <v>10</v>
      </c>
      <c r="C2456" s="5">
        <v>1</v>
      </c>
      <c r="D2456" s="5">
        <v>2010</v>
      </c>
      <c r="E2456" s="4">
        <v>40188</v>
      </c>
      <c r="F2456" t="s">
        <v>2430</v>
      </c>
      <c r="G2456" s="3">
        <v>20000000</v>
      </c>
      <c r="H2456" s="3">
        <v>12134935</v>
      </c>
      <c r="I2456" s="3">
        <v>28270399</v>
      </c>
    </row>
    <row r="2457" spans="1:9" x14ac:dyDescent="0.2">
      <c r="A2457" s="5">
        <v>2480</v>
      </c>
      <c r="B2457" s="7">
        <v>5</v>
      </c>
      <c r="C2457" s="5">
        <v>6</v>
      </c>
      <c r="D2457" s="5">
        <v>1994</v>
      </c>
      <c r="E2457" s="4">
        <v>34490</v>
      </c>
      <c r="F2457" t="s">
        <v>2431</v>
      </c>
      <c r="G2457" s="3">
        <v>20000000</v>
      </c>
      <c r="H2457" s="3">
        <v>11744960</v>
      </c>
      <c r="I2457" s="3">
        <v>11744960</v>
      </c>
    </row>
    <row r="2458" spans="1:9" x14ac:dyDescent="0.2">
      <c r="A2458" s="5">
        <v>2481</v>
      </c>
      <c r="B2458" s="7">
        <v>2</v>
      </c>
      <c r="C2458" s="5">
        <v>22</v>
      </c>
      <c r="D2458" s="5">
        <v>2008</v>
      </c>
      <c r="E2458" s="4">
        <v>40088</v>
      </c>
      <c r="F2458" t="s">
        <v>2432</v>
      </c>
      <c r="G2458" s="3">
        <v>20000000</v>
      </c>
      <c r="H2458" s="3">
        <v>11175164</v>
      </c>
      <c r="I2458" s="3">
        <v>30894247</v>
      </c>
    </row>
    <row r="2459" spans="1:9" x14ac:dyDescent="0.2">
      <c r="A2459" s="5">
        <v>2482</v>
      </c>
      <c r="B2459" s="7">
        <v>12</v>
      </c>
      <c r="C2459" s="5">
        <v>9</v>
      </c>
      <c r="D2459" s="5">
        <v>2005</v>
      </c>
      <c r="E2459" s="4">
        <v>38607</v>
      </c>
      <c r="F2459" t="s">
        <v>2433</v>
      </c>
      <c r="G2459" s="3">
        <v>20000000</v>
      </c>
      <c r="H2459" s="3">
        <v>11036366</v>
      </c>
      <c r="I2459" s="3">
        <v>27836366</v>
      </c>
    </row>
    <row r="2460" spans="1:9" x14ac:dyDescent="0.2">
      <c r="A2460" s="5">
        <v>2483</v>
      </c>
      <c r="B2460" s="7">
        <v>12</v>
      </c>
      <c r="C2460" s="5">
        <v>12</v>
      </c>
      <c r="D2460" s="5">
        <v>1997</v>
      </c>
      <c r="E2460" s="4">
        <v>35776</v>
      </c>
      <c r="F2460" t="s">
        <v>2434</v>
      </c>
      <c r="G2460" s="3">
        <v>20000000</v>
      </c>
      <c r="H2460" s="3">
        <v>10686841</v>
      </c>
      <c r="I2460" s="3">
        <v>10686841</v>
      </c>
    </row>
    <row r="2461" spans="1:9" x14ac:dyDescent="0.2">
      <c r="A2461" s="5">
        <v>2484</v>
      </c>
      <c r="B2461" s="7">
        <v>10</v>
      </c>
      <c r="C2461" s="5">
        <v>22</v>
      </c>
      <c r="D2461" s="5">
        <v>1999</v>
      </c>
      <c r="E2461" s="4">
        <v>36809</v>
      </c>
      <c r="F2461" t="s">
        <v>2435</v>
      </c>
      <c r="G2461" s="3">
        <v>20000000</v>
      </c>
      <c r="H2461" s="3">
        <v>10570375</v>
      </c>
      <c r="I2461" s="3">
        <v>10570375</v>
      </c>
    </row>
    <row r="2462" spans="1:9" x14ac:dyDescent="0.2">
      <c r="A2462" s="5">
        <v>2485</v>
      </c>
      <c r="B2462" s="7">
        <v>12</v>
      </c>
      <c r="C2462" s="5">
        <v>15</v>
      </c>
      <c r="D2462" s="5">
        <v>1989</v>
      </c>
      <c r="E2462" s="4">
        <v>32944</v>
      </c>
      <c r="F2462" t="s">
        <v>2436</v>
      </c>
      <c r="G2462" s="3">
        <v>20000000</v>
      </c>
      <c r="H2462" s="3">
        <v>10555348</v>
      </c>
      <c r="I2462" s="3">
        <v>10555348</v>
      </c>
    </row>
    <row r="2463" spans="1:9" x14ac:dyDescent="0.2">
      <c r="A2463" s="5">
        <v>2486</v>
      </c>
      <c r="B2463" s="7">
        <v>12</v>
      </c>
      <c r="C2463" s="5">
        <v>6</v>
      </c>
      <c r="D2463" s="5">
        <v>1996</v>
      </c>
      <c r="E2463" s="4">
        <v>35228</v>
      </c>
      <c r="F2463" t="s">
        <v>2437</v>
      </c>
      <c r="G2463" s="3">
        <v>20000000</v>
      </c>
      <c r="H2463" s="3">
        <v>9725847</v>
      </c>
      <c r="I2463" s="3">
        <v>34600000</v>
      </c>
    </row>
    <row r="2464" spans="1:9" x14ac:dyDescent="0.2">
      <c r="A2464" s="5">
        <v>2487</v>
      </c>
      <c r="B2464" s="7">
        <v>8</v>
      </c>
      <c r="C2464" s="5">
        <v>31</v>
      </c>
      <c r="D2464" s="5">
        <v>2007</v>
      </c>
      <c r="E2464" s="4">
        <v>40002</v>
      </c>
      <c r="F2464" t="s">
        <v>2438</v>
      </c>
      <c r="G2464" s="3">
        <v>20000000</v>
      </c>
      <c r="H2464" s="3">
        <v>9534258</v>
      </c>
      <c r="I2464" s="3">
        <v>16907831</v>
      </c>
    </row>
    <row r="2465" spans="1:9" x14ac:dyDescent="0.2">
      <c r="A2465" s="5">
        <v>2488</v>
      </c>
      <c r="B2465" s="7">
        <v>6</v>
      </c>
      <c r="C2465" s="5">
        <v>3</v>
      </c>
      <c r="D2465" s="5">
        <v>2016</v>
      </c>
      <c r="E2465" s="4">
        <v>42435</v>
      </c>
      <c r="F2465" t="s">
        <v>2439</v>
      </c>
      <c r="G2465" s="3">
        <v>20000000</v>
      </c>
      <c r="H2465" s="3">
        <v>9496130</v>
      </c>
      <c r="I2465" s="3">
        <v>9537120</v>
      </c>
    </row>
    <row r="2466" spans="1:9" x14ac:dyDescent="0.2">
      <c r="A2466" s="5">
        <v>2489</v>
      </c>
      <c r="B2466" s="7">
        <v>12</v>
      </c>
      <c r="C2466" s="5">
        <v>4</v>
      </c>
      <c r="D2466" s="5">
        <v>2009</v>
      </c>
      <c r="E2466" s="4">
        <v>39915</v>
      </c>
      <c r="F2466" t="s">
        <v>2440</v>
      </c>
      <c r="G2466" s="3">
        <v>20000000</v>
      </c>
      <c r="H2466" s="3">
        <v>9208876</v>
      </c>
      <c r="I2466" s="3">
        <v>9208876</v>
      </c>
    </row>
    <row r="2467" spans="1:9" x14ac:dyDescent="0.2">
      <c r="A2467" s="5">
        <v>2490</v>
      </c>
      <c r="B2467" s="7">
        <v>8</v>
      </c>
      <c r="C2467" s="5">
        <v>27</v>
      </c>
      <c r="D2467" s="5">
        <v>2004</v>
      </c>
      <c r="E2467" s="4">
        <v>38784</v>
      </c>
      <c r="F2467" t="s">
        <v>2441</v>
      </c>
      <c r="G2467" s="3">
        <v>20000000</v>
      </c>
      <c r="H2467" s="3">
        <v>9109322</v>
      </c>
      <c r="I2467" s="3">
        <v>9355369</v>
      </c>
    </row>
    <row r="2468" spans="1:9" x14ac:dyDescent="0.2">
      <c r="A2468" s="5">
        <v>2491</v>
      </c>
      <c r="B2468" s="7">
        <v>9</v>
      </c>
      <c r="C2468" s="5">
        <v>20</v>
      </c>
      <c r="D2468" s="5">
        <v>2013</v>
      </c>
      <c r="E2468" s="4">
        <v>41860</v>
      </c>
      <c r="F2468" t="s">
        <v>2442</v>
      </c>
      <c r="G2468" s="3">
        <v>20000000</v>
      </c>
      <c r="H2468" s="3">
        <v>8888355</v>
      </c>
      <c r="I2468" s="3">
        <v>16723377</v>
      </c>
    </row>
    <row r="2469" spans="1:9" x14ac:dyDescent="0.2">
      <c r="A2469" s="5">
        <v>2492</v>
      </c>
      <c r="B2469" s="7">
        <v>4</v>
      </c>
      <c r="C2469" s="5">
        <v>29</v>
      </c>
      <c r="D2469" s="5">
        <v>2016</v>
      </c>
      <c r="E2469" s="4">
        <v>43224</v>
      </c>
      <c r="F2469" t="s">
        <v>2443</v>
      </c>
      <c r="G2469" s="3">
        <v>20000000</v>
      </c>
      <c r="H2469" s="3">
        <v>8813410</v>
      </c>
      <c r="I2469" s="3">
        <v>11813410</v>
      </c>
    </row>
    <row r="2470" spans="1:9" x14ac:dyDescent="0.2">
      <c r="A2470" s="5">
        <v>2493</v>
      </c>
      <c r="B2470" s="7">
        <v>8</v>
      </c>
      <c r="C2470" s="5">
        <v>17</v>
      </c>
      <c r="D2470" s="5">
        <v>2007</v>
      </c>
      <c r="E2470" s="4">
        <v>39576</v>
      </c>
      <c r="F2470" t="s">
        <v>2274</v>
      </c>
      <c r="G2470" s="3">
        <v>20000000</v>
      </c>
      <c r="H2470" s="3">
        <v>8580428</v>
      </c>
      <c r="I2470" s="3">
        <v>46790428</v>
      </c>
    </row>
    <row r="2471" spans="1:9" x14ac:dyDescent="0.2">
      <c r="A2471" s="5">
        <v>2494</v>
      </c>
      <c r="B2471" s="7">
        <v>9</v>
      </c>
      <c r="C2471" s="5">
        <v>9</v>
      </c>
      <c r="D2471" s="5">
        <v>2005</v>
      </c>
      <c r="E2471" s="4">
        <v>38604</v>
      </c>
      <c r="F2471" t="s">
        <v>2444</v>
      </c>
      <c r="G2471" s="3">
        <v>20000000</v>
      </c>
      <c r="H2471" s="3">
        <v>8330720</v>
      </c>
      <c r="I2471" s="3">
        <v>10393696</v>
      </c>
    </row>
    <row r="2472" spans="1:9" x14ac:dyDescent="0.2">
      <c r="A2472" s="5">
        <v>2495</v>
      </c>
      <c r="B2472" s="7">
        <v>1</v>
      </c>
      <c r="C2472" s="5">
        <v>5</v>
      </c>
      <c r="D2472" s="5">
        <v>2007</v>
      </c>
      <c r="E2472" s="4">
        <v>39203</v>
      </c>
      <c r="F2472" t="s">
        <v>2445</v>
      </c>
      <c r="G2472" s="3">
        <v>20000000</v>
      </c>
      <c r="H2472" s="3">
        <v>8135024</v>
      </c>
      <c r="I2472" s="3">
        <v>8135024</v>
      </c>
    </row>
    <row r="2473" spans="1:9" x14ac:dyDescent="0.2">
      <c r="A2473" s="5">
        <v>2496</v>
      </c>
      <c r="B2473" s="7">
        <v>12</v>
      </c>
      <c r="C2473" s="5">
        <v>12</v>
      </c>
      <c r="D2473" s="5">
        <v>2014</v>
      </c>
      <c r="E2473" s="4">
        <v>41985</v>
      </c>
      <c r="F2473" t="s">
        <v>2446</v>
      </c>
      <c r="G2473" s="3">
        <v>20000000</v>
      </c>
      <c r="H2473" s="3">
        <v>8110975</v>
      </c>
      <c r="I2473" s="3">
        <v>8692898</v>
      </c>
    </row>
    <row r="2474" spans="1:9" x14ac:dyDescent="0.2">
      <c r="A2474" s="5">
        <v>2497</v>
      </c>
      <c r="B2474" s="7">
        <v>4</v>
      </c>
      <c r="C2474" s="5">
        <v>16</v>
      </c>
      <c r="D2474" s="5">
        <v>2004</v>
      </c>
      <c r="E2474" s="4">
        <v>38446</v>
      </c>
      <c r="F2474" t="s">
        <v>2447</v>
      </c>
      <c r="G2474" s="3">
        <v>20000000</v>
      </c>
      <c r="H2474" s="3">
        <v>8047525</v>
      </c>
      <c r="I2474" s="3">
        <v>8047525</v>
      </c>
    </row>
    <row r="2475" spans="1:9" x14ac:dyDescent="0.2">
      <c r="A2475" s="5">
        <v>2498</v>
      </c>
      <c r="B2475" s="7">
        <v>10</v>
      </c>
      <c r="C2475" s="5">
        <v>11</v>
      </c>
      <c r="D2475" s="5">
        <v>2013</v>
      </c>
      <c r="E2475" s="4">
        <v>41588</v>
      </c>
      <c r="F2475" t="s">
        <v>2448</v>
      </c>
      <c r="G2475" s="3">
        <v>20000000</v>
      </c>
      <c r="H2475" s="3">
        <v>8008161</v>
      </c>
      <c r="I2475" s="3">
        <v>18273009</v>
      </c>
    </row>
    <row r="2476" spans="1:9" x14ac:dyDescent="0.2">
      <c r="A2476" s="5">
        <v>2499</v>
      </c>
      <c r="B2476" s="7">
        <v>1</v>
      </c>
      <c r="C2476" s="5">
        <v>1</v>
      </c>
      <c r="D2476" s="5">
        <v>1969</v>
      </c>
      <c r="E2476" s="4">
        <v>25204</v>
      </c>
      <c r="F2476" t="s">
        <v>2449</v>
      </c>
      <c r="G2476" s="3">
        <v>20000000</v>
      </c>
      <c r="H2476" s="3">
        <v>8000000</v>
      </c>
      <c r="I2476" s="3">
        <v>8000000</v>
      </c>
    </row>
    <row r="2477" spans="1:9" x14ac:dyDescent="0.2">
      <c r="A2477" s="5">
        <v>2500</v>
      </c>
      <c r="B2477" s="7">
        <v>2</v>
      </c>
      <c r="C2477" s="5">
        <v>24</v>
      </c>
      <c r="D2477" s="5">
        <v>2006</v>
      </c>
      <c r="E2477" s="4">
        <v>39418</v>
      </c>
      <c r="F2477" t="s">
        <v>2450</v>
      </c>
      <c r="G2477" s="3">
        <v>20000000</v>
      </c>
      <c r="H2477" s="3">
        <v>7578946</v>
      </c>
      <c r="I2477" s="3">
        <v>28058652</v>
      </c>
    </row>
    <row r="2478" spans="1:9" x14ac:dyDescent="0.2">
      <c r="A2478" s="5">
        <v>2501</v>
      </c>
      <c r="B2478" s="7">
        <v>9</v>
      </c>
      <c r="C2478" s="5">
        <v>16</v>
      </c>
      <c r="D2478" s="5">
        <v>2005</v>
      </c>
      <c r="E2478" s="4">
        <v>38816</v>
      </c>
      <c r="F2478" t="s">
        <v>2451</v>
      </c>
      <c r="G2478" s="3">
        <v>20000000</v>
      </c>
      <c r="H2478" s="3">
        <v>7535331</v>
      </c>
      <c r="I2478" s="3">
        <v>8284331</v>
      </c>
    </row>
    <row r="2479" spans="1:9" x14ac:dyDescent="0.2">
      <c r="A2479" s="5">
        <v>2502</v>
      </c>
      <c r="B2479" s="7">
        <v>10</v>
      </c>
      <c r="C2479" s="5">
        <v>3</v>
      </c>
      <c r="D2479" s="5">
        <v>2008</v>
      </c>
      <c r="E2479" s="4">
        <v>39517</v>
      </c>
      <c r="F2479" t="s">
        <v>2452</v>
      </c>
      <c r="G2479" s="3">
        <v>20000000</v>
      </c>
      <c r="H2479" s="3">
        <v>7013191</v>
      </c>
      <c r="I2479" s="3">
        <v>7022183</v>
      </c>
    </row>
    <row r="2480" spans="1:9" x14ac:dyDescent="0.2">
      <c r="A2480" s="5">
        <v>2503</v>
      </c>
      <c r="B2480" s="7">
        <v>3</v>
      </c>
      <c r="C2480" s="5">
        <v>14</v>
      </c>
      <c r="D2480" s="5">
        <v>2003</v>
      </c>
      <c r="E2480" s="4">
        <v>38020</v>
      </c>
      <c r="F2480" t="s">
        <v>2453</v>
      </c>
      <c r="G2480" s="3">
        <v>20000000</v>
      </c>
      <c r="H2480" s="3">
        <v>6882696</v>
      </c>
      <c r="I2480" s="3">
        <v>6882696</v>
      </c>
    </row>
    <row r="2481" spans="1:9" x14ac:dyDescent="0.2">
      <c r="A2481" s="5">
        <v>2504</v>
      </c>
      <c r="B2481" s="7">
        <v>2</v>
      </c>
      <c r="C2481" s="5">
        <v>1</v>
      </c>
      <c r="D2481" s="5">
        <v>2008</v>
      </c>
      <c r="E2481" s="4">
        <v>39449</v>
      </c>
      <c r="F2481" t="s">
        <v>2454</v>
      </c>
      <c r="G2481" s="3">
        <v>20000000</v>
      </c>
      <c r="H2481" s="3">
        <v>6575282</v>
      </c>
      <c r="I2481" s="3">
        <v>6947084</v>
      </c>
    </row>
    <row r="2482" spans="1:9" x14ac:dyDescent="0.2">
      <c r="A2482" s="5">
        <v>2505</v>
      </c>
      <c r="B2482" s="7">
        <v>4</v>
      </c>
      <c r="C2482" s="5">
        <v>24</v>
      </c>
      <c r="D2482" s="5">
        <v>2015</v>
      </c>
      <c r="E2482" s="4">
        <v>42708</v>
      </c>
      <c r="F2482" t="s">
        <v>2455</v>
      </c>
      <c r="G2482" s="3">
        <v>20000000</v>
      </c>
      <c r="H2482" s="3">
        <v>6485961</v>
      </c>
      <c r="I2482" s="3">
        <v>17684355</v>
      </c>
    </row>
    <row r="2483" spans="1:9" x14ac:dyDescent="0.2">
      <c r="A2483" s="5">
        <v>2506</v>
      </c>
      <c r="B2483" s="7">
        <v>12</v>
      </c>
      <c r="C2483" s="5">
        <v>17</v>
      </c>
      <c r="D2483" s="5">
        <v>1999</v>
      </c>
      <c r="E2483" s="4">
        <v>36658</v>
      </c>
      <c r="F2483" t="s">
        <v>2456</v>
      </c>
      <c r="G2483" s="3">
        <v>20000000</v>
      </c>
      <c r="H2483" s="3">
        <v>6201757</v>
      </c>
      <c r="I2483" s="3">
        <v>6201757</v>
      </c>
    </row>
    <row r="2484" spans="1:9" x14ac:dyDescent="0.2">
      <c r="A2484" s="5">
        <v>2507</v>
      </c>
      <c r="B2484" s="7">
        <v>10</v>
      </c>
      <c r="C2484" s="5">
        <v>26</v>
      </c>
      <c r="D2484" s="5">
        <v>2012</v>
      </c>
      <c r="E2484" s="4">
        <v>41680</v>
      </c>
      <c r="F2484" t="s">
        <v>2457</v>
      </c>
      <c r="G2484" s="3">
        <v>20000000</v>
      </c>
      <c r="H2484" s="3">
        <v>6002756</v>
      </c>
      <c r="I2484" s="3">
        <v>8300821</v>
      </c>
    </row>
    <row r="2485" spans="1:9" x14ac:dyDescent="0.2">
      <c r="A2485" s="5">
        <v>2508</v>
      </c>
      <c r="B2485" s="7">
        <v>12</v>
      </c>
      <c r="C2485" s="5">
        <v>31</v>
      </c>
      <c r="D2485" s="5">
        <v>2014</v>
      </c>
      <c r="E2485" s="4">
        <v>42563</v>
      </c>
      <c r="F2485" t="s">
        <v>2458</v>
      </c>
      <c r="G2485" s="3">
        <v>20000000</v>
      </c>
      <c r="H2485" s="3">
        <v>5749134</v>
      </c>
      <c r="I2485" s="3">
        <v>6071433</v>
      </c>
    </row>
    <row r="2486" spans="1:9" x14ac:dyDescent="0.2">
      <c r="A2486" s="5">
        <v>2509</v>
      </c>
      <c r="B2486" s="7">
        <v>11</v>
      </c>
      <c r="C2486" s="5">
        <v>23</v>
      </c>
      <c r="D2486" s="5">
        <v>2011</v>
      </c>
      <c r="E2486" s="4">
        <v>41224</v>
      </c>
      <c r="F2486" t="s">
        <v>2459</v>
      </c>
      <c r="G2486" s="3">
        <v>20000000</v>
      </c>
      <c r="H2486" s="3">
        <v>5702083</v>
      </c>
      <c r="I2486" s="3">
        <v>14807531</v>
      </c>
    </row>
    <row r="2487" spans="1:9" x14ac:dyDescent="0.2">
      <c r="A2487" s="5">
        <v>2510</v>
      </c>
      <c r="B2487" s="7">
        <v>7</v>
      </c>
      <c r="C2487" s="5">
        <v>7</v>
      </c>
      <c r="D2487" s="5">
        <v>2006</v>
      </c>
      <c r="E2487" s="4">
        <v>38905</v>
      </c>
      <c r="F2487" t="s">
        <v>2460</v>
      </c>
      <c r="G2487" s="3">
        <v>20000000</v>
      </c>
      <c r="H2487" s="3">
        <v>5501616</v>
      </c>
      <c r="I2487" s="3">
        <v>7405084</v>
      </c>
    </row>
    <row r="2488" spans="1:9" x14ac:dyDescent="0.2">
      <c r="A2488" s="5">
        <v>2511</v>
      </c>
      <c r="B2488" s="7">
        <v>8</v>
      </c>
      <c r="C2488" s="5">
        <v>14</v>
      </c>
      <c r="D2488" s="5">
        <v>2009</v>
      </c>
      <c r="E2488" s="4">
        <v>40217</v>
      </c>
      <c r="F2488" t="s">
        <v>2461</v>
      </c>
      <c r="G2488" s="3">
        <v>20000000</v>
      </c>
      <c r="H2488" s="3">
        <v>5210988</v>
      </c>
      <c r="I2488" s="3">
        <v>12967829</v>
      </c>
    </row>
    <row r="2489" spans="1:9" x14ac:dyDescent="0.2">
      <c r="A2489" s="5">
        <v>2512</v>
      </c>
      <c r="B2489" s="7">
        <v>1</v>
      </c>
      <c r="C2489" s="5">
        <v>28</v>
      </c>
      <c r="D2489" s="5">
        <v>2005</v>
      </c>
      <c r="E2489" s="4">
        <v>39173</v>
      </c>
      <c r="F2489" t="s">
        <v>2462</v>
      </c>
      <c r="G2489" s="3">
        <v>20000000</v>
      </c>
      <c r="H2489" s="3">
        <v>5178569</v>
      </c>
      <c r="I2489" s="3">
        <v>8178569</v>
      </c>
    </row>
    <row r="2490" spans="1:9" x14ac:dyDescent="0.2">
      <c r="A2490" s="5">
        <v>2513</v>
      </c>
      <c r="B2490" s="7">
        <v>10</v>
      </c>
      <c r="C2490" s="5">
        <v>29</v>
      </c>
      <c r="D2490" s="5">
        <v>2004</v>
      </c>
      <c r="E2490" s="4">
        <v>38847</v>
      </c>
      <c r="F2490" t="s">
        <v>2463</v>
      </c>
      <c r="G2490" s="3">
        <v>20000000</v>
      </c>
      <c r="H2490" s="3">
        <v>5005899</v>
      </c>
      <c r="I2490" s="3">
        <v>14603001</v>
      </c>
    </row>
    <row r="2491" spans="1:9" x14ac:dyDescent="0.2">
      <c r="A2491" s="5">
        <v>2514</v>
      </c>
      <c r="B2491" s="7">
        <v>8</v>
      </c>
      <c r="C2491" s="5">
        <v>26</v>
      </c>
      <c r="D2491" s="5">
        <v>2016</v>
      </c>
      <c r="E2491" s="4">
        <v>43139</v>
      </c>
      <c r="F2491" t="s">
        <v>2464</v>
      </c>
      <c r="G2491" s="3">
        <v>20000000</v>
      </c>
      <c r="H2491" s="3">
        <v>4712792</v>
      </c>
      <c r="I2491" s="3">
        <v>5032013</v>
      </c>
    </row>
    <row r="2492" spans="1:9" x14ac:dyDescent="0.2">
      <c r="A2492" s="5">
        <v>2515</v>
      </c>
      <c r="B2492" s="7">
        <v>10</v>
      </c>
      <c r="C2492" s="5">
        <v>24</v>
      </c>
      <c r="D2492" s="5">
        <v>2008</v>
      </c>
      <c r="E2492" s="4">
        <v>40157</v>
      </c>
      <c r="F2492" t="s">
        <v>2465</v>
      </c>
      <c r="G2492" s="3">
        <v>20000000</v>
      </c>
      <c r="H2492" s="3">
        <v>4452423</v>
      </c>
      <c r="I2492" s="3">
        <v>4453327</v>
      </c>
    </row>
    <row r="2493" spans="1:9" x14ac:dyDescent="0.2">
      <c r="A2493" s="5">
        <v>2516</v>
      </c>
      <c r="B2493" s="7">
        <v>10</v>
      </c>
      <c r="C2493" s="5">
        <v>3</v>
      </c>
      <c r="D2493" s="5">
        <v>2008</v>
      </c>
      <c r="E2493" s="4">
        <v>39517</v>
      </c>
      <c r="F2493" t="s">
        <v>2466</v>
      </c>
      <c r="G2493" s="3">
        <v>20000000</v>
      </c>
      <c r="H2493" s="3">
        <v>4442377</v>
      </c>
      <c r="I2493" s="3">
        <v>4504111</v>
      </c>
    </row>
    <row r="2494" spans="1:9" x14ac:dyDescent="0.2">
      <c r="A2494" s="5">
        <v>2517</v>
      </c>
      <c r="B2494" s="7">
        <v>11</v>
      </c>
      <c r="C2494" s="5">
        <v>21</v>
      </c>
      <c r="D2494" s="5">
        <v>2007</v>
      </c>
      <c r="E2494" s="4">
        <v>39702</v>
      </c>
      <c r="F2494" t="s">
        <v>2467</v>
      </c>
      <c r="G2494" s="3">
        <v>20000000</v>
      </c>
      <c r="H2494" s="3">
        <v>4017609</v>
      </c>
      <c r="I2494" s="3">
        <v>12397613</v>
      </c>
    </row>
    <row r="2495" spans="1:9" x14ac:dyDescent="0.2">
      <c r="A2495" s="5">
        <v>2518</v>
      </c>
      <c r="B2495" s="7">
        <v>9</v>
      </c>
      <c r="C2495" s="5">
        <v>7</v>
      </c>
      <c r="D2495" s="5">
        <v>2012</v>
      </c>
      <c r="E2495" s="4">
        <v>41099</v>
      </c>
      <c r="F2495" t="s">
        <v>2468</v>
      </c>
      <c r="G2495" s="3">
        <v>20000000</v>
      </c>
      <c r="H2495" s="3">
        <v>3763583</v>
      </c>
      <c r="I2495" s="3">
        <v>25361206</v>
      </c>
    </row>
    <row r="2496" spans="1:9" x14ac:dyDescent="0.2">
      <c r="A2496" s="5">
        <v>2519</v>
      </c>
      <c r="B2496" s="7">
        <v>5</v>
      </c>
      <c r="C2496" s="5">
        <v>15</v>
      </c>
      <c r="D2496" s="5">
        <v>2009</v>
      </c>
      <c r="E2496" s="4">
        <v>40242</v>
      </c>
      <c r="F2496" t="s">
        <v>2469</v>
      </c>
      <c r="G2496" s="3">
        <v>20000000</v>
      </c>
      <c r="H2496" s="3">
        <v>3531756</v>
      </c>
      <c r="I2496" s="3">
        <v>5531756</v>
      </c>
    </row>
    <row r="2497" spans="1:9" x14ac:dyDescent="0.2">
      <c r="A2497" s="5">
        <v>2520</v>
      </c>
      <c r="B2497" s="7">
        <v>10</v>
      </c>
      <c r="C2497" s="5">
        <v>24</v>
      </c>
      <c r="D2497" s="5">
        <v>2008</v>
      </c>
      <c r="E2497" s="4">
        <v>40157</v>
      </c>
      <c r="F2497" t="s">
        <v>2470</v>
      </c>
      <c r="G2497" s="3">
        <v>20000000</v>
      </c>
      <c r="H2497" s="3">
        <v>3083538</v>
      </c>
      <c r="I2497" s="3">
        <v>4383538</v>
      </c>
    </row>
    <row r="2498" spans="1:9" x14ac:dyDescent="0.2">
      <c r="A2498" s="5">
        <v>2521</v>
      </c>
      <c r="B2498" s="7">
        <v>10</v>
      </c>
      <c r="C2498" s="5">
        <v>29</v>
      </c>
      <c r="D2498" s="5">
        <v>1999</v>
      </c>
      <c r="E2498" s="4">
        <v>37021</v>
      </c>
      <c r="F2498" t="s">
        <v>2471</v>
      </c>
      <c r="G2498" s="3">
        <v>20000000</v>
      </c>
      <c r="H2498" s="3">
        <v>2374107</v>
      </c>
      <c r="I2498" s="3">
        <v>150350000</v>
      </c>
    </row>
    <row r="2499" spans="1:9" x14ac:dyDescent="0.2">
      <c r="A2499" s="5">
        <v>2522</v>
      </c>
      <c r="B2499" s="7">
        <v>3</v>
      </c>
      <c r="C2499" s="5">
        <v>19</v>
      </c>
      <c r="D2499" s="5">
        <v>2004</v>
      </c>
      <c r="E2499" s="4">
        <v>38536</v>
      </c>
      <c r="F2499" t="s">
        <v>2472</v>
      </c>
      <c r="G2499" s="3">
        <v>20000000</v>
      </c>
      <c r="H2499" s="3">
        <v>2353728</v>
      </c>
      <c r="I2499" s="3">
        <v>8361736</v>
      </c>
    </row>
    <row r="2500" spans="1:9" x14ac:dyDescent="0.2">
      <c r="A2500" s="5">
        <v>2523</v>
      </c>
      <c r="B2500" s="7">
        <v>11</v>
      </c>
      <c r="C2500" s="5">
        <v>13</v>
      </c>
      <c r="D2500" s="5">
        <v>2015</v>
      </c>
      <c r="E2500" s="4">
        <v>42380</v>
      </c>
      <c r="F2500" t="s">
        <v>2473</v>
      </c>
      <c r="G2500" s="3">
        <v>20000000</v>
      </c>
      <c r="H2500" s="3">
        <v>2246000</v>
      </c>
      <c r="I2500" s="3">
        <v>2246000</v>
      </c>
    </row>
    <row r="2501" spans="1:9" x14ac:dyDescent="0.2">
      <c r="A2501" s="5">
        <v>2524</v>
      </c>
      <c r="B2501" s="7">
        <v>6</v>
      </c>
      <c r="C2501" s="5">
        <v>20</v>
      </c>
      <c r="D2501" s="5">
        <v>1980</v>
      </c>
      <c r="E2501" s="4">
        <v>29804</v>
      </c>
      <c r="F2501" t="s">
        <v>2474</v>
      </c>
      <c r="G2501" s="3">
        <v>20000000</v>
      </c>
      <c r="H2501" s="3">
        <v>2000000</v>
      </c>
      <c r="I2501" s="3">
        <v>2000000</v>
      </c>
    </row>
    <row r="2502" spans="1:9" x14ac:dyDescent="0.2">
      <c r="A2502" s="5">
        <v>2526</v>
      </c>
      <c r="B2502" s="7">
        <v>5</v>
      </c>
      <c r="C2502" s="5">
        <v>5</v>
      </c>
      <c r="D2502" s="5">
        <v>2006</v>
      </c>
      <c r="E2502" s="4">
        <v>38842</v>
      </c>
      <c r="F2502" t="s">
        <v>2475</v>
      </c>
      <c r="G2502" s="3">
        <v>20000000</v>
      </c>
      <c r="H2502" s="3">
        <v>1903434</v>
      </c>
      <c r="I2502" s="3">
        <v>5313608</v>
      </c>
    </row>
    <row r="2503" spans="1:9" x14ac:dyDescent="0.2">
      <c r="A2503" s="5">
        <v>2527</v>
      </c>
      <c r="B2503" s="7">
        <v>8</v>
      </c>
      <c r="C2503" s="5">
        <v>22</v>
      </c>
      <c r="D2503" s="5">
        <v>2003</v>
      </c>
      <c r="E2503" s="4">
        <v>38268</v>
      </c>
      <c r="F2503" t="s">
        <v>2476</v>
      </c>
      <c r="G2503" s="3">
        <v>20000000</v>
      </c>
      <c r="H2503" s="3">
        <v>1646664</v>
      </c>
      <c r="I2503" s="3">
        <v>1646664</v>
      </c>
    </row>
    <row r="2504" spans="1:9" x14ac:dyDescent="0.2">
      <c r="A2504" s="5">
        <v>2528</v>
      </c>
      <c r="B2504" s="7">
        <v>12</v>
      </c>
      <c r="C2504" s="5">
        <v>6</v>
      </c>
      <c r="D2504" s="5">
        <v>2002</v>
      </c>
      <c r="E2504" s="4">
        <v>37419</v>
      </c>
      <c r="F2504" t="s">
        <v>2477</v>
      </c>
      <c r="G2504" s="3">
        <v>20000000</v>
      </c>
      <c r="H2504" s="3">
        <v>1190018</v>
      </c>
      <c r="I2504" s="3">
        <v>5345869</v>
      </c>
    </row>
    <row r="2505" spans="1:9" x14ac:dyDescent="0.2">
      <c r="A2505" s="5">
        <v>2529</v>
      </c>
      <c r="B2505" s="7">
        <v>4</v>
      </c>
      <c r="C2505" s="5">
        <v>29</v>
      </c>
      <c r="D2505" s="5">
        <v>2011</v>
      </c>
      <c r="E2505" s="4">
        <v>41398</v>
      </c>
      <c r="F2505" t="s">
        <v>2478</v>
      </c>
      <c r="G2505" s="3">
        <v>20000000</v>
      </c>
      <c r="H2505" s="3">
        <v>1186538</v>
      </c>
      <c r="I2505" s="3">
        <v>6093725</v>
      </c>
    </row>
    <row r="2506" spans="1:9" x14ac:dyDescent="0.2">
      <c r="A2506" s="5">
        <v>2530</v>
      </c>
      <c r="B2506" s="7">
        <v>8</v>
      </c>
      <c r="C2506" s="5">
        <v>29</v>
      </c>
      <c r="D2506" s="5">
        <v>2012</v>
      </c>
      <c r="E2506" s="4">
        <v>41767</v>
      </c>
      <c r="F2506" t="s">
        <v>2479</v>
      </c>
      <c r="G2506" s="3">
        <v>20000000</v>
      </c>
      <c r="H2506" s="3">
        <v>1065907</v>
      </c>
      <c r="I2506" s="3">
        <v>1065907</v>
      </c>
    </row>
    <row r="2507" spans="1:9" x14ac:dyDescent="0.2">
      <c r="A2507" s="5">
        <v>2531</v>
      </c>
      <c r="B2507" s="7">
        <v>5</v>
      </c>
      <c r="C2507" s="5">
        <v>23</v>
      </c>
      <c r="D2507" s="5">
        <v>2008</v>
      </c>
      <c r="E2507" s="4">
        <v>40122</v>
      </c>
      <c r="F2507" t="s">
        <v>2480</v>
      </c>
      <c r="G2507" s="3">
        <v>20000000</v>
      </c>
      <c r="H2507" s="3">
        <v>1031872</v>
      </c>
      <c r="I2507" s="3">
        <v>8221700</v>
      </c>
    </row>
    <row r="2508" spans="1:9" x14ac:dyDescent="0.2">
      <c r="A2508" s="5">
        <v>2532</v>
      </c>
      <c r="B2508" s="7">
        <v>10</v>
      </c>
      <c r="C2508" s="5">
        <v>20</v>
      </c>
      <c r="D2508" s="5">
        <v>2000</v>
      </c>
      <c r="E2508" s="4">
        <v>37113</v>
      </c>
      <c r="F2508" t="s">
        <v>2481</v>
      </c>
      <c r="G2508" s="3">
        <v>20000000</v>
      </c>
      <c r="H2508" s="3">
        <v>882710</v>
      </c>
      <c r="I2508" s="3">
        <v>2282710</v>
      </c>
    </row>
    <row r="2509" spans="1:9" x14ac:dyDescent="0.2">
      <c r="A2509" s="5">
        <v>2533</v>
      </c>
      <c r="B2509" s="7">
        <v>4</v>
      </c>
      <c r="C2509" s="5">
        <v>28</v>
      </c>
      <c r="D2509" s="5">
        <v>2017</v>
      </c>
      <c r="E2509" s="4">
        <v>43559</v>
      </c>
      <c r="F2509" t="s">
        <v>2482</v>
      </c>
      <c r="G2509" s="3">
        <v>20000000</v>
      </c>
      <c r="H2509" s="3">
        <v>587470</v>
      </c>
      <c r="I2509" s="3">
        <v>43326383</v>
      </c>
    </row>
    <row r="2510" spans="1:9" x14ac:dyDescent="0.2">
      <c r="A2510" s="5">
        <v>2534</v>
      </c>
      <c r="B2510" s="7">
        <v>12</v>
      </c>
      <c r="C2510" s="5">
        <v>3</v>
      </c>
      <c r="D2510" s="5">
        <v>2010</v>
      </c>
      <c r="E2510" s="4">
        <v>40249</v>
      </c>
      <c r="F2510" t="s">
        <v>2483</v>
      </c>
      <c r="G2510" s="3">
        <v>20000000</v>
      </c>
      <c r="H2510" s="3">
        <v>582024</v>
      </c>
      <c r="I2510" s="3">
        <v>873617</v>
      </c>
    </row>
    <row r="2511" spans="1:9" x14ac:dyDescent="0.2">
      <c r="A2511" s="5">
        <v>2535</v>
      </c>
      <c r="B2511" s="7">
        <v>11</v>
      </c>
      <c r="C2511" s="5">
        <v>13</v>
      </c>
      <c r="D2511" s="5">
        <v>2015</v>
      </c>
      <c r="E2511" s="4">
        <v>42380</v>
      </c>
      <c r="F2511" t="s">
        <v>2484</v>
      </c>
      <c r="G2511" s="3">
        <v>20000000</v>
      </c>
      <c r="H2511" s="3">
        <v>538460</v>
      </c>
      <c r="I2511" s="3">
        <v>3727746</v>
      </c>
    </row>
    <row r="2512" spans="1:9" x14ac:dyDescent="0.2">
      <c r="A2512" s="5">
        <v>2536</v>
      </c>
      <c r="B2512" s="7">
        <v>3</v>
      </c>
      <c r="C2512" s="5">
        <v>18</v>
      </c>
      <c r="D2512" s="5">
        <v>2005</v>
      </c>
      <c r="E2512" s="4">
        <v>38871</v>
      </c>
      <c r="F2512" t="s">
        <v>2485</v>
      </c>
      <c r="G2512" s="3">
        <v>20000000</v>
      </c>
      <c r="H2512" s="3">
        <v>468867</v>
      </c>
      <c r="I2512" s="3">
        <v>10468867</v>
      </c>
    </row>
    <row r="2513" spans="1:9" x14ac:dyDescent="0.2">
      <c r="A2513" s="5">
        <v>2537</v>
      </c>
      <c r="B2513" s="7">
        <v>4</v>
      </c>
      <c r="C2513" s="5">
        <v>22</v>
      </c>
      <c r="D2513" s="5">
        <v>2005</v>
      </c>
      <c r="E2513" s="4">
        <v>38994</v>
      </c>
      <c r="F2513" t="s">
        <v>2486</v>
      </c>
      <c r="G2513" s="3">
        <v>20000000</v>
      </c>
      <c r="H2513" s="3">
        <v>375474</v>
      </c>
      <c r="I2513" s="3">
        <v>375474</v>
      </c>
    </row>
    <row r="2514" spans="1:9" x14ac:dyDescent="0.2">
      <c r="A2514" s="5">
        <v>2538</v>
      </c>
      <c r="B2514" s="7">
        <v>9</v>
      </c>
      <c r="C2514" s="5">
        <v>11</v>
      </c>
      <c r="D2514" s="5">
        <v>1994</v>
      </c>
      <c r="E2514" s="4">
        <v>34647</v>
      </c>
      <c r="F2514" t="s">
        <v>2487</v>
      </c>
      <c r="G2514" s="3">
        <v>20000000</v>
      </c>
      <c r="H2514" s="3">
        <v>305070</v>
      </c>
      <c r="I2514" s="3">
        <v>305070</v>
      </c>
    </row>
    <row r="2515" spans="1:9" x14ac:dyDescent="0.2">
      <c r="A2515" s="5">
        <v>2539</v>
      </c>
      <c r="B2515" s="7">
        <v>12</v>
      </c>
      <c r="C2515" s="5">
        <v>10</v>
      </c>
      <c r="D2515" s="5">
        <v>2010</v>
      </c>
      <c r="E2515" s="4">
        <v>40463</v>
      </c>
      <c r="F2515" t="s">
        <v>2488</v>
      </c>
      <c r="G2515" s="3">
        <v>20000000</v>
      </c>
      <c r="H2515" s="3">
        <v>277943</v>
      </c>
      <c r="I2515" s="3">
        <v>277943</v>
      </c>
    </row>
    <row r="2516" spans="1:9" x14ac:dyDescent="0.2">
      <c r="A2516" s="5">
        <v>2540</v>
      </c>
      <c r="B2516" s="7">
        <v>3</v>
      </c>
      <c r="C2516" s="5">
        <v>7</v>
      </c>
      <c r="D2516" s="5">
        <v>2008</v>
      </c>
      <c r="E2516" s="4">
        <v>39632</v>
      </c>
      <c r="F2516" t="s">
        <v>2489</v>
      </c>
      <c r="G2516" s="3">
        <v>20000000</v>
      </c>
      <c r="H2516" s="3">
        <v>206678</v>
      </c>
      <c r="I2516" s="3">
        <v>47300771</v>
      </c>
    </row>
    <row r="2517" spans="1:9" x14ac:dyDescent="0.2">
      <c r="A2517" s="5">
        <v>2541</v>
      </c>
      <c r="B2517" s="7">
        <v>9</v>
      </c>
      <c r="C2517" s="5">
        <v>18</v>
      </c>
      <c r="D2517" s="5">
        <v>2009</v>
      </c>
      <c r="E2517" s="4">
        <v>40338</v>
      </c>
      <c r="F2517" t="s">
        <v>2490</v>
      </c>
      <c r="G2517" s="3">
        <v>20000000</v>
      </c>
      <c r="H2517" s="3">
        <v>200730</v>
      </c>
      <c r="I2517" s="3">
        <v>1167092</v>
      </c>
    </row>
    <row r="2518" spans="1:9" x14ac:dyDescent="0.2">
      <c r="A2518" s="5">
        <v>2542</v>
      </c>
      <c r="B2518" s="7">
        <v>3</v>
      </c>
      <c r="C2518" s="5">
        <v>27</v>
      </c>
      <c r="D2518" s="5">
        <v>1998</v>
      </c>
      <c r="E2518" s="4">
        <v>36588</v>
      </c>
      <c r="F2518" t="s">
        <v>2491</v>
      </c>
      <c r="G2518" s="3">
        <v>20000000</v>
      </c>
      <c r="H2518" s="3">
        <v>146072</v>
      </c>
      <c r="I2518" s="3">
        <v>26146072</v>
      </c>
    </row>
    <row r="2519" spans="1:9" x14ac:dyDescent="0.2">
      <c r="A2519" s="5">
        <v>2543</v>
      </c>
      <c r="B2519" s="7">
        <v>4</v>
      </c>
      <c r="C2519" s="5">
        <v>25</v>
      </c>
      <c r="D2519" s="5">
        <v>2003</v>
      </c>
      <c r="E2519" s="4">
        <v>38356</v>
      </c>
      <c r="F2519" t="s">
        <v>2492</v>
      </c>
      <c r="G2519" s="3">
        <v>20000000</v>
      </c>
      <c r="H2519" s="3">
        <v>121972</v>
      </c>
      <c r="I2519" s="3">
        <v>5694213</v>
      </c>
    </row>
    <row r="2520" spans="1:9" x14ac:dyDescent="0.2">
      <c r="A2520" s="5">
        <v>2544</v>
      </c>
      <c r="B2520" s="7">
        <v>10</v>
      </c>
      <c r="C2520" s="5">
        <v>30</v>
      </c>
      <c r="D2520" s="5">
        <v>2015</v>
      </c>
      <c r="E2520" s="4">
        <v>42896</v>
      </c>
      <c r="F2520" t="s">
        <v>2493</v>
      </c>
      <c r="G2520" s="3">
        <v>20000000</v>
      </c>
      <c r="H2520" s="3">
        <v>55039</v>
      </c>
      <c r="I2520" s="3">
        <v>14883495</v>
      </c>
    </row>
    <row r="2521" spans="1:9" x14ac:dyDescent="0.2">
      <c r="A2521" s="5">
        <v>2545</v>
      </c>
      <c r="B2521" s="7">
        <v>12</v>
      </c>
      <c r="C2521" s="5">
        <v>31</v>
      </c>
      <c r="D2521" s="5">
        <v>2008</v>
      </c>
      <c r="E2521" s="4">
        <v>40371</v>
      </c>
      <c r="F2521" t="s">
        <v>2494</v>
      </c>
      <c r="G2521" s="3">
        <v>20000000</v>
      </c>
      <c r="H2521">
        <v>0</v>
      </c>
      <c r="I2521" s="3">
        <v>38585047</v>
      </c>
    </row>
    <row r="2522" spans="1:9" x14ac:dyDescent="0.2">
      <c r="A2522" s="5">
        <v>2546</v>
      </c>
      <c r="B2522" s="7">
        <v>12</v>
      </c>
      <c r="C2522" s="5">
        <v>31</v>
      </c>
      <c r="D2522" s="5">
        <v>2012</v>
      </c>
      <c r="E2522" s="4">
        <v>41832</v>
      </c>
      <c r="F2522" t="s">
        <v>2495</v>
      </c>
      <c r="G2522" s="3">
        <v>20000000</v>
      </c>
      <c r="H2522">
        <v>0</v>
      </c>
      <c r="I2522" s="3">
        <v>34454631</v>
      </c>
    </row>
    <row r="2523" spans="1:9" x14ac:dyDescent="0.2">
      <c r="A2523" s="5">
        <v>2547</v>
      </c>
      <c r="B2523" s="7">
        <v>4</v>
      </c>
      <c r="C2523" s="5">
        <v>13</v>
      </c>
      <c r="D2523" s="5">
        <v>2010</v>
      </c>
      <c r="E2523" s="4">
        <v>40547</v>
      </c>
      <c r="F2523" t="s">
        <v>2496</v>
      </c>
      <c r="G2523" s="3">
        <v>20000000</v>
      </c>
      <c r="H2523">
        <v>0</v>
      </c>
      <c r="I2523" s="3">
        <v>22139590</v>
      </c>
    </row>
    <row r="2524" spans="1:9" x14ac:dyDescent="0.2">
      <c r="A2524" s="5">
        <v>2548</v>
      </c>
      <c r="B2524" s="7">
        <v>3</v>
      </c>
      <c r="C2524" s="5">
        <v>31</v>
      </c>
      <c r="D2524" s="5">
        <v>2004</v>
      </c>
      <c r="E2524" s="4">
        <v>38901</v>
      </c>
      <c r="F2524" t="s">
        <v>2497</v>
      </c>
      <c r="G2524" s="3">
        <v>20000000</v>
      </c>
      <c r="H2524">
        <v>0</v>
      </c>
      <c r="I2524" s="3">
        <v>5918742</v>
      </c>
    </row>
    <row r="2525" spans="1:9" x14ac:dyDescent="0.2">
      <c r="A2525" s="5">
        <v>2549</v>
      </c>
      <c r="B2525" s="7">
        <v>5</v>
      </c>
      <c r="C2525" s="5">
        <v>29</v>
      </c>
      <c r="D2525" s="5">
        <v>2015</v>
      </c>
      <c r="E2525" s="4">
        <v>42860</v>
      </c>
      <c r="F2525" t="s">
        <v>2498</v>
      </c>
      <c r="G2525" s="3">
        <v>20000000</v>
      </c>
      <c r="H2525">
        <v>0</v>
      </c>
      <c r="I2525" s="3">
        <v>774905</v>
      </c>
    </row>
    <row r="2526" spans="1:9" x14ac:dyDescent="0.2">
      <c r="A2526" s="5">
        <v>2550</v>
      </c>
      <c r="B2526" s="7">
        <v>11</v>
      </c>
      <c r="C2526" s="5">
        <v>18</v>
      </c>
      <c r="D2526" s="5">
        <v>2016</v>
      </c>
      <c r="E2526" s="4">
        <v>42897</v>
      </c>
      <c r="F2526" t="s">
        <v>2499</v>
      </c>
      <c r="G2526" s="3">
        <v>20000000</v>
      </c>
      <c r="H2526">
        <v>0</v>
      </c>
      <c r="I2526" s="3">
        <v>93690</v>
      </c>
    </row>
    <row r="2527" spans="1:9" x14ac:dyDescent="0.2">
      <c r="A2527" s="5">
        <v>2551</v>
      </c>
      <c r="B2527" s="7">
        <v>12</v>
      </c>
      <c r="C2527" s="5">
        <v>25</v>
      </c>
      <c r="D2527" s="5">
        <v>2007</v>
      </c>
      <c r="E2527" s="4">
        <v>39825</v>
      </c>
      <c r="F2527" t="s">
        <v>2500</v>
      </c>
      <c r="G2527" s="3">
        <v>20000000</v>
      </c>
      <c r="H2527">
        <v>0</v>
      </c>
      <c r="I2527">
        <v>0</v>
      </c>
    </row>
    <row r="2528" spans="1:9" x14ac:dyDescent="0.2">
      <c r="A2528" s="5">
        <v>2552</v>
      </c>
      <c r="B2528" s="7">
        <v>12</v>
      </c>
      <c r="C2528" s="5">
        <v>31</v>
      </c>
      <c r="D2528" s="5">
        <v>2007</v>
      </c>
      <c r="E2528" s="4">
        <v>40006</v>
      </c>
      <c r="F2528" t="s">
        <v>2501</v>
      </c>
      <c r="G2528" s="3">
        <v>20000000</v>
      </c>
      <c r="H2528">
        <v>0</v>
      </c>
      <c r="I2528">
        <v>0</v>
      </c>
    </row>
    <row r="2529" spans="1:9" x14ac:dyDescent="0.2">
      <c r="A2529" s="5">
        <v>2553</v>
      </c>
      <c r="B2529" s="7">
        <v>12</v>
      </c>
      <c r="C2529" s="5">
        <v>31</v>
      </c>
      <c r="D2529" s="5">
        <v>2020</v>
      </c>
      <c r="E2529" s="4">
        <v>44754</v>
      </c>
      <c r="F2529" t="s">
        <v>2502</v>
      </c>
      <c r="G2529" s="3">
        <v>20000000</v>
      </c>
      <c r="H2529">
        <v>0</v>
      </c>
      <c r="I2529">
        <v>0</v>
      </c>
    </row>
    <row r="2530" spans="1:9" x14ac:dyDescent="0.2">
      <c r="A2530" s="5">
        <v>2554</v>
      </c>
      <c r="B2530" s="7">
        <v>8</v>
      </c>
      <c r="C2530" s="5">
        <v>29</v>
      </c>
      <c r="D2530" s="5">
        <v>2014</v>
      </c>
      <c r="E2530" s="4">
        <v>42498</v>
      </c>
      <c r="F2530" t="s">
        <v>2503</v>
      </c>
      <c r="G2530" s="3">
        <v>20000000</v>
      </c>
      <c r="H2530">
        <v>0</v>
      </c>
      <c r="I2530">
        <v>0</v>
      </c>
    </row>
    <row r="2531" spans="1:9" x14ac:dyDescent="0.2">
      <c r="A2531" s="5">
        <v>2555</v>
      </c>
      <c r="B2531" s="7">
        <v>6</v>
      </c>
      <c r="C2531" s="5">
        <v>30</v>
      </c>
      <c r="D2531" s="5">
        <v>2016</v>
      </c>
      <c r="E2531" s="4">
        <v>43257</v>
      </c>
      <c r="F2531" t="s">
        <v>2504</v>
      </c>
      <c r="G2531" s="3">
        <v>20000000</v>
      </c>
      <c r="H2531">
        <v>0</v>
      </c>
      <c r="I2531">
        <v>0</v>
      </c>
    </row>
    <row r="2532" spans="1:9" x14ac:dyDescent="0.2">
      <c r="A2532" s="5">
        <v>2556</v>
      </c>
      <c r="B2532" s="7">
        <v>12</v>
      </c>
      <c r="C2532" s="5">
        <v>31</v>
      </c>
      <c r="D2532" s="5">
        <v>2017</v>
      </c>
      <c r="E2532" s="4">
        <v>43658</v>
      </c>
      <c r="F2532" t="s">
        <v>2505</v>
      </c>
      <c r="G2532" s="3">
        <v>20000000</v>
      </c>
      <c r="H2532">
        <v>0</v>
      </c>
      <c r="I2532">
        <v>0</v>
      </c>
    </row>
    <row r="2533" spans="1:9" x14ac:dyDescent="0.2">
      <c r="A2533" s="5">
        <v>2557</v>
      </c>
      <c r="B2533" s="7">
        <v>8</v>
      </c>
      <c r="C2533" s="5">
        <v>21</v>
      </c>
      <c r="D2533" s="5">
        <v>2009</v>
      </c>
      <c r="E2533" s="4">
        <v>40429</v>
      </c>
      <c r="F2533" t="s">
        <v>2506</v>
      </c>
      <c r="G2533" s="3">
        <v>19700000</v>
      </c>
      <c r="H2533" s="3">
        <v>476270</v>
      </c>
      <c r="I2533" s="3">
        <v>16498827</v>
      </c>
    </row>
    <row r="2534" spans="1:9" x14ac:dyDescent="0.2">
      <c r="A2534" s="5">
        <v>2558</v>
      </c>
      <c r="B2534" s="7">
        <v>11</v>
      </c>
      <c r="C2534" s="5">
        <v>23</v>
      </c>
      <c r="D2534" s="5">
        <v>2012</v>
      </c>
      <c r="E2534" s="4">
        <v>41589</v>
      </c>
      <c r="F2534" t="s">
        <v>2507</v>
      </c>
      <c r="G2534" s="3">
        <v>19500000</v>
      </c>
      <c r="H2534" s="3">
        <v>2061449</v>
      </c>
      <c r="I2534" s="3">
        <v>29393634</v>
      </c>
    </row>
    <row r="2535" spans="1:9" x14ac:dyDescent="0.2">
      <c r="A2535" s="5">
        <v>2559</v>
      </c>
      <c r="B2535" s="7">
        <v>12</v>
      </c>
      <c r="C2535" s="5">
        <v>20</v>
      </c>
      <c r="D2535" s="5">
        <v>2006</v>
      </c>
      <c r="E2535" s="4">
        <v>39306</v>
      </c>
      <c r="F2535" t="s">
        <v>2508</v>
      </c>
      <c r="G2535" s="3">
        <v>19400000</v>
      </c>
      <c r="H2535" s="3">
        <v>8060487</v>
      </c>
      <c r="I2535" s="3">
        <v>15118795</v>
      </c>
    </row>
    <row r="2536" spans="1:9" x14ac:dyDescent="0.2">
      <c r="A2536" s="5">
        <v>2560</v>
      </c>
      <c r="B2536" s="7">
        <v>8</v>
      </c>
      <c r="C2536" s="5">
        <v>23</v>
      </c>
      <c r="D2536" s="5">
        <v>2013</v>
      </c>
      <c r="E2536" s="4">
        <v>41951</v>
      </c>
      <c r="F2536" t="s">
        <v>2509</v>
      </c>
      <c r="G2536" s="3">
        <v>19200000</v>
      </c>
      <c r="H2536">
        <v>0</v>
      </c>
      <c r="I2536" s="3">
        <v>5617460</v>
      </c>
    </row>
    <row r="2537" spans="1:9" x14ac:dyDescent="0.2">
      <c r="A2537" s="5">
        <v>2561</v>
      </c>
      <c r="B2537" s="7">
        <v>7</v>
      </c>
      <c r="C2537" s="5">
        <v>29</v>
      </c>
      <c r="D2537" s="5">
        <v>2011</v>
      </c>
      <c r="E2537" s="4">
        <v>41401</v>
      </c>
      <c r="F2537" t="s">
        <v>2510</v>
      </c>
      <c r="G2537" s="3">
        <v>19100000</v>
      </c>
      <c r="H2537" s="3">
        <v>1361512</v>
      </c>
      <c r="I2537" s="3">
        <v>2406666</v>
      </c>
    </row>
    <row r="2538" spans="1:9" x14ac:dyDescent="0.2">
      <c r="A2538" s="5">
        <v>2562</v>
      </c>
      <c r="B2538" s="7">
        <v>7</v>
      </c>
      <c r="C2538" s="5">
        <v>3</v>
      </c>
      <c r="D2538" s="5">
        <v>1985</v>
      </c>
      <c r="E2538" s="4">
        <v>31113</v>
      </c>
      <c r="F2538" t="s">
        <v>2511</v>
      </c>
      <c r="G2538" s="3">
        <v>19000000</v>
      </c>
      <c r="H2538" s="3">
        <v>212259762</v>
      </c>
      <c r="I2538" s="3">
        <v>385524862</v>
      </c>
    </row>
    <row r="2539" spans="1:9" x14ac:dyDescent="0.2">
      <c r="A2539" s="5">
        <v>2563</v>
      </c>
      <c r="B2539" s="7">
        <v>11</v>
      </c>
      <c r="C2539" s="5">
        <v>9</v>
      </c>
      <c r="D2539" s="5">
        <v>1990</v>
      </c>
      <c r="E2539" s="4">
        <v>33127</v>
      </c>
      <c r="F2539" t="s">
        <v>2512</v>
      </c>
      <c r="G2539" s="3">
        <v>19000000</v>
      </c>
      <c r="H2539" s="3">
        <v>184208842</v>
      </c>
      <c r="I2539" s="3">
        <v>424200000</v>
      </c>
    </row>
    <row r="2540" spans="1:9" x14ac:dyDescent="0.2">
      <c r="A2540" s="5">
        <v>2564</v>
      </c>
      <c r="B2540" s="7">
        <v>7</v>
      </c>
      <c r="C2540" s="5">
        <v>7</v>
      </c>
      <c r="D2540" s="5">
        <v>2000</v>
      </c>
      <c r="E2540" s="4">
        <v>36714</v>
      </c>
      <c r="F2540" t="s">
        <v>2513</v>
      </c>
      <c r="G2540" s="3">
        <v>19000000</v>
      </c>
      <c r="H2540" s="3">
        <v>157019771</v>
      </c>
      <c r="I2540" s="3">
        <v>277200000</v>
      </c>
    </row>
    <row r="2541" spans="1:9" x14ac:dyDescent="0.2">
      <c r="A2541" s="5">
        <v>2565</v>
      </c>
      <c r="B2541" s="7">
        <v>6</v>
      </c>
      <c r="C2541" s="5">
        <v>24</v>
      </c>
      <c r="D2541" s="5">
        <v>2011</v>
      </c>
      <c r="E2541" s="4">
        <v>41249</v>
      </c>
      <c r="F2541" t="s">
        <v>2514</v>
      </c>
      <c r="G2541" s="3">
        <v>19000000</v>
      </c>
      <c r="H2541" s="3">
        <v>100292856</v>
      </c>
      <c r="I2541" s="3">
        <v>215448997</v>
      </c>
    </row>
    <row r="2542" spans="1:9" x14ac:dyDescent="0.2">
      <c r="A2542" s="5">
        <v>2566</v>
      </c>
      <c r="B2542" s="7">
        <v>8</v>
      </c>
      <c r="C2542" s="5">
        <v>12</v>
      </c>
      <c r="D2542" s="5">
        <v>2016</v>
      </c>
      <c r="E2542" s="4">
        <v>42712</v>
      </c>
      <c r="F2542" t="s">
        <v>2515</v>
      </c>
      <c r="G2542" s="3">
        <v>19000000</v>
      </c>
      <c r="H2542" s="3">
        <v>97670358</v>
      </c>
      <c r="I2542" s="3">
        <v>140428314</v>
      </c>
    </row>
    <row r="2543" spans="1:9" x14ac:dyDescent="0.2">
      <c r="A2543" s="5">
        <v>2567</v>
      </c>
      <c r="B2543" s="7">
        <v>9</v>
      </c>
      <c r="C2543" s="5">
        <v>15</v>
      </c>
      <c r="D2543" s="5">
        <v>1989</v>
      </c>
      <c r="E2543" s="4">
        <v>32941</v>
      </c>
      <c r="F2543" t="s">
        <v>2516</v>
      </c>
      <c r="G2543" s="3">
        <v>19000000</v>
      </c>
      <c r="H2543" s="3">
        <v>58571513</v>
      </c>
      <c r="I2543" s="3">
        <v>58571513</v>
      </c>
    </row>
    <row r="2544" spans="1:9" x14ac:dyDescent="0.2">
      <c r="A2544" s="5">
        <v>2568</v>
      </c>
      <c r="B2544" s="7">
        <v>1</v>
      </c>
      <c r="C2544" s="5">
        <v>10</v>
      </c>
      <c r="D2544" s="5">
        <v>2003</v>
      </c>
      <c r="E2544" s="4">
        <v>37895</v>
      </c>
      <c r="F2544" t="s">
        <v>2517</v>
      </c>
      <c r="G2544" s="3">
        <v>19000000</v>
      </c>
      <c r="H2544" s="3">
        <v>56127162</v>
      </c>
      <c r="I2544" s="3">
        <v>101564935</v>
      </c>
    </row>
    <row r="2545" spans="1:9" x14ac:dyDescent="0.2">
      <c r="A2545" s="5">
        <v>2569</v>
      </c>
      <c r="B2545" s="7">
        <v>9</v>
      </c>
      <c r="C2545" s="5">
        <v>11</v>
      </c>
      <c r="D2545" s="5">
        <v>2009</v>
      </c>
      <c r="E2545" s="4">
        <v>40126</v>
      </c>
      <c r="F2545" t="s">
        <v>2518</v>
      </c>
      <c r="G2545" s="3">
        <v>19000000</v>
      </c>
      <c r="H2545" s="3">
        <v>51733921</v>
      </c>
      <c r="I2545" s="3">
        <v>51733921</v>
      </c>
    </row>
    <row r="2546" spans="1:9" x14ac:dyDescent="0.2">
      <c r="A2546" s="5">
        <v>2570</v>
      </c>
      <c r="B2546" s="7">
        <v>7</v>
      </c>
      <c r="C2546" s="5">
        <v>16</v>
      </c>
      <c r="D2546" s="5">
        <v>2004</v>
      </c>
      <c r="E2546" s="4">
        <v>38449</v>
      </c>
      <c r="F2546" t="s">
        <v>2519</v>
      </c>
      <c r="G2546" s="3">
        <v>19000000</v>
      </c>
      <c r="H2546" s="3">
        <v>51438175</v>
      </c>
      <c r="I2546" s="3">
        <v>70164105</v>
      </c>
    </row>
    <row r="2547" spans="1:9" x14ac:dyDescent="0.2">
      <c r="A2547" s="5">
        <v>2571</v>
      </c>
      <c r="B2547" s="7">
        <v>5</v>
      </c>
      <c r="C2547" s="5">
        <v>23</v>
      </c>
      <c r="D2547" s="5">
        <v>1980</v>
      </c>
      <c r="E2547" s="4">
        <v>29895</v>
      </c>
      <c r="F2547" t="s">
        <v>2520</v>
      </c>
      <c r="G2547" s="3">
        <v>19000000</v>
      </c>
      <c r="H2547" s="3">
        <v>44017374</v>
      </c>
      <c r="I2547" s="3">
        <v>44391156</v>
      </c>
    </row>
    <row r="2548" spans="1:9" x14ac:dyDescent="0.2">
      <c r="A2548" s="5">
        <v>2572</v>
      </c>
      <c r="B2548" s="7">
        <v>10</v>
      </c>
      <c r="C2548" s="5">
        <v>26</v>
      </c>
      <c r="D2548" s="5">
        <v>2001</v>
      </c>
      <c r="E2548" s="4">
        <v>37662</v>
      </c>
      <c r="F2548" t="s">
        <v>2521</v>
      </c>
      <c r="G2548" s="3">
        <v>19000000</v>
      </c>
      <c r="H2548" s="3">
        <v>41867960</v>
      </c>
      <c r="I2548" s="3">
        <v>68467960</v>
      </c>
    </row>
    <row r="2549" spans="1:9" x14ac:dyDescent="0.2">
      <c r="A2549" s="5">
        <v>2573</v>
      </c>
      <c r="B2549" s="7">
        <v>10</v>
      </c>
      <c r="C2549" s="5">
        <v>29</v>
      </c>
      <c r="D2549" s="5">
        <v>1999</v>
      </c>
      <c r="E2549" s="4">
        <v>37021</v>
      </c>
      <c r="F2549" t="s">
        <v>2522</v>
      </c>
      <c r="G2549" s="3">
        <v>19000000</v>
      </c>
      <c r="H2549" s="3">
        <v>40846082</v>
      </c>
      <c r="I2549" s="3">
        <v>65090541</v>
      </c>
    </row>
    <row r="2550" spans="1:9" x14ac:dyDescent="0.2">
      <c r="A2550" s="5">
        <v>2574</v>
      </c>
      <c r="B2550" s="7">
        <v>2</v>
      </c>
      <c r="C2550" s="5">
        <v>26</v>
      </c>
      <c r="D2550" s="5">
        <v>2010</v>
      </c>
      <c r="E2550" s="4">
        <v>40941</v>
      </c>
      <c r="F2550" t="s">
        <v>2523</v>
      </c>
      <c r="G2550" s="3">
        <v>19000000</v>
      </c>
      <c r="H2550" s="3">
        <v>39123589</v>
      </c>
      <c r="I2550" s="3">
        <v>56445534</v>
      </c>
    </row>
    <row r="2551" spans="1:9" x14ac:dyDescent="0.2">
      <c r="A2551" s="5">
        <v>2575</v>
      </c>
      <c r="B2551" s="7">
        <v>1</v>
      </c>
      <c r="C2551" s="5">
        <v>16</v>
      </c>
      <c r="D2551" s="5">
        <v>2009</v>
      </c>
      <c r="E2551" s="4">
        <v>40269</v>
      </c>
      <c r="F2551" t="s">
        <v>2524</v>
      </c>
      <c r="G2551" s="3">
        <v>19000000</v>
      </c>
      <c r="H2551" s="3">
        <v>36843682</v>
      </c>
      <c r="I2551" s="3">
        <v>45005151</v>
      </c>
    </row>
    <row r="2552" spans="1:9" x14ac:dyDescent="0.2">
      <c r="A2552" s="5">
        <v>2576</v>
      </c>
      <c r="B2552" s="7">
        <v>8</v>
      </c>
      <c r="C2552" s="5">
        <v>20</v>
      </c>
      <c r="D2552" s="5">
        <v>2010</v>
      </c>
      <c r="E2552" s="4">
        <v>40763</v>
      </c>
      <c r="F2552" t="s">
        <v>2525</v>
      </c>
      <c r="G2552" s="3">
        <v>19000000</v>
      </c>
      <c r="H2552" s="3">
        <v>27758465</v>
      </c>
      <c r="I2552" s="3">
        <v>49858465</v>
      </c>
    </row>
    <row r="2553" spans="1:9" x14ac:dyDescent="0.2">
      <c r="A2553" s="5">
        <v>2577</v>
      </c>
      <c r="B2553" s="7">
        <v>1</v>
      </c>
      <c r="C2553" s="5">
        <v>8</v>
      </c>
      <c r="D2553" s="5">
        <v>2010</v>
      </c>
      <c r="E2553" s="4">
        <v>40391</v>
      </c>
      <c r="F2553" t="s">
        <v>2526</v>
      </c>
      <c r="G2553" s="3">
        <v>19000000</v>
      </c>
      <c r="H2553" s="3">
        <v>25918920</v>
      </c>
      <c r="I2553" s="3">
        <v>32618920</v>
      </c>
    </row>
    <row r="2554" spans="1:9" x14ac:dyDescent="0.2">
      <c r="A2554" s="5">
        <v>2578</v>
      </c>
      <c r="B2554" s="7">
        <v>11</v>
      </c>
      <c r="C2554" s="5">
        <v>8</v>
      </c>
      <c r="D2554" s="5">
        <v>2013</v>
      </c>
      <c r="E2554" s="4">
        <v>41497</v>
      </c>
      <c r="F2554" t="s">
        <v>2527</v>
      </c>
      <c r="G2554" s="3">
        <v>19000000</v>
      </c>
      <c r="H2554" s="3">
        <v>21488481</v>
      </c>
      <c r="I2554" s="3">
        <v>76086711</v>
      </c>
    </row>
    <row r="2555" spans="1:9" x14ac:dyDescent="0.2">
      <c r="A2555" s="5">
        <v>2579</v>
      </c>
      <c r="B2555" s="7">
        <v>10</v>
      </c>
      <c r="C2555" s="5">
        <v>19</v>
      </c>
      <c r="D2555" s="5">
        <v>2007</v>
      </c>
      <c r="E2555" s="4">
        <v>39639</v>
      </c>
      <c r="F2555" t="s">
        <v>2528</v>
      </c>
      <c r="G2555" s="3">
        <v>19000000</v>
      </c>
      <c r="H2555" s="3">
        <v>20300218</v>
      </c>
      <c r="I2555" s="3">
        <v>34352162</v>
      </c>
    </row>
    <row r="2556" spans="1:9" x14ac:dyDescent="0.2">
      <c r="A2556" s="5">
        <v>2580</v>
      </c>
      <c r="B2556" s="7">
        <v>7</v>
      </c>
      <c r="C2556" s="5">
        <v>26</v>
      </c>
      <c r="D2556" s="5">
        <v>2000</v>
      </c>
      <c r="E2556" s="4">
        <v>37294</v>
      </c>
      <c r="F2556" t="s">
        <v>2529</v>
      </c>
      <c r="G2556" s="3">
        <v>19000000</v>
      </c>
      <c r="H2556" s="3">
        <v>15911332</v>
      </c>
      <c r="I2556" s="3">
        <v>15911332</v>
      </c>
    </row>
    <row r="2557" spans="1:9" x14ac:dyDescent="0.2">
      <c r="A2557" s="5">
        <v>2581</v>
      </c>
      <c r="B2557" s="7">
        <v>11</v>
      </c>
      <c r="C2557" s="5">
        <v>8</v>
      </c>
      <c r="D2557" s="5">
        <v>1962</v>
      </c>
      <c r="E2557" s="4">
        <v>22869</v>
      </c>
      <c r="F2557" t="s">
        <v>2530</v>
      </c>
      <c r="G2557" s="3">
        <v>19000000</v>
      </c>
      <c r="H2557" s="3">
        <v>13680000</v>
      </c>
      <c r="I2557" s="3">
        <v>13680000</v>
      </c>
    </row>
    <row r="2558" spans="1:9" x14ac:dyDescent="0.2">
      <c r="A2558" s="5">
        <v>2582</v>
      </c>
      <c r="B2558" s="7">
        <v>9</v>
      </c>
      <c r="C2558" s="5">
        <v>20</v>
      </c>
      <c r="D2558" s="5">
        <v>2002</v>
      </c>
      <c r="E2558" s="4">
        <v>37842</v>
      </c>
      <c r="F2558" t="s">
        <v>2531</v>
      </c>
      <c r="G2558" s="3">
        <v>19000000</v>
      </c>
      <c r="H2558" s="3">
        <v>10049886</v>
      </c>
      <c r="I2558" s="3">
        <v>274949886</v>
      </c>
    </row>
    <row r="2559" spans="1:9" x14ac:dyDescent="0.2">
      <c r="A2559" s="5">
        <v>2583</v>
      </c>
      <c r="B2559" s="7">
        <v>10</v>
      </c>
      <c r="C2559" s="5">
        <v>17</v>
      </c>
      <c r="D2559" s="5">
        <v>2008</v>
      </c>
      <c r="E2559" s="4">
        <v>39943</v>
      </c>
      <c r="F2559" t="s">
        <v>2532</v>
      </c>
      <c r="G2559" s="3">
        <v>19000000</v>
      </c>
      <c r="H2559" s="3">
        <v>8402485</v>
      </c>
      <c r="I2559" s="3">
        <v>10412485</v>
      </c>
    </row>
    <row r="2560" spans="1:9" x14ac:dyDescent="0.2">
      <c r="A2560" s="5">
        <v>2584</v>
      </c>
      <c r="B2560" s="7">
        <v>1</v>
      </c>
      <c r="C2560" s="5">
        <v>9</v>
      </c>
      <c r="D2560" s="5">
        <v>1998</v>
      </c>
      <c r="E2560" s="4">
        <v>36039</v>
      </c>
      <c r="F2560" t="s">
        <v>2533</v>
      </c>
      <c r="G2560" s="3">
        <v>19000000</v>
      </c>
      <c r="H2560" s="3">
        <v>8123860</v>
      </c>
      <c r="I2560" s="3">
        <v>8123860</v>
      </c>
    </row>
    <row r="2561" spans="1:9" x14ac:dyDescent="0.2">
      <c r="A2561" s="5">
        <v>2585</v>
      </c>
      <c r="B2561" s="7">
        <v>3</v>
      </c>
      <c r="C2561" s="5">
        <v>4</v>
      </c>
      <c r="D2561" s="5">
        <v>2011</v>
      </c>
      <c r="E2561" s="4">
        <v>40636</v>
      </c>
      <c r="F2561" t="s">
        <v>2534</v>
      </c>
      <c r="G2561" s="3">
        <v>19000000</v>
      </c>
      <c r="H2561" s="3">
        <v>6928068</v>
      </c>
      <c r="I2561" s="3">
        <v>7576604</v>
      </c>
    </row>
    <row r="2562" spans="1:9" x14ac:dyDescent="0.2">
      <c r="A2562" s="5">
        <v>2586</v>
      </c>
      <c r="B2562" s="7">
        <v>9</v>
      </c>
      <c r="C2562" s="5">
        <v>28</v>
      </c>
      <c r="D2562" s="5">
        <v>2012</v>
      </c>
      <c r="E2562" s="4">
        <v>41738</v>
      </c>
      <c r="F2562" t="s">
        <v>2535</v>
      </c>
      <c r="G2562" s="3">
        <v>19000000</v>
      </c>
      <c r="H2562" s="3">
        <v>5310554</v>
      </c>
      <c r="I2562" s="3">
        <v>5714913</v>
      </c>
    </row>
    <row r="2563" spans="1:9" x14ac:dyDescent="0.2">
      <c r="A2563" s="5">
        <v>2587</v>
      </c>
      <c r="B2563" s="7">
        <v>1</v>
      </c>
      <c r="C2563" s="5">
        <v>1</v>
      </c>
      <c r="D2563" s="5">
        <v>1964</v>
      </c>
      <c r="E2563" s="4">
        <v>23377</v>
      </c>
      <c r="F2563" t="s">
        <v>2536</v>
      </c>
      <c r="G2563" s="3">
        <v>19000000</v>
      </c>
      <c r="H2563" s="3">
        <v>4750000</v>
      </c>
      <c r="I2563" s="3">
        <v>4750000</v>
      </c>
    </row>
    <row r="2564" spans="1:9" x14ac:dyDescent="0.2">
      <c r="A2564" s="5">
        <v>2588</v>
      </c>
      <c r="B2564" s="7">
        <v>11</v>
      </c>
      <c r="C2564" s="5">
        <v>24</v>
      </c>
      <c r="D2564" s="5">
        <v>1993</v>
      </c>
      <c r="E2564" s="4">
        <v>34679</v>
      </c>
      <c r="F2564" t="s">
        <v>2537</v>
      </c>
      <c r="G2564" s="3">
        <v>19000000</v>
      </c>
      <c r="H2564" s="3">
        <v>2119994</v>
      </c>
      <c r="I2564" s="3">
        <v>2119994</v>
      </c>
    </row>
    <row r="2565" spans="1:9" x14ac:dyDescent="0.2">
      <c r="A2565" s="5">
        <v>2589</v>
      </c>
      <c r="B2565" s="7">
        <v>8</v>
      </c>
      <c r="C2565" s="5">
        <v>16</v>
      </c>
      <c r="D2565" s="5">
        <v>1996</v>
      </c>
      <c r="E2565" s="4">
        <v>35528</v>
      </c>
      <c r="F2565" t="s">
        <v>2538</v>
      </c>
      <c r="G2565" s="3">
        <v>19000000</v>
      </c>
      <c r="H2565" s="3">
        <v>1353824</v>
      </c>
      <c r="I2565" s="3">
        <v>1353824</v>
      </c>
    </row>
    <row r="2566" spans="1:9" x14ac:dyDescent="0.2">
      <c r="A2566" s="5">
        <v>2590</v>
      </c>
      <c r="B2566" s="7">
        <v>12</v>
      </c>
      <c r="C2566" s="5">
        <v>31</v>
      </c>
      <c r="D2566" s="5">
        <v>2013</v>
      </c>
      <c r="E2566" s="4">
        <v>42197</v>
      </c>
      <c r="F2566" t="s">
        <v>2539</v>
      </c>
      <c r="G2566" s="3">
        <v>19000000</v>
      </c>
      <c r="H2566">
        <v>0</v>
      </c>
      <c r="I2566">
        <v>0</v>
      </c>
    </row>
    <row r="2567" spans="1:9" x14ac:dyDescent="0.2">
      <c r="A2567" s="5">
        <v>2591</v>
      </c>
      <c r="B2567" s="7">
        <v>6</v>
      </c>
      <c r="C2567" s="5">
        <v>24</v>
      </c>
      <c r="D2567" s="5">
        <v>2005</v>
      </c>
      <c r="E2567" s="4">
        <v>39057</v>
      </c>
      <c r="F2567" t="s">
        <v>2540</v>
      </c>
      <c r="G2567" s="3">
        <v>18975000</v>
      </c>
      <c r="H2567" s="3">
        <v>20700082</v>
      </c>
      <c r="I2567" s="3">
        <v>47751015</v>
      </c>
    </row>
    <row r="2568" spans="1:9" x14ac:dyDescent="0.2">
      <c r="A2568" s="5">
        <v>2592</v>
      </c>
      <c r="B2568" s="7">
        <v>12</v>
      </c>
      <c r="C2568" s="5">
        <v>15</v>
      </c>
      <c r="D2568" s="5">
        <v>2006</v>
      </c>
      <c r="E2568" s="4">
        <v>39153</v>
      </c>
      <c r="F2568" t="s">
        <v>2541</v>
      </c>
      <c r="G2568" s="3">
        <v>18900000</v>
      </c>
      <c r="H2568" s="3">
        <v>320700</v>
      </c>
      <c r="I2568" s="3">
        <v>26063572</v>
      </c>
    </row>
    <row r="2569" spans="1:9" x14ac:dyDescent="0.2">
      <c r="A2569" s="5">
        <v>2593</v>
      </c>
      <c r="B2569" s="7">
        <v>4</v>
      </c>
      <c r="C2569" s="5">
        <v>15</v>
      </c>
      <c r="D2569" s="5">
        <v>2005</v>
      </c>
      <c r="E2569" s="4">
        <v>38780</v>
      </c>
      <c r="F2569" t="s">
        <v>2542</v>
      </c>
      <c r="G2569" s="3">
        <v>18500000</v>
      </c>
      <c r="H2569" s="3">
        <v>65233369</v>
      </c>
      <c r="I2569" s="3">
        <v>109175673</v>
      </c>
    </row>
    <row r="2570" spans="1:9" x14ac:dyDescent="0.2">
      <c r="A2570" s="5">
        <v>2594</v>
      </c>
      <c r="B2570" s="7">
        <v>12</v>
      </c>
      <c r="C2570" s="5">
        <v>6</v>
      </c>
      <c r="D2570" s="5">
        <v>2002</v>
      </c>
      <c r="E2570" s="4">
        <v>37419</v>
      </c>
      <c r="F2570" t="s">
        <v>2543</v>
      </c>
      <c r="G2570" s="3">
        <v>18500000</v>
      </c>
      <c r="H2570" s="3">
        <v>22498520</v>
      </c>
      <c r="I2570" s="3">
        <v>32531759</v>
      </c>
    </row>
    <row r="2571" spans="1:9" x14ac:dyDescent="0.2">
      <c r="A2571" s="5">
        <v>2595</v>
      </c>
      <c r="B2571" s="7">
        <v>10</v>
      </c>
      <c r="C2571" s="5">
        <v>2</v>
      </c>
      <c r="D2571" s="5">
        <v>2009</v>
      </c>
      <c r="E2571" s="4">
        <v>39854</v>
      </c>
      <c r="F2571" t="s">
        <v>2544</v>
      </c>
      <c r="G2571" s="3">
        <v>18500000</v>
      </c>
      <c r="H2571" s="3">
        <v>18451251</v>
      </c>
      <c r="I2571" s="3">
        <v>32679264</v>
      </c>
    </row>
    <row r="2572" spans="1:9" x14ac:dyDescent="0.2">
      <c r="A2572" s="5">
        <v>2596</v>
      </c>
      <c r="B2572" s="7">
        <v>5</v>
      </c>
      <c r="C2572" s="5">
        <v>22</v>
      </c>
      <c r="D2572" s="5">
        <v>1998</v>
      </c>
      <c r="E2572" s="4">
        <v>36438</v>
      </c>
      <c r="F2572" t="s">
        <v>2545</v>
      </c>
      <c r="G2572" s="3">
        <v>18500000</v>
      </c>
      <c r="H2572" s="3">
        <v>10680275</v>
      </c>
      <c r="I2572" s="3">
        <v>13711903</v>
      </c>
    </row>
    <row r="2573" spans="1:9" x14ac:dyDescent="0.2">
      <c r="A2573" s="5">
        <v>2597</v>
      </c>
      <c r="B2573" s="7">
        <v>7</v>
      </c>
      <c r="C2573" s="5">
        <v>4</v>
      </c>
      <c r="D2573" s="5">
        <v>2008</v>
      </c>
      <c r="E2573" s="4">
        <v>39545</v>
      </c>
      <c r="F2573" t="s">
        <v>2546</v>
      </c>
      <c r="G2573" s="3">
        <v>18500000</v>
      </c>
      <c r="H2573" s="3">
        <v>6198883</v>
      </c>
      <c r="I2573" s="3">
        <v>33954018</v>
      </c>
    </row>
    <row r="2574" spans="1:9" x14ac:dyDescent="0.2">
      <c r="A2574" s="5">
        <v>2598</v>
      </c>
      <c r="B2574" s="7">
        <v>2</v>
      </c>
      <c r="C2574" s="5">
        <v>2</v>
      </c>
      <c r="D2574" s="5">
        <v>2001</v>
      </c>
      <c r="E2574" s="4">
        <v>36924</v>
      </c>
      <c r="F2574" t="s">
        <v>2547</v>
      </c>
      <c r="G2574" s="3">
        <v>18500000</v>
      </c>
      <c r="H2574" s="3">
        <v>4221341</v>
      </c>
      <c r="I2574" s="3">
        <v>4221341</v>
      </c>
    </row>
    <row r="2575" spans="1:9" x14ac:dyDescent="0.2">
      <c r="A2575" s="5">
        <v>2599</v>
      </c>
      <c r="B2575" s="7">
        <v>5</v>
      </c>
      <c r="C2575" s="5">
        <v>9</v>
      </c>
      <c r="D2575" s="5">
        <v>2014</v>
      </c>
      <c r="E2575" s="4">
        <v>41887</v>
      </c>
      <c r="F2575" t="s">
        <v>2548</v>
      </c>
      <c r="G2575" s="3">
        <v>18000000</v>
      </c>
      <c r="H2575" s="3">
        <v>150086800</v>
      </c>
      <c r="I2575" s="3">
        <v>270944428</v>
      </c>
    </row>
    <row r="2576" spans="1:9" x14ac:dyDescent="0.2">
      <c r="A2576" s="5">
        <v>2600</v>
      </c>
      <c r="B2576" s="7">
        <v>11</v>
      </c>
      <c r="C2576" s="5">
        <v>3</v>
      </c>
      <c r="D2576" s="5">
        <v>2006</v>
      </c>
      <c r="E2576" s="4">
        <v>38787</v>
      </c>
      <c r="F2576" t="s">
        <v>2549</v>
      </c>
      <c r="G2576" s="3">
        <v>18000000</v>
      </c>
      <c r="H2576" s="3">
        <v>128505958</v>
      </c>
      <c r="I2576" s="3">
        <v>261443242</v>
      </c>
    </row>
    <row r="2577" spans="1:9" x14ac:dyDescent="0.2">
      <c r="A2577" s="5">
        <v>2601</v>
      </c>
      <c r="B2577" s="7">
        <v>7</v>
      </c>
      <c r="C2577" s="5">
        <v>29</v>
      </c>
      <c r="D2577" s="5">
        <v>1994</v>
      </c>
      <c r="E2577" s="4">
        <v>35192</v>
      </c>
      <c r="F2577" t="s">
        <v>2550</v>
      </c>
      <c r="G2577" s="3">
        <v>18000000</v>
      </c>
      <c r="H2577" s="3">
        <v>119920129</v>
      </c>
      <c r="I2577" s="3">
        <v>351620129</v>
      </c>
    </row>
    <row r="2578" spans="1:9" x14ac:dyDescent="0.2">
      <c r="A2578" s="5">
        <v>2602</v>
      </c>
      <c r="B2578" s="7">
        <v>6</v>
      </c>
      <c r="C2578" s="5">
        <v>3</v>
      </c>
      <c r="D2578" s="5">
        <v>1988</v>
      </c>
      <c r="E2578" s="4">
        <v>32208</v>
      </c>
      <c r="F2578" t="s">
        <v>2551</v>
      </c>
      <c r="G2578" s="3">
        <v>18000000</v>
      </c>
      <c r="H2578" s="3">
        <v>114968774</v>
      </c>
      <c r="I2578" s="3">
        <v>151668774</v>
      </c>
    </row>
    <row r="2579" spans="1:9" x14ac:dyDescent="0.2">
      <c r="A2579" s="5">
        <v>2603</v>
      </c>
      <c r="B2579" s="7">
        <v>7</v>
      </c>
      <c r="C2579" s="5">
        <v>13</v>
      </c>
      <c r="D2579" s="5">
        <v>2001</v>
      </c>
      <c r="E2579" s="4">
        <v>37263</v>
      </c>
      <c r="F2579" t="s">
        <v>2552</v>
      </c>
      <c r="G2579" s="3">
        <v>18000000</v>
      </c>
      <c r="H2579" s="3">
        <v>96493426</v>
      </c>
      <c r="I2579" s="3">
        <v>141809235</v>
      </c>
    </row>
    <row r="2580" spans="1:9" x14ac:dyDescent="0.2">
      <c r="A2580" s="5">
        <v>2604</v>
      </c>
      <c r="B2580" s="7">
        <v>4</v>
      </c>
      <c r="C2580" s="5">
        <v>30</v>
      </c>
      <c r="D2580" s="5">
        <v>2004</v>
      </c>
      <c r="E2580" s="4">
        <v>38872</v>
      </c>
      <c r="F2580" t="s">
        <v>2553</v>
      </c>
      <c r="G2580" s="3">
        <v>18000000</v>
      </c>
      <c r="H2580" s="3">
        <v>86047227</v>
      </c>
      <c r="I2580" s="3">
        <v>130953026</v>
      </c>
    </row>
    <row r="2581" spans="1:9" x14ac:dyDescent="0.2">
      <c r="A2581" s="5">
        <v>2605</v>
      </c>
      <c r="B2581" s="7">
        <v>6</v>
      </c>
      <c r="C2581" s="5">
        <v>1</v>
      </c>
      <c r="D2581" s="5">
        <v>1984</v>
      </c>
      <c r="E2581" s="4">
        <v>30687</v>
      </c>
      <c r="F2581" t="s">
        <v>2554</v>
      </c>
      <c r="G2581" s="3">
        <v>18000000</v>
      </c>
      <c r="H2581" s="3">
        <v>76471046</v>
      </c>
      <c r="I2581" s="3">
        <v>87000000</v>
      </c>
    </row>
    <row r="2582" spans="1:9" x14ac:dyDescent="0.2">
      <c r="A2582" s="5">
        <v>2606</v>
      </c>
      <c r="B2582" s="7">
        <v>9</v>
      </c>
      <c r="C2582" s="5">
        <v>9</v>
      </c>
      <c r="D2582" s="5">
        <v>2005</v>
      </c>
      <c r="E2582" s="4">
        <v>38604</v>
      </c>
      <c r="F2582" t="s">
        <v>2555</v>
      </c>
      <c r="G2582" s="3">
        <v>18000000</v>
      </c>
      <c r="H2582" s="3">
        <v>75072454</v>
      </c>
      <c r="I2582" s="3">
        <v>144529078</v>
      </c>
    </row>
    <row r="2583" spans="1:9" x14ac:dyDescent="0.2">
      <c r="A2583" s="5">
        <v>2607</v>
      </c>
      <c r="B2583" s="7">
        <v>12</v>
      </c>
      <c r="C2583" s="5">
        <v>10</v>
      </c>
      <c r="D2583" s="5">
        <v>1999</v>
      </c>
      <c r="E2583" s="4">
        <v>36445</v>
      </c>
      <c r="F2583" t="s">
        <v>2556</v>
      </c>
      <c r="G2583" s="3">
        <v>18000000</v>
      </c>
      <c r="H2583" s="3">
        <v>65535067</v>
      </c>
      <c r="I2583" s="3">
        <v>92935067</v>
      </c>
    </row>
    <row r="2584" spans="1:9" x14ac:dyDescent="0.2">
      <c r="A2584" s="5">
        <v>2608</v>
      </c>
      <c r="B2584" s="7">
        <v>2</v>
      </c>
      <c r="C2584" s="5">
        <v>6</v>
      </c>
      <c r="D2584" s="5">
        <v>2004</v>
      </c>
      <c r="E2584" s="4">
        <v>38140</v>
      </c>
      <c r="F2584" t="s">
        <v>2557</v>
      </c>
      <c r="G2584" s="3">
        <v>18000000</v>
      </c>
      <c r="H2584" s="3">
        <v>65070412</v>
      </c>
      <c r="I2584" s="3">
        <v>65842412</v>
      </c>
    </row>
    <row r="2585" spans="1:9" x14ac:dyDescent="0.2">
      <c r="A2585" s="5">
        <v>2609</v>
      </c>
      <c r="B2585" s="7">
        <v>12</v>
      </c>
      <c r="C2585" s="5">
        <v>16</v>
      </c>
      <c r="D2585" s="5">
        <v>2005</v>
      </c>
      <c r="E2585" s="4">
        <v>38819</v>
      </c>
      <c r="F2585" t="s">
        <v>2558</v>
      </c>
      <c r="G2585" s="3">
        <v>18000000</v>
      </c>
      <c r="H2585" s="3">
        <v>60062868</v>
      </c>
      <c r="I2585" s="3">
        <v>92357499</v>
      </c>
    </row>
    <row r="2586" spans="1:9" x14ac:dyDescent="0.2">
      <c r="A2586" s="5">
        <v>2610</v>
      </c>
      <c r="B2586" s="7">
        <v>11</v>
      </c>
      <c r="C2586" s="5">
        <v>26</v>
      </c>
      <c r="D2586" s="5">
        <v>2003</v>
      </c>
      <c r="E2586" s="4">
        <v>38394</v>
      </c>
      <c r="F2586" t="s">
        <v>2559</v>
      </c>
      <c r="G2586" s="3">
        <v>18000000</v>
      </c>
      <c r="H2586" s="3">
        <v>60060328</v>
      </c>
      <c r="I2586" s="3">
        <v>77147031</v>
      </c>
    </row>
    <row r="2587" spans="1:9" x14ac:dyDescent="0.2">
      <c r="A2587" s="5">
        <v>2611</v>
      </c>
      <c r="B2587" s="7">
        <v>6</v>
      </c>
      <c r="C2587" s="5">
        <v>12</v>
      </c>
      <c r="D2587" s="5">
        <v>1987</v>
      </c>
      <c r="E2587" s="4">
        <v>32117</v>
      </c>
      <c r="F2587" t="s">
        <v>2560</v>
      </c>
      <c r="G2587" s="3">
        <v>18000000</v>
      </c>
      <c r="H2587" s="3">
        <v>59735548</v>
      </c>
      <c r="I2587" s="3">
        <v>98267558</v>
      </c>
    </row>
    <row r="2588" spans="1:9" x14ac:dyDescent="0.2">
      <c r="A2588" s="5">
        <v>2612</v>
      </c>
      <c r="B2588" s="7">
        <v>3</v>
      </c>
      <c r="C2588" s="5">
        <v>25</v>
      </c>
      <c r="D2588" s="5">
        <v>2016</v>
      </c>
      <c r="E2588" s="4">
        <v>43103</v>
      </c>
      <c r="F2588" t="s">
        <v>2561</v>
      </c>
      <c r="G2588" s="3">
        <v>18000000</v>
      </c>
      <c r="H2588" s="3">
        <v>59689605</v>
      </c>
      <c r="I2588" s="3">
        <v>91651878</v>
      </c>
    </row>
    <row r="2589" spans="1:9" x14ac:dyDescent="0.2">
      <c r="A2589" s="5">
        <v>2613</v>
      </c>
      <c r="B2589" s="7">
        <v>9</v>
      </c>
      <c r="C2589" s="5">
        <v>11</v>
      </c>
      <c r="D2589" s="5">
        <v>2015</v>
      </c>
      <c r="E2589" s="4">
        <v>42317</v>
      </c>
      <c r="F2589" t="s">
        <v>2562</v>
      </c>
      <c r="G2589" s="3">
        <v>18000000</v>
      </c>
      <c r="H2589" s="3">
        <v>57017904</v>
      </c>
      <c r="I2589" s="3">
        <v>60264805</v>
      </c>
    </row>
    <row r="2590" spans="1:9" x14ac:dyDescent="0.2">
      <c r="A2590" s="5">
        <v>2614</v>
      </c>
      <c r="B2590" s="7">
        <v>5</v>
      </c>
      <c r="C2590" s="5">
        <v>2</v>
      </c>
      <c r="D2590" s="5">
        <v>1997</v>
      </c>
      <c r="E2590" s="4">
        <v>35466</v>
      </c>
      <c r="F2590" t="s">
        <v>2563</v>
      </c>
      <c r="G2590" s="3">
        <v>18000000</v>
      </c>
      <c r="H2590" s="3">
        <v>53883989</v>
      </c>
      <c r="I2590" s="3">
        <v>67683989</v>
      </c>
    </row>
    <row r="2591" spans="1:9" x14ac:dyDescent="0.2">
      <c r="A2591" s="5">
        <v>2615</v>
      </c>
      <c r="B2591" s="7">
        <v>3</v>
      </c>
      <c r="C2591" s="5">
        <v>25</v>
      </c>
      <c r="D2591" s="5">
        <v>2011</v>
      </c>
      <c r="E2591" s="4">
        <v>41277</v>
      </c>
      <c r="F2591" t="s">
        <v>2564</v>
      </c>
      <c r="G2591" s="3">
        <v>18000000</v>
      </c>
      <c r="H2591" s="3">
        <v>52698535</v>
      </c>
      <c r="I2591" s="3">
        <v>73695194</v>
      </c>
    </row>
    <row r="2592" spans="1:9" x14ac:dyDescent="0.2">
      <c r="A2592" s="5">
        <v>2616</v>
      </c>
      <c r="B2592" s="7">
        <v>9</v>
      </c>
      <c r="C2592" s="5">
        <v>19</v>
      </c>
      <c r="D2592" s="5">
        <v>1984</v>
      </c>
      <c r="E2592" s="4">
        <v>31237</v>
      </c>
      <c r="F2592" t="s">
        <v>2565</v>
      </c>
      <c r="G2592" s="3">
        <v>18000000</v>
      </c>
      <c r="H2592" s="3">
        <v>51973029</v>
      </c>
      <c r="I2592" s="3">
        <v>51973029</v>
      </c>
    </row>
    <row r="2593" spans="1:9" x14ac:dyDescent="0.2">
      <c r="A2593" s="5">
        <v>2617</v>
      </c>
      <c r="B2593" s="7">
        <v>4</v>
      </c>
      <c r="C2593" s="5">
        <v>11</v>
      </c>
      <c r="D2593" s="5">
        <v>2008</v>
      </c>
      <c r="E2593" s="4">
        <v>39756</v>
      </c>
      <c r="F2593" t="s">
        <v>2566</v>
      </c>
      <c r="G2593" s="3">
        <v>18000000</v>
      </c>
      <c r="H2593" s="3">
        <v>43869350</v>
      </c>
      <c r="I2593" s="3">
        <v>57193655</v>
      </c>
    </row>
    <row r="2594" spans="1:9" x14ac:dyDescent="0.2">
      <c r="A2594" s="5">
        <v>2618</v>
      </c>
      <c r="B2594" s="7">
        <v>4</v>
      </c>
      <c r="C2594" s="5">
        <v>8</v>
      </c>
      <c r="D2594" s="5">
        <v>2011</v>
      </c>
      <c r="E2594" s="4">
        <v>40759</v>
      </c>
      <c r="F2594" t="s">
        <v>2567</v>
      </c>
      <c r="G2594" s="3">
        <v>18000000</v>
      </c>
      <c r="H2594" s="3">
        <v>43853424</v>
      </c>
      <c r="I2594" s="3">
        <v>47158652</v>
      </c>
    </row>
    <row r="2595" spans="1:9" x14ac:dyDescent="0.2">
      <c r="A2595" s="5">
        <v>2619</v>
      </c>
      <c r="B2595" s="7">
        <v>9</v>
      </c>
      <c r="C2595" s="5">
        <v>26</v>
      </c>
      <c r="D2595" s="5">
        <v>2003</v>
      </c>
      <c r="E2595" s="4">
        <v>38392</v>
      </c>
      <c r="F2595" t="s">
        <v>2568</v>
      </c>
      <c r="G2595" s="3">
        <v>18000000</v>
      </c>
      <c r="H2595" s="3">
        <v>43601508</v>
      </c>
      <c r="I2595" s="3">
        <v>57490024</v>
      </c>
    </row>
    <row r="2596" spans="1:9" x14ac:dyDescent="0.2">
      <c r="A2596" s="5">
        <v>2620</v>
      </c>
      <c r="B2596" s="7">
        <v>10</v>
      </c>
      <c r="C2596" s="5">
        <v>17</v>
      </c>
      <c r="D2596" s="5">
        <v>2014</v>
      </c>
      <c r="E2596" s="4">
        <v>42134</v>
      </c>
      <c r="F2596" t="s">
        <v>2569</v>
      </c>
      <c r="G2596" s="3">
        <v>18000000</v>
      </c>
      <c r="H2596" s="3">
        <v>42340598</v>
      </c>
      <c r="I2596" s="3">
        <v>103215094</v>
      </c>
    </row>
    <row r="2597" spans="1:9" x14ac:dyDescent="0.2">
      <c r="A2597" s="5">
        <v>2621</v>
      </c>
      <c r="B2597" s="7">
        <v>10</v>
      </c>
      <c r="C2597" s="5">
        <v>10</v>
      </c>
      <c r="D2597" s="5">
        <v>1986</v>
      </c>
      <c r="E2597" s="4">
        <v>31695</v>
      </c>
      <c r="F2597" t="s">
        <v>2570</v>
      </c>
      <c r="G2597" s="3">
        <v>18000000</v>
      </c>
      <c r="H2597" s="3">
        <v>41382841</v>
      </c>
      <c r="I2597" s="3">
        <v>41382841</v>
      </c>
    </row>
    <row r="2598" spans="1:9" x14ac:dyDescent="0.2">
      <c r="A2598" s="5">
        <v>2622</v>
      </c>
      <c r="B2598" s="7">
        <v>12</v>
      </c>
      <c r="C2598" s="5">
        <v>26</v>
      </c>
      <c r="D2598" s="5">
        <v>2001</v>
      </c>
      <c r="E2598" s="4">
        <v>37664</v>
      </c>
      <c r="F2598" t="s">
        <v>2571</v>
      </c>
      <c r="G2598" s="3">
        <v>18000000</v>
      </c>
      <c r="H2598" s="3">
        <v>41300105</v>
      </c>
      <c r="I2598" s="3">
        <v>41300105</v>
      </c>
    </row>
    <row r="2599" spans="1:9" x14ac:dyDescent="0.2">
      <c r="A2599" s="5">
        <v>2623</v>
      </c>
      <c r="B2599" s="7">
        <v>1</v>
      </c>
      <c r="C2599" s="5">
        <v>11</v>
      </c>
      <c r="D2599" s="5">
        <v>2002</v>
      </c>
      <c r="E2599" s="4">
        <v>37561</v>
      </c>
      <c r="F2599" t="s">
        <v>2572</v>
      </c>
      <c r="G2599" s="3">
        <v>18000000</v>
      </c>
      <c r="H2599" s="3">
        <v>41059716</v>
      </c>
      <c r="I2599" s="3">
        <v>43308707</v>
      </c>
    </row>
    <row r="2600" spans="1:9" x14ac:dyDescent="0.2">
      <c r="A2600" s="5">
        <v>2624</v>
      </c>
      <c r="B2600" s="7">
        <v>7</v>
      </c>
      <c r="C2600" s="5">
        <v>26</v>
      </c>
      <c r="D2600" s="5">
        <v>2013</v>
      </c>
      <c r="E2600" s="4">
        <v>42042</v>
      </c>
      <c r="F2600" t="s">
        <v>2573</v>
      </c>
      <c r="G2600" s="3">
        <v>18000000</v>
      </c>
      <c r="H2600" s="3">
        <v>33404871</v>
      </c>
      <c r="I2600" s="3">
        <v>102912961</v>
      </c>
    </row>
    <row r="2601" spans="1:9" x14ac:dyDescent="0.2">
      <c r="A2601" s="5">
        <v>2625</v>
      </c>
      <c r="B2601" s="7">
        <v>4</v>
      </c>
      <c r="C2601" s="5">
        <v>28</v>
      </c>
      <c r="D2601" s="5">
        <v>2006</v>
      </c>
      <c r="E2601" s="4">
        <v>39542</v>
      </c>
      <c r="F2601" t="s">
        <v>2574</v>
      </c>
      <c r="G2601" s="3">
        <v>18000000</v>
      </c>
      <c r="H2601" s="3">
        <v>31567134</v>
      </c>
      <c r="I2601" s="3">
        <v>77635035</v>
      </c>
    </row>
    <row r="2602" spans="1:9" x14ac:dyDescent="0.2">
      <c r="A2602" s="5">
        <v>2627</v>
      </c>
      <c r="B2602" s="7">
        <v>12</v>
      </c>
      <c r="C2602" s="5">
        <v>5</v>
      </c>
      <c r="D2602" s="5">
        <v>2003</v>
      </c>
      <c r="E2602" s="4">
        <v>37753</v>
      </c>
      <c r="F2602" t="s">
        <v>2575</v>
      </c>
      <c r="G2602" s="3">
        <v>18000000</v>
      </c>
      <c r="H2602" s="3">
        <v>30272254</v>
      </c>
      <c r="I2602" s="3">
        <v>62646763</v>
      </c>
    </row>
    <row r="2603" spans="1:9" x14ac:dyDescent="0.2">
      <c r="A2603" s="5">
        <v>2628</v>
      </c>
      <c r="B2603" s="7">
        <v>10</v>
      </c>
      <c r="C2603" s="5">
        <v>14</v>
      </c>
      <c r="D2603" s="5">
        <v>2005</v>
      </c>
      <c r="E2603" s="4">
        <v>38758</v>
      </c>
      <c r="F2603" t="s">
        <v>2576</v>
      </c>
      <c r="G2603" s="3">
        <v>18000000</v>
      </c>
      <c r="H2603" s="3">
        <v>29511112</v>
      </c>
      <c r="I2603" s="3">
        <v>37048526</v>
      </c>
    </row>
    <row r="2604" spans="1:9" x14ac:dyDescent="0.2">
      <c r="A2604" s="5">
        <v>2629</v>
      </c>
      <c r="B2604" s="7">
        <v>5</v>
      </c>
      <c r="C2604" s="5">
        <v>24</v>
      </c>
      <c r="D2604" s="5">
        <v>1996</v>
      </c>
      <c r="E2604" s="4">
        <v>35769</v>
      </c>
      <c r="F2604" t="s">
        <v>2577</v>
      </c>
      <c r="G2604" s="3">
        <v>18000000</v>
      </c>
      <c r="H2604" s="3">
        <v>26936265</v>
      </c>
      <c r="I2604" s="3">
        <v>26936265</v>
      </c>
    </row>
    <row r="2605" spans="1:9" x14ac:dyDescent="0.2">
      <c r="A2605" s="5">
        <v>2630</v>
      </c>
      <c r="B2605" s="7">
        <v>8</v>
      </c>
      <c r="C2605" s="5">
        <v>7</v>
      </c>
      <c r="D2605" s="5">
        <v>2015</v>
      </c>
      <c r="E2605" s="4">
        <v>42193</v>
      </c>
      <c r="F2605" t="s">
        <v>2578</v>
      </c>
      <c r="G2605" s="3">
        <v>18000000</v>
      </c>
      <c r="H2605" s="3">
        <v>26822144</v>
      </c>
      <c r="I2605" s="3">
        <v>41148679</v>
      </c>
    </row>
    <row r="2606" spans="1:9" x14ac:dyDescent="0.2">
      <c r="A2606" s="5">
        <v>2631</v>
      </c>
      <c r="B2606" s="7">
        <v>12</v>
      </c>
      <c r="C2606" s="5">
        <v>13</v>
      </c>
      <c r="D2606" s="5">
        <v>1989</v>
      </c>
      <c r="E2606" s="4">
        <v>32885</v>
      </c>
      <c r="F2606" t="s">
        <v>2579</v>
      </c>
      <c r="G2606" s="3">
        <v>18000000</v>
      </c>
      <c r="H2606" s="3">
        <v>26593580</v>
      </c>
      <c r="I2606" s="3">
        <v>26593580</v>
      </c>
    </row>
    <row r="2607" spans="1:9" x14ac:dyDescent="0.2">
      <c r="A2607" s="5">
        <v>2632</v>
      </c>
      <c r="B2607" s="7">
        <v>6</v>
      </c>
      <c r="C2607" s="5">
        <v>29</v>
      </c>
      <c r="D2607" s="5">
        <v>1984</v>
      </c>
      <c r="E2607" s="4">
        <v>31538</v>
      </c>
      <c r="F2607" t="s">
        <v>2580</v>
      </c>
      <c r="G2607" s="3">
        <v>18000000</v>
      </c>
      <c r="H2607" s="3">
        <v>26400000</v>
      </c>
      <c r="I2607" s="3">
        <v>26400000</v>
      </c>
    </row>
    <row r="2608" spans="1:9" x14ac:dyDescent="0.2">
      <c r="A2608" s="5">
        <v>2633</v>
      </c>
      <c r="B2608" s="7">
        <v>11</v>
      </c>
      <c r="C2608" s="5">
        <v>13</v>
      </c>
      <c r="D2608" s="5">
        <v>2015</v>
      </c>
      <c r="E2608" s="4">
        <v>42380</v>
      </c>
      <c r="F2608" t="s">
        <v>2581</v>
      </c>
      <c r="G2608" s="3">
        <v>18000000</v>
      </c>
      <c r="H2608" s="3">
        <v>26302731</v>
      </c>
      <c r="I2608" s="3">
        <v>42167286</v>
      </c>
    </row>
    <row r="2609" spans="1:9" x14ac:dyDescent="0.2">
      <c r="A2609" s="5">
        <v>2634</v>
      </c>
      <c r="B2609" s="7">
        <v>6</v>
      </c>
      <c r="C2609" s="5">
        <v>24</v>
      </c>
      <c r="D2609" s="5">
        <v>1970</v>
      </c>
      <c r="E2609" s="4">
        <v>26273</v>
      </c>
      <c r="F2609" t="s">
        <v>2582</v>
      </c>
      <c r="G2609" s="3">
        <v>18000000</v>
      </c>
      <c r="H2609" s="3">
        <v>24911670</v>
      </c>
      <c r="I2609" s="3">
        <v>24911670</v>
      </c>
    </row>
    <row r="2610" spans="1:9" x14ac:dyDescent="0.2">
      <c r="A2610" s="5">
        <v>2635</v>
      </c>
      <c r="B2610" s="7">
        <v>4</v>
      </c>
      <c r="C2610" s="5">
        <v>10</v>
      </c>
      <c r="D2610" s="5">
        <v>2009</v>
      </c>
      <c r="E2610" s="4">
        <v>40090</v>
      </c>
      <c r="F2610" t="s">
        <v>2583</v>
      </c>
      <c r="G2610" s="3">
        <v>18000000</v>
      </c>
      <c r="H2610" s="3">
        <v>24007324</v>
      </c>
      <c r="I2610" s="3">
        <v>27148898</v>
      </c>
    </row>
    <row r="2611" spans="1:9" x14ac:dyDescent="0.2">
      <c r="A2611" s="5">
        <v>2636</v>
      </c>
      <c r="B2611" s="7">
        <v>11</v>
      </c>
      <c r="C2611" s="5">
        <v>14</v>
      </c>
      <c r="D2611" s="5">
        <v>1980</v>
      </c>
      <c r="E2611" s="4">
        <v>29628</v>
      </c>
      <c r="F2611" t="s">
        <v>2584</v>
      </c>
      <c r="G2611" s="3">
        <v>18000000</v>
      </c>
      <c r="H2611" s="3">
        <v>23380203</v>
      </c>
      <c r="I2611" s="3">
        <v>23380203</v>
      </c>
    </row>
    <row r="2612" spans="1:9" x14ac:dyDescent="0.2">
      <c r="A2612" s="5">
        <v>2637</v>
      </c>
      <c r="B2612" s="7">
        <v>9</v>
      </c>
      <c r="C2612" s="5">
        <v>18</v>
      </c>
      <c r="D2612" s="5">
        <v>2009</v>
      </c>
      <c r="E2612" s="4">
        <v>40338</v>
      </c>
      <c r="F2612" t="s">
        <v>2585</v>
      </c>
      <c r="G2612" s="3">
        <v>18000000</v>
      </c>
      <c r="H2612" s="3">
        <v>22965110</v>
      </c>
      <c r="I2612" s="3">
        <v>36133014</v>
      </c>
    </row>
    <row r="2613" spans="1:9" x14ac:dyDescent="0.2">
      <c r="A2613" s="5">
        <v>2638</v>
      </c>
      <c r="B2613" s="7">
        <v>9</v>
      </c>
      <c r="C2613" s="5">
        <v>25</v>
      </c>
      <c r="D2613" s="5">
        <v>2009</v>
      </c>
      <c r="E2613" s="4">
        <v>40552</v>
      </c>
      <c r="F2613" t="s">
        <v>2586</v>
      </c>
      <c r="G2613" s="3">
        <v>18000000</v>
      </c>
      <c r="H2613" s="3">
        <v>22455510</v>
      </c>
      <c r="I2613" s="3">
        <v>80227619</v>
      </c>
    </row>
    <row r="2614" spans="1:9" x14ac:dyDescent="0.2">
      <c r="A2614" s="5">
        <v>2639</v>
      </c>
      <c r="B2614" s="7">
        <v>4</v>
      </c>
      <c r="C2614" s="5">
        <v>28</v>
      </c>
      <c r="D2614" s="5">
        <v>2017</v>
      </c>
      <c r="E2614" s="4">
        <v>43559</v>
      </c>
      <c r="F2614" t="s">
        <v>2587</v>
      </c>
      <c r="G2614" s="3">
        <v>18000000</v>
      </c>
      <c r="H2614" s="3">
        <v>20497844</v>
      </c>
      <c r="I2614" s="3">
        <v>33907844</v>
      </c>
    </row>
    <row r="2615" spans="1:9" x14ac:dyDescent="0.2">
      <c r="A2615" s="5">
        <v>2640</v>
      </c>
      <c r="B2615" s="7">
        <v>12</v>
      </c>
      <c r="C2615" s="5">
        <v>4</v>
      </c>
      <c r="D2615" s="5">
        <v>1985</v>
      </c>
      <c r="E2615" s="4">
        <v>31149</v>
      </c>
      <c r="F2615" t="s">
        <v>2588</v>
      </c>
      <c r="G2615" s="3">
        <v>18000000</v>
      </c>
      <c r="H2615" s="3">
        <v>19739000</v>
      </c>
      <c r="I2615" s="3">
        <v>19739000</v>
      </c>
    </row>
    <row r="2616" spans="1:9" x14ac:dyDescent="0.2">
      <c r="A2616" s="5">
        <v>2641</v>
      </c>
      <c r="B2616" s="7">
        <v>11</v>
      </c>
      <c r="C2616" s="5">
        <v>5</v>
      </c>
      <c r="D2616" s="5">
        <v>2010</v>
      </c>
      <c r="E2616" s="4">
        <v>40309</v>
      </c>
      <c r="F2616" t="s">
        <v>2589</v>
      </c>
      <c r="G2616" s="3">
        <v>18000000</v>
      </c>
      <c r="H2616" s="3">
        <v>18335230</v>
      </c>
      <c r="I2616" s="3">
        <v>60217171</v>
      </c>
    </row>
    <row r="2617" spans="1:9" x14ac:dyDescent="0.2">
      <c r="A2617" s="5">
        <v>2642</v>
      </c>
      <c r="B2617" s="7">
        <v>5</v>
      </c>
      <c r="C2617" s="5">
        <v>19</v>
      </c>
      <c r="D2617" s="5">
        <v>2000</v>
      </c>
      <c r="E2617" s="4">
        <v>37077</v>
      </c>
      <c r="F2617" t="s">
        <v>2590</v>
      </c>
      <c r="G2617" s="3">
        <v>18000000</v>
      </c>
      <c r="H2617" s="3">
        <v>17266359</v>
      </c>
      <c r="I2617" s="3">
        <v>29934477</v>
      </c>
    </row>
    <row r="2618" spans="1:9" x14ac:dyDescent="0.2">
      <c r="A2618" s="5">
        <v>2643</v>
      </c>
      <c r="B2618" s="7">
        <v>5</v>
      </c>
      <c r="C2618" s="5">
        <v>12</v>
      </c>
      <c r="D2618" s="5">
        <v>2000</v>
      </c>
      <c r="E2618" s="4">
        <v>36865</v>
      </c>
      <c r="F2618" t="s">
        <v>2591</v>
      </c>
      <c r="G2618" s="3">
        <v>18000000</v>
      </c>
      <c r="H2618" s="3">
        <v>17200925</v>
      </c>
      <c r="I2618" s="3">
        <v>21361109</v>
      </c>
    </row>
    <row r="2619" spans="1:9" x14ac:dyDescent="0.2">
      <c r="A2619" s="5">
        <v>2644</v>
      </c>
      <c r="B2619" s="7">
        <v>1</v>
      </c>
      <c r="C2619" s="5">
        <v>15</v>
      </c>
      <c r="D2619" s="5">
        <v>2016</v>
      </c>
      <c r="E2619" s="4">
        <v>42795</v>
      </c>
      <c r="F2619" t="s">
        <v>2592</v>
      </c>
      <c r="G2619" s="3">
        <v>18000000</v>
      </c>
      <c r="H2619" s="3">
        <v>17062499</v>
      </c>
      <c r="I2619" s="3">
        <v>27392195</v>
      </c>
    </row>
    <row r="2620" spans="1:9" x14ac:dyDescent="0.2">
      <c r="A2620" s="5">
        <v>2645</v>
      </c>
      <c r="B2620" s="7">
        <v>2</v>
      </c>
      <c r="C2620" s="5">
        <v>6</v>
      </c>
      <c r="D2620" s="5">
        <v>2004</v>
      </c>
      <c r="E2620" s="4">
        <v>38140</v>
      </c>
      <c r="F2620" t="s">
        <v>2593</v>
      </c>
      <c r="G2620" s="3">
        <v>18000000</v>
      </c>
      <c r="H2620" s="3">
        <v>16703799</v>
      </c>
      <c r="I2620" s="3">
        <v>16959614</v>
      </c>
    </row>
    <row r="2621" spans="1:9" x14ac:dyDescent="0.2">
      <c r="A2621" s="5">
        <v>2646</v>
      </c>
      <c r="B2621" s="7">
        <v>8</v>
      </c>
      <c r="C2621" s="5">
        <v>16</v>
      </c>
      <c r="D2621" s="5">
        <v>2013</v>
      </c>
      <c r="E2621" s="4">
        <v>41737</v>
      </c>
      <c r="F2621" t="s">
        <v>2594</v>
      </c>
      <c r="G2621" s="3">
        <v>18000000</v>
      </c>
      <c r="H2621" s="3">
        <v>16131410</v>
      </c>
      <c r="I2621" s="3">
        <v>43402515</v>
      </c>
    </row>
    <row r="2622" spans="1:9" x14ac:dyDescent="0.2">
      <c r="A2622" s="5">
        <v>2647</v>
      </c>
      <c r="B2622" s="7">
        <v>10</v>
      </c>
      <c r="C2622" s="5">
        <v>26</v>
      </c>
      <c r="D2622" s="5">
        <v>2001</v>
      </c>
      <c r="E2622" s="4">
        <v>37662</v>
      </c>
      <c r="F2622" t="s">
        <v>2595</v>
      </c>
      <c r="G2622" s="3">
        <v>18000000</v>
      </c>
      <c r="H2622" s="3">
        <v>15652637</v>
      </c>
      <c r="I2622" s="3">
        <v>23889158</v>
      </c>
    </row>
    <row r="2623" spans="1:9" x14ac:dyDescent="0.2">
      <c r="A2623" s="5">
        <v>2648</v>
      </c>
      <c r="B2623" s="7">
        <v>1</v>
      </c>
      <c r="C2623" s="5">
        <v>8</v>
      </c>
      <c r="D2623" s="5">
        <v>2010</v>
      </c>
      <c r="E2623" s="4">
        <v>40391</v>
      </c>
      <c r="F2623" t="s">
        <v>2596</v>
      </c>
      <c r="G2623" s="3">
        <v>18000000</v>
      </c>
      <c r="H2623" s="3">
        <v>15285588</v>
      </c>
      <c r="I2623" s="3">
        <v>19685588</v>
      </c>
    </row>
    <row r="2624" spans="1:9" x14ac:dyDescent="0.2">
      <c r="A2624" s="5">
        <v>2649</v>
      </c>
      <c r="B2624" s="7">
        <v>7</v>
      </c>
      <c r="C2624" s="5">
        <v>25</v>
      </c>
      <c r="D2624" s="5">
        <v>2014</v>
      </c>
      <c r="E2624" s="4">
        <v>42376</v>
      </c>
      <c r="F2624" t="s">
        <v>2597</v>
      </c>
      <c r="G2624" s="3">
        <v>18000000</v>
      </c>
      <c r="H2624" s="3">
        <v>15160801</v>
      </c>
      <c r="I2624" s="3">
        <v>17360801</v>
      </c>
    </row>
    <row r="2625" spans="1:9" x14ac:dyDescent="0.2">
      <c r="A2625" s="5">
        <v>2650</v>
      </c>
      <c r="B2625" s="7">
        <v>7</v>
      </c>
      <c r="C2625" s="5">
        <v>10</v>
      </c>
      <c r="D2625" s="5">
        <v>2009</v>
      </c>
      <c r="E2625" s="4">
        <v>40093</v>
      </c>
      <c r="F2625" t="s">
        <v>2598</v>
      </c>
      <c r="G2625" s="3">
        <v>18000000</v>
      </c>
      <c r="H2625" s="3">
        <v>14800725</v>
      </c>
      <c r="I2625" s="3">
        <v>16382538</v>
      </c>
    </row>
    <row r="2626" spans="1:9" x14ac:dyDescent="0.2">
      <c r="A2626" s="5">
        <v>2651</v>
      </c>
      <c r="B2626" s="7">
        <v>7</v>
      </c>
      <c r="C2626" s="5">
        <v>24</v>
      </c>
      <c r="D2626" s="5">
        <v>1981</v>
      </c>
      <c r="E2626" s="4">
        <v>30292</v>
      </c>
      <c r="F2626" t="s">
        <v>2599</v>
      </c>
      <c r="G2626" s="3">
        <v>18000000</v>
      </c>
      <c r="H2626" s="3">
        <v>13747234</v>
      </c>
      <c r="I2626" s="3">
        <v>13747234</v>
      </c>
    </row>
    <row r="2627" spans="1:9" x14ac:dyDescent="0.2">
      <c r="A2627" s="5">
        <v>2652</v>
      </c>
      <c r="B2627" s="7">
        <v>3</v>
      </c>
      <c r="C2627" s="5">
        <v>30</v>
      </c>
      <c r="D2627" s="5">
        <v>2001</v>
      </c>
      <c r="E2627" s="4">
        <v>37775</v>
      </c>
      <c r="F2627" t="s">
        <v>2600</v>
      </c>
      <c r="G2627" s="3">
        <v>18000000</v>
      </c>
      <c r="H2627" s="3">
        <v>13491653</v>
      </c>
      <c r="I2627" s="3">
        <v>27491653</v>
      </c>
    </row>
    <row r="2628" spans="1:9" x14ac:dyDescent="0.2">
      <c r="A2628" s="5">
        <v>2653</v>
      </c>
      <c r="B2628" s="7">
        <v>5</v>
      </c>
      <c r="C2628" s="5">
        <v>22</v>
      </c>
      <c r="D2628" s="5">
        <v>1981</v>
      </c>
      <c r="E2628" s="4">
        <v>30229</v>
      </c>
      <c r="F2628" t="s">
        <v>2601</v>
      </c>
      <c r="G2628" s="3">
        <v>18000000</v>
      </c>
      <c r="H2628" s="3">
        <v>13400000</v>
      </c>
      <c r="I2628" s="3">
        <v>13400000</v>
      </c>
    </row>
    <row r="2629" spans="1:9" x14ac:dyDescent="0.2">
      <c r="A2629" s="5">
        <v>2654</v>
      </c>
      <c r="B2629" s="7">
        <v>1</v>
      </c>
      <c r="C2629" s="5">
        <v>31</v>
      </c>
      <c r="D2629" s="5">
        <v>2014</v>
      </c>
      <c r="E2629" s="4">
        <v>42552</v>
      </c>
      <c r="F2629" t="s">
        <v>2602</v>
      </c>
      <c r="G2629" s="3">
        <v>18000000</v>
      </c>
      <c r="H2629" s="3">
        <v>13371528</v>
      </c>
      <c r="I2629" s="3">
        <v>14189810</v>
      </c>
    </row>
    <row r="2630" spans="1:9" x14ac:dyDescent="0.2">
      <c r="A2630" s="5">
        <v>2655</v>
      </c>
      <c r="B2630" s="7">
        <v>8</v>
      </c>
      <c r="C2630" s="5">
        <v>30</v>
      </c>
      <c r="D2630" s="5">
        <v>2013</v>
      </c>
      <c r="E2630" s="4">
        <v>42163</v>
      </c>
      <c r="F2630" t="s">
        <v>2603</v>
      </c>
      <c r="G2630" s="3">
        <v>18000000</v>
      </c>
      <c r="H2630" s="3">
        <v>10501938</v>
      </c>
      <c r="I2630" s="3">
        <v>11813989</v>
      </c>
    </row>
    <row r="2631" spans="1:9" x14ac:dyDescent="0.2">
      <c r="A2631" s="5">
        <v>2656</v>
      </c>
      <c r="B2631" s="7">
        <v>9</v>
      </c>
      <c r="C2631" s="5">
        <v>26</v>
      </c>
      <c r="D2631" s="5">
        <v>1997</v>
      </c>
      <c r="E2631" s="4">
        <v>36200</v>
      </c>
      <c r="F2631" t="s">
        <v>2604</v>
      </c>
      <c r="G2631" s="3">
        <v>18000000</v>
      </c>
      <c r="H2631" s="3">
        <v>8038061</v>
      </c>
      <c r="I2631" s="3">
        <v>16011975</v>
      </c>
    </row>
    <row r="2632" spans="1:9" x14ac:dyDescent="0.2">
      <c r="A2632" s="5">
        <v>2657</v>
      </c>
      <c r="B2632" s="7">
        <v>10</v>
      </c>
      <c r="C2632" s="5">
        <v>15</v>
      </c>
      <c r="D2632" s="5">
        <v>2004</v>
      </c>
      <c r="E2632" s="4">
        <v>38421</v>
      </c>
      <c r="F2632" t="s">
        <v>2605</v>
      </c>
      <c r="G2632" s="3">
        <v>18000000</v>
      </c>
      <c r="H2632" s="3">
        <v>7739049</v>
      </c>
      <c r="I2632" s="3">
        <v>14488705</v>
      </c>
    </row>
    <row r="2633" spans="1:9" x14ac:dyDescent="0.2">
      <c r="A2633" s="5">
        <v>2658</v>
      </c>
      <c r="B2633" s="7">
        <v>3</v>
      </c>
      <c r="C2633" s="5">
        <v>22</v>
      </c>
      <c r="D2633" s="5">
        <v>1989</v>
      </c>
      <c r="E2633" s="4">
        <v>33149</v>
      </c>
      <c r="F2633" t="s">
        <v>2606</v>
      </c>
      <c r="G2633" s="3">
        <v>18000000</v>
      </c>
      <c r="H2633" s="3">
        <v>7190505</v>
      </c>
      <c r="I2633" s="3">
        <v>7190505</v>
      </c>
    </row>
    <row r="2634" spans="1:9" x14ac:dyDescent="0.2">
      <c r="A2634" s="5">
        <v>2659</v>
      </c>
      <c r="B2634" s="7">
        <v>2</v>
      </c>
      <c r="C2634" s="5">
        <v>21</v>
      </c>
      <c r="D2634" s="5">
        <v>1986</v>
      </c>
      <c r="E2634" s="4">
        <v>32022</v>
      </c>
      <c r="F2634" t="s">
        <v>2607</v>
      </c>
      <c r="G2634" s="3">
        <v>18000000</v>
      </c>
      <c r="H2634" s="3">
        <v>6734844</v>
      </c>
      <c r="I2634" s="3">
        <v>6734844</v>
      </c>
    </row>
    <row r="2635" spans="1:9" x14ac:dyDescent="0.2">
      <c r="A2635" s="5">
        <v>2660</v>
      </c>
      <c r="B2635" s="7">
        <v>1</v>
      </c>
      <c r="C2635" s="5">
        <v>15</v>
      </c>
      <c r="D2635" s="5">
        <v>2010</v>
      </c>
      <c r="E2635" s="4">
        <v>40603</v>
      </c>
      <c r="F2635" t="s">
        <v>2608</v>
      </c>
      <c r="G2635" s="3">
        <v>18000000</v>
      </c>
      <c r="H2635" s="3">
        <v>6617867</v>
      </c>
      <c r="I2635" s="3">
        <v>15696146</v>
      </c>
    </row>
    <row r="2636" spans="1:9" x14ac:dyDescent="0.2">
      <c r="A2636" s="5">
        <v>2661</v>
      </c>
      <c r="B2636" s="7">
        <v>6</v>
      </c>
      <c r="C2636" s="5">
        <v>26</v>
      </c>
      <c r="D2636" s="5">
        <v>1981</v>
      </c>
      <c r="E2636" s="4">
        <v>30353</v>
      </c>
      <c r="F2636" t="s">
        <v>2609</v>
      </c>
      <c r="G2636" s="3">
        <v>18000000</v>
      </c>
      <c r="H2636" s="3">
        <v>6000000</v>
      </c>
      <c r="I2636" s="3">
        <v>6000000</v>
      </c>
    </row>
    <row r="2637" spans="1:9" x14ac:dyDescent="0.2">
      <c r="A2637" s="5">
        <v>2662</v>
      </c>
      <c r="B2637" s="7">
        <v>9</v>
      </c>
      <c r="C2637" s="5">
        <v>30</v>
      </c>
      <c r="D2637" s="5">
        <v>1994</v>
      </c>
      <c r="E2637" s="4">
        <v>35225</v>
      </c>
      <c r="F2637" t="s">
        <v>2610</v>
      </c>
      <c r="G2637" s="3">
        <v>18000000</v>
      </c>
      <c r="H2637" s="3">
        <v>5828466</v>
      </c>
      <c r="I2637" s="3">
        <v>5828466</v>
      </c>
    </row>
    <row r="2638" spans="1:9" x14ac:dyDescent="0.2">
      <c r="A2638" s="5">
        <v>2663</v>
      </c>
      <c r="B2638" s="7">
        <v>6</v>
      </c>
      <c r="C2638" s="5">
        <v>6</v>
      </c>
      <c r="D2638" s="5">
        <v>2008</v>
      </c>
      <c r="E2638" s="4">
        <v>39605</v>
      </c>
      <c r="F2638" t="s">
        <v>2611</v>
      </c>
      <c r="G2638" s="3">
        <v>18000000</v>
      </c>
      <c r="H2638" s="3">
        <v>5705761</v>
      </c>
      <c r="I2638" s="3">
        <v>27147349</v>
      </c>
    </row>
    <row r="2639" spans="1:9" x14ac:dyDescent="0.2">
      <c r="A2639" s="5">
        <v>2664</v>
      </c>
      <c r="B2639" s="7">
        <v>10</v>
      </c>
      <c r="C2639" s="5">
        <v>8</v>
      </c>
      <c r="D2639" s="5">
        <v>2008</v>
      </c>
      <c r="E2639" s="4">
        <v>39670</v>
      </c>
      <c r="F2639" t="s">
        <v>2612</v>
      </c>
      <c r="G2639" s="3">
        <v>18000000</v>
      </c>
      <c r="H2639" s="3">
        <v>5700626</v>
      </c>
      <c r="I2639" s="3">
        <v>27794339</v>
      </c>
    </row>
    <row r="2640" spans="1:9" x14ac:dyDescent="0.2">
      <c r="A2640" s="5">
        <v>2665</v>
      </c>
      <c r="B2640" s="7">
        <v>6</v>
      </c>
      <c r="C2640" s="5">
        <v>25</v>
      </c>
      <c r="D2640" s="5">
        <v>1982</v>
      </c>
      <c r="E2640" s="4">
        <v>30687</v>
      </c>
      <c r="F2640" t="s">
        <v>2613</v>
      </c>
      <c r="G2640" s="3">
        <v>18000000</v>
      </c>
      <c r="H2640" s="3">
        <v>5675599</v>
      </c>
      <c r="I2640" s="3">
        <v>5675599</v>
      </c>
    </row>
    <row r="2641" spans="1:9" x14ac:dyDescent="0.2">
      <c r="A2641" s="5">
        <v>2666</v>
      </c>
      <c r="B2641" s="7">
        <v>8</v>
      </c>
      <c r="C2641" s="5">
        <v>20</v>
      </c>
      <c r="D2641" s="5">
        <v>2010</v>
      </c>
      <c r="E2641" s="4">
        <v>40763</v>
      </c>
      <c r="F2641" t="s">
        <v>2614</v>
      </c>
      <c r="G2641" s="3">
        <v>18000000</v>
      </c>
      <c r="H2641" s="3">
        <v>4806750</v>
      </c>
      <c r="I2641" s="3">
        <v>25941437</v>
      </c>
    </row>
    <row r="2642" spans="1:9" x14ac:dyDescent="0.2">
      <c r="A2642" s="5">
        <v>2667</v>
      </c>
      <c r="B2642" s="7">
        <v>12</v>
      </c>
      <c r="C2642" s="5">
        <v>25</v>
      </c>
      <c r="D2642" s="5">
        <v>1996</v>
      </c>
      <c r="E2642" s="4">
        <v>35807</v>
      </c>
      <c r="F2642" t="s">
        <v>2615</v>
      </c>
      <c r="G2642" s="3">
        <v>18000000</v>
      </c>
      <c r="H2642" s="3">
        <v>4501094</v>
      </c>
      <c r="I2642" s="3">
        <v>7129670</v>
      </c>
    </row>
    <row r="2643" spans="1:9" x14ac:dyDescent="0.2">
      <c r="A2643" s="5">
        <v>2668</v>
      </c>
      <c r="B2643" s="7">
        <v>4</v>
      </c>
      <c r="C2643" s="5">
        <v>11</v>
      </c>
      <c r="D2643" s="5">
        <v>2014</v>
      </c>
      <c r="E2643" s="4">
        <v>41947</v>
      </c>
      <c r="F2643" t="s">
        <v>2616</v>
      </c>
      <c r="G2643" s="3">
        <v>18000000</v>
      </c>
      <c r="H2643" s="3">
        <v>4438438</v>
      </c>
      <c r="I2643" s="3">
        <v>23910210</v>
      </c>
    </row>
    <row r="2644" spans="1:9" x14ac:dyDescent="0.2">
      <c r="A2644" s="5">
        <v>2669</v>
      </c>
      <c r="B2644" s="7">
        <v>12</v>
      </c>
      <c r="C2644" s="5">
        <v>29</v>
      </c>
      <c r="D2644" s="5">
        <v>1995</v>
      </c>
      <c r="E2644" s="4">
        <v>35562</v>
      </c>
      <c r="F2644" t="s">
        <v>2617</v>
      </c>
      <c r="G2644" s="3">
        <v>18000000</v>
      </c>
      <c r="H2644" s="3">
        <v>4100000</v>
      </c>
      <c r="I2644" s="3">
        <v>4100000</v>
      </c>
    </row>
    <row r="2645" spans="1:9" x14ac:dyDescent="0.2">
      <c r="A2645" s="5">
        <v>2670</v>
      </c>
      <c r="B2645" s="7">
        <v>3</v>
      </c>
      <c r="C2645" s="5">
        <v>18</v>
      </c>
      <c r="D2645" s="5">
        <v>2016</v>
      </c>
      <c r="E2645" s="4">
        <v>42889</v>
      </c>
      <c r="F2645" t="s">
        <v>2618</v>
      </c>
      <c r="G2645" s="3">
        <v>18000000</v>
      </c>
      <c r="H2645" s="3">
        <v>3712282</v>
      </c>
      <c r="I2645" s="3">
        <v>7680250</v>
      </c>
    </row>
    <row r="2646" spans="1:9" x14ac:dyDescent="0.2">
      <c r="A2646" s="5">
        <v>2671</v>
      </c>
      <c r="B2646" s="7">
        <v>11</v>
      </c>
      <c r="C2646" s="5">
        <v>25</v>
      </c>
      <c r="D2646" s="5">
        <v>2016</v>
      </c>
      <c r="E2646" s="4">
        <v>43111</v>
      </c>
      <c r="F2646" t="s">
        <v>2619</v>
      </c>
      <c r="G2646" s="3">
        <v>18000000</v>
      </c>
      <c r="H2646" s="3">
        <v>3500605</v>
      </c>
      <c r="I2646" s="3">
        <v>5911870</v>
      </c>
    </row>
    <row r="2647" spans="1:9" x14ac:dyDescent="0.2">
      <c r="A2647" s="5">
        <v>2672</v>
      </c>
      <c r="B2647" s="7">
        <v>9</v>
      </c>
      <c r="C2647" s="5">
        <v>27</v>
      </c>
      <c r="D2647" s="5">
        <v>2013</v>
      </c>
      <c r="E2647" s="4">
        <v>42072</v>
      </c>
      <c r="F2647" t="s">
        <v>2620</v>
      </c>
      <c r="G2647" s="3">
        <v>18000000</v>
      </c>
      <c r="H2647" s="3">
        <v>3419967</v>
      </c>
      <c r="I2647" s="3">
        <v>9082906</v>
      </c>
    </row>
    <row r="2648" spans="1:9" x14ac:dyDescent="0.2">
      <c r="A2648" s="5">
        <v>2673</v>
      </c>
      <c r="B2648" s="7">
        <v>9</v>
      </c>
      <c r="C2648" s="5">
        <v>19</v>
      </c>
      <c r="D2648" s="5">
        <v>2003</v>
      </c>
      <c r="E2648" s="4">
        <v>38177</v>
      </c>
      <c r="F2648" t="s">
        <v>2621</v>
      </c>
      <c r="G2648" s="3">
        <v>18000000</v>
      </c>
      <c r="H2648" s="3">
        <v>3203044</v>
      </c>
      <c r="I2648" s="3">
        <v>13203044</v>
      </c>
    </row>
    <row r="2649" spans="1:9" x14ac:dyDescent="0.2">
      <c r="A2649" s="5">
        <v>2674</v>
      </c>
      <c r="B2649" s="7">
        <v>2</v>
      </c>
      <c r="C2649" s="5">
        <v>23</v>
      </c>
      <c r="D2649" s="5">
        <v>1996</v>
      </c>
      <c r="E2649" s="4">
        <v>35736</v>
      </c>
      <c r="F2649" t="s">
        <v>2622</v>
      </c>
      <c r="G2649" s="3">
        <v>18000000</v>
      </c>
      <c r="H2649" s="3">
        <v>2483790</v>
      </c>
      <c r="I2649" s="3">
        <v>2483790</v>
      </c>
    </row>
    <row r="2650" spans="1:9" x14ac:dyDescent="0.2">
      <c r="A2650" s="5">
        <v>2675</v>
      </c>
      <c r="B2650" s="7">
        <v>3</v>
      </c>
      <c r="C2650" s="5">
        <v>17</v>
      </c>
      <c r="D2650" s="5">
        <v>2017</v>
      </c>
      <c r="E2650" s="4">
        <v>43223</v>
      </c>
      <c r="F2650" t="s">
        <v>2623</v>
      </c>
      <c r="G2650" s="3">
        <v>18000000</v>
      </c>
      <c r="H2650" s="3">
        <v>2395410</v>
      </c>
      <c r="I2650" s="3">
        <v>42067430</v>
      </c>
    </row>
    <row r="2651" spans="1:9" x14ac:dyDescent="0.2">
      <c r="A2651" s="5">
        <v>2676</v>
      </c>
      <c r="B2651" s="7">
        <v>12</v>
      </c>
      <c r="C2651" s="5">
        <v>30</v>
      </c>
      <c r="D2651" s="5">
        <v>2009</v>
      </c>
      <c r="E2651" s="4">
        <v>40706</v>
      </c>
      <c r="F2651" t="s">
        <v>2624</v>
      </c>
      <c r="G2651" s="3">
        <v>18000000</v>
      </c>
      <c r="H2651" s="3">
        <v>2222862</v>
      </c>
      <c r="I2651" s="3">
        <v>25727044</v>
      </c>
    </row>
    <row r="2652" spans="1:9" x14ac:dyDescent="0.2">
      <c r="A2652" s="5">
        <v>2677</v>
      </c>
      <c r="B2652" s="7">
        <v>4</v>
      </c>
      <c r="C2652" s="5">
        <v>25</v>
      </c>
      <c r="D2652" s="5">
        <v>1986</v>
      </c>
      <c r="E2652" s="4">
        <v>32146</v>
      </c>
      <c r="F2652" t="s">
        <v>2625</v>
      </c>
      <c r="G2652" s="3">
        <v>18000000</v>
      </c>
      <c r="H2652" s="3">
        <v>1305114</v>
      </c>
      <c r="I2652" s="3">
        <v>1305114</v>
      </c>
    </row>
    <row r="2653" spans="1:9" x14ac:dyDescent="0.2">
      <c r="A2653" s="5">
        <v>2678</v>
      </c>
      <c r="B2653" s="7">
        <v>3</v>
      </c>
      <c r="C2653" s="5">
        <v>1</v>
      </c>
      <c r="D2653" s="5">
        <v>2013</v>
      </c>
      <c r="E2653" s="4">
        <v>41277</v>
      </c>
      <c r="F2653" t="s">
        <v>2626</v>
      </c>
      <c r="G2653" s="3">
        <v>18000000</v>
      </c>
      <c r="H2653" s="3">
        <v>1034589</v>
      </c>
      <c r="I2653" s="3">
        <v>1199510</v>
      </c>
    </row>
    <row r="2654" spans="1:9" x14ac:dyDescent="0.2">
      <c r="A2654" s="5">
        <v>2679</v>
      </c>
      <c r="B2654" s="7">
        <v>4</v>
      </c>
      <c r="C2654" s="5">
        <v>26</v>
      </c>
      <c r="D2654" s="5">
        <v>2002</v>
      </c>
      <c r="E2654" s="4">
        <v>38021</v>
      </c>
      <c r="F2654" t="s">
        <v>2627</v>
      </c>
      <c r="G2654" s="3">
        <v>18000000</v>
      </c>
      <c r="H2654" s="3">
        <v>676698</v>
      </c>
      <c r="I2654" s="3">
        <v>676698</v>
      </c>
    </row>
    <row r="2655" spans="1:9" x14ac:dyDescent="0.2">
      <c r="A2655" s="5">
        <v>2680</v>
      </c>
      <c r="B2655" s="7">
        <v>4</v>
      </c>
      <c r="C2655" s="5">
        <v>24</v>
      </c>
      <c r="D2655" s="5">
        <v>2009</v>
      </c>
      <c r="E2655" s="4">
        <v>40516</v>
      </c>
      <c r="F2655" t="s">
        <v>2628</v>
      </c>
      <c r="G2655" s="3">
        <v>18000000</v>
      </c>
      <c r="H2655" s="3">
        <v>315000</v>
      </c>
      <c r="I2655" s="3">
        <v>315000</v>
      </c>
    </row>
    <row r="2656" spans="1:9" x14ac:dyDescent="0.2">
      <c r="A2656" s="5">
        <v>2681</v>
      </c>
      <c r="B2656" s="7">
        <v>9</v>
      </c>
      <c r="C2656" s="5">
        <v>24</v>
      </c>
      <c r="D2656" s="5">
        <v>1999</v>
      </c>
      <c r="E2656" s="4">
        <v>36869</v>
      </c>
      <c r="F2656" t="s">
        <v>2629</v>
      </c>
      <c r="G2656" s="3">
        <v>18000000</v>
      </c>
      <c r="H2656" s="3">
        <v>229311</v>
      </c>
      <c r="I2656" s="3">
        <v>229311</v>
      </c>
    </row>
    <row r="2657" spans="1:9" x14ac:dyDescent="0.2">
      <c r="A2657" s="5">
        <v>2682</v>
      </c>
      <c r="B2657" s="7">
        <v>10</v>
      </c>
      <c r="C2657" s="5">
        <v>15</v>
      </c>
      <c r="D2657" s="5">
        <v>2010</v>
      </c>
      <c r="E2657" s="4">
        <v>40612</v>
      </c>
      <c r="F2657" t="s">
        <v>2630</v>
      </c>
      <c r="G2657" s="3">
        <v>18000000</v>
      </c>
      <c r="H2657" s="3">
        <v>145526</v>
      </c>
      <c r="I2657" s="3">
        <v>157002</v>
      </c>
    </row>
    <row r="2658" spans="1:9" x14ac:dyDescent="0.2">
      <c r="A2658" s="5">
        <v>2683</v>
      </c>
      <c r="B2658" s="7">
        <v>9</v>
      </c>
      <c r="C2658" s="5">
        <v>22</v>
      </c>
      <c r="D2658" s="5">
        <v>2006</v>
      </c>
      <c r="E2658" s="4">
        <v>39364</v>
      </c>
      <c r="F2658" t="s">
        <v>2631</v>
      </c>
      <c r="G2658" s="3">
        <v>18000000</v>
      </c>
      <c r="H2658" s="3">
        <v>70644</v>
      </c>
      <c r="I2658" s="3">
        <v>2401413</v>
      </c>
    </row>
    <row r="2659" spans="1:9" x14ac:dyDescent="0.2">
      <c r="A2659" s="5">
        <v>2684</v>
      </c>
      <c r="B2659" s="7">
        <v>12</v>
      </c>
      <c r="C2659" s="5">
        <v>31</v>
      </c>
      <c r="D2659" s="5">
        <v>2008</v>
      </c>
      <c r="E2659" s="4">
        <v>40371</v>
      </c>
      <c r="F2659" t="s">
        <v>2632</v>
      </c>
      <c r="G2659" s="3">
        <v>18000000</v>
      </c>
      <c r="H2659">
        <v>0</v>
      </c>
      <c r="I2659" s="3">
        <v>627422</v>
      </c>
    </row>
    <row r="2660" spans="1:9" x14ac:dyDescent="0.2">
      <c r="A2660" s="5">
        <v>2685</v>
      </c>
      <c r="B2660" s="7">
        <v>4</v>
      </c>
      <c r="C2660" s="5">
        <v>15</v>
      </c>
      <c r="D2660" s="5">
        <v>2016</v>
      </c>
      <c r="E2660" s="4">
        <v>42798</v>
      </c>
      <c r="F2660" t="s">
        <v>2633</v>
      </c>
      <c r="G2660" s="3">
        <v>18000000</v>
      </c>
      <c r="H2660">
        <v>0</v>
      </c>
      <c r="I2660" s="3">
        <v>309608</v>
      </c>
    </row>
    <row r="2661" spans="1:9" x14ac:dyDescent="0.2">
      <c r="A2661" s="5">
        <v>2686</v>
      </c>
      <c r="B2661" s="7">
        <v>4</v>
      </c>
      <c r="C2661" s="5">
        <v>8</v>
      </c>
      <c r="D2661" s="5">
        <v>2008</v>
      </c>
      <c r="E2661" s="4">
        <v>39664</v>
      </c>
      <c r="F2661" t="s">
        <v>2634</v>
      </c>
      <c r="G2661" s="3">
        <v>18000000</v>
      </c>
      <c r="H2661">
        <v>0</v>
      </c>
      <c r="I2661">
        <v>0</v>
      </c>
    </row>
    <row r="2662" spans="1:9" x14ac:dyDescent="0.2">
      <c r="A2662" s="5">
        <v>2687</v>
      </c>
      <c r="B2662" s="7">
        <v>8</v>
      </c>
      <c r="C2662" s="5">
        <v>22</v>
      </c>
      <c r="D2662" s="5">
        <v>2014</v>
      </c>
      <c r="E2662" s="4">
        <v>42285</v>
      </c>
      <c r="F2662" t="s">
        <v>2635</v>
      </c>
      <c r="G2662" s="3">
        <v>18000000</v>
      </c>
      <c r="H2662">
        <v>0</v>
      </c>
      <c r="I2662">
        <v>0</v>
      </c>
    </row>
    <row r="2663" spans="1:9" x14ac:dyDescent="0.2">
      <c r="A2663" s="5">
        <v>2688</v>
      </c>
      <c r="B2663" s="7">
        <v>11</v>
      </c>
      <c r="C2663" s="5">
        <v>14</v>
      </c>
      <c r="D2663" s="5">
        <v>2014</v>
      </c>
      <c r="E2663" s="4">
        <v>42046</v>
      </c>
      <c r="F2663" t="s">
        <v>2636</v>
      </c>
      <c r="G2663" s="3">
        <v>18000000</v>
      </c>
      <c r="H2663">
        <v>0</v>
      </c>
      <c r="I2663">
        <v>0</v>
      </c>
    </row>
    <row r="2664" spans="1:9" x14ac:dyDescent="0.2">
      <c r="A2664" s="5">
        <v>2689</v>
      </c>
      <c r="B2664" s="7">
        <v>2</v>
      </c>
      <c r="C2664" s="5">
        <v>19</v>
      </c>
      <c r="D2664" s="5">
        <v>2016</v>
      </c>
      <c r="E2664" s="4">
        <v>42918</v>
      </c>
      <c r="F2664" t="s">
        <v>2637</v>
      </c>
      <c r="G2664" s="3">
        <v>18000000</v>
      </c>
      <c r="H2664">
        <v>0</v>
      </c>
      <c r="I2664">
        <v>0</v>
      </c>
    </row>
    <row r="2665" spans="1:9" x14ac:dyDescent="0.2">
      <c r="A2665" s="5">
        <v>2690</v>
      </c>
      <c r="B2665" s="7">
        <v>6</v>
      </c>
      <c r="C2665" s="5">
        <v>28</v>
      </c>
      <c r="D2665" s="5">
        <v>1985</v>
      </c>
      <c r="E2665" s="4">
        <v>31873</v>
      </c>
      <c r="F2665" t="s">
        <v>2638</v>
      </c>
      <c r="G2665" s="3">
        <v>17900000</v>
      </c>
      <c r="H2665" s="3">
        <v>6905861</v>
      </c>
      <c r="I2665" s="3">
        <v>6905861</v>
      </c>
    </row>
    <row r="2666" spans="1:9" x14ac:dyDescent="0.2">
      <c r="A2666" s="5">
        <v>2691</v>
      </c>
      <c r="B2666" s="7">
        <v>7</v>
      </c>
      <c r="C2666" s="5">
        <v>13</v>
      </c>
      <c r="D2666" s="5">
        <v>2012</v>
      </c>
      <c r="E2666" s="4">
        <v>41281</v>
      </c>
      <c r="F2666" t="s">
        <v>2639</v>
      </c>
      <c r="G2666" s="3">
        <v>17700000</v>
      </c>
      <c r="H2666" s="3">
        <v>49521</v>
      </c>
      <c r="I2666" s="3">
        <v>14518884</v>
      </c>
    </row>
    <row r="2667" spans="1:9" x14ac:dyDescent="0.2">
      <c r="A2667" s="5">
        <v>2692</v>
      </c>
      <c r="B2667" s="7">
        <v>8</v>
      </c>
      <c r="C2667" s="5">
        <v>17</v>
      </c>
      <c r="D2667" s="5">
        <v>2007</v>
      </c>
      <c r="E2667" s="4">
        <v>39576</v>
      </c>
      <c r="F2667" t="s">
        <v>2640</v>
      </c>
      <c r="G2667" s="3">
        <v>17500000</v>
      </c>
      <c r="H2667" s="3">
        <v>121463226</v>
      </c>
      <c r="I2667" s="3">
        <v>169955142</v>
      </c>
    </row>
    <row r="2668" spans="1:9" x14ac:dyDescent="0.2">
      <c r="A2668" s="5">
        <v>2693</v>
      </c>
      <c r="B2668" s="7">
        <v>2</v>
      </c>
      <c r="C2668" s="5">
        <v>20</v>
      </c>
      <c r="D2668" s="5">
        <v>2009</v>
      </c>
      <c r="E2668" s="4">
        <v>40392</v>
      </c>
      <c r="F2668" t="s">
        <v>2641</v>
      </c>
      <c r="G2668" s="3">
        <v>17500000</v>
      </c>
      <c r="H2668" s="3">
        <v>90508336</v>
      </c>
      <c r="I2668" s="3">
        <v>90508336</v>
      </c>
    </row>
    <row r="2669" spans="1:9" x14ac:dyDescent="0.2">
      <c r="A2669" s="5">
        <v>2694</v>
      </c>
      <c r="B2669" s="7">
        <v>2</v>
      </c>
      <c r="C2669" s="5">
        <v>14</v>
      </c>
      <c r="D2669" s="5">
        <v>2008</v>
      </c>
      <c r="E2669" s="4">
        <v>39846</v>
      </c>
      <c r="F2669" t="s">
        <v>2642</v>
      </c>
      <c r="G2669" s="3">
        <v>17500000</v>
      </c>
      <c r="H2669" s="3">
        <v>58017783</v>
      </c>
      <c r="I2669" s="3">
        <v>148586910</v>
      </c>
    </row>
    <row r="2670" spans="1:9" x14ac:dyDescent="0.2">
      <c r="A2670" s="5">
        <v>2695</v>
      </c>
      <c r="B2670" s="7">
        <v>1</v>
      </c>
      <c r="C2670" s="5">
        <v>13</v>
      </c>
      <c r="D2670" s="5">
        <v>2006</v>
      </c>
      <c r="E2670" s="4">
        <v>39083</v>
      </c>
      <c r="F2670" t="s">
        <v>2643</v>
      </c>
      <c r="G2670" s="3">
        <v>17500000</v>
      </c>
      <c r="H2670" s="3">
        <v>51386611</v>
      </c>
      <c r="I2670" s="3">
        <v>109843390</v>
      </c>
    </row>
    <row r="2671" spans="1:9" x14ac:dyDescent="0.2">
      <c r="A2671" s="5">
        <v>2696</v>
      </c>
      <c r="B2671" s="7">
        <v>11</v>
      </c>
      <c r="C2671" s="5">
        <v>21</v>
      </c>
      <c r="D2671" s="5">
        <v>2007</v>
      </c>
      <c r="E2671" s="4">
        <v>39702</v>
      </c>
      <c r="F2671" t="s">
        <v>2644</v>
      </c>
      <c r="G2671" s="3">
        <v>17500000</v>
      </c>
      <c r="H2671" s="3">
        <v>39687694</v>
      </c>
      <c r="I2671" s="3">
        <v>99135571</v>
      </c>
    </row>
    <row r="2672" spans="1:9" x14ac:dyDescent="0.2">
      <c r="A2672" s="5">
        <v>2697</v>
      </c>
      <c r="B2672" s="7">
        <v>12</v>
      </c>
      <c r="C2672" s="5">
        <v>22</v>
      </c>
      <c r="D2672" s="5">
        <v>2004</v>
      </c>
      <c r="E2672" s="4">
        <v>38637</v>
      </c>
      <c r="F2672" t="s">
        <v>2645</v>
      </c>
      <c r="G2672" s="3">
        <v>17500000</v>
      </c>
      <c r="H2672" s="3">
        <v>23519128</v>
      </c>
      <c r="I2672" s="3">
        <v>36521223</v>
      </c>
    </row>
    <row r="2673" spans="1:9" x14ac:dyDescent="0.2">
      <c r="A2673" s="5">
        <v>2698</v>
      </c>
      <c r="B2673" s="7">
        <v>8</v>
      </c>
      <c r="C2673" s="5">
        <v>25</v>
      </c>
      <c r="D2673" s="5">
        <v>2006</v>
      </c>
      <c r="E2673" s="4">
        <v>39455</v>
      </c>
      <c r="F2673" t="s">
        <v>2646</v>
      </c>
      <c r="G2673" s="3">
        <v>17500000</v>
      </c>
      <c r="H2673" s="3">
        <v>19185184</v>
      </c>
      <c r="I2673" s="3">
        <v>20159316</v>
      </c>
    </row>
    <row r="2674" spans="1:9" x14ac:dyDescent="0.2">
      <c r="A2674" s="5">
        <v>2699</v>
      </c>
      <c r="B2674" s="7">
        <v>11</v>
      </c>
      <c r="C2674" s="5">
        <v>27</v>
      </c>
      <c r="D2674" s="5">
        <v>2013</v>
      </c>
      <c r="E2674" s="4">
        <v>42074</v>
      </c>
      <c r="F2674" t="s">
        <v>2647</v>
      </c>
      <c r="G2674" s="3">
        <v>17500000</v>
      </c>
      <c r="H2674" s="3">
        <v>7018188</v>
      </c>
      <c r="I2674" s="3">
        <v>7285135</v>
      </c>
    </row>
    <row r="2675" spans="1:9" x14ac:dyDescent="0.2">
      <c r="A2675" s="5">
        <v>2700</v>
      </c>
      <c r="B2675" s="7">
        <v>4</v>
      </c>
      <c r="C2675" s="5">
        <v>25</v>
      </c>
      <c r="D2675" s="5">
        <v>2003</v>
      </c>
      <c r="E2675" s="4">
        <v>38356</v>
      </c>
      <c r="F2675" t="s">
        <v>2648</v>
      </c>
      <c r="G2675" s="3">
        <v>17500000</v>
      </c>
      <c r="H2675" s="3">
        <v>325491</v>
      </c>
      <c r="I2675" s="3">
        <v>325491</v>
      </c>
    </row>
    <row r="2676" spans="1:9" x14ac:dyDescent="0.2">
      <c r="A2676" s="5">
        <v>2701</v>
      </c>
      <c r="B2676" s="7">
        <v>12</v>
      </c>
      <c r="C2676" s="5">
        <v>31</v>
      </c>
      <c r="D2676" s="5">
        <v>2007</v>
      </c>
      <c r="E2676" s="4">
        <v>40006</v>
      </c>
      <c r="F2676" t="s">
        <v>2649</v>
      </c>
      <c r="G2676" s="3">
        <v>17500000</v>
      </c>
      <c r="H2676">
        <v>0</v>
      </c>
      <c r="I2676" s="3">
        <v>60865364</v>
      </c>
    </row>
    <row r="2677" spans="1:9" x14ac:dyDescent="0.2">
      <c r="A2677" s="5">
        <v>2702</v>
      </c>
      <c r="B2677" s="7">
        <v>8</v>
      </c>
      <c r="C2677" s="5">
        <v>10</v>
      </c>
      <c r="D2677" s="5">
        <v>2001</v>
      </c>
      <c r="E2677" s="4">
        <v>37172</v>
      </c>
      <c r="F2677" t="s">
        <v>2650</v>
      </c>
      <c r="G2677" s="3">
        <v>17000000</v>
      </c>
      <c r="H2677" s="3">
        <v>96522687</v>
      </c>
      <c r="I2677" s="3">
        <v>207765056</v>
      </c>
    </row>
    <row r="2678" spans="1:9" x14ac:dyDescent="0.2">
      <c r="A2678" s="5">
        <v>2703</v>
      </c>
      <c r="B2678" s="7">
        <v>7</v>
      </c>
      <c r="C2678" s="5">
        <v>18</v>
      </c>
      <c r="D2678" s="5">
        <v>1986</v>
      </c>
      <c r="E2678" s="4">
        <v>31935</v>
      </c>
      <c r="F2678" t="s">
        <v>2651</v>
      </c>
      <c r="G2678" s="3">
        <v>17000000</v>
      </c>
      <c r="H2678" s="3">
        <v>85160248</v>
      </c>
      <c r="I2678" s="3">
        <v>183316455</v>
      </c>
    </row>
    <row r="2679" spans="1:9" x14ac:dyDescent="0.2">
      <c r="A2679" s="5">
        <v>2704</v>
      </c>
      <c r="B2679" s="7">
        <v>8</v>
      </c>
      <c r="C2679" s="5">
        <v>13</v>
      </c>
      <c r="D2679" s="5">
        <v>2014</v>
      </c>
      <c r="E2679" s="4">
        <v>42012</v>
      </c>
      <c r="F2679" t="s">
        <v>2652</v>
      </c>
      <c r="G2679" s="3">
        <v>17000000</v>
      </c>
      <c r="H2679" s="3">
        <v>82390774</v>
      </c>
      <c r="I2679" s="3">
        <v>136890774</v>
      </c>
    </row>
    <row r="2680" spans="1:9" x14ac:dyDescent="0.2">
      <c r="A2680" s="5">
        <v>2705</v>
      </c>
      <c r="B2680" s="7">
        <v>10</v>
      </c>
      <c r="C2680" s="5">
        <v>17</v>
      </c>
      <c r="D2680" s="5">
        <v>1997</v>
      </c>
      <c r="E2680" s="4">
        <v>35925</v>
      </c>
      <c r="F2680" t="s">
        <v>2653</v>
      </c>
      <c r="G2680" s="3">
        <v>17000000</v>
      </c>
      <c r="H2680" s="3">
        <v>72250091</v>
      </c>
      <c r="I2680" s="3">
        <v>125250091</v>
      </c>
    </row>
    <row r="2681" spans="1:9" x14ac:dyDescent="0.2">
      <c r="A2681" s="5">
        <v>2706</v>
      </c>
      <c r="B2681" s="7">
        <v>10</v>
      </c>
      <c r="C2681" s="5">
        <v>22</v>
      </c>
      <c r="D2681" s="5">
        <v>1964</v>
      </c>
      <c r="E2681" s="4">
        <v>24025</v>
      </c>
      <c r="F2681" t="s">
        <v>2654</v>
      </c>
      <c r="G2681" s="3">
        <v>17000000</v>
      </c>
      <c r="H2681" s="3">
        <v>72000000</v>
      </c>
      <c r="I2681" s="3">
        <v>72070955</v>
      </c>
    </row>
    <row r="2682" spans="1:9" x14ac:dyDescent="0.2">
      <c r="A2682" s="5">
        <v>2707</v>
      </c>
      <c r="B2682" s="7">
        <v>10</v>
      </c>
      <c r="C2682" s="5">
        <v>22</v>
      </c>
      <c r="D2682" s="5">
        <v>2004</v>
      </c>
      <c r="E2682" s="4">
        <v>38635</v>
      </c>
      <c r="F2682" t="s">
        <v>2655</v>
      </c>
      <c r="G2682" s="3">
        <v>17000000</v>
      </c>
      <c r="H2682" s="3">
        <v>71502303</v>
      </c>
      <c r="I2682" s="3">
        <v>109793192</v>
      </c>
    </row>
    <row r="2683" spans="1:9" x14ac:dyDescent="0.2">
      <c r="A2683" s="5">
        <v>2708</v>
      </c>
      <c r="B2683" s="7">
        <v>11</v>
      </c>
      <c r="C2683" s="5">
        <v>15</v>
      </c>
      <c r="D2683" s="5">
        <v>2013</v>
      </c>
      <c r="E2683" s="4">
        <v>41709</v>
      </c>
      <c r="F2683" t="s">
        <v>2656</v>
      </c>
      <c r="G2683" s="3">
        <v>17000000</v>
      </c>
      <c r="H2683" s="3">
        <v>70525195</v>
      </c>
      <c r="I2683" s="3">
        <v>72835710</v>
      </c>
    </row>
    <row r="2684" spans="1:9" x14ac:dyDescent="0.2">
      <c r="A2684" s="5">
        <v>2709</v>
      </c>
      <c r="B2684" s="7">
        <v>2</v>
      </c>
      <c r="C2684" s="5">
        <v>13</v>
      </c>
      <c r="D2684" s="5">
        <v>2009</v>
      </c>
      <c r="E2684" s="4">
        <v>40180</v>
      </c>
      <c r="F2684" t="s">
        <v>2657</v>
      </c>
      <c r="G2684" s="3">
        <v>17000000</v>
      </c>
      <c r="H2684" s="3">
        <v>65002019</v>
      </c>
      <c r="I2684" s="3">
        <v>92670237</v>
      </c>
    </row>
    <row r="2685" spans="1:9" x14ac:dyDescent="0.2">
      <c r="A2685" s="5">
        <v>2710</v>
      </c>
      <c r="B2685" s="7">
        <v>9</v>
      </c>
      <c r="C2685" s="5">
        <v>28</v>
      </c>
      <c r="D2685" s="5">
        <v>2012</v>
      </c>
      <c r="E2685" s="4">
        <v>41738</v>
      </c>
      <c r="F2685" t="s">
        <v>2658</v>
      </c>
      <c r="G2685" s="3">
        <v>17000000</v>
      </c>
      <c r="H2685" s="3">
        <v>65001093</v>
      </c>
      <c r="I2685" s="3">
        <v>116044347</v>
      </c>
    </row>
    <row r="2686" spans="1:9" x14ac:dyDescent="0.2">
      <c r="A2686" s="5">
        <v>2711</v>
      </c>
      <c r="B2686" s="7">
        <v>8</v>
      </c>
      <c r="C2686" s="5">
        <v>5</v>
      </c>
      <c r="D2686" s="5">
        <v>1998</v>
      </c>
      <c r="E2686" s="4">
        <v>35923</v>
      </c>
      <c r="F2686" t="s">
        <v>2659</v>
      </c>
      <c r="G2686" s="3">
        <v>17000000</v>
      </c>
      <c r="H2686" s="3">
        <v>55041738</v>
      </c>
      <c r="I2686" s="3">
        <v>55041738</v>
      </c>
    </row>
    <row r="2687" spans="1:9" x14ac:dyDescent="0.2">
      <c r="A2687" s="5">
        <v>2712</v>
      </c>
      <c r="B2687" s="7">
        <v>4</v>
      </c>
      <c r="C2687" s="5">
        <v>5</v>
      </c>
      <c r="D2687" s="5">
        <v>2013</v>
      </c>
      <c r="E2687" s="4">
        <v>41398</v>
      </c>
      <c r="F2687" t="s">
        <v>2660</v>
      </c>
      <c r="G2687" s="3">
        <v>17000000</v>
      </c>
      <c r="H2687" s="3">
        <v>54239856</v>
      </c>
      <c r="I2687" s="3">
        <v>97778356</v>
      </c>
    </row>
    <row r="2688" spans="1:9" x14ac:dyDescent="0.2">
      <c r="A2688" s="5">
        <v>2713</v>
      </c>
      <c r="B2688" s="7">
        <v>8</v>
      </c>
      <c r="C2688" s="5">
        <v>27</v>
      </c>
      <c r="D2688" s="5">
        <v>2004</v>
      </c>
      <c r="E2688" s="4">
        <v>38784</v>
      </c>
      <c r="F2688" t="s">
        <v>2661</v>
      </c>
      <c r="G2688" s="3">
        <v>17000000</v>
      </c>
      <c r="H2688" s="3">
        <v>53652140</v>
      </c>
      <c r="I2688" s="3">
        <v>177535958</v>
      </c>
    </row>
    <row r="2689" spans="1:9" x14ac:dyDescent="0.2">
      <c r="A2689" s="5">
        <v>2714</v>
      </c>
      <c r="B2689" s="7">
        <v>10</v>
      </c>
      <c r="C2689" s="5">
        <v>29</v>
      </c>
      <c r="D2689" s="5">
        <v>2010</v>
      </c>
      <c r="E2689" s="4">
        <v>41039</v>
      </c>
      <c r="F2689" t="s">
        <v>2662</v>
      </c>
      <c r="G2689" s="3">
        <v>17000000</v>
      </c>
      <c r="H2689" s="3">
        <v>45710178</v>
      </c>
      <c r="I2689" s="3">
        <v>133735284</v>
      </c>
    </row>
    <row r="2690" spans="1:9" x14ac:dyDescent="0.2">
      <c r="A2690" s="5">
        <v>2715</v>
      </c>
      <c r="B2690" s="7">
        <v>2</v>
      </c>
      <c r="C2690" s="5">
        <v>20</v>
      </c>
      <c r="D2690" s="5">
        <v>2015</v>
      </c>
      <c r="E2690" s="4">
        <v>42584</v>
      </c>
      <c r="F2690" t="s">
        <v>2663</v>
      </c>
      <c r="G2690" s="3">
        <v>17000000</v>
      </c>
      <c r="H2690" s="3">
        <v>44480275</v>
      </c>
      <c r="I2690" s="3">
        <v>45707924</v>
      </c>
    </row>
    <row r="2691" spans="1:9" x14ac:dyDescent="0.2">
      <c r="A2691" s="5">
        <v>2716</v>
      </c>
      <c r="B2691" s="7">
        <v>11</v>
      </c>
      <c r="C2691" s="5">
        <v>11</v>
      </c>
      <c r="D2691" s="5">
        <v>2016</v>
      </c>
      <c r="E2691" s="4">
        <v>42685</v>
      </c>
      <c r="F2691" t="s">
        <v>2664</v>
      </c>
      <c r="G2691" s="3">
        <v>17000000</v>
      </c>
      <c r="H2691" s="3">
        <v>42065185</v>
      </c>
      <c r="I2691" s="3">
        <v>42141196</v>
      </c>
    </row>
    <row r="2692" spans="1:9" x14ac:dyDescent="0.2">
      <c r="A2692" s="5">
        <v>2717</v>
      </c>
      <c r="B2692" s="7">
        <v>3</v>
      </c>
      <c r="C2692" s="5">
        <v>10</v>
      </c>
      <c r="D2692" s="5">
        <v>2006</v>
      </c>
      <c r="E2692" s="4">
        <v>38993</v>
      </c>
      <c r="F2692" t="s">
        <v>2665</v>
      </c>
      <c r="G2692" s="3">
        <v>17000000</v>
      </c>
      <c r="H2692" s="3">
        <v>41778863</v>
      </c>
      <c r="I2692" s="3">
        <v>70355813</v>
      </c>
    </row>
    <row r="2693" spans="1:9" x14ac:dyDescent="0.2">
      <c r="A2693" s="5">
        <v>2718</v>
      </c>
      <c r="B2693" s="7">
        <v>3</v>
      </c>
      <c r="C2693" s="5">
        <v>1</v>
      </c>
      <c r="D2693" s="5">
        <v>2002</v>
      </c>
      <c r="E2693" s="4">
        <v>37259</v>
      </c>
      <c r="F2693" t="s">
        <v>2666</v>
      </c>
      <c r="G2693" s="3">
        <v>17000000</v>
      </c>
      <c r="H2693" s="3">
        <v>37939782</v>
      </c>
      <c r="I2693" s="3">
        <v>95092667</v>
      </c>
    </row>
    <row r="2694" spans="1:9" x14ac:dyDescent="0.2">
      <c r="A2694" s="5">
        <v>2719</v>
      </c>
      <c r="B2694" s="7">
        <v>10</v>
      </c>
      <c r="C2694" s="5">
        <v>10</v>
      </c>
      <c r="D2694" s="5">
        <v>2003</v>
      </c>
      <c r="E2694" s="4">
        <v>37904</v>
      </c>
      <c r="F2694" t="s">
        <v>2667</v>
      </c>
      <c r="G2694" s="3">
        <v>17000000</v>
      </c>
      <c r="H2694" s="3">
        <v>37667746</v>
      </c>
      <c r="I2694" s="3">
        <v>45312217</v>
      </c>
    </row>
    <row r="2695" spans="1:9" x14ac:dyDescent="0.2">
      <c r="A2695" s="5">
        <v>2720</v>
      </c>
      <c r="B2695" s="7">
        <v>1</v>
      </c>
      <c r="C2695" s="5">
        <v>26</v>
      </c>
      <c r="D2695" s="5">
        <v>2007</v>
      </c>
      <c r="E2695" s="4">
        <v>39845</v>
      </c>
      <c r="F2695" t="s">
        <v>2668</v>
      </c>
      <c r="G2695" s="3">
        <v>17000000</v>
      </c>
      <c r="H2695" s="3">
        <v>35662731</v>
      </c>
      <c r="I2695" s="3">
        <v>57263440</v>
      </c>
    </row>
    <row r="2696" spans="1:9" x14ac:dyDescent="0.2">
      <c r="A2696" s="5">
        <v>2721</v>
      </c>
      <c r="B2696" s="7">
        <v>10</v>
      </c>
      <c r="C2696" s="5">
        <v>2</v>
      </c>
      <c r="D2696" s="5">
        <v>1998</v>
      </c>
      <c r="E2696" s="4">
        <v>35836</v>
      </c>
      <c r="F2696" t="s">
        <v>2669</v>
      </c>
      <c r="G2696" s="3">
        <v>17000000</v>
      </c>
      <c r="H2696" s="3">
        <v>30331165</v>
      </c>
      <c r="I2696" s="3">
        <v>30331165</v>
      </c>
    </row>
    <row r="2697" spans="1:9" x14ac:dyDescent="0.2">
      <c r="A2697" s="5">
        <v>2722</v>
      </c>
      <c r="B2697" s="7">
        <v>3</v>
      </c>
      <c r="C2697" s="5">
        <v>4</v>
      </c>
      <c r="D2697" s="5">
        <v>2011</v>
      </c>
      <c r="E2697" s="4">
        <v>40636</v>
      </c>
      <c r="F2697" t="s">
        <v>2670</v>
      </c>
      <c r="G2697" s="3">
        <v>17000000</v>
      </c>
      <c r="H2697" s="3">
        <v>27865571</v>
      </c>
      <c r="I2697" s="3">
        <v>38028230</v>
      </c>
    </row>
    <row r="2698" spans="1:9" x14ac:dyDescent="0.2">
      <c r="A2698" s="5">
        <v>2723</v>
      </c>
      <c r="B2698" s="7">
        <v>3</v>
      </c>
      <c r="C2698" s="5">
        <v>5</v>
      </c>
      <c r="D2698" s="5">
        <v>2010</v>
      </c>
      <c r="E2698" s="4">
        <v>40301</v>
      </c>
      <c r="F2698" t="s">
        <v>2671</v>
      </c>
      <c r="G2698" s="3">
        <v>17000000</v>
      </c>
      <c r="H2698" s="3">
        <v>27163593</v>
      </c>
      <c r="I2698" s="3">
        <v>39233233</v>
      </c>
    </row>
    <row r="2699" spans="1:9" x14ac:dyDescent="0.2">
      <c r="A2699" s="5">
        <v>2724</v>
      </c>
      <c r="B2699" s="7">
        <v>7</v>
      </c>
      <c r="C2699" s="5">
        <v>9</v>
      </c>
      <c r="D2699" s="5">
        <v>1982</v>
      </c>
      <c r="E2699" s="4">
        <v>30201</v>
      </c>
      <c r="F2699" t="s">
        <v>2672</v>
      </c>
      <c r="G2699" s="3">
        <v>17000000</v>
      </c>
      <c r="H2699" s="3">
        <v>26918576</v>
      </c>
      <c r="I2699" s="3">
        <v>26918576</v>
      </c>
    </row>
    <row r="2700" spans="1:9" x14ac:dyDescent="0.2">
      <c r="A2700" s="5">
        <v>2725</v>
      </c>
      <c r="B2700" s="7">
        <v>8</v>
      </c>
      <c r="C2700" s="5">
        <v>20</v>
      </c>
      <c r="D2700" s="5">
        <v>2010</v>
      </c>
      <c r="E2700" s="4">
        <v>40763</v>
      </c>
      <c r="F2700" t="s">
        <v>2673</v>
      </c>
      <c r="G2700" s="3">
        <v>17000000</v>
      </c>
      <c r="H2700" s="3">
        <v>24719879</v>
      </c>
      <c r="I2700" s="3">
        <v>24719879</v>
      </c>
    </row>
    <row r="2701" spans="1:9" x14ac:dyDescent="0.2">
      <c r="A2701" s="5">
        <v>2726</v>
      </c>
      <c r="B2701" s="7">
        <v>9</v>
      </c>
      <c r="C2701" s="5">
        <v>5</v>
      </c>
      <c r="D2701" s="5">
        <v>2003</v>
      </c>
      <c r="E2701" s="4">
        <v>37750</v>
      </c>
      <c r="F2701" t="s">
        <v>2674</v>
      </c>
      <c r="G2701" s="3">
        <v>17000000</v>
      </c>
      <c r="H2701" s="3">
        <v>22734486</v>
      </c>
      <c r="I2701" s="3">
        <v>23734486</v>
      </c>
    </row>
    <row r="2702" spans="1:9" x14ac:dyDescent="0.2">
      <c r="A2702" s="5">
        <v>2728</v>
      </c>
      <c r="B2702" s="7">
        <v>3</v>
      </c>
      <c r="C2702" s="5">
        <v>31</v>
      </c>
      <c r="D2702" s="5">
        <v>2006</v>
      </c>
      <c r="E2702" s="4">
        <v>39632</v>
      </c>
      <c r="F2702" t="s">
        <v>2675</v>
      </c>
      <c r="G2702" s="3">
        <v>17000000</v>
      </c>
      <c r="H2702" s="3">
        <v>21170563</v>
      </c>
      <c r="I2702" s="3">
        <v>21170563</v>
      </c>
    </row>
    <row r="2703" spans="1:9" x14ac:dyDescent="0.2">
      <c r="A2703" s="5">
        <v>2729</v>
      </c>
      <c r="B2703" s="7">
        <v>8</v>
      </c>
      <c r="C2703" s="5">
        <v>24</v>
      </c>
      <c r="D2703" s="5">
        <v>2001</v>
      </c>
      <c r="E2703" s="4">
        <v>37598</v>
      </c>
      <c r="F2703" t="s">
        <v>2676</v>
      </c>
      <c r="G2703" s="3">
        <v>17000000</v>
      </c>
      <c r="H2703" s="3">
        <v>19693891</v>
      </c>
      <c r="I2703" s="3">
        <v>19693891</v>
      </c>
    </row>
    <row r="2704" spans="1:9" x14ac:dyDescent="0.2">
      <c r="A2704" s="5">
        <v>2730</v>
      </c>
      <c r="B2704" s="7">
        <v>12</v>
      </c>
      <c r="C2704" s="5">
        <v>11</v>
      </c>
      <c r="D2704" s="5">
        <v>1998</v>
      </c>
      <c r="E2704" s="4">
        <v>36111</v>
      </c>
      <c r="F2704" t="s">
        <v>2677</v>
      </c>
      <c r="G2704" s="3">
        <v>17000000</v>
      </c>
      <c r="H2704" s="3">
        <v>16316273</v>
      </c>
      <c r="I2704" s="3">
        <v>16316273</v>
      </c>
    </row>
    <row r="2705" spans="1:9" x14ac:dyDescent="0.2">
      <c r="A2705" s="5">
        <v>2731</v>
      </c>
      <c r="B2705" s="7">
        <v>3</v>
      </c>
      <c r="C2705" s="5">
        <v>24</v>
      </c>
      <c r="D2705" s="5">
        <v>2006</v>
      </c>
      <c r="E2705" s="4">
        <v>39419</v>
      </c>
      <c r="F2705" t="s">
        <v>2678</v>
      </c>
      <c r="G2705" s="3">
        <v>17000000</v>
      </c>
      <c r="H2705" s="3">
        <v>15680099</v>
      </c>
      <c r="I2705" s="3">
        <v>15680099</v>
      </c>
    </row>
    <row r="2706" spans="1:9" x14ac:dyDescent="0.2">
      <c r="A2706" s="5">
        <v>2732</v>
      </c>
      <c r="B2706" s="7">
        <v>11</v>
      </c>
      <c r="C2706" s="5">
        <v>27</v>
      </c>
      <c r="D2706" s="5">
        <v>2002</v>
      </c>
      <c r="E2706" s="4">
        <v>38057</v>
      </c>
      <c r="F2706" t="s">
        <v>2679</v>
      </c>
      <c r="G2706" s="3">
        <v>17000000</v>
      </c>
      <c r="H2706" s="3">
        <v>12840842</v>
      </c>
      <c r="I2706" s="3">
        <v>16140842</v>
      </c>
    </row>
    <row r="2707" spans="1:9" x14ac:dyDescent="0.2">
      <c r="A2707" s="5">
        <v>2733</v>
      </c>
      <c r="B2707" s="7">
        <v>10</v>
      </c>
      <c r="C2707" s="5">
        <v>1</v>
      </c>
      <c r="D2707" s="5">
        <v>1999</v>
      </c>
      <c r="E2707" s="4">
        <v>36170</v>
      </c>
      <c r="F2707" t="s">
        <v>2680</v>
      </c>
      <c r="G2707" s="3">
        <v>17000000</v>
      </c>
      <c r="H2707" s="3">
        <v>11634458</v>
      </c>
      <c r="I2707" s="3">
        <v>11634458</v>
      </c>
    </row>
    <row r="2708" spans="1:9" x14ac:dyDescent="0.2">
      <c r="A2708" s="5">
        <v>2734</v>
      </c>
      <c r="B2708" s="7">
        <v>7</v>
      </c>
      <c r="C2708" s="5">
        <v>24</v>
      </c>
      <c r="D2708" s="5">
        <v>1987</v>
      </c>
      <c r="E2708" s="4">
        <v>32484</v>
      </c>
      <c r="F2708" t="s">
        <v>2681</v>
      </c>
      <c r="G2708" s="3">
        <v>17000000</v>
      </c>
      <c r="H2708" s="3">
        <v>11227824</v>
      </c>
      <c r="I2708" s="3">
        <v>11227824</v>
      </c>
    </row>
    <row r="2709" spans="1:9" x14ac:dyDescent="0.2">
      <c r="A2709" s="5">
        <v>2735</v>
      </c>
      <c r="B2709" s="7">
        <v>1</v>
      </c>
      <c r="C2709" s="5">
        <v>1</v>
      </c>
      <c r="D2709" s="5">
        <v>1963</v>
      </c>
      <c r="E2709" s="4">
        <v>23012</v>
      </c>
      <c r="F2709" t="s">
        <v>2682</v>
      </c>
      <c r="G2709" s="3">
        <v>17000000</v>
      </c>
      <c r="H2709" s="3">
        <v>10000000</v>
      </c>
      <c r="I2709" s="3">
        <v>10000000</v>
      </c>
    </row>
    <row r="2710" spans="1:9" x14ac:dyDescent="0.2">
      <c r="A2710" s="5">
        <v>2736</v>
      </c>
      <c r="B2710" s="7">
        <v>6</v>
      </c>
      <c r="C2710" s="5">
        <v>5</v>
      </c>
      <c r="D2710" s="5">
        <v>2009</v>
      </c>
      <c r="E2710" s="4">
        <v>39939</v>
      </c>
      <c r="F2710" t="s">
        <v>2683</v>
      </c>
      <c r="G2710" s="3">
        <v>17000000</v>
      </c>
      <c r="H2710" s="3">
        <v>8665206</v>
      </c>
      <c r="I2710" s="3">
        <v>20465206</v>
      </c>
    </row>
    <row r="2711" spans="1:9" x14ac:dyDescent="0.2">
      <c r="A2711" s="5">
        <v>2737</v>
      </c>
      <c r="B2711" s="7">
        <v>4</v>
      </c>
      <c r="C2711" s="5">
        <v>21</v>
      </c>
      <c r="D2711" s="5">
        <v>2006</v>
      </c>
      <c r="E2711" s="4">
        <v>39329</v>
      </c>
      <c r="F2711" t="s">
        <v>2684</v>
      </c>
      <c r="G2711" s="3">
        <v>17000000</v>
      </c>
      <c r="H2711" s="3">
        <v>7314027</v>
      </c>
      <c r="I2711" s="3">
        <v>16510971</v>
      </c>
    </row>
    <row r="2712" spans="1:9" x14ac:dyDescent="0.2">
      <c r="A2712" s="5">
        <v>2738</v>
      </c>
      <c r="B2712" s="7">
        <v>1</v>
      </c>
      <c r="C2712" s="5">
        <v>25</v>
      </c>
      <c r="D2712" s="5">
        <v>2008</v>
      </c>
      <c r="E2712" s="4">
        <v>40179</v>
      </c>
      <c r="F2712" t="s">
        <v>2685</v>
      </c>
      <c r="G2712" s="3">
        <v>17000000</v>
      </c>
      <c r="H2712" s="3">
        <v>7070641</v>
      </c>
      <c r="I2712" s="3">
        <v>8607815</v>
      </c>
    </row>
    <row r="2713" spans="1:9" x14ac:dyDescent="0.2">
      <c r="A2713" s="5">
        <v>2739</v>
      </c>
      <c r="B2713" s="7">
        <v>2</v>
      </c>
      <c r="C2713" s="5">
        <v>24</v>
      </c>
      <c r="D2713" s="5">
        <v>2006</v>
      </c>
      <c r="E2713" s="4">
        <v>39418</v>
      </c>
      <c r="F2713" t="s">
        <v>2686</v>
      </c>
      <c r="G2713" s="3">
        <v>17000000</v>
      </c>
      <c r="H2713" s="3">
        <v>6855137</v>
      </c>
      <c r="I2713" s="3">
        <v>9729088</v>
      </c>
    </row>
    <row r="2714" spans="1:9" x14ac:dyDescent="0.2">
      <c r="A2714" s="5">
        <v>2740</v>
      </c>
      <c r="B2714" s="7">
        <v>8</v>
      </c>
      <c r="C2714" s="5">
        <v>24</v>
      </c>
      <c r="D2714" s="5">
        <v>2012</v>
      </c>
      <c r="E2714" s="4">
        <v>41616</v>
      </c>
      <c r="F2714" t="s">
        <v>2687</v>
      </c>
      <c r="G2714" s="3">
        <v>17000000</v>
      </c>
      <c r="H2714" s="3">
        <v>4936819</v>
      </c>
      <c r="I2714" s="3">
        <v>10637281</v>
      </c>
    </row>
    <row r="2715" spans="1:9" x14ac:dyDescent="0.2">
      <c r="A2715" s="5">
        <v>2741</v>
      </c>
      <c r="B2715" s="7">
        <v>4</v>
      </c>
      <c r="C2715" s="5">
        <v>30</v>
      </c>
      <c r="D2715" s="5">
        <v>2004</v>
      </c>
      <c r="E2715" s="4">
        <v>38872</v>
      </c>
      <c r="F2715" t="s">
        <v>2688</v>
      </c>
      <c r="G2715" s="3">
        <v>17000000</v>
      </c>
      <c r="H2715" s="3">
        <v>2694071</v>
      </c>
      <c r="I2715" s="3">
        <v>2694071</v>
      </c>
    </row>
    <row r="2716" spans="1:9" x14ac:dyDescent="0.2">
      <c r="A2716" s="5">
        <v>2742</v>
      </c>
      <c r="B2716" s="7">
        <v>8</v>
      </c>
      <c r="C2716" s="5">
        <v>29</v>
      </c>
      <c r="D2716" s="5">
        <v>1986</v>
      </c>
      <c r="E2716" s="4">
        <v>32271</v>
      </c>
      <c r="F2716" t="s">
        <v>2689</v>
      </c>
      <c r="G2716" s="3">
        <v>17000000</v>
      </c>
      <c r="H2716" s="3">
        <v>2315000</v>
      </c>
      <c r="I2716" s="3">
        <v>2315000</v>
      </c>
    </row>
    <row r="2717" spans="1:9" x14ac:dyDescent="0.2">
      <c r="A2717" s="5">
        <v>2743</v>
      </c>
      <c r="B2717" s="7">
        <v>12</v>
      </c>
      <c r="C2717" s="5">
        <v>25</v>
      </c>
      <c r="D2717" s="5">
        <v>2010</v>
      </c>
      <c r="E2717" s="4">
        <v>40920</v>
      </c>
      <c r="F2717" t="s">
        <v>2690</v>
      </c>
      <c r="G2717" s="3">
        <v>17000000</v>
      </c>
      <c r="H2717" s="3">
        <v>2231474</v>
      </c>
      <c r="I2717" s="3">
        <v>8609949</v>
      </c>
    </row>
    <row r="2718" spans="1:9" x14ac:dyDescent="0.2">
      <c r="A2718" s="5">
        <v>2744</v>
      </c>
      <c r="B2718" s="7">
        <v>1</v>
      </c>
      <c r="C2718" s="5">
        <v>1</v>
      </c>
      <c r="D2718" s="5">
        <v>1981</v>
      </c>
      <c r="E2718" s="4">
        <v>29587</v>
      </c>
      <c r="F2718" t="s">
        <v>2691</v>
      </c>
      <c r="G2718" s="3">
        <v>17000000</v>
      </c>
      <c r="H2718" s="3">
        <v>2110050</v>
      </c>
      <c r="I2718" s="3">
        <v>2110050</v>
      </c>
    </row>
    <row r="2719" spans="1:9" x14ac:dyDescent="0.2">
      <c r="A2719" s="5">
        <v>2745</v>
      </c>
      <c r="B2719" s="7">
        <v>10</v>
      </c>
      <c r="C2719" s="5">
        <v>17</v>
      </c>
      <c r="D2719" s="5">
        <v>2003</v>
      </c>
      <c r="E2719" s="4">
        <v>38117</v>
      </c>
      <c r="F2719" t="s">
        <v>2692</v>
      </c>
      <c r="G2719" s="3">
        <v>17000000</v>
      </c>
      <c r="H2719" s="3">
        <v>1569918</v>
      </c>
      <c r="I2719" s="3">
        <v>9438074</v>
      </c>
    </row>
    <row r="2720" spans="1:9" x14ac:dyDescent="0.2">
      <c r="A2720" s="5">
        <v>2746</v>
      </c>
      <c r="B2720" s="7">
        <v>6</v>
      </c>
      <c r="C2720" s="5">
        <v>10</v>
      </c>
      <c r="D2720" s="5">
        <v>2016</v>
      </c>
      <c r="E2720" s="4">
        <v>42649</v>
      </c>
      <c r="F2720" t="s">
        <v>2693</v>
      </c>
      <c r="G2720" s="3">
        <v>17000000</v>
      </c>
      <c r="H2720" s="3">
        <v>1361045</v>
      </c>
      <c r="I2720" s="3">
        <v>5653176</v>
      </c>
    </row>
    <row r="2721" spans="1:9" x14ac:dyDescent="0.2">
      <c r="A2721" s="5">
        <v>2747</v>
      </c>
      <c r="B2721" s="7">
        <v>11</v>
      </c>
      <c r="C2721" s="5">
        <v>14</v>
      </c>
      <c r="D2721" s="5">
        <v>2007</v>
      </c>
      <c r="E2721" s="4">
        <v>39489</v>
      </c>
      <c r="F2721" t="s">
        <v>2694</v>
      </c>
      <c r="G2721" s="3">
        <v>17000000</v>
      </c>
      <c r="H2721" s="3">
        <v>275380</v>
      </c>
      <c r="I2721" s="3">
        <v>364607</v>
      </c>
    </row>
    <row r="2722" spans="1:9" x14ac:dyDescent="0.2">
      <c r="A2722" s="5">
        <v>2748</v>
      </c>
      <c r="B2722" s="7">
        <v>6</v>
      </c>
      <c r="C2722" s="5">
        <v>26</v>
      </c>
      <c r="D2722" s="5">
        <v>2015</v>
      </c>
      <c r="E2722" s="4">
        <v>42772</v>
      </c>
      <c r="F2722" t="s">
        <v>2695</v>
      </c>
      <c r="G2722" s="3">
        <v>17000000</v>
      </c>
      <c r="H2722" s="3">
        <v>195792</v>
      </c>
      <c r="I2722" s="3">
        <v>1973945</v>
      </c>
    </row>
    <row r="2723" spans="1:9" x14ac:dyDescent="0.2">
      <c r="A2723" s="5">
        <v>2749</v>
      </c>
      <c r="B2723" s="7">
        <v>6</v>
      </c>
      <c r="C2723" s="5">
        <v>23</v>
      </c>
      <c r="D2723" s="5">
        <v>2009</v>
      </c>
      <c r="E2723" s="4">
        <v>40488</v>
      </c>
      <c r="F2723" t="s">
        <v>2696</v>
      </c>
      <c r="G2723" s="3">
        <v>17000000</v>
      </c>
      <c r="H2723">
        <v>0</v>
      </c>
      <c r="I2723" s="3">
        <v>13446115</v>
      </c>
    </row>
    <row r="2724" spans="1:9" x14ac:dyDescent="0.2">
      <c r="A2724" s="5">
        <v>2750</v>
      </c>
      <c r="B2724" s="7">
        <v>10</v>
      </c>
      <c r="C2724" s="5">
        <v>21</v>
      </c>
      <c r="D2724" s="5">
        <v>1977</v>
      </c>
      <c r="E2724" s="4">
        <v>28743</v>
      </c>
      <c r="F2724" t="s">
        <v>2697</v>
      </c>
      <c r="G2724" s="3">
        <v>17000000</v>
      </c>
      <c r="H2724">
        <v>0</v>
      </c>
      <c r="I2724">
        <v>0</v>
      </c>
    </row>
    <row r="2725" spans="1:9" x14ac:dyDescent="0.2">
      <c r="A2725" s="5">
        <v>2751</v>
      </c>
      <c r="B2725" s="7">
        <v>3</v>
      </c>
      <c r="C2725" s="5">
        <v>11</v>
      </c>
      <c r="D2725" s="5">
        <v>2016</v>
      </c>
      <c r="E2725" s="4">
        <v>42677</v>
      </c>
      <c r="F2725" t="s">
        <v>2698</v>
      </c>
      <c r="G2725" s="3">
        <v>16800000</v>
      </c>
      <c r="H2725" s="3">
        <v>6469813</v>
      </c>
      <c r="I2725" s="3">
        <v>7313697</v>
      </c>
    </row>
    <row r="2726" spans="1:9" x14ac:dyDescent="0.2">
      <c r="A2726" s="5">
        <v>2752</v>
      </c>
      <c r="B2726" s="7">
        <v>11</v>
      </c>
      <c r="C2726" s="5">
        <v>10</v>
      </c>
      <c r="D2726" s="5">
        <v>2006</v>
      </c>
      <c r="E2726" s="4">
        <v>39001</v>
      </c>
      <c r="F2726" t="s">
        <v>2699</v>
      </c>
      <c r="G2726" s="3">
        <v>16800000</v>
      </c>
      <c r="H2726" s="3">
        <v>223202</v>
      </c>
      <c r="I2726" s="3">
        <v>2281089</v>
      </c>
    </row>
    <row r="2727" spans="1:9" x14ac:dyDescent="0.2">
      <c r="A2727" s="5">
        <v>2753</v>
      </c>
      <c r="B2727" s="7">
        <v>11</v>
      </c>
      <c r="C2727" s="5">
        <v>27</v>
      </c>
      <c r="D2727" s="5">
        <v>1991</v>
      </c>
      <c r="E2727" s="4">
        <v>34039</v>
      </c>
      <c r="F2727" t="s">
        <v>2700</v>
      </c>
      <c r="G2727" s="3">
        <v>16500000</v>
      </c>
      <c r="H2727" s="3">
        <v>58011485</v>
      </c>
      <c r="I2727" s="3">
        <v>58011485</v>
      </c>
    </row>
    <row r="2728" spans="1:9" x14ac:dyDescent="0.2">
      <c r="A2728" s="5">
        <v>2754</v>
      </c>
      <c r="B2728" s="7">
        <v>12</v>
      </c>
      <c r="C2728" s="5">
        <v>11</v>
      </c>
      <c r="D2728" s="5">
        <v>1987</v>
      </c>
      <c r="E2728" s="4">
        <v>32093</v>
      </c>
      <c r="F2728" t="s">
        <v>2701</v>
      </c>
      <c r="G2728" s="3">
        <v>16500000</v>
      </c>
      <c r="H2728" s="3">
        <v>43848100</v>
      </c>
      <c r="I2728" s="3">
        <v>43848100</v>
      </c>
    </row>
    <row r="2729" spans="1:9" x14ac:dyDescent="0.2">
      <c r="A2729" s="5">
        <v>2755</v>
      </c>
      <c r="B2729" s="7">
        <v>12</v>
      </c>
      <c r="C2729" s="5">
        <v>11</v>
      </c>
      <c r="D2729" s="5">
        <v>1995</v>
      </c>
      <c r="E2729" s="4">
        <v>35015</v>
      </c>
      <c r="F2729" t="s">
        <v>2702</v>
      </c>
      <c r="G2729" s="3">
        <v>16500000</v>
      </c>
      <c r="H2729" s="3">
        <v>42993774</v>
      </c>
      <c r="I2729" s="3">
        <v>134993774</v>
      </c>
    </row>
    <row r="2730" spans="1:9" x14ac:dyDescent="0.2">
      <c r="A2730" s="5">
        <v>2756</v>
      </c>
      <c r="B2730" s="7">
        <v>8</v>
      </c>
      <c r="C2730" s="5">
        <v>18</v>
      </c>
      <c r="D2730" s="5">
        <v>2006</v>
      </c>
      <c r="E2730" s="4">
        <v>39241</v>
      </c>
      <c r="F2730" t="s">
        <v>2703</v>
      </c>
      <c r="G2730" s="3">
        <v>16500000</v>
      </c>
      <c r="H2730" s="3">
        <v>39868642</v>
      </c>
      <c r="I2730" s="3">
        <v>83792062</v>
      </c>
    </row>
    <row r="2731" spans="1:9" x14ac:dyDescent="0.2">
      <c r="A2731" s="5">
        <v>2757</v>
      </c>
      <c r="B2731" s="7">
        <v>8</v>
      </c>
      <c r="C2731" s="5">
        <v>3</v>
      </c>
      <c r="D2731" s="5">
        <v>2007</v>
      </c>
      <c r="E2731" s="4">
        <v>39149</v>
      </c>
      <c r="F2731" t="s">
        <v>2704</v>
      </c>
      <c r="G2731" s="3">
        <v>16500000</v>
      </c>
      <c r="H2731" s="3">
        <v>18663911</v>
      </c>
      <c r="I2731" s="3">
        <v>39380876</v>
      </c>
    </row>
    <row r="2732" spans="1:9" x14ac:dyDescent="0.2">
      <c r="A2732" s="5">
        <v>2758</v>
      </c>
      <c r="B2732" s="7">
        <v>12</v>
      </c>
      <c r="C2732" s="5">
        <v>19</v>
      </c>
      <c r="D2732" s="5">
        <v>2003</v>
      </c>
      <c r="E2732" s="4">
        <v>38180</v>
      </c>
      <c r="F2732" t="s">
        <v>2705</v>
      </c>
      <c r="G2732" s="3">
        <v>16500000</v>
      </c>
      <c r="H2732" s="3">
        <v>13005485</v>
      </c>
      <c r="I2732" s="3">
        <v>16157923</v>
      </c>
    </row>
    <row r="2733" spans="1:9" x14ac:dyDescent="0.2">
      <c r="A2733" s="5">
        <v>2759</v>
      </c>
      <c r="B2733" s="7">
        <v>9</v>
      </c>
      <c r="C2733" s="5">
        <v>21</v>
      </c>
      <c r="D2733" s="5">
        <v>2007</v>
      </c>
      <c r="E2733" s="4">
        <v>39700</v>
      </c>
      <c r="F2733" t="s">
        <v>2706</v>
      </c>
      <c r="G2733" s="3">
        <v>16500000</v>
      </c>
      <c r="H2733" s="3">
        <v>11892415</v>
      </c>
      <c r="I2733" s="3">
        <v>13636339</v>
      </c>
    </row>
    <row r="2734" spans="1:9" x14ac:dyDescent="0.2">
      <c r="A2734" s="5">
        <v>2760</v>
      </c>
      <c r="B2734" s="7">
        <v>12</v>
      </c>
      <c r="C2734" s="5">
        <v>31</v>
      </c>
      <c r="D2734" s="5">
        <v>2007</v>
      </c>
      <c r="E2734" s="4">
        <v>40006</v>
      </c>
      <c r="F2734" t="s">
        <v>2707</v>
      </c>
      <c r="G2734" s="3">
        <v>16500000</v>
      </c>
      <c r="H2734">
        <v>0</v>
      </c>
      <c r="I2734" s="3">
        <v>21404122</v>
      </c>
    </row>
    <row r="2735" spans="1:9" x14ac:dyDescent="0.2">
      <c r="A2735" s="5">
        <v>2761</v>
      </c>
      <c r="B2735" s="7">
        <v>6</v>
      </c>
      <c r="C2735" s="5">
        <v>2</v>
      </c>
      <c r="D2735" s="5">
        <v>1989</v>
      </c>
      <c r="E2735" s="4">
        <v>32545</v>
      </c>
      <c r="F2735" t="s">
        <v>2708</v>
      </c>
      <c r="G2735" s="3">
        <v>16400000</v>
      </c>
      <c r="H2735" s="3">
        <v>95860116</v>
      </c>
      <c r="I2735" s="3">
        <v>239500000</v>
      </c>
    </row>
    <row r="2736" spans="1:9" x14ac:dyDescent="0.2">
      <c r="A2736" s="5">
        <v>2762</v>
      </c>
      <c r="B2736" s="7">
        <v>12</v>
      </c>
      <c r="C2736" s="5">
        <v>16</v>
      </c>
      <c r="D2736" s="5">
        <v>1994</v>
      </c>
      <c r="E2736" s="4">
        <v>34801</v>
      </c>
      <c r="F2736" t="s">
        <v>2709</v>
      </c>
      <c r="G2736" s="3">
        <v>16000000</v>
      </c>
      <c r="H2736" s="3">
        <v>127175374</v>
      </c>
      <c r="I2736" s="3">
        <v>246400000</v>
      </c>
    </row>
    <row r="2737" spans="1:9" x14ac:dyDescent="0.2">
      <c r="A2737" s="5">
        <v>2763</v>
      </c>
      <c r="B2737" s="7">
        <v>7</v>
      </c>
      <c r="C2737" s="5">
        <v>14</v>
      </c>
      <c r="D2737" s="5">
        <v>1989</v>
      </c>
      <c r="E2737" s="4">
        <v>32911</v>
      </c>
      <c r="F2737" t="s">
        <v>2710</v>
      </c>
      <c r="G2737" s="3">
        <v>16000000</v>
      </c>
      <c r="H2737" s="3">
        <v>92823546</v>
      </c>
      <c r="I2737" s="3">
        <v>92961960</v>
      </c>
    </row>
    <row r="2738" spans="1:9" x14ac:dyDescent="0.2">
      <c r="A2738" s="5">
        <v>2764</v>
      </c>
      <c r="B2738" s="7">
        <v>5</v>
      </c>
      <c r="C2738" s="5">
        <v>19</v>
      </c>
      <c r="D2738" s="5">
        <v>2000</v>
      </c>
      <c r="E2738" s="4">
        <v>37077</v>
      </c>
      <c r="F2738" t="s">
        <v>2711</v>
      </c>
      <c r="G2738" s="3">
        <v>16000000</v>
      </c>
      <c r="H2738" s="3">
        <v>68525609</v>
      </c>
      <c r="I2738" s="3">
        <v>119739110</v>
      </c>
    </row>
    <row r="2739" spans="1:9" x14ac:dyDescent="0.2">
      <c r="A2739" s="5">
        <v>2765</v>
      </c>
      <c r="B2739" s="7">
        <v>12</v>
      </c>
      <c r="C2739" s="5">
        <v>8</v>
      </c>
      <c r="D2739" s="5">
        <v>1982</v>
      </c>
      <c r="E2739" s="4">
        <v>30175</v>
      </c>
      <c r="F2739" t="s">
        <v>2712</v>
      </c>
      <c r="G2739" s="3">
        <v>16000000</v>
      </c>
      <c r="H2739" s="3">
        <v>53977250</v>
      </c>
      <c r="I2739" s="3">
        <v>53977250</v>
      </c>
    </row>
    <row r="2740" spans="1:9" x14ac:dyDescent="0.2">
      <c r="A2740" s="5">
        <v>2766</v>
      </c>
      <c r="B2740" s="7">
        <v>1</v>
      </c>
      <c r="C2740" s="5">
        <v>15</v>
      </c>
      <c r="D2740" s="5">
        <v>1999</v>
      </c>
      <c r="E2740" s="4">
        <v>36586</v>
      </c>
      <c r="F2740" t="s">
        <v>2713</v>
      </c>
      <c r="G2740" s="3">
        <v>16000000</v>
      </c>
      <c r="H2740" s="3">
        <v>52894169</v>
      </c>
      <c r="I2740" s="3">
        <v>54294169</v>
      </c>
    </row>
    <row r="2741" spans="1:9" x14ac:dyDescent="0.2">
      <c r="A2741" s="5">
        <v>2767</v>
      </c>
      <c r="B2741" s="7">
        <v>5</v>
      </c>
      <c r="C2741" s="5">
        <v>25</v>
      </c>
      <c r="D2741" s="5">
        <v>2012</v>
      </c>
      <c r="E2741" s="4">
        <v>41644</v>
      </c>
      <c r="F2741" t="s">
        <v>2714</v>
      </c>
      <c r="G2741" s="3">
        <v>16000000</v>
      </c>
      <c r="H2741" s="3">
        <v>45512466</v>
      </c>
      <c r="I2741" s="3">
        <v>68582095</v>
      </c>
    </row>
    <row r="2742" spans="1:9" x14ac:dyDescent="0.2">
      <c r="A2742" s="5">
        <v>2768</v>
      </c>
      <c r="B2742" s="7">
        <v>11</v>
      </c>
      <c r="C2742" s="5">
        <v>25</v>
      </c>
      <c r="D2742" s="5">
        <v>2011</v>
      </c>
      <c r="E2742" s="4">
        <v>41285</v>
      </c>
      <c r="F2742" t="s">
        <v>2715</v>
      </c>
      <c r="G2742" s="3">
        <v>16000000</v>
      </c>
      <c r="H2742" s="3">
        <v>44667095</v>
      </c>
      <c r="I2742" s="3">
        <v>128256712</v>
      </c>
    </row>
    <row r="2743" spans="1:9" x14ac:dyDescent="0.2">
      <c r="A2743" s="5">
        <v>2769</v>
      </c>
      <c r="B2743" s="7">
        <v>1</v>
      </c>
      <c r="C2743" s="5">
        <v>9</v>
      </c>
      <c r="D2743" s="5">
        <v>2009</v>
      </c>
      <c r="E2743" s="4">
        <v>40057</v>
      </c>
      <c r="F2743" t="s">
        <v>2716</v>
      </c>
      <c r="G2743" s="3">
        <v>16000000</v>
      </c>
      <c r="H2743" s="3">
        <v>42670410</v>
      </c>
      <c r="I2743" s="3">
        <v>78208812</v>
      </c>
    </row>
    <row r="2744" spans="1:9" x14ac:dyDescent="0.2">
      <c r="A2744" s="5">
        <v>2770</v>
      </c>
      <c r="B2744" s="7">
        <v>8</v>
      </c>
      <c r="C2744" s="5">
        <v>2</v>
      </c>
      <c r="D2744" s="5">
        <v>2002</v>
      </c>
      <c r="E2744" s="4">
        <v>37295</v>
      </c>
      <c r="F2744" t="s">
        <v>2717</v>
      </c>
      <c r="G2744" s="3">
        <v>16000000</v>
      </c>
      <c r="H2744" s="3">
        <v>40363530</v>
      </c>
      <c r="I2744" s="3">
        <v>40363530</v>
      </c>
    </row>
    <row r="2745" spans="1:9" x14ac:dyDescent="0.2">
      <c r="A2745" s="5">
        <v>2771</v>
      </c>
      <c r="B2745" s="7">
        <v>10</v>
      </c>
      <c r="C2745" s="5">
        <v>6</v>
      </c>
      <c r="D2745" s="5">
        <v>2006</v>
      </c>
      <c r="E2745" s="4">
        <v>38878</v>
      </c>
      <c r="F2745" t="s">
        <v>2718</v>
      </c>
      <c r="G2745" s="3">
        <v>16000000</v>
      </c>
      <c r="H2745" s="3">
        <v>39517763</v>
      </c>
      <c r="I2745" s="3">
        <v>50517763</v>
      </c>
    </row>
    <row r="2746" spans="1:9" x14ac:dyDescent="0.2">
      <c r="A2746" s="5">
        <v>2772</v>
      </c>
      <c r="B2746" s="7">
        <v>12</v>
      </c>
      <c r="C2746" s="5">
        <v>29</v>
      </c>
      <c r="D2746" s="5">
        <v>2006</v>
      </c>
      <c r="E2746" s="4">
        <v>39580</v>
      </c>
      <c r="F2746" t="s">
        <v>2719</v>
      </c>
      <c r="G2746" s="3">
        <v>16000000</v>
      </c>
      <c r="H2746" s="3">
        <v>37634615</v>
      </c>
      <c r="I2746" s="3">
        <v>87041569</v>
      </c>
    </row>
    <row r="2747" spans="1:9" x14ac:dyDescent="0.2">
      <c r="A2747" s="5">
        <v>2773</v>
      </c>
      <c r="B2747" s="7">
        <v>2</v>
      </c>
      <c r="C2747" s="5">
        <v>4</v>
      </c>
      <c r="D2747" s="5">
        <v>2011</v>
      </c>
      <c r="E2747" s="4">
        <v>40635</v>
      </c>
      <c r="F2747" t="s">
        <v>2720</v>
      </c>
      <c r="G2747" s="3">
        <v>16000000</v>
      </c>
      <c r="H2747" s="3">
        <v>37300107</v>
      </c>
      <c r="I2747" s="3">
        <v>52545707</v>
      </c>
    </row>
    <row r="2748" spans="1:9" x14ac:dyDescent="0.2">
      <c r="A2748" s="5">
        <v>2774</v>
      </c>
      <c r="B2748" s="7">
        <v>2</v>
      </c>
      <c r="C2748" s="5">
        <v>2</v>
      </c>
      <c r="D2748" s="5">
        <v>2007</v>
      </c>
      <c r="E2748" s="4">
        <v>39115</v>
      </c>
      <c r="F2748" t="s">
        <v>2721</v>
      </c>
      <c r="G2748" s="3">
        <v>16000000</v>
      </c>
      <c r="H2748" s="3">
        <v>35374833</v>
      </c>
      <c r="I2748" s="3">
        <v>53774833</v>
      </c>
    </row>
    <row r="2749" spans="1:9" x14ac:dyDescent="0.2">
      <c r="A2749" s="5">
        <v>2775</v>
      </c>
      <c r="B2749" s="7">
        <v>3</v>
      </c>
      <c r="C2749" s="5">
        <v>2</v>
      </c>
      <c r="D2749" s="5">
        <v>2001</v>
      </c>
      <c r="E2749" s="4">
        <v>36925</v>
      </c>
      <c r="F2749" t="s">
        <v>2722</v>
      </c>
      <c r="G2749" s="3">
        <v>16000000</v>
      </c>
      <c r="H2749" s="3">
        <v>33357476</v>
      </c>
      <c r="I2749" s="3">
        <v>43057552</v>
      </c>
    </row>
    <row r="2750" spans="1:9" x14ac:dyDescent="0.2">
      <c r="A2750" s="5">
        <v>2776</v>
      </c>
      <c r="B2750" s="7">
        <v>8</v>
      </c>
      <c r="C2750" s="5">
        <v>9</v>
      </c>
      <c r="D2750" s="5">
        <v>1991</v>
      </c>
      <c r="E2750" s="4">
        <v>33489</v>
      </c>
      <c r="F2750" t="s">
        <v>2723</v>
      </c>
      <c r="G2750" s="3">
        <v>16000000</v>
      </c>
      <c r="H2750" s="3">
        <v>29090445</v>
      </c>
      <c r="I2750" s="3">
        <v>29090445</v>
      </c>
    </row>
    <row r="2751" spans="1:9" x14ac:dyDescent="0.2">
      <c r="A2751" s="5">
        <v>2777</v>
      </c>
      <c r="B2751" s="7">
        <v>6</v>
      </c>
      <c r="C2751" s="5">
        <v>27</v>
      </c>
      <c r="D2751" s="5">
        <v>2001</v>
      </c>
      <c r="E2751" s="4">
        <v>37686</v>
      </c>
      <c r="F2751" t="s">
        <v>2724</v>
      </c>
      <c r="G2751" s="3">
        <v>16000000</v>
      </c>
      <c r="H2751" s="3">
        <v>28734552</v>
      </c>
      <c r="I2751" s="3">
        <v>28734552</v>
      </c>
    </row>
    <row r="2752" spans="1:9" x14ac:dyDescent="0.2">
      <c r="A2752" s="5">
        <v>2778</v>
      </c>
      <c r="B2752" s="7">
        <v>4</v>
      </c>
      <c r="C2752" s="5">
        <v>11</v>
      </c>
      <c r="D2752" s="5">
        <v>2001</v>
      </c>
      <c r="E2752" s="4">
        <v>37199</v>
      </c>
      <c r="F2752" t="s">
        <v>2725</v>
      </c>
      <c r="G2752" s="3">
        <v>16000000</v>
      </c>
      <c r="H2752" s="3">
        <v>27087695</v>
      </c>
      <c r="I2752" s="3">
        <v>30987695</v>
      </c>
    </row>
    <row r="2753" spans="1:9" x14ac:dyDescent="0.2">
      <c r="A2753" s="5">
        <v>2779</v>
      </c>
      <c r="B2753" s="7">
        <v>9</v>
      </c>
      <c r="C2753" s="5">
        <v>12</v>
      </c>
      <c r="D2753" s="5">
        <v>2008</v>
      </c>
      <c r="E2753" s="4">
        <v>39791</v>
      </c>
      <c r="F2753" t="s">
        <v>2726</v>
      </c>
      <c r="G2753" s="3">
        <v>16000000</v>
      </c>
      <c r="H2753" s="3">
        <v>26902075</v>
      </c>
      <c r="I2753" s="3">
        <v>50103808</v>
      </c>
    </row>
    <row r="2754" spans="1:9" x14ac:dyDescent="0.2">
      <c r="A2754" s="5">
        <v>2780</v>
      </c>
      <c r="B2754" s="7">
        <v>4</v>
      </c>
      <c r="C2754" s="5">
        <v>20</v>
      </c>
      <c r="D2754" s="5">
        <v>2007</v>
      </c>
      <c r="E2754" s="4">
        <v>39664</v>
      </c>
      <c r="F2754" t="s">
        <v>2727</v>
      </c>
      <c r="G2754" s="3">
        <v>16000000</v>
      </c>
      <c r="H2754" s="3">
        <v>23618786</v>
      </c>
      <c r="I2754" s="3">
        <v>81742618</v>
      </c>
    </row>
    <row r="2755" spans="1:9" x14ac:dyDescent="0.2">
      <c r="A2755" s="5">
        <v>2781</v>
      </c>
      <c r="B2755" s="7">
        <v>8</v>
      </c>
      <c r="C2755" s="5">
        <v>15</v>
      </c>
      <c r="D2755" s="5">
        <v>2008</v>
      </c>
      <c r="E2755" s="4">
        <v>39880</v>
      </c>
      <c r="F2755" t="s">
        <v>2728</v>
      </c>
      <c r="G2755" s="3">
        <v>16000000</v>
      </c>
      <c r="H2755" s="3">
        <v>23216709</v>
      </c>
      <c r="I2755" s="3">
        <v>104504817</v>
      </c>
    </row>
    <row r="2756" spans="1:9" x14ac:dyDescent="0.2">
      <c r="A2756" s="5">
        <v>2782</v>
      </c>
      <c r="B2756" s="7">
        <v>6</v>
      </c>
      <c r="C2756" s="5">
        <v>16</v>
      </c>
      <c r="D2756" s="5">
        <v>2000</v>
      </c>
      <c r="E2756" s="4">
        <v>36987</v>
      </c>
      <c r="F2756" t="s">
        <v>2729</v>
      </c>
      <c r="G2756" s="3">
        <v>16000000</v>
      </c>
      <c r="H2756" s="3">
        <v>21799652</v>
      </c>
      <c r="I2756" s="3">
        <v>21799652</v>
      </c>
    </row>
    <row r="2757" spans="1:9" x14ac:dyDescent="0.2">
      <c r="A2757" s="5">
        <v>2783</v>
      </c>
      <c r="B2757" s="7">
        <v>11</v>
      </c>
      <c r="C2757" s="5">
        <v>18</v>
      </c>
      <c r="D2757" s="5">
        <v>1994</v>
      </c>
      <c r="E2757" s="4">
        <v>34861</v>
      </c>
      <c r="F2757" t="s">
        <v>2730</v>
      </c>
      <c r="G2757" s="3">
        <v>16000000</v>
      </c>
      <c r="H2757" s="3">
        <v>19284974</v>
      </c>
      <c r="I2757" s="3">
        <v>45284974</v>
      </c>
    </row>
    <row r="2758" spans="1:9" x14ac:dyDescent="0.2">
      <c r="A2758" s="5">
        <v>2784</v>
      </c>
      <c r="B2758" s="7">
        <v>3</v>
      </c>
      <c r="C2758" s="5">
        <v>12</v>
      </c>
      <c r="D2758" s="5">
        <v>2010</v>
      </c>
      <c r="E2758" s="4">
        <v>40515</v>
      </c>
      <c r="F2758" t="s">
        <v>2731</v>
      </c>
      <c r="G2758" s="3">
        <v>16000000</v>
      </c>
      <c r="H2758" s="3">
        <v>19068240</v>
      </c>
      <c r="I2758" s="3">
        <v>56506120</v>
      </c>
    </row>
    <row r="2759" spans="1:9" x14ac:dyDescent="0.2">
      <c r="A2759" s="5">
        <v>2785</v>
      </c>
      <c r="B2759" s="7">
        <v>10</v>
      </c>
      <c r="C2759" s="5">
        <v>11</v>
      </c>
      <c r="D2759" s="5">
        <v>2002</v>
      </c>
      <c r="E2759" s="4">
        <v>37570</v>
      </c>
      <c r="F2759" t="s">
        <v>2732</v>
      </c>
      <c r="G2759" s="3">
        <v>16000000</v>
      </c>
      <c r="H2759" s="3">
        <v>16357770</v>
      </c>
      <c r="I2759" s="3">
        <v>21657770</v>
      </c>
    </row>
    <row r="2760" spans="1:9" x14ac:dyDescent="0.2">
      <c r="A2760" s="5">
        <v>2786</v>
      </c>
      <c r="B2760" s="7">
        <v>9</v>
      </c>
      <c r="C2760" s="5">
        <v>18</v>
      </c>
      <c r="D2760" s="5">
        <v>2009</v>
      </c>
      <c r="E2760" s="4">
        <v>40338</v>
      </c>
      <c r="F2760" t="s">
        <v>2733</v>
      </c>
      <c r="G2760" s="3">
        <v>16000000</v>
      </c>
      <c r="H2760" s="3">
        <v>16204793</v>
      </c>
      <c r="I2760" s="3">
        <v>31943401</v>
      </c>
    </row>
    <row r="2761" spans="1:9" x14ac:dyDescent="0.2">
      <c r="A2761" s="5">
        <v>2787</v>
      </c>
      <c r="B2761" s="7">
        <v>3</v>
      </c>
      <c r="C2761" s="5">
        <v>3</v>
      </c>
      <c r="D2761" s="5">
        <v>2000</v>
      </c>
      <c r="E2761" s="4">
        <v>36588</v>
      </c>
      <c r="F2761" t="s">
        <v>2734</v>
      </c>
      <c r="G2761" s="3">
        <v>16000000</v>
      </c>
      <c r="H2761" s="3">
        <v>15427192</v>
      </c>
      <c r="I2761" s="3">
        <v>15980376</v>
      </c>
    </row>
    <row r="2762" spans="1:9" x14ac:dyDescent="0.2">
      <c r="A2762" s="5">
        <v>2788</v>
      </c>
      <c r="B2762" s="7">
        <v>1</v>
      </c>
      <c r="C2762" s="5">
        <v>30</v>
      </c>
      <c r="D2762" s="5">
        <v>1987</v>
      </c>
      <c r="E2762" s="4">
        <v>32660</v>
      </c>
      <c r="F2762" t="s">
        <v>2735</v>
      </c>
      <c r="G2762" s="3">
        <v>16000000</v>
      </c>
      <c r="H2762" s="3">
        <v>14792779</v>
      </c>
      <c r="I2762" s="3">
        <v>14792779</v>
      </c>
    </row>
    <row r="2763" spans="1:9" x14ac:dyDescent="0.2">
      <c r="A2763" s="5">
        <v>2789</v>
      </c>
      <c r="B2763" s="7">
        <v>7</v>
      </c>
      <c r="C2763" s="5">
        <v>18</v>
      </c>
      <c r="D2763" s="5">
        <v>2003</v>
      </c>
      <c r="E2763" s="4">
        <v>38145</v>
      </c>
      <c r="F2763" t="s">
        <v>2736</v>
      </c>
      <c r="G2763" s="3">
        <v>16000000</v>
      </c>
      <c r="H2763" s="3">
        <v>14108518</v>
      </c>
      <c r="I2763" s="3">
        <v>14108518</v>
      </c>
    </row>
    <row r="2764" spans="1:9" x14ac:dyDescent="0.2">
      <c r="A2764" s="5">
        <v>2790</v>
      </c>
      <c r="B2764" s="7">
        <v>10</v>
      </c>
      <c r="C2764" s="5">
        <v>3</v>
      </c>
      <c r="D2764" s="5">
        <v>2014</v>
      </c>
      <c r="E2764" s="4">
        <v>41708</v>
      </c>
      <c r="F2764" t="s">
        <v>2547</v>
      </c>
      <c r="G2764" s="3">
        <v>16000000</v>
      </c>
      <c r="H2764" s="3">
        <v>14019924</v>
      </c>
      <c r="I2764" s="3">
        <v>20769209</v>
      </c>
    </row>
    <row r="2765" spans="1:9" x14ac:dyDescent="0.2">
      <c r="A2765" s="5">
        <v>2791</v>
      </c>
      <c r="B2765" s="7">
        <v>5</v>
      </c>
      <c r="C2765" s="5">
        <v>28</v>
      </c>
      <c r="D2765" s="5">
        <v>2004</v>
      </c>
      <c r="E2765" s="4">
        <v>38812</v>
      </c>
      <c r="F2765" t="s">
        <v>2737</v>
      </c>
      <c r="G2765" s="3">
        <v>16000000</v>
      </c>
      <c r="H2765" s="3">
        <v>13922211</v>
      </c>
      <c r="I2765" s="3">
        <v>14553807</v>
      </c>
    </row>
    <row r="2766" spans="1:9" x14ac:dyDescent="0.2">
      <c r="A2766" s="5">
        <v>2792</v>
      </c>
      <c r="B2766" s="7">
        <v>12</v>
      </c>
      <c r="C2766" s="5">
        <v>9</v>
      </c>
      <c r="D2766" s="5">
        <v>1988</v>
      </c>
      <c r="E2766" s="4">
        <v>32398</v>
      </c>
      <c r="F2766" t="s">
        <v>2738</v>
      </c>
      <c r="G2766" s="3">
        <v>16000000</v>
      </c>
      <c r="H2766" s="3">
        <v>13854000</v>
      </c>
      <c r="I2766" s="3">
        <v>13854000</v>
      </c>
    </row>
    <row r="2767" spans="1:9" x14ac:dyDescent="0.2">
      <c r="A2767" s="5">
        <v>2793</v>
      </c>
      <c r="B2767" s="7">
        <v>6</v>
      </c>
      <c r="C2767" s="5">
        <v>29</v>
      </c>
      <c r="D2767" s="5">
        <v>2012</v>
      </c>
      <c r="E2767" s="4">
        <v>41765</v>
      </c>
      <c r="F2767" t="s">
        <v>2739</v>
      </c>
      <c r="G2767" s="3">
        <v>16000000</v>
      </c>
      <c r="H2767" s="3">
        <v>12431792</v>
      </c>
      <c r="I2767" s="3">
        <v>12519804</v>
      </c>
    </row>
    <row r="2768" spans="1:9" x14ac:dyDescent="0.2">
      <c r="A2768" s="5">
        <v>2794</v>
      </c>
      <c r="B2768" s="7">
        <v>5</v>
      </c>
      <c r="C2768" s="5">
        <v>28</v>
      </c>
      <c r="D2768" s="5">
        <v>1999</v>
      </c>
      <c r="E2768" s="4">
        <v>36986</v>
      </c>
      <c r="F2768" t="s">
        <v>2740</v>
      </c>
      <c r="G2768" s="3">
        <v>16000000</v>
      </c>
      <c r="H2768" s="3">
        <v>11810854</v>
      </c>
      <c r="I2768" s="3">
        <v>11810854</v>
      </c>
    </row>
    <row r="2769" spans="1:9" x14ac:dyDescent="0.2">
      <c r="A2769" s="5">
        <v>2795</v>
      </c>
      <c r="B2769" s="7">
        <v>9</v>
      </c>
      <c r="C2769" s="5">
        <v>3</v>
      </c>
      <c r="D2769" s="5">
        <v>2004</v>
      </c>
      <c r="E2769" s="4">
        <v>38055</v>
      </c>
      <c r="F2769" t="s">
        <v>2741</v>
      </c>
      <c r="G2769" s="3">
        <v>16000000</v>
      </c>
      <c r="H2769" s="3">
        <v>11540112</v>
      </c>
      <c r="I2769" s="3">
        <v>11540112</v>
      </c>
    </row>
    <row r="2770" spans="1:9" x14ac:dyDescent="0.2">
      <c r="A2770" s="5">
        <v>2796</v>
      </c>
      <c r="B2770" s="7">
        <v>10</v>
      </c>
      <c r="C2770" s="5">
        <v>19</v>
      </c>
      <c r="D2770" s="5">
        <v>1979</v>
      </c>
      <c r="E2770" s="4">
        <v>29412</v>
      </c>
      <c r="F2770" t="s">
        <v>2742</v>
      </c>
      <c r="G2770" s="3">
        <v>16000000</v>
      </c>
      <c r="H2770" s="3">
        <v>8400000</v>
      </c>
      <c r="I2770" s="3">
        <v>8400000</v>
      </c>
    </row>
    <row r="2771" spans="1:9" x14ac:dyDescent="0.2">
      <c r="A2771" s="5">
        <v>2797</v>
      </c>
      <c r="B2771" s="7">
        <v>3</v>
      </c>
      <c r="C2771" s="5">
        <v>7</v>
      </c>
      <c r="D2771" s="5">
        <v>1986</v>
      </c>
      <c r="E2771" s="4">
        <v>31596</v>
      </c>
      <c r="F2771" t="s">
        <v>2743</v>
      </c>
      <c r="G2771" s="3">
        <v>16000000</v>
      </c>
      <c r="H2771" s="3">
        <v>5900000</v>
      </c>
      <c r="I2771" s="3">
        <v>12900000</v>
      </c>
    </row>
    <row r="2772" spans="1:9" x14ac:dyDescent="0.2">
      <c r="A2772" s="5">
        <v>2798</v>
      </c>
      <c r="B2772" s="7">
        <v>11</v>
      </c>
      <c r="C2772" s="5">
        <v>18</v>
      </c>
      <c r="D2772" s="5">
        <v>2016</v>
      </c>
      <c r="E2772" s="4">
        <v>42897</v>
      </c>
      <c r="F2772" t="s">
        <v>2744</v>
      </c>
      <c r="G2772" s="3">
        <v>16000000</v>
      </c>
      <c r="H2772" s="3">
        <v>5083906</v>
      </c>
      <c r="I2772" s="3">
        <v>6248077</v>
      </c>
    </row>
    <row r="2773" spans="1:9" x14ac:dyDescent="0.2">
      <c r="A2773" s="5">
        <v>2799</v>
      </c>
      <c r="B2773" s="7">
        <v>5</v>
      </c>
      <c r="C2773" s="5">
        <v>3</v>
      </c>
      <c r="D2773" s="5">
        <v>2002</v>
      </c>
      <c r="E2773" s="4">
        <v>37320</v>
      </c>
      <c r="F2773" t="s">
        <v>2745</v>
      </c>
      <c r="G2773" s="3">
        <v>16000000</v>
      </c>
      <c r="H2773" s="3">
        <v>4839383</v>
      </c>
      <c r="I2773" s="3">
        <v>14839383</v>
      </c>
    </row>
    <row r="2774" spans="1:9" x14ac:dyDescent="0.2">
      <c r="A2774" s="5">
        <v>2800</v>
      </c>
      <c r="B2774" s="7">
        <v>9</v>
      </c>
      <c r="C2774" s="5">
        <v>15</v>
      </c>
      <c r="D2774" s="5">
        <v>2000</v>
      </c>
      <c r="E2774" s="4">
        <v>36959</v>
      </c>
      <c r="F2774" t="s">
        <v>2746</v>
      </c>
      <c r="G2774" s="3">
        <v>16000000</v>
      </c>
      <c r="H2774" s="3">
        <v>4734235</v>
      </c>
      <c r="I2774" s="3">
        <v>6615452</v>
      </c>
    </row>
    <row r="2775" spans="1:9" x14ac:dyDescent="0.2">
      <c r="A2775" s="5">
        <v>2801</v>
      </c>
      <c r="B2775" s="7">
        <v>8</v>
      </c>
      <c r="C2775" s="5">
        <v>13</v>
      </c>
      <c r="D2775" s="5">
        <v>1999</v>
      </c>
      <c r="E2775" s="4">
        <v>36533</v>
      </c>
      <c r="F2775" t="s">
        <v>2747</v>
      </c>
      <c r="G2775" s="3">
        <v>16000000</v>
      </c>
      <c r="H2775" s="3">
        <v>4217115</v>
      </c>
      <c r="I2775" s="3">
        <v>5825314</v>
      </c>
    </row>
    <row r="2776" spans="1:9" x14ac:dyDescent="0.2">
      <c r="A2776" s="5">
        <v>2802</v>
      </c>
      <c r="B2776" s="7">
        <v>10</v>
      </c>
      <c r="C2776" s="5">
        <v>19</v>
      </c>
      <c r="D2776" s="5">
        <v>2007</v>
      </c>
      <c r="E2776" s="4">
        <v>39639</v>
      </c>
      <c r="F2776" t="s">
        <v>2748</v>
      </c>
      <c r="G2776" s="3">
        <v>16000000</v>
      </c>
      <c r="H2776" s="3">
        <v>3287315</v>
      </c>
      <c r="I2776" s="3">
        <v>8120148</v>
      </c>
    </row>
    <row r="2777" spans="1:9" x14ac:dyDescent="0.2">
      <c r="A2777" s="5">
        <v>2803</v>
      </c>
      <c r="B2777" s="7">
        <v>11</v>
      </c>
      <c r="C2777" s="5">
        <v>14</v>
      </c>
      <c r="D2777" s="5">
        <v>2014</v>
      </c>
      <c r="E2777" s="4">
        <v>42046</v>
      </c>
      <c r="F2777" t="s">
        <v>2749</v>
      </c>
      <c r="G2777" s="3">
        <v>16000000</v>
      </c>
      <c r="H2777" s="3">
        <v>2429989</v>
      </c>
      <c r="I2777" s="3">
        <v>3442853</v>
      </c>
    </row>
    <row r="2778" spans="1:9" x14ac:dyDescent="0.2">
      <c r="A2778" s="5">
        <v>2804</v>
      </c>
      <c r="B2778" s="7">
        <v>4</v>
      </c>
      <c r="C2778" s="5">
        <v>5</v>
      </c>
      <c r="D2778" s="5">
        <v>2013</v>
      </c>
      <c r="E2778" s="4">
        <v>41398</v>
      </c>
      <c r="F2778" t="s">
        <v>2750</v>
      </c>
      <c r="G2778" s="3">
        <v>16000000</v>
      </c>
      <c r="H2778" s="3">
        <v>2322593</v>
      </c>
      <c r="I2778" s="3">
        <v>22594052</v>
      </c>
    </row>
    <row r="2779" spans="1:9" x14ac:dyDescent="0.2">
      <c r="A2779" s="5">
        <v>2805</v>
      </c>
      <c r="B2779" s="7">
        <v>5</v>
      </c>
      <c r="C2779" s="5">
        <v>16</v>
      </c>
      <c r="D2779" s="5">
        <v>2014</v>
      </c>
      <c r="E2779" s="4">
        <v>42099</v>
      </c>
      <c r="F2779" t="s">
        <v>2751</v>
      </c>
      <c r="G2779" s="3">
        <v>16000000</v>
      </c>
      <c r="H2779" s="3">
        <v>2013456</v>
      </c>
      <c r="I2779" s="3">
        <v>7585011</v>
      </c>
    </row>
    <row r="2780" spans="1:9" x14ac:dyDescent="0.2">
      <c r="A2780" s="5">
        <v>2806</v>
      </c>
      <c r="B2780" s="7">
        <v>8</v>
      </c>
      <c r="C2780" s="5">
        <v>15</v>
      </c>
      <c r="D2780" s="5">
        <v>1997</v>
      </c>
      <c r="E2780" s="4">
        <v>35862</v>
      </c>
      <c r="F2780" t="s">
        <v>2752</v>
      </c>
      <c r="G2780" s="3">
        <v>16000000</v>
      </c>
      <c r="H2780" s="3">
        <v>1686429</v>
      </c>
      <c r="I2780" s="3">
        <v>1686429</v>
      </c>
    </row>
    <row r="2781" spans="1:9" x14ac:dyDescent="0.2">
      <c r="A2781" s="5">
        <v>2807</v>
      </c>
      <c r="B2781" s="7">
        <v>12</v>
      </c>
      <c r="C2781" s="5">
        <v>21</v>
      </c>
      <c r="D2781" s="5">
        <v>2005</v>
      </c>
      <c r="E2781" s="4">
        <v>38972</v>
      </c>
      <c r="F2781" t="s">
        <v>2753</v>
      </c>
      <c r="G2781" s="3">
        <v>16000000</v>
      </c>
      <c r="H2781" s="3">
        <v>1669971</v>
      </c>
      <c r="I2781" s="3">
        <v>2814566</v>
      </c>
    </row>
    <row r="2782" spans="1:9" x14ac:dyDescent="0.2">
      <c r="A2782" s="5">
        <v>2808</v>
      </c>
      <c r="B2782" s="7">
        <v>7</v>
      </c>
      <c r="C2782" s="5">
        <v>25</v>
      </c>
      <c r="D2782" s="5">
        <v>2008</v>
      </c>
      <c r="E2782" s="4">
        <v>40185</v>
      </c>
      <c r="F2782" t="s">
        <v>2754</v>
      </c>
      <c r="G2782" s="3">
        <v>16000000</v>
      </c>
      <c r="H2782" s="3">
        <v>1477650</v>
      </c>
      <c r="I2782" s="3">
        <v>247474497</v>
      </c>
    </row>
    <row r="2783" spans="1:9" x14ac:dyDescent="0.2">
      <c r="A2783" s="5">
        <v>2809</v>
      </c>
      <c r="B2783" s="7">
        <v>10</v>
      </c>
      <c r="C2783" s="5">
        <v>1</v>
      </c>
      <c r="D2783" s="5">
        <v>2014</v>
      </c>
      <c r="E2783" s="4">
        <v>41649</v>
      </c>
      <c r="F2783" t="s">
        <v>2755</v>
      </c>
      <c r="G2783" s="3">
        <v>16000000</v>
      </c>
      <c r="H2783" s="3">
        <v>705908</v>
      </c>
      <c r="I2783" s="3">
        <v>1705908</v>
      </c>
    </row>
    <row r="2784" spans="1:9" x14ac:dyDescent="0.2">
      <c r="A2784" s="5">
        <v>2810</v>
      </c>
      <c r="B2784" s="7">
        <v>9</v>
      </c>
      <c r="C2784" s="5">
        <v>24</v>
      </c>
      <c r="D2784" s="5">
        <v>2010</v>
      </c>
      <c r="E2784" s="4">
        <v>40886</v>
      </c>
      <c r="F2784" t="s">
        <v>2756</v>
      </c>
      <c r="G2784" s="3">
        <v>16000000</v>
      </c>
      <c r="H2784" s="3">
        <v>337997</v>
      </c>
      <c r="I2784" s="3">
        <v>1467278</v>
      </c>
    </row>
    <row r="2785" spans="1:9" x14ac:dyDescent="0.2">
      <c r="A2785" s="5">
        <v>2811</v>
      </c>
      <c r="B2785" s="7">
        <v>12</v>
      </c>
      <c r="C2785" s="5">
        <v>31</v>
      </c>
      <c r="D2785" s="5">
        <v>2008</v>
      </c>
      <c r="E2785" s="4">
        <v>40371</v>
      </c>
      <c r="F2785" t="s">
        <v>2757</v>
      </c>
      <c r="G2785" s="3">
        <v>16000000</v>
      </c>
      <c r="H2785" s="3">
        <v>31631</v>
      </c>
      <c r="I2785" s="3">
        <v>31631</v>
      </c>
    </row>
    <row r="2786" spans="1:9" x14ac:dyDescent="0.2">
      <c r="A2786" s="5">
        <v>2812</v>
      </c>
      <c r="B2786" s="7">
        <v>11</v>
      </c>
      <c r="C2786" s="5">
        <v>2</v>
      </c>
      <c r="D2786" s="5">
        <v>2012</v>
      </c>
      <c r="E2786" s="4">
        <v>40950</v>
      </c>
      <c r="F2786" t="s">
        <v>2758</v>
      </c>
      <c r="G2786" s="3">
        <v>16000000</v>
      </c>
      <c r="H2786" s="3">
        <v>3361</v>
      </c>
      <c r="I2786" s="3">
        <v>94812</v>
      </c>
    </row>
    <row r="2787" spans="1:9" x14ac:dyDescent="0.2">
      <c r="A2787" s="5">
        <v>2813</v>
      </c>
      <c r="B2787" s="7">
        <v>5</v>
      </c>
      <c r="C2787" s="5">
        <v>11</v>
      </c>
      <c r="D2787" s="5">
        <v>2010</v>
      </c>
      <c r="E2787" s="4">
        <v>40487</v>
      </c>
      <c r="F2787" t="s">
        <v>2759</v>
      </c>
      <c r="G2787" s="3">
        <v>16000000</v>
      </c>
      <c r="H2787">
        <v>0</v>
      </c>
      <c r="I2787" s="3">
        <v>64733391</v>
      </c>
    </row>
    <row r="2788" spans="1:9" x14ac:dyDescent="0.2">
      <c r="A2788" s="5">
        <v>2814</v>
      </c>
      <c r="B2788" s="7">
        <v>3</v>
      </c>
      <c r="C2788" s="5">
        <v>9</v>
      </c>
      <c r="D2788" s="5">
        <v>2010</v>
      </c>
      <c r="E2788" s="4">
        <v>40424</v>
      </c>
      <c r="F2788" t="s">
        <v>2760</v>
      </c>
      <c r="G2788" s="3">
        <v>16000000</v>
      </c>
      <c r="H2788">
        <v>0</v>
      </c>
      <c r="I2788" s="3">
        <v>47707417</v>
      </c>
    </row>
    <row r="2789" spans="1:9" x14ac:dyDescent="0.2">
      <c r="A2789" s="5">
        <v>2815</v>
      </c>
      <c r="B2789" s="7">
        <v>12</v>
      </c>
      <c r="C2789" s="5">
        <v>31</v>
      </c>
      <c r="D2789" s="5">
        <v>2013</v>
      </c>
      <c r="E2789" s="4">
        <v>42197</v>
      </c>
      <c r="F2789" t="s">
        <v>2761</v>
      </c>
      <c r="G2789" s="3">
        <v>16000000</v>
      </c>
      <c r="H2789">
        <v>0</v>
      </c>
      <c r="I2789" s="3">
        <v>1844228</v>
      </c>
    </row>
    <row r="2790" spans="1:9" x14ac:dyDescent="0.2">
      <c r="A2790" s="5">
        <v>2816</v>
      </c>
      <c r="B2790" s="7">
        <v>6</v>
      </c>
      <c r="C2790" s="5">
        <v>21</v>
      </c>
      <c r="D2790" s="5">
        <v>2002</v>
      </c>
      <c r="E2790" s="4">
        <v>37870</v>
      </c>
      <c r="F2790" t="s">
        <v>2762</v>
      </c>
      <c r="G2790" s="3">
        <v>15600000</v>
      </c>
      <c r="H2790" s="3">
        <v>13571817</v>
      </c>
      <c r="I2790" s="3">
        <v>13771817</v>
      </c>
    </row>
    <row r="2791" spans="1:9" x14ac:dyDescent="0.2">
      <c r="A2791" s="5">
        <v>2817</v>
      </c>
      <c r="B2791" s="7">
        <v>6</v>
      </c>
      <c r="C2791" s="5">
        <v>8</v>
      </c>
      <c r="D2791" s="5">
        <v>2007</v>
      </c>
      <c r="E2791" s="4">
        <v>39300</v>
      </c>
      <c r="F2791" t="s">
        <v>2763</v>
      </c>
      <c r="G2791" s="3">
        <v>15500000</v>
      </c>
      <c r="H2791" s="3">
        <v>10299782</v>
      </c>
      <c r="I2791" s="3">
        <v>88611837</v>
      </c>
    </row>
    <row r="2792" spans="1:9" x14ac:dyDescent="0.2">
      <c r="A2792" s="5">
        <v>2818</v>
      </c>
      <c r="B2792" s="7">
        <v>11</v>
      </c>
      <c r="C2792" s="5">
        <v>15</v>
      </c>
      <c r="D2792" s="5">
        <v>2002</v>
      </c>
      <c r="E2792" s="4">
        <v>37691</v>
      </c>
      <c r="F2792" t="s">
        <v>2764</v>
      </c>
      <c r="G2792" s="3">
        <v>15500000</v>
      </c>
      <c r="H2792" s="3">
        <v>1693000</v>
      </c>
      <c r="I2792" s="3">
        <v>1693000</v>
      </c>
    </row>
    <row r="2793" spans="1:9" x14ac:dyDescent="0.2">
      <c r="A2793" s="5">
        <v>2819</v>
      </c>
      <c r="B2793" s="7">
        <v>4</v>
      </c>
      <c r="C2793" s="5">
        <v>13</v>
      </c>
      <c r="D2793" s="5">
        <v>2007</v>
      </c>
      <c r="E2793" s="4">
        <v>39451</v>
      </c>
      <c r="F2793" t="s">
        <v>2765</v>
      </c>
      <c r="G2793" s="3">
        <v>15500000</v>
      </c>
      <c r="H2793" s="3">
        <v>1237615</v>
      </c>
      <c r="I2793" s="3">
        <v>1237615</v>
      </c>
    </row>
    <row r="2794" spans="1:9" x14ac:dyDescent="0.2">
      <c r="A2794" s="5">
        <v>2820</v>
      </c>
      <c r="B2794" s="7">
        <v>4</v>
      </c>
      <c r="C2794" s="5">
        <v>22</v>
      </c>
      <c r="D2794" s="5">
        <v>2005</v>
      </c>
      <c r="E2794" s="4">
        <v>38994</v>
      </c>
      <c r="F2794" t="s">
        <v>2766</v>
      </c>
      <c r="G2794" s="3">
        <v>15500000</v>
      </c>
      <c r="H2794" s="3">
        <v>517262</v>
      </c>
      <c r="I2794" s="3">
        <v>517262</v>
      </c>
    </row>
    <row r="2795" spans="1:9" x14ac:dyDescent="0.2">
      <c r="A2795" s="5">
        <v>2821</v>
      </c>
      <c r="B2795" s="7">
        <v>2</v>
      </c>
      <c r="C2795" s="5">
        <v>26</v>
      </c>
      <c r="D2795" s="5">
        <v>2010</v>
      </c>
      <c r="E2795" s="4">
        <v>40941</v>
      </c>
      <c r="F2795" t="s">
        <v>2767</v>
      </c>
      <c r="G2795" s="3">
        <v>15500000</v>
      </c>
      <c r="H2795" s="3">
        <v>318623</v>
      </c>
      <c r="I2795" s="3">
        <v>318623</v>
      </c>
    </row>
    <row r="2796" spans="1:9" x14ac:dyDescent="0.2">
      <c r="A2796" s="5">
        <v>2822</v>
      </c>
      <c r="B2796" s="7">
        <v>9</v>
      </c>
      <c r="C2796" s="5">
        <v>27</v>
      </c>
      <c r="D2796" s="5">
        <v>2002</v>
      </c>
      <c r="E2796" s="4">
        <v>38055</v>
      </c>
      <c r="F2796" t="s">
        <v>2768</v>
      </c>
      <c r="G2796" s="3">
        <v>15300000</v>
      </c>
      <c r="H2796" s="3">
        <v>81525</v>
      </c>
      <c r="I2796" s="3">
        <v>7000000</v>
      </c>
    </row>
    <row r="2797" spans="1:9" x14ac:dyDescent="0.2">
      <c r="A2797" s="5">
        <v>2823</v>
      </c>
      <c r="B2797" s="7">
        <v>3</v>
      </c>
      <c r="C2797" s="5">
        <v>31</v>
      </c>
      <c r="D2797" s="5">
        <v>2006</v>
      </c>
      <c r="E2797" s="4">
        <v>39632</v>
      </c>
      <c r="F2797" t="s">
        <v>2769</v>
      </c>
      <c r="G2797" s="3">
        <v>15250000</v>
      </c>
      <c r="H2797" s="3">
        <v>7802450</v>
      </c>
      <c r="I2797" s="3">
        <v>12930343</v>
      </c>
    </row>
    <row r="2798" spans="1:9" x14ac:dyDescent="0.2">
      <c r="A2798" s="5">
        <v>2824</v>
      </c>
      <c r="B2798" s="7">
        <v>11</v>
      </c>
      <c r="C2798" s="5">
        <v>16</v>
      </c>
      <c r="D2798" s="5">
        <v>1990</v>
      </c>
      <c r="E2798" s="4">
        <v>33339</v>
      </c>
      <c r="F2798" t="s">
        <v>2770</v>
      </c>
      <c r="G2798" s="3">
        <v>15000000</v>
      </c>
      <c r="H2798" s="3">
        <v>285761243</v>
      </c>
      <c r="I2798" s="3">
        <v>476684675</v>
      </c>
    </row>
    <row r="2799" spans="1:9" x14ac:dyDescent="0.2">
      <c r="A2799" s="5">
        <v>2825</v>
      </c>
      <c r="B2799" s="7">
        <v>12</v>
      </c>
      <c r="C2799" s="5">
        <v>5</v>
      </c>
      <c r="D2799" s="5">
        <v>1984</v>
      </c>
      <c r="E2799" s="4">
        <v>30814</v>
      </c>
      <c r="F2799" t="s">
        <v>2771</v>
      </c>
      <c r="G2799" s="3">
        <v>15000000</v>
      </c>
      <c r="H2799" s="3">
        <v>234760478</v>
      </c>
      <c r="I2799" s="3">
        <v>316300000</v>
      </c>
    </row>
    <row r="2800" spans="1:9" x14ac:dyDescent="0.2">
      <c r="A2800" s="5">
        <v>2826</v>
      </c>
      <c r="B2800" s="7">
        <v>5</v>
      </c>
      <c r="C2800" s="5">
        <v>16</v>
      </c>
      <c r="D2800" s="5">
        <v>1986</v>
      </c>
      <c r="E2800" s="4">
        <v>31872</v>
      </c>
      <c r="F2800" t="s">
        <v>2772</v>
      </c>
      <c r="G2800" s="3">
        <v>15000000</v>
      </c>
      <c r="H2800" s="3">
        <v>179800601</v>
      </c>
      <c r="I2800" s="3">
        <v>356800601</v>
      </c>
    </row>
    <row r="2801" spans="1:9" x14ac:dyDescent="0.2">
      <c r="A2801" s="5">
        <v>2827</v>
      </c>
      <c r="B2801" s="7">
        <v>12</v>
      </c>
      <c r="C2801" s="5">
        <v>17</v>
      </c>
      <c r="D2801" s="5">
        <v>1982</v>
      </c>
      <c r="E2801" s="4">
        <v>30448</v>
      </c>
      <c r="F2801" t="s">
        <v>2773</v>
      </c>
      <c r="G2801" s="3">
        <v>15000000</v>
      </c>
      <c r="H2801" s="3">
        <v>177200000</v>
      </c>
      <c r="I2801" s="3">
        <v>177200000</v>
      </c>
    </row>
    <row r="2802" spans="1:9" x14ac:dyDescent="0.2">
      <c r="A2802" s="5">
        <v>2829</v>
      </c>
      <c r="B2802" s="7">
        <v>11</v>
      </c>
      <c r="C2802" s="5">
        <v>25</v>
      </c>
      <c r="D2802" s="5">
        <v>1987</v>
      </c>
      <c r="E2802" s="4">
        <v>32519</v>
      </c>
      <c r="F2802" t="s">
        <v>2774</v>
      </c>
      <c r="G2802" s="3">
        <v>15000000</v>
      </c>
      <c r="H2802" s="3">
        <v>167780960</v>
      </c>
      <c r="I2802" s="3">
        <v>167780960</v>
      </c>
    </row>
    <row r="2803" spans="1:9" x14ac:dyDescent="0.2">
      <c r="A2803" s="5">
        <v>2830</v>
      </c>
      <c r="B2803" s="7">
        <v>11</v>
      </c>
      <c r="C2803" s="5">
        <v>26</v>
      </c>
      <c r="D2803" s="5">
        <v>2010</v>
      </c>
      <c r="E2803" s="4">
        <v>40950</v>
      </c>
      <c r="F2803" t="s">
        <v>2775</v>
      </c>
      <c r="G2803" s="3">
        <v>15000000</v>
      </c>
      <c r="H2803" s="3">
        <v>138797449</v>
      </c>
      <c r="I2803" s="3">
        <v>430821168</v>
      </c>
    </row>
    <row r="2804" spans="1:9" x14ac:dyDescent="0.2">
      <c r="A2804" s="5">
        <v>2831</v>
      </c>
      <c r="B2804" s="7">
        <v>9</v>
      </c>
      <c r="C2804" s="5">
        <v>15</v>
      </c>
      <c r="D2804" s="5">
        <v>1999</v>
      </c>
      <c r="E2804" s="4">
        <v>36594</v>
      </c>
      <c r="F2804" t="s">
        <v>2776</v>
      </c>
      <c r="G2804" s="3">
        <v>15000000</v>
      </c>
      <c r="H2804" s="3">
        <v>130058047</v>
      </c>
      <c r="I2804" s="3">
        <v>356258047</v>
      </c>
    </row>
    <row r="2805" spans="1:9" x14ac:dyDescent="0.2">
      <c r="A2805" s="5">
        <v>2832</v>
      </c>
      <c r="B2805" s="7">
        <v>12</v>
      </c>
      <c r="C2805" s="5">
        <v>8</v>
      </c>
      <c r="D2805" s="5">
        <v>2000</v>
      </c>
      <c r="E2805" s="4">
        <v>36750</v>
      </c>
      <c r="F2805" t="s">
        <v>2777</v>
      </c>
      <c r="G2805" s="3">
        <v>15000000</v>
      </c>
      <c r="H2805" s="3">
        <v>128067808</v>
      </c>
      <c r="I2805" s="3">
        <v>213514672</v>
      </c>
    </row>
    <row r="2806" spans="1:9" x14ac:dyDescent="0.2">
      <c r="A2806" s="5">
        <v>2833</v>
      </c>
      <c r="B2806" s="7">
        <v>12</v>
      </c>
      <c r="C2806" s="5">
        <v>9</v>
      </c>
      <c r="D2806" s="5">
        <v>1988</v>
      </c>
      <c r="E2806" s="4">
        <v>32398</v>
      </c>
      <c r="F2806" t="s">
        <v>2778</v>
      </c>
      <c r="G2806" s="3">
        <v>15000000</v>
      </c>
      <c r="H2806" s="3">
        <v>111936388</v>
      </c>
      <c r="I2806" s="3">
        <v>216600000</v>
      </c>
    </row>
    <row r="2807" spans="1:9" x14ac:dyDescent="0.2">
      <c r="A2807" s="5">
        <v>2834</v>
      </c>
      <c r="B2807" s="7">
        <v>12</v>
      </c>
      <c r="C2807" s="5">
        <v>20</v>
      </c>
      <c r="D2807" s="5">
        <v>1996</v>
      </c>
      <c r="E2807" s="4">
        <v>35654</v>
      </c>
      <c r="F2807" t="s">
        <v>2779</v>
      </c>
      <c r="G2807" s="3">
        <v>15000000</v>
      </c>
      <c r="H2807" s="3">
        <v>103046663</v>
      </c>
      <c r="I2807" s="3">
        <v>173046663</v>
      </c>
    </row>
    <row r="2808" spans="1:9" x14ac:dyDescent="0.2">
      <c r="A2808" s="5">
        <v>2835</v>
      </c>
      <c r="B2808" s="7">
        <v>10</v>
      </c>
      <c r="C2808" s="5">
        <v>25</v>
      </c>
      <c r="D2808" s="5">
        <v>2013</v>
      </c>
      <c r="E2808" s="4">
        <v>42014</v>
      </c>
      <c r="F2808" t="s">
        <v>2780</v>
      </c>
      <c r="G2808" s="3">
        <v>15000000</v>
      </c>
      <c r="H2808" s="3">
        <v>102003019</v>
      </c>
      <c r="I2808" s="3">
        <v>160903019</v>
      </c>
    </row>
    <row r="2809" spans="1:9" x14ac:dyDescent="0.2">
      <c r="A2809" s="5">
        <v>2836</v>
      </c>
      <c r="B2809" s="7">
        <v>8</v>
      </c>
      <c r="C2809" s="5">
        <v>11</v>
      </c>
      <c r="D2809" s="5">
        <v>2017</v>
      </c>
      <c r="E2809" s="4">
        <v>43047</v>
      </c>
      <c r="F2809" t="s">
        <v>2781</v>
      </c>
      <c r="G2809" s="3">
        <v>15000000</v>
      </c>
      <c r="H2809" s="3">
        <v>101788793</v>
      </c>
      <c r="I2809" s="3">
        <v>292821604</v>
      </c>
    </row>
    <row r="2810" spans="1:9" x14ac:dyDescent="0.2">
      <c r="A2810" s="5">
        <v>2837</v>
      </c>
      <c r="B2810" s="7">
        <v>6</v>
      </c>
      <c r="C2810" s="5">
        <v>28</v>
      </c>
      <c r="D2810" s="5">
        <v>1978</v>
      </c>
      <c r="E2810" s="4">
        <v>29317</v>
      </c>
      <c r="F2810" t="s">
        <v>2782</v>
      </c>
      <c r="G2810" s="3">
        <v>15000000</v>
      </c>
      <c r="H2810" s="3">
        <v>98800000</v>
      </c>
      <c r="I2810" s="3">
        <v>98800000</v>
      </c>
    </row>
    <row r="2811" spans="1:9" x14ac:dyDescent="0.2">
      <c r="A2811" s="5">
        <v>2838</v>
      </c>
      <c r="B2811" s="7">
        <v>12</v>
      </c>
      <c r="C2811" s="5">
        <v>18</v>
      </c>
      <c r="D2811" s="5">
        <v>1985</v>
      </c>
      <c r="E2811" s="4">
        <v>31575</v>
      </c>
      <c r="F2811" t="s">
        <v>2783</v>
      </c>
      <c r="G2811" s="3">
        <v>15000000</v>
      </c>
      <c r="H2811" s="3">
        <v>93589701</v>
      </c>
      <c r="I2811" s="3">
        <v>93589701</v>
      </c>
    </row>
    <row r="2812" spans="1:9" x14ac:dyDescent="0.2">
      <c r="A2812" s="5">
        <v>2839</v>
      </c>
      <c r="B2812" s="7">
        <v>11</v>
      </c>
      <c r="C2812" s="5">
        <v>28</v>
      </c>
      <c r="D2812" s="5">
        <v>2014</v>
      </c>
      <c r="E2812" s="4">
        <v>42471</v>
      </c>
      <c r="F2812" t="s">
        <v>2784</v>
      </c>
      <c r="G2812" s="3">
        <v>15000000</v>
      </c>
      <c r="H2812" s="3">
        <v>91125143</v>
      </c>
      <c r="I2812" s="3">
        <v>227773686</v>
      </c>
    </row>
    <row r="2813" spans="1:9" x14ac:dyDescent="0.2">
      <c r="A2813" s="5">
        <v>2840</v>
      </c>
      <c r="B2813" s="7">
        <v>3</v>
      </c>
      <c r="C2813" s="5">
        <v>30</v>
      </c>
      <c r="D2813" s="5">
        <v>1988</v>
      </c>
      <c r="E2813" s="4">
        <v>33027</v>
      </c>
      <c r="F2813" t="s">
        <v>2785</v>
      </c>
      <c r="G2813" s="3">
        <v>15000000</v>
      </c>
      <c r="H2813" s="3">
        <v>73326666</v>
      </c>
      <c r="I2813" s="3">
        <v>73326666</v>
      </c>
    </row>
    <row r="2814" spans="1:9" x14ac:dyDescent="0.2">
      <c r="A2814" s="5">
        <v>2841</v>
      </c>
      <c r="B2814" s="7">
        <v>11</v>
      </c>
      <c r="C2814" s="5">
        <v>18</v>
      </c>
      <c r="D2814" s="5">
        <v>1959</v>
      </c>
      <c r="E2814" s="4">
        <v>22078</v>
      </c>
      <c r="F2814" t="s">
        <v>380</v>
      </c>
      <c r="G2814" s="3">
        <v>15000000</v>
      </c>
      <c r="H2814" s="3">
        <v>73000000</v>
      </c>
      <c r="I2814" s="3">
        <v>73000000</v>
      </c>
    </row>
    <row r="2815" spans="1:9" x14ac:dyDescent="0.2">
      <c r="A2815" s="5">
        <v>2842</v>
      </c>
      <c r="B2815" s="7">
        <v>1</v>
      </c>
      <c r="C2815" s="5">
        <v>18</v>
      </c>
      <c r="D2815" s="5">
        <v>2013</v>
      </c>
      <c r="E2815" s="4">
        <v>41791</v>
      </c>
      <c r="F2815" t="s">
        <v>2786</v>
      </c>
      <c r="G2815" s="3">
        <v>15000000</v>
      </c>
      <c r="H2815" s="3">
        <v>71628180</v>
      </c>
      <c r="I2815" s="3">
        <v>148095566</v>
      </c>
    </row>
    <row r="2816" spans="1:9" x14ac:dyDescent="0.2">
      <c r="A2816" s="5">
        <v>2843</v>
      </c>
      <c r="B2816" s="7">
        <v>10</v>
      </c>
      <c r="C2816" s="5">
        <v>10</v>
      </c>
      <c r="D2816" s="5">
        <v>1980</v>
      </c>
      <c r="E2816" s="4">
        <v>29504</v>
      </c>
      <c r="F2816" t="s">
        <v>2787</v>
      </c>
      <c r="G2816" s="3">
        <v>15000000</v>
      </c>
      <c r="H2816" s="3">
        <v>69847348</v>
      </c>
      <c r="I2816" s="3">
        <v>69847348</v>
      </c>
    </row>
    <row r="2817" spans="1:9" x14ac:dyDescent="0.2">
      <c r="A2817" s="5">
        <v>2844</v>
      </c>
      <c r="B2817" s="7">
        <v>3</v>
      </c>
      <c r="C2817" s="5">
        <v>7</v>
      </c>
      <c r="D2817" s="5">
        <v>1980</v>
      </c>
      <c r="E2817" s="4">
        <v>29405</v>
      </c>
      <c r="F2817" t="s">
        <v>2788</v>
      </c>
      <c r="G2817" s="3">
        <v>15000000</v>
      </c>
      <c r="H2817" s="3">
        <v>67182787</v>
      </c>
      <c r="I2817" s="3">
        <v>67182787</v>
      </c>
    </row>
    <row r="2818" spans="1:9" x14ac:dyDescent="0.2">
      <c r="A2818" s="5">
        <v>2845</v>
      </c>
      <c r="B2818" s="7">
        <v>3</v>
      </c>
      <c r="C2818" s="5">
        <v>6</v>
      </c>
      <c r="D2818" s="5">
        <v>1987</v>
      </c>
      <c r="E2818" s="4">
        <v>31931</v>
      </c>
      <c r="F2818" t="s">
        <v>2789</v>
      </c>
      <c r="G2818" s="3">
        <v>15000000</v>
      </c>
      <c r="H2818" s="3">
        <v>65192350</v>
      </c>
      <c r="I2818" s="3">
        <v>120192350</v>
      </c>
    </row>
    <row r="2819" spans="1:9" x14ac:dyDescent="0.2">
      <c r="A2819" s="5">
        <v>2846</v>
      </c>
      <c r="B2819" s="7">
        <v>3</v>
      </c>
      <c r="C2819" s="5">
        <v>19</v>
      </c>
      <c r="D2819" s="5">
        <v>2010</v>
      </c>
      <c r="E2819" s="4">
        <v>40727</v>
      </c>
      <c r="F2819" t="s">
        <v>2790</v>
      </c>
      <c r="G2819" s="3">
        <v>15000000</v>
      </c>
      <c r="H2819" s="3">
        <v>64003625</v>
      </c>
      <c r="I2819" s="3">
        <v>76954311</v>
      </c>
    </row>
    <row r="2820" spans="1:9" x14ac:dyDescent="0.2">
      <c r="A2820" s="5">
        <v>2847</v>
      </c>
      <c r="B2820" s="7">
        <v>7</v>
      </c>
      <c r="C2820" s="5">
        <v>29</v>
      </c>
      <c r="D2820" s="5">
        <v>1983</v>
      </c>
      <c r="E2820" s="4">
        <v>31174</v>
      </c>
      <c r="F2820" t="s">
        <v>2791</v>
      </c>
      <c r="G2820" s="3">
        <v>15000000</v>
      </c>
      <c r="H2820" s="3">
        <v>61400000</v>
      </c>
      <c r="I2820" s="3">
        <v>61400000</v>
      </c>
    </row>
    <row r="2821" spans="1:9" x14ac:dyDescent="0.2">
      <c r="A2821" s="5">
        <v>2848</v>
      </c>
      <c r="B2821" s="7">
        <v>8</v>
      </c>
      <c r="C2821" s="5">
        <v>31</v>
      </c>
      <c r="D2821" s="5">
        <v>2007</v>
      </c>
      <c r="E2821" s="4">
        <v>40002</v>
      </c>
      <c r="F2821" t="s">
        <v>2792</v>
      </c>
      <c r="G2821" s="3">
        <v>15000000</v>
      </c>
      <c r="H2821" s="3">
        <v>58269151</v>
      </c>
      <c r="I2821" s="3">
        <v>77514401</v>
      </c>
    </row>
    <row r="2822" spans="1:9" x14ac:dyDescent="0.2">
      <c r="A2822" s="5">
        <v>2849</v>
      </c>
      <c r="B2822" s="7">
        <v>9</v>
      </c>
      <c r="C2822" s="5">
        <v>30</v>
      </c>
      <c r="D2822" s="5">
        <v>2006</v>
      </c>
      <c r="E2822" s="4">
        <v>39608</v>
      </c>
      <c r="F2822" t="s">
        <v>2793</v>
      </c>
      <c r="G2822" s="3">
        <v>15000000</v>
      </c>
      <c r="H2822" s="3">
        <v>56441711</v>
      </c>
      <c r="I2822" s="3">
        <v>128885873</v>
      </c>
    </row>
    <row r="2823" spans="1:9" x14ac:dyDescent="0.2">
      <c r="A2823" s="5">
        <v>2850</v>
      </c>
      <c r="B2823" s="7">
        <v>10</v>
      </c>
      <c r="C2823" s="5">
        <v>12</v>
      </c>
      <c r="D2823" s="5">
        <v>2007</v>
      </c>
      <c r="E2823" s="4">
        <v>39426</v>
      </c>
      <c r="F2823" t="s">
        <v>2794</v>
      </c>
      <c r="G2823" s="3">
        <v>15000000</v>
      </c>
      <c r="H2823" s="3">
        <v>55204525</v>
      </c>
      <c r="I2823" s="3">
        <v>55934178</v>
      </c>
    </row>
    <row r="2824" spans="1:9" x14ac:dyDescent="0.2">
      <c r="A2824" s="5">
        <v>2851</v>
      </c>
      <c r="B2824" s="7">
        <v>2</v>
      </c>
      <c r="C2824" s="5">
        <v>3</v>
      </c>
      <c r="D2824" s="5">
        <v>2012</v>
      </c>
      <c r="E2824" s="4">
        <v>40970</v>
      </c>
      <c r="F2824" t="s">
        <v>2795</v>
      </c>
      <c r="G2824" s="3">
        <v>15000000</v>
      </c>
      <c r="H2824" s="3">
        <v>54333290</v>
      </c>
      <c r="I2824" s="3">
        <v>128955898</v>
      </c>
    </row>
    <row r="2825" spans="1:9" x14ac:dyDescent="0.2">
      <c r="A2825" s="5">
        <v>2852</v>
      </c>
      <c r="B2825" s="7">
        <v>12</v>
      </c>
      <c r="C2825" s="5">
        <v>21</v>
      </c>
      <c r="D2825" s="5">
        <v>1994</v>
      </c>
      <c r="E2825" s="4">
        <v>34954</v>
      </c>
      <c r="F2825" t="s">
        <v>2796</v>
      </c>
      <c r="G2825" s="3">
        <v>15000000</v>
      </c>
      <c r="H2825" s="3">
        <v>50003303</v>
      </c>
      <c r="I2825" s="3">
        <v>50003303</v>
      </c>
    </row>
    <row r="2826" spans="1:9" x14ac:dyDescent="0.2">
      <c r="A2826" s="5">
        <v>2853</v>
      </c>
      <c r="B2826" s="7">
        <v>1</v>
      </c>
      <c r="C2826" s="5">
        <v>1</v>
      </c>
      <c r="D2826" s="5">
        <v>1979</v>
      </c>
      <c r="E2826" s="4">
        <v>28856</v>
      </c>
      <c r="F2826" t="s">
        <v>2797</v>
      </c>
      <c r="G2826" s="3">
        <v>15000000</v>
      </c>
      <c r="H2826" s="3">
        <v>50000000</v>
      </c>
      <c r="I2826" s="3">
        <v>50000000</v>
      </c>
    </row>
    <row r="2827" spans="1:9" x14ac:dyDescent="0.2">
      <c r="A2827" s="5">
        <v>2854</v>
      </c>
      <c r="B2827" s="7">
        <v>2</v>
      </c>
      <c r="C2827" s="5">
        <v>3</v>
      </c>
      <c r="D2827" s="5">
        <v>2006</v>
      </c>
      <c r="E2827" s="4">
        <v>38778</v>
      </c>
      <c r="F2827" t="s">
        <v>2798</v>
      </c>
      <c r="G2827" s="3">
        <v>15000000</v>
      </c>
      <c r="H2827" s="3">
        <v>47860214</v>
      </c>
      <c r="I2827" s="3">
        <v>67215435</v>
      </c>
    </row>
    <row r="2828" spans="1:9" x14ac:dyDescent="0.2">
      <c r="A2828" s="5">
        <v>2855</v>
      </c>
      <c r="B2828" s="7">
        <v>2</v>
      </c>
      <c r="C2828" s="5">
        <v>8</v>
      </c>
      <c r="D2828" s="5">
        <v>2002</v>
      </c>
      <c r="E2828" s="4">
        <v>37470</v>
      </c>
      <c r="F2828" t="s">
        <v>2799</v>
      </c>
      <c r="G2828" s="3">
        <v>15000000</v>
      </c>
      <c r="H2828" s="3">
        <v>47811275</v>
      </c>
      <c r="I2828" s="3">
        <v>52461017</v>
      </c>
    </row>
    <row r="2829" spans="1:9" x14ac:dyDescent="0.2">
      <c r="A2829" s="5">
        <v>2856</v>
      </c>
      <c r="B2829" s="7">
        <v>8</v>
      </c>
      <c r="C2829" s="5">
        <v>15</v>
      </c>
      <c r="D2829" s="5">
        <v>1997</v>
      </c>
      <c r="E2829" s="4">
        <v>35862</v>
      </c>
      <c r="F2829" t="s">
        <v>2800</v>
      </c>
      <c r="G2829" s="3">
        <v>15000000</v>
      </c>
      <c r="H2829" s="3">
        <v>44906632</v>
      </c>
      <c r="I2829" s="3">
        <v>63706632</v>
      </c>
    </row>
    <row r="2830" spans="1:9" x14ac:dyDescent="0.2">
      <c r="A2830" s="5">
        <v>2857</v>
      </c>
      <c r="B2830" s="7">
        <v>12</v>
      </c>
      <c r="C2830" s="5">
        <v>25</v>
      </c>
      <c r="D2830" s="5">
        <v>1997</v>
      </c>
      <c r="E2830" s="4">
        <v>36172</v>
      </c>
      <c r="F2830" t="s">
        <v>2801</v>
      </c>
      <c r="G2830" s="3">
        <v>15000000</v>
      </c>
      <c r="H2830" s="3">
        <v>43057470</v>
      </c>
      <c r="I2830" s="3">
        <v>64252038</v>
      </c>
    </row>
    <row r="2831" spans="1:9" x14ac:dyDescent="0.2">
      <c r="A2831" s="5">
        <v>2858</v>
      </c>
      <c r="B2831" s="7">
        <v>2</v>
      </c>
      <c r="C2831" s="5">
        <v>22</v>
      </c>
      <c r="D2831" s="5">
        <v>2013</v>
      </c>
      <c r="E2831" s="4">
        <v>41914</v>
      </c>
      <c r="F2831" t="s">
        <v>2802</v>
      </c>
      <c r="G2831" s="3">
        <v>15000000</v>
      </c>
      <c r="H2831" s="3">
        <v>42930462</v>
      </c>
      <c r="I2831" s="3">
        <v>57907734</v>
      </c>
    </row>
    <row r="2832" spans="1:9" x14ac:dyDescent="0.2">
      <c r="A2832" s="5">
        <v>2859</v>
      </c>
      <c r="B2832" s="7">
        <v>5</v>
      </c>
      <c r="C2832" s="5">
        <v>2</v>
      </c>
      <c r="D2832" s="5">
        <v>2003</v>
      </c>
      <c r="E2832" s="4">
        <v>37657</v>
      </c>
      <c r="F2832" t="s">
        <v>2803</v>
      </c>
      <c r="G2832" s="3">
        <v>15000000</v>
      </c>
      <c r="H2832" s="3">
        <v>42734455</v>
      </c>
      <c r="I2832" s="3">
        <v>55534455</v>
      </c>
    </row>
    <row r="2833" spans="1:9" x14ac:dyDescent="0.2">
      <c r="A2833" s="5">
        <v>2860</v>
      </c>
      <c r="B2833" s="7">
        <v>12</v>
      </c>
      <c r="C2833" s="5">
        <v>4</v>
      </c>
      <c r="D2833" s="5">
        <v>2015</v>
      </c>
      <c r="E2833" s="4">
        <v>42106</v>
      </c>
      <c r="F2833" t="s">
        <v>2804</v>
      </c>
      <c r="G2833" s="3">
        <v>15000000</v>
      </c>
      <c r="H2833" s="3">
        <v>42725475</v>
      </c>
      <c r="I2833" s="3">
        <v>61788393</v>
      </c>
    </row>
    <row r="2834" spans="1:9" x14ac:dyDescent="0.2">
      <c r="A2834" s="5">
        <v>2861</v>
      </c>
      <c r="B2834" s="7">
        <v>9</v>
      </c>
      <c r="C2834" s="5">
        <v>21</v>
      </c>
      <c r="D2834" s="5">
        <v>2012</v>
      </c>
      <c r="E2834" s="4">
        <v>41526</v>
      </c>
      <c r="F2834" t="s">
        <v>2805</v>
      </c>
      <c r="G2834" s="3">
        <v>15000000</v>
      </c>
      <c r="H2834" s="3">
        <v>41003371</v>
      </c>
      <c r="I2834" s="3">
        <v>57586606</v>
      </c>
    </row>
    <row r="2835" spans="1:9" x14ac:dyDescent="0.2">
      <c r="A2835" s="5">
        <v>2862</v>
      </c>
      <c r="B2835" s="7">
        <v>12</v>
      </c>
      <c r="C2835" s="5">
        <v>25</v>
      </c>
      <c r="D2835" s="5">
        <v>1998</v>
      </c>
      <c r="E2835" s="4">
        <v>36537</v>
      </c>
      <c r="F2835" t="s">
        <v>2806</v>
      </c>
      <c r="G2835" s="3">
        <v>15000000</v>
      </c>
      <c r="H2835" s="3">
        <v>40283321</v>
      </c>
      <c r="I2835" s="3">
        <v>40283321</v>
      </c>
    </row>
    <row r="2836" spans="1:9" x14ac:dyDescent="0.2">
      <c r="A2836" s="5">
        <v>2863</v>
      </c>
      <c r="B2836" s="7">
        <v>6</v>
      </c>
      <c r="C2836" s="5">
        <v>9</v>
      </c>
      <c r="D2836" s="5">
        <v>1993</v>
      </c>
      <c r="E2836" s="4">
        <v>34218</v>
      </c>
      <c r="F2836" t="s">
        <v>2807</v>
      </c>
      <c r="G2836" s="3">
        <v>15000000</v>
      </c>
      <c r="H2836" s="3">
        <v>39100956</v>
      </c>
      <c r="I2836" s="3">
        <v>39100956</v>
      </c>
    </row>
    <row r="2837" spans="1:9" x14ac:dyDescent="0.2">
      <c r="A2837" s="5">
        <v>2864</v>
      </c>
      <c r="B2837" s="7">
        <v>12</v>
      </c>
      <c r="C2837" s="5">
        <v>14</v>
      </c>
      <c r="D2837" s="5">
        <v>2001</v>
      </c>
      <c r="E2837" s="4">
        <v>37299</v>
      </c>
      <c r="F2837" t="s">
        <v>2808</v>
      </c>
      <c r="G2837" s="3">
        <v>15000000</v>
      </c>
      <c r="H2837" s="3">
        <v>37882551</v>
      </c>
      <c r="I2837" s="3">
        <v>62401343</v>
      </c>
    </row>
    <row r="2838" spans="1:9" x14ac:dyDescent="0.2">
      <c r="A2838" s="5">
        <v>2865</v>
      </c>
      <c r="B2838" s="7">
        <v>12</v>
      </c>
      <c r="C2838" s="5">
        <v>3</v>
      </c>
      <c r="D2838" s="5">
        <v>2014</v>
      </c>
      <c r="E2838" s="4">
        <v>41710</v>
      </c>
      <c r="F2838" t="s">
        <v>2809</v>
      </c>
      <c r="G2838" s="3">
        <v>15000000</v>
      </c>
      <c r="H2838" s="3">
        <v>37880356</v>
      </c>
      <c r="I2838" s="3">
        <v>52501541</v>
      </c>
    </row>
    <row r="2839" spans="1:9" x14ac:dyDescent="0.2">
      <c r="A2839" s="5">
        <v>2866</v>
      </c>
      <c r="B2839" s="7">
        <v>12</v>
      </c>
      <c r="C2839" s="5">
        <v>16</v>
      </c>
      <c r="D2839" s="5">
        <v>1962</v>
      </c>
      <c r="E2839" s="4">
        <v>23113</v>
      </c>
      <c r="F2839" t="s">
        <v>2810</v>
      </c>
      <c r="G2839" s="3">
        <v>15000000</v>
      </c>
      <c r="H2839" s="3">
        <v>37495385</v>
      </c>
      <c r="I2839" s="3">
        <v>69995385</v>
      </c>
    </row>
    <row r="2840" spans="1:9" x14ac:dyDescent="0.2">
      <c r="A2840" s="5">
        <v>2867</v>
      </c>
      <c r="B2840" s="7">
        <v>11</v>
      </c>
      <c r="C2840" s="5">
        <v>7</v>
      </c>
      <c r="D2840" s="5">
        <v>2014</v>
      </c>
      <c r="E2840" s="4">
        <v>41831</v>
      </c>
      <c r="F2840" t="s">
        <v>2811</v>
      </c>
      <c r="G2840" s="3">
        <v>15000000</v>
      </c>
      <c r="H2840" s="3">
        <v>35893537</v>
      </c>
      <c r="I2840" s="3">
        <v>123327692</v>
      </c>
    </row>
    <row r="2841" spans="1:9" x14ac:dyDescent="0.2">
      <c r="A2841" s="5">
        <v>2868</v>
      </c>
      <c r="B2841" s="7">
        <v>9</v>
      </c>
      <c r="C2841" s="5">
        <v>16</v>
      </c>
      <c r="D2841" s="5">
        <v>2011</v>
      </c>
      <c r="E2841" s="4">
        <v>41008</v>
      </c>
      <c r="F2841" t="s">
        <v>2812</v>
      </c>
      <c r="G2841" s="3">
        <v>15000000</v>
      </c>
      <c r="H2841" s="3">
        <v>35060689</v>
      </c>
      <c r="I2841" s="3">
        <v>78054825</v>
      </c>
    </row>
    <row r="2842" spans="1:9" x14ac:dyDescent="0.2">
      <c r="A2842" s="5">
        <v>2869</v>
      </c>
      <c r="B2842" s="7">
        <v>3</v>
      </c>
      <c r="C2842" s="5">
        <v>31</v>
      </c>
      <c r="D2842" s="5">
        <v>2000</v>
      </c>
      <c r="E2842" s="4">
        <v>37440</v>
      </c>
      <c r="F2842" t="s">
        <v>2813</v>
      </c>
      <c r="G2842" s="3">
        <v>15000000</v>
      </c>
      <c r="H2842" s="3">
        <v>35007180</v>
      </c>
      <c r="I2842" s="3">
        <v>35007180</v>
      </c>
    </row>
    <row r="2843" spans="1:9" x14ac:dyDescent="0.2">
      <c r="A2843" s="5">
        <v>2870</v>
      </c>
      <c r="B2843" s="7">
        <v>10</v>
      </c>
      <c r="C2843" s="5">
        <v>10</v>
      </c>
      <c r="D2843" s="5">
        <v>1966</v>
      </c>
      <c r="E2843" s="4">
        <v>24390</v>
      </c>
      <c r="F2843" t="s">
        <v>2814</v>
      </c>
      <c r="G2843" s="3">
        <v>15000000</v>
      </c>
      <c r="H2843" s="3">
        <v>34562222</v>
      </c>
      <c r="I2843" s="3">
        <v>34562222</v>
      </c>
    </row>
    <row r="2844" spans="1:9" x14ac:dyDescent="0.2">
      <c r="A2844" s="5">
        <v>2871</v>
      </c>
      <c r="B2844" s="7">
        <v>4</v>
      </c>
      <c r="C2844" s="5">
        <v>18</v>
      </c>
      <c r="D2844" s="5">
        <v>2003</v>
      </c>
      <c r="E2844" s="4">
        <v>38142</v>
      </c>
      <c r="F2844" t="s">
        <v>2815</v>
      </c>
      <c r="G2844" s="3">
        <v>15000000</v>
      </c>
      <c r="H2844" s="3">
        <v>34308901</v>
      </c>
      <c r="I2844" s="3">
        <v>34499204</v>
      </c>
    </row>
    <row r="2845" spans="1:9" x14ac:dyDescent="0.2">
      <c r="A2845" s="5">
        <v>2872</v>
      </c>
      <c r="B2845" s="7">
        <v>9</v>
      </c>
      <c r="C2845" s="5">
        <v>4</v>
      </c>
      <c r="D2845" s="5">
        <v>2009</v>
      </c>
      <c r="E2845" s="4">
        <v>39912</v>
      </c>
      <c r="F2845" t="s">
        <v>2816</v>
      </c>
      <c r="G2845" s="3">
        <v>15000000</v>
      </c>
      <c r="H2845" s="3">
        <v>33862903</v>
      </c>
      <c r="I2845" s="3">
        <v>40127259</v>
      </c>
    </row>
    <row r="2846" spans="1:9" x14ac:dyDescent="0.2">
      <c r="A2846" s="5">
        <v>2873</v>
      </c>
      <c r="B2846" s="7">
        <v>4</v>
      </c>
      <c r="C2846" s="5">
        <v>28</v>
      </c>
      <c r="D2846" s="5">
        <v>2000</v>
      </c>
      <c r="E2846" s="4">
        <v>37350</v>
      </c>
      <c r="F2846" t="s">
        <v>2817</v>
      </c>
      <c r="G2846" s="3">
        <v>15000000</v>
      </c>
      <c r="H2846" s="3">
        <v>33771174</v>
      </c>
      <c r="I2846" s="3">
        <v>40862054</v>
      </c>
    </row>
    <row r="2847" spans="1:9" x14ac:dyDescent="0.2">
      <c r="A2847" s="5">
        <v>2874</v>
      </c>
      <c r="B2847" s="7">
        <v>8</v>
      </c>
      <c r="C2847" s="5">
        <v>28</v>
      </c>
      <c r="D2847" s="5">
        <v>2009</v>
      </c>
      <c r="E2847" s="4">
        <v>40641</v>
      </c>
      <c r="F2847" t="s">
        <v>2818</v>
      </c>
      <c r="G2847" s="3">
        <v>15000000</v>
      </c>
      <c r="H2847" s="3">
        <v>33392973</v>
      </c>
      <c r="I2847" s="3">
        <v>38512850</v>
      </c>
    </row>
    <row r="2848" spans="1:9" x14ac:dyDescent="0.2">
      <c r="A2848" s="5">
        <v>2875</v>
      </c>
      <c r="B2848" s="7">
        <v>3</v>
      </c>
      <c r="C2848" s="5">
        <v>13</v>
      </c>
      <c r="D2848" s="5">
        <v>2009</v>
      </c>
      <c r="E2848" s="4">
        <v>40181</v>
      </c>
      <c r="F2848" t="s">
        <v>2819</v>
      </c>
      <c r="G2848" s="3">
        <v>15000000</v>
      </c>
      <c r="H2848" s="3">
        <v>32752215</v>
      </c>
      <c r="I2848" s="3">
        <v>46526243</v>
      </c>
    </row>
    <row r="2849" spans="1:9" x14ac:dyDescent="0.2">
      <c r="A2849" s="5">
        <v>2876</v>
      </c>
      <c r="B2849" s="7">
        <v>2</v>
      </c>
      <c r="C2849" s="5">
        <v>18</v>
      </c>
      <c r="D2849" s="5">
        <v>2005</v>
      </c>
      <c r="E2849" s="4">
        <v>38870</v>
      </c>
      <c r="F2849" t="s">
        <v>2820</v>
      </c>
      <c r="G2849" s="3">
        <v>15000000</v>
      </c>
      <c r="H2849" s="3">
        <v>32647042</v>
      </c>
      <c r="I2849" s="3">
        <v>33508485</v>
      </c>
    </row>
    <row r="2850" spans="1:9" x14ac:dyDescent="0.2">
      <c r="A2850" s="5">
        <v>2877</v>
      </c>
      <c r="B2850" s="7">
        <v>2</v>
      </c>
      <c r="C2850" s="5">
        <v>4</v>
      </c>
      <c r="D2850" s="5">
        <v>2005</v>
      </c>
      <c r="E2850" s="4">
        <v>38444</v>
      </c>
      <c r="F2850" t="s">
        <v>2821</v>
      </c>
      <c r="G2850" s="3">
        <v>15000000</v>
      </c>
      <c r="H2850" s="3">
        <v>31726995</v>
      </c>
      <c r="I2850" s="3">
        <v>47175038</v>
      </c>
    </row>
    <row r="2851" spans="1:9" x14ac:dyDescent="0.2">
      <c r="A2851" s="5">
        <v>2878</v>
      </c>
      <c r="B2851" s="7">
        <v>9</v>
      </c>
      <c r="C2851" s="5">
        <v>25</v>
      </c>
      <c r="D2851" s="5">
        <v>1987</v>
      </c>
      <c r="E2851" s="4">
        <v>32517</v>
      </c>
      <c r="F2851" t="s">
        <v>2822</v>
      </c>
      <c r="G2851" s="3">
        <v>15000000</v>
      </c>
      <c r="H2851" s="3">
        <v>30857000</v>
      </c>
      <c r="I2851" s="3">
        <v>30857000</v>
      </c>
    </row>
    <row r="2852" spans="1:9" x14ac:dyDescent="0.2">
      <c r="A2852" s="5">
        <v>2879</v>
      </c>
      <c r="B2852" s="7">
        <v>7</v>
      </c>
      <c r="C2852" s="5">
        <v>12</v>
      </c>
      <c r="D2852" s="5">
        <v>2002</v>
      </c>
      <c r="E2852" s="4">
        <v>37597</v>
      </c>
      <c r="F2852" t="s">
        <v>2823</v>
      </c>
      <c r="G2852" s="3">
        <v>15000000</v>
      </c>
      <c r="H2852" s="3">
        <v>30259652</v>
      </c>
      <c r="I2852" s="3">
        <v>37659652</v>
      </c>
    </row>
    <row r="2853" spans="1:9" x14ac:dyDescent="0.2">
      <c r="A2853" s="5">
        <v>2880</v>
      </c>
      <c r="B2853" s="7">
        <v>12</v>
      </c>
      <c r="C2853" s="5">
        <v>25</v>
      </c>
      <c r="D2853" s="5">
        <v>2007</v>
      </c>
      <c r="E2853" s="4">
        <v>39825</v>
      </c>
      <c r="F2853" t="s">
        <v>2824</v>
      </c>
      <c r="G2853" s="3">
        <v>15000000</v>
      </c>
      <c r="H2853" s="3">
        <v>30226144</v>
      </c>
      <c r="I2853" s="3">
        <v>30261293</v>
      </c>
    </row>
    <row r="2854" spans="1:9" x14ac:dyDescent="0.2">
      <c r="A2854" s="5">
        <v>2881</v>
      </c>
      <c r="B2854" s="7">
        <v>8</v>
      </c>
      <c r="C2854" s="5">
        <v>22</v>
      </c>
      <c r="D2854" s="5">
        <v>2014</v>
      </c>
      <c r="E2854" s="4">
        <v>42285</v>
      </c>
      <c r="F2854" t="s">
        <v>2825</v>
      </c>
      <c r="G2854" s="3">
        <v>15000000</v>
      </c>
      <c r="H2854" s="3">
        <v>30127963</v>
      </c>
      <c r="I2854" s="3">
        <v>30138912</v>
      </c>
    </row>
    <row r="2855" spans="1:9" x14ac:dyDescent="0.2">
      <c r="A2855" s="5">
        <v>2882</v>
      </c>
      <c r="B2855" s="7">
        <v>6</v>
      </c>
      <c r="C2855" s="5">
        <v>12</v>
      </c>
      <c r="D2855" s="5">
        <v>1981</v>
      </c>
      <c r="E2855" s="4">
        <v>29926</v>
      </c>
      <c r="F2855" t="s">
        <v>242</v>
      </c>
      <c r="G2855" s="3">
        <v>15000000</v>
      </c>
      <c r="H2855" s="3">
        <v>30000000</v>
      </c>
      <c r="I2855" s="3">
        <v>44400000</v>
      </c>
    </row>
    <row r="2856" spans="1:9" x14ac:dyDescent="0.2">
      <c r="A2856" s="5">
        <v>2883</v>
      </c>
      <c r="B2856" s="7">
        <v>2</v>
      </c>
      <c r="C2856" s="5">
        <v>20</v>
      </c>
      <c r="D2856" s="5">
        <v>2004</v>
      </c>
      <c r="E2856" s="4">
        <v>38566</v>
      </c>
      <c r="F2856" t="s">
        <v>2826</v>
      </c>
      <c r="G2856" s="3">
        <v>15000000</v>
      </c>
      <c r="H2856" s="3">
        <v>29331068</v>
      </c>
      <c r="I2856" s="3">
        <v>33118854</v>
      </c>
    </row>
    <row r="2857" spans="1:9" x14ac:dyDescent="0.2">
      <c r="A2857" s="5">
        <v>2884</v>
      </c>
      <c r="B2857" s="7">
        <v>4</v>
      </c>
      <c r="C2857" s="5">
        <v>17</v>
      </c>
      <c r="D2857" s="5">
        <v>1998</v>
      </c>
      <c r="E2857" s="4">
        <v>36284</v>
      </c>
      <c r="F2857" t="s">
        <v>2827</v>
      </c>
      <c r="G2857" s="3">
        <v>15000000</v>
      </c>
      <c r="H2857" s="3">
        <v>29145924</v>
      </c>
      <c r="I2857" s="3">
        <v>29145924</v>
      </c>
    </row>
    <row r="2858" spans="1:9" x14ac:dyDescent="0.2">
      <c r="A2858" s="5">
        <v>2885</v>
      </c>
      <c r="B2858" s="7">
        <v>5</v>
      </c>
      <c r="C2858" s="5">
        <v>11</v>
      </c>
      <c r="D2858" s="5">
        <v>2007</v>
      </c>
      <c r="E2858" s="4">
        <v>39391</v>
      </c>
      <c r="F2858" t="s">
        <v>2828</v>
      </c>
      <c r="G2858" s="3">
        <v>15000000</v>
      </c>
      <c r="H2858" s="3">
        <v>28638916</v>
      </c>
      <c r="I2858" s="3">
        <v>64232714</v>
      </c>
    </row>
    <row r="2859" spans="1:9" x14ac:dyDescent="0.2">
      <c r="A2859" s="5">
        <v>2886</v>
      </c>
      <c r="B2859" s="7">
        <v>4</v>
      </c>
      <c r="C2859" s="5">
        <v>11</v>
      </c>
      <c r="D2859" s="5">
        <v>1997</v>
      </c>
      <c r="E2859" s="4">
        <v>35738</v>
      </c>
      <c r="F2859" t="s">
        <v>2829</v>
      </c>
      <c r="G2859" s="3">
        <v>15000000</v>
      </c>
      <c r="H2859" s="3">
        <v>28084357</v>
      </c>
      <c r="I2859" s="3">
        <v>31070412</v>
      </c>
    </row>
    <row r="2860" spans="1:9" x14ac:dyDescent="0.2">
      <c r="A2860" s="5">
        <v>2887</v>
      </c>
      <c r="B2860" s="7">
        <v>4</v>
      </c>
      <c r="C2860" s="5">
        <v>21</v>
      </c>
      <c r="D2860" s="5">
        <v>2000</v>
      </c>
      <c r="E2860" s="4">
        <v>37138</v>
      </c>
      <c r="F2860" t="s">
        <v>2830</v>
      </c>
      <c r="G2860" s="3">
        <v>15000000</v>
      </c>
      <c r="H2860" s="3">
        <v>27441122</v>
      </c>
      <c r="I2860" s="3">
        <v>27709625</v>
      </c>
    </row>
    <row r="2861" spans="1:9" x14ac:dyDescent="0.2">
      <c r="A2861" s="5">
        <v>2888</v>
      </c>
      <c r="B2861" s="7">
        <v>10</v>
      </c>
      <c r="C2861" s="5">
        <v>27</v>
      </c>
      <c r="D2861" s="5">
        <v>2000</v>
      </c>
      <c r="E2861" s="4">
        <v>37325</v>
      </c>
      <c r="F2861" t="s">
        <v>2831</v>
      </c>
      <c r="G2861" s="3">
        <v>15000000</v>
      </c>
      <c r="H2861" s="3">
        <v>26421314</v>
      </c>
      <c r="I2861" s="3">
        <v>47721314</v>
      </c>
    </row>
    <row r="2862" spans="1:9" x14ac:dyDescent="0.2">
      <c r="A2862" s="5">
        <v>2889</v>
      </c>
      <c r="B2862" s="7">
        <v>10</v>
      </c>
      <c r="C2862" s="5">
        <v>10</v>
      </c>
      <c r="D2862" s="5">
        <v>1997</v>
      </c>
      <c r="E2862" s="4">
        <v>35713</v>
      </c>
      <c r="F2862" t="s">
        <v>2832</v>
      </c>
      <c r="G2862" s="3">
        <v>15000000</v>
      </c>
      <c r="H2862" s="3">
        <v>26410771</v>
      </c>
      <c r="I2862" s="3">
        <v>43111725</v>
      </c>
    </row>
    <row r="2863" spans="1:9" x14ac:dyDescent="0.2">
      <c r="A2863" s="5">
        <v>2890</v>
      </c>
      <c r="B2863" s="7">
        <v>9</v>
      </c>
      <c r="C2863" s="5">
        <v>8</v>
      </c>
      <c r="D2863" s="5">
        <v>2017</v>
      </c>
      <c r="E2863" s="4">
        <v>42956</v>
      </c>
      <c r="F2863" t="s">
        <v>2833</v>
      </c>
      <c r="G2863" s="3">
        <v>15000000</v>
      </c>
      <c r="H2863" s="3">
        <v>26353346</v>
      </c>
      <c r="I2863" s="3">
        <v>30428346</v>
      </c>
    </row>
    <row r="2864" spans="1:9" x14ac:dyDescent="0.2">
      <c r="A2864" s="5">
        <v>2891</v>
      </c>
      <c r="B2864" s="7">
        <v>7</v>
      </c>
      <c r="C2864" s="5">
        <v>23</v>
      </c>
      <c r="D2864" s="5">
        <v>2010</v>
      </c>
      <c r="E2864" s="4">
        <v>40854</v>
      </c>
      <c r="F2864" t="s">
        <v>2834</v>
      </c>
      <c r="G2864" s="3">
        <v>15000000</v>
      </c>
      <c r="H2864" s="3">
        <v>26167002</v>
      </c>
      <c r="I2864" s="3">
        <v>27469621</v>
      </c>
    </row>
    <row r="2865" spans="1:9" x14ac:dyDescent="0.2">
      <c r="A2865" s="5">
        <v>2892</v>
      </c>
      <c r="B2865" s="7">
        <v>8</v>
      </c>
      <c r="C2865" s="5">
        <v>27</v>
      </c>
      <c r="D2865" s="5">
        <v>2014</v>
      </c>
      <c r="E2865" s="4">
        <v>42437</v>
      </c>
      <c r="F2865" t="s">
        <v>2835</v>
      </c>
      <c r="G2865" s="3">
        <v>15000000</v>
      </c>
      <c r="H2865" s="3">
        <v>25018119</v>
      </c>
      <c r="I2865" s="3">
        <v>34820335</v>
      </c>
    </row>
    <row r="2866" spans="1:9" x14ac:dyDescent="0.2">
      <c r="A2866" s="5">
        <v>2893</v>
      </c>
      <c r="B2866" s="7">
        <v>5</v>
      </c>
      <c r="C2866" s="5">
        <v>3</v>
      </c>
      <c r="D2866" s="5">
        <v>1996</v>
      </c>
      <c r="E2866" s="4">
        <v>35129</v>
      </c>
      <c r="F2866" t="s">
        <v>2836</v>
      </c>
      <c r="G2866" s="3">
        <v>15000000</v>
      </c>
      <c r="H2866" s="3">
        <v>24769466</v>
      </c>
      <c r="I2866" s="3">
        <v>55669466</v>
      </c>
    </row>
    <row r="2867" spans="1:9" x14ac:dyDescent="0.2">
      <c r="A2867" s="5">
        <v>2894</v>
      </c>
      <c r="B2867" s="7">
        <v>12</v>
      </c>
      <c r="C2867" s="5">
        <v>28</v>
      </c>
      <c r="D2867" s="5">
        <v>2005</v>
      </c>
      <c r="E2867" s="4">
        <v>39184</v>
      </c>
      <c r="F2867" t="s">
        <v>2837</v>
      </c>
      <c r="G2867" s="3">
        <v>15000000</v>
      </c>
      <c r="H2867" s="3">
        <v>23089926</v>
      </c>
      <c r="I2867" s="3">
        <v>87973835</v>
      </c>
    </row>
    <row r="2868" spans="1:9" x14ac:dyDescent="0.2">
      <c r="A2868" s="5">
        <v>2895</v>
      </c>
      <c r="B2868" s="7">
        <v>11</v>
      </c>
      <c r="C2868" s="5">
        <v>5</v>
      </c>
      <c r="D2868" s="5">
        <v>1993</v>
      </c>
      <c r="E2868" s="4">
        <v>34100</v>
      </c>
      <c r="F2868" t="s">
        <v>2838</v>
      </c>
      <c r="G2868" s="3">
        <v>15000000</v>
      </c>
      <c r="H2868" s="3">
        <v>22954968</v>
      </c>
      <c r="I2868" s="3">
        <v>63954968</v>
      </c>
    </row>
    <row r="2869" spans="1:9" x14ac:dyDescent="0.2">
      <c r="A2869" s="5">
        <v>2896</v>
      </c>
      <c r="B2869" s="7">
        <v>1</v>
      </c>
      <c r="C2869" s="5">
        <v>15</v>
      </c>
      <c r="D2869" s="5">
        <v>1993</v>
      </c>
      <c r="E2869" s="4">
        <v>34394</v>
      </c>
      <c r="F2869" t="s">
        <v>2839</v>
      </c>
      <c r="G2869" s="3">
        <v>15000000</v>
      </c>
      <c r="H2869" s="3">
        <v>22189039</v>
      </c>
      <c r="I2869" s="3">
        <v>52189039</v>
      </c>
    </row>
    <row r="2870" spans="1:9" x14ac:dyDescent="0.2">
      <c r="A2870" s="5">
        <v>2897</v>
      </c>
      <c r="B2870" s="7">
        <v>9</v>
      </c>
      <c r="C2870" s="5">
        <v>22</v>
      </c>
      <c r="D2870" s="5">
        <v>2000</v>
      </c>
      <c r="E2870" s="4">
        <v>37173</v>
      </c>
      <c r="F2870" t="s">
        <v>2840</v>
      </c>
      <c r="G2870" s="3">
        <v>15000000</v>
      </c>
      <c r="H2870" s="3">
        <v>21468807</v>
      </c>
      <c r="I2870" s="3">
        <v>38574362</v>
      </c>
    </row>
    <row r="2871" spans="1:9" x14ac:dyDescent="0.2">
      <c r="A2871" s="5">
        <v>2898</v>
      </c>
      <c r="B2871" s="7">
        <v>3</v>
      </c>
      <c r="C2871" s="5">
        <v>29</v>
      </c>
      <c r="D2871" s="5">
        <v>2013</v>
      </c>
      <c r="E2871" s="4">
        <v>42127</v>
      </c>
      <c r="F2871" t="s">
        <v>2841</v>
      </c>
      <c r="G2871" s="3">
        <v>15000000</v>
      </c>
      <c r="H2871" s="3">
        <v>21403519</v>
      </c>
      <c r="I2871" s="3">
        <v>47011449</v>
      </c>
    </row>
    <row r="2872" spans="1:9" x14ac:dyDescent="0.2">
      <c r="A2872" s="5">
        <v>2899</v>
      </c>
      <c r="B2872" s="7">
        <v>10</v>
      </c>
      <c r="C2872" s="5">
        <v>20</v>
      </c>
      <c r="D2872" s="5">
        <v>2006</v>
      </c>
      <c r="E2872" s="4">
        <v>39304</v>
      </c>
      <c r="F2872" t="s">
        <v>2842</v>
      </c>
      <c r="G2872" s="3">
        <v>15000000</v>
      </c>
      <c r="H2872" s="3">
        <v>21000147</v>
      </c>
      <c r="I2872" s="3">
        <v>21896367</v>
      </c>
    </row>
    <row r="2873" spans="1:9" x14ac:dyDescent="0.2">
      <c r="A2873" s="5">
        <v>2900</v>
      </c>
      <c r="B2873" s="7">
        <v>3</v>
      </c>
      <c r="C2873" s="5">
        <v>23</v>
      </c>
      <c r="D2873" s="5">
        <v>2007</v>
      </c>
      <c r="E2873" s="4">
        <v>39755</v>
      </c>
      <c r="F2873" t="s">
        <v>2843</v>
      </c>
      <c r="G2873" s="3">
        <v>15000000</v>
      </c>
      <c r="H2873" s="3">
        <v>20804166</v>
      </c>
      <c r="I2873" s="3">
        <v>37466538</v>
      </c>
    </row>
    <row r="2874" spans="1:9" x14ac:dyDescent="0.2">
      <c r="A2874" s="5">
        <v>2901</v>
      </c>
      <c r="B2874" s="7">
        <v>4</v>
      </c>
      <c r="C2874" s="5">
        <v>29</v>
      </c>
      <c r="D2874" s="5">
        <v>2016</v>
      </c>
      <c r="E2874" s="4">
        <v>43224</v>
      </c>
      <c r="F2874" t="s">
        <v>2844</v>
      </c>
      <c r="G2874" s="3">
        <v>15000000</v>
      </c>
      <c r="H2874" s="3">
        <v>20591853</v>
      </c>
      <c r="I2874" s="3">
        <v>20609977</v>
      </c>
    </row>
    <row r="2875" spans="1:9" x14ac:dyDescent="0.2">
      <c r="A2875" s="5">
        <v>2902</v>
      </c>
      <c r="B2875" s="7">
        <v>12</v>
      </c>
      <c r="C2875" s="5">
        <v>22</v>
      </c>
      <c r="D2875" s="5">
        <v>2010</v>
      </c>
      <c r="E2875" s="4">
        <v>40828</v>
      </c>
      <c r="F2875" t="s">
        <v>2845</v>
      </c>
      <c r="G2875" s="3">
        <v>15000000</v>
      </c>
      <c r="H2875" s="3">
        <v>20218921</v>
      </c>
      <c r="I2875" s="3">
        <v>20601987</v>
      </c>
    </row>
    <row r="2876" spans="1:9" x14ac:dyDescent="0.2">
      <c r="A2876" s="5">
        <v>2903</v>
      </c>
      <c r="B2876" s="7">
        <v>10</v>
      </c>
      <c r="C2876" s="5">
        <v>11</v>
      </c>
      <c r="D2876" s="5">
        <v>2002</v>
      </c>
      <c r="E2876" s="4">
        <v>37570</v>
      </c>
      <c r="F2876" t="s">
        <v>2846</v>
      </c>
      <c r="G2876" s="3">
        <v>15000000</v>
      </c>
      <c r="H2876" s="3">
        <v>19161999</v>
      </c>
      <c r="I2876" s="3">
        <v>19344615</v>
      </c>
    </row>
    <row r="2877" spans="1:9" x14ac:dyDescent="0.2">
      <c r="A2877" s="5">
        <v>2904</v>
      </c>
      <c r="B2877" s="7">
        <v>10</v>
      </c>
      <c r="C2877" s="5">
        <v>13</v>
      </c>
      <c r="D2877" s="5">
        <v>2006</v>
      </c>
      <c r="E2877" s="4">
        <v>39092</v>
      </c>
      <c r="F2877" t="s">
        <v>2847</v>
      </c>
      <c r="G2877" s="3">
        <v>15000000</v>
      </c>
      <c r="H2877" s="3">
        <v>18844784</v>
      </c>
      <c r="I2877" s="3">
        <v>22165608</v>
      </c>
    </row>
    <row r="2878" spans="1:9" x14ac:dyDescent="0.2">
      <c r="A2878" s="5">
        <v>2905</v>
      </c>
      <c r="B2878" s="7">
        <v>7</v>
      </c>
      <c r="C2878" s="5">
        <v>24</v>
      </c>
      <c r="D2878" s="5">
        <v>1998</v>
      </c>
      <c r="E2878" s="4">
        <v>36501</v>
      </c>
      <c r="F2878" t="s">
        <v>2848</v>
      </c>
      <c r="G2878" s="3">
        <v>15000000</v>
      </c>
      <c r="H2878" s="3">
        <v>17507368</v>
      </c>
      <c r="I2878" s="3">
        <v>19014238</v>
      </c>
    </row>
    <row r="2879" spans="1:9" x14ac:dyDescent="0.2">
      <c r="A2879" s="5">
        <v>2906</v>
      </c>
      <c r="B2879" s="7">
        <v>3</v>
      </c>
      <c r="C2879" s="5">
        <v>6</v>
      </c>
      <c r="D2879" s="5">
        <v>1998</v>
      </c>
      <c r="E2879" s="4">
        <v>35949</v>
      </c>
      <c r="F2879" t="s">
        <v>2849</v>
      </c>
      <c r="G2879" s="3">
        <v>15000000</v>
      </c>
      <c r="H2879" s="3">
        <v>17498804</v>
      </c>
      <c r="I2879" s="3">
        <v>46189568</v>
      </c>
    </row>
    <row r="2880" spans="1:9" x14ac:dyDescent="0.2">
      <c r="A2880" s="5">
        <v>2907</v>
      </c>
      <c r="B2880" s="7">
        <v>7</v>
      </c>
      <c r="C2880" s="5">
        <v>25</v>
      </c>
      <c r="D2880" s="5">
        <v>2014</v>
      </c>
      <c r="E2880" s="4">
        <v>42376</v>
      </c>
      <c r="F2880" t="s">
        <v>2850</v>
      </c>
      <c r="G2880" s="3">
        <v>15000000</v>
      </c>
      <c r="H2880" s="3">
        <v>17237855</v>
      </c>
      <c r="I2880" s="3">
        <v>36068890</v>
      </c>
    </row>
    <row r="2881" spans="1:9" x14ac:dyDescent="0.2">
      <c r="A2881" s="5">
        <v>2908</v>
      </c>
      <c r="B2881" s="7">
        <v>6</v>
      </c>
      <c r="C2881" s="5">
        <v>26</v>
      </c>
      <c r="D2881" s="5">
        <v>2009</v>
      </c>
      <c r="E2881" s="4">
        <v>40580</v>
      </c>
      <c r="F2881" t="s">
        <v>2851</v>
      </c>
      <c r="G2881" s="3">
        <v>15000000</v>
      </c>
      <c r="H2881" s="3">
        <v>17017811</v>
      </c>
      <c r="I2881" s="3">
        <v>49894223</v>
      </c>
    </row>
    <row r="2882" spans="1:9" x14ac:dyDescent="0.2">
      <c r="A2882" s="5">
        <v>2909</v>
      </c>
      <c r="B2882" s="7">
        <v>1</v>
      </c>
      <c r="C2882" s="5">
        <v>28</v>
      </c>
      <c r="D2882" s="5">
        <v>2000</v>
      </c>
      <c r="E2882" s="4">
        <v>37347</v>
      </c>
      <c r="F2882" t="s">
        <v>2852</v>
      </c>
      <c r="G2882" s="3">
        <v>15000000</v>
      </c>
      <c r="H2882" s="3">
        <v>16500786</v>
      </c>
      <c r="I2882" s="3">
        <v>18260865</v>
      </c>
    </row>
    <row r="2883" spans="1:9" x14ac:dyDescent="0.2">
      <c r="A2883" s="5">
        <v>2910</v>
      </c>
      <c r="B2883" s="7">
        <v>11</v>
      </c>
      <c r="C2883" s="5">
        <v>2</v>
      </c>
      <c r="D2883" s="5">
        <v>2012</v>
      </c>
      <c r="E2883" s="4">
        <v>40950</v>
      </c>
      <c r="F2883" t="s">
        <v>2853</v>
      </c>
      <c r="G2883" s="3">
        <v>15000000</v>
      </c>
      <c r="H2883" s="3">
        <v>15634090</v>
      </c>
      <c r="I2883" s="3">
        <v>22018988</v>
      </c>
    </row>
    <row r="2884" spans="1:9" x14ac:dyDescent="0.2">
      <c r="A2884" s="5">
        <v>2911</v>
      </c>
      <c r="B2884" s="7">
        <v>5</v>
      </c>
      <c r="C2884" s="5">
        <v>11</v>
      </c>
      <c r="D2884" s="5">
        <v>1984</v>
      </c>
      <c r="E2884" s="4">
        <v>30991</v>
      </c>
      <c r="F2884" t="s">
        <v>2854</v>
      </c>
      <c r="G2884" s="3">
        <v>15000000</v>
      </c>
      <c r="H2884" s="3">
        <v>15136870</v>
      </c>
      <c r="I2884" s="3">
        <v>15136870</v>
      </c>
    </row>
    <row r="2885" spans="1:9" x14ac:dyDescent="0.2">
      <c r="A2885" s="5">
        <v>2912</v>
      </c>
      <c r="B2885" s="7">
        <v>11</v>
      </c>
      <c r="C2885" s="5">
        <v>30</v>
      </c>
      <c r="D2885" s="5">
        <v>2012</v>
      </c>
      <c r="E2885" s="4">
        <v>41801</v>
      </c>
      <c r="F2885" t="s">
        <v>2855</v>
      </c>
      <c r="G2885" s="3">
        <v>15000000</v>
      </c>
      <c r="H2885" s="3">
        <v>14945541</v>
      </c>
      <c r="I2885" s="3">
        <v>39238443</v>
      </c>
    </row>
    <row r="2886" spans="1:9" x14ac:dyDescent="0.2">
      <c r="A2886" s="5">
        <v>2913</v>
      </c>
      <c r="B2886" s="7">
        <v>4</v>
      </c>
      <c r="C2886" s="5">
        <v>20</v>
      </c>
      <c r="D2886" s="5">
        <v>2001</v>
      </c>
      <c r="E2886" s="4">
        <v>37472</v>
      </c>
      <c r="F2886" t="s">
        <v>2856</v>
      </c>
      <c r="G2886" s="3">
        <v>15000000</v>
      </c>
      <c r="H2886" s="3">
        <v>14249005</v>
      </c>
      <c r="I2886" s="3">
        <v>14249005</v>
      </c>
    </row>
    <row r="2887" spans="1:9" x14ac:dyDescent="0.2">
      <c r="A2887" s="5">
        <v>2914</v>
      </c>
      <c r="B2887" s="7">
        <v>8</v>
      </c>
      <c r="C2887" s="5">
        <v>19</v>
      </c>
      <c r="D2887" s="5">
        <v>2011</v>
      </c>
      <c r="E2887" s="4">
        <v>41098</v>
      </c>
      <c r="F2887" t="s">
        <v>2857</v>
      </c>
      <c r="G2887" s="3">
        <v>15000000</v>
      </c>
      <c r="H2887" s="3">
        <v>13843771</v>
      </c>
      <c r="I2887" s="3">
        <v>59168692</v>
      </c>
    </row>
    <row r="2888" spans="1:9" x14ac:dyDescent="0.2">
      <c r="A2888" s="5">
        <v>2915</v>
      </c>
      <c r="B2888" s="7">
        <v>6</v>
      </c>
      <c r="C2888" s="5">
        <v>25</v>
      </c>
      <c r="D2888" s="5">
        <v>2004</v>
      </c>
      <c r="E2888" s="4">
        <v>38723</v>
      </c>
      <c r="F2888" t="s">
        <v>2858</v>
      </c>
      <c r="G2888" s="3">
        <v>15000000</v>
      </c>
      <c r="H2888" s="3">
        <v>13337299</v>
      </c>
      <c r="I2888" s="3">
        <v>18524496</v>
      </c>
    </row>
    <row r="2889" spans="1:9" x14ac:dyDescent="0.2">
      <c r="A2889" s="5">
        <v>2916</v>
      </c>
      <c r="B2889" s="7">
        <v>10</v>
      </c>
      <c r="C2889" s="5">
        <v>2</v>
      </c>
      <c r="D2889" s="5">
        <v>2009</v>
      </c>
      <c r="E2889" s="4">
        <v>39854</v>
      </c>
      <c r="F2889" t="s">
        <v>2859</v>
      </c>
      <c r="G2889" s="3">
        <v>15000000</v>
      </c>
      <c r="H2889" s="3">
        <v>13043363</v>
      </c>
      <c r="I2889" s="3">
        <v>18856151</v>
      </c>
    </row>
    <row r="2890" spans="1:9" x14ac:dyDescent="0.2">
      <c r="A2890" s="5">
        <v>2917</v>
      </c>
      <c r="B2890" s="7">
        <v>1</v>
      </c>
      <c r="C2890" s="5">
        <v>11</v>
      </c>
      <c r="D2890" s="5">
        <v>2008</v>
      </c>
      <c r="E2890" s="4">
        <v>39753</v>
      </c>
      <c r="F2890" t="s">
        <v>2860</v>
      </c>
      <c r="G2890" s="3">
        <v>15000000</v>
      </c>
      <c r="H2890" s="3">
        <v>12981269</v>
      </c>
      <c r="I2890" s="3">
        <v>13248444</v>
      </c>
    </row>
    <row r="2891" spans="1:9" x14ac:dyDescent="0.2">
      <c r="A2891" s="5">
        <v>2918</v>
      </c>
      <c r="B2891" s="7">
        <v>1</v>
      </c>
      <c r="C2891" s="5">
        <v>23</v>
      </c>
      <c r="D2891" s="5">
        <v>2008</v>
      </c>
      <c r="E2891" s="4">
        <v>40118</v>
      </c>
      <c r="F2891" t="s">
        <v>2861</v>
      </c>
      <c r="G2891" s="3">
        <v>15000000</v>
      </c>
      <c r="H2891" s="3">
        <v>12898847</v>
      </c>
      <c r="I2891" s="3">
        <v>26170402</v>
      </c>
    </row>
    <row r="2892" spans="1:9" x14ac:dyDescent="0.2">
      <c r="A2892" s="5">
        <v>2919</v>
      </c>
      <c r="B2892" s="7">
        <v>9</v>
      </c>
      <c r="C2892" s="5">
        <v>1</v>
      </c>
      <c r="D2892" s="5">
        <v>2000</v>
      </c>
      <c r="E2892" s="4">
        <v>36534</v>
      </c>
      <c r="F2892" t="s">
        <v>2862</v>
      </c>
      <c r="G2892" s="3">
        <v>15000000</v>
      </c>
      <c r="H2892" s="3">
        <v>12801190</v>
      </c>
      <c r="I2892" s="3">
        <v>12801190</v>
      </c>
    </row>
    <row r="2893" spans="1:9" x14ac:dyDescent="0.2">
      <c r="A2893" s="5">
        <v>2920</v>
      </c>
      <c r="B2893" s="7">
        <v>1</v>
      </c>
      <c r="C2893" s="5">
        <v>20</v>
      </c>
      <c r="D2893" s="5">
        <v>2017</v>
      </c>
      <c r="E2893" s="4">
        <v>43313</v>
      </c>
      <c r="F2893" t="s">
        <v>2863</v>
      </c>
      <c r="G2893" s="3">
        <v>15000000</v>
      </c>
      <c r="H2893" s="3">
        <v>12786243</v>
      </c>
      <c r="I2893" s="3">
        <v>18301418</v>
      </c>
    </row>
    <row r="2894" spans="1:9" x14ac:dyDescent="0.2">
      <c r="A2894" s="5">
        <v>2921</v>
      </c>
      <c r="B2894" s="7">
        <v>8</v>
      </c>
      <c r="C2894" s="5">
        <v>25</v>
      </c>
      <c r="D2894" s="5">
        <v>2006</v>
      </c>
      <c r="E2894" s="4">
        <v>39455</v>
      </c>
      <c r="F2894" t="s">
        <v>2864</v>
      </c>
      <c r="G2894" s="3">
        <v>15000000</v>
      </c>
      <c r="H2894" s="3">
        <v>12669914</v>
      </c>
      <c r="I2894" s="3">
        <v>12669914</v>
      </c>
    </row>
    <row r="2895" spans="1:9" x14ac:dyDescent="0.2">
      <c r="A2895" s="5">
        <v>2922</v>
      </c>
      <c r="B2895" s="7">
        <v>4</v>
      </c>
      <c r="C2895" s="5">
        <v>25</v>
      </c>
      <c r="D2895" s="5">
        <v>2003</v>
      </c>
      <c r="E2895" s="4">
        <v>38356</v>
      </c>
      <c r="F2895" t="s">
        <v>2865</v>
      </c>
      <c r="G2895" s="3">
        <v>15000000</v>
      </c>
      <c r="H2895" s="3">
        <v>12212417</v>
      </c>
      <c r="I2895" s="3">
        <v>12212417</v>
      </c>
    </row>
    <row r="2896" spans="1:9" x14ac:dyDescent="0.2">
      <c r="A2896" s="5">
        <v>2923</v>
      </c>
      <c r="B2896" s="7">
        <v>10</v>
      </c>
      <c r="C2896" s="5">
        <v>11</v>
      </c>
      <c r="D2896" s="5">
        <v>2002</v>
      </c>
      <c r="E2896" s="4">
        <v>37570</v>
      </c>
      <c r="F2896" t="s">
        <v>2866</v>
      </c>
      <c r="G2896" s="3">
        <v>15000000</v>
      </c>
      <c r="H2896" s="3">
        <v>11660180</v>
      </c>
      <c r="I2896" s="3">
        <v>12419700</v>
      </c>
    </row>
    <row r="2897" spans="1:9" x14ac:dyDescent="0.2">
      <c r="A2897" s="5">
        <v>2924</v>
      </c>
      <c r="B2897" s="7">
        <v>8</v>
      </c>
      <c r="C2897" s="5">
        <v>27</v>
      </c>
      <c r="D2897" s="5">
        <v>1999</v>
      </c>
      <c r="E2897" s="4">
        <v>36958</v>
      </c>
      <c r="F2897" t="s">
        <v>2867</v>
      </c>
      <c r="G2897" s="3">
        <v>15000000</v>
      </c>
      <c r="H2897" s="3">
        <v>11614954</v>
      </c>
      <c r="I2897" s="3">
        <v>11614954</v>
      </c>
    </row>
    <row r="2898" spans="1:9" x14ac:dyDescent="0.2">
      <c r="A2898" s="5">
        <v>2925</v>
      </c>
      <c r="B2898" s="7">
        <v>4</v>
      </c>
      <c r="C2898" s="5">
        <v>3</v>
      </c>
      <c r="D2898" s="5">
        <v>1998</v>
      </c>
      <c r="E2898" s="4">
        <v>35858</v>
      </c>
      <c r="F2898" t="s">
        <v>2868</v>
      </c>
      <c r="G2898" s="3">
        <v>15000000</v>
      </c>
      <c r="H2898" s="3">
        <v>11156471</v>
      </c>
      <c r="I2898" s="3">
        <v>11156471</v>
      </c>
    </row>
    <row r="2899" spans="1:9" x14ac:dyDescent="0.2">
      <c r="A2899" s="5">
        <v>2926</v>
      </c>
      <c r="B2899" s="7">
        <v>3</v>
      </c>
      <c r="C2899" s="5">
        <v>1</v>
      </c>
      <c r="D2899" s="5">
        <v>1989</v>
      </c>
      <c r="E2899" s="4">
        <v>32511</v>
      </c>
      <c r="F2899" t="s">
        <v>2869</v>
      </c>
      <c r="G2899" s="3">
        <v>15000000</v>
      </c>
      <c r="H2899" s="3">
        <v>10763469</v>
      </c>
      <c r="I2899" s="3">
        <v>10763469</v>
      </c>
    </row>
    <row r="2900" spans="1:9" x14ac:dyDescent="0.2">
      <c r="A2900" s="5">
        <v>2927</v>
      </c>
      <c r="B2900" s="7">
        <v>11</v>
      </c>
      <c r="C2900" s="5">
        <v>25</v>
      </c>
      <c r="D2900" s="5">
        <v>1998</v>
      </c>
      <c r="E2900" s="4">
        <v>36536</v>
      </c>
      <c r="F2900" t="s">
        <v>2870</v>
      </c>
      <c r="G2900" s="3">
        <v>15000000</v>
      </c>
      <c r="H2900" s="3">
        <v>10513979</v>
      </c>
      <c r="I2900" s="3">
        <v>10513979</v>
      </c>
    </row>
    <row r="2901" spans="1:9" x14ac:dyDescent="0.2">
      <c r="A2901" s="5">
        <v>2928</v>
      </c>
      <c r="B2901" s="7">
        <v>3</v>
      </c>
      <c r="C2901" s="5">
        <v>24</v>
      </c>
      <c r="D2901" s="5">
        <v>2000</v>
      </c>
      <c r="E2901" s="4">
        <v>37228</v>
      </c>
      <c r="F2901" t="s">
        <v>2871</v>
      </c>
      <c r="G2901" s="3">
        <v>15000000</v>
      </c>
      <c r="H2901" s="3">
        <v>10494147</v>
      </c>
      <c r="I2901" s="3">
        <v>10845127</v>
      </c>
    </row>
    <row r="2902" spans="1:9" x14ac:dyDescent="0.2">
      <c r="A2902" s="5">
        <v>2930</v>
      </c>
      <c r="B2902" s="7">
        <v>10</v>
      </c>
      <c r="C2902" s="5">
        <v>8</v>
      </c>
      <c r="D2902" s="5">
        <v>2004</v>
      </c>
      <c r="E2902" s="4">
        <v>38209</v>
      </c>
      <c r="F2902" t="s">
        <v>2872</v>
      </c>
      <c r="G2902" s="3">
        <v>15000000</v>
      </c>
      <c r="H2902" s="3">
        <v>10411980</v>
      </c>
      <c r="I2902" s="3">
        <v>14811980</v>
      </c>
    </row>
    <row r="2903" spans="1:9" x14ac:dyDescent="0.2">
      <c r="A2903" s="5">
        <v>2931</v>
      </c>
      <c r="B2903" s="7">
        <v>12</v>
      </c>
      <c r="C2903" s="5">
        <v>18</v>
      </c>
      <c r="D2903" s="5">
        <v>1985</v>
      </c>
      <c r="E2903" s="4">
        <v>31575</v>
      </c>
      <c r="F2903" t="s">
        <v>2873</v>
      </c>
      <c r="G2903" s="3">
        <v>15000000</v>
      </c>
      <c r="H2903" s="3">
        <v>9929135</v>
      </c>
      <c r="I2903" s="3">
        <v>9930649</v>
      </c>
    </row>
    <row r="2904" spans="1:9" x14ac:dyDescent="0.2">
      <c r="A2904" s="5">
        <v>2932</v>
      </c>
      <c r="B2904" s="7">
        <v>4</v>
      </c>
      <c r="C2904" s="5">
        <v>23</v>
      </c>
      <c r="D2904" s="5">
        <v>1993</v>
      </c>
      <c r="E2904" s="4">
        <v>34642</v>
      </c>
      <c r="F2904" t="s">
        <v>2874</v>
      </c>
      <c r="G2904" s="3">
        <v>15000000</v>
      </c>
      <c r="H2904" s="3">
        <v>9579068</v>
      </c>
      <c r="I2904" s="3">
        <v>9579068</v>
      </c>
    </row>
    <row r="2905" spans="1:9" x14ac:dyDescent="0.2">
      <c r="A2905" s="5">
        <v>2933</v>
      </c>
      <c r="B2905" s="7">
        <v>3</v>
      </c>
      <c r="C2905" s="5">
        <v>2</v>
      </c>
      <c r="D2905" s="5">
        <v>2007</v>
      </c>
      <c r="E2905" s="4">
        <v>39116</v>
      </c>
      <c r="F2905" t="s">
        <v>2875</v>
      </c>
      <c r="G2905" s="3">
        <v>15000000</v>
      </c>
      <c r="H2905" s="3">
        <v>9396870</v>
      </c>
      <c r="I2905" s="3">
        <v>10951153</v>
      </c>
    </row>
    <row r="2906" spans="1:9" x14ac:dyDescent="0.2">
      <c r="A2906" s="5">
        <v>2934</v>
      </c>
      <c r="B2906" s="7">
        <v>2</v>
      </c>
      <c r="C2906" s="5">
        <v>21</v>
      </c>
      <c r="D2906" s="5">
        <v>2003</v>
      </c>
      <c r="E2906" s="4">
        <v>38232</v>
      </c>
      <c r="F2906" t="s">
        <v>2876</v>
      </c>
      <c r="G2906" s="3">
        <v>15000000</v>
      </c>
      <c r="H2906" s="3">
        <v>9237470</v>
      </c>
      <c r="I2906" s="3">
        <v>12262065</v>
      </c>
    </row>
    <row r="2907" spans="1:9" x14ac:dyDescent="0.2">
      <c r="A2907" s="5">
        <v>2935</v>
      </c>
      <c r="B2907" s="7">
        <v>5</v>
      </c>
      <c r="C2907" s="5">
        <v>10</v>
      </c>
      <c r="D2907" s="5">
        <v>2013</v>
      </c>
      <c r="E2907" s="4">
        <v>41552</v>
      </c>
      <c r="F2907" t="s">
        <v>2877</v>
      </c>
      <c r="G2907" s="3">
        <v>15000000</v>
      </c>
      <c r="H2907" s="3">
        <v>9177065</v>
      </c>
      <c r="I2907" s="3">
        <v>9307166</v>
      </c>
    </row>
    <row r="2908" spans="1:9" x14ac:dyDescent="0.2">
      <c r="A2908" s="5">
        <v>2936</v>
      </c>
      <c r="B2908" s="7">
        <v>6</v>
      </c>
      <c r="C2908" s="5">
        <v>22</v>
      </c>
      <c r="D2908" s="5">
        <v>2007</v>
      </c>
      <c r="E2908" s="4">
        <v>39727</v>
      </c>
      <c r="F2908" t="s">
        <v>2878</v>
      </c>
      <c r="G2908" s="3">
        <v>15000000</v>
      </c>
      <c r="H2908" s="3">
        <v>9176787</v>
      </c>
      <c r="I2908" s="3">
        <v>19153568</v>
      </c>
    </row>
    <row r="2909" spans="1:9" x14ac:dyDescent="0.2">
      <c r="A2909" s="5">
        <v>2937</v>
      </c>
      <c r="B2909" s="7">
        <v>9</v>
      </c>
      <c r="C2909" s="5">
        <v>30</v>
      </c>
      <c r="D2909" s="5">
        <v>1983</v>
      </c>
      <c r="E2909" s="4">
        <v>31207</v>
      </c>
      <c r="F2909" t="s">
        <v>2879</v>
      </c>
      <c r="G2909" s="3">
        <v>15000000</v>
      </c>
      <c r="H2909" s="3">
        <v>8921050</v>
      </c>
      <c r="I2909" s="3">
        <v>8921050</v>
      </c>
    </row>
    <row r="2910" spans="1:9" x14ac:dyDescent="0.2">
      <c r="A2910" s="5">
        <v>2938</v>
      </c>
      <c r="B2910" s="7">
        <v>3</v>
      </c>
      <c r="C2910" s="5">
        <v>24</v>
      </c>
      <c r="D2910" s="5">
        <v>2000</v>
      </c>
      <c r="E2910" s="4">
        <v>37228</v>
      </c>
      <c r="F2910" t="s">
        <v>2880</v>
      </c>
      <c r="G2910" s="3">
        <v>15000000</v>
      </c>
      <c r="H2910" s="3">
        <v>8735529</v>
      </c>
      <c r="I2910" s="3">
        <v>8735529</v>
      </c>
    </row>
    <row r="2911" spans="1:9" x14ac:dyDescent="0.2">
      <c r="A2911" s="5">
        <v>2939</v>
      </c>
      <c r="B2911" s="7">
        <v>3</v>
      </c>
      <c r="C2911" s="5">
        <v>21</v>
      </c>
      <c r="D2911" s="5">
        <v>2003</v>
      </c>
      <c r="E2911" s="4">
        <v>38233</v>
      </c>
      <c r="F2911" t="s">
        <v>2881</v>
      </c>
      <c r="G2911" s="3">
        <v>15000000</v>
      </c>
      <c r="H2911" s="3">
        <v>8586376</v>
      </c>
      <c r="I2911" s="3">
        <v>14933713</v>
      </c>
    </row>
    <row r="2912" spans="1:9" x14ac:dyDescent="0.2">
      <c r="A2912" s="5">
        <v>2940</v>
      </c>
      <c r="B2912" s="7">
        <v>5</v>
      </c>
      <c r="C2912" s="5">
        <v>22</v>
      </c>
      <c r="D2912" s="5">
        <v>2002</v>
      </c>
      <c r="E2912" s="4">
        <v>37899</v>
      </c>
      <c r="F2912" t="s">
        <v>2882</v>
      </c>
      <c r="G2912" s="3">
        <v>15000000</v>
      </c>
      <c r="H2912" s="3">
        <v>8378141</v>
      </c>
      <c r="I2912" s="3">
        <v>8378141</v>
      </c>
    </row>
    <row r="2913" spans="1:9" x14ac:dyDescent="0.2">
      <c r="A2913" s="5">
        <v>2941</v>
      </c>
      <c r="B2913" s="7">
        <v>5</v>
      </c>
      <c r="C2913" s="5">
        <v>21</v>
      </c>
      <c r="D2913" s="5">
        <v>1999</v>
      </c>
      <c r="E2913" s="4">
        <v>36774</v>
      </c>
      <c r="F2913" t="s">
        <v>2883</v>
      </c>
      <c r="G2913" s="3">
        <v>15000000</v>
      </c>
      <c r="H2913" s="3">
        <v>8322608</v>
      </c>
      <c r="I2913" s="3">
        <v>8322608</v>
      </c>
    </row>
    <row r="2914" spans="1:9" x14ac:dyDescent="0.2">
      <c r="A2914" s="5">
        <v>2942</v>
      </c>
      <c r="B2914" s="7">
        <v>5</v>
      </c>
      <c r="C2914" s="5">
        <v>5</v>
      </c>
      <c r="D2914" s="5">
        <v>2006</v>
      </c>
      <c r="E2914" s="4">
        <v>38842</v>
      </c>
      <c r="F2914" t="s">
        <v>2884</v>
      </c>
      <c r="G2914" s="3">
        <v>15000000</v>
      </c>
      <c r="H2914" s="3">
        <v>8117637</v>
      </c>
      <c r="I2914" s="3">
        <v>8224998</v>
      </c>
    </row>
    <row r="2915" spans="1:9" x14ac:dyDescent="0.2">
      <c r="A2915" s="5">
        <v>2943</v>
      </c>
      <c r="B2915" s="7">
        <v>2</v>
      </c>
      <c r="C2915" s="5">
        <v>8</v>
      </c>
      <c r="D2915" s="5">
        <v>2008</v>
      </c>
      <c r="E2915" s="4">
        <v>39662</v>
      </c>
      <c r="F2915" t="s">
        <v>2885</v>
      </c>
      <c r="G2915" s="3">
        <v>15000000</v>
      </c>
      <c r="H2915" s="3">
        <v>7800825</v>
      </c>
      <c r="I2915" s="3">
        <v>34533783</v>
      </c>
    </row>
    <row r="2916" spans="1:9" x14ac:dyDescent="0.2">
      <c r="A2916" s="5">
        <v>2944</v>
      </c>
      <c r="B2916" s="7">
        <v>1</v>
      </c>
      <c r="C2916" s="5">
        <v>4</v>
      </c>
      <c r="D2916" s="5">
        <v>2013</v>
      </c>
      <c r="E2916" s="4">
        <v>41365</v>
      </c>
      <c r="F2916" t="s">
        <v>2886</v>
      </c>
      <c r="G2916" s="3">
        <v>15000000</v>
      </c>
      <c r="H2916" s="3">
        <v>7597898</v>
      </c>
      <c r="I2916" s="3">
        <v>12394562</v>
      </c>
    </row>
    <row r="2917" spans="1:9" x14ac:dyDescent="0.2">
      <c r="A2917" s="5">
        <v>2945</v>
      </c>
      <c r="B2917" s="7">
        <v>10</v>
      </c>
      <c r="C2917" s="5">
        <v>8</v>
      </c>
      <c r="D2917" s="5">
        <v>2001</v>
      </c>
      <c r="E2917" s="4">
        <v>37113</v>
      </c>
      <c r="F2917" t="s">
        <v>2887</v>
      </c>
      <c r="G2917" s="3">
        <v>15000000</v>
      </c>
      <c r="H2917" s="3">
        <v>7219578</v>
      </c>
      <c r="I2917" s="3">
        <v>11919578</v>
      </c>
    </row>
    <row r="2918" spans="1:9" x14ac:dyDescent="0.2">
      <c r="A2918" s="5">
        <v>2946</v>
      </c>
      <c r="B2918" s="7">
        <v>8</v>
      </c>
      <c r="C2918" s="5">
        <v>20</v>
      </c>
      <c r="D2918" s="5">
        <v>2008</v>
      </c>
      <c r="E2918" s="4">
        <v>40033</v>
      </c>
      <c r="F2918" t="s">
        <v>2888</v>
      </c>
      <c r="G2918" s="3">
        <v>15000000</v>
      </c>
      <c r="H2918" s="3">
        <v>6409528</v>
      </c>
      <c r="I2918" s="3">
        <v>8767338</v>
      </c>
    </row>
    <row r="2919" spans="1:9" x14ac:dyDescent="0.2">
      <c r="A2919" s="5">
        <v>2947</v>
      </c>
      <c r="B2919" s="7">
        <v>8</v>
      </c>
      <c r="C2919" s="5">
        <v>21</v>
      </c>
      <c r="D2919" s="5">
        <v>2009</v>
      </c>
      <c r="E2919" s="4">
        <v>40429</v>
      </c>
      <c r="F2919" t="s">
        <v>2889</v>
      </c>
      <c r="G2919" s="3">
        <v>15000000</v>
      </c>
      <c r="H2919" s="3">
        <v>6380019</v>
      </c>
      <c r="I2919" s="3">
        <v>6561243</v>
      </c>
    </row>
    <row r="2920" spans="1:9" x14ac:dyDescent="0.2">
      <c r="A2920" s="5">
        <v>2948</v>
      </c>
      <c r="B2920" s="7">
        <v>6</v>
      </c>
      <c r="C2920" s="5">
        <v>19</v>
      </c>
      <c r="D2920" s="5">
        <v>2009</v>
      </c>
      <c r="E2920" s="4">
        <v>40365</v>
      </c>
      <c r="F2920" t="s">
        <v>2890</v>
      </c>
      <c r="G2920" s="3">
        <v>15000000</v>
      </c>
      <c r="H2920" s="3">
        <v>5306706</v>
      </c>
      <c r="I2920" s="3">
        <v>35106706</v>
      </c>
    </row>
    <row r="2921" spans="1:9" x14ac:dyDescent="0.2">
      <c r="A2921" s="5">
        <v>2949</v>
      </c>
      <c r="B2921" s="7">
        <v>7</v>
      </c>
      <c r="C2921" s="5">
        <v>19</v>
      </c>
      <c r="D2921" s="5">
        <v>2000</v>
      </c>
      <c r="E2921" s="4">
        <v>37079</v>
      </c>
      <c r="F2921" t="s">
        <v>2891</v>
      </c>
      <c r="G2921" s="3">
        <v>15000000</v>
      </c>
      <c r="H2921" s="3">
        <v>5217498</v>
      </c>
      <c r="I2921" s="3">
        <v>5217498</v>
      </c>
    </row>
    <row r="2922" spans="1:9" x14ac:dyDescent="0.2">
      <c r="A2922" s="5">
        <v>2950</v>
      </c>
      <c r="B2922" s="7">
        <v>12</v>
      </c>
      <c r="C2922" s="5">
        <v>14</v>
      </c>
      <c r="D2922" s="5">
        <v>2005</v>
      </c>
      <c r="E2922" s="4">
        <v>38760</v>
      </c>
      <c r="F2922" t="s">
        <v>2892</v>
      </c>
      <c r="G2922" s="3">
        <v>15000000</v>
      </c>
      <c r="H2922" s="3">
        <v>5027684</v>
      </c>
      <c r="I2922" s="3">
        <v>13454474</v>
      </c>
    </row>
    <row r="2923" spans="1:9" x14ac:dyDescent="0.2">
      <c r="A2923" s="5">
        <v>2951</v>
      </c>
      <c r="B2923" s="7">
        <v>9</v>
      </c>
      <c r="C2923" s="5">
        <v>24</v>
      </c>
      <c r="D2923" s="5">
        <v>1999</v>
      </c>
      <c r="E2923" s="4">
        <v>36869</v>
      </c>
      <c r="F2923" t="s">
        <v>2893</v>
      </c>
      <c r="G2923" s="3">
        <v>15000000</v>
      </c>
      <c r="H2923" s="3">
        <v>4956401</v>
      </c>
      <c r="I2923" s="3">
        <v>4956401</v>
      </c>
    </row>
    <row r="2924" spans="1:9" x14ac:dyDescent="0.2">
      <c r="A2924" s="5">
        <v>2952</v>
      </c>
      <c r="B2924" s="7">
        <v>9</v>
      </c>
      <c r="C2924" s="5">
        <v>28</v>
      </c>
      <c r="D2924" s="5">
        <v>2007</v>
      </c>
      <c r="E2924" s="4">
        <v>39912</v>
      </c>
      <c r="F2924" t="s">
        <v>2894</v>
      </c>
      <c r="G2924" s="3">
        <v>15000000</v>
      </c>
      <c r="H2924" s="3">
        <v>4604982</v>
      </c>
      <c r="I2924" s="3">
        <v>65261291</v>
      </c>
    </row>
    <row r="2925" spans="1:9" x14ac:dyDescent="0.2">
      <c r="A2925" s="5">
        <v>2953</v>
      </c>
      <c r="B2925" s="7">
        <v>10</v>
      </c>
      <c r="C2925" s="5">
        <v>21</v>
      </c>
      <c r="D2925" s="5">
        <v>2005</v>
      </c>
      <c r="E2925" s="4">
        <v>38970</v>
      </c>
      <c r="F2925" t="s">
        <v>2895</v>
      </c>
      <c r="G2925" s="3">
        <v>15000000</v>
      </c>
      <c r="H2925" s="3">
        <v>4235837</v>
      </c>
      <c r="I2925" s="3">
        <v>16829464</v>
      </c>
    </row>
    <row r="2926" spans="1:9" x14ac:dyDescent="0.2">
      <c r="A2926" s="5">
        <v>2954</v>
      </c>
      <c r="B2926" s="7">
        <v>4</v>
      </c>
      <c r="C2926" s="5">
        <v>30</v>
      </c>
      <c r="D2926" s="5">
        <v>1999</v>
      </c>
      <c r="E2926" s="4">
        <v>37046</v>
      </c>
      <c r="F2926" t="s">
        <v>2896</v>
      </c>
      <c r="G2926" s="3">
        <v>15000000</v>
      </c>
      <c r="H2926" s="3">
        <v>4023741</v>
      </c>
      <c r="I2926" s="3">
        <v>4023741</v>
      </c>
    </row>
    <row r="2927" spans="1:9" x14ac:dyDescent="0.2">
      <c r="A2927" s="5">
        <v>2955</v>
      </c>
      <c r="B2927" s="7">
        <v>10</v>
      </c>
      <c r="C2927" s="5">
        <v>30</v>
      </c>
      <c r="D2927" s="5">
        <v>2015</v>
      </c>
      <c r="E2927" s="4">
        <v>42896</v>
      </c>
      <c r="F2927" t="s">
        <v>2897</v>
      </c>
      <c r="G2927" s="3">
        <v>15000000</v>
      </c>
      <c r="H2927" s="3">
        <v>3703046</v>
      </c>
      <c r="I2927" s="3">
        <v>15554855</v>
      </c>
    </row>
    <row r="2928" spans="1:9" x14ac:dyDescent="0.2">
      <c r="A2928" s="5">
        <v>2956</v>
      </c>
      <c r="B2928" s="7">
        <v>1</v>
      </c>
      <c r="C2928" s="5">
        <v>26</v>
      </c>
      <c r="D2928" s="5">
        <v>2007</v>
      </c>
      <c r="E2928" s="4">
        <v>39845</v>
      </c>
      <c r="F2928" t="s">
        <v>2898</v>
      </c>
      <c r="G2928" s="3">
        <v>15000000</v>
      </c>
      <c r="H2928" s="3">
        <v>3526588</v>
      </c>
      <c r="I2928" s="3">
        <v>6551310</v>
      </c>
    </row>
    <row r="2929" spans="1:9" x14ac:dyDescent="0.2">
      <c r="A2929" s="5">
        <v>2957</v>
      </c>
      <c r="B2929" s="7">
        <v>9</v>
      </c>
      <c r="C2929" s="5">
        <v>22</v>
      </c>
      <c r="D2929" s="5">
        <v>2010</v>
      </c>
      <c r="E2929" s="4">
        <v>40825</v>
      </c>
      <c r="F2929" t="s">
        <v>2899</v>
      </c>
      <c r="G2929" s="3">
        <v>15000000</v>
      </c>
      <c r="H2929" s="3">
        <v>3247816</v>
      </c>
      <c r="I2929" s="3">
        <v>34247816</v>
      </c>
    </row>
    <row r="2930" spans="1:9" x14ac:dyDescent="0.2">
      <c r="A2930" s="5">
        <v>2958</v>
      </c>
      <c r="B2930" s="7">
        <v>9</v>
      </c>
      <c r="C2930" s="5">
        <v>15</v>
      </c>
      <c r="D2930" s="5">
        <v>2010</v>
      </c>
      <c r="E2930" s="4">
        <v>40611</v>
      </c>
      <c r="F2930" t="s">
        <v>2900</v>
      </c>
      <c r="G2930" s="3">
        <v>15000000</v>
      </c>
      <c r="H2930" s="3">
        <v>2434652</v>
      </c>
      <c r="I2930" s="3">
        <v>11173718</v>
      </c>
    </row>
    <row r="2931" spans="1:9" x14ac:dyDescent="0.2">
      <c r="A2931" s="5">
        <v>2959</v>
      </c>
      <c r="B2931" s="7">
        <v>12</v>
      </c>
      <c r="C2931" s="5">
        <v>25</v>
      </c>
      <c r="D2931" s="5">
        <v>2003</v>
      </c>
      <c r="E2931" s="4">
        <v>38364</v>
      </c>
      <c r="F2931" t="s">
        <v>2901</v>
      </c>
      <c r="G2931" s="3">
        <v>15000000</v>
      </c>
      <c r="H2931" s="3">
        <v>2281585</v>
      </c>
      <c r="I2931" s="3">
        <v>3396508</v>
      </c>
    </row>
    <row r="2932" spans="1:9" x14ac:dyDescent="0.2">
      <c r="A2932" s="5">
        <v>2960</v>
      </c>
      <c r="B2932" s="7">
        <v>7</v>
      </c>
      <c r="C2932" s="5">
        <v>18</v>
      </c>
      <c r="D2932" s="5">
        <v>2008</v>
      </c>
      <c r="E2932" s="4">
        <v>39971</v>
      </c>
      <c r="F2932" t="s">
        <v>2902</v>
      </c>
      <c r="G2932" s="3">
        <v>15000000</v>
      </c>
      <c r="H2932" s="3">
        <v>2203641</v>
      </c>
      <c r="I2932" s="3">
        <v>6379575</v>
      </c>
    </row>
    <row r="2933" spans="1:9" x14ac:dyDescent="0.2">
      <c r="A2933" s="5">
        <v>2961</v>
      </c>
      <c r="B2933" s="7">
        <v>10</v>
      </c>
      <c r="C2933" s="5">
        <v>22</v>
      </c>
      <c r="D2933" s="5">
        <v>1999</v>
      </c>
      <c r="E2933" s="4">
        <v>36809</v>
      </c>
      <c r="F2933" t="s">
        <v>2903</v>
      </c>
      <c r="G2933" s="3">
        <v>15000000</v>
      </c>
      <c r="H2933" s="3">
        <v>1954202</v>
      </c>
      <c r="I2933" s="3">
        <v>1954202</v>
      </c>
    </row>
    <row r="2934" spans="1:9" x14ac:dyDescent="0.2">
      <c r="A2934" s="5">
        <v>2962</v>
      </c>
      <c r="B2934" s="7">
        <v>1</v>
      </c>
      <c r="C2934" s="5">
        <v>17</v>
      </c>
      <c r="D2934" s="5">
        <v>1986</v>
      </c>
      <c r="E2934" s="4">
        <v>31898</v>
      </c>
      <c r="F2934" t="s">
        <v>2904</v>
      </c>
      <c r="G2934" s="3">
        <v>15000000</v>
      </c>
      <c r="H2934" s="3">
        <v>1953732</v>
      </c>
      <c r="I2934" s="3">
        <v>1953732</v>
      </c>
    </row>
    <row r="2935" spans="1:9" x14ac:dyDescent="0.2">
      <c r="A2935" s="5">
        <v>2963</v>
      </c>
      <c r="B2935" s="7">
        <v>3</v>
      </c>
      <c r="C2935" s="5">
        <v>14</v>
      </c>
      <c r="D2935" s="5">
        <v>2008</v>
      </c>
      <c r="E2935" s="4">
        <v>39847</v>
      </c>
      <c r="F2935" t="s">
        <v>2905</v>
      </c>
      <c r="G2935" s="3">
        <v>15000000</v>
      </c>
      <c r="H2935" s="3">
        <v>1294640</v>
      </c>
      <c r="I2935" s="3">
        <v>8200127</v>
      </c>
    </row>
    <row r="2936" spans="1:9" x14ac:dyDescent="0.2">
      <c r="A2936" s="5">
        <v>2964</v>
      </c>
      <c r="B2936" s="7">
        <v>6</v>
      </c>
      <c r="C2936" s="5">
        <v>2</v>
      </c>
      <c r="D2936" s="5">
        <v>2006</v>
      </c>
      <c r="E2936" s="4">
        <v>38754</v>
      </c>
      <c r="F2936" t="s">
        <v>2906</v>
      </c>
      <c r="G2936" s="3">
        <v>15000000</v>
      </c>
      <c r="H2936" s="3">
        <v>1200216</v>
      </c>
      <c r="I2936" s="3">
        <v>11599903</v>
      </c>
    </row>
    <row r="2937" spans="1:9" x14ac:dyDescent="0.2">
      <c r="A2937" s="5">
        <v>2965</v>
      </c>
      <c r="B2937" s="7">
        <v>11</v>
      </c>
      <c r="C2937" s="5">
        <v>12</v>
      </c>
      <c r="D2937" s="5">
        <v>1999</v>
      </c>
      <c r="E2937" s="4">
        <v>36505</v>
      </c>
      <c r="F2937" t="s">
        <v>2907</v>
      </c>
      <c r="G2937" s="3">
        <v>15000000</v>
      </c>
      <c r="H2937" s="3">
        <v>824295</v>
      </c>
      <c r="I2937" s="3">
        <v>1970268</v>
      </c>
    </row>
    <row r="2938" spans="1:9" x14ac:dyDescent="0.2">
      <c r="A2938" s="5">
        <v>2966</v>
      </c>
      <c r="B2938" s="7">
        <v>1</v>
      </c>
      <c r="C2938" s="5">
        <v>25</v>
      </c>
      <c r="D2938" s="5">
        <v>2002</v>
      </c>
      <c r="E2938" s="4">
        <v>37987</v>
      </c>
      <c r="F2938" t="s">
        <v>2908</v>
      </c>
      <c r="G2938" s="3">
        <v>15000000</v>
      </c>
      <c r="H2938" s="3">
        <v>673414</v>
      </c>
      <c r="I2938" s="3">
        <v>1405032</v>
      </c>
    </row>
    <row r="2939" spans="1:9" x14ac:dyDescent="0.2">
      <c r="A2939" s="5">
        <v>2967</v>
      </c>
      <c r="B2939" s="7">
        <v>10</v>
      </c>
      <c r="C2939" s="5">
        <v>16</v>
      </c>
      <c r="D2939" s="5">
        <v>2015</v>
      </c>
      <c r="E2939" s="4">
        <v>42470</v>
      </c>
      <c r="F2939" t="s">
        <v>2909</v>
      </c>
      <c r="G2939" s="3">
        <v>15000000</v>
      </c>
      <c r="H2939" s="3">
        <v>632542</v>
      </c>
      <c r="I2939" s="3">
        <v>6832542</v>
      </c>
    </row>
    <row r="2940" spans="1:9" x14ac:dyDescent="0.2">
      <c r="A2940" s="5">
        <v>2968</v>
      </c>
      <c r="B2940" s="7">
        <v>12</v>
      </c>
      <c r="C2940" s="5">
        <v>1</v>
      </c>
      <c r="D2940" s="5">
        <v>1995</v>
      </c>
      <c r="E2940" s="4">
        <v>34711</v>
      </c>
      <c r="F2940" t="s">
        <v>2910</v>
      </c>
      <c r="G2940" s="3">
        <v>15000000</v>
      </c>
      <c r="H2940" s="3">
        <v>529766</v>
      </c>
      <c r="I2940" s="3">
        <v>529766</v>
      </c>
    </row>
    <row r="2941" spans="1:9" x14ac:dyDescent="0.2">
      <c r="A2941" s="5">
        <v>2969</v>
      </c>
      <c r="B2941" s="7">
        <v>4</v>
      </c>
      <c r="C2941" s="5">
        <v>26</v>
      </c>
      <c r="D2941" s="5">
        <v>2013</v>
      </c>
      <c r="E2941" s="4">
        <v>42039</v>
      </c>
      <c r="F2941" t="s">
        <v>2911</v>
      </c>
      <c r="G2941" s="3">
        <v>15000000</v>
      </c>
      <c r="H2941" s="3">
        <v>528731</v>
      </c>
      <c r="I2941" s="3">
        <v>528731</v>
      </c>
    </row>
    <row r="2942" spans="1:9" x14ac:dyDescent="0.2">
      <c r="A2942" s="5">
        <v>2970</v>
      </c>
      <c r="B2942" s="7">
        <v>2</v>
      </c>
      <c r="C2942" s="5">
        <v>6</v>
      </c>
      <c r="D2942" s="5">
        <v>2004</v>
      </c>
      <c r="E2942" s="4">
        <v>38140</v>
      </c>
      <c r="F2942" t="s">
        <v>2912</v>
      </c>
      <c r="G2942" s="3">
        <v>15000000</v>
      </c>
      <c r="H2942" s="3">
        <v>501752</v>
      </c>
      <c r="I2942" s="3">
        <v>5953886</v>
      </c>
    </row>
    <row r="2943" spans="1:9" x14ac:dyDescent="0.2">
      <c r="A2943" s="5">
        <v>2971</v>
      </c>
      <c r="B2943" s="7">
        <v>7</v>
      </c>
      <c r="C2943" s="5">
        <v>25</v>
      </c>
      <c r="D2943" s="5">
        <v>2003</v>
      </c>
      <c r="E2943" s="4">
        <v>38359</v>
      </c>
      <c r="F2943" t="s">
        <v>2913</v>
      </c>
      <c r="G2943" s="3">
        <v>15000000</v>
      </c>
      <c r="H2943" s="3">
        <v>353743</v>
      </c>
      <c r="I2943" s="3">
        <v>353743</v>
      </c>
    </row>
    <row r="2944" spans="1:9" x14ac:dyDescent="0.2">
      <c r="A2944" s="5">
        <v>2972</v>
      </c>
      <c r="B2944" s="7">
        <v>4</v>
      </c>
      <c r="C2944" s="5">
        <v>25</v>
      </c>
      <c r="D2944" s="5">
        <v>2003</v>
      </c>
      <c r="E2944" s="4">
        <v>38356</v>
      </c>
      <c r="F2944" t="s">
        <v>2914</v>
      </c>
      <c r="G2944" s="3">
        <v>15000000</v>
      </c>
      <c r="H2944" s="3">
        <v>220944</v>
      </c>
      <c r="I2944" s="3">
        <v>220944</v>
      </c>
    </row>
    <row r="2945" spans="1:9" x14ac:dyDescent="0.2">
      <c r="A2945" s="5">
        <v>2973</v>
      </c>
      <c r="B2945" s="7">
        <v>8</v>
      </c>
      <c r="C2945" s="5">
        <v>27</v>
      </c>
      <c r="D2945" s="5">
        <v>2010</v>
      </c>
      <c r="E2945" s="4">
        <v>40976</v>
      </c>
      <c r="F2945" t="s">
        <v>2915</v>
      </c>
      <c r="G2945" s="3">
        <v>15000000</v>
      </c>
      <c r="H2945" s="3">
        <v>123570</v>
      </c>
      <c r="I2945" s="3">
        <v>7885048</v>
      </c>
    </row>
    <row r="2946" spans="1:9" x14ac:dyDescent="0.2">
      <c r="A2946" s="5">
        <v>2974</v>
      </c>
      <c r="B2946" s="7">
        <v>10</v>
      </c>
      <c r="C2946" s="5">
        <v>23</v>
      </c>
      <c r="D2946" s="5">
        <v>2009</v>
      </c>
      <c r="E2946" s="4">
        <v>40492</v>
      </c>
      <c r="F2946" t="s">
        <v>2916</v>
      </c>
      <c r="G2946" s="3">
        <v>15000000</v>
      </c>
      <c r="H2946" s="3">
        <v>102458</v>
      </c>
      <c r="I2946" s="3">
        <v>7583050</v>
      </c>
    </row>
    <row r="2947" spans="1:9" x14ac:dyDescent="0.2">
      <c r="A2947" s="5">
        <v>2975</v>
      </c>
      <c r="B2947" s="7">
        <v>12</v>
      </c>
      <c r="C2947" s="5">
        <v>31</v>
      </c>
      <c r="D2947" s="5">
        <v>1996</v>
      </c>
      <c r="E2947" s="4">
        <v>35988</v>
      </c>
      <c r="F2947" t="s">
        <v>2917</v>
      </c>
      <c r="G2947" s="3">
        <v>15000000</v>
      </c>
      <c r="H2947" s="3">
        <v>76382</v>
      </c>
      <c r="I2947" s="3">
        <v>76382</v>
      </c>
    </row>
    <row r="2948" spans="1:9" x14ac:dyDescent="0.2">
      <c r="A2948" s="5">
        <v>2976</v>
      </c>
      <c r="B2948" s="7">
        <v>8</v>
      </c>
      <c r="C2948" s="5">
        <v>1</v>
      </c>
      <c r="D2948" s="5">
        <v>2008</v>
      </c>
      <c r="E2948" s="4">
        <v>39455</v>
      </c>
      <c r="F2948" t="s">
        <v>2918</v>
      </c>
      <c r="G2948" s="3">
        <v>15000000</v>
      </c>
      <c r="H2948" s="3">
        <v>73548</v>
      </c>
      <c r="I2948" s="3">
        <v>1590246</v>
      </c>
    </row>
    <row r="2949" spans="1:9" x14ac:dyDescent="0.2">
      <c r="A2949" s="5">
        <v>2977</v>
      </c>
      <c r="B2949" s="7">
        <v>9</v>
      </c>
      <c r="C2949" s="5">
        <v>6</v>
      </c>
      <c r="D2949" s="5">
        <v>2013</v>
      </c>
      <c r="E2949" s="4">
        <v>41434</v>
      </c>
      <c r="F2949" t="s">
        <v>2919</v>
      </c>
      <c r="G2949" s="3">
        <v>15000000</v>
      </c>
      <c r="H2949" s="3">
        <v>61847</v>
      </c>
      <c r="I2949" s="3">
        <v>61847</v>
      </c>
    </row>
    <row r="2950" spans="1:9" x14ac:dyDescent="0.2">
      <c r="A2950" s="5">
        <v>2978</v>
      </c>
      <c r="B2950" s="7">
        <v>11</v>
      </c>
      <c r="C2950" s="5">
        <v>4</v>
      </c>
      <c r="D2950" s="5">
        <v>2011</v>
      </c>
      <c r="E2950" s="4">
        <v>40644</v>
      </c>
      <c r="F2950" t="s">
        <v>2920</v>
      </c>
      <c r="G2950" s="3">
        <v>15000000</v>
      </c>
      <c r="H2950" s="3">
        <v>30680</v>
      </c>
      <c r="I2950" s="3">
        <v>1148578</v>
      </c>
    </row>
    <row r="2951" spans="1:9" x14ac:dyDescent="0.2">
      <c r="A2951" s="5">
        <v>2979</v>
      </c>
      <c r="B2951" s="7">
        <v>10</v>
      </c>
      <c r="C2951" s="5">
        <v>25</v>
      </c>
      <c r="D2951" s="5">
        <v>2002</v>
      </c>
      <c r="E2951" s="4">
        <v>37996</v>
      </c>
      <c r="F2951" t="s">
        <v>2921</v>
      </c>
      <c r="G2951" s="3">
        <v>15000000</v>
      </c>
      <c r="H2951" s="3">
        <v>22723</v>
      </c>
      <c r="I2951" s="3">
        <v>22723</v>
      </c>
    </row>
    <row r="2952" spans="1:9" x14ac:dyDescent="0.2">
      <c r="A2952" s="5">
        <v>2980</v>
      </c>
      <c r="B2952" s="7">
        <v>10</v>
      </c>
      <c r="C2952" s="5">
        <v>5</v>
      </c>
      <c r="D2952" s="5">
        <v>2007</v>
      </c>
      <c r="E2952" s="4">
        <v>39212</v>
      </c>
      <c r="F2952" t="s">
        <v>2922</v>
      </c>
      <c r="G2952" s="3">
        <v>15000000</v>
      </c>
      <c r="H2952" s="3">
        <v>22441</v>
      </c>
      <c r="I2952" s="3">
        <v>22441</v>
      </c>
    </row>
    <row r="2953" spans="1:9" x14ac:dyDescent="0.2">
      <c r="A2953" s="5">
        <v>2981</v>
      </c>
      <c r="B2953" s="7">
        <v>12</v>
      </c>
      <c r="C2953" s="5">
        <v>6</v>
      </c>
      <c r="D2953" s="5">
        <v>2013</v>
      </c>
      <c r="E2953" s="4">
        <v>41437</v>
      </c>
      <c r="F2953" t="s">
        <v>2923</v>
      </c>
      <c r="G2953" s="3">
        <v>15000000</v>
      </c>
      <c r="H2953">
        <v>0</v>
      </c>
      <c r="I2953" s="3">
        <v>20898221</v>
      </c>
    </row>
    <row r="2954" spans="1:9" x14ac:dyDescent="0.2">
      <c r="A2954" s="5">
        <v>2982</v>
      </c>
      <c r="B2954" s="7">
        <v>5</v>
      </c>
      <c r="C2954" s="5">
        <v>5</v>
      </c>
      <c r="D2954" s="5">
        <v>2015</v>
      </c>
      <c r="E2954" s="4">
        <v>42129</v>
      </c>
      <c r="F2954" t="s">
        <v>2924</v>
      </c>
      <c r="G2954" s="3">
        <v>15000000</v>
      </c>
      <c r="H2954">
        <v>0</v>
      </c>
      <c r="I2954" s="3">
        <v>17224539</v>
      </c>
    </row>
    <row r="2955" spans="1:9" x14ac:dyDescent="0.2">
      <c r="A2955" s="5">
        <v>2983</v>
      </c>
      <c r="B2955" s="7">
        <v>10</v>
      </c>
      <c r="C2955" s="5">
        <v>10</v>
      </c>
      <c r="D2955" s="5">
        <v>2014</v>
      </c>
      <c r="E2955" s="4">
        <v>41922</v>
      </c>
      <c r="F2955" t="s">
        <v>2925</v>
      </c>
      <c r="G2955" s="3">
        <v>15000000</v>
      </c>
      <c r="H2955">
        <v>0</v>
      </c>
      <c r="I2955" s="3">
        <v>6775458</v>
      </c>
    </row>
    <row r="2956" spans="1:9" x14ac:dyDescent="0.2">
      <c r="A2956" s="5">
        <v>2984</v>
      </c>
      <c r="B2956" s="7">
        <v>12</v>
      </c>
      <c r="C2956" s="5">
        <v>31</v>
      </c>
      <c r="D2956" s="5">
        <v>2015</v>
      </c>
      <c r="E2956" s="4">
        <v>42928</v>
      </c>
      <c r="F2956" t="s">
        <v>2926</v>
      </c>
      <c r="G2956" s="3">
        <v>15000000</v>
      </c>
      <c r="H2956">
        <v>0</v>
      </c>
      <c r="I2956" s="3">
        <v>3454036</v>
      </c>
    </row>
    <row r="2957" spans="1:9" x14ac:dyDescent="0.2">
      <c r="A2957" s="5">
        <v>2985</v>
      </c>
      <c r="B2957" s="7">
        <v>12</v>
      </c>
      <c r="C2957" s="5">
        <v>31</v>
      </c>
      <c r="D2957" s="5">
        <v>2008</v>
      </c>
      <c r="E2957" s="4">
        <v>40371</v>
      </c>
      <c r="F2957" t="s">
        <v>2927</v>
      </c>
      <c r="G2957" s="3">
        <v>15000000</v>
      </c>
      <c r="H2957">
        <v>0</v>
      </c>
      <c r="I2957" s="3">
        <v>3436763</v>
      </c>
    </row>
    <row r="2958" spans="1:9" x14ac:dyDescent="0.2">
      <c r="A2958" s="5">
        <v>2986</v>
      </c>
      <c r="B2958" s="7">
        <v>12</v>
      </c>
      <c r="C2958" s="5">
        <v>31</v>
      </c>
      <c r="D2958" s="5">
        <v>2005</v>
      </c>
      <c r="E2958" s="4">
        <v>39275</v>
      </c>
      <c r="F2958" t="s">
        <v>2928</v>
      </c>
      <c r="G2958" s="3">
        <v>15000000</v>
      </c>
      <c r="H2958">
        <v>0</v>
      </c>
      <c r="I2958" s="3">
        <v>909822</v>
      </c>
    </row>
    <row r="2959" spans="1:9" x14ac:dyDescent="0.2">
      <c r="A2959" s="5">
        <v>2987</v>
      </c>
      <c r="B2959" s="7">
        <v>2</v>
      </c>
      <c r="C2959" s="5">
        <v>17</v>
      </c>
      <c r="D2959" s="5">
        <v>2017</v>
      </c>
      <c r="E2959" s="4">
        <v>43222</v>
      </c>
      <c r="F2959" t="s">
        <v>2929</v>
      </c>
      <c r="G2959" s="3">
        <v>15000000</v>
      </c>
      <c r="H2959">
        <v>0</v>
      </c>
      <c r="I2959" s="3">
        <v>214182</v>
      </c>
    </row>
    <row r="2960" spans="1:9" x14ac:dyDescent="0.2">
      <c r="A2960" s="5">
        <v>2988</v>
      </c>
      <c r="B2960" s="7">
        <v>9</v>
      </c>
      <c r="C2960" s="5">
        <v>1</v>
      </c>
      <c r="D2960" s="5">
        <v>2015</v>
      </c>
      <c r="E2960" s="4">
        <v>42013</v>
      </c>
      <c r="F2960" t="s">
        <v>2930</v>
      </c>
      <c r="G2960" s="3">
        <v>15000000</v>
      </c>
      <c r="H2960">
        <v>0</v>
      </c>
      <c r="I2960" s="3">
        <v>3471</v>
      </c>
    </row>
    <row r="2961" spans="1:9" x14ac:dyDescent="0.2">
      <c r="A2961" s="5">
        <v>2989</v>
      </c>
      <c r="B2961" s="7">
        <v>6</v>
      </c>
      <c r="C2961" s="5">
        <v>29</v>
      </c>
      <c r="D2961" s="5">
        <v>2001</v>
      </c>
      <c r="E2961" s="4">
        <v>37747</v>
      </c>
      <c r="F2961" t="s">
        <v>2931</v>
      </c>
      <c r="G2961" s="3">
        <v>15000000</v>
      </c>
      <c r="H2961">
        <v>0</v>
      </c>
      <c r="I2961">
        <v>0</v>
      </c>
    </row>
    <row r="2962" spans="1:9" x14ac:dyDescent="0.2">
      <c r="A2962" s="5">
        <v>2990</v>
      </c>
      <c r="B2962" s="7">
        <v>2</v>
      </c>
      <c r="C2962" s="5">
        <v>5</v>
      </c>
      <c r="D2962" s="5">
        <v>2010</v>
      </c>
      <c r="E2962" s="4">
        <v>40300</v>
      </c>
      <c r="F2962" t="s">
        <v>2932</v>
      </c>
      <c r="G2962" s="3">
        <v>15000000</v>
      </c>
      <c r="H2962">
        <v>0</v>
      </c>
      <c r="I2962">
        <v>0</v>
      </c>
    </row>
    <row r="2963" spans="1:9" x14ac:dyDescent="0.2">
      <c r="A2963" s="5">
        <v>2991</v>
      </c>
      <c r="B2963" s="7">
        <v>8</v>
      </c>
      <c r="C2963" s="5">
        <v>10</v>
      </c>
      <c r="D2963" s="5">
        <v>2018</v>
      </c>
      <c r="E2963" s="4">
        <v>43381</v>
      </c>
      <c r="F2963" t="s">
        <v>2933</v>
      </c>
      <c r="G2963" s="3">
        <v>15000000</v>
      </c>
      <c r="H2963">
        <v>0</v>
      </c>
      <c r="I2963">
        <v>0</v>
      </c>
    </row>
    <row r="2964" spans="1:9" x14ac:dyDescent="0.2">
      <c r="A2964" s="5">
        <v>2992</v>
      </c>
      <c r="B2964" s="7">
        <v>2</v>
      </c>
      <c r="C2964" s="5">
        <v>12</v>
      </c>
      <c r="D2964" s="5">
        <v>1993</v>
      </c>
      <c r="E2964" s="4">
        <v>34305</v>
      </c>
      <c r="F2964" t="s">
        <v>2934</v>
      </c>
      <c r="G2964" s="3">
        <v>14600000</v>
      </c>
      <c r="H2964" s="3">
        <v>70906973</v>
      </c>
      <c r="I2964" s="3">
        <v>70906973</v>
      </c>
    </row>
    <row r="2965" spans="1:9" x14ac:dyDescent="0.2">
      <c r="A2965" s="5">
        <v>2993</v>
      </c>
      <c r="B2965" s="7">
        <v>7</v>
      </c>
      <c r="C2965" s="5">
        <v>1</v>
      </c>
      <c r="D2965" s="5">
        <v>2015</v>
      </c>
      <c r="E2965" s="4">
        <v>42011</v>
      </c>
      <c r="F2965" t="s">
        <v>2935</v>
      </c>
      <c r="G2965" s="3">
        <v>14500000</v>
      </c>
      <c r="H2965" s="3">
        <v>66013057</v>
      </c>
      <c r="I2965" s="3">
        <v>123709460</v>
      </c>
    </row>
    <row r="2966" spans="1:9" x14ac:dyDescent="0.2">
      <c r="A2966" s="5">
        <v>2994</v>
      </c>
      <c r="B2966" s="7">
        <v>11</v>
      </c>
      <c r="C2966" s="5">
        <v>1</v>
      </c>
      <c r="D2966" s="5">
        <v>1996</v>
      </c>
      <c r="E2966" s="4">
        <v>35075</v>
      </c>
      <c r="F2966" t="s">
        <v>2936</v>
      </c>
      <c r="G2966" s="3">
        <v>14500000</v>
      </c>
      <c r="H2966" s="3">
        <v>46338728</v>
      </c>
      <c r="I2966" s="3">
        <v>147542381</v>
      </c>
    </row>
    <row r="2967" spans="1:9" x14ac:dyDescent="0.2">
      <c r="A2967" s="5">
        <v>2995</v>
      </c>
      <c r="B2967" s="7">
        <v>7</v>
      </c>
      <c r="C2967" s="5">
        <v>22</v>
      </c>
      <c r="D2967" s="5">
        <v>2011</v>
      </c>
      <c r="E2967" s="4">
        <v>41189</v>
      </c>
      <c r="F2967" t="s">
        <v>2937</v>
      </c>
      <c r="G2967" s="3">
        <v>14500000</v>
      </c>
      <c r="H2967" s="3">
        <v>7691700</v>
      </c>
      <c r="I2967" s="3">
        <v>25480031</v>
      </c>
    </row>
    <row r="2968" spans="1:9" x14ac:dyDescent="0.2">
      <c r="A2968" s="5">
        <v>2996</v>
      </c>
      <c r="B2968" s="7">
        <v>6</v>
      </c>
      <c r="C2968" s="5">
        <v>5</v>
      </c>
      <c r="D2968" s="5">
        <v>2015</v>
      </c>
      <c r="E2968" s="4">
        <v>42130</v>
      </c>
      <c r="F2968" t="s">
        <v>2938</v>
      </c>
      <c r="G2968" s="3">
        <v>14500000</v>
      </c>
      <c r="H2968">
        <v>0</v>
      </c>
      <c r="I2968" s="3">
        <v>565801</v>
      </c>
    </row>
    <row r="2969" spans="1:9" x14ac:dyDescent="0.2">
      <c r="A2969" s="5">
        <v>2997</v>
      </c>
      <c r="B2969" s="7">
        <v>8</v>
      </c>
      <c r="C2969" s="5">
        <v>7</v>
      </c>
      <c r="D2969" s="5">
        <v>1992</v>
      </c>
      <c r="E2969" s="4">
        <v>33793</v>
      </c>
      <c r="F2969" t="s">
        <v>2939</v>
      </c>
      <c r="G2969" s="3">
        <v>14400000</v>
      </c>
      <c r="H2969" s="3">
        <v>101157447</v>
      </c>
      <c r="I2969" s="3">
        <v>159157447</v>
      </c>
    </row>
    <row r="2970" spans="1:9" x14ac:dyDescent="0.2">
      <c r="A2970" s="5">
        <v>2998</v>
      </c>
      <c r="B2970" s="7">
        <v>1</v>
      </c>
      <c r="C2970" s="5">
        <v>27</v>
      </c>
      <c r="D2970" s="5">
        <v>2006</v>
      </c>
      <c r="E2970" s="4">
        <v>39508</v>
      </c>
      <c r="F2970" t="s">
        <v>2940</v>
      </c>
      <c r="G2970" s="3">
        <v>14200000</v>
      </c>
      <c r="H2970" s="3">
        <v>74205</v>
      </c>
      <c r="I2970" s="3">
        <v>543306</v>
      </c>
    </row>
    <row r="2971" spans="1:9" x14ac:dyDescent="0.2">
      <c r="A2971" s="5">
        <v>2999</v>
      </c>
      <c r="B2971" s="7">
        <v>3</v>
      </c>
      <c r="C2971" s="5">
        <v>23</v>
      </c>
      <c r="D2971" s="5">
        <v>1990</v>
      </c>
      <c r="E2971" s="4">
        <v>33545</v>
      </c>
      <c r="F2971" t="s">
        <v>2941</v>
      </c>
      <c r="G2971" s="3">
        <v>14000000</v>
      </c>
      <c r="H2971" s="3">
        <v>178406268</v>
      </c>
      <c r="I2971" s="3">
        <v>432645872</v>
      </c>
    </row>
    <row r="2972" spans="1:9" x14ac:dyDescent="0.2">
      <c r="A2972" s="5">
        <v>3000</v>
      </c>
      <c r="B2972" s="7">
        <v>9</v>
      </c>
      <c r="C2972" s="5">
        <v>18</v>
      </c>
      <c r="D2972" s="5">
        <v>1987</v>
      </c>
      <c r="E2972" s="4">
        <v>32303</v>
      </c>
      <c r="F2972" t="s">
        <v>2942</v>
      </c>
      <c r="G2972" s="3">
        <v>14000000</v>
      </c>
      <c r="H2972" s="3">
        <v>156645693</v>
      </c>
      <c r="I2972" s="3">
        <v>320100000</v>
      </c>
    </row>
    <row r="2973" spans="1:9" x14ac:dyDescent="0.2">
      <c r="A2973" s="5">
        <v>3001</v>
      </c>
      <c r="B2973" s="7">
        <v>11</v>
      </c>
      <c r="C2973" s="5">
        <v>12</v>
      </c>
      <c r="D2973" s="5">
        <v>2008</v>
      </c>
      <c r="E2973" s="4">
        <v>39793</v>
      </c>
      <c r="F2973" t="s">
        <v>2943</v>
      </c>
      <c r="G2973" s="3">
        <v>14000000</v>
      </c>
      <c r="H2973" s="3">
        <v>141319928</v>
      </c>
      <c r="I2973" s="3">
        <v>384519665</v>
      </c>
    </row>
    <row r="2974" spans="1:9" x14ac:dyDescent="0.2">
      <c r="A2974" s="5">
        <v>3002</v>
      </c>
      <c r="B2974" s="7">
        <v>12</v>
      </c>
      <c r="C2974" s="5">
        <v>17</v>
      </c>
      <c r="D2974" s="5">
        <v>1974</v>
      </c>
      <c r="E2974" s="4">
        <v>27526</v>
      </c>
      <c r="F2974" t="s">
        <v>2944</v>
      </c>
      <c r="G2974" s="3">
        <v>14000000</v>
      </c>
      <c r="H2974" s="3">
        <v>116000000</v>
      </c>
      <c r="I2974" s="3">
        <v>139700000</v>
      </c>
    </row>
    <row r="2975" spans="1:9" x14ac:dyDescent="0.2">
      <c r="A2975" s="5">
        <v>3003</v>
      </c>
      <c r="B2975" s="7">
        <v>5</v>
      </c>
      <c r="C2975" s="5">
        <v>25</v>
      </c>
      <c r="D2975" s="5">
        <v>1988</v>
      </c>
      <c r="E2975" s="4">
        <v>32878</v>
      </c>
      <c r="F2975" t="s">
        <v>2945</v>
      </c>
      <c r="G2975" s="3">
        <v>14000000</v>
      </c>
      <c r="H2975" s="3">
        <v>109306210</v>
      </c>
      <c r="I2975" s="3">
        <v>239606210</v>
      </c>
    </row>
    <row r="2976" spans="1:9" x14ac:dyDescent="0.2">
      <c r="A2976" s="5">
        <v>3004</v>
      </c>
      <c r="B2976" s="7">
        <v>12</v>
      </c>
      <c r="C2976" s="5">
        <v>20</v>
      </c>
      <c r="D2976" s="5">
        <v>1989</v>
      </c>
      <c r="E2976" s="4">
        <v>33097</v>
      </c>
      <c r="F2976" t="s">
        <v>2946</v>
      </c>
      <c r="G2976" s="3">
        <v>14000000</v>
      </c>
      <c r="H2976" s="3">
        <v>70001698</v>
      </c>
      <c r="I2976" s="3">
        <v>70001698</v>
      </c>
    </row>
    <row r="2977" spans="1:9" x14ac:dyDescent="0.2">
      <c r="A2977" s="5">
        <v>3005</v>
      </c>
      <c r="B2977" s="7">
        <v>10</v>
      </c>
      <c r="C2977" s="5">
        <v>1</v>
      </c>
      <c r="D2977" s="5">
        <v>1993</v>
      </c>
      <c r="E2977" s="4">
        <v>33979</v>
      </c>
      <c r="F2977" t="s">
        <v>2947</v>
      </c>
      <c r="G2977" s="3">
        <v>14000000</v>
      </c>
      <c r="H2977" s="3">
        <v>68856263</v>
      </c>
      <c r="I2977" s="3">
        <v>155056263</v>
      </c>
    </row>
    <row r="2978" spans="1:9" x14ac:dyDescent="0.2">
      <c r="A2978" s="5">
        <v>3006</v>
      </c>
      <c r="B2978" s="7">
        <v>1</v>
      </c>
      <c r="C2978" s="5">
        <v>12</v>
      </c>
      <c r="D2978" s="5">
        <v>2007</v>
      </c>
      <c r="E2978" s="4">
        <v>39417</v>
      </c>
      <c r="F2978" t="s">
        <v>2948</v>
      </c>
      <c r="G2978" s="3">
        <v>14000000</v>
      </c>
      <c r="H2978" s="3">
        <v>61356221</v>
      </c>
      <c r="I2978" s="3">
        <v>75525718</v>
      </c>
    </row>
    <row r="2979" spans="1:9" x14ac:dyDescent="0.2">
      <c r="A2979" s="5">
        <v>3007</v>
      </c>
      <c r="B2979" s="7">
        <v>1</v>
      </c>
      <c r="C2979" s="5">
        <v>16</v>
      </c>
      <c r="D2979" s="5">
        <v>2009</v>
      </c>
      <c r="E2979" s="4">
        <v>40269</v>
      </c>
      <c r="F2979" t="s">
        <v>2949</v>
      </c>
      <c r="G2979" s="3">
        <v>14000000</v>
      </c>
      <c r="H2979" s="3">
        <v>51545952</v>
      </c>
      <c r="I2979" s="3">
        <v>102836002</v>
      </c>
    </row>
    <row r="2980" spans="1:9" x14ac:dyDescent="0.2">
      <c r="A2980" s="5">
        <v>3008</v>
      </c>
      <c r="B2980" s="7">
        <v>8</v>
      </c>
      <c r="C2980" s="5">
        <v>31</v>
      </c>
      <c r="D2980" s="5">
        <v>2012</v>
      </c>
      <c r="E2980" s="4">
        <v>41828</v>
      </c>
      <c r="F2980" t="s">
        <v>2950</v>
      </c>
      <c r="G2980" s="3">
        <v>14000000</v>
      </c>
      <c r="H2980" s="3">
        <v>49130588</v>
      </c>
      <c r="I2980" s="3">
        <v>82925064</v>
      </c>
    </row>
    <row r="2981" spans="1:9" x14ac:dyDescent="0.2">
      <c r="A2981" s="5">
        <v>3009</v>
      </c>
      <c r="B2981" s="7">
        <v>10</v>
      </c>
      <c r="C2981" s="5">
        <v>22</v>
      </c>
      <c r="D2981" s="5">
        <v>1982</v>
      </c>
      <c r="E2981" s="4">
        <v>30599</v>
      </c>
      <c r="F2981" t="s">
        <v>2951</v>
      </c>
      <c r="G2981" s="3">
        <v>14000000</v>
      </c>
      <c r="H2981" s="3">
        <v>47212904</v>
      </c>
      <c r="I2981" s="3">
        <v>125212904</v>
      </c>
    </row>
    <row r="2982" spans="1:9" x14ac:dyDescent="0.2">
      <c r="A2982" s="5">
        <v>3010</v>
      </c>
      <c r="B2982" s="7">
        <v>7</v>
      </c>
      <c r="C2982" s="5">
        <v>13</v>
      </c>
      <c r="D2982" s="5">
        <v>1977</v>
      </c>
      <c r="E2982" s="4">
        <v>28497</v>
      </c>
      <c r="F2982" t="s">
        <v>2952</v>
      </c>
      <c r="G2982" s="3">
        <v>14000000</v>
      </c>
      <c r="H2982" s="3">
        <v>46800000</v>
      </c>
      <c r="I2982" s="3">
        <v>185400000</v>
      </c>
    </row>
    <row r="2983" spans="1:9" x14ac:dyDescent="0.2">
      <c r="A2983" s="5">
        <v>3011</v>
      </c>
      <c r="B2983" s="7">
        <v>9</v>
      </c>
      <c r="C2983" s="5">
        <v>25</v>
      </c>
      <c r="D2983" s="5">
        <v>1998</v>
      </c>
      <c r="E2983" s="4">
        <v>36534</v>
      </c>
      <c r="F2983" t="s">
        <v>2953</v>
      </c>
      <c r="G2983" s="3">
        <v>14000000</v>
      </c>
      <c r="H2983" s="3">
        <v>38116707</v>
      </c>
      <c r="I2983" s="3">
        <v>72571864</v>
      </c>
    </row>
    <row r="2984" spans="1:9" x14ac:dyDescent="0.2">
      <c r="A2984" s="5">
        <v>3012</v>
      </c>
      <c r="B2984" s="7">
        <v>12</v>
      </c>
      <c r="C2984" s="5">
        <v>9</v>
      </c>
      <c r="D2984" s="5">
        <v>1981</v>
      </c>
      <c r="E2984" s="4">
        <v>29841</v>
      </c>
      <c r="F2984" t="s">
        <v>2954</v>
      </c>
      <c r="G2984" s="3">
        <v>14000000</v>
      </c>
      <c r="H2984" s="3">
        <v>35856053</v>
      </c>
      <c r="I2984" s="3">
        <v>35856053</v>
      </c>
    </row>
    <row r="2985" spans="1:9" x14ac:dyDescent="0.2">
      <c r="A2985" s="5">
        <v>3013</v>
      </c>
      <c r="B2985" s="7">
        <v>2</v>
      </c>
      <c r="C2985" s="5">
        <v>24</v>
      </c>
      <c r="D2985" s="5">
        <v>2012</v>
      </c>
      <c r="E2985" s="4">
        <v>41610</v>
      </c>
      <c r="F2985" t="s">
        <v>2955</v>
      </c>
      <c r="G2985" s="3">
        <v>14000000</v>
      </c>
      <c r="H2985" s="3">
        <v>35025791</v>
      </c>
      <c r="I2985" s="3">
        <v>35579177</v>
      </c>
    </row>
    <row r="2986" spans="1:9" x14ac:dyDescent="0.2">
      <c r="A2986" s="5">
        <v>3014</v>
      </c>
      <c r="B2986" s="7">
        <v>1</v>
      </c>
      <c r="C2986" s="5">
        <v>18</v>
      </c>
      <c r="D2986" s="5">
        <v>1991</v>
      </c>
      <c r="E2986" s="4">
        <v>33756</v>
      </c>
      <c r="F2986" t="s">
        <v>2956</v>
      </c>
      <c r="G2986" s="3">
        <v>14000000</v>
      </c>
      <c r="H2986" s="3">
        <v>34729091</v>
      </c>
      <c r="I2986" s="3">
        <v>34729091</v>
      </c>
    </row>
    <row r="2987" spans="1:9" x14ac:dyDescent="0.2">
      <c r="A2987" s="5">
        <v>3015</v>
      </c>
      <c r="B2987" s="7">
        <v>12</v>
      </c>
      <c r="C2987" s="5">
        <v>21</v>
      </c>
      <c r="D2987" s="5">
        <v>1988</v>
      </c>
      <c r="E2987" s="4">
        <v>32763</v>
      </c>
      <c r="F2987" t="s">
        <v>2154</v>
      </c>
      <c r="G2987" s="3">
        <v>14000000</v>
      </c>
      <c r="H2987" s="3">
        <v>34700000</v>
      </c>
      <c r="I2987" s="3">
        <v>34700000</v>
      </c>
    </row>
    <row r="2988" spans="1:9" x14ac:dyDescent="0.2">
      <c r="A2988" s="5">
        <v>3016</v>
      </c>
      <c r="B2988" s="7">
        <v>10</v>
      </c>
      <c r="C2988" s="5">
        <v>8</v>
      </c>
      <c r="D2988" s="5">
        <v>1999</v>
      </c>
      <c r="E2988" s="4">
        <v>36382</v>
      </c>
      <c r="F2988" t="s">
        <v>2957</v>
      </c>
      <c r="G2988" s="3">
        <v>14000000</v>
      </c>
      <c r="H2988" s="3">
        <v>30628981</v>
      </c>
      <c r="I2988" s="3">
        <v>30628981</v>
      </c>
    </row>
    <row r="2989" spans="1:9" x14ac:dyDescent="0.2">
      <c r="A2989" s="5">
        <v>3017</v>
      </c>
      <c r="B2989" s="7">
        <v>1</v>
      </c>
      <c r="C2989" s="5">
        <v>13</v>
      </c>
      <c r="D2989" s="5">
        <v>2012</v>
      </c>
      <c r="E2989" s="4">
        <v>41275</v>
      </c>
      <c r="F2989" t="s">
        <v>2958</v>
      </c>
      <c r="G2989" s="3">
        <v>14000000</v>
      </c>
      <c r="H2989" s="3">
        <v>29959436</v>
      </c>
      <c r="I2989" s="3">
        <v>115592104</v>
      </c>
    </row>
    <row r="2990" spans="1:9" x14ac:dyDescent="0.2">
      <c r="A2990" s="5">
        <v>3018</v>
      </c>
      <c r="B2990" s="7">
        <v>7</v>
      </c>
      <c r="C2990" s="5">
        <v>23</v>
      </c>
      <c r="D2990" s="5">
        <v>1993</v>
      </c>
      <c r="E2990" s="4">
        <v>34645</v>
      </c>
      <c r="F2990" t="s">
        <v>2959</v>
      </c>
      <c r="G2990" s="3">
        <v>14000000</v>
      </c>
      <c r="H2990" s="3">
        <v>27450453</v>
      </c>
      <c r="I2990" s="3">
        <v>27450453</v>
      </c>
    </row>
    <row r="2991" spans="1:9" x14ac:dyDescent="0.2">
      <c r="A2991" s="5">
        <v>3019</v>
      </c>
      <c r="B2991" s="7">
        <v>10</v>
      </c>
      <c r="C2991" s="5">
        <v>4</v>
      </c>
      <c r="D2991" s="5">
        <v>2002</v>
      </c>
      <c r="E2991" s="4">
        <v>37356</v>
      </c>
      <c r="F2991" t="s">
        <v>2960</v>
      </c>
      <c r="G2991" s="3">
        <v>14000000</v>
      </c>
      <c r="H2991" s="3">
        <v>25571351</v>
      </c>
      <c r="I2991" s="3">
        <v>25608779</v>
      </c>
    </row>
    <row r="2992" spans="1:9" x14ac:dyDescent="0.2">
      <c r="A2992" s="5">
        <v>3020</v>
      </c>
      <c r="B2992" s="7">
        <v>3</v>
      </c>
      <c r="C2992" s="5">
        <v>8</v>
      </c>
      <c r="D2992" s="5">
        <v>2002</v>
      </c>
      <c r="E2992" s="4">
        <v>37471</v>
      </c>
      <c r="F2992" t="s">
        <v>2961</v>
      </c>
      <c r="G2992" s="3">
        <v>14000000</v>
      </c>
      <c r="H2992" s="3">
        <v>25482931</v>
      </c>
      <c r="I2992" s="3">
        <v>25873145</v>
      </c>
    </row>
    <row r="2993" spans="1:9" x14ac:dyDescent="0.2">
      <c r="A2993" s="5">
        <v>3021</v>
      </c>
      <c r="B2993" s="7">
        <v>6</v>
      </c>
      <c r="C2993" s="5">
        <v>17</v>
      </c>
      <c r="D2993" s="5">
        <v>1977</v>
      </c>
      <c r="E2993" s="4">
        <v>28616</v>
      </c>
      <c r="F2993" t="s">
        <v>2962</v>
      </c>
      <c r="G2993" s="3">
        <v>14000000</v>
      </c>
      <c r="H2993" s="3">
        <v>25011000</v>
      </c>
      <c r="I2993" s="3">
        <v>25011000</v>
      </c>
    </row>
    <row r="2994" spans="1:9" x14ac:dyDescent="0.2">
      <c r="A2994" s="5">
        <v>3022</v>
      </c>
      <c r="B2994" s="7">
        <v>3</v>
      </c>
      <c r="C2994" s="5">
        <v>12</v>
      </c>
      <c r="D2994" s="5">
        <v>2010</v>
      </c>
      <c r="E2994" s="4">
        <v>40515</v>
      </c>
      <c r="F2994" t="s">
        <v>2963</v>
      </c>
      <c r="G2994" s="3">
        <v>14000000</v>
      </c>
      <c r="H2994" s="3">
        <v>20255281</v>
      </c>
      <c r="I2994" s="3">
        <v>21410546</v>
      </c>
    </row>
    <row r="2995" spans="1:9" x14ac:dyDescent="0.2">
      <c r="A2995" s="5">
        <v>3023</v>
      </c>
      <c r="B2995" s="7">
        <v>10</v>
      </c>
      <c r="C2995" s="5">
        <v>27</v>
      </c>
      <c r="D2995" s="5">
        <v>1995</v>
      </c>
      <c r="E2995" s="4">
        <v>35499</v>
      </c>
      <c r="F2995" t="s">
        <v>2964</v>
      </c>
      <c r="G2995" s="3">
        <v>14000000</v>
      </c>
      <c r="H2995" s="3">
        <v>19637147</v>
      </c>
      <c r="I2995" s="3">
        <v>19637147</v>
      </c>
    </row>
    <row r="2996" spans="1:9" x14ac:dyDescent="0.2">
      <c r="A2996" s="5">
        <v>3024</v>
      </c>
      <c r="B2996" s="7">
        <v>5</v>
      </c>
      <c r="C2996" s="5">
        <v>5</v>
      </c>
      <c r="D2996" s="5">
        <v>2006</v>
      </c>
      <c r="E2996" s="4">
        <v>38842</v>
      </c>
      <c r="F2996" t="s">
        <v>2965</v>
      </c>
      <c r="G2996" s="3">
        <v>14000000</v>
      </c>
      <c r="H2996" s="3">
        <v>16298046</v>
      </c>
      <c r="I2996" s="3">
        <v>30443277</v>
      </c>
    </row>
    <row r="2997" spans="1:9" x14ac:dyDescent="0.2">
      <c r="A2997" s="5">
        <v>3025</v>
      </c>
      <c r="B2997" s="7">
        <v>8</v>
      </c>
      <c r="C2997" s="5">
        <v>22</v>
      </c>
      <c r="D2997" s="5">
        <v>2003</v>
      </c>
      <c r="E2997" s="4">
        <v>38268</v>
      </c>
      <c r="F2997" t="s">
        <v>2966</v>
      </c>
      <c r="G2997" s="3">
        <v>14000000</v>
      </c>
      <c r="H2997" s="3">
        <v>15549702</v>
      </c>
      <c r="I2997" s="3">
        <v>15549702</v>
      </c>
    </row>
    <row r="2998" spans="1:9" x14ac:dyDescent="0.2">
      <c r="A2998" s="5">
        <v>3026</v>
      </c>
      <c r="B2998" s="7">
        <v>8</v>
      </c>
      <c r="C2998" s="5">
        <v>7</v>
      </c>
      <c r="D2998" s="5">
        <v>2009</v>
      </c>
      <c r="E2998" s="4">
        <v>40002</v>
      </c>
      <c r="F2998" t="s">
        <v>2967</v>
      </c>
      <c r="G2998" s="3">
        <v>14000000</v>
      </c>
      <c r="H2998" s="3">
        <v>15515460</v>
      </c>
      <c r="I2998" s="3">
        <v>22815460</v>
      </c>
    </row>
    <row r="2999" spans="1:9" x14ac:dyDescent="0.2">
      <c r="A2999" s="5">
        <v>3027</v>
      </c>
      <c r="B2999" s="7">
        <v>10</v>
      </c>
      <c r="C2999" s="5">
        <v>25</v>
      </c>
      <c r="D2999" s="5">
        <v>1996</v>
      </c>
      <c r="E2999" s="4">
        <v>35805</v>
      </c>
      <c r="F2999" t="s">
        <v>2968</v>
      </c>
      <c r="G2999" s="3">
        <v>14000000</v>
      </c>
      <c r="H2999" s="3">
        <v>15171475</v>
      </c>
      <c r="I2999" s="3">
        <v>15171475</v>
      </c>
    </row>
    <row r="3000" spans="1:9" x14ac:dyDescent="0.2">
      <c r="A3000" s="5">
        <v>3028</v>
      </c>
      <c r="B3000" s="7">
        <v>8</v>
      </c>
      <c r="C3000" s="5">
        <v>21</v>
      </c>
      <c r="D3000" s="5">
        <v>1998</v>
      </c>
      <c r="E3000" s="4">
        <v>36411</v>
      </c>
      <c r="F3000" t="s">
        <v>2969</v>
      </c>
      <c r="G3000" s="3">
        <v>14000000</v>
      </c>
      <c r="H3000" s="3">
        <v>15064948</v>
      </c>
      <c r="I3000" s="3">
        <v>15064948</v>
      </c>
    </row>
    <row r="3001" spans="1:9" x14ac:dyDescent="0.2">
      <c r="A3001" s="5">
        <v>3029</v>
      </c>
      <c r="B3001" s="7">
        <v>5</v>
      </c>
      <c r="C3001" s="5">
        <v>14</v>
      </c>
      <c r="D3001" s="5">
        <v>1999</v>
      </c>
      <c r="E3001" s="4">
        <v>36561</v>
      </c>
      <c r="F3001" t="s">
        <v>2970</v>
      </c>
      <c r="G3001" s="3">
        <v>14000000</v>
      </c>
      <c r="H3001" s="3">
        <v>14395874</v>
      </c>
      <c r="I3001" s="3">
        <v>14395874</v>
      </c>
    </row>
    <row r="3002" spans="1:9" x14ac:dyDescent="0.2">
      <c r="A3002" s="5">
        <v>3031</v>
      </c>
      <c r="B3002" s="7">
        <v>6</v>
      </c>
      <c r="C3002" s="5">
        <v>22</v>
      </c>
      <c r="D3002" s="5">
        <v>1977</v>
      </c>
      <c r="E3002" s="4">
        <v>28769</v>
      </c>
      <c r="F3002" t="s">
        <v>2971</v>
      </c>
      <c r="G3002" s="3">
        <v>14000000</v>
      </c>
      <c r="H3002" s="3">
        <v>13800000</v>
      </c>
      <c r="I3002" s="3">
        <v>13800000</v>
      </c>
    </row>
    <row r="3003" spans="1:9" x14ac:dyDescent="0.2">
      <c r="A3003" s="5">
        <v>3032</v>
      </c>
      <c r="B3003" s="7">
        <v>4</v>
      </c>
      <c r="C3003" s="5">
        <v>26</v>
      </c>
      <c r="D3003" s="5">
        <v>2002</v>
      </c>
      <c r="E3003" s="4">
        <v>38021</v>
      </c>
      <c r="F3003" t="s">
        <v>2972</v>
      </c>
      <c r="G3003" s="3">
        <v>14000000</v>
      </c>
      <c r="H3003" s="3">
        <v>13121555</v>
      </c>
      <c r="I3003" s="3">
        <v>16951798</v>
      </c>
    </row>
    <row r="3004" spans="1:9" x14ac:dyDescent="0.2">
      <c r="A3004" s="5">
        <v>3033</v>
      </c>
      <c r="B3004" s="7">
        <v>5</v>
      </c>
      <c r="C3004" s="5">
        <v>13</v>
      </c>
      <c r="D3004" s="5">
        <v>1994</v>
      </c>
      <c r="E3004" s="4">
        <v>34704</v>
      </c>
      <c r="F3004" t="s">
        <v>2973</v>
      </c>
      <c r="G3004" s="3">
        <v>14000000</v>
      </c>
      <c r="H3004" s="3">
        <v>13024170</v>
      </c>
      <c r="I3004" s="3">
        <v>13024170</v>
      </c>
    </row>
    <row r="3005" spans="1:9" x14ac:dyDescent="0.2">
      <c r="A3005" s="5">
        <v>3034</v>
      </c>
      <c r="B3005" s="7">
        <v>3</v>
      </c>
      <c r="C3005" s="5">
        <v>16</v>
      </c>
      <c r="D3005" s="5">
        <v>2007</v>
      </c>
      <c r="E3005" s="4">
        <v>39541</v>
      </c>
      <c r="F3005" t="s">
        <v>2974</v>
      </c>
      <c r="G3005" s="3">
        <v>14000000</v>
      </c>
      <c r="H3005" s="3">
        <v>12559771</v>
      </c>
      <c r="I3005" s="3">
        <v>13205411</v>
      </c>
    </row>
    <row r="3006" spans="1:9" x14ac:dyDescent="0.2">
      <c r="A3006" s="5">
        <v>3035</v>
      </c>
      <c r="B3006" s="7">
        <v>2</v>
      </c>
      <c r="C3006" s="5">
        <v>20</v>
      </c>
      <c r="D3006" s="5">
        <v>2015</v>
      </c>
      <c r="E3006" s="4">
        <v>42584</v>
      </c>
      <c r="F3006" t="s">
        <v>2975</v>
      </c>
      <c r="G3006" s="3">
        <v>14000000</v>
      </c>
      <c r="H3006" s="3">
        <v>12314651</v>
      </c>
      <c r="I3006" s="3">
        <v>12452601</v>
      </c>
    </row>
    <row r="3007" spans="1:9" x14ac:dyDescent="0.2">
      <c r="A3007" s="5">
        <v>3036</v>
      </c>
      <c r="B3007" s="7">
        <v>11</v>
      </c>
      <c r="C3007" s="5">
        <v>17</v>
      </c>
      <c r="D3007" s="5">
        <v>2006</v>
      </c>
      <c r="E3007" s="4">
        <v>39213</v>
      </c>
      <c r="F3007" t="s">
        <v>2976</v>
      </c>
      <c r="G3007" s="3">
        <v>14000000</v>
      </c>
      <c r="H3007" s="3">
        <v>11242801</v>
      </c>
      <c r="I3007" s="3">
        <v>20597806</v>
      </c>
    </row>
    <row r="3008" spans="1:9" x14ac:dyDescent="0.2">
      <c r="A3008" s="5">
        <v>3037</v>
      </c>
      <c r="B3008" s="7">
        <v>2</v>
      </c>
      <c r="C3008" s="5">
        <v>2</v>
      </c>
      <c r="D3008" s="5">
        <v>2001</v>
      </c>
      <c r="E3008" s="4">
        <v>36924</v>
      </c>
      <c r="F3008" t="s">
        <v>2977</v>
      </c>
      <c r="G3008" s="3">
        <v>14000000</v>
      </c>
      <c r="H3008" s="3">
        <v>10397365</v>
      </c>
      <c r="I3008" s="3">
        <v>10397365</v>
      </c>
    </row>
    <row r="3009" spans="1:9" x14ac:dyDescent="0.2">
      <c r="A3009" s="5">
        <v>3038</v>
      </c>
      <c r="B3009" s="7">
        <v>10</v>
      </c>
      <c r="C3009" s="5">
        <v>26</v>
      </c>
      <c r="D3009" s="5">
        <v>2012</v>
      </c>
      <c r="E3009" s="4">
        <v>41680</v>
      </c>
      <c r="F3009" t="s">
        <v>2978</v>
      </c>
      <c r="G3009" s="3">
        <v>14000000</v>
      </c>
      <c r="H3009" s="3">
        <v>9409538</v>
      </c>
      <c r="I3009" s="3">
        <v>11166615</v>
      </c>
    </row>
    <row r="3010" spans="1:9" x14ac:dyDescent="0.2">
      <c r="A3010" s="5">
        <v>3039</v>
      </c>
      <c r="B3010" s="7">
        <v>4</v>
      </c>
      <c r="C3010" s="5">
        <v>23</v>
      </c>
      <c r="D3010" s="5">
        <v>1999</v>
      </c>
      <c r="E3010" s="4">
        <v>36834</v>
      </c>
      <c r="F3010" t="s">
        <v>2979</v>
      </c>
      <c r="G3010" s="3">
        <v>14000000</v>
      </c>
      <c r="H3010" s="3">
        <v>6552255</v>
      </c>
      <c r="I3010" s="3">
        <v>6552255</v>
      </c>
    </row>
    <row r="3011" spans="1:9" x14ac:dyDescent="0.2">
      <c r="A3011" s="5">
        <v>3040</v>
      </c>
      <c r="B3011" s="7">
        <v>11</v>
      </c>
      <c r="C3011" s="5">
        <v>30</v>
      </c>
      <c r="D3011" s="5">
        <v>2007</v>
      </c>
      <c r="E3011" s="4">
        <v>39975</v>
      </c>
      <c r="F3011" t="s">
        <v>2980</v>
      </c>
      <c r="G3011" s="3">
        <v>14000000</v>
      </c>
      <c r="H3011" s="3">
        <v>5990075</v>
      </c>
      <c r="I3011" s="3">
        <v>22754472</v>
      </c>
    </row>
    <row r="3012" spans="1:9" x14ac:dyDescent="0.2">
      <c r="A3012" s="5">
        <v>3041</v>
      </c>
      <c r="B3012" s="7">
        <v>10</v>
      </c>
      <c r="C3012" s="5">
        <v>6</v>
      </c>
      <c r="D3012" s="5">
        <v>2006</v>
      </c>
      <c r="E3012" s="4">
        <v>38878</v>
      </c>
      <c r="F3012" t="s">
        <v>2981</v>
      </c>
      <c r="G3012" s="3">
        <v>14000000</v>
      </c>
      <c r="H3012" s="3">
        <v>5463019</v>
      </c>
      <c r="I3012" s="3">
        <v>14121177</v>
      </c>
    </row>
    <row r="3013" spans="1:9" x14ac:dyDescent="0.2">
      <c r="A3013" s="5">
        <v>3042</v>
      </c>
      <c r="B3013" s="7">
        <v>4</v>
      </c>
      <c r="C3013" s="5">
        <v>21</v>
      </c>
      <c r="D3013" s="5">
        <v>2000</v>
      </c>
      <c r="E3013" s="4">
        <v>37138</v>
      </c>
      <c r="F3013" t="s">
        <v>2982</v>
      </c>
      <c r="G3013" s="3">
        <v>14000000</v>
      </c>
      <c r="H3013" s="3">
        <v>5108820</v>
      </c>
      <c r="I3013" s="3">
        <v>12591270</v>
      </c>
    </row>
    <row r="3014" spans="1:9" x14ac:dyDescent="0.2">
      <c r="A3014" s="5">
        <v>3043</v>
      </c>
      <c r="B3014" s="7">
        <v>3</v>
      </c>
      <c r="C3014" s="5">
        <v>26</v>
      </c>
      <c r="D3014" s="5">
        <v>1999</v>
      </c>
      <c r="E3014" s="4">
        <v>36925</v>
      </c>
      <c r="F3014" t="s">
        <v>2983</v>
      </c>
      <c r="G3014" s="3">
        <v>14000000</v>
      </c>
      <c r="H3014" s="3">
        <v>4741987</v>
      </c>
      <c r="I3014" s="3">
        <v>4741987</v>
      </c>
    </row>
    <row r="3015" spans="1:9" x14ac:dyDescent="0.2">
      <c r="A3015" s="5">
        <v>3044</v>
      </c>
      <c r="B3015" s="7">
        <v>10</v>
      </c>
      <c r="C3015" s="5">
        <v>23</v>
      </c>
      <c r="D3015" s="5">
        <v>2015</v>
      </c>
      <c r="E3015" s="4">
        <v>42684</v>
      </c>
      <c r="F3015" t="s">
        <v>2984</v>
      </c>
      <c r="G3015" s="3">
        <v>14000000</v>
      </c>
      <c r="H3015" s="3">
        <v>4702420</v>
      </c>
      <c r="I3015" s="3">
        <v>34044909</v>
      </c>
    </row>
    <row r="3016" spans="1:9" x14ac:dyDescent="0.2">
      <c r="A3016" s="5">
        <v>3045</v>
      </c>
      <c r="B3016" s="7">
        <v>10</v>
      </c>
      <c r="C3016" s="5">
        <v>27</v>
      </c>
      <c r="D3016" s="5">
        <v>2006</v>
      </c>
      <c r="E3016" s="4">
        <v>39517</v>
      </c>
      <c r="F3016" t="s">
        <v>2985</v>
      </c>
      <c r="G3016" s="3">
        <v>14000000</v>
      </c>
      <c r="H3016" s="3">
        <v>4299773</v>
      </c>
      <c r="I3016" s="3">
        <v>5782198</v>
      </c>
    </row>
    <row r="3017" spans="1:9" x14ac:dyDescent="0.2">
      <c r="A3017" s="5">
        <v>3046</v>
      </c>
      <c r="B3017" s="7">
        <v>12</v>
      </c>
      <c r="C3017" s="5">
        <v>19</v>
      </c>
      <c r="D3017" s="5">
        <v>2014</v>
      </c>
      <c r="E3017" s="4">
        <v>42197</v>
      </c>
      <c r="F3017" t="s">
        <v>2986</v>
      </c>
      <c r="G3017" s="3">
        <v>14000000</v>
      </c>
      <c r="H3017" s="3">
        <v>3958546</v>
      </c>
      <c r="I3017" s="3">
        <v>25187026</v>
      </c>
    </row>
    <row r="3018" spans="1:9" x14ac:dyDescent="0.2">
      <c r="A3018" s="5">
        <v>3047</v>
      </c>
      <c r="B3018" s="7">
        <v>9</v>
      </c>
      <c r="C3018" s="5">
        <v>7</v>
      </c>
      <c r="D3018" s="5">
        <v>2001</v>
      </c>
      <c r="E3018" s="4">
        <v>37081</v>
      </c>
      <c r="F3018" t="s">
        <v>2987</v>
      </c>
      <c r="G3018" s="3">
        <v>14000000</v>
      </c>
      <c r="H3018" s="3">
        <v>3100650</v>
      </c>
      <c r="I3018" s="3">
        <v>4288246</v>
      </c>
    </row>
    <row r="3019" spans="1:9" x14ac:dyDescent="0.2">
      <c r="A3019" s="5">
        <v>3048</v>
      </c>
      <c r="B3019" s="7">
        <v>5</v>
      </c>
      <c r="C3019" s="5">
        <v>22</v>
      </c>
      <c r="D3019" s="5">
        <v>2009</v>
      </c>
      <c r="E3019" s="4">
        <v>40456</v>
      </c>
      <c r="F3019" t="s">
        <v>2988</v>
      </c>
      <c r="G3019" s="3">
        <v>14000000</v>
      </c>
      <c r="H3019" s="3">
        <v>2656784</v>
      </c>
      <c r="I3019" s="3">
        <v>20537741</v>
      </c>
    </row>
    <row r="3020" spans="1:9" x14ac:dyDescent="0.2">
      <c r="A3020" s="5">
        <v>3049</v>
      </c>
      <c r="B3020" s="7">
        <v>3</v>
      </c>
      <c r="C3020" s="5">
        <v>31</v>
      </c>
      <c r="D3020" s="5">
        <v>1995</v>
      </c>
      <c r="E3020" s="4">
        <v>35614</v>
      </c>
      <c r="F3020" t="s">
        <v>2989</v>
      </c>
      <c r="G3020" s="3">
        <v>14000000</v>
      </c>
      <c r="H3020" s="3">
        <v>2461628</v>
      </c>
      <c r="I3020" s="3">
        <v>2461628</v>
      </c>
    </row>
    <row r="3021" spans="1:9" x14ac:dyDescent="0.2">
      <c r="A3021" s="5">
        <v>3050</v>
      </c>
      <c r="B3021" s="7">
        <v>8</v>
      </c>
      <c r="C3021" s="5">
        <v>6</v>
      </c>
      <c r="D3021" s="5">
        <v>2010</v>
      </c>
      <c r="E3021" s="4">
        <v>40337</v>
      </c>
      <c r="F3021" t="s">
        <v>2990</v>
      </c>
      <c r="G3021" s="3">
        <v>14000000</v>
      </c>
      <c r="H3021" s="3">
        <v>1755212</v>
      </c>
      <c r="I3021" s="3">
        <v>4246147</v>
      </c>
    </row>
    <row r="3022" spans="1:9" x14ac:dyDescent="0.2">
      <c r="A3022" s="5">
        <v>3051</v>
      </c>
      <c r="B3022" s="7">
        <v>1</v>
      </c>
      <c r="C3022" s="5">
        <v>1</v>
      </c>
      <c r="D3022" s="5">
        <v>1978</v>
      </c>
      <c r="E3022" s="4">
        <v>28491</v>
      </c>
      <c r="F3022" t="s">
        <v>2991</v>
      </c>
      <c r="G3022" s="3">
        <v>14000000</v>
      </c>
      <c r="H3022" s="3">
        <v>1000000</v>
      </c>
      <c r="I3022" s="3">
        <v>1000000</v>
      </c>
    </row>
    <row r="3023" spans="1:9" x14ac:dyDescent="0.2">
      <c r="A3023" s="5">
        <v>3052</v>
      </c>
      <c r="B3023" s="7">
        <v>6</v>
      </c>
      <c r="C3023" s="5">
        <v>25</v>
      </c>
      <c r="D3023" s="5">
        <v>2010</v>
      </c>
      <c r="E3023" s="4">
        <v>40914</v>
      </c>
      <c r="F3023" t="s">
        <v>2992</v>
      </c>
      <c r="G3023" s="3">
        <v>14000000</v>
      </c>
      <c r="H3023" s="3">
        <v>403952</v>
      </c>
      <c r="I3023" s="3">
        <v>1903952</v>
      </c>
    </row>
    <row r="3024" spans="1:9" x14ac:dyDescent="0.2">
      <c r="A3024" s="5">
        <v>3053</v>
      </c>
      <c r="B3024" s="7">
        <v>1</v>
      </c>
      <c r="C3024" s="5">
        <v>24</v>
      </c>
      <c r="D3024" s="5">
        <v>2003</v>
      </c>
      <c r="E3024" s="4">
        <v>38322</v>
      </c>
      <c r="F3024" t="s">
        <v>2993</v>
      </c>
      <c r="G3024" s="3">
        <v>14000000</v>
      </c>
      <c r="H3024" s="3">
        <v>274299</v>
      </c>
      <c r="I3024" s="3">
        <v>274299</v>
      </c>
    </row>
    <row r="3025" spans="1:9" x14ac:dyDescent="0.2">
      <c r="A3025" s="5">
        <v>3054</v>
      </c>
      <c r="B3025" s="7">
        <v>9</v>
      </c>
      <c r="C3025" s="5">
        <v>26</v>
      </c>
      <c r="D3025" s="5">
        <v>2008</v>
      </c>
      <c r="E3025" s="4">
        <v>40218</v>
      </c>
      <c r="F3025" t="s">
        <v>2994</v>
      </c>
      <c r="G3025" s="3">
        <v>14000000</v>
      </c>
      <c r="H3025" s="3">
        <v>266967</v>
      </c>
      <c r="I3025" s="3">
        <v>266967</v>
      </c>
    </row>
    <row r="3026" spans="1:9" x14ac:dyDescent="0.2">
      <c r="A3026" s="5">
        <v>3055</v>
      </c>
      <c r="B3026" s="7">
        <v>9</v>
      </c>
      <c r="C3026" s="5">
        <v>30</v>
      </c>
      <c r="D3026" s="5">
        <v>2011</v>
      </c>
      <c r="E3026" s="4">
        <v>41434</v>
      </c>
      <c r="F3026" t="s">
        <v>2995</v>
      </c>
      <c r="G3026" s="3">
        <v>14000000</v>
      </c>
      <c r="H3026" s="3">
        <v>47185</v>
      </c>
      <c r="I3026" s="3">
        <v>623292</v>
      </c>
    </row>
    <row r="3027" spans="1:9" x14ac:dyDescent="0.2">
      <c r="A3027" s="5">
        <v>3056</v>
      </c>
      <c r="B3027" s="7">
        <v>11</v>
      </c>
      <c r="C3027" s="5">
        <v>1</v>
      </c>
      <c r="D3027" s="5">
        <v>2016</v>
      </c>
      <c r="E3027" s="4">
        <v>42380</v>
      </c>
      <c r="F3027" t="s">
        <v>2996</v>
      </c>
      <c r="G3027" s="3">
        <v>14000000</v>
      </c>
      <c r="H3027">
        <v>0</v>
      </c>
      <c r="I3027" s="3">
        <v>11354230</v>
      </c>
    </row>
    <row r="3028" spans="1:9" x14ac:dyDescent="0.2">
      <c r="A3028" s="5">
        <v>3057</v>
      </c>
      <c r="B3028" s="7">
        <v>10</v>
      </c>
      <c r="C3028" s="5">
        <v>27</v>
      </c>
      <c r="D3028" s="5">
        <v>2009</v>
      </c>
      <c r="E3028" s="4">
        <v>40612</v>
      </c>
      <c r="F3028" t="s">
        <v>2997</v>
      </c>
      <c r="G3028" s="3">
        <v>14000000</v>
      </c>
      <c r="H3028">
        <v>0</v>
      </c>
      <c r="I3028" s="3">
        <v>1553556</v>
      </c>
    </row>
    <row r="3029" spans="1:9" x14ac:dyDescent="0.2">
      <c r="A3029" s="5">
        <v>3058</v>
      </c>
      <c r="B3029" s="7">
        <v>12</v>
      </c>
      <c r="C3029" s="5">
        <v>9</v>
      </c>
      <c r="D3029" s="5">
        <v>2005</v>
      </c>
      <c r="E3029" s="4">
        <v>38607</v>
      </c>
      <c r="F3029" t="s">
        <v>2998</v>
      </c>
      <c r="G3029" s="3">
        <v>13900000</v>
      </c>
      <c r="H3029" s="3">
        <v>83043761</v>
      </c>
      <c r="I3029" s="3">
        <v>177012173</v>
      </c>
    </row>
    <row r="3030" spans="1:9" x14ac:dyDescent="0.2">
      <c r="A3030" s="5">
        <v>3059</v>
      </c>
      <c r="B3030" s="7">
        <v>7</v>
      </c>
      <c r="C3030" s="5">
        <v>1</v>
      </c>
      <c r="D3030" s="5">
        <v>1995</v>
      </c>
      <c r="E3030" s="4">
        <v>34706</v>
      </c>
      <c r="F3030" t="s">
        <v>2999</v>
      </c>
      <c r="G3030" s="3">
        <v>13700000</v>
      </c>
      <c r="H3030" s="3">
        <v>56598476</v>
      </c>
      <c r="I3030" s="3">
        <v>56598476</v>
      </c>
    </row>
    <row r="3031" spans="1:9" x14ac:dyDescent="0.2">
      <c r="A3031" s="5">
        <v>3060</v>
      </c>
      <c r="B3031" s="7">
        <v>12</v>
      </c>
      <c r="C3031" s="5">
        <v>31</v>
      </c>
      <c r="D3031" s="5">
        <v>2008</v>
      </c>
      <c r="E3031" s="4">
        <v>40371</v>
      </c>
      <c r="F3031" t="s">
        <v>3000</v>
      </c>
      <c r="G3031" s="3">
        <v>13700000</v>
      </c>
      <c r="H3031">
        <v>0</v>
      </c>
      <c r="I3031" s="3">
        <v>11738256</v>
      </c>
    </row>
    <row r="3032" spans="1:9" x14ac:dyDescent="0.2">
      <c r="A3032" s="5">
        <v>3061</v>
      </c>
      <c r="B3032" s="7">
        <v>3</v>
      </c>
      <c r="C3032" s="5">
        <v>30</v>
      </c>
      <c r="D3032" s="5">
        <v>1990</v>
      </c>
      <c r="E3032" s="4">
        <v>33758</v>
      </c>
      <c r="F3032" t="s">
        <v>238</v>
      </c>
      <c r="G3032" s="3">
        <v>13500000</v>
      </c>
      <c r="H3032" s="3">
        <v>135265915</v>
      </c>
      <c r="I3032" s="3">
        <v>202000000</v>
      </c>
    </row>
    <row r="3033" spans="1:9" x14ac:dyDescent="0.2">
      <c r="A3033" s="5">
        <v>3062</v>
      </c>
      <c r="B3033" s="7">
        <v>10</v>
      </c>
      <c r="C3033" s="5">
        <v>5</v>
      </c>
      <c r="D3033" s="5">
        <v>1956</v>
      </c>
      <c r="E3033" s="4">
        <v>20585</v>
      </c>
      <c r="F3033" t="s">
        <v>3001</v>
      </c>
      <c r="G3033" s="3">
        <v>13500000</v>
      </c>
      <c r="H3033" s="3">
        <v>80000000</v>
      </c>
      <c r="I3033" s="3">
        <v>80000000</v>
      </c>
    </row>
    <row r="3034" spans="1:9" x14ac:dyDescent="0.2">
      <c r="A3034" s="5">
        <v>3063</v>
      </c>
      <c r="B3034" s="7">
        <v>11</v>
      </c>
      <c r="C3034" s="5">
        <v>8</v>
      </c>
      <c r="D3034" s="5">
        <v>2002</v>
      </c>
      <c r="E3034" s="4">
        <v>37479</v>
      </c>
      <c r="F3034" t="s">
        <v>3002</v>
      </c>
      <c r="G3034" s="3">
        <v>13500000</v>
      </c>
      <c r="H3034" s="3">
        <v>15901849</v>
      </c>
      <c r="I3034" s="3">
        <v>29027914</v>
      </c>
    </row>
    <row r="3035" spans="1:9" x14ac:dyDescent="0.2">
      <c r="A3035" s="5">
        <v>3064</v>
      </c>
      <c r="B3035" s="7">
        <v>10</v>
      </c>
      <c r="C3035" s="5">
        <v>12</v>
      </c>
      <c r="D3035" s="5">
        <v>2012</v>
      </c>
      <c r="E3035" s="4">
        <v>41253</v>
      </c>
      <c r="F3035" t="s">
        <v>3003</v>
      </c>
      <c r="G3035" s="3">
        <v>13500000</v>
      </c>
      <c r="H3035" s="3">
        <v>15024049</v>
      </c>
      <c r="I3035" s="3">
        <v>33035736</v>
      </c>
    </row>
    <row r="3036" spans="1:9" x14ac:dyDescent="0.2">
      <c r="A3036" s="5">
        <v>3065</v>
      </c>
      <c r="B3036" s="7">
        <v>11</v>
      </c>
      <c r="C3036" s="5">
        <v>22</v>
      </c>
      <c r="D3036" s="5">
        <v>2000</v>
      </c>
      <c r="E3036" s="4">
        <v>37175</v>
      </c>
      <c r="F3036" t="s">
        <v>3004</v>
      </c>
      <c r="G3036" s="3">
        <v>13500000</v>
      </c>
      <c r="H3036" s="3">
        <v>7060876</v>
      </c>
      <c r="I3036" s="3">
        <v>11732088</v>
      </c>
    </row>
    <row r="3037" spans="1:9" x14ac:dyDescent="0.2">
      <c r="A3037" s="5">
        <v>3066</v>
      </c>
      <c r="B3037" s="7">
        <v>1</v>
      </c>
      <c r="C3037" s="5">
        <v>29</v>
      </c>
      <c r="D3037" s="5">
        <v>1982</v>
      </c>
      <c r="E3037" s="4">
        <v>30803</v>
      </c>
      <c r="F3037" t="s">
        <v>3005</v>
      </c>
      <c r="G3037" s="3">
        <v>13500000</v>
      </c>
      <c r="H3037" s="3">
        <v>6118683</v>
      </c>
      <c r="I3037" s="3">
        <v>6118683</v>
      </c>
    </row>
    <row r="3038" spans="1:9" x14ac:dyDescent="0.2">
      <c r="A3038" s="5">
        <v>3067</v>
      </c>
      <c r="B3038" s="7">
        <v>2</v>
      </c>
      <c r="C3038" s="5">
        <v>18</v>
      </c>
      <c r="D3038" s="5">
        <v>2005</v>
      </c>
      <c r="E3038" s="4">
        <v>38870</v>
      </c>
      <c r="F3038" t="s">
        <v>3006</v>
      </c>
      <c r="G3038" s="3">
        <v>13500000</v>
      </c>
      <c r="H3038" s="3">
        <v>5501940</v>
      </c>
      <c r="I3038" s="3">
        <v>93631744</v>
      </c>
    </row>
    <row r="3039" spans="1:9" x14ac:dyDescent="0.2">
      <c r="A3039" s="5">
        <v>3068</v>
      </c>
      <c r="B3039" s="7">
        <v>3</v>
      </c>
      <c r="C3039" s="5">
        <v>2</v>
      </c>
      <c r="D3039" s="5">
        <v>2001</v>
      </c>
      <c r="E3039" s="4">
        <v>36925</v>
      </c>
      <c r="F3039" t="s">
        <v>3007</v>
      </c>
      <c r="G3039" s="3">
        <v>13500000</v>
      </c>
      <c r="H3039" s="3">
        <v>687081</v>
      </c>
      <c r="I3039" s="3">
        <v>892506</v>
      </c>
    </row>
    <row r="3040" spans="1:9" x14ac:dyDescent="0.2">
      <c r="A3040" s="5">
        <v>3069</v>
      </c>
      <c r="B3040" s="7">
        <v>4</v>
      </c>
      <c r="C3040" s="5">
        <v>1</v>
      </c>
      <c r="D3040" s="5">
        <v>2011</v>
      </c>
      <c r="E3040" s="4">
        <v>40547</v>
      </c>
      <c r="F3040" t="s">
        <v>3008</v>
      </c>
      <c r="G3040" s="3">
        <v>13400000</v>
      </c>
      <c r="H3040" s="3">
        <v>164247</v>
      </c>
      <c r="I3040" s="3">
        <v>164247</v>
      </c>
    </row>
    <row r="3041" spans="1:9" x14ac:dyDescent="0.2">
      <c r="A3041" s="5">
        <v>3070</v>
      </c>
      <c r="B3041" s="7">
        <v>4</v>
      </c>
      <c r="C3041" s="5">
        <v>4</v>
      </c>
      <c r="D3041" s="5">
        <v>2014</v>
      </c>
      <c r="E3041" s="4">
        <v>41733</v>
      </c>
      <c r="F3041" t="s">
        <v>3009</v>
      </c>
      <c r="G3041" s="3">
        <v>13300000</v>
      </c>
      <c r="H3041" s="3">
        <v>2614251</v>
      </c>
      <c r="I3041" s="3">
        <v>7229933</v>
      </c>
    </row>
    <row r="3042" spans="1:9" x14ac:dyDescent="0.2">
      <c r="A3042" s="5">
        <v>3071</v>
      </c>
      <c r="B3042" s="7">
        <v>12</v>
      </c>
      <c r="C3042" s="5">
        <v>17</v>
      </c>
      <c r="D3042" s="5">
        <v>2004</v>
      </c>
      <c r="E3042" s="4">
        <v>38484</v>
      </c>
      <c r="F3042" t="s">
        <v>3010</v>
      </c>
      <c r="G3042" s="3">
        <v>13300000</v>
      </c>
      <c r="H3042" s="3">
        <v>2086345</v>
      </c>
      <c r="I3042" s="3">
        <v>39686345</v>
      </c>
    </row>
    <row r="3043" spans="1:9" x14ac:dyDescent="0.2">
      <c r="A3043" s="5">
        <v>3072</v>
      </c>
      <c r="B3043" s="7">
        <v>9</v>
      </c>
      <c r="C3043" s="5">
        <v>12</v>
      </c>
      <c r="D3043" s="5">
        <v>2014</v>
      </c>
      <c r="E3043" s="4">
        <v>41982</v>
      </c>
      <c r="F3043" t="s">
        <v>3011</v>
      </c>
      <c r="G3043" s="3">
        <v>13200000</v>
      </c>
      <c r="H3043" s="3">
        <v>52543632</v>
      </c>
      <c r="I3043" s="3">
        <v>54323210</v>
      </c>
    </row>
    <row r="3044" spans="1:9" x14ac:dyDescent="0.2">
      <c r="A3044" s="5">
        <v>3073</v>
      </c>
      <c r="B3044" s="7">
        <v>12</v>
      </c>
      <c r="C3044" s="5">
        <v>23</v>
      </c>
      <c r="D3044" s="5">
        <v>1987</v>
      </c>
      <c r="E3044" s="4">
        <v>32459</v>
      </c>
      <c r="F3044" t="s">
        <v>3012</v>
      </c>
      <c r="G3044" s="3">
        <v>13000000</v>
      </c>
      <c r="H3044" s="3">
        <v>123922370</v>
      </c>
      <c r="I3044" s="3">
        <v>123922370</v>
      </c>
    </row>
    <row r="3045" spans="1:9" x14ac:dyDescent="0.2">
      <c r="A3045" s="5">
        <v>3074</v>
      </c>
      <c r="B3045" s="7">
        <v>12</v>
      </c>
      <c r="C3045" s="5">
        <v>3</v>
      </c>
      <c r="D3045" s="5">
        <v>2010</v>
      </c>
      <c r="E3045" s="4">
        <v>40249</v>
      </c>
      <c r="F3045" t="s">
        <v>3013</v>
      </c>
      <c r="G3045" s="3">
        <v>13000000</v>
      </c>
      <c r="H3045" s="3">
        <v>106954678</v>
      </c>
      <c r="I3045" s="3">
        <v>331266710</v>
      </c>
    </row>
    <row r="3046" spans="1:9" x14ac:dyDescent="0.2">
      <c r="A3046" s="5">
        <v>3075</v>
      </c>
      <c r="B3046" s="7">
        <v>1</v>
      </c>
      <c r="C3046" s="5">
        <v>12</v>
      </c>
      <c r="D3046" s="5">
        <v>2001</v>
      </c>
      <c r="E3046" s="4">
        <v>37226</v>
      </c>
      <c r="F3046" t="s">
        <v>3014</v>
      </c>
      <c r="G3046" s="3">
        <v>13000000</v>
      </c>
      <c r="H3046" s="3">
        <v>91038276</v>
      </c>
      <c r="I3046" s="3">
        <v>122244329</v>
      </c>
    </row>
    <row r="3047" spans="1:9" x14ac:dyDescent="0.2">
      <c r="A3047" s="5">
        <v>3076</v>
      </c>
      <c r="B3047" s="7">
        <v>2</v>
      </c>
      <c r="C3047" s="5">
        <v>11</v>
      </c>
      <c r="D3047" s="5">
        <v>2011</v>
      </c>
      <c r="E3047" s="4">
        <v>40849</v>
      </c>
      <c r="F3047" t="s">
        <v>3015</v>
      </c>
      <c r="G3047" s="3">
        <v>13000000</v>
      </c>
      <c r="H3047" s="3">
        <v>73013910</v>
      </c>
      <c r="I3047" s="3">
        <v>99034125</v>
      </c>
    </row>
    <row r="3048" spans="1:9" x14ac:dyDescent="0.2">
      <c r="A3048" s="5">
        <v>3077</v>
      </c>
      <c r="B3048" s="7">
        <v>3</v>
      </c>
      <c r="C3048" s="5">
        <v>16</v>
      </c>
      <c r="D3048" s="5">
        <v>2016</v>
      </c>
      <c r="E3048" s="4">
        <v>42828</v>
      </c>
      <c r="F3048" t="s">
        <v>3016</v>
      </c>
      <c r="G3048" s="3">
        <v>13000000</v>
      </c>
      <c r="H3048" s="3">
        <v>61705123</v>
      </c>
      <c r="I3048" s="3">
        <v>73798720</v>
      </c>
    </row>
    <row r="3049" spans="1:9" x14ac:dyDescent="0.2">
      <c r="A3049" s="5">
        <v>3078</v>
      </c>
      <c r="B3049" s="7">
        <v>2</v>
      </c>
      <c r="C3049" s="5">
        <v>11</v>
      </c>
      <c r="D3049" s="5">
        <v>2000</v>
      </c>
      <c r="E3049" s="4">
        <v>36832</v>
      </c>
      <c r="F3049" t="s">
        <v>3017</v>
      </c>
      <c r="G3049" s="3">
        <v>13000000</v>
      </c>
      <c r="H3049" s="3">
        <v>60008303</v>
      </c>
      <c r="I3049" s="3">
        <v>62452927</v>
      </c>
    </row>
    <row r="3050" spans="1:9" x14ac:dyDescent="0.2">
      <c r="A3050" s="5">
        <v>3079</v>
      </c>
      <c r="B3050" s="7">
        <v>1</v>
      </c>
      <c r="C3050" s="5">
        <v>23</v>
      </c>
      <c r="D3050" s="5">
        <v>2004</v>
      </c>
      <c r="E3050" s="4">
        <v>38657</v>
      </c>
      <c r="F3050" t="s">
        <v>3018</v>
      </c>
      <c r="G3050" s="3">
        <v>13000000</v>
      </c>
      <c r="H3050" s="3">
        <v>57924679</v>
      </c>
      <c r="I3050" s="3">
        <v>95638592</v>
      </c>
    </row>
    <row r="3051" spans="1:9" x14ac:dyDescent="0.2">
      <c r="A3051" s="5">
        <v>3080</v>
      </c>
      <c r="B3051" s="7">
        <v>12</v>
      </c>
      <c r="C3051" s="5">
        <v>11</v>
      </c>
      <c r="D3051" s="5">
        <v>1974</v>
      </c>
      <c r="E3051" s="4">
        <v>27345</v>
      </c>
      <c r="F3051" t="s">
        <v>3019</v>
      </c>
      <c r="G3051" s="3">
        <v>13000000</v>
      </c>
      <c r="H3051" s="3">
        <v>57300000</v>
      </c>
      <c r="I3051" s="3">
        <v>57300000</v>
      </c>
    </row>
    <row r="3052" spans="1:9" x14ac:dyDescent="0.2">
      <c r="A3052" s="5">
        <v>3081</v>
      </c>
      <c r="B3052" s="7">
        <v>6</v>
      </c>
      <c r="C3052" s="5">
        <v>24</v>
      </c>
      <c r="D3052" s="5">
        <v>2016</v>
      </c>
      <c r="E3052" s="4">
        <v>43075</v>
      </c>
      <c r="F3052" t="s">
        <v>3020</v>
      </c>
      <c r="G3052" s="3">
        <v>13000000</v>
      </c>
      <c r="H3052" s="3">
        <v>55121623</v>
      </c>
      <c r="I3052" s="3">
        <v>118888025</v>
      </c>
    </row>
    <row r="3053" spans="1:9" x14ac:dyDescent="0.2">
      <c r="A3053" s="5">
        <v>3082</v>
      </c>
      <c r="B3053" s="7">
        <v>7</v>
      </c>
      <c r="C3053" s="5">
        <v>17</v>
      </c>
      <c r="D3053" s="5">
        <v>1987</v>
      </c>
      <c r="E3053" s="4">
        <v>32270</v>
      </c>
      <c r="F3053" t="s">
        <v>263</v>
      </c>
      <c r="G3053" s="3">
        <v>13000000</v>
      </c>
      <c r="H3053" s="3">
        <v>53424681</v>
      </c>
      <c r="I3053" s="3">
        <v>53424681</v>
      </c>
    </row>
    <row r="3054" spans="1:9" x14ac:dyDescent="0.2">
      <c r="A3054" s="5">
        <v>3083</v>
      </c>
      <c r="B3054" s="7">
        <v>8</v>
      </c>
      <c r="C3054" s="5">
        <v>19</v>
      </c>
      <c r="D3054" s="5">
        <v>1988</v>
      </c>
      <c r="E3054" s="4">
        <v>32697</v>
      </c>
      <c r="F3054" t="s">
        <v>3021</v>
      </c>
      <c r="G3054" s="3">
        <v>13000000</v>
      </c>
      <c r="H3054" s="3">
        <v>49369899</v>
      </c>
      <c r="I3054" s="3">
        <v>49369899</v>
      </c>
    </row>
    <row r="3055" spans="1:9" x14ac:dyDescent="0.2">
      <c r="A3055" s="5">
        <v>3084</v>
      </c>
      <c r="B3055" s="7">
        <v>11</v>
      </c>
      <c r="C3055" s="5">
        <v>21</v>
      </c>
      <c r="D3055" s="5">
        <v>2007</v>
      </c>
      <c r="E3055" s="4">
        <v>39702</v>
      </c>
      <c r="F3055" t="s">
        <v>3022</v>
      </c>
      <c r="G3055" s="3">
        <v>13000000</v>
      </c>
      <c r="H3055" s="3">
        <v>49121934</v>
      </c>
      <c r="I3055" s="3">
        <v>49733545</v>
      </c>
    </row>
    <row r="3056" spans="1:9" x14ac:dyDescent="0.2">
      <c r="A3056" s="5">
        <v>3085</v>
      </c>
      <c r="B3056" s="7">
        <v>2</v>
      </c>
      <c r="C3056" s="5">
        <v>14</v>
      </c>
      <c r="D3056" s="5">
        <v>2014</v>
      </c>
      <c r="E3056" s="4">
        <v>42037</v>
      </c>
      <c r="F3056" t="s">
        <v>3023</v>
      </c>
      <c r="G3056" s="3">
        <v>13000000</v>
      </c>
      <c r="H3056" s="3">
        <v>48637684</v>
      </c>
      <c r="I3056" s="3">
        <v>50445860</v>
      </c>
    </row>
    <row r="3057" spans="1:9" x14ac:dyDescent="0.2">
      <c r="A3057" s="5">
        <v>3086</v>
      </c>
      <c r="B3057" s="7">
        <v>12</v>
      </c>
      <c r="C3057" s="5">
        <v>15</v>
      </c>
      <c r="D3057" s="5">
        <v>2000</v>
      </c>
      <c r="E3057" s="4">
        <v>36962</v>
      </c>
      <c r="F3057" t="s">
        <v>3024</v>
      </c>
      <c r="G3057" s="3">
        <v>13000000</v>
      </c>
      <c r="H3057" s="3">
        <v>46729374</v>
      </c>
      <c r="I3057" s="3">
        <v>73180297</v>
      </c>
    </row>
    <row r="3058" spans="1:9" x14ac:dyDescent="0.2">
      <c r="A3058" s="5">
        <v>3087</v>
      </c>
      <c r="B3058" s="7">
        <v>8</v>
      </c>
      <c r="C3058" s="5">
        <v>12</v>
      </c>
      <c r="D3058" s="5">
        <v>1988</v>
      </c>
      <c r="E3058" s="4">
        <v>32485</v>
      </c>
      <c r="F3058" t="s">
        <v>3025</v>
      </c>
      <c r="G3058" s="3">
        <v>13000000</v>
      </c>
      <c r="H3058" s="3">
        <v>44726644</v>
      </c>
      <c r="I3058" s="3">
        <v>44726644</v>
      </c>
    </row>
    <row r="3059" spans="1:9" x14ac:dyDescent="0.2">
      <c r="A3059" s="5">
        <v>3088</v>
      </c>
      <c r="B3059" s="7">
        <v>10</v>
      </c>
      <c r="C3059" s="5">
        <v>10</v>
      </c>
      <c r="D3059" s="5">
        <v>2014</v>
      </c>
      <c r="E3059" s="4">
        <v>41922</v>
      </c>
      <c r="F3059" t="s">
        <v>3026</v>
      </c>
      <c r="G3059" s="3">
        <v>13000000</v>
      </c>
      <c r="H3059" s="3">
        <v>44137712</v>
      </c>
      <c r="I3059" s="3">
        <v>54837234</v>
      </c>
    </row>
    <row r="3060" spans="1:9" x14ac:dyDescent="0.2">
      <c r="A3060" s="5">
        <v>3089</v>
      </c>
      <c r="B3060" s="7">
        <v>7</v>
      </c>
      <c r="C3060" s="5">
        <v>2</v>
      </c>
      <c r="D3060" s="5">
        <v>2014</v>
      </c>
      <c r="E3060" s="4">
        <v>41677</v>
      </c>
      <c r="F3060" t="s">
        <v>3027</v>
      </c>
      <c r="G3060" s="3">
        <v>13000000</v>
      </c>
      <c r="H3060" s="3">
        <v>38934842</v>
      </c>
      <c r="I3060" s="3">
        <v>42174545</v>
      </c>
    </row>
    <row r="3061" spans="1:9" x14ac:dyDescent="0.2">
      <c r="A3061" s="5">
        <v>3090</v>
      </c>
      <c r="B3061" s="7">
        <v>3</v>
      </c>
      <c r="C3061" s="5">
        <v>31</v>
      </c>
      <c r="D3061" s="5">
        <v>1999</v>
      </c>
      <c r="E3061" s="4">
        <v>37075</v>
      </c>
      <c r="F3061" t="s">
        <v>3028</v>
      </c>
      <c r="G3061" s="3">
        <v>13000000</v>
      </c>
      <c r="H3061" s="3">
        <v>38177966</v>
      </c>
      <c r="I3061" s="3">
        <v>60414025</v>
      </c>
    </row>
    <row r="3062" spans="1:9" x14ac:dyDescent="0.2">
      <c r="A3062" s="5">
        <v>3091</v>
      </c>
      <c r="B3062" s="7">
        <v>5</v>
      </c>
      <c r="C3062" s="5">
        <v>10</v>
      </c>
      <c r="D3062" s="5">
        <v>2002</v>
      </c>
      <c r="E3062" s="4">
        <v>37534</v>
      </c>
      <c r="F3062" t="s">
        <v>3029</v>
      </c>
      <c r="G3062" s="3">
        <v>13000000</v>
      </c>
      <c r="H3062" s="3">
        <v>28972187</v>
      </c>
      <c r="I3062" s="3">
        <v>28972187</v>
      </c>
    </row>
    <row r="3063" spans="1:9" x14ac:dyDescent="0.2">
      <c r="A3063" s="5">
        <v>3092</v>
      </c>
      <c r="B3063" s="7">
        <v>2</v>
      </c>
      <c r="C3063" s="5">
        <v>5</v>
      </c>
      <c r="D3063" s="5">
        <v>1993</v>
      </c>
      <c r="E3063" s="4">
        <v>34091</v>
      </c>
      <c r="F3063" t="s">
        <v>3030</v>
      </c>
      <c r="G3063" s="3">
        <v>13000000</v>
      </c>
      <c r="H3063" s="3">
        <v>27979399</v>
      </c>
      <c r="I3063" s="3">
        <v>27979399</v>
      </c>
    </row>
    <row r="3064" spans="1:9" x14ac:dyDescent="0.2">
      <c r="A3064" s="5">
        <v>3093</v>
      </c>
      <c r="B3064" s="7">
        <v>3</v>
      </c>
      <c r="C3064" s="5">
        <v>12</v>
      </c>
      <c r="D3064" s="5">
        <v>1999</v>
      </c>
      <c r="E3064" s="4">
        <v>36497</v>
      </c>
      <c r="F3064" t="s">
        <v>3031</v>
      </c>
      <c r="G3064" s="3">
        <v>13000000</v>
      </c>
      <c r="H3064" s="3">
        <v>27151490</v>
      </c>
      <c r="I3064" s="3">
        <v>27151490</v>
      </c>
    </row>
    <row r="3065" spans="1:9" x14ac:dyDescent="0.2">
      <c r="A3065" s="5">
        <v>3094</v>
      </c>
      <c r="B3065" s="7">
        <v>4</v>
      </c>
      <c r="C3065" s="5">
        <v>24</v>
      </c>
      <c r="D3065" s="5">
        <v>1998</v>
      </c>
      <c r="E3065" s="4">
        <v>36498</v>
      </c>
      <c r="F3065" t="s">
        <v>3032</v>
      </c>
      <c r="G3065" s="3">
        <v>13000000</v>
      </c>
      <c r="H3065" s="3">
        <v>27066941</v>
      </c>
      <c r="I3065" s="3">
        <v>27066941</v>
      </c>
    </row>
    <row r="3066" spans="1:9" x14ac:dyDescent="0.2">
      <c r="A3066" s="5">
        <v>3095</v>
      </c>
      <c r="B3066" s="7">
        <v>11</v>
      </c>
      <c r="C3066" s="5">
        <v>9</v>
      </c>
      <c r="D3066" s="5">
        <v>1990</v>
      </c>
      <c r="E3066" s="4">
        <v>33127</v>
      </c>
      <c r="F3066" t="s">
        <v>3033</v>
      </c>
      <c r="G3066" s="3">
        <v>13000000</v>
      </c>
      <c r="H3066" s="3">
        <v>26904572</v>
      </c>
      <c r="I3066" s="3">
        <v>34166572</v>
      </c>
    </row>
    <row r="3067" spans="1:9" x14ac:dyDescent="0.2">
      <c r="A3067" s="5">
        <v>3096</v>
      </c>
      <c r="B3067" s="7">
        <v>7</v>
      </c>
      <c r="C3067" s="5">
        <v>10</v>
      </c>
      <c r="D3067" s="5">
        <v>1996</v>
      </c>
      <c r="E3067" s="4">
        <v>35345</v>
      </c>
      <c r="F3067" t="s">
        <v>3034</v>
      </c>
      <c r="G3067" s="3">
        <v>13000000</v>
      </c>
      <c r="H3067" s="3">
        <v>26570048</v>
      </c>
      <c r="I3067" s="3">
        <v>26570048</v>
      </c>
    </row>
    <row r="3068" spans="1:9" x14ac:dyDescent="0.2">
      <c r="A3068" s="5">
        <v>3097</v>
      </c>
      <c r="B3068" s="7">
        <v>3</v>
      </c>
      <c r="C3068" s="5">
        <v>1</v>
      </c>
      <c r="D3068" s="5">
        <v>2013</v>
      </c>
      <c r="E3068" s="4">
        <v>41277</v>
      </c>
      <c r="F3068" t="s">
        <v>3035</v>
      </c>
      <c r="G3068" s="3">
        <v>13000000</v>
      </c>
      <c r="H3068" s="3">
        <v>25682380</v>
      </c>
      <c r="I3068" s="3">
        <v>42195766</v>
      </c>
    </row>
    <row r="3069" spans="1:9" x14ac:dyDescent="0.2">
      <c r="A3069" s="5">
        <v>3098</v>
      </c>
      <c r="B3069" s="7">
        <v>11</v>
      </c>
      <c r="C3069" s="5">
        <v>21</v>
      </c>
      <c r="D3069" s="5">
        <v>2007</v>
      </c>
      <c r="E3069" s="4">
        <v>39702</v>
      </c>
      <c r="F3069" t="s">
        <v>3036</v>
      </c>
      <c r="G3069" s="3">
        <v>13000000</v>
      </c>
      <c r="H3069" s="3">
        <v>25593755</v>
      </c>
      <c r="I3069" s="3">
        <v>57189408</v>
      </c>
    </row>
    <row r="3070" spans="1:9" x14ac:dyDescent="0.2">
      <c r="A3070" s="5">
        <v>3099</v>
      </c>
      <c r="B3070" s="7">
        <v>4</v>
      </c>
      <c r="C3070" s="5">
        <v>10</v>
      </c>
      <c r="D3070" s="5">
        <v>2015</v>
      </c>
      <c r="E3070" s="4">
        <v>42281</v>
      </c>
      <c r="F3070" t="s">
        <v>3037</v>
      </c>
      <c r="G3070" s="3">
        <v>13000000</v>
      </c>
      <c r="H3070" s="3">
        <v>25440971</v>
      </c>
      <c r="I3070" s="3">
        <v>38976797</v>
      </c>
    </row>
    <row r="3071" spans="1:9" x14ac:dyDescent="0.2">
      <c r="A3071" s="5">
        <v>3100</v>
      </c>
      <c r="B3071" s="7">
        <v>10</v>
      </c>
      <c r="C3071" s="5">
        <v>29</v>
      </c>
      <c r="D3071" s="5">
        <v>1999</v>
      </c>
      <c r="E3071" s="4">
        <v>37021</v>
      </c>
      <c r="F3071" t="s">
        <v>3038</v>
      </c>
      <c r="G3071" s="3">
        <v>13000000</v>
      </c>
      <c r="H3071" s="3">
        <v>22858926</v>
      </c>
      <c r="I3071" s="3">
        <v>32382381</v>
      </c>
    </row>
    <row r="3072" spans="1:9" x14ac:dyDescent="0.2">
      <c r="A3072" s="5">
        <v>3101</v>
      </c>
      <c r="B3072" s="7">
        <v>9</v>
      </c>
      <c r="C3072" s="5">
        <v>7</v>
      </c>
      <c r="D3072" s="5">
        <v>2001</v>
      </c>
      <c r="E3072" s="4">
        <v>37081</v>
      </c>
      <c r="F3072" t="s">
        <v>3039</v>
      </c>
      <c r="G3072" s="3">
        <v>13000000</v>
      </c>
      <c r="H3072" s="3">
        <v>22235901</v>
      </c>
      <c r="I3072" s="3">
        <v>22391450</v>
      </c>
    </row>
    <row r="3073" spans="1:9" x14ac:dyDescent="0.2">
      <c r="A3073" s="5">
        <v>3102</v>
      </c>
      <c r="B3073" s="7">
        <v>3</v>
      </c>
      <c r="C3073" s="5">
        <v>11</v>
      </c>
      <c r="D3073" s="5">
        <v>2016</v>
      </c>
      <c r="E3073" s="4">
        <v>42677</v>
      </c>
      <c r="F3073" t="s">
        <v>3040</v>
      </c>
      <c r="G3073" s="3">
        <v>13000000</v>
      </c>
      <c r="H3073" s="3">
        <v>18704596</v>
      </c>
      <c r="I3073" s="3">
        <v>34916128</v>
      </c>
    </row>
    <row r="3074" spans="1:9" x14ac:dyDescent="0.2">
      <c r="A3074" s="5">
        <v>3103</v>
      </c>
      <c r="B3074" s="7">
        <v>3</v>
      </c>
      <c r="C3074" s="5">
        <v>22</v>
      </c>
      <c r="D3074" s="5">
        <v>2013</v>
      </c>
      <c r="E3074" s="4">
        <v>41915</v>
      </c>
      <c r="F3074" t="s">
        <v>3041</v>
      </c>
      <c r="G3074" s="3">
        <v>13000000</v>
      </c>
      <c r="H3074" s="3">
        <v>18007317</v>
      </c>
      <c r="I3074" s="3">
        <v>18733666</v>
      </c>
    </row>
    <row r="3075" spans="1:9" x14ac:dyDescent="0.2">
      <c r="A3075" s="5">
        <v>3104</v>
      </c>
      <c r="B3075" s="7">
        <v>9</v>
      </c>
      <c r="C3075" s="5">
        <v>21</v>
      </c>
      <c r="D3075" s="5">
        <v>2012</v>
      </c>
      <c r="E3075" s="4">
        <v>41526</v>
      </c>
      <c r="F3075" t="s">
        <v>3042</v>
      </c>
      <c r="G3075" s="3">
        <v>13000000</v>
      </c>
      <c r="H3075" s="3">
        <v>17742948</v>
      </c>
      <c r="I3075" s="3">
        <v>33069303</v>
      </c>
    </row>
    <row r="3076" spans="1:9" x14ac:dyDescent="0.2">
      <c r="A3076" s="5">
        <v>3105</v>
      </c>
      <c r="B3076" s="7">
        <v>6</v>
      </c>
      <c r="C3076" s="5">
        <v>29</v>
      </c>
      <c r="D3076" s="5">
        <v>2001</v>
      </c>
      <c r="E3076" s="4">
        <v>37747</v>
      </c>
      <c r="F3076" t="s">
        <v>3043</v>
      </c>
      <c r="G3076" s="3">
        <v>13000000</v>
      </c>
      <c r="H3076" s="3">
        <v>16929123</v>
      </c>
      <c r="I3076" s="3">
        <v>19929123</v>
      </c>
    </row>
    <row r="3077" spans="1:9" x14ac:dyDescent="0.2">
      <c r="A3077" s="5">
        <v>3106</v>
      </c>
      <c r="B3077" s="7">
        <v>8</v>
      </c>
      <c r="C3077" s="5">
        <v>28</v>
      </c>
      <c r="D3077" s="5">
        <v>1998</v>
      </c>
      <c r="E3077" s="4">
        <v>36624</v>
      </c>
      <c r="F3077">
        <v>54</v>
      </c>
      <c r="G3077" s="3">
        <v>13000000</v>
      </c>
      <c r="H3077" s="3">
        <v>16757163</v>
      </c>
      <c r="I3077" s="3">
        <v>16757163</v>
      </c>
    </row>
    <row r="3078" spans="1:9" x14ac:dyDescent="0.2">
      <c r="A3078" s="5">
        <v>3107</v>
      </c>
      <c r="B3078" s="7">
        <v>10</v>
      </c>
      <c r="C3078" s="5">
        <v>16</v>
      </c>
      <c r="D3078" s="5">
        <v>2015</v>
      </c>
      <c r="E3078" s="4">
        <v>42470</v>
      </c>
      <c r="F3078" t="s">
        <v>3044</v>
      </c>
      <c r="G3078" s="3">
        <v>13000000</v>
      </c>
      <c r="H3078" s="3">
        <v>14677674</v>
      </c>
      <c r="I3078" s="3">
        <v>36262783</v>
      </c>
    </row>
    <row r="3079" spans="1:9" x14ac:dyDescent="0.2">
      <c r="A3079" s="5">
        <v>3108</v>
      </c>
      <c r="B3079" s="7">
        <v>12</v>
      </c>
      <c r="C3079" s="5">
        <v>20</v>
      </c>
      <c r="D3079" s="5">
        <v>2006</v>
      </c>
      <c r="E3079" s="4">
        <v>39306</v>
      </c>
      <c r="F3079" t="s">
        <v>3045</v>
      </c>
      <c r="G3079" s="3">
        <v>13000000</v>
      </c>
      <c r="H3079" s="3">
        <v>13756082</v>
      </c>
      <c r="I3079" s="3">
        <v>67867998</v>
      </c>
    </row>
    <row r="3080" spans="1:9" x14ac:dyDescent="0.2">
      <c r="A3080" s="5">
        <v>3109</v>
      </c>
      <c r="B3080" s="7">
        <v>5</v>
      </c>
      <c r="C3080" s="5">
        <v>29</v>
      </c>
      <c r="D3080" s="5">
        <v>2009</v>
      </c>
      <c r="E3080" s="4">
        <v>40668</v>
      </c>
      <c r="F3080" t="s">
        <v>3046</v>
      </c>
      <c r="G3080" s="3">
        <v>13000000</v>
      </c>
      <c r="H3080" s="3">
        <v>12749992</v>
      </c>
      <c r="I3080" s="3">
        <v>109421911</v>
      </c>
    </row>
    <row r="3081" spans="1:9" x14ac:dyDescent="0.2">
      <c r="A3081" s="5">
        <v>3110</v>
      </c>
      <c r="B3081" s="7">
        <v>2</v>
      </c>
      <c r="C3081" s="5">
        <v>23</v>
      </c>
      <c r="D3081" s="5">
        <v>2007</v>
      </c>
      <c r="E3081" s="4">
        <v>39754</v>
      </c>
      <c r="F3081" t="s">
        <v>3047</v>
      </c>
      <c r="G3081" s="3">
        <v>13000000</v>
      </c>
      <c r="H3081" s="3">
        <v>11003643</v>
      </c>
      <c r="I3081" s="3">
        <v>11141213</v>
      </c>
    </row>
    <row r="3082" spans="1:9" x14ac:dyDescent="0.2">
      <c r="A3082" s="5">
        <v>3111</v>
      </c>
      <c r="B3082" s="7">
        <v>6</v>
      </c>
      <c r="C3082" s="5">
        <v>12</v>
      </c>
      <c r="D3082" s="5">
        <v>1998</v>
      </c>
      <c r="E3082" s="4">
        <v>36135</v>
      </c>
      <c r="F3082" t="s">
        <v>3048</v>
      </c>
      <c r="G3082" s="3">
        <v>13000000</v>
      </c>
      <c r="H3082" s="3">
        <v>10020081</v>
      </c>
      <c r="I3082" s="3">
        <v>10020081</v>
      </c>
    </row>
    <row r="3083" spans="1:9" x14ac:dyDescent="0.2">
      <c r="A3083" s="5">
        <v>3112</v>
      </c>
      <c r="B3083" s="7">
        <v>5</v>
      </c>
      <c r="C3083" s="5">
        <v>8</v>
      </c>
      <c r="D3083" s="5">
        <v>1998</v>
      </c>
      <c r="E3083" s="4">
        <v>36012</v>
      </c>
      <c r="F3083" t="s">
        <v>3049</v>
      </c>
      <c r="G3083" s="3">
        <v>13000000</v>
      </c>
      <c r="H3083" s="3">
        <v>8064972</v>
      </c>
      <c r="I3083" s="3">
        <v>8064972</v>
      </c>
    </row>
    <row r="3084" spans="1:9" x14ac:dyDescent="0.2">
      <c r="A3084" s="5">
        <v>3113</v>
      </c>
      <c r="B3084" s="7">
        <v>4</v>
      </c>
      <c r="C3084" s="5">
        <v>13</v>
      </c>
      <c r="D3084" s="5">
        <v>1994</v>
      </c>
      <c r="E3084" s="4">
        <v>34703</v>
      </c>
      <c r="F3084" t="s">
        <v>3050</v>
      </c>
      <c r="G3084" s="3">
        <v>13000000</v>
      </c>
      <c r="H3084" s="3">
        <v>7881335</v>
      </c>
      <c r="I3084" s="3">
        <v>7881335</v>
      </c>
    </row>
    <row r="3085" spans="1:9" x14ac:dyDescent="0.2">
      <c r="A3085" s="5">
        <v>3114</v>
      </c>
      <c r="B3085" s="7">
        <v>8</v>
      </c>
      <c r="C3085" s="5">
        <v>4</v>
      </c>
      <c r="D3085" s="5">
        <v>1999</v>
      </c>
      <c r="E3085" s="4">
        <v>36258</v>
      </c>
      <c r="F3085" t="s">
        <v>3051</v>
      </c>
      <c r="G3085" s="3">
        <v>13000000</v>
      </c>
      <c r="H3085" s="3">
        <v>6276869</v>
      </c>
      <c r="I3085" s="3">
        <v>6276869</v>
      </c>
    </row>
    <row r="3086" spans="1:9" x14ac:dyDescent="0.2">
      <c r="A3086" s="5">
        <v>3115</v>
      </c>
      <c r="B3086" s="7">
        <v>11</v>
      </c>
      <c r="C3086" s="5">
        <v>10</v>
      </c>
      <c r="D3086" s="5">
        <v>1999</v>
      </c>
      <c r="E3086" s="4">
        <v>36444</v>
      </c>
      <c r="F3086" t="s">
        <v>3052</v>
      </c>
      <c r="G3086" s="3">
        <v>13000000</v>
      </c>
      <c r="H3086" s="3">
        <v>5871603</v>
      </c>
      <c r="I3086" s="3">
        <v>5871603</v>
      </c>
    </row>
    <row r="3087" spans="1:9" x14ac:dyDescent="0.2">
      <c r="A3087" s="5">
        <v>3116</v>
      </c>
      <c r="B3087" s="7">
        <v>8</v>
      </c>
      <c r="C3087" s="5">
        <v>24</v>
      </c>
      <c r="D3087" s="5">
        <v>2001</v>
      </c>
      <c r="E3087" s="4">
        <v>37598</v>
      </c>
      <c r="F3087" t="s">
        <v>3053</v>
      </c>
      <c r="G3087" s="3">
        <v>13000000</v>
      </c>
      <c r="H3087" s="3">
        <v>5002310</v>
      </c>
      <c r="I3087" s="3">
        <v>5002310</v>
      </c>
    </row>
    <row r="3088" spans="1:9" x14ac:dyDescent="0.2">
      <c r="A3088" s="5">
        <v>3117</v>
      </c>
      <c r="B3088" s="7">
        <v>2</v>
      </c>
      <c r="C3088" s="5">
        <v>1</v>
      </c>
      <c r="D3088" s="5">
        <v>2002</v>
      </c>
      <c r="E3088" s="4">
        <v>37258</v>
      </c>
      <c r="F3088" t="s">
        <v>3054</v>
      </c>
      <c r="G3088" s="3">
        <v>13000000</v>
      </c>
      <c r="H3088" s="3">
        <v>4919896</v>
      </c>
      <c r="I3088" s="3">
        <v>8130727</v>
      </c>
    </row>
    <row r="3089" spans="1:9" x14ac:dyDescent="0.2">
      <c r="A3089" s="5">
        <v>3118</v>
      </c>
      <c r="B3089" s="7">
        <v>5</v>
      </c>
      <c r="C3089" s="5">
        <v>4</v>
      </c>
      <c r="D3089" s="5">
        <v>2007</v>
      </c>
      <c r="E3089" s="4">
        <v>39177</v>
      </c>
      <c r="F3089" t="s">
        <v>3055</v>
      </c>
      <c r="G3089" s="3">
        <v>13000000</v>
      </c>
      <c r="H3089" s="3">
        <v>4857374</v>
      </c>
      <c r="I3089" s="3">
        <v>5175088</v>
      </c>
    </row>
    <row r="3090" spans="1:9" x14ac:dyDescent="0.2">
      <c r="A3090" s="5">
        <v>3119</v>
      </c>
      <c r="B3090" s="7">
        <v>8</v>
      </c>
      <c r="C3090" s="5">
        <v>24</v>
      </c>
      <c r="D3090" s="5">
        <v>2007</v>
      </c>
      <c r="E3090" s="4">
        <v>39790</v>
      </c>
      <c r="F3090" t="s">
        <v>3056</v>
      </c>
      <c r="G3090" s="3">
        <v>13000000</v>
      </c>
      <c r="H3090" s="3">
        <v>3172382</v>
      </c>
      <c r="I3090" s="3">
        <v>3260555</v>
      </c>
    </row>
    <row r="3091" spans="1:9" x14ac:dyDescent="0.2">
      <c r="A3091" s="5">
        <v>3120</v>
      </c>
      <c r="B3091" s="7">
        <v>3</v>
      </c>
      <c r="C3091" s="5">
        <v>26</v>
      </c>
      <c r="D3091" s="5">
        <v>2010</v>
      </c>
      <c r="E3091" s="4">
        <v>40942</v>
      </c>
      <c r="F3091" t="s">
        <v>3057</v>
      </c>
      <c r="G3091" s="3">
        <v>13000000</v>
      </c>
      <c r="H3091" s="3">
        <v>3075255</v>
      </c>
      <c r="I3091" s="3">
        <v>11831131</v>
      </c>
    </row>
    <row r="3092" spans="1:9" x14ac:dyDescent="0.2">
      <c r="A3092" s="5">
        <v>3121</v>
      </c>
      <c r="B3092" s="7">
        <v>3</v>
      </c>
      <c r="C3092" s="5">
        <v>2</v>
      </c>
      <c r="D3092" s="5">
        <v>2001</v>
      </c>
      <c r="E3092" s="4">
        <v>36925</v>
      </c>
      <c r="F3092" t="s">
        <v>3058</v>
      </c>
      <c r="G3092" s="3">
        <v>13000000</v>
      </c>
      <c r="H3092" s="3">
        <v>3058380</v>
      </c>
      <c r="I3092" s="3">
        <v>3058380</v>
      </c>
    </row>
    <row r="3093" spans="1:9" x14ac:dyDescent="0.2">
      <c r="A3093" s="5">
        <v>3122</v>
      </c>
      <c r="B3093" s="7">
        <v>4</v>
      </c>
      <c r="C3093" s="5">
        <v>5</v>
      </c>
      <c r="D3093" s="5">
        <v>1996</v>
      </c>
      <c r="E3093" s="4">
        <v>35189</v>
      </c>
      <c r="F3093" t="s">
        <v>3059</v>
      </c>
      <c r="G3093" s="3">
        <v>13000000</v>
      </c>
      <c r="H3093" s="3">
        <v>2104439</v>
      </c>
      <c r="I3093" s="3">
        <v>2104439</v>
      </c>
    </row>
    <row r="3094" spans="1:9" x14ac:dyDescent="0.2">
      <c r="A3094" s="5">
        <v>3123</v>
      </c>
      <c r="B3094" s="7">
        <v>2</v>
      </c>
      <c r="C3094" s="5">
        <v>26</v>
      </c>
      <c r="D3094" s="5">
        <v>2010</v>
      </c>
      <c r="E3094" s="4">
        <v>40941</v>
      </c>
      <c r="F3094" t="s">
        <v>3060</v>
      </c>
      <c r="G3094" s="3">
        <v>13000000</v>
      </c>
      <c r="H3094" s="3">
        <v>2087720</v>
      </c>
      <c r="I3094" s="3">
        <v>19910624</v>
      </c>
    </row>
    <row r="3095" spans="1:9" x14ac:dyDescent="0.2">
      <c r="A3095" s="5">
        <v>3124</v>
      </c>
      <c r="B3095" s="7">
        <v>12</v>
      </c>
      <c r="C3095" s="5">
        <v>3</v>
      </c>
      <c r="D3095" s="5">
        <v>2010</v>
      </c>
      <c r="E3095" s="4">
        <v>40249</v>
      </c>
      <c r="F3095" t="s">
        <v>3061</v>
      </c>
      <c r="G3095" s="3">
        <v>13000000</v>
      </c>
      <c r="H3095" s="3">
        <v>2037459</v>
      </c>
      <c r="I3095" s="3">
        <v>23014027</v>
      </c>
    </row>
    <row r="3096" spans="1:9" x14ac:dyDescent="0.2">
      <c r="A3096" s="5">
        <v>3125</v>
      </c>
      <c r="B3096" s="7">
        <v>7</v>
      </c>
      <c r="C3096" s="5">
        <v>24</v>
      </c>
      <c r="D3096" s="5">
        <v>2015</v>
      </c>
      <c r="E3096" s="4">
        <v>42711</v>
      </c>
      <c r="F3096" t="s">
        <v>3062</v>
      </c>
      <c r="G3096" s="3">
        <v>13000000</v>
      </c>
      <c r="H3096" s="3">
        <v>1784763</v>
      </c>
      <c r="I3096" s="3">
        <v>14999638</v>
      </c>
    </row>
    <row r="3097" spans="1:9" x14ac:dyDescent="0.2">
      <c r="A3097" s="5">
        <v>3126</v>
      </c>
      <c r="B3097" s="7">
        <v>3</v>
      </c>
      <c r="C3097" s="5">
        <v>17</v>
      </c>
      <c r="D3097" s="5">
        <v>2006</v>
      </c>
      <c r="E3097" s="4">
        <v>39205</v>
      </c>
      <c r="F3097" t="s">
        <v>3063</v>
      </c>
      <c r="G3097" s="3">
        <v>13000000</v>
      </c>
      <c r="H3097" s="3">
        <v>1173673</v>
      </c>
      <c r="I3097" s="3">
        <v>2898225</v>
      </c>
    </row>
    <row r="3098" spans="1:9" x14ac:dyDescent="0.2">
      <c r="A3098" s="5">
        <v>3127</v>
      </c>
      <c r="B3098" s="7">
        <v>5</v>
      </c>
      <c r="C3098" s="5">
        <v>14</v>
      </c>
      <c r="D3098" s="5">
        <v>1993</v>
      </c>
      <c r="E3098" s="4">
        <v>34370</v>
      </c>
      <c r="F3098" t="s">
        <v>3064</v>
      </c>
      <c r="G3098" s="3">
        <v>13000000</v>
      </c>
      <c r="H3098" s="3">
        <v>1152117</v>
      </c>
      <c r="I3098" s="3">
        <v>1152117</v>
      </c>
    </row>
    <row r="3099" spans="1:9" x14ac:dyDescent="0.2">
      <c r="A3099" s="5">
        <v>3128</v>
      </c>
      <c r="B3099" s="7">
        <v>10</v>
      </c>
      <c r="C3099" s="5">
        <v>13</v>
      </c>
      <c r="D3099" s="5">
        <v>2006</v>
      </c>
      <c r="E3099" s="4">
        <v>39092</v>
      </c>
      <c r="F3099" t="s">
        <v>3065</v>
      </c>
      <c r="G3099" s="3">
        <v>13000000</v>
      </c>
      <c r="H3099" s="3">
        <v>1151330</v>
      </c>
      <c r="I3099" s="3">
        <v>2613717</v>
      </c>
    </row>
    <row r="3100" spans="1:9" x14ac:dyDescent="0.2">
      <c r="A3100" s="5">
        <v>3129</v>
      </c>
      <c r="B3100" s="7">
        <v>7</v>
      </c>
      <c r="C3100" s="5">
        <v>29</v>
      </c>
      <c r="D3100" s="5">
        <v>2011</v>
      </c>
      <c r="E3100" s="4">
        <v>41401</v>
      </c>
      <c r="F3100" t="s">
        <v>3066</v>
      </c>
      <c r="G3100" s="3">
        <v>13000000</v>
      </c>
      <c r="H3100" s="3">
        <v>1024175</v>
      </c>
      <c r="I3100" s="3">
        <v>6459183</v>
      </c>
    </row>
    <row r="3101" spans="1:9" x14ac:dyDescent="0.2">
      <c r="A3101" s="5">
        <v>3130</v>
      </c>
      <c r="B3101" s="7">
        <v>8</v>
      </c>
      <c r="C3101" s="5">
        <v>14</v>
      </c>
      <c r="D3101" s="5">
        <v>2015</v>
      </c>
      <c r="E3101" s="4">
        <v>42408</v>
      </c>
      <c r="F3101" t="s">
        <v>1979</v>
      </c>
      <c r="G3101" s="3">
        <v>13000000</v>
      </c>
      <c r="H3101" s="3">
        <v>656688</v>
      </c>
      <c r="I3101" s="3">
        <v>17856688</v>
      </c>
    </row>
    <row r="3102" spans="1:9" x14ac:dyDescent="0.2">
      <c r="A3102" s="5">
        <v>3132</v>
      </c>
      <c r="B3102" s="7">
        <v>12</v>
      </c>
      <c r="C3102" s="5">
        <v>29</v>
      </c>
      <c r="D3102" s="5">
        <v>2000</v>
      </c>
      <c r="E3102" s="4">
        <v>37388</v>
      </c>
      <c r="F3102" t="s">
        <v>3067</v>
      </c>
      <c r="G3102" s="3">
        <v>13000000</v>
      </c>
      <c r="H3102" s="3">
        <v>622023</v>
      </c>
      <c r="I3102" s="3">
        <v>1375635</v>
      </c>
    </row>
    <row r="3103" spans="1:9" x14ac:dyDescent="0.2">
      <c r="A3103" s="5">
        <v>3133</v>
      </c>
      <c r="B3103" s="7">
        <v>12</v>
      </c>
      <c r="C3103" s="5">
        <v>23</v>
      </c>
      <c r="D3103" s="5">
        <v>2011</v>
      </c>
      <c r="E3103" s="4">
        <v>41225</v>
      </c>
      <c r="F3103" t="s">
        <v>3068</v>
      </c>
      <c r="G3103" s="3">
        <v>13000000</v>
      </c>
      <c r="H3103" s="3">
        <v>303877</v>
      </c>
      <c r="I3103" s="3">
        <v>509193</v>
      </c>
    </row>
    <row r="3104" spans="1:9" x14ac:dyDescent="0.2">
      <c r="A3104" s="5">
        <v>3134</v>
      </c>
      <c r="B3104" s="7">
        <v>6</v>
      </c>
      <c r="C3104" s="5">
        <v>18</v>
      </c>
      <c r="D3104" s="5">
        <v>2010</v>
      </c>
      <c r="E3104" s="4">
        <v>40700</v>
      </c>
      <c r="F3104" t="s">
        <v>3069</v>
      </c>
      <c r="G3104" s="3">
        <v>13000000</v>
      </c>
      <c r="H3104" s="3">
        <v>217277</v>
      </c>
      <c r="I3104" s="3">
        <v>3617277</v>
      </c>
    </row>
    <row r="3105" spans="1:9" x14ac:dyDescent="0.2">
      <c r="A3105" s="5">
        <v>3135</v>
      </c>
      <c r="B3105" s="7">
        <v>3</v>
      </c>
      <c r="C3105" s="5">
        <v>30</v>
      </c>
      <c r="D3105" s="5">
        <v>2012</v>
      </c>
      <c r="E3105" s="4">
        <v>41793</v>
      </c>
      <c r="F3105" t="s">
        <v>3070</v>
      </c>
      <c r="G3105" s="3">
        <v>13000000</v>
      </c>
      <c r="H3105">
        <v>0</v>
      </c>
      <c r="I3105">
        <v>0</v>
      </c>
    </row>
    <row r="3106" spans="1:9" x14ac:dyDescent="0.2">
      <c r="A3106" s="5">
        <v>3136</v>
      </c>
      <c r="B3106" s="7">
        <v>3</v>
      </c>
      <c r="C3106" s="5">
        <v>15</v>
      </c>
      <c r="D3106" s="5">
        <v>2013</v>
      </c>
      <c r="E3106" s="4">
        <v>41701</v>
      </c>
      <c r="F3106" t="s">
        <v>3071</v>
      </c>
      <c r="G3106" s="3">
        <v>12800000</v>
      </c>
      <c r="H3106" s="3">
        <v>51872378</v>
      </c>
      <c r="I3106" s="3">
        <v>69821476</v>
      </c>
    </row>
    <row r="3107" spans="1:9" x14ac:dyDescent="0.2">
      <c r="A3107" s="5">
        <v>3137</v>
      </c>
      <c r="B3107" s="7">
        <v>8</v>
      </c>
      <c r="C3107" s="5">
        <v>5</v>
      </c>
      <c r="D3107" s="5">
        <v>2016</v>
      </c>
      <c r="E3107" s="4">
        <v>42498</v>
      </c>
      <c r="F3107" t="s">
        <v>3072</v>
      </c>
      <c r="G3107" s="3">
        <v>12700000</v>
      </c>
      <c r="H3107" s="3">
        <v>1022720</v>
      </c>
      <c r="I3107" s="3">
        <v>49196532</v>
      </c>
    </row>
    <row r="3108" spans="1:9" x14ac:dyDescent="0.2">
      <c r="A3108" s="5">
        <v>3138</v>
      </c>
      <c r="B3108" s="7">
        <v>9</v>
      </c>
      <c r="C3108" s="5">
        <v>12</v>
      </c>
      <c r="D3108" s="5">
        <v>2014</v>
      </c>
      <c r="E3108" s="4">
        <v>41982</v>
      </c>
      <c r="F3108" t="s">
        <v>3073</v>
      </c>
      <c r="G3108" s="3">
        <v>12600000</v>
      </c>
      <c r="H3108" s="3">
        <v>10724389</v>
      </c>
      <c r="I3108" s="3">
        <v>19054534</v>
      </c>
    </row>
    <row r="3109" spans="1:9" x14ac:dyDescent="0.2">
      <c r="A3109" s="5">
        <v>3139</v>
      </c>
      <c r="B3109" s="7">
        <v>7</v>
      </c>
      <c r="C3109" s="5">
        <v>12</v>
      </c>
      <c r="D3109" s="5">
        <v>2002</v>
      </c>
      <c r="E3109" s="4">
        <v>37597</v>
      </c>
      <c r="F3109" t="s">
        <v>3074</v>
      </c>
      <c r="G3109" s="3">
        <v>12500000</v>
      </c>
      <c r="H3109" s="3">
        <v>28436931</v>
      </c>
      <c r="I3109" s="3">
        <v>33436931</v>
      </c>
    </row>
    <row r="3110" spans="1:9" x14ac:dyDescent="0.2">
      <c r="A3110" s="5">
        <v>3140</v>
      </c>
      <c r="B3110" s="7">
        <v>9</v>
      </c>
      <c r="C3110" s="5">
        <v>3</v>
      </c>
      <c r="D3110" s="5">
        <v>2010</v>
      </c>
      <c r="E3110" s="4">
        <v>40246</v>
      </c>
      <c r="F3110" t="s">
        <v>3075</v>
      </c>
      <c r="G3110" s="3">
        <v>12500000</v>
      </c>
      <c r="H3110" s="3">
        <v>26593646</v>
      </c>
      <c r="I3110" s="3">
        <v>46370970</v>
      </c>
    </row>
    <row r="3111" spans="1:9" x14ac:dyDescent="0.2">
      <c r="A3111" s="5">
        <v>3141</v>
      </c>
      <c r="B3111" s="7">
        <v>12</v>
      </c>
      <c r="C3111" s="5">
        <v>19</v>
      </c>
      <c r="D3111" s="5">
        <v>2002</v>
      </c>
      <c r="E3111" s="4">
        <v>37814</v>
      </c>
      <c r="F3111" t="s">
        <v>3076</v>
      </c>
      <c r="G3111" s="3">
        <v>12500000</v>
      </c>
      <c r="H3111" s="3">
        <v>21078145</v>
      </c>
      <c r="I3111" s="3">
        <v>23367586</v>
      </c>
    </row>
    <row r="3112" spans="1:9" x14ac:dyDescent="0.2">
      <c r="A3112" s="5">
        <v>3142</v>
      </c>
      <c r="B3112" s="7">
        <v>2</v>
      </c>
      <c r="C3112" s="5">
        <v>12</v>
      </c>
      <c r="D3112" s="5">
        <v>1982</v>
      </c>
      <c r="E3112" s="4">
        <v>30287</v>
      </c>
      <c r="F3112" t="s">
        <v>3077</v>
      </c>
      <c r="G3112" s="3">
        <v>12500000</v>
      </c>
      <c r="H3112" s="3">
        <v>20959585</v>
      </c>
      <c r="I3112" s="3">
        <v>20959585</v>
      </c>
    </row>
    <row r="3113" spans="1:9" x14ac:dyDescent="0.2">
      <c r="A3113" s="5">
        <v>3143</v>
      </c>
      <c r="B3113" s="7">
        <v>11</v>
      </c>
      <c r="C3113" s="5">
        <v>22</v>
      </c>
      <c r="D3113" s="5">
        <v>2002</v>
      </c>
      <c r="E3113" s="4">
        <v>37905</v>
      </c>
      <c r="F3113" t="s">
        <v>3078</v>
      </c>
      <c r="G3113" s="3">
        <v>12500000</v>
      </c>
      <c r="H3113" s="3">
        <v>14060950</v>
      </c>
      <c r="I3113" s="3">
        <v>16193713</v>
      </c>
    </row>
    <row r="3114" spans="1:9" x14ac:dyDescent="0.2">
      <c r="A3114" s="5">
        <v>3144</v>
      </c>
      <c r="B3114" s="7">
        <v>9</v>
      </c>
      <c r="C3114" s="5">
        <v>10</v>
      </c>
      <c r="D3114" s="5">
        <v>1993</v>
      </c>
      <c r="E3114" s="4">
        <v>34251</v>
      </c>
      <c r="F3114" t="s">
        <v>3079</v>
      </c>
      <c r="G3114" s="3">
        <v>12500000</v>
      </c>
      <c r="H3114" s="3">
        <v>12281000</v>
      </c>
      <c r="I3114" s="3">
        <v>12309980</v>
      </c>
    </row>
    <row r="3115" spans="1:9" x14ac:dyDescent="0.2">
      <c r="A3115" s="5">
        <v>3145</v>
      </c>
      <c r="B3115" s="7">
        <v>9</v>
      </c>
      <c r="C3115" s="5">
        <v>11</v>
      </c>
      <c r="D3115" s="5">
        <v>2009</v>
      </c>
      <c r="E3115" s="4">
        <v>40126</v>
      </c>
      <c r="F3115" t="s">
        <v>3080</v>
      </c>
      <c r="G3115" s="3">
        <v>12500000</v>
      </c>
      <c r="H3115" s="3">
        <v>11965282</v>
      </c>
      <c r="I3115" s="3">
        <v>26735797</v>
      </c>
    </row>
    <row r="3116" spans="1:9" x14ac:dyDescent="0.2">
      <c r="A3116" s="5">
        <v>3146</v>
      </c>
      <c r="B3116" s="7">
        <v>9</v>
      </c>
      <c r="C3116" s="5">
        <v>30</v>
      </c>
      <c r="D3116" s="5">
        <v>1992</v>
      </c>
      <c r="E3116" s="4">
        <v>34494</v>
      </c>
      <c r="F3116" t="s">
        <v>3081</v>
      </c>
      <c r="G3116" s="3">
        <v>12500000</v>
      </c>
      <c r="H3116" s="3">
        <v>10725228</v>
      </c>
      <c r="I3116" s="3">
        <v>10725228</v>
      </c>
    </row>
    <row r="3117" spans="1:9" x14ac:dyDescent="0.2">
      <c r="A3117" s="5">
        <v>3147</v>
      </c>
      <c r="B3117" s="7">
        <v>11</v>
      </c>
      <c r="C3117" s="5">
        <v>7</v>
      </c>
      <c r="D3117" s="5">
        <v>2008</v>
      </c>
      <c r="E3117" s="4">
        <v>39640</v>
      </c>
      <c r="F3117" t="s">
        <v>3082</v>
      </c>
      <c r="G3117" s="3">
        <v>12500000</v>
      </c>
      <c r="H3117" s="3">
        <v>9046156</v>
      </c>
      <c r="I3117" s="3">
        <v>44083403</v>
      </c>
    </row>
    <row r="3118" spans="1:9" x14ac:dyDescent="0.2">
      <c r="A3118" s="5">
        <v>3148</v>
      </c>
      <c r="B3118" s="7">
        <v>4</v>
      </c>
      <c r="C3118" s="5">
        <v>2</v>
      </c>
      <c r="D3118" s="5">
        <v>1982</v>
      </c>
      <c r="E3118" s="4">
        <v>29986</v>
      </c>
      <c r="F3118" t="s">
        <v>3083</v>
      </c>
      <c r="G3118" s="3">
        <v>12500000</v>
      </c>
      <c r="H3118" s="3">
        <v>7000000</v>
      </c>
      <c r="I3118" s="3">
        <v>21000000</v>
      </c>
    </row>
    <row r="3119" spans="1:9" x14ac:dyDescent="0.2">
      <c r="A3119" s="5">
        <v>3149</v>
      </c>
      <c r="B3119" s="7">
        <v>5</v>
      </c>
      <c r="C3119" s="5">
        <v>25</v>
      </c>
      <c r="D3119" s="5">
        <v>1979</v>
      </c>
      <c r="E3119" s="4">
        <v>29591</v>
      </c>
      <c r="F3119" t="s">
        <v>3084</v>
      </c>
      <c r="G3119" s="3">
        <v>12500000</v>
      </c>
      <c r="H3119" s="3">
        <v>7000000</v>
      </c>
      <c r="I3119" s="3">
        <v>7000000</v>
      </c>
    </row>
    <row r="3120" spans="1:9" x14ac:dyDescent="0.2">
      <c r="A3120" s="5">
        <v>3150</v>
      </c>
      <c r="B3120" s="7">
        <v>10</v>
      </c>
      <c r="C3120" s="5">
        <v>15</v>
      </c>
      <c r="D3120" s="5">
        <v>2010</v>
      </c>
      <c r="E3120" s="4">
        <v>40612</v>
      </c>
      <c r="F3120" t="s">
        <v>3085</v>
      </c>
      <c r="G3120" s="3">
        <v>12500000</v>
      </c>
      <c r="H3120" s="3">
        <v>6797696</v>
      </c>
      <c r="I3120" s="3">
        <v>11826980</v>
      </c>
    </row>
    <row r="3121" spans="1:9" x14ac:dyDescent="0.2">
      <c r="A3121" s="5">
        <v>3151</v>
      </c>
      <c r="B3121" s="7">
        <v>10</v>
      </c>
      <c r="C3121" s="5">
        <v>12</v>
      </c>
      <c r="D3121" s="5">
        <v>2007</v>
      </c>
      <c r="E3121" s="4">
        <v>39426</v>
      </c>
      <c r="F3121" t="s">
        <v>3086</v>
      </c>
      <c r="G3121" s="3">
        <v>12500000</v>
      </c>
      <c r="H3121" s="3">
        <v>5956480</v>
      </c>
      <c r="I3121" s="3">
        <v>11277119</v>
      </c>
    </row>
    <row r="3122" spans="1:9" x14ac:dyDescent="0.2">
      <c r="A3122" s="5">
        <v>3152</v>
      </c>
      <c r="B3122" s="7">
        <v>5</v>
      </c>
      <c r="C3122" s="5">
        <v>21</v>
      </c>
      <c r="D3122" s="5">
        <v>2010</v>
      </c>
      <c r="E3122" s="4">
        <v>40791</v>
      </c>
      <c r="F3122" t="s">
        <v>3087</v>
      </c>
      <c r="G3122" s="3">
        <v>12500000</v>
      </c>
      <c r="H3122" s="3">
        <v>4360548</v>
      </c>
      <c r="I3122" s="3">
        <v>4360548</v>
      </c>
    </row>
    <row r="3123" spans="1:9" x14ac:dyDescent="0.2">
      <c r="A3123" s="5">
        <v>3153</v>
      </c>
      <c r="B3123" s="7">
        <v>9</v>
      </c>
      <c r="C3123" s="5">
        <v>22</v>
      </c>
      <c r="D3123" s="5">
        <v>2000</v>
      </c>
      <c r="E3123" s="4">
        <v>37173</v>
      </c>
      <c r="F3123" t="s">
        <v>3088</v>
      </c>
      <c r="G3123" s="3">
        <v>12500000</v>
      </c>
      <c r="H3123" s="3">
        <v>4157491</v>
      </c>
      <c r="I3123" s="3">
        <v>45557491</v>
      </c>
    </row>
    <row r="3124" spans="1:9" x14ac:dyDescent="0.2">
      <c r="A3124" s="5">
        <v>3154</v>
      </c>
      <c r="B3124" s="7">
        <v>12</v>
      </c>
      <c r="C3124" s="5">
        <v>17</v>
      </c>
      <c r="D3124" s="5">
        <v>2010</v>
      </c>
      <c r="E3124" s="4">
        <v>40675</v>
      </c>
      <c r="F3124" t="s">
        <v>3089</v>
      </c>
      <c r="G3124" s="3">
        <v>12500000</v>
      </c>
      <c r="H3124" s="3">
        <v>2039869</v>
      </c>
      <c r="I3124" s="3">
        <v>2272186</v>
      </c>
    </row>
    <row r="3125" spans="1:9" x14ac:dyDescent="0.2">
      <c r="A3125" s="5">
        <v>3155</v>
      </c>
      <c r="B3125" s="7">
        <v>12</v>
      </c>
      <c r="C3125" s="5">
        <v>31</v>
      </c>
      <c r="D3125" s="5">
        <v>1997</v>
      </c>
      <c r="E3125" s="4">
        <v>36353</v>
      </c>
      <c r="F3125" t="s">
        <v>3090</v>
      </c>
      <c r="G3125" s="3">
        <v>12500000</v>
      </c>
      <c r="H3125" s="3">
        <v>1612957</v>
      </c>
      <c r="I3125" s="3">
        <v>1612957</v>
      </c>
    </row>
    <row r="3126" spans="1:9" x14ac:dyDescent="0.2">
      <c r="A3126" s="5">
        <v>3156</v>
      </c>
      <c r="B3126" s="7">
        <v>11</v>
      </c>
      <c r="C3126" s="5">
        <v>1</v>
      </c>
      <c r="D3126" s="5">
        <v>1996</v>
      </c>
      <c r="E3126" s="4">
        <v>35075</v>
      </c>
      <c r="F3126" t="s">
        <v>3091</v>
      </c>
      <c r="G3126" s="3">
        <v>12500000</v>
      </c>
      <c r="H3126" s="3">
        <v>1212799</v>
      </c>
      <c r="I3126" s="3">
        <v>1412799</v>
      </c>
    </row>
    <row r="3127" spans="1:9" x14ac:dyDescent="0.2">
      <c r="A3127" s="5">
        <v>3157</v>
      </c>
      <c r="B3127" s="7">
        <v>9</v>
      </c>
      <c r="C3127" s="5">
        <v>3</v>
      </c>
      <c r="D3127" s="5">
        <v>2004</v>
      </c>
      <c r="E3127" s="4">
        <v>38055</v>
      </c>
      <c r="F3127" t="s">
        <v>3092</v>
      </c>
      <c r="G3127" s="3">
        <v>12500000</v>
      </c>
      <c r="H3127" s="3">
        <v>1110186</v>
      </c>
      <c r="I3127" s="3">
        <v>69826708</v>
      </c>
    </row>
    <row r="3128" spans="1:9" x14ac:dyDescent="0.2">
      <c r="A3128" s="5">
        <v>3158</v>
      </c>
      <c r="B3128" s="7">
        <v>4</v>
      </c>
      <c r="C3128" s="5">
        <v>16</v>
      </c>
      <c r="D3128" s="5">
        <v>2010</v>
      </c>
      <c r="E3128" s="4">
        <v>40637</v>
      </c>
      <c r="F3128" t="s">
        <v>3093</v>
      </c>
      <c r="G3128" s="3">
        <v>12500000</v>
      </c>
      <c r="H3128" s="3">
        <v>1089445</v>
      </c>
      <c r="I3128" s="3">
        <v>3931367</v>
      </c>
    </row>
    <row r="3129" spans="1:9" x14ac:dyDescent="0.2">
      <c r="A3129" s="5">
        <v>3159</v>
      </c>
      <c r="B3129" s="7">
        <v>10</v>
      </c>
      <c r="C3129" s="5">
        <v>5</v>
      </c>
      <c r="D3129" s="5">
        <v>2012</v>
      </c>
      <c r="E3129" s="4">
        <v>41039</v>
      </c>
      <c r="F3129" t="s">
        <v>3094</v>
      </c>
      <c r="G3129" s="3">
        <v>12500000</v>
      </c>
      <c r="H3129" s="3">
        <v>677200</v>
      </c>
      <c r="I3129" s="3">
        <v>3522153</v>
      </c>
    </row>
    <row r="3130" spans="1:9" x14ac:dyDescent="0.2">
      <c r="A3130" s="5">
        <v>3160</v>
      </c>
      <c r="B3130" s="7">
        <v>3</v>
      </c>
      <c r="C3130" s="5">
        <v>1</v>
      </c>
      <c r="D3130" s="5">
        <v>2013</v>
      </c>
      <c r="E3130" s="4">
        <v>41277</v>
      </c>
      <c r="F3130" t="s">
        <v>3095</v>
      </c>
      <c r="G3130" s="3">
        <v>12500000</v>
      </c>
      <c r="H3130" s="3">
        <v>292562</v>
      </c>
      <c r="I3130" s="3">
        <v>9376444</v>
      </c>
    </row>
    <row r="3131" spans="1:9" x14ac:dyDescent="0.2">
      <c r="A3131" s="5">
        <v>3161</v>
      </c>
      <c r="B3131" s="7">
        <v>5</v>
      </c>
      <c r="C3131" s="5">
        <v>4</v>
      </c>
      <c r="D3131" s="5">
        <v>2012</v>
      </c>
      <c r="E3131" s="4">
        <v>41004</v>
      </c>
      <c r="F3131" t="s">
        <v>3096</v>
      </c>
      <c r="G3131" s="3">
        <v>12500000</v>
      </c>
      <c r="H3131" s="3">
        <v>10011</v>
      </c>
      <c r="I3131" s="3">
        <v>1100287</v>
      </c>
    </row>
    <row r="3132" spans="1:9" x14ac:dyDescent="0.2">
      <c r="A3132" s="5">
        <v>3162</v>
      </c>
      <c r="B3132" s="7">
        <v>11</v>
      </c>
      <c r="C3132" s="5">
        <v>18</v>
      </c>
      <c r="D3132" s="5">
        <v>1988</v>
      </c>
      <c r="E3132" s="4">
        <v>32670</v>
      </c>
      <c r="F3132" t="s">
        <v>3097</v>
      </c>
      <c r="G3132" s="3">
        <v>12300000</v>
      </c>
      <c r="H3132" s="3">
        <v>48092846</v>
      </c>
      <c r="I3132" s="3">
        <v>81972846</v>
      </c>
    </row>
    <row r="3133" spans="1:9" x14ac:dyDescent="0.2">
      <c r="A3133" s="5">
        <v>3163</v>
      </c>
      <c r="B3133" s="7">
        <v>6</v>
      </c>
      <c r="C3133" s="5">
        <v>20</v>
      </c>
      <c r="D3133" s="5">
        <v>1975</v>
      </c>
      <c r="E3133" s="4">
        <v>27978</v>
      </c>
      <c r="F3133" t="s">
        <v>3098</v>
      </c>
      <c r="G3133" s="3">
        <v>12000000</v>
      </c>
      <c r="H3133" s="3">
        <v>260000000</v>
      </c>
      <c r="I3133" s="3">
        <v>470700000</v>
      </c>
    </row>
    <row r="3134" spans="1:9" x14ac:dyDescent="0.2">
      <c r="A3134" s="5">
        <v>3164</v>
      </c>
      <c r="B3134" s="7">
        <v>12</v>
      </c>
      <c r="C3134" s="5">
        <v>26</v>
      </c>
      <c r="D3134" s="5">
        <v>1973</v>
      </c>
      <c r="E3134" s="4">
        <v>27437</v>
      </c>
      <c r="F3134" t="s">
        <v>3099</v>
      </c>
      <c r="G3134" s="3">
        <v>12000000</v>
      </c>
      <c r="H3134" s="3">
        <v>202347346</v>
      </c>
      <c r="I3134" s="3">
        <v>400214478</v>
      </c>
    </row>
    <row r="3135" spans="1:9" x14ac:dyDescent="0.2">
      <c r="A3135" s="5">
        <v>3165</v>
      </c>
      <c r="B3135" s="7">
        <v>6</v>
      </c>
      <c r="C3135" s="5">
        <v>6</v>
      </c>
      <c r="D3135" s="5">
        <v>2014</v>
      </c>
      <c r="E3135" s="4">
        <v>41796</v>
      </c>
      <c r="F3135" t="s">
        <v>3100</v>
      </c>
      <c r="G3135" s="3">
        <v>12000000</v>
      </c>
      <c r="H3135" s="3">
        <v>124872350</v>
      </c>
      <c r="I3135" s="3">
        <v>307166834</v>
      </c>
    </row>
    <row r="3136" spans="1:9" x14ac:dyDescent="0.2">
      <c r="A3136" s="5">
        <v>3166</v>
      </c>
      <c r="B3136" s="7">
        <v>7</v>
      </c>
      <c r="C3136" s="5">
        <v>9</v>
      </c>
      <c r="D3136" s="5">
        <v>1999</v>
      </c>
      <c r="E3136" s="4">
        <v>36410</v>
      </c>
      <c r="F3136" t="s">
        <v>3101</v>
      </c>
      <c r="G3136" s="3">
        <v>12000000</v>
      </c>
      <c r="H3136" s="3">
        <v>101800948</v>
      </c>
      <c r="I3136" s="3">
        <v>234723148</v>
      </c>
    </row>
    <row r="3137" spans="1:9" x14ac:dyDescent="0.2">
      <c r="A3137" s="5">
        <v>3167</v>
      </c>
      <c r="B3137" s="7">
        <v>4</v>
      </c>
      <c r="C3137" s="5">
        <v>20</v>
      </c>
      <c r="D3137" s="5">
        <v>2012</v>
      </c>
      <c r="E3137" s="4">
        <v>41490</v>
      </c>
      <c r="F3137" t="s">
        <v>3102</v>
      </c>
      <c r="G3137" s="3">
        <v>12000000</v>
      </c>
      <c r="H3137" s="3">
        <v>91547205</v>
      </c>
      <c r="I3137" s="3">
        <v>113373764</v>
      </c>
    </row>
    <row r="3138" spans="1:9" x14ac:dyDescent="0.2">
      <c r="A3138" s="5">
        <v>3168</v>
      </c>
      <c r="B3138" s="7">
        <v>4</v>
      </c>
      <c r="C3138" s="5">
        <v>16</v>
      </c>
      <c r="D3138" s="5">
        <v>2014</v>
      </c>
      <c r="E3138" s="4">
        <v>42098</v>
      </c>
      <c r="F3138" t="s">
        <v>3103</v>
      </c>
      <c r="G3138" s="3">
        <v>12000000</v>
      </c>
      <c r="H3138" s="3">
        <v>91386097</v>
      </c>
      <c r="I3138" s="3">
        <v>100919111</v>
      </c>
    </row>
    <row r="3139" spans="1:9" x14ac:dyDescent="0.2">
      <c r="A3139" s="5">
        <v>3169</v>
      </c>
      <c r="B3139" s="7">
        <v>12</v>
      </c>
      <c r="C3139" s="5">
        <v>12</v>
      </c>
      <c r="D3139" s="5">
        <v>1986</v>
      </c>
      <c r="E3139" s="4">
        <v>31758</v>
      </c>
      <c r="F3139" t="s">
        <v>3104</v>
      </c>
      <c r="G3139" s="3">
        <v>12000000</v>
      </c>
      <c r="H3139" s="3">
        <v>79817937</v>
      </c>
      <c r="I3139" s="3">
        <v>79817937</v>
      </c>
    </row>
    <row r="3140" spans="1:9" x14ac:dyDescent="0.2">
      <c r="A3140" s="5">
        <v>3170</v>
      </c>
      <c r="B3140" s="7">
        <v>6</v>
      </c>
      <c r="C3140" s="5">
        <v>4</v>
      </c>
      <c r="D3140" s="5">
        <v>1982</v>
      </c>
      <c r="E3140" s="4">
        <v>30047</v>
      </c>
      <c r="F3140" t="s">
        <v>3105</v>
      </c>
      <c r="G3140" s="3">
        <v>12000000</v>
      </c>
      <c r="H3140" s="3">
        <v>78912963</v>
      </c>
      <c r="I3140" s="3">
        <v>95800000</v>
      </c>
    </row>
    <row r="3141" spans="1:9" x14ac:dyDescent="0.2">
      <c r="A3141" s="5">
        <v>3171</v>
      </c>
      <c r="B3141" s="7">
        <v>9</v>
      </c>
      <c r="C3141" s="5">
        <v>13</v>
      </c>
      <c r="D3141" s="5">
        <v>2002</v>
      </c>
      <c r="E3141" s="4">
        <v>37630</v>
      </c>
      <c r="F3141" t="s">
        <v>3106</v>
      </c>
      <c r="G3141" s="3">
        <v>12000000</v>
      </c>
      <c r="H3141" s="3">
        <v>75781642</v>
      </c>
      <c r="I3141" s="3">
        <v>77063461</v>
      </c>
    </row>
    <row r="3142" spans="1:9" x14ac:dyDescent="0.2">
      <c r="A3142" s="5">
        <v>3172</v>
      </c>
      <c r="B3142" s="7">
        <v>6</v>
      </c>
      <c r="C3142" s="5">
        <v>3</v>
      </c>
      <c r="D3142" s="5">
        <v>1983</v>
      </c>
      <c r="E3142" s="4">
        <v>30381</v>
      </c>
      <c r="F3142" t="s">
        <v>3107</v>
      </c>
      <c r="G3142" s="3">
        <v>12000000</v>
      </c>
      <c r="H3142" s="3">
        <v>74433837</v>
      </c>
      <c r="I3142" s="3">
        <v>74433837</v>
      </c>
    </row>
    <row r="3143" spans="1:9" x14ac:dyDescent="0.2">
      <c r="A3143" s="5">
        <v>3173</v>
      </c>
      <c r="B3143" s="7">
        <v>2</v>
      </c>
      <c r="C3143" s="5">
        <v>4</v>
      </c>
      <c r="D3143" s="5">
        <v>1994</v>
      </c>
      <c r="E3143" s="4">
        <v>34426</v>
      </c>
      <c r="F3143" t="s">
        <v>3108</v>
      </c>
      <c r="G3143" s="3">
        <v>12000000</v>
      </c>
      <c r="H3143" s="3">
        <v>72217396</v>
      </c>
      <c r="I3143" s="3">
        <v>107217396</v>
      </c>
    </row>
    <row r="3144" spans="1:9" x14ac:dyDescent="0.2">
      <c r="A3144" s="5">
        <v>3174</v>
      </c>
      <c r="B3144" s="7">
        <v>2</v>
      </c>
      <c r="C3144" s="5">
        <v>24</v>
      </c>
      <c r="D3144" s="5">
        <v>2012</v>
      </c>
      <c r="E3144" s="4">
        <v>41610</v>
      </c>
      <c r="F3144" t="s">
        <v>3109</v>
      </c>
      <c r="G3144" s="3">
        <v>12000000</v>
      </c>
      <c r="H3144" s="3">
        <v>70012847</v>
      </c>
      <c r="I3144" s="3">
        <v>82497035</v>
      </c>
    </row>
    <row r="3145" spans="1:9" x14ac:dyDescent="0.2">
      <c r="A3145" s="5">
        <v>3175</v>
      </c>
      <c r="B3145" s="7">
        <v>2</v>
      </c>
      <c r="C3145" s="5">
        <v>8</v>
      </c>
      <c r="D3145" s="5">
        <v>1985</v>
      </c>
      <c r="E3145" s="4">
        <v>31261</v>
      </c>
      <c r="F3145" t="s">
        <v>3110</v>
      </c>
      <c r="G3145" s="3">
        <v>12000000</v>
      </c>
      <c r="H3145" s="3">
        <v>65532576</v>
      </c>
      <c r="I3145" s="3">
        <v>65532576</v>
      </c>
    </row>
    <row r="3146" spans="1:9" x14ac:dyDescent="0.2">
      <c r="A3146" s="5">
        <v>3176</v>
      </c>
      <c r="B3146" s="7">
        <v>8</v>
      </c>
      <c r="C3146" s="5">
        <v>11</v>
      </c>
      <c r="D3146" s="5">
        <v>2006</v>
      </c>
      <c r="E3146" s="4">
        <v>39029</v>
      </c>
      <c r="F3146" t="s">
        <v>3111</v>
      </c>
      <c r="G3146" s="3">
        <v>12000000</v>
      </c>
      <c r="H3146" s="3">
        <v>65328121</v>
      </c>
      <c r="I3146" s="3">
        <v>110989157</v>
      </c>
    </row>
    <row r="3147" spans="1:9" x14ac:dyDescent="0.2">
      <c r="A3147" s="5">
        <v>3177</v>
      </c>
      <c r="B3147" s="7">
        <v>2</v>
      </c>
      <c r="C3147" s="5">
        <v>3</v>
      </c>
      <c r="D3147" s="5">
        <v>2012</v>
      </c>
      <c r="E3147" s="4">
        <v>40970</v>
      </c>
      <c r="F3147" t="s">
        <v>3112</v>
      </c>
      <c r="G3147" s="3">
        <v>12000000</v>
      </c>
      <c r="H3147" s="3">
        <v>64575175</v>
      </c>
      <c r="I3147" s="3">
        <v>123681790</v>
      </c>
    </row>
    <row r="3148" spans="1:9" x14ac:dyDescent="0.2">
      <c r="A3148" s="5">
        <v>3178</v>
      </c>
      <c r="B3148" s="7">
        <v>12</v>
      </c>
      <c r="C3148" s="5">
        <v>20</v>
      </c>
      <c r="D3148" s="5">
        <v>1996</v>
      </c>
      <c r="E3148" s="4">
        <v>35654</v>
      </c>
      <c r="F3148" t="s">
        <v>3113</v>
      </c>
      <c r="G3148" s="3">
        <v>12000000</v>
      </c>
      <c r="H3148" s="3">
        <v>63118386</v>
      </c>
      <c r="I3148" s="3">
        <v>63118386</v>
      </c>
    </row>
    <row r="3149" spans="1:9" x14ac:dyDescent="0.2">
      <c r="A3149" s="5">
        <v>3179</v>
      </c>
      <c r="B3149" s="7">
        <v>1</v>
      </c>
      <c r="C3149" s="5">
        <v>1</v>
      </c>
      <c r="D3149" s="5">
        <v>1970</v>
      </c>
      <c r="E3149" s="4">
        <v>25569</v>
      </c>
      <c r="F3149" t="s">
        <v>3114</v>
      </c>
      <c r="G3149" s="3">
        <v>12000000</v>
      </c>
      <c r="H3149" s="3">
        <v>62500000</v>
      </c>
      <c r="I3149" s="3">
        <v>62500000</v>
      </c>
    </row>
    <row r="3150" spans="1:9" x14ac:dyDescent="0.2">
      <c r="A3150" s="5">
        <v>3180</v>
      </c>
      <c r="B3150" s="7">
        <v>3</v>
      </c>
      <c r="C3150" s="5">
        <v>2</v>
      </c>
      <c r="D3150" s="5">
        <v>2012</v>
      </c>
      <c r="E3150" s="4">
        <v>40942</v>
      </c>
      <c r="F3150" t="s">
        <v>3115</v>
      </c>
      <c r="G3150" s="3">
        <v>12000000</v>
      </c>
      <c r="H3150" s="3">
        <v>54731865</v>
      </c>
      <c r="I3150" s="3">
        <v>103028188</v>
      </c>
    </row>
    <row r="3151" spans="1:9" x14ac:dyDescent="0.2">
      <c r="A3151" s="5">
        <v>3181</v>
      </c>
      <c r="B3151" s="7">
        <v>11</v>
      </c>
      <c r="C3151" s="5">
        <v>25</v>
      </c>
      <c r="D3151" s="5">
        <v>2016</v>
      </c>
      <c r="E3151" s="4">
        <v>43111</v>
      </c>
      <c r="F3151" t="s">
        <v>3116</v>
      </c>
      <c r="G3151" s="3">
        <v>12000000</v>
      </c>
      <c r="H3151" s="3">
        <v>51728731</v>
      </c>
      <c r="I3151" s="3">
        <v>145712310</v>
      </c>
    </row>
    <row r="3152" spans="1:9" x14ac:dyDescent="0.2">
      <c r="A3152" s="5">
        <v>3182</v>
      </c>
      <c r="B3152" s="7">
        <v>12</v>
      </c>
      <c r="C3152" s="5">
        <v>25</v>
      </c>
      <c r="D3152" s="5">
        <v>1997</v>
      </c>
      <c r="E3152" s="4">
        <v>36172</v>
      </c>
      <c r="F3152" t="s">
        <v>3117</v>
      </c>
      <c r="G3152" s="3">
        <v>12000000</v>
      </c>
      <c r="H3152" s="3">
        <v>39673162</v>
      </c>
      <c r="I3152" s="3">
        <v>74727492</v>
      </c>
    </row>
    <row r="3153" spans="1:9" x14ac:dyDescent="0.2">
      <c r="A3153" s="5">
        <v>3183</v>
      </c>
      <c r="B3153" s="7">
        <v>11</v>
      </c>
      <c r="C3153" s="5">
        <v>18</v>
      </c>
      <c r="D3153" s="5">
        <v>1983</v>
      </c>
      <c r="E3153" s="4">
        <v>30844</v>
      </c>
      <c r="F3153" t="s">
        <v>3118</v>
      </c>
      <c r="G3153" s="3">
        <v>12000000</v>
      </c>
      <c r="H3153" s="3">
        <v>39012241</v>
      </c>
      <c r="I3153" s="3">
        <v>39012241</v>
      </c>
    </row>
    <row r="3154" spans="1:9" x14ac:dyDescent="0.2">
      <c r="A3154" s="5">
        <v>3184</v>
      </c>
      <c r="B3154" s="7">
        <v>4</v>
      </c>
      <c r="C3154" s="5">
        <v>25</v>
      </c>
      <c r="D3154" s="5">
        <v>2008</v>
      </c>
      <c r="E3154" s="4">
        <v>40182</v>
      </c>
      <c r="F3154" t="s">
        <v>3119</v>
      </c>
      <c r="G3154" s="3">
        <v>12000000</v>
      </c>
      <c r="H3154" s="3">
        <v>38108728</v>
      </c>
      <c r="I3154" s="3">
        <v>43353117</v>
      </c>
    </row>
    <row r="3155" spans="1:9" x14ac:dyDescent="0.2">
      <c r="A3155" s="5">
        <v>3185</v>
      </c>
      <c r="B3155" s="7">
        <v>11</v>
      </c>
      <c r="C3155" s="5">
        <v>22</v>
      </c>
      <c r="D3155" s="5">
        <v>2013</v>
      </c>
      <c r="E3155" s="4">
        <v>41923</v>
      </c>
      <c r="F3155" t="s">
        <v>3120</v>
      </c>
      <c r="G3155" s="3">
        <v>12000000</v>
      </c>
      <c r="H3155" s="3">
        <v>37709979</v>
      </c>
      <c r="I3155" s="3">
        <v>98963392</v>
      </c>
    </row>
    <row r="3156" spans="1:9" x14ac:dyDescent="0.2">
      <c r="A3156" s="5">
        <v>3186</v>
      </c>
      <c r="B3156" s="7">
        <v>11</v>
      </c>
      <c r="C3156" s="5">
        <v>6</v>
      </c>
      <c r="D3156" s="5">
        <v>1981</v>
      </c>
      <c r="E3156" s="4">
        <v>29748</v>
      </c>
      <c r="F3156" t="s">
        <v>3121</v>
      </c>
      <c r="G3156" s="3">
        <v>12000000</v>
      </c>
      <c r="H3156" s="3">
        <v>37400000</v>
      </c>
      <c r="I3156" s="3">
        <v>37400000</v>
      </c>
    </row>
    <row r="3157" spans="1:9" x14ac:dyDescent="0.2">
      <c r="A3157" s="5">
        <v>3187</v>
      </c>
      <c r="B3157" s="7">
        <v>2</v>
      </c>
      <c r="C3157" s="5">
        <v>15</v>
      </c>
      <c r="D3157" s="5">
        <v>2002</v>
      </c>
      <c r="E3157" s="4">
        <v>37682</v>
      </c>
      <c r="F3157" t="s">
        <v>3122</v>
      </c>
      <c r="G3157" s="3">
        <v>12000000</v>
      </c>
      <c r="H3157" s="3">
        <v>37188667</v>
      </c>
      <c r="I3157" s="3">
        <v>57000000</v>
      </c>
    </row>
    <row r="3158" spans="1:9" x14ac:dyDescent="0.2">
      <c r="A3158" s="5">
        <v>3188</v>
      </c>
      <c r="B3158" s="7">
        <v>7</v>
      </c>
      <c r="C3158" s="5">
        <v>24</v>
      </c>
      <c r="D3158" s="5">
        <v>2015</v>
      </c>
      <c r="E3158" s="4">
        <v>42711</v>
      </c>
      <c r="F3158" t="s">
        <v>3123</v>
      </c>
      <c r="G3158" s="3">
        <v>12000000</v>
      </c>
      <c r="H3158" s="3">
        <v>32000304</v>
      </c>
      <c r="I3158" s="3">
        <v>85512300</v>
      </c>
    </row>
    <row r="3159" spans="1:9" x14ac:dyDescent="0.2">
      <c r="A3159" s="5">
        <v>3189</v>
      </c>
      <c r="B3159" s="7">
        <v>10</v>
      </c>
      <c r="C3159" s="5">
        <v>10</v>
      </c>
      <c r="D3159" s="5">
        <v>2008</v>
      </c>
      <c r="E3159" s="4">
        <v>39731</v>
      </c>
      <c r="F3159" t="s">
        <v>3124</v>
      </c>
      <c r="G3159" s="3">
        <v>12000000</v>
      </c>
      <c r="H3159" s="3">
        <v>31691811</v>
      </c>
      <c r="I3159" s="3">
        <v>41924774</v>
      </c>
    </row>
    <row r="3160" spans="1:9" x14ac:dyDescent="0.2">
      <c r="A3160" s="5">
        <v>3190</v>
      </c>
      <c r="B3160" s="7">
        <v>8</v>
      </c>
      <c r="C3160" s="5">
        <v>21</v>
      </c>
      <c r="D3160" s="5">
        <v>2002</v>
      </c>
      <c r="E3160" s="4">
        <v>37872</v>
      </c>
      <c r="F3160" t="s">
        <v>3125</v>
      </c>
      <c r="G3160" s="3">
        <v>12000000</v>
      </c>
      <c r="H3160" s="3">
        <v>31597131</v>
      </c>
      <c r="I3160" s="3">
        <v>52223306</v>
      </c>
    </row>
    <row r="3161" spans="1:9" x14ac:dyDescent="0.2">
      <c r="A3161" s="5">
        <v>3191</v>
      </c>
      <c r="B3161" s="7">
        <v>2</v>
      </c>
      <c r="C3161" s="5">
        <v>1</v>
      </c>
      <c r="D3161" s="5">
        <v>2008</v>
      </c>
      <c r="E3161" s="4">
        <v>39449</v>
      </c>
      <c r="F3161" t="s">
        <v>3126</v>
      </c>
      <c r="G3161" s="3">
        <v>12000000</v>
      </c>
      <c r="H3161" s="3">
        <v>31418697</v>
      </c>
      <c r="I3161" s="3">
        <v>57577765</v>
      </c>
    </row>
    <row r="3162" spans="1:9" x14ac:dyDescent="0.2">
      <c r="A3162" s="5">
        <v>3192</v>
      </c>
      <c r="B3162" s="7">
        <v>4</v>
      </c>
      <c r="C3162" s="5">
        <v>7</v>
      </c>
      <c r="D3162" s="5">
        <v>2004</v>
      </c>
      <c r="E3162" s="4">
        <v>38172</v>
      </c>
      <c r="F3162" t="s">
        <v>3127</v>
      </c>
      <c r="G3162" s="3">
        <v>12000000</v>
      </c>
      <c r="H3162" s="3">
        <v>31203964</v>
      </c>
      <c r="I3162" s="3">
        <v>31286759</v>
      </c>
    </row>
    <row r="3163" spans="1:9" x14ac:dyDescent="0.2">
      <c r="A3163" s="5">
        <v>3193</v>
      </c>
      <c r="B3163" s="7">
        <v>12</v>
      </c>
      <c r="C3163" s="5">
        <v>21</v>
      </c>
      <c r="D3163" s="5">
        <v>2001</v>
      </c>
      <c r="E3163" s="4">
        <v>37511</v>
      </c>
      <c r="F3163" t="s">
        <v>3128</v>
      </c>
      <c r="G3163" s="3">
        <v>12000000</v>
      </c>
      <c r="H3163" s="3">
        <v>31155435</v>
      </c>
      <c r="I3163" s="3">
        <v>31222395</v>
      </c>
    </row>
    <row r="3164" spans="1:9" x14ac:dyDescent="0.2">
      <c r="A3164" s="5">
        <v>3194</v>
      </c>
      <c r="B3164" s="7">
        <v>10</v>
      </c>
      <c r="C3164" s="5">
        <v>7</v>
      </c>
      <c r="D3164" s="5">
        <v>1960</v>
      </c>
      <c r="E3164" s="4">
        <v>22107</v>
      </c>
      <c r="F3164" t="s">
        <v>3129</v>
      </c>
      <c r="G3164" s="3">
        <v>12000000</v>
      </c>
      <c r="H3164" s="3">
        <v>30000000</v>
      </c>
      <c r="I3164" s="3">
        <v>60000000</v>
      </c>
    </row>
    <row r="3165" spans="1:9" x14ac:dyDescent="0.2">
      <c r="A3165" s="5">
        <v>3195</v>
      </c>
      <c r="B3165" s="7">
        <v>9</v>
      </c>
      <c r="C3165" s="5">
        <v>1</v>
      </c>
      <c r="D3165" s="5">
        <v>2006</v>
      </c>
      <c r="E3165" s="4">
        <v>38726</v>
      </c>
      <c r="F3165" t="s">
        <v>3130</v>
      </c>
      <c r="G3165" s="3">
        <v>12000000</v>
      </c>
      <c r="H3165" s="3">
        <v>27838408</v>
      </c>
      <c r="I3165" s="3">
        <v>43924923</v>
      </c>
    </row>
    <row r="3166" spans="1:9" x14ac:dyDescent="0.2">
      <c r="A3166" s="5">
        <v>3196</v>
      </c>
      <c r="B3166" s="7">
        <v>12</v>
      </c>
      <c r="C3166" s="5">
        <v>11</v>
      </c>
      <c r="D3166" s="5">
        <v>1992</v>
      </c>
      <c r="E3166" s="4">
        <v>33920</v>
      </c>
      <c r="F3166" t="s">
        <v>3131</v>
      </c>
      <c r="G3166" s="3">
        <v>12000000</v>
      </c>
      <c r="H3166" s="3">
        <v>27281507</v>
      </c>
      <c r="I3166" s="3">
        <v>27281507</v>
      </c>
    </row>
    <row r="3167" spans="1:9" x14ac:dyDescent="0.2">
      <c r="A3167" s="5">
        <v>3197</v>
      </c>
      <c r="B3167" s="7">
        <v>8</v>
      </c>
      <c r="C3167" s="5">
        <v>12</v>
      </c>
      <c r="D3167" s="5">
        <v>2016</v>
      </c>
      <c r="E3167" s="4">
        <v>42712</v>
      </c>
      <c r="F3167" t="s">
        <v>3132</v>
      </c>
      <c r="G3167" s="3">
        <v>12000000</v>
      </c>
      <c r="H3167" s="3">
        <v>27007844</v>
      </c>
      <c r="I3167" s="3">
        <v>37584304</v>
      </c>
    </row>
    <row r="3168" spans="1:9" x14ac:dyDescent="0.2">
      <c r="A3168" s="5">
        <v>3198</v>
      </c>
      <c r="B3168" s="7">
        <v>10</v>
      </c>
      <c r="C3168" s="5">
        <v>25</v>
      </c>
      <c r="D3168" s="5">
        <v>2002</v>
      </c>
      <c r="E3168" s="4">
        <v>37996</v>
      </c>
      <c r="F3168" t="s">
        <v>3133</v>
      </c>
      <c r="G3168" s="3">
        <v>12000000</v>
      </c>
      <c r="H3168" s="3">
        <v>25885000</v>
      </c>
      <c r="I3168" s="3">
        <v>56131239</v>
      </c>
    </row>
    <row r="3169" spans="1:9" x14ac:dyDescent="0.2">
      <c r="A3169" s="5">
        <v>3199</v>
      </c>
      <c r="B3169" s="7">
        <v>7</v>
      </c>
      <c r="C3169" s="5">
        <v>5</v>
      </c>
      <c r="D3169" s="5">
        <v>2012</v>
      </c>
      <c r="E3169" s="4">
        <v>41036</v>
      </c>
      <c r="F3169" t="s">
        <v>3134</v>
      </c>
      <c r="G3169" s="3">
        <v>12000000</v>
      </c>
      <c r="H3169" s="3">
        <v>25326071</v>
      </c>
      <c r="I3169" s="3">
        <v>32700439</v>
      </c>
    </row>
    <row r="3170" spans="1:9" x14ac:dyDescent="0.2">
      <c r="A3170" s="5">
        <v>3200</v>
      </c>
      <c r="B3170" s="7">
        <v>12</v>
      </c>
      <c r="C3170" s="5">
        <v>12</v>
      </c>
      <c r="D3170" s="5">
        <v>2014</v>
      </c>
      <c r="E3170" s="4">
        <v>41985</v>
      </c>
      <c r="F3170" t="s">
        <v>3135</v>
      </c>
      <c r="G3170" s="3">
        <v>12000000</v>
      </c>
      <c r="H3170" s="3">
        <v>25317379</v>
      </c>
      <c r="I3170" s="3">
        <v>25514848</v>
      </c>
    </row>
    <row r="3171" spans="1:9" x14ac:dyDescent="0.2">
      <c r="A3171" s="5">
        <v>3201</v>
      </c>
      <c r="B3171" s="7">
        <v>9</v>
      </c>
      <c r="C3171" s="5">
        <v>11</v>
      </c>
      <c r="D3171" s="5">
        <v>1998</v>
      </c>
      <c r="E3171" s="4">
        <v>36108</v>
      </c>
      <c r="F3171" t="s">
        <v>3136</v>
      </c>
      <c r="G3171" s="3">
        <v>12000000</v>
      </c>
      <c r="H3171" s="3">
        <v>22921898</v>
      </c>
      <c r="I3171" s="3">
        <v>22921898</v>
      </c>
    </row>
    <row r="3172" spans="1:9" x14ac:dyDescent="0.2">
      <c r="A3172" s="5">
        <v>3202</v>
      </c>
      <c r="B3172" s="7">
        <v>4</v>
      </c>
      <c r="C3172" s="5">
        <v>28</v>
      </c>
      <c r="D3172" s="5">
        <v>1967</v>
      </c>
      <c r="E3172" s="4">
        <v>25297</v>
      </c>
      <c r="F3172" t="s">
        <v>322</v>
      </c>
      <c r="G3172" s="3">
        <v>12000000</v>
      </c>
      <c r="H3172" s="3">
        <v>22744718</v>
      </c>
      <c r="I3172" s="3">
        <v>41744718</v>
      </c>
    </row>
    <row r="3173" spans="1:9" x14ac:dyDescent="0.2">
      <c r="A3173" s="5">
        <v>3203</v>
      </c>
      <c r="B3173" s="7">
        <v>6</v>
      </c>
      <c r="C3173" s="5">
        <v>15</v>
      </c>
      <c r="D3173" s="5">
        <v>1979</v>
      </c>
      <c r="E3173" s="4">
        <v>29286</v>
      </c>
      <c r="F3173" t="s">
        <v>3137</v>
      </c>
      <c r="G3173" s="3">
        <v>12000000</v>
      </c>
      <c r="H3173" s="3">
        <v>22673340</v>
      </c>
      <c r="I3173" s="3">
        <v>22673340</v>
      </c>
    </row>
    <row r="3174" spans="1:9" x14ac:dyDescent="0.2">
      <c r="A3174" s="5">
        <v>3204</v>
      </c>
      <c r="B3174" s="7">
        <v>1</v>
      </c>
      <c r="C3174" s="5">
        <v>30</v>
      </c>
      <c r="D3174" s="5">
        <v>2015</v>
      </c>
      <c r="E3174" s="4">
        <v>42887</v>
      </c>
      <c r="F3174" t="s">
        <v>3138</v>
      </c>
      <c r="G3174" s="3">
        <v>12000000</v>
      </c>
      <c r="H3174" s="3">
        <v>22348241</v>
      </c>
      <c r="I3174" s="3">
        <v>32909437</v>
      </c>
    </row>
    <row r="3175" spans="1:9" x14ac:dyDescent="0.2">
      <c r="A3175" s="5">
        <v>3205</v>
      </c>
      <c r="B3175" s="7">
        <v>5</v>
      </c>
      <c r="C3175" s="5">
        <v>14</v>
      </c>
      <c r="D3175" s="5">
        <v>2010</v>
      </c>
      <c r="E3175" s="4">
        <v>40579</v>
      </c>
      <c r="F3175" t="s">
        <v>3139</v>
      </c>
      <c r="G3175" s="3">
        <v>12000000</v>
      </c>
      <c r="H3175" s="3">
        <v>21540363</v>
      </c>
      <c r="I3175" s="3">
        <v>21867665</v>
      </c>
    </row>
    <row r="3176" spans="1:9" x14ac:dyDescent="0.2">
      <c r="A3176" s="5">
        <v>3206</v>
      </c>
      <c r="B3176" s="7">
        <v>9</v>
      </c>
      <c r="C3176" s="5">
        <v>10</v>
      </c>
      <c r="D3176" s="5">
        <v>1999</v>
      </c>
      <c r="E3176" s="4">
        <v>36442</v>
      </c>
      <c r="F3176" t="s">
        <v>3140</v>
      </c>
      <c r="G3176" s="3">
        <v>12000000</v>
      </c>
      <c r="H3176" s="3">
        <v>21133087</v>
      </c>
      <c r="I3176" s="3">
        <v>21133087</v>
      </c>
    </row>
    <row r="3177" spans="1:9" x14ac:dyDescent="0.2">
      <c r="A3177" s="5">
        <v>3207</v>
      </c>
      <c r="B3177" s="7">
        <v>1</v>
      </c>
      <c r="C3177" s="5">
        <v>13</v>
      </c>
      <c r="D3177" s="5">
        <v>1995</v>
      </c>
      <c r="E3177" s="4">
        <v>35065</v>
      </c>
      <c r="F3177" t="s">
        <v>3141</v>
      </c>
      <c r="G3177" s="3">
        <v>12000000</v>
      </c>
      <c r="H3177" s="3">
        <v>21089146</v>
      </c>
      <c r="I3177" s="3">
        <v>21089146</v>
      </c>
    </row>
    <row r="3178" spans="1:9" x14ac:dyDescent="0.2">
      <c r="A3178" s="5">
        <v>3208</v>
      </c>
      <c r="B3178" s="7">
        <v>1</v>
      </c>
      <c r="C3178" s="5">
        <v>1</v>
      </c>
      <c r="D3178" s="5">
        <v>1978</v>
      </c>
      <c r="E3178" s="4">
        <v>28491</v>
      </c>
      <c r="F3178" t="s">
        <v>3142</v>
      </c>
      <c r="G3178" s="3">
        <v>12000000</v>
      </c>
      <c r="H3178" s="3">
        <v>19000000</v>
      </c>
      <c r="I3178" s="3">
        <v>19000000</v>
      </c>
    </row>
    <row r="3179" spans="1:9" x14ac:dyDescent="0.2">
      <c r="A3179" s="5">
        <v>3209</v>
      </c>
      <c r="B3179" s="7">
        <v>3</v>
      </c>
      <c r="C3179" s="5">
        <v>11</v>
      </c>
      <c r="D3179" s="5">
        <v>2005</v>
      </c>
      <c r="E3179" s="4">
        <v>38659</v>
      </c>
      <c r="F3179" t="s">
        <v>3143</v>
      </c>
      <c r="G3179" s="3">
        <v>12000000</v>
      </c>
      <c r="H3179" s="3">
        <v>18761993</v>
      </c>
      <c r="I3179" s="3">
        <v>28915761</v>
      </c>
    </row>
    <row r="3180" spans="1:9" x14ac:dyDescent="0.2">
      <c r="A3180" s="5">
        <v>3210</v>
      </c>
      <c r="B3180" s="7">
        <v>3</v>
      </c>
      <c r="C3180" s="5">
        <v>3</v>
      </c>
      <c r="D3180" s="5">
        <v>2006</v>
      </c>
      <c r="E3180" s="4">
        <v>38779</v>
      </c>
      <c r="F3180" t="s">
        <v>3144</v>
      </c>
      <c r="G3180" s="3">
        <v>12000000</v>
      </c>
      <c r="H3180" s="3">
        <v>18597342</v>
      </c>
      <c r="I3180" s="3">
        <v>22978953</v>
      </c>
    </row>
    <row r="3181" spans="1:9" x14ac:dyDescent="0.2">
      <c r="A3181" s="5">
        <v>3211</v>
      </c>
      <c r="B3181" s="7">
        <v>11</v>
      </c>
      <c r="C3181" s="5">
        <v>15</v>
      </c>
      <c r="D3181" s="5">
        <v>2013</v>
      </c>
      <c r="E3181" s="4">
        <v>41709</v>
      </c>
      <c r="F3181" t="s">
        <v>3145</v>
      </c>
      <c r="G3181" s="3">
        <v>12000000</v>
      </c>
      <c r="H3181" s="3">
        <v>17654912</v>
      </c>
      <c r="I3181" s="3">
        <v>24761360</v>
      </c>
    </row>
    <row r="3182" spans="1:9" x14ac:dyDescent="0.2">
      <c r="A3182" s="5">
        <v>3212</v>
      </c>
      <c r="B3182" s="7">
        <v>1</v>
      </c>
      <c r="C3182" s="5">
        <v>9</v>
      </c>
      <c r="D3182" s="5">
        <v>2004</v>
      </c>
      <c r="E3182" s="4">
        <v>38231</v>
      </c>
      <c r="F3182" t="s">
        <v>3146</v>
      </c>
      <c r="G3182" s="3">
        <v>12000000</v>
      </c>
      <c r="H3182" s="3">
        <v>17321573</v>
      </c>
      <c r="I3182" s="3">
        <v>17322212</v>
      </c>
    </row>
    <row r="3183" spans="1:9" x14ac:dyDescent="0.2">
      <c r="A3183" s="5">
        <v>3213</v>
      </c>
      <c r="B3183" s="7">
        <v>10</v>
      </c>
      <c r="C3183" s="5">
        <v>5</v>
      </c>
      <c r="D3183" s="5">
        <v>2001</v>
      </c>
      <c r="E3183" s="4">
        <v>37021</v>
      </c>
      <c r="F3183" t="s">
        <v>3147</v>
      </c>
      <c r="G3183" s="3">
        <v>12000000</v>
      </c>
      <c r="H3183" s="3">
        <v>17292381</v>
      </c>
      <c r="I3183" s="3">
        <v>17292381</v>
      </c>
    </row>
    <row r="3184" spans="1:9" x14ac:dyDescent="0.2">
      <c r="A3184" s="5">
        <v>3214</v>
      </c>
      <c r="B3184" s="7">
        <v>12</v>
      </c>
      <c r="C3184" s="5">
        <v>9</v>
      </c>
      <c r="D3184" s="5">
        <v>2011</v>
      </c>
      <c r="E3184" s="4">
        <v>40798</v>
      </c>
      <c r="F3184" t="s">
        <v>3148</v>
      </c>
      <c r="G3184" s="3">
        <v>12000000</v>
      </c>
      <c r="H3184" s="3">
        <v>16311571</v>
      </c>
      <c r="I3184" s="3">
        <v>22750356</v>
      </c>
    </row>
    <row r="3185" spans="1:9" x14ac:dyDescent="0.2">
      <c r="A3185" s="5">
        <v>3215</v>
      </c>
      <c r="B3185" s="7">
        <v>11</v>
      </c>
      <c r="C3185" s="5">
        <v>1</v>
      </c>
      <c r="D3185" s="5">
        <v>2013</v>
      </c>
      <c r="E3185" s="4">
        <v>41285</v>
      </c>
      <c r="F3185" t="s">
        <v>3149</v>
      </c>
      <c r="G3185" s="3">
        <v>12000000</v>
      </c>
      <c r="H3185" s="3">
        <v>15323921</v>
      </c>
      <c r="I3185" s="3">
        <v>89309178</v>
      </c>
    </row>
    <row r="3186" spans="1:9" x14ac:dyDescent="0.2">
      <c r="A3186" s="5">
        <v>3216</v>
      </c>
      <c r="B3186" s="7">
        <v>7</v>
      </c>
      <c r="C3186" s="5">
        <v>14</v>
      </c>
      <c r="D3186" s="5">
        <v>2017</v>
      </c>
      <c r="E3186" s="4">
        <v>43138</v>
      </c>
      <c r="F3186" t="s">
        <v>3150</v>
      </c>
      <c r="G3186" s="3">
        <v>12000000</v>
      </c>
      <c r="H3186" s="3">
        <v>14301001</v>
      </c>
      <c r="I3186" s="3">
        <v>20743238</v>
      </c>
    </row>
    <row r="3187" spans="1:9" x14ac:dyDescent="0.2">
      <c r="A3187" s="5">
        <v>3217</v>
      </c>
      <c r="B3187" s="7">
        <v>8</v>
      </c>
      <c r="C3187" s="5">
        <v>6</v>
      </c>
      <c r="D3187" s="5">
        <v>1997</v>
      </c>
      <c r="E3187" s="4">
        <v>35589</v>
      </c>
      <c r="F3187" t="s">
        <v>3151</v>
      </c>
      <c r="G3187" s="3">
        <v>12000000</v>
      </c>
      <c r="H3187" s="3">
        <v>14010363</v>
      </c>
      <c r="I3187" s="3">
        <v>14010363</v>
      </c>
    </row>
    <row r="3188" spans="1:9" x14ac:dyDescent="0.2">
      <c r="A3188" s="5">
        <v>3218</v>
      </c>
      <c r="B3188" s="7">
        <v>10</v>
      </c>
      <c r="C3188" s="5">
        <v>30</v>
      </c>
      <c r="D3188" s="5">
        <v>1998</v>
      </c>
      <c r="E3188" s="4">
        <v>36687</v>
      </c>
      <c r="F3188" t="s">
        <v>3152</v>
      </c>
      <c r="G3188" s="3">
        <v>12000000</v>
      </c>
      <c r="H3188" s="3">
        <v>12905901</v>
      </c>
      <c r="I3188" s="3">
        <v>12905901</v>
      </c>
    </row>
    <row r="3189" spans="1:9" x14ac:dyDescent="0.2">
      <c r="A3189" s="5">
        <v>3219</v>
      </c>
      <c r="B3189" s="7">
        <v>10</v>
      </c>
      <c r="C3189" s="5">
        <v>3</v>
      </c>
      <c r="D3189" s="5">
        <v>2008</v>
      </c>
      <c r="E3189" s="4">
        <v>39517</v>
      </c>
      <c r="F3189" t="s">
        <v>3153</v>
      </c>
      <c r="G3189" s="3">
        <v>12000000</v>
      </c>
      <c r="H3189" s="3">
        <v>12796861</v>
      </c>
      <c r="I3189" s="3">
        <v>17475475</v>
      </c>
    </row>
    <row r="3190" spans="1:9" x14ac:dyDescent="0.2">
      <c r="A3190" s="5">
        <v>3220</v>
      </c>
      <c r="B3190" s="7">
        <v>3</v>
      </c>
      <c r="C3190" s="5">
        <v>20</v>
      </c>
      <c r="D3190" s="5">
        <v>1981</v>
      </c>
      <c r="E3190" s="4">
        <v>30166</v>
      </c>
      <c r="F3190" t="s">
        <v>3154</v>
      </c>
      <c r="G3190" s="3">
        <v>12000000</v>
      </c>
      <c r="H3190" s="3">
        <v>12200000</v>
      </c>
      <c r="I3190" s="3">
        <v>44200000</v>
      </c>
    </row>
    <row r="3191" spans="1:9" x14ac:dyDescent="0.2">
      <c r="A3191" s="5">
        <v>3221</v>
      </c>
      <c r="B3191" s="7">
        <v>12</v>
      </c>
      <c r="C3191" s="5">
        <v>12</v>
      </c>
      <c r="D3191" s="5">
        <v>2003</v>
      </c>
      <c r="E3191" s="4">
        <v>37967</v>
      </c>
      <c r="F3191" t="s">
        <v>3155</v>
      </c>
      <c r="G3191" s="3">
        <v>12000000</v>
      </c>
      <c r="H3191" s="3">
        <v>11634362</v>
      </c>
      <c r="I3191" s="3">
        <v>43281552</v>
      </c>
    </row>
    <row r="3192" spans="1:9" x14ac:dyDescent="0.2">
      <c r="A3192" s="5">
        <v>3222</v>
      </c>
      <c r="B3192" s="7">
        <v>2</v>
      </c>
      <c r="C3192" s="5">
        <v>10</v>
      </c>
      <c r="D3192" s="5">
        <v>1982</v>
      </c>
      <c r="E3192" s="4">
        <v>30226</v>
      </c>
      <c r="F3192" t="s">
        <v>3156</v>
      </c>
      <c r="G3192" s="3">
        <v>12000000</v>
      </c>
      <c r="H3192" s="3">
        <v>11487676</v>
      </c>
      <c r="I3192" s="3">
        <v>84970337</v>
      </c>
    </row>
    <row r="3193" spans="1:9" x14ac:dyDescent="0.2">
      <c r="A3193" s="5">
        <v>3223</v>
      </c>
      <c r="B3193" s="7">
        <v>4</v>
      </c>
      <c r="C3193" s="5">
        <v>21</v>
      </c>
      <c r="D3193" s="5">
        <v>2017</v>
      </c>
      <c r="E3193" s="4">
        <v>43347</v>
      </c>
      <c r="F3193" t="s">
        <v>2622</v>
      </c>
      <c r="G3193" s="3">
        <v>12000000</v>
      </c>
      <c r="H3193" s="3">
        <v>11368012</v>
      </c>
      <c r="I3193" s="3">
        <v>15668012</v>
      </c>
    </row>
    <row r="3194" spans="1:9" x14ac:dyDescent="0.2">
      <c r="A3194" s="5">
        <v>3224</v>
      </c>
      <c r="B3194" s="7">
        <v>12</v>
      </c>
      <c r="C3194" s="5">
        <v>3</v>
      </c>
      <c r="D3194" s="5">
        <v>2004</v>
      </c>
      <c r="E3194" s="4">
        <v>38058</v>
      </c>
      <c r="F3194" t="s">
        <v>3157</v>
      </c>
      <c r="G3194" s="3">
        <v>12000000</v>
      </c>
      <c r="H3194" s="3">
        <v>11050094</v>
      </c>
      <c r="I3194" s="3">
        <v>92863945</v>
      </c>
    </row>
    <row r="3195" spans="1:9" x14ac:dyDescent="0.2">
      <c r="A3195" s="5">
        <v>3225</v>
      </c>
      <c r="B3195" s="7">
        <v>3</v>
      </c>
      <c r="C3195" s="5">
        <v>22</v>
      </c>
      <c r="D3195" s="5">
        <v>2002</v>
      </c>
      <c r="E3195" s="4">
        <v>37897</v>
      </c>
      <c r="F3195" t="s">
        <v>3158</v>
      </c>
      <c r="G3195" s="3">
        <v>12000000</v>
      </c>
      <c r="H3195" s="3">
        <v>10198766</v>
      </c>
      <c r="I3195" s="3">
        <v>12516222</v>
      </c>
    </row>
    <row r="3196" spans="1:9" x14ac:dyDescent="0.2">
      <c r="A3196" s="5">
        <v>3226</v>
      </c>
      <c r="B3196" s="7">
        <v>12</v>
      </c>
      <c r="C3196" s="5">
        <v>5</v>
      </c>
      <c r="D3196" s="5">
        <v>2008</v>
      </c>
      <c r="E3196" s="4">
        <v>39580</v>
      </c>
      <c r="F3196" t="s">
        <v>3159</v>
      </c>
      <c r="G3196" s="3">
        <v>12000000</v>
      </c>
      <c r="H3196" s="3">
        <v>8195551</v>
      </c>
      <c r="I3196" s="3">
        <v>8942516</v>
      </c>
    </row>
    <row r="3197" spans="1:9" x14ac:dyDescent="0.2">
      <c r="A3197" s="5">
        <v>3227</v>
      </c>
      <c r="B3197" s="7">
        <v>9</v>
      </c>
      <c r="C3197" s="5">
        <v>14</v>
      </c>
      <c r="D3197" s="5">
        <v>2012</v>
      </c>
      <c r="E3197" s="4">
        <v>41314</v>
      </c>
      <c r="F3197" t="s">
        <v>3160</v>
      </c>
      <c r="G3197" s="3">
        <v>12000000</v>
      </c>
      <c r="H3197" s="3">
        <v>7919574</v>
      </c>
      <c r="I3197" s="3">
        <v>35830713</v>
      </c>
    </row>
    <row r="3198" spans="1:9" x14ac:dyDescent="0.2">
      <c r="A3198" s="5">
        <v>3228</v>
      </c>
      <c r="B3198" s="7">
        <v>10</v>
      </c>
      <c r="C3198" s="5">
        <v>24</v>
      </c>
      <c r="D3198" s="5">
        <v>1960</v>
      </c>
      <c r="E3198" s="4">
        <v>22625</v>
      </c>
      <c r="F3198" t="s">
        <v>392</v>
      </c>
      <c r="G3198" s="3">
        <v>12000000</v>
      </c>
      <c r="H3198" s="3">
        <v>7900000</v>
      </c>
      <c r="I3198" s="3">
        <v>7900000</v>
      </c>
    </row>
    <row r="3199" spans="1:9" x14ac:dyDescent="0.2">
      <c r="A3199" s="5">
        <v>3229</v>
      </c>
      <c r="B3199" s="7">
        <v>5</v>
      </c>
      <c r="C3199" s="5">
        <v>12</v>
      </c>
      <c r="D3199" s="5">
        <v>2000</v>
      </c>
      <c r="E3199" s="4">
        <v>36865</v>
      </c>
      <c r="F3199" t="s">
        <v>3161</v>
      </c>
      <c r="G3199" s="3">
        <v>12000000</v>
      </c>
      <c r="H3199" s="3">
        <v>6982680</v>
      </c>
      <c r="I3199" s="3">
        <v>6982680</v>
      </c>
    </row>
    <row r="3200" spans="1:9" x14ac:dyDescent="0.2">
      <c r="A3200" s="5">
        <v>3230</v>
      </c>
      <c r="B3200" s="7">
        <v>10</v>
      </c>
      <c r="C3200" s="5">
        <v>20</v>
      </c>
      <c r="D3200" s="5">
        <v>2006</v>
      </c>
      <c r="E3200" s="4">
        <v>39304</v>
      </c>
      <c r="F3200" t="s">
        <v>3162</v>
      </c>
      <c r="G3200" s="3">
        <v>12000000</v>
      </c>
      <c r="H3200" s="3">
        <v>6860000</v>
      </c>
      <c r="I3200" s="3">
        <v>8706701</v>
      </c>
    </row>
    <row r="3201" spans="1:9" x14ac:dyDescent="0.2">
      <c r="A3201" s="5">
        <v>3231</v>
      </c>
      <c r="B3201" s="7">
        <v>9</v>
      </c>
      <c r="C3201" s="5">
        <v>3</v>
      </c>
      <c r="D3201" s="5">
        <v>1993</v>
      </c>
      <c r="E3201" s="4">
        <v>34037</v>
      </c>
      <c r="F3201" t="s">
        <v>3163</v>
      </c>
      <c r="G3201" s="3">
        <v>12000000</v>
      </c>
      <c r="H3201" s="3">
        <v>6730578</v>
      </c>
      <c r="I3201" s="3">
        <v>46730578</v>
      </c>
    </row>
    <row r="3202" spans="1:9" x14ac:dyDescent="0.2">
      <c r="A3202" s="5">
        <v>3233</v>
      </c>
      <c r="B3202" s="7">
        <v>6</v>
      </c>
      <c r="C3202" s="5">
        <v>1</v>
      </c>
      <c r="D3202" s="5">
        <v>2012</v>
      </c>
      <c r="E3202" s="4">
        <v>40914</v>
      </c>
      <c r="F3202" t="s">
        <v>3164</v>
      </c>
      <c r="G3202" s="3">
        <v>12000000</v>
      </c>
      <c r="H3202" s="3">
        <v>5669081</v>
      </c>
      <c r="I3202" s="3">
        <v>10026255</v>
      </c>
    </row>
    <row r="3203" spans="1:9" x14ac:dyDescent="0.2">
      <c r="A3203" s="5">
        <v>3234</v>
      </c>
      <c r="B3203" s="7">
        <v>11</v>
      </c>
      <c r="C3203" s="5">
        <v>17</v>
      </c>
      <c r="D3203" s="5">
        <v>2006</v>
      </c>
      <c r="E3203" s="4">
        <v>39213</v>
      </c>
      <c r="F3203" t="s">
        <v>3165</v>
      </c>
      <c r="G3203" s="3">
        <v>12000000</v>
      </c>
      <c r="H3203" s="3">
        <v>5549923</v>
      </c>
      <c r="I3203" s="3">
        <v>5549923</v>
      </c>
    </row>
    <row r="3204" spans="1:9" x14ac:dyDescent="0.2">
      <c r="A3204" s="5">
        <v>3235</v>
      </c>
      <c r="B3204" s="7">
        <v>11</v>
      </c>
      <c r="C3204" s="5">
        <v>20</v>
      </c>
      <c r="D3204" s="5">
        <v>1998</v>
      </c>
      <c r="E3204" s="4">
        <v>36383</v>
      </c>
      <c r="F3204" t="s">
        <v>3166</v>
      </c>
      <c r="G3204" s="3">
        <v>12000000</v>
      </c>
      <c r="H3204" s="3">
        <v>5078660</v>
      </c>
      <c r="I3204" s="3">
        <v>6200000</v>
      </c>
    </row>
    <row r="3205" spans="1:9" x14ac:dyDescent="0.2">
      <c r="A3205" s="5">
        <v>3236</v>
      </c>
      <c r="B3205" s="7">
        <v>6</v>
      </c>
      <c r="C3205" s="5">
        <v>20</v>
      </c>
      <c r="D3205" s="5">
        <v>2003</v>
      </c>
      <c r="E3205" s="4">
        <v>38205</v>
      </c>
      <c r="F3205" t="s">
        <v>3167</v>
      </c>
      <c r="G3205" s="3">
        <v>12000000</v>
      </c>
      <c r="H3205" s="3">
        <v>4922166</v>
      </c>
      <c r="I3205" s="3">
        <v>4922166</v>
      </c>
    </row>
    <row r="3206" spans="1:9" x14ac:dyDescent="0.2">
      <c r="A3206" s="5">
        <v>3237</v>
      </c>
      <c r="B3206" s="7">
        <v>6</v>
      </c>
      <c r="C3206" s="5">
        <v>6</v>
      </c>
      <c r="D3206" s="5">
        <v>1986</v>
      </c>
      <c r="E3206" s="4">
        <v>31569</v>
      </c>
      <c r="F3206" t="s">
        <v>3168</v>
      </c>
      <c r="G3206" s="3">
        <v>12000000</v>
      </c>
      <c r="H3206" s="3">
        <v>4884663</v>
      </c>
      <c r="I3206" s="3">
        <v>4984663</v>
      </c>
    </row>
    <row r="3207" spans="1:9" x14ac:dyDescent="0.2">
      <c r="A3207" s="5">
        <v>3238</v>
      </c>
      <c r="B3207" s="7">
        <v>3</v>
      </c>
      <c r="C3207" s="5">
        <v>22</v>
      </c>
      <c r="D3207" s="5">
        <v>1996</v>
      </c>
      <c r="E3207" s="4">
        <v>35706</v>
      </c>
      <c r="F3207" t="s">
        <v>3169</v>
      </c>
      <c r="G3207" s="3">
        <v>12000000</v>
      </c>
      <c r="H3207" s="3">
        <v>4880941</v>
      </c>
      <c r="I3207" s="3">
        <v>4880941</v>
      </c>
    </row>
    <row r="3208" spans="1:9" x14ac:dyDescent="0.2">
      <c r="A3208" s="5">
        <v>3239</v>
      </c>
      <c r="B3208" s="7">
        <v>10</v>
      </c>
      <c r="C3208" s="5">
        <v>22</v>
      </c>
      <c r="D3208" s="5">
        <v>2003</v>
      </c>
      <c r="E3208" s="4">
        <v>38270</v>
      </c>
      <c r="F3208" t="s">
        <v>3170</v>
      </c>
      <c r="G3208" s="3">
        <v>12000000</v>
      </c>
      <c r="H3208" s="3">
        <v>4717455</v>
      </c>
      <c r="I3208" s="3">
        <v>23693646</v>
      </c>
    </row>
    <row r="3209" spans="1:9" x14ac:dyDescent="0.2">
      <c r="A3209" s="5">
        <v>3240</v>
      </c>
      <c r="B3209" s="7">
        <v>2</v>
      </c>
      <c r="C3209" s="5">
        <v>22</v>
      </c>
      <c r="D3209" s="5">
        <v>2008</v>
      </c>
      <c r="E3209" s="4">
        <v>40088</v>
      </c>
      <c r="F3209" t="s">
        <v>3171</v>
      </c>
      <c r="G3209" s="3">
        <v>12000000</v>
      </c>
      <c r="H3209" s="3">
        <v>3950294</v>
      </c>
      <c r="I3209" s="3">
        <v>5295909</v>
      </c>
    </row>
    <row r="3210" spans="1:9" x14ac:dyDescent="0.2">
      <c r="A3210" s="5">
        <v>3241</v>
      </c>
      <c r="B3210" s="7">
        <v>2</v>
      </c>
      <c r="C3210" s="5">
        <v>13</v>
      </c>
      <c r="D3210" s="5">
        <v>2009</v>
      </c>
      <c r="E3210" s="4">
        <v>40180</v>
      </c>
      <c r="F3210" t="s">
        <v>3172</v>
      </c>
      <c r="G3210" s="3">
        <v>12000000</v>
      </c>
      <c r="H3210" s="3">
        <v>3149034</v>
      </c>
      <c r="I3210" s="3">
        <v>16349034</v>
      </c>
    </row>
    <row r="3211" spans="1:9" x14ac:dyDescent="0.2">
      <c r="A3211" s="5">
        <v>3242</v>
      </c>
      <c r="B3211" s="7">
        <v>11</v>
      </c>
      <c r="C3211" s="5">
        <v>15</v>
      </c>
      <c r="D3211" s="5">
        <v>2013</v>
      </c>
      <c r="E3211" s="4">
        <v>41709</v>
      </c>
      <c r="F3211" t="s">
        <v>3173</v>
      </c>
      <c r="G3211" s="3">
        <v>12000000</v>
      </c>
      <c r="H3211" s="3">
        <v>2883879</v>
      </c>
      <c r="I3211" s="3">
        <v>29549145</v>
      </c>
    </row>
    <row r="3212" spans="1:9" x14ac:dyDescent="0.2">
      <c r="A3212" s="5">
        <v>3243</v>
      </c>
      <c r="B3212" s="7">
        <v>2</v>
      </c>
      <c r="C3212" s="5">
        <v>15</v>
      </c>
      <c r="D3212" s="5">
        <v>2002</v>
      </c>
      <c r="E3212" s="4">
        <v>37682</v>
      </c>
      <c r="F3212" t="s">
        <v>3174</v>
      </c>
      <c r="G3212" s="3">
        <v>12000000</v>
      </c>
      <c r="H3212" s="3">
        <v>2326407</v>
      </c>
      <c r="I3212" s="3">
        <v>2326407</v>
      </c>
    </row>
    <row r="3213" spans="1:9" x14ac:dyDescent="0.2">
      <c r="A3213" s="5">
        <v>3244</v>
      </c>
      <c r="B3213" s="7">
        <v>3</v>
      </c>
      <c r="C3213" s="5">
        <v>9</v>
      </c>
      <c r="D3213" s="5">
        <v>2007</v>
      </c>
      <c r="E3213" s="4">
        <v>39328</v>
      </c>
      <c r="F3213" t="s">
        <v>3175</v>
      </c>
      <c r="G3213" s="3">
        <v>12000000</v>
      </c>
      <c r="H3213" s="3">
        <v>2201923</v>
      </c>
      <c r="I3213" s="3">
        <v>92618117</v>
      </c>
    </row>
    <row r="3214" spans="1:9" x14ac:dyDescent="0.2">
      <c r="A3214" s="5">
        <v>3245</v>
      </c>
      <c r="B3214" s="7">
        <v>11</v>
      </c>
      <c r="C3214" s="5">
        <v>13</v>
      </c>
      <c r="D3214" s="5">
        <v>1981</v>
      </c>
      <c r="E3214" s="4">
        <v>29962</v>
      </c>
      <c r="F3214" t="s">
        <v>3176</v>
      </c>
      <c r="G3214" s="3">
        <v>12000000</v>
      </c>
      <c r="H3214" s="3">
        <v>2104164</v>
      </c>
      <c r="I3214" s="3">
        <v>2104164</v>
      </c>
    </row>
    <row r="3215" spans="1:9" x14ac:dyDescent="0.2">
      <c r="A3215" s="5">
        <v>3246</v>
      </c>
      <c r="B3215" s="7">
        <v>3</v>
      </c>
      <c r="C3215" s="5">
        <v>19</v>
      </c>
      <c r="D3215" s="5">
        <v>1999</v>
      </c>
      <c r="E3215" s="4">
        <v>36710</v>
      </c>
      <c r="F3215" t="s">
        <v>3177</v>
      </c>
      <c r="G3215" s="3">
        <v>12000000</v>
      </c>
      <c r="H3215" s="3">
        <v>2062406</v>
      </c>
      <c r="I3215" s="3">
        <v>2062406</v>
      </c>
    </row>
    <row r="3216" spans="1:9" x14ac:dyDescent="0.2">
      <c r="A3216" s="5">
        <v>3247</v>
      </c>
      <c r="B3216" s="7">
        <v>6</v>
      </c>
      <c r="C3216" s="5">
        <v>14</v>
      </c>
      <c r="D3216" s="5">
        <v>2002</v>
      </c>
      <c r="E3216" s="4">
        <v>37658</v>
      </c>
      <c r="F3216" t="s">
        <v>3178</v>
      </c>
      <c r="G3216" s="3">
        <v>12000000</v>
      </c>
      <c r="H3216" s="3">
        <v>1779284</v>
      </c>
      <c r="I3216" s="3">
        <v>1779284</v>
      </c>
    </row>
    <row r="3217" spans="1:9" x14ac:dyDescent="0.2">
      <c r="A3217" s="5">
        <v>3248</v>
      </c>
      <c r="B3217" s="7">
        <v>3</v>
      </c>
      <c r="C3217" s="5">
        <v>1</v>
      </c>
      <c r="D3217" s="5">
        <v>2013</v>
      </c>
      <c r="E3217" s="4">
        <v>41277</v>
      </c>
      <c r="F3217" t="s">
        <v>3179</v>
      </c>
      <c r="G3217" s="3">
        <v>12000000</v>
      </c>
      <c r="H3217" s="3">
        <v>1703125</v>
      </c>
      <c r="I3217" s="3">
        <v>12034913</v>
      </c>
    </row>
    <row r="3218" spans="1:9" x14ac:dyDescent="0.2">
      <c r="A3218" s="5">
        <v>3249</v>
      </c>
      <c r="B3218" s="7">
        <v>3</v>
      </c>
      <c r="C3218" s="5">
        <v>7</v>
      </c>
      <c r="D3218" s="5">
        <v>2008</v>
      </c>
      <c r="E3218" s="4">
        <v>39632</v>
      </c>
      <c r="F3218" t="s">
        <v>3180</v>
      </c>
      <c r="G3218" s="3">
        <v>12000000</v>
      </c>
      <c r="H3218" s="3">
        <v>1506998</v>
      </c>
      <c r="I3218" s="3">
        <v>2975188</v>
      </c>
    </row>
    <row r="3219" spans="1:9" x14ac:dyDescent="0.2">
      <c r="A3219" s="5">
        <v>3250</v>
      </c>
      <c r="B3219" s="7">
        <v>8</v>
      </c>
      <c r="C3219" s="5">
        <v>5</v>
      </c>
      <c r="D3219" s="5">
        <v>2005</v>
      </c>
      <c r="E3219" s="4">
        <v>38480</v>
      </c>
      <c r="F3219">
        <v>2046</v>
      </c>
      <c r="G3219" s="3">
        <v>12000000</v>
      </c>
      <c r="H3219" s="3">
        <v>1442338</v>
      </c>
      <c r="I3219" s="3">
        <v>19287485</v>
      </c>
    </row>
    <row r="3220" spans="1:9" x14ac:dyDescent="0.2">
      <c r="A3220" s="5">
        <v>3251</v>
      </c>
      <c r="B3220" s="7">
        <v>3</v>
      </c>
      <c r="C3220" s="5">
        <v>11</v>
      </c>
      <c r="D3220" s="5">
        <v>2011</v>
      </c>
      <c r="E3220" s="4">
        <v>40850</v>
      </c>
      <c r="F3220" t="s">
        <v>3181</v>
      </c>
      <c r="G3220" s="3">
        <v>12000000</v>
      </c>
      <c r="H3220" s="3">
        <v>1188194</v>
      </c>
      <c r="I3220" s="3">
        <v>1188194</v>
      </c>
    </row>
    <row r="3221" spans="1:9" x14ac:dyDescent="0.2">
      <c r="A3221" s="5">
        <v>3252</v>
      </c>
      <c r="B3221" s="7">
        <v>9</v>
      </c>
      <c r="C3221" s="5">
        <v>30</v>
      </c>
      <c r="D3221" s="5">
        <v>2005</v>
      </c>
      <c r="E3221" s="4">
        <v>39242</v>
      </c>
      <c r="F3221" t="s">
        <v>3182</v>
      </c>
      <c r="G3221" s="3">
        <v>12000000</v>
      </c>
      <c r="H3221" s="3">
        <v>870067</v>
      </c>
      <c r="I3221" s="3">
        <v>994790</v>
      </c>
    </row>
    <row r="3222" spans="1:9" x14ac:dyDescent="0.2">
      <c r="A3222" s="5">
        <v>3253</v>
      </c>
      <c r="B3222" s="7">
        <v>4</v>
      </c>
      <c r="C3222" s="5">
        <v>20</v>
      </c>
      <c r="D3222" s="5">
        <v>2012</v>
      </c>
      <c r="E3222" s="4">
        <v>41490</v>
      </c>
      <c r="F3222" t="s">
        <v>3183</v>
      </c>
      <c r="G3222" s="3">
        <v>12000000</v>
      </c>
      <c r="H3222" s="3">
        <v>793352</v>
      </c>
      <c r="I3222" s="3">
        <v>1200346</v>
      </c>
    </row>
    <row r="3223" spans="1:9" x14ac:dyDescent="0.2">
      <c r="A3223" s="5">
        <v>3254</v>
      </c>
      <c r="B3223" s="7">
        <v>6</v>
      </c>
      <c r="C3223" s="5">
        <v>4</v>
      </c>
      <c r="D3223" s="5">
        <v>2010</v>
      </c>
      <c r="E3223" s="4">
        <v>40274</v>
      </c>
      <c r="F3223" t="s">
        <v>3184</v>
      </c>
      <c r="G3223" s="3">
        <v>12000000</v>
      </c>
      <c r="H3223" s="3">
        <v>550472</v>
      </c>
      <c r="I3223" s="3">
        <v>557545</v>
      </c>
    </row>
    <row r="3224" spans="1:9" x14ac:dyDescent="0.2">
      <c r="A3224" s="5">
        <v>3255</v>
      </c>
      <c r="B3224" s="7">
        <v>7</v>
      </c>
      <c r="C3224" s="5">
        <v>20</v>
      </c>
      <c r="D3224" s="5">
        <v>2001</v>
      </c>
      <c r="E3224" s="4">
        <v>37475</v>
      </c>
      <c r="F3224" t="s">
        <v>3185</v>
      </c>
      <c r="G3224" s="3">
        <v>12000000</v>
      </c>
      <c r="H3224" s="3">
        <v>450594</v>
      </c>
      <c r="I3224" s="3">
        <v>450594</v>
      </c>
    </row>
    <row r="3225" spans="1:9" x14ac:dyDescent="0.2">
      <c r="A3225" s="5">
        <v>3256</v>
      </c>
      <c r="B3225" s="7">
        <v>10</v>
      </c>
      <c r="C3225" s="5">
        <v>4</v>
      </c>
      <c r="D3225" s="5">
        <v>2002</v>
      </c>
      <c r="E3225" s="4">
        <v>37356</v>
      </c>
      <c r="F3225" t="s">
        <v>3186</v>
      </c>
      <c r="G3225" s="3">
        <v>12000000</v>
      </c>
      <c r="H3225" s="3">
        <v>378650</v>
      </c>
      <c r="I3225" s="3">
        <v>4606284</v>
      </c>
    </row>
    <row r="3226" spans="1:9" x14ac:dyDescent="0.2">
      <c r="A3226" s="5">
        <v>3257</v>
      </c>
      <c r="B3226" s="7">
        <v>4</v>
      </c>
      <c r="C3226" s="5">
        <v>18</v>
      </c>
      <c r="D3226" s="5">
        <v>2008</v>
      </c>
      <c r="E3226" s="4">
        <v>39968</v>
      </c>
      <c r="F3226" t="s">
        <v>3187</v>
      </c>
      <c r="G3226" s="3">
        <v>12000000</v>
      </c>
      <c r="H3226" s="3">
        <v>303439</v>
      </c>
      <c r="I3226" s="3">
        <v>7203439</v>
      </c>
    </row>
    <row r="3227" spans="1:9" x14ac:dyDescent="0.2">
      <c r="A3227" s="5">
        <v>3258</v>
      </c>
      <c r="B3227" s="7">
        <v>10</v>
      </c>
      <c r="C3227" s="5">
        <v>31</v>
      </c>
      <c r="D3227" s="5">
        <v>1997</v>
      </c>
      <c r="E3227" s="4">
        <v>36351</v>
      </c>
      <c r="F3227" t="s">
        <v>3188</v>
      </c>
      <c r="G3227" s="3">
        <v>12000000</v>
      </c>
      <c r="H3227" s="3">
        <v>220175</v>
      </c>
      <c r="I3227" s="3">
        <v>220175</v>
      </c>
    </row>
    <row r="3228" spans="1:9" x14ac:dyDescent="0.2">
      <c r="A3228" s="5">
        <v>3259</v>
      </c>
      <c r="B3228" s="7">
        <v>9</v>
      </c>
      <c r="C3228" s="5">
        <v>28</v>
      </c>
      <c r="D3228" s="5">
        <v>2007</v>
      </c>
      <c r="E3228" s="4">
        <v>39912</v>
      </c>
      <c r="F3228" t="s">
        <v>3189</v>
      </c>
      <c r="G3228" s="3">
        <v>12000000</v>
      </c>
      <c r="H3228" s="3">
        <v>214202</v>
      </c>
      <c r="I3228" s="3">
        <v>1513388</v>
      </c>
    </row>
    <row r="3229" spans="1:9" x14ac:dyDescent="0.2">
      <c r="A3229" s="5">
        <v>3260</v>
      </c>
      <c r="B3229" s="7">
        <v>1</v>
      </c>
      <c r="C3229" s="5">
        <v>6</v>
      </c>
      <c r="D3229" s="5">
        <v>2006</v>
      </c>
      <c r="E3229" s="4">
        <v>38869</v>
      </c>
      <c r="F3229" t="s">
        <v>3190</v>
      </c>
      <c r="G3229" s="3">
        <v>12000000</v>
      </c>
      <c r="H3229" s="3">
        <v>196857</v>
      </c>
      <c r="I3229" s="3">
        <v>196857</v>
      </c>
    </row>
    <row r="3230" spans="1:9" x14ac:dyDescent="0.2">
      <c r="A3230" s="5">
        <v>3261</v>
      </c>
      <c r="B3230" s="7">
        <v>9</v>
      </c>
      <c r="C3230" s="5">
        <v>3</v>
      </c>
      <c r="D3230" s="5">
        <v>2010</v>
      </c>
      <c r="E3230" s="4">
        <v>40246</v>
      </c>
      <c r="F3230" t="s">
        <v>3191</v>
      </c>
      <c r="G3230" s="3">
        <v>12000000</v>
      </c>
      <c r="H3230" s="3">
        <v>190946</v>
      </c>
      <c r="I3230" s="3">
        <v>310946</v>
      </c>
    </row>
    <row r="3231" spans="1:9" x14ac:dyDescent="0.2">
      <c r="A3231" s="5">
        <v>3262</v>
      </c>
      <c r="B3231" s="7">
        <v>9</v>
      </c>
      <c r="C3231" s="5">
        <v>17</v>
      </c>
      <c r="D3231" s="5">
        <v>1999</v>
      </c>
      <c r="E3231" s="4">
        <v>36655</v>
      </c>
      <c r="F3231" t="s">
        <v>3192</v>
      </c>
      <c r="G3231" s="3">
        <v>12000000</v>
      </c>
      <c r="H3231" s="3">
        <v>178287</v>
      </c>
      <c r="I3231" s="3">
        <v>178287</v>
      </c>
    </row>
    <row r="3232" spans="1:9" x14ac:dyDescent="0.2">
      <c r="A3232" s="5">
        <v>3263</v>
      </c>
      <c r="B3232" s="7">
        <v>3</v>
      </c>
      <c r="C3232" s="5">
        <v>9</v>
      </c>
      <c r="D3232" s="5">
        <v>2001</v>
      </c>
      <c r="E3232" s="4">
        <v>37137</v>
      </c>
      <c r="F3232" t="s">
        <v>3193</v>
      </c>
      <c r="G3232" s="3">
        <v>12000000</v>
      </c>
      <c r="H3232" s="3">
        <v>146028</v>
      </c>
      <c r="I3232" s="3">
        <v>622273</v>
      </c>
    </row>
    <row r="3233" spans="1:9" x14ac:dyDescent="0.2">
      <c r="A3233" s="5">
        <v>3264</v>
      </c>
      <c r="B3233" s="7">
        <v>11</v>
      </c>
      <c r="C3233" s="5">
        <v>7</v>
      </c>
      <c r="D3233" s="5">
        <v>2009</v>
      </c>
      <c r="E3233" s="4">
        <v>40005</v>
      </c>
      <c r="F3233" t="s">
        <v>3194</v>
      </c>
      <c r="G3233" s="3">
        <v>12000000</v>
      </c>
      <c r="H3233" s="3">
        <v>122558</v>
      </c>
      <c r="I3233" s="3">
        <v>20122558</v>
      </c>
    </row>
    <row r="3234" spans="1:9" x14ac:dyDescent="0.2">
      <c r="A3234" s="5">
        <v>3265</v>
      </c>
      <c r="B3234" s="7">
        <v>10</v>
      </c>
      <c r="C3234" s="5">
        <v>9</v>
      </c>
      <c r="D3234" s="5">
        <v>2015</v>
      </c>
      <c r="E3234" s="4">
        <v>42257</v>
      </c>
      <c r="F3234" t="s">
        <v>3195</v>
      </c>
      <c r="G3234" s="3">
        <v>12000000</v>
      </c>
      <c r="H3234" s="3">
        <v>17484</v>
      </c>
      <c r="I3234" s="3">
        <v>6553186</v>
      </c>
    </row>
    <row r="3235" spans="1:9" x14ac:dyDescent="0.2">
      <c r="A3235" s="5">
        <v>3266</v>
      </c>
      <c r="B3235" s="7">
        <v>8</v>
      </c>
      <c r="C3235" s="5">
        <v>19</v>
      </c>
      <c r="D3235" s="5">
        <v>2011</v>
      </c>
      <c r="E3235" s="4">
        <v>41098</v>
      </c>
      <c r="F3235" t="s">
        <v>3196</v>
      </c>
      <c r="G3235" s="3">
        <v>12000000</v>
      </c>
      <c r="H3235" s="3">
        <v>17479</v>
      </c>
      <c r="I3235" s="3">
        <v>87793</v>
      </c>
    </row>
    <row r="3236" spans="1:9" x14ac:dyDescent="0.2">
      <c r="A3236" s="5">
        <v>3267</v>
      </c>
      <c r="B3236" s="7">
        <v>11</v>
      </c>
      <c r="C3236" s="5">
        <v>11</v>
      </c>
      <c r="D3236" s="5">
        <v>2015</v>
      </c>
      <c r="E3236" s="4">
        <v>42319</v>
      </c>
      <c r="F3236" t="s">
        <v>3197</v>
      </c>
      <c r="G3236" s="3">
        <v>12000000</v>
      </c>
      <c r="H3236" s="3">
        <v>14616</v>
      </c>
      <c r="I3236" s="3">
        <v>14616</v>
      </c>
    </row>
    <row r="3237" spans="1:9" x14ac:dyDescent="0.2">
      <c r="A3237" s="5">
        <v>3268</v>
      </c>
      <c r="B3237" s="7">
        <v>4</v>
      </c>
      <c r="C3237" s="5">
        <v>7</v>
      </c>
      <c r="D3237" s="5">
        <v>2009</v>
      </c>
      <c r="E3237" s="4">
        <v>39998</v>
      </c>
      <c r="F3237">
        <v>1612</v>
      </c>
      <c r="G3237" s="3">
        <v>12000000</v>
      </c>
      <c r="H3237">
        <v>0</v>
      </c>
      <c r="I3237" s="3">
        <v>5400624</v>
      </c>
    </row>
    <row r="3238" spans="1:9" x14ac:dyDescent="0.2">
      <c r="A3238" s="5">
        <v>3269</v>
      </c>
      <c r="B3238" s="7">
        <v>12</v>
      </c>
      <c r="C3238" s="5">
        <v>31</v>
      </c>
      <c r="D3238" s="5">
        <v>2011</v>
      </c>
      <c r="E3238" s="4">
        <v>41467</v>
      </c>
      <c r="F3238" t="s">
        <v>3198</v>
      </c>
      <c r="G3238" s="3">
        <v>12000000</v>
      </c>
      <c r="H3238">
        <v>0</v>
      </c>
      <c r="I3238" s="3">
        <v>1828400</v>
      </c>
    </row>
    <row r="3239" spans="1:9" x14ac:dyDescent="0.2">
      <c r="A3239" s="5">
        <v>3270</v>
      </c>
      <c r="B3239" s="7">
        <v>6</v>
      </c>
      <c r="C3239" s="5">
        <v>5</v>
      </c>
      <c r="D3239" s="5">
        <v>2009</v>
      </c>
      <c r="E3239" s="4">
        <v>39939</v>
      </c>
      <c r="F3239" t="s">
        <v>215</v>
      </c>
      <c r="G3239" s="3">
        <v>12000000</v>
      </c>
      <c r="H3239">
        <v>0</v>
      </c>
      <c r="I3239" s="3">
        <v>1620056</v>
      </c>
    </row>
    <row r="3240" spans="1:9" x14ac:dyDescent="0.2">
      <c r="A3240" s="5">
        <v>3271</v>
      </c>
      <c r="B3240" s="7">
        <v>2</v>
      </c>
      <c r="C3240" s="5">
        <v>10</v>
      </c>
      <c r="D3240" s="5">
        <v>2010</v>
      </c>
      <c r="E3240" s="4">
        <v>40453</v>
      </c>
      <c r="F3240" t="s">
        <v>3199</v>
      </c>
      <c r="G3240" s="3">
        <v>12000000</v>
      </c>
      <c r="H3240">
        <v>0</v>
      </c>
      <c r="I3240" s="3">
        <v>1595168</v>
      </c>
    </row>
    <row r="3241" spans="1:9" x14ac:dyDescent="0.2">
      <c r="A3241" s="5">
        <v>3272</v>
      </c>
      <c r="B3241" s="7">
        <v>10</v>
      </c>
      <c r="C3241" s="5">
        <v>19</v>
      </c>
      <c r="D3241" s="5">
        <v>2013</v>
      </c>
      <c r="E3241" s="4">
        <v>41830</v>
      </c>
      <c r="F3241" t="s">
        <v>3200</v>
      </c>
      <c r="G3241" s="3">
        <v>12000000</v>
      </c>
      <c r="H3241">
        <v>0</v>
      </c>
      <c r="I3241">
        <v>0</v>
      </c>
    </row>
    <row r="3242" spans="1:9" x14ac:dyDescent="0.2">
      <c r="A3242" s="5">
        <v>3273</v>
      </c>
      <c r="B3242" s="7">
        <v>10</v>
      </c>
      <c r="C3242" s="5">
        <v>3</v>
      </c>
      <c r="D3242" s="5">
        <v>2014</v>
      </c>
      <c r="E3242" s="4">
        <v>41708</v>
      </c>
      <c r="F3242" t="s">
        <v>3201</v>
      </c>
      <c r="G3242" s="3">
        <v>12000000</v>
      </c>
      <c r="H3242">
        <v>0</v>
      </c>
      <c r="I3242">
        <v>0</v>
      </c>
    </row>
    <row r="3243" spans="1:9" x14ac:dyDescent="0.2">
      <c r="A3243" s="5">
        <v>3274</v>
      </c>
      <c r="B3243" s="7">
        <v>10</v>
      </c>
      <c r="C3243" s="5">
        <v>30</v>
      </c>
      <c r="D3243" s="5">
        <v>2015</v>
      </c>
      <c r="E3243" s="4">
        <v>42896</v>
      </c>
      <c r="F3243" t="s">
        <v>3202</v>
      </c>
      <c r="G3243" s="3">
        <v>12000000</v>
      </c>
      <c r="H3243">
        <v>0</v>
      </c>
      <c r="I3243">
        <v>0</v>
      </c>
    </row>
    <row r="3244" spans="1:9" x14ac:dyDescent="0.2">
      <c r="A3244" s="5">
        <v>3275</v>
      </c>
      <c r="B3244" s="7">
        <v>12</v>
      </c>
      <c r="C3244" s="5">
        <v>31</v>
      </c>
      <c r="D3244" s="5">
        <v>2015</v>
      </c>
      <c r="E3244" s="4">
        <v>42928</v>
      </c>
      <c r="F3244" t="s">
        <v>3203</v>
      </c>
      <c r="G3244" s="3">
        <v>12000000</v>
      </c>
      <c r="H3244">
        <v>0</v>
      </c>
      <c r="I3244">
        <v>0</v>
      </c>
    </row>
    <row r="3245" spans="1:9" x14ac:dyDescent="0.2">
      <c r="A3245" s="5">
        <v>3276</v>
      </c>
      <c r="B3245" s="7">
        <v>9</v>
      </c>
      <c r="C3245" s="5">
        <v>23</v>
      </c>
      <c r="D3245" s="5">
        <v>2016</v>
      </c>
      <c r="E3245" s="4">
        <v>43048</v>
      </c>
      <c r="F3245" t="s">
        <v>3204</v>
      </c>
      <c r="G3245" s="3">
        <v>11900000</v>
      </c>
      <c r="H3245" s="3">
        <v>2022115</v>
      </c>
      <c r="I3245" s="3">
        <v>24041617</v>
      </c>
    </row>
    <row r="3246" spans="1:9" x14ac:dyDescent="0.2">
      <c r="A3246" s="5">
        <v>3277</v>
      </c>
      <c r="B3246" s="7">
        <v>12</v>
      </c>
      <c r="C3246" s="5">
        <v>10</v>
      </c>
      <c r="D3246" s="5">
        <v>1999</v>
      </c>
      <c r="E3246" s="4">
        <v>36445</v>
      </c>
      <c r="F3246" t="s">
        <v>3205</v>
      </c>
      <c r="G3246" s="3">
        <v>11900000</v>
      </c>
      <c r="H3246" s="3">
        <v>81897</v>
      </c>
      <c r="I3246" s="3">
        <v>81897</v>
      </c>
    </row>
    <row r="3247" spans="1:9" x14ac:dyDescent="0.2">
      <c r="A3247" s="5">
        <v>3278</v>
      </c>
      <c r="B3247" s="7">
        <v>3</v>
      </c>
      <c r="C3247" s="5">
        <v>20</v>
      </c>
      <c r="D3247" s="5">
        <v>1998</v>
      </c>
      <c r="E3247" s="4">
        <v>36375</v>
      </c>
      <c r="F3247" t="s">
        <v>3206</v>
      </c>
      <c r="G3247" s="3">
        <v>11900000</v>
      </c>
      <c r="H3247" s="3">
        <v>48856</v>
      </c>
      <c r="I3247" s="3">
        <v>48856</v>
      </c>
    </row>
    <row r="3248" spans="1:9" x14ac:dyDescent="0.2">
      <c r="A3248" s="5">
        <v>3279</v>
      </c>
      <c r="B3248" s="7">
        <v>4</v>
      </c>
      <c r="C3248" s="5">
        <v>21</v>
      </c>
      <c r="D3248" s="5">
        <v>1989</v>
      </c>
      <c r="E3248" s="4">
        <v>33120</v>
      </c>
      <c r="F3248" t="s">
        <v>3207</v>
      </c>
      <c r="G3248" s="3">
        <v>11500000</v>
      </c>
      <c r="H3248" s="3">
        <v>57469179</v>
      </c>
      <c r="I3248" s="3">
        <v>57469179</v>
      </c>
    </row>
    <row r="3249" spans="1:9" x14ac:dyDescent="0.2">
      <c r="A3249" s="5">
        <v>3280</v>
      </c>
      <c r="B3249" s="7">
        <v>1</v>
      </c>
      <c r="C3249" s="5">
        <v>22</v>
      </c>
      <c r="D3249" s="5">
        <v>2016</v>
      </c>
      <c r="E3249" s="4">
        <v>43009</v>
      </c>
      <c r="F3249" t="s">
        <v>3208</v>
      </c>
      <c r="G3249" s="3">
        <v>11500000</v>
      </c>
      <c r="H3249" s="3">
        <v>35593113</v>
      </c>
      <c r="I3249" s="3">
        <v>99930262</v>
      </c>
    </row>
    <row r="3250" spans="1:9" x14ac:dyDescent="0.2">
      <c r="A3250" s="5">
        <v>3281</v>
      </c>
      <c r="B3250" s="7">
        <v>11</v>
      </c>
      <c r="C3250" s="5">
        <v>27</v>
      </c>
      <c r="D3250" s="5">
        <v>2009</v>
      </c>
      <c r="E3250" s="4">
        <v>40613</v>
      </c>
      <c r="F3250" t="s">
        <v>3209</v>
      </c>
      <c r="G3250" s="3">
        <v>11500000</v>
      </c>
      <c r="H3250">
        <v>0</v>
      </c>
      <c r="I3250">
        <v>0</v>
      </c>
    </row>
    <row r="3251" spans="1:9" x14ac:dyDescent="0.2">
      <c r="A3251" s="5">
        <v>3282</v>
      </c>
      <c r="B3251" s="7">
        <v>10</v>
      </c>
      <c r="C3251" s="5">
        <v>9</v>
      </c>
      <c r="D3251" s="5">
        <v>2009</v>
      </c>
      <c r="E3251" s="4">
        <v>40066</v>
      </c>
      <c r="F3251" t="s">
        <v>3210</v>
      </c>
      <c r="G3251" s="3">
        <v>11400000</v>
      </c>
      <c r="H3251" s="3">
        <v>15000</v>
      </c>
      <c r="I3251" s="3">
        <v>29830239</v>
      </c>
    </row>
    <row r="3252" spans="1:9" x14ac:dyDescent="0.2">
      <c r="A3252" s="5">
        <v>3283</v>
      </c>
      <c r="B3252" s="7">
        <v>5</v>
      </c>
      <c r="C3252" s="5">
        <v>25</v>
      </c>
      <c r="D3252" s="5">
        <v>1977</v>
      </c>
      <c r="E3252" s="4">
        <v>28860</v>
      </c>
      <c r="F3252" t="s">
        <v>3211</v>
      </c>
      <c r="G3252" s="3">
        <v>11000000</v>
      </c>
      <c r="H3252" s="3">
        <v>460998007</v>
      </c>
      <c r="I3252" s="3">
        <v>786598007</v>
      </c>
    </row>
    <row r="3253" spans="1:9" x14ac:dyDescent="0.2">
      <c r="A3253" s="5">
        <v>3284</v>
      </c>
      <c r="B3253" s="7">
        <v>6</v>
      </c>
      <c r="C3253" s="5">
        <v>8</v>
      </c>
      <c r="D3253" s="5">
        <v>1984</v>
      </c>
      <c r="E3253" s="4">
        <v>30900</v>
      </c>
      <c r="F3253" t="s">
        <v>3212</v>
      </c>
      <c r="G3253" s="3">
        <v>11000000</v>
      </c>
      <c r="H3253" s="3">
        <v>148168459</v>
      </c>
      <c r="I3253" s="3">
        <v>148168459</v>
      </c>
    </row>
    <row r="3254" spans="1:9" x14ac:dyDescent="0.2">
      <c r="A3254" s="5">
        <v>3285</v>
      </c>
      <c r="B3254" s="7">
        <v>12</v>
      </c>
      <c r="C3254" s="5">
        <v>22</v>
      </c>
      <c r="D3254" s="5">
        <v>1965</v>
      </c>
      <c r="E3254" s="4">
        <v>24392</v>
      </c>
      <c r="F3254" t="s">
        <v>3213</v>
      </c>
      <c r="G3254" s="3">
        <v>11000000</v>
      </c>
      <c r="H3254" s="3">
        <v>111721000</v>
      </c>
      <c r="I3254" s="3">
        <v>111859493</v>
      </c>
    </row>
    <row r="3255" spans="1:9" x14ac:dyDescent="0.2">
      <c r="A3255" s="5">
        <v>3286</v>
      </c>
      <c r="B3255" s="7">
        <v>12</v>
      </c>
      <c r="C3255" s="5">
        <v>10</v>
      </c>
      <c r="D3255" s="5">
        <v>2010</v>
      </c>
      <c r="E3255" s="4">
        <v>40463</v>
      </c>
      <c r="F3255" t="s">
        <v>3214</v>
      </c>
      <c r="G3255" s="3">
        <v>11000000</v>
      </c>
      <c r="H3255" s="3">
        <v>93617009</v>
      </c>
      <c r="I3255" s="3">
        <v>129262388</v>
      </c>
    </row>
    <row r="3256" spans="1:9" x14ac:dyDescent="0.2">
      <c r="A3256" s="5">
        <v>3287</v>
      </c>
      <c r="B3256" s="7">
        <v>10</v>
      </c>
      <c r="C3256" s="5">
        <v>24</v>
      </c>
      <c r="D3256" s="5">
        <v>2008</v>
      </c>
      <c r="E3256" s="4">
        <v>40157</v>
      </c>
      <c r="F3256" t="s">
        <v>3215</v>
      </c>
      <c r="G3256" s="3">
        <v>11000000</v>
      </c>
      <c r="H3256" s="3">
        <v>90559416</v>
      </c>
      <c r="I3256" s="3">
        <v>274392880</v>
      </c>
    </row>
    <row r="3257" spans="1:9" x14ac:dyDescent="0.2">
      <c r="A3257" s="5">
        <v>3288</v>
      </c>
      <c r="B3257" s="7">
        <v>12</v>
      </c>
      <c r="C3257" s="5">
        <v>27</v>
      </c>
      <c r="D3257" s="5">
        <v>1991</v>
      </c>
      <c r="E3257" s="4">
        <v>34040</v>
      </c>
      <c r="F3257" t="s">
        <v>3216</v>
      </c>
      <c r="G3257" s="3">
        <v>11000000</v>
      </c>
      <c r="H3257" s="3">
        <v>81204830</v>
      </c>
      <c r="I3257" s="3">
        <v>81204830</v>
      </c>
    </row>
    <row r="3258" spans="1:9" x14ac:dyDescent="0.2">
      <c r="A3258" s="5">
        <v>3289</v>
      </c>
      <c r="B3258" s="7">
        <v>9</v>
      </c>
      <c r="C3258" s="5">
        <v>22</v>
      </c>
      <c r="D3258" s="5">
        <v>2006</v>
      </c>
      <c r="E3258" s="4">
        <v>39364</v>
      </c>
      <c r="F3258" t="s">
        <v>3217</v>
      </c>
      <c r="G3258" s="3">
        <v>11000000</v>
      </c>
      <c r="H3258" s="3">
        <v>72778712</v>
      </c>
      <c r="I3258" s="3">
        <v>85278712</v>
      </c>
    </row>
    <row r="3259" spans="1:9" x14ac:dyDescent="0.2">
      <c r="A3259" s="5">
        <v>3290</v>
      </c>
      <c r="B3259" s="7">
        <v>3</v>
      </c>
      <c r="C3259" s="5">
        <v>13</v>
      </c>
      <c r="D3259" s="5">
        <v>1992</v>
      </c>
      <c r="E3259" s="4">
        <v>33972</v>
      </c>
      <c r="F3259" t="s">
        <v>3218</v>
      </c>
      <c r="G3259" s="3">
        <v>11000000</v>
      </c>
      <c r="H3259" s="3">
        <v>52929168</v>
      </c>
      <c r="I3259" s="3">
        <v>52929168</v>
      </c>
    </row>
    <row r="3260" spans="1:9" x14ac:dyDescent="0.2">
      <c r="A3260" s="5">
        <v>3291</v>
      </c>
      <c r="B3260" s="7">
        <v>8</v>
      </c>
      <c r="C3260" s="5">
        <v>22</v>
      </c>
      <c r="D3260" s="5">
        <v>2014</v>
      </c>
      <c r="E3260" s="4">
        <v>42285</v>
      </c>
      <c r="F3260" t="s">
        <v>3219</v>
      </c>
      <c r="G3260" s="3">
        <v>11000000</v>
      </c>
      <c r="H3260" s="3">
        <v>50474843</v>
      </c>
      <c r="I3260" s="3">
        <v>78356170</v>
      </c>
    </row>
    <row r="3261" spans="1:9" x14ac:dyDescent="0.2">
      <c r="A3261" s="5">
        <v>3292</v>
      </c>
      <c r="B3261" s="7">
        <v>4</v>
      </c>
      <c r="C3261" s="5">
        <v>7</v>
      </c>
      <c r="D3261" s="5">
        <v>1989</v>
      </c>
      <c r="E3261" s="4">
        <v>32693</v>
      </c>
      <c r="F3261" t="s">
        <v>3220</v>
      </c>
      <c r="G3261" s="3">
        <v>11000000</v>
      </c>
      <c r="H3261" s="3">
        <v>49793054</v>
      </c>
      <c r="I3261" s="3">
        <v>49793054</v>
      </c>
    </row>
    <row r="3262" spans="1:9" x14ac:dyDescent="0.2">
      <c r="A3262" s="5">
        <v>3293</v>
      </c>
      <c r="B3262" s="7">
        <v>4</v>
      </c>
      <c r="C3262" s="5">
        <v>4</v>
      </c>
      <c r="D3262" s="5">
        <v>2003</v>
      </c>
      <c r="E3262" s="4">
        <v>37715</v>
      </c>
      <c r="F3262" t="s">
        <v>3221</v>
      </c>
      <c r="G3262" s="3">
        <v>11000000</v>
      </c>
      <c r="H3262" s="3">
        <v>46566212</v>
      </c>
      <c r="I3262" s="3">
        <v>97837138</v>
      </c>
    </row>
    <row r="3263" spans="1:9" x14ac:dyDescent="0.2">
      <c r="A3263" s="5">
        <v>3294</v>
      </c>
      <c r="B3263" s="7">
        <v>1</v>
      </c>
      <c r="C3263" s="5">
        <v>25</v>
      </c>
      <c r="D3263" s="5">
        <v>2002</v>
      </c>
      <c r="E3263" s="4">
        <v>37987</v>
      </c>
      <c r="F3263" t="s">
        <v>3222</v>
      </c>
      <c r="G3263" s="3">
        <v>11000000</v>
      </c>
      <c r="H3263" s="3">
        <v>41227069</v>
      </c>
      <c r="I3263" s="3">
        <v>46060915</v>
      </c>
    </row>
    <row r="3264" spans="1:9" x14ac:dyDescent="0.2">
      <c r="A3264" s="5">
        <v>3295</v>
      </c>
      <c r="B3264" s="7">
        <v>12</v>
      </c>
      <c r="C3264" s="5">
        <v>29</v>
      </c>
      <c r="D3264" s="5">
        <v>1995</v>
      </c>
      <c r="E3264" s="4">
        <v>35562</v>
      </c>
      <c r="F3264" t="s">
        <v>3223</v>
      </c>
      <c r="G3264" s="3">
        <v>11000000</v>
      </c>
      <c r="H3264" s="3">
        <v>39387284</v>
      </c>
      <c r="I3264" s="3">
        <v>83088295</v>
      </c>
    </row>
    <row r="3265" spans="1:9" x14ac:dyDescent="0.2">
      <c r="A3265" s="5">
        <v>3296</v>
      </c>
      <c r="B3265" s="7">
        <v>11</v>
      </c>
      <c r="C3265" s="5">
        <v>4</v>
      </c>
      <c r="D3265" s="5">
        <v>2015</v>
      </c>
      <c r="E3265" s="4">
        <v>42105</v>
      </c>
      <c r="F3265" t="s">
        <v>3224</v>
      </c>
      <c r="G3265" s="3">
        <v>11000000</v>
      </c>
      <c r="H3265" s="3">
        <v>38322743</v>
      </c>
      <c r="I3265" s="3">
        <v>62076141</v>
      </c>
    </row>
    <row r="3266" spans="1:9" x14ac:dyDescent="0.2">
      <c r="A3266" s="5">
        <v>3297</v>
      </c>
      <c r="B3266" s="7">
        <v>3</v>
      </c>
      <c r="C3266" s="5">
        <v>5</v>
      </c>
      <c r="D3266" s="5">
        <v>1999</v>
      </c>
      <c r="E3266" s="4">
        <v>36283</v>
      </c>
      <c r="F3266" t="s">
        <v>3225</v>
      </c>
      <c r="G3266" s="3">
        <v>11000000</v>
      </c>
      <c r="H3266" s="3">
        <v>38230075</v>
      </c>
      <c r="I3266" s="3">
        <v>75803716</v>
      </c>
    </row>
    <row r="3267" spans="1:9" x14ac:dyDescent="0.2">
      <c r="A3267" s="5">
        <v>3298</v>
      </c>
      <c r="B3267" s="7">
        <v>10</v>
      </c>
      <c r="C3267" s="5">
        <v>17</v>
      </c>
      <c r="D3267" s="5">
        <v>2008</v>
      </c>
      <c r="E3267" s="4">
        <v>39943</v>
      </c>
      <c r="F3267" t="s">
        <v>3226</v>
      </c>
      <c r="G3267" s="3">
        <v>11000000</v>
      </c>
      <c r="H3267" s="3">
        <v>37770162</v>
      </c>
      <c r="I3267" s="3">
        <v>39984023</v>
      </c>
    </row>
    <row r="3268" spans="1:9" x14ac:dyDescent="0.2">
      <c r="A3268" s="5">
        <v>3299</v>
      </c>
      <c r="B3268" s="7">
        <v>4</v>
      </c>
      <c r="C3268" s="5">
        <v>1</v>
      </c>
      <c r="D3268" s="5">
        <v>2015</v>
      </c>
      <c r="E3268" s="4">
        <v>42008</v>
      </c>
      <c r="F3268" t="s">
        <v>3227</v>
      </c>
      <c r="G3268" s="3">
        <v>11000000</v>
      </c>
      <c r="H3268" s="3">
        <v>33307793</v>
      </c>
      <c r="I3268" s="3">
        <v>56758138</v>
      </c>
    </row>
    <row r="3269" spans="1:9" x14ac:dyDescent="0.2">
      <c r="A3269" s="5">
        <v>3300</v>
      </c>
      <c r="B3269" s="7">
        <v>6</v>
      </c>
      <c r="C3269" s="5">
        <v>12</v>
      </c>
      <c r="D3269" s="5">
        <v>1981</v>
      </c>
      <c r="E3269" s="4">
        <v>29926</v>
      </c>
      <c r="F3269" t="s">
        <v>3228</v>
      </c>
      <c r="G3269" s="3">
        <v>11000000</v>
      </c>
      <c r="H3269" s="3">
        <v>31672000</v>
      </c>
      <c r="I3269" s="3">
        <v>31672000</v>
      </c>
    </row>
    <row r="3270" spans="1:9" x14ac:dyDescent="0.2">
      <c r="A3270" s="5">
        <v>3301</v>
      </c>
      <c r="B3270" s="7">
        <v>10</v>
      </c>
      <c r="C3270" s="5">
        <v>23</v>
      </c>
      <c r="D3270" s="5">
        <v>2009</v>
      </c>
      <c r="E3270" s="4">
        <v>40492</v>
      </c>
      <c r="F3270" t="s">
        <v>3229</v>
      </c>
      <c r="G3270" s="3">
        <v>11000000</v>
      </c>
      <c r="H3270" s="3">
        <v>27693292</v>
      </c>
      <c r="I3270" s="3">
        <v>69752402</v>
      </c>
    </row>
    <row r="3271" spans="1:9" x14ac:dyDescent="0.2">
      <c r="A3271" s="5">
        <v>3302</v>
      </c>
      <c r="B3271" s="7">
        <v>10</v>
      </c>
      <c r="C3271" s="5">
        <v>12</v>
      </c>
      <c r="D3271" s="5">
        <v>2001</v>
      </c>
      <c r="E3271" s="4">
        <v>37235</v>
      </c>
      <c r="F3271" t="s">
        <v>3230</v>
      </c>
      <c r="G3271" s="3">
        <v>11000000</v>
      </c>
      <c r="H3271" s="3">
        <v>23978402</v>
      </c>
      <c r="I3271" s="3">
        <v>25116103</v>
      </c>
    </row>
    <row r="3272" spans="1:9" x14ac:dyDescent="0.2">
      <c r="A3272" s="5">
        <v>3303</v>
      </c>
      <c r="B3272" s="7">
        <v>8</v>
      </c>
      <c r="C3272" s="5">
        <v>7</v>
      </c>
      <c r="D3272" s="5">
        <v>1992</v>
      </c>
      <c r="E3272" s="4">
        <v>33793</v>
      </c>
      <c r="F3272" t="s">
        <v>3231</v>
      </c>
      <c r="G3272" s="3">
        <v>11000000</v>
      </c>
      <c r="H3272" s="3">
        <v>21171695</v>
      </c>
      <c r="I3272" s="3">
        <v>21171695</v>
      </c>
    </row>
    <row r="3273" spans="1:9" x14ac:dyDescent="0.2">
      <c r="A3273" s="5">
        <v>3304</v>
      </c>
      <c r="B3273" s="7">
        <v>4</v>
      </c>
      <c r="C3273" s="5">
        <v>13</v>
      </c>
      <c r="D3273" s="5">
        <v>1978</v>
      </c>
      <c r="E3273" s="4">
        <v>28859</v>
      </c>
      <c r="F3273" t="s">
        <v>3232</v>
      </c>
      <c r="G3273" s="3">
        <v>11000000</v>
      </c>
      <c r="H3273" s="3">
        <v>20388920</v>
      </c>
      <c r="I3273" s="3">
        <v>20388920</v>
      </c>
    </row>
    <row r="3274" spans="1:9" x14ac:dyDescent="0.2">
      <c r="A3274" s="5">
        <v>3305</v>
      </c>
      <c r="B3274" s="7">
        <v>1</v>
      </c>
      <c r="C3274" s="5">
        <v>1</v>
      </c>
      <c r="D3274" s="5">
        <v>1975</v>
      </c>
      <c r="E3274" s="4">
        <v>27395</v>
      </c>
      <c r="F3274" t="s">
        <v>3233</v>
      </c>
      <c r="G3274" s="3">
        <v>11000000</v>
      </c>
      <c r="H3274" s="3">
        <v>20000000</v>
      </c>
      <c r="I3274" s="3">
        <v>20169934</v>
      </c>
    </row>
    <row r="3275" spans="1:9" x14ac:dyDescent="0.2">
      <c r="A3275" s="5">
        <v>3306</v>
      </c>
      <c r="B3275" s="7">
        <v>1</v>
      </c>
      <c r="C3275" s="5">
        <v>11</v>
      </c>
      <c r="D3275" s="5">
        <v>2013</v>
      </c>
      <c r="E3275" s="4">
        <v>41579</v>
      </c>
      <c r="F3275" t="s">
        <v>3234</v>
      </c>
      <c r="G3275" s="3">
        <v>11000000</v>
      </c>
      <c r="H3275" s="3">
        <v>18388357</v>
      </c>
      <c r="I3275" s="3">
        <v>56178935</v>
      </c>
    </row>
    <row r="3276" spans="1:9" x14ac:dyDescent="0.2">
      <c r="A3276" s="5">
        <v>3307</v>
      </c>
      <c r="B3276" s="7">
        <v>11</v>
      </c>
      <c r="C3276" s="5">
        <v>21</v>
      </c>
      <c r="D3276" s="5">
        <v>2001</v>
      </c>
      <c r="E3276" s="4">
        <v>37510</v>
      </c>
      <c r="F3276" t="s">
        <v>3235</v>
      </c>
      <c r="G3276" s="3">
        <v>11000000</v>
      </c>
      <c r="H3276" s="3">
        <v>13906394</v>
      </c>
      <c r="I3276" s="3">
        <v>14786394</v>
      </c>
    </row>
    <row r="3277" spans="1:9" x14ac:dyDescent="0.2">
      <c r="A3277" s="5">
        <v>3308</v>
      </c>
      <c r="B3277" s="7">
        <v>10</v>
      </c>
      <c r="C3277" s="5">
        <v>13</v>
      </c>
      <c r="D3277" s="5">
        <v>2000</v>
      </c>
      <c r="E3277" s="4">
        <v>36901</v>
      </c>
      <c r="F3277" t="s">
        <v>3236</v>
      </c>
      <c r="G3277" s="3">
        <v>11000000</v>
      </c>
      <c r="H3277" s="3">
        <v>13592872</v>
      </c>
      <c r="I3277" s="3">
        <v>13719474</v>
      </c>
    </row>
    <row r="3278" spans="1:9" x14ac:dyDescent="0.2">
      <c r="A3278" s="5">
        <v>3309</v>
      </c>
      <c r="B3278" s="7">
        <v>3</v>
      </c>
      <c r="C3278" s="5">
        <v>30</v>
      </c>
      <c r="D3278" s="5">
        <v>2001</v>
      </c>
      <c r="E3278" s="4">
        <v>37775</v>
      </c>
      <c r="F3278" t="s">
        <v>3237</v>
      </c>
      <c r="G3278" s="3">
        <v>11000000</v>
      </c>
      <c r="H3278" s="3">
        <v>13558739</v>
      </c>
      <c r="I3278" s="3">
        <v>13558739</v>
      </c>
    </row>
    <row r="3279" spans="1:9" x14ac:dyDescent="0.2">
      <c r="A3279" s="5">
        <v>3310</v>
      </c>
      <c r="B3279" s="7">
        <v>12</v>
      </c>
      <c r="C3279" s="5">
        <v>6</v>
      </c>
      <c r="D3279" s="5">
        <v>2013</v>
      </c>
      <c r="E3279" s="4">
        <v>41437</v>
      </c>
      <c r="F3279" t="s">
        <v>3238</v>
      </c>
      <c r="G3279" s="3">
        <v>11000000</v>
      </c>
      <c r="H3279" s="3">
        <v>13248209</v>
      </c>
      <c r="I3279" s="3">
        <v>32943247</v>
      </c>
    </row>
    <row r="3280" spans="1:9" x14ac:dyDescent="0.2">
      <c r="A3280" s="5">
        <v>3311</v>
      </c>
      <c r="B3280" s="7">
        <v>4</v>
      </c>
      <c r="C3280" s="5">
        <v>12</v>
      </c>
      <c r="D3280" s="5">
        <v>2002</v>
      </c>
      <c r="E3280" s="4">
        <v>37594</v>
      </c>
      <c r="F3280" t="s">
        <v>3239</v>
      </c>
      <c r="G3280" s="3">
        <v>11000000</v>
      </c>
      <c r="H3280" s="3">
        <v>13110448</v>
      </c>
      <c r="I3280" s="3">
        <v>19947280</v>
      </c>
    </row>
    <row r="3281" spans="1:9" x14ac:dyDescent="0.2">
      <c r="A3281" s="5">
        <v>3312</v>
      </c>
      <c r="B3281" s="7">
        <v>2</v>
      </c>
      <c r="C3281" s="5">
        <v>19</v>
      </c>
      <c r="D3281" s="5">
        <v>1993</v>
      </c>
      <c r="E3281" s="4">
        <v>34517</v>
      </c>
      <c r="F3281" t="s">
        <v>3240</v>
      </c>
      <c r="G3281" s="3">
        <v>11000000</v>
      </c>
      <c r="H3281" s="3">
        <v>11502976</v>
      </c>
      <c r="I3281" s="3">
        <v>21502976</v>
      </c>
    </row>
    <row r="3282" spans="1:9" x14ac:dyDescent="0.2">
      <c r="A3282" s="5">
        <v>3313</v>
      </c>
      <c r="B3282" s="7">
        <v>11</v>
      </c>
      <c r="C3282" s="5">
        <v>12</v>
      </c>
      <c r="D3282" s="5">
        <v>2004</v>
      </c>
      <c r="E3282" s="4">
        <v>38332</v>
      </c>
      <c r="F3282" t="s">
        <v>3241</v>
      </c>
      <c r="G3282" s="3">
        <v>11000000</v>
      </c>
      <c r="H3282" s="3">
        <v>10214647</v>
      </c>
      <c r="I3282" s="3">
        <v>13000959</v>
      </c>
    </row>
    <row r="3283" spans="1:9" x14ac:dyDescent="0.2">
      <c r="A3283" s="5">
        <v>3314</v>
      </c>
      <c r="B3283" s="7">
        <v>12</v>
      </c>
      <c r="C3283" s="5">
        <v>25</v>
      </c>
      <c r="D3283" s="5">
        <v>1993</v>
      </c>
      <c r="E3283" s="4">
        <v>34711</v>
      </c>
      <c r="F3283" t="s">
        <v>3242</v>
      </c>
      <c r="G3283" s="3">
        <v>11000000</v>
      </c>
      <c r="H3283" s="3">
        <v>9170214</v>
      </c>
      <c r="I3283" s="3">
        <v>9170214</v>
      </c>
    </row>
    <row r="3284" spans="1:9" x14ac:dyDescent="0.2">
      <c r="A3284" s="5">
        <v>3315</v>
      </c>
      <c r="B3284" s="7">
        <v>2</v>
      </c>
      <c r="C3284" s="5">
        <v>1</v>
      </c>
      <c r="D3284" s="5">
        <v>2002</v>
      </c>
      <c r="E3284" s="4">
        <v>37258</v>
      </c>
      <c r="F3284" t="s">
        <v>3243</v>
      </c>
      <c r="G3284" s="3">
        <v>11000000</v>
      </c>
      <c r="H3284" s="3">
        <v>4814244</v>
      </c>
      <c r="I3284" s="3">
        <v>4814244</v>
      </c>
    </row>
    <row r="3285" spans="1:9" x14ac:dyDescent="0.2">
      <c r="A3285" s="5">
        <v>3316</v>
      </c>
      <c r="B3285" s="7">
        <v>9</v>
      </c>
      <c r="C3285" s="5">
        <v>26</v>
      </c>
      <c r="D3285" s="5">
        <v>2003</v>
      </c>
      <c r="E3285" s="4">
        <v>38392</v>
      </c>
      <c r="F3285" t="s">
        <v>3244</v>
      </c>
      <c r="G3285" s="3">
        <v>11000000</v>
      </c>
      <c r="H3285" s="3">
        <v>4068087</v>
      </c>
      <c r="I3285" s="3">
        <v>4234355</v>
      </c>
    </row>
    <row r="3286" spans="1:9" x14ac:dyDescent="0.2">
      <c r="A3286" s="5">
        <v>3317</v>
      </c>
      <c r="B3286" s="7">
        <v>10</v>
      </c>
      <c r="C3286" s="5">
        <v>10</v>
      </c>
      <c r="D3286" s="5">
        <v>2004</v>
      </c>
      <c r="E3286" s="4">
        <v>38270</v>
      </c>
      <c r="F3286" t="s">
        <v>3245</v>
      </c>
      <c r="G3286" s="3">
        <v>11000000</v>
      </c>
      <c r="H3286" s="3">
        <v>3753806</v>
      </c>
      <c r="I3286" s="3">
        <v>13353855</v>
      </c>
    </row>
    <row r="3287" spans="1:9" x14ac:dyDescent="0.2">
      <c r="A3287" s="5">
        <v>3318</v>
      </c>
      <c r="B3287" s="7">
        <v>1</v>
      </c>
      <c r="C3287" s="5">
        <v>31</v>
      </c>
      <c r="D3287" s="5">
        <v>2003</v>
      </c>
      <c r="E3287" s="4">
        <v>38534</v>
      </c>
      <c r="F3287" t="s">
        <v>3246</v>
      </c>
      <c r="G3287" s="3">
        <v>11000000</v>
      </c>
      <c r="H3287" s="3">
        <v>3051221</v>
      </c>
      <c r="I3287" s="3">
        <v>24150550</v>
      </c>
    </row>
    <row r="3288" spans="1:9" x14ac:dyDescent="0.2">
      <c r="A3288" s="5">
        <v>3319</v>
      </c>
      <c r="B3288" s="7">
        <v>12</v>
      </c>
      <c r="C3288" s="5">
        <v>14</v>
      </c>
      <c r="D3288" s="5">
        <v>1995</v>
      </c>
      <c r="E3288" s="4">
        <v>35107</v>
      </c>
      <c r="F3288" t="s">
        <v>3247</v>
      </c>
      <c r="G3288" s="3">
        <v>11000000</v>
      </c>
      <c r="H3288" s="3">
        <v>2844379</v>
      </c>
      <c r="I3288" s="3">
        <v>2844379</v>
      </c>
    </row>
    <row r="3289" spans="1:9" x14ac:dyDescent="0.2">
      <c r="A3289" s="5">
        <v>3320</v>
      </c>
      <c r="B3289" s="7">
        <v>5</v>
      </c>
      <c r="C3289" s="5">
        <v>12</v>
      </c>
      <c r="D3289" s="5">
        <v>1995</v>
      </c>
      <c r="E3289" s="4">
        <v>35038</v>
      </c>
      <c r="F3289" t="s">
        <v>3248</v>
      </c>
      <c r="G3289" s="3">
        <v>11000000</v>
      </c>
      <c r="H3289" s="3">
        <v>2794056</v>
      </c>
      <c r="I3289" s="3">
        <v>2794056</v>
      </c>
    </row>
    <row r="3290" spans="1:9" x14ac:dyDescent="0.2">
      <c r="A3290" s="5">
        <v>3321</v>
      </c>
      <c r="B3290" s="7">
        <v>1</v>
      </c>
      <c r="C3290" s="5">
        <v>1</v>
      </c>
      <c r="D3290" s="5">
        <v>1970</v>
      </c>
      <c r="E3290" s="4">
        <v>25569</v>
      </c>
      <c r="F3290" t="s">
        <v>3249</v>
      </c>
      <c r="G3290" s="3">
        <v>11000000</v>
      </c>
      <c r="H3290" s="3">
        <v>2200000</v>
      </c>
      <c r="I3290" s="3">
        <v>2200000</v>
      </c>
    </row>
    <row r="3291" spans="1:9" x14ac:dyDescent="0.2">
      <c r="A3291" s="5">
        <v>3322</v>
      </c>
      <c r="B3291" s="7">
        <v>1</v>
      </c>
      <c r="C3291" s="5">
        <v>1</v>
      </c>
      <c r="D3291" s="5">
        <v>1991</v>
      </c>
      <c r="E3291" s="4">
        <v>33239</v>
      </c>
      <c r="F3291" t="s">
        <v>3250</v>
      </c>
      <c r="G3291" s="3">
        <v>11000000</v>
      </c>
      <c r="H3291" s="3">
        <v>2000000</v>
      </c>
      <c r="I3291" s="3">
        <v>2000000</v>
      </c>
    </row>
    <row r="3292" spans="1:9" x14ac:dyDescent="0.2">
      <c r="A3292" s="5">
        <v>3323</v>
      </c>
      <c r="B3292" s="7">
        <v>9</v>
      </c>
      <c r="C3292" s="5">
        <v>7</v>
      </c>
      <c r="D3292" s="5">
        <v>2007</v>
      </c>
      <c r="E3292" s="4">
        <v>39272</v>
      </c>
      <c r="F3292" t="s">
        <v>3251</v>
      </c>
      <c r="G3292" s="3">
        <v>11000000</v>
      </c>
      <c r="H3292" s="3">
        <v>551002</v>
      </c>
      <c r="I3292" s="3">
        <v>3231251</v>
      </c>
    </row>
    <row r="3293" spans="1:9" x14ac:dyDescent="0.2">
      <c r="A3293" s="5">
        <v>3324</v>
      </c>
      <c r="B3293" s="7">
        <v>11</v>
      </c>
      <c r="C3293" s="5">
        <v>10</v>
      </c>
      <c r="D3293" s="5">
        <v>2006</v>
      </c>
      <c r="E3293" s="4">
        <v>39001</v>
      </c>
      <c r="F3293" t="s">
        <v>3252</v>
      </c>
      <c r="G3293" s="3">
        <v>11000000</v>
      </c>
      <c r="H3293" s="3">
        <v>355968</v>
      </c>
      <c r="I3293" s="3">
        <v>6586324</v>
      </c>
    </row>
    <row r="3294" spans="1:9" x14ac:dyDescent="0.2">
      <c r="A3294" s="5">
        <v>3325</v>
      </c>
      <c r="B3294" s="7">
        <v>8</v>
      </c>
      <c r="C3294" s="5">
        <v>26</v>
      </c>
      <c r="D3294" s="5">
        <v>2011</v>
      </c>
      <c r="E3294" s="4">
        <v>41313</v>
      </c>
      <c r="F3294" t="s">
        <v>3253</v>
      </c>
      <c r="G3294" s="3">
        <v>11000000</v>
      </c>
      <c r="H3294" s="3">
        <v>229653</v>
      </c>
      <c r="I3294" s="3">
        <v>229653</v>
      </c>
    </row>
    <row r="3295" spans="1:9" x14ac:dyDescent="0.2">
      <c r="A3295" s="5">
        <v>3326</v>
      </c>
      <c r="B3295" s="7">
        <v>11</v>
      </c>
      <c r="C3295" s="5">
        <v>16</v>
      </c>
      <c r="D3295" s="5">
        <v>2012</v>
      </c>
      <c r="E3295" s="4">
        <v>41375</v>
      </c>
      <c r="F3295" t="s">
        <v>3254</v>
      </c>
      <c r="G3295" s="3">
        <v>11000000</v>
      </c>
      <c r="H3295" s="3">
        <v>61611</v>
      </c>
      <c r="I3295" s="3">
        <v>25307405</v>
      </c>
    </row>
    <row r="3296" spans="1:9" x14ac:dyDescent="0.2">
      <c r="A3296" s="5">
        <v>3327</v>
      </c>
      <c r="B3296" s="7">
        <v>5</v>
      </c>
      <c r="C3296" s="5">
        <v>8</v>
      </c>
      <c r="D3296" s="5">
        <v>2015</v>
      </c>
      <c r="E3296" s="4">
        <v>42221</v>
      </c>
      <c r="F3296" t="s">
        <v>3255</v>
      </c>
      <c r="G3296" s="3">
        <v>11000000</v>
      </c>
      <c r="H3296">
        <v>0</v>
      </c>
      <c r="I3296" s="3">
        <v>74056184</v>
      </c>
    </row>
    <row r="3297" spans="1:9" x14ac:dyDescent="0.2">
      <c r="A3297" s="5">
        <v>3328</v>
      </c>
      <c r="B3297" s="7">
        <v>5</v>
      </c>
      <c r="C3297" s="5">
        <v>4</v>
      </c>
      <c r="D3297" s="5">
        <v>2012</v>
      </c>
      <c r="E3297" s="4">
        <v>41004</v>
      </c>
      <c r="F3297" t="s">
        <v>3256</v>
      </c>
      <c r="G3297" s="3">
        <v>11000000</v>
      </c>
      <c r="H3297">
        <v>0</v>
      </c>
      <c r="I3297" s="3">
        <v>10431506</v>
      </c>
    </row>
    <row r="3298" spans="1:9" x14ac:dyDescent="0.2">
      <c r="A3298" s="5">
        <v>3329</v>
      </c>
      <c r="B3298" s="7">
        <v>2</v>
      </c>
      <c r="C3298" s="5">
        <v>5</v>
      </c>
      <c r="D3298" s="5">
        <v>2016</v>
      </c>
      <c r="E3298" s="4">
        <v>42492</v>
      </c>
      <c r="F3298" t="s">
        <v>3257</v>
      </c>
      <c r="G3298" s="3">
        <v>11000000</v>
      </c>
      <c r="H3298">
        <v>0</v>
      </c>
      <c r="I3298" s="3">
        <v>2352511</v>
      </c>
    </row>
    <row r="3299" spans="1:9" x14ac:dyDescent="0.2">
      <c r="A3299" s="5">
        <v>3330</v>
      </c>
      <c r="B3299" s="7">
        <v>10</v>
      </c>
      <c r="C3299" s="5">
        <v>24</v>
      </c>
      <c r="D3299" s="5">
        <v>2008</v>
      </c>
      <c r="E3299" s="4">
        <v>40157</v>
      </c>
      <c r="F3299" t="s">
        <v>3258</v>
      </c>
      <c r="G3299" s="3">
        <v>10800000</v>
      </c>
      <c r="H3299" s="3">
        <v>56746769</v>
      </c>
      <c r="I3299" s="3">
        <v>118209778</v>
      </c>
    </row>
    <row r="3300" spans="1:9" x14ac:dyDescent="0.2">
      <c r="A3300" s="5">
        <v>3331</v>
      </c>
      <c r="B3300" s="7">
        <v>5</v>
      </c>
      <c r="C3300" s="5">
        <v>25</v>
      </c>
      <c r="D3300" s="5">
        <v>2012</v>
      </c>
      <c r="E3300" s="4">
        <v>41644</v>
      </c>
      <c r="F3300" t="s">
        <v>3259</v>
      </c>
      <c r="G3300" s="3">
        <v>10800000</v>
      </c>
      <c r="H3300" s="3">
        <v>13182281</v>
      </c>
      <c r="I3300" s="3">
        <v>484873045</v>
      </c>
    </row>
    <row r="3301" spans="1:9" x14ac:dyDescent="0.2">
      <c r="A3301" s="5">
        <v>3332</v>
      </c>
      <c r="B3301" s="7">
        <v>4</v>
      </c>
      <c r="C3301" s="5">
        <v>27</v>
      </c>
      <c r="D3301" s="5">
        <v>2007</v>
      </c>
      <c r="E3301" s="4">
        <v>39876</v>
      </c>
      <c r="F3301" t="s">
        <v>3260</v>
      </c>
      <c r="G3301" s="3">
        <v>10800000</v>
      </c>
      <c r="H3301" s="3">
        <v>399879</v>
      </c>
      <c r="I3301" s="3">
        <v>2862544</v>
      </c>
    </row>
    <row r="3302" spans="1:9" x14ac:dyDescent="0.2">
      <c r="A3302" s="5">
        <v>3334</v>
      </c>
      <c r="B3302" s="7">
        <v>8</v>
      </c>
      <c r="C3302" s="5">
        <v>11</v>
      </c>
      <c r="D3302" s="5">
        <v>2006</v>
      </c>
      <c r="E3302" s="4">
        <v>39029</v>
      </c>
      <c r="F3302" t="s">
        <v>3261</v>
      </c>
      <c r="G3302" s="3">
        <v>10750000</v>
      </c>
      <c r="H3302" s="3">
        <v>3275443</v>
      </c>
      <c r="I3302" s="3">
        <v>32575443</v>
      </c>
    </row>
    <row r="3303" spans="1:9" x14ac:dyDescent="0.2">
      <c r="A3303" s="5">
        <v>3335</v>
      </c>
      <c r="B3303" s="7">
        <v>6</v>
      </c>
      <c r="C3303" s="5">
        <v>4</v>
      </c>
      <c r="D3303" s="5">
        <v>1982</v>
      </c>
      <c r="E3303" s="4">
        <v>30047</v>
      </c>
      <c r="F3303" t="s">
        <v>1538</v>
      </c>
      <c r="G3303" s="3">
        <v>10700000</v>
      </c>
      <c r="H3303" s="3">
        <v>74706019</v>
      </c>
      <c r="I3303" s="3">
        <v>121706019</v>
      </c>
    </row>
    <row r="3304" spans="1:9" x14ac:dyDescent="0.2">
      <c r="A3304" s="5">
        <v>3336</v>
      </c>
      <c r="B3304" s="7">
        <v>6</v>
      </c>
      <c r="C3304" s="5">
        <v>18</v>
      </c>
      <c r="D3304" s="5">
        <v>1999</v>
      </c>
      <c r="E3304" s="4">
        <v>36683</v>
      </c>
      <c r="F3304" t="s">
        <v>3262</v>
      </c>
      <c r="G3304" s="3">
        <v>10700000</v>
      </c>
      <c r="H3304" s="3">
        <v>18542974</v>
      </c>
      <c r="I3304" s="3">
        <v>31341183</v>
      </c>
    </row>
    <row r="3305" spans="1:9" x14ac:dyDescent="0.2">
      <c r="A3305" s="5">
        <v>3337</v>
      </c>
      <c r="B3305" s="7">
        <v>12</v>
      </c>
      <c r="C3305" s="5">
        <v>25</v>
      </c>
      <c r="D3305" s="5">
        <v>2004</v>
      </c>
      <c r="E3305" s="4">
        <v>38729</v>
      </c>
      <c r="F3305" t="s">
        <v>3263</v>
      </c>
      <c r="G3305" s="3">
        <v>10600000</v>
      </c>
      <c r="H3305" s="3">
        <v>22163442</v>
      </c>
      <c r="I3305" s="3">
        <v>34409206</v>
      </c>
    </row>
    <row r="3306" spans="1:9" x14ac:dyDescent="0.2">
      <c r="A3306" s="5">
        <v>3338</v>
      </c>
      <c r="B3306" s="7">
        <v>12</v>
      </c>
      <c r="C3306" s="5">
        <v>6</v>
      </c>
      <c r="D3306" s="5">
        <v>2013</v>
      </c>
      <c r="E3306" s="4">
        <v>41437</v>
      </c>
      <c r="F3306" t="s">
        <v>3264</v>
      </c>
      <c r="G3306" s="3">
        <v>10600000</v>
      </c>
      <c r="H3306" s="3">
        <v>24084</v>
      </c>
      <c r="I3306" s="3">
        <v>261364</v>
      </c>
    </row>
    <row r="3307" spans="1:9" x14ac:dyDescent="0.2">
      <c r="A3307" s="5">
        <v>3339</v>
      </c>
      <c r="B3307" s="7">
        <v>6</v>
      </c>
      <c r="C3307" s="5">
        <v>11</v>
      </c>
      <c r="D3307" s="5">
        <v>1982</v>
      </c>
      <c r="E3307" s="4">
        <v>30261</v>
      </c>
      <c r="F3307" t="s">
        <v>3265</v>
      </c>
      <c r="G3307" s="3">
        <v>10500000</v>
      </c>
      <c r="H3307" s="3">
        <v>435110554</v>
      </c>
      <c r="I3307" s="3">
        <v>792965326</v>
      </c>
    </row>
    <row r="3308" spans="1:9" x14ac:dyDescent="0.2">
      <c r="A3308" s="5">
        <v>3340</v>
      </c>
      <c r="B3308" s="7">
        <v>4</v>
      </c>
      <c r="C3308" s="5">
        <v>2</v>
      </c>
      <c r="D3308" s="5">
        <v>1968</v>
      </c>
      <c r="E3308" s="4">
        <v>24872</v>
      </c>
      <c r="F3308" t="s">
        <v>3266</v>
      </c>
      <c r="G3308" s="3">
        <v>10500000</v>
      </c>
      <c r="H3308" s="3">
        <v>56700000</v>
      </c>
      <c r="I3308" s="3">
        <v>68700000</v>
      </c>
    </row>
    <row r="3309" spans="1:9" x14ac:dyDescent="0.2">
      <c r="A3309" s="5">
        <v>3341</v>
      </c>
      <c r="B3309" s="7">
        <v>4</v>
      </c>
      <c r="C3309" s="5">
        <v>20</v>
      </c>
      <c r="D3309" s="5">
        <v>2007</v>
      </c>
      <c r="E3309" s="4">
        <v>39664</v>
      </c>
      <c r="F3309" t="s">
        <v>3267</v>
      </c>
      <c r="G3309" s="3">
        <v>10500000</v>
      </c>
      <c r="H3309" s="3">
        <v>11052958</v>
      </c>
      <c r="I3309" s="3">
        <v>14140402</v>
      </c>
    </row>
    <row r="3310" spans="1:9" x14ac:dyDescent="0.2">
      <c r="A3310" s="5">
        <v>3342</v>
      </c>
      <c r="B3310" s="7">
        <v>12</v>
      </c>
      <c r="C3310" s="5">
        <v>31</v>
      </c>
      <c r="D3310" s="5">
        <v>1994</v>
      </c>
      <c r="E3310" s="4">
        <v>35258</v>
      </c>
      <c r="F3310" t="s">
        <v>3268</v>
      </c>
      <c r="G3310" s="3">
        <v>10500000</v>
      </c>
      <c r="H3310" s="3">
        <v>125169</v>
      </c>
      <c r="I3310" s="3">
        <v>125169</v>
      </c>
    </row>
    <row r="3311" spans="1:9" x14ac:dyDescent="0.2">
      <c r="A3311" s="5">
        <v>3343</v>
      </c>
      <c r="B3311" s="7">
        <v>2</v>
      </c>
      <c r="C3311" s="5">
        <v>20</v>
      </c>
      <c r="D3311" s="5">
        <v>2004</v>
      </c>
      <c r="E3311" s="4">
        <v>38566</v>
      </c>
      <c r="F3311" t="s">
        <v>3269</v>
      </c>
      <c r="G3311" s="3">
        <v>10400000</v>
      </c>
      <c r="H3311" s="3">
        <v>1610194</v>
      </c>
      <c r="I3311" s="3">
        <v>1610194</v>
      </c>
    </row>
    <row r="3312" spans="1:9" x14ac:dyDescent="0.2">
      <c r="A3312" s="5">
        <v>3344</v>
      </c>
      <c r="B3312" s="7">
        <v>11</v>
      </c>
      <c r="C3312" s="5">
        <v>2</v>
      </c>
      <c r="D3312" s="5">
        <v>2001</v>
      </c>
      <c r="E3312" s="4">
        <v>36933</v>
      </c>
      <c r="F3312" t="s">
        <v>3270</v>
      </c>
      <c r="G3312" s="3">
        <v>10350000</v>
      </c>
      <c r="H3312" s="3">
        <v>33201661</v>
      </c>
      <c r="I3312" s="3">
        <v>174201661</v>
      </c>
    </row>
    <row r="3313" spans="1:9" x14ac:dyDescent="0.2">
      <c r="A3313" s="5">
        <v>3345</v>
      </c>
      <c r="B3313" s="7">
        <v>2</v>
      </c>
      <c r="C3313" s="5">
        <v>18</v>
      </c>
      <c r="D3313" s="5">
        <v>1983</v>
      </c>
      <c r="E3313" s="4">
        <v>30835</v>
      </c>
      <c r="F3313" t="s">
        <v>3271</v>
      </c>
      <c r="G3313" s="3">
        <v>10100000</v>
      </c>
      <c r="H3313" s="3">
        <v>10143618</v>
      </c>
      <c r="I3313" s="3">
        <v>10143618</v>
      </c>
    </row>
    <row r="3314" spans="1:9" x14ac:dyDescent="0.2">
      <c r="A3314" s="5">
        <v>3346</v>
      </c>
      <c r="B3314" s="7">
        <v>4</v>
      </c>
      <c r="C3314" s="5">
        <v>30</v>
      </c>
      <c r="D3314" s="5">
        <v>2010</v>
      </c>
      <c r="E3314" s="4">
        <v>41064</v>
      </c>
      <c r="F3314" t="s">
        <v>3272</v>
      </c>
      <c r="G3314" s="3">
        <v>10100000</v>
      </c>
      <c r="H3314" s="3">
        <v>1183658</v>
      </c>
      <c r="I3314" s="3">
        <v>18726300</v>
      </c>
    </row>
    <row r="3315" spans="1:9" x14ac:dyDescent="0.2">
      <c r="A3315" s="5">
        <v>3347</v>
      </c>
      <c r="B3315" s="7">
        <v>8</v>
      </c>
      <c r="C3315" s="5">
        <v>24</v>
      </c>
      <c r="D3315" s="5">
        <v>2007</v>
      </c>
      <c r="E3315" s="4">
        <v>39790</v>
      </c>
      <c r="F3315" t="s">
        <v>3273</v>
      </c>
      <c r="G3315" s="3">
        <v>10100000</v>
      </c>
      <c r="H3315" s="3">
        <v>1066555</v>
      </c>
      <c r="I3315" s="3">
        <v>1066555</v>
      </c>
    </row>
    <row r="3316" spans="1:9" x14ac:dyDescent="0.2">
      <c r="A3316" s="5">
        <v>3348</v>
      </c>
      <c r="B3316" s="7">
        <v>12</v>
      </c>
      <c r="C3316" s="5">
        <v>5</v>
      </c>
      <c r="D3316" s="5">
        <v>1997</v>
      </c>
      <c r="E3316" s="4">
        <v>35562</v>
      </c>
      <c r="F3316" t="s">
        <v>3274</v>
      </c>
      <c r="G3316" s="3">
        <v>10000000</v>
      </c>
      <c r="H3316" s="3">
        <v>138433435</v>
      </c>
      <c r="I3316" s="3">
        <v>225933435</v>
      </c>
    </row>
    <row r="3317" spans="1:9" x14ac:dyDescent="0.2">
      <c r="A3317" s="5">
        <v>3349</v>
      </c>
      <c r="B3317" s="7">
        <v>10</v>
      </c>
      <c r="C3317" s="5">
        <v>22</v>
      </c>
      <c r="D3317" s="5">
        <v>2004</v>
      </c>
      <c r="E3317" s="4">
        <v>38635</v>
      </c>
      <c r="F3317" t="s">
        <v>3275</v>
      </c>
      <c r="G3317" s="3">
        <v>10000000</v>
      </c>
      <c r="H3317" s="3">
        <v>110359362</v>
      </c>
      <c r="I3317" s="3">
        <v>187281115</v>
      </c>
    </row>
    <row r="3318" spans="1:9" x14ac:dyDescent="0.2">
      <c r="A3318" s="5">
        <v>3350</v>
      </c>
      <c r="B3318" s="7">
        <v>8</v>
      </c>
      <c r="C3318" s="5">
        <v>26</v>
      </c>
      <c r="D3318" s="5">
        <v>2016</v>
      </c>
      <c r="E3318" s="4">
        <v>43139</v>
      </c>
      <c r="F3318" t="s">
        <v>3276</v>
      </c>
      <c r="G3318" s="3">
        <v>10000000</v>
      </c>
      <c r="H3318" s="3">
        <v>89217875</v>
      </c>
      <c r="I3318" s="3">
        <v>158185073</v>
      </c>
    </row>
    <row r="3319" spans="1:9" x14ac:dyDescent="0.2">
      <c r="A3319" s="5">
        <v>3351</v>
      </c>
      <c r="B3319" s="7">
        <v>6</v>
      </c>
      <c r="C3319" s="5">
        <v>26</v>
      </c>
      <c r="D3319" s="5">
        <v>1981</v>
      </c>
      <c r="E3319" s="4">
        <v>30353</v>
      </c>
      <c r="F3319" t="s">
        <v>3277</v>
      </c>
      <c r="G3319" s="3">
        <v>10000000</v>
      </c>
      <c r="H3319" s="3">
        <v>85300000</v>
      </c>
      <c r="I3319" s="3">
        <v>85300000</v>
      </c>
    </row>
    <row r="3320" spans="1:9" x14ac:dyDescent="0.2">
      <c r="A3320" s="5">
        <v>3352</v>
      </c>
      <c r="B3320" s="7">
        <v>10</v>
      </c>
      <c r="C3320" s="5">
        <v>27</v>
      </c>
      <c r="D3320" s="5">
        <v>2006</v>
      </c>
      <c r="E3320" s="4">
        <v>39517</v>
      </c>
      <c r="F3320" t="s">
        <v>3278</v>
      </c>
      <c r="G3320" s="3">
        <v>10000000</v>
      </c>
      <c r="H3320" s="3">
        <v>80238724</v>
      </c>
      <c r="I3320" s="3">
        <v>163876815</v>
      </c>
    </row>
    <row r="3321" spans="1:9" x14ac:dyDescent="0.2">
      <c r="A3321" s="5">
        <v>3353</v>
      </c>
      <c r="B3321" s="7">
        <v>7</v>
      </c>
      <c r="C3321" s="5">
        <v>1</v>
      </c>
      <c r="D3321" s="5">
        <v>2016</v>
      </c>
      <c r="E3321" s="4">
        <v>42376</v>
      </c>
      <c r="F3321" t="s">
        <v>3279</v>
      </c>
      <c r="G3321" s="3">
        <v>10000000</v>
      </c>
      <c r="H3321" s="3">
        <v>79042440</v>
      </c>
      <c r="I3321" s="3">
        <v>118557124</v>
      </c>
    </row>
    <row r="3322" spans="1:9" x14ac:dyDescent="0.2">
      <c r="A3322" s="5">
        <v>3354</v>
      </c>
      <c r="B3322" s="7">
        <v>8</v>
      </c>
      <c r="C3322" s="5">
        <v>25</v>
      </c>
      <c r="D3322" s="5">
        <v>2000</v>
      </c>
      <c r="E3322" s="4">
        <v>37264</v>
      </c>
      <c r="F3322" t="s">
        <v>3280</v>
      </c>
      <c r="G3322" s="3">
        <v>10000000</v>
      </c>
      <c r="H3322" s="3">
        <v>68353550</v>
      </c>
      <c r="I3322" s="3">
        <v>90453550</v>
      </c>
    </row>
    <row r="3323" spans="1:9" x14ac:dyDescent="0.2">
      <c r="A3323" s="5">
        <v>3355</v>
      </c>
      <c r="B3323" s="7">
        <v>1</v>
      </c>
      <c r="C3323" s="5">
        <v>29</v>
      </c>
      <c r="D3323" s="5">
        <v>1999</v>
      </c>
      <c r="E3323" s="4">
        <v>37012</v>
      </c>
      <c r="F3323" t="s">
        <v>3281</v>
      </c>
      <c r="G3323" s="3">
        <v>10000000</v>
      </c>
      <c r="H3323" s="3">
        <v>63465522</v>
      </c>
      <c r="I3323" s="3">
        <v>63465522</v>
      </c>
    </row>
    <row r="3324" spans="1:9" x14ac:dyDescent="0.2">
      <c r="A3324" s="5">
        <v>3356</v>
      </c>
      <c r="B3324" s="7">
        <v>10</v>
      </c>
      <c r="C3324" s="5">
        <v>26</v>
      </c>
      <c r="D3324" s="5">
        <v>2007</v>
      </c>
      <c r="E3324" s="4">
        <v>39854</v>
      </c>
      <c r="F3324" t="s">
        <v>3282</v>
      </c>
      <c r="G3324" s="3">
        <v>10000000</v>
      </c>
      <c r="H3324" s="3">
        <v>63300095</v>
      </c>
      <c r="I3324" s="3">
        <v>135759694</v>
      </c>
    </row>
    <row r="3325" spans="1:9" x14ac:dyDescent="0.2">
      <c r="A3325" s="5">
        <v>3357</v>
      </c>
      <c r="B3325" s="7">
        <v>2</v>
      </c>
      <c r="C3325" s="5">
        <v>24</v>
      </c>
      <c r="D3325" s="5">
        <v>2006</v>
      </c>
      <c r="E3325" s="4">
        <v>39418</v>
      </c>
      <c r="F3325" t="s">
        <v>3283</v>
      </c>
      <c r="G3325" s="3">
        <v>10000000</v>
      </c>
      <c r="H3325" s="3">
        <v>63257940</v>
      </c>
      <c r="I3325" s="3">
        <v>63320521</v>
      </c>
    </row>
    <row r="3326" spans="1:9" x14ac:dyDescent="0.2">
      <c r="A3326" s="5">
        <v>3358</v>
      </c>
      <c r="B3326" s="7">
        <v>1</v>
      </c>
      <c r="C3326" s="5">
        <v>7</v>
      </c>
      <c r="D3326" s="5">
        <v>2005</v>
      </c>
      <c r="E3326" s="4">
        <v>38534</v>
      </c>
      <c r="F3326" t="s">
        <v>3284</v>
      </c>
      <c r="G3326" s="3">
        <v>10000000</v>
      </c>
      <c r="H3326" s="3">
        <v>56094360</v>
      </c>
      <c r="I3326" s="3">
        <v>92094360</v>
      </c>
    </row>
    <row r="3327" spans="1:9" x14ac:dyDescent="0.2">
      <c r="A3327" s="5">
        <v>3359</v>
      </c>
      <c r="B3327" s="7">
        <v>10</v>
      </c>
      <c r="C3327" s="5">
        <v>17</v>
      </c>
      <c r="D3327" s="5">
        <v>1986</v>
      </c>
      <c r="E3327" s="4">
        <v>31907</v>
      </c>
      <c r="F3327" t="s">
        <v>3285</v>
      </c>
      <c r="G3327" s="3">
        <v>10000000</v>
      </c>
      <c r="H3327" s="3">
        <v>52293000</v>
      </c>
      <c r="I3327" s="3">
        <v>52293000</v>
      </c>
    </row>
    <row r="3328" spans="1:9" x14ac:dyDescent="0.2">
      <c r="A3328" s="5">
        <v>3360</v>
      </c>
      <c r="B3328" s="7">
        <v>6</v>
      </c>
      <c r="C3328" s="5">
        <v>5</v>
      </c>
      <c r="D3328" s="5">
        <v>2015</v>
      </c>
      <c r="E3328" s="4">
        <v>42130</v>
      </c>
      <c r="F3328" t="s">
        <v>3286</v>
      </c>
      <c r="G3328" s="3">
        <v>10000000</v>
      </c>
      <c r="H3328" s="3">
        <v>52218558</v>
      </c>
      <c r="I3328" s="3">
        <v>120678444</v>
      </c>
    </row>
    <row r="3329" spans="1:9" x14ac:dyDescent="0.2">
      <c r="A3329" s="5">
        <v>3361</v>
      </c>
      <c r="B3329" s="7">
        <v>10</v>
      </c>
      <c r="C3329" s="5">
        <v>2</v>
      </c>
      <c r="D3329" s="5">
        <v>1992</v>
      </c>
      <c r="E3329" s="4">
        <v>33644</v>
      </c>
      <c r="F3329" t="s">
        <v>3287</v>
      </c>
      <c r="G3329" s="3">
        <v>10000000</v>
      </c>
      <c r="H3329" s="3">
        <v>50752337</v>
      </c>
      <c r="I3329" s="3">
        <v>50752337</v>
      </c>
    </row>
    <row r="3330" spans="1:9" x14ac:dyDescent="0.2">
      <c r="A3330" s="5">
        <v>3362</v>
      </c>
      <c r="B3330" s="7">
        <v>11</v>
      </c>
      <c r="C3330" s="5">
        <v>6</v>
      </c>
      <c r="D3330" s="5">
        <v>2009</v>
      </c>
      <c r="E3330" s="4">
        <v>39975</v>
      </c>
      <c r="F3330" t="s">
        <v>3288</v>
      </c>
      <c r="G3330" s="3">
        <v>10000000</v>
      </c>
      <c r="H3330" s="3">
        <v>47566524</v>
      </c>
      <c r="I3330" s="3">
        <v>68722848</v>
      </c>
    </row>
    <row r="3331" spans="1:9" x14ac:dyDescent="0.2">
      <c r="A3331" s="5">
        <v>3363</v>
      </c>
      <c r="B3331" s="7">
        <v>5</v>
      </c>
      <c r="C3331" s="5">
        <v>4</v>
      </c>
      <c r="D3331" s="5">
        <v>2012</v>
      </c>
      <c r="E3331" s="4">
        <v>41004</v>
      </c>
      <c r="F3331" t="s">
        <v>3289</v>
      </c>
      <c r="G3331" s="3">
        <v>10000000</v>
      </c>
      <c r="H3331" s="3">
        <v>46383639</v>
      </c>
      <c r="I3331" s="3">
        <v>134639780</v>
      </c>
    </row>
    <row r="3332" spans="1:9" x14ac:dyDescent="0.2">
      <c r="A3332" s="5">
        <v>3364</v>
      </c>
      <c r="B3332" s="7">
        <v>2</v>
      </c>
      <c r="C3332" s="5">
        <v>17</v>
      </c>
      <c r="D3332" s="5">
        <v>1989</v>
      </c>
      <c r="E3332" s="4">
        <v>32995</v>
      </c>
      <c r="F3332" t="s">
        <v>3290</v>
      </c>
      <c r="G3332" s="3">
        <v>10000000</v>
      </c>
      <c r="H3332" s="3">
        <v>40485039</v>
      </c>
      <c r="I3332" s="3">
        <v>40485039</v>
      </c>
    </row>
    <row r="3333" spans="1:9" x14ac:dyDescent="0.2">
      <c r="A3333" s="5">
        <v>3365</v>
      </c>
      <c r="B3333" s="7">
        <v>10</v>
      </c>
      <c r="C3333" s="5">
        <v>4</v>
      </c>
      <c r="D3333" s="5">
        <v>1962</v>
      </c>
      <c r="E3333" s="4">
        <v>22746</v>
      </c>
      <c r="F3333" t="s">
        <v>3291</v>
      </c>
      <c r="G3333" s="3">
        <v>10000000</v>
      </c>
      <c r="H3333" s="3">
        <v>39100000</v>
      </c>
      <c r="I3333" s="3">
        <v>50100000</v>
      </c>
    </row>
    <row r="3334" spans="1:9" x14ac:dyDescent="0.2">
      <c r="A3334" s="5">
        <v>3366</v>
      </c>
      <c r="B3334" s="7">
        <v>2</v>
      </c>
      <c r="C3334" s="5">
        <v>16</v>
      </c>
      <c r="D3334" s="5">
        <v>1996</v>
      </c>
      <c r="E3334" s="4">
        <v>35522</v>
      </c>
      <c r="F3334" t="s">
        <v>3292</v>
      </c>
      <c r="G3334" s="3">
        <v>10000000</v>
      </c>
      <c r="H3334" s="3">
        <v>38623460</v>
      </c>
      <c r="I3334" s="3">
        <v>41004412</v>
      </c>
    </row>
    <row r="3335" spans="1:9" x14ac:dyDescent="0.2">
      <c r="A3335" s="5">
        <v>3367</v>
      </c>
      <c r="B3335" s="7">
        <v>8</v>
      </c>
      <c r="C3335" s="5">
        <v>31</v>
      </c>
      <c r="D3335" s="5">
        <v>2001</v>
      </c>
      <c r="E3335" s="4">
        <v>37810</v>
      </c>
      <c r="F3335" t="s">
        <v>3293</v>
      </c>
      <c r="G3335" s="3">
        <v>10000000</v>
      </c>
      <c r="H3335" s="3">
        <v>37904175</v>
      </c>
      <c r="I3335" s="3">
        <v>58939035</v>
      </c>
    </row>
    <row r="3336" spans="1:9" x14ac:dyDescent="0.2">
      <c r="A3336" s="5">
        <v>3368</v>
      </c>
      <c r="B3336" s="7">
        <v>12</v>
      </c>
      <c r="C3336" s="5">
        <v>11</v>
      </c>
      <c r="D3336" s="5">
        <v>1968</v>
      </c>
      <c r="E3336" s="4">
        <v>25154</v>
      </c>
      <c r="F3336" t="s">
        <v>3294</v>
      </c>
      <c r="G3336" s="3">
        <v>10000000</v>
      </c>
      <c r="H3336" s="3">
        <v>37402877</v>
      </c>
      <c r="I3336" s="3">
        <v>37402877</v>
      </c>
    </row>
    <row r="3337" spans="1:9" x14ac:dyDescent="0.2">
      <c r="A3337" s="5">
        <v>3369</v>
      </c>
      <c r="B3337" s="7">
        <v>2</v>
      </c>
      <c r="C3337" s="5">
        <v>16</v>
      </c>
      <c r="D3337" s="5">
        <v>2001</v>
      </c>
      <c r="E3337" s="4">
        <v>37348</v>
      </c>
      <c r="F3337" t="s">
        <v>3295</v>
      </c>
      <c r="G3337" s="3">
        <v>10000000</v>
      </c>
      <c r="H3337" s="3">
        <v>36696761</v>
      </c>
      <c r="I3337" s="3">
        <v>44451470</v>
      </c>
    </row>
    <row r="3338" spans="1:9" x14ac:dyDescent="0.2">
      <c r="A3338" s="5">
        <v>3370</v>
      </c>
      <c r="B3338" s="7">
        <v>7</v>
      </c>
      <c r="C3338" s="5">
        <v>10</v>
      </c>
      <c r="D3338" s="5">
        <v>1985</v>
      </c>
      <c r="E3338" s="4">
        <v>31327</v>
      </c>
      <c r="F3338" t="s">
        <v>3296</v>
      </c>
      <c r="G3338" s="3">
        <v>10000000</v>
      </c>
      <c r="H3338" s="3">
        <v>36230219</v>
      </c>
      <c r="I3338" s="3">
        <v>36230219</v>
      </c>
    </row>
    <row r="3339" spans="1:9" x14ac:dyDescent="0.2">
      <c r="A3339" s="5">
        <v>3371</v>
      </c>
      <c r="B3339" s="7">
        <v>11</v>
      </c>
      <c r="C3339" s="5">
        <v>3</v>
      </c>
      <c r="D3339" s="5">
        <v>1977</v>
      </c>
      <c r="E3339" s="4">
        <v>28195</v>
      </c>
      <c r="F3339" t="s">
        <v>721</v>
      </c>
      <c r="G3339" s="3">
        <v>10000000</v>
      </c>
      <c r="H3339" s="3">
        <v>36000000</v>
      </c>
      <c r="I3339" s="3">
        <v>36000000</v>
      </c>
    </row>
    <row r="3340" spans="1:9" x14ac:dyDescent="0.2">
      <c r="A3340" s="5">
        <v>3372</v>
      </c>
      <c r="B3340" s="7">
        <v>1</v>
      </c>
      <c r="C3340" s="5">
        <v>22</v>
      </c>
      <c r="D3340" s="5">
        <v>2016</v>
      </c>
      <c r="E3340" s="4">
        <v>43009</v>
      </c>
      <c r="F3340" t="s">
        <v>3297</v>
      </c>
      <c r="G3340" s="3">
        <v>10000000</v>
      </c>
      <c r="H3340" s="3">
        <v>35819556</v>
      </c>
      <c r="I3340" s="3">
        <v>68220952</v>
      </c>
    </row>
    <row r="3341" spans="1:9" x14ac:dyDescent="0.2">
      <c r="A3341" s="5">
        <v>3373</v>
      </c>
      <c r="B3341" s="7">
        <v>10</v>
      </c>
      <c r="C3341" s="5">
        <v>4</v>
      </c>
      <c r="D3341" s="5">
        <v>1985</v>
      </c>
      <c r="E3341" s="4">
        <v>31147</v>
      </c>
      <c r="F3341" t="s">
        <v>3298</v>
      </c>
      <c r="G3341" s="3">
        <v>10000000</v>
      </c>
      <c r="H3341" s="3">
        <v>35073978</v>
      </c>
      <c r="I3341" s="3">
        <v>35073978</v>
      </c>
    </row>
    <row r="3342" spans="1:9" x14ac:dyDescent="0.2">
      <c r="A3342" s="5">
        <v>3374</v>
      </c>
      <c r="B3342" s="7">
        <v>5</v>
      </c>
      <c r="C3342" s="5">
        <v>19</v>
      </c>
      <c r="D3342" s="5">
        <v>2017</v>
      </c>
      <c r="E3342" s="4">
        <v>43286</v>
      </c>
      <c r="F3342" t="s">
        <v>3299</v>
      </c>
      <c r="G3342" s="3">
        <v>10000000</v>
      </c>
      <c r="H3342" s="3">
        <v>34121140</v>
      </c>
      <c r="I3342" s="3">
        <v>45884502</v>
      </c>
    </row>
    <row r="3343" spans="1:9" x14ac:dyDescent="0.2">
      <c r="A3343" s="5">
        <v>3375</v>
      </c>
      <c r="B3343" s="7">
        <v>9</v>
      </c>
      <c r="C3343" s="5">
        <v>17</v>
      </c>
      <c r="D3343" s="5">
        <v>2010</v>
      </c>
      <c r="E3343" s="4">
        <v>40672</v>
      </c>
      <c r="F3343" t="s">
        <v>3300</v>
      </c>
      <c r="G3343" s="3">
        <v>10000000</v>
      </c>
      <c r="H3343" s="3">
        <v>33679655</v>
      </c>
      <c r="I3343" s="3">
        <v>63354114</v>
      </c>
    </row>
    <row r="3344" spans="1:9" x14ac:dyDescent="0.2">
      <c r="A3344" s="5">
        <v>3376</v>
      </c>
      <c r="B3344" s="7">
        <v>11</v>
      </c>
      <c r="C3344" s="5">
        <v>22</v>
      </c>
      <c r="D3344" s="5">
        <v>2002</v>
      </c>
      <c r="E3344" s="4">
        <v>37905</v>
      </c>
      <c r="F3344" t="s">
        <v>3301</v>
      </c>
      <c r="G3344" s="3">
        <v>10000000</v>
      </c>
      <c r="H3344" s="3">
        <v>33253609</v>
      </c>
      <c r="I3344" s="3">
        <v>33526835</v>
      </c>
    </row>
    <row r="3345" spans="1:9" x14ac:dyDescent="0.2">
      <c r="A3345" s="5">
        <v>3377</v>
      </c>
      <c r="B3345" s="7">
        <v>3</v>
      </c>
      <c r="C3345" s="5">
        <v>6</v>
      </c>
      <c r="D3345" s="5">
        <v>2015</v>
      </c>
      <c r="E3345" s="4">
        <v>42158</v>
      </c>
      <c r="F3345" t="s">
        <v>3302</v>
      </c>
      <c r="G3345" s="3">
        <v>10000000</v>
      </c>
      <c r="H3345" s="3">
        <v>33078266</v>
      </c>
      <c r="I3345" s="3">
        <v>90384306</v>
      </c>
    </row>
    <row r="3346" spans="1:9" x14ac:dyDescent="0.2">
      <c r="A3346" s="5">
        <v>3378</v>
      </c>
      <c r="B3346" s="7">
        <v>3</v>
      </c>
      <c r="C3346" s="5">
        <v>22</v>
      </c>
      <c r="D3346" s="5">
        <v>1985</v>
      </c>
      <c r="E3346" s="4">
        <v>31688</v>
      </c>
      <c r="F3346" t="s">
        <v>3303</v>
      </c>
      <c r="G3346" s="3">
        <v>10000000</v>
      </c>
      <c r="H3346" s="3">
        <v>33000000</v>
      </c>
      <c r="I3346" s="3">
        <v>33000000</v>
      </c>
    </row>
    <row r="3347" spans="1:9" x14ac:dyDescent="0.2">
      <c r="A3347" s="5">
        <v>3379</v>
      </c>
      <c r="B3347" s="7">
        <v>3</v>
      </c>
      <c r="C3347" s="5">
        <v>6</v>
      </c>
      <c r="D3347" s="5">
        <v>1992</v>
      </c>
      <c r="E3347" s="4">
        <v>33758</v>
      </c>
      <c r="F3347" t="s">
        <v>3304</v>
      </c>
      <c r="G3347" s="3">
        <v>10000000</v>
      </c>
      <c r="H3347" s="3">
        <v>32100816</v>
      </c>
      <c r="I3347" s="3">
        <v>32100816</v>
      </c>
    </row>
    <row r="3348" spans="1:9" x14ac:dyDescent="0.2">
      <c r="A3348" s="5">
        <v>3380</v>
      </c>
      <c r="B3348" s="7">
        <v>10</v>
      </c>
      <c r="C3348" s="5">
        <v>3</v>
      </c>
      <c r="D3348" s="5">
        <v>2008</v>
      </c>
      <c r="E3348" s="4">
        <v>39517</v>
      </c>
      <c r="F3348" t="s">
        <v>3305</v>
      </c>
      <c r="G3348" s="3">
        <v>10000000</v>
      </c>
      <c r="H3348" s="3">
        <v>31487293</v>
      </c>
      <c r="I3348" s="3">
        <v>33886017</v>
      </c>
    </row>
    <row r="3349" spans="1:9" x14ac:dyDescent="0.2">
      <c r="A3349" s="5">
        <v>3381</v>
      </c>
      <c r="B3349" s="7">
        <v>12</v>
      </c>
      <c r="C3349" s="5">
        <v>19</v>
      </c>
      <c r="D3349" s="5">
        <v>2003</v>
      </c>
      <c r="E3349" s="4">
        <v>38180</v>
      </c>
      <c r="F3349" t="s">
        <v>3306</v>
      </c>
      <c r="G3349" s="3">
        <v>10000000</v>
      </c>
      <c r="H3349" s="3">
        <v>31011616</v>
      </c>
      <c r="I3349" s="3">
        <v>93074616</v>
      </c>
    </row>
    <row r="3350" spans="1:9" x14ac:dyDescent="0.2">
      <c r="A3350" s="5">
        <v>3382</v>
      </c>
      <c r="B3350" s="7">
        <v>11</v>
      </c>
      <c r="C3350" s="5">
        <v>12</v>
      </c>
      <c r="D3350" s="5">
        <v>1999</v>
      </c>
      <c r="E3350" s="4">
        <v>36505</v>
      </c>
      <c r="F3350" t="s">
        <v>3307</v>
      </c>
      <c r="G3350" s="3">
        <v>10000000</v>
      </c>
      <c r="H3350" s="3">
        <v>30651422</v>
      </c>
      <c r="I3350" s="3">
        <v>43948865</v>
      </c>
    </row>
    <row r="3351" spans="1:9" x14ac:dyDescent="0.2">
      <c r="A3351" s="5">
        <v>3383</v>
      </c>
      <c r="B3351" s="7">
        <v>9</v>
      </c>
      <c r="C3351" s="5">
        <v>20</v>
      </c>
      <c r="D3351" s="5">
        <v>2002</v>
      </c>
      <c r="E3351" s="4">
        <v>37842</v>
      </c>
      <c r="F3351" t="s">
        <v>3308</v>
      </c>
      <c r="G3351" s="3">
        <v>10000000</v>
      </c>
      <c r="H3351" s="3">
        <v>30306281</v>
      </c>
      <c r="I3351" s="3">
        <v>38067218</v>
      </c>
    </row>
    <row r="3352" spans="1:9" x14ac:dyDescent="0.2">
      <c r="A3352" s="5">
        <v>3384</v>
      </c>
      <c r="B3352" s="7">
        <v>12</v>
      </c>
      <c r="C3352" s="5">
        <v>8</v>
      </c>
      <c r="D3352" s="5">
        <v>2000</v>
      </c>
      <c r="E3352" s="4">
        <v>36750</v>
      </c>
      <c r="F3352" t="s">
        <v>3309</v>
      </c>
      <c r="G3352" s="3">
        <v>10000000</v>
      </c>
      <c r="H3352" s="3">
        <v>30093107</v>
      </c>
      <c r="I3352" s="3">
        <v>83593107</v>
      </c>
    </row>
    <row r="3353" spans="1:9" x14ac:dyDescent="0.2">
      <c r="A3353" s="5">
        <v>3385</v>
      </c>
      <c r="B3353" s="7">
        <v>5</v>
      </c>
      <c r="C3353" s="5">
        <v>19</v>
      </c>
      <c r="D3353" s="5">
        <v>1989</v>
      </c>
      <c r="E3353" s="4">
        <v>33059</v>
      </c>
      <c r="F3353" t="s">
        <v>3310</v>
      </c>
      <c r="G3353" s="3">
        <v>10000000</v>
      </c>
      <c r="H3353" s="3">
        <v>30050028</v>
      </c>
      <c r="I3353" s="3">
        <v>30050028</v>
      </c>
    </row>
    <row r="3354" spans="1:9" x14ac:dyDescent="0.2">
      <c r="A3354" s="5">
        <v>3386</v>
      </c>
      <c r="B3354" s="7">
        <v>9</v>
      </c>
      <c r="C3354" s="5">
        <v>9</v>
      </c>
      <c r="D3354" s="5">
        <v>2016</v>
      </c>
      <c r="E3354" s="4">
        <v>42622</v>
      </c>
      <c r="F3354" t="s">
        <v>3311</v>
      </c>
      <c r="G3354" s="3">
        <v>10000000</v>
      </c>
      <c r="H3354" s="3">
        <v>29747603</v>
      </c>
      <c r="I3354" s="3">
        <v>30629507</v>
      </c>
    </row>
    <row r="3355" spans="1:9" x14ac:dyDescent="0.2">
      <c r="A3355" s="5">
        <v>3387</v>
      </c>
      <c r="B3355" s="7">
        <v>6</v>
      </c>
      <c r="C3355" s="5">
        <v>24</v>
      </c>
      <c r="D3355" s="5">
        <v>1983</v>
      </c>
      <c r="E3355" s="4">
        <v>31022</v>
      </c>
      <c r="F3355" t="s">
        <v>3312</v>
      </c>
      <c r="G3355" s="3">
        <v>10000000</v>
      </c>
      <c r="H3355" s="3">
        <v>29500000</v>
      </c>
      <c r="I3355" s="3">
        <v>29500000</v>
      </c>
    </row>
    <row r="3356" spans="1:9" x14ac:dyDescent="0.2">
      <c r="A3356" s="5">
        <v>3388</v>
      </c>
      <c r="B3356" s="7">
        <v>11</v>
      </c>
      <c r="C3356" s="5">
        <v>23</v>
      </c>
      <c r="D3356" s="5">
        <v>1994</v>
      </c>
      <c r="E3356" s="4">
        <v>35014</v>
      </c>
      <c r="F3356" t="s">
        <v>3313</v>
      </c>
      <c r="G3356" s="3">
        <v>10000000</v>
      </c>
      <c r="H3356" s="3">
        <v>29317886</v>
      </c>
      <c r="I3356" s="3">
        <v>29317886</v>
      </c>
    </row>
    <row r="3357" spans="1:9" x14ac:dyDescent="0.2">
      <c r="A3357" s="5">
        <v>3389</v>
      </c>
      <c r="B3357" s="7">
        <v>8</v>
      </c>
      <c r="C3357" s="5">
        <v>30</v>
      </c>
      <c r="D3357" s="5">
        <v>2013</v>
      </c>
      <c r="E3357" s="4">
        <v>42163</v>
      </c>
      <c r="F3357" t="s">
        <v>3314</v>
      </c>
      <c r="G3357" s="3">
        <v>10000000</v>
      </c>
      <c r="H3357" s="3">
        <v>28873374</v>
      </c>
      <c r="I3357" s="3">
        <v>68541786</v>
      </c>
    </row>
    <row r="3358" spans="1:9" x14ac:dyDescent="0.2">
      <c r="A3358" s="5">
        <v>3390</v>
      </c>
      <c r="B3358" s="7">
        <v>9</v>
      </c>
      <c r="C3358" s="5">
        <v>6</v>
      </c>
      <c r="D3358" s="5">
        <v>2002</v>
      </c>
      <c r="E3358" s="4">
        <v>37416</v>
      </c>
      <c r="F3358" t="s">
        <v>3315</v>
      </c>
      <c r="G3358" s="3">
        <v>10000000</v>
      </c>
      <c r="H3358" s="3">
        <v>28564995</v>
      </c>
      <c r="I3358" s="3">
        <v>34364995</v>
      </c>
    </row>
    <row r="3359" spans="1:9" x14ac:dyDescent="0.2">
      <c r="A3359" s="5">
        <v>3391</v>
      </c>
      <c r="B3359" s="7">
        <v>10</v>
      </c>
      <c r="C3359" s="5">
        <v>6</v>
      </c>
      <c r="D3359" s="5">
        <v>2006</v>
      </c>
      <c r="E3359" s="4">
        <v>38878</v>
      </c>
      <c r="F3359" t="s">
        <v>3316</v>
      </c>
      <c r="G3359" s="3">
        <v>10000000</v>
      </c>
      <c r="H3359" s="3">
        <v>28444855</v>
      </c>
      <c r="I3359" s="3">
        <v>38364855</v>
      </c>
    </row>
    <row r="3360" spans="1:9" x14ac:dyDescent="0.2">
      <c r="A3360" s="5">
        <v>3392</v>
      </c>
      <c r="B3360" s="7">
        <v>8</v>
      </c>
      <c r="C3360" s="5">
        <v>21</v>
      </c>
      <c r="D3360" s="5">
        <v>2015</v>
      </c>
      <c r="E3360" s="4">
        <v>42621</v>
      </c>
      <c r="F3360" t="s">
        <v>3317</v>
      </c>
      <c r="G3360" s="3">
        <v>10000000</v>
      </c>
      <c r="H3360" s="3">
        <v>27740955</v>
      </c>
      <c r="I3360" s="3">
        <v>54104225</v>
      </c>
    </row>
    <row r="3361" spans="1:9" x14ac:dyDescent="0.2">
      <c r="A3361" s="5">
        <v>3393</v>
      </c>
      <c r="B3361" s="7">
        <v>1</v>
      </c>
      <c r="C3361" s="5">
        <v>8</v>
      </c>
      <c r="D3361" s="5">
        <v>2016</v>
      </c>
      <c r="E3361" s="4">
        <v>42583</v>
      </c>
      <c r="F3361" t="s">
        <v>3318</v>
      </c>
      <c r="G3361" s="3">
        <v>10000000</v>
      </c>
      <c r="H3361" s="3">
        <v>26594261</v>
      </c>
      <c r="I3361" s="3">
        <v>40085182</v>
      </c>
    </row>
    <row r="3362" spans="1:9" x14ac:dyDescent="0.2">
      <c r="A3362" s="5">
        <v>3394</v>
      </c>
      <c r="B3362" s="7">
        <v>11</v>
      </c>
      <c r="C3362" s="5">
        <v>6</v>
      </c>
      <c r="D3362" s="5">
        <v>2009</v>
      </c>
      <c r="E3362" s="4">
        <v>39975</v>
      </c>
      <c r="F3362" t="s">
        <v>3319</v>
      </c>
      <c r="G3362" s="3">
        <v>10000000</v>
      </c>
      <c r="H3362" s="3">
        <v>26218170</v>
      </c>
      <c r="I3362" s="3">
        <v>49486874</v>
      </c>
    </row>
    <row r="3363" spans="1:9" x14ac:dyDescent="0.2">
      <c r="A3363" s="5">
        <v>3395</v>
      </c>
      <c r="B3363" s="7">
        <v>3</v>
      </c>
      <c r="C3363" s="5">
        <v>25</v>
      </c>
      <c r="D3363" s="5">
        <v>1983</v>
      </c>
      <c r="E3363" s="4">
        <v>31050</v>
      </c>
      <c r="F3363" t="s">
        <v>3320</v>
      </c>
      <c r="G3363" s="3">
        <v>10000000</v>
      </c>
      <c r="H3363" s="3">
        <v>25697647</v>
      </c>
      <c r="I3363" s="3">
        <v>25697647</v>
      </c>
    </row>
    <row r="3364" spans="1:9" x14ac:dyDescent="0.2">
      <c r="A3364" s="5">
        <v>3396</v>
      </c>
      <c r="B3364" s="7">
        <v>6</v>
      </c>
      <c r="C3364" s="5">
        <v>12</v>
      </c>
      <c r="D3364" s="5">
        <v>1998</v>
      </c>
      <c r="E3364" s="4">
        <v>36135</v>
      </c>
      <c r="F3364" t="s">
        <v>3321</v>
      </c>
      <c r="G3364" s="3">
        <v>10000000</v>
      </c>
      <c r="H3364" s="3">
        <v>25358996</v>
      </c>
      <c r="I3364" s="3">
        <v>25358996</v>
      </c>
    </row>
    <row r="3365" spans="1:9" x14ac:dyDescent="0.2">
      <c r="A3365" s="5">
        <v>3397</v>
      </c>
      <c r="B3365" s="7">
        <v>8</v>
      </c>
      <c r="C3365" s="5">
        <v>17</v>
      </c>
      <c r="D3365" s="5">
        <v>2012</v>
      </c>
      <c r="E3365" s="4">
        <v>41402</v>
      </c>
      <c r="F3365" t="s">
        <v>3322</v>
      </c>
      <c r="G3365" s="3">
        <v>10000000</v>
      </c>
      <c r="H3365" s="3">
        <v>24397469</v>
      </c>
      <c r="I3365" s="3">
        <v>24660323</v>
      </c>
    </row>
    <row r="3366" spans="1:9" x14ac:dyDescent="0.2">
      <c r="A3366" s="5">
        <v>3398</v>
      </c>
      <c r="B3366" s="7">
        <v>10</v>
      </c>
      <c r="C3366" s="5">
        <v>14</v>
      </c>
      <c r="D3366" s="5">
        <v>2016</v>
      </c>
      <c r="E3366" s="4">
        <v>42776</v>
      </c>
      <c r="F3366" t="s">
        <v>3323</v>
      </c>
      <c r="G3366" s="3">
        <v>10000000</v>
      </c>
      <c r="H3366" s="3">
        <v>23591043</v>
      </c>
      <c r="I3366" s="3">
        <v>23591043</v>
      </c>
    </row>
    <row r="3367" spans="1:9" x14ac:dyDescent="0.2">
      <c r="A3367" s="5">
        <v>3399</v>
      </c>
      <c r="B3367" s="7">
        <v>4</v>
      </c>
      <c r="C3367" s="5">
        <v>26</v>
      </c>
      <c r="D3367" s="5">
        <v>2013</v>
      </c>
      <c r="E3367" s="4">
        <v>42039</v>
      </c>
      <c r="F3367" t="s">
        <v>3324</v>
      </c>
      <c r="G3367" s="3">
        <v>10000000</v>
      </c>
      <c r="H3367" s="3">
        <v>21590086</v>
      </c>
      <c r="I3367" s="3">
        <v>31556959</v>
      </c>
    </row>
    <row r="3368" spans="1:9" x14ac:dyDescent="0.2">
      <c r="A3368" s="5">
        <v>3400</v>
      </c>
      <c r="B3368" s="7">
        <v>11</v>
      </c>
      <c r="C3368" s="5">
        <v>12</v>
      </c>
      <c r="D3368" s="5">
        <v>2010</v>
      </c>
      <c r="E3368" s="4">
        <v>40523</v>
      </c>
      <c r="F3368" t="s">
        <v>3325</v>
      </c>
      <c r="G3368" s="3">
        <v>10000000</v>
      </c>
      <c r="H3368" s="3">
        <v>21416355</v>
      </c>
      <c r="I3368" s="3">
        <v>78693371</v>
      </c>
    </row>
    <row r="3369" spans="1:9" x14ac:dyDescent="0.2">
      <c r="A3369" s="5">
        <v>3401</v>
      </c>
      <c r="B3369" s="7">
        <v>9</v>
      </c>
      <c r="C3369" s="5">
        <v>16</v>
      </c>
      <c r="D3369" s="5">
        <v>2016</v>
      </c>
      <c r="E3369" s="4">
        <v>42834</v>
      </c>
      <c r="F3369" t="s">
        <v>3326</v>
      </c>
      <c r="G3369" s="3">
        <v>10000000</v>
      </c>
      <c r="H3369" s="3">
        <v>20777061</v>
      </c>
      <c r="I3369" s="3">
        <v>37493221</v>
      </c>
    </row>
    <row r="3370" spans="1:9" x14ac:dyDescent="0.2">
      <c r="A3370" s="5">
        <v>3402</v>
      </c>
      <c r="B3370" s="7">
        <v>10</v>
      </c>
      <c r="C3370" s="5">
        <v>21</v>
      </c>
      <c r="D3370" s="5">
        <v>1983</v>
      </c>
      <c r="E3370" s="4">
        <v>30935</v>
      </c>
      <c r="F3370" t="s">
        <v>3327</v>
      </c>
      <c r="G3370" s="3">
        <v>10000000</v>
      </c>
      <c r="H3370" s="3">
        <v>20766000</v>
      </c>
      <c r="I3370" s="3">
        <v>20766000</v>
      </c>
    </row>
    <row r="3371" spans="1:9" x14ac:dyDescent="0.2">
      <c r="A3371" s="5">
        <v>3403</v>
      </c>
      <c r="B3371" s="7">
        <v>2</v>
      </c>
      <c r="C3371" s="5">
        <v>2</v>
      </c>
      <c r="D3371" s="5">
        <v>2001</v>
      </c>
      <c r="E3371" s="4">
        <v>36924</v>
      </c>
      <c r="F3371" t="s">
        <v>3328</v>
      </c>
      <c r="G3371" s="3">
        <v>10000000</v>
      </c>
      <c r="H3371" s="3">
        <v>20384136</v>
      </c>
      <c r="I3371" s="3">
        <v>20384136</v>
      </c>
    </row>
    <row r="3372" spans="1:9" x14ac:dyDescent="0.2">
      <c r="A3372" s="5">
        <v>3404</v>
      </c>
      <c r="B3372" s="7">
        <v>6</v>
      </c>
      <c r="C3372" s="5">
        <v>9</v>
      </c>
      <c r="D3372" s="5">
        <v>2006</v>
      </c>
      <c r="E3372" s="4">
        <v>38966</v>
      </c>
      <c r="F3372" t="s">
        <v>3329</v>
      </c>
      <c r="G3372" s="3">
        <v>10000000</v>
      </c>
      <c r="H3372" s="3">
        <v>20342852</v>
      </c>
      <c r="I3372" s="3">
        <v>26716191</v>
      </c>
    </row>
    <row r="3373" spans="1:9" x14ac:dyDescent="0.2">
      <c r="A3373" s="5">
        <v>3405</v>
      </c>
      <c r="B3373" s="7">
        <v>2</v>
      </c>
      <c r="C3373" s="5">
        <v>23</v>
      </c>
      <c r="D3373" s="5">
        <v>2007</v>
      </c>
      <c r="E3373" s="4">
        <v>39754</v>
      </c>
      <c r="F3373" t="s">
        <v>3330</v>
      </c>
      <c r="G3373" s="3">
        <v>10000000</v>
      </c>
      <c r="H3373" s="3">
        <v>20342161</v>
      </c>
      <c r="I3373" s="3">
        <v>21851362</v>
      </c>
    </row>
    <row r="3374" spans="1:9" x14ac:dyDescent="0.2">
      <c r="A3374" s="5">
        <v>3406</v>
      </c>
      <c r="B3374" s="7">
        <v>7</v>
      </c>
      <c r="C3374" s="5">
        <v>24</v>
      </c>
      <c r="D3374" s="5">
        <v>1998</v>
      </c>
      <c r="E3374" s="4">
        <v>36501</v>
      </c>
      <c r="F3374" t="s">
        <v>3331</v>
      </c>
      <c r="G3374" s="3">
        <v>10000000</v>
      </c>
      <c r="H3374" s="3">
        <v>19843795</v>
      </c>
      <c r="I3374" s="3">
        <v>30143795</v>
      </c>
    </row>
    <row r="3375" spans="1:9" x14ac:dyDescent="0.2">
      <c r="A3375" s="5">
        <v>3407</v>
      </c>
      <c r="B3375" s="7">
        <v>10</v>
      </c>
      <c r="C3375" s="5">
        <v>23</v>
      </c>
      <c r="D3375" s="5">
        <v>2015</v>
      </c>
      <c r="E3375" s="4">
        <v>42684</v>
      </c>
      <c r="F3375" t="s">
        <v>3332</v>
      </c>
      <c r="G3375" s="3">
        <v>10000000</v>
      </c>
      <c r="H3375" s="3">
        <v>18297124</v>
      </c>
      <c r="I3375" s="3">
        <v>78096553</v>
      </c>
    </row>
    <row r="3376" spans="1:9" x14ac:dyDescent="0.2">
      <c r="A3376" s="5">
        <v>3408</v>
      </c>
      <c r="B3376" s="7">
        <v>2</v>
      </c>
      <c r="C3376" s="5">
        <v>25</v>
      </c>
      <c r="D3376" s="5">
        <v>1994</v>
      </c>
      <c r="E3376" s="4">
        <v>35066</v>
      </c>
      <c r="F3376" t="s">
        <v>3333</v>
      </c>
      <c r="G3376" s="3">
        <v>10000000</v>
      </c>
      <c r="H3376" s="3">
        <v>18272447</v>
      </c>
      <c r="I3376" s="3">
        <v>18423914</v>
      </c>
    </row>
    <row r="3377" spans="1:9" x14ac:dyDescent="0.2">
      <c r="A3377" s="5">
        <v>3409</v>
      </c>
      <c r="B3377" s="7">
        <v>6</v>
      </c>
      <c r="C3377" s="5">
        <v>20</v>
      </c>
      <c r="D3377" s="5">
        <v>2008</v>
      </c>
      <c r="E3377" s="4">
        <v>40031</v>
      </c>
      <c r="F3377" t="s">
        <v>3334</v>
      </c>
      <c r="G3377" s="3">
        <v>10000000</v>
      </c>
      <c r="H3377" s="3">
        <v>17657973</v>
      </c>
      <c r="I3377" s="3">
        <v>17657973</v>
      </c>
    </row>
    <row r="3378" spans="1:9" x14ac:dyDescent="0.2">
      <c r="A3378" s="5">
        <v>3410</v>
      </c>
      <c r="B3378" s="7">
        <v>9</v>
      </c>
      <c r="C3378" s="5">
        <v>27</v>
      </c>
      <c r="D3378" s="5">
        <v>1985</v>
      </c>
      <c r="E3378" s="4">
        <v>31845</v>
      </c>
      <c r="F3378" t="s">
        <v>3335</v>
      </c>
      <c r="G3378" s="3">
        <v>10000000</v>
      </c>
      <c r="H3378" s="3">
        <v>17536256</v>
      </c>
      <c r="I3378" s="3">
        <v>17536256</v>
      </c>
    </row>
    <row r="3379" spans="1:9" x14ac:dyDescent="0.2">
      <c r="A3379" s="5">
        <v>3411</v>
      </c>
      <c r="B3379" s="7">
        <v>9</v>
      </c>
      <c r="C3379" s="5">
        <v>23</v>
      </c>
      <c r="D3379" s="5">
        <v>2005</v>
      </c>
      <c r="E3379" s="4">
        <v>39030</v>
      </c>
      <c r="F3379" t="s">
        <v>3336</v>
      </c>
      <c r="G3379" s="3">
        <v>10000000</v>
      </c>
      <c r="H3379" s="3">
        <v>17380866</v>
      </c>
      <c r="I3379" s="3">
        <v>17433072</v>
      </c>
    </row>
    <row r="3380" spans="1:9" x14ac:dyDescent="0.2">
      <c r="A3380" s="5">
        <v>3412</v>
      </c>
      <c r="B3380" s="7">
        <v>12</v>
      </c>
      <c r="C3380" s="5">
        <v>11</v>
      </c>
      <c r="D3380" s="5">
        <v>1998</v>
      </c>
      <c r="E3380" s="4">
        <v>36111</v>
      </c>
      <c r="F3380" t="s">
        <v>3337</v>
      </c>
      <c r="G3380" s="3">
        <v>10000000</v>
      </c>
      <c r="H3380" s="3">
        <v>17105219</v>
      </c>
      <c r="I3380" s="3">
        <v>19080435</v>
      </c>
    </row>
    <row r="3381" spans="1:9" x14ac:dyDescent="0.2">
      <c r="A3381" s="5">
        <v>3413</v>
      </c>
      <c r="B3381" s="7">
        <v>1</v>
      </c>
      <c r="C3381" s="5">
        <v>19</v>
      </c>
      <c r="D3381" s="5">
        <v>1990</v>
      </c>
      <c r="E3381" s="4">
        <v>33420</v>
      </c>
      <c r="F3381" t="s">
        <v>3338</v>
      </c>
      <c r="G3381" s="3">
        <v>10000000</v>
      </c>
      <c r="H3381" s="3">
        <v>16667084</v>
      </c>
      <c r="I3381" s="3">
        <v>16667084</v>
      </c>
    </row>
    <row r="3382" spans="1:9" x14ac:dyDescent="0.2">
      <c r="A3382" s="5">
        <v>3414</v>
      </c>
      <c r="B3382" s="7">
        <v>6</v>
      </c>
      <c r="C3382" s="5">
        <v>17</v>
      </c>
      <c r="D3382" s="5">
        <v>2005</v>
      </c>
      <c r="E3382" s="4">
        <v>38843</v>
      </c>
      <c r="F3382" t="s">
        <v>3339</v>
      </c>
      <c r="G3382" s="3">
        <v>10000000</v>
      </c>
      <c r="H3382" s="3">
        <v>16535005</v>
      </c>
      <c r="I3382" s="3">
        <v>19535005</v>
      </c>
    </row>
    <row r="3383" spans="1:9" x14ac:dyDescent="0.2">
      <c r="A3383" s="5">
        <v>3415</v>
      </c>
      <c r="B3383" s="7">
        <v>8</v>
      </c>
      <c r="C3383" s="5">
        <v>3</v>
      </c>
      <c r="D3383" s="5">
        <v>1990</v>
      </c>
      <c r="E3383" s="4">
        <v>32940</v>
      </c>
      <c r="F3383" t="s">
        <v>3340</v>
      </c>
      <c r="G3383" s="3">
        <v>10000000</v>
      </c>
      <c r="H3383" s="3">
        <v>16153000</v>
      </c>
      <c r="I3383" s="3">
        <v>16153000</v>
      </c>
    </row>
    <row r="3384" spans="1:9" x14ac:dyDescent="0.2">
      <c r="A3384" s="5">
        <v>3416</v>
      </c>
      <c r="B3384" s="7">
        <v>1</v>
      </c>
      <c r="C3384" s="5">
        <v>25</v>
      </c>
      <c r="D3384" s="5">
        <v>2002</v>
      </c>
      <c r="E3384" s="4">
        <v>37987</v>
      </c>
      <c r="F3384" t="s">
        <v>3341</v>
      </c>
      <c r="G3384" s="3">
        <v>10000000</v>
      </c>
      <c r="H3384" s="3">
        <v>16033556</v>
      </c>
      <c r="I3384" s="3">
        <v>17033556</v>
      </c>
    </row>
    <row r="3385" spans="1:9" x14ac:dyDescent="0.2">
      <c r="A3385" s="5">
        <v>3417</v>
      </c>
      <c r="B3385" s="7">
        <v>10</v>
      </c>
      <c r="C3385" s="5">
        <v>7</v>
      </c>
      <c r="D3385" s="5">
        <v>2016</v>
      </c>
      <c r="E3385" s="4">
        <v>42561</v>
      </c>
      <c r="F3385" t="s">
        <v>3342</v>
      </c>
      <c r="G3385" s="3">
        <v>10000000</v>
      </c>
      <c r="H3385" s="3">
        <v>15861566</v>
      </c>
      <c r="I3385" s="3">
        <v>16847879</v>
      </c>
    </row>
    <row r="3386" spans="1:9" x14ac:dyDescent="0.2">
      <c r="A3386" s="5">
        <v>3418</v>
      </c>
      <c r="B3386" s="7">
        <v>5</v>
      </c>
      <c r="C3386" s="5">
        <v>30</v>
      </c>
      <c r="D3386" s="5">
        <v>2003</v>
      </c>
      <c r="E3386" s="4">
        <v>38508</v>
      </c>
      <c r="F3386" t="s">
        <v>3343</v>
      </c>
      <c r="G3386" s="3">
        <v>10000000</v>
      </c>
      <c r="H3386" s="3">
        <v>15417771</v>
      </c>
      <c r="I3386" s="3">
        <v>28649556</v>
      </c>
    </row>
    <row r="3387" spans="1:9" x14ac:dyDescent="0.2">
      <c r="A3387" s="5">
        <v>3419</v>
      </c>
      <c r="B3387" s="7">
        <v>5</v>
      </c>
      <c r="C3387" s="5">
        <v>16</v>
      </c>
      <c r="D3387" s="5">
        <v>1980</v>
      </c>
      <c r="E3387" s="4">
        <v>29681</v>
      </c>
      <c r="F3387" t="s">
        <v>3344</v>
      </c>
      <c r="G3387" s="3">
        <v>10000000</v>
      </c>
      <c r="H3387" s="3">
        <v>15198912</v>
      </c>
      <c r="I3387" s="3">
        <v>15198912</v>
      </c>
    </row>
    <row r="3388" spans="1:9" x14ac:dyDescent="0.2">
      <c r="A3388" s="5">
        <v>3420</v>
      </c>
      <c r="B3388" s="7">
        <v>3</v>
      </c>
      <c r="C3388" s="5">
        <v>12</v>
      </c>
      <c r="D3388" s="5">
        <v>1999</v>
      </c>
      <c r="E3388" s="4">
        <v>36497</v>
      </c>
      <c r="F3388" t="s">
        <v>3345</v>
      </c>
      <c r="G3388" s="3">
        <v>10000000</v>
      </c>
      <c r="H3388" s="3">
        <v>15164492</v>
      </c>
      <c r="I3388" s="3">
        <v>15164492</v>
      </c>
    </row>
    <row r="3389" spans="1:9" x14ac:dyDescent="0.2">
      <c r="A3389" s="5">
        <v>3421</v>
      </c>
      <c r="B3389" s="7">
        <v>8</v>
      </c>
      <c r="C3389" s="5">
        <v>14</v>
      </c>
      <c r="D3389" s="5">
        <v>2009</v>
      </c>
      <c r="E3389" s="4">
        <v>40217</v>
      </c>
      <c r="F3389" t="s">
        <v>3346</v>
      </c>
      <c r="G3389" s="3">
        <v>10000000</v>
      </c>
      <c r="H3389" s="3">
        <v>15122676</v>
      </c>
      <c r="I3389" s="3">
        <v>15297318</v>
      </c>
    </row>
    <row r="3390" spans="1:9" x14ac:dyDescent="0.2">
      <c r="A3390" s="5">
        <v>3422</v>
      </c>
      <c r="B3390" s="7">
        <v>11</v>
      </c>
      <c r="C3390" s="5">
        <v>23</v>
      </c>
      <c r="D3390" s="5">
        <v>2011</v>
      </c>
      <c r="E3390" s="4">
        <v>41224</v>
      </c>
      <c r="F3390" t="s">
        <v>3347</v>
      </c>
      <c r="G3390" s="3">
        <v>10000000</v>
      </c>
      <c r="H3390" s="3">
        <v>14597405</v>
      </c>
      <c r="I3390" s="3">
        <v>34240572</v>
      </c>
    </row>
    <row r="3391" spans="1:9" x14ac:dyDescent="0.2">
      <c r="A3391" s="5">
        <v>3423</v>
      </c>
      <c r="B3391" s="7">
        <v>12</v>
      </c>
      <c r="C3391" s="5">
        <v>25</v>
      </c>
      <c r="D3391" s="5">
        <v>2014</v>
      </c>
      <c r="E3391" s="4">
        <v>42381</v>
      </c>
      <c r="F3391" t="s">
        <v>3348</v>
      </c>
      <c r="G3391" s="3">
        <v>10000000</v>
      </c>
      <c r="H3391" s="3">
        <v>14482031</v>
      </c>
      <c r="I3391" s="3">
        <v>27317872</v>
      </c>
    </row>
    <row r="3392" spans="1:9" x14ac:dyDescent="0.2">
      <c r="A3392" s="5">
        <v>3424</v>
      </c>
      <c r="B3392" s="7">
        <v>6</v>
      </c>
      <c r="C3392" s="5">
        <v>28</v>
      </c>
      <c r="D3392" s="5">
        <v>2002</v>
      </c>
      <c r="E3392" s="4">
        <v>38083</v>
      </c>
      <c r="F3392" t="s">
        <v>3349</v>
      </c>
      <c r="G3392" s="3">
        <v>10000000</v>
      </c>
      <c r="H3392" s="3">
        <v>13684949</v>
      </c>
      <c r="I3392" s="3">
        <v>13684949</v>
      </c>
    </row>
    <row r="3393" spans="1:9" x14ac:dyDescent="0.2">
      <c r="A3393" s="5">
        <v>3425</v>
      </c>
      <c r="B3393" s="7">
        <v>12</v>
      </c>
      <c r="C3393" s="5">
        <v>30</v>
      </c>
      <c r="D3393" s="5">
        <v>2005</v>
      </c>
      <c r="E3393" s="4">
        <v>39245</v>
      </c>
      <c r="F3393" t="s">
        <v>3350</v>
      </c>
      <c r="G3393" s="3">
        <v>10000000</v>
      </c>
      <c r="H3393" s="3">
        <v>12589255</v>
      </c>
      <c r="I3393" s="3">
        <v>17300838</v>
      </c>
    </row>
    <row r="3394" spans="1:9" x14ac:dyDescent="0.2">
      <c r="A3394" s="5">
        <v>3426</v>
      </c>
      <c r="B3394" s="7">
        <v>3</v>
      </c>
      <c r="C3394" s="5">
        <v>14</v>
      </c>
      <c r="D3394" s="5">
        <v>1997</v>
      </c>
      <c r="E3394" s="4">
        <v>35829</v>
      </c>
      <c r="F3394" t="s">
        <v>3351</v>
      </c>
      <c r="G3394" s="3">
        <v>10000000</v>
      </c>
      <c r="H3394" s="3">
        <v>12554569</v>
      </c>
      <c r="I3394" s="3">
        <v>12554569</v>
      </c>
    </row>
    <row r="3395" spans="1:9" x14ac:dyDescent="0.2">
      <c r="A3395" s="5">
        <v>3427</v>
      </c>
      <c r="B3395" s="7">
        <v>12</v>
      </c>
      <c r="C3395" s="5">
        <v>19</v>
      </c>
      <c r="D3395" s="5">
        <v>2000</v>
      </c>
      <c r="E3395" s="4">
        <v>37084</v>
      </c>
      <c r="F3395" t="s">
        <v>3352</v>
      </c>
      <c r="G3395" s="3">
        <v>10000000</v>
      </c>
      <c r="H3395" s="3">
        <v>12008642</v>
      </c>
      <c r="I3395" s="3">
        <v>44567606</v>
      </c>
    </row>
    <row r="3396" spans="1:9" x14ac:dyDescent="0.2">
      <c r="A3396" s="5">
        <v>3428</v>
      </c>
      <c r="B3396" s="7">
        <v>1</v>
      </c>
      <c r="C3396" s="5">
        <v>20</v>
      </c>
      <c r="D3396" s="5">
        <v>2006</v>
      </c>
      <c r="E3396" s="4">
        <v>39295</v>
      </c>
      <c r="F3396" t="s">
        <v>3353</v>
      </c>
      <c r="G3396" s="3">
        <v>10000000</v>
      </c>
      <c r="H3396" s="3">
        <v>11748661</v>
      </c>
      <c r="I3396" s="3">
        <v>11924041</v>
      </c>
    </row>
    <row r="3397" spans="1:9" x14ac:dyDescent="0.2">
      <c r="A3397" s="5">
        <v>3429</v>
      </c>
      <c r="B3397" s="7">
        <v>3</v>
      </c>
      <c r="C3397" s="5">
        <v>9</v>
      </c>
      <c r="D3397" s="5">
        <v>2001</v>
      </c>
      <c r="E3397" s="4">
        <v>37137</v>
      </c>
      <c r="F3397" t="s">
        <v>3354</v>
      </c>
      <c r="G3397" s="3">
        <v>10000000</v>
      </c>
      <c r="H3397" s="3">
        <v>11560259</v>
      </c>
      <c r="I3397" s="3">
        <v>19860259</v>
      </c>
    </row>
    <row r="3398" spans="1:9" x14ac:dyDescent="0.2">
      <c r="A3398" s="5">
        <v>3430</v>
      </c>
      <c r="B3398" s="7">
        <v>2</v>
      </c>
      <c r="C3398" s="5">
        <v>19</v>
      </c>
      <c r="D3398" s="5">
        <v>1999</v>
      </c>
      <c r="E3398" s="4">
        <v>36709</v>
      </c>
      <c r="F3398" t="s">
        <v>3355</v>
      </c>
      <c r="G3398" s="3">
        <v>10000000</v>
      </c>
      <c r="H3398" s="3">
        <v>10827813</v>
      </c>
      <c r="I3398" s="3">
        <v>12179708</v>
      </c>
    </row>
    <row r="3399" spans="1:9" x14ac:dyDescent="0.2">
      <c r="A3399" s="5">
        <v>3431</v>
      </c>
      <c r="B3399" s="7">
        <v>7</v>
      </c>
      <c r="C3399" s="5">
        <v>23</v>
      </c>
      <c r="D3399" s="5">
        <v>1999</v>
      </c>
      <c r="E3399" s="4">
        <v>36837</v>
      </c>
      <c r="F3399" t="s">
        <v>3356</v>
      </c>
      <c r="G3399" s="3">
        <v>10000000</v>
      </c>
      <c r="H3399" s="3">
        <v>10571408</v>
      </c>
      <c r="I3399" s="3">
        <v>10571408</v>
      </c>
    </row>
    <row r="3400" spans="1:9" x14ac:dyDescent="0.2">
      <c r="A3400" s="5">
        <v>3432</v>
      </c>
      <c r="B3400" s="7">
        <v>4</v>
      </c>
      <c r="C3400" s="5">
        <v>3</v>
      </c>
      <c r="D3400" s="5">
        <v>1998</v>
      </c>
      <c r="E3400" s="4">
        <v>35858</v>
      </c>
      <c r="F3400" t="s">
        <v>3357</v>
      </c>
      <c r="G3400" s="3">
        <v>10000000</v>
      </c>
      <c r="H3400" s="3">
        <v>10162034</v>
      </c>
      <c r="I3400" s="3">
        <v>13835130</v>
      </c>
    </row>
    <row r="3401" spans="1:9" x14ac:dyDescent="0.2">
      <c r="A3401" s="5">
        <v>3433</v>
      </c>
      <c r="B3401" s="7">
        <v>6</v>
      </c>
      <c r="C3401" s="5">
        <v>11</v>
      </c>
      <c r="D3401" s="5">
        <v>1999</v>
      </c>
      <c r="E3401" s="4">
        <v>36470</v>
      </c>
      <c r="F3401" t="s">
        <v>3358</v>
      </c>
      <c r="G3401" s="3">
        <v>10000000</v>
      </c>
      <c r="H3401" s="3">
        <v>10019109</v>
      </c>
      <c r="I3401" s="3">
        <v>10019109</v>
      </c>
    </row>
    <row r="3402" spans="1:9" x14ac:dyDescent="0.2">
      <c r="A3402" s="5">
        <v>3435</v>
      </c>
      <c r="B3402" s="7">
        <v>11</v>
      </c>
      <c r="C3402" s="5">
        <v>25</v>
      </c>
      <c r="D3402" s="5">
        <v>1998</v>
      </c>
      <c r="E3402" s="4">
        <v>36536</v>
      </c>
      <c r="F3402" t="s">
        <v>3359</v>
      </c>
      <c r="G3402" s="3">
        <v>10000000</v>
      </c>
      <c r="H3402" s="3">
        <v>9949470</v>
      </c>
      <c r="I3402" s="3">
        <v>21094974</v>
      </c>
    </row>
    <row r="3403" spans="1:9" x14ac:dyDescent="0.2">
      <c r="A3403" s="5">
        <v>3436</v>
      </c>
      <c r="B3403" s="7">
        <v>7</v>
      </c>
      <c r="C3403" s="5">
        <v>9</v>
      </c>
      <c r="D3403" s="5">
        <v>2004</v>
      </c>
      <c r="E3403" s="4">
        <v>38237</v>
      </c>
      <c r="F3403" t="s">
        <v>3360</v>
      </c>
      <c r="G3403" s="3">
        <v>10000000</v>
      </c>
      <c r="H3403" s="3">
        <v>9408183</v>
      </c>
      <c r="I3403" s="3">
        <v>9408183</v>
      </c>
    </row>
    <row r="3404" spans="1:9" x14ac:dyDescent="0.2">
      <c r="A3404" s="5">
        <v>3437</v>
      </c>
      <c r="B3404" s="7">
        <v>1</v>
      </c>
      <c r="C3404" s="5">
        <v>25</v>
      </c>
      <c r="D3404" s="5">
        <v>2013</v>
      </c>
      <c r="E3404" s="4">
        <v>42005</v>
      </c>
      <c r="F3404" t="s">
        <v>3361</v>
      </c>
      <c r="G3404" s="3">
        <v>10000000</v>
      </c>
      <c r="H3404" s="3">
        <v>8840453</v>
      </c>
      <c r="I3404" s="3">
        <v>31164747</v>
      </c>
    </row>
    <row r="3405" spans="1:9" x14ac:dyDescent="0.2">
      <c r="A3405" s="5">
        <v>3438</v>
      </c>
      <c r="B3405" s="7">
        <v>10</v>
      </c>
      <c r="C3405" s="5">
        <v>26</v>
      </c>
      <c r="D3405" s="5">
        <v>1984</v>
      </c>
      <c r="E3405" s="4">
        <v>31453</v>
      </c>
      <c r="F3405" t="s">
        <v>3362</v>
      </c>
      <c r="G3405" s="3">
        <v>10000000</v>
      </c>
      <c r="H3405" s="3">
        <v>8801940</v>
      </c>
      <c r="I3405" s="3">
        <v>8801940</v>
      </c>
    </row>
    <row r="3406" spans="1:9" x14ac:dyDescent="0.2">
      <c r="A3406" s="5">
        <v>3439</v>
      </c>
      <c r="B3406" s="7">
        <v>5</v>
      </c>
      <c r="C3406" s="5">
        <v>21</v>
      </c>
      <c r="D3406" s="5">
        <v>2010</v>
      </c>
      <c r="E3406" s="4">
        <v>40791</v>
      </c>
      <c r="F3406" t="s">
        <v>3363</v>
      </c>
      <c r="G3406" s="3">
        <v>10000000</v>
      </c>
      <c r="H3406" s="3">
        <v>8525600</v>
      </c>
      <c r="I3406" s="3">
        <v>8629895</v>
      </c>
    </row>
    <row r="3407" spans="1:9" x14ac:dyDescent="0.2">
      <c r="A3407" s="5">
        <v>3440</v>
      </c>
      <c r="B3407" s="7">
        <v>7</v>
      </c>
      <c r="C3407" s="5">
        <v>18</v>
      </c>
      <c r="D3407" s="5">
        <v>2003</v>
      </c>
      <c r="E3407" s="4">
        <v>38145</v>
      </c>
      <c r="F3407" t="s">
        <v>3364</v>
      </c>
      <c r="G3407" s="3">
        <v>10000000</v>
      </c>
      <c r="H3407" s="3">
        <v>8112414</v>
      </c>
      <c r="I3407" s="3">
        <v>14156753</v>
      </c>
    </row>
    <row r="3408" spans="1:9" x14ac:dyDescent="0.2">
      <c r="A3408" s="5">
        <v>3441</v>
      </c>
      <c r="B3408" s="7">
        <v>3</v>
      </c>
      <c r="C3408" s="5">
        <v>14</v>
      </c>
      <c r="D3408" s="5">
        <v>2014</v>
      </c>
      <c r="E3408" s="4">
        <v>42038</v>
      </c>
      <c r="F3408" t="s">
        <v>3365</v>
      </c>
      <c r="G3408" s="3">
        <v>10000000</v>
      </c>
      <c r="H3408" s="3">
        <v>7779614</v>
      </c>
      <c r="I3408" s="3">
        <v>7843145</v>
      </c>
    </row>
    <row r="3409" spans="1:9" x14ac:dyDescent="0.2">
      <c r="A3409" s="5">
        <v>3442</v>
      </c>
      <c r="B3409" s="7">
        <v>3</v>
      </c>
      <c r="C3409" s="5">
        <v>27</v>
      </c>
      <c r="D3409" s="5">
        <v>2015</v>
      </c>
      <c r="E3409" s="4">
        <v>42797</v>
      </c>
      <c r="F3409" t="s">
        <v>3366</v>
      </c>
      <c r="G3409" s="3">
        <v>10000000</v>
      </c>
      <c r="H3409" s="3">
        <v>7582065</v>
      </c>
      <c r="I3409" s="3">
        <v>13423176</v>
      </c>
    </row>
    <row r="3410" spans="1:9" x14ac:dyDescent="0.2">
      <c r="A3410" s="5">
        <v>3443</v>
      </c>
      <c r="B3410" s="7">
        <v>2</v>
      </c>
      <c r="C3410" s="5">
        <v>1</v>
      </c>
      <c r="D3410" s="5">
        <v>2008</v>
      </c>
      <c r="E3410" s="4">
        <v>39449</v>
      </c>
      <c r="F3410" t="s">
        <v>3367</v>
      </c>
      <c r="G3410" s="3">
        <v>10000000</v>
      </c>
      <c r="H3410" s="3">
        <v>7570127</v>
      </c>
      <c r="I3410" s="3">
        <v>21596074</v>
      </c>
    </row>
    <row r="3411" spans="1:9" x14ac:dyDescent="0.2">
      <c r="A3411" s="5">
        <v>3444</v>
      </c>
      <c r="B3411" s="7">
        <v>10</v>
      </c>
      <c r="C3411" s="5">
        <v>24</v>
      </c>
      <c r="D3411" s="5">
        <v>2001</v>
      </c>
      <c r="E3411" s="4">
        <v>37600</v>
      </c>
      <c r="F3411" t="s">
        <v>3368</v>
      </c>
      <c r="G3411" s="3">
        <v>10000000</v>
      </c>
      <c r="H3411" s="3">
        <v>7316658</v>
      </c>
      <c r="I3411" s="3">
        <v>8378853</v>
      </c>
    </row>
    <row r="3412" spans="1:9" x14ac:dyDescent="0.2">
      <c r="A3412" s="5">
        <v>3445</v>
      </c>
      <c r="B3412" s="7">
        <v>6</v>
      </c>
      <c r="C3412" s="5">
        <v>22</v>
      </c>
      <c r="D3412" s="5">
        <v>2012</v>
      </c>
      <c r="E3412" s="4">
        <v>41553</v>
      </c>
      <c r="F3412" t="s">
        <v>3369</v>
      </c>
      <c r="G3412" s="3">
        <v>10000000</v>
      </c>
      <c r="H3412" s="3">
        <v>7078738</v>
      </c>
      <c r="I3412" s="3">
        <v>11766959</v>
      </c>
    </row>
    <row r="3413" spans="1:9" x14ac:dyDescent="0.2">
      <c r="A3413" s="5">
        <v>3446</v>
      </c>
      <c r="B3413" s="7">
        <v>12</v>
      </c>
      <c r="C3413" s="5">
        <v>1</v>
      </c>
      <c r="D3413" s="5">
        <v>2006</v>
      </c>
      <c r="E3413" s="4">
        <v>38729</v>
      </c>
      <c r="F3413" t="s">
        <v>3370</v>
      </c>
      <c r="G3413" s="3">
        <v>10000000</v>
      </c>
      <c r="H3413" s="3">
        <v>7027762</v>
      </c>
      <c r="I3413" s="3">
        <v>14321070</v>
      </c>
    </row>
    <row r="3414" spans="1:9" x14ac:dyDescent="0.2">
      <c r="A3414" s="5">
        <v>3447</v>
      </c>
      <c r="B3414" s="7">
        <v>11</v>
      </c>
      <c r="C3414" s="5">
        <v>11</v>
      </c>
      <c r="D3414" s="5">
        <v>2016</v>
      </c>
      <c r="E3414" s="4">
        <v>42685</v>
      </c>
      <c r="F3414" t="s">
        <v>3371</v>
      </c>
      <c r="G3414" s="3">
        <v>10000000</v>
      </c>
      <c r="H3414" s="3">
        <v>6900335</v>
      </c>
      <c r="I3414" s="3">
        <v>11361962</v>
      </c>
    </row>
    <row r="3415" spans="1:9" x14ac:dyDescent="0.2">
      <c r="A3415" s="5">
        <v>3448</v>
      </c>
      <c r="B3415" s="7">
        <v>2</v>
      </c>
      <c r="C3415" s="5">
        <v>11</v>
      </c>
      <c r="D3415" s="5">
        <v>2011</v>
      </c>
      <c r="E3415" s="4">
        <v>40849</v>
      </c>
      <c r="F3415" t="s">
        <v>3372</v>
      </c>
      <c r="G3415" s="3">
        <v>10000000</v>
      </c>
      <c r="H3415" s="3">
        <v>6861102</v>
      </c>
      <c r="I3415" s="3">
        <v>7862131</v>
      </c>
    </row>
    <row r="3416" spans="1:9" x14ac:dyDescent="0.2">
      <c r="A3416" s="5">
        <v>3449</v>
      </c>
      <c r="B3416" s="7">
        <v>11</v>
      </c>
      <c r="C3416" s="5">
        <v>30</v>
      </c>
      <c r="D3416" s="5">
        <v>2012</v>
      </c>
      <c r="E3416" s="4">
        <v>41801</v>
      </c>
      <c r="F3416" t="s">
        <v>3373</v>
      </c>
      <c r="G3416" s="3">
        <v>10000000</v>
      </c>
      <c r="H3416" s="3">
        <v>6810754</v>
      </c>
      <c r="I3416" s="3">
        <v>8890094</v>
      </c>
    </row>
    <row r="3417" spans="1:9" x14ac:dyDescent="0.2">
      <c r="A3417" s="5">
        <v>3450</v>
      </c>
      <c r="B3417" s="7">
        <v>10</v>
      </c>
      <c r="C3417" s="5">
        <v>30</v>
      </c>
      <c r="D3417" s="5">
        <v>1998</v>
      </c>
      <c r="E3417" s="4">
        <v>36687</v>
      </c>
      <c r="F3417" t="s">
        <v>3374</v>
      </c>
      <c r="G3417" s="3">
        <v>10000000</v>
      </c>
      <c r="H3417" s="3">
        <v>6719864</v>
      </c>
      <c r="I3417" s="3">
        <v>6719864</v>
      </c>
    </row>
    <row r="3418" spans="1:9" x14ac:dyDescent="0.2">
      <c r="A3418" s="5">
        <v>3451</v>
      </c>
      <c r="B3418" s="7">
        <v>1</v>
      </c>
      <c r="C3418" s="5">
        <v>16</v>
      </c>
      <c r="D3418" s="5">
        <v>2004</v>
      </c>
      <c r="E3418" s="4">
        <v>38443</v>
      </c>
      <c r="F3418" t="s">
        <v>3375</v>
      </c>
      <c r="G3418" s="3">
        <v>10000000</v>
      </c>
      <c r="H3418" s="3">
        <v>6491969</v>
      </c>
      <c r="I3418" s="3">
        <v>6491969</v>
      </c>
    </row>
    <row r="3419" spans="1:9" x14ac:dyDescent="0.2">
      <c r="A3419" s="5">
        <v>3452</v>
      </c>
      <c r="B3419" s="7">
        <v>10</v>
      </c>
      <c r="C3419" s="5">
        <v>15</v>
      </c>
      <c r="D3419" s="5">
        <v>1999</v>
      </c>
      <c r="E3419" s="4">
        <v>36595</v>
      </c>
      <c r="F3419" t="s">
        <v>3376</v>
      </c>
      <c r="G3419" s="3">
        <v>10000000</v>
      </c>
      <c r="H3419" s="3">
        <v>6197866</v>
      </c>
      <c r="I3419" s="3">
        <v>6197866</v>
      </c>
    </row>
    <row r="3420" spans="1:9" x14ac:dyDescent="0.2">
      <c r="A3420" s="5">
        <v>3453</v>
      </c>
      <c r="B3420" s="7">
        <v>5</v>
      </c>
      <c r="C3420" s="5">
        <v>3</v>
      </c>
      <c r="D3420" s="5">
        <v>2002</v>
      </c>
      <c r="E3420" s="4">
        <v>37320</v>
      </c>
      <c r="F3420" t="s">
        <v>3377</v>
      </c>
      <c r="G3420" s="3">
        <v>10000000</v>
      </c>
      <c r="H3420" s="3">
        <v>6044618</v>
      </c>
      <c r="I3420" s="3">
        <v>6244618</v>
      </c>
    </row>
    <row r="3421" spans="1:9" x14ac:dyDescent="0.2">
      <c r="A3421" s="5">
        <v>3454</v>
      </c>
      <c r="B3421" s="7">
        <v>3</v>
      </c>
      <c r="C3421" s="5">
        <v>28</v>
      </c>
      <c r="D3421" s="5">
        <v>2008</v>
      </c>
      <c r="E3421" s="4">
        <v>40271</v>
      </c>
      <c r="F3421" t="s">
        <v>3378</v>
      </c>
      <c r="G3421" s="3">
        <v>10000000</v>
      </c>
      <c r="H3421" s="3">
        <v>6003262</v>
      </c>
      <c r="I3421" s="3">
        <v>33512260</v>
      </c>
    </row>
    <row r="3422" spans="1:9" x14ac:dyDescent="0.2">
      <c r="A3422" s="5">
        <v>3455</v>
      </c>
      <c r="B3422" s="7">
        <v>12</v>
      </c>
      <c r="C3422" s="5">
        <v>18</v>
      </c>
      <c r="D3422" s="5">
        <v>1981</v>
      </c>
      <c r="E3422" s="4">
        <v>30114</v>
      </c>
      <c r="F3422" t="s">
        <v>3379</v>
      </c>
      <c r="G3422" s="3">
        <v>10000000</v>
      </c>
      <c r="H3422" s="3">
        <v>6000000</v>
      </c>
      <c r="I3422" s="3">
        <v>6000000</v>
      </c>
    </row>
    <row r="3423" spans="1:9" x14ac:dyDescent="0.2">
      <c r="A3423" s="5">
        <v>3456</v>
      </c>
      <c r="B3423" s="7">
        <v>3</v>
      </c>
      <c r="C3423" s="5">
        <v>20</v>
      </c>
      <c r="D3423" s="5">
        <v>2015</v>
      </c>
      <c r="E3423" s="4">
        <v>42585</v>
      </c>
      <c r="F3423" t="s">
        <v>3380</v>
      </c>
      <c r="G3423" s="3">
        <v>10000000</v>
      </c>
      <c r="H3423" s="3">
        <v>5637066</v>
      </c>
      <c r="I3423" s="3">
        <v>7501132</v>
      </c>
    </row>
    <row r="3424" spans="1:9" x14ac:dyDescent="0.2">
      <c r="A3424" s="5">
        <v>3457</v>
      </c>
      <c r="B3424" s="7">
        <v>7</v>
      </c>
      <c r="C3424" s="5">
        <v>4</v>
      </c>
      <c r="D3424" s="5">
        <v>2007</v>
      </c>
      <c r="E3424" s="4">
        <v>39179</v>
      </c>
      <c r="F3424" t="s">
        <v>3381</v>
      </c>
      <c r="G3424" s="3">
        <v>10000000</v>
      </c>
      <c r="H3424" s="3">
        <v>5490423</v>
      </c>
      <c r="I3424" s="3">
        <v>7037886</v>
      </c>
    </row>
    <row r="3425" spans="1:9" x14ac:dyDescent="0.2">
      <c r="A3425" s="5">
        <v>3458</v>
      </c>
      <c r="B3425" s="7">
        <v>4</v>
      </c>
      <c r="C3425" s="5">
        <v>5</v>
      </c>
      <c r="D3425" s="5">
        <v>2000</v>
      </c>
      <c r="E3425" s="4">
        <v>36650</v>
      </c>
      <c r="F3425" t="s">
        <v>3382</v>
      </c>
      <c r="G3425" s="3">
        <v>10000000</v>
      </c>
      <c r="H3425" s="3">
        <v>5241315</v>
      </c>
      <c r="I3425" s="3">
        <v>5241315</v>
      </c>
    </row>
    <row r="3426" spans="1:9" x14ac:dyDescent="0.2">
      <c r="A3426" s="5">
        <v>3459</v>
      </c>
      <c r="B3426" s="7">
        <v>6</v>
      </c>
      <c r="C3426" s="5">
        <v>18</v>
      </c>
      <c r="D3426" s="5">
        <v>2010</v>
      </c>
      <c r="E3426" s="4">
        <v>40700</v>
      </c>
      <c r="F3426" t="s">
        <v>3383</v>
      </c>
      <c r="G3426" s="3">
        <v>10000000</v>
      </c>
      <c r="H3426" s="3">
        <v>5005465</v>
      </c>
      <c r="I3426" s="3">
        <v>15132211</v>
      </c>
    </row>
    <row r="3427" spans="1:9" x14ac:dyDescent="0.2">
      <c r="A3427" s="5">
        <v>3460</v>
      </c>
      <c r="B3427" s="7">
        <v>10</v>
      </c>
      <c r="C3427" s="5">
        <v>26</v>
      </c>
      <c r="D3427" s="5">
        <v>2001</v>
      </c>
      <c r="E3427" s="4">
        <v>37662</v>
      </c>
      <c r="F3427" t="s">
        <v>3384</v>
      </c>
      <c r="G3427" s="3">
        <v>10000000</v>
      </c>
      <c r="H3427" s="3">
        <v>4365455</v>
      </c>
      <c r="I3427" s="3">
        <v>4690802</v>
      </c>
    </row>
    <row r="3428" spans="1:9" x14ac:dyDescent="0.2">
      <c r="A3428" s="5">
        <v>3461</v>
      </c>
      <c r="B3428" s="7">
        <v>3</v>
      </c>
      <c r="C3428" s="5">
        <v>16</v>
      </c>
      <c r="D3428" s="5">
        <v>2012</v>
      </c>
      <c r="E3428" s="4">
        <v>41367</v>
      </c>
      <c r="F3428" t="s">
        <v>3385</v>
      </c>
      <c r="G3428" s="3">
        <v>10000000</v>
      </c>
      <c r="H3428" s="3">
        <v>4269426</v>
      </c>
      <c r="I3428" s="3">
        <v>4708127</v>
      </c>
    </row>
    <row r="3429" spans="1:9" x14ac:dyDescent="0.2">
      <c r="A3429" s="5">
        <v>3462</v>
      </c>
      <c r="B3429" s="7">
        <v>3</v>
      </c>
      <c r="C3429" s="5">
        <v>30</v>
      </c>
      <c r="D3429" s="5">
        <v>2016</v>
      </c>
      <c r="E3429" s="4">
        <v>43254</v>
      </c>
      <c r="F3429" t="s">
        <v>3386</v>
      </c>
      <c r="G3429" s="3">
        <v>10000000</v>
      </c>
      <c r="H3429" s="3">
        <v>3400278</v>
      </c>
      <c r="I3429" s="3">
        <v>5437126</v>
      </c>
    </row>
    <row r="3430" spans="1:9" x14ac:dyDescent="0.2">
      <c r="A3430" s="5">
        <v>3463</v>
      </c>
      <c r="B3430" s="7">
        <v>10</v>
      </c>
      <c r="C3430" s="5">
        <v>4</v>
      </c>
      <c r="D3430" s="5">
        <v>1996</v>
      </c>
      <c r="E3430" s="4">
        <v>35165</v>
      </c>
      <c r="F3430" t="s">
        <v>3387</v>
      </c>
      <c r="G3430" s="3">
        <v>10000000</v>
      </c>
      <c r="H3430" s="3">
        <v>3357324</v>
      </c>
      <c r="I3430" s="3">
        <v>3357324</v>
      </c>
    </row>
    <row r="3431" spans="1:9" x14ac:dyDescent="0.2">
      <c r="A3431" s="5">
        <v>3464</v>
      </c>
      <c r="B3431" s="7">
        <v>10</v>
      </c>
      <c r="C3431" s="5">
        <v>12</v>
      </c>
      <c r="D3431" s="5">
        <v>2012</v>
      </c>
      <c r="E3431" s="4">
        <v>41253</v>
      </c>
      <c r="F3431" t="s">
        <v>3388</v>
      </c>
      <c r="G3431" s="3">
        <v>10000000</v>
      </c>
      <c r="H3431" s="3">
        <v>3336053</v>
      </c>
      <c r="I3431" s="3">
        <v>3336053</v>
      </c>
    </row>
    <row r="3432" spans="1:9" x14ac:dyDescent="0.2">
      <c r="A3432" s="5">
        <v>3465</v>
      </c>
      <c r="B3432" s="7">
        <v>2</v>
      </c>
      <c r="C3432" s="5">
        <v>4</v>
      </c>
      <c r="D3432" s="5">
        <v>1994</v>
      </c>
      <c r="E3432" s="4">
        <v>34426</v>
      </c>
      <c r="F3432" t="s">
        <v>3389</v>
      </c>
      <c r="G3432" s="3">
        <v>10000000</v>
      </c>
      <c r="H3432" s="3">
        <v>3275585</v>
      </c>
      <c r="I3432" s="3">
        <v>3275585</v>
      </c>
    </row>
    <row r="3433" spans="1:9" x14ac:dyDescent="0.2">
      <c r="A3433" s="5">
        <v>3466</v>
      </c>
      <c r="B3433" s="7">
        <v>10</v>
      </c>
      <c r="C3433" s="5">
        <v>8</v>
      </c>
      <c r="D3433" s="5">
        <v>1999</v>
      </c>
      <c r="E3433" s="4">
        <v>36382</v>
      </c>
      <c r="F3433" t="s">
        <v>3390</v>
      </c>
      <c r="G3433" s="3">
        <v>10000000</v>
      </c>
      <c r="H3433" s="3">
        <v>3193102</v>
      </c>
      <c r="I3433" s="3">
        <v>6030047</v>
      </c>
    </row>
    <row r="3434" spans="1:9" x14ac:dyDescent="0.2">
      <c r="A3434" s="5">
        <v>3467</v>
      </c>
      <c r="B3434" s="7">
        <v>11</v>
      </c>
      <c r="C3434" s="5">
        <v>14</v>
      </c>
      <c r="D3434" s="5">
        <v>2014</v>
      </c>
      <c r="E3434" s="4">
        <v>42046</v>
      </c>
      <c r="F3434" t="s">
        <v>3391</v>
      </c>
      <c r="G3434" s="3">
        <v>10000000</v>
      </c>
      <c r="H3434" s="3">
        <v>3128941</v>
      </c>
      <c r="I3434" s="3">
        <v>3168858</v>
      </c>
    </row>
    <row r="3435" spans="1:9" x14ac:dyDescent="0.2">
      <c r="A3435" s="5">
        <v>3468</v>
      </c>
      <c r="B3435" s="7">
        <v>12</v>
      </c>
      <c r="C3435" s="5">
        <v>22</v>
      </c>
      <c r="D3435" s="5">
        <v>2000</v>
      </c>
      <c r="E3435" s="4">
        <v>37176</v>
      </c>
      <c r="F3435" t="s">
        <v>3392</v>
      </c>
      <c r="G3435" s="3">
        <v>10000000</v>
      </c>
      <c r="H3435" s="3">
        <v>3041803</v>
      </c>
      <c r="I3435" s="3">
        <v>5149131</v>
      </c>
    </row>
    <row r="3436" spans="1:9" x14ac:dyDescent="0.2">
      <c r="A3436" s="5">
        <v>3469</v>
      </c>
      <c r="B3436" s="7">
        <v>5</v>
      </c>
      <c r="C3436" s="5">
        <v>1</v>
      </c>
      <c r="D3436" s="5">
        <v>1987</v>
      </c>
      <c r="E3436" s="4">
        <v>31782</v>
      </c>
      <c r="F3436" t="s">
        <v>3393</v>
      </c>
      <c r="G3436" s="3">
        <v>10000000</v>
      </c>
      <c r="H3436" s="3">
        <v>3000000</v>
      </c>
      <c r="I3436" s="3">
        <v>3000000</v>
      </c>
    </row>
    <row r="3437" spans="1:9" x14ac:dyDescent="0.2">
      <c r="A3437" s="5">
        <v>3470</v>
      </c>
      <c r="B3437" s="7">
        <v>6</v>
      </c>
      <c r="C3437" s="5">
        <v>2</v>
      </c>
      <c r="D3437" s="5">
        <v>2006</v>
      </c>
      <c r="E3437" s="4">
        <v>38754</v>
      </c>
      <c r="F3437" t="s">
        <v>3394</v>
      </c>
      <c r="G3437" s="3">
        <v>10000000</v>
      </c>
      <c r="H3437" s="3">
        <v>2893666</v>
      </c>
      <c r="I3437" s="3">
        <v>3260179</v>
      </c>
    </row>
    <row r="3438" spans="1:9" x14ac:dyDescent="0.2">
      <c r="A3438" s="5">
        <v>3471</v>
      </c>
      <c r="B3438" s="7">
        <v>9</v>
      </c>
      <c r="C3438" s="5">
        <v>9</v>
      </c>
      <c r="D3438" s="5">
        <v>2011</v>
      </c>
      <c r="E3438" s="4">
        <v>40795</v>
      </c>
      <c r="F3438" t="s">
        <v>3395</v>
      </c>
      <c r="G3438" s="3">
        <v>10000000</v>
      </c>
      <c r="H3438" s="3">
        <v>2529395</v>
      </c>
      <c r="I3438" s="3">
        <v>2529395</v>
      </c>
    </row>
    <row r="3439" spans="1:9" x14ac:dyDescent="0.2">
      <c r="A3439" s="5">
        <v>3472</v>
      </c>
      <c r="B3439" s="7">
        <v>10</v>
      </c>
      <c r="C3439" s="5">
        <v>6</v>
      </c>
      <c r="D3439" s="5">
        <v>2000</v>
      </c>
      <c r="E3439" s="4">
        <v>36687</v>
      </c>
      <c r="F3439" t="s">
        <v>3396</v>
      </c>
      <c r="G3439" s="3">
        <v>10000000</v>
      </c>
      <c r="H3439" s="3">
        <v>2185266</v>
      </c>
      <c r="I3439" s="3">
        <v>2373937</v>
      </c>
    </row>
    <row r="3440" spans="1:9" x14ac:dyDescent="0.2">
      <c r="A3440" s="5">
        <v>3473</v>
      </c>
      <c r="B3440" s="7">
        <v>2</v>
      </c>
      <c r="C3440" s="5">
        <v>11</v>
      </c>
      <c r="D3440" s="5">
        <v>1981</v>
      </c>
      <c r="E3440" s="4">
        <v>29892</v>
      </c>
      <c r="F3440" t="s">
        <v>3397</v>
      </c>
      <c r="G3440" s="3">
        <v>10000000</v>
      </c>
      <c r="H3440" s="3">
        <v>2000000</v>
      </c>
      <c r="I3440" s="3">
        <v>11400000</v>
      </c>
    </row>
    <row r="3441" spans="1:9" x14ac:dyDescent="0.2">
      <c r="A3441" s="5">
        <v>3474</v>
      </c>
      <c r="B3441" s="7">
        <v>5</v>
      </c>
      <c r="C3441" s="5">
        <v>3</v>
      </c>
      <c r="D3441" s="5">
        <v>2013</v>
      </c>
      <c r="E3441" s="4">
        <v>41338</v>
      </c>
      <c r="F3441" t="s">
        <v>3398</v>
      </c>
      <c r="G3441" s="3">
        <v>10000000</v>
      </c>
      <c r="H3441" s="3">
        <v>1930282</v>
      </c>
      <c r="I3441" s="3">
        <v>3623609</v>
      </c>
    </row>
    <row r="3442" spans="1:9" x14ac:dyDescent="0.2">
      <c r="A3442" s="5">
        <v>3475</v>
      </c>
      <c r="B3442" s="7">
        <v>4</v>
      </c>
      <c r="C3442" s="5">
        <v>21</v>
      </c>
      <c r="D3442" s="5">
        <v>2017</v>
      </c>
      <c r="E3442" s="4">
        <v>43347</v>
      </c>
      <c r="F3442" t="s">
        <v>3399</v>
      </c>
      <c r="G3442" s="3">
        <v>10000000</v>
      </c>
      <c r="H3442" s="3">
        <v>1799322</v>
      </c>
      <c r="I3442" s="3">
        <v>3793754</v>
      </c>
    </row>
    <row r="3443" spans="1:9" x14ac:dyDescent="0.2">
      <c r="A3443" s="5">
        <v>3476</v>
      </c>
      <c r="B3443" s="7">
        <v>6</v>
      </c>
      <c r="C3443" s="5">
        <v>24</v>
      </c>
      <c r="D3443" s="5">
        <v>2011</v>
      </c>
      <c r="E3443" s="4">
        <v>41249</v>
      </c>
      <c r="F3443" t="s">
        <v>3400</v>
      </c>
      <c r="G3443" s="3">
        <v>10000000</v>
      </c>
      <c r="H3443" s="3">
        <v>1759252</v>
      </c>
      <c r="I3443" s="3">
        <v>1884251</v>
      </c>
    </row>
    <row r="3444" spans="1:9" x14ac:dyDescent="0.2">
      <c r="A3444" s="5">
        <v>3477</v>
      </c>
      <c r="B3444" s="7">
        <v>2</v>
      </c>
      <c r="C3444" s="5">
        <v>28</v>
      </c>
      <c r="D3444" s="5">
        <v>2003</v>
      </c>
      <c r="E3444" s="4">
        <v>38444</v>
      </c>
      <c r="F3444" t="s">
        <v>3401</v>
      </c>
      <c r="G3444" s="3">
        <v>10000000</v>
      </c>
      <c r="H3444" s="3">
        <v>1641788</v>
      </c>
      <c r="I3444" s="3">
        <v>1641788</v>
      </c>
    </row>
    <row r="3445" spans="1:9" x14ac:dyDescent="0.2">
      <c r="A3445" s="5">
        <v>3478</v>
      </c>
      <c r="B3445" s="7">
        <v>2</v>
      </c>
      <c r="C3445" s="5">
        <v>4</v>
      </c>
      <c r="D3445" s="5">
        <v>2000</v>
      </c>
      <c r="E3445" s="4">
        <v>36618</v>
      </c>
      <c r="F3445" t="s">
        <v>3402</v>
      </c>
      <c r="G3445" s="3">
        <v>10000000</v>
      </c>
      <c r="H3445" s="3">
        <v>1638202</v>
      </c>
      <c r="I3445" s="3">
        <v>1638202</v>
      </c>
    </row>
    <row r="3446" spans="1:9" x14ac:dyDescent="0.2">
      <c r="A3446" s="5">
        <v>3479</v>
      </c>
      <c r="B3446" s="7">
        <v>12</v>
      </c>
      <c r="C3446" s="5">
        <v>27</v>
      </c>
      <c r="D3446" s="5">
        <v>2002</v>
      </c>
      <c r="E3446" s="4">
        <v>38058</v>
      </c>
      <c r="F3446" t="s">
        <v>3403</v>
      </c>
      <c r="G3446" s="3">
        <v>10000000</v>
      </c>
      <c r="H3446" s="3">
        <v>1562800</v>
      </c>
      <c r="I3446" s="3">
        <v>1562800</v>
      </c>
    </row>
    <row r="3447" spans="1:9" x14ac:dyDescent="0.2">
      <c r="A3447" s="5">
        <v>3480</v>
      </c>
      <c r="B3447" s="7">
        <v>4</v>
      </c>
      <c r="C3447" s="5">
        <v>16</v>
      </c>
      <c r="D3447" s="5">
        <v>2010</v>
      </c>
      <c r="E3447" s="4">
        <v>40637</v>
      </c>
      <c r="F3447" t="s">
        <v>3404</v>
      </c>
      <c r="G3447" s="3">
        <v>10000000</v>
      </c>
      <c r="H3447" s="3">
        <v>1475746</v>
      </c>
      <c r="I3447" s="3">
        <v>3541565</v>
      </c>
    </row>
    <row r="3448" spans="1:9" x14ac:dyDescent="0.2">
      <c r="A3448" s="5">
        <v>3481</v>
      </c>
      <c r="B3448" s="7">
        <v>6</v>
      </c>
      <c r="C3448" s="5">
        <v>23</v>
      </c>
      <c r="D3448" s="5">
        <v>2006</v>
      </c>
      <c r="E3448" s="4">
        <v>39392</v>
      </c>
      <c r="F3448" t="s">
        <v>3405</v>
      </c>
      <c r="G3448" s="3">
        <v>10000000</v>
      </c>
      <c r="H3448" s="3">
        <v>1430721</v>
      </c>
      <c r="I3448" s="3">
        <v>32430721</v>
      </c>
    </row>
    <row r="3449" spans="1:9" x14ac:dyDescent="0.2">
      <c r="A3449" s="5">
        <v>3482</v>
      </c>
      <c r="B3449" s="7">
        <v>7</v>
      </c>
      <c r="C3449" s="5">
        <v>27</v>
      </c>
      <c r="D3449" s="5">
        <v>2012</v>
      </c>
      <c r="E3449" s="4">
        <v>41705</v>
      </c>
      <c r="F3449" t="s">
        <v>3406</v>
      </c>
      <c r="G3449" s="3">
        <v>10000000</v>
      </c>
      <c r="H3449" s="3">
        <v>1291645</v>
      </c>
      <c r="I3449" s="3">
        <v>4659110</v>
      </c>
    </row>
    <row r="3450" spans="1:9" x14ac:dyDescent="0.2">
      <c r="A3450" s="5">
        <v>3483</v>
      </c>
      <c r="B3450" s="7">
        <v>8</v>
      </c>
      <c r="C3450" s="5">
        <v>11</v>
      </c>
      <c r="D3450" s="5">
        <v>2000</v>
      </c>
      <c r="E3450" s="4">
        <v>36838</v>
      </c>
      <c r="F3450" t="s">
        <v>3407</v>
      </c>
      <c r="G3450" s="3">
        <v>10000000</v>
      </c>
      <c r="H3450" s="3">
        <v>1276984</v>
      </c>
      <c r="I3450" s="3">
        <v>1953882</v>
      </c>
    </row>
    <row r="3451" spans="1:9" x14ac:dyDescent="0.2">
      <c r="A3451" s="5">
        <v>3484</v>
      </c>
      <c r="B3451" s="7">
        <v>3</v>
      </c>
      <c r="C3451" s="5">
        <v>21</v>
      </c>
      <c r="D3451" s="5">
        <v>2014</v>
      </c>
      <c r="E3451" s="4">
        <v>42250</v>
      </c>
      <c r="F3451" t="s">
        <v>3408</v>
      </c>
      <c r="G3451" s="3">
        <v>10000000</v>
      </c>
      <c r="H3451" s="3">
        <v>1069454</v>
      </c>
      <c r="I3451" s="3">
        <v>1069454</v>
      </c>
    </row>
    <row r="3452" spans="1:9" x14ac:dyDescent="0.2">
      <c r="A3452" s="5">
        <v>3485</v>
      </c>
      <c r="B3452" s="7">
        <v>5</v>
      </c>
      <c r="C3452" s="5">
        <v>2</v>
      </c>
      <c r="D3452" s="5">
        <v>2003</v>
      </c>
      <c r="E3452" s="4">
        <v>37657</v>
      </c>
      <c r="F3452" t="s">
        <v>3409</v>
      </c>
      <c r="G3452" s="3">
        <v>10000000</v>
      </c>
      <c r="H3452" s="3">
        <v>1011054</v>
      </c>
      <c r="I3452" s="3">
        <v>1011054</v>
      </c>
    </row>
    <row r="3453" spans="1:9" x14ac:dyDescent="0.2">
      <c r="A3453" s="5">
        <v>3486</v>
      </c>
      <c r="B3453" s="7">
        <v>10</v>
      </c>
      <c r="C3453" s="5">
        <v>19</v>
      </c>
      <c r="D3453" s="5">
        <v>2007</v>
      </c>
      <c r="E3453" s="4">
        <v>39639</v>
      </c>
      <c r="F3453" t="s">
        <v>3001</v>
      </c>
      <c r="G3453" s="3">
        <v>10000000</v>
      </c>
      <c r="H3453" s="3">
        <v>952820</v>
      </c>
      <c r="I3453" s="3">
        <v>1051907</v>
      </c>
    </row>
    <row r="3454" spans="1:9" x14ac:dyDescent="0.2">
      <c r="A3454" s="5">
        <v>3487</v>
      </c>
      <c r="B3454" s="7">
        <v>9</v>
      </c>
      <c r="C3454" s="5">
        <v>7</v>
      </c>
      <c r="D3454" s="5">
        <v>2007</v>
      </c>
      <c r="E3454" s="4">
        <v>39272</v>
      </c>
      <c r="F3454" t="s">
        <v>3410</v>
      </c>
      <c r="G3454" s="3">
        <v>10000000</v>
      </c>
      <c r="H3454" s="3">
        <v>900926</v>
      </c>
      <c r="I3454" s="3">
        <v>900926</v>
      </c>
    </row>
    <row r="3455" spans="1:9" x14ac:dyDescent="0.2">
      <c r="A3455" s="5">
        <v>3488</v>
      </c>
      <c r="B3455" s="7">
        <v>4</v>
      </c>
      <c r="C3455" s="5">
        <v>4</v>
      </c>
      <c r="D3455" s="5">
        <v>2008</v>
      </c>
      <c r="E3455" s="4">
        <v>39542</v>
      </c>
      <c r="F3455" t="s">
        <v>3411</v>
      </c>
      <c r="G3455" s="3">
        <v>10000000</v>
      </c>
      <c r="H3455" s="3">
        <v>866778</v>
      </c>
      <c r="I3455" s="3">
        <v>22198996</v>
      </c>
    </row>
    <row r="3456" spans="1:9" x14ac:dyDescent="0.2">
      <c r="A3456" s="5">
        <v>3489</v>
      </c>
      <c r="B3456" s="7">
        <v>8</v>
      </c>
      <c r="C3456" s="5">
        <v>6</v>
      </c>
      <c r="D3456" s="5">
        <v>1999</v>
      </c>
      <c r="E3456" s="4">
        <v>36319</v>
      </c>
      <c r="F3456" t="s">
        <v>3412</v>
      </c>
      <c r="G3456" s="3">
        <v>10000000</v>
      </c>
      <c r="H3456" s="3">
        <v>836641</v>
      </c>
      <c r="I3456" s="3">
        <v>836641</v>
      </c>
    </row>
    <row r="3457" spans="1:9" x14ac:dyDescent="0.2">
      <c r="A3457" s="5">
        <v>3490</v>
      </c>
      <c r="B3457" s="7">
        <v>1</v>
      </c>
      <c r="C3457" s="5">
        <v>20</v>
      </c>
      <c r="D3457" s="5">
        <v>2012</v>
      </c>
      <c r="E3457" s="4">
        <v>41487</v>
      </c>
      <c r="F3457" t="s">
        <v>3413</v>
      </c>
      <c r="G3457" s="3">
        <v>10000000</v>
      </c>
      <c r="H3457" s="3">
        <v>749641</v>
      </c>
      <c r="I3457" s="3">
        <v>1049641</v>
      </c>
    </row>
    <row r="3458" spans="1:9" x14ac:dyDescent="0.2">
      <c r="A3458" s="5">
        <v>3491</v>
      </c>
      <c r="B3458" s="7">
        <v>10</v>
      </c>
      <c r="C3458" s="5">
        <v>11</v>
      </c>
      <c r="D3458" s="5">
        <v>2002</v>
      </c>
      <c r="E3458" s="4">
        <v>37570</v>
      </c>
      <c r="F3458" t="s">
        <v>3414</v>
      </c>
      <c r="G3458" s="3">
        <v>10000000</v>
      </c>
      <c r="H3458" s="3">
        <v>598645</v>
      </c>
      <c r="I3458" s="3">
        <v>598645</v>
      </c>
    </row>
    <row r="3459" spans="1:9" x14ac:dyDescent="0.2">
      <c r="A3459" s="5">
        <v>3492</v>
      </c>
      <c r="B3459" s="7">
        <v>5</v>
      </c>
      <c r="C3459" s="5">
        <v>23</v>
      </c>
      <c r="D3459" s="5">
        <v>2008</v>
      </c>
      <c r="E3459" s="4">
        <v>40122</v>
      </c>
      <c r="F3459" t="s">
        <v>3415</v>
      </c>
      <c r="G3459" s="3">
        <v>10000000</v>
      </c>
      <c r="H3459" s="3">
        <v>580862</v>
      </c>
      <c r="I3459" s="3">
        <v>1299855</v>
      </c>
    </row>
    <row r="3460" spans="1:9" x14ac:dyDescent="0.2">
      <c r="A3460" s="5">
        <v>3493</v>
      </c>
      <c r="B3460" s="7">
        <v>4</v>
      </c>
      <c r="C3460" s="5">
        <v>2</v>
      </c>
      <c r="D3460" s="5">
        <v>2004</v>
      </c>
      <c r="E3460" s="4">
        <v>38021</v>
      </c>
      <c r="F3460" t="s">
        <v>3416</v>
      </c>
      <c r="G3460" s="3">
        <v>10000000</v>
      </c>
      <c r="H3460" s="3">
        <v>488872</v>
      </c>
      <c r="I3460" s="3">
        <v>42776032</v>
      </c>
    </row>
    <row r="3461" spans="1:9" x14ac:dyDescent="0.2">
      <c r="A3461" s="5">
        <v>3494</v>
      </c>
      <c r="B3461" s="7">
        <v>8</v>
      </c>
      <c r="C3461" s="5">
        <v>27</v>
      </c>
      <c r="D3461" s="5">
        <v>2004</v>
      </c>
      <c r="E3461" s="4">
        <v>38784</v>
      </c>
      <c r="F3461" t="s">
        <v>3417</v>
      </c>
      <c r="G3461" s="3">
        <v>10000000</v>
      </c>
      <c r="H3461" s="3">
        <v>366301</v>
      </c>
      <c r="I3461" s="3">
        <v>630427</v>
      </c>
    </row>
    <row r="3462" spans="1:9" x14ac:dyDescent="0.2">
      <c r="A3462" s="5">
        <v>3495</v>
      </c>
      <c r="B3462" s="7">
        <v>9</v>
      </c>
      <c r="C3462" s="5">
        <v>14</v>
      </c>
      <c r="D3462" s="5">
        <v>2007</v>
      </c>
      <c r="E3462" s="4">
        <v>39487</v>
      </c>
      <c r="F3462" t="s">
        <v>3418</v>
      </c>
      <c r="G3462" s="3">
        <v>10000000</v>
      </c>
      <c r="H3462" s="3">
        <v>268461</v>
      </c>
      <c r="I3462" s="3">
        <v>1165102</v>
      </c>
    </row>
    <row r="3463" spans="1:9" x14ac:dyDescent="0.2">
      <c r="A3463" s="5">
        <v>3496</v>
      </c>
      <c r="B3463" s="7">
        <v>12</v>
      </c>
      <c r="C3463" s="5">
        <v>25</v>
      </c>
      <c r="D3463" s="5">
        <v>1998</v>
      </c>
      <c r="E3463" s="4">
        <v>36537</v>
      </c>
      <c r="F3463" t="s">
        <v>3419</v>
      </c>
      <c r="G3463" s="3">
        <v>10000000</v>
      </c>
      <c r="H3463" s="3">
        <v>245359</v>
      </c>
      <c r="I3463" s="3">
        <v>5045359</v>
      </c>
    </row>
    <row r="3464" spans="1:9" x14ac:dyDescent="0.2">
      <c r="A3464" s="5">
        <v>3497</v>
      </c>
      <c r="B3464" s="7">
        <v>8</v>
      </c>
      <c r="C3464" s="5">
        <v>14</v>
      </c>
      <c r="D3464" s="5">
        <v>1998</v>
      </c>
      <c r="E3464" s="4">
        <v>36199</v>
      </c>
      <c r="F3464" t="s">
        <v>3420</v>
      </c>
      <c r="G3464" s="3">
        <v>10000000</v>
      </c>
      <c r="H3464" s="3">
        <v>244465</v>
      </c>
      <c r="I3464" s="3">
        <v>244465</v>
      </c>
    </row>
    <row r="3465" spans="1:9" x14ac:dyDescent="0.2">
      <c r="A3465" s="5">
        <v>3498</v>
      </c>
      <c r="B3465" s="7">
        <v>12</v>
      </c>
      <c r="C3465" s="5">
        <v>17</v>
      </c>
      <c r="D3465" s="5">
        <v>2004</v>
      </c>
      <c r="E3465" s="4">
        <v>38484</v>
      </c>
      <c r="F3465" t="s">
        <v>3421</v>
      </c>
      <c r="G3465" s="3">
        <v>10000000</v>
      </c>
      <c r="H3465" s="3">
        <v>228524</v>
      </c>
      <c r="I3465" s="3">
        <v>290875</v>
      </c>
    </row>
    <row r="3466" spans="1:9" x14ac:dyDescent="0.2">
      <c r="A3466" s="5">
        <v>3499</v>
      </c>
      <c r="B3466" s="7">
        <v>10</v>
      </c>
      <c r="C3466" s="5">
        <v>26</v>
      </c>
      <c r="D3466" s="5">
        <v>2001</v>
      </c>
      <c r="E3466" s="4">
        <v>37662</v>
      </c>
      <c r="F3466" t="s">
        <v>3422</v>
      </c>
      <c r="G3466" s="3">
        <v>10000000</v>
      </c>
      <c r="H3466" s="3">
        <v>226792</v>
      </c>
      <c r="I3466" s="3">
        <v>226792</v>
      </c>
    </row>
    <row r="3467" spans="1:9" x14ac:dyDescent="0.2">
      <c r="A3467" s="5">
        <v>3500</v>
      </c>
      <c r="B3467" s="7">
        <v>8</v>
      </c>
      <c r="C3467" s="5">
        <v>21</v>
      </c>
      <c r="D3467" s="5">
        <v>2009</v>
      </c>
      <c r="E3467" s="4">
        <v>40429</v>
      </c>
      <c r="F3467" t="s">
        <v>3423</v>
      </c>
      <c r="G3467" s="3">
        <v>10000000</v>
      </c>
      <c r="H3467" s="3">
        <v>221805</v>
      </c>
      <c r="I3467" s="3">
        <v>295750</v>
      </c>
    </row>
    <row r="3468" spans="1:9" x14ac:dyDescent="0.2">
      <c r="A3468" s="5">
        <v>3501</v>
      </c>
      <c r="B3468" s="7">
        <v>5</v>
      </c>
      <c r="C3468" s="5">
        <v>3</v>
      </c>
      <c r="D3468" s="5">
        <v>2013</v>
      </c>
      <c r="E3468" s="4">
        <v>41338</v>
      </c>
      <c r="F3468" t="s">
        <v>3424</v>
      </c>
      <c r="G3468" s="3">
        <v>10000000</v>
      </c>
      <c r="H3468" s="3">
        <v>173472</v>
      </c>
      <c r="I3468" s="3">
        <v>173472</v>
      </c>
    </row>
    <row r="3469" spans="1:9" x14ac:dyDescent="0.2">
      <c r="A3469" s="5">
        <v>3502</v>
      </c>
      <c r="B3469" s="7">
        <v>10</v>
      </c>
      <c r="C3469" s="5">
        <v>29</v>
      </c>
      <c r="D3469" s="5">
        <v>2010</v>
      </c>
      <c r="E3469" s="4">
        <v>41039</v>
      </c>
      <c r="F3469" t="s">
        <v>3425</v>
      </c>
      <c r="G3469" s="3">
        <v>10000000</v>
      </c>
      <c r="H3469" s="3">
        <v>152857</v>
      </c>
      <c r="I3469" s="3">
        <v>355919</v>
      </c>
    </row>
    <row r="3470" spans="1:9" x14ac:dyDescent="0.2">
      <c r="A3470" s="5">
        <v>3503</v>
      </c>
      <c r="B3470" s="7">
        <v>9</v>
      </c>
      <c r="C3470" s="5">
        <v>9</v>
      </c>
      <c r="D3470" s="5">
        <v>2016</v>
      </c>
      <c r="E3470" s="4">
        <v>42622</v>
      </c>
      <c r="F3470" t="s">
        <v>3426</v>
      </c>
      <c r="G3470" s="3">
        <v>10000000</v>
      </c>
      <c r="H3470" s="3">
        <v>150191</v>
      </c>
      <c r="I3470" s="3">
        <v>150191</v>
      </c>
    </row>
    <row r="3471" spans="1:9" x14ac:dyDescent="0.2">
      <c r="A3471" s="5">
        <v>3504</v>
      </c>
      <c r="B3471" s="7">
        <v>10</v>
      </c>
      <c r="C3471" s="5">
        <v>9</v>
      </c>
      <c r="D3471" s="5">
        <v>2009</v>
      </c>
      <c r="E3471" s="4">
        <v>40066</v>
      </c>
      <c r="F3471" t="s">
        <v>3427</v>
      </c>
      <c r="G3471" s="3">
        <v>10000000</v>
      </c>
      <c r="H3471" s="3">
        <v>141108</v>
      </c>
      <c r="I3471" s="3">
        <v>721108</v>
      </c>
    </row>
    <row r="3472" spans="1:9" x14ac:dyDescent="0.2">
      <c r="A3472" s="5">
        <v>3505</v>
      </c>
      <c r="B3472" s="7">
        <v>5</v>
      </c>
      <c r="C3472" s="5">
        <v>18</v>
      </c>
      <c r="D3472" s="5">
        <v>2007</v>
      </c>
      <c r="E3472" s="4">
        <v>39604</v>
      </c>
      <c r="F3472" t="s">
        <v>3428</v>
      </c>
      <c r="G3472" s="3">
        <v>10000000</v>
      </c>
      <c r="H3472" s="3">
        <v>137221</v>
      </c>
      <c r="I3472" s="3">
        <v>5950002</v>
      </c>
    </row>
    <row r="3473" spans="1:9" x14ac:dyDescent="0.2">
      <c r="A3473" s="5">
        <v>3506</v>
      </c>
      <c r="B3473" s="7">
        <v>7</v>
      </c>
      <c r="C3473" s="5">
        <v>14</v>
      </c>
      <c r="D3473" s="5">
        <v>2006</v>
      </c>
      <c r="E3473" s="4">
        <v>39120</v>
      </c>
      <c r="F3473" t="s">
        <v>3429</v>
      </c>
      <c r="G3473" s="3">
        <v>10000000</v>
      </c>
      <c r="H3473" s="3">
        <v>131719</v>
      </c>
      <c r="I3473" s="3">
        <v>241719</v>
      </c>
    </row>
    <row r="3474" spans="1:9" x14ac:dyDescent="0.2">
      <c r="A3474" s="5">
        <v>3507</v>
      </c>
      <c r="B3474" s="7">
        <v>4</v>
      </c>
      <c r="C3474" s="5">
        <v>23</v>
      </c>
      <c r="D3474" s="5">
        <v>2010</v>
      </c>
      <c r="E3474" s="4">
        <v>40851</v>
      </c>
      <c r="F3474" t="s">
        <v>3430</v>
      </c>
      <c r="G3474" s="3">
        <v>10000000</v>
      </c>
      <c r="H3474" s="3">
        <v>128486</v>
      </c>
      <c r="I3474" s="3">
        <v>42226657</v>
      </c>
    </row>
    <row r="3475" spans="1:9" x14ac:dyDescent="0.2">
      <c r="A3475" s="5">
        <v>3508</v>
      </c>
      <c r="B3475" s="7">
        <v>8</v>
      </c>
      <c r="C3475" s="5">
        <v>26</v>
      </c>
      <c r="D3475" s="5">
        <v>1994</v>
      </c>
      <c r="E3475" s="4">
        <v>35103</v>
      </c>
      <c r="F3475" t="s">
        <v>3431</v>
      </c>
      <c r="G3475" s="3">
        <v>10000000</v>
      </c>
      <c r="H3475" s="3">
        <v>126247</v>
      </c>
      <c r="I3475" s="3">
        <v>126247</v>
      </c>
    </row>
    <row r="3476" spans="1:9" x14ac:dyDescent="0.2">
      <c r="A3476" s="5">
        <v>3509</v>
      </c>
      <c r="B3476" s="7">
        <v>2</v>
      </c>
      <c r="C3476" s="5">
        <v>19</v>
      </c>
      <c r="D3476" s="5">
        <v>2010</v>
      </c>
      <c r="E3476" s="4">
        <v>40726</v>
      </c>
      <c r="F3476" t="s">
        <v>3432</v>
      </c>
      <c r="G3476" s="3">
        <v>10000000</v>
      </c>
      <c r="H3476" s="3">
        <v>109383</v>
      </c>
      <c r="I3476" s="3">
        <v>109383</v>
      </c>
    </row>
    <row r="3477" spans="1:9" x14ac:dyDescent="0.2">
      <c r="A3477" s="5">
        <v>3510</v>
      </c>
      <c r="B3477" s="7">
        <v>2</v>
      </c>
      <c r="C3477" s="5">
        <v>19</v>
      </c>
      <c r="D3477" s="5">
        <v>2010</v>
      </c>
      <c r="E3477" s="4">
        <v>40726</v>
      </c>
      <c r="F3477" t="s">
        <v>3433</v>
      </c>
      <c r="G3477" s="3">
        <v>10000000</v>
      </c>
      <c r="H3477" s="3">
        <v>100688</v>
      </c>
      <c r="I3477" s="3">
        <v>106466</v>
      </c>
    </row>
    <row r="3478" spans="1:9" x14ac:dyDescent="0.2">
      <c r="A3478" s="5">
        <v>3511</v>
      </c>
      <c r="B3478" s="7">
        <v>10</v>
      </c>
      <c r="C3478" s="5">
        <v>23</v>
      </c>
      <c r="D3478" s="5">
        <v>2009</v>
      </c>
      <c r="E3478" s="4">
        <v>40492</v>
      </c>
      <c r="F3478" t="s">
        <v>3434</v>
      </c>
      <c r="G3478" s="3">
        <v>10000000</v>
      </c>
      <c r="H3478" s="3">
        <v>93388</v>
      </c>
      <c r="I3478" s="3">
        <v>723388</v>
      </c>
    </row>
    <row r="3479" spans="1:9" x14ac:dyDescent="0.2">
      <c r="A3479" s="5">
        <v>3512</v>
      </c>
      <c r="B3479" s="7">
        <v>10</v>
      </c>
      <c r="C3479" s="5">
        <v>15</v>
      </c>
      <c r="D3479" s="5">
        <v>2004</v>
      </c>
      <c r="E3479" s="4">
        <v>38421</v>
      </c>
      <c r="F3479" t="s">
        <v>3435</v>
      </c>
      <c r="G3479" s="3">
        <v>10000000</v>
      </c>
      <c r="H3479" s="3">
        <v>70527</v>
      </c>
      <c r="I3479" s="3">
        <v>70527</v>
      </c>
    </row>
    <row r="3480" spans="1:9" x14ac:dyDescent="0.2">
      <c r="A3480" s="5">
        <v>3513</v>
      </c>
      <c r="B3480" s="7">
        <v>11</v>
      </c>
      <c r="C3480" s="5">
        <v>7</v>
      </c>
      <c r="D3480" s="5">
        <v>2014</v>
      </c>
      <c r="E3480" s="4">
        <v>41831</v>
      </c>
      <c r="F3480" t="s">
        <v>3436</v>
      </c>
      <c r="G3480" s="3">
        <v>10000000</v>
      </c>
      <c r="H3480" s="3">
        <v>67657</v>
      </c>
      <c r="I3480" s="3">
        <v>109144</v>
      </c>
    </row>
    <row r="3481" spans="1:9" x14ac:dyDescent="0.2">
      <c r="A3481" s="5">
        <v>3514</v>
      </c>
      <c r="B3481" s="7">
        <v>2</v>
      </c>
      <c r="C3481" s="5">
        <v>27</v>
      </c>
      <c r="D3481" s="5">
        <v>1998</v>
      </c>
      <c r="E3481" s="4">
        <v>36587</v>
      </c>
      <c r="F3481" t="s">
        <v>3437</v>
      </c>
      <c r="G3481" s="3">
        <v>10000000</v>
      </c>
      <c r="H3481" s="3">
        <v>45779</v>
      </c>
      <c r="I3481" s="3">
        <v>45779</v>
      </c>
    </row>
    <row r="3482" spans="1:9" x14ac:dyDescent="0.2">
      <c r="A3482" s="5">
        <v>3515</v>
      </c>
      <c r="B3482" s="7">
        <v>8</v>
      </c>
      <c r="C3482" s="5">
        <v>28</v>
      </c>
      <c r="D3482" s="5">
        <v>2009</v>
      </c>
      <c r="E3482" s="4">
        <v>40641</v>
      </c>
      <c r="F3482" t="s">
        <v>3438</v>
      </c>
      <c r="G3482" s="3">
        <v>10000000</v>
      </c>
      <c r="H3482" s="3">
        <v>19716</v>
      </c>
      <c r="I3482" s="3">
        <v>19716</v>
      </c>
    </row>
    <row r="3483" spans="1:9" x14ac:dyDescent="0.2">
      <c r="A3483" s="5">
        <v>3516</v>
      </c>
      <c r="B3483" s="7">
        <v>7</v>
      </c>
      <c r="C3483" s="5">
        <v>10</v>
      </c>
      <c r="D3483" s="5">
        <v>2015</v>
      </c>
      <c r="E3483" s="4">
        <v>42284</v>
      </c>
      <c r="F3483" t="s">
        <v>3439</v>
      </c>
      <c r="G3483" s="3">
        <v>10000000</v>
      </c>
      <c r="H3483" s="3">
        <v>17472</v>
      </c>
      <c r="I3483" s="3">
        <v>161097</v>
      </c>
    </row>
    <row r="3484" spans="1:9" x14ac:dyDescent="0.2">
      <c r="A3484" s="5">
        <v>3517</v>
      </c>
      <c r="B3484" s="7">
        <v>3</v>
      </c>
      <c r="C3484" s="5">
        <v>13</v>
      </c>
      <c r="D3484" s="5">
        <v>2015</v>
      </c>
      <c r="E3484" s="4">
        <v>42372</v>
      </c>
      <c r="F3484" t="s">
        <v>3440</v>
      </c>
      <c r="G3484" s="3">
        <v>10000000</v>
      </c>
      <c r="H3484" s="3">
        <v>11894</v>
      </c>
      <c r="I3484" s="3">
        <v>11894</v>
      </c>
    </row>
    <row r="3485" spans="1:9" x14ac:dyDescent="0.2">
      <c r="A3485" s="5">
        <v>3518</v>
      </c>
      <c r="B3485" s="7">
        <v>10</v>
      </c>
      <c r="C3485" s="5">
        <v>16</v>
      </c>
      <c r="D3485" s="5">
        <v>2009</v>
      </c>
      <c r="E3485" s="4">
        <v>40278</v>
      </c>
      <c r="F3485" t="s">
        <v>3441</v>
      </c>
      <c r="G3485" s="3">
        <v>10000000</v>
      </c>
      <c r="H3485" s="3">
        <v>9069</v>
      </c>
      <c r="I3485" s="3">
        <v>9069</v>
      </c>
    </row>
    <row r="3486" spans="1:9" x14ac:dyDescent="0.2">
      <c r="A3486" s="5">
        <v>3519</v>
      </c>
      <c r="B3486" s="7">
        <v>12</v>
      </c>
      <c r="C3486" s="5">
        <v>21</v>
      </c>
      <c r="D3486" s="5">
        <v>2007</v>
      </c>
      <c r="E3486" s="4">
        <v>39703</v>
      </c>
      <c r="F3486" t="s">
        <v>3442</v>
      </c>
      <c r="G3486" s="3">
        <v>10000000</v>
      </c>
      <c r="H3486" s="3">
        <v>6422</v>
      </c>
      <c r="I3486" s="3">
        <v>1537479</v>
      </c>
    </row>
    <row r="3487" spans="1:9" x14ac:dyDescent="0.2">
      <c r="A3487" s="5">
        <v>3520</v>
      </c>
      <c r="B3487" s="7">
        <v>8</v>
      </c>
      <c r="C3487" s="5">
        <v>6</v>
      </c>
      <c r="D3487" s="5">
        <v>2010</v>
      </c>
      <c r="E3487" s="4">
        <v>40337</v>
      </c>
      <c r="F3487" t="s">
        <v>3443</v>
      </c>
      <c r="G3487" s="3">
        <v>10000000</v>
      </c>
      <c r="H3487" s="3">
        <v>4803</v>
      </c>
      <c r="I3487" s="3">
        <v>17704131</v>
      </c>
    </row>
    <row r="3488" spans="1:9" x14ac:dyDescent="0.2">
      <c r="A3488" s="5">
        <v>3521</v>
      </c>
      <c r="B3488" s="7">
        <v>12</v>
      </c>
      <c r="C3488" s="5">
        <v>26</v>
      </c>
      <c r="D3488" s="5">
        <v>2014</v>
      </c>
      <c r="E3488" s="4">
        <v>42412</v>
      </c>
      <c r="F3488" t="s">
        <v>3444</v>
      </c>
      <c r="G3488" s="3">
        <v>10000000</v>
      </c>
      <c r="H3488">
        <v>388</v>
      </c>
      <c r="I3488" s="3">
        <v>173613</v>
      </c>
    </row>
    <row r="3489" spans="1:9" x14ac:dyDescent="0.2">
      <c r="A3489" s="5">
        <v>3522</v>
      </c>
      <c r="B3489" s="7">
        <v>12</v>
      </c>
      <c r="C3489" s="5">
        <v>31</v>
      </c>
      <c r="D3489" s="5">
        <v>2010</v>
      </c>
      <c r="E3489" s="4">
        <v>41102</v>
      </c>
      <c r="F3489" t="s">
        <v>3445</v>
      </c>
      <c r="G3489" s="3">
        <v>10000000</v>
      </c>
      <c r="H3489">
        <v>0</v>
      </c>
      <c r="I3489" s="3">
        <v>15037867</v>
      </c>
    </row>
    <row r="3490" spans="1:9" x14ac:dyDescent="0.2">
      <c r="A3490" s="5">
        <v>3523</v>
      </c>
      <c r="B3490" s="7">
        <v>1</v>
      </c>
      <c r="C3490" s="5">
        <v>8</v>
      </c>
      <c r="D3490" s="5">
        <v>2008</v>
      </c>
      <c r="E3490" s="4">
        <v>39661</v>
      </c>
      <c r="F3490" t="s">
        <v>3446</v>
      </c>
      <c r="G3490" s="3">
        <v>10000000</v>
      </c>
      <c r="H3490">
        <v>0</v>
      </c>
      <c r="I3490" s="3">
        <v>8243567</v>
      </c>
    </row>
    <row r="3491" spans="1:9" x14ac:dyDescent="0.2">
      <c r="A3491" s="5">
        <v>3524</v>
      </c>
      <c r="B3491" s="7">
        <v>10</v>
      </c>
      <c r="C3491" s="5">
        <v>8</v>
      </c>
      <c r="D3491" s="5">
        <v>2010</v>
      </c>
      <c r="E3491" s="4">
        <v>40400</v>
      </c>
      <c r="F3491" t="s">
        <v>3447</v>
      </c>
      <c r="G3491" s="3">
        <v>10000000</v>
      </c>
      <c r="H3491">
        <v>0</v>
      </c>
      <c r="I3491" s="3">
        <v>1642939</v>
      </c>
    </row>
    <row r="3492" spans="1:9" x14ac:dyDescent="0.2">
      <c r="A3492" s="5">
        <v>3525</v>
      </c>
      <c r="B3492" s="7">
        <v>6</v>
      </c>
      <c r="C3492" s="5">
        <v>21</v>
      </c>
      <c r="D3492" s="5">
        <v>2011</v>
      </c>
      <c r="E3492" s="4">
        <v>41158</v>
      </c>
      <c r="F3492" t="s">
        <v>3448</v>
      </c>
      <c r="G3492" s="3">
        <v>10000000</v>
      </c>
      <c r="H3492">
        <v>0</v>
      </c>
      <c r="I3492" s="3">
        <v>1230542</v>
      </c>
    </row>
    <row r="3493" spans="1:9" x14ac:dyDescent="0.2">
      <c r="A3493" s="5">
        <v>3526</v>
      </c>
      <c r="B3493" s="7">
        <v>8</v>
      </c>
      <c r="C3493" s="5">
        <v>21</v>
      </c>
      <c r="D3493" s="5">
        <v>2009</v>
      </c>
      <c r="E3493" s="4">
        <v>40429</v>
      </c>
      <c r="F3493" t="s">
        <v>3449</v>
      </c>
      <c r="G3493" s="3">
        <v>10000000</v>
      </c>
      <c r="H3493">
        <v>0</v>
      </c>
      <c r="I3493" s="3">
        <v>997921</v>
      </c>
    </row>
    <row r="3494" spans="1:9" x14ac:dyDescent="0.2">
      <c r="A3494" s="5">
        <v>3527</v>
      </c>
      <c r="B3494" s="7">
        <v>9</v>
      </c>
      <c r="C3494" s="5">
        <v>26</v>
      </c>
      <c r="D3494" s="5">
        <v>2014</v>
      </c>
      <c r="E3494" s="4">
        <v>42409</v>
      </c>
      <c r="F3494" t="s">
        <v>3450</v>
      </c>
      <c r="G3494" s="3">
        <v>10000000</v>
      </c>
      <c r="H3494">
        <v>0</v>
      </c>
      <c r="I3494" s="3">
        <v>552641</v>
      </c>
    </row>
    <row r="3495" spans="1:9" x14ac:dyDescent="0.2">
      <c r="A3495" s="5">
        <v>3528</v>
      </c>
      <c r="B3495" s="7">
        <v>3</v>
      </c>
      <c r="C3495" s="5">
        <v>10</v>
      </c>
      <c r="D3495" s="5">
        <v>2015</v>
      </c>
      <c r="E3495" s="4">
        <v>42280</v>
      </c>
      <c r="F3495" t="s">
        <v>3451</v>
      </c>
      <c r="G3495" s="3">
        <v>10000000</v>
      </c>
      <c r="H3495">
        <v>0</v>
      </c>
      <c r="I3495" s="3">
        <v>314073</v>
      </c>
    </row>
    <row r="3496" spans="1:9" x14ac:dyDescent="0.2">
      <c r="A3496" s="5">
        <v>3529</v>
      </c>
      <c r="B3496" s="7">
        <v>9</v>
      </c>
      <c r="C3496" s="5">
        <v>22</v>
      </c>
      <c r="D3496" s="5">
        <v>2009</v>
      </c>
      <c r="E3496" s="4">
        <v>40460</v>
      </c>
      <c r="F3496" t="s">
        <v>3452</v>
      </c>
      <c r="G3496" s="3">
        <v>10000000</v>
      </c>
      <c r="H3496">
        <v>0</v>
      </c>
      <c r="I3496" s="3">
        <v>90909</v>
      </c>
    </row>
    <row r="3497" spans="1:9" x14ac:dyDescent="0.2">
      <c r="A3497" s="5">
        <v>3530</v>
      </c>
      <c r="B3497" s="7">
        <v>5</v>
      </c>
      <c r="C3497" s="5">
        <v>26</v>
      </c>
      <c r="D3497" s="5">
        <v>2009</v>
      </c>
      <c r="E3497" s="4">
        <v>40579</v>
      </c>
      <c r="F3497" t="s">
        <v>3453</v>
      </c>
      <c r="G3497" s="3">
        <v>10000000</v>
      </c>
      <c r="H3497">
        <v>0</v>
      </c>
      <c r="I3497">
        <v>0</v>
      </c>
    </row>
    <row r="3498" spans="1:9" x14ac:dyDescent="0.2">
      <c r="A3498" s="5">
        <v>3531</v>
      </c>
      <c r="B3498" s="7">
        <v>12</v>
      </c>
      <c r="C3498" s="5">
        <v>31</v>
      </c>
      <c r="D3498" s="5">
        <v>2009</v>
      </c>
      <c r="E3498" s="4">
        <v>40736</v>
      </c>
      <c r="F3498" t="s">
        <v>3454</v>
      </c>
      <c r="G3498" s="3">
        <v>10000000</v>
      </c>
      <c r="H3498">
        <v>0</v>
      </c>
      <c r="I3498">
        <v>0</v>
      </c>
    </row>
    <row r="3499" spans="1:9" x14ac:dyDescent="0.2">
      <c r="A3499" s="5">
        <v>3532</v>
      </c>
      <c r="B3499" s="7">
        <v>2</v>
      </c>
      <c r="C3499" s="5">
        <v>2</v>
      </c>
      <c r="D3499" s="5">
        <v>2007</v>
      </c>
      <c r="E3499" s="4">
        <v>39115</v>
      </c>
      <c r="F3499" t="s">
        <v>3455</v>
      </c>
      <c r="G3499" s="3">
        <v>10000000</v>
      </c>
      <c r="H3499">
        <v>0</v>
      </c>
      <c r="I3499">
        <v>0</v>
      </c>
    </row>
    <row r="3500" spans="1:9" x14ac:dyDescent="0.2">
      <c r="A3500" s="5">
        <v>3533</v>
      </c>
      <c r="B3500" s="7">
        <v>4</v>
      </c>
      <c r="C3500" s="5">
        <v>13</v>
      </c>
      <c r="D3500" s="5">
        <v>2012</v>
      </c>
      <c r="E3500" s="4">
        <v>41278</v>
      </c>
      <c r="F3500" t="s">
        <v>3456</v>
      </c>
      <c r="G3500" s="3">
        <v>10000000</v>
      </c>
      <c r="H3500">
        <v>0</v>
      </c>
      <c r="I3500">
        <v>0</v>
      </c>
    </row>
    <row r="3501" spans="1:9" x14ac:dyDescent="0.2">
      <c r="A3501" s="5">
        <v>3534</v>
      </c>
      <c r="B3501" s="7">
        <v>2</v>
      </c>
      <c r="C3501" s="5">
        <v>7</v>
      </c>
      <c r="D3501" s="5">
        <v>2014</v>
      </c>
      <c r="E3501" s="4">
        <v>41822</v>
      </c>
      <c r="F3501" t="s">
        <v>3457</v>
      </c>
      <c r="G3501" s="3">
        <v>10000000</v>
      </c>
      <c r="H3501">
        <v>0</v>
      </c>
      <c r="I3501">
        <v>0</v>
      </c>
    </row>
    <row r="3502" spans="1:9" x14ac:dyDescent="0.2">
      <c r="A3502" s="5">
        <v>3536</v>
      </c>
      <c r="B3502" s="7">
        <v>5</v>
      </c>
      <c r="C3502" s="5">
        <v>19</v>
      </c>
      <c r="D3502" s="5">
        <v>2015</v>
      </c>
      <c r="E3502" s="4">
        <v>42556</v>
      </c>
      <c r="F3502" t="s">
        <v>3458</v>
      </c>
      <c r="G3502" s="3">
        <v>10000000</v>
      </c>
      <c r="H3502">
        <v>0</v>
      </c>
      <c r="I3502">
        <v>0</v>
      </c>
    </row>
    <row r="3503" spans="1:9" x14ac:dyDescent="0.2">
      <c r="A3503" s="5">
        <v>3537</v>
      </c>
      <c r="B3503" s="7">
        <v>7</v>
      </c>
      <c r="C3503" s="5">
        <v>21</v>
      </c>
      <c r="D3503" s="5">
        <v>2015</v>
      </c>
      <c r="E3503" s="4">
        <v>42620</v>
      </c>
      <c r="F3503" t="s">
        <v>3459</v>
      </c>
      <c r="G3503" s="3">
        <v>10000000</v>
      </c>
      <c r="H3503">
        <v>0</v>
      </c>
      <c r="I3503">
        <v>0</v>
      </c>
    </row>
    <row r="3504" spans="1:9" x14ac:dyDescent="0.2">
      <c r="A3504" s="5">
        <v>3538</v>
      </c>
      <c r="B3504" s="7">
        <v>4</v>
      </c>
      <c r="C3504" s="5">
        <v>30</v>
      </c>
      <c r="D3504" s="5">
        <v>2010</v>
      </c>
      <c r="E3504" s="4">
        <v>41064</v>
      </c>
      <c r="F3504" t="s">
        <v>3460</v>
      </c>
      <c r="G3504" s="3">
        <v>9900000</v>
      </c>
      <c r="H3504" s="3">
        <v>458054</v>
      </c>
      <c r="I3504" s="3">
        <v>458054</v>
      </c>
    </row>
    <row r="3505" spans="1:9" x14ac:dyDescent="0.2">
      <c r="A3505" s="5">
        <v>3539</v>
      </c>
      <c r="B3505" s="7">
        <v>4</v>
      </c>
      <c r="C3505" s="5">
        <v>3</v>
      </c>
      <c r="D3505" s="5">
        <v>2009</v>
      </c>
      <c r="E3505" s="4">
        <v>39876</v>
      </c>
      <c r="F3505" t="s">
        <v>3461</v>
      </c>
      <c r="G3505" s="3">
        <v>9800000</v>
      </c>
      <c r="H3505" s="3">
        <v>16044025</v>
      </c>
      <c r="I3505" s="3">
        <v>17553055</v>
      </c>
    </row>
    <row r="3506" spans="1:9" x14ac:dyDescent="0.2">
      <c r="A3506" s="5">
        <v>3540</v>
      </c>
      <c r="B3506" s="7">
        <v>12</v>
      </c>
      <c r="C3506" s="5">
        <v>19</v>
      </c>
      <c r="D3506" s="5">
        <v>2012</v>
      </c>
      <c r="E3506" s="4">
        <v>41467</v>
      </c>
      <c r="F3506" t="s">
        <v>3462</v>
      </c>
      <c r="G3506" s="3">
        <v>9700000</v>
      </c>
      <c r="H3506" s="3">
        <v>6738954</v>
      </c>
      <c r="I3506" s="3">
        <v>36787044</v>
      </c>
    </row>
    <row r="3507" spans="1:9" x14ac:dyDescent="0.2">
      <c r="A3507" s="5">
        <v>3541</v>
      </c>
      <c r="B3507" s="7">
        <v>4</v>
      </c>
      <c r="C3507" s="5">
        <v>28</v>
      </c>
      <c r="D3507" s="5">
        <v>2006</v>
      </c>
      <c r="E3507" s="4">
        <v>39542</v>
      </c>
      <c r="F3507" t="s">
        <v>3463</v>
      </c>
      <c r="G3507" s="3">
        <v>9600000</v>
      </c>
      <c r="H3507" s="3">
        <v>2484186</v>
      </c>
      <c r="I3507" s="3">
        <v>5256839</v>
      </c>
    </row>
    <row r="3508" spans="1:9" x14ac:dyDescent="0.2">
      <c r="A3508" s="5">
        <v>3542</v>
      </c>
      <c r="B3508" s="7">
        <v>1</v>
      </c>
      <c r="C3508" s="5">
        <v>12</v>
      </c>
      <c r="D3508" s="5">
        <v>2000</v>
      </c>
      <c r="E3508" s="4">
        <v>36861</v>
      </c>
      <c r="F3508" t="s">
        <v>3464</v>
      </c>
      <c r="G3508" s="3">
        <v>9500000</v>
      </c>
      <c r="H3508" s="3">
        <v>57176582</v>
      </c>
      <c r="I3508" s="3">
        <v>59675307</v>
      </c>
    </row>
    <row r="3509" spans="1:9" x14ac:dyDescent="0.2">
      <c r="A3509" s="5">
        <v>3543</v>
      </c>
      <c r="B3509" s="7">
        <v>6</v>
      </c>
      <c r="C3509" s="5">
        <v>13</v>
      </c>
      <c r="D3509" s="5">
        <v>1967</v>
      </c>
      <c r="E3509" s="4">
        <v>24843</v>
      </c>
      <c r="F3509" t="s">
        <v>3465</v>
      </c>
      <c r="G3509" s="3">
        <v>9500000</v>
      </c>
      <c r="H3509" s="3">
        <v>43100000</v>
      </c>
      <c r="I3509" s="3">
        <v>111600000</v>
      </c>
    </row>
    <row r="3510" spans="1:9" x14ac:dyDescent="0.2">
      <c r="A3510" s="5">
        <v>3544</v>
      </c>
      <c r="B3510" s="7">
        <v>6</v>
      </c>
      <c r="C3510" s="5">
        <v>10</v>
      </c>
      <c r="D3510" s="5">
        <v>1988</v>
      </c>
      <c r="E3510" s="4">
        <v>32422</v>
      </c>
      <c r="F3510" t="s">
        <v>3466</v>
      </c>
      <c r="G3510" s="3">
        <v>9500000</v>
      </c>
      <c r="H3510" s="3">
        <v>14114000</v>
      </c>
      <c r="I3510" s="3">
        <v>14114000</v>
      </c>
    </row>
    <row r="3511" spans="1:9" x14ac:dyDescent="0.2">
      <c r="A3511" s="5">
        <v>3545</v>
      </c>
      <c r="B3511" s="7">
        <v>3</v>
      </c>
      <c r="C3511" s="5">
        <v>19</v>
      </c>
      <c r="D3511" s="5">
        <v>2010</v>
      </c>
      <c r="E3511" s="4">
        <v>40727</v>
      </c>
      <c r="F3511" t="s">
        <v>3467</v>
      </c>
      <c r="G3511" s="3">
        <v>9500000</v>
      </c>
      <c r="H3511" s="3">
        <v>3573673</v>
      </c>
      <c r="I3511" s="3">
        <v>5278632</v>
      </c>
    </row>
    <row r="3512" spans="1:9" x14ac:dyDescent="0.2">
      <c r="A3512" s="5">
        <v>3546</v>
      </c>
      <c r="B3512" s="7">
        <v>10</v>
      </c>
      <c r="C3512" s="5">
        <v>30</v>
      </c>
      <c r="D3512" s="5">
        <v>2009</v>
      </c>
      <c r="E3512" s="4">
        <v>40704</v>
      </c>
      <c r="F3512" t="s">
        <v>3468</v>
      </c>
      <c r="G3512" s="3">
        <v>9500000</v>
      </c>
      <c r="H3512" s="3">
        <v>113682</v>
      </c>
      <c r="I3512" s="3">
        <v>118482</v>
      </c>
    </row>
    <row r="3513" spans="1:9" x14ac:dyDescent="0.2">
      <c r="A3513" s="5">
        <v>3547</v>
      </c>
      <c r="B3513" s="7">
        <v>12</v>
      </c>
      <c r="C3513" s="5">
        <v>31</v>
      </c>
      <c r="D3513" s="5">
        <v>2013</v>
      </c>
      <c r="E3513" s="4">
        <v>42197</v>
      </c>
      <c r="F3513" t="s">
        <v>3469</v>
      </c>
      <c r="G3513" s="3">
        <v>9500000</v>
      </c>
      <c r="H3513">
        <v>0</v>
      </c>
      <c r="I3513">
        <v>0</v>
      </c>
    </row>
    <row r="3514" spans="1:9" x14ac:dyDescent="0.2">
      <c r="A3514" s="5">
        <v>3548</v>
      </c>
      <c r="B3514" s="7">
        <v>11</v>
      </c>
      <c r="C3514" s="5">
        <v>7</v>
      </c>
      <c r="D3514" s="5">
        <v>1963</v>
      </c>
      <c r="E3514" s="4">
        <v>23203</v>
      </c>
      <c r="F3514" t="s">
        <v>3470</v>
      </c>
      <c r="G3514" s="3">
        <v>9400000</v>
      </c>
      <c r="H3514" s="3">
        <v>46300000</v>
      </c>
      <c r="I3514" s="3">
        <v>60000000</v>
      </c>
    </row>
    <row r="3515" spans="1:9" x14ac:dyDescent="0.2">
      <c r="A3515" s="5">
        <v>3549</v>
      </c>
      <c r="B3515" s="7">
        <v>11</v>
      </c>
      <c r="C3515" s="5">
        <v>3</v>
      </c>
      <c r="D3515" s="5">
        <v>2006</v>
      </c>
      <c r="E3515" s="4">
        <v>38787</v>
      </c>
      <c r="F3515" t="s">
        <v>3471</v>
      </c>
      <c r="G3515" s="3">
        <v>9400000</v>
      </c>
      <c r="H3515" s="3">
        <v>12899867</v>
      </c>
      <c r="I3515" s="3">
        <v>87226613</v>
      </c>
    </row>
    <row r="3516" spans="1:9" x14ac:dyDescent="0.2">
      <c r="A3516" s="5">
        <v>3550</v>
      </c>
      <c r="B3516" s="7">
        <v>11</v>
      </c>
      <c r="C3516" s="5">
        <v>11</v>
      </c>
      <c r="D3516" s="5">
        <v>2011</v>
      </c>
      <c r="E3516" s="4">
        <v>40858</v>
      </c>
      <c r="F3516" t="s">
        <v>3472</v>
      </c>
      <c r="G3516" s="3">
        <v>9400000</v>
      </c>
      <c r="H3516" s="3">
        <v>3030848</v>
      </c>
      <c r="I3516" s="3">
        <v>21817298</v>
      </c>
    </row>
    <row r="3517" spans="1:9" x14ac:dyDescent="0.2">
      <c r="A3517" s="5">
        <v>3551</v>
      </c>
      <c r="B3517" s="7">
        <v>8</v>
      </c>
      <c r="C3517" s="5">
        <v>7</v>
      </c>
      <c r="D3517" s="5">
        <v>1981</v>
      </c>
      <c r="E3517" s="4">
        <v>29775</v>
      </c>
      <c r="F3517" t="s">
        <v>3473</v>
      </c>
      <c r="G3517" s="3">
        <v>9300000</v>
      </c>
      <c r="H3517" s="3">
        <v>19571091</v>
      </c>
      <c r="I3517" s="3">
        <v>19571091</v>
      </c>
    </row>
    <row r="3518" spans="1:9" x14ac:dyDescent="0.2">
      <c r="A3518" s="5">
        <v>3552</v>
      </c>
      <c r="B3518" s="7">
        <v>11</v>
      </c>
      <c r="C3518" s="5">
        <v>13</v>
      </c>
      <c r="D3518" s="5">
        <v>2012</v>
      </c>
      <c r="E3518" s="4">
        <v>41285</v>
      </c>
      <c r="F3518" t="s">
        <v>3474</v>
      </c>
      <c r="G3518" s="3">
        <v>9200000</v>
      </c>
      <c r="H3518" s="3">
        <v>3047539</v>
      </c>
      <c r="I3518" s="3">
        <v>5806666</v>
      </c>
    </row>
    <row r="3519" spans="1:9" x14ac:dyDescent="0.2">
      <c r="A3519" s="5">
        <v>3553</v>
      </c>
      <c r="B3519" s="7">
        <v>12</v>
      </c>
      <c r="C3519" s="5">
        <v>29</v>
      </c>
      <c r="D3519" s="5">
        <v>1995</v>
      </c>
      <c r="E3519" s="4">
        <v>35562</v>
      </c>
      <c r="F3519" t="s">
        <v>3475</v>
      </c>
      <c r="G3519" s="3">
        <v>9200000</v>
      </c>
      <c r="H3519" s="3">
        <v>2684904</v>
      </c>
      <c r="I3519" s="3">
        <v>4199334</v>
      </c>
    </row>
    <row r="3520" spans="1:9" x14ac:dyDescent="0.2">
      <c r="A3520" s="5">
        <v>3554</v>
      </c>
      <c r="B3520" s="7">
        <v>5</v>
      </c>
      <c r="C3520" s="5">
        <v>21</v>
      </c>
      <c r="D3520" s="5">
        <v>2010</v>
      </c>
      <c r="E3520" s="4">
        <v>40791</v>
      </c>
      <c r="F3520" t="s">
        <v>3476</v>
      </c>
      <c r="G3520" s="3">
        <v>9200000</v>
      </c>
      <c r="H3520" s="3">
        <v>1685269</v>
      </c>
      <c r="I3520" s="3">
        <v>17155193</v>
      </c>
    </row>
    <row r="3521" spans="1:9" x14ac:dyDescent="0.2">
      <c r="A3521" s="5">
        <v>3555</v>
      </c>
      <c r="B3521" s="7">
        <v>12</v>
      </c>
      <c r="C3521" s="5">
        <v>31</v>
      </c>
      <c r="D3521" s="5">
        <v>2011</v>
      </c>
      <c r="E3521" s="4">
        <v>41467</v>
      </c>
      <c r="F3521" t="s">
        <v>3477</v>
      </c>
      <c r="G3521" s="3">
        <v>9100000</v>
      </c>
      <c r="H3521">
        <v>0</v>
      </c>
      <c r="I3521" s="3">
        <v>20927794</v>
      </c>
    </row>
    <row r="3522" spans="1:9" x14ac:dyDescent="0.2">
      <c r="A3522" s="5">
        <v>3556</v>
      </c>
      <c r="B3522" s="7">
        <v>12</v>
      </c>
      <c r="C3522" s="5">
        <v>31</v>
      </c>
      <c r="D3522" s="5">
        <v>2010</v>
      </c>
      <c r="E3522" s="4">
        <v>41102</v>
      </c>
      <c r="F3522" t="s">
        <v>3478</v>
      </c>
      <c r="G3522" s="3">
        <v>9100000</v>
      </c>
      <c r="H3522">
        <v>0</v>
      </c>
      <c r="I3522" s="3">
        <v>18872126</v>
      </c>
    </row>
    <row r="3523" spans="1:9" x14ac:dyDescent="0.2">
      <c r="A3523" s="5">
        <v>3557</v>
      </c>
      <c r="B3523" s="7">
        <v>5</v>
      </c>
      <c r="C3523" s="5">
        <v>25</v>
      </c>
      <c r="D3523" s="5">
        <v>1979</v>
      </c>
      <c r="E3523" s="4">
        <v>29591</v>
      </c>
      <c r="F3523" t="s">
        <v>3479</v>
      </c>
      <c r="G3523" s="3">
        <v>9000000</v>
      </c>
      <c r="H3523" s="3">
        <v>80930630</v>
      </c>
      <c r="I3523" s="3">
        <v>203630630</v>
      </c>
    </row>
    <row r="3524" spans="1:9" x14ac:dyDescent="0.2">
      <c r="A3524" s="5">
        <v>3558</v>
      </c>
      <c r="B3524" s="7">
        <v>10</v>
      </c>
      <c r="C3524" s="5">
        <v>17</v>
      </c>
      <c r="D3524" s="5">
        <v>2003</v>
      </c>
      <c r="E3524" s="4">
        <v>38117</v>
      </c>
      <c r="F3524" t="s">
        <v>3480</v>
      </c>
      <c r="G3524" s="3">
        <v>9000000</v>
      </c>
      <c r="H3524" s="3">
        <v>80571655</v>
      </c>
      <c r="I3524" s="3">
        <v>107967319</v>
      </c>
    </row>
    <row r="3525" spans="1:9" x14ac:dyDescent="0.2">
      <c r="A3525" s="5">
        <v>3559</v>
      </c>
      <c r="B3525" s="7">
        <v>1</v>
      </c>
      <c r="C3525" s="5">
        <v>1</v>
      </c>
      <c r="D3525" s="5">
        <v>1971</v>
      </c>
      <c r="E3525" s="4">
        <v>25934</v>
      </c>
      <c r="F3525" t="s">
        <v>3481</v>
      </c>
      <c r="G3525" s="3">
        <v>9000000</v>
      </c>
      <c r="H3525" s="3">
        <v>80500000</v>
      </c>
      <c r="I3525" s="3">
        <v>80500000</v>
      </c>
    </row>
    <row r="3526" spans="1:9" x14ac:dyDescent="0.2">
      <c r="A3526" s="5">
        <v>3560</v>
      </c>
      <c r="B3526" s="7">
        <v>7</v>
      </c>
      <c r="C3526" s="5">
        <v>18</v>
      </c>
      <c r="D3526" s="5">
        <v>2014</v>
      </c>
      <c r="E3526" s="4">
        <v>42162</v>
      </c>
      <c r="F3526" t="s">
        <v>3482</v>
      </c>
      <c r="G3526" s="3">
        <v>9000000</v>
      </c>
      <c r="H3526" s="3">
        <v>71562550</v>
      </c>
      <c r="I3526" s="3">
        <v>111534881</v>
      </c>
    </row>
    <row r="3527" spans="1:9" x14ac:dyDescent="0.2">
      <c r="A3527" s="5">
        <v>3561</v>
      </c>
      <c r="B3527" s="7">
        <v>12</v>
      </c>
      <c r="C3527" s="5">
        <v>29</v>
      </c>
      <c r="D3527" s="5">
        <v>1965</v>
      </c>
      <c r="E3527" s="4">
        <v>24604</v>
      </c>
      <c r="F3527" t="s">
        <v>3483</v>
      </c>
      <c r="G3527" s="3">
        <v>9000000</v>
      </c>
      <c r="H3527" s="3">
        <v>63600000</v>
      </c>
      <c r="I3527" s="3">
        <v>141200000</v>
      </c>
    </row>
    <row r="3528" spans="1:9" x14ac:dyDescent="0.2">
      <c r="A3528" s="5">
        <v>3562</v>
      </c>
      <c r="B3528" s="7">
        <v>5</v>
      </c>
      <c r="C3528" s="5">
        <v>30</v>
      </c>
      <c r="D3528" s="5">
        <v>2008</v>
      </c>
      <c r="E3528" s="4">
        <v>40334</v>
      </c>
      <c r="F3528" t="s">
        <v>3484</v>
      </c>
      <c r="G3528" s="3">
        <v>9000000</v>
      </c>
      <c r="H3528" s="3">
        <v>52597610</v>
      </c>
      <c r="I3528" s="3">
        <v>83051676</v>
      </c>
    </row>
    <row r="3529" spans="1:9" x14ac:dyDescent="0.2">
      <c r="A3529" s="5">
        <v>3563</v>
      </c>
      <c r="B3529" s="7">
        <v>11</v>
      </c>
      <c r="C3529" s="5">
        <v>6</v>
      </c>
      <c r="D3529" s="5">
        <v>1996</v>
      </c>
      <c r="E3529" s="4">
        <v>35227</v>
      </c>
      <c r="F3529" t="s">
        <v>3485</v>
      </c>
      <c r="G3529" s="3">
        <v>9000000</v>
      </c>
      <c r="H3529" s="3">
        <v>36049108</v>
      </c>
      <c r="I3529" s="3">
        <v>36049108</v>
      </c>
    </row>
    <row r="3530" spans="1:9" x14ac:dyDescent="0.2">
      <c r="A3530" s="5">
        <v>3564</v>
      </c>
      <c r="B3530" s="7">
        <v>10</v>
      </c>
      <c r="C3530" s="5">
        <v>21</v>
      </c>
      <c r="D3530" s="5">
        <v>2016</v>
      </c>
      <c r="E3530" s="4">
        <v>42988</v>
      </c>
      <c r="F3530" t="s">
        <v>3486</v>
      </c>
      <c r="G3530" s="3">
        <v>9000000</v>
      </c>
      <c r="H3530" s="3">
        <v>35144505</v>
      </c>
      <c r="I3530" s="3">
        <v>81831866</v>
      </c>
    </row>
    <row r="3531" spans="1:9" x14ac:dyDescent="0.2">
      <c r="A3531" s="5">
        <v>3565</v>
      </c>
      <c r="B3531" s="7">
        <v>10</v>
      </c>
      <c r="C3531" s="5">
        <v>22</v>
      </c>
      <c r="D3531" s="5">
        <v>1999</v>
      </c>
      <c r="E3531" s="4">
        <v>36809</v>
      </c>
      <c r="F3531" t="s">
        <v>3487</v>
      </c>
      <c r="G3531" s="3">
        <v>9000000</v>
      </c>
      <c r="H3531" s="3">
        <v>34102780</v>
      </c>
      <c r="I3531" s="3">
        <v>34572780</v>
      </c>
    </row>
    <row r="3532" spans="1:9" x14ac:dyDescent="0.2">
      <c r="A3532" s="5">
        <v>3566</v>
      </c>
      <c r="B3532" s="7">
        <v>11</v>
      </c>
      <c r="C3532" s="5">
        <v>9</v>
      </c>
      <c r="D3532" s="5">
        <v>1988</v>
      </c>
      <c r="E3532" s="4">
        <v>32397</v>
      </c>
      <c r="F3532" t="s">
        <v>3488</v>
      </c>
      <c r="G3532" s="3">
        <v>9000000</v>
      </c>
      <c r="H3532" s="3">
        <v>33244684</v>
      </c>
      <c r="I3532" s="3">
        <v>44196684</v>
      </c>
    </row>
    <row r="3533" spans="1:9" x14ac:dyDescent="0.2">
      <c r="A3533" s="5">
        <v>3567</v>
      </c>
      <c r="B3533" s="7">
        <v>6</v>
      </c>
      <c r="C3533" s="5">
        <v>22</v>
      </c>
      <c r="D3533" s="5">
        <v>2007</v>
      </c>
      <c r="E3533" s="4">
        <v>39727</v>
      </c>
      <c r="F3533" t="s">
        <v>3489</v>
      </c>
      <c r="G3533" s="3">
        <v>9000000</v>
      </c>
      <c r="H3533" s="3">
        <v>24538513</v>
      </c>
      <c r="I3533" s="3">
        <v>36535837</v>
      </c>
    </row>
    <row r="3534" spans="1:9" x14ac:dyDescent="0.2">
      <c r="A3534" s="5">
        <v>3568</v>
      </c>
      <c r="B3534" s="7">
        <v>1</v>
      </c>
      <c r="C3534" s="5">
        <v>30</v>
      </c>
      <c r="D3534" s="5">
        <v>2015</v>
      </c>
      <c r="E3534" s="4">
        <v>42887</v>
      </c>
      <c r="F3534" t="s">
        <v>3490</v>
      </c>
      <c r="G3534" s="3">
        <v>9000000</v>
      </c>
      <c r="H3534" s="3">
        <v>21571189</v>
      </c>
      <c r="I3534" s="3">
        <v>21571189</v>
      </c>
    </row>
    <row r="3535" spans="1:9" x14ac:dyDescent="0.2">
      <c r="A3535" s="5">
        <v>3569</v>
      </c>
      <c r="B3535" s="7">
        <v>1</v>
      </c>
      <c r="C3535" s="5">
        <v>21</v>
      </c>
      <c r="D3535" s="5">
        <v>2000</v>
      </c>
      <c r="E3535" s="4">
        <v>37135</v>
      </c>
      <c r="F3535" t="s">
        <v>3491</v>
      </c>
      <c r="G3535" s="3">
        <v>9000000</v>
      </c>
      <c r="H3535" s="3">
        <v>20035310</v>
      </c>
      <c r="I3535" s="3">
        <v>20035310</v>
      </c>
    </row>
    <row r="3536" spans="1:9" x14ac:dyDescent="0.2">
      <c r="A3536" s="5">
        <v>3570</v>
      </c>
      <c r="B3536" s="7">
        <v>7</v>
      </c>
      <c r="C3536" s="5">
        <v>30</v>
      </c>
      <c r="D3536" s="5">
        <v>2004</v>
      </c>
      <c r="E3536" s="4">
        <v>38875</v>
      </c>
      <c r="F3536" t="s">
        <v>3492</v>
      </c>
      <c r="G3536" s="3">
        <v>9000000</v>
      </c>
      <c r="H3536" s="3">
        <v>18225165</v>
      </c>
      <c r="I3536" s="3">
        <v>18225165</v>
      </c>
    </row>
    <row r="3537" spans="1:9" x14ac:dyDescent="0.2">
      <c r="A3537" s="5">
        <v>3571</v>
      </c>
      <c r="B3537" s="7">
        <v>10</v>
      </c>
      <c r="C3537" s="5">
        <v>13</v>
      </c>
      <c r="D3537" s="5">
        <v>2000</v>
      </c>
      <c r="E3537" s="4">
        <v>36901</v>
      </c>
      <c r="F3537" t="s">
        <v>3493</v>
      </c>
      <c r="G3537" s="3">
        <v>9000000</v>
      </c>
      <c r="H3537" s="3">
        <v>17804273</v>
      </c>
      <c r="I3537" s="3">
        <v>17804273</v>
      </c>
    </row>
    <row r="3538" spans="1:9" x14ac:dyDescent="0.2">
      <c r="A3538" s="5">
        <v>3572</v>
      </c>
      <c r="B3538" s="7">
        <v>2</v>
      </c>
      <c r="C3538" s="5">
        <v>18</v>
      </c>
      <c r="D3538" s="5">
        <v>2000</v>
      </c>
      <c r="E3538" s="4">
        <v>37044</v>
      </c>
      <c r="F3538" t="s">
        <v>3494</v>
      </c>
      <c r="G3538" s="3">
        <v>9000000</v>
      </c>
      <c r="H3538" s="3">
        <v>16963963</v>
      </c>
      <c r="I3538" s="3">
        <v>28773637</v>
      </c>
    </row>
    <row r="3539" spans="1:9" x14ac:dyDescent="0.2">
      <c r="A3539" s="5">
        <v>3573</v>
      </c>
      <c r="B3539" s="7">
        <v>12</v>
      </c>
      <c r="C3539" s="5">
        <v>5</v>
      </c>
      <c r="D3539" s="5">
        <v>2006</v>
      </c>
      <c r="E3539" s="4">
        <v>38849</v>
      </c>
      <c r="F3539" t="s">
        <v>3495</v>
      </c>
      <c r="G3539" s="3">
        <v>9000000</v>
      </c>
      <c r="H3539" s="3">
        <v>16235738</v>
      </c>
      <c r="I3539" s="3">
        <v>16235738</v>
      </c>
    </row>
    <row r="3540" spans="1:9" x14ac:dyDescent="0.2">
      <c r="A3540" s="5">
        <v>3574</v>
      </c>
      <c r="B3540" s="7">
        <v>11</v>
      </c>
      <c r="C3540" s="5">
        <v>18</v>
      </c>
      <c r="D3540" s="5">
        <v>2016</v>
      </c>
      <c r="E3540" s="4">
        <v>42897</v>
      </c>
      <c r="F3540" t="s">
        <v>3496</v>
      </c>
      <c r="G3540" s="3">
        <v>9000000</v>
      </c>
      <c r="H3540" s="3">
        <v>14431633</v>
      </c>
      <c r="I3540" s="3">
        <v>18802255</v>
      </c>
    </row>
    <row r="3541" spans="1:9" x14ac:dyDescent="0.2">
      <c r="A3541" s="5">
        <v>3575</v>
      </c>
      <c r="B3541" s="7">
        <v>12</v>
      </c>
      <c r="C3541" s="5">
        <v>2</v>
      </c>
      <c r="D3541" s="5">
        <v>2016</v>
      </c>
      <c r="E3541" s="4">
        <v>42412</v>
      </c>
      <c r="F3541" t="s">
        <v>3497</v>
      </c>
      <c r="G3541" s="3">
        <v>9000000</v>
      </c>
      <c r="H3541" s="3">
        <v>13960394</v>
      </c>
      <c r="I3541" s="3">
        <v>25077411</v>
      </c>
    </row>
    <row r="3542" spans="1:9" x14ac:dyDescent="0.2">
      <c r="A3542" s="5">
        <v>3576</v>
      </c>
      <c r="B3542" s="7">
        <v>3</v>
      </c>
      <c r="C3542" s="5">
        <v>16</v>
      </c>
      <c r="D3542" s="5">
        <v>1984</v>
      </c>
      <c r="E3542" s="4">
        <v>31140</v>
      </c>
      <c r="F3542" t="s">
        <v>3498</v>
      </c>
      <c r="G3542" s="3">
        <v>9000000</v>
      </c>
      <c r="H3542" s="3">
        <v>13075390</v>
      </c>
      <c r="I3542" s="3">
        <v>13075390</v>
      </c>
    </row>
    <row r="3543" spans="1:9" x14ac:dyDescent="0.2">
      <c r="A3543" s="5">
        <v>3577</v>
      </c>
      <c r="B3543" s="7">
        <v>5</v>
      </c>
      <c r="C3543" s="5">
        <v>14</v>
      </c>
      <c r="D3543" s="5">
        <v>2004</v>
      </c>
      <c r="E3543" s="4">
        <v>38388</v>
      </c>
      <c r="F3543" t="s">
        <v>3499</v>
      </c>
      <c r="G3543" s="3">
        <v>9000000</v>
      </c>
      <c r="H3543" s="3">
        <v>12232382</v>
      </c>
      <c r="I3543" s="3">
        <v>12512317</v>
      </c>
    </row>
    <row r="3544" spans="1:9" x14ac:dyDescent="0.2">
      <c r="A3544" s="5">
        <v>3578</v>
      </c>
      <c r="B3544" s="7">
        <v>8</v>
      </c>
      <c r="C3544" s="5">
        <v>12</v>
      </c>
      <c r="D3544" s="5">
        <v>2011</v>
      </c>
      <c r="E3544" s="4">
        <v>40885</v>
      </c>
      <c r="F3544" t="s">
        <v>3500</v>
      </c>
      <c r="G3544" s="3">
        <v>9000000</v>
      </c>
      <c r="H3544" s="3">
        <v>11862398</v>
      </c>
      <c r="I3544" s="3">
        <v>17462398</v>
      </c>
    </row>
    <row r="3545" spans="1:9" x14ac:dyDescent="0.2">
      <c r="A3545" s="5">
        <v>3579</v>
      </c>
      <c r="B3545" s="7">
        <v>11</v>
      </c>
      <c r="C3545" s="5">
        <v>8</v>
      </c>
      <c r="D3545" s="5">
        <v>1989</v>
      </c>
      <c r="E3545" s="4">
        <v>32731</v>
      </c>
      <c r="F3545" t="s">
        <v>3501</v>
      </c>
      <c r="G3545" s="3">
        <v>9000000</v>
      </c>
      <c r="H3545" s="3">
        <v>10161099</v>
      </c>
      <c r="I3545" s="3">
        <v>10176701</v>
      </c>
    </row>
    <row r="3546" spans="1:9" x14ac:dyDescent="0.2">
      <c r="A3546" s="5">
        <v>3580</v>
      </c>
      <c r="B3546" s="7">
        <v>11</v>
      </c>
      <c r="C3546" s="5">
        <v>4</v>
      </c>
      <c r="D3546" s="5">
        <v>2016</v>
      </c>
      <c r="E3546" s="4">
        <v>42471</v>
      </c>
      <c r="F3546" t="s">
        <v>3502</v>
      </c>
      <c r="G3546" s="3">
        <v>9000000</v>
      </c>
      <c r="H3546" s="3">
        <v>7710234</v>
      </c>
      <c r="I3546" s="3">
        <v>12339978</v>
      </c>
    </row>
    <row r="3547" spans="1:9" x14ac:dyDescent="0.2">
      <c r="A3547" s="5">
        <v>3581</v>
      </c>
      <c r="B3547" s="7">
        <v>11</v>
      </c>
      <c r="C3547" s="5">
        <v>28</v>
      </c>
      <c r="D3547" s="5">
        <v>2007</v>
      </c>
      <c r="E3547" s="4">
        <v>39914</v>
      </c>
      <c r="F3547" t="s">
        <v>3503</v>
      </c>
      <c r="G3547" s="3">
        <v>9000000</v>
      </c>
      <c r="H3547" s="3">
        <v>6623082</v>
      </c>
      <c r="I3547" s="3">
        <v>10642023</v>
      </c>
    </row>
    <row r="3548" spans="1:9" x14ac:dyDescent="0.2">
      <c r="A3548" s="5">
        <v>3582</v>
      </c>
      <c r="B3548" s="7">
        <v>4</v>
      </c>
      <c r="C3548" s="5">
        <v>16</v>
      </c>
      <c r="D3548" s="5">
        <v>2003</v>
      </c>
      <c r="E3548" s="4">
        <v>38081</v>
      </c>
      <c r="F3548" t="s">
        <v>3504</v>
      </c>
      <c r="G3548" s="3">
        <v>9000000</v>
      </c>
      <c r="H3548" s="3">
        <v>6126237</v>
      </c>
      <c r="I3548" s="3">
        <v>12657377</v>
      </c>
    </row>
    <row r="3549" spans="1:9" x14ac:dyDescent="0.2">
      <c r="A3549" s="5">
        <v>3583</v>
      </c>
      <c r="B3549" s="7">
        <v>9</v>
      </c>
      <c r="C3549" s="5">
        <v>8</v>
      </c>
      <c r="D3549" s="5">
        <v>2000</v>
      </c>
      <c r="E3549" s="4">
        <v>36747</v>
      </c>
      <c r="F3549" t="s">
        <v>3505</v>
      </c>
      <c r="G3549" s="3">
        <v>9000000</v>
      </c>
      <c r="H3549" s="3">
        <v>6047856</v>
      </c>
      <c r="I3549" s="3">
        <v>13061935</v>
      </c>
    </row>
    <row r="3550" spans="1:9" x14ac:dyDescent="0.2">
      <c r="A3550" s="5">
        <v>3584</v>
      </c>
      <c r="B3550" s="7">
        <v>8</v>
      </c>
      <c r="C3550" s="5">
        <v>22</v>
      </c>
      <c r="D3550" s="5">
        <v>2008</v>
      </c>
      <c r="E3550" s="4">
        <v>40094</v>
      </c>
      <c r="F3550" t="s">
        <v>3506</v>
      </c>
      <c r="G3550" s="3">
        <v>9000000</v>
      </c>
      <c r="H3550" s="3">
        <v>4886216</v>
      </c>
      <c r="I3550" s="3">
        <v>4934104</v>
      </c>
    </row>
    <row r="3551" spans="1:9" x14ac:dyDescent="0.2">
      <c r="A3551" s="5">
        <v>3585</v>
      </c>
      <c r="B3551" s="7">
        <v>9</v>
      </c>
      <c r="C3551" s="5">
        <v>13</v>
      </c>
      <c r="D3551" s="5">
        <v>2002</v>
      </c>
      <c r="E3551" s="4">
        <v>37630</v>
      </c>
      <c r="F3551" t="s">
        <v>3507</v>
      </c>
      <c r="G3551" s="3">
        <v>9000000</v>
      </c>
      <c r="H3551" s="3">
        <v>4777465</v>
      </c>
      <c r="I3551" s="3">
        <v>4777465</v>
      </c>
    </row>
    <row r="3552" spans="1:9" x14ac:dyDescent="0.2">
      <c r="A3552" s="5">
        <v>3586</v>
      </c>
      <c r="B3552" s="7">
        <v>4</v>
      </c>
      <c r="C3552" s="5">
        <v>29</v>
      </c>
      <c r="D3552" s="5">
        <v>1994</v>
      </c>
      <c r="E3552" s="4">
        <v>35189</v>
      </c>
      <c r="F3552" t="s">
        <v>3508</v>
      </c>
      <c r="G3552" s="3">
        <v>9000000</v>
      </c>
      <c r="H3552" s="3">
        <v>4333569</v>
      </c>
      <c r="I3552" s="3">
        <v>4333569</v>
      </c>
    </row>
    <row r="3553" spans="1:9" x14ac:dyDescent="0.2">
      <c r="A3553" s="5">
        <v>3587</v>
      </c>
      <c r="B3553" s="7">
        <v>3</v>
      </c>
      <c r="C3553" s="5">
        <v>9</v>
      </c>
      <c r="D3553" s="5">
        <v>2007</v>
      </c>
      <c r="E3553" s="4">
        <v>39328</v>
      </c>
      <c r="F3553" t="s">
        <v>3509</v>
      </c>
      <c r="G3553" s="3">
        <v>9000000</v>
      </c>
      <c r="H3553" s="3">
        <v>3438735</v>
      </c>
      <c r="I3553" s="3">
        <v>3438735</v>
      </c>
    </row>
    <row r="3554" spans="1:9" x14ac:dyDescent="0.2">
      <c r="A3554" s="5">
        <v>3588</v>
      </c>
      <c r="B3554" s="7">
        <v>9</v>
      </c>
      <c r="C3554" s="5">
        <v>29</v>
      </c>
      <c r="D3554" s="5">
        <v>2000</v>
      </c>
      <c r="E3554" s="4">
        <v>37385</v>
      </c>
      <c r="F3554" t="s">
        <v>3510</v>
      </c>
      <c r="G3554" s="3">
        <v>9000000</v>
      </c>
      <c r="H3554" s="3">
        <v>3134509</v>
      </c>
      <c r="I3554" s="3">
        <v>3134509</v>
      </c>
    </row>
    <row r="3555" spans="1:9" x14ac:dyDescent="0.2">
      <c r="A3555" s="5">
        <v>3589</v>
      </c>
      <c r="B3555" s="7">
        <v>6</v>
      </c>
      <c r="C3555" s="5">
        <v>1</v>
      </c>
      <c r="D3555" s="5">
        <v>2007</v>
      </c>
      <c r="E3555" s="4">
        <v>39088</v>
      </c>
      <c r="F3555" t="s">
        <v>3511</v>
      </c>
      <c r="G3555" s="3">
        <v>9000000</v>
      </c>
      <c r="H3555" s="3">
        <v>2956339</v>
      </c>
      <c r="I3555" s="3">
        <v>3922043</v>
      </c>
    </row>
    <row r="3556" spans="1:9" x14ac:dyDescent="0.2">
      <c r="A3556" s="5">
        <v>3590</v>
      </c>
      <c r="B3556" s="7">
        <v>8</v>
      </c>
      <c r="C3556" s="5">
        <v>26</v>
      </c>
      <c r="D3556" s="5">
        <v>2016</v>
      </c>
      <c r="E3556" s="4">
        <v>43139</v>
      </c>
      <c r="F3556" t="s">
        <v>3512</v>
      </c>
      <c r="G3556" s="3">
        <v>9000000</v>
      </c>
      <c r="H3556" s="3">
        <v>2000093</v>
      </c>
      <c r="I3556" s="3">
        <v>2000093</v>
      </c>
    </row>
    <row r="3557" spans="1:9" x14ac:dyDescent="0.2">
      <c r="A3557" s="5">
        <v>3591</v>
      </c>
      <c r="B3557" s="7">
        <v>8</v>
      </c>
      <c r="C3557" s="5">
        <v>18</v>
      </c>
      <c r="D3557" s="5">
        <v>2006</v>
      </c>
      <c r="E3557" s="4">
        <v>39241</v>
      </c>
      <c r="F3557" t="s">
        <v>3513</v>
      </c>
      <c r="G3557" s="3">
        <v>9000000</v>
      </c>
      <c r="H3557" s="3">
        <v>1530535</v>
      </c>
      <c r="I3557" s="3">
        <v>2548378</v>
      </c>
    </row>
    <row r="3558" spans="1:9" x14ac:dyDescent="0.2">
      <c r="A3558" s="5">
        <v>3592</v>
      </c>
      <c r="B3558" s="7">
        <v>8</v>
      </c>
      <c r="C3558" s="5">
        <v>26</v>
      </c>
      <c r="D3558" s="5">
        <v>2005</v>
      </c>
      <c r="E3558" s="4">
        <v>39121</v>
      </c>
      <c r="F3558" t="s">
        <v>3514</v>
      </c>
      <c r="G3558" s="3">
        <v>9000000</v>
      </c>
      <c r="H3558" s="3">
        <v>1069318</v>
      </c>
      <c r="I3558" s="3">
        <v>1069318</v>
      </c>
    </row>
    <row r="3559" spans="1:9" x14ac:dyDescent="0.2">
      <c r="A3559" s="5">
        <v>3593</v>
      </c>
      <c r="B3559" s="7">
        <v>11</v>
      </c>
      <c r="C3559" s="5">
        <v>6</v>
      </c>
      <c r="D3559" s="5">
        <v>1998</v>
      </c>
      <c r="E3559" s="4">
        <v>35957</v>
      </c>
      <c r="F3559" t="s">
        <v>3515</v>
      </c>
      <c r="G3559" s="3">
        <v>9000000</v>
      </c>
      <c r="H3559" s="3">
        <v>1053788</v>
      </c>
      <c r="I3559" s="3">
        <v>4313644</v>
      </c>
    </row>
    <row r="3560" spans="1:9" x14ac:dyDescent="0.2">
      <c r="A3560" s="5">
        <v>3594</v>
      </c>
      <c r="B3560" s="7">
        <v>5</v>
      </c>
      <c r="C3560" s="5">
        <v>14</v>
      </c>
      <c r="D3560" s="5">
        <v>2010</v>
      </c>
      <c r="E3560" s="4">
        <v>40579</v>
      </c>
      <c r="F3560" t="s">
        <v>3516</v>
      </c>
      <c r="G3560" s="3">
        <v>9000000</v>
      </c>
      <c r="H3560" s="3">
        <v>883887</v>
      </c>
      <c r="I3560" s="3">
        <v>883887</v>
      </c>
    </row>
    <row r="3561" spans="1:9" x14ac:dyDescent="0.2">
      <c r="A3561" s="5">
        <v>3595</v>
      </c>
      <c r="B3561" s="7">
        <v>6</v>
      </c>
      <c r="C3561" s="5">
        <v>20</v>
      </c>
      <c r="D3561" s="5">
        <v>2003</v>
      </c>
      <c r="E3561" s="4">
        <v>38205</v>
      </c>
      <c r="F3561" t="s">
        <v>3517</v>
      </c>
      <c r="G3561" s="3">
        <v>9000000</v>
      </c>
      <c r="H3561" s="3">
        <v>454255</v>
      </c>
      <c r="I3561" s="3">
        <v>454255</v>
      </c>
    </row>
    <row r="3562" spans="1:9" x14ac:dyDescent="0.2">
      <c r="A3562" s="5">
        <v>3596</v>
      </c>
      <c r="B3562" s="7">
        <v>10</v>
      </c>
      <c r="C3562" s="5">
        <v>25</v>
      </c>
      <c r="D3562" s="5">
        <v>1991</v>
      </c>
      <c r="E3562" s="4">
        <v>33979</v>
      </c>
      <c r="F3562" t="s">
        <v>3518</v>
      </c>
      <c r="G3562" s="3">
        <v>9000000</v>
      </c>
      <c r="H3562" s="3">
        <v>349618</v>
      </c>
      <c r="I3562" s="3">
        <v>349618</v>
      </c>
    </row>
    <row r="3563" spans="1:9" x14ac:dyDescent="0.2">
      <c r="A3563" s="5">
        <v>3597</v>
      </c>
      <c r="B3563" s="7">
        <v>5</v>
      </c>
      <c r="C3563" s="5">
        <v>6</v>
      </c>
      <c r="D3563" s="5">
        <v>2016</v>
      </c>
      <c r="E3563" s="4">
        <v>42526</v>
      </c>
      <c r="F3563" t="s">
        <v>3519</v>
      </c>
      <c r="G3563" s="3">
        <v>9000000</v>
      </c>
      <c r="H3563" s="3">
        <v>248795</v>
      </c>
      <c r="I3563" s="3">
        <v>7714549</v>
      </c>
    </row>
    <row r="3564" spans="1:9" x14ac:dyDescent="0.2">
      <c r="A3564" s="5">
        <v>3598</v>
      </c>
      <c r="B3564" s="7">
        <v>1</v>
      </c>
      <c r="C3564" s="5">
        <v>22</v>
      </c>
      <c r="D3564" s="5">
        <v>2010</v>
      </c>
      <c r="E3564" s="4">
        <v>40817</v>
      </c>
      <c r="F3564" t="s">
        <v>3520</v>
      </c>
      <c r="G3564" s="3">
        <v>9000000</v>
      </c>
      <c r="H3564" s="3">
        <v>208163</v>
      </c>
      <c r="I3564" s="3">
        <v>208163</v>
      </c>
    </row>
    <row r="3565" spans="1:9" x14ac:dyDescent="0.2">
      <c r="A3565" s="5">
        <v>3599</v>
      </c>
      <c r="B3565" s="7">
        <v>10</v>
      </c>
      <c r="C3565" s="5">
        <v>25</v>
      </c>
      <c r="D3565" s="5">
        <v>2002</v>
      </c>
      <c r="E3565" s="4">
        <v>37996</v>
      </c>
      <c r="F3565" t="s">
        <v>3521</v>
      </c>
      <c r="G3565" s="3">
        <v>9000000</v>
      </c>
      <c r="H3565" s="3">
        <v>184255</v>
      </c>
      <c r="I3565" s="3">
        <v>184255</v>
      </c>
    </row>
    <row r="3566" spans="1:9" x14ac:dyDescent="0.2">
      <c r="A3566" s="5">
        <v>3600</v>
      </c>
      <c r="B3566" s="7">
        <v>2</v>
      </c>
      <c r="C3566" s="5">
        <v>5</v>
      </c>
      <c r="D3566" s="5">
        <v>2010</v>
      </c>
      <c r="E3566" s="4">
        <v>40300</v>
      </c>
      <c r="F3566" t="s">
        <v>3522</v>
      </c>
      <c r="G3566" s="3">
        <v>9000000</v>
      </c>
      <c r="H3566" s="3">
        <v>148826</v>
      </c>
      <c r="I3566" s="3">
        <v>148826</v>
      </c>
    </row>
    <row r="3567" spans="1:9" x14ac:dyDescent="0.2">
      <c r="A3567" s="5">
        <v>3601</v>
      </c>
      <c r="B3567" s="7">
        <v>7</v>
      </c>
      <c r="C3567" s="5">
        <v>31</v>
      </c>
      <c r="D3567" s="5">
        <v>2009</v>
      </c>
      <c r="E3567" s="4">
        <v>40731</v>
      </c>
      <c r="F3567" t="s">
        <v>3523</v>
      </c>
      <c r="G3567" s="3">
        <v>9000000</v>
      </c>
      <c r="H3567" s="3">
        <v>148089</v>
      </c>
      <c r="I3567" s="3">
        <v>1635241</v>
      </c>
    </row>
    <row r="3568" spans="1:9" x14ac:dyDescent="0.2">
      <c r="A3568" s="5">
        <v>3602</v>
      </c>
      <c r="B3568" s="7">
        <v>4</v>
      </c>
      <c r="C3568" s="5">
        <v>2</v>
      </c>
      <c r="D3568" s="5">
        <v>2010</v>
      </c>
      <c r="E3568" s="4">
        <v>40213</v>
      </c>
      <c r="F3568" t="s">
        <v>3524</v>
      </c>
      <c r="G3568" s="3">
        <v>9000000</v>
      </c>
      <c r="H3568" s="3">
        <v>70066</v>
      </c>
      <c r="I3568" s="3">
        <v>85527</v>
      </c>
    </row>
    <row r="3569" spans="1:9" x14ac:dyDescent="0.2">
      <c r="A3569" s="5">
        <v>3603</v>
      </c>
      <c r="B3569" s="7">
        <v>11</v>
      </c>
      <c r="C3569" s="5">
        <v>22</v>
      </c>
      <c r="D3569" s="5">
        <v>2006</v>
      </c>
      <c r="E3569" s="4">
        <v>39366</v>
      </c>
      <c r="F3569" t="s">
        <v>3525</v>
      </c>
      <c r="G3569" s="3">
        <v>9000000</v>
      </c>
      <c r="H3569" s="3">
        <v>14443</v>
      </c>
      <c r="I3569" s="3">
        <v>14443</v>
      </c>
    </row>
    <row r="3570" spans="1:9" x14ac:dyDescent="0.2">
      <c r="A3570" s="5">
        <v>3604</v>
      </c>
      <c r="B3570" s="7">
        <v>5</v>
      </c>
      <c r="C3570" s="5">
        <v>8</v>
      </c>
      <c r="D3570" s="5">
        <v>2015</v>
      </c>
      <c r="E3570" s="4">
        <v>42221</v>
      </c>
      <c r="F3570" t="s">
        <v>3526</v>
      </c>
      <c r="G3570" s="3">
        <v>9000000</v>
      </c>
      <c r="H3570" s="3">
        <v>1242</v>
      </c>
      <c r="I3570" s="3">
        <v>1242</v>
      </c>
    </row>
    <row r="3571" spans="1:9" x14ac:dyDescent="0.2">
      <c r="A3571" s="5">
        <v>3605</v>
      </c>
      <c r="B3571" s="7">
        <v>6</v>
      </c>
      <c r="C3571" s="5">
        <v>17</v>
      </c>
      <c r="D3571" s="5">
        <v>2014</v>
      </c>
      <c r="E3571" s="4">
        <v>42130</v>
      </c>
      <c r="F3571" t="s">
        <v>3527</v>
      </c>
      <c r="G3571" s="3">
        <v>9000000</v>
      </c>
      <c r="H3571">
        <v>0</v>
      </c>
      <c r="I3571" s="3">
        <v>3440939</v>
      </c>
    </row>
    <row r="3572" spans="1:9" x14ac:dyDescent="0.2">
      <c r="A3572" s="5">
        <v>3606</v>
      </c>
      <c r="B3572" s="7">
        <v>1</v>
      </c>
      <c r="C3572" s="5">
        <v>20</v>
      </c>
      <c r="D3572" s="5">
        <v>2015</v>
      </c>
      <c r="E3572" s="4">
        <v>42583</v>
      </c>
      <c r="F3572" t="s">
        <v>3528</v>
      </c>
      <c r="G3572" s="3">
        <v>9000000</v>
      </c>
      <c r="H3572">
        <v>0</v>
      </c>
      <c r="I3572" s="3">
        <v>2243</v>
      </c>
    </row>
    <row r="3573" spans="1:9" x14ac:dyDescent="0.2">
      <c r="A3573" s="5">
        <v>3607</v>
      </c>
      <c r="B3573" s="7">
        <v>10</v>
      </c>
      <c r="C3573" s="5">
        <v>10</v>
      </c>
      <c r="D3573" s="5">
        <v>1968</v>
      </c>
      <c r="E3573" s="4">
        <v>25121</v>
      </c>
      <c r="F3573" t="s">
        <v>3529</v>
      </c>
      <c r="G3573" s="3">
        <v>9000000</v>
      </c>
      <c r="H3573">
        <v>0</v>
      </c>
      <c r="I3573">
        <v>0</v>
      </c>
    </row>
    <row r="3574" spans="1:9" x14ac:dyDescent="0.2">
      <c r="A3574" s="5">
        <v>3608</v>
      </c>
      <c r="B3574" s="7">
        <v>2</v>
      </c>
      <c r="C3574" s="5">
        <v>1</v>
      </c>
      <c r="D3574" s="5">
        <v>2013</v>
      </c>
      <c r="E3574" s="4">
        <v>41276</v>
      </c>
      <c r="F3574" t="s">
        <v>3530</v>
      </c>
      <c r="G3574" s="3">
        <v>9000000</v>
      </c>
      <c r="H3574">
        <v>0</v>
      </c>
      <c r="I3574">
        <v>0</v>
      </c>
    </row>
    <row r="3575" spans="1:9" x14ac:dyDescent="0.2">
      <c r="A3575" s="5">
        <v>3609</v>
      </c>
      <c r="B3575" s="7">
        <v>5</v>
      </c>
      <c r="C3575" s="5">
        <v>18</v>
      </c>
      <c r="D3575" s="5">
        <v>2012</v>
      </c>
      <c r="E3575" s="4">
        <v>41430</v>
      </c>
      <c r="F3575" t="s">
        <v>3531</v>
      </c>
      <c r="G3575" s="3">
        <v>8900000</v>
      </c>
      <c r="H3575" s="3">
        <v>176988</v>
      </c>
      <c r="I3575" s="3">
        <v>22744132</v>
      </c>
    </row>
    <row r="3576" spans="1:9" x14ac:dyDescent="0.2">
      <c r="A3576" s="5">
        <v>3610</v>
      </c>
      <c r="B3576" s="7">
        <v>11</v>
      </c>
      <c r="C3576" s="5">
        <v>13</v>
      </c>
      <c r="D3576" s="5">
        <v>2015</v>
      </c>
      <c r="E3576" s="4">
        <v>42380</v>
      </c>
      <c r="F3576" t="s">
        <v>1574</v>
      </c>
      <c r="G3576" s="3">
        <v>8900000</v>
      </c>
      <c r="H3576" s="3">
        <v>50136</v>
      </c>
      <c r="I3576" s="3">
        <v>3324184</v>
      </c>
    </row>
    <row r="3577" spans="1:9" x14ac:dyDescent="0.2">
      <c r="A3577" s="5">
        <v>3611</v>
      </c>
      <c r="B3577" s="7">
        <v>2</v>
      </c>
      <c r="C3577" s="5">
        <v>26</v>
      </c>
      <c r="D3577" s="5">
        <v>2011</v>
      </c>
      <c r="E3577" s="4">
        <v>41307</v>
      </c>
      <c r="F3577" t="s">
        <v>3532</v>
      </c>
      <c r="G3577" s="3">
        <v>8900000</v>
      </c>
      <c r="H3577">
        <v>0</v>
      </c>
      <c r="I3577">
        <v>0</v>
      </c>
    </row>
    <row r="3578" spans="1:9" x14ac:dyDescent="0.2">
      <c r="A3578" s="5">
        <v>3612</v>
      </c>
      <c r="B3578" s="7">
        <v>9</v>
      </c>
      <c r="C3578" s="5">
        <v>26</v>
      </c>
      <c r="D3578" s="5">
        <v>1986</v>
      </c>
      <c r="E3578" s="4">
        <v>32182</v>
      </c>
      <c r="F3578" t="s">
        <v>3533</v>
      </c>
      <c r="G3578" s="3">
        <v>8800000</v>
      </c>
      <c r="H3578" s="3">
        <v>174803506</v>
      </c>
      <c r="I3578" s="3">
        <v>328203506</v>
      </c>
    </row>
    <row r="3579" spans="1:9" x14ac:dyDescent="0.2">
      <c r="A3579" s="5">
        <v>3613</v>
      </c>
      <c r="B3579" s="7">
        <v>12</v>
      </c>
      <c r="C3579" s="5">
        <v>31</v>
      </c>
      <c r="D3579" s="5">
        <v>2004</v>
      </c>
      <c r="E3579" s="4">
        <v>38910</v>
      </c>
      <c r="F3579" t="s">
        <v>3534</v>
      </c>
      <c r="G3579" s="3">
        <v>8800000</v>
      </c>
      <c r="H3579">
        <v>0</v>
      </c>
      <c r="I3579">
        <v>0</v>
      </c>
    </row>
    <row r="3580" spans="1:9" x14ac:dyDescent="0.2">
      <c r="A3580" s="5">
        <v>3614</v>
      </c>
      <c r="B3580" s="7">
        <v>11</v>
      </c>
      <c r="C3580" s="5">
        <v>30</v>
      </c>
      <c r="D3580" s="5">
        <v>2007</v>
      </c>
      <c r="E3580" s="4">
        <v>39975</v>
      </c>
      <c r="F3580" t="s">
        <v>3535</v>
      </c>
      <c r="G3580" s="3">
        <v>8600000</v>
      </c>
      <c r="H3580" s="3">
        <v>14373825</v>
      </c>
      <c r="I3580" s="3">
        <v>32968648</v>
      </c>
    </row>
    <row r="3581" spans="1:9" x14ac:dyDescent="0.2">
      <c r="A3581" s="5">
        <v>3615</v>
      </c>
      <c r="B3581" s="7">
        <v>11</v>
      </c>
      <c r="C3581" s="5">
        <v>18</v>
      </c>
      <c r="D3581" s="5">
        <v>2016</v>
      </c>
      <c r="E3581" s="4">
        <v>42897</v>
      </c>
      <c r="F3581" t="s">
        <v>3536</v>
      </c>
      <c r="G3581" s="3">
        <v>8500000</v>
      </c>
      <c r="H3581" s="3">
        <v>47695371</v>
      </c>
      <c r="I3581" s="3">
        <v>77662988</v>
      </c>
    </row>
    <row r="3582" spans="1:9" x14ac:dyDescent="0.2">
      <c r="A3582" s="5">
        <v>3616</v>
      </c>
      <c r="B3582" s="7">
        <v>12</v>
      </c>
      <c r="C3582" s="5">
        <v>16</v>
      </c>
      <c r="D3582" s="5">
        <v>2009</v>
      </c>
      <c r="E3582" s="4">
        <v>40280</v>
      </c>
      <c r="F3582" t="s">
        <v>3537</v>
      </c>
      <c r="G3582" s="3">
        <v>8500000</v>
      </c>
      <c r="H3582" s="3">
        <v>39471742</v>
      </c>
      <c r="I3582" s="3">
        <v>47417251</v>
      </c>
    </row>
    <row r="3583" spans="1:9" x14ac:dyDescent="0.2">
      <c r="A3583" s="5">
        <v>3617</v>
      </c>
      <c r="B3583" s="7">
        <v>8</v>
      </c>
      <c r="C3583" s="5">
        <v>15</v>
      </c>
      <c r="D3583" s="5">
        <v>2008</v>
      </c>
      <c r="E3583" s="4">
        <v>39880</v>
      </c>
      <c r="F3583" t="s">
        <v>3538</v>
      </c>
      <c r="G3583" s="3">
        <v>8500000</v>
      </c>
      <c r="H3583" s="3">
        <v>35161554</v>
      </c>
      <c r="I3583" s="3">
        <v>68695443</v>
      </c>
    </row>
    <row r="3584" spans="1:9" x14ac:dyDescent="0.2">
      <c r="A3584" s="5">
        <v>3618</v>
      </c>
      <c r="B3584" s="7">
        <v>2</v>
      </c>
      <c r="C3584" s="5">
        <v>20</v>
      </c>
      <c r="D3584" s="5">
        <v>2015</v>
      </c>
      <c r="E3584" s="4">
        <v>42584</v>
      </c>
      <c r="F3584" t="s">
        <v>3539</v>
      </c>
      <c r="G3584" s="3">
        <v>8500000</v>
      </c>
      <c r="H3584" s="3">
        <v>34030343</v>
      </c>
      <c r="I3584" s="3">
        <v>43528634</v>
      </c>
    </row>
    <row r="3585" spans="1:9" x14ac:dyDescent="0.2">
      <c r="A3585" s="5">
        <v>3619</v>
      </c>
      <c r="B3585" s="7">
        <v>10</v>
      </c>
      <c r="C3585" s="5">
        <v>31</v>
      </c>
      <c r="D3585" s="5">
        <v>2014</v>
      </c>
      <c r="E3585" s="4">
        <v>42561</v>
      </c>
      <c r="F3585" t="s">
        <v>3540</v>
      </c>
      <c r="G3585" s="3">
        <v>8500000</v>
      </c>
      <c r="H3585" s="3">
        <v>32381218</v>
      </c>
      <c r="I3585" s="3">
        <v>50334418</v>
      </c>
    </row>
    <row r="3586" spans="1:9" x14ac:dyDescent="0.2">
      <c r="A3586" s="5">
        <v>3620</v>
      </c>
      <c r="B3586" s="7">
        <v>7</v>
      </c>
      <c r="C3586" s="5">
        <v>31</v>
      </c>
      <c r="D3586" s="5">
        <v>1987</v>
      </c>
      <c r="E3586" s="4">
        <v>32696</v>
      </c>
      <c r="F3586" t="s">
        <v>3541</v>
      </c>
      <c r="G3586" s="3">
        <v>8500000</v>
      </c>
      <c r="H3586" s="3">
        <v>32222567</v>
      </c>
      <c r="I3586" s="3">
        <v>32222567</v>
      </c>
    </row>
    <row r="3587" spans="1:9" x14ac:dyDescent="0.2">
      <c r="A3587" s="5">
        <v>3621</v>
      </c>
      <c r="B3587" s="7">
        <v>11</v>
      </c>
      <c r="C3587" s="5">
        <v>7</v>
      </c>
      <c r="D3587" s="5">
        <v>1979</v>
      </c>
      <c r="E3587" s="4">
        <v>29047</v>
      </c>
      <c r="F3587" t="s">
        <v>3542</v>
      </c>
      <c r="G3587" s="3">
        <v>8500000</v>
      </c>
      <c r="H3587" s="3">
        <v>29200000</v>
      </c>
      <c r="I3587" s="3">
        <v>29200000</v>
      </c>
    </row>
    <row r="3588" spans="1:9" x14ac:dyDescent="0.2">
      <c r="A3588" s="5">
        <v>3622</v>
      </c>
      <c r="B3588" s="7">
        <v>9</v>
      </c>
      <c r="C3588" s="5">
        <v>27</v>
      </c>
      <c r="D3588" s="5">
        <v>2013</v>
      </c>
      <c r="E3588" s="4">
        <v>42072</v>
      </c>
      <c r="F3588" t="s">
        <v>3543</v>
      </c>
      <c r="G3588" s="3">
        <v>8500000</v>
      </c>
      <c r="H3588" s="3">
        <v>21569509</v>
      </c>
      <c r="I3588" s="3">
        <v>22885836</v>
      </c>
    </row>
    <row r="3589" spans="1:9" x14ac:dyDescent="0.2">
      <c r="A3589" s="5">
        <v>3623</v>
      </c>
      <c r="B3589" s="7">
        <v>10</v>
      </c>
      <c r="C3589" s="5">
        <v>7</v>
      </c>
      <c r="D3589" s="5">
        <v>2016</v>
      </c>
      <c r="E3589" s="4">
        <v>42561</v>
      </c>
      <c r="F3589" t="s">
        <v>3544</v>
      </c>
      <c r="G3589" s="3">
        <v>8500000</v>
      </c>
      <c r="H3589" s="3">
        <v>20007149</v>
      </c>
      <c r="I3589" s="3">
        <v>23311425</v>
      </c>
    </row>
    <row r="3590" spans="1:9" x14ac:dyDescent="0.2">
      <c r="A3590" s="5">
        <v>3624</v>
      </c>
      <c r="B3590" s="7">
        <v>3</v>
      </c>
      <c r="C3590" s="5">
        <v>1</v>
      </c>
      <c r="D3590" s="5">
        <v>1991</v>
      </c>
      <c r="E3590" s="4">
        <v>33241</v>
      </c>
      <c r="F3590" t="s">
        <v>3545</v>
      </c>
      <c r="G3590" s="3">
        <v>8500000</v>
      </c>
      <c r="H3590" s="3">
        <v>15024232</v>
      </c>
      <c r="I3590" s="3">
        <v>15024232</v>
      </c>
    </row>
    <row r="3591" spans="1:9" x14ac:dyDescent="0.2">
      <c r="A3591" s="5">
        <v>3625</v>
      </c>
      <c r="B3591" s="7">
        <v>4</v>
      </c>
      <c r="C3591" s="5">
        <v>23</v>
      </c>
      <c r="D3591" s="5">
        <v>1999</v>
      </c>
      <c r="E3591" s="4">
        <v>36834</v>
      </c>
      <c r="F3591" t="s">
        <v>3546</v>
      </c>
      <c r="G3591" s="3">
        <v>8500000</v>
      </c>
      <c r="H3591" s="3">
        <v>14943582</v>
      </c>
      <c r="I3591" s="3">
        <v>17202854</v>
      </c>
    </row>
    <row r="3592" spans="1:9" x14ac:dyDescent="0.2">
      <c r="A3592" s="5">
        <v>3626</v>
      </c>
      <c r="B3592" s="7">
        <v>3</v>
      </c>
      <c r="C3592" s="5">
        <v>9</v>
      </c>
      <c r="D3592" s="5">
        <v>2007</v>
      </c>
      <c r="E3592" s="4">
        <v>39328</v>
      </c>
      <c r="F3592" t="s">
        <v>3547</v>
      </c>
      <c r="G3592" s="3">
        <v>8500000</v>
      </c>
      <c r="H3592" s="3">
        <v>13610521</v>
      </c>
      <c r="I3592" s="3">
        <v>20288774</v>
      </c>
    </row>
    <row r="3593" spans="1:9" x14ac:dyDescent="0.2">
      <c r="A3593" s="5">
        <v>3627</v>
      </c>
      <c r="B3593" s="7">
        <v>10</v>
      </c>
      <c r="C3593" s="5">
        <v>18</v>
      </c>
      <c r="D3593" s="5">
        <v>2013</v>
      </c>
      <c r="E3593" s="4">
        <v>41800</v>
      </c>
      <c r="F3593" t="s">
        <v>3548</v>
      </c>
      <c r="G3593" s="3">
        <v>8500000</v>
      </c>
      <c r="H3593" s="3">
        <v>6263670</v>
      </c>
      <c r="I3593" s="3">
        <v>10386814</v>
      </c>
    </row>
    <row r="3594" spans="1:9" x14ac:dyDescent="0.2">
      <c r="A3594" s="5">
        <v>3628</v>
      </c>
      <c r="B3594" s="7">
        <v>2</v>
      </c>
      <c r="C3594" s="5">
        <v>27</v>
      </c>
      <c r="D3594" s="5">
        <v>2004</v>
      </c>
      <c r="E3594" s="4">
        <v>38778</v>
      </c>
      <c r="F3594" t="s">
        <v>3549</v>
      </c>
      <c r="G3594" s="3">
        <v>8500000</v>
      </c>
      <c r="H3594" s="3">
        <v>5001655</v>
      </c>
      <c r="I3594" s="3">
        <v>7573551</v>
      </c>
    </row>
    <row r="3595" spans="1:9" x14ac:dyDescent="0.2">
      <c r="A3595" s="5">
        <v>3629</v>
      </c>
      <c r="B3595" s="7">
        <v>9</v>
      </c>
      <c r="C3595" s="5">
        <v>17</v>
      </c>
      <c r="D3595" s="5">
        <v>2009</v>
      </c>
      <c r="E3595" s="4">
        <v>40307</v>
      </c>
      <c r="F3595" t="s">
        <v>3550</v>
      </c>
      <c r="G3595" s="3">
        <v>8500000</v>
      </c>
      <c r="H3595" s="3">
        <v>4444637</v>
      </c>
      <c r="I3595" s="3">
        <v>17220091</v>
      </c>
    </row>
    <row r="3596" spans="1:9" x14ac:dyDescent="0.2">
      <c r="A3596" s="5">
        <v>3630</v>
      </c>
      <c r="B3596" s="7">
        <v>9</v>
      </c>
      <c r="C3596" s="5">
        <v>21</v>
      </c>
      <c r="D3596" s="5">
        <v>2001</v>
      </c>
      <c r="E3596" s="4">
        <v>37508</v>
      </c>
      <c r="F3596" t="s">
        <v>3551</v>
      </c>
      <c r="G3596" s="3">
        <v>8500000</v>
      </c>
      <c r="H3596" s="3">
        <v>4273372</v>
      </c>
      <c r="I3596" s="3">
        <v>4273372</v>
      </c>
    </row>
    <row r="3597" spans="1:9" x14ac:dyDescent="0.2">
      <c r="A3597" s="5">
        <v>3631</v>
      </c>
      <c r="B3597" s="7">
        <v>6</v>
      </c>
      <c r="C3597" s="5">
        <v>13</v>
      </c>
      <c r="D3597" s="5">
        <v>2014</v>
      </c>
      <c r="E3597" s="4">
        <v>42010</v>
      </c>
      <c r="F3597" t="s">
        <v>3552</v>
      </c>
      <c r="G3597" s="3">
        <v>8500000</v>
      </c>
      <c r="H3597" s="3">
        <v>1109199</v>
      </c>
      <c r="I3597" s="3">
        <v>3180252</v>
      </c>
    </row>
    <row r="3598" spans="1:9" x14ac:dyDescent="0.2">
      <c r="A3598" s="5">
        <v>3632</v>
      </c>
      <c r="B3598" s="7">
        <v>4</v>
      </c>
      <c r="C3598" s="5">
        <v>23</v>
      </c>
      <c r="D3598" s="5">
        <v>2004</v>
      </c>
      <c r="E3598" s="4">
        <v>38660</v>
      </c>
      <c r="F3598" t="s">
        <v>3553</v>
      </c>
      <c r="G3598" s="3">
        <v>8500000</v>
      </c>
      <c r="H3598" s="3">
        <v>298347</v>
      </c>
      <c r="I3598" s="3">
        <v>30298347</v>
      </c>
    </row>
    <row r="3599" spans="1:9" x14ac:dyDescent="0.2">
      <c r="A3599" s="5">
        <v>3633</v>
      </c>
      <c r="B3599" s="7">
        <v>11</v>
      </c>
      <c r="C3599" s="5">
        <v>7</v>
      </c>
      <c r="D3599" s="5">
        <v>2008</v>
      </c>
      <c r="E3599" s="4">
        <v>39640</v>
      </c>
      <c r="F3599" t="s">
        <v>3554</v>
      </c>
      <c r="G3599" s="3">
        <v>8500000</v>
      </c>
      <c r="H3599" s="3">
        <v>140244</v>
      </c>
      <c r="I3599" s="3">
        <v>198883</v>
      </c>
    </row>
    <row r="3600" spans="1:9" x14ac:dyDescent="0.2">
      <c r="A3600" s="5">
        <v>3634</v>
      </c>
      <c r="B3600" s="7">
        <v>2</v>
      </c>
      <c r="C3600" s="5">
        <v>12</v>
      </c>
      <c r="D3600" s="5">
        <v>2010</v>
      </c>
      <c r="E3600" s="4">
        <v>40514</v>
      </c>
      <c r="F3600" t="s">
        <v>3555</v>
      </c>
      <c r="G3600" s="3">
        <v>8470000</v>
      </c>
      <c r="H3600" s="3">
        <v>4046336</v>
      </c>
      <c r="I3600" s="3">
        <v>42355526</v>
      </c>
    </row>
    <row r="3601" spans="1:9" x14ac:dyDescent="0.2">
      <c r="A3601" s="5">
        <v>3635</v>
      </c>
      <c r="B3601" s="7">
        <v>3</v>
      </c>
      <c r="C3601" s="5">
        <v>23</v>
      </c>
      <c r="D3601" s="5">
        <v>2007</v>
      </c>
      <c r="E3601" s="4">
        <v>39755</v>
      </c>
      <c r="F3601" t="s">
        <v>3556</v>
      </c>
      <c r="G3601" s="3">
        <v>8400000</v>
      </c>
      <c r="H3601" s="3">
        <v>1207007</v>
      </c>
      <c r="I3601" s="3">
        <v>6831069</v>
      </c>
    </row>
    <row r="3602" spans="1:9" x14ac:dyDescent="0.2">
      <c r="A3602" s="5">
        <v>3637</v>
      </c>
      <c r="B3602" s="7">
        <v>5</v>
      </c>
      <c r="C3602" s="5">
        <v>31</v>
      </c>
      <c r="D3602" s="5">
        <v>2013</v>
      </c>
      <c r="E3602" s="4">
        <v>42190</v>
      </c>
      <c r="F3602" t="s">
        <v>3557</v>
      </c>
      <c r="G3602" s="3">
        <v>8300000</v>
      </c>
      <c r="H3602" s="3">
        <v>3827466</v>
      </c>
      <c r="I3602" s="3">
        <v>50827466</v>
      </c>
    </row>
    <row r="3603" spans="1:9" x14ac:dyDescent="0.2">
      <c r="A3603" s="5">
        <v>3638</v>
      </c>
      <c r="B3603" s="7">
        <v>6</v>
      </c>
      <c r="C3603" s="5">
        <v>4</v>
      </c>
      <c r="D3603" s="5">
        <v>1999</v>
      </c>
      <c r="E3603" s="4">
        <v>36256</v>
      </c>
      <c r="F3603" t="s">
        <v>3558</v>
      </c>
      <c r="G3603" s="3">
        <v>8300000</v>
      </c>
      <c r="H3603" s="3">
        <v>2160710</v>
      </c>
      <c r="I3603" s="3">
        <v>2598224</v>
      </c>
    </row>
    <row r="3604" spans="1:9" x14ac:dyDescent="0.2">
      <c r="A3604" s="5">
        <v>3639</v>
      </c>
      <c r="B3604" s="7">
        <v>3</v>
      </c>
      <c r="C3604" s="5">
        <v>16</v>
      </c>
      <c r="D3604" s="5">
        <v>2007</v>
      </c>
      <c r="E3604" s="4">
        <v>39541</v>
      </c>
      <c r="F3604" t="s">
        <v>3559</v>
      </c>
      <c r="G3604" s="3">
        <v>8300000</v>
      </c>
      <c r="H3604" s="3">
        <v>1829142</v>
      </c>
      <c r="I3604" s="3">
        <v>25670174</v>
      </c>
    </row>
    <row r="3605" spans="1:9" x14ac:dyDescent="0.2">
      <c r="A3605" s="5">
        <v>3640</v>
      </c>
      <c r="B3605" s="7">
        <v>4</v>
      </c>
      <c r="C3605" s="5">
        <v>16</v>
      </c>
      <c r="D3605" s="5">
        <v>2010</v>
      </c>
      <c r="E3605" s="4">
        <v>40637</v>
      </c>
      <c r="F3605" t="s">
        <v>3560</v>
      </c>
      <c r="G3605" s="3">
        <v>8300000</v>
      </c>
      <c r="H3605" s="3">
        <v>493296</v>
      </c>
      <c r="I3605" s="3">
        <v>1353296</v>
      </c>
    </row>
    <row r="3606" spans="1:9" x14ac:dyDescent="0.2">
      <c r="A3606" s="5">
        <v>3641</v>
      </c>
      <c r="B3606" s="7">
        <v>11</v>
      </c>
      <c r="C3606" s="5">
        <v>24</v>
      </c>
      <c r="D3606" s="5">
        <v>2006</v>
      </c>
      <c r="E3606" s="4">
        <v>39427</v>
      </c>
      <c r="F3606" t="s">
        <v>3561</v>
      </c>
      <c r="G3606" s="3">
        <v>8300000</v>
      </c>
      <c r="H3606">
        <v>0</v>
      </c>
      <c r="I3606" s="3">
        <v>24906717</v>
      </c>
    </row>
    <row r="3607" spans="1:9" x14ac:dyDescent="0.2">
      <c r="A3607" s="5">
        <v>3642</v>
      </c>
      <c r="B3607" s="7">
        <v>2</v>
      </c>
      <c r="C3607" s="5">
        <v>23</v>
      </c>
      <c r="D3607" s="5">
        <v>1951</v>
      </c>
      <c r="E3607" s="4">
        <v>19300</v>
      </c>
      <c r="F3607" t="s">
        <v>3562</v>
      </c>
      <c r="G3607" s="3">
        <v>8250000</v>
      </c>
      <c r="H3607" s="3">
        <v>30000000</v>
      </c>
      <c r="I3607" s="3">
        <v>30022000</v>
      </c>
    </row>
    <row r="3608" spans="1:9" x14ac:dyDescent="0.2">
      <c r="A3608" s="5">
        <v>3643</v>
      </c>
      <c r="B3608" s="7">
        <v>3</v>
      </c>
      <c r="C3608" s="5">
        <v>2</v>
      </c>
      <c r="D3608" s="5">
        <v>1965</v>
      </c>
      <c r="E3608" s="4">
        <v>23776</v>
      </c>
      <c r="F3608" t="s">
        <v>3563</v>
      </c>
      <c r="G3608" s="3">
        <v>8200000</v>
      </c>
      <c r="H3608" s="3">
        <v>163214286</v>
      </c>
      <c r="I3608" s="3">
        <v>286214286</v>
      </c>
    </row>
    <row r="3609" spans="1:9" x14ac:dyDescent="0.2">
      <c r="A3609" s="5">
        <v>3644</v>
      </c>
      <c r="B3609" s="7">
        <v>2</v>
      </c>
      <c r="C3609" s="5">
        <v>17</v>
      </c>
      <c r="D3609" s="5">
        <v>1984</v>
      </c>
      <c r="E3609" s="4">
        <v>31169</v>
      </c>
      <c r="F3609" t="s">
        <v>2161</v>
      </c>
      <c r="G3609" s="3">
        <v>8200000</v>
      </c>
      <c r="H3609" s="3">
        <v>80000000</v>
      </c>
      <c r="I3609" s="3">
        <v>80000000</v>
      </c>
    </row>
    <row r="3610" spans="1:9" x14ac:dyDescent="0.2">
      <c r="A3610" s="5">
        <v>3645</v>
      </c>
      <c r="B3610" s="7">
        <v>10</v>
      </c>
      <c r="C3610" s="5">
        <v>14</v>
      </c>
      <c r="D3610" s="5">
        <v>1994</v>
      </c>
      <c r="E3610" s="4">
        <v>34740</v>
      </c>
      <c r="F3610" t="s">
        <v>3564</v>
      </c>
      <c r="G3610" s="3">
        <v>8000000</v>
      </c>
      <c r="H3610" s="3">
        <v>107928762</v>
      </c>
      <c r="I3610" s="3">
        <v>212928762</v>
      </c>
    </row>
    <row r="3611" spans="1:9" x14ac:dyDescent="0.2">
      <c r="A3611" s="5">
        <v>3646</v>
      </c>
      <c r="B3611" s="7">
        <v>6</v>
      </c>
      <c r="C3611" s="5">
        <v>22</v>
      </c>
      <c r="D3611" s="5">
        <v>1984</v>
      </c>
      <c r="E3611" s="4">
        <v>31326</v>
      </c>
      <c r="F3611" t="s">
        <v>1271</v>
      </c>
      <c r="G3611" s="3">
        <v>8000000</v>
      </c>
      <c r="H3611" s="3">
        <v>90815558</v>
      </c>
      <c r="I3611" s="3">
        <v>90815558</v>
      </c>
    </row>
    <row r="3612" spans="1:9" x14ac:dyDescent="0.2">
      <c r="A3612" s="5">
        <v>3647</v>
      </c>
      <c r="B3612" s="7">
        <v>6</v>
      </c>
      <c r="C3612" s="5">
        <v>22</v>
      </c>
      <c r="D3612" s="5">
        <v>1979</v>
      </c>
      <c r="E3612" s="4">
        <v>29500</v>
      </c>
      <c r="F3612" t="s">
        <v>3565</v>
      </c>
      <c r="G3612" s="3">
        <v>8000000</v>
      </c>
      <c r="H3612" s="3">
        <v>76657000</v>
      </c>
      <c r="I3612" s="3">
        <v>76657000</v>
      </c>
    </row>
    <row r="3613" spans="1:9" x14ac:dyDescent="0.2">
      <c r="A3613" s="5">
        <v>3648</v>
      </c>
      <c r="B3613" s="7">
        <v>3</v>
      </c>
      <c r="C3613" s="5">
        <v>9</v>
      </c>
      <c r="D3613" s="5">
        <v>1984</v>
      </c>
      <c r="E3613" s="4">
        <v>30928</v>
      </c>
      <c r="F3613" t="s">
        <v>3566</v>
      </c>
      <c r="G3613" s="3">
        <v>8000000</v>
      </c>
      <c r="H3613" s="3">
        <v>62599495</v>
      </c>
      <c r="I3613" s="3">
        <v>62599495</v>
      </c>
    </row>
    <row r="3614" spans="1:9" x14ac:dyDescent="0.2">
      <c r="A3614" s="5">
        <v>3649</v>
      </c>
      <c r="B3614" s="7">
        <v>7</v>
      </c>
      <c r="C3614" s="5">
        <v>26</v>
      </c>
      <c r="D3614" s="5">
        <v>2006</v>
      </c>
      <c r="E3614" s="4">
        <v>39485</v>
      </c>
      <c r="F3614" t="s">
        <v>3567</v>
      </c>
      <c r="G3614" s="3">
        <v>8000000</v>
      </c>
      <c r="H3614" s="3">
        <v>59891098</v>
      </c>
      <c r="I3614" s="3">
        <v>100642353</v>
      </c>
    </row>
    <row r="3615" spans="1:9" x14ac:dyDescent="0.2">
      <c r="A3615" s="5">
        <v>3650</v>
      </c>
      <c r="B3615" s="7">
        <v>9</v>
      </c>
      <c r="C3615" s="5">
        <v>17</v>
      </c>
      <c r="D3615" s="5">
        <v>2010</v>
      </c>
      <c r="E3615" s="4">
        <v>40672</v>
      </c>
      <c r="F3615" t="s">
        <v>3568</v>
      </c>
      <c r="G3615" s="3">
        <v>8000000</v>
      </c>
      <c r="H3615" s="3">
        <v>58401464</v>
      </c>
      <c r="I3615" s="3">
        <v>76200721</v>
      </c>
    </row>
    <row r="3616" spans="1:9" x14ac:dyDescent="0.2">
      <c r="A3616" s="5">
        <v>3651</v>
      </c>
      <c r="B3616" s="7">
        <v>8</v>
      </c>
      <c r="C3616" s="5">
        <v>8</v>
      </c>
      <c r="D3616" s="5">
        <v>1986</v>
      </c>
      <c r="E3616" s="4">
        <v>31632</v>
      </c>
      <c r="F3616" t="s">
        <v>3569</v>
      </c>
      <c r="G3616" s="3">
        <v>8000000</v>
      </c>
      <c r="H3616" s="3">
        <v>52287414</v>
      </c>
      <c r="I3616" s="3">
        <v>52287414</v>
      </c>
    </row>
    <row r="3617" spans="1:9" x14ac:dyDescent="0.2">
      <c r="A3617" s="5">
        <v>3652</v>
      </c>
      <c r="B3617" s="7">
        <v>6</v>
      </c>
      <c r="C3617" s="5">
        <v>27</v>
      </c>
      <c r="D3617" s="5">
        <v>2003</v>
      </c>
      <c r="E3617" s="4">
        <v>38417</v>
      </c>
      <c r="F3617" t="s">
        <v>3570</v>
      </c>
      <c r="G3617" s="3">
        <v>8000000</v>
      </c>
      <c r="H3617" s="3">
        <v>45064915</v>
      </c>
      <c r="I3617" s="3">
        <v>82955633</v>
      </c>
    </row>
    <row r="3618" spans="1:9" x14ac:dyDescent="0.2">
      <c r="A3618" s="5">
        <v>3653</v>
      </c>
      <c r="B3618" s="7">
        <v>6</v>
      </c>
      <c r="C3618" s="5">
        <v>22</v>
      </c>
      <c r="D3618" s="5">
        <v>1979</v>
      </c>
      <c r="E3618" s="4">
        <v>29500</v>
      </c>
      <c r="F3618" t="s">
        <v>3571</v>
      </c>
      <c r="G3618" s="3">
        <v>8000000</v>
      </c>
      <c r="H3618" s="3">
        <v>43000000</v>
      </c>
      <c r="I3618" s="3">
        <v>43000000</v>
      </c>
    </row>
    <row r="3619" spans="1:9" x14ac:dyDescent="0.2">
      <c r="A3619" s="5">
        <v>3654</v>
      </c>
      <c r="B3619" s="7">
        <v>1</v>
      </c>
      <c r="C3619" s="5">
        <v>30</v>
      </c>
      <c r="D3619" s="5">
        <v>2004</v>
      </c>
      <c r="E3619" s="4">
        <v>38869</v>
      </c>
      <c r="F3619" t="s">
        <v>3572</v>
      </c>
      <c r="G3619" s="3">
        <v>8000000</v>
      </c>
      <c r="H3619" s="3">
        <v>40066497</v>
      </c>
      <c r="I3619" s="3">
        <v>50811858</v>
      </c>
    </row>
    <row r="3620" spans="1:9" x14ac:dyDescent="0.2">
      <c r="A3620" s="5">
        <v>3655</v>
      </c>
      <c r="B3620" s="7">
        <v>9</v>
      </c>
      <c r="C3620" s="5">
        <v>30</v>
      </c>
      <c r="D3620" s="5">
        <v>2011</v>
      </c>
      <c r="E3620" s="4">
        <v>41434</v>
      </c>
      <c r="F3620" t="s">
        <v>3573</v>
      </c>
      <c r="G3620" s="3">
        <v>8000000</v>
      </c>
      <c r="H3620" s="3">
        <v>35016118</v>
      </c>
      <c r="I3620" s="3">
        <v>41334735</v>
      </c>
    </row>
    <row r="3621" spans="1:9" x14ac:dyDescent="0.2">
      <c r="A3621" s="5">
        <v>3656</v>
      </c>
      <c r="B3621" s="7">
        <v>4</v>
      </c>
      <c r="C3621" s="5">
        <v>3</v>
      </c>
      <c r="D3621" s="5">
        <v>1996</v>
      </c>
      <c r="E3621" s="4">
        <v>35128</v>
      </c>
      <c r="F3621" t="s">
        <v>3574</v>
      </c>
      <c r="G3621" s="3">
        <v>8000000</v>
      </c>
      <c r="H3621" s="3">
        <v>34873513</v>
      </c>
      <c r="I3621" s="3">
        <v>34873513</v>
      </c>
    </row>
    <row r="3622" spans="1:9" x14ac:dyDescent="0.2">
      <c r="A3622" s="5">
        <v>3657</v>
      </c>
      <c r="B3622" s="7">
        <v>10</v>
      </c>
      <c r="C3622" s="5">
        <v>11</v>
      </c>
      <c r="D3622" s="5">
        <v>2002</v>
      </c>
      <c r="E3622" s="4">
        <v>37570</v>
      </c>
      <c r="F3622" t="s">
        <v>3575</v>
      </c>
      <c r="G3622" s="3">
        <v>8000000</v>
      </c>
      <c r="H3622" s="3">
        <v>27362712</v>
      </c>
      <c r="I3622" s="3">
        <v>28315272</v>
      </c>
    </row>
    <row r="3623" spans="1:9" x14ac:dyDescent="0.2">
      <c r="A3623" s="5">
        <v>3658</v>
      </c>
      <c r="B3623" s="7">
        <v>3</v>
      </c>
      <c r="C3623" s="5">
        <v>13</v>
      </c>
      <c r="D3623" s="5">
        <v>1992</v>
      </c>
      <c r="E3623" s="4">
        <v>33972</v>
      </c>
      <c r="F3623" t="s">
        <v>3576</v>
      </c>
      <c r="G3623" s="3">
        <v>8000000</v>
      </c>
      <c r="H3623" s="3">
        <v>26124872</v>
      </c>
      <c r="I3623" s="3">
        <v>26316787</v>
      </c>
    </row>
    <row r="3624" spans="1:9" x14ac:dyDescent="0.2">
      <c r="A3624" s="5">
        <v>3659</v>
      </c>
      <c r="B3624" s="7">
        <v>1</v>
      </c>
      <c r="C3624" s="5">
        <v>31</v>
      </c>
      <c r="D3624" s="5">
        <v>2014</v>
      </c>
      <c r="E3624" s="4">
        <v>42552</v>
      </c>
      <c r="F3624" t="s">
        <v>3577</v>
      </c>
      <c r="G3624" s="3">
        <v>8000000</v>
      </c>
      <c r="H3624" s="3">
        <v>26068955</v>
      </c>
      <c r="I3624" s="3">
        <v>53068955</v>
      </c>
    </row>
    <row r="3625" spans="1:9" x14ac:dyDescent="0.2">
      <c r="A3625" s="5">
        <v>3660</v>
      </c>
      <c r="B3625" s="7">
        <v>3</v>
      </c>
      <c r="C3625" s="5">
        <v>21</v>
      </c>
      <c r="D3625" s="5">
        <v>2008</v>
      </c>
      <c r="E3625" s="4">
        <v>40059</v>
      </c>
      <c r="F3625" t="s">
        <v>3578</v>
      </c>
      <c r="G3625" s="3">
        <v>8000000</v>
      </c>
      <c r="H3625" s="3">
        <v>25928550</v>
      </c>
      <c r="I3625" s="3">
        <v>47782426</v>
      </c>
    </row>
    <row r="3626" spans="1:9" x14ac:dyDescent="0.2">
      <c r="A3626" s="5">
        <v>3661</v>
      </c>
      <c r="B3626" s="7">
        <v>12</v>
      </c>
      <c r="C3626" s="5">
        <v>25</v>
      </c>
      <c r="D3626" s="5">
        <v>1981</v>
      </c>
      <c r="E3626" s="4">
        <v>30328</v>
      </c>
      <c r="F3626" t="s">
        <v>3579</v>
      </c>
      <c r="G3626" s="3">
        <v>8000000</v>
      </c>
      <c r="H3626" s="3">
        <v>24474312</v>
      </c>
      <c r="I3626" s="3">
        <v>24474312</v>
      </c>
    </row>
    <row r="3627" spans="1:9" x14ac:dyDescent="0.2">
      <c r="A3627" s="5">
        <v>3662</v>
      </c>
      <c r="B3627" s="7">
        <v>12</v>
      </c>
      <c r="C3627" s="5">
        <v>18</v>
      </c>
      <c r="D3627" s="5">
        <v>1969</v>
      </c>
      <c r="E3627" s="4">
        <v>25731</v>
      </c>
      <c r="F3627" t="s">
        <v>3580</v>
      </c>
      <c r="G3627" s="3">
        <v>8000000</v>
      </c>
      <c r="H3627" s="3">
        <v>22800000</v>
      </c>
      <c r="I3627" s="3">
        <v>82000000</v>
      </c>
    </row>
    <row r="3628" spans="1:9" x14ac:dyDescent="0.2">
      <c r="A3628" s="5">
        <v>3663</v>
      </c>
      <c r="B3628" s="7">
        <v>5</v>
      </c>
      <c r="C3628" s="5">
        <v>7</v>
      </c>
      <c r="D3628" s="5">
        <v>1993</v>
      </c>
      <c r="E3628" s="4">
        <v>34155</v>
      </c>
      <c r="F3628" t="s">
        <v>3581</v>
      </c>
      <c r="G3628" s="3">
        <v>8000000</v>
      </c>
      <c r="H3628" s="3">
        <v>22549338</v>
      </c>
      <c r="I3628" s="3">
        <v>22549338</v>
      </c>
    </row>
    <row r="3629" spans="1:9" x14ac:dyDescent="0.2">
      <c r="A3629" s="5">
        <v>3664</v>
      </c>
      <c r="B3629" s="7">
        <v>4</v>
      </c>
      <c r="C3629" s="5">
        <v>10</v>
      </c>
      <c r="D3629" s="5">
        <v>1992</v>
      </c>
      <c r="E3629" s="4">
        <v>33881</v>
      </c>
      <c r="F3629" t="s">
        <v>3582</v>
      </c>
      <c r="G3629" s="3">
        <v>8000000</v>
      </c>
      <c r="H3629" s="3">
        <v>21706101</v>
      </c>
      <c r="I3629" s="3">
        <v>28876702</v>
      </c>
    </row>
    <row r="3630" spans="1:9" x14ac:dyDescent="0.2">
      <c r="A3630" s="5">
        <v>3665</v>
      </c>
      <c r="B3630" s="7">
        <v>11</v>
      </c>
      <c r="C3630" s="5">
        <v>10</v>
      </c>
      <c r="D3630" s="5">
        <v>1982</v>
      </c>
      <c r="E3630" s="4">
        <v>30235</v>
      </c>
      <c r="F3630" t="s">
        <v>3583</v>
      </c>
      <c r="G3630" s="3">
        <v>8000000</v>
      </c>
      <c r="H3630" s="3">
        <v>20036244</v>
      </c>
      <c r="I3630" s="3">
        <v>20036244</v>
      </c>
    </row>
    <row r="3631" spans="1:9" x14ac:dyDescent="0.2">
      <c r="A3631" s="5">
        <v>3666</v>
      </c>
      <c r="B3631" s="7">
        <v>4</v>
      </c>
      <c r="C3631" s="5">
        <v>28</v>
      </c>
      <c r="D3631" s="5">
        <v>2006</v>
      </c>
      <c r="E3631" s="4">
        <v>39542</v>
      </c>
      <c r="F3631" t="s">
        <v>3584</v>
      </c>
      <c r="G3631" s="3">
        <v>8000000</v>
      </c>
      <c r="H3631" s="3">
        <v>18848430</v>
      </c>
      <c r="I3631" s="3">
        <v>18959424</v>
      </c>
    </row>
    <row r="3632" spans="1:9" x14ac:dyDescent="0.2">
      <c r="A3632" s="5">
        <v>3667</v>
      </c>
      <c r="B3632" s="7">
        <v>10</v>
      </c>
      <c r="C3632" s="5">
        <v>14</v>
      </c>
      <c r="D3632" s="5">
        <v>1994</v>
      </c>
      <c r="E3632" s="4">
        <v>34740</v>
      </c>
      <c r="F3632" t="s">
        <v>3585</v>
      </c>
      <c r="G3632" s="3">
        <v>8000000</v>
      </c>
      <c r="H3632" s="3">
        <v>18090181</v>
      </c>
      <c r="I3632" s="3">
        <v>18090181</v>
      </c>
    </row>
    <row r="3633" spans="1:9" x14ac:dyDescent="0.2">
      <c r="A3633" s="5">
        <v>3668</v>
      </c>
      <c r="B3633" s="7">
        <v>10</v>
      </c>
      <c r="C3633" s="5">
        <v>1</v>
      </c>
      <c r="D3633" s="5">
        <v>1999</v>
      </c>
      <c r="E3633" s="4">
        <v>36170</v>
      </c>
      <c r="F3633" t="s">
        <v>3586</v>
      </c>
      <c r="G3633" s="3">
        <v>8000000</v>
      </c>
      <c r="H3633" s="3">
        <v>17843379</v>
      </c>
      <c r="I3633" s="3">
        <v>22591451</v>
      </c>
    </row>
    <row r="3634" spans="1:9" x14ac:dyDescent="0.2">
      <c r="A3634" s="5">
        <v>3669</v>
      </c>
      <c r="B3634" s="7">
        <v>9</v>
      </c>
      <c r="C3634" s="5">
        <v>18</v>
      </c>
      <c r="D3634" s="5">
        <v>2013</v>
      </c>
      <c r="E3634" s="4">
        <v>41799</v>
      </c>
      <c r="F3634" t="s">
        <v>3587</v>
      </c>
      <c r="G3634" s="3">
        <v>8000000</v>
      </c>
      <c r="H3634" s="3">
        <v>17550872</v>
      </c>
      <c r="I3634" s="3">
        <v>25621449</v>
      </c>
    </row>
    <row r="3635" spans="1:9" x14ac:dyDescent="0.2">
      <c r="A3635" s="5">
        <v>3670</v>
      </c>
      <c r="B3635" s="7">
        <v>1</v>
      </c>
      <c r="C3635" s="5">
        <v>16</v>
      </c>
      <c r="D3635" s="5">
        <v>1998</v>
      </c>
      <c r="E3635" s="4">
        <v>36251</v>
      </c>
      <c r="F3635" t="s">
        <v>3588</v>
      </c>
      <c r="G3635" s="3">
        <v>8000000</v>
      </c>
      <c r="H3635" s="3">
        <v>17394881</v>
      </c>
      <c r="I3635" s="3">
        <v>17394881</v>
      </c>
    </row>
    <row r="3636" spans="1:9" x14ac:dyDescent="0.2">
      <c r="A3636" s="5">
        <v>3671</v>
      </c>
      <c r="B3636" s="7">
        <v>1</v>
      </c>
      <c r="C3636" s="5">
        <v>30</v>
      </c>
      <c r="D3636" s="5">
        <v>2009</v>
      </c>
      <c r="E3636" s="4">
        <v>40695</v>
      </c>
      <c r="F3636" t="s">
        <v>3589</v>
      </c>
      <c r="G3636" s="3">
        <v>8000000</v>
      </c>
      <c r="H3636" s="3">
        <v>16734283</v>
      </c>
      <c r="I3636" s="3">
        <v>29937909</v>
      </c>
    </row>
    <row r="3637" spans="1:9" x14ac:dyDescent="0.2">
      <c r="A3637" s="5">
        <v>3672</v>
      </c>
      <c r="B3637" s="7">
        <v>6</v>
      </c>
      <c r="C3637" s="5">
        <v>27</v>
      </c>
      <c r="D3637" s="5">
        <v>2014</v>
      </c>
      <c r="E3637" s="4">
        <v>42435</v>
      </c>
      <c r="F3637" t="s">
        <v>3590</v>
      </c>
      <c r="G3637" s="3">
        <v>8000000</v>
      </c>
      <c r="H3637" s="3">
        <v>16170632</v>
      </c>
      <c r="I3637" s="3">
        <v>68838736</v>
      </c>
    </row>
    <row r="3638" spans="1:9" x14ac:dyDescent="0.2">
      <c r="A3638" s="5">
        <v>3673</v>
      </c>
      <c r="B3638" s="7">
        <v>4</v>
      </c>
      <c r="C3638" s="5">
        <v>14</v>
      </c>
      <c r="D3638" s="5">
        <v>2000</v>
      </c>
      <c r="E3638" s="4">
        <v>36926</v>
      </c>
      <c r="F3638" t="s">
        <v>3591</v>
      </c>
      <c r="G3638" s="3">
        <v>8000000</v>
      </c>
      <c r="H3638" s="3">
        <v>15070285</v>
      </c>
      <c r="I3638" s="3">
        <v>28674417</v>
      </c>
    </row>
    <row r="3639" spans="1:9" x14ac:dyDescent="0.2">
      <c r="A3639" s="5">
        <v>3674</v>
      </c>
      <c r="B3639" s="7">
        <v>5</v>
      </c>
      <c r="C3639" s="5">
        <v>19</v>
      </c>
      <c r="D3639" s="5">
        <v>2006</v>
      </c>
      <c r="E3639" s="4">
        <v>39268</v>
      </c>
      <c r="F3639" t="s">
        <v>3592</v>
      </c>
      <c r="G3639" s="3">
        <v>8000000</v>
      </c>
      <c r="H3639" s="3">
        <v>15032800</v>
      </c>
      <c r="I3639" s="3">
        <v>18828036</v>
      </c>
    </row>
    <row r="3640" spans="1:9" x14ac:dyDescent="0.2">
      <c r="A3640" s="5">
        <v>3675</v>
      </c>
      <c r="B3640" s="7">
        <v>8</v>
      </c>
      <c r="C3640" s="5">
        <v>7</v>
      </c>
      <c r="D3640" s="5">
        <v>2002</v>
      </c>
      <c r="E3640" s="4">
        <v>37445</v>
      </c>
      <c r="F3640" t="s">
        <v>3593</v>
      </c>
      <c r="G3640" s="3">
        <v>8000000</v>
      </c>
      <c r="H3640" s="3">
        <v>14018296</v>
      </c>
      <c r="I3640" s="3">
        <v>16585503</v>
      </c>
    </row>
    <row r="3641" spans="1:9" x14ac:dyDescent="0.2">
      <c r="A3641" s="5">
        <v>3676</v>
      </c>
      <c r="B3641" s="7">
        <v>8</v>
      </c>
      <c r="C3641" s="5">
        <v>4</v>
      </c>
      <c r="D3641" s="5">
        <v>2006</v>
      </c>
      <c r="E3641" s="4">
        <v>38815</v>
      </c>
      <c r="F3641" t="s">
        <v>3594</v>
      </c>
      <c r="G3641" s="3">
        <v>8000000</v>
      </c>
      <c r="H3641" s="3">
        <v>12671300</v>
      </c>
      <c r="I3641" s="3">
        <v>12740705</v>
      </c>
    </row>
    <row r="3642" spans="1:9" x14ac:dyDescent="0.2">
      <c r="A3642" s="5">
        <v>3677</v>
      </c>
      <c r="B3642" s="7">
        <v>10</v>
      </c>
      <c r="C3642" s="5">
        <v>30</v>
      </c>
      <c r="D3642" s="5">
        <v>2009</v>
      </c>
      <c r="E3642" s="4">
        <v>40704</v>
      </c>
      <c r="F3642" t="s">
        <v>3595</v>
      </c>
      <c r="G3642" s="3">
        <v>8000000</v>
      </c>
      <c r="H3642" s="3">
        <v>10273187</v>
      </c>
      <c r="I3642" s="3">
        <v>10629320</v>
      </c>
    </row>
    <row r="3643" spans="1:9" x14ac:dyDescent="0.2">
      <c r="A3643" s="5">
        <v>3678</v>
      </c>
      <c r="B3643" s="7">
        <v>4</v>
      </c>
      <c r="C3643" s="5">
        <v>29</v>
      </c>
      <c r="D3643" s="5">
        <v>2011</v>
      </c>
      <c r="E3643" s="4">
        <v>41398</v>
      </c>
      <c r="F3643" t="s">
        <v>3596</v>
      </c>
      <c r="G3643" s="3">
        <v>8000000</v>
      </c>
      <c r="H3643" s="3">
        <v>10130219</v>
      </c>
      <c r="I3643" s="3">
        <v>10763183</v>
      </c>
    </row>
    <row r="3644" spans="1:9" x14ac:dyDescent="0.2">
      <c r="A3644" s="5">
        <v>3679</v>
      </c>
      <c r="B3644" s="7">
        <v>4</v>
      </c>
      <c r="C3644" s="5">
        <v>22</v>
      </c>
      <c r="D3644" s="5">
        <v>1994</v>
      </c>
      <c r="E3644" s="4">
        <v>34976</v>
      </c>
      <c r="F3644" t="s">
        <v>3597</v>
      </c>
      <c r="G3644" s="3">
        <v>8000000</v>
      </c>
      <c r="H3644" s="3">
        <v>8864699</v>
      </c>
      <c r="I3644" s="3">
        <v>8864699</v>
      </c>
    </row>
    <row r="3645" spans="1:9" x14ac:dyDescent="0.2">
      <c r="A3645" s="5">
        <v>3680</v>
      </c>
      <c r="B3645" s="7">
        <v>12</v>
      </c>
      <c r="C3645" s="5">
        <v>29</v>
      </c>
      <c r="D3645" s="5">
        <v>2000</v>
      </c>
      <c r="E3645" s="4">
        <v>37388</v>
      </c>
      <c r="F3645" t="s">
        <v>3598</v>
      </c>
      <c r="G3645" s="3">
        <v>8000000</v>
      </c>
      <c r="H3645" s="3">
        <v>8279017</v>
      </c>
      <c r="I3645" s="3">
        <v>8279017</v>
      </c>
    </row>
    <row r="3646" spans="1:9" x14ac:dyDescent="0.2">
      <c r="A3646" s="5">
        <v>3681</v>
      </c>
      <c r="B3646" s="7">
        <v>6</v>
      </c>
      <c r="C3646" s="5">
        <v>12</v>
      </c>
      <c r="D3646" s="5">
        <v>2015</v>
      </c>
      <c r="E3646" s="4">
        <v>42344</v>
      </c>
      <c r="F3646" t="s">
        <v>3599</v>
      </c>
      <c r="G3646" s="3">
        <v>8000000</v>
      </c>
      <c r="H3646" s="3">
        <v>6758416</v>
      </c>
      <c r="I3646" s="3">
        <v>9266180</v>
      </c>
    </row>
    <row r="3647" spans="1:9" x14ac:dyDescent="0.2">
      <c r="A3647" s="5">
        <v>3682</v>
      </c>
      <c r="B3647" s="7">
        <v>10</v>
      </c>
      <c r="C3647" s="5">
        <v>8</v>
      </c>
      <c r="D3647" s="5">
        <v>2010</v>
      </c>
      <c r="E3647" s="4">
        <v>40400</v>
      </c>
      <c r="F3647" t="s">
        <v>3600</v>
      </c>
      <c r="G3647" s="3">
        <v>8000000</v>
      </c>
      <c r="H3647" s="3">
        <v>6363628</v>
      </c>
      <c r="I3647" s="3">
        <v>6632950</v>
      </c>
    </row>
    <row r="3648" spans="1:9" x14ac:dyDescent="0.2">
      <c r="A3648" s="5">
        <v>3683</v>
      </c>
      <c r="B3648" s="7">
        <v>5</v>
      </c>
      <c r="C3648" s="5">
        <v>3</v>
      </c>
      <c r="D3648" s="5">
        <v>1996</v>
      </c>
      <c r="E3648" s="4">
        <v>35129</v>
      </c>
      <c r="F3648" t="s">
        <v>3601</v>
      </c>
      <c r="G3648" s="3">
        <v>8000000</v>
      </c>
      <c r="H3648" s="3">
        <v>5656388</v>
      </c>
      <c r="I3648" s="3">
        <v>5656388</v>
      </c>
    </row>
    <row r="3649" spans="1:9" x14ac:dyDescent="0.2">
      <c r="A3649" s="5">
        <v>3684</v>
      </c>
      <c r="B3649" s="7">
        <v>9</v>
      </c>
      <c r="C3649" s="5">
        <v>22</v>
      </c>
      <c r="D3649" s="5">
        <v>2000</v>
      </c>
      <c r="E3649" s="4">
        <v>37173</v>
      </c>
      <c r="F3649" t="s">
        <v>3602</v>
      </c>
      <c r="G3649" s="3">
        <v>8000000</v>
      </c>
      <c r="H3649" s="3">
        <v>5018450</v>
      </c>
      <c r="I3649" s="3">
        <v>10192613</v>
      </c>
    </row>
    <row r="3650" spans="1:9" x14ac:dyDescent="0.2">
      <c r="A3650" s="5">
        <v>3685</v>
      </c>
      <c r="B3650" s="7">
        <v>5</v>
      </c>
      <c r="C3650" s="5">
        <v>12</v>
      </c>
      <c r="D3650" s="5">
        <v>2000</v>
      </c>
      <c r="E3650" s="4">
        <v>36865</v>
      </c>
      <c r="F3650" t="s">
        <v>3603</v>
      </c>
      <c r="G3650" s="3">
        <v>8000000</v>
      </c>
      <c r="H3650" s="3">
        <v>4714090</v>
      </c>
      <c r="I3650" s="3">
        <v>4714090</v>
      </c>
    </row>
    <row r="3651" spans="1:9" x14ac:dyDescent="0.2">
      <c r="A3651" s="5">
        <v>3686</v>
      </c>
      <c r="B3651" s="7">
        <v>9</v>
      </c>
      <c r="C3651" s="5">
        <v>2</v>
      </c>
      <c r="D3651" s="5">
        <v>2016</v>
      </c>
      <c r="E3651" s="4">
        <v>42409</v>
      </c>
      <c r="F3651" t="s">
        <v>3604</v>
      </c>
      <c r="G3651" s="3">
        <v>8000000</v>
      </c>
      <c r="H3651" s="3">
        <v>3915251</v>
      </c>
      <c r="I3651" s="3">
        <v>7315248</v>
      </c>
    </row>
    <row r="3652" spans="1:9" x14ac:dyDescent="0.2">
      <c r="A3652" s="5">
        <v>3687</v>
      </c>
      <c r="B3652" s="7">
        <v>12</v>
      </c>
      <c r="C3652" s="5">
        <v>30</v>
      </c>
      <c r="D3652" s="5">
        <v>2015</v>
      </c>
      <c r="E3652" s="4">
        <v>42898</v>
      </c>
      <c r="F3652" t="s">
        <v>3605</v>
      </c>
      <c r="G3652" s="3">
        <v>8000000</v>
      </c>
      <c r="H3652" s="3">
        <v>3759286</v>
      </c>
      <c r="I3652" s="3">
        <v>5531455</v>
      </c>
    </row>
    <row r="3653" spans="1:9" x14ac:dyDescent="0.2">
      <c r="A3653" s="5">
        <v>3688</v>
      </c>
      <c r="B3653" s="7">
        <v>12</v>
      </c>
      <c r="C3653" s="5">
        <v>23</v>
      </c>
      <c r="D3653" s="5">
        <v>2005</v>
      </c>
      <c r="E3653" s="4">
        <v>39033</v>
      </c>
      <c r="F3653" t="s">
        <v>3606</v>
      </c>
      <c r="G3653" s="3">
        <v>8000000</v>
      </c>
      <c r="H3653" s="3">
        <v>3647381</v>
      </c>
      <c r="I3653" s="3">
        <v>19891331</v>
      </c>
    </row>
    <row r="3654" spans="1:9" x14ac:dyDescent="0.2">
      <c r="A3654" s="5">
        <v>3689</v>
      </c>
      <c r="B3654" s="7">
        <v>12</v>
      </c>
      <c r="C3654" s="5">
        <v>29</v>
      </c>
      <c r="D3654" s="5">
        <v>2010</v>
      </c>
      <c r="E3654" s="4">
        <v>41041</v>
      </c>
      <c r="F3654" t="s">
        <v>3607</v>
      </c>
      <c r="G3654" s="3">
        <v>8000000</v>
      </c>
      <c r="H3654" s="3">
        <v>3205706</v>
      </c>
      <c r="I3654" s="3">
        <v>20005613</v>
      </c>
    </row>
    <row r="3655" spans="1:9" x14ac:dyDescent="0.2">
      <c r="A3655" s="5">
        <v>3690</v>
      </c>
      <c r="B3655" s="7">
        <v>9</v>
      </c>
      <c r="C3655" s="5">
        <v>20</v>
      </c>
      <c r="D3655" s="5">
        <v>2002</v>
      </c>
      <c r="E3655" s="4">
        <v>37842</v>
      </c>
      <c r="F3655" t="s">
        <v>3608</v>
      </c>
      <c r="G3655" s="3">
        <v>8000000</v>
      </c>
      <c r="H3655" s="3">
        <v>3076425</v>
      </c>
      <c r="I3655" s="3">
        <v>42376425</v>
      </c>
    </row>
    <row r="3656" spans="1:9" x14ac:dyDescent="0.2">
      <c r="A3656" s="5">
        <v>3691</v>
      </c>
      <c r="B3656" s="7">
        <v>1</v>
      </c>
      <c r="C3656" s="5">
        <v>1</v>
      </c>
      <c r="D3656" s="5">
        <v>1991</v>
      </c>
      <c r="E3656" s="4">
        <v>33239</v>
      </c>
      <c r="F3656" t="s">
        <v>3609</v>
      </c>
      <c r="G3656" s="3">
        <v>8000000</v>
      </c>
      <c r="H3656" s="3">
        <v>2275557</v>
      </c>
      <c r="I3656" s="3">
        <v>2275557</v>
      </c>
    </row>
    <row r="3657" spans="1:9" x14ac:dyDescent="0.2">
      <c r="A3657" s="5">
        <v>3692</v>
      </c>
      <c r="B3657" s="7">
        <v>9</v>
      </c>
      <c r="C3657" s="5">
        <v>25</v>
      </c>
      <c r="D3657" s="5">
        <v>1998</v>
      </c>
      <c r="E3657" s="4">
        <v>36534</v>
      </c>
      <c r="F3657" t="s">
        <v>3610</v>
      </c>
      <c r="G3657" s="3">
        <v>8000000</v>
      </c>
      <c r="H3657" s="3">
        <v>1793359</v>
      </c>
      <c r="I3657" s="3">
        <v>2256606</v>
      </c>
    </row>
    <row r="3658" spans="1:9" x14ac:dyDescent="0.2">
      <c r="A3658" s="5">
        <v>3693</v>
      </c>
      <c r="B3658" s="7">
        <v>11</v>
      </c>
      <c r="C3658" s="5">
        <v>19</v>
      </c>
      <c r="D3658" s="5">
        <v>2010</v>
      </c>
      <c r="E3658" s="4">
        <v>40735</v>
      </c>
      <c r="F3658" t="s">
        <v>3611</v>
      </c>
      <c r="G3658" s="3">
        <v>8000000</v>
      </c>
      <c r="H3658" s="3">
        <v>1095369</v>
      </c>
      <c r="I3658" s="3">
        <v>15644196</v>
      </c>
    </row>
    <row r="3659" spans="1:9" x14ac:dyDescent="0.2">
      <c r="A3659" s="5">
        <v>3694</v>
      </c>
      <c r="B3659" s="7">
        <v>6</v>
      </c>
      <c r="C3659" s="5">
        <v>6</v>
      </c>
      <c r="D3659" s="5">
        <v>2008</v>
      </c>
      <c r="E3659" s="4">
        <v>39605</v>
      </c>
      <c r="F3659" t="s">
        <v>3612</v>
      </c>
      <c r="G3659" s="3">
        <v>8000000</v>
      </c>
      <c r="H3659" s="3">
        <v>1071240</v>
      </c>
      <c r="I3659" s="3">
        <v>2476491</v>
      </c>
    </row>
    <row r="3660" spans="1:9" x14ac:dyDescent="0.2">
      <c r="A3660" s="5">
        <v>3695</v>
      </c>
      <c r="B3660" s="7">
        <v>3</v>
      </c>
      <c r="C3660" s="5">
        <v>5</v>
      </c>
      <c r="D3660" s="5">
        <v>2010</v>
      </c>
      <c r="E3660" s="4">
        <v>40301</v>
      </c>
      <c r="F3660" t="s">
        <v>3613</v>
      </c>
      <c r="G3660" s="3">
        <v>8000000</v>
      </c>
      <c r="H3660" s="3">
        <v>690290</v>
      </c>
      <c r="I3660" s="3">
        <v>3582797</v>
      </c>
    </row>
    <row r="3661" spans="1:9" x14ac:dyDescent="0.2">
      <c r="A3661" s="5">
        <v>3696</v>
      </c>
      <c r="B3661" s="7">
        <v>1</v>
      </c>
      <c r="C3661" s="5">
        <v>24</v>
      </c>
      <c r="D3661" s="5">
        <v>1997</v>
      </c>
      <c r="E3661" s="4">
        <v>36130</v>
      </c>
      <c r="F3661" t="s">
        <v>3614</v>
      </c>
      <c r="G3661" s="3">
        <v>8000000</v>
      </c>
      <c r="H3661" s="3">
        <v>590817</v>
      </c>
      <c r="I3661" s="3">
        <v>590817</v>
      </c>
    </row>
    <row r="3662" spans="1:9" x14ac:dyDescent="0.2">
      <c r="A3662" s="5">
        <v>3697</v>
      </c>
      <c r="B3662" s="7">
        <v>10</v>
      </c>
      <c r="C3662" s="5">
        <v>28</v>
      </c>
      <c r="D3662" s="5">
        <v>1983</v>
      </c>
      <c r="E3662" s="4">
        <v>31147</v>
      </c>
      <c r="F3662" t="s">
        <v>3615</v>
      </c>
      <c r="G3662" s="3">
        <v>8000000</v>
      </c>
      <c r="H3662" s="3">
        <v>589308</v>
      </c>
      <c r="I3662" s="3">
        <v>589308</v>
      </c>
    </row>
    <row r="3663" spans="1:9" x14ac:dyDescent="0.2">
      <c r="A3663" s="5">
        <v>3698</v>
      </c>
      <c r="B3663" s="7">
        <v>5</v>
      </c>
      <c r="C3663" s="5">
        <v>5</v>
      </c>
      <c r="D3663" s="5">
        <v>2006</v>
      </c>
      <c r="E3663" s="4">
        <v>38842</v>
      </c>
      <c r="F3663" t="s">
        <v>3616</v>
      </c>
      <c r="G3663" s="3">
        <v>8000000</v>
      </c>
      <c r="H3663" s="3">
        <v>568932</v>
      </c>
      <c r="I3663" s="3">
        <v>973443</v>
      </c>
    </row>
    <row r="3664" spans="1:9" x14ac:dyDescent="0.2">
      <c r="A3664" s="5">
        <v>3699</v>
      </c>
      <c r="B3664" s="7">
        <v>5</v>
      </c>
      <c r="C3664" s="5">
        <v>11</v>
      </c>
      <c r="D3664" s="5">
        <v>2007</v>
      </c>
      <c r="E3664" s="4">
        <v>39391</v>
      </c>
      <c r="F3664" t="s">
        <v>3617</v>
      </c>
      <c r="G3664" s="3">
        <v>8000000</v>
      </c>
      <c r="H3664" s="3">
        <v>458232</v>
      </c>
      <c r="I3664" s="3">
        <v>458232</v>
      </c>
    </row>
    <row r="3665" spans="1:9" x14ac:dyDescent="0.2">
      <c r="A3665" s="5">
        <v>3700</v>
      </c>
      <c r="B3665" s="7">
        <v>10</v>
      </c>
      <c r="C3665" s="5">
        <v>24</v>
      </c>
      <c r="D3665" s="5">
        <v>2003</v>
      </c>
      <c r="E3665" s="4">
        <v>38331</v>
      </c>
      <c r="F3665" t="s">
        <v>3618</v>
      </c>
      <c r="G3665" s="3">
        <v>8000000</v>
      </c>
      <c r="H3665" s="3">
        <v>336456</v>
      </c>
      <c r="I3665" s="3">
        <v>524747</v>
      </c>
    </row>
    <row r="3666" spans="1:9" x14ac:dyDescent="0.2">
      <c r="A3666" s="5">
        <v>3701</v>
      </c>
      <c r="B3666" s="7">
        <v>6</v>
      </c>
      <c r="C3666" s="5">
        <v>15</v>
      </c>
      <c r="D3666" s="5">
        <v>2007</v>
      </c>
      <c r="E3666" s="4">
        <v>39513</v>
      </c>
      <c r="F3666" t="s">
        <v>3619</v>
      </c>
      <c r="G3666" s="3">
        <v>8000000</v>
      </c>
      <c r="H3666" s="3">
        <v>298110</v>
      </c>
      <c r="I3666" s="3">
        <v>456814</v>
      </c>
    </row>
    <row r="3667" spans="1:9" x14ac:dyDescent="0.2">
      <c r="A3667" s="5">
        <v>3702</v>
      </c>
      <c r="B3667" s="7">
        <v>9</v>
      </c>
      <c r="C3667" s="5">
        <v>16</v>
      </c>
      <c r="D3667" s="5">
        <v>2011</v>
      </c>
      <c r="E3667" s="4">
        <v>41008</v>
      </c>
      <c r="F3667" t="s">
        <v>3620</v>
      </c>
      <c r="G3667" s="3">
        <v>8000000</v>
      </c>
      <c r="H3667" s="3">
        <v>163753</v>
      </c>
      <c r="I3667" s="3">
        <v>2772511</v>
      </c>
    </row>
    <row r="3668" spans="1:9" x14ac:dyDescent="0.2">
      <c r="A3668" s="5">
        <v>3703</v>
      </c>
      <c r="B3668" s="7">
        <v>6</v>
      </c>
      <c r="C3668" s="5">
        <v>12</v>
      </c>
      <c r="D3668" s="5">
        <v>1998</v>
      </c>
      <c r="E3668" s="4">
        <v>36135</v>
      </c>
      <c r="F3668" t="s">
        <v>3621</v>
      </c>
      <c r="G3668" s="3">
        <v>8000000</v>
      </c>
      <c r="H3668" s="3">
        <v>146083</v>
      </c>
      <c r="I3668" s="3">
        <v>146083</v>
      </c>
    </row>
    <row r="3669" spans="1:9" x14ac:dyDescent="0.2">
      <c r="A3669" s="5">
        <v>3704</v>
      </c>
      <c r="B3669" s="7">
        <v>5</v>
      </c>
      <c r="C3669" s="5">
        <v>18</v>
      </c>
      <c r="D3669" s="5">
        <v>2007</v>
      </c>
      <c r="E3669" s="4">
        <v>39604</v>
      </c>
      <c r="F3669" t="s">
        <v>3622</v>
      </c>
      <c r="G3669" s="3">
        <v>8000000</v>
      </c>
      <c r="H3669" s="3">
        <v>127188</v>
      </c>
      <c r="I3669" s="3">
        <v>127188</v>
      </c>
    </row>
    <row r="3670" spans="1:9" x14ac:dyDescent="0.2">
      <c r="A3670" s="5">
        <v>3705</v>
      </c>
      <c r="B3670" s="7">
        <v>10</v>
      </c>
      <c r="C3670" s="5">
        <v>29</v>
      </c>
      <c r="D3670" s="5">
        <v>2010</v>
      </c>
      <c r="E3670" s="4">
        <v>41039</v>
      </c>
      <c r="F3670" t="s">
        <v>3623</v>
      </c>
      <c r="G3670" s="3">
        <v>8000000</v>
      </c>
      <c r="H3670" s="3">
        <v>109338</v>
      </c>
      <c r="I3670" s="3">
        <v>5314194</v>
      </c>
    </row>
    <row r="3671" spans="1:9" x14ac:dyDescent="0.2">
      <c r="A3671" s="5">
        <v>3706</v>
      </c>
      <c r="B3671" s="7">
        <v>4</v>
      </c>
      <c r="C3671" s="5">
        <v>18</v>
      </c>
      <c r="D3671" s="5">
        <v>2008</v>
      </c>
      <c r="E3671" s="4">
        <v>39968</v>
      </c>
      <c r="F3671" t="s">
        <v>3624</v>
      </c>
      <c r="G3671" s="3">
        <v>8000000</v>
      </c>
      <c r="H3671" s="3">
        <v>109045</v>
      </c>
      <c r="I3671" s="3">
        <v>3270974</v>
      </c>
    </row>
    <row r="3672" spans="1:9" x14ac:dyDescent="0.2">
      <c r="A3672" s="5">
        <v>3707</v>
      </c>
      <c r="B3672" s="7">
        <v>10</v>
      </c>
      <c r="C3672" s="5">
        <v>5</v>
      </c>
      <c r="D3672" s="5">
        <v>2012</v>
      </c>
      <c r="E3672" s="4">
        <v>41039</v>
      </c>
      <c r="F3672" t="s">
        <v>3625</v>
      </c>
      <c r="G3672" s="3">
        <v>8000000</v>
      </c>
      <c r="H3672" s="3">
        <v>100915</v>
      </c>
      <c r="I3672" s="3">
        <v>2721534</v>
      </c>
    </row>
    <row r="3673" spans="1:9" x14ac:dyDescent="0.2">
      <c r="A3673" s="5">
        <v>3708</v>
      </c>
      <c r="B3673" s="7">
        <v>11</v>
      </c>
      <c r="C3673" s="5">
        <v>18</v>
      </c>
      <c r="D3673" s="5">
        <v>2016</v>
      </c>
      <c r="E3673" s="4">
        <v>42897</v>
      </c>
      <c r="F3673" t="s">
        <v>3626</v>
      </c>
      <c r="G3673" s="3">
        <v>8000000</v>
      </c>
      <c r="H3673" s="3">
        <v>82703</v>
      </c>
      <c r="I3673" s="3">
        <v>8370555</v>
      </c>
    </row>
    <row r="3674" spans="1:9" x14ac:dyDescent="0.2">
      <c r="A3674" s="5">
        <v>3709</v>
      </c>
      <c r="B3674" s="7">
        <v>8</v>
      </c>
      <c r="C3674" s="5">
        <v>18</v>
      </c>
      <c r="D3674" s="5">
        <v>2006</v>
      </c>
      <c r="E3674" s="4">
        <v>39241</v>
      </c>
      <c r="F3674" t="s">
        <v>3627</v>
      </c>
      <c r="G3674" s="3">
        <v>8000000</v>
      </c>
      <c r="H3674" s="3">
        <v>54702</v>
      </c>
      <c r="I3674" s="3">
        <v>143782</v>
      </c>
    </row>
    <row r="3675" spans="1:9" x14ac:dyDescent="0.2">
      <c r="A3675" s="5">
        <v>3710</v>
      </c>
      <c r="B3675" s="7">
        <v>5</v>
      </c>
      <c r="C3675" s="5">
        <v>22</v>
      </c>
      <c r="D3675" s="5">
        <v>2015</v>
      </c>
      <c r="E3675" s="4">
        <v>42648</v>
      </c>
      <c r="F3675" t="s">
        <v>3628</v>
      </c>
      <c r="G3675" s="3">
        <v>8000000</v>
      </c>
      <c r="H3675" s="3">
        <v>53086</v>
      </c>
      <c r="I3675" s="3">
        <v>53086</v>
      </c>
    </row>
    <row r="3676" spans="1:9" x14ac:dyDescent="0.2">
      <c r="A3676" s="5">
        <v>3711</v>
      </c>
      <c r="B3676" s="7">
        <v>10</v>
      </c>
      <c r="C3676" s="5">
        <v>14</v>
      </c>
      <c r="D3676" s="5">
        <v>2011</v>
      </c>
      <c r="E3676" s="4">
        <v>40949</v>
      </c>
      <c r="F3676" t="s">
        <v>3629</v>
      </c>
      <c r="G3676" s="3">
        <v>8000000</v>
      </c>
      <c r="H3676" s="3">
        <v>36884</v>
      </c>
      <c r="I3676" s="3">
        <v>3587191</v>
      </c>
    </row>
    <row r="3677" spans="1:9" x14ac:dyDescent="0.2">
      <c r="A3677" s="5">
        <v>3712</v>
      </c>
      <c r="B3677" s="7">
        <v>9</v>
      </c>
      <c r="C3677" s="5">
        <v>23</v>
      </c>
      <c r="D3677" s="5">
        <v>2005</v>
      </c>
      <c r="E3677" s="4">
        <v>39030</v>
      </c>
      <c r="F3677" t="s">
        <v>3630</v>
      </c>
      <c r="G3677" s="3">
        <v>8000000</v>
      </c>
      <c r="H3677" s="3">
        <v>23106</v>
      </c>
      <c r="I3677" s="3">
        <v>446438</v>
      </c>
    </row>
    <row r="3678" spans="1:9" x14ac:dyDescent="0.2">
      <c r="A3678" s="5">
        <v>3713</v>
      </c>
      <c r="B3678" s="7">
        <v>4</v>
      </c>
      <c r="C3678" s="5">
        <v>27</v>
      </c>
      <c r="D3678" s="5">
        <v>2001</v>
      </c>
      <c r="E3678" s="4">
        <v>37684</v>
      </c>
      <c r="F3678" t="s">
        <v>3631</v>
      </c>
      <c r="G3678" s="3">
        <v>8000000</v>
      </c>
      <c r="H3678" s="3">
        <v>19585</v>
      </c>
      <c r="I3678" s="3">
        <v>19585</v>
      </c>
    </row>
    <row r="3679" spans="1:9" x14ac:dyDescent="0.2">
      <c r="A3679" s="5">
        <v>3714</v>
      </c>
      <c r="B3679" s="7">
        <v>9</v>
      </c>
      <c r="C3679" s="5">
        <v>20</v>
      </c>
      <c r="D3679" s="5">
        <v>2013</v>
      </c>
      <c r="E3679" s="4">
        <v>41860</v>
      </c>
      <c r="F3679" t="s">
        <v>3632</v>
      </c>
      <c r="G3679" s="3">
        <v>8000000</v>
      </c>
      <c r="H3679">
        <v>0</v>
      </c>
      <c r="I3679" s="3">
        <v>21970000</v>
      </c>
    </row>
    <row r="3680" spans="1:9" x14ac:dyDescent="0.2">
      <c r="A3680" s="5">
        <v>3715</v>
      </c>
      <c r="B3680" s="7">
        <v>9</v>
      </c>
      <c r="C3680" s="5">
        <v>4</v>
      </c>
      <c r="D3680" s="5">
        <v>2007</v>
      </c>
      <c r="E3680" s="4">
        <v>39181</v>
      </c>
      <c r="F3680" t="s">
        <v>3633</v>
      </c>
      <c r="G3680" s="3">
        <v>8000000</v>
      </c>
      <c r="H3680">
        <v>0</v>
      </c>
      <c r="I3680" s="3">
        <v>414617</v>
      </c>
    </row>
    <row r="3681" spans="1:9" x14ac:dyDescent="0.2">
      <c r="A3681" s="5">
        <v>3716</v>
      </c>
      <c r="B3681" s="7">
        <v>8</v>
      </c>
      <c r="C3681" s="5">
        <v>12</v>
      </c>
      <c r="D3681" s="5">
        <v>2014</v>
      </c>
      <c r="E3681" s="4">
        <v>41981</v>
      </c>
      <c r="F3681" t="s">
        <v>3634</v>
      </c>
      <c r="G3681" s="3">
        <v>8000000</v>
      </c>
      <c r="H3681">
        <v>0</v>
      </c>
      <c r="I3681" s="3">
        <v>44197</v>
      </c>
    </row>
    <row r="3682" spans="1:9" x14ac:dyDescent="0.2">
      <c r="A3682" s="5">
        <v>3717</v>
      </c>
      <c r="B3682" s="7">
        <v>11</v>
      </c>
      <c r="C3682" s="5">
        <v>30</v>
      </c>
      <c r="D3682" s="5">
        <v>2007</v>
      </c>
      <c r="E3682" s="4">
        <v>39975</v>
      </c>
      <c r="F3682" t="s">
        <v>3635</v>
      </c>
      <c r="G3682" s="3">
        <v>8000000</v>
      </c>
      <c r="H3682">
        <v>0</v>
      </c>
      <c r="I3682">
        <v>0</v>
      </c>
    </row>
    <row r="3683" spans="1:9" x14ac:dyDescent="0.2">
      <c r="A3683" s="5">
        <v>3718</v>
      </c>
      <c r="B3683" s="7">
        <v>2</v>
      </c>
      <c r="C3683" s="5">
        <v>24</v>
      </c>
      <c r="D3683" s="5">
        <v>2015</v>
      </c>
      <c r="E3683" s="4">
        <v>42706</v>
      </c>
      <c r="F3683" t="s">
        <v>3636</v>
      </c>
      <c r="G3683" s="3">
        <v>8000000</v>
      </c>
      <c r="H3683">
        <v>0</v>
      </c>
      <c r="I3683">
        <v>0</v>
      </c>
    </row>
    <row r="3684" spans="1:9" x14ac:dyDescent="0.2">
      <c r="A3684" s="5">
        <v>3719</v>
      </c>
      <c r="B3684" s="7">
        <v>12</v>
      </c>
      <c r="C3684" s="5">
        <v>31</v>
      </c>
      <c r="D3684" s="5">
        <v>2009</v>
      </c>
      <c r="E3684" s="4">
        <v>40736</v>
      </c>
      <c r="F3684" t="s">
        <v>3637</v>
      </c>
      <c r="G3684" s="3">
        <v>8000000</v>
      </c>
      <c r="H3684">
        <v>0</v>
      </c>
      <c r="I3684">
        <v>0</v>
      </c>
    </row>
    <row r="3685" spans="1:9" x14ac:dyDescent="0.2">
      <c r="A3685" s="5">
        <v>3720</v>
      </c>
      <c r="B3685" s="7">
        <v>12</v>
      </c>
      <c r="C3685" s="5">
        <v>31</v>
      </c>
      <c r="D3685" s="5">
        <v>2015</v>
      </c>
      <c r="E3685" s="4">
        <v>42928</v>
      </c>
      <c r="F3685" t="s">
        <v>3638</v>
      </c>
      <c r="G3685" s="3">
        <v>8000000</v>
      </c>
      <c r="H3685">
        <v>0</v>
      </c>
      <c r="I3685">
        <v>0</v>
      </c>
    </row>
    <row r="3686" spans="1:9" x14ac:dyDescent="0.2">
      <c r="A3686" s="5">
        <v>3721</v>
      </c>
      <c r="B3686" s="7">
        <v>5</v>
      </c>
      <c r="C3686" s="5">
        <v>6</v>
      </c>
      <c r="D3686" s="5">
        <v>2016</v>
      </c>
      <c r="E3686" s="4">
        <v>42526</v>
      </c>
      <c r="F3686" t="s">
        <v>3639</v>
      </c>
      <c r="G3686" s="3">
        <v>8000000</v>
      </c>
      <c r="H3686">
        <v>0</v>
      </c>
      <c r="I3686">
        <v>0</v>
      </c>
    </row>
    <row r="3687" spans="1:9" x14ac:dyDescent="0.2">
      <c r="A3687" s="5">
        <v>3722</v>
      </c>
      <c r="B3687" s="7">
        <v>1</v>
      </c>
      <c r="C3687" s="5">
        <v>27</v>
      </c>
      <c r="D3687" s="5">
        <v>2006</v>
      </c>
      <c r="E3687" s="4">
        <v>39508</v>
      </c>
      <c r="F3687" t="s">
        <v>3640</v>
      </c>
      <c r="G3687" s="3">
        <v>7900000</v>
      </c>
      <c r="H3687" s="3">
        <v>672243</v>
      </c>
      <c r="I3687" s="3">
        <v>3129471</v>
      </c>
    </row>
    <row r="3688" spans="1:9" x14ac:dyDescent="0.2">
      <c r="A3688" s="5">
        <v>3723</v>
      </c>
      <c r="B3688" s="7">
        <v>7</v>
      </c>
      <c r="C3688" s="5">
        <v>4</v>
      </c>
      <c r="D3688" s="5">
        <v>2003</v>
      </c>
      <c r="E3688" s="4">
        <v>37718</v>
      </c>
      <c r="F3688" t="s">
        <v>3641</v>
      </c>
      <c r="G3688" s="3">
        <v>7800000</v>
      </c>
      <c r="H3688" s="3">
        <v>10130108</v>
      </c>
      <c r="I3688" s="3">
        <v>24021282</v>
      </c>
    </row>
    <row r="3689" spans="1:9" x14ac:dyDescent="0.2">
      <c r="A3689" s="5">
        <v>3724</v>
      </c>
      <c r="B3689" s="7">
        <v>2</v>
      </c>
      <c r="C3689" s="5">
        <v>23</v>
      </c>
      <c r="D3689" s="5">
        <v>1990</v>
      </c>
      <c r="E3689" s="4">
        <v>33544</v>
      </c>
      <c r="F3689" t="s">
        <v>3642</v>
      </c>
      <c r="G3689" s="3">
        <v>7700000</v>
      </c>
      <c r="H3689" s="3">
        <v>882290</v>
      </c>
      <c r="I3689" s="3">
        <v>882290</v>
      </c>
    </row>
    <row r="3690" spans="1:9" x14ac:dyDescent="0.2">
      <c r="A3690" s="5">
        <v>3725</v>
      </c>
      <c r="B3690" s="7">
        <v>4</v>
      </c>
      <c r="C3690" s="5">
        <v>14</v>
      </c>
      <c r="D3690" s="5">
        <v>2015</v>
      </c>
      <c r="E3690" s="4">
        <v>42404</v>
      </c>
      <c r="F3690" t="s">
        <v>3643</v>
      </c>
      <c r="G3690" s="3">
        <v>7700000</v>
      </c>
      <c r="H3690" s="3">
        <v>5336</v>
      </c>
      <c r="I3690" s="3">
        <v>1080428</v>
      </c>
    </row>
    <row r="3691" spans="1:9" x14ac:dyDescent="0.2">
      <c r="A3691" s="5">
        <v>3726</v>
      </c>
      <c r="B3691" s="7">
        <v>12</v>
      </c>
      <c r="C3691" s="5">
        <v>13</v>
      </c>
      <c r="D3691" s="5">
        <v>1989</v>
      </c>
      <c r="E3691" s="4">
        <v>32885</v>
      </c>
      <c r="F3691" t="s">
        <v>3644</v>
      </c>
      <c r="G3691" s="3">
        <v>7500000</v>
      </c>
      <c r="H3691" s="3">
        <v>106593296</v>
      </c>
      <c r="I3691" s="3">
        <v>106593296</v>
      </c>
    </row>
    <row r="3692" spans="1:9" x14ac:dyDescent="0.2">
      <c r="A3692" s="5">
        <v>3727</v>
      </c>
      <c r="B3692" s="7">
        <v>9</v>
      </c>
      <c r="C3692" s="5">
        <v>26</v>
      </c>
      <c r="D3692" s="5">
        <v>1997</v>
      </c>
      <c r="E3692" s="4">
        <v>36200</v>
      </c>
      <c r="F3692" t="s">
        <v>3645</v>
      </c>
      <c r="G3692" s="3">
        <v>7500000</v>
      </c>
      <c r="H3692" s="3">
        <v>43492389</v>
      </c>
      <c r="I3692" s="3">
        <v>43492389</v>
      </c>
    </row>
    <row r="3693" spans="1:9" x14ac:dyDescent="0.2">
      <c r="A3693" s="5">
        <v>3728</v>
      </c>
      <c r="B3693" s="7">
        <v>2</v>
      </c>
      <c r="C3693" s="5">
        <v>23</v>
      </c>
      <c r="D3693" s="5">
        <v>1996</v>
      </c>
      <c r="E3693" s="4">
        <v>35736</v>
      </c>
      <c r="F3693" t="s">
        <v>3646</v>
      </c>
      <c r="G3693" s="3">
        <v>7500000</v>
      </c>
      <c r="H3693" s="3">
        <v>32281907</v>
      </c>
      <c r="I3693" s="3">
        <v>36238752</v>
      </c>
    </row>
    <row r="3694" spans="1:9" x14ac:dyDescent="0.2">
      <c r="A3694" s="5">
        <v>3729</v>
      </c>
      <c r="B3694" s="7">
        <v>3</v>
      </c>
      <c r="C3694" s="5">
        <v>17</v>
      </c>
      <c r="D3694" s="5">
        <v>2006</v>
      </c>
      <c r="E3694" s="4">
        <v>39205</v>
      </c>
      <c r="F3694" t="s">
        <v>3647</v>
      </c>
      <c r="G3694" s="3">
        <v>7500000</v>
      </c>
      <c r="H3694" s="3">
        <v>24793509</v>
      </c>
      <c r="I3694" s="3">
        <v>40016662</v>
      </c>
    </row>
    <row r="3695" spans="1:9" x14ac:dyDescent="0.2">
      <c r="A3695" s="5">
        <v>3730</v>
      </c>
      <c r="B3695" s="7">
        <v>6</v>
      </c>
      <c r="C3695" s="5">
        <v>8</v>
      </c>
      <c r="D3695" s="5">
        <v>2007</v>
      </c>
      <c r="E3695" s="4">
        <v>39300</v>
      </c>
      <c r="F3695" t="s">
        <v>3648</v>
      </c>
      <c r="G3695" s="3">
        <v>7500000</v>
      </c>
      <c r="H3695" s="3">
        <v>17544812</v>
      </c>
      <c r="I3695" s="3">
        <v>33606409</v>
      </c>
    </row>
    <row r="3696" spans="1:9" x14ac:dyDescent="0.2">
      <c r="A3696" s="5">
        <v>3731</v>
      </c>
      <c r="B3696" s="7">
        <v>10</v>
      </c>
      <c r="C3696" s="5">
        <v>9</v>
      </c>
      <c r="D3696" s="5">
        <v>2009</v>
      </c>
      <c r="E3696" s="4">
        <v>40066</v>
      </c>
      <c r="F3696" t="s">
        <v>3649</v>
      </c>
      <c r="G3696" s="3">
        <v>7500000</v>
      </c>
      <c r="H3696" s="3">
        <v>12574914</v>
      </c>
      <c r="I3696" s="3">
        <v>29652736</v>
      </c>
    </row>
    <row r="3697" spans="1:9" x14ac:dyDescent="0.2">
      <c r="A3697" s="5">
        <v>3732</v>
      </c>
      <c r="B3697" s="7">
        <v>9</v>
      </c>
      <c r="C3697" s="5">
        <v>4</v>
      </c>
      <c r="D3697" s="5">
        <v>2009</v>
      </c>
      <c r="E3697" s="4">
        <v>39912</v>
      </c>
      <c r="F3697" t="s">
        <v>3650</v>
      </c>
      <c r="G3697" s="3">
        <v>7500000</v>
      </c>
      <c r="H3697" s="3">
        <v>10823158</v>
      </c>
      <c r="I3697" s="3">
        <v>10849158</v>
      </c>
    </row>
    <row r="3698" spans="1:9" x14ac:dyDescent="0.2">
      <c r="A3698" s="5">
        <v>3733</v>
      </c>
      <c r="B3698" s="7">
        <v>12</v>
      </c>
      <c r="C3698" s="5">
        <v>20</v>
      </c>
      <c r="D3698" s="5">
        <v>2002</v>
      </c>
      <c r="E3698" s="4">
        <v>37845</v>
      </c>
      <c r="F3698" t="s">
        <v>3651</v>
      </c>
      <c r="G3698" s="3">
        <v>7500000</v>
      </c>
      <c r="H3698" s="3">
        <v>10465659</v>
      </c>
      <c r="I3698" s="3">
        <v>11843260</v>
      </c>
    </row>
    <row r="3699" spans="1:9" x14ac:dyDescent="0.2">
      <c r="A3699" s="5">
        <v>3734</v>
      </c>
      <c r="B3699" s="7">
        <v>10</v>
      </c>
      <c r="C3699" s="5">
        <v>21</v>
      </c>
      <c r="D3699" s="5">
        <v>2005</v>
      </c>
      <c r="E3699" s="4">
        <v>38970</v>
      </c>
      <c r="F3699" t="s">
        <v>3652</v>
      </c>
      <c r="G3699" s="3">
        <v>7500000</v>
      </c>
      <c r="H3699" s="3">
        <v>10284523</v>
      </c>
      <c r="I3699" s="3">
        <v>11758418</v>
      </c>
    </row>
    <row r="3700" spans="1:9" x14ac:dyDescent="0.2">
      <c r="A3700" s="5">
        <v>3735</v>
      </c>
      <c r="B3700" s="7">
        <v>3</v>
      </c>
      <c r="C3700" s="5">
        <v>9</v>
      </c>
      <c r="D3700" s="5">
        <v>1984</v>
      </c>
      <c r="E3700" s="4">
        <v>30928</v>
      </c>
      <c r="F3700" t="s">
        <v>3653</v>
      </c>
      <c r="G3700" s="3">
        <v>7500000</v>
      </c>
      <c r="H3700" s="3">
        <v>5142858</v>
      </c>
      <c r="I3700" s="3">
        <v>5142858</v>
      </c>
    </row>
    <row r="3701" spans="1:9" x14ac:dyDescent="0.2">
      <c r="A3701" s="5">
        <v>3736</v>
      </c>
      <c r="B3701" s="7">
        <v>3</v>
      </c>
      <c r="C3701" s="5">
        <v>8</v>
      </c>
      <c r="D3701" s="5">
        <v>2002</v>
      </c>
      <c r="E3701" s="4">
        <v>37471</v>
      </c>
      <c r="F3701" t="s">
        <v>3654</v>
      </c>
      <c r="G3701" s="3">
        <v>7500000</v>
      </c>
      <c r="H3701" s="3">
        <v>4239767</v>
      </c>
      <c r="I3701" s="3">
        <v>4239767</v>
      </c>
    </row>
    <row r="3702" spans="1:9" x14ac:dyDescent="0.2">
      <c r="A3702" s="5">
        <v>3738</v>
      </c>
      <c r="B3702" s="7">
        <v>2</v>
      </c>
      <c r="C3702" s="5">
        <v>22</v>
      </c>
      <c r="D3702" s="5">
        <v>2008</v>
      </c>
      <c r="E3702" s="4">
        <v>40088</v>
      </c>
      <c r="F3702" t="s">
        <v>3655</v>
      </c>
      <c r="G3702" s="3">
        <v>7500000</v>
      </c>
      <c r="H3702" s="3">
        <v>4151836</v>
      </c>
      <c r="I3702" s="3">
        <v>4151836</v>
      </c>
    </row>
    <row r="3703" spans="1:9" x14ac:dyDescent="0.2">
      <c r="A3703" s="5">
        <v>3739</v>
      </c>
      <c r="B3703" s="7">
        <v>11</v>
      </c>
      <c r="C3703" s="5">
        <v>24</v>
      </c>
      <c r="D3703" s="5">
        <v>2004</v>
      </c>
      <c r="E3703" s="4">
        <v>38697</v>
      </c>
      <c r="F3703" t="s">
        <v>3656</v>
      </c>
      <c r="G3703" s="3">
        <v>7500000</v>
      </c>
      <c r="H3703" s="3">
        <v>3347647</v>
      </c>
      <c r="I3703" s="3">
        <v>3347647</v>
      </c>
    </row>
    <row r="3704" spans="1:9" x14ac:dyDescent="0.2">
      <c r="A3704" s="5">
        <v>3740</v>
      </c>
      <c r="B3704" s="7">
        <v>12</v>
      </c>
      <c r="C3704" s="5">
        <v>21</v>
      </c>
      <c r="D3704" s="5">
        <v>2011</v>
      </c>
      <c r="E3704" s="4">
        <v>41164</v>
      </c>
      <c r="F3704" t="s">
        <v>3657</v>
      </c>
      <c r="G3704" s="3">
        <v>7500000</v>
      </c>
      <c r="H3704" s="3">
        <v>3014696</v>
      </c>
      <c r="I3704" s="3">
        <v>8539003</v>
      </c>
    </row>
    <row r="3705" spans="1:9" x14ac:dyDescent="0.2">
      <c r="A3705" s="5">
        <v>3741</v>
      </c>
      <c r="B3705" s="7">
        <v>6</v>
      </c>
      <c r="C3705" s="5">
        <v>24</v>
      </c>
      <c r="D3705" s="5">
        <v>2016</v>
      </c>
      <c r="E3705" s="4">
        <v>43075</v>
      </c>
      <c r="F3705" t="s">
        <v>3658</v>
      </c>
      <c r="G3705" s="3">
        <v>7500000</v>
      </c>
      <c r="H3705" s="3">
        <v>1333124</v>
      </c>
      <c r="I3705" s="3">
        <v>3559803</v>
      </c>
    </row>
    <row r="3706" spans="1:9" x14ac:dyDescent="0.2">
      <c r="A3706" s="5">
        <v>3742</v>
      </c>
      <c r="B3706" s="7">
        <v>7</v>
      </c>
      <c r="C3706" s="5">
        <v>24</v>
      </c>
      <c r="D3706" s="5">
        <v>2003</v>
      </c>
      <c r="E3706" s="4">
        <v>38328</v>
      </c>
      <c r="F3706" t="s">
        <v>3659</v>
      </c>
      <c r="G3706" s="3">
        <v>7500000</v>
      </c>
      <c r="H3706" s="3">
        <v>533344</v>
      </c>
      <c r="I3706" s="3">
        <v>555335</v>
      </c>
    </row>
    <row r="3707" spans="1:9" x14ac:dyDescent="0.2">
      <c r="A3707" s="5">
        <v>3743</v>
      </c>
      <c r="B3707" s="7">
        <v>9</v>
      </c>
      <c r="C3707" s="5">
        <v>13</v>
      </c>
      <c r="D3707" s="5">
        <v>2002</v>
      </c>
      <c r="E3707" s="4">
        <v>37630</v>
      </c>
      <c r="F3707" t="s">
        <v>3660</v>
      </c>
      <c r="G3707" s="3">
        <v>7500000</v>
      </c>
      <c r="H3707" s="3">
        <v>206400</v>
      </c>
      <c r="I3707" s="3">
        <v>206400</v>
      </c>
    </row>
    <row r="3708" spans="1:9" x14ac:dyDescent="0.2">
      <c r="A3708" s="5">
        <v>3744</v>
      </c>
      <c r="B3708" s="7">
        <v>8</v>
      </c>
      <c r="C3708" s="5">
        <v>6</v>
      </c>
      <c r="D3708" s="5">
        <v>2004</v>
      </c>
      <c r="E3708" s="4">
        <v>38146</v>
      </c>
      <c r="F3708" t="s">
        <v>3661</v>
      </c>
      <c r="G3708" s="3">
        <v>7500000</v>
      </c>
      <c r="H3708" s="3">
        <v>197148</v>
      </c>
      <c r="I3708" s="3">
        <v>1788324</v>
      </c>
    </row>
    <row r="3709" spans="1:9" x14ac:dyDescent="0.2">
      <c r="A3709" s="5">
        <v>3745</v>
      </c>
      <c r="B3709" s="7">
        <v>12</v>
      </c>
      <c r="C3709" s="5">
        <v>31</v>
      </c>
      <c r="D3709" s="5">
        <v>2001</v>
      </c>
      <c r="E3709" s="4">
        <v>37814</v>
      </c>
      <c r="F3709" t="s">
        <v>3662</v>
      </c>
      <c r="G3709" s="3">
        <v>7500000</v>
      </c>
      <c r="H3709">
        <v>0</v>
      </c>
      <c r="I3709" s="3">
        <v>10834406</v>
      </c>
    </row>
    <row r="3710" spans="1:9" x14ac:dyDescent="0.2">
      <c r="A3710" s="5">
        <v>3746</v>
      </c>
      <c r="B3710" s="7">
        <v>1</v>
      </c>
      <c r="C3710" s="5">
        <v>9</v>
      </c>
      <c r="D3710" s="5">
        <v>2015</v>
      </c>
      <c r="E3710" s="4">
        <v>42248</v>
      </c>
      <c r="F3710" t="s">
        <v>3663</v>
      </c>
      <c r="G3710" s="3">
        <v>7500000</v>
      </c>
      <c r="H3710">
        <v>0</v>
      </c>
      <c r="I3710" s="3">
        <v>32572</v>
      </c>
    </row>
    <row r="3711" spans="1:9" x14ac:dyDescent="0.2">
      <c r="A3711" s="5">
        <v>3747</v>
      </c>
      <c r="B3711" s="7">
        <v>2</v>
      </c>
      <c r="C3711" s="5">
        <v>24</v>
      </c>
      <c r="D3711" s="5">
        <v>2015</v>
      </c>
      <c r="E3711" s="4">
        <v>42706</v>
      </c>
      <c r="F3711" t="s">
        <v>3664</v>
      </c>
      <c r="G3711" s="3">
        <v>7500000</v>
      </c>
      <c r="H3711">
        <v>0</v>
      </c>
      <c r="I3711" s="3">
        <v>13524</v>
      </c>
    </row>
    <row r="3712" spans="1:9" x14ac:dyDescent="0.2">
      <c r="A3712" s="5">
        <v>3748</v>
      </c>
      <c r="B3712" s="7">
        <v>5</v>
      </c>
      <c r="C3712" s="5">
        <v>15</v>
      </c>
      <c r="D3712" s="5">
        <v>2015</v>
      </c>
      <c r="E3712" s="4">
        <v>42434</v>
      </c>
      <c r="F3712" t="s">
        <v>3665</v>
      </c>
      <c r="G3712" s="3">
        <v>7500000</v>
      </c>
      <c r="H3712">
        <v>0</v>
      </c>
      <c r="I3712">
        <v>0</v>
      </c>
    </row>
    <row r="3713" spans="1:9" x14ac:dyDescent="0.2">
      <c r="A3713" s="5">
        <v>3749</v>
      </c>
      <c r="B3713" s="7">
        <v>1</v>
      </c>
      <c r="C3713" s="5">
        <v>13</v>
      </c>
      <c r="D3713" s="5">
        <v>2017</v>
      </c>
      <c r="E3713" s="4">
        <v>43101</v>
      </c>
      <c r="F3713" t="s">
        <v>3666</v>
      </c>
      <c r="G3713" s="3">
        <v>7400000</v>
      </c>
      <c r="H3713" s="3">
        <v>22395806</v>
      </c>
      <c r="I3713" s="3">
        <v>25863405</v>
      </c>
    </row>
    <row r="3714" spans="1:9" x14ac:dyDescent="0.2">
      <c r="A3714" s="5">
        <v>3750</v>
      </c>
      <c r="B3714" s="7">
        <v>4</v>
      </c>
      <c r="C3714" s="5">
        <v>27</v>
      </c>
      <c r="D3714" s="5">
        <v>2007</v>
      </c>
      <c r="E3714" s="4">
        <v>39876</v>
      </c>
      <c r="F3714" t="s">
        <v>3667</v>
      </c>
      <c r="G3714" s="3">
        <v>7400000</v>
      </c>
      <c r="H3714" s="3">
        <v>872643</v>
      </c>
      <c r="I3714" s="3">
        <v>9443864</v>
      </c>
    </row>
    <row r="3715" spans="1:9" x14ac:dyDescent="0.2">
      <c r="A3715" s="5">
        <v>3751</v>
      </c>
      <c r="B3715" s="7">
        <v>5</v>
      </c>
      <c r="C3715" s="5">
        <v>6</v>
      </c>
      <c r="D3715" s="5">
        <v>2005</v>
      </c>
      <c r="E3715" s="4">
        <v>38508</v>
      </c>
      <c r="F3715" t="s">
        <v>3387</v>
      </c>
      <c r="G3715" s="3">
        <v>7303082</v>
      </c>
      <c r="H3715" s="3">
        <v>55334418</v>
      </c>
      <c r="I3715" s="3">
        <v>101173038</v>
      </c>
    </row>
    <row r="3716" spans="1:9" x14ac:dyDescent="0.2">
      <c r="A3716" s="5">
        <v>3752</v>
      </c>
      <c r="B3716" s="7">
        <v>12</v>
      </c>
      <c r="C3716" s="5">
        <v>25</v>
      </c>
      <c r="D3716" s="5">
        <v>2007</v>
      </c>
      <c r="E3716" s="4">
        <v>39825</v>
      </c>
      <c r="F3716" t="s">
        <v>3668</v>
      </c>
      <c r="G3716" s="3">
        <v>7300000</v>
      </c>
      <c r="H3716" s="3">
        <v>4443403</v>
      </c>
      <c r="I3716" s="3">
        <v>25397460</v>
      </c>
    </row>
    <row r="3717" spans="1:9" x14ac:dyDescent="0.2">
      <c r="A3717" s="5">
        <v>3753</v>
      </c>
      <c r="B3717" s="7">
        <v>4</v>
      </c>
      <c r="C3717" s="5">
        <v>30</v>
      </c>
      <c r="D3717" s="5">
        <v>2010</v>
      </c>
      <c r="E3717" s="4">
        <v>41064</v>
      </c>
      <c r="F3717" t="s">
        <v>3669</v>
      </c>
      <c r="G3717" s="3">
        <v>7300000</v>
      </c>
      <c r="H3717" s="3">
        <v>1818681</v>
      </c>
      <c r="I3717" s="3">
        <v>12023606</v>
      </c>
    </row>
    <row r="3718" spans="1:9" x14ac:dyDescent="0.2">
      <c r="A3718" s="5">
        <v>3754</v>
      </c>
      <c r="B3718" s="7">
        <v>5</v>
      </c>
      <c r="C3718" s="5">
        <v>27</v>
      </c>
      <c r="D3718" s="5">
        <v>2011</v>
      </c>
      <c r="E3718" s="4">
        <v>41338</v>
      </c>
      <c r="F3718" t="s">
        <v>3670</v>
      </c>
      <c r="G3718" s="3">
        <v>7250000</v>
      </c>
      <c r="H3718">
        <v>0</v>
      </c>
      <c r="I3718" s="3">
        <v>35122948</v>
      </c>
    </row>
    <row r="3719" spans="1:9" x14ac:dyDescent="0.2">
      <c r="A3719" s="5">
        <v>3755</v>
      </c>
      <c r="B3719" s="7">
        <v>12</v>
      </c>
      <c r="C3719" s="5">
        <v>17</v>
      </c>
      <c r="D3719" s="5">
        <v>1971</v>
      </c>
      <c r="E3719" s="4">
        <v>26431</v>
      </c>
      <c r="F3719" t="s">
        <v>3671</v>
      </c>
      <c r="G3719" s="3">
        <v>7200000</v>
      </c>
      <c r="H3719" s="3">
        <v>43800000</v>
      </c>
      <c r="I3719" s="3">
        <v>116000000</v>
      </c>
    </row>
    <row r="3720" spans="1:9" x14ac:dyDescent="0.2">
      <c r="A3720" s="5">
        <v>3756</v>
      </c>
      <c r="B3720" s="7">
        <v>10</v>
      </c>
      <c r="C3720" s="5">
        <v>15</v>
      </c>
      <c r="D3720" s="5">
        <v>1999</v>
      </c>
      <c r="E3720" s="4">
        <v>36595</v>
      </c>
      <c r="F3720" t="s">
        <v>3672</v>
      </c>
      <c r="G3720" s="3">
        <v>7200000</v>
      </c>
      <c r="H3720" s="3">
        <v>12610552</v>
      </c>
      <c r="I3720" s="3">
        <v>12678312</v>
      </c>
    </row>
    <row r="3721" spans="1:9" x14ac:dyDescent="0.2">
      <c r="A3721" s="5">
        <v>3757</v>
      </c>
      <c r="B3721" s="7">
        <v>9</v>
      </c>
      <c r="C3721" s="5">
        <v>16</v>
      </c>
      <c r="D3721" s="5">
        <v>2011</v>
      </c>
      <c r="E3721" s="4">
        <v>41008</v>
      </c>
      <c r="F3721">
        <v>3</v>
      </c>
      <c r="G3721" s="3">
        <v>7200000</v>
      </c>
      <c r="H3721" s="3">
        <v>59774</v>
      </c>
      <c r="I3721" s="3">
        <v>295492</v>
      </c>
    </row>
    <row r="3722" spans="1:9" x14ac:dyDescent="0.2">
      <c r="A3722" s="5">
        <v>3758</v>
      </c>
      <c r="B3722" s="7">
        <v>12</v>
      </c>
      <c r="C3722" s="5">
        <v>5</v>
      </c>
      <c r="D3722" s="5">
        <v>2007</v>
      </c>
      <c r="E3722" s="4">
        <v>39214</v>
      </c>
      <c r="F3722" t="s">
        <v>3673</v>
      </c>
      <c r="G3722" s="3">
        <v>7000000</v>
      </c>
      <c r="H3722" s="3">
        <v>143495265</v>
      </c>
      <c r="I3722" s="3">
        <v>231450102</v>
      </c>
    </row>
    <row r="3723" spans="1:9" x14ac:dyDescent="0.2">
      <c r="A3723" s="5">
        <v>3759</v>
      </c>
      <c r="B3723" s="7">
        <v>3</v>
      </c>
      <c r="C3723" s="5">
        <v>15</v>
      </c>
      <c r="D3723" s="5">
        <v>1972</v>
      </c>
      <c r="E3723" s="4">
        <v>26726</v>
      </c>
      <c r="F3723" t="s">
        <v>3674</v>
      </c>
      <c r="G3723" s="3">
        <v>7000000</v>
      </c>
      <c r="H3723" s="3">
        <v>134966411</v>
      </c>
      <c r="I3723" s="3">
        <v>268500000</v>
      </c>
    </row>
    <row r="3724" spans="1:9" x14ac:dyDescent="0.2">
      <c r="A3724" s="5">
        <v>3760</v>
      </c>
      <c r="B3724" s="7">
        <v>6</v>
      </c>
      <c r="C3724" s="5">
        <v>29</v>
      </c>
      <c r="D3724" s="5">
        <v>2012</v>
      </c>
      <c r="E3724" s="4">
        <v>41765</v>
      </c>
      <c r="F3724" t="s">
        <v>3675</v>
      </c>
      <c r="G3724" s="3">
        <v>7000000</v>
      </c>
      <c r="H3724" s="3">
        <v>113721571</v>
      </c>
      <c r="I3724" s="3">
        <v>170549753</v>
      </c>
    </row>
    <row r="3725" spans="1:9" x14ac:dyDescent="0.2">
      <c r="A3725" s="5">
        <v>3761</v>
      </c>
      <c r="B3725" s="7">
        <v>4</v>
      </c>
      <c r="C3725" s="5">
        <v>15</v>
      </c>
      <c r="D3725" s="5">
        <v>1983</v>
      </c>
      <c r="E3725" s="4">
        <v>30745</v>
      </c>
      <c r="F3725" t="s">
        <v>3676</v>
      </c>
      <c r="G3725" s="3">
        <v>7000000</v>
      </c>
      <c r="H3725" s="3">
        <v>90463574</v>
      </c>
      <c r="I3725" s="3">
        <v>201463574</v>
      </c>
    </row>
    <row r="3726" spans="1:9" x14ac:dyDescent="0.2">
      <c r="A3726" s="5">
        <v>3762</v>
      </c>
      <c r="B3726" s="7">
        <v>11</v>
      </c>
      <c r="C3726" s="5">
        <v>12</v>
      </c>
      <c r="D3726" s="5">
        <v>1993</v>
      </c>
      <c r="E3726" s="4">
        <v>34314</v>
      </c>
      <c r="F3726" t="s">
        <v>3677</v>
      </c>
      <c r="G3726" s="3">
        <v>7000000</v>
      </c>
      <c r="H3726" s="3">
        <v>40157856</v>
      </c>
      <c r="I3726" s="3">
        <v>40157856</v>
      </c>
    </row>
    <row r="3727" spans="1:9" x14ac:dyDescent="0.2">
      <c r="A3727" s="5">
        <v>3763</v>
      </c>
      <c r="B3727" s="7">
        <v>5</v>
      </c>
      <c r="C3727" s="5">
        <v>6</v>
      </c>
      <c r="D3727" s="5">
        <v>2011</v>
      </c>
      <c r="E3727" s="4">
        <v>40699</v>
      </c>
      <c r="F3727" t="s">
        <v>3678</v>
      </c>
      <c r="G3727" s="3">
        <v>7000000</v>
      </c>
      <c r="H3727" s="3">
        <v>37295394</v>
      </c>
      <c r="I3727" s="3">
        <v>38158601</v>
      </c>
    </row>
    <row r="3728" spans="1:9" x14ac:dyDescent="0.2">
      <c r="A3728" s="5">
        <v>3764</v>
      </c>
      <c r="B3728" s="7">
        <v>6</v>
      </c>
      <c r="C3728" s="5">
        <v>27</v>
      </c>
      <c r="D3728" s="5">
        <v>1973</v>
      </c>
      <c r="E3728" s="4">
        <v>27459</v>
      </c>
      <c r="F3728" t="s">
        <v>3679</v>
      </c>
      <c r="G3728" s="3">
        <v>7000000</v>
      </c>
      <c r="H3728" s="3">
        <v>35400000</v>
      </c>
      <c r="I3728" s="3">
        <v>161800000</v>
      </c>
    </row>
    <row r="3729" spans="1:9" x14ac:dyDescent="0.2">
      <c r="A3729" s="5">
        <v>3765</v>
      </c>
      <c r="B3729" s="7">
        <v>1</v>
      </c>
      <c r="C3729" s="5">
        <v>12</v>
      </c>
      <c r="D3729" s="5">
        <v>2000</v>
      </c>
      <c r="E3729" s="4">
        <v>36861</v>
      </c>
      <c r="F3729" t="s">
        <v>3680</v>
      </c>
      <c r="G3729" s="3">
        <v>7000000</v>
      </c>
      <c r="H3729" s="3">
        <v>34099640</v>
      </c>
      <c r="I3729" s="3">
        <v>35795319</v>
      </c>
    </row>
    <row r="3730" spans="1:9" x14ac:dyDescent="0.2">
      <c r="A3730" s="5">
        <v>3766</v>
      </c>
      <c r="B3730" s="7">
        <v>1</v>
      </c>
      <c r="C3730" s="5">
        <v>24</v>
      </c>
      <c r="D3730" s="5">
        <v>2003</v>
      </c>
      <c r="E3730" s="4">
        <v>38322</v>
      </c>
      <c r="F3730" t="s">
        <v>3681</v>
      </c>
      <c r="G3730" s="3">
        <v>7000000</v>
      </c>
      <c r="H3730" s="3">
        <v>32539681</v>
      </c>
      <c r="I3730" s="3">
        <v>47289758</v>
      </c>
    </row>
    <row r="3731" spans="1:9" x14ac:dyDescent="0.2">
      <c r="A3731" s="5">
        <v>3767</v>
      </c>
      <c r="B3731" s="7">
        <v>2</v>
      </c>
      <c r="C3731" s="5">
        <v>14</v>
      </c>
      <c r="D3731" s="5">
        <v>2008</v>
      </c>
      <c r="E3731" s="4">
        <v>39846</v>
      </c>
      <c r="F3731" t="s">
        <v>3682</v>
      </c>
      <c r="G3731" s="3">
        <v>7000000</v>
      </c>
      <c r="H3731" s="3">
        <v>32241649</v>
      </c>
      <c r="I3731" s="3">
        <v>55617866</v>
      </c>
    </row>
    <row r="3732" spans="1:9" x14ac:dyDescent="0.2">
      <c r="A3732" s="5">
        <v>3768</v>
      </c>
      <c r="B3732" s="7">
        <v>10</v>
      </c>
      <c r="C3732" s="5">
        <v>7</v>
      </c>
      <c r="D3732" s="5">
        <v>2005</v>
      </c>
      <c r="E3732" s="4">
        <v>38543</v>
      </c>
      <c r="F3732" t="s">
        <v>3683</v>
      </c>
      <c r="G3732" s="3">
        <v>7000000</v>
      </c>
      <c r="H3732" s="3">
        <v>31501218</v>
      </c>
      <c r="I3732" s="3">
        <v>56586901</v>
      </c>
    </row>
    <row r="3733" spans="1:9" x14ac:dyDescent="0.2">
      <c r="A3733" s="5">
        <v>3769</v>
      </c>
      <c r="B3733" s="7">
        <v>9</v>
      </c>
      <c r="C3733" s="5">
        <v>30</v>
      </c>
      <c r="D3733" s="5">
        <v>2005</v>
      </c>
      <c r="E3733" s="4">
        <v>39242</v>
      </c>
      <c r="F3733" t="s">
        <v>3684</v>
      </c>
      <c r="G3733" s="3">
        <v>7000000</v>
      </c>
      <c r="H3733" s="3">
        <v>28750530</v>
      </c>
      <c r="I3733" s="3">
        <v>49924079</v>
      </c>
    </row>
    <row r="3734" spans="1:9" x14ac:dyDescent="0.2">
      <c r="A3734" s="5">
        <v>3770</v>
      </c>
      <c r="B3734" s="7">
        <v>3</v>
      </c>
      <c r="C3734" s="5">
        <v>29</v>
      </c>
      <c r="D3734" s="5">
        <v>1974</v>
      </c>
      <c r="E3734" s="4">
        <v>27883</v>
      </c>
      <c r="F3734" t="s">
        <v>60</v>
      </c>
      <c r="G3734" s="3">
        <v>7000000</v>
      </c>
      <c r="H3734" s="3">
        <v>26533200</v>
      </c>
      <c r="I3734" s="3">
        <v>26533200</v>
      </c>
    </row>
    <row r="3735" spans="1:9" x14ac:dyDescent="0.2">
      <c r="A3735" s="5">
        <v>3771</v>
      </c>
      <c r="B3735" s="7">
        <v>8</v>
      </c>
      <c r="C3735" s="5">
        <v>4</v>
      </c>
      <c r="D3735" s="5">
        <v>2006</v>
      </c>
      <c r="E3735" s="4">
        <v>38815</v>
      </c>
      <c r="F3735" t="s">
        <v>3685</v>
      </c>
      <c r="G3735" s="3">
        <v>7000000</v>
      </c>
      <c r="H3735" s="3">
        <v>26024456</v>
      </c>
      <c r="I3735" s="3">
        <v>57051053</v>
      </c>
    </row>
    <row r="3736" spans="1:9" x14ac:dyDescent="0.2">
      <c r="A3736" s="5">
        <v>3772</v>
      </c>
      <c r="B3736" s="7">
        <v>8</v>
      </c>
      <c r="C3736" s="5">
        <v>25</v>
      </c>
      <c r="D3736" s="5">
        <v>1995</v>
      </c>
      <c r="E3736" s="4">
        <v>35438</v>
      </c>
      <c r="F3736" t="s">
        <v>3686</v>
      </c>
      <c r="G3736" s="3">
        <v>7000000</v>
      </c>
      <c r="H3736" s="3">
        <v>25532388</v>
      </c>
      <c r="I3736" s="3">
        <v>25532388</v>
      </c>
    </row>
    <row r="3737" spans="1:9" x14ac:dyDescent="0.2">
      <c r="A3737" s="5">
        <v>3773</v>
      </c>
      <c r="B3737" s="7">
        <v>1</v>
      </c>
      <c r="C3737" s="5">
        <v>1</v>
      </c>
      <c r="D3737" s="5">
        <v>1976</v>
      </c>
      <c r="E3737" s="4">
        <v>27760</v>
      </c>
      <c r="F3737" t="s">
        <v>3687</v>
      </c>
      <c r="G3737" s="3">
        <v>7000000</v>
      </c>
      <c r="H3737" s="3">
        <v>25000000</v>
      </c>
      <c r="I3737" s="3">
        <v>25000000</v>
      </c>
    </row>
    <row r="3738" spans="1:9" x14ac:dyDescent="0.2">
      <c r="A3738" s="5">
        <v>3774</v>
      </c>
      <c r="B3738" s="7">
        <v>3</v>
      </c>
      <c r="C3738" s="5">
        <v>8</v>
      </c>
      <c r="D3738" s="5">
        <v>1996</v>
      </c>
      <c r="E3738" s="4">
        <v>35280</v>
      </c>
      <c r="F3738" t="s">
        <v>3688</v>
      </c>
      <c r="G3738" s="3">
        <v>7000000</v>
      </c>
      <c r="H3738" s="3">
        <v>24567751</v>
      </c>
      <c r="I3738" s="3">
        <v>51204567</v>
      </c>
    </row>
    <row r="3739" spans="1:9" x14ac:dyDescent="0.2">
      <c r="A3739" s="5">
        <v>3775</v>
      </c>
      <c r="B3739" s="7">
        <v>4</v>
      </c>
      <c r="C3739" s="5">
        <v>11</v>
      </c>
      <c r="D3739" s="5">
        <v>2001</v>
      </c>
      <c r="E3739" s="4">
        <v>37199</v>
      </c>
      <c r="F3739" t="s">
        <v>3689</v>
      </c>
      <c r="G3739" s="3">
        <v>7000000</v>
      </c>
      <c r="H3739" s="3">
        <v>23247539</v>
      </c>
      <c r="I3739" s="3">
        <v>23393939</v>
      </c>
    </row>
    <row r="3740" spans="1:9" x14ac:dyDescent="0.2">
      <c r="A3740" s="5">
        <v>3776</v>
      </c>
      <c r="B3740" s="7">
        <v>12</v>
      </c>
      <c r="C3740" s="5">
        <v>20</v>
      </c>
      <c r="D3740" s="5">
        <v>1974</v>
      </c>
      <c r="E3740" s="4">
        <v>27618</v>
      </c>
      <c r="F3740" t="s">
        <v>3690</v>
      </c>
      <c r="G3740" s="3">
        <v>7000000</v>
      </c>
      <c r="H3740" s="3">
        <v>21000000</v>
      </c>
      <c r="I3740" s="3">
        <v>97600000</v>
      </c>
    </row>
    <row r="3741" spans="1:9" x14ac:dyDescent="0.2">
      <c r="A3741" s="5">
        <v>3777</v>
      </c>
      <c r="B3741" s="7">
        <v>2</v>
      </c>
      <c r="C3741" s="5">
        <v>12</v>
      </c>
      <c r="D3741" s="5">
        <v>1988</v>
      </c>
      <c r="E3741" s="4">
        <v>32479</v>
      </c>
      <c r="F3741" t="s">
        <v>3691</v>
      </c>
      <c r="G3741" s="3">
        <v>7000000</v>
      </c>
      <c r="H3741" s="3">
        <v>20257000</v>
      </c>
      <c r="I3741" s="3">
        <v>20257000</v>
      </c>
    </row>
    <row r="3742" spans="1:9" x14ac:dyDescent="0.2">
      <c r="A3742" s="5">
        <v>3778</v>
      </c>
      <c r="B3742" s="7">
        <v>5</v>
      </c>
      <c r="C3742" s="5">
        <v>5</v>
      </c>
      <c r="D3742" s="5">
        <v>2000</v>
      </c>
      <c r="E3742" s="4">
        <v>36651</v>
      </c>
      <c r="F3742" t="s">
        <v>3692</v>
      </c>
      <c r="G3742" s="3">
        <v>7000000</v>
      </c>
      <c r="H3742" s="3">
        <v>18642318</v>
      </c>
      <c r="I3742" s="3">
        <v>18642318</v>
      </c>
    </row>
    <row r="3743" spans="1:9" x14ac:dyDescent="0.2">
      <c r="A3743" s="5">
        <v>3779</v>
      </c>
      <c r="B3743" s="7">
        <v>6</v>
      </c>
      <c r="C3743" s="5">
        <v>19</v>
      </c>
      <c r="D3743" s="5">
        <v>2015</v>
      </c>
      <c r="E3743" s="4">
        <v>42557</v>
      </c>
      <c r="F3743" t="s">
        <v>3693</v>
      </c>
      <c r="G3743" s="3">
        <v>7000000</v>
      </c>
      <c r="H3743" s="3">
        <v>17506470</v>
      </c>
      <c r="I3743" s="3">
        <v>18190831</v>
      </c>
    </row>
    <row r="3744" spans="1:9" x14ac:dyDescent="0.2">
      <c r="A3744" s="5">
        <v>3780</v>
      </c>
      <c r="B3744" s="7">
        <v>7</v>
      </c>
      <c r="C3744" s="5">
        <v>22</v>
      </c>
      <c r="D3744" s="5">
        <v>2005</v>
      </c>
      <c r="E3744" s="4">
        <v>38997</v>
      </c>
      <c r="F3744" t="s">
        <v>3694</v>
      </c>
      <c r="G3744" s="3">
        <v>7000000</v>
      </c>
      <c r="H3744" s="3">
        <v>17044981</v>
      </c>
      <c r="I3744" s="3">
        <v>20940428</v>
      </c>
    </row>
    <row r="3745" spans="1:9" x14ac:dyDescent="0.2">
      <c r="A3745" s="5">
        <v>3781</v>
      </c>
      <c r="B3745" s="7">
        <v>1</v>
      </c>
      <c r="C3745" s="5">
        <v>17</v>
      </c>
      <c r="D3745" s="5">
        <v>2014</v>
      </c>
      <c r="E3745" s="4">
        <v>42125</v>
      </c>
      <c r="F3745" t="s">
        <v>3695</v>
      </c>
      <c r="G3745" s="3">
        <v>7000000</v>
      </c>
      <c r="H3745" s="3">
        <v>15821461</v>
      </c>
      <c r="I3745" s="3">
        <v>36146087</v>
      </c>
    </row>
    <row r="3746" spans="1:9" x14ac:dyDescent="0.2">
      <c r="A3746" s="5">
        <v>3782</v>
      </c>
      <c r="B3746" s="7">
        <v>3</v>
      </c>
      <c r="C3746" s="5">
        <v>22</v>
      </c>
      <c r="D3746" s="5">
        <v>1996</v>
      </c>
      <c r="E3746" s="4">
        <v>35706</v>
      </c>
      <c r="F3746" t="s">
        <v>3696</v>
      </c>
      <c r="G3746" s="3">
        <v>7000000</v>
      </c>
      <c r="H3746" s="3">
        <v>14853474</v>
      </c>
      <c r="I3746" s="3">
        <v>16149180</v>
      </c>
    </row>
    <row r="3747" spans="1:9" x14ac:dyDescent="0.2">
      <c r="A3747" s="5">
        <v>3783</v>
      </c>
      <c r="B3747" s="7">
        <v>11</v>
      </c>
      <c r="C3747" s="5">
        <v>14</v>
      </c>
      <c r="D3747" s="5">
        <v>2014</v>
      </c>
      <c r="E3747" s="4">
        <v>42046</v>
      </c>
      <c r="F3747" t="s">
        <v>3697</v>
      </c>
      <c r="G3747" s="3">
        <v>7000000</v>
      </c>
      <c r="H3747" s="3">
        <v>14618727</v>
      </c>
      <c r="I3747" s="3">
        <v>14618727</v>
      </c>
    </row>
    <row r="3748" spans="1:9" x14ac:dyDescent="0.2">
      <c r="A3748" s="5">
        <v>3784</v>
      </c>
      <c r="B3748" s="7">
        <v>7</v>
      </c>
      <c r="C3748" s="5">
        <v>31</v>
      </c>
      <c r="D3748" s="5">
        <v>1992</v>
      </c>
      <c r="E3748" s="4">
        <v>34522</v>
      </c>
      <c r="F3748" t="s">
        <v>3698</v>
      </c>
      <c r="G3748" s="3">
        <v>7000000</v>
      </c>
      <c r="H3748" s="3">
        <v>14231669</v>
      </c>
      <c r="I3748" s="3">
        <v>14231669</v>
      </c>
    </row>
    <row r="3749" spans="1:9" x14ac:dyDescent="0.2">
      <c r="A3749" s="5">
        <v>3785</v>
      </c>
      <c r="B3749" s="7">
        <v>8</v>
      </c>
      <c r="C3749" s="5">
        <v>25</v>
      </c>
      <c r="D3749" s="5">
        <v>1999</v>
      </c>
      <c r="E3749" s="4">
        <v>36899</v>
      </c>
      <c r="F3749" t="s">
        <v>3699</v>
      </c>
      <c r="G3749" s="3">
        <v>7000000</v>
      </c>
      <c r="H3749" s="3">
        <v>14026509</v>
      </c>
      <c r="I3749" s="3">
        <v>15471229</v>
      </c>
    </row>
    <row r="3750" spans="1:9" x14ac:dyDescent="0.2">
      <c r="A3750" s="5">
        <v>3786</v>
      </c>
      <c r="B3750" s="7">
        <v>4</v>
      </c>
      <c r="C3750" s="5">
        <v>11</v>
      </c>
      <c r="D3750" s="5">
        <v>2003</v>
      </c>
      <c r="E3750" s="4">
        <v>37929</v>
      </c>
      <c r="F3750" t="s">
        <v>3700</v>
      </c>
      <c r="G3750" s="3">
        <v>7000000</v>
      </c>
      <c r="H3750" s="3">
        <v>12634962</v>
      </c>
      <c r="I3750" s="3">
        <v>17005466</v>
      </c>
    </row>
    <row r="3751" spans="1:9" x14ac:dyDescent="0.2">
      <c r="A3751" s="5">
        <v>3787</v>
      </c>
      <c r="B3751" s="7">
        <v>10</v>
      </c>
      <c r="C3751" s="5">
        <v>11</v>
      </c>
      <c r="D3751" s="5">
        <v>1985</v>
      </c>
      <c r="E3751" s="4">
        <v>31361</v>
      </c>
      <c r="F3751" t="s">
        <v>3701</v>
      </c>
      <c r="G3751" s="3">
        <v>7000000</v>
      </c>
      <c r="H3751" s="3">
        <v>10803211</v>
      </c>
      <c r="I3751" s="3">
        <v>10803211</v>
      </c>
    </row>
    <row r="3752" spans="1:9" x14ac:dyDescent="0.2">
      <c r="A3752" s="5">
        <v>3788</v>
      </c>
      <c r="B3752" s="7">
        <v>10</v>
      </c>
      <c r="C3752" s="5">
        <v>10</v>
      </c>
      <c r="D3752" s="5">
        <v>2003</v>
      </c>
      <c r="E3752" s="4">
        <v>37904</v>
      </c>
      <c r="F3752" t="s">
        <v>3702</v>
      </c>
      <c r="G3752" s="3">
        <v>7000000</v>
      </c>
      <c r="H3752" s="3">
        <v>10199354</v>
      </c>
      <c r="I3752" s="3">
        <v>13767816</v>
      </c>
    </row>
    <row r="3753" spans="1:9" x14ac:dyDescent="0.2">
      <c r="A3753" s="5">
        <v>3789</v>
      </c>
      <c r="B3753" s="7">
        <v>10</v>
      </c>
      <c r="C3753" s="5">
        <v>2</v>
      </c>
      <c r="D3753" s="5">
        <v>2009</v>
      </c>
      <c r="E3753" s="4">
        <v>39854</v>
      </c>
      <c r="F3753" t="s">
        <v>3703</v>
      </c>
      <c r="G3753" s="3">
        <v>7000000</v>
      </c>
      <c r="H3753" s="3">
        <v>9228788</v>
      </c>
      <c r="I3753" s="3">
        <v>30360570</v>
      </c>
    </row>
    <row r="3754" spans="1:9" x14ac:dyDescent="0.2">
      <c r="A3754" s="5">
        <v>3790</v>
      </c>
      <c r="B3754" s="7">
        <v>7</v>
      </c>
      <c r="C3754" s="5">
        <v>30</v>
      </c>
      <c r="D3754" s="5">
        <v>2010</v>
      </c>
      <c r="E3754" s="4">
        <v>41067</v>
      </c>
      <c r="F3754" t="s">
        <v>3704</v>
      </c>
      <c r="G3754" s="3">
        <v>7000000</v>
      </c>
      <c r="H3754" s="3">
        <v>9176933</v>
      </c>
      <c r="I3754" s="3">
        <v>10828305</v>
      </c>
    </row>
    <row r="3755" spans="1:9" x14ac:dyDescent="0.2">
      <c r="A3755" s="5">
        <v>3791</v>
      </c>
      <c r="B3755" s="7">
        <v>12</v>
      </c>
      <c r="C3755" s="5">
        <v>11</v>
      </c>
      <c r="D3755" s="5">
        <v>2009</v>
      </c>
      <c r="E3755" s="4">
        <v>40129</v>
      </c>
      <c r="F3755" t="s">
        <v>3705</v>
      </c>
      <c r="G3755" s="3">
        <v>7000000</v>
      </c>
      <c r="H3755" s="3">
        <v>9176000</v>
      </c>
      <c r="I3755" s="3">
        <v>28142379</v>
      </c>
    </row>
    <row r="3756" spans="1:9" x14ac:dyDescent="0.2">
      <c r="A3756" s="5">
        <v>3792</v>
      </c>
      <c r="B3756" s="7">
        <v>1</v>
      </c>
      <c r="C3756" s="5">
        <v>10</v>
      </c>
      <c r="D3756" s="5">
        <v>1991</v>
      </c>
      <c r="E3756" s="4">
        <v>33512</v>
      </c>
      <c r="F3756" t="s">
        <v>3706</v>
      </c>
      <c r="G3756" s="3">
        <v>7000000</v>
      </c>
      <c r="H3756" s="3">
        <v>8824553</v>
      </c>
      <c r="I3756" s="3">
        <v>8824553</v>
      </c>
    </row>
    <row r="3757" spans="1:9" x14ac:dyDescent="0.2">
      <c r="A3757" s="5">
        <v>3793</v>
      </c>
      <c r="B3757" s="7">
        <v>8</v>
      </c>
      <c r="C3757" s="5">
        <v>12</v>
      </c>
      <c r="D3757" s="5">
        <v>1988</v>
      </c>
      <c r="E3757" s="4">
        <v>32485</v>
      </c>
      <c r="F3757" t="s">
        <v>3707</v>
      </c>
      <c r="G3757" s="3">
        <v>7000000</v>
      </c>
      <c r="H3757" s="3">
        <v>8373585</v>
      </c>
      <c r="I3757" s="3">
        <v>8373585</v>
      </c>
    </row>
    <row r="3758" spans="1:9" x14ac:dyDescent="0.2">
      <c r="A3758" s="5">
        <v>3794</v>
      </c>
      <c r="B3758" s="7">
        <v>6</v>
      </c>
      <c r="C3758" s="5">
        <v>18</v>
      </c>
      <c r="D3758" s="5">
        <v>2010</v>
      </c>
      <c r="E3758" s="4">
        <v>40700</v>
      </c>
      <c r="F3758" t="s">
        <v>3708</v>
      </c>
      <c r="G3758" s="3">
        <v>7000000</v>
      </c>
      <c r="H3758" s="3">
        <v>7468936</v>
      </c>
      <c r="I3758" s="3">
        <v>10062896</v>
      </c>
    </row>
    <row r="3759" spans="1:9" x14ac:dyDescent="0.2">
      <c r="A3759" s="5">
        <v>3795</v>
      </c>
      <c r="B3759" s="7">
        <v>9</v>
      </c>
      <c r="C3759" s="5">
        <v>1</v>
      </c>
      <c r="D3759" s="5">
        <v>1999</v>
      </c>
      <c r="E3759" s="4">
        <v>36169</v>
      </c>
      <c r="F3759" t="s">
        <v>3709</v>
      </c>
      <c r="G3759" s="3">
        <v>7000000</v>
      </c>
      <c r="H3759" s="3">
        <v>7309628</v>
      </c>
      <c r="I3759" s="3">
        <v>7824358</v>
      </c>
    </row>
    <row r="3760" spans="1:9" x14ac:dyDescent="0.2">
      <c r="A3760" s="5">
        <v>3796</v>
      </c>
      <c r="B3760" s="7">
        <v>2</v>
      </c>
      <c r="C3760" s="5">
        <v>11</v>
      </c>
      <c r="D3760" s="5">
        <v>2005</v>
      </c>
      <c r="E3760" s="4">
        <v>38658</v>
      </c>
      <c r="F3760" t="s">
        <v>3710</v>
      </c>
      <c r="G3760" s="3">
        <v>7000000</v>
      </c>
      <c r="H3760" s="3">
        <v>6601079</v>
      </c>
      <c r="I3760" s="3">
        <v>25269040</v>
      </c>
    </row>
    <row r="3761" spans="1:9" x14ac:dyDescent="0.2">
      <c r="A3761" s="5">
        <v>3797</v>
      </c>
      <c r="B3761" s="7">
        <v>11</v>
      </c>
      <c r="C3761" s="5">
        <v>29</v>
      </c>
      <c r="D3761" s="5">
        <v>2002</v>
      </c>
      <c r="E3761" s="4">
        <v>38118</v>
      </c>
      <c r="F3761" t="s">
        <v>3711</v>
      </c>
      <c r="G3761" s="3">
        <v>7000000</v>
      </c>
      <c r="H3761" s="3">
        <v>6199600</v>
      </c>
      <c r="I3761" s="3">
        <v>16866928</v>
      </c>
    </row>
    <row r="3762" spans="1:9" x14ac:dyDescent="0.2">
      <c r="A3762" s="5">
        <v>3798</v>
      </c>
      <c r="B3762" s="7">
        <v>7</v>
      </c>
      <c r="C3762" s="5">
        <v>27</v>
      </c>
      <c r="D3762" s="5">
        <v>2007</v>
      </c>
      <c r="E3762" s="4">
        <v>39879</v>
      </c>
      <c r="F3762" t="s">
        <v>3712</v>
      </c>
      <c r="G3762" s="3">
        <v>7000000</v>
      </c>
      <c r="H3762" s="3">
        <v>5694308</v>
      </c>
      <c r="I3762" s="3">
        <v>5694308</v>
      </c>
    </row>
    <row r="3763" spans="1:9" x14ac:dyDescent="0.2">
      <c r="A3763" s="5">
        <v>3799</v>
      </c>
      <c r="B3763" s="7">
        <v>5</v>
      </c>
      <c r="C3763" s="5">
        <v>1</v>
      </c>
      <c r="D3763" s="5">
        <v>1992</v>
      </c>
      <c r="E3763" s="4">
        <v>33608</v>
      </c>
      <c r="F3763" t="s">
        <v>3713</v>
      </c>
      <c r="G3763" s="3">
        <v>7000000</v>
      </c>
      <c r="H3763" s="3">
        <v>5430822</v>
      </c>
      <c r="I3763" s="3">
        <v>5430822</v>
      </c>
    </row>
    <row r="3764" spans="1:9" x14ac:dyDescent="0.2">
      <c r="A3764" s="5">
        <v>3800</v>
      </c>
      <c r="B3764" s="7">
        <v>3</v>
      </c>
      <c r="C3764" s="5">
        <v>8</v>
      </c>
      <c r="D3764" s="5">
        <v>1991</v>
      </c>
      <c r="E3764" s="4">
        <v>33453</v>
      </c>
      <c r="F3764" t="s">
        <v>3714</v>
      </c>
      <c r="G3764" s="3">
        <v>7000000</v>
      </c>
      <c r="H3764" s="3">
        <v>5017971</v>
      </c>
      <c r="I3764" s="3">
        <v>5017971</v>
      </c>
    </row>
    <row r="3765" spans="1:9" x14ac:dyDescent="0.2">
      <c r="A3765" s="5">
        <v>3801</v>
      </c>
      <c r="B3765" s="7">
        <v>12</v>
      </c>
      <c r="C3765" s="5">
        <v>14</v>
      </c>
      <c r="D3765" s="5">
        <v>2001</v>
      </c>
      <c r="E3765" s="4">
        <v>37299</v>
      </c>
      <c r="F3765" t="s">
        <v>3715</v>
      </c>
      <c r="G3765" s="3">
        <v>7000000</v>
      </c>
      <c r="H3765" s="3">
        <v>4720371</v>
      </c>
      <c r="I3765" s="3">
        <v>4720371</v>
      </c>
    </row>
    <row r="3766" spans="1:9" x14ac:dyDescent="0.2">
      <c r="A3766" s="5">
        <v>3802</v>
      </c>
      <c r="B3766" s="7">
        <v>9</v>
      </c>
      <c r="C3766" s="5">
        <v>28</v>
      </c>
      <c r="D3766" s="5">
        <v>1990</v>
      </c>
      <c r="E3766" s="4">
        <v>33703</v>
      </c>
      <c r="F3766" t="s">
        <v>3716</v>
      </c>
      <c r="G3766" s="3">
        <v>7000000</v>
      </c>
      <c r="H3766" s="3">
        <v>4372561</v>
      </c>
      <c r="I3766" s="3">
        <v>4372561</v>
      </c>
    </row>
    <row r="3767" spans="1:9" x14ac:dyDescent="0.2">
      <c r="A3767" s="5">
        <v>3803</v>
      </c>
      <c r="B3767" s="7">
        <v>11</v>
      </c>
      <c r="C3767" s="5">
        <v>12</v>
      </c>
      <c r="D3767" s="5">
        <v>2004</v>
      </c>
      <c r="E3767" s="4">
        <v>38332</v>
      </c>
      <c r="F3767" t="s">
        <v>3717</v>
      </c>
      <c r="G3767" s="3">
        <v>7000000</v>
      </c>
      <c r="H3767" s="3">
        <v>2938532</v>
      </c>
      <c r="I3767" s="3">
        <v>7017859</v>
      </c>
    </row>
    <row r="3768" spans="1:9" x14ac:dyDescent="0.2">
      <c r="A3768" s="5">
        <v>3804</v>
      </c>
      <c r="B3768" s="7">
        <v>5</v>
      </c>
      <c r="C3768" s="5">
        <v>2</v>
      </c>
      <c r="D3768" s="5">
        <v>2008</v>
      </c>
      <c r="E3768" s="4">
        <v>39483</v>
      </c>
      <c r="F3768" t="s">
        <v>3718</v>
      </c>
      <c r="G3768" s="3">
        <v>7000000</v>
      </c>
      <c r="H3768" s="3">
        <v>2344847</v>
      </c>
      <c r="I3768" s="3">
        <v>2667084</v>
      </c>
    </row>
    <row r="3769" spans="1:9" x14ac:dyDescent="0.2">
      <c r="A3769" s="5">
        <v>3805</v>
      </c>
      <c r="B3769" s="7">
        <v>8</v>
      </c>
      <c r="C3769" s="5">
        <v>27</v>
      </c>
      <c r="D3769" s="5">
        <v>1999</v>
      </c>
      <c r="E3769" s="4">
        <v>36958</v>
      </c>
      <c r="F3769" t="s">
        <v>3719</v>
      </c>
      <c r="G3769" s="3">
        <v>7000000</v>
      </c>
      <c r="H3769" s="3">
        <v>2165637</v>
      </c>
      <c r="I3769" s="3">
        <v>2165637</v>
      </c>
    </row>
    <row r="3770" spans="1:9" x14ac:dyDescent="0.2">
      <c r="A3770" s="5">
        <v>3806</v>
      </c>
      <c r="B3770" s="7">
        <v>10</v>
      </c>
      <c r="C3770" s="5">
        <v>18</v>
      </c>
      <c r="D3770" s="5">
        <v>2002</v>
      </c>
      <c r="E3770" s="4">
        <v>37782</v>
      </c>
      <c r="F3770" t="s">
        <v>3720</v>
      </c>
      <c r="G3770" s="3">
        <v>7000000</v>
      </c>
      <c r="H3770" s="3">
        <v>2062066</v>
      </c>
      <c r="I3770" s="3">
        <v>2703821</v>
      </c>
    </row>
    <row r="3771" spans="1:9" x14ac:dyDescent="0.2">
      <c r="A3771" s="5">
        <v>3807</v>
      </c>
      <c r="B3771" s="7">
        <v>10</v>
      </c>
      <c r="C3771" s="5">
        <v>21</v>
      </c>
      <c r="D3771" s="5">
        <v>2011</v>
      </c>
      <c r="E3771" s="4">
        <v>41162</v>
      </c>
      <c r="F3771" t="s">
        <v>3721</v>
      </c>
      <c r="G3771" s="3">
        <v>7000000</v>
      </c>
      <c r="H3771" s="3">
        <v>1891936</v>
      </c>
      <c r="I3771" s="3">
        <v>1891936</v>
      </c>
    </row>
    <row r="3772" spans="1:9" x14ac:dyDescent="0.2">
      <c r="A3772" s="5">
        <v>3808</v>
      </c>
      <c r="B3772" s="7">
        <v>12</v>
      </c>
      <c r="C3772" s="5">
        <v>22</v>
      </c>
      <c r="D3772" s="5">
        <v>2010</v>
      </c>
      <c r="E3772" s="4">
        <v>40828</v>
      </c>
      <c r="F3772" t="s">
        <v>3722</v>
      </c>
      <c r="G3772" s="3">
        <v>7000000</v>
      </c>
      <c r="H3772" s="3">
        <v>1785645</v>
      </c>
      <c r="I3772" s="3">
        <v>17023121</v>
      </c>
    </row>
    <row r="3773" spans="1:9" x14ac:dyDescent="0.2">
      <c r="A3773" s="5">
        <v>3809</v>
      </c>
      <c r="B3773" s="7">
        <v>1</v>
      </c>
      <c r="C3773" s="5">
        <v>13</v>
      </c>
      <c r="D3773" s="5">
        <v>2012</v>
      </c>
      <c r="E3773" s="4">
        <v>41275</v>
      </c>
      <c r="F3773" t="s">
        <v>3723</v>
      </c>
      <c r="G3773" s="3">
        <v>7000000</v>
      </c>
      <c r="H3773" s="3">
        <v>1738692</v>
      </c>
      <c r="I3773" s="3">
        <v>10765283</v>
      </c>
    </row>
    <row r="3774" spans="1:9" x14ac:dyDescent="0.2">
      <c r="A3774" s="5">
        <v>3810</v>
      </c>
      <c r="B3774" s="7">
        <v>2</v>
      </c>
      <c r="C3774" s="5">
        <v>2</v>
      </c>
      <c r="D3774" s="5">
        <v>2007</v>
      </c>
      <c r="E3774" s="4">
        <v>39115</v>
      </c>
      <c r="F3774" t="s">
        <v>3724</v>
      </c>
      <c r="G3774" s="3">
        <v>7000000</v>
      </c>
      <c r="H3774" s="3">
        <v>1661464</v>
      </c>
      <c r="I3774" s="3">
        <v>1661464</v>
      </c>
    </row>
    <row r="3775" spans="1:9" x14ac:dyDescent="0.2">
      <c r="A3775" s="5">
        <v>3811</v>
      </c>
      <c r="B3775" s="7">
        <v>11</v>
      </c>
      <c r="C3775" s="5">
        <v>15</v>
      </c>
      <c r="D3775" s="5">
        <v>2013</v>
      </c>
      <c r="E3775" s="4">
        <v>41709</v>
      </c>
      <c r="F3775" t="s">
        <v>3725</v>
      </c>
      <c r="G3775" s="3">
        <v>7000000</v>
      </c>
      <c r="H3775" s="3">
        <v>1632000</v>
      </c>
      <c r="I3775" s="3">
        <v>1933829</v>
      </c>
    </row>
    <row r="3776" spans="1:9" x14ac:dyDescent="0.2">
      <c r="A3776" s="5">
        <v>3812</v>
      </c>
      <c r="B3776" s="7">
        <v>9</v>
      </c>
      <c r="C3776" s="5">
        <v>25</v>
      </c>
      <c r="D3776" s="5">
        <v>2009</v>
      </c>
      <c r="E3776" s="4">
        <v>40552</v>
      </c>
      <c r="F3776" t="s">
        <v>3726</v>
      </c>
      <c r="G3776" s="3">
        <v>7000000</v>
      </c>
      <c r="H3776" s="3">
        <v>1429299</v>
      </c>
      <c r="I3776" s="3">
        <v>1429453</v>
      </c>
    </row>
    <row r="3777" spans="1:9" x14ac:dyDescent="0.2">
      <c r="A3777" s="5">
        <v>3813</v>
      </c>
      <c r="B3777" s="7">
        <v>4</v>
      </c>
      <c r="C3777" s="5">
        <v>8</v>
      </c>
      <c r="D3777" s="5">
        <v>1983</v>
      </c>
      <c r="E3777" s="4">
        <v>30532</v>
      </c>
      <c r="F3777" t="s">
        <v>3727</v>
      </c>
      <c r="G3777" s="3">
        <v>7000000</v>
      </c>
      <c r="H3777" s="3">
        <v>1246141</v>
      </c>
      <c r="I3777" s="3">
        <v>1246141</v>
      </c>
    </row>
    <row r="3778" spans="1:9" x14ac:dyDescent="0.2">
      <c r="A3778" s="5">
        <v>3814</v>
      </c>
      <c r="B3778" s="7">
        <v>5</v>
      </c>
      <c r="C3778" s="5">
        <v>7</v>
      </c>
      <c r="D3778" s="5">
        <v>2010</v>
      </c>
      <c r="E3778" s="4">
        <v>40364</v>
      </c>
      <c r="F3778" t="s">
        <v>3728</v>
      </c>
      <c r="G3778" s="3">
        <v>7000000</v>
      </c>
      <c r="H3778" s="3">
        <v>1110509</v>
      </c>
      <c r="I3778" s="3">
        <v>6537179</v>
      </c>
    </row>
    <row r="3779" spans="1:9" x14ac:dyDescent="0.2">
      <c r="A3779" s="5">
        <v>3815</v>
      </c>
      <c r="B3779" s="7">
        <v>8</v>
      </c>
      <c r="C3779" s="5">
        <v>5</v>
      </c>
      <c r="D3779" s="5">
        <v>1977</v>
      </c>
      <c r="E3779" s="4">
        <v>28253</v>
      </c>
      <c r="F3779" t="s">
        <v>3729</v>
      </c>
      <c r="G3779" s="3">
        <v>7000000</v>
      </c>
      <c r="H3779" s="3">
        <v>1000000</v>
      </c>
      <c r="I3779" s="3">
        <v>1000000</v>
      </c>
    </row>
    <row r="3780" spans="1:9" x14ac:dyDescent="0.2">
      <c r="A3780" s="5">
        <v>3816</v>
      </c>
      <c r="B3780" s="7">
        <v>7</v>
      </c>
      <c r="C3780" s="5">
        <v>12</v>
      </c>
      <c r="D3780" s="5">
        <v>1996</v>
      </c>
      <c r="E3780" s="4">
        <v>35406</v>
      </c>
      <c r="F3780" t="s">
        <v>3730</v>
      </c>
      <c r="G3780" s="3">
        <v>7000000</v>
      </c>
      <c r="H3780" s="3">
        <v>659000</v>
      </c>
      <c r="I3780" s="3">
        <v>98754000</v>
      </c>
    </row>
    <row r="3781" spans="1:9" x14ac:dyDescent="0.2">
      <c r="A3781" s="5">
        <v>3817</v>
      </c>
      <c r="B3781" s="7">
        <v>10</v>
      </c>
      <c r="C3781" s="5">
        <v>2</v>
      </c>
      <c r="D3781" s="5">
        <v>2015</v>
      </c>
      <c r="E3781" s="4">
        <v>42045</v>
      </c>
      <c r="F3781" t="s">
        <v>3731</v>
      </c>
      <c r="G3781" s="3">
        <v>7000000</v>
      </c>
      <c r="H3781" s="3">
        <v>546201</v>
      </c>
      <c r="I3781" s="3">
        <v>1732228</v>
      </c>
    </row>
    <row r="3782" spans="1:9" x14ac:dyDescent="0.2">
      <c r="A3782" s="5">
        <v>3818</v>
      </c>
      <c r="B3782" s="7">
        <v>4</v>
      </c>
      <c r="C3782" s="5">
        <v>2</v>
      </c>
      <c r="D3782" s="5">
        <v>2014</v>
      </c>
      <c r="E3782" s="4">
        <v>41674</v>
      </c>
      <c r="F3782" t="s">
        <v>3732</v>
      </c>
      <c r="G3782" s="3">
        <v>7000000</v>
      </c>
      <c r="H3782" s="3">
        <v>523511</v>
      </c>
      <c r="I3782" s="3">
        <v>1857458</v>
      </c>
    </row>
    <row r="3783" spans="1:9" x14ac:dyDescent="0.2">
      <c r="A3783" s="5">
        <v>3819</v>
      </c>
      <c r="B3783" s="7">
        <v>7</v>
      </c>
      <c r="C3783" s="5">
        <v>30</v>
      </c>
      <c r="D3783" s="5">
        <v>2010</v>
      </c>
      <c r="E3783" s="4">
        <v>41067</v>
      </c>
      <c r="F3783" t="s">
        <v>3733</v>
      </c>
      <c r="G3783" s="3">
        <v>7000000</v>
      </c>
      <c r="H3783" s="3">
        <v>453377</v>
      </c>
      <c r="I3783" s="3">
        <v>492108</v>
      </c>
    </row>
    <row r="3784" spans="1:9" x14ac:dyDescent="0.2">
      <c r="A3784" s="5">
        <v>3820</v>
      </c>
      <c r="B3784" s="7">
        <v>5</v>
      </c>
      <c r="C3784" s="5">
        <v>13</v>
      </c>
      <c r="D3784" s="5">
        <v>2011</v>
      </c>
      <c r="E3784" s="4">
        <v>40913</v>
      </c>
      <c r="F3784" t="s">
        <v>3734</v>
      </c>
      <c r="G3784" s="3">
        <v>7000000</v>
      </c>
      <c r="H3784" s="3">
        <v>382946</v>
      </c>
      <c r="I3784" s="3">
        <v>382946</v>
      </c>
    </row>
    <row r="3785" spans="1:9" x14ac:dyDescent="0.2">
      <c r="A3785" s="5">
        <v>3821</v>
      </c>
      <c r="B3785" s="7">
        <v>3</v>
      </c>
      <c r="C3785" s="5">
        <v>13</v>
      </c>
      <c r="D3785" s="5">
        <v>1998</v>
      </c>
      <c r="E3785" s="4">
        <v>36163</v>
      </c>
      <c r="F3785" t="s">
        <v>3735</v>
      </c>
      <c r="G3785" s="3">
        <v>7000000</v>
      </c>
      <c r="H3785" s="3">
        <v>306715</v>
      </c>
      <c r="I3785" s="3">
        <v>306715</v>
      </c>
    </row>
    <row r="3786" spans="1:9" x14ac:dyDescent="0.2">
      <c r="A3786" s="5">
        <v>3822</v>
      </c>
      <c r="B3786" s="7">
        <v>2</v>
      </c>
      <c r="C3786" s="5">
        <v>14</v>
      </c>
      <c r="D3786" s="5">
        <v>2003</v>
      </c>
      <c r="E3786" s="4">
        <v>38019</v>
      </c>
      <c r="F3786" t="s">
        <v>3736</v>
      </c>
      <c r="G3786" s="3">
        <v>7000000</v>
      </c>
      <c r="H3786" s="3">
        <v>254683</v>
      </c>
      <c r="I3786" s="3">
        <v>719699</v>
      </c>
    </row>
    <row r="3787" spans="1:9" x14ac:dyDescent="0.2">
      <c r="A3787" s="5">
        <v>3823</v>
      </c>
      <c r="B3787" s="7">
        <v>5</v>
      </c>
      <c r="C3787" s="5">
        <v>12</v>
      </c>
      <c r="D3787" s="5">
        <v>2006</v>
      </c>
      <c r="E3787" s="4">
        <v>39056</v>
      </c>
      <c r="F3787" t="s">
        <v>3737</v>
      </c>
      <c r="G3787" s="3">
        <v>7000000</v>
      </c>
      <c r="H3787" s="3">
        <v>234750</v>
      </c>
      <c r="I3787" s="3">
        <v>463039</v>
      </c>
    </row>
    <row r="3788" spans="1:9" x14ac:dyDescent="0.2">
      <c r="A3788" s="5">
        <v>3824</v>
      </c>
      <c r="B3788" s="7">
        <v>6</v>
      </c>
      <c r="C3788" s="5">
        <v>13</v>
      </c>
      <c r="D3788" s="5">
        <v>2003</v>
      </c>
      <c r="E3788" s="4">
        <v>37992</v>
      </c>
      <c r="F3788" t="s">
        <v>3738</v>
      </c>
      <c r="G3788" s="3">
        <v>7000000</v>
      </c>
      <c r="H3788" s="3">
        <v>196067</v>
      </c>
      <c r="I3788" s="3">
        <v>196067</v>
      </c>
    </row>
    <row r="3789" spans="1:9" x14ac:dyDescent="0.2">
      <c r="A3789" s="5">
        <v>3825</v>
      </c>
      <c r="B3789" s="7">
        <v>3</v>
      </c>
      <c r="C3789" s="5">
        <v>26</v>
      </c>
      <c r="D3789" s="5">
        <v>2010</v>
      </c>
      <c r="E3789" s="4">
        <v>40942</v>
      </c>
      <c r="F3789" t="s">
        <v>3000</v>
      </c>
      <c r="G3789" s="3">
        <v>7000000</v>
      </c>
      <c r="H3789" s="3">
        <v>46488</v>
      </c>
      <c r="I3789" s="3">
        <v>46488</v>
      </c>
    </row>
    <row r="3790" spans="1:9" x14ac:dyDescent="0.2">
      <c r="A3790" s="5">
        <v>3826</v>
      </c>
      <c r="B3790" s="7">
        <v>1</v>
      </c>
      <c r="C3790" s="5">
        <v>30</v>
      </c>
      <c r="D3790" s="5">
        <v>2015</v>
      </c>
      <c r="E3790" s="4">
        <v>42887</v>
      </c>
      <c r="F3790" t="s">
        <v>3739</v>
      </c>
      <c r="G3790" s="3">
        <v>7000000</v>
      </c>
      <c r="H3790" s="3">
        <v>31443</v>
      </c>
      <c r="I3790" s="3">
        <v>35919</v>
      </c>
    </row>
    <row r="3791" spans="1:9" x14ac:dyDescent="0.2">
      <c r="A3791" s="5">
        <v>3827</v>
      </c>
      <c r="B3791" s="7">
        <v>1</v>
      </c>
      <c r="C3791" s="5">
        <v>21</v>
      </c>
      <c r="D3791" s="5">
        <v>2000</v>
      </c>
      <c r="E3791" s="4">
        <v>37135</v>
      </c>
      <c r="F3791" t="s">
        <v>3740</v>
      </c>
      <c r="G3791" s="3">
        <v>7000000</v>
      </c>
      <c r="H3791" s="3">
        <v>30471</v>
      </c>
      <c r="I3791" s="3">
        <v>411874</v>
      </c>
    </row>
    <row r="3792" spans="1:9" x14ac:dyDescent="0.2">
      <c r="A3792" s="5">
        <v>3828</v>
      </c>
      <c r="B3792" s="7">
        <v>1</v>
      </c>
      <c r="C3792" s="5">
        <v>28</v>
      </c>
      <c r="D3792" s="5">
        <v>2014</v>
      </c>
      <c r="E3792" s="4">
        <v>42461</v>
      </c>
      <c r="F3792" t="s">
        <v>3741</v>
      </c>
      <c r="G3792" s="3">
        <v>7000000</v>
      </c>
      <c r="H3792">
        <v>0</v>
      </c>
      <c r="I3792" s="3">
        <v>15206330</v>
      </c>
    </row>
    <row r="3793" spans="1:9" x14ac:dyDescent="0.2">
      <c r="A3793" s="5">
        <v>3829</v>
      </c>
      <c r="B3793" s="7">
        <v>12</v>
      </c>
      <c r="C3793" s="5">
        <v>6</v>
      </c>
      <c r="D3793" s="5">
        <v>2016</v>
      </c>
      <c r="E3793" s="4">
        <v>42533</v>
      </c>
      <c r="F3793" t="s">
        <v>3742</v>
      </c>
      <c r="G3793" s="3">
        <v>7000000</v>
      </c>
      <c r="H3793">
        <v>0</v>
      </c>
      <c r="I3793" s="3">
        <v>10237229</v>
      </c>
    </row>
    <row r="3794" spans="1:9" x14ac:dyDescent="0.2">
      <c r="A3794" s="5">
        <v>3830</v>
      </c>
      <c r="B3794" s="7">
        <v>8</v>
      </c>
      <c r="C3794" s="5">
        <v>18</v>
      </c>
      <c r="D3794" s="5">
        <v>2015</v>
      </c>
      <c r="E3794" s="4">
        <v>42529</v>
      </c>
      <c r="F3794" t="s">
        <v>3743</v>
      </c>
      <c r="G3794" s="3">
        <v>7000000</v>
      </c>
      <c r="H3794">
        <v>0</v>
      </c>
      <c r="I3794" s="3">
        <v>2053330</v>
      </c>
    </row>
    <row r="3795" spans="1:9" x14ac:dyDescent="0.2">
      <c r="A3795" s="5">
        <v>3831</v>
      </c>
      <c r="B3795" s="7">
        <v>12</v>
      </c>
      <c r="C3795" s="5">
        <v>31</v>
      </c>
      <c r="D3795" s="5">
        <v>2015</v>
      </c>
      <c r="E3795" s="4">
        <v>42928</v>
      </c>
      <c r="F3795" t="s">
        <v>3744</v>
      </c>
      <c r="G3795" s="3">
        <v>7000000</v>
      </c>
      <c r="H3795">
        <v>0</v>
      </c>
      <c r="I3795" s="3">
        <v>1391410</v>
      </c>
    </row>
    <row r="3796" spans="1:9" x14ac:dyDescent="0.2">
      <c r="A3796" s="5">
        <v>3832</v>
      </c>
      <c r="B3796" s="7">
        <v>7</v>
      </c>
      <c r="C3796" s="5">
        <v>23</v>
      </c>
      <c r="D3796" s="5">
        <v>2013</v>
      </c>
      <c r="E3796" s="4">
        <v>41950</v>
      </c>
      <c r="F3796" t="s">
        <v>3745</v>
      </c>
      <c r="G3796" s="3">
        <v>7000000</v>
      </c>
      <c r="H3796">
        <v>0</v>
      </c>
      <c r="I3796" s="3">
        <v>1268346</v>
      </c>
    </row>
    <row r="3797" spans="1:9" x14ac:dyDescent="0.2">
      <c r="A3797" s="5">
        <v>3833</v>
      </c>
      <c r="B3797" s="7">
        <v>11</v>
      </c>
      <c r="C3797" s="5">
        <v>20</v>
      </c>
      <c r="D3797" s="5">
        <v>2015</v>
      </c>
      <c r="E3797" s="4">
        <v>42593</v>
      </c>
      <c r="F3797" t="s">
        <v>3746</v>
      </c>
      <c r="G3797" s="3">
        <v>7000000</v>
      </c>
      <c r="H3797">
        <v>0</v>
      </c>
      <c r="I3797" s="3">
        <v>386744</v>
      </c>
    </row>
    <row r="3798" spans="1:9" x14ac:dyDescent="0.2">
      <c r="A3798" s="5">
        <v>3834</v>
      </c>
      <c r="B3798" s="7">
        <v>12</v>
      </c>
      <c r="C3798" s="5">
        <v>11</v>
      </c>
      <c r="D3798" s="5">
        <v>2007</v>
      </c>
      <c r="E3798" s="4">
        <v>39398</v>
      </c>
      <c r="F3798" t="s">
        <v>3747</v>
      </c>
      <c r="G3798" s="3">
        <v>7000000</v>
      </c>
      <c r="H3798">
        <v>0</v>
      </c>
      <c r="I3798">
        <v>0</v>
      </c>
    </row>
    <row r="3799" spans="1:9" x14ac:dyDescent="0.2">
      <c r="A3799" s="5">
        <v>3835</v>
      </c>
      <c r="B3799" s="7">
        <v>12</v>
      </c>
      <c r="C3799" s="5">
        <v>12</v>
      </c>
      <c r="D3799" s="5">
        <v>2008</v>
      </c>
      <c r="E3799" s="4">
        <v>39794</v>
      </c>
      <c r="F3799" t="s">
        <v>3748</v>
      </c>
      <c r="G3799" s="3">
        <v>7000000</v>
      </c>
      <c r="H3799">
        <v>0</v>
      </c>
      <c r="I3799">
        <v>0</v>
      </c>
    </row>
    <row r="3800" spans="1:9" x14ac:dyDescent="0.2">
      <c r="A3800" s="5">
        <v>3836</v>
      </c>
      <c r="B3800" s="7">
        <v>3</v>
      </c>
      <c r="C3800" s="5">
        <v>11</v>
      </c>
      <c r="D3800" s="5">
        <v>2008</v>
      </c>
      <c r="E3800" s="4">
        <v>39755</v>
      </c>
      <c r="F3800" t="s">
        <v>3749</v>
      </c>
      <c r="G3800" s="3">
        <v>7000000</v>
      </c>
      <c r="H3800">
        <v>0</v>
      </c>
      <c r="I3800">
        <v>0</v>
      </c>
    </row>
    <row r="3801" spans="1:9" x14ac:dyDescent="0.2">
      <c r="A3801" s="5">
        <v>3837</v>
      </c>
      <c r="B3801" s="7">
        <v>9</v>
      </c>
      <c r="C3801" s="5">
        <v>1</v>
      </c>
      <c r="D3801" s="5">
        <v>2015</v>
      </c>
      <c r="E3801" s="4">
        <v>42013</v>
      </c>
      <c r="F3801" t="s">
        <v>3750</v>
      </c>
      <c r="G3801" s="3">
        <v>7000000</v>
      </c>
      <c r="H3801">
        <v>0</v>
      </c>
      <c r="I3801">
        <v>0</v>
      </c>
    </row>
    <row r="3802" spans="1:9" x14ac:dyDescent="0.2">
      <c r="A3802" s="5">
        <v>3839</v>
      </c>
      <c r="B3802" s="7">
        <v>6</v>
      </c>
      <c r="C3802" s="5">
        <v>28</v>
      </c>
      <c r="D3802" s="5">
        <v>1985</v>
      </c>
      <c r="E3802" s="4">
        <v>31873</v>
      </c>
      <c r="F3802" t="s">
        <v>3751</v>
      </c>
      <c r="G3802" s="3">
        <v>6900000</v>
      </c>
      <c r="H3802" s="3">
        <v>41410568</v>
      </c>
      <c r="I3802" s="3">
        <v>41410568</v>
      </c>
    </row>
    <row r="3803" spans="1:9" x14ac:dyDescent="0.2">
      <c r="A3803" s="5">
        <v>3840</v>
      </c>
      <c r="B3803" s="7">
        <v>9</v>
      </c>
      <c r="C3803" s="5">
        <v>21</v>
      </c>
      <c r="D3803" s="5">
        <v>2012</v>
      </c>
      <c r="E3803" s="4">
        <v>41526</v>
      </c>
      <c r="F3803" t="s">
        <v>3752</v>
      </c>
      <c r="G3803" s="3">
        <v>6900000</v>
      </c>
      <c r="H3803" s="3">
        <v>31611916</v>
      </c>
      <c r="I3803" s="3">
        <v>44103982</v>
      </c>
    </row>
    <row r="3804" spans="1:9" x14ac:dyDescent="0.2">
      <c r="A3804" s="5">
        <v>3841</v>
      </c>
      <c r="B3804" s="7">
        <v>9</v>
      </c>
      <c r="C3804" s="5">
        <v>24</v>
      </c>
      <c r="D3804" s="5">
        <v>1993</v>
      </c>
      <c r="E3804" s="4">
        <v>34677</v>
      </c>
      <c r="F3804" t="s">
        <v>3753</v>
      </c>
      <c r="G3804" s="3">
        <v>6900000</v>
      </c>
      <c r="H3804" s="3">
        <v>7950889</v>
      </c>
      <c r="I3804" s="3">
        <v>7950889</v>
      </c>
    </row>
    <row r="3805" spans="1:9" x14ac:dyDescent="0.2">
      <c r="A3805" s="5">
        <v>3842</v>
      </c>
      <c r="B3805" s="7">
        <v>1</v>
      </c>
      <c r="C3805" s="5">
        <v>31</v>
      </c>
      <c r="D3805" s="5">
        <v>2017</v>
      </c>
      <c r="E3805" s="4">
        <v>43647</v>
      </c>
      <c r="F3805" t="s">
        <v>3754</v>
      </c>
      <c r="G3805" s="3">
        <v>6840000</v>
      </c>
      <c r="H3805">
        <v>0</v>
      </c>
      <c r="I3805" s="3">
        <v>22273</v>
      </c>
    </row>
    <row r="3806" spans="1:9" x14ac:dyDescent="0.2">
      <c r="A3806" s="5">
        <v>3843</v>
      </c>
      <c r="B3806" s="7">
        <v>9</v>
      </c>
      <c r="C3806" s="5">
        <v>17</v>
      </c>
      <c r="D3806" s="5">
        <v>2010</v>
      </c>
      <c r="E3806" s="4">
        <v>40672</v>
      </c>
      <c r="F3806" t="s">
        <v>3755</v>
      </c>
      <c r="G3806" s="3">
        <v>6800000</v>
      </c>
      <c r="H3806" s="3">
        <v>6857096</v>
      </c>
      <c r="I3806" s="3">
        <v>16038343</v>
      </c>
    </row>
    <row r="3807" spans="1:9" x14ac:dyDescent="0.2">
      <c r="A3807" s="5">
        <v>3844</v>
      </c>
      <c r="B3807" s="7">
        <v>8</v>
      </c>
      <c r="C3807" s="5">
        <v>11</v>
      </c>
      <c r="D3807" s="5">
        <v>2000</v>
      </c>
      <c r="E3807" s="4">
        <v>36838</v>
      </c>
      <c r="F3807" t="s">
        <v>3756</v>
      </c>
      <c r="G3807" s="3">
        <v>6800000</v>
      </c>
      <c r="H3807" s="3">
        <v>927107</v>
      </c>
      <c r="I3807" s="3">
        <v>927107</v>
      </c>
    </row>
    <row r="3808" spans="1:9" x14ac:dyDescent="0.2">
      <c r="A3808" s="5">
        <v>3845</v>
      </c>
      <c r="B3808" s="7">
        <v>8</v>
      </c>
      <c r="C3808" s="5">
        <v>5</v>
      </c>
      <c r="D3808" s="5">
        <v>2005</v>
      </c>
      <c r="E3808" s="4">
        <v>38480</v>
      </c>
      <c r="F3808" t="s">
        <v>3757</v>
      </c>
      <c r="G3808" s="3">
        <v>6800000</v>
      </c>
      <c r="H3808" s="3">
        <v>49526</v>
      </c>
      <c r="I3808" s="3">
        <v>49526</v>
      </c>
    </row>
    <row r="3809" spans="1:9" x14ac:dyDescent="0.2">
      <c r="A3809" s="5">
        <v>3846</v>
      </c>
      <c r="B3809" s="7">
        <v>4</v>
      </c>
      <c r="C3809" s="5">
        <v>9</v>
      </c>
      <c r="D3809" s="5">
        <v>2004</v>
      </c>
      <c r="E3809" s="4">
        <v>38234</v>
      </c>
      <c r="F3809" t="s">
        <v>3758</v>
      </c>
      <c r="G3809" s="3">
        <v>6800000</v>
      </c>
      <c r="H3809" s="3">
        <v>25032</v>
      </c>
      <c r="I3809" s="3">
        <v>9533964</v>
      </c>
    </row>
    <row r="3810" spans="1:9" x14ac:dyDescent="0.2">
      <c r="A3810" s="5">
        <v>3847</v>
      </c>
      <c r="B3810" s="7">
        <v>9</v>
      </c>
      <c r="C3810" s="5">
        <v>10</v>
      </c>
      <c r="D3810" s="5">
        <v>2010</v>
      </c>
      <c r="E3810" s="4">
        <v>40460</v>
      </c>
      <c r="F3810" t="s">
        <v>3759</v>
      </c>
      <c r="G3810" s="3">
        <v>6750000</v>
      </c>
      <c r="H3810" s="3">
        <v>113568</v>
      </c>
      <c r="I3810" s="3">
        <v>6812530</v>
      </c>
    </row>
    <row r="3811" spans="1:9" x14ac:dyDescent="0.2">
      <c r="A3811" s="5">
        <v>3848</v>
      </c>
      <c r="B3811" s="7">
        <v>9</v>
      </c>
      <c r="C3811" s="5">
        <v>3</v>
      </c>
      <c r="D3811" s="5">
        <v>2004</v>
      </c>
      <c r="E3811" s="4">
        <v>38055</v>
      </c>
      <c r="F3811" t="s">
        <v>3760</v>
      </c>
      <c r="G3811" s="3">
        <v>6700000</v>
      </c>
      <c r="H3811" s="3">
        <v>223878</v>
      </c>
      <c r="I3811" s="3">
        <v>223878</v>
      </c>
    </row>
    <row r="3812" spans="1:9" x14ac:dyDescent="0.2">
      <c r="A3812" s="5">
        <v>3849</v>
      </c>
      <c r="B3812" s="7">
        <v>5</v>
      </c>
      <c r="C3812" s="5">
        <v>21</v>
      </c>
      <c r="D3812" s="5">
        <v>2010</v>
      </c>
      <c r="E3812" s="4">
        <v>40791</v>
      </c>
      <c r="F3812" t="s">
        <v>3761</v>
      </c>
      <c r="G3812" s="3">
        <v>6600000</v>
      </c>
      <c r="H3812">
        <v>828</v>
      </c>
      <c r="I3812">
        <v>828</v>
      </c>
    </row>
    <row r="3813" spans="1:9" x14ac:dyDescent="0.2">
      <c r="A3813" s="5">
        <v>3850</v>
      </c>
      <c r="B3813" s="7">
        <v>9</v>
      </c>
      <c r="C3813" s="5">
        <v>19</v>
      </c>
      <c r="D3813" s="5">
        <v>2008</v>
      </c>
      <c r="E3813" s="4">
        <v>40003</v>
      </c>
      <c r="F3813" t="s">
        <v>3762</v>
      </c>
      <c r="G3813" s="3">
        <v>6537890</v>
      </c>
      <c r="H3813" s="3">
        <v>8744</v>
      </c>
      <c r="I3813" s="3">
        <v>14319195</v>
      </c>
    </row>
    <row r="3814" spans="1:9" x14ac:dyDescent="0.2">
      <c r="A3814" s="5">
        <v>3851</v>
      </c>
      <c r="B3814" s="7">
        <v>10</v>
      </c>
      <c r="C3814" s="5">
        <v>3</v>
      </c>
      <c r="D3814" s="5">
        <v>2014</v>
      </c>
      <c r="E3814" s="4">
        <v>41708</v>
      </c>
      <c r="F3814" t="s">
        <v>3763</v>
      </c>
      <c r="G3814" s="3">
        <v>6500000</v>
      </c>
      <c r="H3814" s="3">
        <v>84273813</v>
      </c>
      <c r="I3814" s="3">
        <v>256862920</v>
      </c>
    </row>
    <row r="3815" spans="1:9" x14ac:dyDescent="0.2">
      <c r="A3815" s="5">
        <v>3852</v>
      </c>
      <c r="B3815" s="7">
        <v>2</v>
      </c>
      <c r="C3815" s="5">
        <v>1</v>
      </c>
      <c r="D3815" s="5">
        <v>2008</v>
      </c>
      <c r="E3815" s="4">
        <v>39449</v>
      </c>
      <c r="F3815" t="s">
        <v>3764</v>
      </c>
      <c r="G3815" s="3">
        <v>6500000</v>
      </c>
      <c r="H3815" s="3">
        <v>65281781</v>
      </c>
      <c r="I3815" s="3">
        <v>70712099</v>
      </c>
    </row>
    <row r="3816" spans="1:9" x14ac:dyDescent="0.2">
      <c r="A3816" s="5">
        <v>3853</v>
      </c>
      <c r="B3816" s="7">
        <v>7</v>
      </c>
      <c r="C3816" s="5">
        <v>12</v>
      </c>
      <c r="D3816" s="5">
        <v>1991</v>
      </c>
      <c r="E3816" s="4">
        <v>33579</v>
      </c>
      <c r="F3816" t="s">
        <v>3765</v>
      </c>
      <c r="G3816" s="3">
        <v>6500000</v>
      </c>
      <c r="H3816" s="3">
        <v>56190094</v>
      </c>
      <c r="I3816" s="3">
        <v>56200634</v>
      </c>
    </row>
    <row r="3817" spans="1:9" x14ac:dyDescent="0.2">
      <c r="A3817" s="5">
        <v>3854</v>
      </c>
      <c r="B3817" s="7">
        <v>7</v>
      </c>
      <c r="C3817" s="5">
        <v>24</v>
      </c>
      <c r="D3817" s="5">
        <v>1987</v>
      </c>
      <c r="E3817" s="4">
        <v>32484</v>
      </c>
      <c r="F3817" t="s">
        <v>3766</v>
      </c>
      <c r="G3817" s="3">
        <v>6500000</v>
      </c>
      <c r="H3817" s="3">
        <v>54215416</v>
      </c>
      <c r="I3817" s="3">
        <v>54215416</v>
      </c>
    </row>
    <row r="3818" spans="1:9" x14ac:dyDescent="0.2">
      <c r="A3818" s="5">
        <v>3855</v>
      </c>
      <c r="B3818" s="7">
        <v>5</v>
      </c>
      <c r="C3818" s="5">
        <v>22</v>
      </c>
      <c r="D3818" s="5">
        <v>1981</v>
      </c>
      <c r="E3818" s="4">
        <v>30229</v>
      </c>
      <c r="F3818" t="s">
        <v>3767</v>
      </c>
      <c r="G3818" s="3">
        <v>6500000</v>
      </c>
      <c r="H3818" s="3">
        <v>42488161</v>
      </c>
      <c r="I3818" s="3">
        <v>42488161</v>
      </c>
    </row>
    <row r="3819" spans="1:9" x14ac:dyDescent="0.2">
      <c r="A3819" s="5">
        <v>3856</v>
      </c>
      <c r="B3819" s="7">
        <v>1</v>
      </c>
      <c r="C3819" s="5">
        <v>1</v>
      </c>
      <c r="D3819" s="5">
        <v>1980</v>
      </c>
      <c r="E3819" s="4">
        <v>29221</v>
      </c>
      <c r="F3819" t="s">
        <v>3768</v>
      </c>
      <c r="G3819" s="3">
        <v>6500000</v>
      </c>
      <c r="H3819" s="3">
        <v>31899000</v>
      </c>
      <c r="I3819" s="3">
        <v>31899000</v>
      </c>
    </row>
    <row r="3820" spans="1:9" x14ac:dyDescent="0.2">
      <c r="A3820" s="5">
        <v>3857</v>
      </c>
      <c r="B3820" s="7">
        <v>4</v>
      </c>
      <c r="C3820" s="5">
        <v>2</v>
      </c>
      <c r="D3820" s="5">
        <v>1993</v>
      </c>
      <c r="E3820" s="4">
        <v>34004</v>
      </c>
      <c r="F3820" t="s">
        <v>3769</v>
      </c>
      <c r="G3820" s="3">
        <v>6500000</v>
      </c>
      <c r="H3820" s="3">
        <v>24103594</v>
      </c>
      <c r="I3820" s="3">
        <v>24103594</v>
      </c>
    </row>
    <row r="3821" spans="1:9" x14ac:dyDescent="0.2">
      <c r="A3821" s="5">
        <v>3858</v>
      </c>
      <c r="B3821" s="7">
        <v>4</v>
      </c>
      <c r="C3821" s="5">
        <v>9</v>
      </c>
      <c r="D3821" s="5">
        <v>1999</v>
      </c>
      <c r="E3821" s="4">
        <v>36407</v>
      </c>
      <c r="F3821" t="s">
        <v>3770</v>
      </c>
      <c r="G3821" s="3">
        <v>6500000</v>
      </c>
      <c r="H3821" s="3">
        <v>16875273</v>
      </c>
      <c r="I3821" s="3">
        <v>28383441</v>
      </c>
    </row>
    <row r="3822" spans="1:9" x14ac:dyDescent="0.2">
      <c r="A3822" s="5">
        <v>3859</v>
      </c>
      <c r="B3822" s="7">
        <v>4</v>
      </c>
      <c r="C3822" s="5">
        <v>7</v>
      </c>
      <c r="D3822" s="5">
        <v>2006</v>
      </c>
      <c r="E3822" s="4">
        <v>38902</v>
      </c>
      <c r="F3822" t="s">
        <v>3771</v>
      </c>
      <c r="G3822" s="3">
        <v>6500000</v>
      </c>
      <c r="H3822" s="3">
        <v>13368437</v>
      </c>
      <c r="I3822" s="3">
        <v>18110152</v>
      </c>
    </row>
    <row r="3823" spans="1:9" x14ac:dyDescent="0.2">
      <c r="A3823" s="5">
        <v>3860</v>
      </c>
      <c r="B3823" s="7">
        <v>1</v>
      </c>
      <c r="C3823" s="5">
        <v>1</v>
      </c>
      <c r="D3823" s="5">
        <v>1971</v>
      </c>
      <c r="E3823" s="4">
        <v>25934</v>
      </c>
      <c r="F3823" t="s">
        <v>3772</v>
      </c>
      <c r="G3823" s="3">
        <v>6500000</v>
      </c>
      <c r="H3823" s="3">
        <v>12376563</v>
      </c>
      <c r="I3823" s="3">
        <v>12376563</v>
      </c>
    </row>
    <row r="3824" spans="1:9" x14ac:dyDescent="0.2">
      <c r="A3824" s="5">
        <v>3861</v>
      </c>
      <c r="B3824" s="7">
        <v>10</v>
      </c>
      <c r="C3824" s="5">
        <v>22</v>
      </c>
      <c r="D3824" s="5">
        <v>1999</v>
      </c>
      <c r="E3824" s="4">
        <v>36809</v>
      </c>
      <c r="F3824" t="s">
        <v>3773</v>
      </c>
      <c r="G3824" s="3">
        <v>6500000</v>
      </c>
      <c r="H3824" s="3">
        <v>10155691</v>
      </c>
      <c r="I3824" s="3">
        <v>10155691</v>
      </c>
    </row>
    <row r="3825" spans="1:9" x14ac:dyDescent="0.2">
      <c r="A3825" s="5">
        <v>3862</v>
      </c>
      <c r="B3825" s="7">
        <v>3</v>
      </c>
      <c r="C3825" s="5">
        <v>7</v>
      </c>
      <c r="D3825" s="5">
        <v>2003</v>
      </c>
      <c r="E3825" s="4">
        <v>37805</v>
      </c>
      <c r="F3825" t="s">
        <v>3774</v>
      </c>
      <c r="G3825" s="3">
        <v>6500000</v>
      </c>
      <c r="H3825" s="3">
        <v>6173485</v>
      </c>
      <c r="I3825" s="3">
        <v>6173485</v>
      </c>
    </row>
    <row r="3826" spans="1:9" x14ac:dyDescent="0.2">
      <c r="A3826" s="5">
        <v>3863</v>
      </c>
      <c r="B3826" s="7">
        <v>12</v>
      </c>
      <c r="C3826" s="5">
        <v>2</v>
      </c>
      <c r="D3826" s="5">
        <v>2011</v>
      </c>
      <c r="E3826" s="4">
        <v>40586</v>
      </c>
      <c r="F3826" t="s">
        <v>3775</v>
      </c>
      <c r="G3826" s="3">
        <v>6500000</v>
      </c>
      <c r="H3826" s="3">
        <v>4002293</v>
      </c>
      <c r="I3826" s="3">
        <v>20412841</v>
      </c>
    </row>
    <row r="3827" spans="1:9" x14ac:dyDescent="0.2">
      <c r="A3827" s="5">
        <v>3864</v>
      </c>
      <c r="B3827" s="7">
        <v>5</v>
      </c>
      <c r="C3827" s="5">
        <v>13</v>
      </c>
      <c r="D3827" s="5">
        <v>2005</v>
      </c>
      <c r="E3827" s="4">
        <v>38722</v>
      </c>
      <c r="F3827" t="s">
        <v>3776</v>
      </c>
      <c r="G3827" s="3">
        <v>6500000</v>
      </c>
      <c r="H3827" s="3">
        <v>2339957</v>
      </c>
      <c r="I3827" s="3">
        <v>11745931</v>
      </c>
    </row>
    <row r="3828" spans="1:9" x14ac:dyDescent="0.2">
      <c r="A3828" s="5">
        <v>3865</v>
      </c>
      <c r="B3828" s="7">
        <v>5</v>
      </c>
      <c r="C3828" s="5">
        <v>31</v>
      </c>
      <c r="D3828" s="5">
        <v>2013</v>
      </c>
      <c r="E3828" s="4">
        <v>42190</v>
      </c>
      <c r="F3828" t="s">
        <v>3777</v>
      </c>
      <c r="G3828" s="3">
        <v>6500000</v>
      </c>
      <c r="H3828" s="3">
        <v>2274649</v>
      </c>
      <c r="I3828" s="3">
        <v>3027956</v>
      </c>
    </row>
    <row r="3829" spans="1:9" x14ac:dyDescent="0.2">
      <c r="A3829" s="5">
        <v>3866</v>
      </c>
      <c r="B3829" s="7">
        <v>10</v>
      </c>
      <c r="C3829" s="5">
        <v>21</v>
      </c>
      <c r="D3829" s="5">
        <v>2005</v>
      </c>
      <c r="E3829" s="4">
        <v>38970</v>
      </c>
      <c r="F3829" t="s">
        <v>3778</v>
      </c>
      <c r="G3829" s="3">
        <v>6500000</v>
      </c>
      <c r="H3829" s="3">
        <v>2025032</v>
      </c>
      <c r="I3829" s="3">
        <v>2025032</v>
      </c>
    </row>
    <row r="3830" spans="1:9" x14ac:dyDescent="0.2">
      <c r="A3830" s="5">
        <v>3867</v>
      </c>
      <c r="B3830" s="7">
        <v>11</v>
      </c>
      <c r="C3830" s="5">
        <v>13</v>
      </c>
      <c r="D3830" s="5">
        <v>2009</v>
      </c>
      <c r="E3830" s="4">
        <v>40189</v>
      </c>
      <c r="F3830" t="s">
        <v>3779</v>
      </c>
      <c r="G3830" s="3">
        <v>6500000</v>
      </c>
      <c r="H3830" s="3">
        <v>1109660</v>
      </c>
      <c r="I3830" s="3">
        <v>1744952</v>
      </c>
    </row>
    <row r="3831" spans="1:9" x14ac:dyDescent="0.2">
      <c r="A3831" s="5">
        <v>3868</v>
      </c>
      <c r="B3831" s="7">
        <v>7</v>
      </c>
      <c r="C3831" s="5">
        <v>23</v>
      </c>
      <c r="D3831" s="5">
        <v>2004</v>
      </c>
      <c r="E3831" s="4">
        <v>38663</v>
      </c>
      <c r="F3831" t="s">
        <v>3780</v>
      </c>
      <c r="G3831" s="3">
        <v>6500000</v>
      </c>
      <c r="H3831" s="3">
        <v>1029017</v>
      </c>
      <c r="I3831" s="3">
        <v>1033810</v>
      </c>
    </row>
    <row r="3832" spans="1:9" x14ac:dyDescent="0.2">
      <c r="A3832" s="5">
        <v>3869</v>
      </c>
      <c r="B3832" s="7">
        <v>8</v>
      </c>
      <c r="C3832" s="5">
        <v>17</v>
      </c>
      <c r="D3832" s="5">
        <v>2001</v>
      </c>
      <c r="E3832" s="4">
        <v>37384</v>
      </c>
      <c r="F3832" t="s">
        <v>3781</v>
      </c>
      <c r="G3832" s="3">
        <v>6500000</v>
      </c>
      <c r="H3832" s="3">
        <v>64148</v>
      </c>
      <c r="I3832" s="3">
        <v>64148</v>
      </c>
    </row>
    <row r="3833" spans="1:9" x14ac:dyDescent="0.2">
      <c r="A3833" s="5">
        <v>3870</v>
      </c>
      <c r="B3833" s="7">
        <v>12</v>
      </c>
      <c r="C3833" s="5">
        <v>31</v>
      </c>
      <c r="D3833" s="5">
        <v>2011</v>
      </c>
      <c r="E3833" s="4">
        <v>41467</v>
      </c>
      <c r="F3833" t="s">
        <v>3782</v>
      </c>
      <c r="G3833" s="3">
        <v>6500000</v>
      </c>
      <c r="H3833">
        <v>0</v>
      </c>
      <c r="I3833" s="3">
        <v>3149</v>
      </c>
    </row>
    <row r="3834" spans="1:9" x14ac:dyDescent="0.2">
      <c r="A3834" s="5">
        <v>3871</v>
      </c>
      <c r="B3834" s="7">
        <v>10</v>
      </c>
      <c r="C3834" s="5">
        <v>26</v>
      </c>
      <c r="D3834" s="5">
        <v>1984</v>
      </c>
      <c r="E3834" s="4">
        <v>31453</v>
      </c>
      <c r="F3834" t="s">
        <v>3783</v>
      </c>
      <c r="G3834" s="3">
        <v>6400000</v>
      </c>
      <c r="H3834" s="3">
        <v>38019031</v>
      </c>
      <c r="I3834" s="3">
        <v>78019031</v>
      </c>
    </row>
    <row r="3835" spans="1:9" x14ac:dyDescent="0.2">
      <c r="A3835" s="5">
        <v>3872</v>
      </c>
      <c r="B3835" s="7">
        <v>2</v>
      </c>
      <c r="C3835" s="5">
        <v>27</v>
      </c>
      <c r="D3835" s="5">
        <v>2004</v>
      </c>
      <c r="E3835" s="4">
        <v>38778</v>
      </c>
      <c r="F3835" t="s">
        <v>3784</v>
      </c>
      <c r="G3835" s="3">
        <v>6400000</v>
      </c>
      <c r="H3835" s="3">
        <v>4063859</v>
      </c>
      <c r="I3835" s="3">
        <v>79384539</v>
      </c>
    </row>
    <row r="3836" spans="1:9" x14ac:dyDescent="0.2">
      <c r="A3836" s="5">
        <v>3873</v>
      </c>
      <c r="B3836" s="7">
        <v>10</v>
      </c>
      <c r="C3836" s="5">
        <v>10</v>
      </c>
      <c r="D3836" s="5">
        <v>2007</v>
      </c>
      <c r="E3836" s="4">
        <v>39365</v>
      </c>
      <c r="F3836" t="s">
        <v>3785</v>
      </c>
      <c r="G3836" s="3">
        <v>6400000</v>
      </c>
      <c r="H3836" s="3">
        <v>871577</v>
      </c>
      <c r="I3836" s="3">
        <v>8902141</v>
      </c>
    </row>
    <row r="3837" spans="1:9" x14ac:dyDescent="0.2">
      <c r="A3837" s="5">
        <v>3874</v>
      </c>
      <c r="B3837" s="7">
        <v>10</v>
      </c>
      <c r="C3837" s="5">
        <v>9</v>
      </c>
      <c r="D3837" s="5">
        <v>2009</v>
      </c>
      <c r="E3837" s="4">
        <v>40066</v>
      </c>
      <c r="F3837" t="s">
        <v>3786</v>
      </c>
      <c r="G3837" s="3">
        <v>6400000</v>
      </c>
      <c r="H3837" s="3">
        <v>449865</v>
      </c>
      <c r="I3837" s="3">
        <v>4199874</v>
      </c>
    </row>
    <row r="3838" spans="1:9" x14ac:dyDescent="0.2">
      <c r="A3838" s="5">
        <v>3875</v>
      </c>
      <c r="B3838" s="7">
        <v>2</v>
      </c>
      <c r="C3838" s="5">
        <v>22</v>
      </c>
      <c r="D3838" s="5">
        <v>2008</v>
      </c>
      <c r="E3838" s="4">
        <v>40088</v>
      </c>
      <c r="F3838" t="s">
        <v>3787</v>
      </c>
      <c r="G3838" s="3">
        <v>6250000</v>
      </c>
      <c r="H3838" s="3">
        <v>5488570</v>
      </c>
      <c r="I3838" s="3">
        <v>20199663</v>
      </c>
    </row>
    <row r="3839" spans="1:9" x14ac:dyDescent="0.2">
      <c r="A3839" s="5">
        <v>3876</v>
      </c>
      <c r="B3839" s="7">
        <v>1</v>
      </c>
      <c r="C3839" s="5">
        <v>15</v>
      </c>
      <c r="D3839" s="5">
        <v>1988</v>
      </c>
      <c r="E3839" s="4">
        <v>32568</v>
      </c>
      <c r="F3839" t="s">
        <v>3788</v>
      </c>
      <c r="G3839" s="3">
        <v>6200000</v>
      </c>
      <c r="H3839" s="3">
        <v>9205924</v>
      </c>
      <c r="I3839" s="3">
        <v>9205924</v>
      </c>
    </row>
    <row r="3840" spans="1:9" x14ac:dyDescent="0.2">
      <c r="A3840" s="5">
        <v>3877</v>
      </c>
      <c r="B3840" s="7">
        <v>2</v>
      </c>
      <c r="C3840" s="5">
        <v>13</v>
      </c>
      <c r="D3840" s="5">
        <v>2009</v>
      </c>
      <c r="E3840" s="4">
        <v>40180</v>
      </c>
      <c r="F3840" t="s">
        <v>3789</v>
      </c>
      <c r="G3840" s="3">
        <v>6200000</v>
      </c>
      <c r="H3840" s="3">
        <v>1579146</v>
      </c>
      <c r="I3840" s="3">
        <v>37339594</v>
      </c>
    </row>
    <row r="3841" spans="1:9" x14ac:dyDescent="0.2">
      <c r="A3841" s="5">
        <v>3878</v>
      </c>
      <c r="B3841" s="7">
        <v>10</v>
      </c>
      <c r="C3841" s="5">
        <v>20</v>
      </c>
      <c r="D3841" s="5">
        <v>1995</v>
      </c>
      <c r="E3841" s="4">
        <v>35287</v>
      </c>
      <c r="F3841" t="s">
        <v>3790</v>
      </c>
      <c r="G3841" s="3">
        <v>6100000</v>
      </c>
      <c r="H3841" s="3">
        <v>2108367</v>
      </c>
      <c r="I3841" s="3">
        <v>2108367</v>
      </c>
    </row>
    <row r="3842" spans="1:9" x14ac:dyDescent="0.2">
      <c r="A3842" s="5">
        <v>3879</v>
      </c>
      <c r="B3842" s="7">
        <v>6</v>
      </c>
      <c r="C3842" s="5">
        <v>16</v>
      </c>
      <c r="D3842" s="5">
        <v>1978</v>
      </c>
      <c r="E3842" s="4">
        <v>28951</v>
      </c>
      <c r="F3842" t="s">
        <v>3791</v>
      </c>
      <c r="G3842" s="3">
        <v>6000000</v>
      </c>
      <c r="H3842" s="3">
        <v>181813770</v>
      </c>
      <c r="I3842" s="3">
        <v>387513770</v>
      </c>
    </row>
    <row r="3843" spans="1:9" x14ac:dyDescent="0.2">
      <c r="A3843" s="5">
        <v>3880</v>
      </c>
      <c r="B3843" s="7">
        <v>12</v>
      </c>
      <c r="C3843" s="5">
        <v>19</v>
      </c>
      <c r="D3843" s="5">
        <v>1986</v>
      </c>
      <c r="E3843" s="4">
        <v>31970</v>
      </c>
      <c r="F3843" t="s">
        <v>3792</v>
      </c>
      <c r="G3843" s="3">
        <v>6000000</v>
      </c>
      <c r="H3843" s="3">
        <v>137963328</v>
      </c>
      <c r="I3843" s="3">
        <v>137963328</v>
      </c>
    </row>
    <row r="3844" spans="1:9" x14ac:dyDescent="0.2">
      <c r="A3844" s="5">
        <v>3881</v>
      </c>
      <c r="B3844" s="7">
        <v>6</v>
      </c>
      <c r="C3844" s="5">
        <v>23</v>
      </c>
      <c r="D3844" s="5">
        <v>2004</v>
      </c>
      <c r="E3844" s="4">
        <v>38662</v>
      </c>
      <c r="F3844" t="s">
        <v>3793</v>
      </c>
      <c r="G3844" s="3">
        <v>6000000</v>
      </c>
      <c r="H3844" s="3">
        <v>119114517</v>
      </c>
      <c r="I3844" s="3">
        <v>221148959</v>
      </c>
    </row>
    <row r="3845" spans="1:9" x14ac:dyDescent="0.2">
      <c r="A3845" s="5">
        <v>3882</v>
      </c>
      <c r="B3845" s="7">
        <v>10</v>
      </c>
      <c r="C3845" s="5">
        <v>24</v>
      </c>
      <c r="D3845" s="5">
        <v>1969</v>
      </c>
      <c r="E3845" s="4">
        <v>25912</v>
      </c>
      <c r="F3845" t="s">
        <v>3794</v>
      </c>
      <c r="G3845" s="3">
        <v>6000000</v>
      </c>
      <c r="H3845" s="3">
        <v>102308900</v>
      </c>
      <c r="I3845" s="3">
        <v>102308900</v>
      </c>
    </row>
    <row r="3846" spans="1:9" x14ac:dyDescent="0.2">
      <c r="A3846" s="5">
        <v>3883</v>
      </c>
      <c r="B3846" s="7">
        <v>8</v>
      </c>
      <c r="C3846" s="5">
        <v>26</v>
      </c>
      <c r="D3846" s="5">
        <v>1964</v>
      </c>
      <c r="E3846" s="4">
        <v>24146</v>
      </c>
      <c r="F3846" t="s">
        <v>3795</v>
      </c>
      <c r="G3846" s="3">
        <v>6000000</v>
      </c>
      <c r="H3846" s="3">
        <v>102300000</v>
      </c>
      <c r="I3846" s="3">
        <v>102300000</v>
      </c>
    </row>
    <row r="3847" spans="1:9" x14ac:dyDescent="0.2">
      <c r="A3847" s="5">
        <v>3884</v>
      </c>
      <c r="B3847" s="7">
        <v>9</v>
      </c>
      <c r="C3847" s="5">
        <v>19</v>
      </c>
      <c r="D3847" s="5">
        <v>1980</v>
      </c>
      <c r="E3847" s="4">
        <v>29776</v>
      </c>
      <c r="F3847" t="s">
        <v>3796</v>
      </c>
      <c r="G3847" s="3">
        <v>6000000</v>
      </c>
      <c r="H3847" s="3">
        <v>52302978</v>
      </c>
      <c r="I3847" s="3">
        <v>52302978</v>
      </c>
    </row>
    <row r="3848" spans="1:9" x14ac:dyDescent="0.2">
      <c r="A3848" s="5">
        <v>3885</v>
      </c>
      <c r="B3848" s="7">
        <v>10</v>
      </c>
      <c r="C3848" s="5">
        <v>18</v>
      </c>
      <c r="D3848" s="5">
        <v>1961</v>
      </c>
      <c r="E3848" s="4">
        <v>22807</v>
      </c>
      <c r="F3848" t="s">
        <v>3797</v>
      </c>
      <c r="G3848" s="3">
        <v>6000000</v>
      </c>
      <c r="H3848" s="3">
        <v>43700000</v>
      </c>
      <c r="I3848" s="3">
        <v>43700000</v>
      </c>
    </row>
    <row r="3849" spans="1:9" x14ac:dyDescent="0.2">
      <c r="A3849" s="5">
        <v>3886</v>
      </c>
      <c r="B3849" s="7">
        <v>10</v>
      </c>
      <c r="C3849" s="5">
        <v>17</v>
      </c>
      <c r="D3849" s="5">
        <v>1956</v>
      </c>
      <c r="E3849" s="4">
        <v>20950</v>
      </c>
      <c r="F3849" t="s">
        <v>305</v>
      </c>
      <c r="G3849" s="3">
        <v>6000000</v>
      </c>
      <c r="H3849" s="3">
        <v>42000000</v>
      </c>
      <c r="I3849" s="3">
        <v>42000000</v>
      </c>
    </row>
    <row r="3850" spans="1:9" x14ac:dyDescent="0.2">
      <c r="A3850" s="5">
        <v>3887</v>
      </c>
      <c r="B3850" s="7">
        <v>7</v>
      </c>
      <c r="C3850" s="5">
        <v>25</v>
      </c>
      <c r="D3850" s="5">
        <v>1980</v>
      </c>
      <c r="E3850" s="4">
        <v>29958</v>
      </c>
      <c r="F3850" t="s">
        <v>3798</v>
      </c>
      <c r="G3850" s="3">
        <v>6000000</v>
      </c>
      <c r="H3850" s="3">
        <v>39846344</v>
      </c>
      <c r="I3850" s="3">
        <v>39846344</v>
      </c>
    </row>
    <row r="3851" spans="1:9" x14ac:dyDescent="0.2">
      <c r="A3851" s="5">
        <v>3888</v>
      </c>
      <c r="B3851" s="7">
        <v>3</v>
      </c>
      <c r="C3851" s="5">
        <v>23</v>
      </c>
      <c r="D3851" s="5">
        <v>2001</v>
      </c>
      <c r="E3851" s="4">
        <v>37563</v>
      </c>
      <c r="F3851" t="s">
        <v>3799</v>
      </c>
      <c r="G3851" s="3">
        <v>6000000</v>
      </c>
      <c r="H3851" s="3">
        <v>27457409</v>
      </c>
      <c r="I3851" s="3">
        <v>27958191</v>
      </c>
    </row>
    <row r="3852" spans="1:9" x14ac:dyDescent="0.2">
      <c r="A3852" s="5">
        <v>3889</v>
      </c>
      <c r="B3852" s="7">
        <v>12</v>
      </c>
      <c r="C3852" s="5">
        <v>17</v>
      </c>
      <c r="D3852" s="5">
        <v>2008</v>
      </c>
      <c r="E3852" s="4">
        <v>39945</v>
      </c>
      <c r="F3852" t="s">
        <v>3800</v>
      </c>
      <c r="G3852" s="3">
        <v>6000000</v>
      </c>
      <c r="H3852" s="3">
        <v>26238243</v>
      </c>
      <c r="I3852" s="3">
        <v>46634275</v>
      </c>
    </row>
    <row r="3853" spans="1:9" x14ac:dyDescent="0.2">
      <c r="A3853" s="5">
        <v>3890</v>
      </c>
      <c r="B3853" s="7">
        <v>6</v>
      </c>
      <c r="C3853" s="5">
        <v>30</v>
      </c>
      <c r="D3853" s="5">
        <v>1989</v>
      </c>
      <c r="E3853" s="4">
        <v>33395</v>
      </c>
      <c r="F3853" t="s">
        <v>3801</v>
      </c>
      <c r="G3853" s="3">
        <v>6000000</v>
      </c>
      <c r="H3853" s="3">
        <v>26004026</v>
      </c>
      <c r="I3853" s="3">
        <v>26004026</v>
      </c>
    </row>
    <row r="3854" spans="1:9" x14ac:dyDescent="0.2">
      <c r="A3854" s="5">
        <v>3891</v>
      </c>
      <c r="B3854" s="7">
        <v>7</v>
      </c>
      <c r="C3854" s="5">
        <v>10</v>
      </c>
      <c r="D3854" s="5">
        <v>1981</v>
      </c>
      <c r="E3854" s="4">
        <v>29866</v>
      </c>
      <c r="F3854" t="s">
        <v>3802</v>
      </c>
      <c r="G3854" s="3">
        <v>6000000</v>
      </c>
      <c r="H3854" s="3">
        <v>25244700</v>
      </c>
      <c r="I3854" s="3">
        <v>25244700</v>
      </c>
    </row>
    <row r="3855" spans="1:9" x14ac:dyDescent="0.2">
      <c r="A3855" s="5">
        <v>3892</v>
      </c>
      <c r="B3855" s="7">
        <v>7</v>
      </c>
      <c r="C3855" s="5">
        <v>16</v>
      </c>
      <c r="D3855" s="5">
        <v>1999</v>
      </c>
      <c r="E3855" s="4">
        <v>36623</v>
      </c>
      <c r="F3855" t="s">
        <v>3803</v>
      </c>
      <c r="G3855" s="3">
        <v>6000000</v>
      </c>
      <c r="H3855" s="3">
        <v>25059640</v>
      </c>
      <c r="I3855" s="3">
        <v>25059640</v>
      </c>
    </row>
    <row r="3856" spans="1:9" x14ac:dyDescent="0.2">
      <c r="A3856" s="5">
        <v>3893</v>
      </c>
      <c r="B3856" s="7">
        <v>8</v>
      </c>
      <c r="C3856" s="5">
        <v>16</v>
      </c>
      <c r="D3856" s="5">
        <v>1995</v>
      </c>
      <c r="E3856" s="4">
        <v>35163</v>
      </c>
      <c r="F3856" t="s">
        <v>3804</v>
      </c>
      <c r="G3856" s="3">
        <v>6000000</v>
      </c>
      <c r="H3856" s="3">
        <v>23341568</v>
      </c>
      <c r="I3856" s="3">
        <v>34449356</v>
      </c>
    </row>
    <row r="3857" spans="1:9" x14ac:dyDescent="0.2">
      <c r="A3857" s="5">
        <v>3894</v>
      </c>
      <c r="B3857" s="7">
        <v>8</v>
      </c>
      <c r="C3857" s="5">
        <v>11</v>
      </c>
      <c r="D3857" s="5">
        <v>1989</v>
      </c>
      <c r="E3857" s="4">
        <v>32820</v>
      </c>
      <c r="F3857" t="s">
        <v>3805</v>
      </c>
      <c r="G3857" s="3">
        <v>6000000</v>
      </c>
      <c r="H3857" s="3">
        <v>22168359</v>
      </c>
      <c r="I3857" s="3">
        <v>22168359</v>
      </c>
    </row>
    <row r="3858" spans="1:9" x14ac:dyDescent="0.2">
      <c r="A3858" s="5">
        <v>3895</v>
      </c>
      <c r="B3858" s="7">
        <v>4</v>
      </c>
      <c r="C3858" s="5">
        <v>5</v>
      </c>
      <c r="D3858" s="5">
        <v>2002</v>
      </c>
      <c r="E3858" s="4">
        <v>37380</v>
      </c>
      <c r="F3858" t="s">
        <v>3806</v>
      </c>
      <c r="G3858" s="3">
        <v>6000000</v>
      </c>
      <c r="H3858" s="3">
        <v>21305259</v>
      </c>
      <c r="I3858" s="3">
        <v>39241323</v>
      </c>
    </row>
    <row r="3859" spans="1:9" x14ac:dyDescent="0.2">
      <c r="A3859" s="5">
        <v>3896</v>
      </c>
      <c r="B3859" s="7">
        <v>12</v>
      </c>
      <c r="C3859" s="5">
        <v>31</v>
      </c>
      <c r="D3859" s="5">
        <v>1946</v>
      </c>
      <c r="E3859" s="4">
        <v>17726</v>
      </c>
      <c r="F3859" t="s">
        <v>3807</v>
      </c>
      <c r="G3859" s="3">
        <v>6000000</v>
      </c>
      <c r="H3859" s="3">
        <v>20400000</v>
      </c>
      <c r="I3859" s="3">
        <v>20400000</v>
      </c>
    </row>
    <row r="3860" spans="1:9" x14ac:dyDescent="0.2">
      <c r="A3860" s="5">
        <v>3897</v>
      </c>
      <c r="B3860" s="7">
        <v>9</v>
      </c>
      <c r="C3860" s="5">
        <v>27</v>
      </c>
      <c r="D3860" s="5">
        <v>2000</v>
      </c>
      <c r="E3860" s="4">
        <v>37324</v>
      </c>
      <c r="F3860" t="s">
        <v>3808</v>
      </c>
      <c r="G3860" s="3">
        <v>6000000</v>
      </c>
      <c r="H3860" s="3">
        <v>18621249</v>
      </c>
      <c r="I3860" s="3">
        <v>20695413</v>
      </c>
    </row>
    <row r="3861" spans="1:9" x14ac:dyDescent="0.2">
      <c r="A3861" s="5">
        <v>3898</v>
      </c>
      <c r="B3861" s="7">
        <v>9</v>
      </c>
      <c r="C3861" s="5">
        <v>27</v>
      </c>
      <c r="D3861" s="5">
        <v>2006</v>
      </c>
      <c r="E3861" s="4">
        <v>39516</v>
      </c>
      <c r="F3861" t="s">
        <v>3809</v>
      </c>
      <c r="G3861" s="3">
        <v>6000000</v>
      </c>
      <c r="H3861" s="3">
        <v>17606684</v>
      </c>
      <c r="I3861" s="3">
        <v>49155371</v>
      </c>
    </row>
    <row r="3862" spans="1:9" x14ac:dyDescent="0.2">
      <c r="A3862" s="5">
        <v>3899</v>
      </c>
      <c r="B3862" s="7">
        <v>4</v>
      </c>
      <c r="C3862" s="5">
        <v>16</v>
      </c>
      <c r="D3862" s="5">
        <v>2003</v>
      </c>
      <c r="E3862" s="4">
        <v>38081</v>
      </c>
      <c r="F3862" t="s">
        <v>3810</v>
      </c>
      <c r="G3862" s="3">
        <v>6000000</v>
      </c>
      <c r="H3862" s="3">
        <v>17583468</v>
      </c>
      <c r="I3862" s="3">
        <v>18504539</v>
      </c>
    </row>
    <row r="3863" spans="1:9" x14ac:dyDescent="0.2">
      <c r="A3863" s="5">
        <v>3900</v>
      </c>
      <c r="B3863" s="7">
        <v>2</v>
      </c>
      <c r="C3863" s="5">
        <v>12</v>
      </c>
      <c r="D3863" s="5">
        <v>1988</v>
      </c>
      <c r="E3863" s="4">
        <v>32479</v>
      </c>
      <c r="F3863" t="s">
        <v>3811</v>
      </c>
      <c r="G3863" s="3">
        <v>6000000</v>
      </c>
      <c r="H3863" s="3">
        <v>14545844</v>
      </c>
      <c r="I3863" s="3">
        <v>14545844</v>
      </c>
    </row>
    <row r="3864" spans="1:9" x14ac:dyDescent="0.2">
      <c r="A3864" s="5">
        <v>3901</v>
      </c>
      <c r="B3864" s="7">
        <v>8</v>
      </c>
      <c r="C3864" s="5">
        <v>8</v>
      </c>
      <c r="D3864" s="5">
        <v>2007</v>
      </c>
      <c r="E3864" s="4">
        <v>39302</v>
      </c>
      <c r="F3864" t="s">
        <v>3812</v>
      </c>
      <c r="G3864" s="3">
        <v>6000000</v>
      </c>
      <c r="H3864" s="3">
        <v>13235267</v>
      </c>
      <c r="I3864" s="3">
        <v>18209872</v>
      </c>
    </row>
    <row r="3865" spans="1:9" x14ac:dyDescent="0.2">
      <c r="A3865" s="5">
        <v>3902</v>
      </c>
      <c r="B3865" s="7">
        <v>10</v>
      </c>
      <c r="C3865" s="5">
        <v>21</v>
      </c>
      <c r="D3865" s="5">
        <v>1988</v>
      </c>
      <c r="E3865" s="4">
        <v>32761</v>
      </c>
      <c r="F3865" t="s">
        <v>3813</v>
      </c>
      <c r="G3865" s="3">
        <v>6000000</v>
      </c>
      <c r="H3865" s="3">
        <v>12793213</v>
      </c>
      <c r="I3865" s="3">
        <v>12793213</v>
      </c>
    </row>
    <row r="3866" spans="1:9" x14ac:dyDescent="0.2">
      <c r="A3866" s="5">
        <v>3903</v>
      </c>
      <c r="B3866" s="7">
        <v>3</v>
      </c>
      <c r="C3866" s="5">
        <v>20</v>
      </c>
      <c r="D3866" s="5">
        <v>1998</v>
      </c>
      <c r="E3866" s="4">
        <v>36375</v>
      </c>
      <c r="F3866" t="s">
        <v>3814</v>
      </c>
      <c r="G3866" s="3">
        <v>6000000</v>
      </c>
      <c r="H3866" s="3">
        <v>12716953</v>
      </c>
      <c r="I3866" s="3">
        <v>31716953</v>
      </c>
    </row>
    <row r="3867" spans="1:9" x14ac:dyDescent="0.2">
      <c r="A3867" s="5">
        <v>3904</v>
      </c>
      <c r="B3867" s="7">
        <v>1</v>
      </c>
      <c r="C3867" s="5">
        <v>1</v>
      </c>
      <c r="D3867" s="5">
        <v>1956</v>
      </c>
      <c r="E3867" s="4">
        <v>20455</v>
      </c>
      <c r="F3867" t="s">
        <v>3815</v>
      </c>
      <c r="G3867" s="3">
        <v>6000000</v>
      </c>
      <c r="H3867" s="3">
        <v>12500000</v>
      </c>
      <c r="I3867" s="3">
        <v>12500000</v>
      </c>
    </row>
    <row r="3868" spans="1:9" x14ac:dyDescent="0.2">
      <c r="A3868" s="5">
        <v>3905</v>
      </c>
      <c r="B3868" s="7">
        <v>4</v>
      </c>
      <c r="C3868" s="5">
        <v>24</v>
      </c>
      <c r="D3868" s="5">
        <v>1998</v>
      </c>
      <c r="E3868" s="4">
        <v>36498</v>
      </c>
      <c r="F3868" t="s">
        <v>3816</v>
      </c>
      <c r="G3868" s="3">
        <v>6000000</v>
      </c>
      <c r="H3868" s="3">
        <v>11911200</v>
      </c>
      <c r="I3868" s="3">
        <v>58809149</v>
      </c>
    </row>
    <row r="3869" spans="1:9" x14ac:dyDescent="0.2">
      <c r="A3869" s="5">
        <v>3906</v>
      </c>
      <c r="B3869" s="7">
        <v>5</v>
      </c>
      <c r="C3869" s="5">
        <v>24</v>
      </c>
      <c r="D3869" s="5">
        <v>1995</v>
      </c>
      <c r="E3869" s="4">
        <v>35404</v>
      </c>
      <c r="F3869" t="s">
        <v>3817</v>
      </c>
      <c r="G3869" s="3">
        <v>6000000</v>
      </c>
      <c r="H3869" s="3">
        <v>11784569</v>
      </c>
      <c r="I3869" s="3">
        <v>11784569</v>
      </c>
    </row>
    <row r="3870" spans="1:9" x14ac:dyDescent="0.2">
      <c r="A3870" s="5">
        <v>3907</v>
      </c>
      <c r="B3870" s="7">
        <v>10</v>
      </c>
      <c r="C3870" s="5">
        <v>13</v>
      </c>
      <c r="D3870" s="5">
        <v>1989</v>
      </c>
      <c r="E3870" s="4">
        <v>32883</v>
      </c>
      <c r="F3870" t="s">
        <v>3818</v>
      </c>
      <c r="G3870" s="3">
        <v>6000000</v>
      </c>
      <c r="H3870" s="3">
        <v>11642254</v>
      </c>
      <c r="I3870" s="3">
        <v>11642254</v>
      </c>
    </row>
    <row r="3871" spans="1:9" x14ac:dyDescent="0.2">
      <c r="A3871" s="5">
        <v>3908</v>
      </c>
      <c r="B3871" s="7">
        <v>9</v>
      </c>
      <c r="C3871" s="5">
        <v>7</v>
      </c>
      <c r="D3871" s="5">
        <v>2012</v>
      </c>
      <c r="E3871" s="4">
        <v>41099</v>
      </c>
      <c r="F3871" t="s">
        <v>3819</v>
      </c>
      <c r="G3871" s="3">
        <v>6000000</v>
      </c>
      <c r="H3871" s="3">
        <v>11494838</v>
      </c>
      <c r="I3871" s="3">
        <v>16369708</v>
      </c>
    </row>
    <row r="3872" spans="1:9" x14ac:dyDescent="0.2">
      <c r="A3872" s="5">
        <v>3909</v>
      </c>
      <c r="B3872" s="7">
        <v>4</v>
      </c>
      <c r="C3872" s="5">
        <v>27</v>
      </c>
      <c r="D3872" s="5">
        <v>2012</v>
      </c>
      <c r="E3872" s="4">
        <v>41702</v>
      </c>
      <c r="F3872" t="s">
        <v>3820</v>
      </c>
      <c r="G3872" s="3">
        <v>6000000</v>
      </c>
      <c r="H3872" s="3">
        <v>9204489</v>
      </c>
      <c r="I3872" s="3">
        <v>10106975</v>
      </c>
    </row>
    <row r="3873" spans="1:9" x14ac:dyDescent="0.2">
      <c r="A3873" s="5">
        <v>3910</v>
      </c>
      <c r="B3873" s="7">
        <v>12</v>
      </c>
      <c r="C3873" s="5">
        <v>15</v>
      </c>
      <c r="D3873" s="5">
        <v>2000</v>
      </c>
      <c r="E3873" s="4">
        <v>36962</v>
      </c>
      <c r="F3873" t="s">
        <v>3821</v>
      </c>
      <c r="G3873" s="3">
        <v>6000000</v>
      </c>
      <c r="H3873" s="3">
        <v>8596914</v>
      </c>
      <c r="I3873" s="3">
        <v>10557291</v>
      </c>
    </row>
    <row r="3874" spans="1:9" x14ac:dyDescent="0.2">
      <c r="A3874" s="5">
        <v>3911</v>
      </c>
      <c r="B3874" s="7">
        <v>2</v>
      </c>
      <c r="C3874" s="5">
        <v>15</v>
      </c>
      <c r="D3874" s="5">
        <v>2008</v>
      </c>
      <c r="E3874" s="4">
        <v>39874</v>
      </c>
      <c r="F3874" t="s">
        <v>3822</v>
      </c>
      <c r="G3874" s="3">
        <v>6000000</v>
      </c>
      <c r="H3874" s="3">
        <v>7714996</v>
      </c>
      <c r="I3874" s="3">
        <v>17252287</v>
      </c>
    </row>
    <row r="3875" spans="1:9" x14ac:dyDescent="0.2">
      <c r="A3875" s="5">
        <v>3912</v>
      </c>
      <c r="B3875" s="7">
        <v>2</v>
      </c>
      <c r="C3875" s="5">
        <v>26</v>
      </c>
      <c r="D3875" s="5">
        <v>1999</v>
      </c>
      <c r="E3875" s="4">
        <v>36924</v>
      </c>
      <c r="F3875" t="s">
        <v>3823</v>
      </c>
      <c r="G3875" s="3">
        <v>6000000</v>
      </c>
      <c r="H3875" s="3">
        <v>6852450</v>
      </c>
      <c r="I3875" s="3">
        <v>6852450</v>
      </c>
    </row>
    <row r="3876" spans="1:9" x14ac:dyDescent="0.2">
      <c r="A3876" s="5">
        <v>3913</v>
      </c>
      <c r="B3876" s="7">
        <v>3</v>
      </c>
      <c r="C3876" s="5">
        <v>19</v>
      </c>
      <c r="D3876" s="5">
        <v>2010</v>
      </c>
      <c r="E3876" s="4">
        <v>40727</v>
      </c>
      <c r="F3876" t="s">
        <v>3824</v>
      </c>
      <c r="G3876" s="3">
        <v>6000000</v>
      </c>
      <c r="H3876" s="3">
        <v>6671283</v>
      </c>
      <c r="I3876" s="3">
        <v>8173486</v>
      </c>
    </row>
    <row r="3877" spans="1:9" x14ac:dyDescent="0.2">
      <c r="A3877" s="5">
        <v>3914</v>
      </c>
      <c r="B3877" s="7">
        <v>3</v>
      </c>
      <c r="C3877" s="5">
        <v>16</v>
      </c>
      <c r="D3877" s="5">
        <v>2012</v>
      </c>
      <c r="E3877" s="4">
        <v>41367</v>
      </c>
      <c r="F3877" t="s">
        <v>3825</v>
      </c>
      <c r="G3877" s="3">
        <v>6000000</v>
      </c>
      <c r="H3877" s="3">
        <v>5909483</v>
      </c>
      <c r="I3877" s="3">
        <v>8446952</v>
      </c>
    </row>
    <row r="3878" spans="1:9" x14ac:dyDescent="0.2">
      <c r="A3878" s="5">
        <v>3915</v>
      </c>
      <c r="B3878" s="7">
        <v>7</v>
      </c>
      <c r="C3878" s="5">
        <v>29</v>
      </c>
      <c r="D3878" s="5">
        <v>2011</v>
      </c>
      <c r="E3878" s="4">
        <v>41401</v>
      </c>
      <c r="F3878" t="s">
        <v>3826</v>
      </c>
      <c r="G3878" s="3">
        <v>6000000</v>
      </c>
      <c r="H3878" s="3">
        <v>5359774</v>
      </c>
      <c r="I3878" s="3">
        <v>21197454</v>
      </c>
    </row>
    <row r="3879" spans="1:9" x14ac:dyDescent="0.2">
      <c r="A3879" s="5">
        <v>3916</v>
      </c>
      <c r="B3879" s="7">
        <v>4</v>
      </c>
      <c r="C3879" s="5">
        <v>21</v>
      </c>
      <c r="D3879" s="5">
        <v>2000</v>
      </c>
      <c r="E3879" s="4">
        <v>37138</v>
      </c>
      <c r="F3879" t="s">
        <v>3827</v>
      </c>
      <c r="G3879" s="3">
        <v>6000000</v>
      </c>
      <c r="H3879" s="3">
        <v>4859475</v>
      </c>
      <c r="I3879" s="3">
        <v>10619770</v>
      </c>
    </row>
    <row r="3880" spans="1:9" x14ac:dyDescent="0.2">
      <c r="A3880" s="5">
        <v>3917</v>
      </c>
      <c r="B3880" s="7">
        <v>8</v>
      </c>
      <c r="C3880" s="5">
        <v>29</v>
      </c>
      <c r="D3880" s="5">
        <v>2008</v>
      </c>
      <c r="E3880" s="4">
        <v>40306</v>
      </c>
      <c r="F3880" t="s">
        <v>3828</v>
      </c>
      <c r="G3880" s="3">
        <v>6000000</v>
      </c>
      <c r="H3880" s="3">
        <v>4694491</v>
      </c>
      <c r="I3880" s="3">
        <v>6176114</v>
      </c>
    </row>
    <row r="3881" spans="1:9" x14ac:dyDescent="0.2">
      <c r="A3881" s="5">
        <v>3918</v>
      </c>
      <c r="B3881" s="7">
        <v>9</v>
      </c>
      <c r="C3881" s="5">
        <v>22</v>
      </c>
      <c r="D3881" s="5">
        <v>2006</v>
      </c>
      <c r="E3881" s="4">
        <v>39364</v>
      </c>
      <c r="F3881" t="s">
        <v>3829</v>
      </c>
      <c r="G3881" s="3">
        <v>6000000</v>
      </c>
      <c r="H3881" s="3">
        <v>4670644</v>
      </c>
      <c r="I3881" s="3">
        <v>15137932</v>
      </c>
    </row>
    <row r="3882" spans="1:9" x14ac:dyDescent="0.2">
      <c r="A3882" s="5">
        <v>3919</v>
      </c>
      <c r="B3882" s="7">
        <v>12</v>
      </c>
      <c r="C3882" s="5">
        <v>4</v>
      </c>
      <c r="D3882" s="5">
        <v>1998</v>
      </c>
      <c r="E3882" s="4">
        <v>35897</v>
      </c>
      <c r="F3882" t="s">
        <v>3830</v>
      </c>
      <c r="G3882" s="3">
        <v>6000000</v>
      </c>
      <c r="H3882" s="3">
        <v>4595000</v>
      </c>
      <c r="I3882" s="3">
        <v>21787233</v>
      </c>
    </row>
    <row r="3883" spans="1:9" x14ac:dyDescent="0.2">
      <c r="A3883" s="5">
        <v>3920</v>
      </c>
      <c r="B3883" s="7">
        <v>3</v>
      </c>
      <c r="C3883" s="5">
        <v>13</v>
      </c>
      <c r="D3883" s="5">
        <v>2009</v>
      </c>
      <c r="E3883" s="4">
        <v>40181</v>
      </c>
      <c r="F3883" t="s">
        <v>3831</v>
      </c>
      <c r="G3883" s="3">
        <v>6000000</v>
      </c>
      <c r="H3883" s="3">
        <v>4543320</v>
      </c>
      <c r="I3883" s="3">
        <v>4713059</v>
      </c>
    </row>
    <row r="3884" spans="1:9" x14ac:dyDescent="0.2">
      <c r="A3884" s="5">
        <v>3921</v>
      </c>
      <c r="B3884" s="7">
        <v>2</v>
      </c>
      <c r="C3884" s="5">
        <v>5</v>
      </c>
      <c r="D3884" s="5">
        <v>1999</v>
      </c>
      <c r="E3884" s="4">
        <v>36282</v>
      </c>
      <c r="F3884" t="s">
        <v>3832</v>
      </c>
      <c r="G3884" s="3">
        <v>6000000</v>
      </c>
      <c r="H3884" s="3">
        <v>4398989</v>
      </c>
      <c r="I3884" s="3">
        <v>4398989</v>
      </c>
    </row>
    <row r="3885" spans="1:9" x14ac:dyDescent="0.2">
      <c r="A3885" s="5">
        <v>3922</v>
      </c>
      <c r="B3885" s="7">
        <v>7</v>
      </c>
      <c r="C3885" s="5">
        <v>18</v>
      </c>
      <c r="D3885" s="5">
        <v>2014</v>
      </c>
      <c r="E3885" s="4">
        <v>42162</v>
      </c>
      <c r="F3885" t="s">
        <v>3833</v>
      </c>
      <c r="G3885" s="3">
        <v>6000000</v>
      </c>
      <c r="H3885" s="3">
        <v>3591299</v>
      </c>
      <c r="I3885" s="3">
        <v>6591365</v>
      </c>
    </row>
    <row r="3886" spans="1:9" x14ac:dyDescent="0.2">
      <c r="A3886" s="5">
        <v>3923</v>
      </c>
      <c r="B3886" s="7">
        <v>12</v>
      </c>
      <c r="C3886" s="5">
        <v>21</v>
      </c>
      <c r="D3886" s="5">
        <v>2006</v>
      </c>
      <c r="E3886" s="4">
        <v>39337</v>
      </c>
      <c r="F3886" t="s">
        <v>3834</v>
      </c>
      <c r="G3886" s="3">
        <v>6000000</v>
      </c>
      <c r="H3886" s="3">
        <v>3347411</v>
      </c>
      <c r="I3886" s="3">
        <v>7818479</v>
      </c>
    </row>
    <row r="3887" spans="1:9" x14ac:dyDescent="0.2">
      <c r="A3887" s="5">
        <v>3924</v>
      </c>
      <c r="B3887" s="7">
        <v>3</v>
      </c>
      <c r="C3887" s="5">
        <v>14</v>
      </c>
      <c r="D3887" s="5">
        <v>2014</v>
      </c>
      <c r="E3887" s="4">
        <v>42038</v>
      </c>
      <c r="F3887" t="s">
        <v>3835</v>
      </c>
      <c r="G3887" s="3">
        <v>6000000</v>
      </c>
      <c r="H3887" s="3">
        <v>3322127</v>
      </c>
      <c r="I3887" s="3">
        <v>3485383</v>
      </c>
    </row>
    <row r="3888" spans="1:9" x14ac:dyDescent="0.2">
      <c r="A3888" s="5">
        <v>3925</v>
      </c>
      <c r="B3888" s="7">
        <v>8</v>
      </c>
      <c r="C3888" s="5">
        <v>27</v>
      </c>
      <c r="D3888" s="5">
        <v>1993</v>
      </c>
      <c r="E3888" s="4">
        <v>34766</v>
      </c>
      <c r="F3888" t="s">
        <v>3836</v>
      </c>
      <c r="G3888" s="3">
        <v>6000000</v>
      </c>
      <c r="H3888" s="3">
        <v>3273588</v>
      </c>
      <c r="I3888" s="3">
        <v>3273588</v>
      </c>
    </row>
    <row r="3889" spans="1:9" x14ac:dyDescent="0.2">
      <c r="A3889" s="5">
        <v>3926</v>
      </c>
      <c r="B3889" s="7">
        <v>7</v>
      </c>
      <c r="C3889" s="5">
        <v>20</v>
      </c>
      <c r="D3889" s="5">
        <v>2001</v>
      </c>
      <c r="E3889" s="4">
        <v>37475</v>
      </c>
      <c r="F3889" t="s">
        <v>3837</v>
      </c>
      <c r="G3889" s="3">
        <v>6000000</v>
      </c>
      <c r="H3889" s="3">
        <v>3067312</v>
      </c>
      <c r="I3889" s="3">
        <v>3740030</v>
      </c>
    </row>
    <row r="3890" spans="1:9" x14ac:dyDescent="0.2">
      <c r="A3890" s="5">
        <v>3927</v>
      </c>
      <c r="B3890" s="7">
        <v>10</v>
      </c>
      <c r="C3890" s="5">
        <v>31</v>
      </c>
      <c r="D3890" s="5">
        <v>2003</v>
      </c>
      <c r="E3890" s="4">
        <v>38543</v>
      </c>
      <c r="F3890" t="s">
        <v>3838</v>
      </c>
      <c r="G3890" s="3">
        <v>6000000</v>
      </c>
      <c r="H3890" s="3">
        <v>2207975</v>
      </c>
      <c r="I3890" s="3">
        <v>3456602</v>
      </c>
    </row>
    <row r="3891" spans="1:9" x14ac:dyDescent="0.2">
      <c r="A3891" s="5">
        <v>3928</v>
      </c>
      <c r="B3891" s="7">
        <v>7</v>
      </c>
      <c r="C3891" s="5">
        <v>3</v>
      </c>
      <c r="D3891" s="5">
        <v>2008</v>
      </c>
      <c r="E3891" s="4">
        <v>39514</v>
      </c>
      <c r="F3891" t="s">
        <v>3839</v>
      </c>
      <c r="G3891" s="3">
        <v>6000000</v>
      </c>
      <c r="H3891" s="3">
        <v>2077046</v>
      </c>
      <c r="I3891" s="3">
        <v>3330012</v>
      </c>
    </row>
    <row r="3892" spans="1:9" x14ac:dyDescent="0.2">
      <c r="A3892" s="5">
        <v>3929</v>
      </c>
      <c r="B3892" s="7">
        <v>11</v>
      </c>
      <c r="C3892" s="5">
        <v>16</v>
      </c>
      <c r="D3892" s="5">
        <v>2001</v>
      </c>
      <c r="E3892" s="4">
        <v>37357</v>
      </c>
      <c r="F3892" t="s">
        <v>3840</v>
      </c>
      <c r="G3892" s="3">
        <v>6000000</v>
      </c>
      <c r="H3892" s="3">
        <v>2025238</v>
      </c>
      <c r="I3892" s="3">
        <v>2522928</v>
      </c>
    </row>
    <row r="3893" spans="1:9" x14ac:dyDescent="0.2">
      <c r="A3893" s="5">
        <v>3930</v>
      </c>
      <c r="B3893" s="7">
        <v>2</v>
      </c>
      <c r="C3893" s="5">
        <v>6</v>
      </c>
      <c r="D3893" s="5">
        <v>2009</v>
      </c>
      <c r="E3893" s="4">
        <v>39966</v>
      </c>
      <c r="F3893" t="s">
        <v>3841</v>
      </c>
      <c r="G3893" s="3">
        <v>6000000</v>
      </c>
      <c r="H3893" s="3">
        <v>1418304</v>
      </c>
      <c r="I3893" s="3">
        <v>1418304</v>
      </c>
    </row>
    <row r="3894" spans="1:9" x14ac:dyDescent="0.2">
      <c r="A3894" s="5">
        <v>3931</v>
      </c>
      <c r="B3894" s="7">
        <v>7</v>
      </c>
      <c r="C3894" s="5">
        <v>15</v>
      </c>
      <c r="D3894" s="5">
        <v>2011</v>
      </c>
      <c r="E3894" s="4">
        <v>40975</v>
      </c>
      <c r="F3894" t="s">
        <v>3842</v>
      </c>
      <c r="G3894" s="3">
        <v>6000000</v>
      </c>
      <c r="H3894" s="3">
        <v>1348205</v>
      </c>
      <c r="I3894" s="3">
        <v>11348205</v>
      </c>
    </row>
    <row r="3895" spans="1:9" x14ac:dyDescent="0.2">
      <c r="A3895" s="5">
        <v>3932</v>
      </c>
      <c r="B3895" s="7">
        <v>12</v>
      </c>
      <c r="C3895" s="5">
        <v>7</v>
      </c>
      <c r="D3895" s="5">
        <v>2001</v>
      </c>
      <c r="E3895" s="4">
        <v>37084</v>
      </c>
      <c r="F3895" t="s">
        <v>3843</v>
      </c>
      <c r="G3895" s="3">
        <v>6000000</v>
      </c>
      <c r="H3895" s="3">
        <v>1030920</v>
      </c>
      <c r="I3895" s="3">
        <v>1290920</v>
      </c>
    </row>
    <row r="3896" spans="1:9" x14ac:dyDescent="0.2">
      <c r="A3896" s="5">
        <v>3933</v>
      </c>
      <c r="B3896" s="7">
        <v>4</v>
      </c>
      <c r="C3896" s="5">
        <v>29</v>
      </c>
      <c r="D3896" s="5">
        <v>2011</v>
      </c>
      <c r="E3896" s="4">
        <v>41398</v>
      </c>
      <c r="F3896" t="s">
        <v>3844</v>
      </c>
      <c r="G3896" s="3">
        <v>6000000</v>
      </c>
      <c r="H3896" s="3">
        <v>802778</v>
      </c>
      <c r="I3896" s="3">
        <v>18727440</v>
      </c>
    </row>
    <row r="3897" spans="1:9" x14ac:dyDescent="0.2">
      <c r="A3897" s="5">
        <v>3934</v>
      </c>
      <c r="B3897" s="7">
        <v>8</v>
      </c>
      <c r="C3897" s="5">
        <v>30</v>
      </c>
      <c r="D3897" s="5">
        <v>1991</v>
      </c>
      <c r="E3897" s="4">
        <v>34128</v>
      </c>
      <c r="F3897" t="s">
        <v>3845</v>
      </c>
      <c r="G3897" s="3">
        <v>6000000</v>
      </c>
      <c r="H3897" s="3">
        <v>773490</v>
      </c>
      <c r="I3897" s="3">
        <v>773490</v>
      </c>
    </row>
    <row r="3898" spans="1:9" x14ac:dyDescent="0.2">
      <c r="A3898" s="5">
        <v>3935</v>
      </c>
      <c r="B3898" s="7">
        <v>6</v>
      </c>
      <c r="C3898" s="5">
        <v>18</v>
      </c>
      <c r="D3898" s="5">
        <v>1969</v>
      </c>
      <c r="E3898" s="4">
        <v>25725</v>
      </c>
      <c r="F3898" t="s">
        <v>3846</v>
      </c>
      <c r="G3898" s="3">
        <v>6000000</v>
      </c>
      <c r="H3898" s="3">
        <v>509424</v>
      </c>
      <c r="I3898" s="3">
        <v>509424</v>
      </c>
    </row>
    <row r="3899" spans="1:9" x14ac:dyDescent="0.2">
      <c r="A3899" s="5">
        <v>3936</v>
      </c>
      <c r="B3899" s="7">
        <v>3</v>
      </c>
      <c r="C3899" s="5">
        <v>25</v>
      </c>
      <c r="D3899" s="5">
        <v>2011</v>
      </c>
      <c r="E3899" s="4">
        <v>41277</v>
      </c>
      <c r="F3899" t="s">
        <v>3847</v>
      </c>
      <c r="G3899" s="3">
        <v>6000000</v>
      </c>
      <c r="H3899" s="3">
        <v>408159</v>
      </c>
      <c r="I3899" s="3">
        <v>408159</v>
      </c>
    </row>
    <row r="3900" spans="1:9" x14ac:dyDescent="0.2">
      <c r="A3900" s="5">
        <v>3937</v>
      </c>
      <c r="B3900" s="7">
        <v>2</v>
      </c>
      <c r="C3900" s="5">
        <v>2</v>
      </c>
      <c r="D3900" s="5">
        <v>1979</v>
      </c>
      <c r="E3900" s="4">
        <v>28888</v>
      </c>
      <c r="F3900" t="s">
        <v>3848</v>
      </c>
      <c r="G3900" s="3">
        <v>6000000</v>
      </c>
      <c r="H3900" s="3">
        <v>391942</v>
      </c>
      <c r="I3900" s="3">
        <v>391942</v>
      </c>
    </row>
    <row r="3901" spans="1:9" x14ac:dyDescent="0.2">
      <c r="A3901" s="5">
        <v>3938</v>
      </c>
      <c r="B3901" s="7">
        <v>12</v>
      </c>
      <c r="C3901" s="5">
        <v>20</v>
      </c>
      <c r="D3901" s="5">
        <v>2002</v>
      </c>
      <c r="E3901" s="4">
        <v>37845</v>
      </c>
      <c r="F3901" t="s">
        <v>3849</v>
      </c>
      <c r="G3901" s="3">
        <v>6000000</v>
      </c>
      <c r="H3901" s="3">
        <v>267194</v>
      </c>
      <c r="I3901" s="3">
        <v>267194</v>
      </c>
    </row>
    <row r="3902" spans="1:9" x14ac:dyDescent="0.2">
      <c r="A3902" s="5">
        <v>3940</v>
      </c>
      <c r="B3902" s="7">
        <v>10</v>
      </c>
      <c r="C3902" s="5">
        <v>10</v>
      </c>
      <c r="D3902" s="5">
        <v>2003</v>
      </c>
      <c r="E3902" s="4">
        <v>37904</v>
      </c>
      <c r="F3902" t="s">
        <v>3850</v>
      </c>
      <c r="G3902" s="3">
        <v>6000000</v>
      </c>
      <c r="H3902" s="3">
        <v>181798</v>
      </c>
      <c r="I3902" s="3">
        <v>181798</v>
      </c>
    </row>
    <row r="3903" spans="1:9" x14ac:dyDescent="0.2">
      <c r="A3903" s="5">
        <v>3941</v>
      </c>
      <c r="B3903" s="7">
        <v>3</v>
      </c>
      <c r="C3903" s="5">
        <v>4</v>
      </c>
      <c r="D3903" s="5">
        <v>2011</v>
      </c>
      <c r="E3903" s="4">
        <v>40636</v>
      </c>
      <c r="F3903" t="s">
        <v>3851</v>
      </c>
      <c r="G3903" s="3">
        <v>6000000</v>
      </c>
      <c r="H3903" s="3">
        <v>129210</v>
      </c>
      <c r="I3903" s="3">
        <v>13168809</v>
      </c>
    </row>
    <row r="3904" spans="1:9" x14ac:dyDescent="0.2">
      <c r="A3904" s="5">
        <v>3942</v>
      </c>
      <c r="B3904" s="7">
        <v>11</v>
      </c>
      <c r="C3904" s="5">
        <v>10</v>
      </c>
      <c r="D3904" s="5">
        <v>2006</v>
      </c>
      <c r="E3904" s="4">
        <v>39001</v>
      </c>
      <c r="F3904" t="s">
        <v>3852</v>
      </c>
      <c r="G3904" s="3">
        <v>6000000</v>
      </c>
      <c r="H3904" s="3">
        <v>119452</v>
      </c>
      <c r="I3904" s="3">
        <v>119452</v>
      </c>
    </row>
    <row r="3905" spans="1:9" x14ac:dyDescent="0.2">
      <c r="A3905" s="5">
        <v>3943</v>
      </c>
      <c r="B3905" s="7">
        <v>4</v>
      </c>
      <c r="C3905" s="5">
        <v>2</v>
      </c>
      <c r="D3905" s="5">
        <v>2010</v>
      </c>
      <c r="E3905" s="4">
        <v>40213</v>
      </c>
      <c r="F3905" t="s">
        <v>3853</v>
      </c>
      <c r="G3905" s="3">
        <v>6000000</v>
      </c>
      <c r="H3905" s="3">
        <v>115862</v>
      </c>
      <c r="I3905" s="3">
        <v>117796</v>
      </c>
    </row>
    <row r="3906" spans="1:9" x14ac:dyDescent="0.2">
      <c r="A3906" s="5">
        <v>3944</v>
      </c>
      <c r="B3906" s="7">
        <v>12</v>
      </c>
      <c r="C3906" s="5">
        <v>7</v>
      </c>
      <c r="D3906" s="5">
        <v>2012</v>
      </c>
      <c r="E3906" s="4">
        <v>41102</v>
      </c>
      <c r="F3906" t="s">
        <v>3854</v>
      </c>
      <c r="G3906" s="3">
        <v>6000000</v>
      </c>
      <c r="H3906" s="3">
        <v>66351</v>
      </c>
      <c r="I3906" s="3">
        <v>1673635</v>
      </c>
    </row>
    <row r="3907" spans="1:9" x14ac:dyDescent="0.2">
      <c r="A3907" s="5">
        <v>3945</v>
      </c>
      <c r="B3907" s="7">
        <v>5</v>
      </c>
      <c r="C3907" s="5">
        <v>8</v>
      </c>
      <c r="D3907" s="5">
        <v>2009</v>
      </c>
      <c r="E3907" s="4">
        <v>40030</v>
      </c>
      <c r="F3907" t="s">
        <v>3855</v>
      </c>
      <c r="G3907" s="3">
        <v>6000000</v>
      </c>
      <c r="H3907" s="3">
        <v>65108</v>
      </c>
      <c r="I3907" s="3">
        <v>1365108</v>
      </c>
    </row>
    <row r="3908" spans="1:9" x14ac:dyDescent="0.2">
      <c r="A3908" s="5">
        <v>3946</v>
      </c>
      <c r="B3908" s="7">
        <v>4</v>
      </c>
      <c r="C3908" s="5">
        <v>5</v>
      </c>
      <c r="D3908" s="5">
        <v>2002</v>
      </c>
      <c r="E3908" s="4">
        <v>37380</v>
      </c>
      <c r="F3908" t="s">
        <v>3856</v>
      </c>
      <c r="G3908" s="3">
        <v>6000000</v>
      </c>
      <c r="H3908" s="3">
        <v>54606</v>
      </c>
      <c r="I3908" s="3">
        <v>4316497</v>
      </c>
    </row>
    <row r="3909" spans="1:9" x14ac:dyDescent="0.2">
      <c r="A3909" s="5">
        <v>3947</v>
      </c>
      <c r="B3909" s="7">
        <v>9</v>
      </c>
      <c r="C3909" s="5">
        <v>5</v>
      </c>
      <c r="D3909" s="5">
        <v>2008</v>
      </c>
      <c r="E3909" s="4">
        <v>39577</v>
      </c>
      <c r="F3909" t="s">
        <v>3857</v>
      </c>
      <c r="G3909" s="3">
        <v>6000000</v>
      </c>
      <c r="H3909" s="3">
        <v>36497</v>
      </c>
      <c r="I3909" s="3">
        <v>36497</v>
      </c>
    </row>
    <row r="3910" spans="1:9" x14ac:dyDescent="0.2">
      <c r="A3910" s="5">
        <v>3948</v>
      </c>
      <c r="B3910" s="7">
        <v>1</v>
      </c>
      <c r="C3910" s="5">
        <v>23</v>
      </c>
      <c r="D3910" s="5">
        <v>2015</v>
      </c>
      <c r="E3910" s="4">
        <v>42675</v>
      </c>
      <c r="F3910" t="s">
        <v>3858</v>
      </c>
      <c r="G3910" s="3">
        <v>6000000</v>
      </c>
      <c r="H3910" s="3">
        <v>32251</v>
      </c>
      <c r="I3910" s="3">
        <v>437089</v>
      </c>
    </row>
    <row r="3911" spans="1:9" x14ac:dyDescent="0.2">
      <c r="A3911" s="5">
        <v>3949</v>
      </c>
      <c r="B3911" s="7">
        <v>10</v>
      </c>
      <c r="C3911" s="5">
        <v>3</v>
      </c>
      <c r="D3911" s="5">
        <v>2007</v>
      </c>
      <c r="E3911" s="4">
        <v>39151</v>
      </c>
      <c r="F3911" t="s">
        <v>3859</v>
      </c>
      <c r="G3911" s="3">
        <v>6000000</v>
      </c>
      <c r="H3911" s="3">
        <v>25317</v>
      </c>
      <c r="I3911" s="3">
        <v>26007</v>
      </c>
    </row>
    <row r="3912" spans="1:9" x14ac:dyDescent="0.2">
      <c r="A3912" s="5">
        <v>3950</v>
      </c>
      <c r="B3912" s="7">
        <v>4</v>
      </c>
      <c r="C3912" s="5">
        <v>2</v>
      </c>
      <c r="D3912" s="5">
        <v>2010</v>
      </c>
      <c r="E3912" s="4">
        <v>40213</v>
      </c>
      <c r="F3912" t="s">
        <v>3860</v>
      </c>
      <c r="G3912" s="3">
        <v>6000000</v>
      </c>
      <c r="H3912" s="3">
        <v>13722</v>
      </c>
      <c r="I3912" s="3">
        <v>13722</v>
      </c>
    </row>
    <row r="3913" spans="1:9" x14ac:dyDescent="0.2">
      <c r="A3913" s="5">
        <v>3951</v>
      </c>
      <c r="B3913" s="7">
        <v>8</v>
      </c>
      <c r="C3913" s="5">
        <v>12</v>
      </c>
      <c r="D3913" s="5">
        <v>2005</v>
      </c>
      <c r="E3913" s="4">
        <v>38694</v>
      </c>
      <c r="F3913" s="1">
        <v>0.4680555555555555</v>
      </c>
      <c r="G3913" s="3">
        <v>6000000</v>
      </c>
      <c r="H3913">
        <v>0</v>
      </c>
      <c r="I3913">
        <v>0</v>
      </c>
    </row>
    <row r="3914" spans="1:9" x14ac:dyDescent="0.2">
      <c r="A3914" s="5">
        <v>3952</v>
      </c>
      <c r="B3914" s="7">
        <v>12</v>
      </c>
      <c r="C3914" s="5">
        <v>31</v>
      </c>
      <c r="D3914" s="5">
        <v>1995</v>
      </c>
      <c r="E3914" s="4">
        <v>35623</v>
      </c>
      <c r="F3914" t="s">
        <v>3861</v>
      </c>
      <c r="G3914" s="3">
        <v>6000000</v>
      </c>
      <c r="H3914">
        <v>0</v>
      </c>
      <c r="I3914">
        <v>0</v>
      </c>
    </row>
    <row r="3915" spans="1:9" x14ac:dyDescent="0.2">
      <c r="A3915" s="5">
        <v>3953</v>
      </c>
      <c r="B3915" s="7">
        <v>3</v>
      </c>
      <c r="C3915" s="5">
        <v>15</v>
      </c>
      <c r="D3915" s="5">
        <v>2011</v>
      </c>
      <c r="E3915" s="4">
        <v>40971</v>
      </c>
      <c r="F3915" t="s">
        <v>3862</v>
      </c>
      <c r="G3915" s="3">
        <v>6000000</v>
      </c>
      <c r="H3915">
        <v>0</v>
      </c>
      <c r="I3915">
        <v>0</v>
      </c>
    </row>
    <row r="3916" spans="1:9" x14ac:dyDescent="0.2">
      <c r="A3916" s="5">
        <v>3954</v>
      </c>
      <c r="B3916" s="7">
        <v>12</v>
      </c>
      <c r="C3916" s="5">
        <v>31</v>
      </c>
      <c r="D3916" s="5">
        <v>2011</v>
      </c>
      <c r="E3916" s="4">
        <v>41467</v>
      </c>
      <c r="F3916" t="s">
        <v>3863</v>
      </c>
      <c r="G3916" s="3">
        <v>6000000</v>
      </c>
      <c r="H3916">
        <v>0</v>
      </c>
      <c r="I3916">
        <v>0</v>
      </c>
    </row>
    <row r="3917" spans="1:9" x14ac:dyDescent="0.2">
      <c r="A3917" s="5">
        <v>3955</v>
      </c>
      <c r="B3917" s="7">
        <v>5</v>
      </c>
      <c r="C3917" s="5">
        <v>10</v>
      </c>
      <c r="D3917" s="5">
        <v>2011</v>
      </c>
      <c r="E3917" s="4">
        <v>40821</v>
      </c>
      <c r="F3917" t="s">
        <v>3864</v>
      </c>
      <c r="G3917" s="3">
        <v>6000000</v>
      </c>
      <c r="H3917">
        <v>0</v>
      </c>
      <c r="I3917">
        <v>0</v>
      </c>
    </row>
    <row r="3918" spans="1:9" x14ac:dyDescent="0.2">
      <c r="A3918" s="5">
        <v>3956</v>
      </c>
      <c r="B3918" s="7">
        <v>2</v>
      </c>
      <c r="C3918" s="5">
        <v>4</v>
      </c>
      <c r="D3918" s="5">
        <v>1983</v>
      </c>
      <c r="E3918" s="4">
        <v>30408</v>
      </c>
      <c r="F3918" t="s">
        <v>3865</v>
      </c>
      <c r="G3918" s="3">
        <v>5952000</v>
      </c>
      <c r="H3918" s="3">
        <v>2120439</v>
      </c>
      <c r="I3918" s="3">
        <v>2120439</v>
      </c>
    </row>
    <row r="3919" spans="1:9" x14ac:dyDescent="0.2">
      <c r="A3919" s="5">
        <v>3957</v>
      </c>
      <c r="B3919" s="7">
        <v>8</v>
      </c>
      <c r="C3919" s="5">
        <v>2</v>
      </c>
      <c r="D3919" s="5">
        <v>1996</v>
      </c>
      <c r="E3919" s="4">
        <v>35103</v>
      </c>
      <c r="F3919" t="s">
        <v>3866</v>
      </c>
      <c r="G3919" s="3">
        <v>5900000</v>
      </c>
      <c r="H3919" s="3">
        <v>22231658</v>
      </c>
      <c r="I3919" s="3">
        <v>37831658</v>
      </c>
    </row>
    <row r="3920" spans="1:9" x14ac:dyDescent="0.2">
      <c r="A3920" s="5">
        <v>3958</v>
      </c>
      <c r="B3920" s="7">
        <v>3</v>
      </c>
      <c r="C3920" s="5">
        <v>21</v>
      </c>
      <c r="D3920" s="5">
        <v>2003</v>
      </c>
      <c r="E3920" s="4">
        <v>38233</v>
      </c>
      <c r="F3920" t="s">
        <v>3867</v>
      </c>
      <c r="G3920" s="3">
        <v>5900000</v>
      </c>
      <c r="H3920" s="3">
        <v>3895664</v>
      </c>
      <c r="I3920" s="3">
        <v>3895664</v>
      </c>
    </row>
    <row r="3921" spans="1:9" x14ac:dyDescent="0.2">
      <c r="A3921" s="5">
        <v>3959</v>
      </c>
      <c r="B3921" s="7">
        <v>2</v>
      </c>
      <c r="C3921" s="5">
        <v>8</v>
      </c>
      <c r="D3921" s="5">
        <v>1968</v>
      </c>
      <c r="E3921" s="4">
        <v>25052</v>
      </c>
      <c r="F3921" t="s">
        <v>3868</v>
      </c>
      <c r="G3921" s="3">
        <v>5800000</v>
      </c>
      <c r="H3921" s="3">
        <v>33395426</v>
      </c>
      <c r="I3921" s="3">
        <v>33395426</v>
      </c>
    </row>
    <row r="3922" spans="1:9" x14ac:dyDescent="0.2">
      <c r="A3922" s="5">
        <v>3960</v>
      </c>
      <c r="B3922" s="7">
        <v>3</v>
      </c>
      <c r="C3922" s="5">
        <v>7</v>
      </c>
      <c r="D3922" s="5">
        <v>1965</v>
      </c>
      <c r="E3922" s="4">
        <v>23926</v>
      </c>
      <c r="F3922" t="s">
        <v>3869</v>
      </c>
      <c r="G3922" s="3">
        <v>5800000</v>
      </c>
      <c r="H3922" s="3">
        <v>6800000</v>
      </c>
      <c r="I3922" s="3">
        <v>6800000</v>
      </c>
    </row>
    <row r="3923" spans="1:9" x14ac:dyDescent="0.2">
      <c r="A3923" s="5">
        <v>3961</v>
      </c>
      <c r="B3923" s="7">
        <v>3</v>
      </c>
      <c r="C3923" s="5">
        <v>18</v>
      </c>
      <c r="D3923" s="5">
        <v>2011</v>
      </c>
      <c r="E3923" s="4">
        <v>41063</v>
      </c>
      <c r="F3923" t="s">
        <v>3870</v>
      </c>
      <c r="G3923" s="3">
        <v>5800000</v>
      </c>
      <c r="H3923" s="3">
        <v>542860</v>
      </c>
      <c r="I3923" s="3">
        <v>9662214</v>
      </c>
    </row>
    <row r="3924" spans="1:9" x14ac:dyDescent="0.2">
      <c r="A3924" s="5">
        <v>3962</v>
      </c>
      <c r="B3924" s="7">
        <v>10</v>
      </c>
      <c r="C3924" s="5">
        <v>3</v>
      </c>
      <c r="D3924" s="5">
        <v>2003</v>
      </c>
      <c r="E3924" s="4">
        <v>37690</v>
      </c>
      <c r="F3924" t="s">
        <v>3871</v>
      </c>
      <c r="G3924" s="3">
        <v>5800000</v>
      </c>
      <c r="H3924" s="3">
        <v>230312</v>
      </c>
      <c r="I3924" s="3">
        <v>421021</v>
      </c>
    </row>
    <row r="3925" spans="1:9" x14ac:dyDescent="0.2">
      <c r="A3925" s="5">
        <v>3963</v>
      </c>
      <c r="B3925" s="7">
        <v>10</v>
      </c>
      <c r="C3925" s="5">
        <v>5</v>
      </c>
      <c r="D3925" s="5">
        <v>2012</v>
      </c>
      <c r="E3925" s="4">
        <v>41039</v>
      </c>
      <c r="F3925" t="s">
        <v>3872</v>
      </c>
      <c r="G3925" s="3">
        <v>5800000</v>
      </c>
      <c r="H3925" s="3">
        <v>15091</v>
      </c>
      <c r="I3925" s="3">
        <v>15091</v>
      </c>
    </row>
    <row r="3926" spans="1:9" x14ac:dyDescent="0.2">
      <c r="A3926" s="5">
        <v>3964</v>
      </c>
      <c r="B3926" s="7">
        <v>9</v>
      </c>
      <c r="C3926" s="5">
        <v>8</v>
      </c>
      <c r="D3926" s="5">
        <v>2006</v>
      </c>
      <c r="E3926" s="4">
        <v>38938</v>
      </c>
      <c r="F3926" t="s">
        <v>3873</v>
      </c>
      <c r="G3926" s="3">
        <v>5700000</v>
      </c>
      <c r="H3926" s="3">
        <v>12044087</v>
      </c>
      <c r="I3926" s="3">
        <v>43044087</v>
      </c>
    </row>
    <row r="3927" spans="1:9" x14ac:dyDescent="0.2">
      <c r="A3927" s="5">
        <v>3965</v>
      </c>
      <c r="B3927" s="7">
        <v>8</v>
      </c>
      <c r="C3927" s="5">
        <v>27</v>
      </c>
      <c r="D3927" s="5">
        <v>1999</v>
      </c>
      <c r="E3927" s="4">
        <v>36958</v>
      </c>
      <c r="F3927" t="s">
        <v>3874</v>
      </c>
      <c r="G3927" s="3">
        <v>5700000</v>
      </c>
      <c r="H3927" s="3">
        <v>69582</v>
      </c>
      <c r="I3927" s="3">
        <v>69582</v>
      </c>
    </row>
    <row r="3928" spans="1:9" x14ac:dyDescent="0.2">
      <c r="A3928" s="5">
        <v>3966</v>
      </c>
      <c r="B3928" s="7">
        <v>9</v>
      </c>
      <c r="C3928" s="5">
        <v>7</v>
      </c>
      <c r="D3928" s="5">
        <v>2012</v>
      </c>
      <c r="E3928" s="4">
        <v>41099</v>
      </c>
      <c r="F3928" t="s">
        <v>3875</v>
      </c>
      <c r="G3928" s="3">
        <v>5700000</v>
      </c>
      <c r="H3928" s="3">
        <v>35955</v>
      </c>
      <c r="I3928" s="3">
        <v>86051320</v>
      </c>
    </row>
    <row r="3929" spans="1:9" x14ac:dyDescent="0.2">
      <c r="A3929" s="5">
        <v>3967</v>
      </c>
      <c r="B3929" s="7">
        <v>7</v>
      </c>
      <c r="C3929" s="5">
        <v>16</v>
      </c>
      <c r="D3929" s="5">
        <v>2010</v>
      </c>
      <c r="E3929" s="4">
        <v>40640</v>
      </c>
      <c r="F3929" t="s">
        <v>3876</v>
      </c>
      <c r="G3929" s="3">
        <v>5700000</v>
      </c>
      <c r="H3929" s="3">
        <v>30638</v>
      </c>
      <c r="I3929" s="3">
        <v>731613</v>
      </c>
    </row>
    <row r="3930" spans="1:9" x14ac:dyDescent="0.2">
      <c r="A3930" s="5">
        <v>3968</v>
      </c>
      <c r="B3930" s="7">
        <v>3</v>
      </c>
      <c r="C3930" s="5">
        <v>12</v>
      </c>
      <c r="D3930" s="5">
        <v>2003</v>
      </c>
      <c r="E3930" s="4">
        <v>37958</v>
      </c>
      <c r="F3930" t="s">
        <v>3877</v>
      </c>
      <c r="G3930" s="3">
        <v>5600000</v>
      </c>
      <c r="H3930" s="3">
        <v>32543449</v>
      </c>
      <c r="I3930" s="3">
        <v>74566042</v>
      </c>
    </row>
    <row r="3931" spans="1:9" x14ac:dyDescent="0.2">
      <c r="A3931" s="5">
        <v>3969</v>
      </c>
      <c r="B3931" s="7">
        <v>9</v>
      </c>
      <c r="C3931" s="5">
        <v>1</v>
      </c>
      <c r="D3931" s="5">
        <v>2006</v>
      </c>
      <c r="E3931" s="4">
        <v>38726</v>
      </c>
      <c r="F3931" t="s">
        <v>3878</v>
      </c>
      <c r="G3931" s="3">
        <v>5600000</v>
      </c>
      <c r="H3931" s="3">
        <v>7009668</v>
      </c>
      <c r="I3931" s="3">
        <v>7009668</v>
      </c>
    </row>
    <row r="3932" spans="1:9" x14ac:dyDescent="0.2">
      <c r="A3932" s="5">
        <v>3970</v>
      </c>
      <c r="B3932" s="7">
        <v>6</v>
      </c>
      <c r="C3932" s="5">
        <v>21</v>
      </c>
      <c r="D3932" s="5">
        <v>2002</v>
      </c>
      <c r="E3932" s="4">
        <v>37870</v>
      </c>
      <c r="F3932" t="s">
        <v>3879</v>
      </c>
      <c r="G3932" s="3">
        <v>5600000</v>
      </c>
      <c r="H3932" s="3">
        <v>3064356</v>
      </c>
      <c r="I3932" s="3">
        <v>3281898</v>
      </c>
    </row>
    <row r="3933" spans="1:9" x14ac:dyDescent="0.2">
      <c r="A3933" s="5">
        <v>3971</v>
      </c>
      <c r="B3933" s="7">
        <v>7</v>
      </c>
      <c r="C3933" s="5">
        <v>16</v>
      </c>
      <c r="D3933" s="5">
        <v>2010</v>
      </c>
      <c r="E3933" s="4">
        <v>40640</v>
      </c>
      <c r="F3933" t="s">
        <v>3880</v>
      </c>
      <c r="G3933" s="3">
        <v>5600000</v>
      </c>
      <c r="H3933" s="3">
        <v>531806</v>
      </c>
      <c r="I3933" s="3">
        <v>531806</v>
      </c>
    </row>
    <row r="3934" spans="1:9" x14ac:dyDescent="0.2">
      <c r="A3934" s="5">
        <v>3972</v>
      </c>
      <c r="B3934" s="7">
        <v>12</v>
      </c>
      <c r="C3934" s="5">
        <v>7</v>
      </c>
      <c r="D3934" s="5">
        <v>2012</v>
      </c>
      <c r="E3934" s="4">
        <v>41102</v>
      </c>
      <c r="F3934" t="s">
        <v>3881</v>
      </c>
      <c r="G3934" s="3">
        <v>5600000</v>
      </c>
      <c r="H3934" s="3">
        <v>385422</v>
      </c>
      <c r="I3934" s="3">
        <v>14683763</v>
      </c>
    </row>
    <row r="3935" spans="1:9" x14ac:dyDescent="0.2">
      <c r="A3935" s="5">
        <v>3973</v>
      </c>
      <c r="B3935" s="7">
        <v>7</v>
      </c>
      <c r="C3935" s="5">
        <v>9</v>
      </c>
      <c r="D3935" s="5">
        <v>2010</v>
      </c>
      <c r="E3935" s="4">
        <v>40428</v>
      </c>
      <c r="F3935" t="s">
        <v>3882</v>
      </c>
      <c r="G3935" s="3">
        <v>5600000</v>
      </c>
      <c r="H3935" s="3">
        <v>27766</v>
      </c>
      <c r="I3935" s="3">
        <v>18527766</v>
      </c>
    </row>
    <row r="3936" spans="1:9" x14ac:dyDescent="0.2">
      <c r="A3936" s="5">
        <v>3974</v>
      </c>
      <c r="B3936" s="7">
        <v>12</v>
      </c>
      <c r="C3936" s="5">
        <v>25</v>
      </c>
      <c r="D3936" s="5">
        <v>1973</v>
      </c>
      <c r="E3936" s="4">
        <v>27406</v>
      </c>
      <c r="F3936" t="s">
        <v>3883</v>
      </c>
      <c r="G3936" s="3">
        <v>5500000</v>
      </c>
      <c r="H3936" s="3">
        <v>159616327</v>
      </c>
      <c r="I3936" s="3">
        <v>159616327</v>
      </c>
    </row>
    <row r="3937" spans="1:9" x14ac:dyDescent="0.2">
      <c r="A3937" s="5">
        <v>3975</v>
      </c>
      <c r="B3937" s="7">
        <v>9</v>
      </c>
      <c r="C3937" s="5">
        <v>25</v>
      </c>
      <c r="D3937" s="5">
        <v>1981</v>
      </c>
      <c r="E3937" s="4">
        <v>30325</v>
      </c>
      <c r="F3937" t="s">
        <v>3884</v>
      </c>
      <c r="G3937" s="3">
        <v>5500000</v>
      </c>
      <c r="H3937" s="3">
        <v>57159946</v>
      </c>
      <c r="I3937" s="3">
        <v>57467731</v>
      </c>
    </row>
    <row r="3938" spans="1:9" x14ac:dyDescent="0.2">
      <c r="A3938" s="5">
        <v>3976</v>
      </c>
      <c r="B3938" s="7">
        <v>2</v>
      </c>
      <c r="C3938" s="5">
        <v>25</v>
      </c>
      <c r="D3938" s="5">
        <v>2005</v>
      </c>
      <c r="E3938" s="4">
        <v>39084</v>
      </c>
      <c r="F3938" t="s">
        <v>3885</v>
      </c>
      <c r="G3938" s="3">
        <v>5500000</v>
      </c>
      <c r="H3938" s="3">
        <v>50406346</v>
      </c>
      <c r="I3938" s="3">
        <v>50458356</v>
      </c>
    </row>
    <row r="3939" spans="1:9" x14ac:dyDescent="0.2">
      <c r="A3939" s="5">
        <v>3977</v>
      </c>
      <c r="B3939" s="7">
        <v>11</v>
      </c>
      <c r="C3939" s="5">
        <v>22</v>
      </c>
      <c r="D3939" s="5">
        <v>1996</v>
      </c>
      <c r="E3939" s="4">
        <v>35714</v>
      </c>
      <c r="F3939" t="s">
        <v>3886</v>
      </c>
      <c r="G3939" s="3">
        <v>5500000</v>
      </c>
      <c r="H3939" s="3">
        <v>35811509</v>
      </c>
      <c r="I3939" s="3">
        <v>36663895</v>
      </c>
    </row>
    <row r="3940" spans="1:9" x14ac:dyDescent="0.2">
      <c r="A3940" s="5">
        <v>3978</v>
      </c>
      <c r="B3940" s="7">
        <v>9</v>
      </c>
      <c r="C3940" s="5">
        <v>27</v>
      </c>
      <c r="D3940" s="5">
        <v>2013</v>
      </c>
      <c r="E3940" s="4">
        <v>42072</v>
      </c>
      <c r="F3940" t="s">
        <v>3887</v>
      </c>
      <c r="G3940" s="3">
        <v>5500000</v>
      </c>
      <c r="H3940" s="3">
        <v>24477704</v>
      </c>
      <c r="I3940" s="3">
        <v>41268579</v>
      </c>
    </row>
    <row r="3941" spans="1:9" x14ac:dyDescent="0.2">
      <c r="A3941" s="5">
        <v>3979</v>
      </c>
      <c r="B3941" s="7">
        <v>8</v>
      </c>
      <c r="C3941" s="5">
        <v>22</v>
      </c>
      <c r="D3941" s="5">
        <v>1973</v>
      </c>
      <c r="E3941" s="4">
        <v>27310</v>
      </c>
      <c r="F3941" t="s">
        <v>3888</v>
      </c>
      <c r="G3941" s="3">
        <v>5500000</v>
      </c>
      <c r="H3941" s="3">
        <v>15700000</v>
      </c>
      <c r="I3941" s="3">
        <v>15700000</v>
      </c>
    </row>
    <row r="3942" spans="1:9" x14ac:dyDescent="0.2">
      <c r="A3942" s="5">
        <v>3980</v>
      </c>
      <c r="B3942" s="7">
        <v>7</v>
      </c>
      <c r="C3942" s="5">
        <v>20</v>
      </c>
      <c r="D3942" s="5">
        <v>2001</v>
      </c>
      <c r="E3942" s="4">
        <v>37475</v>
      </c>
      <c r="F3942" t="s">
        <v>3889</v>
      </c>
      <c r="G3942" s="3">
        <v>5500000</v>
      </c>
      <c r="H3942" s="3">
        <v>6217849</v>
      </c>
      <c r="I3942" s="3">
        <v>8761608</v>
      </c>
    </row>
    <row r="3943" spans="1:9" x14ac:dyDescent="0.2">
      <c r="A3943" s="5">
        <v>3981</v>
      </c>
      <c r="B3943" s="7">
        <v>12</v>
      </c>
      <c r="C3943" s="5">
        <v>14</v>
      </c>
      <c r="D3943" s="5">
        <v>2001</v>
      </c>
      <c r="E3943" s="4">
        <v>37299</v>
      </c>
      <c r="F3943" t="s">
        <v>3890</v>
      </c>
      <c r="G3943" s="3">
        <v>5500000</v>
      </c>
      <c r="H3943" s="3">
        <v>5580479</v>
      </c>
      <c r="I3943" s="3">
        <v>15155021</v>
      </c>
    </row>
    <row r="3944" spans="1:9" x14ac:dyDescent="0.2">
      <c r="A3944" s="5">
        <v>3982</v>
      </c>
      <c r="B3944" s="7">
        <v>6</v>
      </c>
      <c r="C3944" s="5">
        <v>6</v>
      </c>
      <c r="D3944" s="5">
        <v>1980</v>
      </c>
      <c r="E3944" s="4">
        <v>29378</v>
      </c>
      <c r="F3944" t="s">
        <v>3891</v>
      </c>
      <c r="G3944" s="3">
        <v>5500000</v>
      </c>
      <c r="H3944" s="3">
        <v>4865000</v>
      </c>
      <c r="I3944" s="3">
        <v>4865000</v>
      </c>
    </row>
    <row r="3945" spans="1:9" x14ac:dyDescent="0.2">
      <c r="A3945" s="5">
        <v>3983</v>
      </c>
      <c r="B3945" s="7">
        <v>11</v>
      </c>
      <c r="C3945" s="5">
        <v>26</v>
      </c>
      <c r="D3945" s="5">
        <v>2004</v>
      </c>
      <c r="E3945" s="4">
        <v>38759</v>
      </c>
      <c r="F3945" t="s">
        <v>3892</v>
      </c>
      <c r="G3945" s="3">
        <v>5500000</v>
      </c>
      <c r="H3945" s="3">
        <v>3629758</v>
      </c>
      <c r="I3945" s="3">
        <v>83529758</v>
      </c>
    </row>
    <row r="3946" spans="1:9" x14ac:dyDescent="0.2">
      <c r="A3946" s="5">
        <v>3984</v>
      </c>
      <c r="B3946" s="7">
        <v>6</v>
      </c>
      <c r="C3946" s="5">
        <v>6</v>
      </c>
      <c r="D3946" s="5">
        <v>2003</v>
      </c>
      <c r="E3946" s="4">
        <v>37778</v>
      </c>
      <c r="F3946" t="s">
        <v>3893</v>
      </c>
      <c r="G3946" s="3">
        <v>5500000</v>
      </c>
      <c r="H3946" s="3">
        <v>3031801</v>
      </c>
      <c r="I3946" s="3">
        <v>6148823</v>
      </c>
    </row>
    <row r="3947" spans="1:9" x14ac:dyDescent="0.2">
      <c r="A3947" s="5">
        <v>3985</v>
      </c>
      <c r="B3947" s="7">
        <v>10</v>
      </c>
      <c r="C3947" s="5">
        <v>3</v>
      </c>
      <c r="D3947" s="5">
        <v>2003</v>
      </c>
      <c r="E3947" s="4">
        <v>37690</v>
      </c>
      <c r="F3947" t="s">
        <v>3894</v>
      </c>
      <c r="G3947" s="3">
        <v>5500000</v>
      </c>
      <c r="H3947" s="3">
        <v>1060512</v>
      </c>
      <c r="I3947" s="3">
        <v>1060512</v>
      </c>
    </row>
    <row r="3948" spans="1:9" x14ac:dyDescent="0.2">
      <c r="A3948" s="5">
        <v>3986</v>
      </c>
      <c r="B3948" s="7">
        <v>7</v>
      </c>
      <c r="C3948" s="5">
        <v>1</v>
      </c>
      <c r="D3948" s="5">
        <v>2005</v>
      </c>
      <c r="E3948" s="4">
        <v>38359</v>
      </c>
      <c r="F3948" t="s">
        <v>3895</v>
      </c>
      <c r="G3948" s="3">
        <v>5500000</v>
      </c>
      <c r="H3948" s="3">
        <v>1023424</v>
      </c>
      <c r="I3948" s="3">
        <v>8589831</v>
      </c>
    </row>
    <row r="3949" spans="1:9" x14ac:dyDescent="0.2">
      <c r="A3949" s="5">
        <v>3987</v>
      </c>
      <c r="B3949" s="7">
        <v>4</v>
      </c>
      <c r="C3949" s="5">
        <v>1</v>
      </c>
      <c r="D3949" s="5">
        <v>2011</v>
      </c>
      <c r="E3949" s="4">
        <v>40547</v>
      </c>
      <c r="F3949" t="s">
        <v>3896</v>
      </c>
      <c r="G3949" s="3">
        <v>5500000</v>
      </c>
      <c r="H3949" s="3">
        <v>1008098</v>
      </c>
      <c r="I3949" s="3">
        <v>15867314</v>
      </c>
    </row>
    <row r="3950" spans="1:9" x14ac:dyDescent="0.2">
      <c r="A3950" s="5">
        <v>3988</v>
      </c>
      <c r="B3950" s="7">
        <v>10</v>
      </c>
      <c r="C3950" s="5">
        <v>21</v>
      </c>
      <c r="D3950" s="5">
        <v>2011</v>
      </c>
      <c r="E3950" s="4">
        <v>41162</v>
      </c>
      <c r="F3950" t="s">
        <v>3897</v>
      </c>
      <c r="G3950" s="3">
        <v>5500000</v>
      </c>
      <c r="H3950" s="3">
        <v>611709</v>
      </c>
      <c r="I3950" s="3">
        <v>13480196</v>
      </c>
    </row>
    <row r="3951" spans="1:9" x14ac:dyDescent="0.2">
      <c r="A3951" s="5">
        <v>3989</v>
      </c>
      <c r="B3951" s="7">
        <v>5</v>
      </c>
      <c r="C3951" s="5">
        <v>17</v>
      </c>
      <c r="D3951" s="5">
        <v>2002</v>
      </c>
      <c r="E3951" s="4">
        <v>37746</v>
      </c>
      <c r="F3951" t="s">
        <v>3898</v>
      </c>
      <c r="G3951" s="3">
        <v>5500000</v>
      </c>
      <c r="H3951" s="3">
        <v>56653</v>
      </c>
      <c r="I3951" s="3">
        <v>56653</v>
      </c>
    </row>
    <row r="3952" spans="1:9" x14ac:dyDescent="0.2">
      <c r="A3952" s="5">
        <v>3990</v>
      </c>
      <c r="B3952" s="7">
        <v>7</v>
      </c>
      <c r="C3952" s="5">
        <v>15</v>
      </c>
      <c r="D3952" s="5">
        <v>2011</v>
      </c>
      <c r="E3952" s="4">
        <v>40975</v>
      </c>
      <c r="F3952" t="s">
        <v>3899</v>
      </c>
      <c r="G3952" s="3">
        <v>5500000</v>
      </c>
      <c r="H3952" s="3">
        <v>28468</v>
      </c>
      <c r="I3952" s="3">
        <v>28468</v>
      </c>
    </row>
    <row r="3953" spans="1:9" x14ac:dyDescent="0.2">
      <c r="A3953" s="5">
        <v>3991</v>
      </c>
      <c r="B3953" s="7">
        <v>1</v>
      </c>
      <c r="C3953" s="5">
        <v>23</v>
      </c>
      <c r="D3953" s="5">
        <v>2015</v>
      </c>
      <c r="E3953" s="4">
        <v>42675</v>
      </c>
      <c r="F3953" t="s">
        <v>3900</v>
      </c>
      <c r="G3953" s="3">
        <v>5500000</v>
      </c>
      <c r="H3953" s="3">
        <v>24956</v>
      </c>
      <c r="I3953" s="3">
        <v>24956</v>
      </c>
    </row>
    <row r="3954" spans="1:9" x14ac:dyDescent="0.2">
      <c r="A3954" s="5">
        <v>3992</v>
      </c>
      <c r="B3954" s="7">
        <v>5</v>
      </c>
      <c r="C3954" s="5">
        <v>5</v>
      </c>
      <c r="D3954" s="5">
        <v>2015</v>
      </c>
      <c r="E3954" s="4">
        <v>42129</v>
      </c>
      <c r="F3954" t="s">
        <v>3901</v>
      </c>
      <c r="G3954" s="3">
        <v>5500000</v>
      </c>
      <c r="H3954">
        <v>0</v>
      </c>
      <c r="I3954" s="3">
        <v>863895</v>
      </c>
    </row>
    <row r="3955" spans="1:9" x14ac:dyDescent="0.2">
      <c r="A3955" s="5">
        <v>3993</v>
      </c>
      <c r="B3955" s="7">
        <v>12</v>
      </c>
      <c r="C3955" s="5">
        <v>31</v>
      </c>
      <c r="D3955" s="5">
        <v>2008</v>
      </c>
      <c r="E3955" s="4">
        <v>40371</v>
      </c>
      <c r="F3955" t="s">
        <v>3902</v>
      </c>
      <c r="G3955" s="3">
        <v>5500000</v>
      </c>
      <c r="H3955">
        <v>0</v>
      </c>
      <c r="I3955">
        <v>0</v>
      </c>
    </row>
    <row r="3956" spans="1:9" x14ac:dyDescent="0.2">
      <c r="A3956" s="5">
        <v>3994</v>
      </c>
      <c r="B3956" s="7">
        <v>3</v>
      </c>
      <c r="C3956" s="5">
        <v>7</v>
      </c>
      <c r="D3956" s="5">
        <v>2003</v>
      </c>
      <c r="E3956" s="4">
        <v>37805</v>
      </c>
      <c r="F3956" t="s">
        <v>3903</v>
      </c>
      <c r="G3956" s="3">
        <v>5400000</v>
      </c>
      <c r="H3956" s="3">
        <v>792200</v>
      </c>
      <c r="I3956" s="3">
        <v>8133256</v>
      </c>
    </row>
    <row r="3957" spans="1:9" x14ac:dyDescent="0.2">
      <c r="A3957" s="5">
        <v>3995</v>
      </c>
      <c r="B3957" s="7">
        <v>2</v>
      </c>
      <c r="C3957" s="5">
        <v>26</v>
      </c>
      <c r="D3957" s="5">
        <v>2013</v>
      </c>
      <c r="E3957" s="4">
        <v>42037</v>
      </c>
      <c r="F3957" t="s">
        <v>3904</v>
      </c>
      <c r="G3957" s="3">
        <v>5400000</v>
      </c>
      <c r="H3957">
        <v>0</v>
      </c>
      <c r="I3957" s="3">
        <v>4728896</v>
      </c>
    </row>
    <row r="3958" spans="1:9" x14ac:dyDescent="0.2">
      <c r="A3958" s="5">
        <v>3996</v>
      </c>
      <c r="B3958" s="7">
        <v>1</v>
      </c>
      <c r="C3958" s="5">
        <v>27</v>
      </c>
      <c r="D3958" s="5">
        <v>2006</v>
      </c>
      <c r="E3958" s="4">
        <v>39508</v>
      </c>
      <c r="F3958" t="s">
        <v>3905</v>
      </c>
      <c r="G3958" s="3">
        <v>5300000</v>
      </c>
      <c r="H3958" s="3">
        <v>2197694</v>
      </c>
      <c r="I3958" s="3">
        <v>29197694</v>
      </c>
    </row>
    <row r="3959" spans="1:9" x14ac:dyDescent="0.2">
      <c r="A3959" s="5">
        <v>3997</v>
      </c>
      <c r="B3959" s="7">
        <v>7</v>
      </c>
      <c r="C3959" s="5">
        <v>19</v>
      </c>
      <c r="D3959" s="5">
        <v>2013</v>
      </c>
      <c r="E3959" s="4">
        <v>41827</v>
      </c>
      <c r="F3959" t="s">
        <v>3906</v>
      </c>
      <c r="G3959" s="3">
        <v>5300000</v>
      </c>
      <c r="H3959">
        <v>0</v>
      </c>
      <c r="I3959" s="3">
        <v>440821</v>
      </c>
    </row>
    <row r="3960" spans="1:9" x14ac:dyDescent="0.2">
      <c r="A3960" s="5">
        <v>3998</v>
      </c>
      <c r="B3960" s="7">
        <v>10</v>
      </c>
      <c r="C3960" s="5">
        <v>11</v>
      </c>
      <c r="D3960" s="5">
        <v>2013</v>
      </c>
      <c r="E3960" s="4">
        <v>41588</v>
      </c>
      <c r="F3960" t="s">
        <v>3907</v>
      </c>
      <c r="G3960" s="3">
        <v>5250000</v>
      </c>
      <c r="H3960" s="3">
        <v>2450504</v>
      </c>
      <c r="I3960" s="3">
        <v>22937201</v>
      </c>
    </row>
    <row r="3961" spans="1:9" x14ac:dyDescent="0.2">
      <c r="A3961" s="5">
        <v>3999</v>
      </c>
      <c r="B3961" s="7">
        <v>4</v>
      </c>
      <c r="C3961" s="5">
        <v>27</v>
      </c>
      <c r="D3961" s="5">
        <v>2012</v>
      </c>
      <c r="E3961" s="4">
        <v>41702</v>
      </c>
      <c r="F3961" t="s">
        <v>3908</v>
      </c>
      <c r="G3961" s="3">
        <v>5250000</v>
      </c>
      <c r="H3961" s="3">
        <v>1200010</v>
      </c>
      <c r="I3961" s="3">
        <v>20188740</v>
      </c>
    </row>
    <row r="3962" spans="1:9" x14ac:dyDescent="0.2">
      <c r="A3962" s="5">
        <v>4000</v>
      </c>
      <c r="B3962" s="7">
        <v>8</v>
      </c>
      <c r="C3962" s="5">
        <v>3</v>
      </c>
      <c r="D3962" s="5">
        <v>2007</v>
      </c>
      <c r="E3962" s="4">
        <v>39149</v>
      </c>
      <c r="F3962" t="s">
        <v>3909</v>
      </c>
      <c r="G3962" s="3">
        <v>5250000</v>
      </c>
      <c r="H3962" s="3">
        <v>769726</v>
      </c>
      <c r="I3962" s="3">
        <v>786677</v>
      </c>
    </row>
    <row r="3963" spans="1:9" x14ac:dyDescent="0.2">
      <c r="A3963" s="5">
        <v>4001</v>
      </c>
      <c r="B3963" s="7">
        <v>10</v>
      </c>
      <c r="C3963" s="5">
        <v>27</v>
      </c>
      <c r="D3963" s="5">
        <v>2000</v>
      </c>
      <c r="E3963" s="4">
        <v>37325</v>
      </c>
      <c r="F3963" t="s">
        <v>3910</v>
      </c>
      <c r="G3963" s="3">
        <v>5250000</v>
      </c>
      <c r="H3963" s="3">
        <v>20097</v>
      </c>
      <c r="I3963" s="3">
        <v>20097</v>
      </c>
    </row>
    <row r="3964" spans="1:9" x14ac:dyDescent="0.2">
      <c r="A3964" s="5">
        <v>4002</v>
      </c>
      <c r="B3964" s="7">
        <v>8</v>
      </c>
      <c r="C3964" s="5">
        <v>1</v>
      </c>
      <c r="D3964" s="5">
        <v>1944</v>
      </c>
      <c r="E3964" s="4">
        <v>16079</v>
      </c>
      <c r="F3964" t="s">
        <v>3911</v>
      </c>
      <c r="G3964" s="3">
        <v>5200000</v>
      </c>
      <c r="H3964" s="3">
        <v>2000000</v>
      </c>
      <c r="I3964" s="3">
        <v>2000000</v>
      </c>
    </row>
    <row r="3965" spans="1:9" x14ac:dyDescent="0.2">
      <c r="A3965" s="5">
        <v>4003</v>
      </c>
      <c r="B3965" s="7">
        <v>8</v>
      </c>
      <c r="C3965" s="5">
        <v>5</v>
      </c>
      <c r="D3965" s="5">
        <v>2005</v>
      </c>
      <c r="E3965" s="4">
        <v>38480</v>
      </c>
      <c r="F3965" t="s">
        <v>3912</v>
      </c>
      <c r="G3965" s="3">
        <v>5200000</v>
      </c>
      <c r="H3965" s="3">
        <v>795126</v>
      </c>
      <c r="I3965" s="3">
        <v>1695126</v>
      </c>
    </row>
    <row r="3966" spans="1:9" x14ac:dyDescent="0.2">
      <c r="A3966" s="5">
        <v>4004</v>
      </c>
      <c r="B3966" s="7">
        <v>4</v>
      </c>
      <c r="C3966" s="5">
        <v>22</v>
      </c>
      <c r="D3966" s="5">
        <v>2011</v>
      </c>
      <c r="E3966" s="4">
        <v>41186</v>
      </c>
      <c r="F3966" t="s">
        <v>3913</v>
      </c>
      <c r="G3966" s="3">
        <v>5200000</v>
      </c>
      <c r="H3966" s="3">
        <v>564489</v>
      </c>
      <c r="I3966" s="3">
        <v>11633427</v>
      </c>
    </row>
    <row r="3967" spans="1:9" x14ac:dyDescent="0.2">
      <c r="A3967" s="5">
        <v>4005</v>
      </c>
      <c r="B3967" s="7">
        <v>10</v>
      </c>
      <c r="C3967" s="5">
        <v>3</v>
      </c>
      <c r="D3967" s="5">
        <v>1980</v>
      </c>
      <c r="E3967" s="4">
        <v>29290</v>
      </c>
      <c r="F3967" t="s">
        <v>3914</v>
      </c>
      <c r="G3967" s="3">
        <v>5100000</v>
      </c>
      <c r="H3967" s="3">
        <v>9709597</v>
      </c>
      <c r="I3967" s="3">
        <v>9709597</v>
      </c>
    </row>
    <row r="3968" spans="1:9" x14ac:dyDescent="0.2">
      <c r="A3968" s="5">
        <v>4006</v>
      </c>
      <c r="B3968" s="7">
        <v>4</v>
      </c>
      <c r="C3968" s="5">
        <v>19</v>
      </c>
      <c r="D3968" s="5">
        <v>2002</v>
      </c>
      <c r="E3968" s="4">
        <v>37806</v>
      </c>
      <c r="F3968" t="s">
        <v>3915</v>
      </c>
      <c r="G3968" s="3">
        <v>5000000</v>
      </c>
      <c r="H3968" s="3">
        <v>241438208</v>
      </c>
      <c r="I3968" s="3">
        <v>374890034</v>
      </c>
    </row>
    <row r="3969" spans="1:9" x14ac:dyDescent="0.2">
      <c r="A3969" s="5">
        <v>4007</v>
      </c>
      <c r="B3969" s="7">
        <v>2</v>
      </c>
      <c r="C3969" s="5">
        <v>24</v>
      </c>
      <c r="D3969" s="5">
        <v>2017</v>
      </c>
      <c r="E3969" s="4">
        <v>43436</v>
      </c>
      <c r="F3969" t="s">
        <v>3916</v>
      </c>
      <c r="G3969" s="3">
        <v>5000000</v>
      </c>
      <c r="H3969" s="3">
        <v>175484140</v>
      </c>
      <c r="I3969" s="3">
        <v>252291364</v>
      </c>
    </row>
    <row r="3970" spans="1:9" x14ac:dyDescent="0.2">
      <c r="A3970" s="5">
        <v>4008</v>
      </c>
      <c r="B3970" s="7">
        <v>1</v>
      </c>
      <c r="C3970" s="5">
        <v>20</v>
      </c>
      <c r="D3970" s="5">
        <v>2017</v>
      </c>
      <c r="E3970" s="4">
        <v>43313</v>
      </c>
      <c r="F3970" t="s">
        <v>3917</v>
      </c>
      <c r="G3970" s="3">
        <v>5000000</v>
      </c>
      <c r="H3970" s="3">
        <v>138141585</v>
      </c>
      <c r="I3970" s="3">
        <v>276841585</v>
      </c>
    </row>
    <row r="3971" spans="1:9" x14ac:dyDescent="0.2">
      <c r="A3971" s="5">
        <v>4009</v>
      </c>
      <c r="B3971" s="7">
        <v>10</v>
      </c>
      <c r="C3971" s="5">
        <v>21</v>
      </c>
      <c r="D3971" s="5">
        <v>2011</v>
      </c>
      <c r="E3971" s="4">
        <v>41162</v>
      </c>
      <c r="F3971" t="s">
        <v>3918</v>
      </c>
      <c r="G3971" s="3">
        <v>5000000</v>
      </c>
      <c r="H3971" s="3">
        <v>104028807</v>
      </c>
      <c r="I3971" s="3">
        <v>202053386</v>
      </c>
    </row>
    <row r="3972" spans="1:9" x14ac:dyDescent="0.2">
      <c r="A3972" s="5">
        <v>4010</v>
      </c>
      <c r="B3972" s="7">
        <v>10</v>
      </c>
      <c r="C3972" s="5">
        <v>28</v>
      </c>
      <c r="D3972" s="5">
        <v>2005</v>
      </c>
      <c r="E3972" s="4">
        <v>39182</v>
      </c>
      <c r="F3972" t="s">
        <v>3919</v>
      </c>
      <c r="G3972" s="3">
        <v>5000000</v>
      </c>
      <c r="H3972" s="3">
        <v>87025093</v>
      </c>
      <c r="I3972" s="3">
        <v>152925093</v>
      </c>
    </row>
    <row r="3973" spans="1:9" x14ac:dyDescent="0.2">
      <c r="A3973" s="5">
        <v>4011</v>
      </c>
      <c r="B3973" s="7">
        <v>9</v>
      </c>
      <c r="C3973" s="5">
        <v>13</v>
      </c>
      <c r="D3973" s="5">
        <v>2013</v>
      </c>
      <c r="E3973" s="4">
        <v>41648</v>
      </c>
      <c r="F3973" t="s">
        <v>3920</v>
      </c>
      <c r="G3973" s="3">
        <v>5000000</v>
      </c>
      <c r="H3973" s="3">
        <v>83586447</v>
      </c>
      <c r="I3973" s="3">
        <v>161921515</v>
      </c>
    </row>
    <row r="3974" spans="1:9" x14ac:dyDescent="0.2">
      <c r="A3974" s="5">
        <v>4012</v>
      </c>
      <c r="B3974" s="7">
        <v>3</v>
      </c>
      <c r="C3974" s="5">
        <v>11</v>
      </c>
      <c r="D3974" s="5">
        <v>2016</v>
      </c>
      <c r="E3974" s="4">
        <v>42677</v>
      </c>
      <c r="F3974" t="s">
        <v>3921</v>
      </c>
      <c r="G3974" s="3">
        <v>5000000</v>
      </c>
      <c r="H3974" s="3">
        <v>72082999</v>
      </c>
      <c r="I3974" s="3">
        <v>108286422</v>
      </c>
    </row>
    <row r="3975" spans="1:9" x14ac:dyDescent="0.2">
      <c r="A3975" s="5">
        <v>4013</v>
      </c>
      <c r="B3975" s="7">
        <v>7</v>
      </c>
      <c r="C3975" s="5">
        <v>22</v>
      </c>
      <c r="D3975" s="5">
        <v>2016</v>
      </c>
      <c r="E3975" s="4">
        <v>43015</v>
      </c>
      <c r="F3975" t="s">
        <v>3922</v>
      </c>
      <c r="G3975" s="3">
        <v>5000000</v>
      </c>
      <c r="H3975" s="3">
        <v>67268835</v>
      </c>
      <c r="I3975" s="3">
        <v>148868835</v>
      </c>
    </row>
    <row r="3976" spans="1:9" x14ac:dyDescent="0.2">
      <c r="A3976" s="5">
        <v>4014</v>
      </c>
      <c r="B3976" s="7">
        <v>9</v>
      </c>
      <c r="C3976" s="5">
        <v>11</v>
      </c>
      <c r="D3976" s="5">
        <v>2015</v>
      </c>
      <c r="E3976" s="4">
        <v>42317</v>
      </c>
      <c r="F3976" t="s">
        <v>3923</v>
      </c>
      <c r="G3976" s="3">
        <v>5000000</v>
      </c>
      <c r="H3976" s="3">
        <v>65112020</v>
      </c>
      <c r="I3976" s="3">
        <v>98595211</v>
      </c>
    </row>
    <row r="3977" spans="1:9" x14ac:dyDescent="0.2">
      <c r="A3977" s="5">
        <v>4015</v>
      </c>
      <c r="B3977" s="7">
        <v>10</v>
      </c>
      <c r="C3977" s="5">
        <v>25</v>
      </c>
      <c r="D3977" s="5">
        <v>2002</v>
      </c>
      <c r="E3977" s="4">
        <v>37996</v>
      </c>
      <c r="F3977" t="s">
        <v>3924</v>
      </c>
      <c r="G3977" s="3">
        <v>5000000</v>
      </c>
      <c r="H3977" s="3">
        <v>64282312</v>
      </c>
      <c r="I3977" s="3">
        <v>79282312</v>
      </c>
    </row>
    <row r="3978" spans="1:9" x14ac:dyDescent="0.2">
      <c r="A3978" s="5">
        <v>4016</v>
      </c>
      <c r="B3978" s="7">
        <v>10</v>
      </c>
      <c r="C3978" s="5">
        <v>19</v>
      </c>
      <c r="D3978" s="5">
        <v>2012</v>
      </c>
      <c r="E3978" s="4">
        <v>41465</v>
      </c>
      <c r="F3978" t="s">
        <v>3925</v>
      </c>
      <c r="G3978" s="3">
        <v>5000000</v>
      </c>
      <c r="H3978" s="3">
        <v>53900335</v>
      </c>
      <c r="I3978" s="3">
        <v>140619520</v>
      </c>
    </row>
    <row r="3979" spans="1:9" x14ac:dyDescent="0.2">
      <c r="A3979" s="5">
        <v>4017</v>
      </c>
      <c r="B3979" s="7">
        <v>10</v>
      </c>
      <c r="C3979" s="5">
        <v>24</v>
      </c>
      <c r="D3979" s="5">
        <v>2014</v>
      </c>
      <c r="E3979" s="4">
        <v>42348</v>
      </c>
      <c r="F3979" t="s">
        <v>3926</v>
      </c>
      <c r="G3979" s="3">
        <v>5000000</v>
      </c>
      <c r="H3979" s="3">
        <v>50856010</v>
      </c>
      <c r="I3979" s="3">
        <v>103683342</v>
      </c>
    </row>
    <row r="3980" spans="1:9" x14ac:dyDescent="0.2">
      <c r="A3980" s="5">
        <v>4018</v>
      </c>
      <c r="B3980" s="7">
        <v>2</v>
      </c>
      <c r="C3980" s="5">
        <v>27</v>
      </c>
      <c r="D3980" s="5">
        <v>1987</v>
      </c>
      <c r="E3980" s="4">
        <v>32569</v>
      </c>
      <c r="F3980" t="s">
        <v>3927</v>
      </c>
      <c r="G3980" s="3">
        <v>5000000</v>
      </c>
      <c r="H3980" s="3">
        <v>44793222</v>
      </c>
      <c r="I3980" s="3">
        <v>44793222</v>
      </c>
    </row>
    <row r="3981" spans="1:9" x14ac:dyDescent="0.2">
      <c r="A3981" s="5">
        <v>4019</v>
      </c>
      <c r="B3981" s="7">
        <v>8</v>
      </c>
      <c r="C3981" s="5">
        <v>30</v>
      </c>
      <c r="D3981" s="5">
        <v>2013</v>
      </c>
      <c r="E3981" s="4">
        <v>42163</v>
      </c>
      <c r="F3981" t="s">
        <v>3928</v>
      </c>
      <c r="G3981" s="3">
        <v>5000000</v>
      </c>
      <c r="H3981" s="3">
        <v>44467206</v>
      </c>
      <c r="I3981" s="3">
        <v>100486616</v>
      </c>
    </row>
    <row r="3982" spans="1:9" x14ac:dyDescent="0.2">
      <c r="A3982" s="5">
        <v>4020</v>
      </c>
      <c r="B3982" s="7">
        <v>8</v>
      </c>
      <c r="C3982" s="5">
        <v>7</v>
      </c>
      <c r="D3982" s="5">
        <v>2015</v>
      </c>
      <c r="E3982" s="4">
        <v>42193</v>
      </c>
      <c r="F3982" t="s">
        <v>3352</v>
      </c>
      <c r="G3982" s="3">
        <v>5000000</v>
      </c>
      <c r="H3982" s="3">
        <v>43787265</v>
      </c>
      <c r="I3982" s="3">
        <v>58978653</v>
      </c>
    </row>
    <row r="3983" spans="1:9" x14ac:dyDescent="0.2">
      <c r="A3983" s="5">
        <v>4021</v>
      </c>
      <c r="B3983" s="7">
        <v>6</v>
      </c>
      <c r="C3983" s="5">
        <v>23</v>
      </c>
      <c r="D3983" s="5">
        <v>2017</v>
      </c>
      <c r="E3983" s="4">
        <v>43410</v>
      </c>
      <c r="F3983" t="s">
        <v>3929</v>
      </c>
      <c r="G3983" s="3">
        <v>5000000</v>
      </c>
      <c r="H3983" s="3">
        <v>42824653</v>
      </c>
      <c r="I3983" s="3">
        <v>49264618</v>
      </c>
    </row>
    <row r="3984" spans="1:9" x14ac:dyDescent="0.2">
      <c r="A3984" s="5">
        <v>4022</v>
      </c>
      <c r="B3984" s="7">
        <v>5</v>
      </c>
      <c r="C3984" s="5">
        <v>16</v>
      </c>
      <c r="D3984" s="5">
        <v>1975</v>
      </c>
      <c r="E3984" s="4">
        <v>27855</v>
      </c>
      <c r="F3984" t="s">
        <v>3930</v>
      </c>
      <c r="G3984" s="3">
        <v>5000000</v>
      </c>
      <c r="H3984" s="3">
        <v>41833347</v>
      </c>
      <c r="I3984" s="3">
        <v>41833347</v>
      </c>
    </row>
    <row r="3985" spans="1:9" x14ac:dyDescent="0.2">
      <c r="A3985" s="5">
        <v>4023</v>
      </c>
      <c r="B3985" s="7">
        <v>9</v>
      </c>
      <c r="C3985" s="5">
        <v>16</v>
      </c>
      <c r="D3985" s="5">
        <v>1953</v>
      </c>
      <c r="E3985" s="4">
        <v>19823</v>
      </c>
      <c r="F3985" t="s">
        <v>3931</v>
      </c>
      <c r="G3985" s="3">
        <v>5000000</v>
      </c>
      <c r="H3985" s="3">
        <v>36000000</v>
      </c>
      <c r="I3985" s="3">
        <v>36000000</v>
      </c>
    </row>
    <row r="3986" spans="1:9" x14ac:dyDescent="0.2">
      <c r="A3986" s="5">
        <v>4024</v>
      </c>
      <c r="B3986" s="7">
        <v>9</v>
      </c>
      <c r="C3986" s="5">
        <v>13</v>
      </c>
      <c r="D3986" s="5">
        <v>1991</v>
      </c>
      <c r="E3986" s="4">
        <v>33612</v>
      </c>
      <c r="F3986" t="s">
        <v>3932</v>
      </c>
      <c r="G3986" s="3">
        <v>5000000</v>
      </c>
      <c r="H3986" s="3">
        <v>34872033</v>
      </c>
      <c r="I3986" s="3">
        <v>34872033</v>
      </c>
    </row>
    <row r="3987" spans="1:9" x14ac:dyDescent="0.2">
      <c r="A3987" s="5">
        <v>4025</v>
      </c>
      <c r="B3987" s="7">
        <v>12</v>
      </c>
      <c r="C3987" s="5">
        <v>24</v>
      </c>
      <c r="D3987" s="5">
        <v>2003</v>
      </c>
      <c r="E3987" s="4">
        <v>38333</v>
      </c>
      <c r="F3987" t="s">
        <v>3933</v>
      </c>
      <c r="G3987" s="3">
        <v>5000000</v>
      </c>
      <c r="H3987" s="3">
        <v>34469210</v>
      </c>
      <c r="I3987" s="3">
        <v>64240813</v>
      </c>
    </row>
    <row r="3988" spans="1:9" x14ac:dyDescent="0.2">
      <c r="A3988" s="5">
        <v>4026</v>
      </c>
      <c r="B3988" s="7">
        <v>1</v>
      </c>
      <c r="C3988" s="5">
        <v>3</v>
      </c>
      <c r="D3988" s="5">
        <v>2014</v>
      </c>
      <c r="E3988" s="4">
        <v>41699</v>
      </c>
      <c r="F3988" t="s">
        <v>3934</v>
      </c>
      <c r="G3988" s="3">
        <v>5000000</v>
      </c>
      <c r="H3988" s="3">
        <v>32462372</v>
      </c>
      <c r="I3988" s="3">
        <v>87251115</v>
      </c>
    </row>
    <row r="3989" spans="1:9" x14ac:dyDescent="0.2">
      <c r="A3989" s="5">
        <v>4027</v>
      </c>
      <c r="B3989" s="7">
        <v>12</v>
      </c>
      <c r="C3989" s="5">
        <v>23</v>
      </c>
      <c r="D3989" s="5">
        <v>1954</v>
      </c>
      <c r="E3989" s="4">
        <v>20405</v>
      </c>
      <c r="F3989" t="s">
        <v>3935</v>
      </c>
      <c r="G3989" s="3">
        <v>5000000</v>
      </c>
      <c r="H3989" s="3">
        <v>28200000</v>
      </c>
      <c r="I3989" s="3">
        <v>28200000</v>
      </c>
    </row>
    <row r="3990" spans="1:9" x14ac:dyDescent="0.2">
      <c r="A3990" s="5">
        <v>4028</v>
      </c>
      <c r="B3990" s="7">
        <v>4</v>
      </c>
      <c r="C3990" s="5">
        <v>11</v>
      </c>
      <c r="D3990" s="5">
        <v>2014</v>
      </c>
      <c r="E3990" s="4">
        <v>41947</v>
      </c>
      <c r="F3990" t="s">
        <v>3936</v>
      </c>
      <c r="G3990" s="3">
        <v>5000000</v>
      </c>
      <c r="H3990" s="3">
        <v>27695246</v>
      </c>
      <c r="I3990" s="3">
        <v>44115496</v>
      </c>
    </row>
    <row r="3991" spans="1:9" x14ac:dyDescent="0.2">
      <c r="A3991" s="5">
        <v>4029</v>
      </c>
      <c r="B3991" s="7">
        <v>11</v>
      </c>
      <c r="C3991" s="5">
        <v>1</v>
      </c>
      <c r="D3991" s="5">
        <v>2013</v>
      </c>
      <c r="E3991" s="4">
        <v>41285</v>
      </c>
      <c r="F3991" t="s">
        <v>3937</v>
      </c>
      <c r="G3991" s="3">
        <v>5000000</v>
      </c>
      <c r="H3991" s="3">
        <v>27298285</v>
      </c>
      <c r="I3991" s="3">
        <v>60611845</v>
      </c>
    </row>
    <row r="3992" spans="1:9" x14ac:dyDescent="0.2">
      <c r="A3992" s="5">
        <v>4030</v>
      </c>
      <c r="B3992" s="7">
        <v>8</v>
      </c>
      <c r="C3992" s="5">
        <v>26</v>
      </c>
      <c r="D3992" s="5">
        <v>2015</v>
      </c>
      <c r="E3992" s="4">
        <v>42774</v>
      </c>
      <c r="F3992" t="s">
        <v>3938</v>
      </c>
      <c r="G3992" s="3">
        <v>5000000</v>
      </c>
      <c r="H3992" s="3">
        <v>27288872</v>
      </c>
      <c r="I3992" s="3">
        <v>42844516</v>
      </c>
    </row>
    <row r="3993" spans="1:9" x14ac:dyDescent="0.2">
      <c r="A3993" s="5">
        <v>4031</v>
      </c>
      <c r="B3993" s="7">
        <v>10</v>
      </c>
      <c r="C3993" s="5">
        <v>3</v>
      </c>
      <c r="D3993" s="5">
        <v>1980</v>
      </c>
      <c r="E3993" s="4">
        <v>29290</v>
      </c>
      <c r="F3993" t="s">
        <v>3939</v>
      </c>
      <c r="G3993" s="3">
        <v>5000000</v>
      </c>
      <c r="H3993" s="3">
        <v>26010864</v>
      </c>
      <c r="I3993" s="3">
        <v>26010864</v>
      </c>
    </row>
    <row r="3994" spans="1:9" x14ac:dyDescent="0.2">
      <c r="A3994" s="5">
        <v>4032</v>
      </c>
      <c r="B3994" s="7">
        <v>2</v>
      </c>
      <c r="C3994" s="5">
        <v>27</v>
      </c>
      <c r="D3994" s="5">
        <v>2015</v>
      </c>
      <c r="E3994" s="4">
        <v>42796</v>
      </c>
      <c r="F3994" t="s">
        <v>3940</v>
      </c>
      <c r="G3994" s="3">
        <v>5000000</v>
      </c>
      <c r="H3994" s="3">
        <v>25801570</v>
      </c>
      <c r="I3994" s="3">
        <v>35341814</v>
      </c>
    </row>
    <row r="3995" spans="1:9" x14ac:dyDescent="0.2">
      <c r="A3995" s="5">
        <v>4033</v>
      </c>
      <c r="B3995" s="7">
        <v>3</v>
      </c>
      <c r="C3995" s="5">
        <v>16</v>
      </c>
      <c r="D3995" s="5">
        <v>2001</v>
      </c>
      <c r="E3995" s="4">
        <v>37349</v>
      </c>
      <c r="F3995" t="s">
        <v>3941</v>
      </c>
      <c r="G3995" s="3">
        <v>5000000</v>
      </c>
      <c r="H3995" s="3">
        <v>25544867</v>
      </c>
      <c r="I3995" s="3">
        <v>39723096</v>
      </c>
    </row>
    <row r="3996" spans="1:9" x14ac:dyDescent="0.2">
      <c r="A3996" s="5">
        <v>4034</v>
      </c>
      <c r="B3996" s="7">
        <v>8</v>
      </c>
      <c r="C3996" s="5">
        <v>26</v>
      </c>
      <c r="D3996" s="5">
        <v>2011</v>
      </c>
      <c r="E3996" s="4">
        <v>41313</v>
      </c>
      <c r="F3996" t="s">
        <v>3942</v>
      </c>
      <c r="G3996" s="3">
        <v>5000000</v>
      </c>
      <c r="H3996" s="3">
        <v>24814830</v>
      </c>
      <c r="I3996" s="3">
        <v>25861249</v>
      </c>
    </row>
    <row r="3997" spans="1:9" x14ac:dyDescent="0.2">
      <c r="A3997" s="5">
        <v>4035</v>
      </c>
      <c r="B3997" s="7">
        <v>7</v>
      </c>
      <c r="C3997" s="5">
        <v>21</v>
      </c>
      <c r="D3997" s="5">
        <v>2006</v>
      </c>
      <c r="E3997" s="4">
        <v>39332</v>
      </c>
      <c r="F3997" t="s">
        <v>3943</v>
      </c>
      <c r="G3997" s="3">
        <v>5000000</v>
      </c>
      <c r="H3997" s="3">
        <v>24148068</v>
      </c>
      <c r="I3997" s="3">
        <v>27342246</v>
      </c>
    </row>
    <row r="3998" spans="1:9" x14ac:dyDescent="0.2">
      <c r="A3998" s="5">
        <v>4036</v>
      </c>
      <c r="B3998" s="7">
        <v>4</v>
      </c>
      <c r="C3998" s="5">
        <v>8</v>
      </c>
      <c r="D3998" s="5">
        <v>1998</v>
      </c>
      <c r="E3998" s="4">
        <v>36011</v>
      </c>
      <c r="F3998" t="s">
        <v>3944</v>
      </c>
      <c r="G3998" s="3">
        <v>5000000</v>
      </c>
      <c r="H3998" s="3">
        <v>23047939</v>
      </c>
      <c r="I3998" s="3">
        <v>23047939</v>
      </c>
    </row>
    <row r="3999" spans="1:9" x14ac:dyDescent="0.2">
      <c r="A3999" s="5">
        <v>4037</v>
      </c>
      <c r="B3999" s="7">
        <v>10</v>
      </c>
      <c r="C3999" s="5">
        <v>13</v>
      </c>
      <c r="D3999" s="5">
        <v>2000</v>
      </c>
      <c r="E3999" s="4">
        <v>36901</v>
      </c>
      <c r="F3999" t="s">
        <v>3945</v>
      </c>
      <c r="G3999" s="3">
        <v>5000000</v>
      </c>
      <c r="H3999" s="3">
        <v>21995263</v>
      </c>
      <c r="I3999" s="3">
        <v>109272908</v>
      </c>
    </row>
    <row r="4000" spans="1:9" x14ac:dyDescent="0.2">
      <c r="A4000" s="5">
        <v>4038</v>
      </c>
      <c r="B4000" s="7">
        <v>7</v>
      </c>
      <c r="C4000" s="5">
        <v>5</v>
      </c>
      <c r="D4000" s="5">
        <v>2013</v>
      </c>
      <c r="E4000" s="4">
        <v>41401</v>
      </c>
      <c r="F4000" t="s">
        <v>3946</v>
      </c>
      <c r="G4000" s="3">
        <v>5000000</v>
      </c>
      <c r="H4000" s="3">
        <v>21502690</v>
      </c>
      <c r="I4000" s="3">
        <v>26853810</v>
      </c>
    </row>
    <row r="4001" spans="1:9" x14ac:dyDescent="0.2">
      <c r="A4001" s="5">
        <v>4039</v>
      </c>
      <c r="B4001" s="7">
        <v>8</v>
      </c>
      <c r="C4001" s="5">
        <v>29</v>
      </c>
      <c r="D4001" s="5">
        <v>2014</v>
      </c>
      <c r="E4001" s="4">
        <v>42498</v>
      </c>
      <c r="F4001" t="s">
        <v>3947</v>
      </c>
      <c r="G4001" s="3">
        <v>5000000</v>
      </c>
      <c r="H4001" s="3">
        <v>21222315</v>
      </c>
      <c r="I4001" s="3">
        <v>41824066</v>
      </c>
    </row>
    <row r="4002" spans="1:9" x14ac:dyDescent="0.2">
      <c r="A4002" s="5">
        <v>4041</v>
      </c>
      <c r="B4002" s="7">
        <v>4</v>
      </c>
      <c r="C4002" s="5">
        <v>1</v>
      </c>
      <c r="D4002" s="5">
        <v>2016</v>
      </c>
      <c r="E4002" s="4">
        <v>42373</v>
      </c>
      <c r="F4002" t="s">
        <v>3948</v>
      </c>
      <c r="G4002" s="3">
        <v>5000000</v>
      </c>
      <c r="H4002" s="3">
        <v>20773069</v>
      </c>
      <c r="I4002" s="3">
        <v>23565072</v>
      </c>
    </row>
    <row r="4003" spans="1:9" x14ac:dyDescent="0.2">
      <c r="A4003" s="5">
        <v>4042</v>
      </c>
      <c r="B4003" s="7">
        <v>12</v>
      </c>
      <c r="C4003" s="5">
        <v>17</v>
      </c>
      <c r="D4003" s="5">
        <v>1997</v>
      </c>
      <c r="E4003" s="4">
        <v>35927</v>
      </c>
      <c r="F4003" t="s">
        <v>3949</v>
      </c>
      <c r="G4003" s="3">
        <v>5000000</v>
      </c>
      <c r="H4003" s="3">
        <v>20733485</v>
      </c>
      <c r="I4003" s="3">
        <v>21277770</v>
      </c>
    </row>
    <row r="4004" spans="1:9" x14ac:dyDescent="0.2">
      <c r="A4004" s="5">
        <v>4043</v>
      </c>
      <c r="B4004" s="7">
        <v>11</v>
      </c>
      <c r="C4004" s="5">
        <v>3</v>
      </c>
      <c r="D4004" s="5">
        <v>1982</v>
      </c>
      <c r="E4004" s="4">
        <v>30021</v>
      </c>
      <c r="F4004" t="s">
        <v>3950</v>
      </c>
      <c r="G4004" s="3">
        <v>5000000</v>
      </c>
      <c r="H4004" s="3">
        <v>20659423</v>
      </c>
      <c r="I4004" s="3">
        <v>20659423</v>
      </c>
    </row>
    <row r="4005" spans="1:9" x14ac:dyDescent="0.2">
      <c r="A4005" s="5">
        <v>4044</v>
      </c>
      <c r="B4005" s="7">
        <v>10</v>
      </c>
      <c r="C4005" s="5">
        <v>23</v>
      </c>
      <c r="D4005" s="5">
        <v>1991</v>
      </c>
      <c r="E4005" s="4">
        <v>33918</v>
      </c>
      <c r="F4005" t="s">
        <v>3951</v>
      </c>
      <c r="G4005" s="3">
        <v>5000000</v>
      </c>
      <c r="H4005" s="3">
        <v>19438638</v>
      </c>
      <c r="I4005" s="3">
        <v>19438638</v>
      </c>
    </row>
    <row r="4006" spans="1:9" x14ac:dyDescent="0.2">
      <c r="A4006" s="5">
        <v>4045</v>
      </c>
      <c r="B4006" s="7">
        <v>3</v>
      </c>
      <c r="C4006" s="5">
        <v>26</v>
      </c>
      <c r="D4006" s="5">
        <v>1999</v>
      </c>
      <c r="E4006" s="4">
        <v>36925</v>
      </c>
      <c r="F4006" t="s">
        <v>3952</v>
      </c>
      <c r="G4006" s="3">
        <v>5000000</v>
      </c>
      <c r="H4006" s="3">
        <v>19421271</v>
      </c>
      <c r="I4006" s="3">
        <v>19421271</v>
      </c>
    </row>
    <row r="4007" spans="1:9" x14ac:dyDescent="0.2">
      <c r="A4007" s="5">
        <v>4046</v>
      </c>
      <c r="B4007" s="7">
        <v>2</v>
      </c>
      <c r="C4007" s="5">
        <v>19</v>
      </c>
      <c r="D4007" s="5">
        <v>2016</v>
      </c>
      <c r="E4007" s="4">
        <v>42918</v>
      </c>
      <c r="F4007" t="s">
        <v>3953</v>
      </c>
      <c r="G4007" s="3">
        <v>5000000</v>
      </c>
      <c r="H4007" s="3">
        <v>19115191</v>
      </c>
      <c r="I4007" s="3">
        <v>22178125</v>
      </c>
    </row>
    <row r="4008" spans="1:9" x14ac:dyDescent="0.2">
      <c r="A4008" s="5">
        <v>4047</v>
      </c>
      <c r="B4008" s="7">
        <v>9</v>
      </c>
      <c r="C4008" s="5">
        <v>18</v>
      </c>
      <c r="D4008" s="5">
        <v>1981</v>
      </c>
      <c r="E4008" s="4">
        <v>30111</v>
      </c>
      <c r="F4008" t="s">
        <v>3954</v>
      </c>
      <c r="G4008" s="3">
        <v>5000000</v>
      </c>
      <c r="H4008" s="3">
        <v>19032000</v>
      </c>
      <c r="I4008" s="3">
        <v>25032000</v>
      </c>
    </row>
    <row r="4009" spans="1:9" x14ac:dyDescent="0.2">
      <c r="A4009" s="5">
        <v>4048</v>
      </c>
      <c r="B4009" s="7">
        <v>1</v>
      </c>
      <c r="C4009" s="5">
        <v>16</v>
      </c>
      <c r="D4009" s="5">
        <v>2015</v>
      </c>
      <c r="E4009" s="4">
        <v>42461</v>
      </c>
      <c r="F4009" t="s">
        <v>3955</v>
      </c>
      <c r="G4009" s="3">
        <v>5000000</v>
      </c>
      <c r="H4009" s="3">
        <v>18656400</v>
      </c>
      <c r="I4009" s="3">
        <v>41699612</v>
      </c>
    </row>
    <row r="4010" spans="1:9" x14ac:dyDescent="0.2">
      <c r="A4010" s="5">
        <v>4049</v>
      </c>
      <c r="B4010" s="7">
        <v>10</v>
      </c>
      <c r="C4010" s="5">
        <v>1</v>
      </c>
      <c r="D4010" s="5">
        <v>1988</v>
      </c>
      <c r="E4010" s="4">
        <v>32152</v>
      </c>
      <c r="F4010" t="s">
        <v>3956</v>
      </c>
      <c r="G4010" s="3">
        <v>5000000</v>
      </c>
      <c r="H4010" s="3">
        <v>17768757</v>
      </c>
      <c r="I4010" s="3">
        <v>17768757</v>
      </c>
    </row>
    <row r="4011" spans="1:9" x14ac:dyDescent="0.2">
      <c r="A4011" s="5">
        <v>4050</v>
      </c>
      <c r="B4011" s="7">
        <v>9</v>
      </c>
      <c r="C4011" s="5">
        <v>2</v>
      </c>
      <c r="D4011" s="5">
        <v>2011</v>
      </c>
      <c r="E4011" s="4">
        <v>40583</v>
      </c>
      <c r="F4011" t="s">
        <v>3957</v>
      </c>
      <c r="G4011" s="3">
        <v>5000000</v>
      </c>
      <c r="H4011" s="3">
        <v>17686929</v>
      </c>
      <c r="I4011" s="3">
        <v>26517819</v>
      </c>
    </row>
    <row r="4012" spans="1:9" x14ac:dyDescent="0.2">
      <c r="A4012" s="5">
        <v>4051</v>
      </c>
      <c r="B4012" s="7">
        <v>10</v>
      </c>
      <c r="C4012" s="5">
        <v>10</v>
      </c>
      <c r="D4012" s="5">
        <v>2014</v>
      </c>
      <c r="E4012" s="4">
        <v>41922</v>
      </c>
      <c r="F4012" t="s">
        <v>3958</v>
      </c>
      <c r="G4012" s="3">
        <v>5000000</v>
      </c>
      <c r="H4012" s="3">
        <v>17390770</v>
      </c>
      <c r="I4012" s="3">
        <v>17499242</v>
      </c>
    </row>
    <row r="4013" spans="1:9" x14ac:dyDescent="0.2">
      <c r="A4013" s="5">
        <v>4052</v>
      </c>
      <c r="B4013" s="7">
        <v>8</v>
      </c>
      <c r="C4013" s="5">
        <v>31</v>
      </c>
      <c r="D4013" s="5">
        <v>2001</v>
      </c>
      <c r="E4013" s="4">
        <v>37810</v>
      </c>
      <c r="F4013" t="s">
        <v>3959</v>
      </c>
      <c r="G4013" s="3">
        <v>5000000</v>
      </c>
      <c r="H4013" s="3">
        <v>16017403</v>
      </c>
      <c r="I4013" s="3">
        <v>16017403</v>
      </c>
    </row>
    <row r="4014" spans="1:9" x14ac:dyDescent="0.2">
      <c r="A4014" s="5">
        <v>4053</v>
      </c>
      <c r="B4014" s="7">
        <v>9</v>
      </c>
      <c r="C4014" s="5">
        <v>29</v>
      </c>
      <c r="D4014" s="5">
        <v>1995</v>
      </c>
      <c r="E4014" s="4">
        <v>35559</v>
      </c>
      <c r="F4014" t="s">
        <v>3960</v>
      </c>
      <c r="G4014" s="3">
        <v>5000000</v>
      </c>
      <c r="H4014" s="3">
        <v>15126948</v>
      </c>
      <c r="I4014" s="3">
        <v>15126948</v>
      </c>
    </row>
    <row r="4015" spans="1:9" x14ac:dyDescent="0.2">
      <c r="A4015" s="5">
        <v>4054</v>
      </c>
      <c r="B4015" s="7">
        <v>1</v>
      </c>
      <c r="C4015" s="5">
        <v>1</v>
      </c>
      <c r="D4015" s="5">
        <v>1954</v>
      </c>
      <c r="E4015" s="4">
        <v>19725</v>
      </c>
      <c r="F4015" t="s">
        <v>3961</v>
      </c>
      <c r="G4015" s="3">
        <v>5000000</v>
      </c>
      <c r="H4015" s="3">
        <v>15000000</v>
      </c>
      <c r="I4015" s="3">
        <v>15000000</v>
      </c>
    </row>
    <row r="4016" spans="1:9" x14ac:dyDescent="0.2">
      <c r="A4016" s="5">
        <v>4055</v>
      </c>
      <c r="B4016" s="7">
        <v>11</v>
      </c>
      <c r="C4016" s="5">
        <v>7</v>
      </c>
      <c r="D4016" s="5">
        <v>1997</v>
      </c>
      <c r="E4016" s="4">
        <v>35622</v>
      </c>
      <c r="F4016" t="s">
        <v>3962</v>
      </c>
      <c r="G4016" s="3">
        <v>5000000</v>
      </c>
      <c r="H4016" s="3">
        <v>14843425</v>
      </c>
      <c r="I4016" s="3">
        <v>14843425</v>
      </c>
    </row>
    <row r="4017" spans="1:9" x14ac:dyDescent="0.2">
      <c r="A4017" s="5">
        <v>4056</v>
      </c>
      <c r="B4017" s="7">
        <v>4</v>
      </c>
      <c r="C4017" s="5">
        <v>10</v>
      </c>
      <c r="D4017" s="5">
        <v>1981</v>
      </c>
      <c r="E4017" s="4">
        <v>29863</v>
      </c>
      <c r="F4017" t="s">
        <v>3963</v>
      </c>
      <c r="G4017" s="3">
        <v>5000000</v>
      </c>
      <c r="H4017" s="3">
        <v>14600000</v>
      </c>
      <c r="I4017" s="3">
        <v>19600000</v>
      </c>
    </row>
    <row r="4018" spans="1:9" x14ac:dyDescent="0.2">
      <c r="A4018" s="5">
        <v>4057</v>
      </c>
      <c r="B4018" s="7">
        <v>7</v>
      </c>
      <c r="C4018" s="5">
        <v>28</v>
      </c>
      <c r="D4018" s="5">
        <v>1989</v>
      </c>
      <c r="E4018" s="4">
        <v>33335</v>
      </c>
      <c r="F4018" t="s">
        <v>3964</v>
      </c>
      <c r="G4018" s="3">
        <v>5000000</v>
      </c>
      <c r="H4018" s="3">
        <v>14343976</v>
      </c>
      <c r="I4018" s="3">
        <v>14343976</v>
      </c>
    </row>
    <row r="4019" spans="1:9" x14ac:dyDescent="0.2">
      <c r="A4019" s="5">
        <v>4058</v>
      </c>
      <c r="B4019" s="7">
        <v>3</v>
      </c>
      <c r="C4019" s="5">
        <v>15</v>
      </c>
      <c r="D4019" s="5">
        <v>2013</v>
      </c>
      <c r="E4019" s="4">
        <v>41701</v>
      </c>
      <c r="F4019" t="s">
        <v>3965</v>
      </c>
      <c r="G4019" s="3">
        <v>5000000</v>
      </c>
      <c r="H4019" s="3">
        <v>14124286</v>
      </c>
      <c r="I4019" s="3">
        <v>31149251</v>
      </c>
    </row>
    <row r="4020" spans="1:9" x14ac:dyDescent="0.2">
      <c r="A4020" s="5">
        <v>4059</v>
      </c>
      <c r="B4020" s="7">
        <v>6</v>
      </c>
      <c r="C4020" s="5">
        <v>9</v>
      </c>
      <c r="D4020" s="5">
        <v>2017</v>
      </c>
      <c r="E4020" s="4">
        <v>42984</v>
      </c>
      <c r="F4020" t="s">
        <v>3966</v>
      </c>
      <c r="G4020" s="3">
        <v>5000000</v>
      </c>
      <c r="H4020" s="3">
        <v>13985117</v>
      </c>
      <c r="I4020" s="3">
        <v>17387405</v>
      </c>
    </row>
    <row r="4021" spans="1:9" x14ac:dyDescent="0.2">
      <c r="A4021" s="5">
        <v>4060</v>
      </c>
      <c r="B4021" s="7">
        <v>3</v>
      </c>
      <c r="C4021" s="5">
        <v>15</v>
      </c>
      <c r="D4021" s="5">
        <v>2002</v>
      </c>
      <c r="E4021" s="4">
        <v>37683</v>
      </c>
      <c r="F4021" t="s">
        <v>3967</v>
      </c>
      <c r="G4021" s="3">
        <v>5000000</v>
      </c>
      <c r="H4021" s="3">
        <v>13649881</v>
      </c>
      <c r="I4021" s="3">
        <v>33649881</v>
      </c>
    </row>
    <row r="4022" spans="1:9" x14ac:dyDescent="0.2">
      <c r="A4022" s="5">
        <v>4061</v>
      </c>
      <c r="B4022" s="7">
        <v>9</v>
      </c>
      <c r="C4022" s="5">
        <v>24</v>
      </c>
      <c r="D4022" s="5">
        <v>2004</v>
      </c>
      <c r="E4022" s="4">
        <v>38695</v>
      </c>
      <c r="F4022" t="s">
        <v>3968</v>
      </c>
      <c r="G4022" s="3">
        <v>5000000</v>
      </c>
      <c r="H4022" s="3">
        <v>13542874</v>
      </c>
      <c r="I4022" s="3">
        <v>30332385</v>
      </c>
    </row>
    <row r="4023" spans="1:9" x14ac:dyDescent="0.2">
      <c r="A4023" s="5">
        <v>4062</v>
      </c>
      <c r="B4023" s="7">
        <v>10</v>
      </c>
      <c r="C4023" s="5">
        <v>31</v>
      </c>
      <c r="D4023" s="5">
        <v>2008</v>
      </c>
      <c r="E4023" s="4">
        <v>40369</v>
      </c>
      <c r="F4023" t="s">
        <v>3969</v>
      </c>
      <c r="G4023" s="3">
        <v>5000000</v>
      </c>
      <c r="H4023" s="3">
        <v>13442412</v>
      </c>
      <c r="I4023" s="3">
        <v>15318257</v>
      </c>
    </row>
    <row r="4024" spans="1:9" x14ac:dyDescent="0.2">
      <c r="A4024" s="5">
        <v>4063</v>
      </c>
      <c r="B4024" s="7">
        <v>7</v>
      </c>
      <c r="C4024" s="5">
        <v>15</v>
      </c>
      <c r="D4024" s="5">
        <v>2016</v>
      </c>
      <c r="E4024" s="4">
        <v>42801</v>
      </c>
      <c r="F4024" t="s">
        <v>3970</v>
      </c>
      <c r="G4024" s="3">
        <v>5000000</v>
      </c>
      <c r="H4024" s="3">
        <v>13099931</v>
      </c>
      <c r="I4024" s="3">
        <v>13099931</v>
      </c>
    </row>
    <row r="4025" spans="1:9" x14ac:dyDescent="0.2">
      <c r="A4025" s="5">
        <v>4064</v>
      </c>
      <c r="B4025" s="7">
        <v>6</v>
      </c>
      <c r="C4025" s="5">
        <v>21</v>
      </c>
      <c r="D4025" s="5">
        <v>1996</v>
      </c>
      <c r="E4025" s="4">
        <v>35679</v>
      </c>
      <c r="F4025" t="s">
        <v>3971</v>
      </c>
      <c r="G4025" s="3">
        <v>5000000</v>
      </c>
      <c r="H4025" s="3">
        <v>12961389</v>
      </c>
      <c r="I4025" s="3">
        <v>12961389</v>
      </c>
    </row>
    <row r="4026" spans="1:9" x14ac:dyDescent="0.2">
      <c r="A4026" s="5">
        <v>4065</v>
      </c>
      <c r="B4026" s="7">
        <v>3</v>
      </c>
      <c r="C4026" s="5">
        <v>27</v>
      </c>
      <c r="D4026" s="5">
        <v>1986</v>
      </c>
      <c r="E4026" s="4">
        <v>32205</v>
      </c>
      <c r="F4026" t="s">
        <v>3972</v>
      </c>
      <c r="G4026" s="3">
        <v>5000000</v>
      </c>
      <c r="H4026" s="3">
        <v>12947763</v>
      </c>
      <c r="I4026" s="3">
        <v>12947763</v>
      </c>
    </row>
    <row r="4027" spans="1:9" x14ac:dyDescent="0.2">
      <c r="A4027" s="5">
        <v>4066</v>
      </c>
      <c r="B4027" s="7">
        <v>4</v>
      </c>
      <c r="C4027" s="5">
        <v>2</v>
      </c>
      <c r="D4027" s="5">
        <v>1982</v>
      </c>
      <c r="E4027" s="4">
        <v>29986</v>
      </c>
      <c r="F4027" t="s">
        <v>3973</v>
      </c>
      <c r="G4027" s="3">
        <v>5000000</v>
      </c>
      <c r="H4027" s="3">
        <v>12592907</v>
      </c>
      <c r="I4027" s="3">
        <v>12592907</v>
      </c>
    </row>
    <row r="4028" spans="1:9" x14ac:dyDescent="0.2">
      <c r="A4028" s="5">
        <v>4067</v>
      </c>
      <c r="B4028" s="7">
        <v>4</v>
      </c>
      <c r="C4028" s="5">
        <v>15</v>
      </c>
      <c r="D4028" s="5">
        <v>1983</v>
      </c>
      <c r="E4028" s="4">
        <v>30745</v>
      </c>
      <c r="F4028" t="s">
        <v>3974</v>
      </c>
      <c r="G4028" s="3">
        <v>5000000</v>
      </c>
      <c r="H4028" s="3">
        <v>12232628</v>
      </c>
      <c r="I4028" s="3">
        <v>12232628</v>
      </c>
    </row>
    <row r="4029" spans="1:9" x14ac:dyDescent="0.2">
      <c r="A4029" s="5">
        <v>4068</v>
      </c>
      <c r="B4029" s="7">
        <v>3</v>
      </c>
      <c r="C4029" s="5">
        <v>13</v>
      </c>
      <c r="D4029" s="5">
        <v>2009</v>
      </c>
      <c r="E4029" s="4">
        <v>40181</v>
      </c>
      <c r="F4029" t="s">
        <v>3975</v>
      </c>
      <c r="G4029" s="3">
        <v>5000000</v>
      </c>
      <c r="H4029" s="3">
        <v>12062558</v>
      </c>
      <c r="I4029" s="3">
        <v>17329337</v>
      </c>
    </row>
    <row r="4030" spans="1:9" x14ac:dyDescent="0.2">
      <c r="A4030" s="5">
        <v>4069</v>
      </c>
      <c r="B4030" s="7">
        <v>1</v>
      </c>
      <c r="C4030" s="5">
        <v>29</v>
      </c>
      <c r="D4030" s="5">
        <v>2016</v>
      </c>
      <c r="E4030" s="4">
        <v>43221</v>
      </c>
      <c r="F4030" t="s">
        <v>3976</v>
      </c>
      <c r="G4030" s="3">
        <v>5000000</v>
      </c>
      <c r="H4030" s="3">
        <v>11686940</v>
      </c>
      <c r="I4030" s="3">
        <v>20765353</v>
      </c>
    </row>
    <row r="4031" spans="1:9" x14ac:dyDescent="0.2">
      <c r="A4031" s="5">
        <v>4070</v>
      </c>
      <c r="B4031" s="7">
        <v>1</v>
      </c>
      <c r="C4031" s="5">
        <v>1</v>
      </c>
      <c r="D4031" s="5">
        <v>1957</v>
      </c>
      <c r="E4031" s="4">
        <v>20821</v>
      </c>
      <c r="F4031" t="s">
        <v>3977</v>
      </c>
      <c r="G4031" s="3">
        <v>5000000</v>
      </c>
      <c r="H4031" s="3">
        <v>11000000</v>
      </c>
      <c r="I4031" s="3">
        <v>11014685</v>
      </c>
    </row>
    <row r="4032" spans="1:9" x14ac:dyDescent="0.2">
      <c r="A4032" s="5">
        <v>4071</v>
      </c>
      <c r="B4032" s="7">
        <v>1</v>
      </c>
      <c r="C4032" s="5">
        <v>1</v>
      </c>
      <c r="D4032" s="5">
        <v>1959</v>
      </c>
      <c r="E4032" s="4">
        <v>21551</v>
      </c>
      <c r="F4032" t="s">
        <v>3978</v>
      </c>
      <c r="G4032" s="3">
        <v>5000000</v>
      </c>
      <c r="H4032" s="3">
        <v>11000000</v>
      </c>
      <c r="I4032" s="3">
        <v>11000000</v>
      </c>
    </row>
    <row r="4033" spans="1:9" x14ac:dyDescent="0.2">
      <c r="A4033" s="5">
        <v>4072</v>
      </c>
      <c r="B4033" s="7">
        <v>8</v>
      </c>
      <c r="C4033" s="5">
        <v>20</v>
      </c>
      <c r="D4033" s="5">
        <v>1982</v>
      </c>
      <c r="E4033" s="4">
        <v>30536</v>
      </c>
      <c r="F4033" t="s">
        <v>3979</v>
      </c>
      <c r="G4033" s="3">
        <v>5000000</v>
      </c>
      <c r="H4033" s="3">
        <v>10751126</v>
      </c>
      <c r="I4033" s="3">
        <v>10751126</v>
      </c>
    </row>
    <row r="4034" spans="1:9" x14ac:dyDescent="0.2">
      <c r="A4034" s="5">
        <v>4073</v>
      </c>
      <c r="B4034" s="7">
        <v>1</v>
      </c>
      <c r="C4034" s="5">
        <v>9</v>
      </c>
      <c r="D4034" s="5">
        <v>2009</v>
      </c>
      <c r="E4034" s="4">
        <v>40057</v>
      </c>
      <c r="F4034" t="s">
        <v>3980</v>
      </c>
      <c r="G4034" s="3">
        <v>5000000</v>
      </c>
      <c r="H4034" s="3">
        <v>10572742</v>
      </c>
      <c r="I4034" s="3">
        <v>10732909</v>
      </c>
    </row>
    <row r="4035" spans="1:9" x14ac:dyDescent="0.2">
      <c r="A4035" s="5">
        <v>4074</v>
      </c>
      <c r="B4035" s="7">
        <v>5</v>
      </c>
      <c r="C4035" s="5">
        <v>9</v>
      </c>
      <c r="D4035" s="5">
        <v>2014</v>
      </c>
      <c r="E4035" s="4">
        <v>41887</v>
      </c>
      <c r="F4035" t="s">
        <v>3981</v>
      </c>
      <c r="G4035" s="3">
        <v>5000000</v>
      </c>
      <c r="H4035" s="3">
        <v>10429707</v>
      </c>
      <c r="I4035" s="3">
        <v>10537341</v>
      </c>
    </row>
    <row r="4036" spans="1:9" x14ac:dyDescent="0.2">
      <c r="A4036" s="5">
        <v>4075</v>
      </c>
      <c r="B4036" s="7">
        <v>3</v>
      </c>
      <c r="C4036" s="5">
        <v>17</v>
      </c>
      <c r="D4036" s="5">
        <v>2017</v>
      </c>
      <c r="E4036" s="4">
        <v>43223</v>
      </c>
      <c r="F4036" t="s">
        <v>3982</v>
      </c>
      <c r="G4036" s="3">
        <v>5000000</v>
      </c>
      <c r="H4036" s="3">
        <v>10166820</v>
      </c>
      <c r="I4036" s="3">
        <v>10744134</v>
      </c>
    </row>
    <row r="4037" spans="1:9" x14ac:dyDescent="0.2">
      <c r="A4037" s="5">
        <v>4076</v>
      </c>
      <c r="B4037" s="7">
        <v>3</v>
      </c>
      <c r="C4037" s="5">
        <v>11</v>
      </c>
      <c r="D4037" s="5">
        <v>2016</v>
      </c>
      <c r="E4037" s="4">
        <v>42677</v>
      </c>
      <c r="F4037" t="s">
        <v>3983</v>
      </c>
      <c r="G4037" s="3">
        <v>5000000</v>
      </c>
      <c r="H4037" s="3">
        <v>9669521</v>
      </c>
      <c r="I4037" s="3">
        <v>9669521</v>
      </c>
    </row>
    <row r="4038" spans="1:9" x14ac:dyDescent="0.2">
      <c r="A4038" s="5">
        <v>4077</v>
      </c>
      <c r="B4038" s="7">
        <v>10</v>
      </c>
      <c r="C4038" s="5">
        <v>6</v>
      </c>
      <c r="D4038" s="5">
        <v>2000</v>
      </c>
      <c r="E4038" s="4">
        <v>36687</v>
      </c>
      <c r="F4038" t="s">
        <v>3984</v>
      </c>
      <c r="G4038" s="3">
        <v>5000000</v>
      </c>
      <c r="H4038" s="3">
        <v>9628751</v>
      </c>
      <c r="I4038" s="3">
        <v>16628751</v>
      </c>
    </row>
    <row r="4039" spans="1:9" x14ac:dyDescent="0.2">
      <c r="A4039" s="5">
        <v>4078</v>
      </c>
      <c r="B4039" s="7">
        <v>5</v>
      </c>
      <c r="C4039" s="5">
        <v>28</v>
      </c>
      <c r="D4039" s="5">
        <v>2004</v>
      </c>
      <c r="E4039" s="4">
        <v>38812</v>
      </c>
      <c r="F4039" t="s">
        <v>3985</v>
      </c>
      <c r="G4039" s="3">
        <v>5000000</v>
      </c>
      <c r="H4039" s="3">
        <v>8886160</v>
      </c>
      <c r="I4039" s="3">
        <v>10206551</v>
      </c>
    </row>
    <row r="4040" spans="1:9" x14ac:dyDescent="0.2">
      <c r="A4040" s="5">
        <v>4079</v>
      </c>
      <c r="B4040" s="7">
        <v>5</v>
      </c>
      <c r="C4040" s="5">
        <v>9</v>
      </c>
      <c r="D4040" s="5">
        <v>2003</v>
      </c>
      <c r="E4040" s="4">
        <v>37869</v>
      </c>
      <c r="F4040" t="s">
        <v>3986</v>
      </c>
      <c r="G4040" s="3">
        <v>5000000</v>
      </c>
      <c r="H4040" s="3">
        <v>8460000</v>
      </c>
      <c r="I4040" s="3">
        <v>25913869</v>
      </c>
    </row>
    <row r="4041" spans="1:9" x14ac:dyDescent="0.2">
      <c r="A4041" s="5">
        <v>4080</v>
      </c>
      <c r="B4041" s="7">
        <v>3</v>
      </c>
      <c r="C4041" s="5">
        <v>11</v>
      </c>
      <c r="D4041" s="5">
        <v>1976</v>
      </c>
      <c r="E4041" s="4">
        <v>28067</v>
      </c>
      <c r="F4041" t="s">
        <v>3987</v>
      </c>
      <c r="G4041" s="3">
        <v>5000000</v>
      </c>
      <c r="H4041" s="3">
        <v>8000000</v>
      </c>
      <c r="I4041" s="3">
        <v>8000000</v>
      </c>
    </row>
    <row r="4042" spans="1:9" x14ac:dyDescent="0.2">
      <c r="A4042" s="5">
        <v>4081</v>
      </c>
      <c r="B4042" s="7">
        <v>12</v>
      </c>
      <c r="C4042" s="5">
        <v>22</v>
      </c>
      <c r="D4042" s="5">
        <v>1978</v>
      </c>
      <c r="E4042" s="4">
        <v>29140</v>
      </c>
      <c r="F4042" t="s">
        <v>3988</v>
      </c>
      <c r="G4042" s="3">
        <v>5000000</v>
      </c>
      <c r="H4042" s="3">
        <v>7100000</v>
      </c>
      <c r="I4042" s="3">
        <v>7100000</v>
      </c>
    </row>
    <row r="4043" spans="1:9" x14ac:dyDescent="0.2">
      <c r="A4043" s="5">
        <v>4082</v>
      </c>
      <c r="B4043" s="7">
        <v>4</v>
      </c>
      <c r="C4043" s="5">
        <v>27</v>
      </c>
      <c r="D4043" s="5">
        <v>2001</v>
      </c>
      <c r="E4043" s="4">
        <v>37684</v>
      </c>
      <c r="F4043" t="s">
        <v>3989</v>
      </c>
      <c r="G4043" s="3">
        <v>5000000</v>
      </c>
      <c r="H4043" s="3">
        <v>6755271</v>
      </c>
      <c r="I4043" s="3">
        <v>6755271</v>
      </c>
    </row>
    <row r="4044" spans="1:9" x14ac:dyDescent="0.2">
      <c r="A4044" s="5">
        <v>4083</v>
      </c>
      <c r="B4044" s="7">
        <v>7</v>
      </c>
      <c r="C4044" s="5">
        <v>21</v>
      </c>
      <c r="D4044" s="5">
        <v>1989</v>
      </c>
      <c r="E4044" s="4">
        <v>33123</v>
      </c>
      <c r="F4044" t="s">
        <v>3990</v>
      </c>
      <c r="G4044" s="3">
        <v>5000000</v>
      </c>
      <c r="H4044" s="3">
        <v>6157157</v>
      </c>
      <c r="I4044" s="3">
        <v>6157157</v>
      </c>
    </row>
    <row r="4045" spans="1:9" x14ac:dyDescent="0.2">
      <c r="A4045" s="5">
        <v>4084</v>
      </c>
      <c r="B4045" s="7">
        <v>5</v>
      </c>
      <c r="C4045" s="5">
        <v>28</v>
      </c>
      <c r="D4045" s="5">
        <v>2010</v>
      </c>
      <c r="E4045" s="4">
        <v>41004</v>
      </c>
      <c r="F4045" t="s">
        <v>3991</v>
      </c>
      <c r="G4045" s="3">
        <v>5000000</v>
      </c>
      <c r="H4045" s="3">
        <v>6096582</v>
      </c>
      <c r="I4045" s="3">
        <v>16515203</v>
      </c>
    </row>
    <row r="4046" spans="1:9" x14ac:dyDescent="0.2">
      <c r="A4046" s="5">
        <v>4085</v>
      </c>
      <c r="B4046" s="7">
        <v>1</v>
      </c>
      <c r="C4046" s="5">
        <v>6</v>
      </c>
      <c r="D4046" s="5">
        <v>2006</v>
      </c>
      <c r="E4046" s="4">
        <v>38869</v>
      </c>
      <c r="F4046" t="s">
        <v>3992</v>
      </c>
      <c r="G4046" s="3">
        <v>5000000</v>
      </c>
      <c r="H4046" s="3">
        <v>6090172</v>
      </c>
      <c r="I4046" s="3">
        <v>6590172</v>
      </c>
    </row>
    <row r="4047" spans="1:9" x14ac:dyDescent="0.2">
      <c r="A4047" s="5">
        <v>4086</v>
      </c>
      <c r="B4047" s="7">
        <v>8</v>
      </c>
      <c r="C4047" s="5">
        <v>14</v>
      </c>
      <c r="D4047" s="5">
        <v>1998</v>
      </c>
      <c r="E4047" s="4">
        <v>36199</v>
      </c>
      <c r="F4047" t="s">
        <v>3993</v>
      </c>
      <c r="G4047" s="3">
        <v>5000000</v>
      </c>
      <c r="H4047" s="3">
        <v>5502773</v>
      </c>
      <c r="I4047" s="3">
        <v>5502773</v>
      </c>
    </row>
    <row r="4048" spans="1:9" x14ac:dyDescent="0.2">
      <c r="A4048" s="5">
        <v>4087</v>
      </c>
      <c r="B4048" s="7">
        <v>5</v>
      </c>
      <c r="C4048" s="5">
        <v>28</v>
      </c>
      <c r="D4048" s="5">
        <v>1969</v>
      </c>
      <c r="E4048" s="4">
        <v>26028</v>
      </c>
      <c r="F4048" t="s">
        <v>3994</v>
      </c>
      <c r="G4048" s="3">
        <v>5000000</v>
      </c>
      <c r="H4048" s="3">
        <v>5321508</v>
      </c>
      <c r="I4048" s="3">
        <v>5321508</v>
      </c>
    </row>
    <row r="4049" spans="1:9" x14ac:dyDescent="0.2">
      <c r="A4049" s="5">
        <v>4088</v>
      </c>
      <c r="B4049" s="7">
        <v>7</v>
      </c>
      <c r="C4049" s="5">
        <v>13</v>
      </c>
      <c r="D4049" s="5">
        <v>2001</v>
      </c>
      <c r="E4049" s="4">
        <v>37263</v>
      </c>
      <c r="F4049" t="s">
        <v>3995</v>
      </c>
      <c r="G4049" s="3">
        <v>5000000</v>
      </c>
      <c r="H4049" s="3">
        <v>5308707</v>
      </c>
      <c r="I4049" s="3">
        <v>5476060</v>
      </c>
    </row>
    <row r="4050" spans="1:9" x14ac:dyDescent="0.2">
      <c r="A4050" s="5">
        <v>4089</v>
      </c>
      <c r="B4050" s="7">
        <v>11</v>
      </c>
      <c r="C4050" s="5">
        <v>19</v>
      </c>
      <c r="D4050" s="5">
        <v>2004</v>
      </c>
      <c r="E4050" s="4">
        <v>38544</v>
      </c>
      <c r="F4050" t="s">
        <v>3996</v>
      </c>
      <c r="G4050" s="3">
        <v>5000000</v>
      </c>
      <c r="H4050" s="3">
        <v>5211842</v>
      </c>
      <c r="I4050" s="3">
        <v>40311842</v>
      </c>
    </row>
    <row r="4051" spans="1:9" x14ac:dyDescent="0.2">
      <c r="A4051" s="5">
        <v>4090</v>
      </c>
      <c r="B4051" s="7">
        <v>6</v>
      </c>
      <c r="C4051" s="5">
        <v>12</v>
      </c>
      <c r="D4051" s="5">
        <v>2009</v>
      </c>
      <c r="E4051" s="4">
        <v>40153</v>
      </c>
      <c r="F4051" t="s">
        <v>3997</v>
      </c>
      <c r="G4051" s="3">
        <v>5000000</v>
      </c>
      <c r="H4051" s="3">
        <v>5010163</v>
      </c>
      <c r="I4051" s="3">
        <v>10676073</v>
      </c>
    </row>
    <row r="4052" spans="1:9" x14ac:dyDescent="0.2">
      <c r="A4052" s="5">
        <v>4091</v>
      </c>
      <c r="B4052" s="7">
        <v>9</v>
      </c>
      <c r="C4052" s="5">
        <v>11</v>
      </c>
      <c r="D4052" s="5">
        <v>2015</v>
      </c>
      <c r="E4052" s="4">
        <v>42317</v>
      </c>
      <c r="F4052" t="s">
        <v>3998</v>
      </c>
      <c r="G4052" s="3">
        <v>5000000</v>
      </c>
      <c r="H4052" s="3">
        <v>4816142</v>
      </c>
      <c r="I4052" s="3">
        <v>4816142</v>
      </c>
    </row>
    <row r="4053" spans="1:9" x14ac:dyDescent="0.2">
      <c r="A4053" s="5">
        <v>4092</v>
      </c>
      <c r="B4053" s="7">
        <v>5</v>
      </c>
      <c r="C4053" s="5">
        <v>12</v>
      </c>
      <c r="D4053" s="5">
        <v>2006</v>
      </c>
      <c r="E4053" s="4">
        <v>39056</v>
      </c>
      <c r="F4053" t="s">
        <v>3999</v>
      </c>
      <c r="G4053" s="3">
        <v>5000000</v>
      </c>
      <c r="H4053" s="3">
        <v>4339241</v>
      </c>
      <c r="I4053" s="3">
        <v>4414753</v>
      </c>
    </row>
    <row r="4054" spans="1:9" x14ac:dyDescent="0.2">
      <c r="A4054" s="5">
        <v>4093</v>
      </c>
      <c r="B4054" s="7">
        <v>10</v>
      </c>
      <c r="C4054" s="5">
        <v>10</v>
      </c>
      <c r="D4054" s="5">
        <v>1997</v>
      </c>
      <c r="E4054" s="4">
        <v>35713</v>
      </c>
      <c r="F4054" t="s">
        <v>4000</v>
      </c>
      <c r="G4054" s="3">
        <v>5000000</v>
      </c>
      <c r="H4054" s="3">
        <v>4306697</v>
      </c>
      <c r="I4054" s="3">
        <v>7951247</v>
      </c>
    </row>
    <row r="4055" spans="1:9" x14ac:dyDescent="0.2">
      <c r="A4055" s="5">
        <v>4094</v>
      </c>
      <c r="B4055" s="7">
        <v>8</v>
      </c>
      <c r="C4055" s="5">
        <v>6</v>
      </c>
      <c r="D4055" s="5">
        <v>2008</v>
      </c>
      <c r="E4055" s="4">
        <v>39607</v>
      </c>
      <c r="F4055" t="s">
        <v>4001</v>
      </c>
      <c r="G4055" s="3">
        <v>5000000</v>
      </c>
      <c r="H4055" s="3">
        <v>4078607</v>
      </c>
      <c r="I4055" s="3">
        <v>4815890</v>
      </c>
    </row>
    <row r="4056" spans="1:9" x14ac:dyDescent="0.2">
      <c r="A4056" s="5">
        <v>4095</v>
      </c>
      <c r="B4056" s="7">
        <v>2</v>
      </c>
      <c r="C4056" s="5">
        <v>25</v>
      </c>
      <c r="D4056" s="5">
        <v>2011</v>
      </c>
      <c r="E4056" s="4">
        <v>41276</v>
      </c>
      <c r="F4056" t="s">
        <v>4002</v>
      </c>
      <c r="G4056" s="3">
        <v>5000000</v>
      </c>
      <c r="H4056" s="3">
        <v>3954651</v>
      </c>
      <c r="I4056" s="3">
        <v>46263525</v>
      </c>
    </row>
    <row r="4057" spans="1:9" x14ac:dyDescent="0.2">
      <c r="A4057" s="5">
        <v>4096</v>
      </c>
      <c r="B4057" s="7">
        <v>8</v>
      </c>
      <c r="C4057" s="5">
        <v>27</v>
      </c>
      <c r="D4057" s="5">
        <v>1982</v>
      </c>
      <c r="E4057" s="4">
        <v>30749</v>
      </c>
      <c r="F4057" t="s">
        <v>4003</v>
      </c>
      <c r="G4057" s="3">
        <v>5000000</v>
      </c>
      <c r="H4057" s="3">
        <v>3707583</v>
      </c>
      <c r="I4057" s="3">
        <v>3707583</v>
      </c>
    </row>
    <row r="4058" spans="1:9" x14ac:dyDescent="0.2">
      <c r="A4058" s="5">
        <v>4097</v>
      </c>
      <c r="B4058" s="7">
        <v>4</v>
      </c>
      <c r="C4058" s="5">
        <v>15</v>
      </c>
      <c r="D4058" s="5">
        <v>2016</v>
      </c>
      <c r="E4058" s="4">
        <v>42798</v>
      </c>
      <c r="F4058" t="s">
        <v>4004</v>
      </c>
      <c r="G4058" s="3">
        <v>5000000</v>
      </c>
      <c r="H4058" s="3">
        <v>3220371</v>
      </c>
      <c r="I4058" s="3">
        <v>3807503</v>
      </c>
    </row>
    <row r="4059" spans="1:9" x14ac:dyDescent="0.2">
      <c r="A4059" s="5">
        <v>4098</v>
      </c>
      <c r="B4059" s="7">
        <v>11</v>
      </c>
      <c r="C4059" s="5">
        <v>16</v>
      </c>
      <c r="D4059" s="5">
        <v>1994</v>
      </c>
      <c r="E4059" s="4">
        <v>34800</v>
      </c>
      <c r="F4059" t="s">
        <v>4005</v>
      </c>
      <c r="G4059" s="3">
        <v>5000000</v>
      </c>
      <c r="H4059" s="3">
        <v>3046086</v>
      </c>
      <c r="I4059" s="3">
        <v>5438120</v>
      </c>
    </row>
    <row r="4060" spans="1:9" x14ac:dyDescent="0.2">
      <c r="A4060" s="5">
        <v>4099</v>
      </c>
      <c r="B4060" s="7">
        <v>5</v>
      </c>
      <c r="C4060" s="5">
        <v>13</v>
      </c>
      <c r="D4060" s="5">
        <v>2011</v>
      </c>
      <c r="E4060" s="4">
        <v>40913</v>
      </c>
      <c r="F4060" t="s">
        <v>4006</v>
      </c>
      <c r="G4060" s="3">
        <v>5000000</v>
      </c>
      <c r="H4060" s="3">
        <v>2712131</v>
      </c>
      <c r="I4060" s="3">
        <v>2821010</v>
      </c>
    </row>
    <row r="4061" spans="1:9" x14ac:dyDescent="0.2">
      <c r="A4061" s="5">
        <v>4100</v>
      </c>
      <c r="B4061" s="7">
        <v>10</v>
      </c>
      <c r="C4061" s="5">
        <v>10</v>
      </c>
      <c r="D4061" s="5">
        <v>2014</v>
      </c>
      <c r="E4061" s="4">
        <v>41922</v>
      </c>
      <c r="F4061" t="s">
        <v>4007</v>
      </c>
      <c r="G4061" s="3">
        <v>5000000</v>
      </c>
      <c r="H4061" s="3">
        <v>2450846</v>
      </c>
      <c r="I4061" s="3">
        <v>6656705</v>
      </c>
    </row>
    <row r="4062" spans="1:9" x14ac:dyDescent="0.2">
      <c r="A4062" s="5">
        <v>4101</v>
      </c>
      <c r="B4062" s="7">
        <v>12</v>
      </c>
      <c r="C4062" s="5">
        <v>17</v>
      </c>
      <c r="D4062" s="5">
        <v>2010</v>
      </c>
      <c r="E4062" s="4">
        <v>40675</v>
      </c>
      <c r="F4062" t="s">
        <v>4008</v>
      </c>
      <c r="G4062" s="3">
        <v>5000000</v>
      </c>
      <c r="H4062" s="3">
        <v>2229058</v>
      </c>
      <c r="I4062" s="3">
        <v>6205034</v>
      </c>
    </row>
    <row r="4063" spans="1:9" x14ac:dyDescent="0.2">
      <c r="A4063" s="5">
        <v>4102</v>
      </c>
      <c r="B4063" s="7">
        <v>10</v>
      </c>
      <c r="C4063" s="5">
        <v>23</v>
      </c>
      <c r="D4063" s="5">
        <v>2015</v>
      </c>
      <c r="E4063" s="4">
        <v>42684</v>
      </c>
      <c r="F4063" t="s">
        <v>4009</v>
      </c>
      <c r="G4063" s="3">
        <v>5000000</v>
      </c>
      <c r="H4063" s="3">
        <v>2184640</v>
      </c>
      <c r="I4063" s="3">
        <v>2368937</v>
      </c>
    </row>
    <row r="4064" spans="1:9" x14ac:dyDescent="0.2">
      <c r="A4064" s="5">
        <v>4103</v>
      </c>
      <c r="B4064" s="7">
        <v>1</v>
      </c>
      <c r="C4064" s="5">
        <v>30</v>
      </c>
      <c r="D4064" s="5">
        <v>1998</v>
      </c>
      <c r="E4064" s="4">
        <v>36678</v>
      </c>
      <c r="F4064" t="s">
        <v>4010</v>
      </c>
      <c r="G4064" s="3">
        <v>5000000</v>
      </c>
      <c r="H4064" s="3">
        <v>2080693</v>
      </c>
      <c r="I4064" s="3">
        <v>2080693</v>
      </c>
    </row>
    <row r="4065" spans="1:9" x14ac:dyDescent="0.2">
      <c r="A4065" s="5">
        <v>4104</v>
      </c>
      <c r="B4065" s="7">
        <v>4</v>
      </c>
      <c r="C4065" s="5">
        <v>24</v>
      </c>
      <c r="D4065" s="5">
        <v>1992</v>
      </c>
      <c r="E4065" s="4">
        <v>34307</v>
      </c>
      <c r="F4065" t="s">
        <v>4011</v>
      </c>
      <c r="G4065" s="3">
        <v>5000000</v>
      </c>
      <c r="H4065" s="3">
        <v>1526697</v>
      </c>
      <c r="I4065" s="3">
        <v>1526697</v>
      </c>
    </row>
    <row r="4066" spans="1:9" x14ac:dyDescent="0.2">
      <c r="A4066" s="5">
        <v>4105</v>
      </c>
      <c r="B4066" s="7">
        <v>10</v>
      </c>
      <c r="C4066" s="5">
        <v>22</v>
      </c>
      <c r="D4066" s="5">
        <v>2004</v>
      </c>
      <c r="E4066" s="4">
        <v>38635</v>
      </c>
      <c r="F4066" t="s">
        <v>4012</v>
      </c>
      <c r="G4066" s="3">
        <v>5000000</v>
      </c>
      <c r="H4066" s="3">
        <v>1082044</v>
      </c>
      <c r="I4066" s="3">
        <v>8655397</v>
      </c>
    </row>
    <row r="4067" spans="1:9" x14ac:dyDescent="0.2">
      <c r="A4067" s="5">
        <v>4106</v>
      </c>
      <c r="B4067" s="7">
        <v>9</v>
      </c>
      <c r="C4067" s="5">
        <v>21</v>
      </c>
      <c r="D4067" s="5">
        <v>1992</v>
      </c>
      <c r="E4067" s="4">
        <v>34221</v>
      </c>
      <c r="F4067" t="s">
        <v>4013</v>
      </c>
      <c r="G4067" s="3">
        <v>5000000</v>
      </c>
      <c r="H4067" s="3">
        <v>1050861</v>
      </c>
      <c r="I4067" s="3">
        <v>1050861</v>
      </c>
    </row>
    <row r="4068" spans="1:9" x14ac:dyDescent="0.2">
      <c r="A4068" s="5">
        <v>4107</v>
      </c>
      <c r="B4068" s="7">
        <v>9</v>
      </c>
      <c r="C4068" s="5">
        <v>12</v>
      </c>
      <c r="D4068" s="5">
        <v>2014</v>
      </c>
      <c r="E4068" s="4">
        <v>41982</v>
      </c>
      <c r="F4068" t="s">
        <v>4014</v>
      </c>
      <c r="G4068" s="3">
        <v>5000000</v>
      </c>
      <c r="H4068" s="3">
        <v>851690</v>
      </c>
      <c r="I4068" s="3">
        <v>851690</v>
      </c>
    </row>
    <row r="4069" spans="1:9" x14ac:dyDescent="0.2">
      <c r="A4069" s="5">
        <v>4108</v>
      </c>
      <c r="B4069" s="7">
        <v>8</v>
      </c>
      <c r="C4069" s="5">
        <v>29</v>
      </c>
      <c r="D4069" s="5">
        <v>2003</v>
      </c>
      <c r="E4069" s="4">
        <v>38480</v>
      </c>
      <c r="F4069" t="s">
        <v>4015</v>
      </c>
      <c r="G4069" s="3">
        <v>5000000</v>
      </c>
      <c r="H4069" s="3">
        <v>742898</v>
      </c>
      <c r="I4069" s="3">
        <v>894030</v>
      </c>
    </row>
    <row r="4070" spans="1:9" x14ac:dyDescent="0.2">
      <c r="A4070" s="5">
        <v>4109</v>
      </c>
      <c r="B4070" s="7">
        <v>7</v>
      </c>
      <c r="C4070" s="5">
        <v>14</v>
      </c>
      <c r="D4070" s="5">
        <v>2006</v>
      </c>
      <c r="E4070" s="4">
        <v>39120</v>
      </c>
      <c r="F4070" t="s">
        <v>4016</v>
      </c>
      <c r="G4070" s="3">
        <v>5000000</v>
      </c>
      <c r="H4070" s="3">
        <v>418689</v>
      </c>
      <c r="I4070" s="3">
        <v>648183</v>
      </c>
    </row>
    <row r="4071" spans="1:9" x14ac:dyDescent="0.2">
      <c r="A4071" s="5">
        <v>4110</v>
      </c>
      <c r="B4071" s="7">
        <v>2</v>
      </c>
      <c r="C4071" s="5">
        <v>21</v>
      </c>
      <c r="D4071" s="5">
        <v>1996</v>
      </c>
      <c r="E4071" s="4">
        <v>35675</v>
      </c>
      <c r="F4071" t="s">
        <v>4017</v>
      </c>
      <c r="G4071" s="3">
        <v>5000000</v>
      </c>
      <c r="H4071" s="3">
        <v>407488</v>
      </c>
      <c r="I4071" s="3">
        <v>407488</v>
      </c>
    </row>
    <row r="4072" spans="1:9" x14ac:dyDescent="0.2">
      <c r="A4072" s="5">
        <v>4111</v>
      </c>
      <c r="B4072" s="7">
        <v>8</v>
      </c>
      <c r="C4072" s="5">
        <v>16</v>
      </c>
      <c r="D4072" s="5">
        <v>2013</v>
      </c>
      <c r="E4072" s="4">
        <v>41737</v>
      </c>
      <c r="F4072" t="s">
        <v>4018</v>
      </c>
      <c r="G4072" s="3">
        <v>5000000</v>
      </c>
      <c r="H4072" s="3">
        <v>391611</v>
      </c>
      <c r="I4072" s="3">
        <v>1075009</v>
      </c>
    </row>
    <row r="4073" spans="1:9" x14ac:dyDescent="0.2">
      <c r="A4073" s="5">
        <v>4112</v>
      </c>
      <c r="B4073" s="7">
        <v>1</v>
      </c>
      <c r="C4073" s="5">
        <v>17</v>
      </c>
      <c r="D4073" s="5">
        <v>1997</v>
      </c>
      <c r="E4073" s="4">
        <v>35916</v>
      </c>
      <c r="F4073" t="s">
        <v>4019</v>
      </c>
      <c r="G4073" s="3">
        <v>5000000</v>
      </c>
      <c r="H4073" s="3">
        <v>353480</v>
      </c>
      <c r="I4073" s="3">
        <v>353480</v>
      </c>
    </row>
    <row r="4074" spans="1:9" x14ac:dyDescent="0.2">
      <c r="A4074" s="5">
        <v>4113</v>
      </c>
      <c r="B4074" s="7">
        <v>9</v>
      </c>
      <c r="C4074" s="5">
        <v>26</v>
      </c>
      <c r="D4074" s="5">
        <v>2014</v>
      </c>
      <c r="E4074" s="4">
        <v>42409</v>
      </c>
      <c r="F4074" t="s">
        <v>4020</v>
      </c>
      <c r="G4074" s="3">
        <v>5000000</v>
      </c>
      <c r="H4074" s="3">
        <v>340911</v>
      </c>
      <c r="I4074" s="3">
        <v>927074</v>
      </c>
    </row>
    <row r="4075" spans="1:9" x14ac:dyDescent="0.2">
      <c r="A4075" s="5">
        <v>4114</v>
      </c>
      <c r="B4075" s="7">
        <v>8</v>
      </c>
      <c r="C4075" s="5">
        <v>3</v>
      </c>
      <c r="D4075" s="5">
        <v>2007</v>
      </c>
      <c r="E4075" s="4">
        <v>39149</v>
      </c>
      <c r="F4075" t="s">
        <v>4021</v>
      </c>
      <c r="G4075" s="3">
        <v>5000000</v>
      </c>
      <c r="H4075" s="3">
        <v>240425</v>
      </c>
      <c r="I4075" s="3">
        <v>1375194</v>
      </c>
    </row>
    <row r="4076" spans="1:9" x14ac:dyDescent="0.2">
      <c r="A4076" s="5">
        <v>4115</v>
      </c>
      <c r="B4076" s="7">
        <v>4</v>
      </c>
      <c r="C4076" s="5">
        <v>25</v>
      </c>
      <c r="D4076" s="5">
        <v>2008</v>
      </c>
      <c r="E4076" s="4">
        <v>40182</v>
      </c>
      <c r="F4076" t="s">
        <v>4022</v>
      </c>
      <c r="G4076" s="3">
        <v>5000000</v>
      </c>
      <c r="H4076" s="3">
        <v>228830</v>
      </c>
      <c r="I4076" s="3">
        <v>332120</v>
      </c>
    </row>
    <row r="4077" spans="1:9" x14ac:dyDescent="0.2">
      <c r="A4077" s="5">
        <v>4116</v>
      </c>
      <c r="B4077" s="7">
        <v>9</v>
      </c>
      <c r="C4077" s="5">
        <v>30</v>
      </c>
      <c r="D4077" s="5">
        <v>2011</v>
      </c>
      <c r="E4077" s="4">
        <v>41434</v>
      </c>
      <c r="F4077" t="s">
        <v>4023</v>
      </c>
      <c r="G4077" s="3">
        <v>5000000</v>
      </c>
      <c r="H4077" s="3">
        <v>223838</v>
      </c>
      <c r="I4077" s="3">
        <v>5476793</v>
      </c>
    </row>
    <row r="4078" spans="1:9" x14ac:dyDescent="0.2">
      <c r="A4078" s="5">
        <v>4117</v>
      </c>
      <c r="B4078" s="7">
        <v>3</v>
      </c>
      <c r="C4078" s="5">
        <v>27</v>
      </c>
      <c r="D4078" s="5">
        <v>1998</v>
      </c>
      <c r="E4078" s="4">
        <v>36588</v>
      </c>
      <c r="F4078" t="s">
        <v>4024</v>
      </c>
      <c r="G4078" s="3">
        <v>5000000</v>
      </c>
      <c r="H4078" s="3">
        <v>143273</v>
      </c>
      <c r="I4078" s="3">
        <v>143273</v>
      </c>
    </row>
    <row r="4079" spans="1:9" x14ac:dyDescent="0.2">
      <c r="A4079" s="5">
        <v>4118</v>
      </c>
      <c r="B4079" s="7">
        <v>9</v>
      </c>
      <c r="C4079" s="5">
        <v>10</v>
      </c>
      <c r="D4079" s="5">
        <v>2010</v>
      </c>
      <c r="E4079" s="4">
        <v>40460</v>
      </c>
      <c r="F4079" t="s">
        <v>4025</v>
      </c>
      <c r="G4079" s="3">
        <v>5000000</v>
      </c>
      <c r="H4079" s="3">
        <v>127564</v>
      </c>
      <c r="I4079" s="3">
        <v>282687</v>
      </c>
    </row>
    <row r="4080" spans="1:9" x14ac:dyDescent="0.2">
      <c r="A4080" s="5">
        <v>4119</v>
      </c>
      <c r="B4080" s="7">
        <v>6</v>
      </c>
      <c r="C4080" s="5">
        <v>13</v>
      </c>
      <c r="D4080" s="5">
        <v>2003</v>
      </c>
      <c r="E4080" s="4">
        <v>37992</v>
      </c>
      <c r="F4080" t="s">
        <v>4026</v>
      </c>
      <c r="G4080" s="3">
        <v>5000000</v>
      </c>
      <c r="H4080" s="3">
        <v>121016</v>
      </c>
      <c r="I4080" s="3">
        <v>121016</v>
      </c>
    </row>
    <row r="4081" spans="1:9" x14ac:dyDescent="0.2">
      <c r="A4081" s="5">
        <v>4120</v>
      </c>
      <c r="B4081" s="7">
        <v>6</v>
      </c>
      <c r="C4081" s="5">
        <v>4</v>
      </c>
      <c r="D4081" s="5">
        <v>1999</v>
      </c>
      <c r="E4081" s="4">
        <v>36256</v>
      </c>
      <c r="F4081" t="s">
        <v>4027</v>
      </c>
      <c r="G4081" s="3">
        <v>5000000</v>
      </c>
      <c r="H4081" s="3">
        <v>99147</v>
      </c>
      <c r="I4081" s="3">
        <v>99147</v>
      </c>
    </row>
    <row r="4082" spans="1:9" x14ac:dyDescent="0.2">
      <c r="A4082" s="5">
        <v>4121</v>
      </c>
      <c r="B4082" s="7">
        <v>2</v>
      </c>
      <c r="C4082" s="5">
        <v>27</v>
      </c>
      <c r="D4082" s="5">
        <v>2004</v>
      </c>
      <c r="E4082" s="4">
        <v>38778</v>
      </c>
      <c r="F4082" t="s">
        <v>4028</v>
      </c>
      <c r="G4082" s="3">
        <v>5000000</v>
      </c>
      <c r="H4082" s="3">
        <v>84733</v>
      </c>
      <c r="I4082" s="3">
        <v>96760</v>
      </c>
    </row>
    <row r="4083" spans="1:9" x14ac:dyDescent="0.2">
      <c r="A4083" s="5">
        <v>4122</v>
      </c>
      <c r="B4083" s="7">
        <v>5</v>
      </c>
      <c r="C4083" s="5">
        <v>30</v>
      </c>
      <c r="D4083" s="5">
        <v>2008</v>
      </c>
      <c r="E4083" s="4">
        <v>40334</v>
      </c>
      <c r="F4083" t="s">
        <v>4029</v>
      </c>
      <c r="G4083" s="3">
        <v>5000000</v>
      </c>
      <c r="H4083" s="3">
        <v>67505</v>
      </c>
      <c r="I4083" s="3">
        <v>67505</v>
      </c>
    </row>
    <row r="4084" spans="1:9" x14ac:dyDescent="0.2">
      <c r="A4084" s="5">
        <v>4123</v>
      </c>
      <c r="B4084" s="7">
        <v>11</v>
      </c>
      <c r="C4084" s="5">
        <v>16</v>
      </c>
      <c r="D4084" s="5">
        <v>2007</v>
      </c>
      <c r="E4084" s="4">
        <v>39549</v>
      </c>
      <c r="F4084" t="s">
        <v>4030</v>
      </c>
      <c r="G4084" s="3">
        <v>5000000</v>
      </c>
      <c r="H4084" s="3">
        <v>65388</v>
      </c>
      <c r="I4084" s="3">
        <v>861325</v>
      </c>
    </row>
    <row r="4085" spans="1:9" x14ac:dyDescent="0.2">
      <c r="A4085" s="5">
        <v>4124</v>
      </c>
      <c r="B4085" s="7">
        <v>10</v>
      </c>
      <c r="C4085" s="5">
        <v>17</v>
      </c>
      <c r="D4085" s="5">
        <v>2014</v>
      </c>
      <c r="E4085" s="4">
        <v>42134</v>
      </c>
      <c r="F4085" t="s">
        <v>4031</v>
      </c>
      <c r="G4085" s="3">
        <v>5000000</v>
      </c>
      <c r="H4085" s="3">
        <v>56001</v>
      </c>
      <c r="I4085" s="3">
        <v>567219</v>
      </c>
    </row>
    <row r="4086" spans="1:9" x14ac:dyDescent="0.2">
      <c r="A4086" s="5">
        <v>4125</v>
      </c>
      <c r="B4086" s="7">
        <v>1</v>
      </c>
      <c r="C4086" s="5">
        <v>28</v>
      </c>
      <c r="D4086" s="5">
        <v>2005</v>
      </c>
      <c r="E4086" s="4">
        <v>39173</v>
      </c>
      <c r="F4086" t="s">
        <v>4032</v>
      </c>
      <c r="G4086" s="3">
        <v>5000000</v>
      </c>
      <c r="H4086" s="3">
        <v>16670</v>
      </c>
      <c r="I4086" s="3">
        <v>83356</v>
      </c>
    </row>
    <row r="4087" spans="1:9" x14ac:dyDescent="0.2">
      <c r="A4087" s="5">
        <v>4126</v>
      </c>
      <c r="B4087" s="7">
        <v>8</v>
      </c>
      <c r="C4087" s="5">
        <v>14</v>
      </c>
      <c r="D4087" s="5">
        <v>2009</v>
      </c>
      <c r="E4087" s="4">
        <v>40217</v>
      </c>
      <c r="F4087" t="s">
        <v>4033</v>
      </c>
      <c r="G4087" s="3">
        <v>5000000</v>
      </c>
      <c r="H4087" s="3">
        <v>8297</v>
      </c>
      <c r="I4087" s="3">
        <v>8297</v>
      </c>
    </row>
    <row r="4088" spans="1:9" x14ac:dyDescent="0.2">
      <c r="A4088" s="5">
        <v>4127</v>
      </c>
      <c r="B4088" s="7">
        <v>5</v>
      </c>
      <c r="C4088" s="5">
        <v>15</v>
      </c>
      <c r="D4088" s="5">
        <v>2015</v>
      </c>
      <c r="E4088" s="4">
        <v>42434</v>
      </c>
      <c r="F4088" t="s">
        <v>4034</v>
      </c>
      <c r="G4088" s="3">
        <v>5000000</v>
      </c>
      <c r="H4088" s="3">
        <v>7556</v>
      </c>
      <c r="I4088" s="3">
        <v>7556</v>
      </c>
    </row>
    <row r="4089" spans="1:9" x14ac:dyDescent="0.2">
      <c r="A4089" s="5">
        <v>4128</v>
      </c>
      <c r="B4089" s="7">
        <v>10</v>
      </c>
      <c r="C4089" s="5">
        <v>26</v>
      </c>
      <c r="D4089" s="5">
        <v>2012</v>
      </c>
      <c r="E4089" s="4">
        <v>41680</v>
      </c>
      <c r="F4089" t="s">
        <v>4035</v>
      </c>
      <c r="G4089" s="3">
        <v>5000000</v>
      </c>
      <c r="H4089">
        <v>0</v>
      </c>
      <c r="I4089" s="3">
        <v>9109597</v>
      </c>
    </row>
    <row r="4090" spans="1:9" x14ac:dyDescent="0.2">
      <c r="A4090" s="5">
        <v>4129</v>
      </c>
      <c r="B4090" s="7">
        <v>7</v>
      </c>
      <c r="C4090" s="5">
        <v>7</v>
      </c>
      <c r="D4090" s="5">
        <v>2009</v>
      </c>
      <c r="E4090" s="4">
        <v>40001</v>
      </c>
      <c r="F4090" t="s">
        <v>4036</v>
      </c>
      <c r="G4090" s="3">
        <v>5000000</v>
      </c>
      <c r="H4090">
        <v>0</v>
      </c>
      <c r="I4090" s="3">
        <v>4568257</v>
      </c>
    </row>
    <row r="4091" spans="1:9" x14ac:dyDescent="0.2">
      <c r="A4091" s="5">
        <v>4130</v>
      </c>
      <c r="B4091" s="7">
        <v>12</v>
      </c>
      <c r="C4091" s="5">
        <v>31</v>
      </c>
      <c r="D4091" s="5">
        <v>2008</v>
      </c>
      <c r="E4091" s="4">
        <v>40371</v>
      </c>
      <c r="F4091" t="s">
        <v>4037</v>
      </c>
      <c r="G4091" s="3">
        <v>5000000</v>
      </c>
      <c r="H4091">
        <v>0</v>
      </c>
      <c r="I4091" s="3">
        <v>1504960</v>
      </c>
    </row>
    <row r="4092" spans="1:9" x14ac:dyDescent="0.2">
      <c r="A4092" s="5">
        <v>4131</v>
      </c>
      <c r="B4092" s="7">
        <v>9</v>
      </c>
      <c r="C4092" s="5">
        <v>2</v>
      </c>
      <c r="D4092" s="5">
        <v>2016</v>
      </c>
      <c r="E4092" s="4">
        <v>42409</v>
      </c>
      <c r="F4092" t="s">
        <v>4038</v>
      </c>
      <c r="G4092" s="3">
        <v>5000000</v>
      </c>
      <c r="H4092">
        <v>0</v>
      </c>
      <c r="I4092" s="3">
        <v>2199</v>
      </c>
    </row>
    <row r="4093" spans="1:9" x14ac:dyDescent="0.2">
      <c r="A4093" s="5">
        <v>4132</v>
      </c>
      <c r="B4093" s="7">
        <v>2</v>
      </c>
      <c r="C4093" s="5">
        <v>17</v>
      </c>
      <c r="D4093" s="5">
        <v>2009</v>
      </c>
      <c r="E4093" s="4">
        <v>40300</v>
      </c>
      <c r="F4093" t="s">
        <v>4039</v>
      </c>
      <c r="G4093" s="3">
        <v>5000000</v>
      </c>
      <c r="H4093">
        <v>0</v>
      </c>
      <c r="I4093">
        <v>0</v>
      </c>
    </row>
    <row r="4094" spans="1:9" x14ac:dyDescent="0.2">
      <c r="A4094" s="5">
        <v>4133</v>
      </c>
      <c r="B4094" s="7">
        <v>1</v>
      </c>
      <c r="C4094" s="5">
        <v>30</v>
      </c>
      <c r="D4094" s="5">
        <v>2007</v>
      </c>
      <c r="E4094" s="4">
        <v>39965</v>
      </c>
      <c r="F4094" t="s">
        <v>4040</v>
      </c>
      <c r="G4094" s="3">
        <v>5000000</v>
      </c>
      <c r="H4094">
        <v>0</v>
      </c>
      <c r="I4094">
        <v>0</v>
      </c>
    </row>
    <row r="4095" spans="1:9" x14ac:dyDescent="0.2">
      <c r="A4095" s="5">
        <v>4134</v>
      </c>
      <c r="B4095" s="7">
        <v>12</v>
      </c>
      <c r="C4095" s="5">
        <v>31</v>
      </c>
      <c r="D4095" s="5">
        <v>2010</v>
      </c>
      <c r="E4095" s="4">
        <v>41102</v>
      </c>
      <c r="F4095" t="s">
        <v>4041</v>
      </c>
      <c r="G4095" s="3">
        <v>5000000</v>
      </c>
      <c r="H4095">
        <v>0</v>
      </c>
      <c r="I4095">
        <v>0</v>
      </c>
    </row>
    <row r="4096" spans="1:9" x14ac:dyDescent="0.2">
      <c r="A4096" s="5">
        <v>4135</v>
      </c>
      <c r="B4096" s="7">
        <v>8</v>
      </c>
      <c r="C4096" s="5">
        <v>18</v>
      </c>
      <c r="D4096" s="5">
        <v>2014</v>
      </c>
      <c r="E4096" s="4">
        <v>42163</v>
      </c>
      <c r="F4096" t="s">
        <v>4042</v>
      </c>
      <c r="G4096" s="3">
        <v>5000000</v>
      </c>
      <c r="H4096">
        <v>0</v>
      </c>
      <c r="I4096">
        <v>0</v>
      </c>
    </row>
    <row r="4097" spans="1:9" x14ac:dyDescent="0.2">
      <c r="A4097" s="5">
        <v>4136</v>
      </c>
      <c r="B4097" s="7">
        <v>1</v>
      </c>
      <c r="C4097" s="5">
        <v>27</v>
      </c>
      <c r="D4097" s="5">
        <v>2015</v>
      </c>
      <c r="E4097" s="4">
        <v>42795</v>
      </c>
      <c r="F4097" t="s">
        <v>4043</v>
      </c>
      <c r="G4097" s="3">
        <v>5000000</v>
      </c>
      <c r="H4097">
        <v>0</v>
      </c>
      <c r="I4097">
        <v>0</v>
      </c>
    </row>
    <row r="4098" spans="1:9" x14ac:dyDescent="0.2">
      <c r="A4098" s="5">
        <v>4137</v>
      </c>
      <c r="B4098" s="7">
        <v>12</v>
      </c>
      <c r="C4098" s="5">
        <v>5</v>
      </c>
      <c r="D4098" s="5">
        <v>2014</v>
      </c>
      <c r="E4098" s="4">
        <v>41771</v>
      </c>
      <c r="F4098" t="s">
        <v>4044</v>
      </c>
      <c r="G4098" s="3">
        <v>5000000</v>
      </c>
      <c r="H4098">
        <v>0</v>
      </c>
      <c r="I4098">
        <v>0</v>
      </c>
    </row>
    <row r="4099" spans="1:9" x14ac:dyDescent="0.2">
      <c r="A4099" s="5">
        <v>4138</v>
      </c>
      <c r="B4099" s="7">
        <v>1</v>
      </c>
      <c r="C4099" s="5">
        <v>9</v>
      </c>
      <c r="D4099" s="5">
        <v>2015</v>
      </c>
      <c r="E4099" s="4">
        <v>42248</v>
      </c>
      <c r="F4099" t="s">
        <v>4045</v>
      </c>
      <c r="G4099" s="3">
        <v>5000000</v>
      </c>
      <c r="H4099">
        <v>0</v>
      </c>
      <c r="I4099">
        <v>0</v>
      </c>
    </row>
    <row r="4100" spans="1:9" x14ac:dyDescent="0.2">
      <c r="A4100" s="5">
        <v>4139</v>
      </c>
      <c r="B4100" s="7">
        <v>1</v>
      </c>
      <c r="C4100" s="5">
        <v>13</v>
      </c>
      <c r="D4100" s="5">
        <v>2015</v>
      </c>
      <c r="E4100" s="4">
        <v>42370</v>
      </c>
      <c r="F4100" t="s">
        <v>4046</v>
      </c>
      <c r="G4100" s="3">
        <v>5000000</v>
      </c>
      <c r="H4100">
        <v>0</v>
      </c>
      <c r="I4100">
        <v>0</v>
      </c>
    </row>
    <row r="4101" spans="1:9" x14ac:dyDescent="0.2">
      <c r="A4101" s="5">
        <v>4140</v>
      </c>
      <c r="B4101" s="7">
        <v>12</v>
      </c>
      <c r="C4101" s="5">
        <v>31</v>
      </c>
      <c r="D4101" s="5">
        <v>2011</v>
      </c>
      <c r="E4101" s="4">
        <v>41467</v>
      </c>
      <c r="F4101" t="s">
        <v>4047</v>
      </c>
      <c r="G4101" s="3">
        <v>5000000</v>
      </c>
      <c r="H4101">
        <v>0</v>
      </c>
      <c r="I4101">
        <v>0</v>
      </c>
    </row>
    <row r="4102" spans="1:9" x14ac:dyDescent="0.2">
      <c r="A4102" s="5">
        <v>4142</v>
      </c>
      <c r="B4102" s="7">
        <v>12</v>
      </c>
      <c r="C4102" s="5">
        <v>31</v>
      </c>
      <c r="D4102" s="5">
        <v>2012</v>
      </c>
      <c r="E4102" s="4">
        <v>41832</v>
      </c>
      <c r="F4102" t="s">
        <v>4048</v>
      </c>
      <c r="G4102" s="3">
        <v>5000000</v>
      </c>
      <c r="H4102">
        <v>0</v>
      </c>
      <c r="I4102">
        <v>0</v>
      </c>
    </row>
    <row r="4103" spans="1:9" x14ac:dyDescent="0.2">
      <c r="A4103" s="5">
        <v>4143</v>
      </c>
      <c r="B4103" s="7">
        <v>12</v>
      </c>
      <c r="C4103" s="5">
        <v>31</v>
      </c>
      <c r="D4103" s="5">
        <v>2015</v>
      </c>
      <c r="E4103" s="4">
        <v>42928</v>
      </c>
      <c r="F4103" t="s">
        <v>4049</v>
      </c>
      <c r="G4103" s="3">
        <v>5000000</v>
      </c>
      <c r="H4103">
        <v>0</v>
      </c>
      <c r="I4103">
        <v>0</v>
      </c>
    </row>
    <row r="4104" spans="1:9" x14ac:dyDescent="0.2">
      <c r="A4104" s="5">
        <v>4144</v>
      </c>
      <c r="B4104" s="7">
        <v>9</v>
      </c>
      <c r="C4104" s="5">
        <v>25</v>
      </c>
      <c r="D4104" s="5">
        <v>2015</v>
      </c>
      <c r="E4104" s="4">
        <v>42744</v>
      </c>
      <c r="F4104" t="s">
        <v>4050</v>
      </c>
      <c r="G4104" s="3">
        <v>5000000</v>
      </c>
      <c r="H4104">
        <v>0</v>
      </c>
      <c r="I4104">
        <v>0</v>
      </c>
    </row>
    <row r="4105" spans="1:9" x14ac:dyDescent="0.2">
      <c r="A4105" s="5">
        <v>4145</v>
      </c>
      <c r="B4105" s="7">
        <v>3</v>
      </c>
      <c r="C4105" s="5">
        <v>15</v>
      </c>
      <c r="D4105" s="5">
        <v>2016</v>
      </c>
      <c r="E4105" s="4">
        <v>42797</v>
      </c>
      <c r="F4105" t="s">
        <v>4051</v>
      </c>
      <c r="G4105" s="3">
        <v>5000000</v>
      </c>
      <c r="H4105">
        <v>0</v>
      </c>
      <c r="I4105">
        <v>0</v>
      </c>
    </row>
    <row r="4106" spans="1:9" x14ac:dyDescent="0.2">
      <c r="A4106" s="5">
        <v>4146</v>
      </c>
      <c r="B4106" s="7">
        <v>10</v>
      </c>
      <c r="C4106" s="5">
        <v>27</v>
      </c>
      <c r="D4106" s="5">
        <v>2015</v>
      </c>
      <c r="E4106" s="4">
        <v>42804</v>
      </c>
      <c r="F4106" t="s">
        <v>4052</v>
      </c>
      <c r="G4106" s="3">
        <v>5000000</v>
      </c>
      <c r="H4106">
        <v>0</v>
      </c>
      <c r="I4106">
        <v>0</v>
      </c>
    </row>
    <row r="4107" spans="1:9" x14ac:dyDescent="0.2">
      <c r="A4107" s="5">
        <v>4147</v>
      </c>
      <c r="B4107" s="7">
        <v>1</v>
      </c>
      <c r="C4107" s="5">
        <v>23</v>
      </c>
      <c r="D4107" s="5">
        <v>2015</v>
      </c>
      <c r="E4107" s="4">
        <v>42675</v>
      </c>
      <c r="F4107" t="s">
        <v>4053</v>
      </c>
      <c r="G4107" s="3">
        <v>4900000</v>
      </c>
      <c r="H4107" s="3">
        <v>3498695</v>
      </c>
      <c r="I4107" s="3">
        <v>17561100</v>
      </c>
    </row>
    <row r="4108" spans="1:9" x14ac:dyDescent="0.2">
      <c r="A4108" s="5">
        <v>4148</v>
      </c>
      <c r="B4108" s="7">
        <v>8</v>
      </c>
      <c r="C4108" s="5">
        <v>29</v>
      </c>
      <c r="D4108" s="5">
        <v>2008</v>
      </c>
      <c r="E4108" s="4">
        <v>40306</v>
      </c>
      <c r="F4108" t="s">
        <v>4054</v>
      </c>
      <c r="G4108" s="3">
        <v>4900000</v>
      </c>
      <c r="H4108" s="3">
        <v>617228</v>
      </c>
      <c r="I4108" s="3">
        <v>7174984</v>
      </c>
    </row>
    <row r="4109" spans="1:9" x14ac:dyDescent="0.2">
      <c r="A4109" s="5">
        <v>4149</v>
      </c>
      <c r="B4109" s="7">
        <v>8</v>
      </c>
      <c r="C4109" s="5">
        <v>20</v>
      </c>
      <c r="D4109" s="5">
        <v>2010</v>
      </c>
      <c r="E4109" s="4">
        <v>40763</v>
      </c>
      <c r="F4109" t="s">
        <v>4055</v>
      </c>
      <c r="G4109" s="3">
        <v>4900000</v>
      </c>
      <c r="H4109" s="3">
        <v>276901</v>
      </c>
      <c r="I4109" s="3">
        <v>23347469</v>
      </c>
    </row>
    <row r="4110" spans="1:9" x14ac:dyDescent="0.2">
      <c r="A4110" s="5">
        <v>4150</v>
      </c>
      <c r="B4110" s="7">
        <v>8</v>
      </c>
      <c r="C4110" s="5">
        <v>17</v>
      </c>
      <c r="D4110" s="5">
        <v>2012</v>
      </c>
      <c r="E4110" s="4">
        <v>41402</v>
      </c>
      <c r="F4110" t="s">
        <v>4056</v>
      </c>
      <c r="G4110" s="3">
        <v>4900000</v>
      </c>
      <c r="H4110" s="3">
        <v>95933</v>
      </c>
      <c r="I4110" s="3">
        <v>6924321</v>
      </c>
    </row>
    <row r="4111" spans="1:9" x14ac:dyDescent="0.2">
      <c r="A4111" s="5">
        <v>4151</v>
      </c>
      <c r="B4111" s="7">
        <v>1</v>
      </c>
      <c r="C4111" s="5">
        <v>18</v>
      </c>
      <c r="D4111" s="5">
        <v>2008</v>
      </c>
      <c r="E4111" s="4">
        <v>39965</v>
      </c>
      <c r="F4111" t="s">
        <v>4057</v>
      </c>
      <c r="G4111" s="3">
        <v>4900000</v>
      </c>
      <c r="H4111" s="3">
        <v>15198</v>
      </c>
      <c r="I4111" s="3">
        <v>15198</v>
      </c>
    </row>
    <row r="4112" spans="1:9" x14ac:dyDescent="0.2">
      <c r="A4112" s="5">
        <v>4152</v>
      </c>
      <c r="B4112" s="7">
        <v>11</v>
      </c>
      <c r="C4112" s="5">
        <v>20</v>
      </c>
      <c r="D4112" s="5">
        <v>1996</v>
      </c>
      <c r="E4112" s="4">
        <v>35653</v>
      </c>
      <c r="F4112" t="s">
        <v>4058</v>
      </c>
      <c r="G4112" s="3">
        <v>4833610</v>
      </c>
      <c r="H4112" s="3">
        <v>24475416</v>
      </c>
      <c r="I4112" s="3">
        <v>34175000</v>
      </c>
    </row>
    <row r="4113" spans="1:9" x14ac:dyDescent="0.2">
      <c r="A4113" s="5">
        <v>4153</v>
      </c>
      <c r="B4113" s="7">
        <v>1</v>
      </c>
      <c r="C4113" s="5">
        <v>6</v>
      </c>
      <c r="D4113" s="5">
        <v>2006</v>
      </c>
      <c r="E4113" s="4">
        <v>38869</v>
      </c>
      <c r="F4113" t="s">
        <v>4059</v>
      </c>
      <c r="G4113" s="3">
        <v>4800000</v>
      </c>
      <c r="H4113" s="3">
        <v>47326473</v>
      </c>
      <c r="I4113" s="3">
        <v>82241110</v>
      </c>
    </row>
    <row r="4114" spans="1:9" x14ac:dyDescent="0.2">
      <c r="A4114" s="5">
        <v>4154</v>
      </c>
      <c r="B4114" s="7">
        <v>7</v>
      </c>
      <c r="C4114" s="5">
        <v>19</v>
      </c>
      <c r="D4114" s="5">
        <v>2013</v>
      </c>
      <c r="E4114" s="4">
        <v>41827</v>
      </c>
      <c r="F4114" t="s">
        <v>4060</v>
      </c>
      <c r="G4114" s="3">
        <v>4800000</v>
      </c>
      <c r="H4114" s="3">
        <v>775849</v>
      </c>
      <c r="I4114" s="3">
        <v>4494560</v>
      </c>
    </row>
    <row r="4115" spans="1:9" x14ac:dyDescent="0.2">
      <c r="A4115" s="5">
        <v>4155</v>
      </c>
      <c r="B4115" s="7">
        <v>9</v>
      </c>
      <c r="C4115" s="5">
        <v>30</v>
      </c>
      <c r="D4115" s="5">
        <v>2011</v>
      </c>
      <c r="E4115" s="4">
        <v>41434</v>
      </c>
      <c r="F4115" t="s">
        <v>4061</v>
      </c>
      <c r="G4115" s="3">
        <v>4750000</v>
      </c>
      <c r="H4115" s="3">
        <v>1728953</v>
      </c>
      <c r="I4115" s="3">
        <v>4972016</v>
      </c>
    </row>
    <row r="4116" spans="1:9" x14ac:dyDescent="0.2">
      <c r="A4116" s="5">
        <v>4156</v>
      </c>
      <c r="B4116" s="7">
        <v>1</v>
      </c>
      <c r="C4116" s="5">
        <v>27</v>
      </c>
      <c r="D4116" s="5">
        <v>2006</v>
      </c>
      <c r="E4116" s="4">
        <v>39508</v>
      </c>
      <c r="F4116" t="s">
        <v>4062</v>
      </c>
      <c r="G4116" s="3">
        <v>4750000</v>
      </c>
      <c r="H4116" s="3">
        <v>1253413</v>
      </c>
      <c r="I4116" s="3">
        <v>3061763</v>
      </c>
    </row>
    <row r="4117" spans="1:9" x14ac:dyDescent="0.2">
      <c r="A4117" s="5">
        <v>4157</v>
      </c>
      <c r="B4117" s="7">
        <v>8</v>
      </c>
      <c r="C4117" s="5">
        <v>22</v>
      </c>
      <c r="D4117" s="5">
        <v>1986</v>
      </c>
      <c r="E4117" s="4">
        <v>32058</v>
      </c>
      <c r="F4117" t="s">
        <v>4063</v>
      </c>
      <c r="G4117" s="3">
        <v>4700000</v>
      </c>
      <c r="H4117" s="3">
        <v>8025872</v>
      </c>
      <c r="I4117" s="3">
        <v>8025872</v>
      </c>
    </row>
    <row r="4118" spans="1:9" x14ac:dyDescent="0.2">
      <c r="A4118" s="5">
        <v>4158</v>
      </c>
      <c r="B4118" s="7">
        <v>4</v>
      </c>
      <c r="C4118" s="5">
        <v>22</v>
      </c>
      <c r="D4118" s="5">
        <v>1988</v>
      </c>
      <c r="E4118" s="4">
        <v>32785</v>
      </c>
      <c r="F4118" t="s">
        <v>4064</v>
      </c>
      <c r="G4118" s="3">
        <v>4700000</v>
      </c>
      <c r="H4118" s="3">
        <v>1705139</v>
      </c>
      <c r="I4118" s="3">
        <v>1705139</v>
      </c>
    </row>
    <row r="4119" spans="1:9" x14ac:dyDescent="0.2">
      <c r="A4119" s="5">
        <v>4159</v>
      </c>
      <c r="B4119" s="7">
        <v>10</v>
      </c>
      <c r="C4119" s="5">
        <v>13</v>
      </c>
      <c r="D4119" s="5">
        <v>2006</v>
      </c>
      <c r="E4119" s="4">
        <v>39092</v>
      </c>
      <c r="F4119" t="s">
        <v>4065</v>
      </c>
      <c r="G4119" s="3">
        <v>4700000</v>
      </c>
      <c r="H4119" s="3">
        <v>239962</v>
      </c>
      <c r="I4119" s="3">
        <v>239962</v>
      </c>
    </row>
    <row r="4120" spans="1:9" x14ac:dyDescent="0.2">
      <c r="A4120" s="5">
        <v>4160</v>
      </c>
      <c r="B4120" s="7">
        <v>12</v>
      </c>
      <c r="C4120" s="5">
        <v>31</v>
      </c>
      <c r="D4120" s="5">
        <v>2011</v>
      </c>
      <c r="E4120" s="4">
        <v>41467</v>
      </c>
      <c r="F4120" t="s">
        <v>4066</v>
      </c>
      <c r="G4120" s="3">
        <v>4700000</v>
      </c>
      <c r="H4120">
        <v>0</v>
      </c>
      <c r="I4120">
        <v>0</v>
      </c>
    </row>
    <row r="4121" spans="1:9" x14ac:dyDescent="0.2">
      <c r="A4121" s="5">
        <v>4161</v>
      </c>
      <c r="B4121" s="7">
        <v>3</v>
      </c>
      <c r="C4121" s="5">
        <v>10</v>
      </c>
      <c r="D4121" s="5">
        <v>2015</v>
      </c>
      <c r="E4121" s="4">
        <v>42280</v>
      </c>
      <c r="F4121" t="s">
        <v>4067</v>
      </c>
      <c r="G4121" s="3">
        <v>4700000</v>
      </c>
      <c r="H4121">
        <v>0</v>
      </c>
      <c r="I4121">
        <v>0</v>
      </c>
    </row>
    <row r="4122" spans="1:9" x14ac:dyDescent="0.2">
      <c r="A4122" s="5">
        <v>4162</v>
      </c>
      <c r="B4122" s="7">
        <v>5</v>
      </c>
      <c r="C4122" s="5">
        <v>23</v>
      </c>
      <c r="D4122" s="5">
        <v>1973</v>
      </c>
      <c r="E4122" s="4">
        <v>27338</v>
      </c>
      <c r="F4122" t="s">
        <v>4068</v>
      </c>
      <c r="G4122" s="3">
        <v>4638783</v>
      </c>
      <c r="H4122" s="3">
        <v>8000000</v>
      </c>
      <c r="I4122" s="3">
        <v>11000000</v>
      </c>
    </row>
    <row r="4123" spans="1:9" x14ac:dyDescent="0.2">
      <c r="A4123" s="5">
        <v>4163</v>
      </c>
      <c r="B4123" s="7">
        <v>7</v>
      </c>
      <c r="C4123" s="5">
        <v>16</v>
      </c>
      <c r="D4123" s="5">
        <v>2004</v>
      </c>
      <c r="E4123" s="4">
        <v>38449</v>
      </c>
      <c r="F4123" t="s">
        <v>4069</v>
      </c>
      <c r="G4123" s="3">
        <v>4600000</v>
      </c>
      <c r="H4123" s="3">
        <v>3479302</v>
      </c>
      <c r="I4123" s="3">
        <v>3479302</v>
      </c>
    </row>
    <row r="4124" spans="1:9" x14ac:dyDescent="0.2">
      <c r="A4124" s="5">
        <v>4164</v>
      </c>
      <c r="B4124" s="7">
        <v>9</v>
      </c>
      <c r="C4124" s="5">
        <v>14</v>
      </c>
      <c r="D4124" s="5">
        <v>2012</v>
      </c>
      <c r="E4124" s="4">
        <v>41314</v>
      </c>
      <c r="F4124" t="s">
        <v>4070</v>
      </c>
      <c r="G4124" s="3">
        <v>4600000</v>
      </c>
      <c r="H4124" s="3">
        <v>2804874</v>
      </c>
      <c r="I4124" s="3">
        <v>36751984</v>
      </c>
    </row>
    <row r="4125" spans="1:9" x14ac:dyDescent="0.2">
      <c r="A4125" s="5">
        <v>4165</v>
      </c>
      <c r="B4125" s="7">
        <v>3</v>
      </c>
      <c r="C4125" s="5">
        <v>4</v>
      </c>
      <c r="D4125" s="5">
        <v>2005</v>
      </c>
      <c r="E4125" s="4">
        <v>38445</v>
      </c>
      <c r="F4125" t="s">
        <v>4071</v>
      </c>
      <c r="G4125" s="3">
        <v>4600000</v>
      </c>
      <c r="H4125" s="3">
        <v>1340891</v>
      </c>
      <c r="I4125" s="3">
        <v>3099369</v>
      </c>
    </row>
    <row r="4126" spans="1:9" x14ac:dyDescent="0.2">
      <c r="A4126" s="5">
        <v>4166</v>
      </c>
      <c r="B4126" s="7">
        <v>6</v>
      </c>
      <c r="C4126" s="5">
        <v>24</v>
      </c>
      <c r="D4126" s="5">
        <v>2011</v>
      </c>
      <c r="E4126" s="4">
        <v>41249</v>
      </c>
      <c r="F4126" t="s">
        <v>4072</v>
      </c>
      <c r="G4126" s="3">
        <v>4600000</v>
      </c>
      <c r="H4126" s="3">
        <v>514237</v>
      </c>
      <c r="I4126" s="3">
        <v>9261711</v>
      </c>
    </row>
    <row r="4127" spans="1:9" x14ac:dyDescent="0.2">
      <c r="A4127" s="5">
        <v>4167</v>
      </c>
      <c r="B4127" s="7">
        <v>5</v>
      </c>
      <c r="C4127" s="5">
        <v>28</v>
      </c>
      <c r="D4127" s="5">
        <v>2008</v>
      </c>
      <c r="E4127" s="4">
        <v>40273</v>
      </c>
      <c r="F4127" t="s">
        <v>4073</v>
      </c>
      <c r="G4127" s="3">
        <v>4600000</v>
      </c>
      <c r="H4127" s="3">
        <v>434417</v>
      </c>
      <c r="I4127" s="3">
        <v>968805</v>
      </c>
    </row>
    <row r="4128" spans="1:9" x14ac:dyDescent="0.2">
      <c r="A4128" s="5">
        <v>4168</v>
      </c>
      <c r="B4128" s="7">
        <v>10</v>
      </c>
      <c r="C4128" s="5">
        <v>19</v>
      </c>
      <c r="D4128" s="5">
        <v>2007</v>
      </c>
      <c r="E4128" s="4">
        <v>39639</v>
      </c>
      <c r="F4128" t="s">
        <v>4074</v>
      </c>
      <c r="G4128" s="3">
        <v>4600000</v>
      </c>
      <c r="H4128">
        <v>728</v>
      </c>
      <c r="I4128" s="3">
        <v>731767</v>
      </c>
    </row>
    <row r="4129" spans="1:9" x14ac:dyDescent="0.2">
      <c r="A4129" s="5">
        <v>4169</v>
      </c>
      <c r="B4129" s="7">
        <v>3</v>
      </c>
      <c r="C4129" s="5">
        <v>23</v>
      </c>
      <c r="D4129" s="5">
        <v>1984</v>
      </c>
      <c r="E4129" s="4">
        <v>31354</v>
      </c>
      <c r="F4129" t="s">
        <v>4075</v>
      </c>
      <c r="G4129" s="3">
        <v>4500000</v>
      </c>
      <c r="H4129" s="3">
        <v>81198894</v>
      </c>
      <c r="I4129" s="3">
        <v>81198894</v>
      </c>
    </row>
    <row r="4130" spans="1:9" x14ac:dyDescent="0.2">
      <c r="A4130" s="5">
        <v>4170</v>
      </c>
      <c r="B4130" s="7">
        <v>3</v>
      </c>
      <c r="C4130" s="5">
        <v>9</v>
      </c>
      <c r="D4130" s="5">
        <v>1994</v>
      </c>
      <c r="E4130" s="4">
        <v>34580</v>
      </c>
      <c r="F4130" t="s">
        <v>4076</v>
      </c>
      <c r="G4130" s="3">
        <v>4500000</v>
      </c>
      <c r="H4130" s="3">
        <v>52700832</v>
      </c>
      <c r="I4130" s="3">
        <v>242895809</v>
      </c>
    </row>
    <row r="4131" spans="1:9" x14ac:dyDescent="0.2">
      <c r="A4131" s="5">
        <v>4171</v>
      </c>
      <c r="B4131" s="7">
        <v>6</v>
      </c>
      <c r="C4131" s="5">
        <v>20</v>
      </c>
      <c r="D4131" s="5">
        <v>1980</v>
      </c>
      <c r="E4131" s="4">
        <v>29804</v>
      </c>
      <c r="F4131" t="s">
        <v>4077</v>
      </c>
      <c r="G4131" s="3">
        <v>4500000</v>
      </c>
      <c r="H4131" s="3">
        <v>47923795</v>
      </c>
      <c r="I4131" s="3">
        <v>47923795</v>
      </c>
    </row>
    <row r="4132" spans="1:9" x14ac:dyDescent="0.2">
      <c r="A4132" s="5">
        <v>4172</v>
      </c>
      <c r="B4132" s="7">
        <v>8</v>
      </c>
      <c r="C4132" s="5">
        <v>13</v>
      </c>
      <c r="D4132" s="5">
        <v>1982</v>
      </c>
      <c r="E4132" s="4">
        <v>30324</v>
      </c>
      <c r="F4132" t="s">
        <v>4078</v>
      </c>
      <c r="G4132" s="3">
        <v>4500000</v>
      </c>
      <c r="H4132" s="3">
        <v>27092880</v>
      </c>
      <c r="I4132" s="3">
        <v>27092880</v>
      </c>
    </row>
    <row r="4133" spans="1:9" x14ac:dyDescent="0.2">
      <c r="A4133" s="5">
        <v>4173</v>
      </c>
      <c r="B4133" s="7">
        <v>9</v>
      </c>
      <c r="C4133" s="5">
        <v>28</v>
      </c>
      <c r="D4133" s="5">
        <v>1996</v>
      </c>
      <c r="E4133" s="4">
        <v>35894</v>
      </c>
      <c r="F4133" t="s">
        <v>4079</v>
      </c>
      <c r="G4133" s="3">
        <v>4500000</v>
      </c>
      <c r="H4133" s="3">
        <v>13417292</v>
      </c>
      <c r="I4133" s="3">
        <v>13417292</v>
      </c>
    </row>
    <row r="4134" spans="1:9" x14ac:dyDescent="0.2">
      <c r="A4134" s="5">
        <v>4174</v>
      </c>
      <c r="B4134" s="7">
        <v>12</v>
      </c>
      <c r="C4134" s="5">
        <v>19</v>
      </c>
      <c r="D4134" s="5">
        <v>2002</v>
      </c>
      <c r="E4134" s="4">
        <v>37814</v>
      </c>
      <c r="F4134" t="s">
        <v>4080</v>
      </c>
      <c r="G4134" s="3">
        <v>4500000</v>
      </c>
      <c r="H4134" s="3">
        <v>13084595</v>
      </c>
      <c r="I4134" s="3">
        <v>25344490</v>
      </c>
    </row>
    <row r="4135" spans="1:9" x14ac:dyDescent="0.2">
      <c r="A4135" s="5">
        <v>4175</v>
      </c>
      <c r="B4135" s="7">
        <v>1</v>
      </c>
      <c r="C4135" s="5">
        <v>1</v>
      </c>
      <c r="D4135" s="5">
        <v>1956</v>
      </c>
      <c r="E4135" s="4">
        <v>20455</v>
      </c>
      <c r="F4135" t="s">
        <v>4081</v>
      </c>
      <c r="G4135" s="3">
        <v>4500000</v>
      </c>
      <c r="H4135" s="3">
        <v>10400000</v>
      </c>
      <c r="I4135" s="3">
        <v>10400000</v>
      </c>
    </row>
    <row r="4136" spans="1:9" x14ac:dyDescent="0.2">
      <c r="A4136" s="5">
        <v>4176</v>
      </c>
      <c r="B4136" s="7">
        <v>3</v>
      </c>
      <c r="C4136" s="5">
        <v>25</v>
      </c>
      <c r="D4136" s="5">
        <v>2016</v>
      </c>
      <c r="E4136" s="4">
        <v>43103</v>
      </c>
      <c r="F4136" t="s">
        <v>4082</v>
      </c>
      <c r="G4136" s="3">
        <v>4500000</v>
      </c>
      <c r="H4136" s="3">
        <v>9196278</v>
      </c>
      <c r="I4136" s="3">
        <v>18053914</v>
      </c>
    </row>
    <row r="4137" spans="1:9" x14ac:dyDescent="0.2">
      <c r="A4137" s="5">
        <v>4177</v>
      </c>
      <c r="B4137" s="7">
        <v>10</v>
      </c>
      <c r="C4137" s="5">
        <v>4</v>
      </c>
      <c r="D4137" s="5">
        <v>1996</v>
      </c>
      <c r="E4137" s="4">
        <v>35165</v>
      </c>
      <c r="F4137" t="s">
        <v>4083</v>
      </c>
      <c r="G4137" s="3">
        <v>4500000</v>
      </c>
      <c r="H4137" s="3">
        <v>3802260</v>
      </c>
      <c r="I4137" s="3">
        <v>7011317</v>
      </c>
    </row>
    <row r="4138" spans="1:9" x14ac:dyDescent="0.2">
      <c r="A4138" s="5">
        <v>4178</v>
      </c>
      <c r="B4138" s="7">
        <v>10</v>
      </c>
      <c r="C4138" s="5">
        <v>6</v>
      </c>
      <c r="D4138" s="5">
        <v>2000</v>
      </c>
      <c r="E4138" s="4">
        <v>36687</v>
      </c>
      <c r="F4138" t="s">
        <v>4084</v>
      </c>
      <c r="G4138" s="3">
        <v>4500000</v>
      </c>
      <c r="H4138" s="3">
        <v>3635482</v>
      </c>
      <c r="I4138" s="3">
        <v>7389233</v>
      </c>
    </row>
    <row r="4139" spans="1:9" x14ac:dyDescent="0.2">
      <c r="A4139" s="5">
        <v>4179</v>
      </c>
      <c r="B4139" s="7">
        <v>3</v>
      </c>
      <c r="C4139" s="5">
        <v>9</v>
      </c>
      <c r="D4139" s="5">
        <v>1962</v>
      </c>
      <c r="E4139" s="4">
        <v>22892</v>
      </c>
      <c r="F4139" t="s">
        <v>4085</v>
      </c>
      <c r="G4139" s="3">
        <v>4500000</v>
      </c>
      <c r="H4139" s="3">
        <v>3500000</v>
      </c>
      <c r="I4139" s="3">
        <v>3500000</v>
      </c>
    </row>
    <row r="4140" spans="1:9" x14ac:dyDescent="0.2">
      <c r="A4140" s="5">
        <v>4180</v>
      </c>
      <c r="B4140" s="7">
        <v>10</v>
      </c>
      <c r="C4140" s="5">
        <v>24</v>
      </c>
      <c r="D4140" s="5">
        <v>2008</v>
      </c>
      <c r="E4140" s="4">
        <v>40157</v>
      </c>
      <c r="F4140" t="s">
        <v>4086</v>
      </c>
      <c r="G4140" s="3">
        <v>4500000</v>
      </c>
      <c r="H4140" s="3">
        <v>2122085</v>
      </c>
      <c r="I4140" s="3">
        <v>12247682</v>
      </c>
    </row>
    <row r="4141" spans="1:9" x14ac:dyDescent="0.2">
      <c r="A4141" s="5">
        <v>4181</v>
      </c>
      <c r="B4141" s="7">
        <v>2</v>
      </c>
      <c r="C4141" s="5">
        <v>12</v>
      </c>
      <c r="D4141" s="5">
        <v>1999</v>
      </c>
      <c r="E4141" s="4">
        <v>36496</v>
      </c>
      <c r="F4141" t="s">
        <v>4087</v>
      </c>
      <c r="G4141" s="3">
        <v>4500000</v>
      </c>
      <c r="H4141" s="3">
        <v>1687311</v>
      </c>
      <c r="I4141" s="3">
        <v>5428387</v>
      </c>
    </row>
    <row r="4142" spans="1:9" x14ac:dyDescent="0.2">
      <c r="A4142" s="5">
        <v>4182</v>
      </c>
      <c r="B4142" s="7">
        <v>4</v>
      </c>
      <c r="C4142" s="5">
        <v>23</v>
      </c>
      <c r="D4142" s="5">
        <v>1986</v>
      </c>
      <c r="E4142" s="4">
        <v>32085</v>
      </c>
      <c r="F4142" t="s">
        <v>4088</v>
      </c>
      <c r="G4142" s="3">
        <v>4500000</v>
      </c>
      <c r="H4142" s="3">
        <v>1500000</v>
      </c>
      <c r="I4142" s="3">
        <v>1500000</v>
      </c>
    </row>
    <row r="4143" spans="1:9" x14ac:dyDescent="0.2">
      <c r="A4143" s="5">
        <v>4183</v>
      </c>
      <c r="B4143" s="7">
        <v>10</v>
      </c>
      <c r="C4143" s="5">
        <v>26</v>
      </c>
      <c r="D4143" s="5">
        <v>2001</v>
      </c>
      <c r="E4143" s="4">
        <v>37662</v>
      </c>
      <c r="F4143" t="s">
        <v>4089</v>
      </c>
      <c r="G4143" s="3">
        <v>4500000</v>
      </c>
      <c r="H4143" s="3">
        <v>1480006</v>
      </c>
      <c r="I4143" s="3">
        <v>7510877</v>
      </c>
    </row>
    <row r="4144" spans="1:9" x14ac:dyDescent="0.2">
      <c r="A4144" s="5">
        <v>4184</v>
      </c>
      <c r="B4144" s="7">
        <v>9</v>
      </c>
      <c r="C4144" s="5">
        <v>2</v>
      </c>
      <c r="D4144" s="5">
        <v>2011</v>
      </c>
      <c r="E4144" s="4">
        <v>40583</v>
      </c>
      <c r="F4144" t="s">
        <v>4090</v>
      </c>
      <c r="G4144" s="3">
        <v>4500000</v>
      </c>
      <c r="H4144" s="3">
        <v>1400726</v>
      </c>
      <c r="I4144" s="3">
        <v>9330465</v>
      </c>
    </row>
    <row r="4145" spans="1:9" x14ac:dyDescent="0.2">
      <c r="A4145" s="5">
        <v>4185</v>
      </c>
      <c r="B4145" s="7">
        <v>3</v>
      </c>
      <c r="C4145" s="5">
        <v>27</v>
      </c>
      <c r="D4145" s="5">
        <v>1998</v>
      </c>
      <c r="E4145" s="4">
        <v>36588</v>
      </c>
      <c r="F4145" t="s">
        <v>4091</v>
      </c>
      <c r="G4145" s="3">
        <v>4500000</v>
      </c>
      <c r="H4145" s="3">
        <v>713413</v>
      </c>
      <c r="I4145" s="3">
        <v>713413</v>
      </c>
    </row>
    <row r="4146" spans="1:9" x14ac:dyDescent="0.2">
      <c r="A4146" s="5">
        <v>4186</v>
      </c>
      <c r="B4146" s="7">
        <v>8</v>
      </c>
      <c r="C4146" s="5">
        <v>19</v>
      </c>
      <c r="D4146" s="5">
        <v>2011</v>
      </c>
      <c r="E4146" s="4">
        <v>41098</v>
      </c>
      <c r="F4146" t="s">
        <v>4092</v>
      </c>
      <c r="G4146" s="3">
        <v>4500000</v>
      </c>
      <c r="H4146" s="3">
        <v>707885</v>
      </c>
      <c r="I4146" s="3">
        <v>2404639</v>
      </c>
    </row>
    <row r="4147" spans="1:9" x14ac:dyDescent="0.2">
      <c r="A4147" s="5">
        <v>4187</v>
      </c>
      <c r="B4147" s="7">
        <v>3</v>
      </c>
      <c r="C4147" s="5">
        <v>14</v>
      </c>
      <c r="D4147" s="5">
        <v>2003</v>
      </c>
      <c r="E4147" s="4">
        <v>38020</v>
      </c>
      <c r="F4147" t="s">
        <v>4093</v>
      </c>
      <c r="G4147" s="3">
        <v>4500000</v>
      </c>
      <c r="H4147" s="3">
        <v>410241</v>
      </c>
      <c r="I4147" s="3">
        <v>1022649</v>
      </c>
    </row>
    <row r="4148" spans="1:9" x14ac:dyDescent="0.2">
      <c r="A4148" s="5">
        <v>4188</v>
      </c>
      <c r="B4148" s="7">
        <v>7</v>
      </c>
      <c r="C4148" s="5">
        <v>23</v>
      </c>
      <c r="D4148" s="5">
        <v>2010</v>
      </c>
      <c r="E4148" s="4">
        <v>40854</v>
      </c>
      <c r="F4148" t="s">
        <v>4094</v>
      </c>
      <c r="G4148" s="3">
        <v>4500000</v>
      </c>
      <c r="H4148" s="3">
        <v>281447</v>
      </c>
      <c r="I4148" s="3">
        <v>281447</v>
      </c>
    </row>
    <row r="4149" spans="1:9" x14ac:dyDescent="0.2">
      <c r="A4149" s="5">
        <v>4189</v>
      </c>
      <c r="B4149" s="7">
        <v>5</v>
      </c>
      <c r="C4149" s="5">
        <v>4</v>
      </c>
      <c r="D4149" s="5">
        <v>2006</v>
      </c>
      <c r="E4149" s="4">
        <v>38812</v>
      </c>
      <c r="F4149" t="s">
        <v>4095</v>
      </c>
      <c r="G4149" s="3">
        <v>4500000</v>
      </c>
      <c r="H4149" s="3">
        <v>211667</v>
      </c>
      <c r="I4149" s="3">
        <v>23471871</v>
      </c>
    </row>
    <row r="4150" spans="1:9" x14ac:dyDescent="0.2">
      <c r="A4150" s="5">
        <v>4190</v>
      </c>
      <c r="B4150" s="7">
        <v>10</v>
      </c>
      <c r="C4150" s="5">
        <v>7</v>
      </c>
      <c r="D4150" s="5">
        <v>2011</v>
      </c>
      <c r="E4150" s="4">
        <v>40734</v>
      </c>
      <c r="F4150" t="s">
        <v>4096</v>
      </c>
      <c r="G4150" s="3">
        <v>4500000</v>
      </c>
      <c r="H4150" s="3">
        <v>200558</v>
      </c>
      <c r="I4150" s="3">
        <v>1217307</v>
      </c>
    </row>
    <row r="4151" spans="1:9" x14ac:dyDescent="0.2">
      <c r="A4151" s="5">
        <v>4191</v>
      </c>
      <c r="B4151" s="7">
        <v>5</v>
      </c>
      <c r="C4151" s="5">
        <v>8</v>
      </c>
      <c r="D4151" s="5">
        <v>2015</v>
      </c>
      <c r="E4151" s="4">
        <v>42221</v>
      </c>
      <c r="F4151" t="s">
        <v>4097</v>
      </c>
      <c r="G4151" s="3">
        <v>4500000</v>
      </c>
      <c r="H4151" s="3">
        <v>187112</v>
      </c>
      <c r="I4151" s="3">
        <v>597989</v>
      </c>
    </row>
    <row r="4152" spans="1:9" x14ac:dyDescent="0.2">
      <c r="A4152" s="5">
        <v>4192</v>
      </c>
      <c r="B4152" s="7">
        <v>4</v>
      </c>
      <c r="C4152" s="5">
        <v>18</v>
      </c>
      <c r="D4152" s="5">
        <v>2003</v>
      </c>
      <c r="E4152" s="4">
        <v>38142</v>
      </c>
      <c r="F4152" t="s">
        <v>4098</v>
      </c>
      <c r="G4152" s="3">
        <v>4500000</v>
      </c>
      <c r="H4152" s="3">
        <v>181655</v>
      </c>
      <c r="I4152" s="3">
        <v>4556982</v>
      </c>
    </row>
    <row r="4153" spans="1:9" x14ac:dyDescent="0.2">
      <c r="A4153" s="5">
        <v>4193</v>
      </c>
      <c r="B4153" s="7">
        <v>4</v>
      </c>
      <c r="C4153" s="5">
        <v>9</v>
      </c>
      <c r="D4153" s="5">
        <v>2010</v>
      </c>
      <c r="E4153" s="4">
        <v>40425</v>
      </c>
      <c r="F4153" t="s">
        <v>4099</v>
      </c>
      <c r="G4153" s="3">
        <v>4500000</v>
      </c>
      <c r="H4153" s="3">
        <v>108596</v>
      </c>
      <c r="I4153" s="3">
        <v>2481925</v>
      </c>
    </row>
    <row r="4154" spans="1:9" x14ac:dyDescent="0.2">
      <c r="A4154" s="5">
        <v>4194</v>
      </c>
      <c r="B4154" s="7">
        <v>2</v>
      </c>
      <c r="C4154" s="5">
        <v>22</v>
      </c>
      <c r="D4154" s="5">
        <v>2002</v>
      </c>
      <c r="E4154" s="4">
        <v>37896</v>
      </c>
      <c r="F4154" t="s">
        <v>4100</v>
      </c>
      <c r="G4154" s="3">
        <v>4500000</v>
      </c>
      <c r="H4154" s="3">
        <v>92723</v>
      </c>
      <c r="I4154" s="3">
        <v>92723</v>
      </c>
    </row>
    <row r="4155" spans="1:9" x14ac:dyDescent="0.2">
      <c r="A4155" s="5">
        <v>4195</v>
      </c>
      <c r="B4155" s="7">
        <v>8</v>
      </c>
      <c r="C4155" s="5">
        <v>31</v>
      </c>
      <c r="D4155" s="5">
        <v>2007</v>
      </c>
      <c r="E4155" s="4">
        <v>40002</v>
      </c>
      <c r="F4155" t="s">
        <v>4101</v>
      </c>
      <c r="G4155" s="3">
        <v>4500000</v>
      </c>
      <c r="H4155" s="3">
        <v>51957</v>
      </c>
      <c r="I4155" s="3">
        <v>51957</v>
      </c>
    </row>
    <row r="4156" spans="1:9" x14ac:dyDescent="0.2">
      <c r="A4156" s="5">
        <v>4196</v>
      </c>
      <c r="B4156" s="7">
        <v>7</v>
      </c>
      <c r="C4156" s="5">
        <v>23</v>
      </c>
      <c r="D4156" s="5">
        <v>2010</v>
      </c>
      <c r="E4156" s="4">
        <v>40854</v>
      </c>
      <c r="F4156" t="s">
        <v>4102</v>
      </c>
      <c r="G4156" s="3">
        <v>4500000</v>
      </c>
      <c r="H4156" s="3">
        <v>32961</v>
      </c>
      <c r="I4156" s="3">
        <v>32961</v>
      </c>
    </row>
    <row r="4157" spans="1:9" x14ac:dyDescent="0.2">
      <c r="A4157" s="5">
        <v>4197</v>
      </c>
      <c r="B4157" s="7">
        <v>3</v>
      </c>
      <c r="C4157" s="5">
        <v>1</v>
      </c>
      <c r="D4157" s="5">
        <v>2013</v>
      </c>
      <c r="E4157" s="4">
        <v>41277</v>
      </c>
      <c r="F4157" t="s">
        <v>4103</v>
      </c>
      <c r="G4157" s="3">
        <v>4500000</v>
      </c>
      <c r="H4157" s="3">
        <v>26345</v>
      </c>
      <c r="I4157" s="3">
        <v>8000366</v>
      </c>
    </row>
    <row r="4158" spans="1:9" x14ac:dyDescent="0.2">
      <c r="A4158" s="5">
        <v>4198</v>
      </c>
      <c r="B4158" s="7">
        <v>9</v>
      </c>
      <c r="C4158" s="5">
        <v>4</v>
      </c>
      <c r="D4158" s="5">
        <v>2014</v>
      </c>
      <c r="E4158" s="4">
        <v>41738</v>
      </c>
      <c r="F4158" t="s">
        <v>4104</v>
      </c>
      <c r="G4158" s="3">
        <v>4500000</v>
      </c>
      <c r="H4158" s="3">
        <v>11774</v>
      </c>
      <c r="I4158" s="3">
        <v>11774</v>
      </c>
    </row>
    <row r="4159" spans="1:9" x14ac:dyDescent="0.2">
      <c r="A4159" s="5">
        <v>4199</v>
      </c>
      <c r="B4159" s="7">
        <v>6</v>
      </c>
      <c r="C4159" s="5">
        <v>25</v>
      </c>
      <c r="D4159" s="5">
        <v>2013</v>
      </c>
      <c r="E4159" s="4">
        <v>42010</v>
      </c>
      <c r="F4159" t="s">
        <v>4105</v>
      </c>
      <c r="G4159" s="3">
        <v>4500000</v>
      </c>
      <c r="H4159">
        <v>0</v>
      </c>
      <c r="I4159">
        <v>0</v>
      </c>
    </row>
    <row r="4160" spans="1:9" x14ac:dyDescent="0.2">
      <c r="A4160" s="5">
        <v>4200</v>
      </c>
      <c r="B4160" s="7">
        <v>11</v>
      </c>
      <c r="C4160" s="5">
        <v>7</v>
      </c>
      <c r="D4160" s="5">
        <v>2014</v>
      </c>
      <c r="E4160" s="4">
        <v>41831</v>
      </c>
      <c r="F4160" t="s">
        <v>4106</v>
      </c>
      <c r="G4160" s="3">
        <v>4500000</v>
      </c>
      <c r="H4160">
        <v>0</v>
      </c>
      <c r="I4160">
        <v>0</v>
      </c>
    </row>
    <row r="4161" spans="1:9" x14ac:dyDescent="0.2">
      <c r="A4161" s="5">
        <v>4201</v>
      </c>
      <c r="B4161" s="7">
        <v>8</v>
      </c>
      <c r="C4161" s="5">
        <v>28</v>
      </c>
      <c r="D4161" s="5">
        <v>2015</v>
      </c>
      <c r="E4161" s="4">
        <v>42833</v>
      </c>
      <c r="F4161" t="s">
        <v>4107</v>
      </c>
      <c r="G4161" s="3">
        <v>4500000</v>
      </c>
      <c r="H4161">
        <v>0</v>
      </c>
      <c r="I4161">
        <v>0</v>
      </c>
    </row>
    <row r="4162" spans="1:9" x14ac:dyDescent="0.2">
      <c r="A4162" s="5">
        <v>4202</v>
      </c>
      <c r="B4162" s="7">
        <v>12</v>
      </c>
      <c r="C4162" s="5">
        <v>1</v>
      </c>
      <c r="D4162" s="5">
        <v>2017</v>
      </c>
      <c r="E4162" s="4">
        <v>42747</v>
      </c>
      <c r="F4162" t="s">
        <v>4108</v>
      </c>
      <c r="G4162" s="3">
        <v>4500000</v>
      </c>
      <c r="H4162">
        <v>0</v>
      </c>
      <c r="I4162">
        <v>0</v>
      </c>
    </row>
    <row r="4163" spans="1:9" x14ac:dyDescent="0.2">
      <c r="A4163" s="5">
        <v>4203</v>
      </c>
      <c r="B4163" s="7">
        <v>11</v>
      </c>
      <c r="C4163" s="5">
        <v>19</v>
      </c>
      <c r="D4163" s="5">
        <v>1975</v>
      </c>
      <c r="E4163" s="4">
        <v>27952</v>
      </c>
      <c r="F4163" t="s">
        <v>4109</v>
      </c>
      <c r="G4163" s="3">
        <v>4400000</v>
      </c>
      <c r="H4163" s="3">
        <v>108981275</v>
      </c>
      <c r="I4163" s="3">
        <v>108981275</v>
      </c>
    </row>
    <row r="4164" spans="1:9" x14ac:dyDescent="0.2">
      <c r="A4164" s="5">
        <v>4204</v>
      </c>
      <c r="B4164" s="7">
        <v>6</v>
      </c>
      <c r="C4164" s="5">
        <v>25</v>
      </c>
      <c r="D4164" s="5">
        <v>1976</v>
      </c>
      <c r="E4164" s="4">
        <v>28496</v>
      </c>
      <c r="F4164" t="s">
        <v>4110</v>
      </c>
      <c r="G4164" s="3">
        <v>4400000</v>
      </c>
      <c r="H4164" s="3">
        <v>36145695</v>
      </c>
      <c r="I4164" s="3">
        <v>36145695</v>
      </c>
    </row>
    <row r="4165" spans="1:9" x14ac:dyDescent="0.2">
      <c r="A4165" s="5">
        <v>4205</v>
      </c>
      <c r="B4165" s="7">
        <v>12</v>
      </c>
      <c r="C4165" s="5">
        <v>31</v>
      </c>
      <c r="D4165" s="5">
        <v>2016</v>
      </c>
      <c r="E4165" s="4">
        <v>43293</v>
      </c>
      <c r="F4165" t="s">
        <v>4111</v>
      </c>
      <c r="G4165" s="3">
        <v>4400000</v>
      </c>
      <c r="H4165">
        <v>0</v>
      </c>
      <c r="I4165" s="3">
        <v>9969237</v>
      </c>
    </row>
    <row r="4166" spans="1:9" x14ac:dyDescent="0.2">
      <c r="A4166" s="5">
        <v>4206</v>
      </c>
      <c r="B4166" s="7">
        <v>9</v>
      </c>
      <c r="C4166" s="5">
        <v>29</v>
      </c>
      <c r="D4166" s="5">
        <v>2015</v>
      </c>
      <c r="E4166" s="4">
        <v>42864</v>
      </c>
      <c r="F4166" t="s">
        <v>4112</v>
      </c>
      <c r="G4166" s="3">
        <v>4400000</v>
      </c>
      <c r="H4166">
        <v>0</v>
      </c>
      <c r="I4166">
        <v>0</v>
      </c>
    </row>
    <row r="4167" spans="1:9" x14ac:dyDescent="0.2">
      <c r="A4167" s="5">
        <v>4207</v>
      </c>
      <c r="B4167" s="7">
        <v>6</v>
      </c>
      <c r="C4167" s="5">
        <v>6</v>
      </c>
      <c r="D4167" s="5">
        <v>2014</v>
      </c>
      <c r="E4167" s="4">
        <v>41796</v>
      </c>
      <c r="F4167" t="s">
        <v>4113</v>
      </c>
      <c r="G4167" s="3">
        <v>4357373</v>
      </c>
      <c r="H4167">
        <v>0</v>
      </c>
      <c r="I4167" s="3">
        <v>1200000</v>
      </c>
    </row>
    <row r="4168" spans="1:9" x14ac:dyDescent="0.2">
      <c r="A4168" s="5">
        <v>4208</v>
      </c>
      <c r="B4168" s="7">
        <v>6</v>
      </c>
      <c r="C4168" s="5">
        <v>6</v>
      </c>
      <c r="D4168" s="5">
        <v>2003</v>
      </c>
      <c r="E4168" s="4">
        <v>37778</v>
      </c>
      <c r="F4168" t="s">
        <v>4114</v>
      </c>
      <c r="G4168" s="3">
        <v>4300000</v>
      </c>
      <c r="H4168" s="3">
        <v>20779666</v>
      </c>
      <c r="I4168" s="3">
        <v>39374600</v>
      </c>
    </row>
    <row r="4169" spans="1:9" x14ac:dyDescent="0.2">
      <c r="A4169" s="5">
        <v>4209</v>
      </c>
      <c r="B4169" s="7">
        <v>6</v>
      </c>
      <c r="C4169" s="5">
        <v>13</v>
      </c>
      <c r="D4169" s="5">
        <v>2001</v>
      </c>
      <c r="E4169" s="4">
        <v>37262</v>
      </c>
      <c r="F4169" t="s">
        <v>4115</v>
      </c>
      <c r="G4169" s="3">
        <v>4300000</v>
      </c>
      <c r="H4169" s="3">
        <v>6946056</v>
      </c>
      <c r="I4169" s="3">
        <v>10158355</v>
      </c>
    </row>
    <row r="4170" spans="1:9" x14ac:dyDescent="0.2">
      <c r="A4170" s="5">
        <v>4210</v>
      </c>
      <c r="B4170" s="7">
        <v>12</v>
      </c>
      <c r="C4170" s="5">
        <v>4</v>
      </c>
      <c r="D4170" s="5">
        <v>2009</v>
      </c>
      <c r="E4170" s="4">
        <v>39915</v>
      </c>
      <c r="F4170" t="s">
        <v>4116</v>
      </c>
      <c r="G4170" s="3">
        <v>4300000</v>
      </c>
      <c r="H4170" s="3">
        <v>199228</v>
      </c>
      <c r="I4170" s="3">
        <v>9791282</v>
      </c>
    </row>
    <row r="4171" spans="1:9" x14ac:dyDescent="0.2">
      <c r="A4171" s="5">
        <v>4211</v>
      </c>
      <c r="B4171" s="7">
        <v>7</v>
      </c>
      <c r="C4171" s="5">
        <v>11</v>
      </c>
      <c r="D4171" s="5">
        <v>2012</v>
      </c>
      <c r="E4171" s="4">
        <v>41220</v>
      </c>
      <c r="F4171" t="s">
        <v>4117</v>
      </c>
      <c r="G4171" s="3">
        <v>4300000</v>
      </c>
      <c r="H4171" s="3">
        <v>188870</v>
      </c>
      <c r="I4171" s="3">
        <v>10212403</v>
      </c>
    </row>
    <row r="4172" spans="1:9" x14ac:dyDescent="0.2">
      <c r="A4172" s="5">
        <v>4212</v>
      </c>
      <c r="B4172" s="7">
        <v>10</v>
      </c>
      <c r="C4172" s="5">
        <v>19</v>
      </c>
      <c r="D4172" s="5">
        <v>1990</v>
      </c>
      <c r="E4172" s="4">
        <v>33429</v>
      </c>
      <c r="F4172" t="s">
        <v>4118</v>
      </c>
      <c r="G4172" s="3">
        <v>4200000</v>
      </c>
      <c r="H4172" s="3">
        <v>5835247</v>
      </c>
      <c r="I4172" s="3">
        <v>5835247</v>
      </c>
    </row>
    <row r="4173" spans="1:9" x14ac:dyDescent="0.2">
      <c r="A4173" s="5">
        <v>4213</v>
      </c>
      <c r="B4173" s="7">
        <v>2</v>
      </c>
      <c r="C4173" s="5">
        <v>17</v>
      </c>
      <c r="D4173" s="5">
        <v>2006</v>
      </c>
      <c r="E4173" s="4">
        <v>39204</v>
      </c>
      <c r="F4173" t="s">
        <v>4119</v>
      </c>
      <c r="G4173" s="3">
        <v>4200000</v>
      </c>
      <c r="H4173" s="3">
        <v>1502188</v>
      </c>
      <c r="I4173" s="3">
        <v>33913542</v>
      </c>
    </row>
    <row r="4174" spans="1:9" x14ac:dyDescent="0.2">
      <c r="A4174" s="5">
        <v>4214</v>
      </c>
      <c r="B4174" s="7">
        <v>8</v>
      </c>
      <c r="C4174" s="5">
        <v>13</v>
      </c>
      <c r="D4174" s="5">
        <v>2010</v>
      </c>
      <c r="E4174" s="4">
        <v>40551</v>
      </c>
      <c r="F4174" t="s">
        <v>4120</v>
      </c>
      <c r="G4174" s="3">
        <v>4200000</v>
      </c>
      <c r="H4174" s="3">
        <v>1044039</v>
      </c>
      <c r="I4174" s="3">
        <v>8078683</v>
      </c>
    </row>
    <row r="4175" spans="1:9" x14ac:dyDescent="0.2">
      <c r="A4175" s="5">
        <v>4215</v>
      </c>
      <c r="B4175" s="7">
        <v>5</v>
      </c>
      <c r="C4175" s="5">
        <v>28</v>
      </c>
      <c r="D4175" s="5">
        <v>2010</v>
      </c>
      <c r="E4175" s="4">
        <v>41004</v>
      </c>
      <c r="F4175" t="s">
        <v>4121</v>
      </c>
      <c r="G4175" s="3">
        <v>4200000</v>
      </c>
      <c r="H4175" s="3">
        <v>101740</v>
      </c>
      <c r="I4175" s="3">
        <v>101740</v>
      </c>
    </row>
    <row r="4176" spans="1:9" x14ac:dyDescent="0.2">
      <c r="A4176" s="5">
        <v>4216</v>
      </c>
      <c r="B4176" s="7">
        <v>10</v>
      </c>
      <c r="C4176" s="5">
        <v>21</v>
      </c>
      <c r="D4176" s="5">
        <v>2011</v>
      </c>
      <c r="E4176" s="4">
        <v>41162</v>
      </c>
      <c r="F4176" t="s">
        <v>4122</v>
      </c>
      <c r="G4176" s="3">
        <v>4200000</v>
      </c>
      <c r="H4176">
        <v>0</v>
      </c>
      <c r="I4176" s="3">
        <v>313230</v>
      </c>
    </row>
    <row r="4177" spans="1:9" x14ac:dyDescent="0.2">
      <c r="A4177" s="5">
        <v>4217</v>
      </c>
      <c r="B4177" s="7">
        <v>5</v>
      </c>
      <c r="C4177" s="5">
        <v>23</v>
      </c>
      <c r="D4177" s="5">
        <v>2006</v>
      </c>
      <c r="E4177" s="4">
        <v>39391</v>
      </c>
      <c r="F4177" t="s">
        <v>4123</v>
      </c>
      <c r="G4177" s="3">
        <v>4200000</v>
      </c>
      <c r="H4177">
        <v>0</v>
      </c>
      <c r="I4177">
        <v>0</v>
      </c>
    </row>
    <row r="4178" spans="1:9" x14ac:dyDescent="0.2">
      <c r="A4178" s="5">
        <v>4218</v>
      </c>
      <c r="B4178" s="7">
        <v>3</v>
      </c>
      <c r="C4178" s="5">
        <v>6</v>
      </c>
      <c r="D4178" s="5">
        <v>1998</v>
      </c>
      <c r="E4178" s="4">
        <v>35949</v>
      </c>
      <c r="F4178" t="s">
        <v>4124</v>
      </c>
      <c r="G4178" s="3">
        <v>4030000</v>
      </c>
      <c r="H4178" s="3">
        <v>2542264</v>
      </c>
      <c r="I4178" s="3">
        <v>2542264</v>
      </c>
    </row>
    <row r="4179" spans="1:9" x14ac:dyDescent="0.2">
      <c r="A4179" s="5">
        <v>4219</v>
      </c>
      <c r="B4179" s="7">
        <v>3</v>
      </c>
      <c r="C4179" s="5">
        <v>19</v>
      </c>
      <c r="D4179" s="5">
        <v>1982</v>
      </c>
      <c r="E4179" s="4">
        <v>30500</v>
      </c>
      <c r="F4179" t="s">
        <v>4125</v>
      </c>
      <c r="G4179" s="3">
        <v>4000000</v>
      </c>
      <c r="H4179" s="3">
        <v>109492484</v>
      </c>
      <c r="I4179" s="3">
        <v>109492484</v>
      </c>
    </row>
    <row r="4180" spans="1:9" x14ac:dyDescent="0.2">
      <c r="A4180" s="5">
        <v>4220</v>
      </c>
      <c r="B4180" s="7">
        <v>2</v>
      </c>
      <c r="C4180" s="5">
        <v>5</v>
      </c>
      <c r="D4180" s="5">
        <v>1953</v>
      </c>
      <c r="E4180" s="4">
        <v>19481</v>
      </c>
      <c r="F4180" t="s">
        <v>354</v>
      </c>
      <c r="G4180" s="3">
        <v>4000000</v>
      </c>
      <c r="H4180" s="3">
        <v>87400000</v>
      </c>
      <c r="I4180" s="3">
        <v>87400000</v>
      </c>
    </row>
    <row r="4181" spans="1:9" x14ac:dyDescent="0.2">
      <c r="A4181" s="5">
        <v>4221</v>
      </c>
      <c r="B4181" s="7">
        <v>11</v>
      </c>
      <c r="C4181" s="5">
        <v>25</v>
      </c>
      <c r="D4181" s="5">
        <v>1992</v>
      </c>
      <c r="E4181" s="4">
        <v>34345</v>
      </c>
      <c r="F4181" t="s">
        <v>4126</v>
      </c>
      <c r="G4181" s="3">
        <v>4000000</v>
      </c>
      <c r="H4181" s="3">
        <v>62546695</v>
      </c>
      <c r="I4181" s="3">
        <v>62546695</v>
      </c>
    </row>
    <row r="4182" spans="1:9" x14ac:dyDescent="0.2">
      <c r="A4182" s="5">
        <v>4222</v>
      </c>
      <c r="B4182" s="7">
        <v>9</v>
      </c>
      <c r="C4182" s="5">
        <v>12</v>
      </c>
      <c r="D4182" s="5">
        <v>2003</v>
      </c>
      <c r="E4182" s="4">
        <v>37964</v>
      </c>
      <c r="F4182" t="s">
        <v>4127</v>
      </c>
      <c r="G4182" s="3">
        <v>4000000</v>
      </c>
      <c r="H4182" s="3">
        <v>44585453</v>
      </c>
      <c r="I4182" s="3">
        <v>117085297</v>
      </c>
    </row>
    <row r="4183" spans="1:9" x14ac:dyDescent="0.2">
      <c r="A4183" s="5">
        <v>4223</v>
      </c>
      <c r="B4183" s="7">
        <v>4</v>
      </c>
      <c r="C4183" s="5">
        <v>20</v>
      </c>
      <c r="D4183" s="5">
        <v>1977</v>
      </c>
      <c r="E4183" s="4">
        <v>28706</v>
      </c>
      <c r="F4183" t="s">
        <v>4128</v>
      </c>
      <c r="G4183" s="3">
        <v>4000000</v>
      </c>
      <c r="H4183" s="3">
        <v>38251425</v>
      </c>
      <c r="I4183" s="3">
        <v>38251425</v>
      </c>
    </row>
    <row r="4184" spans="1:9" x14ac:dyDescent="0.2">
      <c r="A4184" s="5">
        <v>4224</v>
      </c>
      <c r="B4184" s="7">
        <v>1</v>
      </c>
      <c r="C4184" s="5">
        <v>10</v>
      </c>
      <c r="D4184" s="5">
        <v>1952</v>
      </c>
      <c r="E4184" s="4">
        <v>19268</v>
      </c>
      <c r="F4184" t="s">
        <v>4129</v>
      </c>
      <c r="G4184" s="3">
        <v>4000000</v>
      </c>
      <c r="H4184" s="3">
        <v>36000000</v>
      </c>
      <c r="I4184" s="3">
        <v>36000000</v>
      </c>
    </row>
    <row r="4185" spans="1:9" x14ac:dyDescent="0.2">
      <c r="A4185" s="5">
        <v>4225</v>
      </c>
      <c r="B4185" s="7">
        <v>1</v>
      </c>
      <c r="C4185" s="5">
        <v>23</v>
      </c>
      <c r="D4185" s="5">
        <v>2015</v>
      </c>
      <c r="E4185" s="4">
        <v>42675</v>
      </c>
      <c r="F4185" t="s">
        <v>4130</v>
      </c>
      <c r="G4185" s="3">
        <v>4000000</v>
      </c>
      <c r="H4185" s="3">
        <v>35423380</v>
      </c>
      <c r="I4185" s="3">
        <v>52819253</v>
      </c>
    </row>
    <row r="4186" spans="1:9" x14ac:dyDescent="0.2">
      <c r="A4186" s="5">
        <v>4226</v>
      </c>
      <c r="B4186" s="7">
        <v>10</v>
      </c>
      <c r="C4186" s="5">
        <v>27</v>
      </c>
      <c r="D4186" s="5">
        <v>1995</v>
      </c>
      <c r="E4186" s="4">
        <v>35499</v>
      </c>
      <c r="F4186" t="s">
        <v>4131</v>
      </c>
      <c r="G4186" s="3">
        <v>4000000</v>
      </c>
      <c r="H4186" s="3">
        <v>31983777</v>
      </c>
      <c r="I4186" s="3">
        <v>49800000</v>
      </c>
    </row>
    <row r="4187" spans="1:9" x14ac:dyDescent="0.2">
      <c r="A4187" s="5">
        <v>4227</v>
      </c>
      <c r="B4187" s="7">
        <v>12</v>
      </c>
      <c r="C4187" s="5">
        <v>26</v>
      </c>
      <c r="D4187" s="5">
        <v>2001</v>
      </c>
      <c r="E4187" s="4">
        <v>37664</v>
      </c>
      <c r="F4187" t="s">
        <v>4132</v>
      </c>
      <c r="G4187" s="3">
        <v>4000000</v>
      </c>
      <c r="H4187" s="3">
        <v>31273922</v>
      </c>
      <c r="I4187" s="3">
        <v>43766463</v>
      </c>
    </row>
    <row r="4188" spans="1:9" x14ac:dyDescent="0.2">
      <c r="A4188" s="5">
        <v>4228</v>
      </c>
      <c r="B4188" s="7">
        <v>7</v>
      </c>
      <c r="C4188" s="5">
        <v>11</v>
      </c>
      <c r="D4188" s="5">
        <v>2014</v>
      </c>
      <c r="E4188" s="4">
        <v>41950</v>
      </c>
      <c r="F4188" t="s">
        <v>4133</v>
      </c>
      <c r="G4188" s="3">
        <v>4000000</v>
      </c>
      <c r="H4188" s="3">
        <v>25379975</v>
      </c>
      <c r="I4188" s="3">
        <v>57273049</v>
      </c>
    </row>
    <row r="4189" spans="1:9" x14ac:dyDescent="0.2">
      <c r="A4189" s="5">
        <v>4229</v>
      </c>
      <c r="B4189" s="7">
        <v>1</v>
      </c>
      <c r="C4189" s="5">
        <v>1</v>
      </c>
      <c r="D4189" s="5">
        <v>1960</v>
      </c>
      <c r="E4189" s="4">
        <v>21916</v>
      </c>
      <c r="F4189" t="s">
        <v>4134</v>
      </c>
      <c r="G4189" s="3">
        <v>4000000</v>
      </c>
      <c r="H4189" s="3">
        <v>21750000</v>
      </c>
      <c r="I4189" s="3">
        <v>21750000</v>
      </c>
    </row>
    <row r="4190" spans="1:9" x14ac:dyDescent="0.2">
      <c r="A4190" s="5">
        <v>4230</v>
      </c>
      <c r="B4190" s="7">
        <v>7</v>
      </c>
      <c r="C4190" s="5">
        <v>9</v>
      </c>
      <c r="D4190" s="5">
        <v>2010</v>
      </c>
      <c r="E4190" s="4">
        <v>40428</v>
      </c>
      <c r="F4190" t="s">
        <v>4135</v>
      </c>
      <c r="G4190" s="3">
        <v>4000000</v>
      </c>
      <c r="H4190" s="3">
        <v>20811365</v>
      </c>
      <c r="I4190" s="3">
        <v>36275469</v>
      </c>
    </row>
    <row r="4191" spans="1:9" x14ac:dyDescent="0.2">
      <c r="A4191" s="5">
        <v>4231</v>
      </c>
      <c r="B4191" s="7">
        <v>8</v>
      </c>
      <c r="C4191" s="5">
        <v>17</v>
      </c>
      <c r="D4191" s="5">
        <v>1979</v>
      </c>
      <c r="E4191" s="4">
        <v>29349</v>
      </c>
      <c r="F4191" t="s">
        <v>4136</v>
      </c>
      <c r="G4191" s="3">
        <v>4000000</v>
      </c>
      <c r="H4191" s="3">
        <v>20008693</v>
      </c>
      <c r="I4191" s="3">
        <v>20008693</v>
      </c>
    </row>
    <row r="4192" spans="1:9" x14ac:dyDescent="0.2">
      <c r="A4192" s="5">
        <v>4232</v>
      </c>
      <c r="B4192" s="7">
        <v>4</v>
      </c>
      <c r="C4192" s="5">
        <v>18</v>
      </c>
      <c r="D4192" s="5">
        <v>2014</v>
      </c>
      <c r="E4192" s="4">
        <v>42159</v>
      </c>
      <c r="F4192" t="s">
        <v>4137</v>
      </c>
      <c r="G4192" s="3">
        <v>4000000</v>
      </c>
      <c r="H4192" s="3">
        <v>17329487</v>
      </c>
      <c r="I4192" s="3">
        <v>21206861</v>
      </c>
    </row>
    <row r="4193" spans="1:9" x14ac:dyDescent="0.2">
      <c r="A4193" s="5">
        <v>4233</v>
      </c>
      <c r="B4193" s="7">
        <v>3</v>
      </c>
      <c r="C4193" s="5">
        <v>1</v>
      </c>
      <c r="D4193" s="5">
        <v>2013</v>
      </c>
      <c r="E4193" s="4">
        <v>41277</v>
      </c>
      <c r="F4193" t="s">
        <v>4138</v>
      </c>
      <c r="G4193" s="3">
        <v>4000000</v>
      </c>
      <c r="H4193" s="3">
        <v>15179303</v>
      </c>
      <c r="I4193" s="3">
        <v>25448707</v>
      </c>
    </row>
    <row r="4194" spans="1:9" x14ac:dyDescent="0.2">
      <c r="A4194" s="5">
        <v>4234</v>
      </c>
      <c r="B4194" s="7">
        <v>12</v>
      </c>
      <c r="C4194" s="5">
        <v>17</v>
      </c>
      <c r="D4194" s="5">
        <v>1974</v>
      </c>
      <c r="E4194" s="4">
        <v>27526</v>
      </c>
      <c r="F4194" t="s">
        <v>4139</v>
      </c>
      <c r="G4194" s="3">
        <v>4000000</v>
      </c>
      <c r="H4194" s="3">
        <v>15000000</v>
      </c>
      <c r="I4194" s="3">
        <v>15000000</v>
      </c>
    </row>
    <row r="4195" spans="1:9" x14ac:dyDescent="0.2">
      <c r="A4195" s="5">
        <v>4235</v>
      </c>
      <c r="B4195" s="7">
        <v>1</v>
      </c>
      <c r="C4195" s="5">
        <v>1</v>
      </c>
      <c r="D4195" s="5">
        <v>1956</v>
      </c>
      <c r="E4195" s="4">
        <v>20455</v>
      </c>
      <c r="F4195" t="s">
        <v>4140</v>
      </c>
      <c r="G4195" s="3">
        <v>4000000</v>
      </c>
      <c r="H4195" s="3">
        <v>14400000</v>
      </c>
      <c r="I4195" s="3">
        <v>14400000</v>
      </c>
    </row>
    <row r="4196" spans="1:9" x14ac:dyDescent="0.2">
      <c r="A4196" s="5">
        <v>4236</v>
      </c>
      <c r="B4196" s="7">
        <v>8</v>
      </c>
      <c r="C4196" s="5">
        <v>16</v>
      </c>
      <c r="D4196" s="5">
        <v>1985</v>
      </c>
      <c r="E4196" s="4">
        <v>31510</v>
      </c>
      <c r="F4196" t="s">
        <v>4141</v>
      </c>
      <c r="G4196" s="3">
        <v>4000000</v>
      </c>
      <c r="H4196" s="3">
        <v>14237880</v>
      </c>
      <c r="I4196" s="3">
        <v>14237880</v>
      </c>
    </row>
    <row r="4197" spans="1:9" x14ac:dyDescent="0.2">
      <c r="A4197" s="5">
        <v>4237</v>
      </c>
      <c r="B4197" s="7">
        <v>11</v>
      </c>
      <c r="C4197" s="5">
        <v>4</v>
      </c>
      <c r="D4197" s="5">
        <v>1988</v>
      </c>
      <c r="E4197" s="4">
        <v>32244</v>
      </c>
      <c r="F4197" t="s">
        <v>4142</v>
      </c>
      <c r="G4197" s="3">
        <v>4000000</v>
      </c>
      <c r="H4197" s="3">
        <v>13000000</v>
      </c>
      <c r="I4197" s="3">
        <v>13000000</v>
      </c>
    </row>
    <row r="4198" spans="1:9" x14ac:dyDescent="0.2">
      <c r="A4198" s="5">
        <v>4238</v>
      </c>
      <c r="B4198" s="7">
        <v>8</v>
      </c>
      <c r="C4198" s="5">
        <v>4</v>
      </c>
      <c r="D4198" s="5">
        <v>2000</v>
      </c>
      <c r="E4198" s="4">
        <v>36624</v>
      </c>
      <c r="F4198" t="s">
        <v>4143</v>
      </c>
      <c r="G4198" s="3">
        <v>4000000</v>
      </c>
      <c r="H4198" s="3">
        <v>12178602</v>
      </c>
      <c r="I4198" s="3">
        <v>27786849</v>
      </c>
    </row>
    <row r="4199" spans="1:9" x14ac:dyDescent="0.2">
      <c r="A4199" s="5">
        <v>4239</v>
      </c>
      <c r="B4199" s="7">
        <v>8</v>
      </c>
      <c r="C4199" s="5">
        <v>8</v>
      </c>
      <c r="D4199" s="5">
        <v>1963</v>
      </c>
      <c r="E4199" s="4">
        <v>23231</v>
      </c>
      <c r="F4199" t="s">
        <v>4144</v>
      </c>
      <c r="G4199" s="3">
        <v>4000000</v>
      </c>
      <c r="H4199" s="3">
        <v>11744471</v>
      </c>
      <c r="I4199" s="3">
        <v>11744471</v>
      </c>
    </row>
    <row r="4200" spans="1:9" x14ac:dyDescent="0.2">
      <c r="A4200" s="5">
        <v>4240</v>
      </c>
      <c r="B4200" s="7">
        <v>2</v>
      </c>
      <c r="C4200" s="5">
        <v>6</v>
      </c>
      <c r="D4200" s="5">
        <v>2004</v>
      </c>
      <c r="E4200" s="4">
        <v>38140</v>
      </c>
      <c r="F4200" t="s">
        <v>4145</v>
      </c>
      <c r="G4200" s="3">
        <v>4000000</v>
      </c>
      <c r="H4200" s="3">
        <v>10941801</v>
      </c>
      <c r="I4200" s="3">
        <v>10941801</v>
      </c>
    </row>
    <row r="4201" spans="1:9" x14ac:dyDescent="0.2">
      <c r="A4201" s="5">
        <v>4241</v>
      </c>
      <c r="B4201" s="7">
        <v>5</v>
      </c>
      <c r="C4201" s="5">
        <v>13</v>
      </c>
      <c r="D4201" s="5">
        <v>2016</v>
      </c>
      <c r="E4201" s="4">
        <v>42740</v>
      </c>
      <c r="F4201" t="s">
        <v>4146</v>
      </c>
      <c r="G4201" s="3">
        <v>4000000</v>
      </c>
      <c r="H4201" s="3">
        <v>10753574</v>
      </c>
      <c r="I4201" s="3">
        <v>10898293</v>
      </c>
    </row>
    <row r="4202" spans="1:9" x14ac:dyDescent="0.2">
      <c r="A4202" s="5">
        <v>4243</v>
      </c>
      <c r="B4202" s="7">
        <v>7</v>
      </c>
      <c r="C4202" s="5">
        <v>28</v>
      </c>
      <c r="D4202" s="5">
        <v>2006</v>
      </c>
      <c r="E4202" s="4">
        <v>39545</v>
      </c>
      <c r="F4202" t="s">
        <v>4147</v>
      </c>
      <c r="G4202" s="3">
        <v>4000000</v>
      </c>
      <c r="H4202" s="3">
        <v>10525717</v>
      </c>
      <c r="I4202" s="3">
        <v>40103262</v>
      </c>
    </row>
    <row r="4203" spans="1:9" x14ac:dyDescent="0.2">
      <c r="A4203" s="5">
        <v>4244</v>
      </c>
      <c r="B4203" s="7">
        <v>11</v>
      </c>
      <c r="C4203" s="5">
        <v>14</v>
      </c>
      <c r="D4203" s="5">
        <v>2001</v>
      </c>
      <c r="E4203" s="4">
        <v>37298</v>
      </c>
      <c r="F4203" t="s">
        <v>4148</v>
      </c>
      <c r="G4203" s="3">
        <v>4000000</v>
      </c>
      <c r="H4203" s="3">
        <v>10097096</v>
      </c>
      <c r="I4203" s="3">
        <v>10097096</v>
      </c>
    </row>
    <row r="4204" spans="1:9" x14ac:dyDescent="0.2">
      <c r="A4204" s="5">
        <v>4245</v>
      </c>
      <c r="B4204" s="7">
        <v>3</v>
      </c>
      <c r="C4204" s="5">
        <v>1</v>
      </c>
      <c r="D4204" s="5">
        <v>2000</v>
      </c>
      <c r="E4204" s="4">
        <v>36528</v>
      </c>
      <c r="F4204" t="s">
        <v>4149</v>
      </c>
      <c r="G4204" s="3">
        <v>4000000</v>
      </c>
      <c r="H4204" s="3">
        <v>9821335</v>
      </c>
      <c r="I4204" s="3">
        <v>9821335</v>
      </c>
    </row>
    <row r="4205" spans="1:9" x14ac:dyDescent="0.2">
      <c r="A4205" s="5">
        <v>4246</v>
      </c>
      <c r="B4205" s="7">
        <v>4</v>
      </c>
      <c r="C4205" s="5">
        <v>11</v>
      </c>
      <c r="D4205" s="5">
        <v>2008</v>
      </c>
      <c r="E4205" s="4">
        <v>39756</v>
      </c>
      <c r="F4205" t="s">
        <v>4150</v>
      </c>
      <c r="G4205" s="3">
        <v>4000000</v>
      </c>
      <c r="H4205" s="3">
        <v>9427026</v>
      </c>
      <c r="I4205" s="3">
        <v>19174817</v>
      </c>
    </row>
    <row r="4206" spans="1:9" x14ac:dyDescent="0.2">
      <c r="A4206" s="5">
        <v>4247</v>
      </c>
      <c r="B4206" s="7">
        <v>11</v>
      </c>
      <c r="C4206" s="5">
        <v>26</v>
      </c>
      <c r="D4206" s="5">
        <v>2003</v>
      </c>
      <c r="E4206" s="4">
        <v>38394</v>
      </c>
      <c r="F4206" t="s">
        <v>4151</v>
      </c>
      <c r="G4206" s="3">
        <v>4000000</v>
      </c>
      <c r="H4206" s="3">
        <v>8291572</v>
      </c>
      <c r="I4206" s="3">
        <v>11131455</v>
      </c>
    </row>
    <row r="4207" spans="1:9" x14ac:dyDescent="0.2">
      <c r="A4207" s="5">
        <v>4248</v>
      </c>
      <c r="B4207" s="7">
        <v>1</v>
      </c>
      <c r="C4207" s="5">
        <v>1</v>
      </c>
      <c r="D4207" s="5">
        <v>1961</v>
      </c>
      <c r="E4207" s="4">
        <v>22282</v>
      </c>
      <c r="F4207" t="s">
        <v>4152</v>
      </c>
      <c r="G4207" s="3">
        <v>4000000</v>
      </c>
      <c r="H4207" s="3">
        <v>8200000</v>
      </c>
      <c r="I4207" s="3">
        <v>8200000</v>
      </c>
    </row>
    <row r="4208" spans="1:9" x14ac:dyDescent="0.2">
      <c r="A4208" s="5">
        <v>4249</v>
      </c>
      <c r="B4208" s="7">
        <v>8</v>
      </c>
      <c r="C4208" s="5">
        <v>4</v>
      </c>
      <c r="D4208" s="5">
        <v>2006</v>
      </c>
      <c r="E4208" s="4">
        <v>38815</v>
      </c>
      <c r="F4208" t="s">
        <v>4153</v>
      </c>
      <c r="G4208" s="3">
        <v>4000000</v>
      </c>
      <c r="H4208" s="3">
        <v>7836393</v>
      </c>
      <c r="I4208" s="3">
        <v>10770993</v>
      </c>
    </row>
    <row r="4209" spans="1:9" x14ac:dyDescent="0.2">
      <c r="A4209" s="5">
        <v>4250</v>
      </c>
      <c r="B4209" s="7">
        <v>2</v>
      </c>
      <c r="C4209" s="5">
        <v>3</v>
      </c>
      <c r="D4209" s="5">
        <v>1995</v>
      </c>
      <c r="E4209" s="4">
        <v>34760</v>
      </c>
      <c r="F4209" t="s">
        <v>4154</v>
      </c>
      <c r="G4209" s="3">
        <v>4000000</v>
      </c>
      <c r="H4209" s="3">
        <v>7555256</v>
      </c>
      <c r="I4209" s="3">
        <v>7555256</v>
      </c>
    </row>
    <row r="4210" spans="1:9" x14ac:dyDescent="0.2">
      <c r="A4210" s="5">
        <v>4251</v>
      </c>
      <c r="B4210" s="7">
        <v>12</v>
      </c>
      <c r="C4210" s="5">
        <v>28</v>
      </c>
      <c r="D4210" s="5">
        <v>2007</v>
      </c>
      <c r="E4210" s="4">
        <v>39915</v>
      </c>
      <c r="F4210" t="s">
        <v>4155</v>
      </c>
      <c r="G4210" s="3">
        <v>4000000</v>
      </c>
      <c r="H4210" s="3">
        <v>7159147</v>
      </c>
      <c r="I4210" s="3">
        <v>79250193</v>
      </c>
    </row>
    <row r="4211" spans="1:9" x14ac:dyDescent="0.2">
      <c r="A4211" s="5">
        <v>4252</v>
      </c>
      <c r="B4211" s="7">
        <v>5</v>
      </c>
      <c r="C4211" s="5">
        <v>25</v>
      </c>
      <c r="D4211" s="5">
        <v>2007</v>
      </c>
      <c r="E4211" s="4">
        <v>39818</v>
      </c>
      <c r="F4211" t="s">
        <v>4156</v>
      </c>
      <c r="G4211" s="3">
        <v>4000000</v>
      </c>
      <c r="H4211" s="3">
        <v>7006708</v>
      </c>
      <c r="I4211" s="3">
        <v>8302995</v>
      </c>
    </row>
    <row r="4212" spans="1:9" x14ac:dyDescent="0.2">
      <c r="A4212" s="5">
        <v>4253</v>
      </c>
      <c r="B4212" s="7">
        <v>10</v>
      </c>
      <c r="C4212" s="5">
        <v>11</v>
      </c>
      <c r="D4212" s="5">
        <v>2002</v>
      </c>
      <c r="E4212" s="4">
        <v>37570</v>
      </c>
      <c r="F4212" t="s">
        <v>4157</v>
      </c>
      <c r="G4212" s="3">
        <v>4000000</v>
      </c>
      <c r="H4212" s="3">
        <v>6525762</v>
      </c>
      <c r="I4212" s="3">
        <v>11799060</v>
      </c>
    </row>
    <row r="4213" spans="1:9" x14ac:dyDescent="0.2">
      <c r="A4213" s="5">
        <v>4254</v>
      </c>
      <c r="B4213" s="7">
        <v>12</v>
      </c>
      <c r="C4213" s="5">
        <v>19</v>
      </c>
      <c r="D4213" s="5">
        <v>1969</v>
      </c>
      <c r="E4213" s="4">
        <v>25761</v>
      </c>
      <c r="F4213" t="s">
        <v>4158</v>
      </c>
      <c r="G4213" s="3">
        <v>4000000</v>
      </c>
      <c r="H4213" s="3">
        <v>6000000</v>
      </c>
      <c r="I4213" s="3">
        <v>6000000</v>
      </c>
    </row>
    <row r="4214" spans="1:9" x14ac:dyDescent="0.2">
      <c r="A4214" s="5">
        <v>4255</v>
      </c>
      <c r="B4214" s="7">
        <v>11</v>
      </c>
      <c r="C4214" s="5">
        <v>17</v>
      </c>
      <c r="D4214" s="5">
        <v>2006</v>
      </c>
      <c r="E4214" s="4">
        <v>39213</v>
      </c>
      <c r="F4214" t="s">
        <v>4159</v>
      </c>
      <c r="G4214" s="3">
        <v>4000000</v>
      </c>
      <c r="H4214" s="3">
        <v>4630045</v>
      </c>
      <c r="I4214" s="3">
        <v>4630045</v>
      </c>
    </row>
    <row r="4215" spans="1:9" x14ac:dyDescent="0.2">
      <c r="A4215" s="5">
        <v>4256</v>
      </c>
      <c r="B4215" s="7">
        <v>12</v>
      </c>
      <c r="C4215" s="5">
        <v>25</v>
      </c>
      <c r="D4215" s="5">
        <v>1995</v>
      </c>
      <c r="E4215" s="4">
        <v>35442</v>
      </c>
      <c r="F4215" t="s">
        <v>4160</v>
      </c>
      <c r="G4215" s="3">
        <v>4000000</v>
      </c>
      <c r="H4215" s="3">
        <v>4301000</v>
      </c>
      <c r="I4215" s="3">
        <v>4301000</v>
      </c>
    </row>
    <row r="4216" spans="1:9" x14ac:dyDescent="0.2">
      <c r="A4216" s="5">
        <v>4257</v>
      </c>
      <c r="B4216" s="7">
        <v>9</v>
      </c>
      <c r="C4216" s="5">
        <v>20</v>
      </c>
      <c r="D4216" s="5">
        <v>2002</v>
      </c>
      <c r="E4216" s="4">
        <v>37842</v>
      </c>
      <c r="F4216" t="s">
        <v>4161</v>
      </c>
      <c r="G4216" s="3">
        <v>4000000</v>
      </c>
      <c r="H4216" s="3">
        <v>4046737</v>
      </c>
      <c r="I4216" s="3">
        <v>9413956</v>
      </c>
    </row>
    <row r="4217" spans="1:9" x14ac:dyDescent="0.2">
      <c r="A4217" s="5">
        <v>4258</v>
      </c>
      <c r="B4217" s="7">
        <v>4</v>
      </c>
      <c r="C4217" s="5">
        <v>25</v>
      </c>
      <c r="D4217" s="5">
        <v>2003</v>
      </c>
      <c r="E4217" s="4">
        <v>38356</v>
      </c>
      <c r="F4217" t="s">
        <v>4162</v>
      </c>
      <c r="G4217" s="3">
        <v>4000000</v>
      </c>
      <c r="H4217" s="3">
        <v>3816594</v>
      </c>
      <c r="I4217" s="3">
        <v>3816594</v>
      </c>
    </row>
    <row r="4218" spans="1:9" x14ac:dyDescent="0.2">
      <c r="A4218" s="5">
        <v>4259</v>
      </c>
      <c r="B4218" s="7">
        <v>12</v>
      </c>
      <c r="C4218" s="5">
        <v>1</v>
      </c>
      <c r="D4218" s="5">
        <v>1988</v>
      </c>
      <c r="E4218" s="4">
        <v>32154</v>
      </c>
      <c r="F4218" t="s">
        <v>4163</v>
      </c>
      <c r="G4218" s="3">
        <v>4000000</v>
      </c>
      <c r="H4218" s="3">
        <v>3468572</v>
      </c>
      <c r="I4218" s="3">
        <v>3468572</v>
      </c>
    </row>
    <row r="4219" spans="1:9" x14ac:dyDescent="0.2">
      <c r="A4219" s="5">
        <v>4260</v>
      </c>
      <c r="B4219" s="7">
        <v>1</v>
      </c>
      <c r="C4219" s="5">
        <v>31</v>
      </c>
      <c r="D4219" s="5">
        <v>1997</v>
      </c>
      <c r="E4219" s="4">
        <v>36342</v>
      </c>
      <c r="F4219" t="s">
        <v>4164</v>
      </c>
      <c r="G4219" s="3">
        <v>4000000</v>
      </c>
      <c r="H4219" s="3">
        <v>2922988</v>
      </c>
      <c r="I4219" s="3">
        <v>2922988</v>
      </c>
    </row>
    <row r="4220" spans="1:9" x14ac:dyDescent="0.2">
      <c r="A4220" s="5">
        <v>4261</v>
      </c>
      <c r="B4220" s="7">
        <v>9</v>
      </c>
      <c r="C4220" s="5">
        <v>10</v>
      </c>
      <c r="D4220" s="5">
        <v>1999</v>
      </c>
      <c r="E4220" s="4">
        <v>36442</v>
      </c>
      <c r="F4220" t="s">
        <v>4165</v>
      </c>
      <c r="G4220" s="3">
        <v>4000000</v>
      </c>
      <c r="H4220" s="3">
        <v>2793776</v>
      </c>
      <c r="I4220" s="3">
        <v>2793776</v>
      </c>
    </row>
    <row r="4221" spans="1:9" x14ac:dyDescent="0.2">
      <c r="A4221" s="5">
        <v>4262</v>
      </c>
      <c r="B4221" s="7">
        <v>8</v>
      </c>
      <c r="C4221" s="5">
        <v>24</v>
      </c>
      <c r="D4221" s="5">
        <v>2012</v>
      </c>
      <c r="E4221" s="4">
        <v>41616</v>
      </c>
      <c r="F4221" t="s">
        <v>4166</v>
      </c>
      <c r="G4221" s="3">
        <v>4000000</v>
      </c>
      <c r="H4221" s="3">
        <v>2672413</v>
      </c>
      <c r="I4221" s="3">
        <v>5966671</v>
      </c>
    </row>
    <row r="4222" spans="1:9" x14ac:dyDescent="0.2">
      <c r="A4222" s="5">
        <v>4263</v>
      </c>
      <c r="B4222" s="7">
        <v>6</v>
      </c>
      <c r="C4222" s="5">
        <v>22</v>
      </c>
      <c r="D4222" s="5">
        <v>2007</v>
      </c>
      <c r="E4222" s="4">
        <v>39727</v>
      </c>
      <c r="F4222" t="s">
        <v>4167</v>
      </c>
      <c r="G4222" s="3">
        <v>4000000</v>
      </c>
      <c r="H4222" s="3">
        <v>2426851</v>
      </c>
      <c r="I4222" s="3">
        <v>3858964</v>
      </c>
    </row>
    <row r="4223" spans="1:9" x14ac:dyDescent="0.2">
      <c r="A4223" s="5">
        <v>4264</v>
      </c>
      <c r="B4223" s="7">
        <v>6</v>
      </c>
      <c r="C4223" s="5">
        <v>17</v>
      </c>
      <c r="D4223" s="5">
        <v>2011</v>
      </c>
      <c r="E4223" s="4">
        <v>41035</v>
      </c>
      <c r="F4223" t="s">
        <v>4168</v>
      </c>
      <c r="G4223" s="3">
        <v>4000000</v>
      </c>
      <c r="H4223" s="3">
        <v>1430241</v>
      </c>
      <c r="I4223" s="3">
        <v>1989035</v>
      </c>
    </row>
    <row r="4224" spans="1:9" x14ac:dyDescent="0.2">
      <c r="A4224" s="5">
        <v>4265</v>
      </c>
      <c r="B4224" s="7">
        <v>9</v>
      </c>
      <c r="C4224" s="5">
        <v>16</v>
      </c>
      <c r="D4224" s="5">
        <v>2005</v>
      </c>
      <c r="E4224" s="4">
        <v>38816</v>
      </c>
      <c r="F4224" t="s">
        <v>4169</v>
      </c>
      <c r="G4224" s="3">
        <v>4000000</v>
      </c>
      <c r="H4224" s="3">
        <v>1328679</v>
      </c>
      <c r="I4224" s="3">
        <v>1919197</v>
      </c>
    </row>
    <row r="4225" spans="1:9" x14ac:dyDescent="0.2">
      <c r="A4225" s="5">
        <v>4266</v>
      </c>
      <c r="B4225" s="7">
        <v>9</v>
      </c>
      <c r="C4225" s="5">
        <v>23</v>
      </c>
      <c r="D4225" s="5">
        <v>2011</v>
      </c>
      <c r="E4225" s="4">
        <v>41222</v>
      </c>
      <c r="F4225" t="s">
        <v>4170</v>
      </c>
      <c r="G4225" s="3">
        <v>4000000</v>
      </c>
      <c r="H4225" s="3">
        <v>1065429</v>
      </c>
      <c r="I4225" s="3">
        <v>1983596</v>
      </c>
    </row>
    <row r="4226" spans="1:9" x14ac:dyDescent="0.2">
      <c r="A4226" s="5">
        <v>4267</v>
      </c>
      <c r="B4226" s="7">
        <v>9</v>
      </c>
      <c r="C4226" s="5">
        <v>30</v>
      </c>
      <c r="D4226" s="5">
        <v>2005</v>
      </c>
      <c r="E4226" s="4">
        <v>39242</v>
      </c>
      <c r="F4226" t="s">
        <v>4171</v>
      </c>
      <c r="G4226" s="3">
        <v>4000000</v>
      </c>
      <c r="H4226" s="3">
        <v>864959</v>
      </c>
      <c r="I4226" s="3">
        <v>973613</v>
      </c>
    </row>
    <row r="4227" spans="1:9" x14ac:dyDescent="0.2">
      <c r="A4227" s="5">
        <v>4268</v>
      </c>
      <c r="B4227" s="7">
        <v>3</v>
      </c>
      <c r="C4227" s="5">
        <v>31</v>
      </c>
      <c r="D4227" s="5">
        <v>1987</v>
      </c>
      <c r="E4227" s="4">
        <v>32692</v>
      </c>
      <c r="F4227" t="s">
        <v>4172</v>
      </c>
      <c r="G4227" s="3">
        <v>4000000</v>
      </c>
      <c r="H4227" s="3">
        <v>800000</v>
      </c>
      <c r="I4227" s="3">
        <v>800000</v>
      </c>
    </row>
    <row r="4228" spans="1:9" x14ac:dyDescent="0.2">
      <c r="A4228" s="5">
        <v>4269</v>
      </c>
      <c r="B4228" s="7">
        <v>10</v>
      </c>
      <c r="C4228" s="5">
        <v>17</v>
      </c>
      <c r="D4228" s="5">
        <v>2012</v>
      </c>
      <c r="E4228" s="4">
        <v>41404</v>
      </c>
      <c r="F4228" t="s">
        <v>4173</v>
      </c>
      <c r="G4228" s="3">
        <v>4000000</v>
      </c>
      <c r="H4228" s="3">
        <v>641054</v>
      </c>
      <c r="I4228" s="3">
        <v>4230426</v>
      </c>
    </row>
    <row r="4229" spans="1:9" x14ac:dyDescent="0.2">
      <c r="A4229" s="5">
        <v>4270</v>
      </c>
      <c r="B4229" s="7">
        <v>2</v>
      </c>
      <c r="C4229" s="5">
        <v>28</v>
      </c>
      <c r="D4229" s="5">
        <v>2003</v>
      </c>
      <c r="E4229" s="4">
        <v>38444</v>
      </c>
      <c r="F4229" t="s">
        <v>4174</v>
      </c>
      <c r="G4229" s="3">
        <v>4000000</v>
      </c>
      <c r="H4229" s="3">
        <v>563711</v>
      </c>
      <c r="I4229" s="3">
        <v>563711</v>
      </c>
    </row>
    <row r="4230" spans="1:9" x14ac:dyDescent="0.2">
      <c r="A4230" s="5">
        <v>4271</v>
      </c>
      <c r="B4230" s="7">
        <v>5</v>
      </c>
      <c r="C4230" s="5">
        <v>28</v>
      </c>
      <c r="D4230" s="5">
        <v>1999</v>
      </c>
      <c r="E4230" s="4">
        <v>36986</v>
      </c>
      <c r="F4230" t="s">
        <v>4175</v>
      </c>
      <c r="G4230" s="3">
        <v>4000000</v>
      </c>
      <c r="H4230" s="3">
        <v>399793</v>
      </c>
      <c r="I4230" s="3">
        <v>399793</v>
      </c>
    </row>
    <row r="4231" spans="1:9" x14ac:dyDescent="0.2">
      <c r="A4231" s="5">
        <v>4272</v>
      </c>
      <c r="B4231" s="7">
        <v>3</v>
      </c>
      <c r="C4231" s="5">
        <v>7</v>
      </c>
      <c r="D4231" s="5">
        <v>2014</v>
      </c>
      <c r="E4231" s="4">
        <v>41823</v>
      </c>
      <c r="F4231" t="s">
        <v>4176</v>
      </c>
      <c r="G4231" s="3">
        <v>4000000</v>
      </c>
      <c r="H4231" s="3">
        <v>385069</v>
      </c>
      <c r="I4231" s="3">
        <v>1158877</v>
      </c>
    </row>
    <row r="4232" spans="1:9" x14ac:dyDescent="0.2">
      <c r="A4232" s="5">
        <v>4273</v>
      </c>
      <c r="B4232" s="7">
        <v>4</v>
      </c>
      <c r="C4232" s="5">
        <v>11</v>
      </c>
      <c r="D4232" s="5">
        <v>2014</v>
      </c>
      <c r="E4232" s="4">
        <v>41947</v>
      </c>
      <c r="F4232" t="s">
        <v>4177</v>
      </c>
      <c r="G4232" s="3">
        <v>4000000</v>
      </c>
      <c r="H4232" s="3">
        <v>373375</v>
      </c>
      <c r="I4232" s="3">
        <v>373375</v>
      </c>
    </row>
    <row r="4233" spans="1:9" x14ac:dyDescent="0.2">
      <c r="A4233" s="5">
        <v>4274</v>
      </c>
      <c r="B4233" s="7">
        <v>3</v>
      </c>
      <c r="C4233" s="5">
        <v>4</v>
      </c>
      <c r="D4233" s="5">
        <v>1988</v>
      </c>
      <c r="E4233" s="4">
        <v>32236</v>
      </c>
      <c r="F4233" t="s">
        <v>4178</v>
      </c>
      <c r="G4233" s="3">
        <v>4000000</v>
      </c>
      <c r="H4233" s="3">
        <v>354704</v>
      </c>
      <c r="I4233" s="3">
        <v>354704</v>
      </c>
    </row>
    <row r="4234" spans="1:9" x14ac:dyDescent="0.2">
      <c r="A4234" s="5">
        <v>4275</v>
      </c>
      <c r="B4234" s="7">
        <v>5</v>
      </c>
      <c r="C4234" s="5">
        <v>1</v>
      </c>
      <c r="D4234" s="5">
        <v>1998</v>
      </c>
      <c r="E4234" s="4">
        <v>35800</v>
      </c>
      <c r="F4234" t="s">
        <v>4179</v>
      </c>
      <c r="G4234" s="3">
        <v>4000000</v>
      </c>
      <c r="H4234" s="3">
        <v>302204</v>
      </c>
      <c r="I4234" s="3">
        <v>302204</v>
      </c>
    </row>
    <row r="4235" spans="1:9" x14ac:dyDescent="0.2">
      <c r="A4235" s="5">
        <v>4276</v>
      </c>
      <c r="B4235" s="7">
        <v>5</v>
      </c>
      <c r="C4235" s="5">
        <v>8</v>
      </c>
      <c r="D4235" s="5">
        <v>2009</v>
      </c>
      <c r="E4235" s="4">
        <v>40030</v>
      </c>
      <c r="F4235" t="s">
        <v>4180</v>
      </c>
      <c r="G4235" s="3">
        <v>4000000</v>
      </c>
      <c r="H4235" s="3">
        <v>294244</v>
      </c>
      <c r="I4235" s="3">
        <v>384244</v>
      </c>
    </row>
    <row r="4236" spans="1:9" x14ac:dyDescent="0.2">
      <c r="A4236" s="5">
        <v>4277</v>
      </c>
      <c r="B4236" s="7">
        <v>8</v>
      </c>
      <c r="C4236" s="5">
        <v>4</v>
      </c>
      <c r="D4236" s="5">
        <v>2000</v>
      </c>
      <c r="E4236" s="4">
        <v>36624</v>
      </c>
      <c r="F4236" t="s">
        <v>4181</v>
      </c>
      <c r="G4236" s="3">
        <v>4000000</v>
      </c>
      <c r="H4236" s="3">
        <v>267972</v>
      </c>
      <c r="I4236" s="3">
        <v>267972</v>
      </c>
    </row>
    <row r="4237" spans="1:9" x14ac:dyDescent="0.2">
      <c r="A4237" s="5">
        <v>4278</v>
      </c>
      <c r="B4237" s="7">
        <v>1</v>
      </c>
      <c r="C4237" s="5">
        <v>28</v>
      </c>
      <c r="D4237" s="5">
        <v>2000</v>
      </c>
      <c r="E4237" s="4">
        <v>37347</v>
      </c>
      <c r="F4237" t="s">
        <v>4182</v>
      </c>
      <c r="G4237" s="3">
        <v>4000000</v>
      </c>
      <c r="H4237" s="3">
        <v>185577</v>
      </c>
      <c r="I4237" s="3">
        <v>185577</v>
      </c>
    </row>
    <row r="4238" spans="1:9" x14ac:dyDescent="0.2">
      <c r="A4238" s="5">
        <v>4279</v>
      </c>
      <c r="B4238" s="7">
        <v>8</v>
      </c>
      <c r="C4238" s="5">
        <v>25</v>
      </c>
      <c r="D4238" s="5">
        <v>2017</v>
      </c>
      <c r="E4238" s="4">
        <v>43473</v>
      </c>
      <c r="F4238" t="s">
        <v>4183</v>
      </c>
      <c r="G4238" s="3">
        <v>4000000</v>
      </c>
      <c r="H4238" s="3">
        <v>160483</v>
      </c>
      <c r="I4238" s="3">
        <v>208003</v>
      </c>
    </row>
    <row r="4239" spans="1:9" x14ac:dyDescent="0.2">
      <c r="A4239" s="5">
        <v>4280</v>
      </c>
      <c r="B4239" s="7">
        <v>4</v>
      </c>
      <c r="C4239" s="5">
        <v>10</v>
      </c>
      <c r="D4239" s="5">
        <v>2015</v>
      </c>
      <c r="E4239" s="4">
        <v>42281</v>
      </c>
      <c r="F4239" t="s">
        <v>4184</v>
      </c>
      <c r="G4239" s="3">
        <v>4000000</v>
      </c>
      <c r="H4239" s="3">
        <v>155271</v>
      </c>
      <c r="I4239" s="3">
        <v>324218</v>
      </c>
    </row>
    <row r="4240" spans="1:9" x14ac:dyDescent="0.2">
      <c r="A4240" s="5">
        <v>4281</v>
      </c>
      <c r="B4240" s="7">
        <v>1</v>
      </c>
      <c r="C4240" s="5">
        <v>30</v>
      </c>
      <c r="D4240" s="5">
        <v>2015</v>
      </c>
      <c r="E4240" s="4">
        <v>42887</v>
      </c>
      <c r="F4240" t="s">
        <v>4185</v>
      </c>
      <c r="G4240" s="3">
        <v>4000000</v>
      </c>
      <c r="H4240" s="3">
        <v>154356</v>
      </c>
      <c r="I4240" s="3">
        <v>4854356</v>
      </c>
    </row>
    <row r="4241" spans="1:9" x14ac:dyDescent="0.2">
      <c r="A4241" s="5">
        <v>4282</v>
      </c>
      <c r="B4241" s="7">
        <v>7</v>
      </c>
      <c r="C4241" s="5">
        <v>25</v>
      </c>
      <c r="D4241" s="5">
        <v>2003</v>
      </c>
      <c r="E4241" s="4">
        <v>38359</v>
      </c>
      <c r="F4241" t="s">
        <v>4186</v>
      </c>
      <c r="G4241" s="3">
        <v>4000000</v>
      </c>
      <c r="H4241" s="3">
        <v>146402</v>
      </c>
      <c r="I4241" s="3">
        <v>146402</v>
      </c>
    </row>
    <row r="4242" spans="1:9" x14ac:dyDescent="0.2">
      <c r="A4242" s="5">
        <v>4283</v>
      </c>
      <c r="B4242" s="7">
        <v>6</v>
      </c>
      <c r="C4242" s="5">
        <v>19</v>
      </c>
      <c r="D4242" s="5">
        <v>2015</v>
      </c>
      <c r="E4242" s="4">
        <v>42557</v>
      </c>
      <c r="F4242" t="s">
        <v>4187</v>
      </c>
      <c r="G4242" s="3">
        <v>4000000</v>
      </c>
      <c r="H4242" s="3">
        <v>132270</v>
      </c>
      <c r="I4242" s="3">
        <v>797439</v>
      </c>
    </row>
    <row r="4243" spans="1:9" x14ac:dyDescent="0.2">
      <c r="A4243" s="5">
        <v>4284</v>
      </c>
      <c r="B4243" s="7">
        <v>4</v>
      </c>
      <c r="C4243" s="5">
        <v>1</v>
      </c>
      <c r="D4243" s="5">
        <v>2011</v>
      </c>
      <c r="E4243" s="4">
        <v>40547</v>
      </c>
      <c r="F4243" t="s">
        <v>4188</v>
      </c>
      <c r="G4243" s="3">
        <v>4000000</v>
      </c>
      <c r="H4243" s="3">
        <v>120016</v>
      </c>
      <c r="I4243" s="3">
        <v>120016</v>
      </c>
    </row>
    <row r="4244" spans="1:9" x14ac:dyDescent="0.2">
      <c r="A4244" s="5">
        <v>4285</v>
      </c>
      <c r="B4244" s="7">
        <v>12</v>
      </c>
      <c r="C4244" s="5">
        <v>22</v>
      </c>
      <c r="D4244" s="5">
        <v>2000</v>
      </c>
      <c r="E4244" s="4">
        <v>37176</v>
      </c>
      <c r="F4244" t="s">
        <v>4189</v>
      </c>
      <c r="G4244" s="3">
        <v>4000000</v>
      </c>
      <c r="H4244" s="3">
        <v>75078</v>
      </c>
      <c r="I4244" s="3">
        <v>75078</v>
      </c>
    </row>
    <row r="4245" spans="1:9" x14ac:dyDescent="0.2">
      <c r="A4245" s="5">
        <v>4286</v>
      </c>
      <c r="B4245" s="7">
        <v>3</v>
      </c>
      <c r="C4245" s="5">
        <v>26</v>
      </c>
      <c r="D4245" s="5">
        <v>1999</v>
      </c>
      <c r="E4245" s="4">
        <v>36925</v>
      </c>
      <c r="F4245" t="s">
        <v>4190</v>
      </c>
      <c r="G4245" s="3">
        <v>4000000</v>
      </c>
      <c r="H4245" s="3">
        <v>64359</v>
      </c>
      <c r="I4245" s="3">
        <v>64359</v>
      </c>
    </row>
    <row r="4246" spans="1:9" x14ac:dyDescent="0.2">
      <c r="A4246" s="5">
        <v>4287</v>
      </c>
      <c r="B4246" s="7">
        <v>7</v>
      </c>
      <c r="C4246" s="5">
        <v>16</v>
      </c>
      <c r="D4246" s="5">
        <v>1999</v>
      </c>
      <c r="E4246" s="4">
        <v>36623</v>
      </c>
      <c r="F4246" t="s">
        <v>4191</v>
      </c>
      <c r="G4246" s="3">
        <v>4000000</v>
      </c>
      <c r="H4246" s="3">
        <v>34145</v>
      </c>
      <c r="I4246" s="3">
        <v>34145</v>
      </c>
    </row>
    <row r="4247" spans="1:9" x14ac:dyDescent="0.2">
      <c r="A4247" s="5">
        <v>4288</v>
      </c>
      <c r="B4247" s="7">
        <v>4</v>
      </c>
      <c r="C4247" s="5">
        <v>22</v>
      </c>
      <c r="D4247" s="5">
        <v>2011</v>
      </c>
      <c r="E4247" s="4">
        <v>41186</v>
      </c>
      <c r="F4247" t="s">
        <v>4192</v>
      </c>
      <c r="G4247" s="3">
        <v>4000000</v>
      </c>
      <c r="H4247" s="3">
        <v>33245</v>
      </c>
      <c r="I4247" s="3">
        <v>679482</v>
      </c>
    </row>
    <row r="4248" spans="1:9" x14ac:dyDescent="0.2">
      <c r="A4248" s="5">
        <v>4289</v>
      </c>
      <c r="B4248" s="7">
        <v>2</v>
      </c>
      <c r="C4248" s="5">
        <v>27</v>
      </c>
      <c r="D4248" s="5">
        <v>2015</v>
      </c>
      <c r="E4248" s="4">
        <v>42796</v>
      </c>
      <c r="F4248" t="s">
        <v>4193</v>
      </c>
      <c r="G4248" s="3">
        <v>4000000</v>
      </c>
      <c r="H4248" s="3">
        <v>20620</v>
      </c>
      <c r="I4248" s="3">
        <v>760678</v>
      </c>
    </row>
    <row r="4249" spans="1:9" x14ac:dyDescent="0.2">
      <c r="A4249" s="5">
        <v>4290</v>
      </c>
      <c r="B4249" s="7">
        <v>12</v>
      </c>
      <c r="C4249" s="5">
        <v>27</v>
      </c>
      <c r="D4249" s="5">
        <v>2002</v>
      </c>
      <c r="E4249" s="4">
        <v>38058</v>
      </c>
      <c r="F4249" t="s">
        <v>4194</v>
      </c>
      <c r="G4249" s="3">
        <v>4000000</v>
      </c>
      <c r="H4249" s="3">
        <v>17639</v>
      </c>
      <c r="I4249" s="3">
        <v>17639</v>
      </c>
    </row>
    <row r="4250" spans="1:9" x14ac:dyDescent="0.2">
      <c r="A4250" s="5">
        <v>4291</v>
      </c>
      <c r="B4250" s="7">
        <v>6</v>
      </c>
      <c r="C4250" s="5">
        <v>20</v>
      </c>
      <c r="D4250" s="5">
        <v>1997</v>
      </c>
      <c r="E4250" s="4">
        <v>36013</v>
      </c>
      <c r="F4250" t="s">
        <v>4195</v>
      </c>
      <c r="G4250" s="3">
        <v>4000000</v>
      </c>
      <c r="H4250" s="3">
        <v>12836</v>
      </c>
      <c r="I4250" s="3">
        <v>12836</v>
      </c>
    </row>
    <row r="4251" spans="1:9" x14ac:dyDescent="0.2">
      <c r="A4251" s="5">
        <v>4292</v>
      </c>
      <c r="B4251" s="7">
        <v>11</v>
      </c>
      <c r="C4251" s="5">
        <v>18</v>
      </c>
      <c r="D4251" s="5">
        <v>2011</v>
      </c>
      <c r="E4251" s="4">
        <v>41071</v>
      </c>
      <c r="F4251" t="s">
        <v>4196</v>
      </c>
      <c r="G4251" s="3">
        <v>4000000</v>
      </c>
      <c r="H4251" s="3">
        <v>9120</v>
      </c>
      <c r="I4251" s="3">
        <v>978527</v>
      </c>
    </row>
    <row r="4252" spans="1:9" x14ac:dyDescent="0.2">
      <c r="A4252" s="5">
        <v>4293</v>
      </c>
      <c r="B4252" s="7">
        <v>2</v>
      </c>
      <c r="C4252" s="5">
        <v>22</v>
      </c>
      <c r="D4252" s="5">
        <v>2013</v>
      </c>
      <c r="E4252" s="4">
        <v>41914</v>
      </c>
      <c r="F4252" t="s">
        <v>4197</v>
      </c>
      <c r="G4252" s="3">
        <v>4000000</v>
      </c>
      <c r="H4252" s="3">
        <v>4327</v>
      </c>
      <c r="I4252" s="3">
        <v>4327</v>
      </c>
    </row>
    <row r="4253" spans="1:9" x14ac:dyDescent="0.2">
      <c r="A4253" s="5">
        <v>4294</v>
      </c>
      <c r="B4253" s="7">
        <v>12</v>
      </c>
      <c r="C4253" s="5">
        <v>31</v>
      </c>
      <c r="D4253" s="5">
        <v>2013</v>
      </c>
      <c r="E4253" s="4">
        <v>42197</v>
      </c>
      <c r="F4253" t="s">
        <v>4198</v>
      </c>
      <c r="G4253" s="3">
        <v>4000000</v>
      </c>
      <c r="H4253">
        <v>0</v>
      </c>
      <c r="I4253" s="3">
        <v>4454853</v>
      </c>
    </row>
    <row r="4254" spans="1:9" x14ac:dyDescent="0.2">
      <c r="A4254" s="5">
        <v>4295</v>
      </c>
      <c r="B4254" s="7">
        <v>3</v>
      </c>
      <c r="C4254" s="5">
        <v>20</v>
      </c>
      <c r="D4254" s="5">
        <v>2012</v>
      </c>
      <c r="E4254" s="4">
        <v>41489</v>
      </c>
      <c r="F4254" t="s">
        <v>4199</v>
      </c>
      <c r="G4254" s="3">
        <v>4000000</v>
      </c>
      <c r="H4254">
        <v>0</v>
      </c>
      <c r="I4254" s="3">
        <v>442550</v>
      </c>
    </row>
    <row r="4255" spans="1:9" x14ac:dyDescent="0.2">
      <c r="A4255" s="5">
        <v>4296</v>
      </c>
      <c r="B4255" s="7">
        <v>12</v>
      </c>
      <c r="C4255" s="5">
        <v>31</v>
      </c>
      <c r="D4255" s="5">
        <v>2003</v>
      </c>
      <c r="E4255" s="4">
        <v>38545</v>
      </c>
      <c r="F4255" t="s">
        <v>4200</v>
      </c>
      <c r="G4255" s="3">
        <v>4000000</v>
      </c>
      <c r="H4255">
        <v>0</v>
      </c>
      <c r="I4255" s="3">
        <v>63180</v>
      </c>
    </row>
    <row r="4256" spans="1:9" x14ac:dyDescent="0.2">
      <c r="A4256" s="5">
        <v>4297</v>
      </c>
      <c r="B4256" s="7">
        <v>6</v>
      </c>
      <c r="C4256" s="5">
        <v>1</v>
      </c>
      <c r="D4256" s="5">
        <v>2012</v>
      </c>
      <c r="E4256" s="4">
        <v>40914</v>
      </c>
      <c r="F4256" t="s">
        <v>4201</v>
      </c>
      <c r="G4256" s="3">
        <v>4000000</v>
      </c>
      <c r="H4256">
        <v>0</v>
      </c>
      <c r="I4256" s="3">
        <v>12302</v>
      </c>
    </row>
    <row r="4257" spans="1:9" x14ac:dyDescent="0.2">
      <c r="A4257" s="5">
        <v>4298</v>
      </c>
      <c r="B4257" s="7">
        <v>11</v>
      </c>
      <c r="C4257" s="5">
        <v>9</v>
      </c>
      <c r="D4257" s="5">
        <v>1972</v>
      </c>
      <c r="E4257" s="4">
        <v>26553</v>
      </c>
      <c r="F4257">
        <v>1776</v>
      </c>
      <c r="G4257" s="3">
        <v>4000000</v>
      </c>
      <c r="H4257">
        <v>0</v>
      </c>
      <c r="I4257">
        <v>0</v>
      </c>
    </row>
    <row r="4258" spans="1:9" x14ac:dyDescent="0.2">
      <c r="A4258" s="5">
        <v>4299</v>
      </c>
      <c r="B4258" s="7">
        <v>1</v>
      </c>
      <c r="C4258" s="5">
        <v>1</v>
      </c>
      <c r="D4258" s="5">
        <v>1930</v>
      </c>
      <c r="E4258" s="4">
        <v>10959</v>
      </c>
      <c r="F4258" t="s">
        <v>4202</v>
      </c>
      <c r="G4258" s="3">
        <v>4000000</v>
      </c>
      <c r="H4258">
        <v>0</v>
      </c>
      <c r="I4258">
        <v>0</v>
      </c>
    </row>
    <row r="4259" spans="1:9" x14ac:dyDescent="0.2">
      <c r="A4259" s="5">
        <v>4300</v>
      </c>
      <c r="B4259" s="7">
        <v>8</v>
      </c>
      <c r="C4259" s="5">
        <v>26</v>
      </c>
      <c r="D4259" s="5">
        <v>2008</v>
      </c>
      <c r="E4259" s="4">
        <v>40217</v>
      </c>
      <c r="F4259" t="s">
        <v>4203</v>
      </c>
      <c r="G4259" s="3">
        <v>4000000</v>
      </c>
      <c r="H4259">
        <v>0</v>
      </c>
      <c r="I4259">
        <v>0</v>
      </c>
    </row>
    <row r="4260" spans="1:9" x14ac:dyDescent="0.2">
      <c r="A4260" s="5">
        <v>4301</v>
      </c>
      <c r="B4260" s="7">
        <v>11</v>
      </c>
      <c r="C4260" s="5">
        <v>9</v>
      </c>
      <c r="D4260" s="5">
        <v>2012</v>
      </c>
      <c r="E4260" s="4">
        <v>41163</v>
      </c>
      <c r="F4260" t="s">
        <v>4204</v>
      </c>
      <c r="G4260" s="3">
        <v>4000000</v>
      </c>
      <c r="H4260">
        <v>0</v>
      </c>
      <c r="I4260">
        <v>0</v>
      </c>
    </row>
    <row r="4261" spans="1:9" x14ac:dyDescent="0.2">
      <c r="A4261" s="5">
        <v>4302</v>
      </c>
      <c r="B4261" s="7">
        <v>12</v>
      </c>
      <c r="C4261" s="5">
        <v>31</v>
      </c>
      <c r="D4261" s="5">
        <v>2012</v>
      </c>
      <c r="E4261" s="4">
        <v>41832</v>
      </c>
      <c r="F4261" t="s">
        <v>4205</v>
      </c>
      <c r="G4261" s="3">
        <v>4000000</v>
      </c>
      <c r="H4261">
        <v>0</v>
      </c>
      <c r="I4261">
        <v>0</v>
      </c>
    </row>
    <row r="4262" spans="1:9" x14ac:dyDescent="0.2">
      <c r="A4262" s="5">
        <v>4303</v>
      </c>
      <c r="B4262" s="7">
        <v>12</v>
      </c>
      <c r="C4262" s="5">
        <v>31</v>
      </c>
      <c r="D4262" s="5">
        <v>2015</v>
      </c>
      <c r="E4262" s="4">
        <v>42928</v>
      </c>
      <c r="F4262" t="s">
        <v>4206</v>
      </c>
      <c r="G4262" s="3">
        <v>4000000</v>
      </c>
      <c r="H4262">
        <v>0</v>
      </c>
      <c r="I4262">
        <v>0</v>
      </c>
    </row>
    <row r="4263" spans="1:9" x14ac:dyDescent="0.2">
      <c r="A4263" s="5">
        <v>4304</v>
      </c>
      <c r="B4263" s="7">
        <v>7</v>
      </c>
      <c r="C4263" s="5">
        <v>11</v>
      </c>
      <c r="D4263" s="5">
        <v>2014</v>
      </c>
      <c r="E4263" s="4">
        <v>41950</v>
      </c>
      <c r="F4263" t="s">
        <v>4207</v>
      </c>
      <c r="G4263" s="3">
        <v>4000000</v>
      </c>
      <c r="H4263">
        <v>0</v>
      </c>
      <c r="I4263">
        <v>0</v>
      </c>
    </row>
    <row r="4264" spans="1:9" x14ac:dyDescent="0.2">
      <c r="A4264" s="5">
        <v>4305</v>
      </c>
      <c r="B4264" s="7">
        <v>12</v>
      </c>
      <c r="C4264" s="5">
        <v>31</v>
      </c>
      <c r="D4264" s="5">
        <v>2012</v>
      </c>
      <c r="E4264" s="4">
        <v>41832</v>
      </c>
      <c r="F4264" t="s">
        <v>4208</v>
      </c>
      <c r="G4264" s="3">
        <v>4000000</v>
      </c>
      <c r="H4264">
        <v>0</v>
      </c>
      <c r="I4264">
        <v>0</v>
      </c>
    </row>
    <row r="4265" spans="1:9" x14ac:dyDescent="0.2">
      <c r="A4265" s="5">
        <v>4306</v>
      </c>
      <c r="B4265" s="7">
        <v>9</v>
      </c>
      <c r="C4265" s="5">
        <v>8</v>
      </c>
      <c r="D4265" s="5">
        <v>2015</v>
      </c>
      <c r="E4265" s="4">
        <v>42225</v>
      </c>
      <c r="F4265" t="s">
        <v>4209</v>
      </c>
      <c r="G4265" s="3">
        <v>4000000</v>
      </c>
      <c r="H4265">
        <v>0</v>
      </c>
      <c r="I4265">
        <v>0</v>
      </c>
    </row>
    <row r="4266" spans="1:9" x14ac:dyDescent="0.2">
      <c r="A4266" s="5">
        <v>4307</v>
      </c>
      <c r="B4266" s="7">
        <v>12</v>
      </c>
      <c r="C4266" s="5">
        <v>15</v>
      </c>
      <c r="D4266" s="5">
        <v>1939</v>
      </c>
      <c r="E4266" s="4">
        <v>14682</v>
      </c>
      <c r="F4266" t="s">
        <v>4210</v>
      </c>
      <c r="G4266" s="3">
        <v>3900000</v>
      </c>
      <c r="H4266" s="3">
        <v>198680470</v>
      </c>
      <c r="I4266" s="3">
        <v>390525192</v>
      </c>
    </row>
    <row r="4267" spans="1:9" x14ac:dyDescent="0.2">
      <c r="A4267" s="5">
        <v>4308</v>
      </c>
      <c r="B4267" s="7">
        <v>12</v>
      </c>
      <c r="C4267" s="5">
        <v>12</v>
      </c>
      <c r="D4267" s="5">
        <v>1966</v>
      </c>
      <c r="E4267" s="4">
        <v>24453</v>
      </c>
      <c r="F4267" t="s">
        <v>4211</v>
      </c>
      <c r="G4267" s="3">
        <v>3900000</v>
      </c>
      <c r="H4267" s="3">
        <v>28350000</v>
      </c>
      <c r="I4267" s="3">
        <v>28350000</v>
      </c>
    </row>
    <row r="4268" spans="1:9" x14ac:dyDescent="0.2">
      <c r="A4268" s="5">
        <v>4309</v>
      </c>
      <c r="B4268" s="7">
        <v>12</v>
      </c>
      <c r="C4268" s="5">
        <v>30</v>
      </c>
      <c r="D4268" s="5">
        <v>1925</v>
      </c>
      <c r="E4268" s="4">
        <v>10025</v>
      </c>
      <c r="F4268" t="s">
        <v>380</v>
      </c>
      <c r="G4268" s="3">
        <v>3900000</v>
      </c>
      <c r="H4268" s="3">
        <v>9000000</v>
      </c>
      <c r="I4268" s="3">
        <v>9000000</v>
      </c>
    </row>
    <row r="4269" spans="1:9" x14ac:dyDescent="0.2">
      <c r="A4269" s="5">
        <v>4310</v>
      </c>
      <c r="B4269" s="7">
        <v>1</v>
      </c>
      <c r="C4269" s="5">
        <v>1</v>
      </c>
      <c r="D4269" s="5">
        <v>1976</v>
      </c>
      <c r="E4269" s="4">
        <v>27760</v>
      </c>
      <c r="F4269" t="s">
        <v>4212</v>
      </c>
      <c r="G4269" s="3">
        <v>3800000</v>
      </c>
      <c r="H4269" s="3">
        <v>23689877</v>
      </c>
      <c r="I4269" s="3">
        <v>23689877</v>
      </c>
    </row>
    <row r="4270" spans="1:9" x14ac:dyDescent="0.2">
      <c r="A4270" s="5">
        <v>4311</v>
      </c>
      <c r="B4270" s="7">
        <v>1</v>
      </c>
      <c r="C4270" s="5">
        <v>14</v>
      </c>
      <c r="D4270" s="5">
        <v>2011</v>
      </c>
      <c r="E4270" s="4">
        <v>40940</v>
      </c>
      <c r="F4270" t="s">
        <v>4213</v>
      </c>
      <c r="G4270" s="3">
        <v>3800000</v>
      </c>
      <c r="H4270" s="3">
        <v>41914</v>
      </c>
      <c r="I4270" s="3">
        <v>41914</v>
      </c>
    </row>
    <row r="4271" spans="1:9" x14ac:dyDescent="0.2">
      <c r="A4271" s="5">
        <v>4312</v>
      </c>
      <c r="B4271" s="7">
        <v>4</v>
      </c>
      <c r="C4271" s="5">
        <v>30</v>
      </c>
      <c r="D4271" s="5">
        <v>2010</v>
      </c>
      <c r="E4271" s="4">
        <v>41064</v>
      </c>
      <c r="F4271" t="s">
        <v>4214</v>
      </c>
      <c r="G4271" s="3">
        <v>3800000</v>
      </c>
      <c r="H4271" s="3">
        <v>20930</v>
      </c>
      <c r="I4271" s="3">
        <v>340930</v>
      </c>
    </row>
    <row r="4272" spans="1:9" x14ac:dyDescent="0.2">
      <c r="A4272" s="5">
        <v>4313</v>
      </c>
      <c r="B4272" s="7">
        <v>4</v>
      </c>
      <c r="C4272" s="5">
        <v>7</v>
      </c>
      <c r="D4272" s="5">
        <v>1965</v>
      </c>
      <c r="E4272" s="4">
        <v>23927</v>
      </c>
      <c r="F4272" t="s">
        <v>4215</v>
      </c>
      <c r="G4272" s="3">
        <v>3800000</v>
      </c>
      <c r="H4272" s="3">
        <v>14873</v>
      </c>
      <c r="I4272" s="3">
        <v>14873</v>
      </c>
    </row>
    <row r="4273" spans="1:9" x14ac:dyDescent="0.2">
      <c r="A4273" s="5">
        <v>4314</v>
      </c>
      <c r="B4273" s="7">
        <v>5</v>
      </c>
      <c r="C4273" s="5">
        <v>17</v>
      </c>
      <c r="D4273" s="5">
        <v>1950</v>
      </c>
      <c r="E4273" s="4">
        <v>18753</v>
      </c>
      <c r="F4273" t="s">
        <v>4216</v>
      </c>
      <c r="G4273" s="3">
        <v>3768785</v>
      </c>
      <c r="H4273" s="3">
        <v>8000000</v>
      </c>
      <c r="I4273" s="3">
        <v>8000000</v>
      </c>
    </row>
    <row r="4274" spans="1:9" x14ac:dyDescent="0.2">
      <c r="A4274" s="5">
        <v>4315</v>
      </c>
      <c r="B4274" s="7">
        <v>8</v>
      </c>
      <c r="C4274" s="5">
        <v>11</v>
      </c>
      <c r="D4274" s="5">
        <v>2006</v>
      </c>
      <c r="E4274" s="4">
        <v>39029</v>
      </c>
      <c r="F4274" t="s">
        <v>4217</v>
      </c>
      <c r="G4274" s="3">
        <v>3750000</v>
      </c>
      <c r="H4274" s="3">
        <v>539285</v>
      </c>
      <c r="I4274" s="3">
        <v>1178175</v>
      </c>
    </row>
    <row r="4275" spans="1:9" x14ac:dyDescent="0.2">
      <c r="A4275" s="5">
        <v>4316</v>
      </c>
      <c r="B4275" s="7">
        <v>11</v>
      </c>
      <c r="C4275" s="5">
        <v>5</v>
      </c>
      <c r="D4275" s="5">
        <v>2010</v>
      </c>
      <c r="E4275" s="4">
        <v>40309</v>
      </c>
      <c r="F4275" t="s">
        <v>4218</v>
      </c>
      <c r="G4275" s="3">
        <v>3750000</v>
      </c>
      <c r="H4275" s="3">
        <v>310007</v>
      </c>
      <c r="I4275" s="3">
        <v>2436111</v>
      </c>
    </row>
    <row r="4276" spans="1:9" x14ac:dyDescent="0.2">
      <c r="A4276" s="5">
        <v>4317</v>
      </c>
      <c r="B4276" s="7">
        <v>2</v>
      </c>
      <c r="C4276" s="5">
        <v>19</v>
      </c>
      <c r="D4276" s="5">
        <v>2010</v>
      </c>
      <c r="E4276" s="4">
        <v>40726</v>
      </c>
      <c r="F4276" t="s">
        <v>4219</v>
      </c>
      <c r="G4276" s="3">
        <v>3750000</v>
      </c>
      <c r="H4276" s="3">
        <v>44462</v>
      </c>
      <c r="I4276" s="3">
        <v>44462</v>
      </c>
    </row>
    <row r="4277" spans="1:9" x14ac:dyDescent="0.2">
      <c r="A4277" s="5">
        <v>4318</v>
      </c>
      <c r="B4277" s="7">
        <v>5</v>
      </c>
      <c r="C4277" s="5">
        <v>13</v>
      </c>
      <c r="D4277" s="5">
        <v>1970</v>
      </c>
      <c r="E4277" s="4">
        <v>25938</v>
      </c>
      <c r="F4277" t="s">
        <v>4220</v>
      </c>
      <c r="G4277" s="3">
        <v>3716946</v>
      </c>
      <c r="H4277" s="3">
        <v>3500000</v>
      </c>
      <c r="I4277" s="3">
        <v>5000000</v>
      </c>
    </row>
    <row r="4278" spans="1:9" x14ac:dyDescent="0.2">
      <c r="A4278" s="5">
        <v>4319</v>
      </c>
      <c r="B4278" s="7">
        <v>1</v>
      </c>
      <c r="C4278" s="5">
        <v>1</v>
      </c>
      <c r="D4278" s="5">
        <v>1948</v>
      </c>
      <c r="E4278" s="4">
        <v>17533</v>
      </c>
      <c r="F4278" t="s">
        <v>4221</v>
      </c>
      <c r="G4278" s="3">
        <v>3700000</v>
      </c>
      <c r="H4278" s="3">
        <v>2956000</v>
      </c>
      <c r="I4278" s="3">
        <v>2956000</v>
      </c>
    </row>
    <row r="4279" spans="1:9" x14ac:dyDescent="0.2">
      <c r="A4279" s="5">
        <v>4320</v>
      </c>
      <c r="B4279" s="7">
        <v>11</v>
      </c>
      <c r="C4279" s="5">
        <v>21</v>
      </c>
      <c r="D4279" s="5">
        <v>2006</v>
      </c>
      <c r="E4279" s="4">
        <v>39336</v>
      </c>
      <c r="F4279" t="s">
        <v>4222</v>
      </c>
      <c r="G4279" s="3">
        <v>3700000</v>
      </c>
      <c r="H4279" s="3">
        <v>2730296</v>
      </c>
      <c r="I4279" s="3">
        <v>13447998</v>
      </c>
    </row>
    <row r="4280" spans="1:9" x14ac:dyDescent="0.2">
      <c r="A4280" s="5">
        <v>4321</v>
      </c>
      <c r="B4280" s="7">
        <v>11</v>
      </c>
      <c r="C4280" s="5">
        <v>3</v>
      </c>
      <c r="D4280" s="5">
        <v>2006</v>
      </c>
      <c r="E4280" s="4">
        <v>38787</v>
      </c>
      <c r="F4280" t="s">
        <v>1313</v>
      </c>
      <c r="G4280" s="3">
        <v>3700000</v>
      </c>
      <c r="H4280" s="3">
        <v>26403</v>
      </c>
      <c r="I4280" s="3">
        <v>3355048</v>
      </c>
    </row>
    <row r="4281" spans="1:9" x14ac:dyDescent="0.2">
      <c r="A4281" s="5">
        <v>4322</v>
      </c>
      <c r="B4281" s="7">
        <v>5</v>
      </c>
      <c r="C4281" s="5">
        <v>25</v>
      </c>
      <c r="D4281" s="5">
        <v>1969</v>
      </c>
      <c r="E4281" s="4">
        <v>25938</v>
      </c>
      <c r="F4281" t="s">
        <v>4223</v>
      </c>
      <c r="G4281" s="3">
        <v>3600000</v>
      </c>
      <c r="H4281" s="3">
        <v>44785053</v>
      </c>
      <c r="I4281" s="3">
        <v>44785053</v>
      </c>
    </row>
    <row r="4282" spans="1:9" x14ac:dyDescent="0.2">
      <c r="A4282" s="5">
        <v>4323</v>
      </c>
      <c r="B4282" s="7">
        <v>7</v>
      </c>
      <c r="C4282" s="5">
        <v>4</v>
      </c>
      <c r="D4282" s="5">
        <v>1980</v>
      </c>
      <c r="E4282" s="4">
        <v>29318</v>
      </c>
      <c r="F4282" t="s">
        <v>4224</v>
      </c>
      <c r="G4282" s="3">
        <v>3500000</v>
      </c>
      <c r="H4282" s="3">
        <v>83453539</v>
      </c>
      <c r="I4282" s="3">
        <v>83453539</v>
      </c>
    </row>
    <row r="4283" spans="1:9" x14ac:dyDescent="0.2">
      <c r="A4283" s="5">
        <v>4324</v>
      </c>
      <c r="B4283" s="7">
        <v>1</v>
      </c>
      <c r="C4283" s="5">
        <v>1</v>
      </c>
      <c r="D4283" s="5">
        <v>1970</v>
      </c>
      <c r="E4283" s="4">
        <v>25569</v>
      </c>
      <c r="F4283" t="s">
        <v>4225</v>
      </c>
      <c r="G4283" s="3">
        <v>3500000</v>
      </c>
      <c r="H4283" s="3">
        <v>81600000</v>
      </c>
      <c r="I4283" s="3">
        <v>81600000</v>
      </c>
    </row>
    <row r="4284" spans="1:9" x14ac:dyDescent="0.2">
      <c r="A4284" s="5">
        <v>4325</v>
      </c>
      <c r="B4284" s="7">
        <v>8</v>
      </c>
      <c r="C4284" s="5">
        <v>13</v>
      </c>
      <c r="D4284" s="5">
        <v>1997</v>
      </c>
      <c r="E4284" s="4">
        <v>35803</v>
      </c>
      <c r="F4284" t="s">
        <v>4226</v>
      </c>
      <c r="G4284" s="3">
        <v>3500000</v>
      </c>
      <c r="H4284" s="3">
        <v>45950122</v>
      </c>
      <c r="I4284" s="3">
        <v>257938649</v>
      </c>
    </row>
    <row r="4285" spans="1:9" x14ac:dyDescent="0.2">
      <c r="A4285" s="5">
        <v>4326</v>
      </c>
      <c r="B4285" s="7">
        <v>5</v>
      </c>
      <c r="C4285" s="5">
        <v>26</v>
      </c>
      <c r="D4285" s="5">
        <v>1993</v>
      </c>
      <c r="E4285" s="4">
        <v>34735</v>
      </c>
      <c r="F4285" t="s">
        <v>4227</v>
      </c>
      <c r="G4285" s="3">
        <v>3500000</v>
      </c>
      <c r="H4285" s="3">
        <v>27731527</v>
      </c>
      <c r="I4285" s="3">
        <v>27731527</v>
      </c>
    </row>
    <row r="4286" spans="1:9" x14ac:dyDescent="0.2">
      <c r="A4286" s="5">
        <v>4327</v>
      </c>
      <c r="B4286" s="7">
        <v>4</v>
      </c>
      <c r="C4286" s="5">
        <v>26</v>
      </c>
      <c r="D4286" s="5">
        <v>1995</v>
      </c>
      <c r="E4286" s="4">
        <v>35465</v>
      </c>
      <c r="F4286" t="s">
        <v>4228</v>
      </c>
      <c r="G4286" s="3">
        <v>3500000</v>
      </c>
      <c r="H4286" s="3">
        <v>27467564</v>
      </c>
      <c r="I4286" s="3">
        <v>27936778</v>
      </c>
    </row>
    <row r="4287" spans="1:9" x14ac:dyDescent="0.2">
      <c r="A4287" s="5">
        <v>4328</v>
      </c>
      <c r="B4287" s="7">
        <v>2</v>
      </c>
      <c r="C4287" s="5">
        <v>19</v>
      </c>
      <c r="D4287" s="5">
        <v>2016</v>
      </c>
      <c r="E4287" s="4">
        <v>42918</v>
      </c>
      <c r="F4287" t="s">
        <v>4229</v>
      </c>
      <c r="G4287" s="3">
        <v>3500000</v>
      </c>
      <c r="H4287" s="3">
        <v>25138705</v>
      </c>
      <c r="I4287" s="3">
        <v>40454520</v>
      </c>
    </row>
    <row r="4288" spans="1:9" x14ac:dyDescent="0.2">
      <c r="A4288" s="5">
        <v>4329</v>
      </c>
      <c r="B4288" s="7">
        <v>12</v>
      </c>
      <c r="C4288" s="5">
        <v>6</v>
      </c>
      <c r="D4288" s="5">
        <v>2002</v>
      </c>
      <c r="E4288" s="4">
        <v>37419</v>
      </c>
      <c r="F4288" t="s">
        <v>4230</v>
      </c>
      <c r="G4288" s="3">
        <v>3500000</v>
      </c>
      <c r="H4288" s="3">
        <v>17504595</v>
      </c>
      <c r="I4288" s="3">
        <v>18495444</v>
      </c>
    </row>
    <row r="4289" spans="1:9" x14ac:dyDescent="0.2">
      <c r="A4289" s="5">
        <v>4330</v>
      </c>
      <c r="B4289" s="7">
        <v>2</v>
      </c>
      <c r="C4289" s="5">
        <v>22</v>
      </c>
      <c r="D4289" s="5">
        <v>2013</v>
      </c>
      <c r="E4289" s="4">
        <v>41914</v>
      </c>
      <c r="F4289" t="s">
        <v>4231</v>
      </c>
      <c r="G4289" s="3">
        <v>3500000</v>
      </c>
      <c r="H4289" s="3">
        <v>17418667</v>
      </c>
      <c r="I4289" s="3">
        <v>27704111</v>
      </c>
    </row>
    <row r="4290" spans="1:9" x14ac:dyDescent="0.2">
      <c r="A4290" s="5">
        <v>4331</v>
      </c>
      <c r="B4290" s="7">
        <v>5</v>
      </c>
      <c r="C4290" s="5">
        <v>1</v>
      </c>
      <c r="D4290" s="5">
        <v>1987</v>
      </c>
      <c r="E4290" s="4">
        <v>31782</v>
      </c>
      <c r="F4290" t="s">
        <v>4232</v>
      </c>
      <c r="G4290" s="3">
        <v>3500000</v>
      </c>
      <c r="H4290" s="3">
        <v>14000000</v>
      </c>
      <c r="I4290" s="3">
        <v>14000000</v>
      </c>
    </row>
    <row r="4291" spans="1:9" x14ac:dyDescent="0.2">
      <c r="A4291" s="5">
        <v>4332</v>
      </c>
      <c r="B4291" s="7">
        <v>1</v>
      </c>
      <c r="C4291" s="5">
        <v>1</v>
      </c>
      <c r="D4291" s="5">
        <v>1967</v>
      </c>
      <c r="E4291" s="4">
        <v>24473</v>
      </c>
      <c r="F4291" t="s">
        <v>4233</v>
      </c>
      <c r="G4291" s="3">
        <v>3500000</v>
      </c>
      <c r="H4291" s="3">
        <v>13000000</v>
      </c>
      <c r="I4291" s="3">
        <v>13007551</v>
      </c>
    </row>
    <row r="4292" spans="1:9" x14ac:dyDescent="0.2">
      <c r="A4292" s="5">
        <v>4333</v>
      </c>
      <c r="B4292" s="7">
        <v>1</v>
      </c>
      <c r="C4292" s="5">
        <v>1</v>
      </c>
      <c r="D4292" s="5">
        <v>1959</v>
      </c>
      <c r="E4292" s="4">
        <v>21551</v>
      </c>
      <c r="F4292" t="s">
        <v>4234</v>
      </c>
      <c r="G4292" s="3">
        <v>3500000</v>
      </c>
      <c r="H4292" s="3">
        <v>12800000</v>
      </c>
      <c r="I4292" s="3">
        <v>12800000</v>
      </c>
    </row>
    <row r="4293" spans="1:9" x14ac:dyDescent="0.2">
      <c r="A4293" s="5">
        <v>4334</v>
      </c>
      <c r="B4293" s="7">
        <v>6</v>
      </c>
      <c r="C4293" s="5">
        <v>21</v>
      </c>
      <c r="D4293" s="5">
        <v>1972</v>
      </c>
      <c r="E4293" s="4">
        <v>26913</v>
      </c>
      <c r="F4293" t="s">
        <v>4235</v>
      </c>
      <c r="G4293" s="3">
        <v>3500000</v>
      </c>
      <c r="H4293" s="3">
        <v>12600000</v>
      </c>
      <c r="I4293" s="3">
        <v>12600000</v>
      </c>
    </row>
    <row r="4294" spans="1:9" x14ac:dyDescent="0.2">
      <c r="A4294" s="5">
        <v>4335</v>
      </c>
      <c r="B4294" s="7">
        <v>2</v>
      </c>
      <c r="C4294" s="5">
        <v>23</v>
      </c>
      <c r="D4294" s="5">
        <v>1966</v>
      </c>
      <c r="E4294" s="4">
        <v>24778</v>
      </c>
      <c r="F4294" t="s">
        <v>4236</v>
      </c>
      <c r="G4294" s="3">
        <v>3500000</v>
      </c>
      <c r="H4294" s="3">
        <v>12000000</v>
      </c>
      <c r="I4294" s="3">
        <v>12000000</v>
      </c>
    </row>
    <row r="4295" spans="1:9" x14ac:dyDescent="0.2">
      <c r="A4295" s="5">
        <v>4336</v>
      </c>
      <c r="B4295" s="7">
        <v>5</v>
      </c>
      <c r="C4295" s="5">
        <v>27</v>
      </c>
      <c r="D4295" s="5">
        <v>1998</v>
      </c>
      <c r="E4295" s="4">
        <v>36590</v>
      </c>
      <c r="F4295" t="s">
        <v>4237</v>
      </c>
      <c r="G4295" s="3">
        <v>3500000</v>
      </c>
      <c r="H4295" s="3">
        <v>10317779</v>
      </c>
      <c r="I4295" s="3">
        <v>10317779</v>
      </c>
    </row>
    <row r="4296" spans="1:9" x14ac:dyDescent="0.2">
      <c r="A4296" s="5">
        <v>4337</v>
      </c>
      <c r="B4296" s="7">
        <v>8</v>
      </c>
      <c r="C4296" s="5">
        <v>23</v>
      </c>
      <c r="D4296" s="5">
        <v>1996</v>
      </c>
      <c r="E4296" s="4">
        <v>35742</v>
      </c>
      <c r="F4296" t="s">
        <v>4238</v>
      </c>
      <c r="G4296" s="3">
        <v>3500000</v>
      </c>
      <c r="H4296" s="3">
        <v>9482579</v>
      </c>
      <c r="I4296" s="3">
        <v>13795053</v>
      </c>
    </row>
    <row r="4297" spans="1:9" x14ac:dyDescent="0.2">
      <c r="A4297" s="5">
        <v>4338</v>
      </c>
      <c r="B4297" s="7">
        <v>1</v>
      </c>
      <c r="C4297" s="5">
        <v>1</v>
      </c>
      <c r="D4297" s="5">
        <v>1980</v>
      </c>
      <c r="E4297" s="4">
        <v>29221</v>
      </c>
      <c r="F4297" t="s">
        <v>4239</v>
      </c>
      <c r="G4297" s="3">
        <v>3500000</v>
      </c>
      <c r="H4297" s="3">
        <v>8000000</v>
      </c>
      <c r="I4297" s="3">
        <v>8000000</v>
      </c>
    </row>
    <row r="4298" spans="1:9" x14ac:dyDescent="0.2">
      <c r="A4298" s="5">
        <v>4339</v>
      </c>
      <c r="B4298" s="7">
        <v>11</v>
      </c>
      <c r="C4298" s="5">
        <v>6</v>
      </c>
      <c r="D4298" s="5">
        <v>1998</v>
      </c>
      <c r="E4298" s="4">
        <v>35957</v>
      </c>
      <c r="F4298" t="s">
        <v>4240</v>
      </c>
      <c r="G4298" s="3">
        <v>3500000</v>
      </c>
      <c r="H4298" s="3">
        <v>6451628</v>
      </c>
      <c r="I4298" s="3">
        <v>6451628</v>
      </c>
    </row>
    <row r="4299" spans="1:9" x14ac:dyDescent="0.2">
      <c r="A4299" s="5">
        <v>4340</v>
      </c>
      <c r="B4299" s="7">
        <v>4</v>
      </c>
      <c r="C4299" s="5">
        <v>16</v>
      </c>
      <c r="D4299" s="5">
        <v>2010</v>
      </c>
      <c r="E4299" s="4">
        <v>40637</v>
      </c>
      <c r="F4299" t="s">
        <v>4241</v>
      </c>
      <c r="G4299" s="3">
        <v>3500000</v>
      </c>
      <c r="H4299" s="3">
        <v>6391436</v>
      </c>
      <c r="I4299" s="3">
        <v>40527719</v>
      </c>
    </row>
    <row r="4300" spans="1:9" x14ac:dyDescent="0.2">
      <c r="A4300" s="5">
        <v>4341</v>
      </c>
      <c r="B4300" s="7">
        <v>3</v>
      </c>
      <c r="C4300" s="5">
        <v>13</v>
      </c>
      <c r="D4300" s="5">
        <v>1987</v>
      </c>
      <c r="E4300" s="4">
        <v>32145</v>
      </c>
      <c r="F4300" t="s">
        <v>4242</v>
      </c>
      <c r="G4300" s="3">
        <v>3500000</v>
      </c>
      <c r="H4300" s="3">
        <v>5923044</v>
      </c>
      <c r="I4300" s="3">
        <v>5923044</v>
      </c>
    </row>
    <row r="4301" spans="1:9" x14ac:dyDescent="0.2">
      <c r="A4301" s="5">
        <v>4342</v>
      </c>
      <c r="B4301" s="7">
        <v>6</v>
      </c>
      <c r="C4301" s="5">
        <v>30</v>
      </c>
      <c r="D4301" s="5">
        <v>1985</v>
      </c>
      <c r="E4301" s="4">
        <v>31934</v>
      </c>
      <c r="F4301" t="s">
        <v>2634</v>
      </c>
      <c r="G4301" s="3">
        <v>3500000</v>
      </c>
      <c r="H4301" s="3">
        <v>5804262</v>
      </c>
      <c r="I4301" s="3">
        <v>34004262</v>
      </c>
    </row>
    <row r="4302" spans="1:9" x14ac:dyDescent="0.2">
      <c r="A4302" s="5">
        <v>4344</v>
      </c>
      <c r="B4302" s="7">
        <v>6</v>
      </c>
      <c r="C4302" s="5">
        <v>29</v>
      </c>
      <c r="D4302" s="5">
        <v>2001</v>
      </c>
      <c r="E4302" s="4">
        <v>37747</v>
      </c>
      <c r="F4302" t="s">
        <v>4243</v>
      </c>
      <c r="G4302" s="3">
        <v>3500000</v>
      </c>
      <c r="H4302" s="3">
        <v>3293258</v>
      </c>
      <c r="I4302" s="3">
        <v>3293258</v>
      </c>
    </row>
    <row r="4303" spans="1:9" x14ac:dyDescent="0.2">
      <c r="A4303" s="5">
        <v>4345</v>
      </c>
      <c r="B4303" s="7">
        <v>4</v>
      </c>
      <c r="C4303" s="5">
        <v>19</v>
      </c>
      <c r="D4303" s="5">
        <v>2000</v>
      </c>
      <c r="E4303" s="4">
        <v>37076</v>
      </c>
      <c r="F4303" t="s">
        <v>4244</v>
      </c>
      <c r="G4303" s="3">
        <v>3500000</v>
      </c>
      <c r="H4303" s="3">
        <v>886410</v>
      </c>
      <c r="I4303" s="3">
        <v>886410</v>
      </c>
    </row>
    <row r="4304" spans="1:9" x14ac:dyDescent="0.2">
      <c r="A4304" s="5">
        <v>4346</v>
      </c>
      <c r="B4304" s="7">
        <v>6</v>
      </c>
      <c r="C4304" s="5">
        <v>10</v>
      </c>
      <c r="D4304" s="5">
        <v>2011</v>
      </c>
      <c r="E4304" s="4">
        <v>40822</v>
      </c>
      <c r="F4304" t="s">
        <v>4245</v>
      </c>
      <c r="G4304" s="3">
        <v>3500000</v>
      </c>
      <c r="H4304" s="3">
        <v>253444</v>
      </c>
      <c r="I4304" s="3">
        <v>5706638</v>
      </c>
    </row>
    <row r="4305" spans="1:9" x14ac:dyDescent="0.2">
      <c r="A4305" s="5">
        <v>4347</v>
      </c>
      <c r="B4305" s="7">
        <v>9</v>
      </c>
      <c r="C4305" s="5">
        <v>14</v>
      </c>
      <c r="D4305" s="5">
        <v>2007</v>
      </c>
      <c r="E4305" s="4">
        <v>39487</v>
      </c>
      <c r="F4305" t="s">
        <v>4246</v>
      </c>
      <c r="G4305" s="3">
        <v>3500000</v>
      </c>
      <c r="H4305" s="3">
        <v>221096</v>
      </c>
      <c r="I4305" s="3">
        <v>221096</v>
      </c>
    </row>
    <row r="4306" spans="1:9" x14ac:dyDescent="0.2">
      <c r="A4306" s="5">
        <v>4348</v>
      </c>
      <c r="B4306" s="7">
        <v>1</v>
      </c>
      <c r="C4306" s="5">
        <v>8</v>
      </c>
      <c r="D4306" s="5">
        <v>2016</v>
      </c>
      <c r="E4306" s="4">
        <v>42583</v>
      </c>
      <c r="F4306" t="s">
        <v>4247</v>
      </c>
      <c r="G4306" s="3">
        <v>3500000</v>
      </c>
      <c r="H4306" s="3">
        <v>182695</v>
      </c>
      <c r="I4306" s="3">
        <v>182695</v>
      </c>
    </row>
    <row r="4307" spans="1:9" x14ac:dyDescent="0.2">
      <c r="A4307" s="5">
        <v>4349</v>
      </c>
      <c r="B4307" s="7">
        <v>2</v>
      </c>
      <c r="C4307" s="5">
        <v>17</v>
      </c>
      <c r="D4307" s="5">
        <v>2006</v>
      </c>
      <c r="E4307" s="4">
        <v>39204</v>
      </c>
      <c r="F4307" t="s">
        <v>4248</v>
      </c>
      <c r="G4307" s="3">
        <v>3500000</v>
      </c>
      <c r="H4307" s="3">
        <v>107492</v>
      </c>
      <c r="I4307" s="3">
        <v>113783</v>
      </c>
    </row>
    <row r="4308" spans="1:9" x14ac:dyDescent="0.2">
      <c r="A4308" s="5">
        <v>4350</v>
      </c>
      <c r="B4308" s="7">
        <v>3</v>
      </c>
      <c r="C4308" s="5">
        <v>25</v>
      </c>
      <c r="D4308" s="5">
        <v>2005</v>
      </c>
      <c r="E4308" s="4">
        <v>39085</v>
      </c>
      <c r="F4308" t="s">
        <v>4249</v>
      </c>
      <c r="G4308" s="3">
        <v>3500000</v>
      </c>
      <c r="H4308" s="3">
        <v>96793</v>
      </c>
      <c r="I4308" s="3">
        <v>96793</v>
      </c>
    </row>
    <row r="4309" spans="1:9" x14ac:dyDescent="0.2">
      <c r="A4309" s="5">
        <v>4351</v>
      </c>
      <c r="B4309" s="7">
        <v>6</v>
      </c>
      <c r="C4309" s="5">
        <v>3</v>
      </c>
      <c r="D4309" s="5">
        <v>2016</v>
      </c>
      <c r="E4309" s="4">
        <v>42435</v>
      </c>
      <c r="F4309" t="s">
        <v>4250</v>
      </c>
      <c r="G4309" s="3">
        <v>3500000</v>
      </c>
      <c r="H4309" s="3">
        <v>29233</v>
      </c>
      <c r="I4309" s="3">
        <v>29233</v>
      </c>
    </row>
    <row r="4310" spans="1:9" x14ac:dyDescent="0.2">
      <c r="A4310" s="5">
        <v>4352</v>
      </c>
      <c r="B4310" s="7">
        <v>6</v>
      </c>
      <c r="C4310" s="5">
        <v>26</v>
      </c>
      <c r="D4310" s="5">
        <v>2009</v>
      </c>
      <c r="E4310" s="4">
        <v>40580</v>
      </c>
      <c r="F4310" t="s">
        <v>4251</v>
      </c>
      <c r="G4310" s="3">
        <v>3500000</v>
      </c>
      <c r="H4310" s="3">
        <v>27349</v>
      </c>
      <c r="I4310" s="3">
        <v>1396395</v>
      </c>
    </row>
    <row r="4311" spans="1:9" x14ac:dyDescent="0.2">
      <c r="A4311" s="5">
        <v>4353</v>
      </c>
      <c r="B4311" s="7">
        <v>9</v>
      </c>
      <c r="C4311" s="5">
        <v>17</v>
      </c>
      <c r="D4311" s="5">
        <v>1999</v>
      </c>
      <c r="E4311" s="4">
        <v>36655</v>
      </c>
      <c r="F4311" t="s">
        <v>4252</v>
      </c>
      <c r="G4311" s="3">
        <v>3500000</v>
      </c>
      <c r="H4311" s="3">
        <v>9871</v>
      </c>
      <c r="I4311" s="3">
        <v>9871</v>
      </c>
    </row>
    <row r="4312" spans="1:9" x14ac:dyDescent="0.2">
      <c r="A4312" s="5">
        <v>4354</v>
      </c>
      <c r="B4312" s="7">
        <v>6</v>
      </c>
      <c r="C4312" s="5">
        <v>30</v>
      </c>
      <c r="D4312" s="5">
        <v>2009</v>
      </c>
      <c r="E4312" s="4">
        <v>40700</v>
      </c>
      <c r="F4312" t="s">
        <v>4253</v>
      </c>
      <c r="G4312" s="3">
        <v>3500000</v>
      </c>
      <c r="H4312">
        <v>0</v>
      </c>
      <c r="I4312">
        <v>0</v>
      </c>
    </row>
    <row r="4313" spans="1:9" x14ac:dyDescent="0.2">
      <c r="A4313" s="5">
        <v>4355</v>
      </c>
      <c r="B4313" s="7">
        <v>10</v>
      </c>
      <c r="C4313" s="5">
        <v>1</v>
      </c>
      <c r="D4313" s="5">
        <v>2006</v>
      </c>
      <c r="E4313" s="4">
        <v>38727</v>
      </c>
      <c r="F4313" t="s">
        <v>4254</v>
      </c>
      <c r="G4313" s="3">
        <v>3500000</v>
      </c>
      <c r="H4313">
        <v>0</v>
      </c>
      <c r="I4313">
        <v>0</v>
      </c>
    </row>
    <row r="4314" spans="1:9" x14ac:dyDescent="0.2">
      <c r="A4314" s="5">
        <v>4356</v>
      </c>
      <c r="B4314" s="7">
        <v>6</v>
      </c>
      <c r="C4314" s="5">
        <v>28</v>
      </c>
      <c r="D4314" s="5">
        <v>2011</v>
      </c>
      <c r="E4314" s="4">
        <v>41370</v>
      </c>
      <c r="F4314" s="1">
        <v>9.2361111111111116E-2</v>
      </c>
      <c r="G4314" s="3">
        <v>3500000</v>
      </c>
      <c r="H4314">
        <v>0</v>
      </c>
      <c r="I4314">
        <v>0</v>
      </c>
    </row>
    <row r="4315" spans="1:9" x14ac:dyDescent="0.2">
      <c r="A4315" s="5">
        <v>4357</v>
      </c>
      <c r="B4315" s="7">
        <v>1</v>
      </c>
      <c r="C4315" s="5">
        <v>29</v>
      </c>
      <c r="D4315" s="5">
        <v>2013</v>
      </c>
      <c r="E4315" s="4">
        <v>42125</v>
      </c>
      <c r="F4315" t="s">
        <v>4255</v>
      </c>
      <c r="G4315" s="3">
        <v>3500000</v>
      </c>
      <c r="H4315">
        <v>0</v>
      </c>
      <c r="I4315">
        <v>0</v>
      </c>
    </row>
    <row r="4316" spans="1:9" x14ac:dyDescent="0.2">
      <c r="A4316" s="5">
        <v>4358</v>
      </c>
      <c r="B4316" s="7">
        <v>3</v>
      </c>
      <c r="C4316" s="5">
        <v>11</v>
      </c>
      <c r="D4316" s="5">
        <v>2014</v>
      </c>
      <c r="E4316" s="4">
        <v>41946</v>
      </c>
      <c r="F4316" t="s">
        <v>4256</v>
      </c>
      <c r="G4316" s="3">
        <v>3500000</v>
      </c>
      <c r="H4316">
        <v>0</v>
      </c>
      <c r="I4316">
        <v>0</v>
      </c>
    </row>
    <row r="4317" spans="1:9" x14ac:dyDescent="0.2">
      <c r="A4317" s="5">
        <v>4359</v>
      </c>
      <c r="B4317" s="7">
        <v>3</v>
      </c>
      <c r="C4317" s="5">
        <v>4</v>
      </c>
      <c r="D4317" s="5">
        <v>2014</v>
      </c>
      <c r="E4317" s="4">
        <v>41732</v>
      </c>
      <c r="F4317" t="s">
        <v>4257</v>
      </c>
      <c r="G4317" s="3">
        <v>3500000</v>
      </c>
      <c r="H4317">
        <v>0</v>
      </c>
      <c r="I4317">
        <v>0</v>
      </c>
    </row>
    <row r="4318" spans="1:9" x14ac:dyDescent="0.2">
      <c r="A4318" s="5">
        <v>4360</v>
      </c>
      <c r="B4318" s="7">
        <v>6</v>
      </c>
      <c r="C4318" s="5">
        <v>5</v>
      </c>
      <c r="D4318" s="5">
        <v>2015</v>
      </c>
      <c r="E4318" s="4">
        <v>42130</v>
      </c>
      <c r="F4318" t="s">
        <v>4258</v>
      </c>
      <c r="G4318" s="3">
        <v>3500000</v>
      </c>
      <c r="H4318">
        <v>0</v>
      </c>
      <c r="I4318">
        <v>0</v>
      </c>
    </row>
    <row r="4319" spans="1:9" x14ac:dyDescent="0.2">
      <c r="A4319" s="5">
        <v>4361</v>
      </c>
      <c r="B4319" s="7">
        <v>5</v>
      </c>
      <c r="C4319" s="5">
        <v>17</v>
      </c>
      <c r="D4319" s="5">
        <v>2013</v>
      </c>
      <c r="E4319" s="4">
        <v>41764</v>
      </c>
      <c r="F4319" t="s">
        <v>4259</v>
      </c>
      <c r="G4319" s="3">
        <v>3450000</v>
      </c>
      <c r="H4319" s="3">
        <v>687185</v>
      </c>
      <c r="I4319" s="3">
        <v>18309793</v>
      </c>
    </row>
    <row r="4320" spans="1:9" x14ac:dyDescent="0.2">
      <c r="A4320" s="5">
        <v>4362</v>
      </c>
      <c r="B4320" s="7">
        <v>9</v>
      </c>
      <c r="C4320" s="5">
        <v>1</v>
      </c>
      <c r="D4320" s="5">
        <v>2015</v>
      </c>
      <c r="E4320" s="4">
        <v>42013</v>
      </c>
      <c r="F4320" t="s">
        <v>4260</v>
      </c>
      <c r="G4320" s="3">
        <v>3440000</v>
      </c>
      <c r="H4320">
        <v>0</v>
      </c>
      <c r="I4320">
        <v>0</v>
      </c>
    </row>
    <row r="4321" spans="1:9" x14ac:dyDescent="0.2">
      <c r="A4321" s="5">
        <v>4363</v>
      </c>
      <c r="B4321" s="7">
        <v>6</v>
      </c>
      <c r="C4321" s="5">
        <v>24</v>
      </c>
      <c r="D4321" s="5">
        <v>2005</v>
      </c>
      <c r="E4321" s="4">
        <v>39057</v>
      </c>
      <c r="F4321" t="s">
        <v>4261</v>
      </c>
      <c r="G4321" s="3">
        <v>3400000</v>
      </c>
      <c r="H4321" s="3">
        <v>77437223</v>
      </c>
      <c r="I4321" s="3">
        <v>133276359</v>
      </c>
    </row>
    <row r="4322" spans="1:9" x14ac:dyDescent="0.2">
      <c r="A4322" s="5">
        <v>4364</v>
      </c>
      <c r="B4322" s="7">
        <v>12</v>
      </c>
      <c r="C4322" s="5">
        <v>23</v>
      </c>
      <c r="D4322" s="5">
        <v>1977</v>
      </c>
      <c r="E4322" s="4">
        <v>28806</v>
      </c>
      <c r="F4322" t="s">
        <v>4262</v>
      </c>
      <c r="G4322" s="3">
        <v>3400000</v>
      </c>
      <c r="H4322" s="3">
        <v>31063038</v>
      </c>
      <c r="I4322" s="3">
        <v>31063038</v>
      </c>
    </row>
    <row r="4323" spans="1:9" x14ac:dyDescent="0.2">
      <c r="A4323" s="5">
        <v>4365</v>
      </c>
      <c r="B4323" s="7">
        <v>10</v>
      </c>
      <c r="C4323" s="5">
        <v>21</v>
      </c>
      <c r="D4323" s="5">
        <v>2011</v>
      </c>
      <c r="E4323" s="4">
        <v>41162</v>
      </c>
      <c r="F4323" t="s">
        <v>4263</v>
      </c>
      <c r="G4323" s="3">
        <v>3400000</v>
      </c>
      <c r="H4323" s="3">
        <v>5353586</v>
      </c>
      <c r="I4323" s="3">
        <v>20433227</v>
      </c>
    </row>
    <row r="4324" spans="1:9" x14ac:dyDescent="0.2">
      <c r="A4324" s="5">
        <v>4366</v>
      </c>
      <c r="B4324" s="7">
        <v>9</v>
      </c>
      <c r="C4324" s="5">
        <v>26</v>
      </c>
      <c r="D4324" s="5">
        <v>2008</v>
      </c>
      <c r="E4324" s="4">
        <v>40218</v>
      </c>
      <c r="F4324" t="s">
        <v>4264</v>
      </c>
      <c r="G4324" s="3">
        <v>3400000</v>
      </c>
      <c r="H4324" s="3">
        <v>2926565</v>
      </c>
      <c r="I4324" s="3">
        <v>4124277</v>
      </c>
    </row>
    <row r="4325" spans="1:9" x14ac:dyDescent="0.2">
      <c r="A4325" s="5">
        <v>4367</v>
      </c>
      <c r="B4325" s="7">
        <v>4</v>
      </c>
      <c r="C4325" s="5">
        <v>23</v>
      </c>
      <c r="D4325" s="5">
        <v>2004</v>
      </c>
      <c r="E4325" s="4">
        <v>38660</v>
      </c>
      <c r="F4325" t="s">
        <v>4265</v>
      </c>
      <c r="G4325" s="3">
        <v>3400000</v>
      </c>
      <c r="H4325" s="3">
        <v>493905</v>
      </c>
      <c r="I4325" s="3">
        <v>493905</v>
      </c>
    </row>
    <row r="4326" spans="1:9" x14ac:dyDescent="0.2">
      <c r="A4326" s="5">
        <v>4368</v>
      </c>
      <c r="B4326" s="7">
        <v>7</v>
      </c>
      <c r="C4326" s="5">
        <v>11</v>
      </c>
      <c r="D4326" s="5">
        <v>2008</v>
      </c>
      <c r="E4326" s="4">
        <v>39759</v>
      </c>
      <c r="F4326" t="s">
        <v>4266</v>
      </c>
      <c r="G4326" s="3">
        <v>3400000</v>
      </c>
      <c r="H4326" s="3">
        <v>12636</v>
      </c>
      <c r="I4326" s="3">
        <v>12636</v>
      </c>
    </row>
    <row r="4327" spans="1:9" x14ac:dyDescent="0.2">
      <c r="A4327" s="5">
        <v>4369</v>
      </c>
      <c r="B4327" s="7">
        <v>3</v>
      </c>
      <c r="C4327" s="5">
        <v>3</v>
      </c>
      <c r="D4327" s="5">
        <v>2015</v>
      </c>
      <c r="E4327" s="4">
        <v>42066</v>
      </c>
      <c r="F4327" t="s">
        <v>4267</v>
      </c>
      <c r="G4327" s="3">
        <v>3400000</v>
      </c>
      <c r="H4327">
        <v>0</v>
      </c>
      <c r="I4327">
        <v>0</v>
      </c>
    </row>
    <row r="4328" spans="1:9" x14ac:dyDescent="0.2">
      <c r="A4328" s="5">
        <v>4370</v>
      </c>
      <c r="B4328" s="7">
        <v>2</v>
      </c>
      <c r="C4328" s="5">
        <v>16</v>
      </c>
      <c r="D4328" s="5">
        <v>1956</v>
      </c>
      <c r="E4328" s="4">
        <v>20912</v>
      </c>
      <c r="F4328" t="s">
        <v>4268</v>
      </c>
      <c r="G4328" s="3">
        <v>3380000</v>
      </c>
      <c r="H4328">
        <v>0</v>
      </c>
      <c r="I4328" s="3">
        <v>3220</v>
      </c>
    </row>
    <row r="4329" spans="1:9" x14ac:dyDescent="0.2">
      <c r="A4329" s="5">
        <v>4371</v>
      </c>
      <c r="B4329" s="7">
        <v>10</v>
      </c>
      <c r="C4329" s="5">
        <v>10</v>
      </c>
      <c r="D4329" s="5">
        <v>2014</v>
      </c>
      <c r="E4329" s="4">
        <v>41922</v>
      </c>
      <c r="F4329" t="s">
        <v>4269</v>
      </c>
      <c r="G4329" s="3">
        <v>3300000</v>
      </c>
      <c r="H4329" s="3">
        <v>13092006</v>
      </c>
      <c r="I4329" s="3">
        <v>33474334</v>
      </c>
    </row>
    <row r="4330" spans="1:9" x14ac:dyDescent="0.2">
      <c r="A4330" s="5">
        <v>4372</v>
      </c>
      <c r="B4330" s="7">
        <v>10</v>
      </c>
      <c r="C4330" s="5">
        <v>26</v>
      </c>
      <c r="D4330" s="5">
        <v>2007</v>
      </c>
      <c r="E4330" s="4">
        <v>39854</v>
      </c>
      <c r="F4330" t="s">
        <v>4270</v>
      </c>
      <c r="G4330" s="3">
        <v>3300000</v>
      </c>
      <c r="H4330" s="3">
        <v>8093373</v>
      </c>
      <c r="I4330" s="3">
        <v>12405473</v>
      </c>
    </row>
    <row r="4331" spans="1:9" x14ac:dyDescent="0.2">
      <c r="A4331" s="5">
        <v>4373</v>
      </c>
      <c r="B4331" s="7">
        <v>1</v>
      </c>
      <c r="C4331" s="5">
        <v>17</v>
      </c>
      <c r="D4331" s="5">
        <v>2003</v>
      </c>
      <c r="E4331" s="4">
        <v>38108</v>
      </c>
      <c r="F4331" t="s">
        <v>4271</v>
      </c>
      <c r="G4331" s="3">
        <v>3300000</v>
      </c>
      <c r="H4331" s="3">
        <v>7563397</v>
      </c>
      <c r="I4331" s="3">
        <v>32059295</v>
      </c>
    </row>
    <row r="4332" spans="1:9" x14ac:dyDescent="0.2">
      <c r="A4332" s="5">
        <v>4374</v>
      </c>
      <c r="B4332" s="7">
        <v>5</v>
      </c>
      <c r="C4332" s="5">
        <v>5</v>
      </c>
      <c r="D4332" s="5">
        <v>2000</v>
      </c>
      <c r="E4332" s="4">
        <v>36651</v>
      </c>
      <c r="F4332" t="s">
        <v>4272</v>
      </c>
      <c r="G4332" s="3">
        <v>3300000</v>
      </c>
      <c r="H4332" s="3">
        <v>104257</v>
      </c>
      <c r="I4332" s="3">
        <v>5422740</v>
      </c>
    </row>
    <row r="4333" spans="1:9" x14ac:dyDescent="0.2">
      <c r="A4333" s="5">
        <v>4375</v>
      </c>
      <c r="B4333" s="7">
        <v>12</v>
      </c>
      <c r="C4333" s="5">
        <v>29</v>
      </c>
      <c r="D4333" s="5">
        <v>2006</v>
      </c>
      <c r="E4333" s="4">
        <v>39580</v>
      </c>
      <c r="F4333" t="s">
        <v>4273</v>
      </c>
      <c r="G4333" s="3">
        <v>3300000</v>
      </c>
      <c r="H4333" s="3">
        <v>19875</v>
      </c>
      <c r="I4333" s="3">
        <v>19875</v>
      </c>
    </row>
    <row r="4334" spans="1:9" x14ac:dyDescent="0.2">
      <c r="A4334" s="5">
        <v>4376</v>
      </c>
      <c r="B4334" s="7">
        <v>1</v>
      </c>
      <c r="C4334" s="5">
        <v>20</v>
      </c>
      <c r="D4334" s="5">
        <v>2015</v>
      </c>
      <c r="E4334" s="4">
        <v>42583</v>
      </c>
      <c r="F4334" t="s">
        <v>4274</v>
      </c>
      <c r="G4334" s="3">
        <v>3300000</v>
      </c>
      <c r="H4334">
        <v>0</v>
      </c>
      <c r="I4334" s="3">
        <v>40262</v>
      </c>
    </row>
    <row r="4335" spans="1:9" x14ac:dyDescent="0.2">
      <c r="A4335" s="5">
        <v>4377</v>
      </c>
      <c r="B4335" s="7">
        <v>11</v>
      </c>
      <c r="C4335" s="5">
        <v>18</v>
      </c>
      <c r="D4335" s="5">
        <v>1983</v>
      </c>
      <c r="E4335" s="4">
        <v>30844</v>
      </c>
      <c r="F4335" t="s">
        <v>4275</v>
      </c>
      <c r="G4335" s="3">
        <v>3250000</v>
      </c>
      <c r="H4335" s="3">
        <v>20605209</v>
      </c>
      <c r="I4335" s="3">
        <v>20605209</v>
      </c>
    </row>
    <row r="4336" spans="1:9" x14ac:dyDescent="0.2">
      <c r="A4336" s="5">
        <v>4378</v>
      </c>
      <c r="B4336" s="7">
        <v>8</v>
      </c>
      <c r="C4336" s="5">
        <v>20</v>
      </c>
      <c r="D4336" s="5">
        <v>1982</v>
      </c>
      <c r="E4336" s="4">
        <v>30536</v>
      </c>
      <c r="F4336" t="s">
        <v>4276</v>
      </c>
      <c r="G4336" s="3">
        <v>3250000</v>
      </c>
      <c r="H4336" s="3">
        <v>6965361</v>
      </c>
      <c r="I4336" s="3">
        <v>6965361</v>
      </c>
    </row>
    <row r="4337" spans="1:9" x14ac:dyDescent="0.2">
      <c r="A4337" s="5">
        <v>4379</v>
      </c>
      <c r="B4337" s="7">
        <v>1</v>
      </c>
      <c r="C4337" s="5">
        <v>30</v>
      </c>
      <c r="D4337" s="5">
        <v>2009</v>
      </c>
      <c r="E4337" s="4">
        <v>40695</v>
      </c>
      <c r="F4337" t="s">
        <v>4277</v>
      </c>
      <c r="G4337" s="3">
        <v>3250000</v>
      </c>
      <c r="H4337" s="3">
        <v>3766810</v>
      </c>
      <c r="I4337" s="3">
        <v>34114067</v>
      </c>
    </row>
    <row r="4338" spans="1:9" x14ac:dyDescent="0.2">
      <c r="A4338" s="5">
        <v>4380</v>
      </c>
      <c r="B4338" s="7">
        <v>10</v>
      </c>
      <c r="C4338" s="5">
        <v>29</v>
      </c>
      <c r="D4338" s="5">
        <v>1999</v>
      </c>
      <c r="E4338" s="4">
        <v>37021</v>
      </c>
      <c r="F4338" t="s">
        <v>4278</v>
      </c>
      <c r="G4338" s="3">
        <v>3250000</v>
      </c>
      <c r="H4338" s="3">
        <v>7680</v>
      </c>
      <c r="I4338" s="3">
        <v>7680</v>
      </c>
    </row>
    <row r="4339" spans="1:9" x14ac:dyDescent="0.2">
      <c r="A4339" s="5">
        <v>4381</v>
      </c>
      <c r="B4339" s="7">
        <v>6</v>
      </c>
      <c r="C4339" s="5">
        <v>12</v>
      </c>
      <c r="D4339" s="5">
        <v>1968</v>
      </c>
      <c r="E4339" s="4">
        <v>25178</v>
      </c>
      <c r="F4339" t="s">
        <v>4279</v>
      </c>
      <c r="G4339" s="3">
        <v>3200000</v>
      </c>
      <c r="H4339" s="3">
        <v>33395426</v>
      </c>
      <c r="I4339" s="3">
        <v>33395426</v>
      </c>
    </row>
    <row r="4340" spans="1:9" x14ac:dyDescent="0.2">
      <c r="A4340" s="5">
        <v>4382</v>
      </c>
      <c r="B4340" s="7">
        <v>1</v>
      </c>
      <c r="C4340" s="5">
        <v>1</v>
      </c>
      <c r="D4340" s="5">
        <v>1962</v>
      </c>
      <c r="E4340" s="4">
        <v>22647</v>
      </c>
      <c r="F4340" t="s">
        <v>4280</v>
      </c>
      <c r="G4340" s="3">
        <v>3200000</v>
      </c>
      <c r="H4340" s="3">
        <v>8000000</v>
      </c>
      <c r="I4340" s="3">
        <v>8000000</v>
      </c>
    </row>
    <row r="4341" spans="1:9" x14ac:dyDescent="0.2">
      <c r="A4341" s="5">
        <v>4383</v>
      </c>
      <c r="B4341" s="7">
        <v>7</v>
      </c>
      <c r="C4341" s="5">
        <v>16</v>
      </c>
      <c r="D4341" s="5">
        <v>2004</v>
      </c>
      <c r="E4341" s="4">
        <v>38449</v>
      </c>
      <c r="F4341" t="s">
        <v>4281</v>
      </c>
      <c r="G4341" s="3">
        <v>3200000</v>
      </c>
      <c r="H4341" s="3">
        <v>6529624</v>
      </c>
      <c r="I4341" s="3">
        <v>14441158</v>
      </c>
    </row>
    <row r="4342" spans="1:9" x14ac:dyDescent="0.2">
      <c r="A4342" s="5">
        <v>4384</v>
      </c>
      <c r="B4342" s="7">
        <v>6</v>
      </c>
      <c r="C4342" s="5">
        <v>3</v>
      </c>
      <c r="D4342" s="5">
        <v>2011</v>
      </c>
      <c r="E4342" s="4">
        <v>40608</v>
      </c>
      <c r="F4342" t="s">
        <v>4282</v>
      </c>
      <c r="G4342" s="3">
        <v>3200000</v>
      </c>
      <c r="H4342" s="3">
        <v>5790894</v>
      </c>
      <c r="I4342" s="3">
        <v>14314407</v>
      </c>
    </row>
    <row r="4343" spans="1:9" x14ac:dyDescent="0.2">
      <c r="A4343" s="5">
        <v>4385</v>
      </c>
      <c r="B4343" s="7">
        <v>7</v>
      </c>
      <c r="C4343" s="5">
        <v>29</v>
      </c>
      <c r="D4343" s="5">
        <v>2009</v>
      </c>
      <c r="E4343" s="4">
        <v>40670</v>
      </c>
      <c r="F4343" t="s">
        <v>4283</v>
      </c>
      <c r="G4343" s="3">
        <v>3200000</v>
      </c>
      <c r="H4343" s="3">
        <v>2277396</v>
      </c>
      <c r="I4343" s="3">
        <v>2828590</v>
      </c>
    </row>
    <row r="4344" spans="1:9" x14ac:dyDescent="0.2">
      <c r="A4344" s="5">
        <v>4386</v>
      </c>
      <c r="B4344" s="7">
        <v>9</v>
      </c>
      <c r="C4344" s="5">
        <v>22</v>
      </c>
      <c r="D4344" s="5">
        <v>2006</v>
      </c>
      <c r="E4344" s="4">
        <v>39364</v>
      </c>
      <c r="F4344" t="s">
        <v>4284</v>
      </c>
      <c r="G4344" s="3">
        <v>3200000</v>
      </c>
      <c r="H4344" s="3">
        <v>56131</v>
      </c>
      <c r="I4344" s="3">
        <v>690872</v>
      </c>
    </row>
    <row r="4345" spans="1:9" x14ac:dyDescent="0.2">
      <c r="A4345" s="5">
        <v>4387</v>
      </c>
      <c r="B4345" s="7">
        <v>1</v>
      </c>
      <c r="C4345" s="5">
        <v>1</v>
      </c>
      <c r="D4345" s="5">
        <v>1946</v>
      </c>
      <c r="E4345" s="4">
        <v>16803</v>
      </c>
      <c r="F4345" t="s">
        <v>4285</v>
      </c>
      <c r="G4345" s="3">
        <v>3180000</v>
      </c>
      <c r="H4345" s="3">
        <v>6600000</v>
      </c>
      <c r="I4345" s="3">
        <v>9576159</v>
      </c>
    </row>
    <row r="4346" spans="1:9" x14ac:dyDescent="0.2">
      <c r="A4346" s="5">
        <v>4388</v>
      </c>
      <c r="B4346" s="7">
        <v>7</v>
      </c>
      <c r="C4346" s="5">
        <v>19</v>
      </c>
      <c r="D4346" s="5">
        <v>1996</v>
      </c>
      <c r="E4346" s="4">
        <v>35618</v>
      </c>
      <c r="F4346" t="s">
        <v>4286</v>
      </c>
      <c r="G4346" s="3">
        <v>3100000</v>
      </c>
      <c r="H4346" s="3">
        <v>16501785</v>
      </c>
      <c r="I4346" s="3">
        <v>71558971</v>
      </c>
    </row>
    <row r="4347" spans="1:9" x14ac:dyDescent="0.2">
      <c r="A4347" s="5">
        <v>4389</v>
      </c>
      <c r="B4347" s="7">
        <v>4</v>
      </c>
      <c r="C4347" s="5">
        <v>12</v>
      </c>
      <c r="D4347" s="5">
        <v>2013</v>
      </c>
      <c r="E4347" s="4">
        <v>41612</v>
      </c>
      <c r="F4347" t="s">
        <v>4287</v>
      </c>
      <c r="G4347" s="3">
        <v>3100000</v>
      </c>
      <c r="H4347">
        <v>0</v>
      </c>
      <c r="I4347" s="3">
        <v>123407</v>
      </c>
    </row>
    <row r="4348" spans="1:9" x14ac:dyDescent="0.2">
      <c r="A4348" s="5">
        <v>4390</v>
      </c>
      <c r="B4348" s="7">
        <v>7</v>
      </c>
      <c r="C4348" s="5">
        <v>28</v>
      </c>
      <c r="D4348" s="5">
        <v>1978</v>
      </c>
      <c r="E4348" s="4">
        <v>29318</v>
      </c>
      <c r="F4348" t="s">
        <v>4288</v>
      </c>
      <c r="G4348" s="3">
        <v>3000000</v>
      </c>
      <c r="H4348" s="3">
        <v>141600000</v>
      </c>
      <c r="I4348" s="3">
        <v>141600000</v>
      </c>
    </row>
    <row r="4349" spans="1:9" x14ac:dyDescent="0.2">
      <c r="A4349" s="5">
        <v>4391</v>
      </c>
      <c r="B4349" s="7">
        <v>10</v>
      </c>
      <c r="C4349" s="5">
        <v>20</v>
      </c>
      <c r="D4349" s="5">
        <v>2010</v>
      </c>
      <c r="E4349" s="4">
        <v>40765</v>
      </c>
      <c r="F4349" t="s">
        <v>4289</v>
      </c>
      <c r="G4349" s="3">
        <v>3000000</v>
      </c>
      <c r="H4349" s="3">
        <v>84752907</v>
      </c>
      <c r="I4349" s="3">
        <v>177512032</v>
      </c>
    </row>
    <row r="4350" spans="1:9" x14ac:dyDescent="0.2">
      <c r="A4350" s="5">
        <v>4392</v>
      </c>
      <c r="B4350" s="7">
        <v>8</v>
      </c>
      <c r="C4350" s="5">
        <v>28</v>
      </c>
      <c r="D4350" s="5">
        <v>2015</v>
      </c>
      <c r="E4350" s="4">
        <v>42833</v>
      </c>
      <c r="F4350" t="s">
        <v>4290</v>
      </c>
      <c r="G4350" s="3">
        <v>3000000</v>
      </c>
      <c r="H4350" s="3">
        <v>67790117</v>
      </c>
      <c r="I4350" s="3">
        <v>73975239</v>
      </c>
    </row>
    <row r="4351" spans="1:9" x14ac:dyDescent="0.2">
      <c r="A4351" s="5">
        <v>4393</v>
      </c>
      <c r="B4351" s="7">
        <v>6</v>
      </c>
      <c r="C4351" s="5">
        <v>7</v>
      </c>
      <c r="D4351" s="5">
        <v>2013</v>
      </c>
      <c r="E4351" s="4">
        <v>41461</v>
      </c>
      <c r="F4351" t="s">
        <v>4291</v>
      </c>
      <c r="G4351" s="3">
        <v>3000000</v>
      </c>
      <c r="H4351" s="3">
        <v>64473115</v>
      </c>
      <c r="I4351" s="3">
        <v>91266581</v>
      </c>
    </row>
    <row r="4352" spans="1:9" x14ac:dyDescent="0.2">
      <c r="A4352" s="5">
        <v>4394</v>
      </c>
      <c r="B4352" s="7">
        <v>12</v>
      </c>
      <c r="C4352" s="5">
        <v>22</v>
      </c>
      <c r="D4352" s="5">
        <v>1964</v>
      </c>
      <c r="E4352" s="4">
        <v>24027</v>
      </c>
      <c r="F4352" t="s">
        <v>4292</v>
      </c>
      <c r="G4352" s="3">
        <v>3000000</v>
      </c>
      <c r="H4352" s="3">
        <v>51100000</v>
      </c>
      <c r="I4352" s="3">
        <v>124900000</v>
      </c>
    </row>
    <row r="4353" spans="1:9" x14ac:dyDescent="0.2">
      <c r="A4353" s="5">
        <v>4395</v>
      </c>
      <c r="B4353" s="7">
        <v>10</v>
      </c>
      <c r="C4353" s="5">
        <v>12</v>
      </c>
      <c r="D4353" s="5">
        <v>2012</v>
      </c>
      <c r="E4353" s="4">
        <v>41253</v>
      </c>
      <c r="F4353" t="s">
        <v>4293</v>
      </c>
      <c r="G4353" s="3">
        <v>3000000</v>
      </c>
      <c r="H4353" s="3">
        <v>48086903</v>
      </c>
      <c r="I4353" s="3">
        <v>87727807</v>
      </c>
    </row>
    <row r="4354" spans="1:9" x14ac:dyDescent="0.2">
      <c r="A4354" s="5">
        <v>4396</v>
      </c>
      <c r="B4354" s="7">
        <v>8</v>
      </c>
      <c r="C4354" s="5">
        <v>18</v>
      </c>
      <c r="D4354" s="5">
        <v>2000</v>
      </c>
      <c r="E4354" s="4">
        <v>37050</v>
      </c>
      <c r="F4354" t="s">
        <v>4294</v>
      </c>
      <c r="G4354" s="3">
        <v>3000000</v>
      </c>
      <c r="H4354" s="3">
        <v>38168022</v>
      </c>
      <c r="I4354" s="3">
        <v>38236338</v>
      </c>
    </row>
    <row r="4355" spans="1:9" x14ac:dyDescent="0.2">
      <c r="A4355" s="5">
        <v>4397</v>
      </c>
      <c r="B4355" s="7">
        <v>12</v>
      </c>
      <c r="C4355" s="5">
        <v>18</v>
      </c>
      <c r="D4355" s="5">
        <v>1957</v>
      </c>
      <c r="E4355" s="4">
        <v>21348</v>
      </c>
      <c r="F4355" t="s">
        <v>4295</v>
      </c>
      <c r="G4355" s="3">
        <v>3000000</v>
      </c>
      <c r="H4355" s="3">
        <v>33300000</v>
      </c>
      <c r="I4355" s="3">
        <v>33300000</v>
      </c>
    </row>
    <row r="4356" spans="1:9" x14ac:dyDescent="0.2">
      <c r="A4356" s="5">
        <v>4398</v>
      </c>
      <c r="B4356" s="7">
        <v>1</v>
      </c>
      <c r="C4356" s="5">
        <v>1</v>
      </c>
      <c r="D4356" s="5">
        <v>1978</v>
      </c>
      <c r="E4356" s="4">
        <v>28491</v>
      </c>
      <c r="F4356" t="s">
        <v>4296</v>
      </c>
      <c r="G4356" s="3">
        <v>3000000</v>
      </c>
      <c r="H4356" s="3">
        <v>32653000</v>
      </c>
      <c r="I4356" s="3">
        <v>32653000</v>
      </c>
    </row>
    <row r="4357" spans="1:9" x14ac:dyDescent="0.2">
      <c r="A4357" s="5">
        <v>4399</v>
      </c>
      <c r="B4357" s="7">
        <v>11</v>
      </c>
      <c r="C4357" s="5">
        <v>20</v>
      </c>
      <c r="D4357" s="5">
        <v>1998</v>
      </c>
      <c r="E4357" s="4">
        <v>36383</v>
      </c>
      <c r="F4357" t="s">
        <v>4297</v>
      </c>
      <c r="G4357" s="3">
        <v>3000000</v>
      </c>
      <c r="H4357" s="3">
        <v>24793251</v>
      </c>
      <c r="I4357" s="3">
        <v>55193251</v>
      </c>
    </row>
    <row r="4358" spans="1:9" x14ac:dyDescent="0.2">
      <c r="A4358" s="5">
        <v>4400</v>
      </c>
      <c r="B4358" s="7">
        <v>8</v>
      </c>
      <c r="C4358" s="5">
        <v>1</v>
      </c>
      <c r="D4358" s="5">
        <v>1997</v>
      </c>
      <c r="E4358" s="4">
        <v>35438</v>
      </c>
      <c r="F4358" t="s">
        <v>4298</v>
      </c>
      <c r="G4358" s="3">
        <v>3000000</v>
      </c>
      <c r="H4358" s="3">
        <v>24646936</v>
      </c>
      <c r="I4358" s="3">
        <v>27788649</v>
      </c>
    </row>
    <row r="4359" spans="1:9" x14ac:dyDescent="0.2">
      <c r="A4359" s="5">
        <v>4401</v>
      </c>
      <c r="B4359" s="7">
        <v>10</v>
      </c>
      <c r="C4359" s="5">
        <v>11</v>
      </c>
      <c r="D4359" s="5">
        <v>2002</v>
      </c>
      <c r="E4359" s="4">
        <v>37570</v>
      </c>
      <c r="F4359" t="s">
        <v>4299</v>
      </c>
      <c r="G4359" s="3">
        <v>3000000</v>
      </c>
      <c r="H4359" s="3">
        <v>21576018</v>
      </c>
      <c r="I4359" s="3">
        <v>58240487</v>
      </c>
    </row>
    <row r="4360" spans="1:9" x14ac:dyDescent="0.2">
      <c r="A4360" s="5">
        <v>4402</v>
      </c>
      <c r="B4360" s="7">
        <v>11</v>
      </c>
      <c r="C4360" s="5">
        <v>1</v>
      </c>
      <c r="D4360" s="5">
        <v>1985</v>
      </c>
      <c r="E4360" s="4">
        <v>31058</v>
      </c>
      <c r="F4360" t="s">
        <v>4300</v>
      </c>
      <c r="G4360" s="3">
        <v>3000000</v>
      </c>
      <c r="H4360" s="3">
        <v>21163999</v>
      </c>
      <c r="I4360" s="3">
        <v>21163999</v>
      </c>
    </row>
    <row r="4361" spans="1:9" x14ac:dyDescent="0.2">
      <c r="A4361" s="5">
        <v>4403</v>
      </c>
      <c r="B4361" s="7">
        <v>3</v>
      </c>
      <c r="C4361" s="5">
        <v>7</v>
      </c>
      <c r="D4361" s="5">
        <v>1986</v>
      </c>
      <c r="E4361" s="4">
        <v>31596</v>
      </c>
      <c r="F4361" t="s">
        <v>4301</v>
      </c>
      <c r="G4361" s="3">
        <v>3000000</v>
      </c>
      <c r="H4361" s="3">
        <v>20966644</v>
      </c>
      <c r="I4361" s="3">
        <v>20966644</v>
      </c>
    </row>
    <row r="4362" spans="1:9" x14ac:dyDescent="0.2">
      <c r="A4362" s="5">
        <v>4404</v>
      </c>
      <c r="B4362" s="7">
        <v>6</v>
      </c>
      <c r="C4362" s="5">
        <v>10</v>
      </c>
      <c r="D4362" s="5">
        <v>1975</v>
      </c>
      <c r="E4362" s="4">
        <v>27673</v>
      </c>
      <c r="F4362" t="s">
        <v>4302</v>
      </c>
      <c r="G4362" s="3">
        <v>3000000</v>
      </c>
      <c r="H4362" s="3">
        <v>20123742</v>
      </c>
      <c r="I4362" s="3">
        <v>20123742</v>
      </c>
    </row>
    <row r="4363" spans="1:9" x14ac:dyDescent="0.2">
      <c r="A4363" s="5">
        <v>4405</v>
      </c>
      <c r="B4363" s="7">
        <v>8</v>
      </c>
      <c r="C4363" s="5">
        <v>1</v>
      </c>
      <c r="D4363" s="5">
        <v>1986</v>
      </c>
      <c r="E4363" s="4">
        <v>31420</v>
      </c>
      <c r="F4363" t="s">
        <v>4303</v>
      </c>
      <c r="G4363" s="3">
        <v>3000000</v>
      </c>
      <c r="H4363" s="3">
        <v>19472057</v>
      </c>
      <c r="I4363" s="3">
        <v>19472057</v>
      </c>
    </row>
    <row r="4364" spans="1:9" x14ac:dyDescent="0.2">
      <c r="A4364" s="5">
        <v>4406</v>
      </c>
      <c r="B4364" s="7">
        <v>8</v>
      </c>
      <c r="C4364" s="5">
        <v>2</v>
      </c>
      <c r="D4364" s="5">
        <v>2002</v>
      </c>
      <c r="E4364" s="4">
        <v>37295</v>
      </c>
      <c r="F4364" t="s">
        <v>4304</v>
      </c>
      <c r="G4364" s="3">
        <v>3000000</v>
      </c>
      <c r="H4364" s="3">
        <v>19184820</v>
      </c>
      <c r="I4364" s="3">
        <v>19184820</v>
      </c>
    </row>
    <row r="4365" spans="1:9" x14ac:dyDescent="0.2">
      <c r="A4365" s="5">
        <v>4407</v>
      </c>
      <c r="B4365" s="7">
        <v>1</v>
      </c>
      <c r="C4365" s="5">
        <v>1</v>
      </c>
      <c r="D4365" s="5">
        <v>1960</v>
      </c>
      <c r="E4365" s="4">
        <v>21916</v>
      </c>
      <c r="F4365" t="s">
        <v>4305</v>
      </c>
      <c r="G4365" s="3">
        <v>3000000</v>
      </c>
      <c r="H4365" s="3">
        <v>18600000</v>
      </c>
      <c r="I4365" s="3">
        <v>24600000</v>
      </c>
    </row>
    <row r="4366" spans="1:9" x14ac:dyDescent="0.2">
      <c r="A4366" s="5">
        <v>4408</v>
      </c>
      <c r="B4366" s="7">
        <v>9</v>
      </c>
      <c r="C4366" s="5">
        <v>20</v>
      </c>
      <c r="D4366" s="5">
        <v>1958</v>
      </c>
      <c r="E4366" s="4">
        <v>21771</v>
      </c>
      <c r="F4366" t="s">
        <v>4306</v>
      </c>
      <c r="G4366" s="3">
        <v>3000000</v>
      </c>
      <c r="H4366" s="3">
        <v>17570324</v>
      </c>
      <c r="I4366" s="3">
        <v>17570324</v>
      </c>
    </row>
    <row r="4367" spans="1:9" x14ac:dyDescent="0.2">
      <c r="A4367" s="5">
        <v>4409</v>
      </c>
      <c r="B4367" s="7">
        <v>5</v>
      </c>
      <c r="C4367" s="5">
        <v>26</v>
      </c>
      <c r="D4367" s="5">
        <v>1970</v>
      </c>
      <c r="E4367" s="4">
        <v>26334</v>
      </c>
      <c r="F4367" t="s">
        <v>4307</v>
      </c>
      <c r="G4367" s="3">
        <v>3000000</v>
      </c>
      <c r="H4367" s="3">
        <v>17489009</v>
      </c>
      <c r="I4367" s="3">
        <v>17489009</v>
      </c>
    </row>
    <row r="4368" spans="1:9" x14ac:dyDescent="0.2">
      <c r="A4368" s="5">
        <v>4410</v>
      </c>
      <c r="B4368" s="7">
        <v>4</v>
      </c>
      <c r="C4368" s="5">
        <v>6</v>
      </c>
      <c r="D4368" s="5">
        <v>2001</v>
      </c>
      <c r="E4368" s="4">
        <v>37046</v>
      </c>
      <c r="F4368" t="s">
        <v>4308</v>
      </c>
      <c r="G4368" s="3">
        <v>3000000</v>
      </c>
      <c r="H4368" s="3">
        <v>17052128</v>
      </c>
      <c r="I4368" s="3">
        <v>68452128</v>
      </c>
    </row>
    <row r="4369" spans="1:9" x14ac:dyDescent="0.2">
      <c r="A4369" s="5">
        <v>4411</v>
      </c>
      <c r="B4369" s="7">
        <v>8</v>
      </c>
      <c r="C4369" s="5">
        <v>13</v>
      </c>
      <c r="D4369" s="5">
        <v>1993</v>
      </c>
      <c r="E4369" s="4">
        <v>34342</v>
      </c>
      <c r="F4369" t="s">
        <v>4309</v>
      </c>
      <c r="G4369" s="3">
        <v>3000000</v>
      </c>
      <c r="H4369" s="3">
        <v>15935068</v>
      </c>
      <c r="I4369" s="3">
        <v>15935068</v>
      </c>
    </row>
    <row r="4370" spans="1:9" x14ac:dyDescent="0.2">
      <c r="A4370" s="5">
        <v>4412</v>
      </c>
      <c r="B4370" s="7">
        <v>4</v>
      </c>
      <c r="C4370" s="5">
        <v>27</v>
      </c>
      <c r="D4370" s="5">
        <v>1990</v>
      </c>
      <c r="E4370" s="4">
        <v>33667</v>
      </c>
      <c r="F4370" t="s">
        <v>4310</v>
      </c>
      <c r="G4370" s="3">
        <v>3000000</v>
      </c>
      <c r="H4370" s="3">
        <v>15000000</v>
      </c>
      <c r="I4370" s="3">
        <v>15000000</v>
      </c>
    </row>
    <row r="4371" spans="1:9" x14ac:dyDescent="0.2">
      <c r="A4371" s="5">
        <v>4413</v>
      </c>
      <c r="B4371" s="7">
        <v>4</v>
      </c>
      <c r="C4371" s="5">
        <v>9</v>
      </c>
      <c r="D4371" s="5">
        <v>1976</v>
      </c>
      <c r="E4371" s="4">
        <v>28007</v>
      </c>
      <c r="F4371" t="s">
        <v>4311</v>
      </c>
      <c r="G4371" s="3">
        <v>3000000</v>
      </c>
      <c r="H4371" s="3">
        <v>13200000</v>
      </c>
      <c r="I4371" s="3">
        <v>13200000</v>
      </c>
    </row>
    <row r="4372" spans="1:9" x14ac:dyDescent="0.2">
      <c r="A4372" s="5">
        <v>4414</v>
      </c>
      <c r="B4372" s="7">
        <v>7</v>
      </c>
      <c r="C4372" s="5">
        <v>16</v>
      </c>
      <c r="D4372" s="5">
        <v>1966</v>
      </c>
      <c r="E4372" s="4">
        <v>24569</v>
      </c>
      <c r="F4372" t="s">
        <v>4312</v>
      </c>
      <c r="G4372" s="3">
        <v>3000000</v>
      </c>
      <c r="H4372" s="3">
        <v>13000000</v>
      </c>
      <c r="I4372" s="3">
        <v>13000000</v>
      </c>
    </row>
    <row r="4373" spans="1:9" x14ac:dyDescent="0.2">
      <c r="A4373" s="5">
        <v>4415</v>
      </c>
      <c r="B4373" s="7">
        <v>3</v>
      </c>
      <c r="C4373" s="5">
        <v>3</v>
      </c>
      <c r="D4373" s="5">
        <v>2006</v>
      </c>
      <c r="E4373" s="4">
        <v>38779</v>
      </c>
      <c r="F4373" t="s">
        <v>4313</v>
      </c>
      <c r="G4373" s="3">
        <v>3000000</v>
      </c>
      <c r="H4373" s="3">
        <v>11718595</v>
      </c>
      <c r="I4373" s="3">
        <v>12051924</v>
      </c>
    </row>
    <row r="4374" spans="1:9" x14ac:dyDescent="0.2">
      <c r="A4374" s="5">
        <v>4416</v>
      </c>
      <c r="B4374" s="7">
        <v>10</v>
      </c>
      <c r="C4374" s="5">
        <v>25</v>
      </c>
      <c r="D4374" s="5">
        <v>1985</v>
      </c>
      <c r="E4374" s="4">
        <v>31787</v>
      </c>
      <c r="F4374" t="s">
        <v>4314</v>
      </c>
      <c r="G4374" s="3">
        <v>3000000</v>
      </c>
      <c r="H4374" s="3">
        <v>11052713</v>
      </c>
      <c r="I4374" s="3">
        <v>11052713</v>
      </c>
    </row>
    <row r="4375" spans="1:9" x14ac:dyDescent="0.2">
      <c r="A4375" s="5">
        <v>4417</v>
      </c>
      <c r="B4375" s="7">
        <v>1</v>
      </c>
      <c r="C4375" s="5">
        <v>1</v>
      </c>
      <c r="D4375" s="5">
        <v>1960</v>
      </c>
      <c r="E4375" s="4">
        <v>21916</v>
      </c>
      <c r="F4375" t="s">
        <v>4315</v>
      </c>
      <c r="G4375" s="3">
        <v>3000000</v>
      </c>
      <c r="H4375" s="3">
        <v>10400000</v>
      </c>
      <c r="I4375" s="3">
        <v>10400000</v>
      </c>
    </row>
    <row r="4376" spans="1:9" x14ac:dyDescent="0.2">
      <c r="A4376" s="5">
        <v>4418</v>
      </c>
      <c r="B4376" s="7">
        <v>5</v>
      </c>
      <c r="C4376" s="5">
        <v>8</v>
      </c>
      <c r="D4376" s="5">
        <v>2009</v>
      </c>
      <c r="E4376" s="4">
        <v>40030</v>
      </c>
      <c r="F4376" t="s">
        <v>4316</v>
      </c>
      <c r="G4376" s="3">
        <v>3000000</v>
      </c>
      <c r="H4376" s="3">
        <v>10027047</v>
      </c>
      <c r="I4376" s="3">
        <v>10172519</v>
      </c>
    </row>
    <row r="4377" spans="1:9" x14ac:dyDescent="0.2">
      <c r="A4377" s="5">
        <v>4419</v>
      </c>
      <c r="B4377" s="7">
        <v>1</v>
      </c>
      <c r="C4377" s="5">
        <v>1</v>
      </c>
      <c r="D4377" s="5">
        <v>1961</v>
      </c>
      <c r="E4377" s="4">
        <v>22282</v>
      </c>
      <c r="F4377" t="s">
        <v>4317</v>
      </c>
      <c r="G4377" s="3">
        <v>3000000</v>
      </c>
      <c r="H4377" s="3">
        <v>10000000</v>
      </c>
      <c r="I4377" s="3">
        <v>10000000</v>
      </c>
    </row>
    <row r="4378" spans="1:9" x14ac:dyDescent="0.2">
      <c r="A4378" s="5">
        <v>4420</v>
      </c>
      <c r="B4378" s="7">
        <v>5</v>
      </c>
      <c r="C4378" s="5">
        <v>12</v>
      </c>
      <c r="D4378" s="5">
        <v>1999</v>
      </c>
      <c r="E4378" s="4">
        <v>36499</v>
      </c>
      <c r="F4378" t="s">
        <v>4318</v>
      </c>
      <c r="G4378" s="3">
        <v>3000000</v>
      </c>
      <c r="H4378" s="3">
        <v>9017070</v>
      </c>
      <c r="I4378" s="3">
        <v>9017070</v>
      </c>
    </row>
    <row r="4379" spans="1:9" x14ac:dyDescent="0.2">
      <c r="A4379" s="5">
        <v>4421</v>
      </c>
      <c r="B4379" s="7">
        <v>1</v>
      </c>
      <c r="C4379" s="5">
        <v>1</v>
      </c>
      <c r="D4379" s="5">
        <v>1948</v>
      </c>
      <c r="E4379" s="4">
        <v>17533</v>
      </c>
      <c r="F4379" t="s">
        <v>4319</v>
      </c>
      <c r="G4379" s="3">
        <v>3000000</v>
      </c>
      <c r="H4379" s="3">
        <v>9012000</v>
      </c>
      <c r="I4379" s="3">
        <v>9012000</v>
      </c>
    </row>
    <row r="4380" spans="1:9" x14ac:dyDescent="0.2">
      <c r="A4380" s="5">
        <v>4422</v>
      </c>
      <c r="B4380" s="7">
        <v>8</v>
      </c>
      <c r="C4380" s="5">
        <v>8</v>
      </c>
      <c r="D4380" s="5">
        <v>2001</v>
      </c>
      <c r="E4380" s="4">
        <v>37111</v>
      </c>
      <c r="F4380" t="s">
        <v>4320</v>
      </c>
      <c r="G4380" s="3">
        <v>3000000</v>
      </c>
      <c r="H4380" s="3">
        <v>8823109</v>
      </c>
      <c r="I4380" s="3">
        <v>9981635</v>
      </c>
    </row>
    <row r="4381" spans="1:9" x14ac:dyDescent="0.2">
      <c r="A4381" s="5">
        <v>4423</v>
      </c>
      <c r="B4381" s="7">
        <v>5</v>
      </c>
      <c r="C4381" s="5">
        <v>24</v>
      </c>
      <c r="D4381" s="5">
        <v>2013</v>
      </c>
      <c r="E4381" s="4">
        <v>41978</v>
      </c>
      <c r="F4381" t="s">
        <v>4321</v>
      </c>
      <c r="G4381" s="3">
        <v>3000000</v>
      </c>
      <c r="H4381" s="3">
        <v>8110621</v>
      </c>
      <c r="I4381" s="3">
        <v>23251930</v>
      </c>
    </row>
    <row r="4382" spans="1:9" x14ac:dyDescent="0.2">
      <c r="A4382" s="5">
        <v>4424</v>
      </c>
      <c r="B4382" s="7">
        <v>11</v>
      </c>
      <c r="C4382" s="5">
        <v>20</v>
      </c>
      <c r="D4382" s="5">
        <v>1987</v>
      </c>
      <c r="E4382" s="4">
        <v>32366</v>
      </c>
      <c r="F4382" t="s">
        <v>4322</v>
      </c>
      <c r="G4382" s="3">
        <v>3000000</v>
      </c>
      <c r="H4382" s="3">
        <v>7888000</v>
      </c>
      <c r="I4382" s="3">
        <v>7888000</v>
      </c>
    </row>
    <row r="4383" spans="1:9" x14ac:dyDescent="0.2">
      <c r="A4383" s="5">
        <v>4425</v>
      </c>
      <c r="B4383" s="7">
        <v>7</v>
      </c>
      <c r="C4383" s="5">
        <v>31</v>
      </c>
      <c r="D4383" s="5">
        <v>2009</v>
      </c>
      <c r="E4383" s="4">
        <v>40731</v>
      </c>
      <c r="F4383" t="s">
        <v>4323</v>
      </c>
      <c r="G4383" s="3">
        <v>3000000</v>
      </c>
      <c r="H4383" s="3">
        <v>7712114</v>
      </c>
      <c r="I4383" s="3">
        <v>10473836</v>
      </c>
    </row>
    <row r="4384" spans="1:9" x14ac:dyDescent="0.2">
      <c r="A4384" s="5">
        <v>4426</v>
      </c>
      <c r="B4384" s="7">
        <v>7</v>
      </c>
      <c r="C4384" s="5">
        <v>8</v>
      </c>
      <c r="D4384" s="5">
        <v>1988</v>
      </c>
      <c r="E4384" s="4">
        <v>32362</v>
      </c>
      <c r="F4384" t="s">
        <v>4324</v>
      </c>
      <c r="G4384" s="3">
        <v>3000000</v>
      </c>
      <c r="H4384" s="3">
        <v>7282851</v>
      </c>
      <c r="I4384" s="3">
        <v>7282851</v>
      </c>
    </row>
    <row r="4385" spans="1:9" x14ac:dyDescent="0.2">
      <c r="A4385" s="5">
        <v>4427</v>
      </c>
      <c r="B4385" s="7">
        <v>4</v>
      </c>
      <c r="C4385" s="5">
        <v>7</v>
      </c>
      <c r="D4385" s="5">
        <v>2006</v>
      </c>
      <c r="E4385" s="4">
        <v>38902</v>
      </c>
      <c r="F4385" t="s">
        <v>4325</v>
      </c>
      <c r="G4385" s="3">
        <v>3000000</v>
      </c>
      <c r="H4385" s="3">
        <v>7061128</v>
      </c>
      <c r="I4385" s="3">
        <v>7301115</v>
      </c>
    </row>
    <row r="4386" spans="1:9" x14ac:dyDescent="0.2">
      <c r="A4386" s="5">
        <v>4428</v>
      </c>
      <c r="B4386" s="7">
        <v>10</v>
      </c>
      <c r="C4386" s="5">
        <v>1</v>
      </c>
      <c r="D4386" s="5">
        <v>2004</v>
      </c>
      <c r="E4386" s="4">
        <v>37996</v>
      </c>
      <c r="F4386" t="s">
        <v>4326</v>
      </c>
      <c r="G4386" s="3">
        <v>3000000</v>
      </c>
      <c r="H4386" s="3">
        <v>6879730</v>
      </c>
      <c r="I4386" s="3">
        <v>6879730</v>
      </c>
    </row>
    <row r="4387" spans="1:9" x14ac:dyDescent="0.2">
      <c r="A4387" s="5">
        <v>4429</v>
      </c>
      <c r="B4387" s="7">
        <v>10</v>
      </c>
      <c r="C4387" s="5">
        <v>18</v>
      </c>
      <c r="D4387" s="5">
        <v>2002</v>
      </c>
      <c r="E4387" s="4">
        <v>37782</v>
      </c>
      <c r="F4387" t="s">
        <v>4327</v>
      </c>
      <c r="G4387" s="3">
        <v>3000000</v>
      </c>
      <c r="H4387" s="3">
        <v>5853194</v>
      </c>
      <c r="I4387" s="3">
        <v>7777790</v>
      </c>
    </row>
    <row r="4388" spans="1:9" x14ac:dyDescent="0.2">
      <c r="A4388" s="5">
        <v>4430</v>
      </c>
      <c r="B4388" s="7">
        <v>8</v>
      </c>
      <c r="C4388" s="5">
        <v>28</v>
      </c>
      <c r="D4388" s="5">
        <v>1981</v>
      </c>
      <c r="E4388" s="4">
        <v>30414</v>
      </c>
      <c r="F4388" t="s">
        <v>4328</v>
      </c>
      <c r="G4388" s="3">
        <v>3000000</v>
      </c>
      <c r="H4388" s="3">
        <v>5732587</v>
      </c>
      <c r="I4388" s="3">
        <v>5732587</v>
      </c>
    </row>
    <row r="4389" spans="1:9" x14ac:dyDescent="0.2">
      <c r="A4389" s="5">
        <v>4431</v>
      </c>
      <c r="B4389" s="7">
        <v>4</v>
      </c>
      <c r="C4389" s="5">
        <v>28</v>
      </c>
      <c r="D4389" s="5">
        <v>2006</v>
      </c>
      <c r="E4389" s="4">
        <v>39542</v>
      </c>
      <c r="F4389" t="s">
        <v>4329</v>
      </c>
      <c r="G4389" s="3">
        <v>3000000</v>
      </c>
      <c r="H4389" s="3">
        <v>5529144</v>
      </c>
      <c r="I4389" s="3">
        <v>11322573</v>
      </c>
    </row>
    <row r="4390" spans="1:9" x14ac:dyDescent="0.2">
      <c r="A4390" s="5">
        <v>4432</v>
      </c>
      <c r="B4390" s="7">
        <v>7</v>
      </c>
      <c r="C4390" s="5">
        <v>22</v>
      </c>
      <c r="D4390" s="5">
        <v>2016</v>
      </c>
      <c r="E4390" s="4">
        <v>43015</v>
      </c>
      <c r="F4390" t="s">
        <v>4330</v>
      </c>
      <c r="G4390" s="3">
        <v>3000000</v>
      </c>
      <c r="H4390" s="3">
        <v>4417983</v>
      </c>
      <c r="I4390" s="3">
        <v>4417983</v>
      </c>
    </row>
    <row r="4391" spans="1:9" x14ac:dyDescent="0.2">
      <c r="A4391" s="5">
        <v>4433</v>
      </c>
      <c r="B4391" s="7">
        <v>6</v>
      </c>
      <c r="C4391" s="5">
        <v>24</v>
      </c>
      <c r="D4391" s="5">
        <v>2016</v>
      </c>
      <c r="E4391" s="4">
        <v>43075</v>
      </c>
      <c r="F4391" t="s">
        <v>4331</v>
      </c>
      <c r="G4391" s="3">
        <v>3000000</v>
      </c>
      <c r="H4391" s="3">
        <v>4210454</v>
      </c>
      <c r="I4391" s="3">
        <v>5837111</v>
      </c>
    </row>
    <row r="4392" spans="1:9" x14ac:dyDescent="0.2">
      <c r="A4392" s="5">
        <v>4434</v>
      </c>
      <c r="B4392" s="7">
        <v>4</v>
      </c>
      <c r="C4392" s="5">
        <v>14</v>
      </c>
      <c r="D4392" s="5">
        <v>2000</v>
      </c>
      <c r="E4392" s="4">
        <v>36926</v>
      </c>
      <c r="F4392" t="s">
        <v>4332</v>
      </c>
      <c r="G4392" s="3">
        <v>3000000</v>
      </c>
      <c r="H4392" s="3">
        <v>4170647</v>
      </c>
      <c r="I4392" s="3">
        <v>30438635</v>
      </c>
    </row>
    <row r="4393" spans="1:9" x14ac:dyDescent="0.2">
      <c r="A4393" s="5">
        <v>4435</v>
      </c>
      <c r="B4393" s="7">
        <v>9</v>
      </c>
      <c r="C4393" s="5">
        <v>1</v>
      </c>
      <c r="D4393" s="5">
        <v>2000</v>
      </c>
      <c r="E4393" s="4">
        <v>36534</v>
      </c>
      <c r="F4393" t="s">
        <v>4333</v>
      </c>
      <c r="G4393" s="3">
        <v>3000000</v>
      </c>
      <c r="H4393" s="3">
        <v>4142507</v>
      </c>
      <c r="I4393" s="3">
        <v>4142507</v>
      </c>
    </row>
    <row r="4394" spans="1:9" x14ac:dyDescent="0.2">
      <c r="A4394" s="5">
        <v>4436</v>
      </c>
      <c r="B4394" s="7">
        <v>2</v>
      </c>
      <c r="C4394" s="5">
        <v>28</v>
      </c>
      <c r="D4394" s="5">
        <v>1997</v>
      </c>
      <c r="E4394" s="4">
        <v>36252</v>
      </c>
      <c r="F4394" t="s">
        <v>4334</v>
      </c>
      <c r="G4394" s="3">
        <v>3000000</v>
      </c>
      <c r="H4394" s="3">
        <v>4109095</v>
      </c>
      <c r="I4394" s="3">
        <v>4109095</v>
      </c>
    </row>
    <row r="4395" spans="1:9" x14ac:dyDescent="0.2">
      <c r="A4395" s="5">
        <v>4437</v>
      </c>
      <c r="B4395" s="7">
        <v>5</v>
      </c>
      <c r="C4395" s="5">
        <v>17</v>
      </c>
      <c r="D4395" s="5">
        <v>2013</v>
      </c>
      <c r="E4395" s="4">
        <v>41764</v>
      </c>
      <c r="F4395" t="s">
        <v>4335</v>
      </c>
      <c r="G4395" s="3">
        <v>3000000</v>
      </c>
      <c r="H4395" s="3">
        <v>4067398</v>
      </c>
      <c r="I4395" s="3">
        <v>11267511</v>
      </c>
    </row>
    <row r="4396" spans="1:9" x14ac:dyDescent="0.2">
      <c r="A4396" s="5">
        <v>4438</v>
      </c>
      <c r="B4396" s="7">
        <v>4</v>
      </c>
      <c r="C4396" s="5">
        <v>30</v>
      </c>
      <c r="D4396" s="5">
        <v>2010</v>
      </c>
      <c r="E4396" s="4">
        <v>41064</v>
      </c>
      <c r="F4396" t="s">
        <v>4336</v>
      </c>
      <c r="G4396" s="3">
        <v>3000000</v>
      </c>
      <c r="H4396" s="3">
        <v>4033574</v>
      </c>
      <c r="I4396" s="3">
        <v>4570178</v>
      </c>
    </row>
    <row r="4397" spans="1:9" x14ac:dyDescent="0.2">
      <c r="A4397" s="5">
        <v>4439</v>
      </c>
      <c r="B4397" s="7">
        <v>6</v>
      </c>
      <c r="C4397" s="5">
        <v>30</v>
      </c>
      <c r="D4397" s="5">
        <v>1971</v>
      </c>
      <c r="E4397" s="4">
        <v>26821</v>
      </c>
      <c r="F4397" t="s">
        <v>4337</v>
      </c>
      <c r="G4397" s="3">
        <v>3000000</v>
      </c>
      <c r="H4397" s="3">
        <v>4000000</v>
      </c>
      <c r="I4397" s="3">
        <v>4000000</v>
      </c>
    </row>
    <row r="4398" spans="1:9" x14ac:dyDescent="0.2">
      <c r="A4398" s="5">
        <v>4440</v>
      </c>
      <c r="B4398" s="7">
        <v>9</v>
      </c>
      <c r="C4398" s="5">
        <v>24</v>
      </c>
      <c r="D4398" s="5">
        <v>1993</v>
      </c>
      <c r="E4398" s="4">
        <v>34677</v>
      </c>
      <c r="F4398" t="s">
        <v>4338</v>
      </c>
      <c r="G4398" s="3">
        <v>3000000</v>
      </c>
      <c r="H4398" s="3">
        <v>3902679</v>
      </c>
      <c r="I4398" s="3">
        <v>3902679</v>
      </c>
    </row>
    <row r="4399" spans="1:9" x14ac:dyDescent="0.2">
      <c r="A4399" s="5">
        <v>4441</v>
      </c>
      <c r="B4399" s="7">
        <v>4</v>
      </c>
      <c r="C4399" s="5">
        <v>18</v>
      </c>
      <c r="D4399" s="5">
        <v>1997</v>
      </c>
      <c r="E4399" s="4">
        <v>35950</v>
      </c>
      <c r="F4399" t="s">
        <v>4339</v>
      </c>
      <c r="G4399" s="3">
        <v>3000000</v>
      </c>
      <c r="H4399" s="3">
        <v>3602884</v>
      </c>
      <c r="I4399" s="3">
        <v>4002884</v>
      </c>
    </row>
    <row r="4400" spans="1:9" x14ac:dyDescent="0.2">
      <c r="A4400" s="5">
        <v>4442</v>
      </c>
      <c r="B4400" s="7">
        <v>9</v>
      </c>
      <c r="C4400" s="5">
        <v>13</v>
      </c>
      <c r="D4400" s="5">
        <v>1978</v>
      </c>
      <c r="E4400" s="4">
        <v>28864</v>
      </c>
      <c r="F4400" t="s">
        <v>4340</v>
      </c>
      <c r="G4400" s="3">
        <v>3000000</v>
      </c>
      <c r="H4400" s="3">
        <v>3446749</v>
      </c>
      <c r="I4400" s="3">
        <v>3660880</v>
      </c>
    </row>
    <row r="4401" spans="1:9" x14ac:dyDescent="0.2">
      <c r="A4401" s="5">
        <v>4443</v>
      </c>
      <c r="B4401" s="7">
        <v>5</v>
      </c>
      <c r="C4401" s="5">
        <v>24</v>
      </c>
      <c r="D4401" s="5">
        <v>2002</v>
      </c>
      <c r="E4401" s="4">
        <v>37960</v>
      </c>
      <c r="F4401" t="s">
        <v>4341</v>
      </c>
      <c r="G4401" s="3">
        <v>3000000</v>
      </c>
      <c r="H4401" s="3">
        <v>3287435</v>
      </c>
      <c r="I4401" s="3">
        <v>3705923</v>
      </c>
    </row>
    <row r="4402" spans="1:9" x14ac:dyDescent="0.2">
      <c r="A4402" s="5">
        <v>4445</v>
      </c>
      <c r="B4402" s="7">
        <v>4</v>
      </c>
      <c r="C4402" s="5">
        <v>22</v>
      </c>
      <c r="D4402" s="5">
        <v>2016</v>
      </c>
      <c r="E4402" s="4">
        <v>43012</v>
      </c>
      <c r="F4402" t="s">
        <v>4342</v>
      </c>
      <c r="G4402" s="3">
        <v>3000000</v>
      </c>
      <c r="H4402" s="3">
        <v>3127773</v>
      </c>
      <c r="I4402" s="3">
        <v>7445044</v>
      </c>
    </row>
    <row r="4403" spans="1:9" x14ac:dyDescent="0.2">
      <c r="A4403" s="5">
        <v>4446</v>
      </c>
      <c r="B4403" s="7">
        <v>2</v>
      </c>
      <c r="C4403" s="5">
        <v>19</v>
      </c>
      <c r="D4403" s="5">
        <v>1999</v>
      </c>
      <c r="E4403" s="4">
        <v>36709</v>
      </c>
      <c r="F4403" t="s">
        <v>4343</v>
      </c>
      <c r="G4403" s="3">
        <v>3000000</v>
      </c>
      <c r="H4403" s="3">
        <v>3076820</v>
      </c>
      <c r="I4403" s="3">
        <v>3076820</v>
      </c>
    </row>
    <row r="4404" spans="1:9" x14ac:dyDescent="0.2">
      <c r="A4404" s="5">
        <v>4447</v>
      </c>
      <c r="B4404" s="7">
        <v>8</v>
      </c>
      <c r="C4404" s="5">
        <v>9</v>
      </c>
      <c r="D4404" s="5">
        <v>1996</v>
      </c>
      <c r="E4404" s="4">
        <v>35316</v>
      </c>
      <c r="F4404" t="s">
        <v>4344</v>
      </c>
      <c r="G4404" s="3">
        <v>3000000</v>
      </c>
      <c r="H4404" s="3">
        <v>2962051</v>
      </c>
      <c r="I4404" s="3">
        <v>2962051</v>
      </c>
    </row>
    <row r="4405" spans="1:9" x14ac:dyDescent="0.2">
      <c r="A4405" s="5">
        <v>4448</v>
      </c>
      <c r="B4405" s="7">
        <v>2</v>
      </c>
      <c r="C4405" s="5">
        <v>24</v>
      </c>
      <c r="D4405" s="5">
        <v>2006</v>
      </c>
      <c r="E4405" s="4">
        <v>39418</v>
      </c>
      <c r="F4405" t="s">
        <v>4345</v>
      </c>
      <c r="G4405" s="3">
        <v>3000000</v>
      </c>
      <c r="H4405" s="3">
        <v>2912606</v>
      </c>
      <c r="I4405" s="3">
        <v>11537539</v>
      </c>
    </row>
    <row r="4406" spans="1:9" x14ac:dyDescent="0.2">
      <c r="A4406" s="5">
        <v>4449</v>
      </c>
      <c r="B4406" s="7">
        <v>4</v>
      </c>
      <c r="C4406" s="5">
        <v>9</v>
      </c>
      <c r="D4406" s="5">
        <v>2010</v>
      </c>
      <c r="E4406" s="4">
        <v>40425</v>
      </c>
      <c r="F4406" t="s">
        <v>4346</v>
      </c>
      <c r="G4406" s="3">
        <v>3000000</v>
      </c>
      <c r="H4406" s="3">
        <v>2848587</v>
      </c>
      <c r="I4406" s="3">
        <v>3237452</v>
      </c>
    </row>
    <row r="4407" spans="1:9" x14ac:dyDescent="0.2">
      <c r="A4407" s="5">
        <v>4450</v>
      </c>
      <c r="B4407" s="7">
        <v>10</v>
      </c>
      <c r="C4407" s="5">
        <v>16</v>
      </c>
      <c r="D4407" s="5">
        <v>1998</v>
      </c>
      <c r="E4407" s="4">
        <v>36260</v>
      </c>
      <c r="F4407" t="s">
        <v>4347</v>
      </c>
      <c r="G4407" s="3">
        <v>3000000</v>
      </c>
      <c r="H4407" s="3">
        <v>2746453</v>
      </c>
      <c r="I4407" s="3">
        <v>5746453</v>
      </c>
    </row>
    <row r="4408" spans="1:9" x14ac:dyDescent="0.2">
      <c r="A4408" s="5">
        <v>4451</v>
      </c>
      <c r="B4408" s="7">
        <v>4</v>
      </c>
      <c r="C4408" s="5">
        <v>4</v>
      </c>
      <c r="D4408" s="5">
        <v>2003</v>
      </c>
      <c r="E4408" s="4">
        <v>37715</v>
      </c>
      <c r="F4408" t="s">
        <v>4348</v>
      </c>
      <c r="G4408" s="3">
        <v>3000000</v>
      </c>
      <c r="H4408" s="3">
        <v>2255000</v>
      </c>
      <c r="I4408" s="3">
        <v>2255000</v>
      </c>
    </row>
    <row r="4409" spans="1:9" x14ac:dyDescent="0.2">
      <c r="A4409" s="5">
        <v>4452</v>
      </c>
      <c r="B4409" s="7">
        <v>9</v>
      </c>
      <c r="C4409" s="5">
        <v>19</v>
      </c>
      <c r="D4409" s="5">
        <v>2014</v>
      </c>
      <c r="E4409" s="4">
        <v>42194</v>
      </c>
      <c r="F4409" t="s">
        <v>4349</v>
      </c>
      <c r="G4409" s="3">
        <v>3000000</v>
      </c>
      <c r="H4409" s="3">
        <v>1821983</v>
      </c>
      <c r="I4409" s="3">
        <v>1821983</v>
      </c>
    </row>
    <row r="4410" spans="1:9" x14ac:dyDescent="0.2">
      <c r="A4410" s="5">
        <v>4453</v>
      </c>
      <c r="B4410" s="7">
        <v>10</v>
      </c>
      <c r="C4410" s="5">
        <v>24</v>
      </c>
      <c r="D4410" s="5">
        <v>2003</v>
      </c>
      <c r="E4410" s="4">
        <v>38331</v>
      </c>
      <c r="F4410" t="s">
        <v>4350</v>
      </c>
      <c r="G4410" s="3">
        <v>3000000</v>
      </c>
      <c r="H4410" s="3">
        <v>1266955</v>
      </c>
      <c r="I4410" s="3">
        <v>10051516</v>
      </c>
    </row>
    <row r="4411" spans="1:9" x14ac:dyDescent="0.2">
      <c r="A4411" s="5">
        <v>4454</v>
      </c>
      <c r="B4411" s="7">
        <v>4</v>
      </c>
      <c r="C4411" s="5">
        <v>6</v>
      </c>
      <c r="D4411" s="5">
        <v>2012</v>
      </c>
      <c r="E4411" s="4">
        <v>41064</v>
      </c>
      <c r="F4411" t="s">
        <v>4351</v>
      </c>
      <c r="G4411" s="3">
        <v>3000000</v>
      </c>
      <c r="H4411" s="3">
        <v>1007535</v>
      </c>
      <c r="I4411" s="3">
        <v>1324299</v>
      </c>
    </row>
    <row r="4412" spans="1:9" x14ac:dyDescent="0.2">
      <c r="A4412" s="5">
        <v>4455</v>
      </c>
      <c r="B4412" s="7">
        <v>3</v>
      </c>
      <c r="C4412" s="5">
        <v>25</v>
      </c>
      <c r="D4412" s="5">
        <v>2005</v>
      </c>
      <c r="E4412" s="4">
        <v>39085</v>
      </c>
      <c r="F4412" t="s">
        <v>4352</v>
      </c>
      <c r="G4412" s="3">
        <v>3000000</v>
      </c>
      <c r="H4412" s="3">
        <v>707391</v>
      </c>
      <c r="I4412" s="3">
        <v>6239723</v>
      </c>
    </row>
    <row r="4413" spans="1:9" x14ac:dyDescent="0.2">
      <c r="A4413" s="5">
        <v>4456</v>
      </c>
      <c r="B4413" s="7">
        <v>5</v>
      </c>
      <c r="C4413" s="5">
        <v>6</v>
      </c>
      <c r="D4413" s="5">
        <v>2011</v>
      </c>
      <c r="E4413" s="4">
        <v>40699</v>
      </c>
      <c r="F4413" t="s">
        <v>4353</v>
      </c>
      <c r="G4413" s="3">
        <v>3000000</v>
      </c>
      <c r="H4413" s="3">
        <v>703372</v>
      </c>
      <c r="I4413" s="3">
        <v>834953</v>
      </c>
    </row>
    <row r="4414" spans="1:9" x14ac:dyDescent="0.2">
      <c r="A4414" s="5">
        <v>4457</v>
      </c>
      <c r="B4414" s="7">
        <v>9</v>
      </c>
      <c r="C4414" s="5">
        <v>7</v>
      </c>
      <c r="D4414" s="5">
        <v>2012</v>
      </c>
      <c r="E4414" s="4">
        <v>41099</v>
      </c>
      <c r="F4414" t="s">
        <v>4354</v>
      </c>
      <c r="G4414" s="3">
        <v>3000000</v>
      </c>
      <c r="H4414" s="3">
        <v>446770</v>
      </c>
      <c r="I4414" s="3">
        <v>12577401</v>
      </c>
    </row>
    <row r="4415" spans="1:9" x14ac:dyDescent="0.2">
      <c r="A4415" s="5">
        <v>4458</v>
      </c>
      <c r="B4415" s="7">
        <v>1</v>
      </c>
      <c r="C4415" s="5">
        <v>15</v>
      </c>
      <c r="D4415" s="5">
        <v>2010</v>
      </c>
      <c r="E4415" s="4">
        <v>40603</v>
      </c>
      <c r="F4415" t="s">
        <v>4355</v>
      </c>
      <c r="G4415" s="3">
        <v>3000000</v>
      </c>
      <c r="H4415" s="3">
        <v>374675</v>
      </c>
      <c r="I4415" s="3">
        <v>5922292</v>
      </c>
    </row>
    <row r="4416" spans="1:9" x14ac:dyDescent="0.2">
      <c r="A4416" s="5">
        <v>4459</v>
      </c>
      <c r="B4416" s="7">
        <v>9</v>
      </c>
      <c r="C4416" s="5">
        <v>9</v>
      </c>
      <c r="D4416" s="5">
        <v>2011</v>
      </c>
      <c r="E4416" s="4">
        <v>40795</v>
      </c>
      <c r="F4416" t="s">
        <v>4356</v>
      </c>
      <c r="G4416" s="3">
        <v>3000000</v>
      </c>
      <c r="H4416" s="3">
        <v>331000</v>
      </c>
      <c r="I4416" s="3">
        <v>331000</v>
      </c>
    </row>
    <row r="4417" spans="1:9" x14ac:dyDescent="0.2">
      <c r="A4417" s="5">
        <v>4460</v>
      </c>
      <c r="B4417" s="7">
        <v>8</v>
      </c>
      <c r="C4417" s="5">
        <v>23</v>
      </c>
      <c r="D4417" s="5">
        <v>1996</v>
      </c>
      <c r="E4417" s="4">
        <v>35742</v>
      </c>
      <c r="F4417" t="s">
        <v>4357</v>
      </c>
      <c r="G4417" s="3">
        <v>3000000</v>
      </c>
      <c r="H4417" s="3">
        <v>295493</v>
      </c>
      <c r="I4417" s="3">
        <v>295493</v>
      </c>
    </row>
    <row r="4418" spans="1:9" x14ac:dyDescent="0.2">
      <c r="A4418" s="5">
        <v>4461</v>
      </c>
      <c r="B4418" s="7">
        <v>10</v>
      </c>
      <c r="C4418" s="5">
        <v>6</v>
      </c>
      <c r="D4418" s="5">
        <v>2006</v>
      </c>
      <c r="E4418" s="4">
        <v>38878</v>
      </c>
      <c r="F4418" t="s">
        <v>4358</v>
      </c>
      <c r="G4418" s="3">
        <v>3000000</v>
      </c>
      <c r="H4418" s="3">
        <v>252726</v>
      </c>
      <c r="I4418" s="3">
        <v>252726</v>
      </c>
    </row>
    <row r="4419" spans="1:9" x14ac:dyDescent="0.2">
      <c r="A4419" s="5">
        <v>4462</v>
      </c>
      <c r="B4419" s="7">
        <v>2</v>
      </c>
      <c r="C4419" s="5">
        <v>12</v>
      </c>
      <c r="D4419" s="5">
        <v>1993</v>
      </c>
      <c r="E4419" s="4">
        <v>34305</v>
      </c>
      <c r="F4419" t="s">
        <v>4359</v>
      </c>
      <c r="G4419" s="3">
        <v>3000000</v>
      </c>
      <c r="H4419" s="3">
        <v>242623</v>
      </c>
      <c r="I4419" s="3">
        <v>242623</v>
      </c>
    </row>
    <row r="4420" spans="1:9" x14ac:dyDescent="0.2">
      <c r="A4420" s="5">
        <v>4463</v>
      </c>
      <c r="B4420" s="7">
        <v>10</v>
      </c>
      <c r="C4420" s="5">
        <v>1</v>
      </c>
      <c r="D4420" s="5">
        <v>2010</v>
      </c>
      <c r="E4420" s="4">
        <v>40188</v>
      </c>
      <c r="F4420" t="s">
        <v>4360</v>
      </c>
      <c r="G4420" s="3">
        <v>3000000</v>
      </c>
      <c r="H4420" s="3">
        <v>205842</v>
      </c>
      <c r="I4420" s="3">
        <v>1022453</v>
      </c>
    </row>
    <row r="4421" spans="1:9" x14ac:dyDescent="0.2">
      <c r="A4421" s="5">
        <v>4464</v>
      </c>
      <c r="B4421" s="7">
        <v>3</v>
      </c>
      <c r="C4421" s="5">
        <v>2</v>
      </c>
      <c r="D4421" s="5">
        <v>2012</v>
      </c>
      <c r="E4421" s="4">
        <v>40942</v>
      </c>
      <c r="F4421" t="s">
        <v>4361</v>
      </c>
      <c r="G4421" s="3">
        <v>3000000</v>
      </c>
      <c r="H4421" s="3">
        <v>201436</v>
      </c>
      <c r="I4421" s="3">
        <v>223652</v>
      </c>
    </row>
    <row r="4422" spans="1:9" x14ac:dyDescent="0.2">
      <c r="A4422" s="5">
        <v>4465</v>
      </c>
      <c r="B4422" s="7">
        <v>11</v>
      </c>
      <c r="C4422" s="5">
        <v>9</v>
      </c>
      <c r="D4422" s="5">
        <v>2007</v>
      </c>
      <c r="E4422" s="4">
        <v>39336</v>
      </c>
      <c r="F4422" t="s">
        <v>4362</v>
      </c>
      <c r="G4422" s="3">
        <v>3000000</v>
      </c>
      <c r="H4422" s="3">
        <v>163069</v>
      </c>
      <c r="I4422" s="3">
        <v>163069</v>
      </c>
    </row>
    <row r="4423" spans="1:9" x14ac:dyDescent="0.2">
      <c r="A4423" s="5">
        <v>4466</v>
      </c>
      <c r="B4423" s="7">
        <v>3</v>
      </c>
      <c r="C4423" s="5">
        <v>26</v>
      </c>
      <c r="D4423" s="5">
        <v>2010</v>
      </c>
      <c r="E4423" s="4">
        <v>40942</v>
      </c>
      <c r="F4423" t="s">
        <v>4363</v>
      </c>
      <c r="G4423" s="3">
        <v>3000000</v>
      </c>
      <c r="H4423" s="3">
        <v>133411</v>
      </c>
      <c r="I4423" s="3">
        <v>133411</v>
      </c>
    </row>
    <row r="4424" spans="1:9" x14ac:dyDescent="0.2">
      <c r="A4424" s="5">
        <v>4467</v>
      </c>
      <c r="B4424" s="7">
        <v>3</v>
      </c>
      <c r="C4424" s="5">
        <v>21</v>
      </c>
      <c r="D4424" s="5">
        <v>2008</v>
      </c>
      <c r="E4424" s="4">
        <v>40059</v>
      </c>
      <c r="F4424" t="s">
        <v>4364</v>
      </c>
      <c r="G4424" s="3">
        <v>3000000</v>
      </c>
      <c r="H4424" s="3">
        <v>115879</v>
      </c>
      <c r="I4424" s="3">
        <v>115879</v>
      </c>
    </row>
    <row r="4425" spans="1:9" x14ac:dyDescent="0.2">
      <c r="A4425" s="5">
        <v>4468</v>
      </c>
      <c r="B4425" s="7">
        <v>3</v>
      </c>
      <c r="C4425" s="5">
        <v>17</v>
      </c>
      <c r="D4425" s="5">
        <v>2006</v>
      </c>
      <c r="E4425" s="4">
        <v>39205</v>
      </c>
      <c r="F4425" t="s">
        <v>4365</v>
      </c>
      <c r="G4425" s="3">
        <v>3000000</v>
      </c>
      <c r="H4425" s="3">
        <v>95204</v>
      </c>
      <c r="I4425" s="3">
        <v>95204</v>
      </c>
    </row>
    <row r="4426" spans="1:9" x14ac:dyDescent="0.2">
      <c r="A4426" s="5">
        <v>4469</v>
      </c>
      <c r="B4426" s="7">
        <v>8</v>
      </c>
      <c r="C4426" s="5">
        <v>15</v>
      </c>
      <c r="D4426" s="5">
        <v>2014</v>
      </c>
      <c r="E4426" s="4">
        <v>42071</v>
      </c>
      <c r="F4426" t="s">
        <v>4366</v>
      </c>
      <c r="G4426" s="3">
        <v>3000000</v>
      </c>
      <c r="H4426" s="3">
        <v>78948</v>
      </c>
      <c r="I4426" s="3">
        <v>78948</v>
      </c>
    </row>
    <row r="4427" spans="1:9" x14ac:dyDescent="0.2">
      <c r="A4427" s="5">
        <v>4470</v>
      </c>
      <c r="B4427" s="7">
        <v>8</v>
      </c>
      <c r="C4427" s="5">
        <v>4</v>
      </c>
      <c r="D4427" s="5">
        <v>1999</v>
      </c>
      <c r="E4427" s="4">
        <v>36258</v>
      </c>
      <c r="F4427" t="s">
        <v>2060</v>
      </c>
      <c r="G4427" s="3">
        <v>3000000</v>
      </c>
      <c r="H4427" s="3">
        <v>51773</v>
      </c>
      <c r="I4427" s="3">
        <v>101773</v>
      </c>
    </row>
    <row r="4428" spans="1:9" x14ac:dyDescent="0.2">
      <c r="A4428" s="5">
        <v>4471</v>
      </c>
      <c r="B4428" s="7">
        <v>10</v>
      </c>
      <c r="C4428" s="5">
        <v>13</v>
      </c>
      <c r="D4428" s="5">
        <v>2000</v>
      </c>
      <c r="E4428" s="4">
        <v>36901</v>
      </c>
      <c r="F4428" t="s">
        <v>4367</v>
      </c>
      <c r="G4428" s="3">
        <v>3000000</v>
      </c>
      <c r="H4428" s="3">
        <v>39852</v>
      </c>
      <c r="I4428" s="3">
        <v>39852</v>
      </c>
    </row>
    <row r="4429" spans="1:9" x14ac:dyDescent="0.2">
      <c r="A4429" s="5">
        <v>4472</v>
      </c>
      <c r="B4429" s="7">
        <v>9</v>
      </c>
      <c r="C4429" s="5">
        <v>4</v>
      </c>
      <c r="D4429" s="5">
        <v>2015</v>
      </c>
      <c r="E4429" s="4">
        <v>42103</v>
      </c>
      <c r="F4429" t="s">
        <v>4368</v>
      </c>
      <c r="G4429" s="3">
        <v>3000000</v>
      </c>
      <c r="H4429" s="3">
        <v>37151</v>
      </c>
      <c r="I4429" s="3">
        <v>379161</v>
      </c>
    </row>
    <row r="4430" spans="1:9" x14ac:dyDescent="0.2">
      <c r="A4430" s="5">
        <v>4473</v>
      </c>
      <c r="B4430" s="7">
        <v>1</v>
      </c>
      <c r="C4430" s="5">
        <v>13</v>
      </c>
      <c r="D4430" s="5">
        <v>2012</v>
      </c>
      <c r="E4430" s="4">
        <v>41275</v>
      </c>
      <c r="F4430" t="s">
        <v>4369</v>
      </c>
      <c r="G4430" s="3">
        <v>3000000</v>
      </c>
      <c r="H4430" s="3">
        <v>18000</v>
      </c>
      <c r="I4430" s="3">
        <v>156362</v>
      </c>
    </row>
    <row r="4431" spans="1:9" x14ac:dyDescent="0.2">
      <c r="A4431" s="5">
        <v>4474</v>
      </c>
      <c r="B4431" s="7">
        <v>9</v>
      </c>
      <c r="C4431" s="5">
        <v>9</v>
      </c>
      <c r="D4431" s="5">
        <v>2011</v>
      </c>
      <c r="E4431" s="4">
        <v>40795</v>
      </c>
      <c r="F4431" t="s">
        <v>4370</v>
      </c>
      <c r="G4431" s="3">
        <v>3000000</v>
      </c>
      <c r="H4431" s="3">
        <v>5073</v>
      </c>
      <c r="I4431" s="3">
        <v>5073</v>
      </c>
    </row>
    <row r="4432" spans="1:9" x14ac:dyDescent="0.2">
      <c r="A4432" s="5">
        <v>4475</v>
      </c>
      <c r="B4432" s="7">
        <v>9</v>
      </c>
      <c r="C4432" s="5">
        <v>30</v>
      </c>
      <c r="D4432" s="5">
        <v>2005</v>
      </c>
      <c r="E4432" s="4">
        <v>39242</v>
      </c>
      <c r="F4432" t="s">
        <v>4371</v>
      </c>
      <c r="G4432" s="3">
        <v>3000000</v>
      </c>
      <c r="H4432" s="3">
        <v>4655</v>
      </c>
      <c r="I4432" s="3">
        <v>4655</v>
      </c>
    </row>
    <row r="4433" spans="1:9" x14ac:dyDescent="0.2">
      <c r="A4433" s="5">
        <v>4476</v>
      </c>
      <c r="B4433" s="7">
        <v>12</v>
      </c>
      <c r="C4433" s="5">
        <v>31</v>
      </c>
      <c r="D4433" s="5">
        <v>2014</v>
      </c>
      <c r="E4433" s="4">
        <v>42563</v>
      </c>
      <c r="F4433" t="s">
        <v>4372</v>
      </c>
      <c r="G4433" s="3">
        <v>3000000</v>
      </c>
      <c r="H4433">
        <v>0</v>
      </c>
      <c r="I4433" s="3">
        <v>4668109</v>
      </c>
    </row>
    <row r="4434" spans="1:9" x14ac:dyDescent="0.2">
      <c r="A4434" s="5">
        <v>4477</v>
      </c>
      <c r="B4434" s="7">
        <v>4</v>
      </c>
      <c r="C4434" s="5">
        <v>15</v>
      </c>
      <c r="D4434" s="5">
        <v>2008</v>
      </c>
      <c r="E4434" s="4">
        <v>39876</v>
      </c>
      <c r="F4434" t="s">
        <v>4373</v>
      </c>
      <c r="G4434" s="3">
        <v>3000000</v>
      </c>
      <c r="H4434">
        <v>0</v>
      </c>
      <c r="I4434" s="3">
        <v>895932</v>
      </c>
    </row>
    <row r="4435" spans="1:9" x14ac:dyDescent="0.2">
      <c r="A4435" s="5">
        <v>4478</v>
      </c>
      <c r="B4435" s="7">
        <v>6</v>
      </c>
      <c r="C4435" s="5">
        <v>27</v>
      </c>
      <c r="D4435" s="5">
        <v>2014</v>
      </c>
      <c r="E4435" s="4">
        <v>42435</v>
      </c>
      <c r="F4435" t="s">
        <v>4374</v>
      </c>
      <c r="G4435" s="3">
        <v>3000000</v>
      </c>
      <c r="H4435">
        <v>0</v>
      </c>
      <c r="I4435" s="3">
        <v>82780</v>
      </c>
    </row>
    <row r="4436" spans="1:9" x14ac:dyDescent="0.2">
      <c r="A4436" s="5">
        <v>4479</v>
      </c>
      <c r="B4436" s="7">
        <v>5</v>
      </c>
      <c r="C4436" s="5">
        <v>21</v>
      </c>
      <c r="D4436" s="5">
        <v>2013</v>
      </c>
      <c r="E4436" s="4">
        <v>41887</v>
      </c>
      <c r="F4436" t="s">
        <v>4375</v>
      </c>
      <c r="G4436" s="3">
        <v>3000000</v>
      </c>
      <c r="H4436">
        <v>0</v>
      </c>
      <c r="I4436" s="3">
        <v>47469</v>
      </c>
    </row>
    <row r="4437" spans="1:9" x14ac:dyDescent="0.2">
      <c r="A4437" s="5">
        <v>4480</v>
      </c>
      <c r="B4437" s="7">
        <v>7</v>
      </c>
      <c r="C4437" s="5">
        <v>28</v>
      </c>
      <c r="D4437" s="5">
        <v>1951</v>
      </c>
      <c r="E4437" s="4">
        <v>19456</v>
      </c>
      <c r="F4437" t="s">
        <v>43</v>
      </c>
      <c r="G4437" s="3">
        <v>3000000</v>
      </c>
      <c r="H4437">
        <v>0</v>
      </c>
      <c r="I4437">
        <v>0</v>
      </c>
    </row>
    <row r="4438" spans="1:9" x14ac:dyDescent="0.2">
      <c r="A4438" s="5">
        <v>4481</v>
      </c>
      <c r="B4438" s="7">
        <v>10</v>
      </c>
      <c r="C4438" s="5">
        <v>1</v>
      </c>
      <c r="D4438" s="5">
        <v>2010</v>
      </c>
      <c r="E4438" s="4">
        <v>40188</v>
      </c>
      <c r="F4438" t="s">
        <v>4376</v>
      </c>
      <c r="G4438" s="3">
        <v>3000000</v>
      </c>
      <c r="H4438">
        <v>0</v>
      </c>
      <c r="I4438">
        <v>0</v>
      </c>
    </row>
    <row r="4439" spans="1:9" x14ac:dyDescent="0.2">
      <c r="A4439" s="5">
        <v>4482</v>
      </c>
      <c r="B4439" s="7">
        <v>12</v>
      </c>
      <c r="C4439" s="5">
        <v>31</v>
      </c>
      <c r="D4439" s="5">
        <v>2009</v>
      </c>
      <c r="E4439" s="4">
        <v>40736</v>
      </c>
      <c r="F4439" t="s">
        <v>4377</v>
      </c>
      <c r="G4439" s="3">
        <v>3000000</v>
      </c>
      <c r="H4439">
        <v>0</v>
      </c>
      <c r="I4439">
        <v>0</v>
      </c>
    </row>
    <row r="4440" spans="1:9" x14ac:dyDescent="0.2">
      <c r="A4440" s="5">
        <v>4483</v>
      </c>
      <c r="B4440" s="7">
        <v>12</v>
      </c>
      <c r="C4440" s="5">
        <v>31</v>
      </c>
      <c r="D4440" s="5">
        <v>2009</v>
      </c>
      <c r="E4440" s="4">
        <v>40736</v>
      </c>
      <c r="F4440" t="s">
        <v>4378</v>
      </c>
      <c r="G4440" s="3">
        <v>3000000</v>
      </c>
      <c r="H4440">
        <v>0</v>
      </c>
      <c r="I4440">
        <v>0</v>
      </c>
    </row>
    <row r="4441" spans="1:9" x14ac:dyDescent="0.2">
      <c r="A4441" s="5">
        <v>4484</v>
      </c>
      <c r="B4441" s="7">
        <v>9</v>
      </c>
      <c r="C4441" s="5">
        <v>13</v>
      </c>
      <c r="D4441" s="5">
        <v>2011</v>
      </c>
      <c r="E4441" s="4">
        <v>40917</v>
      </c>
      <c r="F4441" t="s">
        <v>4379</v>
      </c>
      <c r="G4441" s="3">
        <v>3000000</v>
      </c>
      <c r="H4441">
        <v>0</v>
      </c>
      <c r="I4441">
        <v>0</v>
      </c>
    </row>
    <row r="4442" spans="1:9" x14ac:dyDescent="0.2">
      <c r="A4442" s="5">
        <v>4485</v>
      </c>
      <c r="B4442" s="7">
        <v>12</v>
      </c>
      <c r="C4442" s="5">
        <v>31</v>
      </c>
      <c r="D4442" s="5">
        <v>2015</v>
      </c>
      <c r="E4442" s="4">
        <v>42928</v>
      </c>
      <c r="F4442" t="s">
        <v>4380</v>
      </c>
      <c r="G4442" s="3">
        <v>3000000</v>
      </c>
      <c r="H4442">
        <v>0</v>
      </c>
      <c r="I4442">
        <v>0</v>
      </c>
    </row>
    <row r="4443" spans="1:9" x14ac:dyDescent="0.2">
      <c r="A4443" s="5">
        <v>4486</v>
      </c>
      <c r="B4443" s="7">
        <v>1</v>
      </c>
      <c r="C4443" s="5">
        <v>15</v>
      </c>
      <c r="D4443" s="5">
        <v>2013</v>
      </c>
      <c r="E4443" s="4">
        <v>41699</v>
      </c>
      <c r="F4443" t="s">
        <v>4381</v>
      </c>
      <c r="G4443" s="3">
        <v>3000000</v>
      </c>
      <c r="H4443">
        <v>0</v>
      </c>
      <c r="I4443">
        <v>0</v>
      </c>
    </row>
    <row r="4444" spans="1:9" x14ac:dyDescent="0.2">
      <c r="A4444" s="5">
        <v>4487</v>
      </c>
      <c r="B4444" s="7">
        <v>2</v>
      </c>
      <c r="C4444" s="5">
        <v>6</v>
      </c>
      <c r="D4444" s="5">
        <v>2015</v>
      </c>
      <c r="E4444" s="4">
        <v>42157</v>
      </c>
      <c r="F4444" t="s">
        <v>4382</v>
      </c>
      <c r="G4444" s="3">
        <v>3000000</v>
      </c>
      <c r="H4444">
        <v>0</v>
      </c>
      <c r="I4444">
        <v>0</v>
      </c>
    </row>
    <row r="4445" spans="1:9" x14ac:dyDescent="0.2">
      <c r="A4445" s="5">
        <v>4488</v>
      </c>
      <c r="B4445" s="7">
        <v>3</v>
      </c>
      <c r="C4445" s="5">
        <v>17</v>
      </c>
      <c r="D4445" s="5">
        <v>2015</v>
      </c>
      <c r="E4445" s="4">
        <v>42493</v>
      </c>
      <c r="F4445" t="s">
        <v>4383</v>
      </c>
      <c r="G4445" s="3">
        <v>3000000</v>
      </c>
      <c r="H4445">
        <v>0</v>
      </c>
      <c r="I4445">
        <v>0</v>
      </c>
    </row>
    <row r="4446" spans="1:9" x14ac:dyDescent="0.2">
      <c r="A4446" s="5">
        <v>4489</v>
      </c>
      <c r="B4446" s="7">
        <v>7</v>
      </c>
      <c r="C4446" s="5">
        <v>8</v>
      </c>
      <c r="D4446" s="5">
        <v>2014</v>
      </c>
      <c r="E4446" s="4">
        <v>41858</v>
      </c>
      <c r="F4446" t="s">
        <v>4384</v>
      </c>
      <c r="G4446" s="3">
        <v>3000000</v>
      </c>
      <c r="H4446">
        <v>0</v>
      </c>
      <c r="I4446">
        <v>0</v>
      </c>
    </row>
    <row r="4447" spans="1:9" x14ac:dyDescent="0.2">
      <c r="A4447" s="5">
        <v>4490</v>
      </c>
      <c r="B4447" s="7">
        <v>10</v>
      </c>
      <c r="C4447" s="5">
        <v>27</v>
      </c>
      <c r="D4447" s="5">
        <v>2014</v>
      </c>
      <c r="E4447" s="4">
        <v>42439</v>
      </c>
      <c r="F4447" t="s">
        <v>4385</v>
      </c>
      <c r="G4447" s="3">
        <v>3000000</v>
      </c>
      <c r="H4447">
        <v>0</v>
      </c>
      <c r="I4447">
        <v>0</v>
      </c>
    </row>
    <row r="4448" spans="1:9" x14ac:dyDescent="0.2">
      <c r="A4448" s="5">
        <v>4491</v>
      </c>
      <c r="B4448" s="7">
        <v>12</v>
      </c>
      <c r="C4448" s="5">
        <v>31</v>
      </c>
      <c r="D4448" s="5">
        <v>2009</v>
      </c>
      <c r="E4448" s="4">
        <v>40736</v>
      </c>
      <c r="F4448" t="s">
        <v>4386</v>
      </c>
      <c r="G4448" s="3">
        <v>3000000</v>
      </c>
      <c r="H4448">
        <v>0</v>
      </c>
      <c r="I4448">
        <v>0</v>
      </c>
    </row>
    <row r="4449" spans="1:9" x14ac:dyDescent="0.2">
      <c r="A4449" s="5">
        <v>4492</v>
      </c>
      <c r="B4449" s="7">
        <v>8</v>
      </c>
      <c r="C4449" s="5">
        <v>14</v>
      </c>
      <c r="D4449" s="5">
        <v>2015</v>
      </c>
      <c r="E4449" s="4">
        <v>42408</v>
      </c>
      <c r="F4449" t="s">
        <v>4387</v>
      </c>
      <c r="G4449" s="3">
        <v>3000000</v>
      </c>
      <c r="H4449">
        <v>0</v>
      </c>
      <c r="I4449">
        <v>0</v>
      </c>
    </row>
    <row r="4450" spans="1:9" x14ac:dyDescent="0.2">
      <c r="A4450" s="5">
        <v>4493</v>
      </c>
      <c r="B4450" s="7">
        <v>12</v>
      </c>
      <c r="C4450" s="5">
        <v>31</v>
      </c>
      <c r="D4450" s="5">
        <v>2015</v>
      </c>
      <c r="E4450" s="4">
        <v>42928</v>
      </c>
      <c r="F4450" t="s">
        <v>4388</v>
      </c>
      <c r="G4450" s="3">
        <v>3000000</v>
      </c>
      <c r="H4450">
        <v>0</v>
      </c>
      <c r="I4450">
        <v>0</v>
      </c>
    </row>
    <row r="4451" spans="1:9" x14ac:dyDescent="0.2">
      <c r="A4451" s="5">
        <v>4494</v>
      </c>
      <c r="B4451" s="7">
        <v>12</v>
      </c>
      <c r="C4451" s="5">
        <v>11</v>
      </c>
      <c r="D4451" s="5">
        <v>2015</v>
      </c>
      <c r="E4451" s="4">
        <v>42320</v>
      </c>
      <c r="F4451" t="s">
        <v>4389</v>
      </c>
      <c r="G4451" s="3">
        <v>3000000</v>
      </c>
      <c r="H4451">
        <v>0</v>
      </c>
      <c r="I4451">
        <v>0</v>
      </c>
    </row>
    <row r="4452" spans="1:9" x14ac:dyDescent="0.2">
      <c r="A4452" s="5">
        <v>4495</v>
      </c>
      <c r="B4452" s="7">
        <v>2</v>
      </c>
      <c r="C4452" s="5">
        <v>15</v>
      </c>
      <c r="D4452" s="5">
        <v>1950</v>
      </c>
      <c r="E4452" s="4">
        <v>18689</v>
      </c>
      <c r="F4452" t="s">
        <v>370</v>
      </c>
      <c r="G4452" s="3">
        <v>2900000</v>
      </c>
      <c r="H4452" s="3">
        <v>85000000</v>
      </c>
      <c r="I4452" s="3">
        <v>263591415</v>
      </c>
    </row>
    <row r="4453" spans="1:9" x14ac:dyDescent="0.2">
      <c r="A4453" s="5">
        <v>4496</v>
      </c>
      <c r="B4453" s="7">
        <v>11</v>
      </c>
      <c r="C4453" s="5">
        <v>20</v>
      </c>
      <c r="D4453" s="5">
        <v>1998</v>
      </c>
      <c r="E4453" s="4">
        <v>36383</v>
      </c>
      <c r="F4453" t="s">
        <v>4390</v>
      </c>
      <c r="G4453" s="3">
        <v>2900000</v>
      </c>
      <c r="H4453" s="3">
        <v>5969553</v>
      </c>
      <c r="I4453" s="3">
        <v>17006158</v>
      </c>
    </row>
    <row r="4454" spans="1:9" x14ac:dyDescent="0.2">
      <c r="A4454" s="5">
        <v>4497</v>
      </c>
      <c r="B4454" s="7">
        <v>1</v>
      </c>
      <c r="C4454" s="5">
        <v>1</v>
      </c>
      <c r="D4454" s="5">
        <v>1961</v>
      </c>
      <c r="E4454" s="4">
        <v>22282</v>
      </c>
      <c r="F4454" t="s">
        <v>4391</v>
      </c>
      <c r="G4454" s="3">
        <v>2900000</v>
      </c>
      <c r="H4454" s="3">
        <v>5000000</v>
      </c>
      <c r="I4454" s="3">
        <v>5000000</v>
      </c>
    </row>
    <row r="4455" spans="1:9" x14ac:dyDescent="0.2">
      <c r="A4455" s="5">
        <v>4498</v>
      </c>
      <c r="B4455" s="7">
        <v>3</v>
      </c>
      <c r="C4455" s="5">
        <v>24</v>
      </c>
      <c r="D4455" s="5">
        <v>2006</v>
      </c>
      <c r="E4455" s="4">
        <v>39419</v>
      </c>
      <c r="F4455" t="s">
        <v>4392</v>
      </c>
      <c r="G4455" s="3">
        <v>2900000</v>
      </c>
      <c r="H4455" s="3">
        <v>3127472</v>
      </c>
      <c r="I4455" s="3">
        <v>3127472</v>
      </c>
    </row>
    <row r="4456" spans="1:9" x14ac:dyDescent="0.2">
      <c r="A4456" s="5">
        <v>4499</v>
      </c>
      <c r="B4456" s="7">
        <v>10</v>
      </c>
      <c r="C4456" s="5">
        <v>1</v>
      </c>
      <c r="D4456" s="5">
        <v>2010</v>
      </c>
      <c r="E4456" s="4">
        <v>40188</v>
      </c>
      <c r="F4456" t="s">
        <v>4393</v>
      </c>
      <c r="G4456" s="3">
        <v>2900000</v>
      </c>
      <c r="H4456" s="3">
        <v>101270</v>
      </c>
      <c r="I4456" s="3">
        <v>172867</v>
      </c>
    </row>
    <row r="4457" spans="1:9" x14ac:dyDescent="0.2">
      <c r="A4457" s="5">
        <v>4500</v>
      </c>
      <c r="B4457" s="7">
        <v>8</v>
      </c>
      <c r="C4457" s="5">
        <v>19</v>
      </c>
      <c r="D4457" s="5">
        <v>2011</v>
      </c>
      <c r="E4457" s="4">
        <v>41098</v>
      </c>
      <c r="F4457" t="s">
        <v>4394</v>
      </c>
      <c r="G4457" s="3">
        <v>2900000</v>
      </c>
      <c r="H4457" s="3">
        <v>20778</v>
      </c>
      <c r="I4457" s="3">
        <v>25935</v>
      </c>
    </row>
    <row r="4458" spans="1:9" x14ac:dyDescent="0.2">
      <c r="A4458" s="5">
        <v>4501</v>
      </c>
      <c r="B4458" s="7">
        <v>3</v>
      </c>
      <c r="C4458" s="5">
        <v>29</v>
      </c>
      <c r="D4458" s="5">
        <v>1959</v>
      </c>
      <c r="E4458" s="4">
        <v>22404</v>
      </c>
      <c r="F4458" t="s">
        <v>4395</v>
      </c>
      <c r="G4458" s="3">
        <v>2883848</v>
      </c>
      <c r="H4458" s="3">
        <v>25000000</v>
      </c>
      <c r="I4458" s="3">
        <v>25000000</v>
      </c>
    </row>
    <row r="4459" spans="1:9" x14ac:dyDescent="0.2">
      <c r="A4459" s="5">
        <v>4502</v>
      </c>
      <c r="B4459" s="7">
        <v>6</v>
      </c>
      <c r="C4459" s="5">
        <v>10</v>
      </c>
      <c r="D4459" s="5">
        <v>2005</v>
      </c>
      <c r="E4459" s="4">
        <v>38631</v>
      </c>
      <c r="F4459" t="s">
        <v>4396</v>
      </c>
      <c r="G4459" s="3">
        <v>2850000</v>
      </c>
      <c r="H4459" s="3">
        <v>3681066</v>
      </c>
      <c r="I4459" s="3">
        <v>6435262</v>
      </c>
    </row>
    <row r="4460" spans="1:9" x14ac:dyDescent="0.2">
      <c r="A4460" s="5">
        <v>4503</v>
      </c>
      <c r="B4460" s="7">
        <v>12</v>
      </c>
      <c r="C4460" s="5">
        <v>15</v>
      </c>
      <c r="D4460" s="5">
        <v>1974</v>
      </c>
      <c r="E4460" s="4">
        <v>27465</v>
      </c>
      <c r="F4460" t="s">
        <v>4397</v>
      </c>
      <c r="G4460" s="3">
        <v>2800000</v>
      </c>
      <c r="H4460" s="3">
        <v>86300000</v>
      </c>
      <c r="I4460" s="3">
        <v>86300000</v>
      </c>
    </row>
    <row r="4461" spans="1:9" x14ac:dyDescent="0.2">
      <c r="A4461" s="5">
        <v>4504</v>
      </c>
      <c r="B4461" s="7">
        <v>6</v>
      </c>
      <c r="C4461" s="5">
        <v>25</v>
      </c>
      <c r="D4461" s="5">
        <v>1976</v>
      </c>
      <c r="E4461" s="4">
        <v>28496</v>
      </c>
      <c r="F4461" t="s">
        <v>2028</v>
      </c>
      <c r="G4461" s="3">
        <v>2800000</v>
      </c>
      <c r="H4461" s="3">
        <v>48570885</v>
      </c>
      <c r="I4461" s="3">
        <v>48570885</v>
      </c>
    </row>
    <row r="4462" spans="1:9" x14ac:dyDescent="0.2">
      <c r="A4462" s="5">
        <v>4505</v>
      </c>
      <c r="B4462" s="7">
        <v>7</v>
      </c>
      <c r="C4462" s="5">
        <v>22</v>
      </c>
      <c r="D4462" s="5">
        <v>2005</v>
      </c>
      <c r="E4462" s="4">
        <v>38997</v>
      </c>
      <c r="F4462" t="s">
        <v>4398</v>
      </c>
      <c r="G4462" s="3">
        <v>2800000</v>
      </c>
      <c r="H4462" s="3">
        <v>22202809</v>
      </c>
      <c r="I4462" s="3">
        <v>23591783</v>
      </c>
    </row>
    <row r="4463" spans="1:9" x14ac:dyDescent="0.2">
      <c r="A4463" s="5">
        <v>4506</v>
      </c>
      <c r="B4463" s="7">
        <v>5</v>
      </c>
      <c r="C4463" s="5">
        <v>13</v>
      </c>
      <c r="D4463" s="5">
        <v>1988</v>
      </c>
      <c r="E4463" s="4">
        <v>32513</v>
      </c>
      <c r="F4463" t="s">
        <v>4399</v>
      </c>
      <c r="G4463" s="3">
        <v>2800000</v>
      </c>
      <c r="H4463" s="3">
        <v>19170001</v>
      </c>
      <c r="I4463" s="3">
        <v>19170001</v>
      </c>
    </row>
    <row r="4464" spans="1:9" x14ac:dyDescent="0.2">
      <c r="A4464" s="5">
        <v>4507</v>
      </c>
      <c r="B4464" s="7">
        <v>9</v>
      </c>
      <c r="C4464" s="5">
        <v>15</v>
      </c>
      <c r="D4464" s="5">
        <v>2006</v>
      </c>
      <c r="E4464" s="4">
        <v>39150</v>
      </c>
      <c r="F4464" t="s">
        <v>4400</v>
      </c>
      <c r="G4464" s="3">
        <v>2800000</v>
      </c>
      <c r="H4464" s="3">
        <v>475000</v>
      </c>
      <c r="I4464" s="3">
        <v>475000</v>
      </c>
    </row>
    <row r="4465" spans="1:9" x14ac:dyDescent="0.2">
      <c r="A4465" s="5">
        <v>4508</v>
      </c>
      <c r="B4465" s="7">
        <v>8</v>
      </c>
      <c r="C4465" s="5">
        <v>25</v>
      </c>
      <c r="D4465" s="5">
        <v>1939</v>
      </c>
      <c r="E4465" s="4">
        <v>14984</v>
      </c>
      <c r="F4465" t="s">
        <v>4401</v>
      </c>
      <c r="G4465" s="3">
        <v>2777000</v>
      </c>
      <c r="H4465" s="3">
        <v>33711566</v>
      </c>
      <c r="I4465" s="3">
        <v>33754967</v>
      </c>
    </row>
    <row r="4466" spans="1:9" x14ac:dyDescent="0.2">
      <c r="A4466" s="5">
        <v>4509</v>
      </c>
      <c r="B4466" s="7">
        <v>2</v>
      </c>
      <c r="C4466" s="5">
        <v>15</v>
      </c>
      <c r="D4466" s="5">
        <v>2008</v>
      </c>
      <c r="E4466" s="4">
        <v>39874</v>
      </c>
      <c r="F4466" t="s">
        <v>4402</v>
      </c>
      <c r="G4466" s="3">
        <v>2750000</v>
      </c>
      <c r="H4466" s="3">
        <v>952620</v>
      </c>
      <c r="I4466" s="3">
        <v>5394447</v>
      </c>
    </row>
    <row r="4467" spans="1:9" x14ac:dyDescent="0.2">
      <c r="A4467" s="5">
        <v>4510</v>
      </c>
      <c r="B4467" s="7">
        <v>10</v>
      </c>
      <c r="C4467" s="5">
        <v>17</v>
      </c>
      <c r="D4467" s="5">
        <v>1979</v>
      </c>
      <c r="E4467" s="4">
        <v>29351</v>
      </c>
      <c r="F4467" t="s">
        <v>4403</v>
      </c>
      <c r="G4467" s="3">
        <v>2700000</v>
      </c>
      <c r="H4467" s="3">
        <v>37799643</v>
      </c>
      <c r="I4467" s="3">
        <v>37799643</v>
      </c>
    </row>
    <row r="4468" spans="1:9" x14ac:dyDescent="0.2">
      <c r="A4468" s="5">
        <v>4511</v>
      </c>
      <c r="B4468" s="7">
        <v>6</v>
      </c>
      <c r="C4468" s="5">
        <v>13</v>
      </c>
      <c r="D4468" s="5">
        <v>1997</v>
      </c>
      <c r="E4468" s="4">
        <v>35801</v>
      </c>
      <c r="F4468" t="s">
        <v>4404</v>
      </c>
      <c r="G4468" s="3">
        <v>2700000</v>
      </c>
      <c r="H4468" s="3">
        <v>9054736</v>
      </c>
      <c r="I4468" s="3">
        <v>15600000</v>
      </c>
    </row>
    <row r="4469" spans="1:9" x14ac:dyDescent="0.2">
      <c r="A4469" s="5">
        <v>4512</v>
      </c>
      <c r="B4469" s="7">
        <v>9</v>
      </c>
      <c r="C4469" s="5">
        <v>1</v>
      </c>
      <c r="D4469" s="5">
        <v>2006</v>
      </c>
      <c r="E4469" s="4">
        <v>38726</v>
      </c>
      <c r="F4469" t="s">
        <v>4405</v>
      </c>
      <c r="G4469" s="3">
        <v>2700000</v>
      </c>
      <c r="H4469" s="3">
        <v>2217561</v>
      </c>
      <c r="I4469" s="3">
        <v>31517561</v>
      </c>
    </row>
    <row r="4470" spans="1:9" x14ac:dyDescent="0.2">
      <c r="A4470" s="5">
        <v>4513</v>
      </c>
      <c r="B4470" s="7">
        <v>12</v>
      </c>
      <c r="C4470" s="5">
        <v>31</v>
      </c>
      <c r="D4470" s="5">
        <v>2015</v>
      </c>
      <c r="E4470" s="4">
        <v>42928</v>
      </c>
      <c r="F4470" t="s">
        <v>4406</v>
      </c>
      <c r="G4470" s="3">
        <v>2700000</v>
      </c>
      <c r="H4470">
        <v>0</v>
      </c>
      <c r="I4470" s="3">
        <v>8200000</v>
      </c>
    </row>
    <row r="4471" spans="1:9" x14ac:dyDescent="0.2">
      <c r="A4471" s="5">
        <v>4514</v>
      </c>
      <c r="B4471" s="7">
        <v>12</v>
      </c>
      <c r="C4471" s="5">
        <v>31</v>
      </c>
      <c r="D4471" s="5">
        <v>2008</v>
      </c>
      <c r="E4471" s="4">
        <v>40371</v>
      </c>
      <c r="F4471" t="s">
        <v>4407</v>
      </c>
      <c r="G4471" s="3">
        <v>2700000</v>
      </c>
      <c r="H4471">
        <v>0</v>
      </c>
      <c r="I4471" s="3">
        <v>5377665</v>
      </c>
    </row>
    <row r="4472" spans="1:9" x14ac:dyDescent="0.2">
      <c r="A4472" s="5">
        <v>4515</v>
      </c>
      <c r="B4472" s="7">
        <v>1</v>
      </c>
      <c r="C4472" s="5">
        <v>1</v>
      </c>
      <c r="D4472" s="5">
        <v>1963</v>
      </c>
      <c r="E4472" s="4">
        <v>23012</v>
      </c>
      <c r="F4472" t="s">
        <v>4408</v>
      </c>
      <c r="G4472" s="3">
        <v>2686000</v>
      </c>
      <c r="H4472" s="3">
        <v>6600000</v>
      </c>
      <c r="I4472" s="3">
        <v>6600000</v>
      </c>
    </row>
    <row r="4473" spans="1:9" x14ac:dyDescent="0.2">
      <c r="A4473" s="5">
        <v>4516</v>
      </c>
      <c r="B4473" s="7">
        <v>1</v>
      </c>
      <c r="C4473" s="5">
        <v>12</v>
      </c>
      <c r="D4473" s="5">
        <v>1956</v>
      </c>
      <c r="E4473" s="4">
        <v>20790</v>
      </c>
      <c r="F4473" t="s">
        <v>4409</v>
      </c>
      <c r="G4473" s="3">
        <v>2660000</v>
      </c>
      <c r="H4473">
        <v>0</v>
      </c>
      <c r="I4473">
        <v>0</v>
      </c>
    </row>
    <row r="4474" spans="1:9" x14ac:dyDescent="0.2">
      <c r="A4474" s="5">
        <v>4517</v>
      </c>
      <c r="B4474" s="7">
        <v>1</v>
      </c>
      <c r="C4474" s="5">
        <v>16</v>
      </c>
      <c r="D4474" s="5">
        <v>1998</v>
      </c>
      <c r="E4474" s="4">
        <v>36251</v>
      </c>
      <c r="F4474" t="s">
        <v>4410</v>
      </c>
      <c r="G4474" s="3">
        <v>2650000</v>
      </c>
      <c r="H4474" s="3">
        <v>16556</v>
      </c>
      <c r="I4474" s="3">
        <v>16556</v>
      </c>
    </row>
    <row r="4475" spans="1:9" x14ac:dyDescent="0.2">
      <c r="A4475" s="5">
        <v>4518</v>
      </c>
      <c r="B4475" s="7">
        <v>12</v>
      </c>
      <c r="C4475" s="5">
        <v>24</v>
      </c>
      <c r="D4475" s="5">
        <v>1943</v>
      </c>
      <c r="E4475" s="4">
        <v>16418</v>
      </c>
      <c r="F4475" t="s">
        <v>4411</v>
      </c>
      <c r="G4475" s="3">
        <v>2627000</v>
      </c>
      <c r="H4475" s="3">
        <v>5363000</v>
      </c>
      <c r="I4475" s="3">
        <v>5363000</v>
      </c>
    </row>
    <row r="4476" spans="1:9" x14ac:dyDescent="0.2">
      <c r="A4476" s="5">
        <v>4519</v>
      </c>
      <c r="B4476" s="7">
        <v>2</v>
      </c>
      <c r="C4476" s="5">
        <v>7</v>
      </c>
      <c r="D4476" s="5">
        <v>1974</v>
      </c>
      <c r="E4476" s="4">
        <v>27212</v>
      </c>
      <c r="F4476" t="s">
        <v>4412</v>
      </c>
      <c r="G4476" s="3">
        <v>2600000</v>
      </c>
      <c r="H4476" s="3">
        <v>119500000</v>
      </c>
      <c r="I4476" s="3">
        <v>119500000</v>
      </c>
    </row>
    <row r="4477" spans="1:9" x14ac:dyDescent="0.2">
      <c r="A4477" s="5">
        <v>4520</v>
      </c>
      <c r="B4477" s="7">
        <v>4</v>
      </c>
      <c r="C4477" s="5">
        <v>13</v>
      </c>
      <c r="D4477" s="5">
        <v>1984</v>
      </c>
      <c r="E4477" s="4">
        <v>31051</v>
      </c>
      <c r="F4477" t="s">
        <v>4413</v>
      </c>
      <c r="G4477" s="3">
        <v>2600000</v>
      </c>
      <c r="H4477" s="3">
        <v>32980880</v>
      </c>
      <c r="I4477" s="3">
        <v>32980880</v>
      </c>
    </row>
    <row r="4478" spans="1:9" x14ac:dyDescent="0.2">
      <c r="A4478" s="5">
        <v>4521</v>
      </c>
      <c r="B4478" s="7">
        <v>5</v>
      </c>
      <c r="C4478" s="5">
        <v>2</v>
      </c>
      <c r="D4478" s="5">
        <v>2014</v>
      </c>
      <c r="E4478" s="4">
        <v>41675</v>
      </c>
      <c r="F4478" t="s">
        <v>4414</v>
      </c>
      <c r="G4478" s="3">
        <v>2600000</v>
      </c>
      <c r="H4478" s="3">
        <v>3827060</v>
      </c>
      <c r="I4478" s="3">
        <v>15298355</v>
      </c>
    </row>
    <row r="4479" spans="1:9" x14ac:dyDescent="0.2">
      <c r="A4479" s="5">
        <v>4522</v>
      </c>
      <c r="B4479" s="7">
        <v>1</v>
      </c>
      <c r="C4479" s="5">
        <v>1</v>
      </c>
      <c r="D4479" s="5">
        <v>1987</v>
      </c>
      <c r="E4479" s="4">
        <v>31778</v>
      </c>
      <c r="F4479" t="s">
        <v>4415</v>
      </c>
      <c r="G4479" s="3">
        <v>2600000</v>
      </c>
      <c r="H4479" s="3">
        <v>3147950</v>
      </c>
      <c r="I4479" s="3">
        <v>3147950</v>
      </c>
    </row>
    <row r="4480" spans="1:9" x14ac:dyDescent="0.2">
      <c r="A4480" s="5">
        <v>4523</v>
      </c>
      <c r="B4480" s="7">
        <v>7</v>
      </c>
      <c r="C4480" s="5">
        <v>9</v>
      </c>
      <c r="D4480" s="5">
        <v>2004</v>
      </c>
      <c r="E4480" s="4">
        <v>38237</v>
      </c>
      <c r="F4480" t="s">
        <v>4416</v>
      </c>
      <c r="G4480" s="3">
        <v>2600000</v>
      </c>
      <c r="H4480" s="3">
        <v>2276368</v>
      </c>
      <c r="I4480" s="3">
        <v>3292333</v>
      </c>
    </row>
    <row r="4481" spans="1:9" x14ac:dyDescent="0.2">
      <c r="A4481" s="5">
        <v>4524</v>
      </c>
      <c r="B4481" s="7">
        <v>12</v>
      </c>
      <c r="C4481" s="5">
        <v>12</v>
      </c>
      <c r="D4481" s="5">
        <v>2008</v>
      </c>
      <c r="E4481" s="4">
        <v>39794</v>
      </c>
      <c r="F4481" t="s">
        <v>4417</v>
      </c>
      <c r="G4481" s="3">
        <v>2600000</v>
      </c>
      <c r="H4481" s="3">
        <v>39127</v>
      </c>
      <c r="I4481" s="3">
        <v>564474</v>
      </c>
    </row>
    <row r="4482" spans="1:9" x14ac:dyDescent="0.2">
      <c r="A4482" s="5">
        <v>4525</v>
      </c>
      <c r="B4482" s="7">
        <v>12</v>
      </c>
      <c r="C4482" s="5">
        <v>31</v>
      </c>
      <c r="D4482" s="5">
        <v>2011</v>
      </c>
      <c r="E4482" s="4">
        <v>41467</v>
      </c>
      <c r="F4482" t="s">
        <v>4418</v>
      </c>
      <c r="G4482" s="3">
        <v>2600000</v>
      </c>
      <c r="H4482">
        <v>0</v>
      </c>
      <c r="I4482" s="3">
        <v>7033931</v>
      </c>
    </row>
    <row r="4483" spans="1:9" x14ac:dyDescent="0.2">
      <c r="A4483" s="5">
        <v>4526</v>
      </c>
      <c r="B4483" s="7">
        <v>12</v>
      </c>
      <c r="C4483" s="5">
        <v>7</v>
      </c>
      <c r="D4483" s="5">
        <v>2007</v>
      </c>
      <c r="E4483" s="4">
        <v>39275</v>
      </c>
      <c r="F4483" t="s">
        <v>4419</v>
      </c>
      <c r="G4483" s="3">
        <v>2600000</v>
      </c>
      <c r="H4483">
        <v>0</v>
      </c>
      <c r="I4483" s="3">
        <v>71248</v>
      </c>
    </row>
    <row r="4484" spans="1:9" x14ac:dyDescent="0.2">
      <c r="A4484" s="5">
        <v>4527</v>
      </c>
      <c r="B4484" s="7">
        <v>12</v>
      </c>
      <c r="C4484" s="5">
        <v>31</v>
      </c>
      <c r="D4484" s="5">
        <v>2008</v>
      </c>
      <c r="E4484" s="4">
        <v>40371</v>
      </c>
      <c r="F4484" t="s">
        <v>4420</v>
      </c>
      <c r="G4484" s="3">
        <v>2600000</v>
      </c>
      <c r="H4484">
        <v>0</v>
      </c>
      <c r="I4484">
        <v>0</v>
      </c>
    </row>
    <row r="4485" spans="1:9" x14ac:dyDescent="0.2">
      <c r="A4485" s="5">
        <v>4528</v>
      </c>
      <c r="B4485" s="7">
        <v>4</v>
      </c>
      <c r="C4485" s="5">
        <v>1</v>
      </c>
      <c r="D4485" s="5">
        <v>2011</v>
      </c>
      <c r="E4485" s="4">
        <v>40547</v>
      </c>
      <c r="F4485" t="s">
        <v>4421</v>
      </c>
      <c r="G4485" s="3">
        <v>2600000</v>
      </c>
      <c r="H4485">
        <v>0</v>
      </c>
      <c r="I4485">
        <v>0</v>
      </c>
    </row>
    <row r="4486" spans="1:9" x14ac:dyDescent="0.2">
      <c r="A4486" s="5">
        <v>4529</v>
      </c>
      <c r="B4486" s="7">
        <v>4</v>
      </c>
      <c r="C4486" s="5">
        <v>10</v>
      </c>
      <c r="D4486" s="5">
        <v>1952</v>
      </c>
      <c r="E4486" s="4">
        <v>19271</v>
      </c>
      <c r="F4486" t="s">
        <v>4422</v>
      </c>
      <c r="G4486" s="3">
        <v>2540000</v>
      </c>
      <c r="H4486" s="3">
        <v>7200000</v>
      </c>
      <c r="I4486" s="3">
        <v>7200000</v>
      </c>
    </row>
    <row r="4487" spans="1:9" x14ac:dyDescent="0.2">
      <c r="A4487" s="5">
        <v>4530</v>
      </c>
      <c r="B4487" s="7">
        <v>1</v>
      </c>
      <c r="C4487" s="5">
        <v>11</v>
      </c>
      <c r="D4487" s="5">
        <v>2013</v>
      </c>
      <c r="E4487" s="4">
        <v>41579</v>
      </c>
      <c r="F4487" t="s">
        <v>4423</v>
      </c>
      <c r="G4487" s="3">
        <v>2500000</v>
      </c>
      <c r="H4487" s="3">
        <v>40041683</v>
      </c>
      <c r="I4487" s="3">
        <v>59922558</v>
      </c>
    </row>
    <row r="4488" spans="1:9" x14ac:dyDescent="0.2">
      <c r="A4488" s="5">
        <v>4531</v>
      </c>
      <c r="B4488" s="7">
        <v>7</v>
      </c>
      <c r="C4488" s="5">
        <v>13</v>
      </c>
      <c r="D4488" s="5">
        <v>2012</v>
      </c>
      <c r="E4488" s="4">
        <v>41281</v>
      </c>
      <c r="F4488" t="s">
        <v>4424</v>
      </c>
      <c r="G4488" s="3">
        <v>2500000</v>
      </c>
      <c r="H4488" s="3">
        <v>33349941</v>
      </c>
      <c r="I4488" s="3">
        <v>33349941</v>
      </c>
    </row>
    <row r="4489" spans="1:9" x14ac:dyDescent="0.2">
      <c r="A4489" s="5">
        <v>4532</v>
      </c>
      <c r="B4489" s="7">
        <v>7</v>
      </c>
      <c r="C4489" s="5">
        <v>3</v>
      </c>
      <c r="D4489" s="5">
        <v>2013</v>
      </c>
      <c r="E4489" s="4">
        <v>41340</v>
      </c>
      <c r="F4489" t="s">
        <v>4425</v>
      </c>
      <c r="G4489" s="3">
        <v>2500000</v>
      </c>
      <c r="H4489" s="3">
        <v>32244051</v>
      </c>
      <c r="I4489" s="3">
        <v>32327255</v>
      </c>
    </row>
    <row r="4490" spans="1:9" x14ac:dyDescent="0.2">
      <c r="A4490" s="5">
        <v>4533</v>
      </c>
      <c r="B4490" s="7">
        <v>7</v>
      </c>
      <c r="C4490" s="5">
        <v>28</v>
      </c>
      <c r="D4490" s="5">
        <v>2004</v>
      </c>
      <c r="E4490" s="4">
        <v>38814</v>
      </c>
      <c r="F4490" t="s">
        <v>4426</v>
      </c>
      <c r="G4490" s="3">
        <v>2500000</v>
      </c>
      <c r="H4490" s="3">
        <v>26782316</v>
      </c>
      <c r="I4490" s="3">
        <v>36028802</v>
      </c>
    </row>
    <row r="4491" spans="1:9" x14ac:dyDescent="0.2">
      <c r="A4491" s="5">
        <v>4534</v>
      </c>
      <c r="B4491" s="7">
        <v>10</v>
      </c>
      <c r="C4491" s="5">
        <v>4</v>
      </c>
      <c r="D4491" s="5">
        <v>1996</v>
      </c>
      <c r="E4491" s="4">
        <v>35165</v>
      </c>
      <c r="F4491" t="s">
        <v>4427</v>
      </c>
      <c r="G4491" s="3">
        <v>2500000</v>
      </c>
      <c r="H4491" s="3">
        <v>25857416</v>
      </c>
      <c r="I4491" s="3">
        <v>34557416</v>
      </c>
    </row>
    <row r="4492" spans="1:9" x14ac:dyDescent="0.2">
      <c r="A4492" s="5">
        <v>4535</v>
      </c>
      <c r="B4492" s="7">
        <v>10</v>
      </c>
      <c r="C4492" s="5">
        <v>30</v>
      </c>
      <c r="D4492" s="5">
        <v>1981</v>
      </c>
      <c r="E4492" s="4">
        <v>30477</v>
      </c>
      <c r="F4492" t="s">
        <v>4428</v>
      </c>
      <c r="G4492" s="3">
        <v>2500000</v>
      </c>
      <c r="H4492" s="3">
        <v>25533818</v>
      </c>
      <c r="I4492" s="3">
        <v>25533818</v>
      </c>
    </row>
    <row r="4493" spans="1:9" x14ac:dyDescent="0.2">
      <c r="A4493" s="5">
        <v>4536</v>
      </c>
      <c r="B4493" s="7">
        <v>10</v>
      </c>
      <c r="C4493" s="5">
        <v>22</v>
      </c>
      <c r="D4493" s="5">
        <v>1982</v>
      </c>
      <c r="E4493" s="4">
        <v>30599</v>
      </c>
      <c r="F4493" t="s">
        <v>4429</v>
      </c>
      <c r="G4493" s="3">
        <v>2500000</v>
      </c>
      <c r="H4493" s="3">
        <v>14400000</v>
      </c>
      <c r="I4493" s="3">
        <v>14400000</v>
      </c>
    </row>
    <row r="4494" spans="1:9" x14ac:dyDescent="0.2">
      <c r="A4494" s="5">
        <v>4537</v>
      </c>
      <c r="B4494" s="7">
        <v>10</v>
      </c>
      <c r="C4494" s="5">
        <v>1</v>
      </c>
      <c r="D4494" s="5">
        <v>2008</v>
      </c>
      <c r="E4494" s="4">
        <v>39457</v>
      </c>
      <c r="F4494" t="s">
        <v>4430</v>
      </c>
      <c r="G4494" s="3">
        <v>2500000</v>
      </c>
      <c r="H4494" s="3">
        <v>13011160</v>
      </c>
      <c r="I4494" s="3">
        <v>13881317</v>
      </c>
    </row>
    <row r="4495" spans="1:9" x14ac:dyDescent="0.2">
      <c r="A4495" s="5">
        <v>4538</v>
      </c>
      <c r="B4495" s="7">
        <v>1</v>
      </c>
      <c r="C4495" s="5">
        <v>1</v>
      </c>
      <c r="D4495" s="5">
        <v>1971</v>
      </c>
      <c r="E4495" s="4">
        <v>25934</v>
      </c>
      <c r="F4495" t="s">
        <v>4431</v>
      </c>
      <c r="G4495" s="3">
        <v>2500000</v>
      </c>
      <c r="H4495" s="3">
        <v>12300000</v>
      </c>
      <c r="I4495" s="3">
        <v>12300000</v>
      </c>
    </row>
    <row r="4496" spans="1:9" x14ac:dyDescent="0.2">
      <c r="A4496" s="5">
        <v>4539</v>
      </c>
      <c r="B4496" s="7">
        <v>5</v>
      </c>
      <c r="C4496" s="5">
        <v>29</v>
      </c>
      <c r="D4496" s="5">
        <v>1963</v>
      </c>
      <c r="E4496" s="4">
        <v>23867</v>
      </c>
      <c r="F4496" t="s">
        <v>4432</v>
      </c>
      <c r="G4496" s="3">
        <v>2500000</v>
      </c>
      <c r="H4496" s="3">
        <v>10000000</v>
      </c>
      <c r="I4496" s="3">
        <v>10000000</v>
      </c>
    </row>
    <row r="4497" spans="1:9" x14ac:dyDescent="0.2">
      <c r="A4497" s="5">
        <v>4540</v>
      </c>
      <c r="B4497" s="7">
        <v>8</v>
      </c>
      <c r="C4497" s="5">
        <v>2</v>
      </c>
      <c r="D4497" s="5">
        <v>2013</v>
      </c>
      <c r="E4497" s="4">
        <v>41313</v>
      </c>
      <c r="F4497" t="s">
        <v>4433</v>
      </c>
      <c r="G4497" s="3">
        <v>2500000</v>
      </c>
      <c r="H4497" s="3">
        <v>6852971</v>
      </c>
      <c r="I4497" s="3">
        <v>6916951</v>
      </c>
    </row>
    <row r="4498" spans="1:9" x14ac:dyDescent="0.2">
      <c r="A4498" s="5">
        <v>4541</v>
      </c>
      <c r="B4498" s="7">
        <v>9</v>
      </c>
      <c r="C4498" s="5">
        <v>29</v>
      </c>
      <c r="D4498" s="5">
        <v>1991</v>
      </c>
      <c r="E4498" s="4">
        <v>34098</v>
      </c>
      <c r="F4498" t="s">
        <v>4434</v>
      </c>
      <c r="G4498" s="3">
        <v>2500000</v>
      </c>
      <c r="H4498" s="3">
        <v>6401336</v>
      </c>
      <c r="I4498" s="3">
        <v>6401336</v>
      </c>
    </row>
    <row r="4499" spans="1:9" x14ac:dyDescent="0.2">
      <c r="A4499" s="5">
        <v>4542</v>
      </c>
      <c r="B4499" s="7">
        <v>1</v>
      </c>
      <c r="C4499" s="5">
        <v>27</v>
      </c>
      <c r="D4499" s="5">
        <v>1995</v>
      </c>
      <c r="E4499" s="4">
        <v>35490</v>
      </c>
      <c r="F4499" t="s">
        <v>4435</v>
      </c>
      <c r="G4499" s="3">
        <v>2500000</v>
      </c>
      <c r="H4499" s="3">
        <v>5274005</v>
      </c>
      <c r="I4499" s="3">
        <v>5683223</v>
      </c>
    </row>
    <row r="4500" spans="1:9" x14ac:dyDescent="0.2">
      <c r="A4500" s="5">
        <v>4543</v>
      </c>
      <c r="B4500" s="7">
        <v>6</v>
      </c>
      <c r="C4500" s="5">
        <v>24</v>
      </c>
      <c r="D4500" s="5">
        <v>2016</v>
      </c>
      <c r="E4500" s="4">
        <v>43075</v>
      </c>
      <c r="F4500" t="s">
        <v>4436</v>
      </c>
      <c r="G4500" s="3">
        <v>2500000</v>
      </c>
      <c r="H4500" s="3">
        <v>5205471</v>
      </c>
      <c r="I4500" s="3">
        <v>23238220</v>
      </c>
    </row>
    <row r="4501" spans="1:9" x14ac:dyDescent="0.2">
      <c r="A4501" s="5">
        <v>4544</v>
      </c>
      <c r="B4501" s="7">
        <v>8</v>
      </c>
      <c r="C4501" s="5">
        <v>17</v>
      </c>
      <c r="D4501" s="5">
        <v>2012</v>
      </c>
      <c r="E4501" s="4">
        <v>41402</v>
      </c>
      <c r="F4501" t="s">
        <v>4437</v>
      </c>
      <c r="G4501" s="3">
        <v>2500000</v>
      </c>
      <c r="H4501" s="3">
        <v>3317468</v>
      </c>
      <c r="I4501" s="3">
        <v>4934356</v>
      </c>
    </row>
    <row r="4502" spans="1:9" x14ac:dyDescent="0.2">
      <c r="A4502" s="5">
        <v>4546</v>
      </c>
      <c r="B4502" s="7">
        <v>10</v>
      </c>
      <c r="C4502" s="5">
        <v>3</v>
      </c>
      <c r="D4502" s="5">
        <v>2003</v>
      </c>
      <c r="E4502" s="4">
        <v>37690</v>
      </c>
      <c r="F4502" t="s">
        <v>4438</v>
      </c>
      <c r="G4502" s="3">
        <v>2500000</v>
      </c>
      <c r="H4502" s="3">
        <v>2013052</v>
      </c>
      <c r="I4502" s="3">
        <v>2013052</v>
      </c>
    </row>
    <row r="4503" spans="1:9" x14ac:dyDescent="0.2">
      <c r="A4503" s="5">
        <v>4547</v>
      </c>
      <c r="B4503" s="7">
        <v>6</v>
      </c>
      <c r="C4503" s="5">
        <v>16</v>
      </c>
      <c r="D4503" s="5">
        <v>2000</v>
      </c>
      <c r="E4503" s="4">
        <v>36987</v>
      </c>
      <c r="F4503" t="s">
        <v>4439</v>
      </c>
      <c r="G4503" s="3">
        <v>2500000</v>
      </c>
      <c r="H4503" s="3">
        <v>1282084</v>
      </c>
      <c r="I4503" s="3">
        <v>1687548</v>
      </c>
    </row>
    <row r="4504" spans="1:9" x14ac:dyDescent="0.2">
      <c r="A4504" s="5">
        <v>4548</v>
      </c>
      <c r="B4504" s="7">
        <v>5</v>
      </c>
      <c r="C4504" s="5">
        <v>27</v>
      </c>
      <c r="D4504" s="5">
        <v>2005</v>
      </c>
      <c r="E4504" s="4">
        <v>39146</v>
      </c>
      <c r="F4504" t="s">
        <v>4440</v>
      </c>
      <c r="G4504" s="3">
        <v>2500000</v>
      </c>
      <c r="H4504" s="3">
        <v>1187266</v>
      </c>
      <c r="I4504" s="3">
        <v>1269705</v>
      </c>
    </row>
    <row r="4505" spans="1:9" x14ac:dyDescent="0.2">
      <c r="A4505" s="5">
        <v>4549</v>
      </c>
      <c r="B4505" s="7">
        <v>6</v>
      </c>
      <c r="C4505" s="5">
        <v>20</v>
      </c>
      <c r="D4505" s="5">
        <v>2008</v>
      </c>
      <c r="E4505" s="4">
        <v>40031</v>
      </c>
      <c r="F4505" t="s">
        <v>4441</v>
      </c>
      <c r="G4505" s="3">
        <v>2500000</v>
      </c>
      <c r="H4505" s="3">
        <v>1094998</v>
      </c>
      <c r="I4505" s="3">
        <v>3838486</v>
      </c>
    </row>
    <row r="4506" spans="1:9" x14ac:dyDescent="0.2">
      <c r="A4506" s="5">
        <v>4550</v>
      </c>
      <c r="B4506" s="7">
        <v>3</v>
      </c>
      <c r="C4506" s="5">
        <v>1</v>
      </c>
      <c r="D4506" s="5">
        <v>2013</v>
      </c>
      <c r="E4506" s="4">
        <v>41277</v>
      </c>
      <c r="F4506" t="s">
        <v>4442</v>
      </c>
      <c r="G4506" s="3">
        <v>2500000</v>
      </c>
      <c r="H4506" s="3">
        <v>549632</v>
      </c>
      <c r="I4506" s="3">
        <v>549632</v>
      </c>
    </row>
    <row r="4507" spans="1:9" x14ac:dyDescent="0.2">
      <c r="A4507" s="5">
        <v>4551</v>
      </c>
      <c r="B4507" s="7">
        <v>9</v>
      </c>
      <c r="C4507" s="5">
        <v>26</v>
      </c>
      <c r="D4507" s="5">
        <v>2003</v>
      </c>
      <c r="E4507" s="4">
        <v>38392</v>
      </c>
      <c r="F4507" t="s">
        <v>4443</v>
      </c>
      <c r="G4507" s="3">
        <v>2500000</v>
      </c>
      <c r="H4507" s="3">
        <v>432360</v>
      </c>
      <c r="I4507" s="3">
        <v>12267275</v>
      </c>
    </row>
    <row r="4508" spans="1:9" x14ac:dyDescent="0.2">
      <c r="A4508" s="5">
        <v>4552</v>
      </c>
      <c r="B4508" s="7">
        <v>3</v>
      </c>
      <c r="C4508" s="5">
        <v>31</v>
      </c>
      <c r="D4508" s="5">
        <v>2006</v>
      </c>
      <c r="E4508" s="4">
        <v>39632</v>
      </c>
      <c r="F4508" t="s">
        <v>4444</v>
      </c>
      <c r="G4508" s="3">
        <v>2500000</v>
      </c>
      <c r="H4508" s="3">
        <v>349132</v>
      </c>
      <c r="I4508" s="3">
        <v>497195</v>
      </c>
    </row>
    <row r="4509" spans="1:9" x14ac:dyDescent="0.2">
      <c r="A4509" s="5">
        <v>4553</v>
      </c>
      <c r="B4509" s="7">
        <v>4</v>
      </c>
      <c r="C4509" s="5">
        <v>1</v>
      </c>
      <c r="D4509" s="5">
        <v>2011</v>
      </c>
      <c r="E4509" s="4">
        <v>40547</v>
      </c>
      <c r="F4509" t="s">
        <v>4445</v>
      </c>
      <c r="G4509" s="3">
        <v>2500000</v>
      </c>
      <c r="H4509" s="3">
        <v>327716</v>
      </c>
      <c r="I4509" s="3">
        <v>593933</v>
      </c>
    </row>
    <row r="4510" spans="1:9" x14ac:dyDescent="0.2">
      <c r="A4510" s="5">
        <v>4554</v>
      </c>
      <c r="B4510" s="7">
        <v>11</v>
      </c>
      <c r="C4510" s="5">
        <v>14</v>
      </c>
      <c r="D4510" s="5">
        <v>2008</v>
      </c>
      <c r="E4510" s="4">
        <v>39855</v>
      </c>
      <c r="F4510" t="s">
        <v>4446</v>
      </c>
      <c r="G4510" s="3">
        <v>2500000</v>
      </c>
      <c r="H4510" s="3">
        <v>174255</v>
      </c>
      <c r="I4510" s="3">
        <v>174255</v>
      </c>
    </row>
    <row r="4511" spans="1:9" x14ac:dyDescent="0.2">
      <c r="A4511" s="5">
        <v>4555</v>
      </c>
      <c r="B4511" s="7">
        <v>4</v>
      </c>
      <c r="C4511" s="5">
        <v>9</v>
      </c>
      <c r="D4511" s="5">
        <v>2010</v>
      </c>
      <c r="E4511" s="4">
        <v>40425</v>
      </c>
      <c r="F4511" t="s">
        <v>4447</v>
      </c>
      <c r="G4511" s="3">
        <v>2500000</v>
      </c>
      <c r="H4511" s="3">
        <v>118666</v>
      </c>
      <c r="I4511" s="3">
        <v>118666</v>
      </c>
    </row>
    <row r="4512" spans="1:9" x14ac:dyDescent="0.2">
      <c r="A4512" s="5">
        <v>4556</v>
      </c>
      <c r="B4512" s="7">
        <v>10</v>
      </c>
      <c r="C4512" s="5">
        <v>31</v>
      </c>
      <c r="D4512" s="5">
        <v>2008</v>
      </c>
      <c r="E4512" s="4">
        <v>40369</v>
      </c>
      <c r="F4512" t="s">
        <v>4448</v>
      </c>
      <c r="G4512" s="3">
        <v>2500000</v>
      </c>
      <c r="H4512" s="3">
        <v>115504</v>
      </c>
      <c r="I4512" s="3">
        <v>507446</v>
      </c>
    </row>
    <row r="4513" spans="1:9" x14ac:dyDescent="0.2">
      <c r="A4513" s="5">
        <v>4557</v>
      </c>
      <c r="B4513" s="7">
        <v>6</v>
      </c>
      <c r="C4513" s="5">
        <v>18</v>
      </c>
      <c r="D4513" s="5">
        <v>2010</v>
      </c>
      <c r="E4513" s="4">
        <v>40700</v>
      </c>
      <c r="F4513" t="s">
        <v>4449</v>
      </c>
      <c r="G4513" s="3">
        <v>2500000</v>
      </c>
      <c r="H4513" s="3">
        <v>100280</v>
      </c>
      <c r="I4513" s="3">
        <v>100280</v>
      </c>
    </row>
    <row r="4514" spans="1:9" x14ac:dyDescent="0.2">
      <c r="A4514" s="5">
        <v>4558</v>
      </c>
      <c r="B4514" s="7">
        <v>4</v>
      </c>
      <c r="C4514" s="5">
        <v>17</v>
      </c>
      <c r="D4514" s="5">
        <v>2009</v>
      </c>
      <c r="E4514" s="4">
        <v>40302</v>
      </c>
      <c r="F4514" t="s">
        <v>4450</v>
      </c>
      <c r="G4514" s="3">
        <v>2500000</v>
      </c>
      <c r="H4514" s="3">
        <v>80136</v>
      </c>
      <c r="I4514" s="3">
        <v>108907</v>
      </c>
    </row>
    <row r="4515" spans="1:9" x14ac:dyDescent="0.2">
      <c r="A4515" s="5">
        <v>4559</v>
      </c>
      <c r="B4515" s="7">
        <v>8</v>
      </c>
      <c r="C4515" s="5">
        <v>24</v>
      </c>
      <c r="D4515" s="5">
        <v>2007</v>
      </c>
      <c r="E4515" s="4">
        <v>39790</v>
      </c>
      <c r="F4515" t="s">
        <v>4451</v>
      </c>
      <c r="G4515" s="3">
        <v>2500000</v>
      </c>
      <c r="H4515" s="3">
        <v>72210</v>
      </c>
      <c r="I4515" s="3">
        <v>72260</v>
      </c>
    </row>
    <row r="4516" spans="1:9" x14ac:dyDescent="0.2">
      <c r="A4516" s="5">
        <v>4560</v>
      </c>
      <c r="B4516" s="7">
        <v>8</v>
      </c>
      <c r="C4516" s="5">
        <v>16</v>
      </c>
      <c r="D4516" s="5">
        <v>2013</v>
      </c>
      <c r="E4516" s="4">
        <v>41737</v>
      </c>
      <c r="F4516" t="s">
        <v>4452</v>
      </c>
      <c r="G4516" s="3">
        <v>2500000</v>
      </c>
      <c r="H4516" s="3">
        <v>35017</v>
      </c>
      <c r="I4516" s="3">
        <v>35017</v>
      </c>
    </row>
    <row r="4517" spans="1:9" x14ac:dyDescent="0.2">
      <c r="A4517" s="5">
        <v>4561</v>
      </c>
      <c r="B4517" s="7">
        <v>9</v>
      </c>
      <c r="C4517" s="5">
        <v>8</v>
      </c>
      <c r="D4517" s="5">
        <v>2000</v>
      </c>
      <c r="E4517" s="4">
        <v>36747</v>
      </c>
      <c r="F4517" t="s">
        <v>4453</v>
      </c>
      <c r="G4517" s="3">
        <v>2500000</v>
      </c>
      <c r="H4517" s="3">
        <v>9598</v>
      </c>
      <c r="I4517" s="3">
        <v>9598</v>
      </c>
    </row>
    <row r="4518" spans="1:9" x14ac:dyDescent="0.2">
      <c r="A4518" s="5">
        <v>4562</v>
      </c>
      <c r="B4518" s="7">
        <v>12</v>
      </c>
      <c r="C4518" s="5">
        <v>31</v>
      </c>
      <c r="D4518" s="5">
        <v>2009</v>
      </c>
      <c r="E4518" s="4">
        <v>40736</v>
      </c>
      <c r="F4518" t="s">
        <v>4454</v>
      </c>
      <c r="G4518" s="3">
        <v>2500000</v>
      </c>
      <c r="H4518">
        <v>0</v>
      </c>
      <c r="I4518">
        <v>0</v>
      </c>
    </row>
    <row r="4519" spans="1:9" x14ac:dyDescent="0.2">
      <c r="A4519" s="5">
        <v>4563</v>
      </c>
      <c r="B4519" s="7">
        <v>6</v>
      </c>
      <c r="C4519" s="5">
        <v>21</v>
      </c>
      <c r="D4519" s="5">
        <v>2013</v>
      </c>
      <c r="E4519" s="4">
        <v>41888</v>
      </c>
      <c r="F4519" t="s">
        <v>4455</v>
      </c>
      <c r="G4519" s="3">
        <v>2500000</v>
      </c>
      <c r="H4519">
        <v>0</v>
      </c>
      <c r="I4519">
        <v>0</v>
      </c>
    </row>
    <row r="4520" spans="1:9" x14ac:dyDescent="0.2">
      <c r="A4520" s="5">
        <v>4564</v>
      </c>
      <c r="B4520" s="7">
        <v>12</v>
      </c>
      <c r="C4520" s="5">
        <v>31</v>
      </c>
      <c r="D4520" s="5">
        <v>2010</v>
      </c>
      <c r="E4520" s="4">
        <v>41102</v>
      </c>
      <c r="F4520" t="s">
        <v>4456</v>
      </c>
      <c r="G4520" s="3">
        <v>2500000</v>
      </c>
      <c r="H4520">
        <v>0</v>
      </c>
      <c r="I4520">
        <v>0</v>
      </c>
    </row>
    <row r="4521" spans="1:9" x14ac:dyDescent="0.2">
      <c r="A4521" s="5">
        <v>4565</v>
      </c>
      <c r="B4521" s="7">
        <v>7</v>
      </c>
      <c r="C4521" s="5">
        <v>3</v>
      </c>
      <c r="D4521" s="5">
        <v>2015</v>
      </c>
      <c r="E4521" s="4">
        <v>42070</v>
      </c>
      <c r="F4521" t="s">
        <v>4457</v>
      </c>
      <c r="G4521" s="3">
        <v>2500000</v>
      </c>
      <c r="H4521">
        <v>0</v>
      </c>
      <c r="I4521">
        <v>0</v>
      </c>
    </row>
    <row r="4522" spans="1:9" x14ac:dyDescent="0.2">
      <c r="A4522" s="5">
        <v>4566</v>
      </c>
      <c r="B4522" s="7">
        <v>9</v>
      </c>
      <c r="C4522" s="5">
        <v>1</v>
      </c>
      <c r="D4522" s="5">
        <v>2017</v>
      </c>
      <c r="E4522" s="4">
        <v>42744</v>
      </c>
      <c r="F4522" t="s">
        <v>4458</v>
      </c>
      <c r="G4522" s="3">
        <v>2500000</v>
      </c>
      <c r="H4522">
        <v>0</v>
      </c>
      <c r="I4522">
        <v>0</v>
      </c>
    </row>
    <row r="4523" spans="1:9" x14ac:dyDescent="0.2">
      <c r="A4523" s="5">
        <v>4567</v>
      </c>
      <c r="B4523" s="7">
        <v>10</v>
      </c>
      <c r="C4523" s="5">
        <v>13</v>
      </c>
      <c r="D4523" s="5">
        <v>2015</v>
      </c>
      <c r="E4523" s="4">
        <v>42379</v>
      </c>
      <c r="F4523" t="s">
        <v>4459</v>
      </c>
      <c r="G4523" s="3">
        <v>2500000</v>
      </c>
      <c r="H4523">
        <v>0</v>
      </c>
      <c r="I4523">
        <v>0</v>
      </c>
    </row>
    <row r="4524" spans="1:9" x14ac:dyDescent="0.2">
      <c r="A4524" s="5">
        <v>4568</v>
      </c>
      <c r="B4524" s="7">
        <v>9</v>
      </c>
      <c r="C4524" s="5">
        <v>2</v>
      </c>
      <c r="D4524" s="5">
        <v>2016</v>
      </c>
      <c r="E4524" s="4">
        <v>42409</v>
      </c>
      <c r="F4524" t="s">
        <v>4460</v>
      </c>
      <c r="G4524" s="3">
        <v>2500000</v>
      </c>
      <c r="H4524">
        <v>0</v>
      </c>
      <c r="I4524">
        <v>0</v>
      </c>
    </row>
    <row r="4525" spans="1:9" x14ac:dyDescent="0.2">
      <c r="A4525" s="5">
        <v>4569</v>
      </c>
      <c r="B4525" s="7">
        <v>2</v>
      </c>
      <c r="C4525" s="5">
        <v>2</v>
      </c>
      <c r="D4525" s="5">
        <v>2016</v>
      </c>
      <c r="E4525" s="4">
        <v>42402</v>
      </c>
      <c r="F4525" t="s">
        <v>4461</v>
      </c>
      <c r="G4525" s="3">
        <v>2500000</v>
      </c>
      <c r="H4525">
        <v>0</v>
      </c>
      <c r="I4525">
        <v>0</v>
      </c>
    </row>
    <row r="4526" spans="1:9" x14ac:dyDescent="0.2">
      <c r="A4526" s="5">
        <v>4570</v>
      </c>
      <c r="B4526" s="7">
        <v>5</v>
      </c>
      <c r="C4526" s="5">
        <v>13</v>
      </c>
      <c r="D4526" s="5">
        <v>2011</v>
      </c>
      <c r="E4526" s="4">
        <v>40913</v>
      </c>
      <c r="F4526" t="s">
        <v>4462</v>
      </c>
      <c r="G4526" s="3">
        <v>2450000</v>
      </c>
      <c r="H4526" s="3">
        <v>180237</v>
      </c>
      <c r="I4526" s="3">
        <v>182358</v>
      </c>
    </row>
    <row r="4527" spans="1:9" x14ac:dyDescent="0.2">
      <c r="A4527" s="5">
        <v>4571</v>
      </c>
      <c r="B4527" s="7">
        <v>10</v>
      </c>
      <c r="C4527" s="5">
        <v>16</v>
      </c>
      <c r="D4527" s="5">
        <v>1996</v>
      </c>
      <c r="E4527" s="4">
        <v>35530</v>
      </c>
      <c r="F4527" t="s">
        <v>4463</v>
      </c>
      <c r="G4527" s="3">
        <v>2400000</v>
      </c>
      <c r="H4527" s="3">
        <v>5691854</v>
      </c>
      <c r="I4527" s="3">
        <v>5691854</v>
      </c>
    </row>
    <row r="4528" spans="1:9" x14ac:dyDescent="0.2">
      <c r="A4528" s="5">
        <v>4572</v>
      </c>
      <c r="B4528" s="7">
        <v>1</v>
      </c>
      <c r="C4528" s="5">
        <v>5</v>
      </c>
      <c r="D4528" s="5">
        <v>2007</v>
      </c>
      <c r="E4528" s="4">
        <v>39203</v>
      </c>
      <c r="F4528" t="s">
        <v>4464</v>
      </c>
      <c r="G4528" s="3">
        <v>2400000</v>
      </c>
      <c r="H4528" s="3">
        <v>1008849</v>
      </c>
      <c r="I4528" s="3">
        <v>1420418</v>
      </c>
    </row>
    <row r="4529" spans="1:9" x14ac:dyDescent="0.2">
      <c r="A4529" s="5">
        <v>4573</v>
      </c>
      <c r="B4529" s="7">
        <v>9</v>
      </c>
      <c r="C4529" s="5">
        <v>1</v>
      </c>
      <c r="D4529" s="5">
        <v>2006</v>
      </c>
      <c r="E4529" s="4">
        <v>38726</v>
      </c>
      <c r="F4529" t="s">
        <v>4465</v>
      </c>
      <c r="G4529" s="3">
        <v>2400000</v>
      </c>
      <c r="H4529" s="3">
        <v>444093</v>
      </c>
      <c r="I4529" s="3">
        <v>500296</v>
      </c>
    </row>
    <row r="4530" spans="1:9" x14ac:dyDescent="0.2">
      <c r="A4530" s="5">
        <v>4574</v>
      </c>
      <c r="B4530" s="7">
        <v>12</v>
      </c>
      <c r="C4530" s="5">
        <v>31</v>
      </c>
      <c r="D4530" s="5">
        <v>2009</v>
      </c>
      <c r="E4530" s="4">
        <v>40736</v>
      </c>
      <c r="F4530" t="s">
        <v>4466</v>
      </c>
      <c r="G4530" s="3">
        <v>2400000</v>
      </c>
      <c r="H4530">
        <v>0</v>
      </c>
      <c r="I4530" s="3">
        <v>1333891</v>
      </c>
    </row>
    <row r="4531" spans="1:9" x14ac:dyDescent="0.2">
      <c r="A4531" s="5">
        <v>4575</v>
      </c>
      <c r="B4531" s="7">
        <v>11</v>
      </c>
      <c r="C4531" s="5">
        <v>14</v>
      </c>
      <c r="D4531" s="5">
        <v>2014</v>
      </c>
      <c r="E4531" s="4">
        <v>42046</v>
      </c>
      <c r="F4531" t="s">
        <v>4467</v>
      </c>
      <c r="G4531" s="3">
        <v>2400000</v>
      </c>
      <c r="H4531">
        <v>0</v>
      </c>
      <c r="I4531">
        <v>0</v>
      </c>
    </row>
    <row r="4532" spans="1:9" x14ac:dyDescent="0.2">
      <c r="A4532" s="5">
        <v>4576</v>
      </c>
      <c r="B4532" s="7">
        <v>7</v>
      </c>
      <c r="C4532" s="5">
        <v>25</v>
      </c>
      <c r="D4532" s="5">
        <v>2007</v>
      </c>
      <c r="E4532" s="4">
        <v>39820</v>
      </c>
      <c r="F4532" t="s">
        <v>4468</v>
      </c>
      <c r="G4532" s="3">
        <v>2380000</v>
      </c>
      <c r="H4532" s="3">
        <v>327919</v>
      </c>
      <c r="I4532" s="3">
        <v>8739576</v>
      </c>
    </row>
    <row r="4533" spans="1:9" x14ac:dyDescent="0.2">
      <c r="A4533" s="5">
        <v>4577</v>
      </c>
      <c r="B4533" s="7">
        <v>1</v>
      </c>
      <c r="C4533" s="5">
        <v>1</v>
      </c>
      <c r="D4533" s="5">
        <v>1944</v>
      </c>
      <c r="E4533" s="4">
        <v>16072</v>
      </c>
      <c r="F4533" t="s">
        <v>4469</v>
      </c>
      <c r="G4533" s="3">
        <v>2361000</v>
      </c>
      <c r="H4533" s="3">
        <v>3500000</v>
      </c>
      <c r="I4533" s="3">
        <v>3500000</v>
      </c>
    </row>
    <row r="4534" spans="1:9" x14ac:dyDescent="0.2">
      <c r="A4534" s="5">
        <v>4578</v>
      </c>
      <c r="B4534" s="7">
        <v>3</v>
      </c>
      <c r="C4534" s="5">
        <v>20</v>
      </c>
      <c r="D4534" s="5">
        <v>2015</v>
      </c>
      <c r="E4534" s="4">
        <v>42585</v>
      </c>
      <c r="F4534" t="s">
        <v>4470</v>
      </c>
      <c r="G4534" s="3">
        <v>2300000</v>
      </c>
      <c r="H4534" s="3">
        <v>12985600</v>
      </c>
      <c r="I4534" s="3">
        <v>14305540</v>
      </c>
    </row>
    <row r="4535" spans="1:9" x14ac:dyDescent="0.2">
      <c r="A4535" s="5">
        <v>4579</v>
      </c>
      <c r="B4535" s="7">
        <v>9</v>
      </c>
      <c r="C4535" s="5">
        <v>24</v>
      </c>
      <c r="D4535" s="5">
        <v>1951</v>
      </c>
      <c r="E4535" s="4">
        <v>19337</v>
      </c>
      <c r="F4535" t="s">
        <v>4471</v>
      </c>
      <c r="G4535" s="3">
        <v>2300000</v>
      </c>
      <c r="H4535" s="3">
        <v>11000000</v>
      </c>
      <c r="I4535" s="3">
        <v>11000000</v>
      </c>
    </row>
    <row r="4536" spans="1:9" x14ac:dyDescent="0.2">
      <c r="A4536" s="5">
        <v>4580</v>
      </c>
      <c r="B4536" s="7">
        <v>5</v>
      </c>
      <c r="C4536" s="5">
        <v>1</v>
      </c>
      <c r="D4536" s="5">
        <v>1998</v>
      </c>
      <c r="E4536" s="4">
        <v>35800</v>
      </c>
      <c r="F4536" t="s">
        <v>4472</v>
      </c>
      <c r="G4536" s="3">
        <v>2300000</v>
      </c>
      <c r="H4536" s="3">
        <v>574838</v>
      </c>
      <c r="I4536" s="3">
        <v>574838</v>
      </c>
    </row>
    <row r="4537" spans="1:9" x14ac:dyDescent="0.2">
      <c r="A4537" s="5">
        <v>4581</v>
      </c>
      <c r="B4537" s="7">
        <v>9</v>
      </c>
      <c r="C4537" s="5">
        <v>5</v>
      </c>
      <c r="D4537" s="5">
        <v>2014</v>
      </c>
      <c r="E4537" s="4">
        <v>41768</v>
      </c>
      <c r="F4537" t="s">
        <v>4473</v>
      </c>
      <c r="G4537" s="3">
        <v>2300000</v>
      </c>
      <c r="H4537" s="3">
        <v>59696</v>
      </c>
      <c r="I4537" s="3">
        <v>59696</v>
      </c>
    </row>
    <row r="4538" spans="1:9" x14ac:dyDescent="0.2">
      <c r="A4538" s="5">
        <v>4582</v>
      </c>
      <c r="B4538" s="7">
        <v>8</v>
      </c>
      <c r="C4538" s="5">
        <v>26</v>
      </c>
      <c r="D4538" s="5">
        <v>2011</v>
      </c>
      <c r="E4538" s="4">
        <v>41313</v>
      </c>
      <c r="F4538" t="s">
        <v>4474</v>
      </c>
      <c r="G4538" s="3">
        <v>2300000</v>
      </c>
      <c r="H4538" s="3">
        <v>29384</v>
      </c>
      <c r="I4538" s="3">
        <v>29384</v>
      </c>
    </row>
    <row r="4539" spans="1:9" x14ac:dyDescent="0.2">
      <c r="A4539" s="5">
        <v>4583</v>
      </c>
      <c r="B4539" s="7">
        <v>4</v>
      </c>
      <c r="C4539" s="5">
        <v>15</v>
      </c>
      <c r="D4539" s="5">
        <v>2015</v>
      </c>
      <c r="E4539" s="4">
        <v>42433</v>
      </c>
      <c r="F4539" t="s">
        <v>4475</v>
      </c>
      <c r="G4539" s="3">
        <v>2300000</v>
      </c>
      <c r="H4539">
        <v>0</v>
      </c>
      <c r="I4539">
        <v>0</v>
      </c>
    </row>
    <row r="4540" spans="1:9" x14ac:dyDescent="0.2">
      <c r="A4540" s="5">
        <v>4584</v>
      </c>
      <c r="B4540" s="7">
        <v>1</v>
      </c>
      <c r="C4540" s="5">
        <v>19</v>
      </c>
      <c r="D4540" s="5">
        <v>2016</v>
      </c>
      <c r="E4540" s="4">
        <v>42917</v>
      </c>
      <c r="F4540" t="s">
        <v>4476</v>
      </c>
      <c r="G4540" s="3">
        <v>2300000</v>
      </c>
      <c r="H4540">
        <v>0</v>
      </c>
      <c r="I4540">
        <v>0</v>
      </c>
    </row>
    <row r="4541" spans="1:9" x14ac:dyDescent="0.2">
      <c r="A4541" s="5">
        <v>4585</v>
      </c>
      <c r="B4541" s="7">
        <v>6</v>
      </c>
      <c r="C4541" s="5">
        <v>19</v>
      </c>
      <c r="D4541" s="5">
        <v>1987</v>
      </c>
      <c r="E4541" s="4">
        <v>32330</v>
      </c>
      <c r="F4541" t="s">
        <v>4477</v>
      </c>
      <c r="G4541" s="3">
        <v>2300000</v>
      </c>
      <c r="H4541">
        <v>0</v>
      </c>
      <c r="I4541">
        <v>0</v>
      </c>
    </row>
    <row r="4542" spans="1:9" x14ac:dyDescent="0.2">
      <c r="A4542" s="5">
        <v>4586</v>
      </c>
      <c r="B4542" s="7">
        <v>11</v>
      </c>
      <c r="C4542" s="5">
        <v>13</v>
      </c>
      <c r="D4542" s="5">
        <v>1940</v>
      </c>
      <c r="E4542" s="4">
        <v>14987</v>
      </c>
      <c r="F4542" t="s">
        <v>4478</v>
      </c>
      <c r="G4542" s="3">
        <v>2280000</v>
      </c>
      <c r="H4542" s="3">
        <v>83320000</v>
      </c>
      <c r="I4542" s="3">
        <v>83320000</v>
      </c>
    </row>
    <row r="4543" spans="1:9" x14ac:dyDescent="0.2">
      <c r="A4543" s="5">
        <v>4587</v>
      </c>
      <c r="B4543" s="7">
        <v>8</v>
      </c>
      <c r="C4543" s="5">
        <v>13</v>
      </c>
      <c r="D4543" s="5">
        <v>1982</v>
      </c>
      <c r="E4543" s="4">
        <v>30324</v>
      </c>
      <c r="F4543" t="s">
        <v>4479</v>
      </c>
      <c r="G4543" s="3">
        <v>2250000</v>
      </c>
      <c r="H4543" s="3">
        <v>36690067</v>
      </c>
      <c r="I4543" s="3">
        <v>36690067</v>
      </c>
    </row>
    <row r="4544" spans="1:9" x14ac:dyDescent="0.2">
      <c r="A4544" s="5">
        <v>4588</v>
      </c>
      <c r="B4544" s="7">
        <v>10</v>
      </c>
      <c r="C4544" s="5">
        <v>9</v>
      </c>
      <c r="D4544" s="5">
        <v>1971</v>
      </c>
      <c r="E4544" s="4">
        <v>26186</v>
      </c>
      <c r="F4544" t="s">
        <v>4480</v>
      </c>
      <c r="G4544" s="3">
        <v>2200000</v>
      </c>
      <c r="H4544" s="3">
        <v>41158757</v>
      </c>
      <c r="I4544" s="3">
        <v>41158757</v>
      </c>
    </row>
    <row r="4545" spans="1:9" x14ac:dyDescent="0.2">
      <c r="A4545" s="5">
        <v>4589</v>
      </c>
      <c r="B4545" s="7">
        <v>3</v>
      </c>
      <c r="C4545" s="5">
        <v>22</v>
      </c>
      <c r="D4545" s="5">
        <v>1985</v>
      </c>
      <c r="E4545" s="4">
        <v>31688</v>
      </c>
      <c r="F4545" t="s">
        <v>4481</v>
      </c>
      <c r="G4545" s="3">
        <v>2200000</v>
      </c>
      <c r="H4545" s="3">
        <v>21930418</v>
      </c>
      <c r="I4545" s="3">
        <v>21930418</v>
      </c>
    </row>
    <row r="4546" spans="1:9" x14ac:dyDescent="0.2">
      <c r="A4546" s="5">
        <v>4590</v>
      </c>
      <c r="B4546" s="7">
        <v>2</v>
      </c>
      <c r="C4546" s="5">
        <v>9</v>
      </c>
      <c r="D4546" s="5">
        <v>2007</v>
      </c>
      <c r="E4546" s="4">
        <v>39327</v>
      </c>
      <c r="F4546" t="s">
        <v>4482</v>
      </c>
      <c r="G4546" s="3">
        <v>2200000</v>
      </c>
      <c r="H4546" s="3">
        <v>388390</v>
      </c>
      <c r="I4546" s="3">
        <v>388390</v>
      </c>
    </row>
    <row r="4547" spans="1:9" x14ac:dyDescent="0.2">
      <c r="A4547" s="5">
        <v>4591</v>
      </c>
      <c r="B4547" s="7">
        <v>12</v>
      </c>
      <c r="C4547" s="5">
        <v>31</v>
      </c>
      <c r="D4547" s="5">
        <v>2008</v>
      </c>
      <c r="E4547" s="4">
        <v>40371</v>
      </c>
      <c r="F4547" t="s">
        <v>4483</v>
      </c>
      <c r="G4547" s="3">
        <v>2200000</v>
      </c>
      <c r="H4547">
        <v>0</v>
      </c>
      <c r="I4547">
        <v>0</v>
      </c>
    </row>
    <row r="4548" spans="1:9" x14ac:dyDescent="0.2">
      <c r="A4548" s="5">
        <v>4592</v>
      </c>
      <c r="B4548" s="7">
        <v>1</v>
      </c>
      <c r="C4548" s="5">
        <v>1</v>
      </c>
      <c r="D4548" s="5">
        <v>1945</v>
      </c>
      <c r="E4548" s="4">
        <v>16438</v>
      </c>
      <c r="F4548" t="s">
        <v>4484</v>
      </c>
      <c r="G4548" s="3">
        <v>2160000</v>
      </c>
      <c r="H4548" s="3">
        <v>9132000</v>
      </c>
      <c r="I4548" s="3">
        <v>9132000</v>
      </c>
    </row>
    <row r="4549" spans="1:9" x14ac:dyDescent="0.2">
      <c r="A4549" s="5">
        <v>4593</v>
      </c>
      <c r="B4549" s="7">
        <v>12</v>
      </c>
      <c r="C4549" s="5">
        <v>31</v>
      </c>
      <c r="D4549" s="5">
        <v>2005</v>
      </c>
      <c r="E4549" s="4">
        <v>39275</v>
      </c>
      <c r="F4549" t="s">
        <v>4485</v>
      </c>
      <c r="G4549" s="3">
        <v>2160000</v>
      </c>
      <c r="H4549">
        <v>0</v>
      </c>
      <c r="I4549" s="3">
        <v>37865</v>
      </c>
    </row>
    <row r="4550" spans="1:9" x14ac:dyDescent="0.2">
      <c r="A4550" s="5">
        <v>4594</v>
      </c>
      <c r="B4550" s="7">
        <v>10</v>
      </c>
      <c r="C4550" s="5">
        <v>7</v>
      </c>
      <c r="D4550" s="5">
        <v>2008</v>
      </c>
      <c r="E4550" s="4">
        <v>39639</v>
      </c>
      <c r="F4550" t="s">
        <v>4486</v>
      </c>
      <c r="G4550" s="3">
        <v>2150000</v>
      </c>
      <c r="H4550">
        <v>0</v>
      </c>
      <c r="I4550">
        <v>0</v>
      </c>
    </row>
    <row r="4551" spans="1:9" x14ac:dyDescent="0.2">
      <c r="A4551" s="5">
        <v>4595</v>
      </c>
      <c r="B4551" s="7">
        <v>11</v>
      </c>
      <c r="C4551" s="5">
        <v>21</v>
      </c>
      <c r="D4551" s="5">
        <v>1946</v>
      </c>
      <c r="E4551" s="4">
        <v>17421</v>
      </c>
      <c r="F4551" t="s">
        <v>4487</v>
      </c>
      <c r="G4551" s="3">
        <v>2100000</v>
      </c>
      <c r="H4551" s="3">
        <v>23600000</v>
      </c>
      <c r="I4551" s="3">
        <v>23600000</v>
      </c>
    </row>
    <row r="4552" spans="1:9" x14ac:dyDescent="0.2">
      <c r="A4552" s="5">
        <v>4596</v>
      </c>
      <c r="B4552" s="7">
        <v>7</v>
      </c>
      <c r="C4552" s="5">
        <v>13</v>
      </c>
      <c r="D4552" s="5">
        <v>2001</v>
      </c>
      <c r="E4552" s="4">
        <v>37263</v>
      </c>
      <c r="F4552" t="s">
        <v>4488</v>
      </c>
      <c r="G4552" s="3">
        <v>2100000</v>
      </c>
      <c r="H4552" s="3">
        <v>881824</v>
      </c>
      <c r="I4552" s="3">
        <v>1381824</v>
      </c>
    </row>
    <row r="4553" spans="1:9" x14ac:dyDescent="0.2">
      <c r="A4553" s="5">
        <v>4597</v>
      </c>
      <c r="B4553" s="7">
        <v>5</v>
      </c>
      <c r="C4553" s="5">
        <v>29</v>
      </c>
      <c r="D4553" s="5">
        <v>2002</v>
      </c>
      <c r="E4553" s="4">
        <v>38112</v>
      </c>
      <c r="F4553" t="s">
        <v>4489</v>
      </c>
      <c r="G4553" s="3">
        <v>2100000</v>
      </c>
      <c r="H4553" s="3">
        <v>313436</v>
      </c>
      <c r="I4553" s="3">
        <v>313436</v>
      </c>
    </row>
    <row r="4554" spans="1:9" x14ac:dyDescent="0.2">
      <c r="A4554" s="5">
        <v>4598</v>
      </c>
      <c r="B4554" s="7">
        <v>10</v>
      </c>
      <c r="C4554" s="5">
        <v>16</v>
      </c>
      <c r="D4554" s="5">
        <v>2016</v>
      </c>
      <c r="E4554" s="4">
        <v>42835</v>
      </c>
      <c r="F4554" t="s">
        <v>4490</v>
      </c>
      <c r="G4554" s="3">
        <v>2100000</v>
      </c>
      <c r="H4554" s="3">
        <v>3330</v>
      </c>
      <c r="I4554" s="3">
        <v>3330</v>
      </c>
    </row>
    <row r="4555" spans="1:9" x14ac:dyDescent="0.2">
      <c r="A4555" s="5">
        <v>4599</v>
      </c>
      <c r="B4555" s="7">
        <v>7</v>
      </c>
      <c r="C4555" s="5">
        <v>14</v>
      </c>
      <c r="D4555" s="5">
        <v>2009</v>
      </c>
      <c r="E4555" s="4">
        <v>40216</v>
      </c>
      <c r="F4555" t="s">
        <v>4491</v>
      </c>
      <c r="G4555" s="3">
        <v>2100000</v>
      </c>
      <c r="H4555">
        <v>0</v>
      </c>
      <c r="I4555" s="3">
        <v>23266821</v>
      </c>
    </row>
    <row r="4556" spans="1:9" x14ac:dyDescent="0.2">
      <c r="A4556" s="5">
        <v>4600</v>
      </c>
      <c r="B4556" s="7">
        <v>12</v>
      </c>
      <c r="C4556" s="5">
        <v>31</v>
      </c>
      <c r="D4556" s="5">
        <v>2012</v>
      </c>
      <c r="E4556" s="4">
        <v>41832</v>
      </c>
      <c r="F4556" t="s">
        <v>4492</v>
      </c>
      <c r="G4556" s="3">
        <v>2100000</v>
      </c>
      <c r="H4556">
        <v>0</v>
      </c>
      <c r="I4556">
        <v>0</v>
      </c>
    </row>
    <row r="4557" spans="1:9" x14ac:dyDescent="0.2">
      <c r="A4557" s="5">
        <v>4601</v>
      </c>
      <c r="B4557" s="7">
        <v>12</v>
      </c>
      <c r="C4557" s="5">
        <v>31</v>
      </c>
      <c r="D4557" s="5">
        <v>2010</v>
      </c>
      <c r="E4557" s="4">
        <v>41102</v>
      </c>
      <c r="F4557" t="s">
        <v>4493</v>
      </c>
      <c r="G4557" s="3">
        <v>2100000</v>
      </c>
      <c r="H4557">
        <v>0</v>
      </c>
      <c r="I4557">
        <v>0</v>
      </c>
    </row>
    <row r="4558" spans="1:9" x14ac:dyDescent="0.2">
      <c r="A4558" s="5">
        <v>4602</v>
      </c>
      <c r="B4558" s="7">
        <v>10</v>
      </c>
      <c r="C4558" s="5">
        <v>6</v>
      </c>
      <c r="D4558" s="5">
        <v>2015</v>
      </c>
      <c r="E4558" s="4">
        <v>42165</v>
      </c>
      <c r="F4558" t="s">
        <v>4494</v>
      </c>
      <c r="G4558" s="3">
        <v>2100000</v>
      </c>
      <c r="H4558">
        <v>0</v>
      </c>
      <c r="I4558">
        <v>0</v>
      </c>
    </row>
    <row r="4559" spans="1:9" x14ac:dyDescent="0.2">
      <c r="A4559" s="5">
        <v>4603</v>
      </c>
      <c r="B4559" s="7">
        <v>1</v>
      </c>
      <c r="C4559" s="5">
        <v>19</v>
      </c>
      <c r="D4559" s="5">
        <v>2016</v>
      </c>
      <c r="E4559" s="4">
        <v>42917</v>
      </c>
      <c r="F4559" t="s">
        <v>4495</v>
      </c>
      <c r="G4559" s="3">
        <v>2100000</v>
      </c>
      <c r="H4559">
        <v>0</v>
      </c>
      <c r="I4559">
        <v>0</v>
      </c>
    </row>
    <row r="4560" spans="1:9" x14ac:dyDescent="0.2">
      <c r="A4560" s="5">
        <v>4604</v>
      </c>
      <c r="B4560" s="7">
        <v>9</v>
      </c>
      <c r="C4560" s="5">
        <v>30</v>
      </c>
      <c r="D4560" s="5">
        <v>2011</v>
      </c>
      <c r="E4560" s="4">
        <v>41434</v>
      </c>
      <c r="F4560" t="s">
        <v>4496</v>
      </c>
      <c r="G4560" s="3">
        <v>2000000</v>
      </c>
      <c r="H4560" s="3">
        <v>34522221</v>
      </c>
      <c r="I4560" s="3">
        <v>35185884</v>
      </c>
    </row>
    <row r="4561" spans="1:9" x14ac:dyDescent="0.2">
      <c r="A4561" s="5">
        <v>4605</v>
      </c>
      <c r="B4561" s="7">
        <v>4</v>
      </c>
      <c r="C4561" s="5">
        <v>8</v>
      </c>
      <c r="D4561" s="5">
        <v>1964</v>
      </c>
      <c r="E4561" s="4">
        <v>23593</v>
      </c>
      <c r="F4561" t="s">
        <v>4497</v>
      </c>
      <c r="G4561" s="3">
        <v>2000000</v>
      </c>
      <c r="H4561" s="3">
        <v>24800000</v>
      </c>
      <c r="I4561" s="3">
        <v>78900000</v>
      </c>
    </row>
    <row r="4562" spans="1:9" x14ac:dyDescent="0.2">
      <c r="A4562" s="5">
        <v>4606</v>
      </c>
      <c r="B4562" s="7">
        <v>5</v>
      </c>
      <c r="C4562" s="5">
        <v>21</v>
      </c>
      <c r="D4562" s="5">
        <v>1982</v>
      </c>
      <c r="E4562" s="4">
        <v>30564</v>
      </c>
      <c r="F4562" t="s">
        <v>4498</v>
      </c>
      <c r="G4562" s="3">
        <v>2000000</v>
      </c>
      <c r="H4562" s="3">
        <v>24600832</v>
      </c>
      <c r="I4562" s="3">
        <v>24600832</v>
      </c>
    </row>
    <row r="4563" spans="1:9" x14ac:dyDescent="0.2">
      <c r="A4563" s="5">
        <v>4607</v>
      </c>
      <c r="B4563" s="7">
        <v>1</v>
      </c>
      <c r="C4563" s="5">
        <v>1</v>
      </c>
      <c r="D4563" s="5">
        <v>1946</v>
      </c>
      <c r="E4563" s="4">
        <v>16803</v>
      </c>
      <c r="F4563" t="s">
        <v>2524</v>
      </c>
      <c r="G4563" s="3">
        <v>2000000</v>
      </c>
      <c r="H4563" s="3">
        <v>24464742</v>
      </c>
      <c r="I4563" s="3">
        <v>24464742</v>
      </c>
    </row>
    <row r="4564" spans="1:9" x14ac:dyDescent="0.2">
      <c r="A4564" s="5">
        <v>4608</v>
      </c>
      <c r="B4564" s="7">
        <v>8</v>
      </c>
      <c r="C4564" s="5">
        <v>2</v>
      </c>
      <c r="D4564" s="5">
        <v>1967</v>
      </c>
      <c r="E4564" s="4">
        <v>24511</v>
      </c>
      <c r="F4564" t="s">
        <v>4499</v>
      </c>
      <c r="G4564" s="3">
        <v>2000000</v>
      </c>
      <c r="H4564" s="3">
        <v>24379978</v>
      </c>
      <c r="I4564" s="3">
        <v>24391108</v>
      </c>
    </row>
    <row r="4565" spans="1:9" x14ac:dyDescent="0.2">
      <c r="A4565" s="5">
        <v>4609</v>
      </c>
      <c r="B4565" s="7">
        <v>12</v>
      </c>
      <c r="C4565" s="5">
        <v>17</v>
      </c>
      <c r="D4565" s="5">
        <v>1973</v>
      </c>
      <c r="E4565" s="4">
        <v>27161</v>
      </c>
      <c r="F4565" t="s">
        <v>4500</v>
      </c>
      <c r="G4565" s="3">
        <v>2000000</v>
      </c>
      <c r="H4565" s="3">
        <v>18344729</v>
      </c>
      <c r="I4565" s="3">
        <v>18344729</v>
      </c>
    </row>
    <row r="4566" spans="1:9" x14ac:dyDescent="0.2">
      <c r="A4566" s="5">
        <v>4610</v>
      </c>
      <c r="B4566" s="7">
        <v>8</v>
      </c>
      <c r="C4566" s="5">
        <v>11</v>
      </c>
      <c r="D4566" s="5">
        <v>1972</v>
      </c>
      <c r="E4566" s="4">
        <v>26611</v>
      </c>
      <c r="F4566" t="s">
        <v>4501</v>
      </c>
      <c r="G4566" s="3">
        <v>2000000</v>
      </c>
      <c r="H4566" s="3">
        <v>18016290</v>
      </c>
      <c r="I4566" s="3">
        <v>18016290</v>
      </c>
    </row>
    <row r="4567" spans="1:9" x14ac:dyDescent="0.2">
      <c r="A4567" s="5">
        <v>4611</v>
      </c>
      <c r="B4567" s="7">
        <v>3</v>
      </c>
      <c r="C4567" s="5">
        <v>13</v>
      </c>
      <c r="D4567" s="5">
        <v>2015</v>
      </c>
      <c r="E4567" s="4">
        <v>42372</v>
      </c>
      <c r="F4567" t="s">
        <v>4502</v>
      </c>
      <c r="G4567" s="3">
        <v>2000000</v>
      </c>
      <c r="H4567" s="3">
        <v>14674077</v>
      </c>
      <c r="I4567" s="3">
        <v>20649774</v>
      </c>
    </row>
    <row r="4568" spans="1:9" x14ac:dyDescent="0.2">
      <c r="A4568" s="5">
        <v>4612</v>
      </c>
      <c r="B4568" s="7">
        <v>12</v>
      </c>
      <c r="C4568" s="5">
        <v>25</v>
      </c>
      <c r="D4568" s="5">
        <v>1962</v>
      </c>
      <c r="E4568" s="4">
        <v>23388</v>
      </c>
      <c r="F4568" t="s">
        <v>4503</v>
      </c>
      <c r="G4568" s="3">
        <v>2000000</v>
      </c>
      <c r="H4568" s="3">
        <v>13129846</v>
      </c>
      <c r="I4568" s="3">
        <v>13129846</v>
      </c>
    </row>
    <row r="4569" spans="1:9" x14ac:dyDescent="0.2">
      <c r="A4569" s="5">
        <v>4613</v>
      </c>
      <c r="B4569" s="7">
        <v>3</v>
      </c>
      <c r="C4569" s="5">
        <v>9</v>
      </c>
      <c r="D4569" s="5">
        <v>2012</v>
      </c>
      <c r="E4569" s="4">
        <v>41155</v>
      </c>
      <c r="F4569" t="s">
        <v>4504</v>
      </c>
      <c r="G4569" s="3">
        <v>2000000</v>
      </c>
      <c r="H4569" s="3">
        <v>12739737</v>
      </c>
      <c r="I4569" s="3">
        <v>16610760</v>
      </c>
    </row>
    <row r="4570" spans="1:9" x14ac:dyDescent="0.2">
      <c r="A4570" s="5">
        <v>4614</v>
      </c>
      <c r="B4570" s="7">
        <v>10</v>
      </c>
      <c r="C4570" s="5">
        <v>20</v>
      </c>
      <c r="D4570" s="5">
        <v>2000</v>
      </c>
      <c r="E4570" s="4">
        <v>37113</v>
      </c>
      <c r="F4570" t="s">
        <v>4505</v>
      </c>
      <c r="G4570" s="3">
        <v>2000000</v>
      </c>
      <c r="H4570" s="3">
        <v>11546543</v>
      </c>
      <c r="I4570" s="3">
        <v>11546543</v>
      </c>
    </row>
    <row r="4571" spans="1:9" x14ac:dyDescent="0.2">
      <c r="A4571" s="5">
        <v>4615</v>
      </c>
      <c r="B4571" s="7">
        <v>10</v>
      </c>
      <c r="C4571" s="5">
        <v>8</v>
      </c>
      <c r="D4571" s="5">
        <v>1999</v>
      </c>
      <c r="E4571" s="4">
        <v>36382</v>
      </c>
      <c r="F4571" t="s">
        <v>4506</v>
      </c>
      <c r="G4571" s="3">
        <v>2000000</v>
      </c>
      <c r="H4571" s="3">
        <v>11540607</v>
      </c>
      <c r="I4571" s="3">
        <v>20741000</v>
      </c>
    </row>
    <row r="4572" spans="1:9" x14ac:dyDescent="0.2">
      <c r="A4572" s="5">
        <v>4616</v>
      </c>
      <c r="B4572" s="7">
        <v>2</v>
      </c>
      <c r="C4572" s="5">
        <v>9</v>
      </c>
      <c r="D4572" s="5">
        <v>2007</v>
      </c>
      <c r="E4572" s="4">
        <v>39327</v>
      </c>
      <c r="F4572" t="s">
        <v>4507</v>
      </c>
      <c r="G4572" s="3">
        <v>2000000</v>
      </c>
      <c r="H4572" s="3">
        <v>11284657</v>
      </c>
      <c r="I4572" s="3">
        <v>81197047</v>
      </c>
    </row>
    <row r="4573" spans="1:9" x14ac:dyDescent="0.2">
      <c r="A4573" s="5">
        <v>4617</v>
      </c>
      <c r="B4573" s="7">
        <v>1</v>
      </c>
      <c r="C4573" s="5">
        <v>1</v>
      </c>
      <c r="D4573" s="5">
        <v>1962</v>
      </c>
      <c r="E4573" s="4">
        <v>22647</v>
      </c>
      <c r="F4573" t="s">
        <v>960</v>
      </c>
      <c r="G4573" s="3">
        <v>2000000</v>
      </c>
      <c r="H4573" s="3">
        <v>9250000</v>
      </c>
      <c r="I4573" s="3">
        <v>9250000</v>
      </c>
    </row>
    <row r="4574" spans="1:9" x14ac:dyDescent="0.2">
      <c r="A4574" s="5">
        <v>4618</v>
      </c>
      <c r="B4574" s="7">
        <v>1</v>
      </c>
      <c r="C4574" s="5">
        <v>1</v>
      </c>
      <c r="D4574" s="5">
        <v>1940</v>
      </c>
      <c r="E4574" s="4">
        <v>14611</v>
      </c>
      <c r="F4574" t="s">
        <v>4508</v>
      </c>
      <c r="G4574" s="3">
        <v>2000000</v>
      </c>
      <c r="H4574" s="3">
        <v>9172000</v>
      </c>
      <c r="I4574" s="3">
        <v>9172000</v>
      </c>
    </row>
    <row r="4575" spans="1:9" x14ac:dyDescent="0.2">
      <c r="A4575" s="5">
        <v>4619</v>
      </c>
      <c r="B4575" s="7">
        <v>1</v>
      </c>
      <c r="C4575" s="5">
        <v>1</v>
      </c>
      <c r="D4575" s="5">
        <v>1947</v>
      </c>
      <c r="E4575" s="4">
        <v>17168</v>
      </c>
      <c r="F4575" t="s">
        <v>4509</v>
      </c>
      <c r="G4575" s="3">
        <v>2000000</v>
      </c>
      <c r="H4575" s="3">
        <v>7800000</v>
      </c>
      <c r="I4575" s="3">
        <v>7800000</v>
      </c>
    </row>
    <row r="4576" spans="1:9" x14ac:dyDescent="0.2">
      <c r="A4576" s="5">
        <v>4620</v>
      </c>
      <c r="B4576" s="7">
        <v>9</v>
      </c>
      <c r="C4576" s="5">
        <v>25</v>
      </c>
      <c r="D4576" s="5">
        <v>1961</v>
      </c>
      <c r="E4576" s="4">
        <v>23020</v>
      </c>
      <c r="F4576" t="s">
        <v>4510</v>
      </c>
      <c r="G4576" s="3">
        <v>2000000</v>
      </c>
      <c r="H4576" s="3">
        <v>7600000</v>
      </c>
      <c r="I4576" s="3">
        <v>7600000</v>
      </c>
    </row>
    <row r="4577" spans="1:9" x14ac:dyDescent="0.2">
      <c r="A4577" s="5">
        <v>4621</v>
      </c>
      <c r="B4577" s="7">
        <v>12</v>
      </c>
      <c r="C4577" s="5">
        <v>31</v>
      </c>
      <c r="D4577" s="5">
        <v>1986</v>
      </c>
      <c r="E4577" s="4">
        <v>32336</v>
      </c>
      <c r="F4577" t="s">
        <v>4511</v>
      </c>
      <c r="G4577" s="3">
        <v>2000000</v>
      </c>
      <c r="H4577" s="3">
        <v>7369373</v>
      </c>
      <c r="I4577" s="3">
        <v>7369373</v>
      </c>
    </row>
    <row r="4578" spans="1:9" x14ac:dyDescent="0.2">
      <c r="A4578" s="5">
        <v>4622</v>
      </c>
      <c r="B4578" s="7">
        <v>11</v>
      </c>
      <c r="C4578" s="5">
        <v>26</v>
      </c>
      <c r="D4578" s="5">
        <v>2003</v>
      </c>
      <c r="E4578" s="4">
        <v>38394</v>
      </c>
      <c r="F4578" t="s">
        <v>4512</v>
      </c>
      <c r="G4578" s="3">
        <v>2000000</v>
      </c>
      <c r="H4578" s="3">
        <v>7301288</v>
      </c>
      <c r="I4578" s="3">
        <v>17403168</v>
      </c>
    </row>
    <row r="4579" spans="1:9" x14ac:dyDescent="0.2">
      <c r="A4579" s="5">
        <v>4623</v>
      </c>
      <c r="B4579" s="7">
        <v>6</v>
      </c>
      <c r="C4579" s="5">
        <v>26</v>
      </c>
      <c r="D4579" s="5">
        <v>1998</v>
      </c>
      <c r="E4579" s="4">
        <v>36562</v>
      </c>
      <c r="F4579" t="s">
        <v>4513</v>
      </c>
      <c r="G4579" s="3">
        <v>2000000</v>
      </c>
      <c r="H4579" s="3">
        <v>6719300</v>
      </c>
      <c r="I4579" s="3">
        <v>7756617</v>
      </c>
    </row>
    <row r="4580" spans="1:9" x14ac:dyDescent="0.2">
      <c r="A4580" s="5">
        <v>4624</v>
      </c>
      <c r="B4580" s="7">
        <v>6</v>
      </c>
      <c r="C4580" s="5">
        <v>11</v>
      </c>
      <c r="D4580" s="5">
        <v>2010</v>
      </c>
      <c r="E4580" s="4">
        <v>40488</v>
      </c>
      <c r="F4580" t="s">
        <v>4514</v>
      </c>
      <c r="G4580" s="3">
        <v>2000000</v>
      </c>
      <c r="H4580" s="3">
        <v>6531503</v>
      </c>
      <c r="I4580" s="3">
        <v>16131551</v>
      </c>
    </row>
    <row r="4581" spans="1:9" x14ac:dyDescent="0.2">
      <c r="A4581" s="5">
        <v>4625</v>
      </c>
      <c r="B4581" s="7">
        <v>10</v>
      </c>
      <c r="C4581" s="5">
        <v>10</v>
      </c>
      <c r="D4581" s="5">
        <v>2014</v>
      </c>
      <c r="E4581" s="4">
        <v>41922</v>
      </c>
      <c r="F4581" t="s">
        <v>4515</v>
      </c>
      <c r="G4581" s="3">
        <v>2000000</v>
      </c>
      <c r="H4581" s="3">
        <v>6047363</v>
      </c>
      <c r="I4581" s="3">
        <v>6049171</v>
      </c>
    </row>
    <row r="4582" spans="1:9" x14ac:dyDescent="0.2">
      <c r="A4582" s="5">
        <v>4626</v>
      </c>
      <c r="B4582" s="7">
        <v>8</v>
      </c>
      <c r="C4582" s="5">
        <v>15</v>
      </c>
      <c r="D4582" s="5">
        <v>2003</v>
      </c>
      <c r="E4582" s="4">
        <v>38054</v>
      </c>
      <c r="F4582" t="s">
        <v>4516</v>
      </c>
      <c r="G4582" s="3">
        <v>2000000</v>
      </c>
      <c r="H4582" s="3">
        <v>6003587</v>
      </c>
      <c r="I4582" s="3">
        <v>8685632</v>
      </c>
    </row>
    <row r="4583" spans="1:9" x14ac:dyDescent="0.2">
      <c r="A4583" s="5">
        <v>4627</v>
      </c>
      <c r="B4583" s="7">
        <v>7</v>
      </c>
      <c r="C4583" s="5">
        <v>2</v>
      </c>
      <c r="D4583" s="5">
        <v>2004</v>
      </c>
      <c r="E4583" s="4">
        <v>38024</v>
      </c>
      <c r="F4583" t="s">
        <v>4517</v>
      </c>
      <c r="G4583" s="3">
        <v>2000000</v>
      </c>
      <c r="H4583" s="3">
        <v>5792822</v>
      </c>
      <c r="I4583" s="3">
        <v>11217346</v>
      </c>
    </row>
    <row r="4584" spans="1:9" x14ac:dyDescent="0.2">
      <c r="A4584" s="5">
        <v>4628</v>
      </c>
      <c r="B4584" s="7">
        <v>8</v>
      </c>
      <c r="C4584" s="5">
        <v>25</v>
      </c>
      <c r="D4584" s="5">
        <v>2017</v>
      </c>
      <c r="E4584" s="4">
        <v>43473</v>
      </c>
      <c r="F4584" t="s">
        <v>4518</v>
      </c>
      <c r="G4584" s="3">
        <v>2000000</v>
      </c>
      <c r="H4584" s="3">
        <v>5750509</v>
      </c>
      <c r="I4584" s="3">
        <v>5855043</v>
      </c>
    </row>
    <row r="4585" spans="1:9" x14ac:dyDescent="0.2">
      <c r="A4585" s="5">
        <v>4629</v>
      </c>
      <c r="B4585" s="7">
        <v>3</v>
      </c>
      <c r="C4585" s="5">
        <v>30</v>
      </c>
      <c r="D4585" s="5">
        <v>2001</v>
      </c>
      <c r="E4585" s="4">
        <v>37775</v>
      </c>
      <c r="F4585" t="s">
        <v>4519</v>
      </c>
      <c r="G4585" s="3">
        <v>2000000</v>
      </c>
      <c r="H4585" s="3">
        <v>5383834</v>
      </c>
      <c r="I4585" s="3">
        <v>20883834</v>
      </c>
    </row>
    <row r="4586" spans="1:9" x14ac:dyDescent="0.2">
      <c r="A4586" s="5">
        <v>4630</v>
      </c>
      <c r="B4586" s="7">
        <v>8</v>
      </c>
      <c r="C4586" s="5">
        <v>20</v>
      </c>
      <c r="D4586" s="5">
        <v>2003</v>
      </c>
      <c r="E4586" s="4">
        <v>38207</v>
      </c>
      <c r="F4586" t="s">
        <v>4520</v>
      </c>
      <c r="G4586" s="3">
        <v>2000000</v>
      </c>
      <c r="H4586" s="3">
        <v>4601043</v>
      </c>
      <c r="I4586" s="3">
        <v>9505996</v>
      </c>
    </row>
    <row r="4587" spans="1:9" x14ac:dyDescent="0.2">
      <c r="A4587" s="5">
        <v>4631</v>
      </c>
      <c r="B4587" s="7">
        <v>1</v>
      </c>
      <c r="C4587" s="5">
        <v>23</v>
      </c>
      <c r="D4587" s="5">
        <v>2004</v>
      </c>
      <c r="E4587" s="4">
        <v>38657</v>
      </c>
      <c r="F4587" t="s">
        <v>4521</v>
      </c>
      <c r="G4587" s="3">
        <v>2000000</v>
      </c>
      <c r="H4587" s="3">
        <v>4593598</v>
      </c>
      <c r="I4587" s="3">
        <v>15396525</v>
      </c>
    </row>
    <row r="4588" spans="1:9" x14ac:dyDescent="0.2">
      <c r="A4588" s="5">
        <v>4632</v>
      </c>
      <c r="B4588" s="7">
        <v>10</v>
      </c>
      <c r="C4588" s="5">
        <v>8</v>
      </c>
      <c r="D4588" s="5">
        <v>2010</v>
      </c>
      <c r="E4588" s="4">
        <v>40400</v>
      </c>
      <c r="F4588" t="s">
        <v>4522</v>
      </c>
      <c r="G4588" s="3">
        <v>2000000</v>
      </c>
      <c r="H4588" s="3">
        <v>4311834</v>
      </c>
      <c r="I4588" s="3">
        <v>7799257</v>
      </c>
    </row>
    <row r="4589" spans="1:9" x14ac:dyDescent="0.2">
      <c r="A4589" s="5">
        <v>4633</v>
      </c>
      <c r="B4589" s="7">
        <v>1</v>
      </c>
      <c r="C4589" s="5">
        <v>1</v>
      </c>
      <c r="D4589" s="5">
        <v>1938</v>
      </c>
      <c r="E4589" s="4">
        <v>13881</v>
      </c>
      <c r="F4589" t="s">
        <v>4523</v>
      </c>
      <c r="G4589" s="3">
        <v>2000000</v>
      </c>
      <c r="H4589" s="3">
        <v>4000000</v>
      </c>
      <c r="I4589" s="3">
        <v>4000000</v>
      </c>
    </row>
    <row r="4590" spans="1:9" x14ac:dyDescent="0.2">
      <c r="A4590" s="5">
        <v>4634</v>
      </c>
      <c r="B4590" s="7">
        <v>6</v>
      </c>
      <c r="C4590" s="5">
        <v>17</v>
      </c>
      <c r="D4590" s="5">
        <v>2005</v>
      </c>
      <c r="E4590" s="4">
        <v>38843</v>
      </c>
      <c r="F4590" t="s">
        <v>4524</v>
      </c>
      <c r="G4590" s="3">
        <v>2000000</v>
      </c>
      <c r="H4590" s="3">
        <v>3885134</v>
      </c>
      <c r="I4590" s="3">
        <v>9615464</v>
      </c>
    </row>
    <row r="4591" spans="1:9" x14ac:dyDescent="0.2">
      <c r="A4591" s="5">
        <v>4635</v>
      </c>
      <c r="B4591" s="7">
        <v>8</v>
      </c>
      <c r="C4591" s="5">
        <v>28</v>
      </c>
      <c r="D4591" s="5">
        <v>2015</v>
      </c>
      <c r="E4591" s="4">
        <v>42833</v>
      </c>
      <c r="F4591" t="s">
        <v>4525</v>
      </c>
      <c r="G4591" s="3">
        <v>2000000</v>
      </c>
      <c r="H4591" s="3">
        <v>3591417</v>
      </c>
      <c r="I4591" s="3">
        <v>10166209</v>
      </c>
    </row>
    <row r="4592" spans="1:9" x14ac:dyDescent="0.2">
      <c r="A4592" s="5">
        <v>4636</v>
      </c>
      <c r="B4592" s="7">
        <v>11</v>
      </c>
      <c r="C4592" s="5">
        <v>10</v>
      </c>
      <c r="D4592" s="5">
        <v>2006</v>
      </c>
      <c r="E4592" s="4">
        <v>39001</v>
      </c>
      <c r="F4592" t="s">
        <v>4526</v>
      </c>
      <c r="G4592" s="3">
        <v>2000000</v>
      </c>
      <c r="H4592" s="3">
        <v>3337931</v>
      </c>
      <c r="I4592" s="3">
        <v>6225304</v>
      </c>
    </row>
    <row r="4593" spans="1:9" x14ac:dyDescent="0.2">
      <c r="A4593" s="5">
        <v>4637</v>
      </c>
      <c r="B4593" s="7">
        <v>3</v>
      </c>
      <c r="C4593" s="5">
        <v>3</v>
      </c>
      <c r="D4593" s="5">
        <v>2000</v>
      </c>
      <c r="E4593" s="4">
        <v>36588</v>
      </c>
      <c r="F4593" t="s">
        <v>4527</v>
      </c>
      <c r="G4593" s="3">
        <v>2000000</v>
      </c>
      <c r="H4593" s="3">
        <v>3330230</v>
      </c>
      <c r="I4593" s="3">
        <v>10672492</v>
      </c>
    </row>
    <row r="4594" spans="1:9" x14ac:dyDescent="0.2">
      <c r="A4594" s="5">
        <v>4638</v>
      </c>
      <c r="B4594" s="7">
        <v>9</v>
      </c>
      <c r="C4594" s="5">
        <v>18</v>
      </c>
      <c r="D4594" s="5">
        <v>2015</v>
      </c>
      <c r="E4594" s="4">
        <v>42530</v>
      </c>
      <c r="F4594" t="s">
        <v>4528</v>
      </c>
      <c r="G4594" s="3">
        <v>2000000</v>
      </c>
      <c r="H4594" s="3">
        <v>2583301</v>
      </c>
      <c r="I4594" s="3">
        <v>2791973</v>
      </c>
    </row>
    <row r="4595" spans="1:9" x14ac:dyDescent="0.2">
      <c r="A4595" s="5">
        <v>4639</v>
      </c>
      <c r="B4595" s="7">
        <v>8</v>
      </c>
      <c r="C4595" s="5">
        <v>2</v>
      </c>
      <c r="D4595" s="5">
        <v>2002</v>
      </c>
      <c r="E4595" s="4">
        <v>37295</v>
      </c>
      <c r="F4595" t="s">
        <v>4529</v>
      </c>
      <c r="G4595" s="3">
        <v>2000000</v>
      </c>
      <c r="H4595" s="3">
        <v>2512846</v>
      </c>
      <c r="I4595" s="3">
        <v>3438804</v>
      </c>
    </row>
    <row r="4596" spans="1:9" x14ac:dyDescent="0.2">
      <c r="A4596" s="5">
        <v>4640</v>
      </c>
      <c r="B4596" s="7">
        <v>12</v>
      </c>
      <c r="C4596" s="5">
        <v>25</v>
      </c>
      <c r="D4596" s="5">
        <v>2008</v>
      </c>
      <c r="E4596" s="4">
        <v>40190</v>
      </c>
      <c r="F4596" t="s">
        <v>4530</v>
      </c>
      <c r="G4596" s="3">
        <v>2000000</v>
      </c>
      <c r="H4596" s="3">
        <v>2283849</v>
      </c>
      <c r="I4596" s="3">
        <v>13912289</v>
      </c>
    </row>
    <row r="4597" spans="1:9" x14ac:dyDescent="0.2">
      <c r="A4597" s="5">
        <v>4641</v>
      </c>
      <c r="B4597" s="7">
        <v>6</v>
      </c>
      <c r="C4597" s="5">
        <v>28</v>
      </c>
      <c r="D4597" s="5">
        <v>2006</v>
      </c>
      <c r="E4597" s="4">
        <v>39544</v>
      </c>
      <c r="F4597" t="s">
        <v>4531</v>
      </c>
      <c r="G4597" s="3">
        <v>2000000</v>
      </c>
      <c r="H4597" s="3">
        <v>2072645</v>
      </c>
      <c r="I4597" s="3">
        <v>2077844</v>
      </c>
    </row>
    <row r="4598" spans="1:9" x14ac:dyDescent="0.2">
      <c r="A4598" s="5">
        <v>4642</v>
      </c>
      <c r="B4598" s="7">
        <v>10</v>
      </c>
      <c r="C4598" s="5">
        <v>4</v>
      </c>
      <c r="D4598" s="5">
        <v>2006</v>
      </c>
      <c r="E4598" s="4">
        <v>38817</v>
      </c>
      <c r="F4598" t="s">
        <v>4532</v>
      </c>
      <c r="G4598" s="3">
        <v>2000000</v>
      </c>
      <c r="H4598" s="3">
        <v>1985292</v>
      </c>
      <c r="I4598" s="3">
        <v>1985292</v>
      </c>
    </row>
    <row r="4599" spans="1:9" x14ac:dyDescent="0.2">
      <c r="A4599" s="5">
        <v>4643</v>
      </c>
      <c r="B4599" s="7">
        <v>5</v>
      </c>
      <c r="C4599" s="5">
        <v>2</v>
      </c>
      <c r="D4599" s="5">
        <v>2008</v>
      </c>
      <c r="E4599" s="4">
        <v>39483</v>
      </c>
      <c r="F4599" t="s">
        <v>4533</v>
      </c>
      <c r="G4599" s="3">
        <v>2000000</v>
      </c>
      <c r="H4599" s="3">
        <v>1785505</v>
      </c>
      <c r="I4599" s="3">
        <v>11263263</v>
      </c>
    </row>
    <row r="4600" spans="1:9" x14ac:dyDescent="0.2">
      <c r="A4600" s="5">
        <v>4644</v>
      </c>
      <c r="B4600" s="7">
        <v>9</v>
      </c>
      <c r="C4600" s="5">
        <v>12</v>
      </c>
      <c r="D4600" s="5">
        <v>2003</v>
      </c>
      <c r="E4600" s="4">
        <v>37964</v>
      </c>
      <c r="F4600" t="s">
        <v>4534</v>
      </c>
      <c r="G4600" s="3">
        <v>2000000</v>
      </c>
      <c r="H4600" s="3">
        <v>1660865</v>
      </c>
      <c r="I4600" s="3">
        <v>1660865</v>
      </c>
    </row>
    <row r="4601" spans="1:9" x14ac:dyDescent="0.2">
      <c r="A4601" s="5">
        <v>4645</v>
      </c>
      <c r="B4601" s="7">
        <v>5</v>
      </c>
      <c r="C4601" s="5">
        <v>12</v>
      </c>
      <c r="D4601" s="5">
        <v>2000</v>
      </c>
      <c r="E4601" s="4">
        <v>36865</v>
      </c>
      <c r="F4601" t="s">
        <v>2615</v>
      </c>
      <c r="G4601" s="3">
        <v>2000000</v>
      </c>
      <c r="H4601" s="3">
        <v>1577287</v>
      </c>
      <c r="I4601" s="3">
        <v>2419669</v>
      </c>
    </row>
    <row r="4602" spans="1:9" x14ac:dyDescent="0.2">
      <c r="A4602" s="5">
        <v>4647</v>
      </c>
      <c r="B4602" s="7">
        <v>8</v>
      </c>
      <c r="C4602" s="5">
        <v>7</v>
      </c>
      <c r="D4602" s="5">
        <v>2015</v>
      </c>
      <c r="E4602" s="4">
        <v>42193</v>
      </c>
      <c r="F4602" t="s">
        <v>4535</v>
      </c>
      <c r="G4602" s="3">
        <v>2000000</v>
      </c>
      <c r="H4602" s="3">
        <v>1477002</v>
      </c>
      <c r="I4602" s="3">
        <v>2279959</v>
      </c>
    </row>
    <row r="4603" spans="1:9" x14ac:dyDescent="0.2">
      <c r="A4603" s="5">
        <v>4648</v>
      </c>
      <c r="B4603" s="7">
        <v>7</v>
      </c>
      <c r="C4603" s="5">
        <v>27</v>
      </c>
      <c r="D4603" s="5">
        <v>2007</v>
      </c>
      <c r="E4603" s="4">
        <v>39879</v>
      </c>
      <c r="F4603" t="s">
        <v>4536</v>
      </c>
      <c r="G4603" s="3">
        <v>2000000</v>
      </c>
      <c r="H4603" s="3">
        <v>1433319</v>
      </c>
      <c r="I4603" s="3">
        <v>1433319</v>
      </c>
    </row>
    <row r="4604" spans="1:9" x14ac:dyDescent="0.2">
      <c r="A4604" s="5">
        <v>4649</v>
      </c>
      <c r="B4604" s="7">
        <v>4</v>
      </c>
      <c r="C4604" s="5">
        <v>30</v>
      </c>
      <c r="D4604" s="5">
        <v>1999</v>
      </c>
      <c r="E4604" s="4">
        <v>37046</v>
      </c>
      <c r="F4604" t="s">
        <v>4537</v>
      </c>
      <c r="G4604" s="3">
        <v>2000000</v>
      </c>
      <c r="H4604" s="3">
        <v>1152411</v>
      </c>
      <c r="I4604" s="3">
        <v>1152411</v>
      </c>
    </row>
    <row r="4605" spans="1:9" x14ac:dyDescent="0.2">
      <c r="A4605" s="5">
        <v>4650</v>
      </c>
      <c r="B4605" s="7">
        <v>9</v>
      </c>
      <c r="C4605" s="5">
        <v>7</v>
      </c>
      <c r="D4605" s="5">
        <v>2007</v>
      </c>
      <c r="E4605" s="4">
        <v>39272</v>
      </c>
      <c r="F4605" t="s">
        <v>4538</v>
      </c>
      <c r="G4605" s="3">
        <v>2000000</v>
      </c>
      <c r="H4605" s="3">
        <v>1134358</v>
      </c>
      <c r="I4605" s="3">
        <v>1134358</v>
      </c>
    </row>
    <row r="4606" spans="1:9" x14ac:dyDescent="0.2">
      <c r="A4606" s="5">
        <v>4651</v>
      </c>
      <c r="B4606" s="7">
        <v>4</v>
      </c>
      <c r="C4606" s="5">
        <v>8</v>
      </c>
      <c r="D4606" s="5">
        <v>2011</v>
      </c>
      <c r="E4606" s="4">
        <v>40759</v>
      </c>
      <c r="F4606" t="s">
        <v>4539</v>
      </c>
      <c r="G4606" s="3">
        <v>2000000</v>
      </c>
      <c r="H4606" s="3">
        <v>977772</v>
      </c>
      <c r="I4606" s="3">
        <v>1869928</v>
      </c>
    </row>
    <row r="4607" spans="1:9" x14ac:dyDescent="0.2">
      <c r="A4607" s="5">
        <v>4652</v>
      </c>
      <c r="B4607" s="7">
        <v>2</v>
      </c>
      <c r="C4607" s="5">
        <v>11</v>
      </c>
      <c r="D4607" s="5">
        <v>2005</v>
      </c>
      <c r="E4607" s="4">
        <v>38658</v>
      </c>
      <c r="F4607" t="s">
        <v>4540</v>
      </c>
      <c r="G4607" s="3">
        <v>2000000</v>
      </c>
      <c r="H4607" s="3">
        <v>691880</v>
      </c>
      <c r="I4607" s="3">
        <v>691880</v>
      </c>
    </row>
    <row r="4608" spans="1:9" x14ac:dyDescent="0.2">
      <c r="A4608" s="5">
        <v>4653</v>
      </c>
      <c r="B4608" s="7">
        <v>9</v>
      </c>
      <c r="C4608" s="5">
        <v>28</v>
      </c>
      <c r="D4608" s="5">
        <v>2001</v>
      </c>
      <c r="E4608" s="4">
        <v>37720</v>
      </c>
      <c r="F4608" t="s">
        <v>4541</v>
      </c>
      <c r="G4608" s="3">
        <v>2000000</v>
      </c>
      <c r="H4608" s="3">
        <v>638227</v>
      </c>
      <c r="I4608" s="3">
        <v>1075504</v>
      </c>
    </row>
    <row r="4609" spans="1:9" x14ac:dyDescent="0.2">
      <c r="A4609" s="5">
        <v>4654</v>
      </c>
      <c r="B4609" s="7">
        <v>9</v>
      </c>
      <c r="C4609" s="5">
        <v>24</v>
      </c>
      <c r="D4609" s="5">
        <v>2010</v>
      </c>
      <c r="E4609" s="4">
        <v>40886</v>
      </c>
      <c r="F4609" t="s">
        <v>4542</v>
      </c>
      <c r="G4609" s="3">
        <v>2000000</v>
      </c>
      <c r="H4609" s="3">
        <v>636706</v>
      </c>
      <c r="I4609" s="3">
        <v>636706</v>
      </c>
    </row>
    <row r="4610" spans="1:9" x14ac:dyDescent="0.2">
      <c r="A4610" s="5">
        <v>4655</v>
      </c>
      <c r="B4610" s="7">
        <v>5</v>
      </c>
      <c r="C4610" s="5">
        <v>15</v>
      </c>
      <c r="D4610" s="5">
        <v>1998</v>
      </c>
      <c r="E4610" s="4">
        <v>36224</v>
      </c>
      <c r="F4610" t="s">
        <v>4543</v>
      </c>
      <c r="G4610" s="3">
        <v>2000000</v>
      </c>
      <c r="H4610" s="3">
        <v>537948</v>
      </c>
      <c r="I4610" s="3">
        <v>539961</v>
      </c>
    </row>
    <row r="4611" spans="1:9" x14ac:dyDescent="0.2">
      <c r="A4611" s="5">
        <v>4656</v>
      </c>
      <c r="B4611" s="7">
        <v>11</v>
      </c>
      <c r="C4611" s="5">
        <v>6</v>
      </c>
      <c r="D4611" s="5">
        <v>1985</v>
      </c>
      <c r="E4611" s="4">
        <v>31209</v>
      </c>
      <c r="F4611" t="s">
        <v>4544</v>
      </c>
      <c r="G4611" s="3">
        <v>2000000</v>
      </c>
      <c r="H4611" s="3">
        <v>390659</v>
      </c>
      <c r="I4611" s="3">
        <v>1663296</v>
      </c>
    </row>
    <row r="4612" spans="1:9" x14ac:dyDescent="0.2">
      <c r="A4612" s="5">
        <v>4657</v>
      </c>
      <c r="B4612" s="7">
        <v>4</v>
      </c>
      <c r="C4612" s="5">
        <v>15</v>
      </c>
      <c r="D4612" s="5">
        <v>2005</v>
      </c>
      <c r="E4612" s="4">
        <v>38780</v>
      </c>
      <c r="F4612" t="s">
        <v>4545</v>
      </c>
      <c r="G4612" s="3">
        <v>2000000</v>
      </c>
      <c r="H4612" s="3">
        <v>388532</v>
      </c>
      <c r="I4612" s="3">
        <v>466106</v>
      </c>
    </row>
    <row r="4613" spans="1:9" x14ac:dyDescent="0.2">
      <c r="A4613" s="5">
        <v>4658</v>
      </c>
      <c r="B4613" s="7">
        <v>1</v>
      </c>
      <c r="C4613" s="5">
        <v>18</v>
      </c>
      <c r="D4613" s="5">
        <v>2008</v>
      </c>
      <c r="E4613" s="4">
        <v>39965</v>
      </c>
      <c r="F4613" t="s">
        <v>4546</v>
      </c>
      <c r="G4613" s="3">
        <v>2000000</v>
      </c>
      <c r="H4613" s="3">
        <v>347578</v>
      </c>
      <c r="I4613" s="3">
        <v>2350641</v>
      </c>
    </row>
    <row r="4614" spans="1:9" x14ac:dyDescent="0.2">
      <c r="A4614" s="5">
        <v>4659</v>
      </c>
      <c r="B4614" s="7">
        <v>7</v>
      </c>
      <c r="C4614" s="5">
        <v>26</v>
      </c>
      <c r="D4614" s="5">
        <v>1996</v>
      </c>
      <c r="E4614" s="4">
        <v>35833</v>
      </c>
      <c r="F4614" t="s">
        <v>4547</v>
      </c>
      <c r="G4614" s="3">
        <v>2000000</v>
      </c>
      <c r="H4614" s="3">
        <v>304602</v>
      </c>
      <c r="I4614" s="3">
        <v>304602</v>
      </c>
    </row>
    <row r="4615" spans="1:9" x14ac:dyDescent="0.2">
      <c r="A4615" s="5">
        <v>4660</v>
      </c>
      <c r="B4615" s="7">
        <v>9</v>
      </c>
      <c r="C4615" s="5">
        <v>8</v>
      </c>
      <c r="D4615" s="5">
        <v>2006</v>
      </c>
      <c r="E4615" s="4">
        <v>38938</v>
      </c>
      <c r="F4615" t="s">
        <v>4548</v>
      </c>
      <c r="G4615" s="3">
        <v>2000000</v>
      </c>
      <c r="H4615" s="3">
        <v>199176</v>
      </c>
      <c r="I4615" s="3">
        <v>759504</v>
      </c>
    </row>
    <row r="4616" spans="1:9" x14ac:dyDescent="0.2">
      <c r="A4616" s="5">
        <v>4661</v>
      </c>
      <c r="B4616" s="7">
        <v>2</v>
      </c>
      <c r="C4616" s="5">
        <v>13</v>
      </c>
      <c r="D4616" s="5">
        <v>2015</v>
      </c>
      <c r="E4616" s="4">
        <v>42371</v>
      </c>
      <c r="F4616" t="s">
        <v>4549</v>
      </c>
      <c r="G4616" s="3">
        <v>2000000</v>
      </c>
      <c r="H4616" s="3">
        <v>147299</v>
      </c>
      <c r="I4616" s="3">
        <v>147299</v>
      </c>
    </row>
    <row r="4617" spans="1:9" x14ac:dyDescent="0.2">
      <c r="A4617" s="5">
        <v>4662</v>
      </c>
      <c r="B4617" s="7">
        <v>9</v>
      </c>
      <c r="C4617" s="5">
        <v>18</v>
      </c>
      <c r="D4617" s="5">
        <v>1998</v>
      </c>
      <c r="E4617" s="4">
        <v>36320</v>
      </c>
      <c r="F4617" t="s">
        <v>4550</v>
      </c>
      <c r="G4617" s="3">
        <v>2000000</v>
      </c>
      <c r="H4617" s="3">
        <v>134624</v>
      </c>
      <c r="I4617" s="3">
        <v>134624</v>
      </c>
    </row>
    <row r="4618" spans="1:9" x14ac:dyDescent="0.2">
      <c r="A4618" s="5">
        <v>4663</v>
      </c>
      <c r="B4618" s="7">
        <v>5</v>
      </c>
      <c r="C4618" s="5">
        <v>26</v>
      </c>
      <c r="D4618" s="5">
        <v>2000</v>
      </c>
      <c r="E4618" s="4">
        <v>37292</v>
      </c>
      <c r="F4618" t="s">
        <v>4551</v>
      </c>
      <c r="G4618" s="3">
        <v>2000000</v>
      </c>
      <c r="H4618" s="3">
        <v>121807</v>
      </c>
      <c r="I4618" s="3">
        <v>121807</v>
      </c>
    </row>
    <row r="4619" spans="1:9" x14ac:dyDescent="0.2">
      <c r="A4619" s="5">
        <v>4664</v>
      </c>
      <c r="B4619" s="7">
        <v>4</v>
      </c>
      <c r="C4619" s="5">
        <v>15</v>
      </c>
      <c r="D4619" s="5">
        <v>2005</v>
      </c>
      <c r="E4619" s="4">
        <v>38780</v>
      </c>
      <c r="F4619" t="s">
        <v>4552</v>
      </c>
      <c r="G4619" s="3">
        <v>2000000</v>
      </c>
      <c r="H4619" s="3">
        <v>120620</v>
      </c>
      <c r="I4619" s="3">
        <v>2226603</v>
      </c>
    </row>
    <row r="4620" spans="1:9" x14ac:dyDescent="0.2">
      <c r="A4620" s="5">
        <v>4665</v>
      </c>
      <c r="B4620" s="7">
        <v>1</v>
      </c>
      <c r="C4620" s="5">
        <v>29</v>
      </c>
      <c r="D4620" s="5">
        <v>2010</v>
      </c>
      <c r="E4620" s="4">
        <v>41030</v>
      </c>
      <c r="F4620" t="s">
        <v>4553</v>
      </c>
      <c r="G4620" s="3">
        <v>2000000</v>
      </c>
      <c r="H4620" s="3">
        <v>102645</v>
      </c>
      <c r="I4620" s="3">
        <v>102645</v>
      </c>
    </row>
    <row r="4621" spans="1:9" x14ac:dyDescent="0.2">
      <c r="A4621" s="5">
        <v>4666</v>
      </c>
      <c r="B4621" s="7">
        <v>4</v>
      </c>
      <c r="C4621" s="5">
        <v>15</v>
      </c>
      <c r="D4621" s="5">
        <v>1998</v>
      </c>
      <c r="E4621" s="4">
        <v>36223</v>
      </c>
      <c r="F4621" t="s">
        <v>4554</v>
      </c>
      <c r="G4621" s="3">
        <v>2000000</v>
      </c>
      <c r="H4621" s="3">
        <v>72544</v>
      </c>
      <c r="I4621" s="3">
        <v>72544</v>
      </c>
    </row>
    <row r="4622" spans="1:9" x14ac:dyDescent="0.2">
      <c r="A4622" s="5">
        <v>4667</v>
      </c>
      <c r="B4622" s="7">
        <v>9</v>
      </c>
      <c r="C4622" s="5">
        <v>19</v>
      </c>
      <c r="D4622" s="5">
        <v>2014</v>
      </c>
      <c r="E4622" s="4">
        <v>42194</v>
      </c>
      <c r="F4622" t="s">
        <v>4555</v>
      </c>
      <c r="G4622" s="3">
        <v>2000000</v>
      </c>
      <c r="H4622" s="3">
        <v>72277</v>
      </c>
      <c r="I4622" s="3">
        <v>72277</v>
      </c>
    </row>
    <row r="4623" spans="1:9" x14ac:dyDescent="0.2">
      <c r="A4623" s="5">
        <v>4668</v>
      </c>
      <c r="B4623" s="7">
        <v>10</v>
      </c>
      <c r="C4623" s="5">
        <v>24</v>
      </c>
      <c r="D4623" s="5">
        <v>2008</v>
      </c>
      <c r="E4623" s="4">
        <v>40157</v>
      </c>
      <c r="F4623" t="s">
        <v>4556</v>
      </c>
      <c r="G4623" s="3">
        <v>2000000</v>
      </c>
      <c r="H4623" s="3">
        <v>55202</v>
      </c>
      <c r="I4623" s="3">
        <v>2046090</v>
      </c>
    </row>
    <row r="4624" spans="1:9" x14ac:dyDescent="0.2">
      <c r="A4624" s="5">
        <v>4669</v>
      </c>
      <c r="B4624" s="7">
        <v>5</v>
      </c>
      <c r="C4624" s="5">
        <v>4</v>
      </c>
      <c r="D4624" s="5">
        <v>2001</v>
      </c>
      <c r="E4624" s="4">
        <v>36986</v>
      </c>
      <c r="F4624" t="s">
        <v>4557</v>
      </c>
      <c r="G4624" s="3">
        <v>2000000</v>
      </c>
      <c r="H4624" s="3">
        <v>49388</v>
      </c>
      <c r="I4624" s="3">
        <v>76654</v>
      </c>
    </row>
    <row r="4625" spans="1:9" x14ac:dyDescent="0.2">
      <c r="A4625" s="5">
        <v>4670</v>
      </c>
      <c r="B4625" s="7">
        <v>4</v>
      </c>
      <c r="C4625" s="5">
        <v>7</v>
      </c>
      <c r="D4625" s="5">
        <v>2015</v>
      </c>
      <c r="E4625" s="4">
        <v>42189</v>
      </c>
      <c r="F4625" t="s">
        <v>4558</v>
      </c>
      <c r="G4625" s="3">
        <v>2000000</v>
      </c>
      <c r="H4625" s="3">
        <v>45431</v>
      </c>
      <c r="I4625" s="3">
        <v>45431</v>
      </c>
    </row>
    <row r="4626" spans="1:9" x14ac:dyDescent="0.2">
      <c r="A4626" s="5">
        <v>4671</v>
      </c>
      <c r="B4626" s="7">
        <v>7</v>
      </c>
      <c r="C4626" s="5">
        <v>18</v>
      </c>
      <c r="D4626" s="5">
        <v>2003</v>
      </c>
      <c r="E4626" s="4">
        <v>38145</v>
      </c>
      <c r="F4626" t="s">
        <v>4559</v>
      </c>
      <c r="G4626" s="3">
        <v>2000000</v>
      </c>
      <c r="H4626" s="3">
        <v>37227</v>
      </c>
      <c r="I4626" s="3">
        <v>37227</v>
      </c>
    </row>
    <row r="4627" spans="1:9" x14ac:dyDescent="0.2">
      <c r="A4627" s="5">
        <v>4672</v>
      </c>
      <c r="B4627" s="7">
        <v>2</v>
      </c>
      <c r="C4627" s="5">
        <v>3</v>
      </c>
      <c r="D4627" s="5">
        <v>2017</v>
      </c>
      <c r="E4627" s="4">
        <v>42796</v>
      </c>
      <c r="F4627" t="s">
        <v>4560</v>
      </c>
      <c r="G4627" s="3">
        <v>2000000</v>
      </c>
      <c r="H4627" s="3">
        <v>35312</v>
      </c>
      <c r="I4627" s="3">
        <v>35312</v>
      </c>
    </row>
    <row r="4628" spans="1:9" x14ac:dyDescent="0.2">
      <c r="A4628" s="5">
        <v>4673</v>
      </c>
      <c r="B4628" s="7">
        <v>3</v>
      </c>
      <c r="C4628" s="5">
        <v>20</v>
      </c>
      <c r="D4628" s="5">
        <v>2009</v>
      </c>
      <c r="E4628" s="4">
        <v>40393</v>
      </c>
      <c r="F4628" t="s">
        <v>4561</v>
      </c>
      <c r="G4628" s="3">
        <v>2000000</v>
      </c>
      <c r="H4628" s="3">
        <v>30955</v>
      </c>
      <c r="I4628" s="3">
        <v>30955</v>
      </c>
    </row>
    <row r="4629" spans="1:9" x14ac:dyDescent="0.2">
      <c r="A4629" s="5">
        <v>4674</v>
      </c>
      <c r="B4629" s="7">
        <v>1</v>
      </c>
      <c r="C4629" s="5">
        <v>1</v>
      </c>
      <c r="D4629" s="5">
        <v>1993</v>
      </c>
      <c r="E4629" s="4">
        <v>33970</v>
      </c>
      <c r="F4629" t="s">
        <v>4562</v>
      </c>
      <c r="G4629" s="3">
        <v>2000000</v>
      </c>
      <c r="H4629" s="3">
        <v>21000</v>
      </c>
      <c r="I4629" s="3">
        <v>21000</v>
      </c>
    </row>
    <row r="4630" spans="1:9" x14ac:dyDescent="0.2">
      <c r="A4630" s="5">
        <v>4675</v>
      </c>
      <c r="B4630" s="7">
        <v>11</v>
      </c>
      <c r="C4630" s="5">
        <v>20</v>
      </c>
      <c r="D4630" s="5">
        <v>2009</v>
      </c>
      <c r="E4630" s="4">
        <v>40401</v>
      </c>
      <c r="F4630" t="s">
        <v>4563</v>
      </c>
      <c r="G4630" s="3">
        <v>2000000</v>
      </c>
      <c r="H4630" s="3">
        <v>17896</v>
      </c>
      <c r="I4630" s="3">
        <v>17896</v>
      </c>
    </row>
    <row r="4631" spans="1:9" x14ac:dyDescent="0.2">
      <c r="A4631" s="5">
        <v>4676</v>
      </c>
      <c r="B4631" s="7">
        <v>10</v>
      </c>
      <c r="C4631" s="5">
        <v>19</v>
      </c>
      <c r="D4631" s="5">
        <v>2012</v>
      </c>
      <c r="E4631" s="4">
        <v>41465</v>
      </c>
      <c r="F4631" t="s">
        <v>4564</v>
      </c>
      <c r="G4631" s="3">
        <v>2000000</v>
      </c>
      <c r="H4631" s="3">
        <v>17061</v>
      </c>
      <c r="I4631" s="3">
        <v>17061</v>
      </c>
    </row>
    <row r="4632" spans="1:9" x14ac:dyDescent="0.2">
      <c r="A4632" s="5">
        <v>4677</v>
      </c>
      <c r="B4632" s="7">
        <v>2</v>
      </c>
      <c r="C4632" s="5">
        <v>10</v>
      </c>
      <c r="D4632" s="5">
        <v>2006</v>
      </c>
      <c r="E4632" s="4">
        <v>38992</v>
      </c>
      <c r="F4632" t="s">
        <v>4565</v>
      </c>
      <c r="G4632" s="3">
        <v>2000000</v>
      </c>
      <c r="H4632" s="3">
        <v>12667</v>
      </c>
      <c r="I4632" s="3">
        <v>12667</v>
      </c>
    </row>
    <row r="4633" spans="1:9" x14ac:dyDescent="0.2">
      <c r="A4633" s="5">
        <v>4678</v>
      </c>
      <c r="B4633" s="7">
        <v>8</v>
      </c>
      <c r="C4633" s="5">
        <v>27</v>
      </c>
      <c r="D4633" s="5">
        <v>2010</v>
      </c>
      <c r="E4633" s="4">
        <v>40976</v>
      </c>
      <c r="F4633" t="s">
        <v>4566</v>
      </c>
      <c r="G4633" s="3">
        <v>2000000</v>
      </c>
      <c r="H4633" s="3">
        <v>10024</v>
      </c>
      <c r="I4633" s="3">
        <v>10024</v>
      </c>
    </row>
    <row r="4634" spans="1:9" x14ac:dyDescent="0.2">
      <c r="A4634" s="5">
        <v>4679</v>
      </c>
      <c r="B4634" s="7">
        <v>10</v>
      </c>
      <c r="C4634" s="5">
        <v>31</v>
      </c>
      <c r="D4634" s="5">
        <v>2008</v>
      </c>
      <c r="E4634" s="4">
        <v>40369</v>
      </c>
      <c r="F4634" t="s">
        <v>4567</v>
      </c>
      <c r="G4634" s="3">
        <v>2000000</v>
      </c>
      <c r="H4634" s="3">
        <v>7321</v>
      </c>
      <c r="I4634" s="3">
        <v>4294373</v>
      </c>
    </row>
    <row r="4635" spans="1:9" x14ac:dyDescent="0.2">
      <c r="A4635" s="5">
        <v>4680</v>
      </c>
      <c r="B4635" s="7">
        <v>6</v>
      </c>
      <c r="C4635" s="5">
        <v>11</v>
      </c>
      <c r="D4635" s="5">
        <v>2010</v>
      </c>
      <c r="E4635" s="4">
        <v>40488</v>
      </c>
      <c r="F4635" t="s">
        <v>4568</v>
      </c>
      <c r="G4635" s="3">
        <v>2000000</v>
      </c>
      <c r="H4635" s="3">
        <v>7294</v>
      </c>
      <c r="I4635" s="3">
        <v>10679</v>
      </c>
    </row>
    <row r="4636" spans="1:9" x14ac:dyDescent="0.2">
      <c r="A4636" s="5">
        <v>4681</v>
      </c>
      <c r="B4636" s="7">
        <v>6</v>
      </c>
      <c r="C4636" s="5">
        <v>23</v>
      </c>
      <c r="D4636" s="5">
        <v>2006</v>
      </c>
      <c r="E4636" s="4">
        <v>39392</v>
      </c>
      <c r="F4636" t="s">
        <v>4569</v>
      </c>
      <c r="G4636" s="3">
        <v>2000000</v>
      </c>
      <c r="H4636" s="3">
        <v>5361</v>
      </c>
      <c r="I4636" s="3">
        <v>5361</v>
      </c>
    </row>
    <row r="4637" spans="1:9" x14ac:dyDescent="0.2">
      <c r="A4637" s="5">
        <v>4682</v>
      </c>
      <c r="B4637" s="7">
        <v>9</v>
      </c>
      <c r="C4637" s="5">
        <v>13</v>
      </c>
      <c r="D4637" s="5">
        <v>2013</v>
      </c>
      <c r="E4637" s="4">
        <v>41648</v>
      </c>
      <c r="F4637" t="s">
        <v>4570</v>
      </c>
      <c r="G4637" s="3">
        <v>2000000</v>
      </c>
      <c r="H4637" s="3">
        <v>3080</v>
      </c>
      <c r="I4637" s="3">
        <v>28864</v>
      </c>
    </row>
    <row r="4638" spans="1:9" x14ac:dyDescent="0.2">
      <c r="A4638" s="5">
        <v>4683</v>
      </c>
      <c r="B4638" s="7">
        <v>10</v>
      </c>
      <c r="C4638" s="5">
        <v>26</v>
      </c>
      <c r="D4638" s="5">
        <v>2012</v>
      </c>
      <c r="E4638" s="4">
        <v>41680</v>
      </c>
      <c r="F4638" t="s">
        <v>4571</v>
      </c>
      <c r="G4638" s="3">
        <v>2000000</v>
      </c>
      <c r="H4638" s="3">
        <v>2436</v>
      </c>
      <c r="I4638" s="3">
        <v>2436</v>
      </c>
    </row>
    <row r="4639" spans="1:9" x14ac:dyDescent="0.2">
      <c r="A4639" s="5">
        <v>4684</v>
      </c>
      <c r="B4639" s="7">
        <v>12</v>
      </c>
      <c r="C4639" s="5">
        <v>29</v>
      </c>
      <c r="D4639" s="5">
        <v>2009</v>
      </c>
      <c r="E4639" s="4">
        <v>40675</v>
      </c>
      <c r="F4639" t="s">
        <v>4572</v>
      </c>
      <c r="G4639" s="3">
        <v>2000000</v>
      </c>
      <c r="H4639">
        <v>0</v>
      </c>
      <c r="I4639" s="3">
        <v>3620902</v>
      </c>
    </row>
    <row r="4640" spans="1:9" x14ac:dyDescent="0.2">
      <c r="A4640" s="5">
        <v>4685</v>
      </c>
      <c r="B4640" s="7">
        <v>9</v>
      </c>
      <c r="C4640" s="5">
        <v>9</v>
      </c>
      <c r="D4640" s="5">
        <v>2011</v>
      </c>
      <c r="E4640" s="4">
        <v>40795</v>
      </c>
      <c r="F4640" t="s">
        <v>4573</v>
      </c>
      <c r="G4640" s="3">
        <v>2000000</v>
      </c>
      <c r="H4640">
        <v>0</v>
      </c>
      <c r="I4640" s="3">
        <v>2151887</v>
      </c>
    </row>
    <row r="4641" spans="1:9" x14ac:dyDescent="0.2">
      <c r="A4641" s="5">
        <v>4686</v>
      </c>
      <c r="B4641" s="7">
        <v>10</v>
      </c>
      <c r="C4641" s="5">
        <v>23</v>
      </c>
      <c r="D4641" s="5">
        <v>2015</v>
      </c>
      <c r="E4641" s="4">
        <v>42684</v>
      </c>
      <c r="F4641" t="s">
        <v>4574</v>
      </c>
      <c r="G4641" s="3">
        <v>2000000</v>
      </c>
      <c r="H4641">
        <v>0</v>
      </c>
      <c r="I4641" s="3">
        <v>481525</v>
      </c>
    </row>
    <row r="4642" spans="1:9" x14ac:dyDescent="0.2">
      <c r="A4642" s="5">
        <v>4687</v>
      </c>
      <c r="B4642" s="7">
        <v>12</v>
      </c>
      <c r="C4642" s="5">
        <v>10</v>
      </c>
      <c r="D4642" s="5">
        <v>2004</v>
      </c>
      <c r="E4642" s="4">
        <v>38272</v>
      </c>
      <c r="F4642" t="s">
        <v>4575</v>
      </c>
      <c r="G4642" s="3">
        <v>2000000</v>
      </c>
      <c r="H4642">
        <v>0</v>
      </c>
      <c r="I4642" s="3">
        <v>105377</v>
      </c>
    </row>
    <row r="4643" spans="1:9" x14ac:dyDescent="0.2">
      <c r="A4643" s="5">
        <v>4688</v>
      </c>
      <c r="B4643" s="7">
        <v>4</v>
      </c>
      <c r="C4643" s="5">
        <v>1</v>
      </c>
      <c r="D4643" s="5">
        <v>2013</v>
      </c>
      <c r="E4643" s="4">
        <v>41278</v>
      </c>
      <c r="F4643" t="s">
        <v>4576</v>
      </c>
      <c r="G4643" s="3">
        <v>2000000</v>
      </c>
      <c r="H4643">
        <v>0</v>
      </c>
      <c r="I4643" s="3">
        <v>63555</v>
      </c>
    </row>
    <row r="4644" spans="1:9" x14ac:dyDescent="0.2">
      <c r="A4644" s="5">
        <v>4689</v>
      </c>
      <c r="B4644" s="7">
        <v>12</v>
      </c>
      <c r="C4644" s="5">
        <v>31</v>
      </c>
      <c r="D4644" s="5">
        <v>2015</v>
      </c>
      <c r="E4644" s="4">
        <v>42928</v>
      </c>
      <c r="F4644" t="s">
        <v>4577</v>
      </c>
      <c r="G4644" s="3">
        <v>2000000</v>
      </c>
      <c r="H4644">
        <v>0</v>
      </c>
      <c r="I4644">
        <v>926</v>
      </c>
    </row>
    <row r="4645" spans="1:9" x14ac:dyDescent="0.2">
      <c r="A4645" s="5">
        <v>4690</v>
      </c>
      <c r="B4645" s="7">
        <v>4</v>
      </c>
      <c r="C4645" s="5">
        <v>28</v>
      </c>
      <c r="D4645" s="5">
        <v>1971</v>
      </c>
      <c r="E4645" s="4">
        <v>26758</v>
      </c>
      <c r="F4645" t="s">
        <v>4578</v>
      </c>
      <c r="G4645" s="3">
        <v>2000000</v>
      </c>
      <c r="H4645">
        <v>0</v>
      </c>
      <c r="I4645">
        <v>0</v>
      </c>
    </row>
    <row r="4646" spans="1:9" x14ac:dyDescent="0.2">
      <c r="A4646" s="5">
        <v>4691</v>
      </c>
      <c r="B4646" s="7">
        <v>12</v>
      </c>
      <c r="C4646" s="5">
        <v>31</v>
      </c>
      <c r="D4646" s="5">
        <v>2009</v>
      </c>
      <c r="E4646" s="4">
        <v>40736</v>
      </c>
      <c r="F4646" t="s">
        <v>4579</v>
      </c>
      <c r="G4646" s="3">
        <v>2000000</v>
      </c>
      <c r="H4646">
        <v>0</v>
      </c>
      <c r="I4646">
        <v>0</v>
      </c>
    </row>
    <row r="4647" spans="1:9" x14ac:dyDescent="0.2">
      <c r="A4647" s="5">
        <v>4692</v>
      </c>
      <c r="B4647" s="7">
        <v>10</v>
      </c>
      <c r="C4647" s="5">
        <v>14</v>
      </c>
      <c r="D4647" s="5">
        <v>2008</v>
      </c>
      <c r="E4647" s="4">
        <v>39854</v>
      </c>
      <c r="F4647" t="s">
        <v>4580</v>
      </c>
      <c r="G4647" s="3">
        <v>2000000</v>
      </c>
      <c r="H4647">
        <v>0</v>
      </c>
      <c r="I4647">
        <v>0</v>
      </c>
    </row>
    <row r="4648" spans="1:9" x14ac:dyDescent="0.2">
      <c r="A4648" s="5">
        <v>4693</v>
      </c>
      <c r="B4648" s="7">
        <v>7</v>
      </c>
      <c r="C4648" s="5">
        <v>7</v>
      </c>
      <c r="D4648" s="5">
        <v>2007</v>
      </c>
      <c r="E4648" s="4">
        <v>39270</v>
      </c>
      <c r="F4648" t="s">
        <v>4581</v>
      </c>
      <c r="G4648" s="3">
        <v>2000000</v>
      </c>
      <c r="H4648">
        <v>0</v>
      </c>
      <c r="I4648">
        <v>0</v>
      </c>
    </row>
    <row r="4649" spans="1:9" x14ac:dyDescent="0.2">
      <c r="A4649" s="5">
        <v>4694</v>
      </c>
      <c r="B4649" s="7">
        <v>8</v>
      </c>
      <c r="C4649" s="5">
        <v>12</v>
      </c>
      <c r="D4649" s="5">
        <v>1927</v>
      </c>
      <c r="E4649" s="4">
        <v>10204</v>
      </c>
      <c r="F4649" t="s">
        <v>4582</v>
      </c>
      <c r="G4649" s="3">
        <v>2000000</v>
      </c>
      <c r="H4649">
        <v>0</v>
      </c>
      <c r="I4649">
        <v>0</v>
      </c>
    </row>
    <row r="4650" spans="1:9" x14ac:dyDescent="0.2">
      <c r="A4650" s="5">
        <v>4695</v>
      </c>
      <c r="B4650" s="7">
        <v>3</v>
      </c>
      <c r="C4650" s="5">
        <v>17</v>
      </c>
      <c r="D4650" s="5">
        <v>2015</v>
      </c>
      <c r="E4650" s="4">
        <v>42493</v>
      </c>
      <c r="F4650" t="s">
        <v>4583</v>
      </c>
      <c r="G4650" s="3">
        <v>2000000</v>
      </c>
      <c r="H4650">
        <v>0</v>
      </c>
      <c r="I4650">
        <v>0</v>
      </c>
    </row>
    <row r="4651" spans="1:9" x14ac:dyDescent="0.2">
      <c r="A4651" s="5">
        <v>4696</v>
      </c>
      <c r="B4651" s="7">
        <v>3</v>
      </c>
      <c r="C4651" s="5">
        <v>19</v>
      </c>
      <c r="D4651" s="5">
        <v>2013</v>
      </c>
      <c r="E4651" s="4">
        <v>41823</v>
      </c>
      <c r="F4651" t="s">
        <v>4584</v>
      </c>
      <c r="G4651" s="3">
        <v>2000000</v>
      </c>
      <c r="H4651">
        <v>0</v>
      </c>
      <c r="I4651">
        <v>0</v>
      </c>
    </row>
    <row r="4652" spans="1:9" x14ac:dyDescent="0.2">
      <c r="A4652" s="5">
        <v>4697</v>
      </c>
      <c r="B4652" s="7">
        <v>3</v>
      </c>
      <c r="C4652" s="5">
        <v>30</v>
      </c>
      <c r="D4652" s="5">
        <v>2012</v>
      </c>
      <c r="E4652" s="4">
        <v>41793</v>
      </c>
      <c r="F4652" t="s">
        <v>4585</v>
      </c>
      <c r="G4652" s="3">
        <v>2000000</v>
      </c>
      <c r="H4652">
        <v>0</v>
      </c>
      <c r="I4652">
        <v>0</v>
      </c>
    </row>
    <row r="4653" spans="1:9" x14ac:dyDescent="0.2">
      <c r="A4653" s="5">
        <v>4698</v>
      </c>
      <c r="B4653" s="7">
        <v>12</v>
      </c>
      <c r="C4653" s="5">
        <v>31</v>
      </c>
      <c r="D4653" s="5">
        <v>2012</v>
      </c>
      <c r="E4653" s="4">
        <v>41832</v>
      </c>
      <c r="F4653" t="s">
        <v>4586</v>
      </c>
      <c r="G4653" s="3">
        <v>2000000</v>
      </c>
      <c r="H4653">
        <v>0</v>
      </c>
      <c r="I4653">
        <v>0</v>
      </c>
    </row>
    <row r="4654" spans="1:9" x14ac:dyDescent="0.2">
      <c r="A4654" s="5">
        <v>4699</v>
      </c>
      <c r="B4654" s="7">
        <v>2</v>
      </c>
      <c r="C4654" s="5">
        <v>8</v>
      </c>
      <c r="D4654" s="5">
        <v>2013</v>
      </c>
      <c r="E4654" s="4">
        <v>41488</v>
      </c>
      <c r="F4654" t="s">
        <v>4587</v>
      </c>
      <c r="G4654" s="3">
        <v>2000000</v>
      </c>
      <c r="H4654">
        <v>0</v>
      </c>
      <c r="I4654">
        <v>0</v>
      </c>
    </row>
    <row r="4655" spans="1:9" x14ac:dyDescent="0.2">
      <c r="A4655" s="5">
        <v>4700</v>
      </c>
      <c r="B4655" s="7">
        <v>7</v>
      </c>
      <c r="C4655" s="5">
        <v>9</v>
      </c>
      <c r="D4655" s="5">
        <v>2013</v>
      </c>
      <c r="E4655" s="4">
        <v>41524</v>
      </c>
      <c r="F4655" t="s">
        <v>4588</v>
      </c>
      <c r="G4655" s="3">
        <v>2000000</v>
      </c>
      <c r="H4655">
        <v>0</v>
      </c>
      <c r="I4655">
        <v>0</v>
      </c>
    </row>
    <row r="4656" spans="1:9" x14ac:dyDescent="0.2">
      <c r="A4656" s="5">
        <v>4701</v>
      </c>
      <c r="B4656" s="7">
        <v>12</v>
      </c>
      <c r="C4656" s="5">
        <v>31</v>
      </c>
      <c r="D4656" s="5">
        <v>2014</v>
      </c>
      <c r="E4656" s="4">
        <v>42563</v>
      </c>
      <c r="F4656" t="s">
        <v>4589</v>
      </c>
      <c r="G4656" s="3">
        <v>2000000</v>
      </c>
      <c r="H4656">
        <v>0</v>
      </c>
      <c r="I4656">
        <v>0</v>
      </c>
    </row>
    <row r="4657" spans="1:9" x14ac:dyDescent="0.2">
      <c r="A4657" s="5">
        <v>4702</v>
      </c>
      <c r="B4657" s="7">
        <v>12</v>
      </c>
      <c r="C4657" s="5">
        <v>31</v>
      </c>
      <c r="D4657" s="5">
        <v>2001</v>
      </c>
      <c r="E4657" s="4">
        <v>37814</v>
      </c>
      <c r="F4657" t="s">
        <v>4590</v>
      </c>
      <c r="G4657" s="3">
        <v>2000000</v>
      </c>
      <c r="H4657">
        <v>0</v>
      </c>
      <c r="I4657">
        <v>0</v>
      </c>
    </row>
    <row r="4658" spans="1:9" x14ac:dyDescent="0.2">
      <c r="A4658" s="5">
        <v>4703</v>
      </c>
      <c r="B4658" s="7">
        <v>9</v>
      </c>
      <c r="C4658" s="5">
        <v>9</v>
      </c>
      <c r="D4658" s="5">
        <v>2014</v>
      </c>
      <c r="E4658" s="4">
        <v>41891</v>
      </c>
      <c r="F4658" t="s">
        <v>4591</v>
      </c>
      <c r="G4658" s="3">
        <v>2000000</v>
      </c>
      <c r="H4658">
        <v>0</v>
      </c>
      <c r="I4658">
        <v>0</v>
      </c>
    </row>
    <row r="4659" spans="1:9" x14ac:dyDescent="0.2">
      <c r="A4659" s="5">
        <v>4704</v>
      </c>
      <c r="B4659" s="7">
        <v>12</v>
      </c>
      <c r="C4659" s="5">
        <v>31</v>
      </c>
      <c r="D4659" s="5">
        <v>2007</v>
      </c>
      <c r="E4659" s="4">
        <v>40006</v>
      </c>
      <c r="F4659" t="s">
        <v>4592</v>
      </c>
      <c r="G4659" s="3">
        <v>2000000</v>
      </c>
      <c r="H4659">
        <v>0</v>
      </c>
      <c r="I4659">
        <v>0</v>
      </c>
    </row>
    <row r="4660" spans="1:9" x14ac:dyDescent="0.2">
      <c r="A4660" s="5">
        <v>4705</v>
      </c>
      <c r="B4660" s="7">
        <v>3</v>
      </c>
      <c r="C4660" s="5">
        <v>20</v>
      </c>
      <c r="D4660" s="5">
        <v>2015</v>
      </c>
      <c r="E4660" s="4">
        <v>42585</v>
      </c>
      <c r="F4660" t="s">
        <v>4593</v>
      </c>
      <c r="G4660" s="3">
        <v>2000000</v>
      </c>
      <c r="H4660">
        <v>0</v>
      </c>
      <c r="I4660">
        <v>0</v>
      </c>
    </row>
    <row r="4661" spans="1:9" x14ac:dyDescent="0.2">
      <c r="A4661" s="5">
        <v>4706</v>
      </c>
      <c r="B4661" s="7">
        <v>12</v>
      </c>
      <c r="C4661" s="5">
        <v>31</v>
      </c>
      <c r="D4661" s="5">
        <v>2011</v>
      </c>
      <c r="E4661" s="4">
        <v>41467</v>
      </c>
      <c r="F4661" t="s">
        <v>4594</v>
      </c>
      <c r="G4661" s="3">
        <v>2000000</v>
      </c>
      <c r="H4661">
        <v>0</v>
      </c>
      <c r="I4661">
        <v>0</v>
      </c>
    </row>
    <row r="4662" spans="1:9" x14ac:dyDescent="0.2">
      <c r="A4662" s="5">
        <v>4707</v>
      </c>
      <c r="B4662" s="7">
        <v>8</v>
      </c>
      <c r="C4662" s="5">
        <v>21</v>
      </c>
      <c r="D4662" s="5">
        <v>2015</v>
      </c>
      <c r="E4662" s="4">
        <v>42621</v>
      </c>
      <c r="F4662" t="s">
        <v>4595</v>
      </c>
      <c r="G4662" s="3">
        <v>2000000</v>
      </c>
      <c r="H4662">
        <v>0</v>
      </c>
      <c r="I4662">
        <v>0</v>
      </c>
    </row>
    <row r="4663" spans="1:9" x14ac:dyDescent="0.2">
      <c r="A4663" s="5">
        <v>4708</v>
      </c>
      <c r="B4663" s="7">
        <v>12</v>
      </c>
      <c r="C4663" s="5">
        <v>31</v>
      </c>
      <c r="D4663" s="5">
        <v>2015</v>
      </c>
      <c r="E4663" s="4">
        <v>42928</v>
      </c>
      <c r="F4663" t="s">
        <v>4596</v>
      </c>
      <c r="G4663" s="3">
        <v>2000000</v>
      </c>
      <c r="H4663">
        <v>0</v>
      </c>
      <c r="I4663">
        <v>0</v>
      </c>
    </row>
    <row r="4664" spans="1:9" x14ac:dyDescent="0.2">
      <c r="A4664" s="5">
        <v>4709</v>
      </c>
      <c r="B4664" s="7">
        <v>7</v>
      </c>
      <c r="C4664" s="5">
        <v>8</v>
      </c>
      <c r="D4664" s="5">
        <v>2016</v>
      </c>
      <c r="E4664" s="4">
        <v>42589</v>
      </c>
      <c r="F4664" t="s">
        <v>4597</v>
      </c>
      <c r="G4664" s="3">
        <v>2000000</v>
      </c>
      <c r="H4664">
        <v>0</v>
      </c>
      <c r="I4664">
        <v>0</v>
      </c>
    </row>
    <row r="4665" spans="1:9" x14ac:dyDescent="0.2">
      <c r="A4665" s="5">
        <v>4710</v>
      </c>
      <c r="B4665" s="7">
        <v>12</v>
      </c>
      <c r="C4665" s="5">
        <v>1</v>
      </c>
      <c r="D4665" s="5">
        <v>2015</v>
      </c>
      <c r="E4665" s="4">
        <v>42016</v>
      </c>
      <c r="F4665" t="s">
        <v>4598</v>
      </c>
      <c r="G4665" s="3">
        <v>2000000</v>
      </c>
      <c r="H4665">
        <v>0</v>
      </c>
      <c r="I4665">
        <v>0</v>
      </c>
    </row>
    <row r="4666" spans="1:9" x14ac:dyDescent="0.2">
      <c r="A4666" s="5">
        <v>4711</v>
      </c>
      <c r="B4666" s="7">
        <v>9</v>
      </c>
      <c r="C4666" s="5">
        <v>24</v>
      </c>
      <c r="D4666" s="5">
        <v>2010</v>
      </c>
      <c r="E4666" s="4">
        <v>40886</v>
      </c>
      <c r="F4666" t="s">
        <v>4599</v>
      </c>
      <c r="G4666" s="3">
        <v>1987650</v>
      </c>
      <c r="H4666" s="3">
        <v>1044143</v>
      </c>
      <c r="I4666" s="3">
        <v>21270290</v>
      </c>
    </row>
    <row r="4667" spans="1:9" x14ac:dyDescent="0.2">
      <c r="A4667" s="5">
        <v>4712</v>
      </c>
      <c r="B4667" s="7">
        <v>4</v>
      </c>
      <c r="C4667" s="5">
        <v>21</v>
      </c>
      <c r="D4667" s="5">
        <v>2015</v>
      </c>
      <c r="E4667" s="4">
        <v>42617</v>
      </c>
      <c r="F4667" t="s">
        <v>4600</v>
      </c>
      <c r="G4667" s="3">
        <v>1950000</v>
      </c>
      <c r="H4667">
        <v>0</v>
      </c>
      <c r="I4667">
        <v>0</v>
      </c>
    </row>
    <row r="4668" spans="1:9" x14ac:dyDescent="0.2">
      <c r="A4668" s="5">
        <v>4713</v>
      </c>
      <c r="B4668" s="7">
        <v>5</v>
      </c>
      <c r="C4668" s="5">
        <v>8</v>
      </c>
      <c r="D4668" s="5">
        <v>1987</v>
      </c>
      <c r="E4668" s="4">
        <v>31994</v>
      </c>
      <c r="F4668" t="s">
        <v>4601</v>
      </c>
      <c r="G4668" s="3">
        <v>1900000</v>
      </c>
      <c r="H4668" s="3">
        <v>4600000</v>
      </c>
      <c r="I4668" s="3">
        <v>4600000</v>
      </c>
    </row>
    <row r="4669" spans="1:9" x14ac:dyDescent="0.2">
      <c r="A4669" s="5">
        <v>4714</v>
      </c>
      <c r="B4669" s="7">
        <v>7</v>
      </c>
      <c r="C4669" s="5">
        <v>25</v>
      </c>
      <c r="D4669" s="5">
        <v>2008</v>
      </c>
      <c r="E4669" s="4">
        <v>40185</v>
      </c>
      <c r="F4669" t="s">
        <v>4602</v>
      </c>
      <c r="G4669" s="3">
        <v>1900000</v>
      </c>
      <c r="H4669" s="3">
        <v>2962242</v>
      </c>
      <c r="I4669" s="3">
        <v>5617067</v>
      </c>
    </row>
    <row r="4670" spans="1:9" x14ac:dyDescent="0.2">
      <c r="A4670" s="5">
        <v>4715</v>
      </c>
      <c r="B4670" s="7">
        <v>10</v>
      </c>
      <c r="C4670" s="5">
        <v>8</v>
      </c>
      <c r="D4670" s="5">
        <v>2010</v>
      </c>
      <c r="E4670" s="4">
        <v>40400</v>
      </c>
      <c r="F4670" t="s">
        <v>4603</v>
      </c>
      <c r="G4670" s="3">
        <v>1900000</v>
      </c>
      <c r="H4670" s="3">
        <v>1445366</v>
      </c>
      <c r="I4670" s="3">
        <v>7785229</v>
      </c>
    </row>
    <row r="4671" spans="1:9" x14ac:dyDescent="0.2">
      <c r="A4671" s="5">
        <v>4716</v>
      </c>
      <c r="B4671" s="7">
        <v>7</v>
      </c>
      <c r="C4671" s="5">
        <v>11</v>
      </c>
      <c r="D4671" s="5">
        <v>2003</v>
      </c>
      <c r="E4671" s="4">
        <v>37932</v>
      </c>
      <c r="F4671" t="s">
        <v>4604</v>
      </c>
      <c r="G4671" s="3">
        <v>1900000</v>
      </c>
      <c r="H4671" s="3">
        <v>1420578</v>
      </c>
      <c r="I4671" s="3">
        <v>1445140</v>
      </c>
    </row>
    <row r="4672" spans="1:9" x14ac:dyDescent="0.2">
      <c r="A4672" s="5">
        <v>4717</v>
      </c>
      <c r="B4672" s="7">
        <v>4</v>
      </c>
      <c r="C4672" s="5">
        <v>24</v>
      </c>
      <c r="D4672" s="5">
        <v>2015</v>
      </c>
      <c r="E4672" s="4">
        <v>42708</v>
      </c>
      <c r="F4672" t="s">
        <v>4605</v>
      </c>
      <c r="G4672" s="3">
        <v>1900000</v>
      </c>
      <c r="H4672" s="3">
        <v>478595</v>
      </c>
      <c r="I4672" s="3">
        <v>478595</v>
      </c>
    </row>
    <row r="4673" spans="1:9" x14ac:dyDescent="0.2">
      <c r="A4673" s="5">
        <v>4718</v>
      </c>
      <c r="B4673" s="7">
        <v>6</v>
      </c>
      <c r="C4673" s="5">
        <v>3</v>
      </c>
      <c r="D4673" s="5">
        <v>2011</v>
      </c>
      <c r="E4673" s="4">
        <v>40608</v>
      </c>
      <c r="F4673" t="s">
        <v>4606</v>
      </c>
      <c r="G4673" s="3">
        <v>1900000</v>
      </c>
      <c r="H4673" s="3">
        <v>467602</v>
      </c>
      <c r="I4673" s="3">
        <v>4581937</v>
      </c>
    </row>
    <row r="4674" spans="1:9" x14ac:dyDescent="0.2">
      <c r="A4674" s="5">
        <v>4719</v>
      </c>
      <c r="B4674" s="7">
        <v>4</v>
      </c>
      <c r="C4674" s="5">
        <v>9</v>
      </c>
      <c r="D4674" s="5">
        <v>2010</v>
      </c>
      <c r="E4674" s="4">
        <v>40425</v>
      </c>
      <c r="F4674" t="s">
        <v>4607</v>
      </c>
      <c r="G4674" s="3">
        <v>1900000</v>
      </c>
      <c r="H4674" s="3">
        <v>406216</v>
      </c>
      <c r="I4674" s="3">
        <v>740932</v>
      </c>
    </row>
    <row r="4675" spans="1:9" x14ac:dyDescent="0.2">
      <c r="A4675" s="5">
        <v>4720</v>
      </c>
      <c r="B4675" s="7">
        <v>2</v>
      </c>
      <c r="C4675" s="5">
        <v>8</v>
      </c>
      <c r="D4675" s="5">
        <v>2013</v>
      </c>
      <c r="E4675" s="4">
        <v>41488</v>
      </c>
      <c r="F4675" t="s">
        <v>4608</v>
      </c>
      <c r="G4675" s="3">
        <v>1900000</v>
      </c>
      <c r="H4675" s="3">
        <v>222098</v>
      </c>
      <c r="I4675" s="3">
        <v>10137234</v>
      </c>
    </row>
    <row r="4676" spans="1:9" x14ac:dyDescent="0.2">
      <c r="A4676" s="5">
        <v>4721</v>
      </c>
      <c r="B4676" s="7">
        <v>6</v>
      </c>
      <c r="C4676" s="5">
        <v>29</v>
      </c>
      <c r="D4676" s="5">
        <v>2007</v>
      </c>
      <c r="E4676" s="4">
        <v>39939</v>
      </c>
      <c r="F4676" t="s">
        <v>4609</v>
      </c>
      <c r="G4676" s="3">
        <v>1900000</v>
      </c>
      <c r="H4676" s="3">
        <v>18435</v>
      </c>
      <c r="I4676" s="3">
        <v>139317</v>
      </c>
    </row>
    <row r="4677" spans="1:9" x14ac:dyDescent="0.2">
      <c r="A4677" s="5">
        <v>4722</v>
      </c>
      <c r="B4677" s="7">
        <v>7</v>
      </c>
      <c r="C4677" s="5">
        <v>26</v>
      </c>
      <c r="D4677" s="5">
        <v>2013</v>
      </c>
      <c r="E4677" s="4">
        <v>42042</v>
      </c>
      <c r="F4677" t="s">
        <v>4610</v>
      </c>
      <c r="G4677" s="3">
        <v>1900000</v>
      </c>
      <c r="H4677">
        <v>0</v>
      </c>
      <c r="I4677" s="3">
        <v>285593</v>
      </c>
    </row>
    <row r="4678" spans="1:9" x14ac:dyDescent="0.2">
      <c r="A4678" s="5">
        <v>4723</v>
      </c>
      <c r="B4678" s="7">
        <v>12</v>
      </c>
      <c r="C4678" s="5">
        <v>31</v>
      </c>
      <c r="D4678" s="5">
        <v>2015</v>
      </c>
      <c r="E4678" s="4">
        <v>42928</v>
      </c>
      <c r="F4678" t="s">
        <v>4611</v>
      </c>
      <c r="G4678" s="3">
        <v>1900000</v>
      </c>
      <c r="H4678">
        <v>0</v>
      </c>
      <c r="I4678" s="3">
        <v>12444</v>
      </c>
    </row>
    <row r="4679" spans="1:9" x14ac:dyDescent="0.2">
      <c r="A4679" s="5">
        <v>4724</v>
      </c>
      <c r="B4679" s="7">
        <v>8</v>
      </c>
      <c r="C4679" s="5">
        <v>27</v>
      </c>
      <c r="D4679" s="5">
        <v>2010</v>
      </c>
      <c r="E4679" s="4">
        <v>40976</v>
      </c>
      <c r="F4679" t="s">
        <v>4612</v>
      </c>
      <c r="G4679" s="3">
        <v>1800000</v>
      </c>
      <c r="H4679" s="3">
        <v>41034350</v>
      </c>
      <c r="I4679" s="3">
        <v>70165900</v>
      </c>
    </row>
    <row r="4680" spans="1:9" x14ac:dyDescent="0.2">
      <c r="A4680" s="5">
        <v>4725</v>
      </c>
      <c r="B4680" s="7">
        <v>11</v>
      </c>
      <c r="C4680" s="5">
        <v>16</v>
      </c>
      <c r="D4680" s="5">
        <v>1976</v>
      </c>
      <c r="E4680" s="4">
        <v>28226</v>
      </c>
      <c r="F4680" t="s">
        <v>1781</v>
      </c>
      <c r="G4680" s="3">
        <v>1800000</v>
      </c>
      <c r="H4680" s="3">
        <v>25878153</v>
      </c>
      <c r="I4680" s="3">
        <v>25878153</v>
      </c>
    </row>
    <row r="4681" spans="1:9" x14ac:dyDescent="0.2">
      <c r="A4681" s="5">
        <v>4726</v>
      </c>
      <c r="B4681" s="7">
        <v>11</v>
      </c>
      <c r="C4681" s="5">
        <v>9</v>
      </c>
      <c r="D4681" s="5">
        <v>1984</v>
      </c>
      <c r="E4681" s="4">
        <v>30936</v>
      </c>
      <c r="F4681" t="s">
        <v>1526</v>
      </c>
      <c r="G4681" s="3">
        <v>1800000</v>
      </c>
      <c r="H4681" s="3">
        <v>25504513</v>
      </c>
      <c r="I4681" s="3">
        <v>25504513</v>
      </c>
    </row>
    <row r="4682" spans="1:9" x14ac:dyDescent="0.2">
      <c r="A4682" s="5">
        <v>4727</v>
      </c>
      <c r="B4682" s="7">
        <v>6</v>
      </c>
      <c r="C4682" s="5">
        <v>27</v>
      </c>
      <c r="D4682" s="5">
        <v>2012</v>
      </c>
      <c r="E4682" s="4">
        <v>41704</v>
      </c>
      <c r="F4682" t="s">
        <v>4613</v>
      </c>
      <c r="G4682" s="3">
        <v>1800000</v>
      </c>
      <c r="H4682" s="3">
        <v>12795746</v>
      </c>
      <c r="I4682" s="3">
        <v>23265132</v>
      </c>
    </row>
    <row r="4683" spans="1:9" x14ac:dyDescent="0.2">
      <c r="A4683" s="5">
        <v>4728</v>
      </c>
      <c r="B4683" s="7">
        <v>1</v>
      </c>
      <c r="C4683" s="5">
        <v>29</v>
      </c>
      <c r="D4683" s="5">
        <v>1964</v>
      </c>
      <c r="E4683" s="4">
        <v>24228</v>
      </c>
      <c r="F4683" t="s">
        <v>4614</v>
      </c>
      <c r="G4683" s="3">
        <v>1800000</v>
      </c>
      <c r="H4683" s="3">
        <v>9164370</v>
      </c>
      <c r="I4683" s="3">
        <v>9164370</v>
      </c>
    </row>
    <row r="4684" spans="1:9" x14ac:dyDescent="0.2">
      <c r="A4684" s="5">
        <v>4729</v>
      </c>
      <c r="B4684" s="7">
        <v>1</v>
      </c>
      <c r="C4684" s="5">
        <v>1</v>
      </c>
      <c r="D4684" s="5">
        <v>1973</v>
      </c>
      <c r="E4684" s="4">
        <v>26665</v>
      </c>
      <c r="F4684" t="s">
        <v>4615</v>
      </c>
      <c r="G4684" s="3">
        <v>1800000</v>
      </c>
      <c r="H4684" s="3">
        <v>8800000</v>
      </c>
      <c r="I4684" s="3">
        <v>8800000</v>
      </c>
    </row>
    <row r="4685" spans="1:9" x14ac:dyDescent="0.2">
      <c r="A4685" s="5">
        <v>4730</v>
      </c>
      <c r="B4685" s="7">
        <v>9</v>
      </c>
      <c r="C4685" s="5">
        <v>18</v>
      </c>
      <c r="D4685" s="5">
        <v>1951</v>
      </c>
      <c r="E4685" s="4">
        <v>19154</v>
      </c>
      <c r="F4685" t="s">
        <v>4616</v>
      </c>
      <c r="G4685" s="3">
        <v>1800000</v>
      </c>
      <c r="H4685" s="3">
        <v>8000000</v>
      </c>
      <c r="I4685" s="3">
        <v>8000000</v>
      </c>
    </row>
    <row r="4686" spans="1:9" x14ac:dyDescent="0.2">
      <c r="A4686" s="5">
        <v>4731</v>
      </c>
      <c r="B4686" s="7">
        <v>8</v>
      </c>
      <c r="C4686" s="5">
        <v>3</v>
      </c>
      <c r="D4686" s="5">
        <v>1968</v>
      </c>
      <c r="E4686" s="4">
        <v>24905</v>
      </c>
      <c r="F4686" t="s">
        <v>4617</v>
      </c>
      <c r="G4686" s="3">
        <v>1800000</v>
      </c>
      <c r="H4686" s="3">
        <v>6800000</v>
      </c>
      <c r="I4686" s="3">
        <v>6800000</v>
      </c>
    </row>
    <row r="4687" spans="1:9" x14ac:dyDescent="0.2">
      <c r="A4687" s="5">
        <v>4732</v>
      </c>
      <c r="B4687" s="7">
        <v>11</v>
      </c>
      <c r="C4687" s="5">
        <v>15</v>
      </c>
      <c r="D4687" s="5">
        <v>2002</v>
      </c>
      <c r="E4687" s="4">
        <v>37691</v>
      </c>
      <c r="F4687" t="s">
        <v>4618</v>
      </c>
      <c r="G4687" s="3">
        <v>1800000</v>
      </c>
      <c r="H4687" s="3">
        <v>5719000</v>
      </c>
      <c r="I4687" s="3">
        <v>5719000</v>
      </c>
    </row>
    <row r="4688" spans="1:9" x14ac:dyDescent="0.2">
      <c r="A4688" s="5">
        <v>4733</v>
      </c>
      <c r="B4688" s="7">
        <v>6</v>
      </c>
      <c r="C4688" s="5">
        <v>15</v>
      </c>
      <c r="D4688" s="5">
        <v>2001</v>
      </c>
      <c r="E4688" s="4">
        <v>37321</v>
      </c>
      <c r="F4688" t="s">
        <v>4619</v>
      </c>
      <c r="G4688" s="3">
        <v>1800000</v>
      </c>
      <c r="H4688" s="3">
        <v>3050934</v>
      </c>
      <c r="I4688" s="3">
        <v>3050934</v>
      </c>
    </row>
    <row r="4689" spans="1:9" x14ac:dyDescent="0.2">
      <c r="A4689" s="5">
        <v>4734</v>
      </c>
      <c r="B4689" s="7">
        <v>8</v>
      </c>
      <c r="C4689" s="5">
        <v>23</v>
      </c>
      <c r="D4689" s="5">
        <v>2011</v>
      </c>
      <c r="E4689" s="4">
        <v>41221</v>
      </c>
      <c r="F4689" t="s">
        <v>4620</v>
      </c>
      <c r="G4689" s="3">
        <v>1800000</v>
      </c>
      <c r="H4689" s="3">
        <v>841056</v>
      </c>
      <c r="I4689" s="3">
        <v>842693</v>
      </c>
    </row>
    <row r="4690" spans="1:9" x14ac:dyDescent="0.2">
      <c r="A4690" s="5">
        <v>4735</v>
      </c>
      <c r="B4690" s="7">
        <v>4</v>
      </c>
      <c r="C4690" s="5">
        <v>22</v>
      </c>
      <c r="D4690" s="5">
        <v>2011</v>
      </c>
      <c r="E4690" s="4">
        <v>41186</v>
      </c>
      <c r="F4690" t="s">
        <v>4621</v>
      </c>
      <c r="G4690" s="3">
        <v>1800000</v>
      </c>
      <c r="H4690" s="3">
        <v>638476</v>
      </c>
      <c r="I4690" s="3">
        <v>783733</v>
      </c>
    </row>
    <row r="4691" spans="1:9" x14ac:dyDescent="0.2">
      <c r="A4691" s="5">
        <v>4736</v>
      </c>
      <c r="B4691" s="7">
        <v>1</v>
      </c>
      <c r="C4691" s="5">
        <v>7</v>
      </c>
      <c r="D4691" s="5">
        <v>2005</v>
      </c>
      <c r="E4691" s="4">
        <v>38534</v>
      </c>
      <c r="F4691" t="s">
        <v>4622</v>
      </c>
      <c r="G4691" s="3">
        <v>1800000</v>
      </c>
      <c r="H4691" s="3">
        <v>506793</v>
      </c>
      <c r="I4691" s="3">
        <v>1322161</v>
      </c>
    </row>
    <row r="4692" spans="1:9" x14ac:dyDescent="0.2">
      <c r="A4692" s="5">
        <v>4737</v>
      </c>
      <c r="B4692" s="7">
        <v>1</v>
      </c>
      <c r="C4692" s="5">
        <v>1</v>
      </c>
      <c r="D4692" s="5">
        <v>1993</v>
      </c>
      <c r="E4692" s="4">
        <v>33970</v>
      </c>
      <c r="F4692" t="s">
        <v>4623</v>
      </c>
      <c r="G4692" s="3">
        <v>1800000</v>
      </c>
      <c r="H4692">
        <v>673</v>
      </c>
      <c r="I4692">
        <v>673</v>
      </c>
    </row>
    <row r="4693" spans="1:9" x14ac:dyDescent="0.2">
      <c r="A4693" s="5">
        <v>4738</v>
      </c>
      <c r="B4693" s="7">
        <v>12</v>
      </c>
      <c r="C4693" s="5">
        <v>31</v>
      </c>
      <c r="D4693" s="5">
        <v>2009</v>
      </c>
      <c r="E4693" s="4">
        <v>40736</v>
      </c>
      <c r="F4693" t="s">
        <v>4624</v>
      </c>
      <c r="G4693" s="3">
        <v>1800000</v>
      </c>
      <c r="H4693">
        <v>0</v>
      </c>
      <c r="I4693">
        <v>0</v>
      </c>
    </row>
    <row r="4694" spans="1:9" x14ac:dyDescent="0.2">
      <c r="A4694" s="5">
        <v>4739</v>
      </c>
      <c r="B4694" s="7">
        <v>3</v>
      </c>
      <c r="C4694" s="5">
        <v>13</v>
      </c>
      <c r="D4694" s="5">
        <v>2007</v>
      </c>
      <c r="E4694" s="4">
        <v>39450</v>
      </c>
      <c r="F4694" t="s">
        <v>4625</v>
      </c>
      <c r="G4694" s="3">
        <v>1800000</v>
      </c>
      <c r="H4694">
        <v>0</v>
      </c>
      <c r="I4694">
        <v>0</v>
      </c>
    </row>
    <row r="4695" spans="1:9" x14ac:dyDescent="0.2">
      <c r="A4695" s="5">
        <v>4740</v>
      </c>
      <c r="B4695" s="7">
        <v>2</v>
      </c>
      <c r="C4695" s="5">
        <v>3</v>
      </c>
      <c r="D4695" s="5">
        <v>2012</v>
      </c>
      <c r="E4695" s="4">
        <v>40970</v>
      </c>
      <c r="F4695" t="s">
        <v>4626</v>
      </c>
      <c r="G4695" s="3">
        <v>1800000</v>
      </c>
      <c r="H4695">
        <v>0</v>
      </c>
      <c r="I4695">
        <v>0</v>
      </c>
    </row>
    <row r="4696" spans="1:9" x14ac:dyDescent="0.2">
      <c r="A4696" s="5">
        <v>4741</v>
      </c>
      <c r="B4696" s="7">
        <v>12</v>
      </c>
      <c r="C4696" s="5">
        <v>31</v>
      </c>
      <c r="D4696" s="5">
        <v>2013</v>
      </c>
      <c r="E4696" s="4">
        <v>42197</v>
      </c>
      <c r="F4696" t="s">
        <v>4627</v>
      </c>
      <c r="G4696" s="3">
        <v>1800000</v>
      </c>
      <c r="H4696">
        <v>0</v>
      </c>
      <c r="I4696">
        <v>0</v>
      </c>
    </row>
    <row r="4697" spans="1:9" x14ac:dyDescent="0.2">
      <c r="A4697" s="5">
        <v>4742</v>
      </c>
      <c r="B4697" s="7">
        <v>3</v>
      </c>
      <c r="C4697" s="5">
        <v>11</v>
      </c>
      <c r="D4697" s="5">
        <v>2014</v>
      </c>
      <c r="E4697" s="4">
        <v>41946</v>
      </c>
      <c r="F4697" t="s">
        <v>4628</v>
      </c>
      <c r="G4697" s="3">
        <v>1800000</v>
      </c>
      <c r="H4697">
        <v>0</v>
      </c>
      <c r="I4697">
        <v>0</v>
      </c>
    </row>
    <row r="4698" spans="1:9" x14ac:dyDescent="0.2">
      <c r="A4698" s="5">
        <v>4743</v>
      </c>
      <c r="B4698" s="7">
        <v>10</v>
      </c>
      <c r="C4698" s="5">
        <v>20</v>
      </c>
      <c r="D4698" s="5">
        <v>2015</v>
      </c>
      <c r="E4698" s="4">
        <v>42592</v>
      </c>
      <c r="F4698" t="s">
        <v>4629</v>
      </c>
      <c r="G4698" s="3">
        <v>1800000</v>
      </c>
      <c r="H4698">
        <v>0</v>
      </c>
      <c r="I4698">
        <v>0</v>
      </c>
    </row>
    <row r="4699" spans="1:9" x14ac:dyDescent="0.2">
      <c r="A4699" s="5">
        <v>4744</v>
      </c>
      <c r="B4699" s="7">
        <v>6</v>
      </c>
      <c r="C4699" s="5">
        <v>18</v>
      </c>
      <c r="D4699" s="5">
        <v>1999</v>
      </c>
      <c r="E4699" s="4">
        <v>36683</v>
      </c>
      <c r="F4699" t="s">
        <v>4630</v>
      </c>
      <c r="G4699" s="3">
        <v>1750000</v>
      </c>
      <c r="H4699" s="3">
        <v>7267324</v>
      </c>
      <c r="I4699" s="3">
        <v>22879194</v>
      </c>
    </row>
    <row r="4700" spans="1:9" x14ac:dyDescent="0.2">
      <c r="A4700" s="5">
        <v>4745</v>
      </c>
      <c r="B4700" s="7">
        <v>2</v>
      </c>
      <c r="C4700" s="5">
        <v>7</v>
      </c>
      <c r="D4700" s="5">
        <v>2003</v>
      </c>
      <c r="E4700" s="4">
        <v>37804</v>
      </c>
      <c r="F4700" t="s">
        <v>4631</v>
      </c>
      <c r="G4700" s="3">
        <v>1750000</v>
      </c>
      <c r="H4700" s="3">
        <v>145540</v>
      </c>
      <c r="I4700" s="3">
        <v>634803</v>
      </c>
    </row>
    <row r="4701" spans="1:9" x14ac:dyDescent="0.2">
      <c r="A4701" s="5">
        <v>4746</v>
      </c>
      <c r="B4701" s="7">
        <v>10</v>
      </c>
      <c r="C4701" s="5">
        <v>8</v>
      </c>
      <c r="D4701" s="5">
        <v>2010</v>
      </c>
      <c r="E4701" s="4">
        <v>40400</v>
      </c>
      <c r="F4701" t="s">
        <v>4632</v>
      </c>
      <c r="G4701" s="3">
        <v>1750000</v>
      </c>
      <c r="H4701" s="3">
        <v>93051</v>
      </c>
      <c r="I4701" s="3">
        <v>1278471</v>
      </c>
    </row>
    <row r="4702" spans="1:9" x14ac:dyDescent="0.2">
      <c r="A4702" s="5">
        <v>4748</v>
      </c>
      <c r="B4702" s="7">
        <v>12</v>
      </c>
      <c r="C4702" s="5">
        <v>31</v>
      </c>
      <c r="D4702" s="5">
        <v>2013</v>
      </c>
      <c r="E4702" s="4">
        <v>42197</v>
      </c>
      <c r="F4702" t="s">
        <v>4633</v>
      </c>
      <c r="G4702" s="3">
        <v>1750000</v>
      </c>
      <c r="H4702">
        <v>0</v>
      </c>
      <c r="I4702">
        <v>0</v>
      </c>
    </row>
    <row r="4703" spans="1:9" x14ac:dyDescent="0.2">
      <c r="A4703" s="5">
        <v>4749</v>
      </c>
      <c r="B4703" s="7">
        <v>11</v>
      </c>
      <c r="C4703" s="5">
        <v>23</v>
      </c>
      <c r="D4703" s="5">
        <v>2001</v>
      </c>
      <c r="E4703" s="4">
        <v>37571</v>
      </c>
      <c r="F4703" t="s">
        <v>4634</v>
      </c>
      <c r="G4703" s="3">
        <v>1700000</v>
      </c>
      <c r="H4703" s="3">
        <v>35930604</v>
      </c>
      <c r="I4703" s="3">
        <v>42137871</v>
      </c>
    </row>
    <row r="4704" spans="1:9" x14ac:dyDescent="0.2">
      <c r="A4704" s="5">
        <v>4750</v>
      </c>
      <c r="B4704" s="7">
        <v>3</v>
      </c>
      <c r="C4704" s="5">
        <v>19</v>
      </c>
      <c r="D4704" s="5">
        <v>2008</v>
      </c>
      <c r="E4704" s="4">
        <v>39997</v>
      </c>
      <c r="F4704" t="s">
        <v>4635</v>
      </c>
      <c r="G4704" s="3">
        <v>1700000</v>
      </c>
      <c r="H4704" s="3">
        <v>12590147</v>
      </c>
      <c r="I4704" s="3">
        <v>23271741</v>
      </c>
    </row>
    <row r="4705" spans="1:9" x14ac:dyDescent="0.2">
      <c r="A4705" s="5">
        <v>4751</v>
      </c>
      <c r="B4705" s="7">
        <v>1</v>
      </c>
      <c r="C4705" s="5">
        <v>1</v>
      </c>
      <c r="D4705" s="5">
        <v>1972</v>
      </c>
      <c r="E4705" s="4">
        <v>26299</v>
      </c>
      <c r="F4705" t="s">
        <v>4636</v>
      </c>
      <c r="G4705" s="3">
        <v>1700000</v>
      </c>
      <c r="H4705" s="3">
        <v>9700000</v>
      </c>
      <c r="I4705" s="3">
        <v>9700000</v>
      </c>
    </row>
    <row r="4706" spans="1:9" x14ac:dyDescent="0.2">
      <c r="A4706" s="5">
        <v>4752</v>
      </c>
      <c r="B4706" s="7">
        <v>2</v>
      </c>
      <c r="C4706" s="5">
        <v>28</v>
      </c>
      <c r="D4706" s="5">
        <v>2014</v>
      </c>
      <c r="E4706" s="4">
        <v>42462</v>
      </c>
      <c r="F4706" t="s">
        <v>4637</v>
      </c>
      <c r="G4706" s="3">
        <v>1700000</v>
      </c>
      <c r="H4706" s="3">
        <v>4231500</v>
      </c>
      <c r="I4706" s="3">
        <v>12231500</v>
      </c>
    </row>
    <row r="4707" spans="1:9" x14ac:dyDescent="0.2">
      <c r="A4707" s="5">
        <v>4753</v>
      </c>
      <c r="B4707" s="7">
        <v>10</v>
      </c>
      <c r="C4707" s="5">
        <v>4</v>
      </c>
      <c r="D4707" s="5">
        <v>2013</v>
      </c>
      <c r="E4707" s="4">
        <v>41374</v>
      </c>
      <c r="F4707" t="s">
        <v>4638</v>
      </c>
      <c r="G4707" s="3">
        <v>1700000</v>
      </c>
      <c r="H4707" s="3">
        <v>2507159</v>
      </c>
      <c r="I4707" s="3">
        <v>2507159</v>
      </c>
    </row>
    <row r="4708" spans="1:9" x14ac:dyDescent="0.2">
      <c r="A4708" s="5">
        <v>4754</v>
      </c>
      <c r="B4708" s="7">
        <v>10</v>
      </c>
      <c r="C4708" s="5">
        <v>1</v>
      </c>
      <c r="D4708" s="5">
        <v>1999</v>
      </c>
      <c r="E4708" s="4">
        <v>36170</v>
      </c>
      <c r="F4708" t="s">
        <v>4639</v>
      </c>
      <c r="G4708" s="3">
        <v>1700000</v>
      </c>
      <c r="H4708" s="3">
        <v>2039192</v>
      </c>
      <c r="I4708" s="3">
        <v>2891228</v>
      </c>
    </row>
    <row r="4709" spans="1:9" x14ac:dyDescent="0.2">
      <c r="A4709" s="5">
        <v>4755</v>
      </c>
      <c r="B4709" s="7">
        <v>12</v>
      </c>
      <c r="C4709" s="5">
        <v>18</v>
      </c>
      <c r="D4709" s="5">
        <v>2015</v>
      </c>
      <c r="E4709" s="4">
        <v>42533</v>
      </c>
      <c r="F4709" t="s">
        <v>4640</v>
      </c>
      <c r="G4709" s="3">
        <v>1700000</v>
      </c>
      <c r="H4709" s="3">
        <v>1777043</v>
      </c>
      <c r="I4709" s="3">
        <v>9696537</v>
      </c>
    </row>
    <row r="4710" spans="1:9" x14ac:dyDescent="0.2">
      <c r="A4710" s="5">
        <v>4756</v>
      </c>
      <c r="B4710" s="7">
        <v>6</v>
      </c>
      <c r="C4710" s="5">
        <v>17</v>
      </c>
      <c r="D4710" s="5">
        <v>2005</v>
      </c>
      <c r="E4710" s="4">
        <v>38843</v>
      </c>
      <c r="F4710" t="s">
        <v>4641</v>
      </c>
      <c r="G4710" s="3">
        <v>1700000</v>
      </c>
      <c r="H4710" s="3">
        <v>1000915</v>
      </c>
      <c r="I4710" s="3">
        <v>4727375</v>
      </c>
    </row>
    <row r="4711" spans="1:9" x14ac:dyDescent="0.2">
      <c r="A4711" s="5">
        <v>4757</v>
      </c>
      <c r="B4711" s="7">
        <v>6</v>
      </c>
      <c r="C4711" s="5">
        <v>24</v>
      </c>
      <c r="D4711" s="5">
        <v>2005</v>
      </c>
      <c r="E4711" s="4">
        <v>39057</v>
      </c>
      <c r="F4711" t="s">
        <v>4642</v>
      </c>
      <c r="G4711" s="3">
        <v>1700000</v>
      </c>
      <c r="H4711" s="3">
        <v>396035</v>
      </c>
      <c r="I4711" s="3">
        <v>661221</v>
      </c>
    </row>
    <row r="4712" spans="1:9" x14ac:dyDescent="0.2">
      <c r="A4712" s="5">
        <v>4758</v>
      </c>
      <c r="B4712" s="7">
        <v>8</v>
      </c>
      <c r="C4712" s="5">
        <v>5</v>
      </c>
      <c r="D4712" s="5">
        <v>1953</v>
      </c>
      <c r="E4712" s="4">
        <v>19487</v>
      </c>
      <c r="F4712" t="s">
        <v>4643</v>
      </c>
      <c r="G4712" s="3">
        <v>1650000</v>
      </c>
      <c r="H4712" s="3">
        <v>30500000</v>
      </c>
      <c r="I4712" s="3">
        <v>30500000</v>
      </c>
    </row>
    <row r="4713" spans="1:9" x14ac:dyDescent="0.2">
      <c r="A4713" s="5">
        <v>4759</v>
      </c>
      <c r="B4713" s="7">
        <v>1</v>
      </c>
      <c r="C4713" s="5">
        <v>1</v>
      </c>
      <c r="D4713" s="5">
        <v>1938</v>
      </c>
      <c r="E4713" s="4">
        <v>13881</v>
      </c>
      <c r="F4713" t="s">
        <v>4644</v>
      </c>
      <c r="G4713" s="3">
        <v>1644000</v>
      </c>
      <c r="H4713" s="3">
        <v>4000000</v>
      </c>
      <c r="I4713" s="3">
        <v>4000000</v>
      </c>
    </row>
    <row r="4714" spans="1:9" x14ac:dyDescent="0.2">
      <c r="A4714" s="5">
        <v>4760</v>
      </c>
      <c r="B4714" s="7">
        <v>4</v>
      </c>
      <c r="C4714" s="5">
        <v>9</v>
      </c>
      <c r="D4714" s="5">
        <v>1999</v>
      </c>
      <c r="E4714" s="4">
        <v>36407</v>
      </c>
      <c r="F4714" t="s">
        <v>4645</v>
      </c>
      <c r="G4714" s="3">
        <v>1600000</v>
      </c>
      <c r="H4714" s="3">
        <v>6026908</v>
      </c>
      <c r="I4714" s="3">
        <v>6026908</v>
      </c>
    </row>
    <row r="4715" spans="1:9" x14ac:dyDescent="0.2">
      <c r="A4715" s="5">
        <v>4761</v>
      </c>
      <c r="B4715" s="7">
        <v>1</v>
      </c>
      <c r="C4715" s="5">
        <v>1</v>
      </c>
      <c r="D4715" s="5">
        <v>1949</v>
      </c>
      <c r="E4715" s="4">
        <v>17899</v>
      </c>
      <c r="F4715" t="s">
        <v>4646</v>
      </c>
      <c r="G4715" s="3">
        <v>1600000</v>
      </c>
      <c r="H4715" s="3">
        <v>5400000</v>
      </c>
      <c r="I4715" s="3">
        <v>5400000</v>
      </c>
    </row>
    <row r="4716" spans="1:9" x14ac:dyDescent="0.2">
      <c r="A4716" s="5">
        <v>4762</v>
      </c>
      <c r="B4716" s="7">
        <v>4</v>
      </c>
      <c r="C4716" s="5">
        <v>7</v>
      </c>
      <c r="D4716" s="5">
        <v>1974</v>
      </c>
      <c r="E4716" s="4">
        <v>27214</v>
      </c>
      <c r="F4716" t="s">
        <v>4647</v>
      </c>
      <c r="G4716" s="3">
        <v>1600000</v>
      </c>
      <c r="H4716" s="3">
        <v>4420000</v>
      </c>
      <c r="I4716" s="3">
        <v>4420000</v>
      </c>
    </row>
    <row r="4717" spans="1:9" x14ac:dyDescent="0.2">
      <c r="A4717" s="5">
        <v>4763</v>
      </c>
      <c r="B4717" s="7">
        <v>10</v>
      </c>
      <c r="C4717" s="5">
        <v>15</v>
      </c>
      <c r="D4717" s="5">
        <v>2010</v>
      </c>
      <c r="E4717" s="4">
        <v>40612</v>
      </c>
      <c r="F4717" t="s">
        <v>4648</v>
      </c>
      <c r="G4717" s="3">
        <v>1600000</v>
      </c>
      <c r="H4717" s="3">
        <v>2595644</v>
      </c>
      <c r="I4717" s="3">
        <v>2595644</v>
      </c>
    </row>
    <row r="4718" spans="1:9" x14ac:dyDescent="0.2">
      <c r="A4718" s="5">
        <v>4764</v>
      </c>
      <c r="B4718" s="7">
        <v>2</v>
      </c>
      <c r="C4718" s="5">
        <v>1</v>
      </c>
      <c r="D4718" s="5">
        <v>2008</v>
      </c>
      <c r="E4718" s="4">
        <v>39449</v>
      </c>
      <c r="F4718" t="s">
        <v>4649</v>
      </c>
      <c r="G4718" s="3">
        <v>1600000</v>
      </c>
      <c r="H4718" s="3">
        <v>1060591</v>
      </c>
      <c r="I4718" s="3">
        <v>14253760</v>
      </c>
    </row>
    <row r="4719" spans="1:9" x14ac:dyDescent="0.2">
      <c r="A4719" s="5">
        <v>4765</v>
      </c>
      <c r="B4719" s="7">
        <v>12</v>
      </c>
      <c r="C4719" s="5">
        <v>31</v>
      </c>
      <c r="D4719" s="5">
        <v>1989</v>
      </c>
      <c r="E4719" s="4">
        <v>33431</v>
      </c>
      <c r="F4719" t="s">
        <v>4650</v>
      </c>
      <c r="G4719" s="3">
        <v>1600000</v>
      </c>
      <c r="H4719" s="3">
        <v>419428</v>
      </c>
      <c r="I4719" s="3">
        <v>419428</v>
      </c>
    </row>
    <row r="4720" spans="1:9" x14ac:dyDescent="0.2">
      <c r="A4720" s="5">
        <v>4766</v>
      </c>
      <c r="B4720" s="7">
        <v>1</v>
      </c>
      <c r="C4720" s="5">
        <v>27</v>
      </c>
      <c r="D4720" s="5">
        <v>2006</v>
      </c>
      <c r="E4720" s="4">
        <v>39508</v>
      </c>
      <c r="F4720" t="s">
        <v>4651</v>
      </c>
      <c r="G4720" s="3">
        <v>1600000</v>
      </c>
      <c r="H4720" s="3">
        <v>145382</v>
      </c>
      <c r="I4720" s="3">
        <v>145382</v>
      </c>
    </row>
    <row r="4721" spans="1:9" x14ac:dyDescent="0.2">
      <c r="A4721" s="5">
        <v>4767</v>
      </c>
      <c r="B4721" s="7">
        <v>9</v>
      </c>
      <c r="C4721" s="5">
        <v>23</v>
      </c>
      <c r="D4721" s="5">
        <v>2005</v>
      </c>
      <c r="E4721" s="4">
        <v>39030</v>
      </c>
      <c r="F4721" t="s">
        <v>4652</v>
      </c>
      <c r="G4721" s="3">
        <v>1600000</v>
      </c>
      <c r="H4721" s="3">
        <v>129319</v>
      </c>
      <c r="I4721" s="3">
        <v>129319</v>
      </c>
    </row>
    <row r="4722" spans="1:9" x14ac:dyDescent="0.2">
      <c r="A4722" s="5">
        <v>4768</v>
      </c>
      <c r="B4722" s="7">
        <v>1</v>
      </c>
      <c r="C4722" s="5">
        <v>15</v>
      </c>
      <c r="D4722" s="5">
        <v>1999</v>
      </c>
      <c r="E4722" s="4">
        <v>36586</v>
      </c>
      <c r="F4722" t="s">
        <v>4653</v>
      </c>
      <c r="G4722" s="3">
        <v>1600000</v>
      </c>
      <c r="H4722" s="3">
        <v>27795</v>
      </c>
      <c r="I4722" s="3">
        <v>2627795</v>
      </c>
    </row>
    <row r="4723" spans="1:9" x14ac:dyDescent="0.2">
      <c r="A4723" s="5">
        <v>4769</v>
      </c>
      <c r="B4723" s="7">
        <v>9</v>
      </c>
      <c r="C4723" s="5">
        <v>26</v>
      </c>
      <c r="D4723" s="5">
        <v>2014</v>
      </c>
      <c r="E4723" s="4">
        <v>42409</v>
      </c>
      <c r="F4723" t="s">
        <v>4654</v>
      </c>
      <c r="G4723" s="3">
        <v>1600000</v>
      </c>
      <c r="H4723" s="3">
        <v>15600</v>
      </c>
      <c r="I4723" s="3">
        <v>242443</v>
      </c>
    </row>
    <row r="4724" spans="1:9" x14ac:dyDescent="0.2">
      <c r="A4724" s="5">
        <v>4770</v>
      </c>
      <c r="B4724" s="7">
        <v>11</v>
      </c>
      <c r="C4724" s="5">
        <v>4</v>
      </c>
      <c r="D4724" s="5">
        <v>2005</v>
      </c>
      <c r="E4724" s="4">
        <v>38453</v>
      </c>
      <c r="F4724" t="s">
        <v>4655</v>
      </c>
      <c r="G4724" s="3">
        <v>1600000</v>
      </c>
      <c r="H4724" s="3">
        <v>3264</v>
      </c>
      <c r="I4724" s="3">
        <v>3264</v>
      </c>
    </row>
    <row r="4725" spans="1:9" x14ac:dyDescent="0.2">
      <c r="A4725" s="5">
        <v>4771</v>
      </c>
      <c r="B4725" s="7">
        <v>12</v>
      </c>
      <c r="C4725" s="5">
        <v>31</v>
      </c>
      <c r="D4725" s="5">
        <v>1955</v>
      </c>
      <c r="E4725" s="4">
        <v>21013</v>
      </c>
      <c r="F4725" t="s">
        <v>4656</v>
      </c>
      <c r="G4725" s="3">
        <v>1577000</v>
      </c>
      <c r="H4725">
        <v>0</v>
      </c>
      <c r="I4725">
        <v>0</v>
      </c>
    </row>
    <row r="4726" spans="1:9" x14ac:dyDescent="0.2">
      <c r="A4726" s="5">
        <v>4772</v>
      </c>
      <c r="B4726" s="7">
        <v>4</v>
      </c>
      <c r="C4726" s="5">
        <v>1</v>
      </c>
      <c r="D4726" s="5">
        <v>2011</v>
      </c>
      <c r="E4726" s="4">
        <v>40547</v>
      </c>
      <c r="F4726" t="s">
        <v>4657</v>
      </c>
      <c r="G4726" s="3">
        <v>1500000</v>
      </c>
      <c r="H4726" s="3">
        <v>54009150</v>
      </c>
      <c r="I4726" s="3">
        <v>99870886</v>
      </c>
    </row>
    <row r="4727" spans="1:9" x14ac:dyDescent="0.2">
      <c r="A4727" s="5">
        <v>4773</v>
      </c>
      <c r="B4727" s="7">
        <v>10</v>
      </c>
      <c r="C4727" s="5">
        <v>21</v>
      </c>
      <c r="D4727" s="5">
        <v>2016</v>
      </c>
      <c r="E4727" s="4">
        <v>42988</v>
      </c>
      <c r="F4727" t="s">
        <v>4658</v>
      </c>
      <c r="G4727" s="3">
        <v>1500000</v>
      </c>
      <c r="H4727" s="3">
        <v>27854931</v>
      </c>
      <c r="I4727" s="3">
        <v>65339156</v>
      </c>
    </row>
    <row r="4728" spans="1:9" x14ac:dyDescent="0.2">
      <c r="A4728" s="5">
        <v>4774</v>
      </c>
      <c r="B4728" s="7">
        <v>9</v>
      </c>
      <c r="C4728" s="5">
        <v>12</v>
      </c>
      <c r="D4728" s="5">
        <v>2003</v>
      </c>
      <c r="E4728" s="4">
        <v>37964</v>
      </c>
      <c r="F4728" t="s">
        <v>4659</v>
      </c>
      <c r="G4728" s="3">
        <v>1500000</v>
      </c>
      <c r="H4728" s="3">
        <v>21158188</v>
      </c>
      <c r="I4728" s="3">
        <v>30351664</v>
      </c>
    </row>
    <row r="4729" spans="1:9" x14ac:dyDescent="0.2">
      <c r="A4729" s="5">
        <v>4775</v>
      </c>
      <c r="B4729" s="7">
        <v>5</v>
      </c>
      <c r="C4729" s="5">
        <v>2</v>
      </c>
      <c r="D4729" s="5">
        <v>2007</v>
      </c>
      <c r="E4729" s="4">
        <v>39118</v>
      </c>
      <c r="F4729" t="s">
        <v>4660</v>
      </c>
      <c r="G4729" s="3">
        <v>1500000</v>
      </c>
      <c r="H4729" s="3">
        <v>19097550</v>
      </c>
      <c r="I4729" s="3">
        <v>22217183</v>
      </c>
    </row>
    <row r="4730" spans="1:9" x14ac:dyDescent="0.2">
      <c r="A4730" s="5">
        <v>4776</v>
      </c>
      <c r="B4730" s="7">
        <v>9</v>
      </c>
      <c r="C4730" s="5">
        <v>8</v>
      </c>
      <c r="D4730" s="5">
        <v>1989</v>
      </c>
      <c r="E4730" s="4">
        <v>32729</v>
      </c>
      <c r="F4730" t="s">
        <v>4661</v>
      </c>
      <c r="G4730" s="3">
        <v>1500000</v>
      </c>
      <c r="H4730" s="3">
        <v>14533681</v>
      </c>
      <c r="I4730" s="3">
        <v>14533681</v>
      </c>
    </row>
    <row r="4731" spans="1:9" x14ac:dyDescent="0.2">
      <c r="A4731" s="5">
        <v>4777</v>
      </c>
      <c r="B4731" s="7">
        <v>2</v>
      </c>
      <c r="C4731" s="5">
        <v>26</v>
      </c>
      <c r="D4731" s="5">
        <v>1988</v>
      </c>
      <c r="E4731" s="4">
        <v>32906</v>
      </c>
      <c r="F4731" t="s">
        <v>4662</v>
      </c>
      <c r="G4731" s="3">
        <v>1500000</v>
      </c>
      <c r="H4731" s="3">
        <v>11806119</v>
      </c>
      <c r="I4731" s="3">
        <v>11806119</v>
      </c>
    </row>
    <row r="4732" spans="1:9" x14ac:dyDescent="0.2">
      <c r="A4732" s="5">
        <v>4778</v>
      </c>
      <c r="B4732" s="7">
        <v>1</v>
      </c>
      <c r="C4732" s="5">
        <v>1</v>
      </c>
      <c r="D4732" s="5">
        <v>1939</v>
      </c>
      <c r="E4732" s="4">
        <v>14246</v>
      </c>
      <c r="F4732" t="s">
        <v>4663</v>
      </c>
      <c r="G4732" s="3">
        <v>1500000</v>
      </c>
      <c r="H4732" s="3">
        <v>9000000</v>
      </c>
      <c r="I4732" s="3">
        <v>9000000</v>
      </c>
    </row>
    <row r="4733" spans="1:9" x14ac:dyDescent="0.2">
      <c r="A4733" s="5">
        <v>4779</v>
      </c>
      <c r="B4733" s="7">
        <v>7</v>
      </c>
      <c r="C4733" s="5">
        <v>21</v>
      </c>
      <c r="D4733" s="5">
        <v>1995</v>
      </c>
      <c r="E4733" s="4">
        <v>35315</v>
      </c>
      <c r="F4733" t="s">
        <v>4664</v>
      </c>
      <c r="G4733" s="3">
        <v>1500000</v>
      </c>
      <c r="H4733" s="3">
        <v>7412216</v>
      </c>
      <c r="I4733" s="3">
        <v>20412216</v>
      </c>
    </row>
    <row r="4734" spans="1:9" x14ac:dyDescent="0.2">
      <c r="A4734" s="5">
        <v>4780</v>
      </c>
      <c r="B4734" s="7">
        <v>10</v>
      </c>
      <c r="C4734" s="5">
        <v>5</v>
      </c>
      <c r="D4734" s="5">
        <v>2005</v>
      </c>
      <c r="E4734" s="4">
        <v>38482</v>
      </c>
      <c r="F4734" t="s">
        <v>4665</v>
      </c>
      <c r="G4734" s="3">
        <v>1500000</v>
      </c>
      <c r="H4734" s="3">
        <v>7372734</v>
      </c>
      <c r="I4734" s="3">
        <v>11191423</v>
      </c>
    </row>
    <row r="4735" spans="1:9" x14ac:dyDescent="0.2">
      <c r="A4735" s="5">
        <v>4781</v>
      </c>
      <c r="B4735" s="7">
        <v>3</v>
      </c>
      <c r="C4735" s="5">
        <v>13</v>
      </c>
      <c r="D4735" s="5">
        <v>2002</v>
      </c>
      <c r="E4735" s="4">
        <v>37624</v>
      </c>
      <c r="F4735" t="s">
        <v>4666</v>
      </c>
      <c r="G4735" s="3">
        <v>1500000</v>
      </c>
      <c r="H4735" s="3">
        <v>7025722</v>
      </c>
      <c r="I4735" s="3">
        <v>9345061</v>
      </c>
    </row>
    <row r="4736" spans="1:9" x14ac:dyDescent="0.2">
      <c r="A4736" s="5">
        <v>4782</v>
      </c>
      <c r="B4736" s="7">
        <v>10</v>
      </c>
      <c r="C4736" s="5">
        <v>31</v>
      </c>
      <c r="D4736" s="5">
        <v>1945</v>
      </c>
      <c r="E4736" s="4">
        <v>17358</v>
      </c>
      <c r="F4736" t="s">
        <v>4667</v>
      </c>
      <c r="G4736" s="3">
        <v>1500000</v>
      </c>
      <c r="H4736" s="3">
        <v>7000000</v>
      </c>
      <c r="I4736" s="3">
        <v>7000000</v>
      </c>
    </row>
    <row r="4737" spans="1:9" x14ac:dyDescent="0.2">
      <c r="A4737" s="5">
        <v>4783</v>
      </c>
      <c r="B4737" s="7">
        <v>4</v>
      </c>
      <c r="C4737" s="5">
        <v>20</v>
      </c>
      <c r="D4737" s="5">
        <v>1979</v>
      </c>
      <c r="E4737" s="4">
        <v>29437</v>
      </c>
      <c r="F4737" t="s">
        <v>1888</v>
      </c>
      <c r="G4737" s="3">
        <v>1500000</v>
      </c>
      <c r="H4737" s="3">
        <v>5100000</v>
      </c>
      <c r="I4737" s="3">
        <v>55000000</v>
      </c>
    </row>
    <row r="4738" spans="1:9" x14ac:dyDescent="0.2">
      <c r="A4738" s="5">
        <v>4784</v>
      </c>
      <c r="B4738" s="7">
        <v>9</v>
      </c>
      <c r="C4738" s="5">
        <v>23</v>
      </c>
      <c r="D4738" s="5">
        <v>1994</v>
      </c>
      <c r="E4738" s="4">
        <v>35012</v>
      </c>
      <c r="F4738" t="s">
        <v>4668</v>
      </c>
      <c r="G4738" s="3">
        <v>1500000</v>
      </c>
      <c r="H4738" s="3">
        <v>5046118</v>
      </c>
      <c r="I4738" s="3">
        <v>5046118</v>
      </c>
    </row>
    <row r="4739" spans="1:9" x14ac:dyDescent="0.2">
      <c r="A4739" s="5">
        <v>4785</v>
      </c>
      <c r="B4739" s="7">
        <v>7</v>
      </c>
      <c r="C4739" s="5">
        <v>26</v>
      </c>
      <c r="D4739" s="5">
        <v>2013</v>
      </c>
      <c r="E4739" s="4">
        <v>42042</v>
      </c>
      <c r="F4739" t="s">
        <v>4669</v>
      </c>
      <c r="G4739" s="3">
        <v>1500000</v>
      </c>
      <c r="H4739" s="3">
        <v>3491669</v>
      </c>
      <c r="I4739" s="3">
        <v>4128828</v>
      </c>
    </row>
    <row r="4740" spans="1:9" x14ac:dyDescent="0.2">
      <c r="A4740" s="5">
        <v>4786</v>
      </c>
      <c r="B4740" s="7">
        <v>2</v>
      </c>
      <c r="C4740" s="5">
        <v>1</v>
      </c>
      <c r="D4740" s="5">
        <v>2013</v>
      </c>
      <c r="E4740" s="4">
        <v>41276</v>
      </c>
      <c r="F4740" t="s">
        <v>4670</v>
      </c>
      <c r="G4740" s="3">
        <v>1500000</v>
      </c>
      <c r="H4740" s="3">
        <v>2408553</v>
      </c>
      <c r="I4740" s="3">
        <v>2592308</v>
      </c>
    </row>
    <row r="4741" spans="1:9" x14ac:dyDescent="0.2">
      <c r="A4741" s="5">
        <v>4787</v>
      </c>
      <c r="B4741" s="7">
        <v>6</v>
      </c>
      <c r="C4741" s="5">
        <v>26</v>
      </c>
      <c r="D4741" s="5">
        <v>1998</v>
      </c>
      <c r="E4741" s="4">
        <v>36562</v>
      </c>
      <c r="F4741" t="s">
        <v>4671</v>
      </c>
      <c r="G4741" s="3">
        <v>1500000</v>
      </c>
      <c r="H4741" s="3">
        <v>2380606</v>
      </c>
      <c r="I4741" s="3">
        <v>2380606</v>
      </c>
    </row>
    <row r="4742" spans="1:9" x14ac:dyDescent="0.2">
      <c r="A4742" s="5">
        <v>4788</v>
      </c>
      <c r="B4742" s="7">
        <v>3</v>
      </c>
      <c r="C4742" s="5">
        <v>2</v>
      </c>
      <c r="D4742" s="5">
        <v>1984</v>
      </c>
      <c r="E4742" s="4">
        <v>30715</v>
      </c>
      <c r="F4742" t="s">
        <v>4672</v>
      </c>
      <c r="G4742" s="3">
        <v>1500000</v>
      </c>
      <c r="H4742" s="3">
        <v>2300000</v>
      </c>
      <c r="I4742" s="3">
        <v>2300000</v>
      </c>
    </row>
    <row r="4743" spans="1:9" x14ac:dyDescent="0.2">
      <c r="A4743" s="5">
        <v>4789</v>
      </c>
      <c r="B4743" s="7">
        <v>10</v>
      </c>
      <c r="C4743" s="5">
        <v>21</v>
      </c>
      <c r="D4743" s="5">
        <v>2016</v>
      </c>
      <c r="E4743" s="4">
        <v>42988</v>
      </c>
      <c r="F4743" t="s">
        <v>4673</v>
      </c>
      <c r="G4743" s="3">
        <v>1500000</v>
      </c>
      <c r="H4743" s="3">
        <v>2082980</v>
      </c>
      <c r="I4743" s="3">
        <v>2082980</v>
      </c>
    </row>
    <row r="4744" spans="1:9" x14ac:dyDescent="0.2">
      <c r="A4744" s="5">
        <v>4790</v>
      </c>
      <c r="B4744" s="7">
        <v>1</v>
      </c>
      <c r="C4744" s="5">
        <v>18</v>
      </c>
      <c r="D4744" s="5">
        <v>1985</v>
      </c>
      <c r="E4744" s="4">
        <v>31564</v>
      </c>
      <c r="F4744" t="s">
        <v>4674</v>
      </c>
      <c r="G4744" s="3">
        <v>1500000</v>
      </c>
      <c r="H4744" s="3">
        <v>1690913</v>
      </c>
      <c r="I4744" s="3">
        <v>2730877</v>
      </c>
    </row>
    <row r="4745" spans="1:9" x14ac:dyDescent="0.2">
      <c r="A4745" s="5">
        <v>4791</v>
      </c>
      <c r="B4745" s="7">
        <v>4</v>
      </c>
      <c r="C4745" s="5">
        <v>19</v>
      </c>
      <c r="D4745" s="5">
        <v>2002</v>
      </c>
      <c r="E4745" s="4">
        <v>37806</v>
      </c>
      <c r="F4745" t="s">
        <v>4675</v>
      </c>
      <c r="G4745" s="3">
        <v>1500000</v>
      </c>
      <c r="H4745" s="3">
        <v>1222889</v>
      </c>
      <c r="I4745" s="3">
        <v>12412889</v>
      </c>
    </row>
    <row r="4746" spans="1:9" x14ac:dyDescent="0.2">
      <c r="A4746" s="5">
        <v>4792</v>
      </c>
      <c r="B4746" s="7">
        <v>4</v>
      </c>
      <c r="C4746" s="5">
        <v>19</v>
      </c>
      <c r="D4746" s="5">
        <v>2013</v>
      </c>
      <c r="E4746" s="4">
        <v>41824</v>
      </c>
      <c r="F4746" t="s">
        <v>4676</v>
      </c>
      <c r="G4746" s="3">
        <v>1500000</v>
      </c>
      <c r="H4746" s="3">
        <v>1165881</v>
      </c>
      <c r="I4746" s="3">
        <v>1541131</v>
      </c>
    </row>
    <row r="4747" spans="1:9" x14ac:dyDescent="0.2">
      <c r="A4747" s="5">
        <v>4793</v>
      </c>
      <c r="B4747" s="7">
        <v>3</v>
      </c>
      <c r="C4747" s="5">
        <v>25</v>
      </c>
      <c r="D4747" s="5">
        <v>2005</v>
      </c>
      <c r="E4747" s="4">
        <v>39085</v>
      </c>
      <c r="F4747" t="s">
        <v>4677</v>
      </c>
      <c r="G4747" s="3">
        <v>1500000</v>
      </c>
      <c r="H4747" s="3">
        <v>712294</v>
      </c>
      <c r="I4747" s="3">
        <v>1126258</v>
      </c>
    </row>
    <row r="4748" spans="1:9" x14ac:dyDescent="0.2">
      <c r="A4748" s="5">
        <v>4794</v>
      </c>
      <c r="B4748" s="7">
        <v>4</v>
      </c>
      <c r="C4748" s="5">
        <v>22</v>
      </c>
      <c r="D4748" s="5">
        <v>2016</v>
      </c>
      <c r="E4748" s="4">
        <v>43012</v>
      </c>
      <c r="F4748" t="s">
        <v>4678</v>
      </c>
      <c r="G4748" s="3">
        <v>1500000</v>
      </c>
      <c r="H4748" s="3">
        <v>510957</v>
      </c>
      <c r="I4748" s="3">
        <v>510957</v>
      </c>
    </row>
    <row r="4749" spans="1:9" x14ac:dyDescent="0.2">
      <c r="A4749" s="5">
        <v>4795</v>
      </c>
      <c r="B4749" s="7">
        <v>8</v>
      </c>
      <c r="C4749" s="5">
        <v>31</v>
      </c>
      <c r="D4749" s="5">
        <v>1994</v>
      </c>
      <c r="E4749" s="4">
        <v>35254</v>
      </c>
      <c r="F4749" t="s">
        <v>4679</v>
      </c>
      <c r="G4749" s="3">
        <v>1500000</v>
      </c>
      <c r="H4749" s="3">
        <v>418953</v>
      </c>
      <c r="I4749" s="3">
        <v>418953</v>
      </c>
    </row>
    <row r="4750" spans="1:9" x14ac:dyDescent="0.2">
      <c r="A4750" s="5">
        <v>4796</v>
      </c>
      <c r="B4750" s="7">
        <v>5</v>
      </c>
      <c r="C4750" s="5">
        <v>17</v>
      </c>
      <c r="D4750" s="5">
        <v>2002</v>
      </c>
      <c r="E4750" s="4">
        <v>37746</v>
      </c>
      <c r="F4750" t="s">
        <v>4680</v>
      </c>
      <c r="G4750" s="3">
        <v>1500000</v>
      </c>
      <c r="H4750" s="3">
        <v>406035</v>
      </c>
      <c r="I4750" s="3">
        <v>1840248</v>
      </c>
    </row>
    <row r="4751" spans="1:9" x14ac:dyDescent="0.2">
      <c r="A4751" s="5">
        <v>4797</v>
      </c>
      <c r="B4751" s="7">
        <v>3</v>
      </c>
      <c r="C4751" s="5">
        <v>7</v>
      </c>
      <c r="D4751" s="5">
        <v>2008</v>
      </c>
      <c r="E4751" s="4">
        <v>39632</v>
      </c>
      <c r="F4751" t="s">
        <v>4681</v>
      </c>
      <c r="G4751" s="3">
        <v>1500000</v>
      </c>
      <c r="H4751" s="3">
        <v>402858</v>
      </c>
      <c r="I4751" s="3">
        <v>414404</v>
      </c>
    </row>
    <row r="4752" spans="1:9" x14ac:dyDescent="0.2">
      <c r="A4752" s="5">
        <v>4798</v>
      </c>
      <c r="B4752" s="7">
        <v>8</v>
      </c>
      <c r="C4752" s="5">
        <v>10</v>
      </c>
      <c r="D4752" s="5">
        <v>2001</v>
      </c>
      <c r="E4752" s="4">
        <v>37172</v>
      </c>
      <c r="F4752" t="s">
        <v>4682</v>
      </c>
      <c r="G4752" s="3">
        <v>1500000</v>
      </c>
      <c r="H4752" s="3">
        <v>378176</v>
      </c>
      <c r="I4752" s="3">
        <v>1619602</v>
      </c>
    </row>
    <row r="4753" spans="1:9" x14ac:dyDescent="0.2">
      <c r="A4753" s="5">
        <v>4799</v>
      </c>
      <c r="B4753" s="7">
        <v>2</v>
      </c>
      <c r="C4753" s="5">
        <v>11</v>
      </c>
      <c r="D4753" s="5">
        <v>2011</v>
      </c>
      <c r="E4753" s="4">
        <v>40849</v>
      </c>
      <c r="F4753" t="s">
        <v>4683</v>
      </c>
      <c r="G4753" s="3">
        <v>1500000</v>
      </c>
      <c r="H4753" s="3">
        <v>362239</v>
      </c>
      <c r="I4753" s="3">
        <v>372239</v>
      </c>
    </row>
    <row r="4754" spans="1:9" x14ac:dyDescent="0.2">
      <c r="A4754" s="5">
        <v>4800</v>
      </c>
      <c r="B4754" s="7">
        <v>9</v>
      </c>
      <c r="C4754" s="5">
        <v>5</v>
      </c>
      <c r="D4754" s="5">
        <v>2007</v>
      </c>
      <c r="E4754" s="4">
        <v>39211</v>
      </c>
      <c r="F4754" t="s">
        <v>4684</v>
      </c>
      <c r="G4754" s="3">
        <v>1500000</v>
      </c>
      <c r="H4754" s="3">
        <v>194568</v>
      </c>
      <c r="I4754" s="3">
        <v>194568</v>
      </c>
    </row>
    <row r="4755" spans="1:9" x14ac:dyDescent="0.2">
      <c r="A4755" s="5">
        <v>4801</v>
      </c>
      <c r="B4755" s="7">
        <v>8</v>
      </c>
      <c r="C4755" s="5">
        <v>19</v>
      </c>
      <c r="D4755" s="5">
        <v>2011</v>
      </c>
      <c r="E4755" s="4">
        <v>41098</v>
      </c>
      <c r="F4755" t="s">
        <v>4685</v>
      </c>
      <c r="G4755" s="3">
        <v>1500000</v>
      </c>
      <c r="H4755" s="3">
        <v>184705</v>
      </c>
      <c r="I4755" s="3">
        <v>184705</v>
      </c>
    </row>
    <row r="4756" spans="1:9" x14ac:dyDescent="0.2">
      <c r="A4756" s="5">
        <v>4802</v>
      </c>
      <c r="B4756" s="7">
        <v>9</v>
      </c>
      <c r="C4756" s="5">
        <v>7</v>
      </c>
      <c r="D4756" s="5">
        <v>2007</v>
      </c>
      <c r="E4756" s="4">
        <v>39272</v>
      </c>
      <c r="F4756" t="s">
        <v>4686</v>
      </c>
      <c r="G4756" s="3">
        <v>1500000</v>
      </c>
      <c r="H4756" s="3">
        <v>175281</v>
      </c>
      <c r="I4756" s="3">
        <v>240396</v>
      </c>
    </row>
    <row r="4757" spans="1:9" x14ac:dyDescent="0.2">
      <c r="A4757" s="5">
        <v>4803</v>
      </c>
      <c r="B4757" s="7">
        <v>10</v>
      </c>
      <c r="C4757" s="5">
        <v>31</v>
      </c>
      <c r="D4757" s="5">
        <v>2008</v>
      </c>
      <c r="E4757" s="4">
        <v>40369</v>
      </c>
      <c r="F4757" t="s">
        <v>4687</v>
      </c>
      <c r="G4757" s="3">
        <v>1500000</v>
      </c>
      <c r="H4757" s="3">
        <v>173066</v>
      </c>
      <c r="I4757" s="3">
        <v>173066</v>
      </c>
    </row>
    <row r="4758" spans="1:9" x14ac:dyDescent="0.2">
      <c r="A4758" s="5">
        <v>4804</v>
      </c>
      <c r="B4758" s="7">
        <v>2</v>
      </c>
      <c r="C4758" s="5">
        <v>5</v>
      </c>
      <c r="D4758" s="5">
        <v>1936</v>
      </c>
      <c r="E4758" s="4">
        <v>13272</v>
      </c>
      <c r="F4758" t="s">
        <v>4688</v>
      </c>
      <c r="G4758" s="3">
        <v>1500000</v>
      </c>
      <c r="H4758" s="3">
        <v>163245</v>
      </c>
      <c r="I4758" s="3">
        <v>165049</v>
      </c>
    </row>
    <row r="4759" spans="1:9" x14ac:dyDescent="0.2">
      <c r="A4759" s="5">
        <v>4805</v>
      </c>
      <c r="B4759" s="7">
        <v>5</v>
      </c>
      <c r="C4759" s="5">
        <v>11</v>
      </c>
      <c r="D4759" s="5">
        <v>2007</v>
      </c>
      <c r="E4759" s="4">
        <v>39391</v>
      </c>
      <c r="F4759" t="s">
        <v>4689</v>
      </c>
      <c r="G4759" s="3">
        <v>1500000</v>
      </c>
      <c r="H4759" s="3">
        <v>139084</v>
      </c>
      <c r="I4759" s="3">
        <v>139084</v>
      </c>
    </row>
    <row r="4760" spans="1:9" x14ac:dyDescent="0.2">
      <c r="A4760" s="5">
        <v>4806</v>
      </c>
      <c r="B4760" s="7">
        <v>3</v>
      </c>
      <c r="C4760" s="5">
        <v>22</v>
      </c>
      <c r="D4760" s="5">
        <v>2002</v>
      </c>
      <c r="E4760" s="4">
        <v>37897</v>
      </c>
      <c r="F4760" t="s">
        <v>4690</v>
      </c>
      <c r="G4760" s="3">
        <v>1500000</v>
      </c>
      <c r="H4760" s="3">
        <v>119841</v>
      </c>
      <c r="I4760" s="3">
        <v>119841</v>
      </c>
    </row>
    <row r="4761" spans="1:9" x14ac:dyDescent="0.2">
      <c r="A4761" s="5">
        <v>4807</v>
      </c>
      <c r="B4761" s="7">
        <v>3</v>
      </c>
      <c r="C4761" s="5">
        <v>6</v>
      </c>
      <c r="D4761" s="5">
        <v>2015</v>
      </c>
      <c r="E4761" s="4">
        <v>42158</v>
      </c>
      <c r="F4761" t="s">
        <v>4691</v>
      </c>
      <c r="G4761" s="3">
        <v>1500000</v>
      </c>
      <c r="H4761" s="3">
        <v>113169</v>
      </c>
      <c r="I4761" s="3">
        <v>113169</v>
      </c>
    </row>
    <row r="4762" spans="1:9" x14ac:dyDescent="0.2">
      <c r="A4762" s="5">
        <v>4808</v>
      </c>
      <c r="B4762" s="7">
        <v>9</v>
      </c>
      <c r="C4762" s="5">
        <v>28</v>
      </c>
      <c r="D4762" s="5">
        <v>2005</v>
      </c>
      <c r="E4762" s="4">
        <v>39181</v>
      </c>
      <c r="F4762" t="s">
        <v>4692</v>
      </c>
      <c r="G4762" s="3">
        <v>1500000</v>
      </c>
      <c r="H4762" s="3">
        <v>75828</v>
      </c>
      <c r="I4762" s="3">
        <v>172569</v>
      </c>
    </row>
    <row r="4763" spans="1:9" x14ac:dyDescent="0.2">
      <c r="A4763" s="5">
        <v>4809</v>
      </c>
      <c r="B4763" s="7">
        <v>10</v>
      </c>
      <c r="C4763" s="5">
        <v>9</v>
      </c>
      <c r="D4763" s="5">
        <v>2009</v>
      </c>
      <c r="E4763" s="4">
        <v>40066</v>
      </c>
      <c r="F4763" t="s">
        <v>4693</v>
      </c>
      <c r="G4763" s="3">
        <v>1500000</v>
      </c>
      <c r="H4763" s="3">
        <v>52429</v>
      </c>
      <c r="I4763" s="3">
        <v>52429</v>
      </c>
    </row>
    <row r="4764" spans="1:9" x14ac:dyDescent="0.2">
      <c r="A4764" s="5">
        <v>4810</v>
      </c>
      <c r="B4764" s="7">
        <v>5</v>
      </c>
      <c r="C4764" s="5">
        <v>29</v>
      </c>
      <c r="D4764" s="5">
        <v>2009</v>
      </c>
      <c r="E4764" s="4">
        <v>40668</v>
      </c>
      <c r="F4764" t="s">
        <v>4694</v>
      </c>
      <c r="G4764" s="3">
        <v>1500000</v>
      </c>
      <c r="H4764" s="3">
        <v>3865</v>
      </c>
      <c r="I4764" s="3">
        <v>31916</v>
      </c>
    </row>
    <row r="4765" spans="1:9" x14ac:dyDescent="0.2">
      <c r="A4765" s="5">
        <v>4811</v>
      </c>
      <c r="B4765" s="7">
        <v>9</v>
      </c>
      <c r="C4765" s="5">
        <v>28</v>
      </c>
      <c r="D4765" s="5">
        <v>2015</v>
      </c>
      <c r="E4765" s="4">
        <v>42834</v>
      </c>
      <c r="F4765" t="s">
        <v>4695</v>
      </c>
      <c r="G4765" s="3">
        <v>1500000</v>
      </c>
      <c r="H4765" s="3">
        <v>2105</v>
      </c>
      <c r="I4765" s="3">
        <v>2105</v>
      </c>
    </row>
    <row r="4766" spans="1:9" x14ac:dyDescent="0.2">
      <c r="A4766" s="5">
        <v>4812</v>
      </c>
      <c r="B4766" s="7">
        <v>10</v>
      </c>
      <c r="C4766" s="5">
        <v>17</v>
      </c>
      <c r="D4766" s="5">
        <v>2014</v>
      </c>
      <c r="E4766" s="4">
        <v>42134</v>
      </c>
      <c r="F4766" t="s">
        <v>4696</v>
      </c>
      <c r="G4766" s="3">
        <v>1500000</v>
      </c>
      <c r="H4766">
        <v>0</v>
      </c>
      <c r="I4766" s="3">
        <v>236863</v>
      </c>
    </row>
    <row r="4767" spans="1:9" x14ac:dyDescent="0.2">
      <c r="A4767" s="5">
        <v>4813</v>
      </c>
      <c r="B4767" s="7">
        <v>11</v>
      </c>
      <c r="C4767" s="5">
        <v>4</v>
      </c>
      <c r="D4767" s="5">
        <v>2005</v>
      </c>
      <c r="E4767" s="4">
        <v>38453</v>
      </c>
      <c r="F4767" t="s">
        <v>4697</v>
      </c>
      <c r="G4767" s="3">
        <v>1500000</v>
      </c>
      <c r="H4767">
        <v>0</v>
      </c>
      <c r="I4767" s="3">
        <v>58692</v>
      </c>
    </row>
    <row r="4768" spans="1:9" x14ac:dyDescent="0.2">
      <c r="A4768" s="5">
        <v>4814</v>
      </c>
      <c r="B4768" s="7">
        <v>3</v>
      </c>
      <c r="C4768" s="5">
        <v>17</v>
      </c>
      <c r="D4768" s="5">
        <v>2006</v>
      </c>
      <c r="E4768" s="4">
        <v>39205</v>
      </c>
      <c r="F4768" t="s">
        <v>4698</v>
      </c>
      <c r="G4768" s="3">
        <v>1500000</v>
      </c>
      <c r="H4768">
        <v>0</v>
      </c>
      <c r="I4768">
        <v>0</v>
      </c>
    </row>
    <row r="4769" spans="1:9" x14ac:dyDescent="0.2">
      <c r="A4769" s="5">
        <v>4815</v>
      </c>
      <c r="B4769" s="7">
        <v>6</v>
      </c>
      <c r="C4769" s="5">
        <v>3</v>
      </c>
      <c r="D4769" s="5">
        <v>2011</v>
      </c>
      <c r="E4769" s="4">
        <v>40608</v>
      </c>
      <c r="F4769" t="s">
        <v>4699</v>
      </c>
      <c r="G4769" s="3">
        <v>1500000</v>
      </c>
      <c r="H4769">
        <v>0</v>
      </c>
      <c r="I4769">
        <v>0</v>
      </c>
    </row>
    <row r="4770" spans="1:9" x14ac:dyDescent="0.2">
      <c r="A4770" s="5">
        <v>4816</v>
      </c>
      <c r="B4770" s="7">
        <v>11</v>
      </c>
      <c r="C4770" s="5">
        <v>11</v>
      </c>
      <c r="D4770" s="5">
        <v>2014</v>
      </c>
      <c r="E4770" s="4">
        <v>41954</v>
      </c>
      <c r="F4770" t="s">
        <v>4700</v>
      </c>
      <c r="G4770" s="3">
        <v>1500000</v>
      </c>
      <c r="H4770">
        <v>0</v>
      </c>
      <c r="I4770">
        <v>0</v>
      </c>
    </row>
    <row r="4771" spans="1:9" x14ac:dyDescent="0.2">
      <c r="A4771" s="5">
        <v>4817</v>
      </c>
      <c r="B4771" s="7">
        <v>2</v>
      </c>
      <c r="C4771" s="5">
        <v>13</v>
      </c>
      <c r="D4771" s="5">
        <v>2015</v>
      </c>
      <c r="E4771" s="4">
        <v>42371</v>
      </c>
      <c r="F4771" t="s">
        <v>4701</v>
      </c>
      <c r="G4771" s="3">
        <v>1500000</v>
      </c>
      <c r="H4771">
        <v>0</v>
      </c>
      <c r="I4771">
        <v>0</v>
      </c>
    </row>
    <row r="4772" spans="1:9" x14ac:dyDescent="0.2">
      <c r="A4772" s="5">
        <v>4818</v>
      </c>
      <c r="B4772" s="7">
        <v>4</v>
      </c>
      <c r="C4772" s="5">
        <v>17</v>
      </c>
      <c r="D4772" s="5">
        <v>2015</v>
      </c>
      <c r="E4772" s="4">
        <v>42494</v>
      </c>
      <c r="F4772" t="s">
        <v>4702</v>
      </c>
      <c r="G4772" s="3">
        <v>1500000</v>
      </c>
      <c r="H4772">
        <v>0</v>
      </c>
      <c r="I4772">
        <v>0</v>
      </c>
    </row>
    <row r="4773" spans="1:9" x14ac:dyDescent="0.2">
      <c r="A4773" s="5">
        <v>4819</v>
      </c>
      <c r="B4773" s="7">
        <v>5</v>
      </c>
      <c r="C4773" s="5">
        <v>26</v>
      </c>
      <c r="D4773" s="5">
        <v>2015</v>
      </c>
      <c r="E4773" s="4">
        <v>42771</v>
      </c>
      <c r="F4773" t="s">
        <v>4703</v>
      </c>
      <c r="G4773" s="3">
        <v>1500000</v>
      </c>
      <c r="H4773">
        <v>0</v>
      </c>
      <c r="I4773">
        <v>0</v>
      </c>
    </row>
    <row r="4774" spans="1:9" x14ac:dyDescent="0.2">
      <c r="A4774" s="5">
        <v>4820</v>
      </c>
      <c r="B4774" s="7">
        <v>11</v>
      </c>
      <c r="C4774" s="5">
        <v>20</v>
      </c>
      <c r="D4774" s="5">
        <v>2015</v>
      </c>
      <c r="E4774" s="4">
        <v>42593</v>
      </c>
      <c r="F4774" t="s">
        <v>4704</v>
      </c>
      <c r="G4774" s="3">
        <v>1500000</v>
      </c>
      <c r="H4774">
        <v>0</v>
      </c>
      <c r="I4774">
        <v>0</v>
      </c>
    </row>
    <row r="4775" spans="1:9" x14ac:dyDescent="0.2">
      <c r="A4775" s="5">
        <v>4821</v>
      </c>
      <c r="B4775" s="7">
        <v>9</v>
      </c>
      <c r="C4775" s="5">
        <v>8</v>
      </c>
      <c r="D4775" s="5">
        <v>2015</v>
      </c>
      <c r="E4775" s="4">
        <v>42225</v>
      </c>
      <c r="F4775" t="s">
        <v>4705</v>
      </c>
      <c r="G4775" s="3">
        <v>1500000</v>
      </c>
      <c r="H4775">
        <v>0</v>
      </c>
      <c r="I4775">
        <v>0</v>
      </c>
    </row>
    <row r="4776" spans="1:9" x14ac:dyDescent="0.2">
      <c r="A4776" s="5">
        <v>4822</v>
      </c>
      <c r="B4776" s="7">
        <v>12</v>
      </c>
      <c r="C4776" s="5">
        <v>21</v>
      </c>
      <c r="D4776" s="5">
        <v>1937</v>
      </c>
      <c r="E4776" s="4">
        <v>14135</v>
      </c>
      <c r="F4776" t="s">
        <v>4706</v>
      </c>
      <c r="G4776" s="3">
        <v>1488000</v>
      </c>
      <c r="H4776" s="3">
        <v>184925485</v>
      </c>
      <c r="I4776" s="3">
        <v>184925485</v>
      </c>
    </row>
    <row r="4777" spans="1:9" x14ac:dyDescent="0.2">
      <c r="A4777" s="5">
        <v>4823</v>
      </c>
      <c r="B4777" s="7">
        <v>1</v>
      </c>
      <c r="C4777" s="5">
        <v>1</v>
      </c>
      <c r="D4777" s="5">
        <v>1968</v>
      </c>
      <c r="E4777" s="4">
        <v>24838</v>
      </c>
      <c r="F4777" t="s">
        <v>4707</v>
      </c>
      <c r="G4777" s="3">
        <v>1455000</v>
      </c>
      <c r="H4777" s="3">
        <v>2620000</v>
      </c>
      <c r="I4777" s="3">
        <v>2620000</v>
      </c>
    </row>
    <row r="4778" spans="1:9" x14ac:dyDescent="0.2">
      <c r="A4778" s="5">
        <v>4824</v>
      </c>
      <c r="B4778" s="7">
        <v>4</v>
      </c>
      <c r="C4778" s="5">
        <v>29</v>
      </c>
      <c r="D4778" s="5">
        <v>2005</v>
      </c>
      <c r="E4778" s="4">
        <v>39206</v>
      </c>
      <c r="F4778" t="s">
        <v>4708</v>
      </c>
      <c r="G4778" s="3">
        <v>1400000</v>
      </c>
      <c r="H4778" s="3">
        <v>304124</v>
      </c>
      <c r="I4778" s="3">
        <v>1261792</v>
      </c>
    </row>
    <row r="4779" spans="1:9" x14ac:dyDescent="0.2">
      <c r="A4779" s="5">
        <v>4825</v>
      </c>
      <c r="B4779" s="7">
        <v>10</v>
      </c>
      <c r="C4779" s="5">
        <v>3</v>
      </c>
      <c r="D4779" s="5">
        <v>2014</v>
      </c>
      <c r="E4779" s="4">
        <v>41708</v>
      </c>
      <c r="F4779" t="s">
        <v>4709</v>
      </c>
      <c r="G4779" s="3">
        <v>1400000</v>
      </c>
      <c r="H4779" s="3">
        <v>260441</v>
      </c>
      <c r="I4779" s="3">
        <v>1945420</v>
      </c>
    </row>
    <row r="4780" spans="1:9" x14ac:dyDescent="0.2">
      <c r="A4780" s="5">
        <v>4826</v>
      </c>
      <c r="B4780" s="7">
        <v>9</v>
      </c>
      <c r="C4780" s="5">
        <v>17</v>
      </c>
      <c r="D4780" s="5">
        <v>2004</v>
      </c>
      <c r="E4780" s="4">
        <v>38481</v>
      </c>
      <c r="F4780" t="s">
        <v>4710</v>
      </c>
      <c r="G4780" s="3">
        <v>1400000</v>
      </c>
      <c r="H4780" s="3">
        <v>36830</v>
      </c>
      <c r="I4780" s="3">
        <v>56073</v>
      </c>
    </row>
    <row r="4781" spans="1:9" x14ac:dyDescent="0.2">
      <c r="A4781" s="5">
        <v>4827</v>
      </c>
      <c r="B4781" s="7">
        <v>4</v>
      </c>
      <c r="C4781" s="5">
        <v>5</v>
      </c>
      <c r="D4781" s="5">
        <v>2013</v>
      </c>
      <c r="E4781" s="4">
        <v>41398</v>
      </c>
      <c r="F4781" t="s">
        <v>4711</v>
      </c>
      <c r="G4781" s="3">
        <v>1400000</v>
      </c>
      <c r="H4781" s="3">
        <v>1632</v>
      </c>
      <c r="I4781" s="3">
        <v>1632</v>
      </c>
    </row>
    <row r="4782" spans="1:9" x14ac:dyDescent="0.2">
      <c r="A4782" s="5">
        <v>4828</v>
      </c>
      <c r="B4782" s="7">
        <v>12</v>
      </c>
      <c r="C4782" s="5">
        <v>31</v>
      </c>
      <c r="D4782" s="5">
        <v>2014</v>
      </c>
      <c r="E4782" s="4">
        <v>42563</v>
      </c>
      <c r="F4782" t="s">
        <v>4712</v>
      </c>
      <c r="G4782" s="3">
        <v>1400000</v>
      </c>
      <c r="H4782">
        <v>0</v>
      </c>
      <c r="I4782">
        <v>0</v>
      </c>
    </row>
    <row r="4783" spans="1:9" x14ac:dyDescent="0.2">
      <c r="A4783" s="5">
        <v>4829</v>
      </c>
      <c r="B4783" s="7">
        <v>12</v>
      </c>
      <c r="C4783" s="5">
        <v>31</v>
      </c>
      <c r="D4783" s="5">
        <v>2015</v>
      </c>
      <c r="E4783" s="4">
        <v>42928</v>
      </c>
      <c r="F4783" t="s">
        <v>4713</v>
      </c>
      <c r="G4783" s="3">
        <v>1400000</v>
      </c>
      <c r="H4783">
        <v>0</v>
      </c>
      <c r="I4783">
        <v>0</v>
      </c>
    </row>
    <row r="4784" spans="1:9" x14ac:dyDescent="0.2">
      <c r="A4784" s="5">
        <v>4830</v>
      </c>
      <c r="B4784" s="7">
        <v>12</v>
      </c>
      <c r="C4784" s="5">
        <v>31</v>
      </c>
      <c r="D4784" s="5">
        <v>2014</v>
      </c>
      <c r="E4784" s="4">
        <v>42563</v>
      </c>
      <c r="F4784" t="s">
        <v>4714</v>
      </c>
      <c r="G4784" s="3">
        <v>1400000</v>
      </c>
      <c r="H4784">
        <v>0</v>
      </c>
      <c r="I4784">
        <v>0</v>
      </c>
    </row>
    <row r="4785" spans="1:9" x14ac:dyDescent="0.2">
      <c r="A4785" s="5">
        <v>4831</v>
      </c>
      <c r="B4785" s="7">
        <v>8</v>
      </c>
      <c r="C4785" s="5">
        <v>21</v>
      </c>
      <c r="D4785" s="5">
        <v>2001</v>
      </c>
      <c r="E4785" s="4">
        <v>37507</v>
      </c>
      <c r="F4785" t="s">
        <v>4715</v>
      </c>
      <c r="G4785" s="3">
        <v>1377800</v>
      </c>
      <c r="H4785">
        <v>0</v>
      </c>
      <c r="I4785">
        <v>0</v>
      </c>
    </row>
    <row r="4786" spans="1:9" x14ac:dyDescent="0.2">
      <c r="A4786" s="5">
        <v>4832</v>
      </c>
      <c r="B4786" s="7">
        <v>3</v>
      </c>
      <c r="C4786" s="5">
        <v>5</v>
      </c>
      <c r="D4786" s="5">
        <v>1999</v>
      </c>
      <c r="E4786" s="4">
        <v>36283</v>
      </c>
      <c r="F4786" t="s">
        <v>4716</v>
      </c>
      <c r="G4786" s="3">
        <v>1350000</v>
      </c>
      <c r="H4786" s="3">
        <v>3897569</v>
      </c>
      <c r="I4786" s="3">
        <v>28356188</v>
      </c>
    </row>
    <row r="4787" spans="1:9" x14ac:dyDescent="0.2">
      <c r="A4787" s="5">
        <v>4833</v>
      </c>
      <c r="B4787" s="7">
        <v>8</v>
      </c>
      <c r="C4787" s="5">
        <v>19</v>
      </c>
      <c r="D4787" s="5">
        <v>1983</v>
      </c>
      <c r="E4787" s="4">
        <v>30871</v>
      </c>
      <c r="F4787" t="s">
        <v>4717</v>
      </c>
      <c r="G4787" s="3">
        <v>1305000</v>
      </c>
      <c r="H4787" s="3">
        <v>909000</v>
      </c>
      <c r="I4787" s="3">
        <v>909000</v>
      </c>
    </row>
    <row r="4788" spans="1:9" x14ac:dyDescent="0.2">
      <c r="A4788" s="5">
        <v>4834</v>
      </c>
      <c r="B4788" s="7">
        <v>6</v>
      </c>
      <c r="C4788" s="5">
        <v>26</v>
      </c>
      <c r="D4788" s="5">
        <v>1936</v>
      </c>
      <c r="E4788" s="4">
        <v>13917</v>
      </c>
      <c r="F4788" t="s">
        <v>4718</v>
      </c>
      <c r="G4788" s="3">
        <v>1300000</v>
      </c>
      <c r="H4788" s="3">
        <v>2868000</v>
      </c>
      <c r="I4788" s="3">
        <v>5273000</v>
      </c>
    </row>
    <row r="4789" spans="1:9" x14ac:dyDescent="0.2">
      <c r="A4789" s="5">
        <v>4835</v>
      </c>
      <c r="B4789" s="7">
        <v>10</v>
      </c>
      <c r="C4789" s="5">
        <v>9</v>
      </c>
      <c r="D4789" s="5">
        <v>1998</v>
      </c>
      <c r="E4789" s="4">
        <v>36048</v>
      </c>
      <c r="F4789" t="s">
        <v>4719</v>
      </c>
      <c r="G4789" s="3">
        <v>1300000</v>
      </c>
      <c r="H4789" s="3">
        <v>1647780</v>
      </c>
      <c r="I4789" s="3">
        <v>1647780</v>
      </c>
    </row>
    <row r="4790" spans="1:9" x14ac:dyDescent="0.2">
      <c r="A4790" s="5">
        <v>4836</v>
      </c>
      <c r="B4790" s="7">
        <v>10</v>
      </c>
      <c r="C4790" s="5">
        <v>11</v>
      </c>
      <c r="D4790" s="5">
        <v>1996</v>
      </c>
      <c r="E4790" s="4">
        <v>35379</v>
      </c>
      <c r="F4790" t="s">
        <v>4720</v>
      </c>
      <c r="G4790" s="3">
        <v>1300000</v>
      </c>
      <c r="H4790" s="3">
        <v>749741</v>
      </c>
      <c r="I4790" s="3">
        <v>749741</v>
      </c>
    </row>
    <row r="4791" spans="1:9" x14ac:dyDescent="0.2">
      <c r="A4791" s="5">
        <v>4837</v>
      </c>
      <c r="B4791" s="7">
        <v>5</v>
      </c>
      <c r="C4791" s="5">
        <v>22</v>
      </c>
      <c r="D4791" s="5">
        <v>2009</v>
      </c>
      <c r="E4791" s="4">
        <v>40456</v>
      </c>
      <c r="F4791" t="s">
        <v>4721</v>
      </c>
      <c r="G4791" s="3">
        <v>1300000</v>
      </c>
      <c r="H4791" s="3">
        <v>695840</v>
      </c>
      <c r="I4791" s="3">
        <v>1005840</v>
      </c>
    </row>
    <row r="4792" spans="1:9" x14ac:dyDescent="0.2">
      <c r="A4792" s="5">
        <v>4838</v>
      </c>
      <c r="B4792" s="7">
        <v>3</v>
      </c>
      <c r="C4792" s="5">
        <v>23</v>
      </c>
      <c r="D4792" s="5">
        <v>2007</v>
      </c>
      <c r="E4792" s="4">
        <v>39755</v>
      </c>
      <c r="F4792" t="s">
        <v>4722</v>
      </c>
      <c r="G4792" s="3">
        <v>1300000</v>
      </c>
      <c r="H4792" s="3">
        <v>635305</v>
      </c>
      <c r="I4792" s="3">
        <v>635305</v>
      </c>
    </row>
    <row r="4793" spans="1:9" x14ac:dyDescent="0.2">
      <c r="A4793" s="5">
        <v>4839</v>
      </c>
      <c r="B4793" s="7">
        <v>5</v>
      </c>
      <c r="C4793" s="5">
        <v>5</v>
      </c>
      <c r="D4793" s="5">
        <v>2000</v>
      </c>
      <c r="E4793" s="4">
        <v>36651</v>
      </c>
      <c r="F4793" t="s">
        <v>4723</v>
      </c>
      <c r="G4793" s="3">
        <v>1300000</v>
      </c>
      <c r="H4793" s="3">
        <v>609042</v>
      </c>
      <c r="I4793" s="3">
        <v>609042</v>
      </c>
    </row>
    <row r="4794" spans="1:9" x14ac:dyDescent="0.2">
      <c r="A4794" s="5">
        <v>4840</v>
      </c>
      <c r="B4794" s="7">
        <v>1</v>
      </c>
      <c r="C4794" s="5">
        <v>30</v>
      </c>
      <c r="D4794" s="5">
        <v>2015</v>
      </c>
      <c r="E4794" s="4">
        <v>42887</v>
      </c>
      <c r="F4794" t="s">
        <v>4724</v>
      </c>
      <c r="G4794" s="3">
        <v>1300000</v>
      </c>
      <c r="H4794" s="3">
        <v>288751</v>
      </c>
      <c r="I4794" s="3">
        <v>288751</v>
      </c>
    </row>
    <row r="4795" spans="1:9" x14ac:dyDescent="0.2">
      <c r="A4795" s="5">
        <v>4841</v>
      </c>
      <c r="B4795" s="7">
        <v>3</v>
      </c>
      <c r="C4795" s="5">
        <v>15</v>
      </c>
      <c r="D4795" s="5">
        <v>1985</v>
      </c>
      <c r="E4795" s="4">
        <v>31474</v>
      </c>
      <c r="F4795" t="s">
        <v>4725</v>
      </c>
      <c r="G4795" s="3">
        <v>1300000</v>
      </c>
      <c r="H4795" s="3">
        <v>210904</v>
      </c>
      <c r="I4795" s="3">
        <v>210904</v>
      </c>
    </row>
    <row r="4796" spans="1:9" x14ac:dyDescent="0.2">
      <c r="A4796" s="5">
        <v>4842</v>
      </c>
      <c r="B4796" s="7">
        <v>12</v>
      </c>
      <c r="C4796" s="5">
        <v>9</v>
      </c>
      <c r="D4796" s="5">
        <v>2005</v>
      </c>
      <c r="E4796" s="4">
        <v>38607</v>
      </c>
      <c r="F4796" t="s">
        <v>4726</v>
      </c>
      <c r="G4796" s="3">
        <v>1300000</v>
      </c>
      <c r="H4796" s="3">
        <v>100358</v>
      </c>
      <c r="I4796" s="3">
        <v>329621</v>
      </c>
    </row>
    <row r="4797" spans="1:9" x14ac:dyDescent="0.2">
      <c r="A4797" s="5">
        <v>4843</v>
      </c>
      <c r="B4797" s="7">
        <v>12</v>
      </c>
      <c r="C4797" s="5">
        <v>19</v>
      </c>
      <c r="D4797" s="5">
        <v>2003</v>
      </c>
      <c r="E4797" s="4">
        <v>38180</v>
      </c>
      <c r="F4797" t="s">
        <v>4727</v>
      </c>
      <c r="G4797" s="3">
        <v>1300000</v>
      </c>
      <c r="H4797" s="3">
        <v>77755</v>
      </c>
      <c r="I4797" s="3">
        <v>90213</v>
      </c>
    </row>
    <row r="4798" spans="1:9" x14ac:dyDescent="0.2">
      <c r="A4798" s="5">
        <v>4844</v>
      </c>
      <c r="B4798" s="7">
        <v>6</v>
      </c>
      <c r="C4798" s="5">
        <v>13</v>
      </c>
      <c r="D4798" s="5">
        <v>2014</v>
      </c>
      <c r="E4798" s="4">
        <v>42010</v>
      </c>
      <c r="F4798" t="s">
        <v>4728</v>
      </c>
      <c r="G4798" s="3">
        <v>1300000</v>
      </c>
      <c r="H4798" s="3">
        <v>11278</v>
      </c>
      <c r="I4798" s="3">
        <v>16653</v>
      </c>
    </row>
    <row r="4799" spans="1:9" x14ac:dyDescent="0.2">
      <c r="A4799" s="5">
        <v>4845</v>
      </c>
      <c r="B4799" s="7">
        <v>4</v>
      </c>
      <c r="C4799" s="5">
        <v>7</v>
      </c>
      <c r="D4799" s="5">
        <v>2006</v>
      </c>
      <c r="E4799" s="4">
        <v>38902</v>
      </c>
      <c r="F4799" t="s">
        <v>4729</v>
      </c>
      <c r="G4799" s="3">
        <v>1300000</v>
      </c>
      <c r="H4799" s="3">
        <v>4055</v>
      </c>
      <c r="I4799" s="3">
        <v>1738663</v>
      </c>
    </row>
    <row r="4800" spans="1:9" x14ac:dyDescent="0.2">
      <c r="A4800" s="5">
        <v>4846</v>
      </c>
      <c r="B4800" s="7">
        <v>5</v>
      </c>
      <c r="C4800" s="5">
        <v>24</v>
      </c>
      <c r="D4800" s="5">
        <v>2011</v>
      </c>
      <c r="E4800" s="4">
        <v>41248</v>
      </c>
      <c r="F4800" t="s">
        <v>4730</v>
      </c>
      <c r="G4800" s="3">
        <v>1300000</v>
      </c>
      <c r="H4800">
        <v>0</v>
      </c>
      <c r="I4800" s="3">
        <v>13465</v>
      </c>
    </row>
    <row r="4801" spans="1:9" x14ac:dyDescent="0.2">
      <c r="A4801" s="5">
        <v>4847</v>
      </c>
      <c r="B4801" s="7">
        <v>12</v>
      </c>
      <c r="C4801" s="5">
        <v>31</v>
      </c>
      <c r="D4801" s="5">
        <v>2009</v>
      </c>
      <c r="E4801" s="4">
        <v>40736</v>
      </c>
      <c r="F4801" t="s">
        <v>4731</v>
      </c>
      <c r="G4801" s="3">
        <v>1300000</v>
      </c>
      <c r="H4801">
        <v>0</v>
      </c>
      <c r="I4801">
        <v>0</v>
      </c>
    </row>
    <row r="4802" spans="1:9" x14ac:dyDescent="0.2">
      <c r="A4802" s="5">
        <v>4849</v>
      </c>
      <c r="B4802" s="7">
        <v>6</v>
      </c>
      <c r="C4802" s="5">
        <v>26</v>
      </c>
      <c r="D4802" s="5">
        <v>2015</v>
      </c>
      <c r="E4802" s="4">
        <v>42772</v>
      </c>
      <c r="F4802" t="s">
        <v>4732</v>
      </c>
      <c r="G4802" s="3">
        <v>1300000</v>
      </c>
      <c r="H4802">
        <v>0</v>
      </c>
      <c r="I4802">
        <v>0</v>
      </c>
    </row>
    <row r="4803" spans="1:9" x14ac:dyDescent="0.2">
      <c r="A4803" s="5">
        <v>4850</v>
      </c>
      <c r="B4803" s="7">
        <v>1</v>
      </c>
      <c r="C4803" s="5">
        <v>1</v>
      </c>
      <c r="D4803" s="5">
        <v>1940</v>
      </c>
      <c r="E4803" s="4">
        <v>14611</v>
      </c>
      <c r="F4803" t="s">
        <v>4733</v>
      </c>
      <c r="G4803" s="3">
        <v>1288000</v>
      </c>
      <c r="H4803" s="3">
        <v>6000000</v>
      </c>
      <c r="I4803" s="3">
        <v>6000000</v>
      </c>
    </row>
    <row r="4804" spans="1:9" x14ac:dyDescent="0.2">
      <c r="A4804" s="5">
        <v>4851</v>
      </c>
      <c r="B4804" s="7">
        <v>4</v>
      </c>
      <c r="C4804" s="5">
        <v>30</v>
      </c>
      <c r="D4804" s="5">
        <v>1981</v>
      </c>
      <c r="E4804" s="4">
        <v>30471</v>
      </c>
      <c r="F4804" t="s">
        <v>4734</v>
      </c>
      <c r="G4804" s="3">
        <v>1250000</v>
      </c>
      <c r="H4804" s="3">
        <v>21722776</v>
      </c>
      <c r="I4804" s="3">
        <v>21722776</v>
      </c>
    </row>
    <row r="4805" spans="1:9" x14ac:dyDescent="0.2">
      <c r="A4805" s="5">
        <v>4852</v>
      </c>
      <c r="B4805" s="7">
        <v>1</v>
      </c>
      <c r="C4805" s="5">
        <v>1</v>
      </c>
      <c r="D4805" s="5">
        <v>1945</v>
      </c>
      <c r="E4805" s="4">
        <v>16438</v>
      </c>
      <c r="F4805" t="s">
        <v>4735</v>
      </c>
      <c r="G4805" s="3">
        <v>1250000</v>
      </c>
      <c r="H4805" s="3">
        <v>11000000</v>
      </c>
      <c r="I4805" s="3">
        <v>11000000</v>
      </c>
    </row>
    <row r="4806" spans="1:9" x14ac:dyDescent="0.2">
      <c r="A4806" s="5">
        <v>4853</v>
      </c>
      <c r="B4806" s="7">
        <v>8</v>
      </c>
      <c r="C4806" s="5">
        <v>31</v>
      </c>
      <c r="D4806" s="5">
        <v>1984</v>
      </c>
      <c r="E4806" s="4">
        <v>31601</v>
      </c>
      <c r="F4806" t="s">
        <v>4736</v>
      </c>
      <c r="G4806" s="3">
        <v>1250000</v>
      </c>
      <c r="H4806" s="3">
        <v>4700000</v>
      </c>
      <c r="I4806" s="3">
        <v>4700000</v>
      </c>
    </row>
    <row r="4807" spans="1:9" x14ac:dyDescent="0.2">
      <c r="A4807" s="5">
        <v>4854</v>
      </c>
      <c r="B4807" s="7">
        <v>4</v>
      </c>
      <c r="C4807" s="5">
        <v>19</v>
      </c>
      <c r="D4807" s="5">
        <v>2013</v>
      </c>
      <c r="E4807" s="4">
        <v>41824</v>
      </c>
      <c r="F4807" t="s">
        <v>4737</v>
      </c>
      <c r="G4807" s="3">
        <v>1250000</v>
      </c>
      <c r="H4807" s="3">
        <v>2850357</v>
      </c>
      <c r="I4807" s="3">
        <v>2940411</v>
      </c>
    </row>
    <row r="4808" spans="1:9" x14ac:dyDescent="0.2">
      <c r="A4808" s="5">
        <v>4855</v>
      </c>
      <c r="B4808" s="7">
        <v>1</v>
      </c>
      <c r="C4808" s="5">
        <v>21</v>
      </c>
      <c r="D4808" s="5">
        <v>1953</v>
      </c>
      <c r="E4808" s="4">
        <v>19968</v>
      </c>
      <c r="F4808" t="s">
        <v>4738</v>
      </c>
      <c r="G4808" s="3">
        <v>1250000</v>
      </c>
      <c r="H4808" s="3">
        <v>2500000</v>
      </c>
      <c r="I4808" s="3">
        <v>2500000</v>
      </c>
    </row>
    <row r="4809" spans="1:9" x14ac:dyDescent="0.2">
      <c r="A4809" s="5">
        <v>4856</v>
      </c>
      <c r="B4809" s="7">
        <v>10</v>
      </c>
      <c r="C4809" s="5">
        <v>28</v>
      </c>
      <c r="D4809" s="5">
        <v>1941</v>
      </c>
      <c r="E4809" s="4">
        <v>15806</v>
      </c>
      <c r="F4809" t="s">
        <v>4739</v>
      </c>
      <c r="G4809" s="3">
        <v>1250000</v>
      </c>
      <c r="H4809">
        <v>0</v>
      </c>
      <c r="I4809">
        <v>0</v>
      </c>
    </row>
    <row r="4810" spans="1:9" x14ac:dyDescent="0.2">
      <c r="A4810" s="5">
        <v>4857</v>
      </c>
      <c r="B4810" s="7">
        <v>1</v>
      </c>
      <c r="C4810" s="5">
        <v>13</v>
      </c>
      <c r="D4810" s="5">
        <v>2015</v>
      </c>
      <c r="E4810" s="4">
        <v>42370</v>
      </c>
      <c r="F4810" t="s">
        <v>4740</v>
      </c>
      <c r="G4810" s="3">
        <v>1250000</v>
      </c>
      <c r="H4810">
        <v>0</v>
      </c>
      <c r="I4810">
        <v>0</v>
      </c>
    </row>
    <row r="4811" spans="1:9" x14ac:dyDescent="0.2">
      <c r="A4811" s="5">
        <v>4858</v>
      </c>
      <c r="B4811" s="7">
        <v>9</v>
      </c>
      <c r="C4811" s="5">
        <v>26</v>
      </c>
      <c r="D4811" s="5">
        <v>1975</v>
      </c>
      <c r="E4811" s="4">
        <v>28165</v>
      </c>
      <c r="F4811" t="s">
        <v>4741</v>
      </c>
      <c r="G4811" s="3">
        <v>1200000</v>
      </c>
      <c r="H4811" s="3">
        <v>140510017</v>
      </c>
      <c r="I4811" s="3">
        <v>140556284</v>
      </c>
    </row>
    <row r="4812" spans="1:9" x14ac:dyDescent="0.2">
      <c r="A4812" s="5">
        <v>4859</v>
      </c>
      <c r="B4812" s="7">
        <v>10</v>
      </c>
      <c r="C4812" s="5">
        <v>29</v>
      </c>
      <c r="D4812" s="5">
        <v>2004</v>
      </c>
      <c r="E4812" s="4">
        <v>38847</v>
      </c>
      <c r="F4812" t="s">
        <v>4742</v>
      </c>
      <c r="G4812" s="3">
        <v>1200000</v>
      </c>
      <c r="H4812" s="3">
        <v>55968727</v>
      </c>
      <c r="I4812" s="3">
        <v>103880027</v>
      </c>
    </row>
    <row r="4813" spans="1:9" x14ac:dyDescent="0.2">
      <c r="A4813" s="5">
        <v>4860</v>
      </c>
      <c r="B4813" s="7">
        <v>8</v>
      </c>
      <c r="C4813" s="5">
        <v>4</v>
      </c>
      <c r="D4813" s="5">
        <v>1989</v>
      </c>
      <c r="E4813" s="4">
        <v>32606</v>
      </c>
      <c r="F4813" t="s">
        <v>4743</v>
      </c>
      <c r="G4813" s="3">
        <v>1200000</v>
      </c>
      <c r="H4813" s="3">
        <v>24741667</v>
      </c>
      <c r="I4813" s="3">
        <v>36741667</v>
      </c>
    </row>
    <row r="4814" spans="1:9" x14ac:dyDescent="0.2">
      <c r="A4814" s="5">
        <v>4861</v>
      </c>
      <c r="B4814" s="7">
        <v>2</v>
      </c>
      <c r="C4814" s="5">
        <v>15</v>
      </c>
      <c r="D4814" s="5">
        <v>2002</v>
      </c>
      <c r="E4814" s="4">
        <v>37682</v>
      </c>
      <c r="F4814" t="s">
        <v>4744</v>
      </c>
      <c r="G4814" s="3">
        <v>1200000</v>
      </c>
      <c r="H4814" s="3">
        <v>18492362</v>
      </c>
      <c r="I4814" s="3">
        <v>23046142</v>
      </c>
    </row>
    <row r="4815" spans="1:9" x14ac:dyDescent="0.2">
      <c r="A4815" s="5">
        <v>4862</v>
      </c>
      <c r="B4815" s="7">
        <v>2</v>
      </c>
      <c r="C4815" s="5">
        <v>22</v>
      </c>
      <c r="D4815" s="5">
        <v>2002</v>
      </c>
      <c r="E4815" s="4">
        <v>37896</v>
      </c>
      <c r="F4815" t="s">
        <v>4745</v>
      </c>
      <c r="G4815" s="3">
        <v>1200000</v>
      </c>
      <c r="H4815" s="3">
        <v>13876974</v>
      </c>
      <c r="I4815" s="3">
        <v>27025600</v>
      </c>
    </row>
    <row r="4816" spans="1:9" x14ac:dyDescent="0.2">
      <c r="A4816" s="5">
        <v>4863</v>
      </c>
      <c r="B4816" s="7">
        <v>11</v>
      </c>
      <c r="C4816" s="5">
        <v>10</v>
      </c>
      <c r="D4816" s="5">
        <v>2000</v>
      </c>
      <c r="E4816" s="4">
        <v>36810</v>
      </c>
      <c r="F4816" t="s">
        <v>4746</v>
      </c>
      <c r="G4816" s="3">
        <v>1200000</v>
      </c>
      <c r="H4816" s="3">
        <v>9180275</v>
      </c>
      <c r="I4816" s="3">
        <v>10827356</v>
      </c>
    </row>
    <row r="4817" spans="1:9" x14ac:dyDescent="0.2">
      <c r="A4817" s="5">
        <v>4864</v>
      </c>
      <c r="B4817" s="7">
        <v>7</v>
      </c>
      <c r="C4817" s="5">
        <v>3</v>
      </c>
      <c r="D4817" s="5">
        <v>1951</v>
      </c>
      <c r="E4817" s="4">
        <v>18694</v>
      </c>
      <c r="F4817" t="s">
        <v>4747</v>
      </c>
      <c r="G4817" s="3">
        <v>1200000</v>
      </c>
      <c r="H4817" s="3">
        <v>7000000</v>
      </c>
      <c r="I4817" s="3">
        <v>7000000</v>
      </c>
    </row>
    <row r="4818" spans="1:9" x14ac:dyDescent="0.2">
      <c r="A4818" s="5">
        <v>4865</v>
      </c>
      <c r="B4818" s="7">
        <v>10</v>
      </c>
      <c r="C4818" s="5">
        <v>3</v>
      </c>
      <c r="D4818" s="5">
        <v>1955</v>
      </c>
      <c r="E4818" s="4">
        <v>20158</v>
      </c>
      <c r="F4818" t="s">
        <v>4748</v>
      </c>
      <c r="G4818" s="3">
        <v>1200000</v>
      </c>
      <c r="H4818" s="3">
        <v>7000000</v>
      </c>
      <c r="I4818" s="3">
        <v>7000000</v>
      </c>
    </row>
    <row r="4819" spans="1:9" x14ac:dyDescent="0.2">
      <c r="A4819" s="5">
        <v>4866</v>
      </c>
      <c r="B4819" s="7">
        <v>12</v>
      </c>
      <c r="C4819" s="5">
        <v>29</v>
      </c>
      <c r="D4819" s="5">
        <v>1967</v>
      </c>
      <c r="E4819" s="4">
        <v>25335</v>
      </c>
      <c r="F4819" t="s">
        <v>4749</v>
      </c>
      <c r="G4819" s="3">
        <v>1200000</v>
      </c>
      <c r="H4819" s="3">
        <v>6100000</v>
      </c>
      <c r="I4819" s="3">
        <v>6100000</v>
      </c>
    </row>
    <row r="4820" spans="1:9" x14ac:dyDescent="0.2">
      <c r="A4820" s="5">
        <v>4867</v>
      </c>
      <c r="B4820" s="7">
        <v>3</v>
      </c>
      <c r="C4820" s="5">
        <v>4</v>
      </c>
      <c r="D4820" s="5">
        <v>2003</v>
      </c>
      <c r="E4820" s="4">
        <v>37714</v>
      </c>
      <c r="F4820" t="s">
        <v>517</v>
      </c>
      <c r="G4820" s="3">
        <v>1200000</v>
      </c>
      <c r="H4820" s="3">
        <v>3700000</v>
      </c>
      <c r="I4820" s="3">
        <v>3700000</v>
      </c>
    </row>
    <row r="4821" spans="1:9" x14ac:dyDescent="0.2">
      <c r="A4821" s="5">
        <v>4868</v>
      </c>
      <c r="B4821" s="7">
        <v>4</v>
      </c>
      <c r="C4821" s="5">
        <v>19</v>
      </c>
      <c r="D4821" s="5">
        <v>2013</v>
      </c>
      <c r="E4821" s="4">
        <v>41824</v>
      </c>
      <c r="F4821" t="s">
        <v>4750</v>
      </c>
      <c r="G4821" s="3">
        <v>1200000</v>
      </c>
      <c r="H4821" s="3">
        <v>2859955</v>
      </c>
      <c r="I4821" s="3">
        <v>2859955</v>
      </c>
    </row>
    <row r="4822" spans="1:9" x14ac:dyDescent="0.2">
      <c r="A4822" s="5">
        <v>4869</v>
      </c>
      <c r="B4822" s="7">
        <v>10</v>
      </c>
      <c r="C4822" s="5">
        <v>23</v>
      </c>
      <c r="D4822" s="5">
        <v>1992</v>
      </c>
      <c r="E4822" s="4">
        <v>34283</v>
      </c>
      <c r="F4822" t="s">
        <v>4751</v>
      </c>
      <c r="G4822" s="3">
        <v>1200000</v>
      </c>
      <c r="H4822" s="3">
        <v>2832029</v>
      </c>
      <c r="I4822" s="3">
        <v>2832029</v>
      </c>
    </row>
    <row r="4823" spans="1:9" x14ac:dyDescent="0.2">
      <c r="A4823" s="5">
        <v>4870</v>
      </c>
      <c r="B4823" s="7">
        <v>7</v>
      </c>
      <c r="C4823" s="5">
        <v>7</v>
      </c>
      <c r="D4823" s="5">
        <v>2000</v>
      </c>
      <c r="E4823" s="4">
        <v>36714</v>
      </c>
      <c r="F4823" t="s">
        <v>4752</v>
      </c>
      <c r="G4823" s="3">
        <v>1200000</v>
      </c>
      <c r="H4823" s="3">
        <v>2205627</v>
      </c>
      <c r="I4823" s="3">
        <v>2509344</v>
      </c>
    </row>
    <row r="4824" spans="1:9" x14ac:dyDescent="0.2">
      <c r="A4824" s="5">
        <v>4871</v>
      </c>
      <c r="B4824" s="7">
        <v>12</v>
      </c>
      <c r="C4824" s="5">
        <v>23</v>
      </c>
      <c r="D4824" s="5">
        <v>1956</v>
      </c>
      <c r="E4824" s="4">
        <v>21136</v>
      </c>
      <c r="F4824" t="s">
        <v>4753</v>
      </c>
      <c r="G4824" s="3">
        <v>1200000</v>
      </c>
      <c r="H4824" s="3">
        <v>2000000</v>
      </c>
      <c r="I4824" s="3">
        <v>2000000</v>
      </c>
    </row>
    <row r="4825" spans="1:9" x14ac:dyDescent="0.2">
      <c r="A4825" s="5">
        <v>4872</v>
      </c>
      <c r="B4825" s="7">
        <v>1</v>
      </c>
      <c r="C4825" s="5">
        <v>1</v>
      </c>
      <c r="D4825" s="5">
        <v>1976</v>
      </c>
      <c r="E4825" s="4">
        <v>27760</v>
      </c>
      <c r="F4825" t="s">
        <v>4754</v>
      </c>
      <c r="G4825" s="3">
        <v>1200000</v>
      </c>
      <c r="H4825" s="3">
        <v>887000</v>
      </c>
      <c r="I4825" s="3">
        <v>887000</v>
      </c>
    </row>
    <row r="4826" spans="1:9" x14ac:dyDescent="0.2">
      <c r="A4826" s="5">
        <v>4873</v>
      </c>
      <c r="B4826" s="7">
        <v>4</v>
      </c>
      <c r="C4826" s="5">
        <v>13</v>
      </c>
      <c r="D4826" s="5">
        <v>2012</v>
      </c>
      <c r="E4826" s="4">
        <v>41278</v>
      </c>
      <c r="F4826" t="s">
        <v>4755</v>
      </c>
      <c r="G4826" s="3">
        <v>1200000</v>
      </c>
      <c r="H4826" s="3">
        <v>595018</v>
      </c>
      <c r="I4826" s="3">
        <v>595018</v>
      </c>
    </row>
    <row r="4827" spans="1:9" x14ac:dyDescent="0.2">
      <c r="A4827" s="5">
        <v>4874</v>
      </c>
      <c r="B4827" s="7">
        <v>8</v>
      </c>
      <c r="C4827" s="5">
        <v>28</v>
      </c>
      <c r="D4827" s="5">
        <v>2015</v>
      </c>
      <c r="E4827" s="4">
        <v>42833</v>
      </c>
      <c r="F4827" t="s">
        <v>4756</v>
      </c>
      <c r="G4827" s="3">
        <v>1200000</v>
      </c>
      <c r="H4827" s="3">
        <v>376976</v>
      </c>
      <c r="I4827" s="3">
        <v>3048209</v>
      </c>
    </row>
    <row r="4828" spans="1:9" x14ac:dyDescent="0.2">
      <c r="A4828" s="5">
        <v>4875</v>
      </c>
      <c r="B4828" s="7">
        <v>11</v>
      </c>
      <c r="C4828" s="5">
        <v>19</v>
      </c>
      <c r="D4828" s="5">
        <v>1982</v>
      </c>
      <c r="E4828" s="4">
        <v>30508</v>
      </c>
      <c r="F4828" t="s">
        <v>4757</v>
      </c>
      <c r="G4828" s="3">
        <v>1200000</v>
      </c>
      <c r="H4828" s="3">
        <v>255000</v>
      </c>
      <c r="I4828" s="3">
        <v>255000</v>
      </c>
    </row>
    <row r="4829" spans="1:9" x14ac:dyDescent="0.2">
      <c r="A4829" s="5">
        <v>4876</v>
      </c>
      <c r="B4829" s="7">
        <v>3</v>
      </c>
      <c r="C4829" s="5">
        <v>21</v>
      </c>
      <c r="D4829" s="5">
        <v>2003</v>
      </c>
      <c r="E4829" s="4">
        <v>38233</v>
      </c>
      <c r="F4829" t="s">
        <v>4758</v>
      </c>
      <c r="G4829" s="3">
        <v>1200000</v>
      </c>
      <c r="H4829" s="3">
        <v>58936</v>
      </c>
      <c r="I4829" s="3">
        <v>58936</v>
      </c>
    </row>
    <row r="4830" spans="1:9" x14ac:dyDescent="0.2">
      <c r="A4830" s="5">
        <v>4877</v>
      </c>
      <c r="B4830" s="7">
        <v>6</v>
      </c>
      <c r="C4830" s="5">
        <v>1</v>
      </c>
      <c r="D4830" s="5">
        <v>2012</v>
      </c>
      <c r="E4830" s="4">
        <v>40914</v>
      </c>
      <c r="F4830" t="s">
        <v>4759</v>
      </c>
      <c r="G4830" s="3">
        <v>1200000</v>
      </c>
      <c r="H4830" s="3">
        <v>26608</v>
      </c>
      <c r="I4830" s="3">
        <v>26608</v>
      </c>
    </row>
    <row r="4831" spans="1:9" x14ac:dyDescent="0.2">
      <c r="A4831" s="5">
        <v>4878</v>
      </c>
      <c r="B4831" s="7">
        <v>2</v>
      </c>
      <c r="C4831" s="5">
        <v>11</v>
      </c>
      <c r="D4831" s="5">
        <v>2011</v>
      </c>
      <c r="E4831" s="4">
        <v>40849</v>
      </c>
      <c r="F4831" t="s">
        <v>4760</v>
      </c>
      <c r="G4831" s="3">
        <v>1200000</v>
      </c>
      <c r="H4831" s="3">
        <v>7826</v>
      </c>
      <c r="I4831" s="3">
        <v>7826</v>
      </c>
    </row>
    <row r="4832" spans="1:9" x14ac:dyDescent="0.2">
      <c r="A4832" s="5">
        <v>4879</v>
      </c>
      <c r="B4832" s="7">
        <v>9</v>
      </c>
      <c r="C4832" s="5">
        <v>18</v>
      </c>
      <c r="D4832" s="5">
        <v>2015</v>
      </c>
      <c r="E4832" s="4">
        <v>42530</v>
      </c>
      <c r="F4832" t="s">
        <v>4761</v>
      </c>
      <c r="G4832" s="3">
        <v>1200000</v>
      </c>
      <c r="H4832" s="3">
        <v>4254</v>
      </c>
      <c r="I4832" s="3">
        <v>4254</v>
      </c>
    </row>
    <row r="4833" spans="1:9" x14ac:dyDescent="0.2">
      <c r="A4833" s="5">
        <v>4880</v>
      </c>
      <c r="B4833" s="7">
        <v>12</v>
      </c>
      <c r="C4833" s="5">
        <v>31</v>
      </c>
      <c r="D4833" s="5">
        <v>2008</v>
      </c>
      <c r="E4833" s="4">
        <v>40371</v>
      </c>
      <c r="F4833" t="s">
        <v>4762</v>
      </c>
      <c r="G4833" s="3">
        <v>1200000</v>
      </c>
      <c r="H4833">
        <v>0</v>
      </c>
      <c r="I4833" s="3">
        <v>81338</v>
      </c>
    </row>
    <row r="4834" spans="1:9" x14ac:dyDescent="0.2">
      <c r="A4834" s="5">
        <v>4881</v>
      </c>
      <c r="B4834" s="7">
        <v>10</v>
      </c>
      <c r="C4834" s="5">
        <v>20</v>
      </c>
      <c r="D4834" s="5">
        <v>1936</v>
      </c>
      <c r="E4834" s="4">
        <v>13737</v>
      </c>
      <c r="F4834" t="s">
        <v>4763</v>
      </c>
      <c r="G4834" s="3">
        <v>1200000</v>
      </c>
      <c r="H4834">
        <v>0</v>
      </c>
      <c r="I4834">
        <v>0</v>
      </c>
    </row>
    <row r="4835" spans="1:9" x14ac:dyDescent="0.2">
      <c r="A4835" s="5">
        <v>4882</v>
      </c>
      <c r="B4835" s="7">
        <v>6</v>
      </c>
      <c r="C4835" s="5">
        <v>18</v>
      </c>
      <c r="D4835" s="5">
        <v>2004</v>
      </c>
      <c r="E4835" s="4">
        <v>38509</v>
      </c>
      <c r="F4835" t="s">
        <v>4764</v>
      </c>
      <c r="G4835" s="3">
        <v>1200000</v>
      </c>
      <c r="H4835">
        <v>0</v>
      </c>
      <c r="I4835">
        <v>0</v>
      </c>
    </row>
    <row r="4836" spans="1:9" x14ac:dyDescent="0.2">
      <c r="A4836" s="5">
        <v>4883</v>
      </c>
      <c r="B4836" s="7">
        <v>8</v>
      </c>
      <c r="C4836" s="5">
        <v>28</v>
      </c>
      <c r="D4836" s="5">
        <v>2012</v>
      </c>
      <c r="E4836" s="4">
        <v>41737</v>
      </c>
      <c r="F4836" t="s">
        <v>4765</v>
      </c>
      <c r="G4836" s="3">
        <v>1200000</v>
      </c>
      <c r="H4836">
        <v>0</v>
      </c>
      <c r="I4836">
        <v>0</v>
      </c>
    </row>
    <row r="4837" spans="1:9" x14ac:dyDescent="0.2">
      <c r="A4837" s="5">
        <v>4884</v>
      </c>
      <c r="B4837" s="7">
        <v>9</v>
      </c>
      <c r="C4837" s="5">
        <v>7</v>
      </c>
      <c r="D4837" s="5">
        <v>2012</v>
      </c>
      <c r="E4837" s="4">
        <v>41099</v>
      </c>
      <c r="F4837" t="s">
        <v>4766</v>
      </c>
      <c r="G4837" s="3">
        <v>1200000</v>
      </c>
      <c r="H4837">
        <v>0</v>
      </c>
      <c r="I4837">
        <v>0</v>
      </c>
    </row>
    <row r="4838" spans="1:9" x14ac:dyDescent="0.2">
      <c r="A4838" s="5">
        <v>4885</v>
      </c>
      <c r="B4838" s="7">
        <v>9</v>
      </c>
      <c r="C4838" s="5">
        <v>14</v>
      </c>
      <c r="D4838" s="5">
        <v>2012</v>
      </c>
      <c r="E4838" s="4">
        <v>41314</v>
      </c>
      <c r="F4838" t="s">
        <v>4767</v>
      </c>
      <c r="G4838" s="3">
        <v>1200000</v>
      </c>
      <c r="H4838">
        <v>0</v>
      </c>
      <c r="I4838">
        <v>0</v>
      </c>
    </row>
    <row r="4839" spans="1:9" x14ac:dyDescent="0.2">
      <c r="A4839" s="5">
        <v>4886</v>
      </c>
      <c r="B4839" s="7">
        <v>9</v>
      </c>
      <c r="C4839" s="5">
        <v>9</v>
      </c>
      <c r="D4839" s="5">
        <v>2014</v>
      </c>
      <c r="E4839" s="4">
        <v>41891</v>
      </c>
      <c r="F4839" t="s">
        <v>4768</v>
      </c>
      <c r="G4839" s="3">
        <v>1200000</v>
      </c>
      <c r="H4839">
        <v>0</v>
      </c>
      <c r="I4839">
        <v>0</v>
      </c>
    </row>
    <row r="4840" spans="1:9" x14ac:dyDescent="0.2">
      <c r="A4840" s="5">
        <v>4887</v>
      </c>
      <c r="B4840" s="7">
        <v>2</v>
      </c>
      <c r="C4840" s="5">
        <v>3</v>
      </c>
      <c r="D4840" s="5">
        <v>2015</v>
      </c>
      <c r="E4840" s="4">
        <v>42065</v>
      </c>
      <c r="F4840" t="s">
        <v>4769</v>
      </c>
      <c r="G4840" s="3">
        <v>1200000</v>
      </c>
      <c r="H4840">
        <v>0</v>
      </c>
      <c r="I4840">
        <v>0</v>
      </c>
    </row>
    <row r="4841" spans="1:9" x14ac:dyDescent="0.2">
      <c r="A4841" s="5">
        <v>4888</v>
      </c>
      <c r="B4841" s="7">
        <v>12</v>
      </c>
      <c r="C4841" s="5">
        <v>31</v>
      </c>
      <c r="D4841" s="5">
        <v>2013</v>
      </c>
      <c r="E4841" s="4">
        <v>42197</v>
      </c>
      <c r="F4841" t="s">
        <v>4770</v>
      </c>
      <c r="G4841" s="3">
        <v>1200000</v>
      </c>
      <c r="H4841">
        <v>0</v>
      </c>
      <c r="I4841">
        <v>0</v>
      </c>
    </row>
    <row r="4842" spans="1:9" x14ac:dyDescent="0.2">
      <c r="A4842" s="5">
        <v>4889</v>
      </c>
      <c r="B4842" s="7">
        <v>3</v>
      </c>
      <c r="C4842" s="5">
        <v>21</v>
      </c>
      <c r="D4842" s="5">
        <v>2014</v>
      </c>
      <c r="E4842" s="4">
        <v>42250</v>
      </c>
      <c r="F4842" t="s">
        <v>4771</v>
      </c>
      <c r="G4842" s="3">
        <v>1150000</v>
      </c>
      <c r="H4842" s="3">
        <v>60755732</v>
      </c>
      <c r="I4842" s="3">
        <v>63777092</v>
      </c>
    </row>
    <row r="4843" spans="1:9" x14ac:dyDescent="0.2">
      <c r="A4843" s="5">
        <v>4890</v>
      </c>
      <c r="B4843" s="7">
        <v>10</v>
      </c>
      <c r="C4843" s="5">
        <v>7</v>
      </c>
      <c r="D4843" s="5">
        <v>2005</v>
      </c>
      <c r="E4843" s="4">
        <v>38543</v>
      </c>
      <c r="F4843" t="s">
        <v>4772</v>
      </c>
      <c r="G4843" s="3">
        <v>1125000</v>
      </c>
      <c r="H4843" s="3">
        <v>16124543</v>
      </c>
      <c r="I4843" s="3">
        <v>18673274</v>
      </c>
    </row>
    <row r="4844" spans="1:9" x14ac:dyDescent="0.2">
      <c r="A4844" s="5">
        <v>4891</v>
      </c>
      <c r="B4844" s="7">
        <v>5</v>
      </c>
      <c r="C4844" s="5">
        <v>12</v>
      </c>
      <c r="D4844" s="5">
        <v>2006</v>
      </c>
      <c r="E4844" s="4">
        <v>39056</v>
      </c>
      <c r="F4844" t="s">
        <v>4773</v>
      </c>
      <c r="G4844" s="3">
        <v>1125000</v>
      </c>
      <c r="H4844" s="3">
        <v>6408</v>
      </c>
      <c r="I4844" s="3">
        <v>414736</v>
      </c>
    </row>
    <row r="4845" spans="1:9" x14ac:dyDescent="0.2">
      <c r="A4845" s="5">
        <v>4892</v>
      </c>
      <c r="B4845" s="7">
        <v>12</v>
      </c>
      <c r="C4845" s="5">
        <v>25</v>
      </c>
      <c r="D4845" s="5">
        <v>2005</v>
      </c>
      <c r="E4845" s="4">
        <v>39094</v>
      </c>
      <c r="F4845" t="s">
        <v>4774</v>
      </c>
      <c r="G4845" s="3">
        <v>1100000</v>
      </c>
      <c r="H4845" s="3">
        <v>16186348</v>
      </c>
      <c r="I4845" s="3">
        <v>29005064</v>
      </c>
    </row>
    <row r="4846" spans="1:9" x14ac:dyDescent="0.2">
      <c r="A4846" s="5">
        <v>4893</v>
      </c>
      <c r="B4846" s="7">
        <v>2</v>
      </c>
      <c r="C4846" s="5">
        <v>11</v>
      </c>
      <c r="D4846" s="5">
        <v>2005</v>
      </c>
      <c r="E4846" s="4">
        <v>38658</v>
      </c>
      <c r="F4846" t="s">
        <v>4775</v>
      </c>
      <c r="G4846" s="3">
        <v>1100000</v>
      </c>
      <c r="H4846" s="3">
        <v>4563167</v>
      </c>
      <c r="I4846" s="3">
        <v>24062965</v>
      </c>
    </row>
    <row r="4847" spans="1:9" x14ac:dyDescent="0.2">
      <c r="A4847" s="5">
        <v>4894</v>
      </c>
      <c r="B4847" s="7">
        <v>3</v>
      </c>
      <c r="C4847" s="5">
        <v>23</v>
      </c>
      <c r="D4847" s="5">
        <v>2012</v>
      </c>
      <c r="E4847" s="4">
        <v>41581</v>
      </c>
      <c r="F4847" t="s">
        <v>4776</v>
      </c>
      <c r="G4847" s="3">
        <v>1100000</v>
      </c>
      <c r="H4847" s="3">
        <v>4105123</v>
      </c>
      <c r="I4847" s="3">
        <v>9297407</v>
      </c>
    </row>
    <row r="4848" spans="1:9" x14ac:dyDescent="0.2">
      <c r="A4848" s="5">
        <v>4895</v>
      </c>
      <c r="B4848" s="7">
        <v>9</v>
      </c>
      <c r="C4848" s="5">
        <v>4</v>
      </c>
      <c r="D4848" s="5">
        <v>1987</v>
      </c>
      <c r="E4848" s="4">
        <v>31876</v>
      </c>
      <c r="F4848" t="s">
        <v>4777</v>
      </c>
      <c r="G4848" s="3">
        <v>1100000</v>
      </c>
      <c r="H4848" s="3">
        <v>1355728</v>
      </c>
      <c r="I4848" s="3">
        <v>1355728</v>
      </c>
    </row>
    <row r="4849" spans="1:9" x14ac:dyDescent="0.2">
      <c r="A4849" s="5">
        <v>4896</v>
      </c>
      <c r="B4849" s="7">
        <v>2</v>
      </c>
      <c r="C4849" s="5">
        <v>22</v>
      </c>
      <c r="D4849" s="5">
        <v>2002</v>
      </c>
      <c r="E4849" s="4">
        <v>37896</v>
      </c>
      <c r="F4849" t="s">
        <v>4778</v>
      </c>
      <c r="G4849" s="3">
        <v>1100000</v>
      </c>
      <c r="H4849" s="3">
        <v>247740</v>
      </c>
      <c r="I4849" s="3">
        <v>247740</v>
      </c>
    </row>
    <row r="4850" spans="1:9" x14ac:dyDescent="0.2">
      <c r="A4850" s="5">
        <v>4897</v>
      </c>
      <c r="B4850" s="7">
        <v>5</v>
      </c>
      <c r="C4850" s="5">
        <v>18</v>
      </c>
      <c r="D4850" s="5">
        <v>2012</v>
      </c>
      <c r="E4850" s="4">
        <v>41430</v>
      </c>
      <c r="F4850" t="s">
        <v>4779</v>
      </c>
      <c r="G4850" s="3">
        <v>1100000</v>
      </c>
      <c r="H4850" s="3">
        <v>56491</v>
      </c>
      <c r="I4850" s="3">
        <v>56491</v>
      </c>
    </row>
    <row r="4851" spans="1:9" x14ac:dyDescent="0.2">
      <c r="A4851" s="5">
        <v>4898</v>
      </c>
      <c r="B4851" s="7">
        <v>5</v>
      </c>
      <c r="C4851" s="5">
        <v>14</v>
      </c>
      <c r="D4851" s="5">
        <v>2003</v>
      </c>
      <c r="E4851" s="4">
        <v>38022</v>
      </c>
      <c r="F4851" t="s">
        <v>4780</v>
      </c>
      <c r="G4851" s="3">
        <v>1100000</v>
      </c>
      <c r="H4851" s="3">
        <v>39659</v>
      </c>
      <c r="I4851" s="3">
        <v>81371</v>
      </c>
    </row>
    <row r="4852" spans="1:9" x14ac:dyDescent="0.2">
      <c r="A4852" s="5">
        <v>4899</v>
      </c>
      <c r="B4852" s="7">
        <v>11</v>
      </c>
      <c r="C4852" s="5">
        <v>21</v>
      </c>
      <c r="D4852" s="5">
        <v>2014</v>
      </c>
      <c r="E4852" s="4">
        <v>42258</v>
      </c>
      <c r="F4852" t="s">
        <v>4781</v>
      </c>
      <c r="G4852" s="3">
        <v>1100000</v>
      </c>
      <c r="H4852" s="3">
        <v>2636</v>
      </c>
      <c r="I4852" s="3">
        <v>2636</v>
      </c>
    </row>
    <row r="4853" spans="1:9" x14ac:dyDescent="0.2">
      <c r="A4853" s="5">
        <v>4900</v>
      </c>
      <c r="B4853" s="7">
        <v>3</v>
      </c>
      <c r="C4853" s="5">
        <v>7</v>
      </c>
      <c r="D4853" s="5">
        <v>2017</v>
      </c>
      <c r="E4853" s="4">
        <v>42919</v>
      </c>
      <c r="F4853" t="s">
        <v>4782</v>
      </c>
      <c r="G4853" s="3">
        <v>1100000</v>
      </c>
      <c r="H4853">
        <v>0</v>
      </c>
      <c r="I4853" s="3">
        <v>27561</v>
      </c>
    </row>
    <row r="4854" spans="1:9" x14ac:dyDescent="0.2">
      <c r="A4854" s="5">
        <v>4901</v>
      </c>
      <c r="B4854" s="7">
        <v>4</v>
      </c>
      <c r="C4854" s="5">
        <v>7</v>
      </c>
      <c r="D4854" s="5">
        <v>2009</v>
      </c>
      <c r="E4854" s="4">
        <v>39998</v>
      </c>
      <c r="F4854" t="s">
        <v>4783</v>
      </c>
      <c r="G4854" s="3">
        <v>1100000</v>
      </c>
      <c r="H4854">
        <v>0</v>
      </c>
      <c r="I4854">
        <v>0</v>
      </c>
    </row>
    <row r="4855" spans="1:9" x14ac:dyDescent="0.2">
      <c r="A4855" s="5">
        <v>4902</v>
      </c>
      <c r="B4855" s="7">
        <v>3</v>
      </c>
      <c r="C4855" s="5">
        <v>23</v>
      </c>
      <c r="D4855" s="5">
        <v>2010</v>
      </c>
      <c r="E4855" s="4">
        <v>40850</v>
      </c>
      <c r="F4855" t="s">
        <v>4784</v>
      </c>
      <c r="G4855" s="3">
        <v>1100000</v>
      </c>
      <c r="H4855">
        <v>0</v>
      </c>
      <c r="I4855">
        <v>0</v>
      </c>
    </row>
    <row r="4856" spans="1:9" x14ac:dyDescent="0.2">
      <c r="A4856" s="5">
        <v>4903</v>
      </c>
      <c r="B4856" s="7">
        <v>4</v>
      </c>
      <c r="C4856" s="5">
        <v>7</v>
      </c>
      <c r="D4856" s="5">
        <v>2015</v>
      </c>
      <c r="E4856" s="4">
        <v>42189</v>
      </c>
      <c r="F4856" t="s">
        <v>4785</v>
      </c>
      <c r="G4856" s="3">
        <v>1100000</v>
      </c>
      <c r="H4856">
        <v>0</v>
      </c>
      <c r="I4856">
        <v>0</v>
      </c>
    </row>
    <row r="4857" spans="1:9" x14ac:dyDescent="0.2">
      <c r="A4857" s="5">
        <v>4904</v>
      </c>
      <c r="B4857" s="7">
        <v>12</v>
      </c>
      <c r="C4857" s="5">
        <v>31</v>
      </c>
      <c r="D4857" s="5">
        <v>2010</v>
      </c>
      <c r="E4857" s="4">
        <v>41102</v>
      </c>
      <c r="F4857" t="s">
        <v>4786</v>
      </c>
      <c r="G4857" s="3">
        <v>1100000</v>
      </c>
      <c r="H4857">
        <v>0</v>
      </c>
      <c r="I4857">
        <v>0</v>
      </c>
    </row>
    <row r="4858" spans="1:9" x14ac:dyDescent="0.2">
      <c r="A4858" s="5">
        <v>4905</v>
      </c>
      <c r="B4858" s="7">
        <v>12</v>
      </c>
      <c r="C4858" s="5">
        <v>31</v>
      </c>
      <c r="D4858" s="5">
        <v>2013</v>
      </c>
      <c r="E4858" s="4">
        <v>42197</v>
      </c>
      <c r="F4858" t="s">
        <v>4787</v>
      </c>
      <c r="G4858" s="3">
        <v>1100000</v>
      </c>
      <c r="H4858">
        <v>0</v>
      </c>
      <c r="I4858">
        <v>0</v>
      </c>
    </row>
    <row r="4859" spans="1:9" x14ac:dyDescent="0.2">
      <c r="A4859" s="5">
        <v>4906</v>
      </c>
      <c r="B4859" s="7">
        <v>12</v>
      </c>
      <c r="C4859" s="5">
        <v>11</v>
      </c>
      <c r="D4859" s="5">
        <v>2009</v>
      </c>
      <c r="E4859" s="4">
        <v>40129</v>
      </c>
      <c r="F4859" t="s">
        <v>4788</v>
      </c>
      <c r="G4859" s="3">
        <v>1070000</v>
      </c>
      <c r="H4859" s="3">
        <v>164649</v>
      </c>
      <c r="I4859" s="3">
        <v>5348767</v>
      </c>
    </row>
    <row r="4860" spans="1:9" x14ac:dyDescent="0.2">
      <c r="A4860" s="5">
        <v>4907</v>
      </c>
      <c r="B4860" s="7">
        <v>1</v>
      </c>
      <c r="C4860" s="5">
        <v>23</v>
      </c>
      <c r="D4860" s="5">
        <v>1943</v>
      </c>
      <c r="E4860" s="4">
        <v>16377</v>
      </c>
      <c r="F4860" t="s">
        <v>4789</v>
      </c>
      <c r="G4860" s="3">
        <v>1039000</v>
      </c>
      <c r="H4860" s="3">
        <v>10462500</v>
      </c>
      <c r="I4860" s="3">
        <v>10462500</v>
      </c>
    </row>
    <row r="4861" spans="1:9" x14ac:dyDescent="0.2">
      <c r="A4861" s="5">
        <v>4908</v>
      </c>
      <c r="B4861" s="7">
        <v>11</v>
      </c>
      <c r="C4861" s="5">
        <v>21</v>
      </c>
      <c r="D4861" s="5">
        <v>1976</v>
      </c>
      <c r="E4861" s="4">
        <v>28379</v>
      </c>
      <c r="F4861" t="s">
        <v>4790</v>
      </c>
      <c r="G4861" s="3">
        <v>1000000</v>
      </c>
      <c r="H4861" s="3">
        <v>117235147</v>
      </c>
      <c r="I4861" s="3">
        <v>225000000</v>
      </c>
    </row>
    <row r="4862" spans="1:9" x14ac:dyDescent="0.2">
      <c r="A4862" s="5">
        <v>4909</v>
      </c>
      <c r="B4862" s="7">
        <v>1</v>
      </c>
      <c r="C4862" s="5">
        <v>6</v>
      </c>
      <c r="D4862" s="5">
        <v>2012</v>
      </c>
      <c r="E4862" s="4">
        <v>41061</v>
      </c>
      <c r="F4862" t="s">
        <v>4791</v>
      </c>
      <c r="G4862" s="3">
        <v>1000000</v>
      </c>
      <c r="H4862" s="3">
        <v>53262945</v>
      </c>
      <c r="I4862" s="3">
        <v>101759490</v>
      </c>
    </row>
    <row r="4863" spans="1:9" x14ac:dyDescent="0.2">
      <c r="A4863" s="5">
        <v>4910</v>
      </c>
      <c r="B4863" s="7">
        <v>10</v>
      </c>
      <c r="C4863" s="5">
        <v>7</v>
      </c>
      <c r="D4863" s="5">
        <v>1963</v>
      </c>
      <c r="E4863" s="4">
        <v>23202</v>
      </c>
      <c r="F4863" t="s">
        <v>4792</v>
      </c>
      <c r="G4863" s="3">
        <v>1000000</v>
      </c>
      <c r="H4863" s="3">
        <v>37600000</v>
      </c>
      <c r="I4863" s="3">
        <v>37600000</v>
      </c>
    </row>
    <row r="4864" spans="1:9" x14ac:dyDescent="0.2">
      <c r="A4864" s="5">
        <v>4911</v>
      </c>
      <c r="B4864" s="7">
        <v>4</v>
      </c>
      <c r="C4864" s="5">
        <v>17</v>
      </c>
      <c r="D4864" s="5">
        <v>2015</v>
      </c>
      <c r="E4864" s="4">
        <v>42494</v>
      </c>
      <c r="F4864" t="s">
        <v>4793</v>
      </c>
      <c r="G4864" s="3">
        <v>1000000</v>
      </c>
      <c r="H4864" s="3">
        <v>32482090</v>
      </c>
      <c r="I4864" s="3">
        <v>62561449</v>
      </c>
    </row>
    <row r="4865" spans="1:9" x14ac:dyDescent="0.2">
      <c r="A4865" s="5">
        <v>4912</v>
      </c>
      <c r="B4865" s="7">
        <v>2</v>
      </c>
      <c r="C4865" s="5">
        <v>8</v>
      </c>
      <c r="D4865" s="5">
        <v>1976</v>
      </c>
      <c r="E4865" s="4">
        <v>27974</v>
      </c>
      <c r="F4865" t="s">
        <v>4794</v>
      </c>
      <c r="G4865" s="3">
        <v>1000000</v>
      </c>
      <c r="H4865" s="3">
        <v>28262574</v>
      </c>
      <c r="I4865" s="3">
        <v>28316211</v>
      </c>
    </row>
    <row r="4866" spans="1:9" x14ac:dyDescent="0.2">
      <c r="A4866" s="5">
        <v>4913</v>
      </c>
      <c r="B4866" s="7">
        <v>5</v>
      </c>
      <c r="C4866" s="5">
        <v>24</v>
      </c>
      <c r="D4866" s="5">
        <v>2006</v>
      </c>
      <c r="E4866" s="4">
        <v>39421</v>
      </c>
      <c r="F4866" t="s">
        <v>4795</v>
      </c>
      <c r="G4866" s="3">
        <v>1000000</v>
      </c>
      <c r="H4866" s="3">
        <v>24146161</v>
      </c>
      <c r="I4866" s="3">
        <v>52769915</v>
      </c>
    </row>
    <row r="4867" spans="1:9" x14ac:dyDescent="0.2">
      <c r="A4867" s="5">
        <v>4914</v>
      </c>
      <c r="B4867" s="7">
        <v>2</v>
      </c>
      <c r="C4867" s="5">
        <v>1</v>
      </c>
      <c r="D4867" s="5">
        <v>1980</v>
      </c>
      <c r="E4867" s="4">
        <v>29222</v>
      </c>
      <c r="F4867" t="s">
        <v>2576</v>
      </c>
      <c r="G4867" s="3">
        <v>1000000</v>
      </c>
      <c r="H4867" s="3">
        <v>21378361</v>
      </c>
      <c r="I4867" s="3">
        <v>21378361</v>
      </c>
    </row>
    <row r="4868" spans="1:9" x14ac:dyDescent="0.2">
      <c r="A4868" s="5">
        <v>4915</v>
      </c>
      <c r="B4868" s="7">
        <v>5</v>
      </c>
      <c r="C4868" s="5">
        <v>25</v>
      </c>
      <c r="D4868" s="5">
        <v>2012</v>
      </c>
      <c r="E4868" s="4">
        <v>41644</v>
      </c>
      <c r="F4868" t="s">
        <v>4796</v>
      </c>
      <c r="G4868" s="3">
        <v>1000000</v>
      </c>
      <c r="H4868" s="3">
        <v>18119640</v>
      </c>
      <c r="I4868" s="3">
        <v>42411721</v>
      </c>
    </row>
    <row r="4869" spans="1:9" x14ac:dyDescent="0.2">
      <c r="A4869" s="5">
        <v>4916</v>
      </c>
      <c r="B4869" s="7">
        <v>4</v>
      </c>
      <c r="C4869" s="5">
        <v>10</v>
      </c>
      <c r="D4869" s="5">
        <v>1981</v>
      </c>
      <c r="E4869" s="4">
        <v>29863</v>
      </c>
      <c r="F4869" t="s">
        <v>4797</v>
      </c>
      <c r="G4869" s="3">
        <v>1000000</v>
      </c>
      <c r="H4869" s="3">
        <v>17985000</v>
      </c>
      <c r="I4869" s="3">
        <v>17985000</v>
      </c>
    </row>
    <row r="4870" spans="1:9" x14ac:dyDescent="0.2">
      <c r="A4870" s="5">
        <v>4917</v>
      </c>
      <c r="B4870" s="7">
        <v>5</v>
      </c>
      <c r="C4870" s="5">
        <v>8</v>
      </c>
      <c r="D4870" s="5">
        <v>1963</v>
      </c>
      <c r="E4870" s="4">
        <v>23228</v>
      </c>
      <c r="F4870" t="s">
        <v>4798</v>
      </c>
      <c r="G4870" s="3">
        <v>1000000</v>
      </c>
      <c r="H4870" s="3">
        <v>16067035</v>
      </c>
      <c r="I4870" s="3">
        <v>59567035</v>
      </c>
    </row>
    <row r="4871" spans="1:9" x14ac:dyDescent="0.2">
      <c r="A4871" s="5">
        <v>4918</v>
      </c>
      <c r="B4871" s="7">
        <v>9</v>
      </c>
      <c r="C4871" s="5">
        <v>18</v>
      </c>
      <c r="D4871" s="5">
        <v>1987</v>
      </c>
      <c r="E4871" s="4">
        <v>32303</v>
      </c>
      <c r="F4871" t="s">
        <v>4799</v>
      </c>
      <c r="G4871" s="3">
        <v>1000000</v>
      </c>
      <c r="H4871" s="3">
        <v>14564000</v>
      </c>
      <c r="I4871" s="3">
        <v>14564000</v>
      </c>
    </row>
    <row r="4872" spans="1:9" x14ac:dyDescent="0.2">
      <c r="A4872" s="5">
        <v>4919</v>
      </c>
      <c r="B4872" s="7">
        <v>9</v>
      </c>
      <c r="C4872" s="5">
        <v>16</v>
      </c>
      <c r="D4872" s="5">
        <v>2005</v>
      </c>
      <c r="E4872" s="4">
        <v>38816</v>
      </c>
      <c r="F4872" t="s">
        <v>4800</v>
      </c>
      <c r="G4872" s="3">
        <v>1000000</v>
      </c>
      <c r="H4872" s="3">
        <v>10047674</v>
      </c>
      <c r="I4872" s="3">
        <v>15943081</v>
      </c>
    </row>
    <row r="4873" spans="1:9" x14ac:dyDescent="0.2">
      <c r="A4873" s="5">
        <v>4920</v>
      </c>
      <c r="B4873" s="7">
        <v>8</v>
      </c>
      <c r="C4873" s="5">
        <v>18</v>
      </c>
      <c r="D4873" s="5">
        <v>2000</v>
      </c>
      <c r="E4873" s="4">
        <v>37050</v>
      </c>
      <c r="F4873" t="s">
        <v>4801</v>
      </c>
      <c r="G4873" s="3">
        <v>1000000</v>
      </c>
      <c r="H4873" s="3">
        <v>10037390</v>
      </c>
      <c r="I4873" s="3">
        <v>10037390</v>
      </c>
    </row>
    <row r="4874" spans="1:9" x14ac:dyDescent="0.2">
      <c r="A4874" s="5">
        <v>4921</v>
      </c>
      <c r="B4874" s="7">
        <v>12</v>
      </c>
      <c r="C4874" s="5">
        <v>29</v>
      </c>
      <c r="D4874" s="5">
        <v>2010</v>
      </c>
      <c r="E4874" s="4">
        <v>41041</v>
      </c>
      <c r="F4874" t="s">
        <v>4802</v>
      </c>
      <c r="G4874" s="3">
        <v>1000000</v>
      </c>
      <c r="H4874" s="3">
        <v>9737892</v>
      </c>
      <c r="I4874" s="3">
        <v>16566240</v>
      </c>
    </row>
    <row r="4875" spans="1:9" x14ac:dyDescent="0.2">
      <c r="A4875" s="5">
        <v>4922</v>
      </c>
      <c r="B4875" s="7">
        <v>1</v>
      </c>
      <c r="C4875" s="5">
        <v>20</v>
      </c>
      <c r="D4875" s="5">
        <v>2006</v>
      </c>
      <c r="E4875" s="4">
        <v>39295</v>
      </c>
      <c r="F4875" t="s">
        <v>4803</v>
      </c>
      <c r="G4875" s="3">
        <v>1000000</v>
      </c>
      <c r="H4875" s="3">
        <v>9015303</v>
      </c>
      <c r="I4875" s="3">
        <v>16553163</v>
      </c>
    </row>
    <row r="4876" spans="1:9" x14ac:dyDescent="0.2">
      <c r="A4876" s="5">
        <v>4923</v>
      </c>
      <c r="B4876" s="7">
        <v>1</v>
      </c>
      <c r="C4876" s="5">
        <v>1</v>
      </c>
      <c r="D4876" s="5">
        <v>1970</v>
      </c>
      <c r="E4876" s="4">
        <v>25569</v>
      </c>
      <c r="F4876" t="s">
        <v>4804</v>
      </c>
      <c r="G4876" s="3">
        <v>1000000</v>
      </c>
      <c r="H4876" s="3">
        <v>9000000</v>
      </c>
      <c r="I4876" s="3">
        <v>9000000</v>
      </c>
    </row>
    <row r="4877" spans="1:9" x14ac:dyDescent="0.2">
      <c r="A4877" s="5">
        <v>4924</v>
      </c>
      <c r="B4877" s="7">
        <v>1</v>
      </c>
      <c r="C4877" s="5">
        <v>1</v>
      </c>
      <c r="D4877" s="5">
        <v>1956</v>
      </c>
      <c r="E4877" s="4">
        <v>20455</v>
      </c>
      <c r="F4877" t="s">
        <v>4805</v>
      </c>
      <c r="G4877" s="3">
        <v>1000000</v>
      </c>
      <c r="H4877" s="3">
        <v>9000000</v>
      </c>
      <c r="I4877" s="3">
        <v>9000000</v>
      </c>
    </row>
    <row r="4878" spans="1:9" x14ac:dyDescent="0.2">
      <c r="A4878" s="5">
        <v>4925</v>
      </c>
      <c r="B4878" s="7">
        <v>1</v>
      </c>
      <c r="C4878" s="5">
        <v>1</v>
      </c>
      <c r="D4878" s="5">
        <v>1949</v>
      </c>
      <c r="E4878" s="4">
        <v>17899</v>
      </c>
      <c r="F4878" t="s">
        <v>4806</v>
      </c>
      <c r="G4878" s="3">
        <v>1000000</v>
      </c>
      <c r="H4878" s="3">
        <v>7800000</v>
      </c>
      <c r="I4878" s="3">
        <v>7800000</v>
      </c>
    </row>
    <row r="4879" spans="1:9" x14ac:dyDescent="0.2">
      <c r="A4879" s="5">
        <v>4926</v>
      </c>
      <c r="B4879" s="7">
        <v>9</v>
      </c>
      <c r="C4879" s="5">
        <v>25</v>
      </c>
      <c r="D4879" s="5">
        <v>2015</v>
      </c>
      <c r="E4879" s="4">
        <v>42744</v>
      </c>
      <c r="F4879" t="s">
        <v>4807</v>
      </c>
      <c r="G4879" s="3">
        <v>1000000</v>
      </c>
      <c r="H4879" s="3">
        <v>7192291</v>
      </c>
      <c r="I4879" s="3">
        <v>12931569</v>
      </c>
    </row>
    <row r="4880" spans="1:9" x14ac:dyDescent="0.2">
      <c r="A4880" s="5">
        <v>4927</v>
      </c>
      <c r="B4880" s="7">
        <v>10</v>
      </c>
      <c r="C4880" s="5">
        <v>19</v>
      </c>
      <c r="D4880" s="5">
        <v>2012</v>
      </c>
      <c r="E4880" s="4">
        <v>41465</v>
      </c>
      <c r="F4880" t="s">
        <v>4808</v>
      </c>
      <c r="G4880" s="3">
        <v>1000000</v>
      </c>
      <c r="H4880" s="3">
        <v>6002451</v>
      </c>
      <c r="I4880" s="3">
        <v>11495204</v>
      </c>
    </row>
    <row r="4881" spans="1:9" x14ac:dyDescent="0.2">
      <c r="A4881" s="5">
        <v>4928</v>
      </c>
      <c r="B4881" s="7">
        <v>4</v>
      </c>
      <c r="C4881" s="5">
        <v>4</v>
      </c>
      <c r="D4881" s="5">
        <v>2008</v>
      </c>
      <c r="E4881" s="4">
        <v>39542</v>
      </c>
      <c r="F4881" t="s">
        <v>4809</v>
      </c>
      <c r="G4881" s="3">
        <v>1000000</v>
      </c>
      <c r="H4881" s="3">
        <v>5505267</v>
      </c>
      <c r="I4881" s="3">
        <v>16173879</v>
      </c>
    </row>
    <row r="4882" spans="1:9" x14ac:dyDescent="0.2">
      <c r="A4882" s="5">
        <v>4929</v>
      </c>
      <c r="B4882" s="7">
        <v>3</v>
      </c>
      <c r="C4882" s="5">
        <v>23</v>
      </c>
      <c r="D4882" s="5">
        <v>2012</v>
      </c>
      <c r="E4882" s="4">
        <v>41581</v>
      </c>
      <c r="F4882" t="s">
        <v>4810</v>
      </c>
      <c r="G4882" s="3">
        <v>1000000</v>
      </c>
      <c r="H4882" s="3">
        <v>5355847</v>
      </c>
      <c r="I4882" s="3">
        <v>5391992</v>
      </c>
    </row>
    <row r="4883" spans="1:9" x14ac:dyDescent="0.2">
      <c r="A4883" s="5">
        <v>4930</v>
      </c>
      <c r="B4883" s="7">
        <v>9</v>
      </c>
      <c r="C4883" s="5">
        <v>12</v>
      </c>
      <c r="D4883" s="5">
        <v>2014</v>
      </c>
      <c r="E4883" s="4">
        <v>41982</v>
      </c>
      <c r="F4883" t="s">
        <v>4811</v>
      </c>
      <c r="G4883" s="3">
        <v>1000000</v>
      </c>
      <c r="H4883" s="3">
        <v>5284309</v>
      </c>
      <c r="I4883" s="3">
        <v>5797192</v>
      </c>
    </row>
    <row r="4884" spans="1:9" x14ac:dyDescent="0.2">
      <c r="A4884" s="5">
        <v>4931</v>
      </c>
      <c r="B4884" s="7">
        <v>6</v>
      </c>
      <c r="C4884" s="5">
        <v>14</v>
      </c>
      <c r="D4884" s="5">
        <v>2013</v>
      </c>
      <c r="E4884" s="4">
        <v>41676</v>
      </c>
      <c r="F4884" t="s">
        <v>4812</v>
      </c>
      <c r="G4884" s="3">
        <v>1000000</v>
      </c>
      <c r="H4884" s="3">
        <v>4946250</v>
      </c>
      <c r="I4884" s="3">
        <v>5892466</v>
      </c>
    </row>
    <row r="4885" spans="1:9" x14ac:dyDescent="0.2">
      <c r="A4885" s="5">
        <v>4932</v>
      </c>
      <c r="B4885" s="7">
        <v>6</v>
      </c>
      <c r="C4885" s="5">
        <v>12</v>
      </c>
      <c r="D4885" s="5">
        <v>2009</v>
      </c>
      <c r="E4885" s="4">
        <v>40153</v>
      </c>
      <c r="F4885" t="s">
        <v>4813</v>
      </c>
      <c r="G4885" s="3">
        <v>1000000</v>
      </c>
      <c r="H4885" s="3">
        <v>4417674</v>
      </c>
      <c r="I4885" s="3">
        <v>4731944</v>
      </c>
    </row>
    <row r="4886" spans="1:9" x14ac:dyDescent="0.2">
      <c r="A4886" s="5">
        <v>4933</v>
      </c>
      <c r="B4886" s="7">
        <v>7</v>
      </c>
      <c r="C4886" s="5">
        <v>28</v>
      </c>
      <c r="D4886" s="5">
        <v>2017</v>
      </c>
      <c r="E4886" s="4">
        <v>43562</v>
      </c>
      <c r="F4886" t="s">
        <v>4814</v>
      </c>
      <c r="G4886" s="3">
        <v>1000000</v>
      </c>
      <c r="H4886" s="3">
        <v>3496795</v>
      </c>
      <c r="I4886" s="3">
        <v>3962059</v>
      </c>
    </row>
    <row r="4887" spans="1:9" x14ac:dyDescent="0.2">
      <c r="A4887" s="5">
        <v>4934</v>
      </c>
      <c r="B4887" s="7">
        <v>8</v>
      </c>
      <c r="C4887" s="5">
        <v>21</v>
      </c>
      <c r="D4887" s="5">
        <v>1998</v>
      </c>
      <c r="E4887" s="4">
        <v>36411</v>
      </c>
      <c r="F4887" t="s">
        <v>4815</v>
      </c>
      <c r="G4887" s="3">
        <v>1000000</v>
      </c>
      <c r="H4887" s="3">
        <v>3395581</v>
      </c>
      <c r="I4887" s="3">
        <v>3465703</v>
      </c>
    </row>
    <row r="4888" spans="1:9" x14ac:dyDescent="0.2">
      <c r="A4888" s="5">
        <v>4935</v>
      </c>
      <c r="B4888" s="7">
        <v>6</v>
      </c>
      <c r="C4888" s="5">
        <v>6</v>
      </c>
      <c r="D4888" s="5">
        <v>2014</v>
      </c>
      <c r="E4888" s="4">
        <v>41796</v>
      </c>
      <c r="F4888" t="s">
        <v>4816</v>
      </c>
      <c r="G4888" s="3">
        <v>1000000</v>
      </c>
      <c r="H4888" s="3">
        <v>3122616</v>
      </c>
      <c r="I4888" s="3">
        <v>3324070</v>
      </c>
    </row>
    <row r="4889" spans="1:9" x14ac:dyDescent="0.2">
      <c r="A4889" s="5">
        <v>4936</v>
      </c>
      <c r="B4889" s="7">
        <v>10</v>
      </c>
      <c r="C4889" s="5">
        <v>21</v>
      </c>
      <c r="D4889" s="5">
        <v>2011</v>
      </c>
      <c r="E4889" s="4">
        <v>41162</v>
      </c>
      <c r="F4889" t="s">
        <v>4817</v>
      </c>
      <c r="G4889" s="3">
        <v>1000000</v>
      </c>
      <c r="H4889" s="3">
        <v>2981038</v>
      </c>
      <c r="I4889" s="3">
        <v>5438911</v>
      </c>
    </row>
    <row r="4890" spans="1:9" x14ac:dyDescent="0.2">
      <c r="A4890" s="5">
        <v>4937</v>
      </c>
      <c r="B4890" s="7">
        <v>8</v>
      </c>
      <c r="C4890" s="5">
        <v>3</v>
      </c>
      <c r="D4890" s="5">
        <v>2005</v>
      </c>
      <c r="E4890" s="4">
        <v>38419</v>
      </c>
      <c r="F4890" t="s">
        <v>4818</v>
      </c>
      <c r="G4890" s="3">
        <v>1000000</v>
      </c>
      <c r="H4890" s="3">
        <v>2678010</v>
      </c>
      <c r="I4890" s="3">
        <v>3553253</v>
      </c>
    </row>
    <row r="4891" spans="1:9" x14ac:dyDescent="0.2">
      <c r="A4891" s="5">
        <v>4938</v>
      </c>
      <c r="B4891" s="7">
        <v>8</v>
      </c>
      <c r="C4891" s="5">
        <v>1</v>
      </c>
      <c r="D4891" s="5">
        <v>2008</v>
      </c>
      <c r="E4891" s="4">
        <v>39455</v>
      </c>
      <c r="F4891" t="s">
        <v>4819</v>
      </c>
      <c r="G4891" s="3">
        <v>1000000</v>
      </c>
      <c r="H4891" s="3">
        <v>2511476</v>
      </c>
      <c r="I4891" s="3">
        <v>6030129</v>
      </c>
    </row>
    <row r="4892" spans="1:9" x14ac:dyDescent="0.2">
      <c r="A4892" s="5">
        <v>4939</v>
      </c>
      <c r="B4892" s="7">
        <v>11</v>
      </c>
      <c r="C4892" s="5">
        <v>21</v>
      </c>
      <c r="D4892" s="5">
        <v>2001</v>
      </c>
      <c r="E4892" s="4">
        <v>37510</v>
      </c>
      <c r="F4892" t="s">
        <v>4820</v>
      </c>
      <c r="G4892" s="3">
        <v>1000000</v>
      </c>
      <c r="H4892" s="3">
        <v>2402459</v>
      </c>
      <c r="I4892" s="3">
        <v>3575308</v>
      </c>
    </row>
    <row r="4893" spans="1:9" x14ac:dyDescent="0.2">
      <c r="A4893" s="5">
        <v>4940</v>
      </c>
      <c r="B4893" s="7">
        <v>4</v>
      </c>
      <c r="C4893" s="5">
        <v>24</v>
      </c>
      <c r="D4893" s="5">
        <v>1998</v>
      </c>
      <c r="E4893" s="4">
        <v>36498</v>
      </c>
      <c r="F4893" t="s">
        <v>4821</v>
      </c>
      <c r="G4893" s="3">
        <v>1000000</v>
      </c>
      <c r="H4893" s="3">
        <v>2057193</v>
      </c>
      <c r="I4893" s="3">
        <v>2315026</v>
      </c>
    </row>
    <row r="4894" spans="1:9" x14ac:dyDescent="0.2">
      <c r="A4894" s="5">
        <v>4941</v>
      </c>
      <c r="B4894" s="7">
        <v>9</v>
      </c>
      <c r="C4894" s="5">
        <v>29</v>
      </c>
      <c r="D4894" s="5">
        <v>2000</v>
      </c>
      <c r="E4894" s="4">
        <v>37385</v>
      </c>
      <c r="F4894" t="s">
        <v>4822</v>
      </c>
      <c r="G4894" s="3">
        <v>1000000</v>
      </c>
      <c r="H4894" s="3">
        <v>1744858</v>
      </c>
      <c r="I4894" s="3">
        <v>2022442</v>
      </c>
    </row>
    <row r="4895" spans="1:9" x14ac:dyDescent="0.2">
      <c r="A4895" s="5">
        <v>4942</v>
      </c>
      <c r="B4895" s="7">
        <v>6</v>
      </c>
      <c r="C4895" s="5">
        <v>28</v>
      </c>
      <c r="D4895" s="5">
        <v>2006</v>
      </c>
      <c r="E4895" s="4">
        <v>39544</v>
      </c>
      <c r="F4895" t="s">
        <v>4823</v>
      </c>
      <c r="G4895" s="3">
        <v>1000000</v>
      </c>
      <c r="H4895" s="3">
        <v>1678874</v>
      </c>
      <c r="I4895" s="3">
        <v>1849392</v>
      </c>
    </row>
    <row r="4896" spans="1:9" x14ac:dyDescent="0.2">
      <c r="A4896" s="5">
        <v>4943</v>
      </c>
      <c r="B4896" s="7">
        <v>9</v>
      </c>
      <c r="C4896" s="5">
        <v>18</v>
      </c>
      <c r="D4896" s="5">
        <v>2009</v>
      </c>
      <c r="E4896" s="4">
        <v>40338</v>
      </c>
      <c r="F4896" t="s">
        <v>4824</v>
      </c>
      <c r="G4896" s="3">
        <v>1000000</v>
      </c>
      <c r="H4896" s="3">
        <v>1355079</v>
      </c>
      <c r="I4896" s="3">
        <v>1355079</v>
      </c>
    </row>
    <row r="4897" spans="1:9" x14ac:dyDescent="0.2">
      <c r="A4897" s="5">
        <v>4944</v>
      </c>
      <c r="B4897" s="7">
        <v>7</v>
      </c>
      <c r="C4897" s="5">
        <v>17</v>
      </c>
      <c r="D4897" s="5">
        <v>1996</v>
      </c>
      <c r="E4897" s="4">
        <v>35557</v>
      </c>
      <c r="F4897" t="s">
        <v>4825</v>
      </c>
      <c r="G4897" s="3">
        <v>1000000</v>
      </c>
      <c r="H4897" s="3">
        <v>1287480</v>
      </c>
      <c r="I4897" s="3">
        <v>1615787</v>
      </c>
    </row>
    <row r="4898" spans="1:9" x14ac:dyDescent="0.2">
      <c r="A4898" s="5">
        <v>4945</v>
      </c>
      <c r="B4898" s="7">
        <v>9</v>
      </c>
      <c r="C4898" s="5">
        <v>19</v>
      </c>
      <c r="D4898" s="5">
        <v>2003</v>
      </c>
      <c r="E4898" s="4">
        <v>38177</v>
      </c>
      <c r="F4898" t="s">
        <v>4826</v>
      </c>
      <c r="G4898" s="3">
        <v>1000000</v>
      </c>
      <c r="H4898" s="3">
        <v>1239183</v>
      </c>
      <c r="I4898" s="3">
        <v>1492895</v>
      </c>
    </row>
    <row r="4899" spans="1:9" x14ac:dyDescent="0.2">
      <c r="A4899" s="5">
        <v>4946</v>
      </c>
      <c r="B4899" s="7">
        <v>12</v>
      </c>
      <c r="C4899" s="5">
        <v>7</v>
      </c>
      <c r="D4899" s="5">
        <v>2001</v>
      </c>
      <c r="E4899" s="4">
        <v>37084</v>
      </c>
      <c r="F4899" t="s">
        <v>4827</v>
      </c>
      <c r="G4899" s="3">
        <v>1000000</v>
      </c>
      <c r="H4899" s="3">
        <v>1067481</v>
      </c>
      <c r="I4899" s="3">
        <v>2684207</v>
      </c>
    </row>
    <row r="4900" spans="1:9" x14ac:dyDescent="0.2">
      <c r="A4900" s="5">
        <v>4947</v>
      </c>
      <c r="B4900" s="7">
        <v>10</v>
      </c>
      <c r="C4900" s="5">
        <v>9</v>
      </c>
      <c r="D4900" s="5">
        <v>1998</v>
      </c>
      <c r="E4900" s="4">
        <v>36048</v>
      </c>
      <c r="F4900" t="s">
        <v>4828</v>
      </c>
      <c r="G4900" s="3">
        <v>1000000</v>
      </c>
      <c r="H4900" s="3">
        <v>1009819</v>
      </c>
      <c r="I4900" s="3">
        <v>1087521</v>
      </c>
    </row>
    <row r="4901" spans="1:9" x14ac:dyDescent="0.2">
      <c r="A4901" s="5">
        <v>4948</v>
      </c>
      <c r="B4901" s="7">
        <v>4</v>
      </c>
      <c r="C4901" s="5">
        <v>6</v>
      </c>
      <c r="D4901" s="5">
        <v>2001</v>
      </c>
      <c r="E4901" s="4">
        <v>37046</v>
      </c>
      <c r="F4901" t="s">
        <v>4829</v>
      </c>
      <c r="G4901" s="3">
        <v>1000000</v>
      </c>
      <c r="H4901" s="3">
        <v>852206</v>
      </c>
      <c r="I4901" s="3">
        <v>852206</v>
      </c>
    </row>
    <row r="4902" spans="1:9" x14ac:dyDescent="0.2">
      <c r="A4902" s="5">
        <v>4950</v>
      </c>
      <c r="B4902" s="7">
        <v>12</v>
      </c>
      <c r="C4902" s="5">
        <v>1</v>
      </c>
      <c r="D4902" s="5">
        <v>2000</v>
      </c>
      <c r="E4902" s="4">
        <v>36537</v>
      </c>
      <c r="F4902" t="s">
        <v>4830</v>
      </c>
      <c r="G4902" s="3">
        <v>1000000</v>
      </c>
      <c r="H4902" s="3">
        <v>779137</v>
      </c>
      <c r="I4902" s="3">
        <v>1425707</v>
      </c>
    </row>
    <row r="4903" spans="1:9" x14ac:dyDescent="0.2">
      <c r="A4903" s="5">
        <v>4951</v>
      </c>
      <c r="B4903" s="7">
        <v>5</v>
      </c>
      <c r="C4903" s="5">
        <v>9</v>
      </c>
      <c r="D4903" s="5">
        <v>2014</v>
      </c>
      <c r="E4903" s="4">
        <v>41887</v>
      </c>
      <c r="F4903" t="s">
        <v>4831</v>
      </c>
      <c r="G4903" s="3">
        <v>1000000</v>
      </c>
      <c r="H4903" s="3">
        <v>767732</v>
      </c>
      <c r="I4903" s="3">
        <v>1156309</v>
      </c>
    </row>
    <row r="4904" spans="1:9" x14ac:dyDescent="0.2">
      <c r="A4904" s="5">
        <v>4952</v>
      </c>
      <c r="B4904" s="7">
        <v>9</v>
      </c>
      <c r="C4904" s="5">
        <v>8</v>
      </c>
      <c r="D4904" s="5">
        <v>2000</v>
      </c>
      <c r="E4904" s="4">
        <v>36747</v>
      </c>
      <c r="F4904" t="s">
        <v>4832</v>
      </c>
      <c r="G4904" s="3">
        <v>1000000</v>
      </c>
      <c r="H4904" s="3">
        <v>623791</v>
      </c>
      <c r="I4904" s="3">
        <v>1179462</v>
      </c>
    </row>
    <row r="4905" spans="1:9" x14ac:dyDescent="0.2">
      <c r="A4905" s="5">
        <v>4953</v>
      </c>
      <c r="B4905" s="7">
        <v>2</v>
      </c>
      <c r="C4905" s="5">
        <v>3</v>
      </c>
      <c r="D4905" s="5">
        <v>2010</v>
      </c>
      <c r="E4905" s="4">
        <v>40239</v>
      </c>
      <c r="F4905" t="s">
        <v>4833</v>
      </c>
      <c r="G4905" s="3">
        <v>1000000</v>
      </c>
      <c r="H4905" s="3">
        <v>621859</v>
      </c>
      <c r="I4905" s="3">
        <v>2721096</v>
      </c>
    </row>
    <row r="4906" spans="1:9" x14ac:dyDescent="0.2">
      <c r="A4906" s="5">
        <v>4954</v>
      </c>
      <c r="B4906" s="7">
        <v>10</v>
      </c>
      <c r="C4906" s="5">
        <v>23</v>
      </c>
      <c r="D4906" s="5">
        <v>1998</v>
      </c>
      <c r="E4906" s="4">
        <v>36474</v>
      </c>
      <c r="F4906" t="s">
        <v>4834</v>
      </c>
      <c r="G4906" s="3">
        <v>1000000</v>
      </c>
      <c r="H4906" s="3">
        <v>582024</v>
      </c>
      <c r="I4906" s="3">
        <v>627287</v>
      </c>
    </row>
    <row r="4907" spans="1:9" x14ac:dyDescent="0.2">
      <c r="A4907" s="5">
        <v>4955</v>
      </c>
      <c r="B4907" s="7">
        <v>7</v>
      </c>
      <c r="C4907" s="5">
        <v>29</v>
      </c>
      <c r="D4907" s="5">
        <v>2011</v>
      </c>
      <c r="E4907" s="4">
        <v>41401</v>
      </c>
      <c r="F4907" t="s">
        <v>4835</v>
      </c>
      <c r="G4907" s="3">
        <v>1000000</v>
      </c>
      <c r="H4907" s="3">
        <v>568662</v>
      </c>
      <c r="I4907" s="3">
        <v>1239174</v>
      </c>
    </row>
    <row r="4908" spans="1:9" x14ac:dyDescent="0.2">
      <c r="A4908" s="5">
        <v>4956</v>
      </c>
      <c r="B4908" s="7">
        <v>2</v>
      </c>
      <c r="C4908" s="5">
        <v>14</v>
      </c>
      <c r="D4908" s="5">
        <v>2003</v>
      </c>
      <c r="E4908" s="4">
        <v>38019</v>
      </c>
      <c r="F4908" t="s">
        <v>4836</v>
      </c>
      <c r="G4908" s="3">
        <v>1000000</v>
      </c>
      <c r="H4908" s="3">
        <v>549666</v>
      </c>
      <c r="I4908" s="3">
        <v>703020</v>
      </c>
    </row>
    <row r="4909" spans="1:9" x14ac:dyDescent="0.2">
      <c r="A4909" s="5">
        <v>4957</v>
      </c>
      <c r="B4909" s="7">
        <v>10</v>
      </c>
      <c r="C4909" s="5">
        <v>24</v>
      </c>
      <c r="D4909" s="5">
        <v>2014</v>
      </c>
      <c r="E4909" s="4">
        <v>42348</v>
      </c>
      <c r="F4909" t="s">
        <v>4837</v>
      </c>
      <c r="G4909" s="3">
        <v>1000000</v>
      </c>
      <c r="H4909" s="3">
        <v>549185</v>
      </c>
      <c r="I4909" s="3">
        <v>549185</v>
      </c>
    </row>
    <row r="4910" spans="1:9" x14ac:dyDescent="0.2">
      <c r="A4910" s="5">
        <v>4958</v>
      </c>
      <c r="B4910" s="7">
        <v>6</v>
      </c>
      <c r="C4910" s="5">
        <v>20</v>
      </c>
      <c r="D4910" s="5">
        <v>1997</v>
      </c>
      <c r="E4910" s="4">
        <v>36013</v>
      </c>
      <c r="F4910" t="s">
        <v>4838</v>
      </c>
      <c r="G4910" s="3">
        <v>1000000</v>
      </c>
      <c r="H4910" s="3">
        <v>542909</v>
      </c>
      <c r="I4910" s="3">
        <v>542909</v>
      </c>
    </row>
    <row r="4911" spans="1:9" x14ac:dyDescent="0.2">
      <c r="A4911" s="5">
        <v>4959</v>
      </c>
      <c r="B4911" s="7">
        <v>7</v>
      </c>
      <c r="C4911" s="5">
        <v>19</v>
      </c>
      <c r="D4911" s="5">
        <v>2013</v>
      </c>
      <c r="E4911" s="4">
        <v>41827</v>
      </c>
      <c r="F4911" t="s">
        <v>4839</v>
      </c>
      <c r="G4911" s="3">
        <v>1000000</v>
      </c>
      <c r="H4911" s="3">
        <v>486919</v>
      </c>
      <c r="I4911" s="3">
        <v>501289</v>
      </c>
    </row>
    <row r="4912" spans="1:9" x14ac:dyDescent="0.2">
      <c r="A4912" s="5">
        <v>4960</v>
      </c>
      <c r="B4912" s="7">
        <v>5</v>
      </c>
      <c r="C4912" s="5">
        <v>2</v>
      </c>
      <c r="D4912" s="5">
        <v>2003</v>
      </c>
      <c r="E4912" s="4">
        <v>37657</v>
      </c>
      <c r="F4912" t="s">
        <v>4840</v>
      </c>
      <c r="G4912" s="3">
        <v>1000000</v>
      </c>
      <c r="H4912" s="3">
        <v>464126</v>
      </c>
      <c r="I4912" s="3">
        <v>475367</v>
      </c>
    </row>
    <row r="4913" spans="1:9" x14ac:dyDescent="0.2">
      <c r="A4913" s="5">
        <v>4961</v>
      </c>
      <c r="B4913" s="7">
        <v>10</v>
      </c>
      <c r="C4913" s="5">
        <v>19</v>
      </c>
      <c r="D4913" s="5">
        <v>2007</v>
      </c>
      <c r="E4913" s="4">
        <v>39639</v>
      </c>
      <c r="F4913" t="s">
        <v>4841</v>
      </c>
      <c r="G4913" s="3">
        <v>1000000</v>
      </c>
      <c r="H4913" s="3">
        <v>446165</v>
      </c>
      <c r="I4913" s="3">
        <v>473769</v>
      </c>
    </row>
    <row r="4914" spans="1:9" x14ac:dyDescent="0.2">
      <c r="A4914" s="5">
        <v>4962</v>
      </c>
      <c r="B4914" s="7">
        <v>5</v>
      </c>
      <c r="C4914" s="5">
        <v>5</v>
      </c>
      <c r="D4914" s="5">
        <v>2000</v>
      </c>
      <c r="E4914" s="4">
        <v>36651</v>
      </c>
      <c r="F4914" t="s">
        <v>4842</v>
      </c>
      <c r="G4914" s="3">
        <v>1000000</v>
      </c>
      <c r="H4914" s="3">
        <v>428535</v>
      </c>
      <c r="I4914" s="3">
        <v>428535</v>
      </c>
    </row>
    <row r="4915" spans="1:9" x14ac:dyDescent="0.2">
      <c r="A4915" s="5">
        <v>4963</v>
      </c>
      <c r="B4915" s="7">
        <v>7</v>
      </c>
      <c r="C4915" s="5">
        <v>18</v>
      </c>
      <c r="D4915" s="5">
        <v>2014</v>
      </c>
      <c r="E4915" s="4">
        <v>42162</v>
      </c>
      <c r="F4915" t="s">
        <v>4843</v>
      </c>
      <c r="G4915" s="3">
        <v>1000000</v>
      </c>
      <c r="H4915" s="3">
        <v>336472</v>
      </c>
      <c r="I4915" s="3">
        <v>852399</v>
      </c>
    </row>
    <row r="4916" spans="1:9" x14ac:dyDescent="0.2">
      <c r="A4916" s="5">
        <v>4964</v>
      </c>
      <c r="B4916" s="7">
        <v>11</v>
      </c>
      <c r="C4916" s="5">
        <v>28</v>
      </c>
      <c r="D4916" s="5">
        <v>2014</v>
      </c>
      <c r="E4916" s="4">
        <v>42471</v>
      </c>
      <c r="F4916" t="s">
        <v>4844</v>
      </c>
      <c r="G4916" s="3">
        <v>1000000</v>
      </c>
      <c r="H4916" s="3">
        <v>288757</v>
      </c>
      <c r="I4916" s="3">
        <v>288757</v>
      </c>
    </row>
    <row r="4917" spans="1:9" x14ac:dyDescent="0.2">
      <c r="A4917" s="5">
        <v>4965</v>
      </c>
      <c r="B4917" s="7">
        <v>8</v>
      </c>
      <c r="C4917" s="5">
        <v>22</v>
      </c>
      <c r="D4917" s="5">
        <v>2003</v>
      </c>
      <c r="E4917" s="4">
        <v>38268</v>
      </c>
      <c r="F4917" t="s">
        <v>4845</v>
      </c>
      <c r="G4917" s="3">
        <v>1000000</v>
      </c>
      <c r="H4917" s="3">
        <v>280351</v>
      </c>
      <c r="I4917" s="3">
        <v>839145</v>
      </c>
    </row>
    <row r="4918" spans="1:9" x14ac:dyDescent="0.2">
      <c r="A4918" s="5">
        <v>4966</v>
      </c>
      <c r="B4918" s="7">
        <v>1</v>
      </c>
      <c r="C4918" s="5">
        <v>18</v>
      </c>
      <c r="D4918" s="5">
        <v>2008</v>
      </c>
      <c r="E4918" s="4">
        <v>39965</v>
      </c>
      <c r="F4918" t="s">
        <v>4846</v>
      </c>
      <c r="G4918" s="3">
        <v>1000000</v>
      </c>
      <c r="H4918" s="3">
        <v>274661</v>
      </c>
      <c r="I4918" s="3">
        <v>304472</v>
      </c>
    </row>
    <row r="4919" spans="1:9" x14ac:dyDescent="0.2">
      <c r="A4919" s="5">
        <v>4967</v>
      </c>
      <c r="B4919" s="7">
        <v>4</v>
      </c>
      <c r="C4919" s="5">
        <v>8</v>
      </c>
      <c r="D4919" s="5">
        <v>2016</v>
      </c>
      <c r="E4919" s="4">
        <v>42586</v>
      </c>
      <c r="F4919" t="s">
        <v>4847</v>
      </c>
      <c r="G4919" s="3">
        <v>1000000</v>
      </c>
      <c r="H4919" s="3">
        <v>231738</v>
      </c>
      <c r="I4919" s="3">
        <v>354836</v>
      </c>
    </row>
    <row r="4920" spans="1:9" x14ac:dyDescent="0.2">
      <c r="A4920" s="5">
        <v>4968</v>
      </c>
      <c r="B4920" s="7">
        <v>9</v>
      </c>
      <c r="C4920" s="5">
        <v>24</v>
      </c>
      <c r="D4920" s="5">
        <v>2004</v>
      </c>
      <c r="E4920" s="4">
        <v>38695</v>
      </c>
      <c r="F4920" t="s">
        <v>4848</v>
      </c>
      <c r="G4920" s="3">
        <v>1000000</v>
      </c>
      <c r="H4920" s="3">
        <v>227241</v>
      </c>
      <c r="I4920" s="3">
        <v>227241</v>
      </c>
    </row>
    <row r="4921" spans="1:9" x14ac:dyDescent="0.2">
      <c r="A4921" s="5">
        <v>4969</v>
      </c>
      <c r="B4921" s="7">
        <v>12</v>
      </c>
      <c r="C4921" s="5">
        <v>30</v>
      </c>
      <c r="D4921" s="5">
        <v>2002</v>
      </c>
      <c r="E4921" s="4">
        <v>38150</v>
      </c>
      <c r="F4921" t="s">
        <v>4849</v>
      </c>
      <c r="G4921" s="3">
        <v>1000000</v>
      </c>
      <c r="H4921" s="3">
        <v>213137</v>
      </c>
      <c r="I4921" s="3">
        <v>213137</v>
      </c>
    </row>
    <row r="4922" spans="1:9" x14ac:dyDescent="0.2">
      <c r="A4922" s="5">
        <v>4970</v>
      </c>
      <c r="B4922" s="7">
        <v>7</v>
      </c>
      <c r="C4922" s="5">
        <v>7</v>
      </c>
      <c r="D4922" s="5">
        <v>2006</v>
      </c>
      <c r="E4922" s="4">
        <v>38905</v>
      </c>
      <c r="F4922" t="s">
        <v>4850</v>
      </c>
      <c r="G4922" s="3">
        <v>1000000</v>
      </c>
      <c r="H4922" s="3">
        <v>144601</v>
      </c>
      <c r="I4922" s="3">
        <v>215559</v>
      </c>
    </row>
    <row r="4923" spans="1:9" x14ac:dyDescent="0.2">
      <c r="A4923" s="5">
        <v>4971</v>
      </c>
      <c r="B4923" s="7">
        <v>8</v>
      </c>
      <c r="C4923" s="5">
        <v>22</v>
      </c>
      <c r="D4923" s="5">
        <v>2001</v>
      </c>
      <c r="E4923" s="4">
        <v>37537</v>
      </c>
      <c r="F4923" t="s">
        <v>4851</v>
      </c>
      <c r="G4923" s="3">
        <v>1000000</v>
      </c>
      <c r="H4923" s="3">
        <v>113433</v>
      </c>
      <c r="I4923" s="3">
        <v>113433</v>
      </c>
    </row>
    <row r="4924" spans="1:9" x14ac:dyDescent="0.2">
      <c r="A4924" s="5">
        <v>4972</v>
      </c>
      <c r="B4924" s="7">
        <v>7</v>
      </c>
      <c r="C4924" s="5">
        <v>31</v>
      </c>
      <c r="D4924" s="5">
        <v>2015</v>
      </c>
      <c r="E4924" s="4">
        <v>42923</v>
      </c>
      <c r="F4924" t="s">
        <v>4852</v>
      </c>
      <c r="G4924" s="3">
        <v>1000000</v>
      </c>
      <c r="H4924" s="3">
        <v>101531</v>
      </c>
      <c r="I4924" s="3">
        <v>101531</v>
      </c>
    </row>
    <row r="4925" spans="1:9" x14ac:dyDescent="0.2">
      <c r="A4925" s="5">
        <v>4973</v>
      </c>
      <c r="B4925" s="7">
        <v>10</v>
      </c>
      <c r="C4925" s="5">
        <v>30</v>
      </c>
      <c r="D4925" s="5">
        <v>2009</v>
      </c>
      <c r="E4925" s="4">
        <v>40704</v>
      </c>
      <c r="F4925" t="s">
        <v>4853</v>
      </c>
      <c r="G4925" s="3">
        <v>1000000</v>
      </c>
      <c r="H4925" s="3">
        <v>101215</v>
      </c>
      <c r="I4925" s="3">
        <v>102812</v>
      </c>
    </row>
    <row r="4926" spans="1:9" x14ac:dyDescent="0.2">
      <c r="A4926" s="5">
        <v>4974</v>
      </c>
      <c r="B4926" s="7">
        <v>6</v>
      </c>
      <c r="C4926" s="5">
        <v>1</v>
      </c>
      <c r="D4926" s="5">
        <v>2012</v>
      </c>
      <c r="E4926" s="4">
        <v>40914</v>
      </c>
      <c r="F4926" t="s">
        <v>4854</v>
      </c>
      <c r="G4926" s="3">
        <v>1000000</v>
      </c>
      <c r="H4926" s="3">
        <v>96734</v>
      </c>
      <c r="I4926" s="3">
        <v>96734</v>
      </c>
    </row>
    <row r="4927" spans="1:9" x14ac:dyDescent="0.2">
      <c r="A4927" s="5">
        <v>4975</v>
      </c>
      <c r="B4927" s="7">
        <v>3</v>
      </c>
      <c r="C4927" s="5">
        <v>11</v>
      </c>
      <c r="D4927" s="5">
        <v>2016</v>
      </c>
      <c r="E4927" s="4">
        <v>42677</v>
      </c>
      <c r="F4927" t="s">
        <v>4855</v>
      </c>
      <c r="G4927" s="3">
        <v>1000000</v>
      </c>
      <c r="H4927" s="3">
        <v>63014</v>
      </c>
      <c r="I4927" s="3">
        <v>63014</v>
      </c>
    </row>
    <row r="4928" spans="1:9" x14ac:dyDescent="0.2">
      <c r="A4928" s="5">
        <v>4976</v>
      </c>
      <c r="B4928" s="7">
        <v>9</v>
      </c>
      <c r="C4928" s="5">
        <v>16</v>
      </c>
      <c r="D4928" s="5">
        <v>2005</v>
      </c>
      <c r="E4928" s="4">
        <v>38816</v>
      </c>
      <c r="F4928" t="s">
        <v>4856</v>
      </c>
      <c r="G4928" s="3">
        <v>1000000</v>
      </c>
      <c r="H4928" s="3">
        <v>49000</v>
      </c>
      <c r="I4928" s="3">
        <v>1549000</v>
      </c>
    </row>
    <row r="4929" spans="1:9" x14ac:dyDescent="0.2">
      <c r="A4929" s="5">
        <v>4977</v>
      </c>
      <c r="B4929" s="7">
        <v>7</v>
      </c>
      <c r="C4929" s="5">
        <v>1</v>
      </c>
      <c r="D4929" s="5">
        <v>2011</v>
      </c>
      <c r="E4929" s="4">
        <v>40550</v>
      </c>
      <c r="F4929" t="s">
        <v>4857</v>
      </c>
      <c r="G4929" s="3">
        <v>1000000</v>
      </c>
      <c r="H4929" s="3">
        <v>48764</v>
      </c>
      <c r="I4929" s="3">
        <v>51587</v>
      </c>
    </row>
    <row r="4930" spans="1:9" x14ac:dyDescent="0.2">
      <c r="A4930" s="5">
        <v>4978</v>
      </c>
      <c r="B4930" s="7">
        <v>9</v>
      </c>
      <c r="C4930" s="5">
        <v>25</v>
      </c>
      <c r="D4930" s="5">
        <v>1998</v>
      </c>
      <c r="E4930" s="4">
        <v>36534</v>
      </c>
      <c r="F4930" t="s">
        <v>4858</v>
      </c>
      <c r="G4930" s="3">
        <v>1000000</v>
      </c>
      <c r="H4930" s="3">
        <v>22434</v>
      </c>
      <c r="I4930" s="3">
        <v>22434</v>
      </c>
    </row>
    <row r="4931" spans="1:9" x14ac:dyDescent="0.2">
      <c r="A4931" s="5">
        <v>4979</v>
      </c>
      <c r="B4931" s="7">
        <v>8</v>
      </c>
      <c r="C4931" s="5">
        <v>7</v>
      </c>
      <c r="D4931" s="5">
        <v>1998</v>
      </c>
      <c r="E4931" s="4">
        <v>35984</v>
      </c>
      <c r="F4931" t="s">
        <v>4859</v>
      </c>
      <c r="G4931" s="3">
        <v>1000000</v>
      </c>
      <c r="H4931" s="3">
        <v>21210</v>
      </c>
      <c r="I4931" s="3">
        <v>21210</v>
      </c>
    </row>
    <row r="4932" spans="1:9" x14ac:dyDescent="0.2">
      <c r="A4932" s="5">
        <v>4980</v>
      </c>
      <c r="B4932" s="7">
        <v>8</v>
      </c>
      <c r="C4932" s="5">
        <v>31</v>
      </c>
      <c r="D4932" s="5">
        <v>2001</v>
      </c>
      <c r="E4932" s="4">
        <v>37810</v>
      </c>
      <c r="F4932" t="s">
        <v>4860</v>
      </c>
      <c r="G4932" s="3">
        <v>1000000</v>
      </c>
      <c r="H4932" s="3">
        <v>17127</v>
      </c>
      <c r="I4932" s="3">
        <v>17127</v>
      </c>
    </row>
    <row r="4933" spans="1:9" x14ac:dyDescent="0.2">
      <c r="A4933" s="5">
        <v>4981</v>
      </c>
      <c r="B4933" s="7">
        <v>2</v>
      </c>
      <c r="C4933" s="5">
        <v>13</v>
      </c>
      <c r="D4933" s="5">
        <v>2015</v>
      </c>
      <c r="E4933" s="4">
        <v>42371</v>
      </c>
      <c r="F4933" t="s">
        <v>4861</v>
      </c>
      <c r="G4933" s="3">
        <v>1000000</v>
      </c>
      <c r="H4933" s="3">
        <v>15156</v>
      </c>
      <c r="I4933" s="3">
        <v>15156</v>
      </c>
    </row>
    <row r="4934" spans="1:9" x14ac:dyDescent="0.2">
      <c r="A4934" s="5">
        <v>4982</v>
      </c>
      <c r="B4934" s="7">
        <v>9</v>
      </c>
      <c r="C4934" s="5">
        <v>22</v>
      </c>
      <c r="D4934" s="5">
        <v>2000</v>
      </c>
      <c r="E4934" s="4">
        <v>37173</v>
      </c>
      <c r="F4934" t="s">
        <v>4862</v>
      </c>
      <c r="G4934" s="3">
        <v>1000000</v>
      </c>
      <c r="H4934" s="3">
        <v>12996</v>
      </c>
      <c r="I4934" s="3">
        <v>12996</v>
      </c>
    </row>
    <row r="4935" spans="1:9" x14ac:dyDescent="0.2">
      <c r="A4935" s="5">
        <v>4983</v>
      </c>
      <c r="B4935" s="7">
        <v>9</v>
      </c>
      <c r="C4935" s="5">
        <v>3</v>
      </c>
      <c r="D4935" s="5">
        <v>2010</v>
      </c>
      <c r="E4935" s="4">
        <v>40246</v>
      </c>
      <c r="F4935" t="s">
        <v>4863</v>
      </c>
      <c r="G4935" s="3">
        <v>1000000</v>
      </c>
      <c r="H4935" s="3">
        <v>11574</v>
      </c>
      <c r="I4935" s="3">
        <v>11574</v>
      </c>
    </row>
    <row r="4936" spans="1:9" x14ac:dyDescent="0.2">
      <c r="A4936" s="5">
        <v>4984</v>
      </c>
      <c r="B4936" s="7">
        <v>1</v>
      </c>
      <c r="C4936" s="5">
        <v>17</v>
      </c>
      <c r="D4936" s="5">
        <v>2007</v>
      </c>
      <c r="E4936" s="4">
        <v>39569</v>
      </c>
      <c r="F4936" t="s">
        <v>4864</v>
      </c>
      <c r="G4936" s="3">
        <v>1000000</v>
      </c>
      <c r="H4936" s="3">
        <v>10787</v>
      </c>
      <c r="I4936" s="3">
        <v>844377</v>
      </c>
    </row>
    <row r="4937" spans="1:9" x14ac:dyDescent="0.2">
      <c r="A4937" s="5">
        <v>4985</v>
      </c>
      <c r="B4937" s="7">
        <v>10</v>
      </c>
      <c r="C4937" s="5">
        <v>17</v>
      </c>
      <c r="D4937" s="5">
        <v>2014</v>
      </c>
      <c r="E4937" s="4">
        <v>42134</v>
      </c>
      <c r="F4937" t="s">
        <v>4865</v>
      </c>
      <c r="G4937" s="3">
        <v>1000000</v>
      </c>
      <c r="H4937" s="3">
        <v>9837</v>
      </c>
      <c r="I4937" s="3">
        <v>9837</v>
      </c>
    </row>
    <row r="4938" spans="1:9" x14ac:dyDescent="0.2">
      <c r="A4938" s="5">
        <v>4986</v>
      </c>
      <c r="B4938" s="7">
        <v>11</v>
      </c>
      <c r="C4938" s="5">
        <v>21</v>
      </c>
      <c r="D4938" s="5">
        <v>2008</v>
      </c>
      <c r="E4938" s="4">
        <v>40067</v>
      </c>
      <c r="F4938" t="s">
        <v>4866</v>
      </c>
      <c r="G4938" s="3">
        <v>1000000</v>
      </c>
      <c r="H4938" s="3">
        <v>7202</v>
      </c>
      <c r="I4938" s="3">
        <v>26822</v>
      </c>
    </row>
    <row r="4939" spans="1:9" x14ac:dyDescent="0.2">
      <c r="A4939" s="5">
        <v>4987</v>
      </c>
      <c r="B4939" s="7">
        <v>4</v>
      </c>
      <c r="C4939" s="5">
        <v>10</v>
      </c>
      <c r="D4939" s="5">
        <v>2015</v>
      </c>
      <c r="E4939" s="4">
        <v>42281</v>
      </c>
      <c r="F4939" t="s">
        <v>4867</v>
      </c>
      <c r="G4939" s="3">
        <v>1000000</v>
      </c>
      <c r="H4939" s="3">
        <v>6870</v>
      </c>
      <c r="I4939" s="3">
        <v>6870</v>
      </c>
    </row>
    <row r="4940" spans="1:9" x14ac:dyDescent="0.2">
      <c r="A4940" s="5">
        <v>4988</v>
      </c>
      <c r="B4940" s="7">
        <v>3</v>
      </c>
      <c r="C4940" s="5">
        <v>19</v>
      </c>
      <c r="D4940" s="5">
        <v>1999</v>
      </c>
      <c r="E4940" s="4">
        <v>36710</v>
      </c>
      <c r="F4940" t="s">
        <v>4868</v>
      </c>
      <c r="G4940" s="3">
        <v>1000000</v>
      </c>
      <c r="H4940" s="3">
        <v>5494</v>
      </c>
      <c r="I4940" s="3">
        <v>5494</v>
      </c>
    </row>
    <row r="4941" spans="1:9" x14ac:dyDescent="0.2">
      <c r="A4941" s="5">
        <v>4989</v>
      </c>
      <c r="B4941" s="7">
        <v>3</v>
      </c>
      <c r="C4941" s="5">
        <v>18</v>
      </c>
      <c r="D4941" s="5">
        <v>2005</v>
      </c>
      <c r="E4941" s="4">
        <v>38871</v>
      </c>
      <c r="F4941" t="s">
        <v>4869</v>
      </c>
      <c r="G4941" s="3">
        <v>1000000</v>
      </c>
      <c r="H4941" s="3">
        <v>3700</v>
      </c>
      <c r="I4941" s="3">
        <v>3700</v>
      </c>
    </row>
    <row r="4942" spans="1:9" x14ac:dyDescent="0.2">
      <c r="A4942" s="5">
        <v>4990</v>
      </c>
      <c r="B4942" s="7">
        <v>5</v>
      </c>
      <c r="C4942" s="5">
        <v>15</v>
      </c>
      <c r="D4942" s="5">
        <v>2015</v>
      </c>
      <c r="E4942" s="4">
        <v>42434</v>
      </c>
      <c r="F4942" t="s">
        <v>4870</v>
      </c>
      <c r="G4942" s="3">
        <v>1000000</v>
      </c>
      <c r="H4942" s="3">
        <v>1036</v>
      </c>
      <c r="I4942" s="3">
        <v>1036</v>
      </c>
    </row>
    <row r="4943" spans="1:9" x14ac:dyDescent="0.2">
      <c r="A4943" s="5">
        <v>4991</v>
      </c>
      <c r="B4943" s="7">
        <v>4</v>
      </c>
      <c r="C4943" s="5">
        <v>21</v>
      </c>
      <c r="D4943" s="5">
        <v>2006</v>
      </c>
      <c r="E4943" s="4">
        <v>39329</v>
      </c>
      <c r="F4943" t="s">
        <v>4871</v>
      </c>
      <c r="G4943" s="3">
        <v>1000000</v>
      </c>
      <c r="H4943">
        <v>884</v>
      </c>
      <c r="I4943">
        <v>884</v>
      </c>
    </row>
    <row r="4944" spans="1:9" x14ac:dyDescent="0.2">
      <c r="A4944" s="5">
        <v>4992</v>
      </c>
      <c r="B4944" s="7">
        <v>12</v>
      </c>
      <c r="C4944" s="5">
        <v>13</v>
      </c>
      <c r="D4944" s="5">
        <v>2002</v>
      </c>
      <c r="E4944" s="4">
        <v>37633</v>
      </c>
      <c r="F4944" t="s">
        <v>4872</v>
      </c>
      <c r="G4944" s="3">
        <v>1000000</v>
      </c>
      <c r="H4944">
        <v>703</v>
      </c>
      <c r="I4944">
        <v>703</v>
      </c>
    </row>
    <row r="4945" spans="1:9" x14ac:dyDescent="0.2">
      <c r="A4945" s="5">
        <v>4993</v>
      </c>
      <c r="B4945" s="7">
        <v>12</v>
      </c>
      <c r="C4945" s="5">
        <v>31</v>
      </c>
      <c r="D4945" s="5">
        <v>2013</v>
      </c>
      <c r="E4945" s="4">
        <v>42197</v>
      </c>
      <c r="F4945" t="s">
        <v>4873</v>
      </c>
      <c r="G4945" s="3">
        <v>1000000</v>
      </c>
      <c r="H4945">
        <v>0</v>
      </c>
      <c r="I4945" s="3">
        <v>552614</v>
      </c>
    </row>
    <row r="4946" spans="1:9" x14ac:dyDescent="0.2">
      <c r="A4946" s="5">
        <v>4994</v>
      </c>
      <c r="B4946" s="7">
        <v>12</v>
      </c>
      <c r="C4946" s="5">
        <v>31</v>
      </c>
      <c r="D4946" s="5">
        <v>2015</v>
      </c>
      <c r="E4946" s="4">
        <v>42928</v>
      </c>
      <c r="F4946" t="s">
        <v>4874</v>
      </c>
      <c r="G4946" s="3">
        <v>1000000</v>
      </c>
      <c r="H4946">
        <v>0</v>
      </c>
      <c r="I4946" s="3">
        <v>17721</v>
      </c>
    </row>
    <row r="4947" spans="1:9" x14ac:dyDescent="0.2">
      <c r="A4947" s="5">
        <v>4995</v>
      </c>
      <c r="B4947" s="7">
        <v>12</v>
      </c>
      <c r="C4947" s="5">
        <v>31</v>
      </c>
      <c r="D4947" s="5">
        <v>2006</v>
      </c>
      <c r="E4947" s="4">
        <v>39641</v>
      </c>
      <c r="F4947" t="s">
        <v>4875</v>
      </c>
      <c r="G4947" s="3">
        <v>1000000</v>
      </c>
      <c r="H4947">
        <v>0</v>
      </c>
      <c r="I4947" s="3">
        <v>5382</v>
      </c>
    </row>
    <row r="4948" spans="1:9" x14ac:dyDescent="0.2">
      <c r="A4948" s="5">
        <v>4996</v>
      </c>
      <c r="B4948" s="7">
        <v>12</v>
      </c>
      <c r="C4948" s="5">
        <v>11</v>
      </c>
      <c r="D4948" s="5">
        <v>2015</v>
      </c>
      <c r="E4948" s="4">
        <v>42320</v>
      </c>
      <c r="F4948" t="s">
        <v>4876</v>
      </c>
      <c r="G4948" s="3">
        <v>1000000</v>
      </c>
      <c r="H4948">
        <v>0</v>
      </c>
      <c r="I4948">
        <v>26</v>
      </c>
    </row>
    <row r="4949" spans="1:9" x14ac:dyDescent="0.2">
      <c r="A4949" s="5">
        <v>4997</v>
      </c>
      <c r="B4949" s="7">
        <v>12</v>
      </c>
      <c r="C4949" s="5">
        <v>1</v>
      </c>
      <c r="D4949" s="5">
        <v>2009</v>
      </c>
      <c r="E4949" s="4">
        <v>39825</v>
      </c>
      <c r="F4949" t="s">
        <v>4877</v>
      </c>
      <c r="G4949" s="3">
        <v>1000000</v>
      </c>
      <c r="H4949">
        <v>0</v>
      </c>
      <c r="I4949">
        <v>0</v>
      </c>
    </row>
    <row r="4950" spans="1:9" x14ac:dyDescent="0.2">
      <c r="A4950" s="5">
        <v>4998</v>
      </c>
      <c r="B4950" s="7">
        <v>9</v>
      </c>
      <c r="C4950" s="5">
        <v>15</v>
      </c>
      <c r="D4950" s="5">
        <v>2006</v>
      </c>
      <c r="E4950" s="4">
        <v>39150</v>
      </c>
      <c r="F4950" t="s">
        <v>4878</v>
      </c>
      <c r="G4950" s="3">
        <v>1000000</v>
      </c>
      <c r="H4950">
        <v>0</v>
      </c>
      <c r="I4950">
        <v>0</v>
      </c>
    </row>
    <row r="4951" spans="1:9" x14ac:dyDescent="0.2">
      <c r="A4951" s="5">
        <v>4999</v>
      </c>
      <c r="B4951" s="7">
        <v>10</v>
      </c>
      <c r="C4951" s="5">
        <v>24</v>
      </c>
      <c r="D4951" s="5">
        <v>2003</v>
      </c>
      <c r="E4951" s="4">
        <v>38331</v>
      </c>
      <c r="F4951" t="s">
        <v>4879</v>
      </c>
      <c r="G4951" s="3">
        <v>1000000</v>
      </c>
      <c r="H4951">
        <v>0</v>
      </c>
      <c r="I4951">
        <v>0</v>
      </c>
    </row>
    <row r="4952" spans="1:9" x14ac:dyDescent="0.2">
      <c r="A4952" s="5">
        <v>5000</v>
      </c>
      <c r="B4952" s="7">
        <v>7</v>
      </c>
      <c r="C4952" s="5">
        <v>17</v>
      </c>
      <c r="D4952" s="5">
        <v>2009</v>
      </c>
      <c r="E4952" s="4">
        <v>40305</v>
      </c>
      <c r="F4952" t="s">
        <v>4880</v>
      </c>
      <c r="G4952" s="3">
        <v>1000000</v>
      </c>
      <c r="H4952">
        <v>0</v>
      </c>
      <c r="I4952">
        <v>0</v>
      </c>
    </row>
    <row r="4953" spans="1:9" x14ac:dyDescent="0.2">
      <c r="A4953" s="5">
        <v>5001</v>
      </c>
      <c r="B4953" s="7">
        <v>9</v>
      </c>
      <c r="C4953" s="5">
        <v>23</v>
      </c>
      <c r="D4953" s="5">
        <v>2005</v>
      </c>
      <c r="E4953" s="4">
        <v>39030</v>
      </c>
      <c r="F4953" t="s">
        <v>4881</v>
      </c>
      <c r="G4953" s="3">
        <v>1000000</v>
      </c>
      <c r="H4953">
        <v>0</v>
      </c>
      <c r="I4953">
        <v>0</v>
      </c>
    </row>
    <row r="4954" spans="1:9" x14ac:dyDescent="0.2">
      <c r="A4954" s="5">
        <v>5002</v>
      </c>
      <c r="B4954" s="7">
        <v>12</v>
      </c>
      <c r="C4954" s="5">
        <v>31</v>
      </c>
      <c r="D4954" s="5">
        <v>2008</v>
      </c>
      <c r="E4954" s="4">
        <v>40371</v>
      </c>
      <c r="F4954" t="s">
        <v>4882</v>
      </c>
      <c r="G4954" s="3">
        <v>1000000</v>
      </c>
      <c r="H4954">
        <v>0</v>
      </c>
      <c r="I4954">
        <v>0</v>
      </c>
    </row>
    <row r="4955" spans="1:9" x14ac:dyDescent="0.2">
      <c r="A4955" s="5">
        <v>5003</v>
      </c>
      <c r="B4955" s="7">
        <v>1</v>
      </c>
      <c r="C4955" s="5">
        <v>29</v>
      </c>
      <c r="D4955" s="5">
        <v>2010</v>
      </c>
      <c r="E4955" s="4">
        <v>41030</v>
      </c>
      <c r="F4955" t="s">
        <v>4883</v>
      </c>
      <c r="G4955" s="3">
        <v>1000000</v>
      </c>
      <c r="H4955">
        <v>0</v>
      </c>
      <c r="I4955">
        <v>0</v>
      </c>
    </row>
    <row r="4956" spans="1:9" x14ac:dyDescent="0.2">
      <c r="A4956" s="5">
        <v>5004</v>
      </c>
      <c r="B4956" s="7">
        <v>3</v>
      </c>
      <c r="C4956" s="5">
        <v>20</v>
      </c>
      <c r="D4956" s="5">
        <v>2012</v>
      </c>
      <c r="E4956" s="4">
        <v>41489</v>
      </c>
      <c r="F4956" t="s">
        <v>4884</v>
      </c>
      <c r="G4956" s="3">
        <v>1000000</v>
      </c>
      <c r="H4956">
        <v>0</v>
      </c>
      <c r="I4956">
        <v>0</v>
      </c>
    </row>
    <row r="4957" spans="1:9" x14ac:dyDescent="0.2">
      <c r="A4957" s="5">
        <v>5005</v>
      </c>
      <c r="B4957" s="7">
        <v>10</v>
      </c>
      <c r="C4957" s="5">
        <v>9</v>
      </c>
      <c r="D4957" s="5">
        <v>2012</v>
      </c>
      <c r="E4957" s="4">
        <v>41162</v>
      </c>
      <c r="F4957" t="s">
        <v>4885</v>
      </c>
      <c r="G4957" s="3">
        <v>1000000</v>
      </c>
      <c r="H4957">
        <v>0</v>
      </c>
      <c r="I4957">
        <v>0</v>
      </c>
    </row>
    <row r="4958" spans="1:9" x14ac:dyDescent="0.2">
      <c r="A4958" s="5">
        <v>5006</v>
      </c>
      <c r="B4958" s="7">
        <v>5</v>
      </c>
      <c r="C4958" s="5">
        <v>14</v>
      </c>
      <c r="D4958" s="5">
        <v>2013</v>
      </c>
      <c r="E4958" s="4">
        <v>41675</v>
      </c>
      <c r="F4958" t="s">
        <v>4886</v>
      </c>
      <c r="G4958" s="3">
        <v>1000000</v>
      </c>
      <c r="H4958">
        <v>0</v>
      </c>
      <c r="I4958">
        <v>0</v>
      </c>
    </row>
    <row r="4959" spans="1:9" x14ac:dyDescent="0.2">
      <c r="A4959" s="5">
        <v>5007</v>
      </c>
      <c r="B4959" s="7">
        <v>1</v>
      </c>
      <c r="C4959" s="5">
        <v>7</v>
      </c>
      <c r="D4959" s="5">
        <v>2014</v>
      </c>
      <c r="E4959" s="4">
        <v>41821</v>
      </c>
      <c r="F4959" t="s">
        <v>4887</v>
      </c>
      <c r="G4959" s="3">
        <v>1000000</v>
      </c>
      <c r="H4959">
        <v>0</v>
      </c>
      <c r="I4959">
        <v>0</v>
      </c>
    </row>
    <row r="4960" spans="1:9" x14ac:dyDescent="0.2">
      <c r="A4960" s="5">
        <v>5008</v>
      </c>
      <c r="B4960" s="7">
        <v>10</v>
      </c>
      <c r="C4960" s="5">
        <v>4</v>
      </c>
      <c r="D4960" s="5">
        <v>2013</v>
      </c>
      <c r="E4960" s="4">
        <v>41374</v>
      </c>
      <c r="F4960" t="s">
        <v>4888</v>
      </c>
      <c r="G4960" s="3">
        <v>1000000</v>
      </c>
      <c r="H4960">
        <v>0</v>
      </c>
      <c r="I4960">
        <v>0</v>
      </c>
    </row>
    <row r="4961" spans="1:9" x14ac:dyDescent="0.2">
      <c r="A4961" s="5">
        <v>5009</v>
      </c>
      <c r="B4961" s="7">
        <v>10</v>
      </c>
      <c r="C4961" s="5">
        <v>8</v>
      </c>
      <c r="D4961" s="5">
        <v>2013</v>
      </c>
      <c r="E4961" s="4">
        <v>41496</v>
      </c>
      <c r="F4961" t="s">
        <v>4889</v>
      </c>
      <c r="G4961" s="3">
        <v>1000000</v>
      </c>
      <c r="H4961">
        <v>0</v>
      </c>
      <c r="I4961">
        <v>0</v>
      </c>
    </row>
    <row r="4962" spans="1:9" x14ac:dyDescent="0.2">
      <c r="A4962" s="5">
        <v>5010</v>
      </c>
      <c r="B4962" s="7">
        <v>12</v>
      </c>
      <c r="C4962" s="5">
        <v>31</v>
      </c>
      <c r="D4962" s="5">
        <v>2014</v>
      </c>
      <c r="E4962" s="4">
        <v>42563</v>
      </c>
      <c r="F4962" t="s">
        <v>4890</v>
      </c>
      <c r="G4962" s="3">
        <v>1000000</v>
      </c>
      <c r="H4962">
        <v>0</v>
      </c>
      <c r="I4962">
        <v>0</v>
      </c>
    </row>
    <row r="4963" spans="1:9" x14ac:dyDescent="0.2">
      <c r="A4963" s="5">
        <v>5011</v>
      </c>
      <c r="B4963" s="7">
        <v>6</v>
      </c>
      <c r="C4963" s="5">
        <v>24</v>
      </c>
      <c r="D4963" s="5">
        <v>2014</v>
      </c>
      <c r="E4963" s="4">
        <v>42344</v>
      </c>
      <c r="F4963" t="s">
        <v>4891</v>
      </c>
      <c r="G4963" s="3">
        <v>1000000</v>
      </c>
      <c r="H4963">
        <v>0</v>
      </c>
      <c r="I4963">
        <v>0</v>
      </c>
    </row>
    <row r="4964" spans="1:9" x14ac:dyDescent="0.2">
      <c r="A4964" s="5">
        <v>5012</v>
      </c>
      <c r="B4964" s="7">
        <v>2</v>
      </c>
      <c r="C4964" s="5">
        <v>10</v>
      </c>
      <c r="D4964" s="5">
        <v>2015</v>
      </c>
      <c r="E4964" s="4">
        <v>42279</v>
      </c>
      <c r="F4964" t="s">
        <v>4892</v>
      </c>
      <c r="G4964" s="3">
        <v>1000000</v>
      </c>
      <c r="H4964">
        <v>0</v>
      </c>
      <c r="I4964">
        <v>0</v>
      </c>
    </row>
    <row r="4965" spans="1:9" x14ac:dyDescent="0.2">
      <c r="A4965" s="5">
        <v>5013</v>
      </c>
      <c r="B4965" s="7">
        <v>3</v>
      </c>
      <c r="C4965" s="5">
        <v>10</v>
      </c>
      <c r="D4965" s="5">
        <v>2015</v>
      </c>
      <c r="E4965" s="4">
        <v>42280</v>
      </c>
      <c r="F4965" t="s">
        <v>4893</v>
      </c>
      <c r="G4965" s="3">
        <v>1000000</v>
      </c>
      <c r="H4965">
        <v>0</v>
      </c>
      <c r="I4965">
        <v>0</v>
      </c>
    </row>
    <row r="4966" spans="1:9" x14ac:dyDescent="0.2">
      <c r="A4966" s="5">
        <v>5014</v>
      </c>
      <c r="B4966" s="7">
        <v>12</v>
      </c>
      <c r="C4966" s="5">
        <v>31</v>
      </c>
      <c r="D4966" s="5">
        <v>2014</v>
      </c>
      <c r="E4966" s="4">
        <v>42563</v>
      </c>
      <c r="F4966" t="s">
        <v>4894</v>
      </c>
      <c r="G4966" s="3">
        <v>1000000</v>
      </c>
      <c r="H4966">
        <v>0</v>
      </c>
      <c r="I4966">
        <v>0</v>
      </c>
    </row>
    <row r="4967" spans="1:9" x14ac:dyDescent="0.2">
      <c r="A4967" s="5">
        <v>5015</v>
      </c>
      <c r="B4967" s="7">
        <v>3</v>
      </c>
      <c r="C4967" s="5">
        <v>1</v>
      </c>
      <c r="D4967" s="5">
        <v>2016</v>
      </c>
      <c r="E4967" s="4">
        <v>42372</v>
      </c>
      <c r="F4967">
        <v>1982</v>
      </c>
      <c r="G4967" s="3">
        <v>1000000</v>
      </c>
      <c r="H4967">
        <v>0</v>
      </c>
      <c r="I4967">
        <v>0</v>
      </c>
    </row>
    <row r="4968" spans="1:9" x14ac:dyDescent="0.2">
      <c r="A4968" s="5">
        <v>5016</v>
      </c>
      <c r="B4968" s="7">
        <v>10</v>
      </c>
      <c r="C4968" s="5">
        <v>27</v>
      </c>
      <c r="D4968" s="5">
        <v>2015</v>
      </c>
      <c r="E4968" s="4">
        <v>42804</v>
      </c>
      <c r="F4968" t="s">
        <v>4895</v>
      </c>
      <c r="G4968" s="3">
        <v>1000000</v>
      </c>
      <c r="H4968">
        <v>0</v>
      </c>
      <c r="I4968">
        <v>0</v>
      </c>
    </row>
    <row r="4969" spans="1:9" x14ac:dyDescent="0.2">
      <c r="A4969" s="5">
        <v>5017</v>
      </c>
      <c r="B4969" s="7">
        <v>12</v>
      </c>
      <c r="C4969" s="5">
        <v>31</v>
      </c>
      <c r="D4969" s="5">
        <v>2016</v>
      </c>
      <c r="E4969" s="4">
        <v>43293</v>
      </c>
      <c r="F4969" t="s">
        <v>4896</v>
      </c>
      <c r="G4969" s="3">
        <v>1000000</v>
      </c>
      <c r="H4969">
        <v>0</v>
      </c>
      <c r="I4969">
        <v>0</v>
      </c>
    </row>
    <row r="4970" spans="1:9" x14ac:dyDescent="0.2">
      <c r="A4970" s="5">
        <v>5018</v>
      </c>
      <c r="B4970" s="7">
        <v>12</v>
      </c>
      <c r="C4970" s="5">
        <v>22</v>
      </c>
      <c r="D4970" s="5">
        <v>2015</v>
      </c>
      <c r="E4970" s="4">
        <v>42655</v>
      </c>
      <c r="F4970" t="s">
        <v>4897</v>
      </c>
      <c r="G4970" s="3">
        <v>1000000</v>
      </c>
      <c r="H4970">
        <v>0</v>
      </c>
      <c r="I4970">
        <v>0</v>
      </c>
    </row>
    <row r="4971" spans="1:9" x14ac:dyDescent="0.2">
      <c r="A4971" s="5">
        <v>5019</v>
      </c>
      <c r="B4971" s="7">
        <v>6</v>
      </c>
      <c r="C4971" s="5">
        <v>1</v>
      </c>
      <c r="D4971" s="5">
        <v>2007</v>
      </c>
      <c r="E4971" s="4">
        <v>39088</v>
      </c>
      <c r="F4971" t="s">
        <v>4898</v>
      </c>
      <c r="G4971" s="3">
        <v>989000</v>
      </c>
      <c r="H4971" s="3">
        <v>8158</v>
      </c>
      <c r="I4971" s="3">
        <v>8158</v>
      </c>
    </row>
    <row r="4972" spans="1:9" x14ac:dyDescent="0.2">
      <c r="A4972" s="5">
        <v>5020</v>
      </c>
      <c r="B4972" s="7">
        <v>4</v>
      </c>
      <c r="C4972" s="5">
        <v>14</v>
      </c>
      <c r="D4972" s="5">
        <v>2006</v>
      </c>
      <c r="E4972" s="4">
        <v>39117</v>
      </c>
      <c r="F4972" t="s">
        <v>4899</v>
      </c>
      <c r="G4972" s="3">
        <v>950000</v>
      </c>
      <c r="H4972" s="3">
        <v>1024640</v>
      </c>
      <c r="I4972" s="3">
        <v>8267066</v>
      </c>
    </row>
    <row r="4973" spans="1:9" x14ac:dyDescent="0.2">
      <c r="A4973" s="5">
        <v>5021</v>
      </c>
      <c r="B4973" s="7">
        <v>9</v>
      </c>
      <c r="C4973" s="5">
        <v>27</v>
      </c>
      <c r="D4973" s="5">
        <v>2002</v>
      </c>
      <c r="E4973" s="4">
        <v>38055</v>
      </c>
      <c r="F4973" t="s">
        <v>4900</v>
      </c>
      <c r="G4973" s="3">
        <v>950000</v>
      </c>
      <c r="H4973" s="3">
        <v>814666</v>
      </c>
      <c r="I4973" s="3">
        <v>814666</v>
      </c>
    </row>
    <row r="4974" spans="1:9" x14ac:dyDescent="0.2">
      <c r="A4974" s="5">
        <v>5022</v>
      </c>
      <c r="B4974" s="7">
        <v>1</v>
      </c>
      <c r="C4974" s="5">
        <v>10</v>
      </c>
      <c r="D4974" s="5">
        <v>2014</v>
      </c>
      <c r="E4974" s="4">
        <v>41913</v>
      </c>
      <c r="F4974" t="s">
        <v>4901</v>
      </c>
      <c r="G4974" s="3">
        <v>950000</v>
      </c>
      <c r="H4974">
        <v>0</v>
      </c>
      <c r="I4974" s="3">
        <v>78122</v>
      </c>
    </row>
    <row r="4975" spans="1:9" x14ac:dyDescent="0.2">
      <c r="A4975" s="5">
        <v>5023</v>
      </c>
      <c r="B4975" s="7">
        <v>12</v>
      </c>
      <c r="C4975" s="5">
        <v>31</v>
      </c>
      <c r="D4975" s="5">
        <v>2010</v>
      </c>
      <c r="E4975" s="4">
        <v>41102</v>
      </c>
      <c r="F4975" t="s">
        <v>2750</v>
      </c>
      <c r="G4975" s="3">
        <v>950000</v>
      </c>
      <c r="H4975">
        <v>0</v>
      </c>
      <c r="I4975">
        <v>0</v>
      </c>
    </row>
    <row r="4976" spans="1:9" x14ac:dyDescent="0.2">
      <c r="A4976" s="5">
        <v>5024</v>
      </c>
      <c r="B4976" s="7">
        <v>8</v>
      </c>
      <c r="C4976" s="5">
        <v>12</v>
      </c>
      <c r="D4976" s="5">
        <v>2014</v>
      </c>
      <c r="E4976" s="4">
        <v>41981</v>
      </c>
      <c r="F4976" t="s">
        <v>4902</v>
      </c>
      <c r="G4976" s="3">
        <v>950000</v>
      </c>
      <c r="H4976">
        <v>0</v>
      </c>
      <c r="I4976">
        <v>0</v>
      </c>
    </row>
    <row r="4977" spans="1:9" x14ac:dyDescent="0.2">
      <c r="A4977" s="5">
        <v>5025</v>
      </c>
      <c r="B4977" s="7">
        <v>3</v>
      </c>
      <c r="C4977" s="5">
        <v>3</v>
      </c>
      <c r="D4977" s="5">
        <v>2015</v>
      </c>
      <c r="E4977" s="4">
        <v>42066</v>
      </c>
      <c r="F4977" t="s">
        <v>4903</v>
      </c>
      <c r="G4977" s="3">
        <v>950000</v>
      </c>
      <c r="H4977">
        <v>0</v>
      </c>
      <c r="I4977">
        <v>0</v>
      </c>
    </row>
    <row r="4978" spans="1:9" x14ac:dyDescent="0.2">
      <c r="A4978" s="5">
        <v>5026</v>
      </c>
      <c r="B4978" s="7">
        <v>4</v>
      </c>
      <c r="C4978" s="5">
        <v>13</v>
      </c>
      <c r="D4978" s="5">
        <v>2012</v>
      </c>
      <c r="E4978" s="4">
        <v>41278</v>
      </c>
      <c r="F4978" t="s">
        <v>4904</v>
      </c>
      <c r="G4978" s="3">
        <v>930000</v>
      </c>
      <c r="H4978" s="3">
        <v>30905</v>
      </c>
      <c r="I4978" s="3">
        <v>30905</v>
      </c>
    </row>
    <row r="4979" spans="1:9" x14ac:dyDescent="0.2">
      <c r="A4979" s="5">
        <v>5027</v>
      </c>
      <c r="B4979" s="7">
        <v>11</v>
      </c>
      <c r="C4979" s="5">
        <v>21</v>
      </c>
      <c r="D4979" s="5">
        <v>2014</v>
      </c>
      <c r="E4979" s="4">
        <v>42258</v>
      </c>
      <c r="F4979" t="s">
        <v>4905</v>
      </c>
      <c r="G4979" s="3">
        <v>913000</v>
      </c>
      <c r="H4979">
        <v>0</v>
      </c>
      <c r="I4979">
        <v>0</v>
      </c>
    </row>
    <row r="4980" spans="1:9" x14ac:dyDescent="0.2">
      <c r="A4980" s="5">
        <v>5028</v>
      </c>
      <c r="B4980" s="7">
        <v>7</v>
      </c>
      <c r="C4980" s="5">
        <v>28</v>
      </c>
      <c r="D4980" s="5">
        <v>1954</v>
      </c>
      <c r="E4980" s="4">
        <v>20552</v>
      </c>
      <c r="F4980" t="s">
        <v>4906</v>
      </c>
      <c r="G4980" s="3">
        <v>910000</v>
      </c>
      <c r="H4980" s="3">
        <v>9600000</v>
      </c>
      <c r="I4980" s="3">
        <v>9600000</v>
      </c>
    </row>
    <row r="4981" spans="1:9" x14ac:dyDescent="0.2">
      <c r="A4981" s="5">
        <v>5029</v>
      </c>
      <c r="B4981" s="7">
        <v>7</v>
      </c>
      <c r="C4981" s="5">
        <v>12</v>
      </c>
      <c r="D4981" s="5">
        <v>2013</v>
      </c>
      <c r="E4981" s="4">
        <v>41615</v>
      </c>
      <c r="F4981" t="s">
        <v>4907</v>
      </c>
      <c r="G4981" s="3">
        <v>900000</v>
      </c>
      <c r="H4981" s="3">
        <v>16098998</v>
      </c>
      <c r="I4981" s="3">
        <v>17549645</v>
      </c>
    </row>
    <row r="4982" spans="1:9" x14ac:dyDescent="0.2">
      <c r="A4982" s="5">
        <v>5030</v>
      </c>
      <c r="B4982" s="7">
        <v>4</v>
      </c>
      <c r="C4982" s="5">
        <v>1</v>
      </c>
      <c r="D4982" s="5">
        <v>2016</v>
      </c>
      <c r="E4982" s="4">
        <v>42373</v>
      </c>
      <c r="F4982" t="s">
        <v>4908</v>
      </c>
      <c r="G4982" s="3">
        <v>900000</v>
      </c>
      <c r="H4982" s="3">
        <v>9097072</v>
      </c>
      <c r="I4982" s="3">
        <v>9097072</v>
      </c>
    </row>
    <row r="4983" spans="1:9" x14ac:dyDescent="0.2">
      <c r="A4983" s="5">
        <v>5031</v>
      </c>
      <c r="B4983" s="7">
        <v>1</v>
      </c>
      <c r="C4983" s="5">
        <v>25</v>
      </c>
      <c r="D4983" s="5">
        <v>2008</v>
      </c>
      <c r="E4983" s="4">
        <v>40179</v>
      </c>
      <c r="F4983" t="s">
        <v>4909</v>
      </c>
      <c r="G4983" s="3">
        <v>900000</v>
      </c>
      <c r="H4983" s="3">
        <v>1196321</v>
      </c>
      <c r="I4983" s="3">
        <v>11993156</v>
      </c>
    </row>
    <row r="4984" spans="1:9" x14ac:dyDescent="0.2">
      <c r="A4984" s="5">
        <v>5032</v>
      </c>
      <c r="B4984" s="7">
        <v>8</v>
      </c>
      <c r="C4984" s="5">
        <v>26</v>
      </c>
      <c r="D4984" s="5">
        <v>2011</v>
      </c>
      <c r="E4984" s="4">
        <v>41313</v>
      </c>
      <c r="F4984" t="s">
        <v>4910</v>
      </c>
      <c r="G4984" s="3">
        <v>900000</v>
      </c>
      <c r="H4984" s="3">
        <v>454121</v>
      </c>
      <c r="I4984" s="3">
        <v>958978</v>
      </c>
    </row>
    <row r="4985" spans="1:9" x14ac:dyDescent="0.2">
      <c r="A4985" s="5">
        <v>5033</v>
      </c>
      <c r="B4985" s="7">
        <v>8</v>
      </c>
      <c r="C4985" s="5">
        <v>25</v>
      </c>
      <c r="D4985" s="5">
        <v>2006</v>
      </c>
      <c r="E4985" s="4">
        <v>39455</v>
      </c>
      <c r="F4985" t="s">
        <v>4911</v>
      </c>
      <c r="G4985" s="3">
        <v>900000</v>
      </c>
      <c r="H4985" s="3">
        <v>381420</v>
      </c>
      <c r="I4985" s="3">
        <v>381420</v>
      </c>
    </row>
    <row r="4986" spans="1:9" x14ac:dyDescent="0.2">
      <c r="A4986" s="5">
        <v>5034</v>
      </c>
      <c r="B4986" s="7">
        <v>4</v>
      </c>
      <c r="C4986" s="5">
        <v>27</v>
      </c>
      <c r="D4986" s="5">
        <v>2012</v>
      </c>
      <c r="E4986" s="4">
        <v>41702</v>
      </c>
      <c r="F4986" t="s">
        <v>4912</v>
      </c>
      <c r="G4986" s="3">
        <v>900000</v>
      </c>
      <c r="H4986" s="3">
        <v>7396</v>
      </c>
      <c r="I4986" s="3">
        <v>7396</v>
      </c>
    </row>
    <row r="4987" spans="1:9" x14ac:dyDescent="0.2">
      <c r="A4987" s="5">
        <v>5035</v>
      </c>
      <c r="B4987" s="7">
        <v>4</v>
      </c>
      <c r="C4987" s="5">
        <v>5</v>
      </c>
      <c r="D4987" s="5">
        <v>2013</v>
      </c>
      <c r="E4987" s="4">
        <v>41398</v>
      </c>
      <c r="F4987" t="s">
        <v>4913</v>
      </c>
      <c r="G4987" s="3">
        <v>900000</v>
      </c>
      <c r="H4987" s="3">
        <v>6997</v>
      </c>
      <c r="I4987" s="3">
        <v>413733</v>
      </c>
    </row>
    <row r="4988" spans="1:9" x14ac:dyDescent="0.2">
      <c r="A4988" s="5">
        <v>5036</v>
      </c>
      <c r="B4988" s="7">
        <v>12</v>
      </c>
      <c r="C4988" s="5">
        <v>31</v>
      </c>
      <c r="D4988" s="5">
        <v>2014</v>
      </c>
      <c r="E4988" s="4">
        <v>42563</v>
      </c>
      <c r="F4988" t="s">
        <v>4914</v>
      </c>
      <c r="G4988" s="3">
        <v>900000</v>
      </c>
      <c r="H4988">
        <v>0</v>
      </c>
      <c r="I4988">
        <v>0</v>
      </c>
    </row>
    <row r="4989" spans="1:9" x14ac:dyDescent="0.2">
      <c r="A4989" s="5">
        <v>5037</v>
      </c>
      <c r="B4989" s="7">
        <v>5</v>
      </c>
      <c r="C4989" s="5">
        <v>5</v>
      </c>
      <c r="D4989" s="5">
        <v>2015</v>
      </c>
      <c r="E4989" s="4">
        <v>42129</v>
      </c>
      <c r="F4989" t="s">
        <v>4915</v>
      </c>
      <c r="G4989" s="3">
        <v>900000</v>
      </c>
      <c r="H4989">
        <v>0</v>
      </c>
      <c r="I4989">
        <v>0</v>
      </c>
    </row>
    <row r="4990" spans="1:9" x14ac:dyDescent="0.2">
      <c r="A4990" s="5">
        <v>5038</v>
      </c>
      <c r="B4990" s="7">
        <v>8</v>
      </c>
      <c r="C4990" s="5">
        <v>13</v>
      </c>
      <c r="D4990" s="5">
        <v>1942</v>
      </c>
      <c r="E4990" s="4">
        <v>15714</v>
      </c>
      <c r="F4990" t="s">
        <v>4916</v>
      </c>
      <c r="G4990" s="3">
        <v>858000</v>
      </c>
      <c r="H4990" s="3">
        <v>102797000</v>
      </c>
      <c r="I4990" s="3">
        <v>268000000</v>
      </c>
    </row>
    <row r="4991" spans="1:9" x14ac:dyDescent="0.2">
      <c r="A4991" s="5">
        <v>5039</v>
      </c>
      <c r="B4991" s="7">
        <v>8</v>
      </c>
      <c r="C4991" s="5">
        <v>31</v>
      </c>
      <c r="D4991" s="5">
        <v>2012</v>
      </c>
      <c r="E4991" s="4">
        <v>41828</v>
      </c>
      <c r="F4991" t="s">
        <v>4917</v>
      </c>
      <c r="G4991" s="3">
        <v>850000</v>
      </c>
      <c r="H4991" s="3">
        <v>1251749</v>
      </c>
      <c r="I4991" s="3">
        <v>1386088</v>
      </c>
    </row>
    <row r="4992" spans="1:9" x14ac:dyDescent="0.2">
      <c r="A4992" s="5">
        <v>5040</v>
      </c>
      <c r="B4992" s="7">
        <v>1</v>
      </c>
      <c r="C4992" s="5">
        <v>30</v>
      </c>
      <c r="D4992" s="5">
        <v>2004</v>
      </c>
      <c r="E4992" s="4">
        <v>38869</v>
      </c>
      <c r="F4992" t="s">
        <v>4918</v>
      </c>
      <c r="G4992" s="3">
        <v>850000</v>
      </c>
      <c r="H4992" s="3">
        <v>833118</v>
      </c>
      <c r="I4992" s="3">
        <v>865708</v>
      </c>
    </row>
    <row r="4993" spans="1:9" x14ac:dyDescent="0.2">
      <c r="A4993" s="5">
        <v>5041</v>
      </c>
      <c r="B4993" s="7">
        <v>3</v>
      </c>
      <c r="C4993" s="5">
        <v>21</v>
      </c>
      <c r="D4993" s="5">
        <v>2008</v>
      </c>
      <c r="E4993" s="4">
        <v>40059</v>
      </c>
      <c r="F4993" t="s">
        <v>4919</v>
      </c>
      <c r="G4993" s="3">
        <v>850000</v>
      </c>
      <c r="H4993" s="3">
        <v>442638</v>
      </c>
      <c r="I4993" s="3">
        <v>442638</v>
      </c>
    </row>
    <row r="4994" spans="1:9" x14ac:dyDescent="0.2">
      <c r="A4994" s="5">
        <v>5042</v>
      </c>
      <c r="B4994" s="7">
        <v>8</v>
      </c>
      <c r="C4994" s="5">
        <v>28</v>
      </c>
      <c r="D4994" s="5">
        <v>2015</v>
      </c>
      <c r="E4994" s="4">
        <v>42833</v>
      </c>
      <c r="F4994" t="s">
        <v>4920</v>
      </c>
      <c r="G4994" s="3">
        <v>850000</v>
      </c>
      <c r="H4994" s="3">
        <v>3256</v>
      </c>
      <c r="I4994" s="3">
        <v>3256</v>
      </c>
    </row>
    <row r="4995" spans="1:9" x14ac:dyDescent="0.2">
      <c r="A4995" s="5">
        <v>5043</v>
      </c>
      <c r="B4995" s="7">
        <v>12</v>
      </c>
      <c r="C4995" s="5">
        <v>31</v>
      </c>
      <c r="D4995" s="5">
        <v>2012</v>
      </c>
      <c r="E4995" s="4">
        <v>41832</v>
      </c>
      <c r="F4995" t="s">
        <v>2802</v>
      </c>
      <c r="G4995" s="3">
        <v>850000</v>
      </c>
      <c r="H4995">
        <v>0</v>
      </c>
      <c r="I4995">
        <v>0</v>
      </c>
    </row>
    <row r="4996" spans="1:9" x14ac:dyDescent="0.2">
      <c r="A4996" s="5">
        <v>5044</v>
      </c>
      <c r="B4996" s="7">
        <v>12</v>
      </c>
      <c r="C4996" s="5">
        <v>31</v>
      </c>
      <c r="D4996" s="5">
        <v>2008</v>
      </c>
      <c r="E4996" s="4">
        <v>40371</v>
      </c>
      <c r="F4996" t="s">
        <v>4921</v>
      </c>
      <c r="G4996" s="3">
        <v>850000</v>
      </c>
      <c r="H4996">
        <v>0</v>
      </c>
      <c r="I4996">
        <v>0</v>
      </c>
    </row>
    <row r="4997" spans="1:9" x14ac:dyDescent="0.2">
      <c r="A4997" s="5">
        <v>5045</v>
      </c>
      <c r="B4997" s="7">
        <v>8</v>
      </c>
      <c r="C4997" s="5">
        <v>3</v>
      </c>
      <c r="D4997" s="5">
        <v>2012</v>
      </c>
      <c r="E4997" s="4">
        <v>40976</v>
      </c>
      <c r="F4997" t="s">
        <v>4922</v>
      </c>
      <c r="G4997" s="3">
        <v>840000</v>
      </c>
      <c r="H4997" s="3">
        <v>3103407</v>
      </c>
      <c r="I4997" s="3">
        <v>3787689</v>
      </c>
    </row>
    <row r="4998" spans="1:9" x14ac:dyDescent="0.2">
      <c r="A4998" s="5">
        <v>5046</v>
      </c>
      <c r="B4998" s="7">
        <v>10</v>
      </c>
      <c r="C4998" s="5">
        <v>25</v>
      </c>
      <c r="D4998" s="5">
        <v>2002</v>
      </c>
      <c r="E4998" s="4">
        <v>37996</v>
      </c>
      <c r="F4998" t="s">
        <v>4923</v>
      </c>
      <c r="G4998" s="3">
        <v>825000</v>
      </c>
      <c r="H4998" s="3">
        <v>1500711</v>
      </c>
      <c r="I4998" s="3">
        <v>1500711</v>
      </c>
    </row>
    <row r="4999" spans="1:9" x14ac:dyDescent="0.2">
      <c r="A4999" s="5">
        <v>5047</v>
      </c>
      <c r="B4999" s="7">
        <v>8</v>
      </c>
      <c r="C4999" s="5">
        <v>11</v>
      </c>
      <c r="D4999" s="5">
        <v>2009</v>
      </c>
      <c r="E4999" s="4">
        <v>40125</v>
      </c>
      <c r="F4999" t="s">
        <v>4924</v>
      </c>
      <c r="G4999" s="3">
        <v>825000</v>
      </c>
      <c r="H4999">
        <v>0</v>
      </c>
      <c r="I4999" s="3">
        <v>610776</v>
      </c>
    </row>
    <row r="5000" spans="1:9" x14ac:dyDescent="0.2">
      <c r="A5000" s="5">
        <v>5048</v>
      </c>
      <c r="B5000" s="7">
        <v>12</v>
      </c>
      <c r="C5000" s="5">
        <v>31</v>
      </c>
      <c r="D5000" s="5">
        <v>2009</v>
      </c>
      <c r="E5000" s="4">
        <v>40736</v>
      </c>
      <c r="F5000" t="s">
        <v>4925</v>
      </c>
      <c r="G5000" s="3">
        <v>820000</v>
      </c>
      <c r="H5000">
        <v>0</v>
      </c>
      <c r="I5000" s="3">
        <v>16909</v>
      </c>
    </row>
    <row r="5001" spans="1:9" x14ac:dyDescent="0.2">
      <c r="A5001" s="5">
        <v>5049</v>
      </c>
      <c r="B5001" s="7">
        <v>1</v>
      </c>
      <c r="C5001" s="5">
        <v>1</v>
      </c>
      <c r="D5001" s="5">
        <v>1971</v>
      </c>
      <c r="E5001" s="4">
        <v>25934</v>
      </c>
      <c r="F5001" t="s">
        <v>4926</v>
      </c>
      <c r="G5001" s="3">
        <v>800000</v>
      </c>
      <c r="H5001" s="3">
        <v>98000000</v>
      </c>
      <c r="I5001" s="3">
        <v>98000000</v>
      </c>
    </row>
    <row r="5002" spans="1:9" x14ac:dyDescent="0.2">
      <c r="A5002" s="5">
        <v>5051</v>
      </c>
      <c r="B5002" s="7">
        <v>12</v>
      </c>
      <c r="C5002" s="5">
        <v>30</v>
      </c>
      <c r="D5002" s="5">
        <v>2011</v>
      </c>
      <c r="E5002" s="4">
        <v>41437</v>
      </c>
      <c r="F5002" t="s">
        <v>4927</v>
      </c>
      <c r="G5002" s="3">
        <v>800000</v>
      </c>
      <c r="H5002" s="3">
        <v>7098492</v>
      </c>
      <c r="I5002" s="3">
        <v>24426169</v>
      </c>
    </row>
    <row r="5003" spans="1:9" x14ac:dyDescent="0.2">
      <c r="A5003" s="5">
        <v>5052</v>
      </c>
      <c r="B5003" s="7">
        <v>5</v>
      </c>
      <c r="C5003" s="5">
        <v>10</v>
      </c>
      <c r="D5003" s="5">
        <v>1996</v>
      </c>
      <c r="E5003" s="4">
        <v>35343</v>
      </c>
      <c r="F5003" t="s">
        <v>4928</v>
      </c>
      <c r="G5003" s="3">
        <v>800000</v>
      </c>
      <c r="H5003" s="3">
        <v>4198137</v>
      </c>
      <c r="I5003" s="3">
        <v>5034794</v>
      </c>
    </row>
    <row r="5004" spans="1:9" x14ac:dyDescent="0.2">
      <c r="A5004" s="5">
        <v>5053</v>
      </c>
      <c r="B5004" s="7">
        <v>3</v>
      </c>
      <c r="C5004" s="5">
        <v>28</v>
      </c>
      <c r="D5004" s="5">
        <v>2003</v>
      </c>
      <c r="E5004" s="4">
        <v>38445</v>
      </c>
      <c r="F5004" t="s">
        <v>4929</v>
      </c>
      <c r="G5004" s="3">
        <v>800000</v>
      </c>
      <c r="H5004" s="3">
        <v>2073984</v>
      </c>
      <c r="I5004" s="3">
        <v>2900578</v>
      </c>
    </row>
    <row r="5005" spans="1:9" x14ac:dyDescent="0.2">
      <c r="A5005" s="5">
        <v>5054</v>
      </c>
      <c r="B5005" s="7">
        <v>10</v>
      </c>
      <c r="C5005" s="5">
        <v>1</v>
      </c>
      <c r="D5005" s="5">
        <v>1993</v>
      </c>
      <c r="E5005" s="4">
        <v>33979</v>
      </c>
      <c r="F5005" t="s">
        <v>4930</v>
      </c>
      <c r="G5005" s="3">
        <v>800000</v>
      </c>
      <c r="H5005" s="3">
        <v>1001437</v>
      </c>
      <c r="I5005" s="3">
        <v>1001437</v>
      </c>
    </row>
    <row r="5006" spans="1:9" x14ac:dyDescent="0.2">
      <c r="A5006" s="5">
        <v>5055</v>
      </c>
      <c r="B5006" s="7">
        <v>8</v>
      </c>
      <c r="C5006" s="5">
        <v>9</v>
      </c>
      <c r="D5006" s="5">
        <v>2002</v>
      </c>
      <c r="E5006" s="4">
        <v>37507</v>
      </c>
      <c r="F5006" t="s">
        <v>4931</v>
      </c>
      <c r="G5006" s="3">
        <v>800000</v>
      </c>
      <c r="H5006" s="3">
        <v>881950</v>
      </c>
      <c r="I5006" s="3">
        <v>881950</v>
      </c>
    </row>
    <row r="5007" spans="1:9" x14ac:dyDescent="0.2">
      <c r="A5007" s="5">
        <v>5056</v>
      </c>
      <c r="B5007" s="7">
        <v>7</v>
      </c>
      <c r="C5007" s="5">
        <v>18</v>
      </c>
      <c r="D5007" s="5">
        <v>2007</v>
      </c>
      <c r="E5007" s="4">
        <v>39606</v>
      </c>
      <c r="F5007" t="s">
        <v>4932</v>
      </c>
      <c r="G5007" s="3">
        <v>800000</v>
      </c>
      <c r="H5007" s="3">
        <v>200433</v>
      </c>
      <c r="I5007" s="3">
        <v>200433</v>
      </c>
    </row>
    <row r="5008" spans="1:9" x14ac:dyDescent="0.2">
      <c r="A5008" s="5">
        <v>5057</v>
      </c>
      <c r="B5008" s="7">
        <v>3</v>
      </c>
      <c r="C5008" s="5">
        <v>10</v>
      </c>
      <c r="D5008" s="5">
        <v>2000</v>
      </c>
      <c r="E5008" s="4">
        <v>36802</v>
      </c>
      <c r="F5008" t="s">
        <v>4933</v>
      </c>
      <c r="G5008" s="3">
        <v>800000</v>
      </c>
      <c r="H5008" s="3">
        <v>144583</v>
      </c>
      <c r="I5008" s="3">
        <v>371647</v>
      </c>
    </row>
    <row r="5009" spans="1:9" x14ac:dyDescent="0.2">
      <c r="A5009" s="5">
        <v>5058</v>
      </c>
      <c r="B5009" s="7">
        <v>5</v>
      </c>
      <c r="C5009" s="5">
        <v>7</v>
      </c>
      <c r="D5009" s="5">
        <v>2004</v>
      </c>
      <c r="E5009" s="4">
        <v>38173</v>
      </c>
      <c r="F5009" t="s">
        <v>4934</v>
      </c>
      <c r="G5009" s="3">
        <v>800000</v>
      </c>
      <c r="H5009" s="3">
        <v>62544</v>
      </c>
      <c r="I5009" s="3">
        <v>62544</v>
      </c>
    </row>
    <row r="5010" spans="1:9" x14ac:dyDescent="0.2">
      <c r="A5010" s="5">
        <v>5059</v>
      </c>
      <c r="B5010" s="7">
        <v>4</v>
      </c>
      <c r="C5010" s="5">
        <v>11</v>
      </c>
      <c r="D5010" s="5">
        <v>2003</v>
      </c>
      <c r="E5010" s="4">
        <v>37929</v>
      </c>
      <c r="F5010" t="s">
        <v>4935</v>
      </c>
      <c r="G5010" s="3">
        <v>800000</v>
      </c>
      <c r="H5010" s="3">
        <v>58163</v>
      </c>
      <c r="I5010" s="3">
        <v>58163</v>
      </c>
    </row>
    <row r="5011" spans="1:9" x14ac:dyDescent="0.2">
      <c r="A5011" s="5">
        <v>5060</v>
      </c>
      <c r="B5011" s="7">
        <v>6</v>
      </c>
      <c r="C5011" s="5">
        <v>19</v>
      </c>
      <c r="D5011" s="5">
        <v>2009</v>
      </c>
      <c r="E5011" s="4">
        <v>40365</v>
      </c>
      <c r="F5011" t="s">
        <v>4936</v>
      </c>
      <c r="G5011" s="3">
        <v>800000</v>
      </c>
      <c r="H5011" s="3">
        <v>46742</v>
      </c>
      <c r="I5011" s="3">
        <v>2194020</v>
      </c>
    </row>
    <row r="5012" spans="1:9" x14ac:dyDescent="0.2">
      <c r="A5012" s="5">
        <v>5061</v>
      </c>
      <c r="B5012" s="7">
        <v>9</v>
      </c>
      <c r="C5012" s="5">
        <v>19</v>
      </c>
      <c r="D5012" s="5">
        <v>2014</v>
      </c>
      <c r="E5012" s="4">
        <v>42194</v>
      </c>
      <c r="F5012" t="s">
        <v>4937</v>
      </c>
      <c r="G5012" s="3">
        <v>800000</v>
      </c>
      <c r="H5012" s="3">
        <v>35688</v>
      </c>
      <c r="I5012" s="3">
        <v>35688</v>
      </c>
    </row>
    <row r="5013" spans="1:9" x14ac:dyDescent="0.2">
      <c r="A5013" s="5">
        <v>5062</v>
      </c>
      <c r="B5013" s="7">
        <v>2</v>
      </c>
      <c r="C5013" s="5">
        <v>3</v>
      </c>
      <c r="D5013" s="5">
        <v>2012</v>
      </c>
      <c r="E5013" s="4">
        <v>40970</v>
      </c>
      <c r="F5013" t="s">
        <v>4938</v>
      </c>
      <c r="G5013" s="3">
        <v>800000</v>
      </c>
      <c r="H5013" s="3">
        <v>29063</v>
      </c>
      <c r="I5013" s="3">
        <v>462206</v>
      </c>
    </row>
    <row r="5014" spans="1:9" x14ac:dyDescent="0.2">
      <c r="A5014" s="5">
        <v>5063</v>
      </c>
      <c r="B5014" s="7">
        <v>1</v>
      </c>
      <c r="C5014" s="5">
        <v>9</v>
      </c>
      <c r="D5014" s="5">
        <v>2015</v>
      </c>
      <c r="E5014" s="4">
        <v>42248</v>
      </c>
      <c r="F5014" t="s">
        <v>4939</v>
      </c>
      <c r="G5014" s="3">
        <v>800000</v>
      </c>
      <c r="H5014">
        <v>0</v>
      </c>
      <c r="I5014">
        <v>0</v>
      </c>
    </row>
    <row r="5015" spans="1:9" x14ac:dyDescent="0.2">
      <c r="A5015" s="5">
        <v>5064</v>
      </c>
      <c r="B5015" s="7">
        <v>8</v>
      </c>
      <c r="C5015" s="5">
        <v>6</v>
      </c>
      <c r="D5015" s="5">
        <v>2004</v>
      </c>
      <c r="E5015" s="4">
        <v>38146</v>
      </c>
      <c r="F5015" t="s">
        <v>4940</v>
      </c>
      <c r="G5015" s="3">
        <v>780000</v>
      </c>
      <c r="H5015" s="3">
        <v>1310470</v>
      </c>
      <c r="I5015" s="3">
        <v>1310470</v>
      </c>
    </row>
    <row r="5016" spans="1:9" x14ac:dyDescent="0.2">
      <c r="A5016" s="5">
        <v>5065</v>
      </c>
      <c r="B5016" s="7">
        <v>8</v>
      </c>
      <c r="C5016" s="5">
        <v>11</v>
      </c>
      <c r="D5016" s="5">
        <v>1973</v>
      </c>
      <c r="E5016" s="4">
        <v>26976</v>
      </c>
      <c r="F5016" t="s">
        <v>4941</v>
      </c>
      <c r="G5016" s="3">
        <v>777000</v>
      </c>
      <c r="H5016" s="3">
        <v>115000000</v>
      </c>
      <c r="I5016" s="3">
        <v>140000000</v>
      </c>
    </row>
    <row r="5017" spans="1:9" x14ac:dyDescent="0.2">
      <c r="A5017" s="5">
        <v>5066</v>
      </c>
      <c r="B5017" s="7">
        <v>9</v>
      </c>
      <c r="C5017" s="5">
        <v>8</v>
      </c>
      <c r="D5017" s="5">
        <v>2006</v>
      </c>
      <c r="E5017" s="4">
        <v>38938</v>
      </c>
      <c r="F5017" t="s">
        <v>4942</v>
      </c>
      <c r="G5017" s="3">
        <v>775000</v>
      </c>
      <c r="H5017">
        <v>0</v>
      </c>
      <c r="I5017">
        <v>0</v>
      </c>
    </row>
    <row r="5018" spans="1:9" x14ac:dyDescent="0.2">
      <c r="A5018" s="5">
        <v>5067</v>
      </c>
      <c r="B5018" s="7">
        <v>9</v>
      </c>
      <c r="C5018" s="5">
        <v>9</v>
      </c>
      <c r="D5018" s="5">
        <v>2011</v>
      </c>
      <c r="E5018" s="4">
        <v>40795</v>
      </c>
      <c r="F5018" t="s">
        <v>4943</v>
      </c>
      <c r="G5018" s="3">
        <v>750000</v>
      </c>
      <c r="H5018" s="3">
        <v>7706436</v>
      </c>
      <c r="I5018" s="3">
        <v>7712436</v>
      </c>
    </row>
    <row r="5019" spans="1:9" x14ac:dyDescent="0.2">
      <c r="A5019" s="5">
        <v>5068</v>
      </c>
      <c r="B5019" s="7">
        <v>4</v>
      </c>
      <c r="C5019" s="5">
        <v>13</v>
      </c>
      <c r="D5019" s="5">
        <v>2007</v>
      </c>
      <c r="E5019" s="4">
        <v>39451</v>
      </c>
      <c r="F5019" t="s">
        <v>4944</v>
      </c>
      <c r="G5019" s="3">
        <v>750000</v>
      </c>
      <c r="H5019" s="3">
        <v>5520368</v>
      </c>
      <c r="I5019" s="3">
        <v>5520368</v>
      </c>
    </row>
    <row r="5020" spans="1:9" x14ac:dyDescent="0.2">
      <c r="A5020" s="5">
        <v>5069</v>
      </c>
      <c r="B5020" s="7">
        <v>6</v>
      </c>
      <c r="C5020" s="5">
        <v>8</v>
      </c>
      <c r="D5020" s="5">
        <v>2012</v>
      </c>
      <c r="E5020" s="4">
        <v>41127</v>
      </c>
      <c r="F5020" t="s">
        <v>4945</v>
      </c>
      <c r="G5020" s="3">
        <v>750000</v>
      </c>
      <c r="H5020" s="3">
        <v>4010957</v>
      </c>
      <c r="I5020" s="3">
        <v>4422318</v>
      </c>
    </row>
    <row r="5021" spans="1:9" x14ac:dyDescent="0.2">
      <c r="A5021" s="5">
        <v>5070</v>
      </c>
      <c r="B5021" s="7">
        <v>2</v>
      </c>
      <c r="C5021" s="5">
        <v>3</v>
      </c>
      <c r="D5021" s="5">
        <v>2012</v>
      </c>
      <c r="E5021" s="4">
        <v>40970</v>
      </c>
      <c r="F5021" t="s">
        <v>4946</v>
      </c>
      <c r="G5021" s="3">
        <v>750000</v>
      </c>
      <c r="H5021" s="3">
        <v>78396</v>
      </c>
      <c r="I5021" s="3">
        <v>1011535</v>
      </c>
    </row>
    <row r="5022" spans="1:9" x14ac:dyDescent="0.2">
      <c r="A5022" s="5">
        <v>5071</v>
      </c>
      <c r="B5022" s="7">
        <v>8</v>
      </c>
      <c r="C5022" s="5">
        <v>29</v>
      </c>
      <c r="D5022" s="5">
        <v>2014</v>
      </c>
      <c r="E5022" s="4">
        <v>42498</v>
      </c>
      <c r="F5022" t="s">
        <v>4947</v>
      </c>
      <c r="G5022" s="3">
        <v>750000</v>
      </c>
      <c r="H5022" s="3">
        <v>59656</v>
      </c>
      <c r="I5022" s="3">
        <v>59656</v>
      </c>
    </row>
    <row r="5023" spans="1:9" x14ac:dyDescent="0.2">
      <c r="A5023" s="5">
        <v>5072</v>
      </c>
      <c r="B5023" s="7">
        <v>11</v>
      </c>
      <c r="C5023" s="5">
        <v>15</v>
      </c>
      <c r="D5023" s="5">
        <v>2002</v>
      </c>
      <c r="E5023" s="4">
        <v>37691</v>
      </c>
      <c r="F5023" t="s">
        <v>4948</v>
      </c>
      <c r="G5023" s="3">
        <v>750000</v>
      </c>
      <c r="H5023" s="3">
        <v>47329</v>
      </c>
      <c r="I5023" s="3">
        <v>47329</v>
      </c>
    </row>
    <row r="5024" spans="1:9" x14ac:dyDescent="0.2">
      <c r="A5024" s="5">
        <v>5073</v>
      </c>
      <c r="B5024" s="7">
        <v>7</v>
      </c>
      <c r="C5024" s="5">
        <v>1</v>
      </c>
      <c r="D5024" s="5">
        <v>2005</v>
      </c>
      <c r="E5024" s="4">
        <v>38359</v>
      </c>
      <c r="F5024" t="s">
        <v>4949</v>
      </c>
      <c r="G5024" s="3">
        <v>750000</v>
      </c>
      <c r="H5024" s="3">
        <v>41196</v>
      </c>
      <c r="I5024" s="3">
        <v>229250</v>
      </c>
    </row>
    <row r="5025" spans="1:9" x14ac:dyDescent="0.2">
      <c r="A5025" s="5">
        <v>5074</v>
      </c>
      <c r="B5025" s="7">
        <v>1</v>
      </c>
      <c r="C5025" s="5">
        <v>23</v>
      </c>
      <c r="D5025" s="5">
        <v>2009</v>
      </c>
      <c r="E5025" s="4">
        <v>40483</v>
      </c>
      <c r="F5025" t="s">
        <v>4950</v>
      </c>
      <c r="G5025" s="3">
        <v>750000</v>
      </c>
      <c r="H5025" s="3">
        <v>19367</v>
      </c>
      <c r="I5025" s="3">
        <v>814801</v>
      </c>
    </row>
    <row r="5026" spans="1:9" x14ac:dyDescent="0.2">
      <c r="A5026" s="5">
        <v>5075</v>
      </c>
      <c r="B5026" s="7">
        <v>10</v>
      </c>
      <c r="C5026" s="5">
        <v>11</v>
      </c>
      <c r="D5026" s="5">
        <v>2013</v>
      </c>
      <c r="E5026" s="4">
        <v>41588</v>
      </c>
      <c r="F5026" t="s">
        <v>4951</v>
      </c>
      <c r="G5026" s="3">
        <v>750000</v>
      </c>
      <c r="H5026">
        <v>0</v>
      </c>
      <c r="I5026" s="3">
        <v>1960521</v>
      </c>
    </row>
    <row r="5027" spans="1:9" x14ac:dyDescent="0.2">
      <c r="A5027" s="5">
        <v>5076</v>
      </c>
      <c r="B5027" s="7">
        <v>12</v>
      </c>
      <c r="C5027" s="5">
        <v>31</v>
      </c>
      <c r="D5027" s="5">
        <v>2014</v>
      </c>
      <c r="E5027" s="4">
        <v>42563</v>
      </c>
      <c r="F5027" t="s">
        <v>4952</v>
      </c>
      <c r="G5027" s="3">
        <v>750000</v>
      </c>
      <c r="H5027">
        <v>0</v>
      </c>
      <c r="I5027">
        <v>450</v>
      </c>
    </row>
    <row r="5028" spans="1:9" x14ac:dyDescent="0.2">
      <c r="A5028" s="5">
        <v>5077</v>
      </c>
      <c r="B5028" s="7">
        <v>4</v>
      </c>
      <c r="C5028" s="5">
        <v>7</v>
      </c>
      <c r="D5028" s="5">
        <v>2009</v>
      </c>
      <c r="E5028" s="4">
        <v>39998</v>
      </c>
      <c r="F5028" t="s">
        <v>4953</v>
      </c>
      <c r="G5028" s="3">
        <v>750000</v>
      </c>
      <c r="H5028">
        <v>0</v>
      </c>
      <c r="I5028">
        <v>0</v>
      </c>
    </row>
    <row r="5029" spans="1:9" x14ac:dyDescent="0.2">
      <c r="A5029" s="5">
        <v>5078</v>
      </c>
      <c r="B5029" s="7">
        <v>1</v>
      </c>
      <c r="C5029" s="5">
        <v>5</v>
      </c>
      <c r="D5029" s="5">
        <v>2016</v>
      </c>
      <c r="E5029" s="4">
        <v>42491</v>
      </c>
      <c r="F5029" t="s">
        <v>4954</v>
      </c>
      <c r="G5029" s="3">
        <v>750000</v>
      </c>
      <c r="H5029">
        <v>0</v>
      </c>
      <c r="I5029">
        <v>0</v>
      </c>
    </row>
    <row r="5030" spans="1:9" x14ac:dyDescent="0.2">
      <c r="A5030" s="5">
        <v>5079</v>
      </c>
      <c r="B5030" s="7">
        <v>6</v>
      </c>
      <c r="C5030" s="5">
        <v>25</v>
      </c>
      <c r="D5030" s="5">
        <v>1968</v>
      </c>
      <c r="E5030" s="4">
        <v>25574</v>
      </c>
      <c r="F5030" t="s">
        <v>4955</v>
      </c>
      <c r="G5030" s="3">
        <v>747000</v>
      </c>
      <c r="H5030" s="3">
        <v>44566</v>
      </c>
      <c r="I5030" s="3">
        <v>44566</v>
      </c>
    </row>
    <row r="5031" spans="1:9" x14ac:dyDescent="0.2">
      <c r="A5031" s="5">
        <v>5080</v>
      </c>
      <c r="B5031" s="7">
        <v>1</v>
      </c>
      <c r="C5031" s="5">
        <v>1</v>
      </c>
      <c r="D5031" s="5">
        <v>1952</v>
      </c>
      <c r="E5031" s="4">
        <v>18994</v>
      </c>
      <c r="F5031" t="s">
        <v>4956</v>
      </c>
      <c r="G5031" s="3">
        <v>730000</v>
      </c>
      <c r="H5031" s="3">
        <v>8000000</v>
      </c>
      <c r="I5031" s="3">
        <v>8000000</v>
      </c>
    </row>
    <row r="5032" spans="1:9" x14ac:dyDescent="0.2">
      <c r="A5032" s="5">
        <v>5081</v>
      </c>
      <c r="B5032" s="7">
        <v>10</v>
      </c>
      <c r="C5032" s="5">
        <v>14</v>
      </c>
      <c r="D5032" s="5">
        <v>1994</v>
      </c>
      <c r="E5032" s="4">
        <v>34740</v>
      </c>
      <c r="F5032" t="s">
        <v>4957</v>
      </c>
      <c r="G5032" s="3">
        <v>700000</v>
      </c>
      <c r="H5032" s="3">
        <v>7768371</v>
      </c>
      <c r="I5032" s="3">
        <v>11768371</v>
      </c>
    </row>
    <row r="5033" spans="1:9" x14ac:dyDescent="0.2">
      <c r="A5033" s="5">
        <v>5082</v>
      </c>
      <c r="B5033" s="7">
        <v>6</v>
      </c>
      <c r="C5033" s="5">
        <v>24</v>
      </c>
      <c r="D5033" s="5">
        <v>2005</v>
      </c>
      <c r="E5033" s="4">
        <v>39057</v>
      </c>
      <c r="F5033" t="s">
        <v>4958</v>
      </c>
      <c r="G5033" s="3">
        <v>700000</v>
      </c>
      <c r="H5033" s="3">
        <v>3278611</v>
      </c>
      <c r="I5033" s="3">
        <v>4857731</v>
      </c>
    </row>
    <row r="5034" spans="1:9" x14ac:dyDescent="0.2">
      <c r="A5034" s="5">
        <v>5083</v>
      </c>
      <c r="B5034" s="7">
        <v>8</v>
      </c>
      <c r="C5034" s="5">
        <v>11</v>
      </c>
      <c r="D5034" s="5">
        <v>2006</v>
      </c>
      <c r="E5034" s="4">
        <v>39029</v>
      </c>
      <c r="F5034" t="s">
        <v>4959</v>
      </c>
      <c r="G5034" s="3">
        <v>700000</v>
      </c>
      <c r="H5034" s="3">
        <v>2697938</v>
      </c>
      <c r="I5034" s="3">
        <v>4911725</v>
      </c>
    </row>
    <row r="5035" spans="1:9" x14ac:dyDescent="0.2">
      <c r="A5035" s="5">
        <v>5084</v>
      </c>
      <c r="B5035" s="7">
        <v>9</v>
      </c>
      <c r="C5035" s="5">
        <v>7</v>
      </c>
      <c r="D5035" s="5">
        <v>2001</v>
      </c>
      <c r="E5035" s="4">
        <v>37081</v>
      </c>
      <c r="F5035" t="s">
        <v>4960</v>
      </c>
      <c r="G5035" s="3">
        <v>700000</v>
      </c>
      <c r="H5035" s="3">
        <v>1140965</v>
      </c>
      <c r="I5035" s="3">
        <v>1140965</v>
      </c>
    </row>
    <row r="5036" spans="1:9" x14ac:dyDescent="0.2">
      <c r="A5036" s="5">
        <v>5085</v>
      </c>
      <c r="B5036" s="7">
        <v>10</v>
      </c>
      <c r="C5036" s="5">
        <v>8</v>
      </c>
      <c r="D5036" s="5">
        <v>1999</v>
      </c>
      <c r="E5036" s="4">
        <v>36382</v>
      </c>
      <c r="F5036" t="s">
        <v>4961</v>
      </c>
      <c r="G5036" s="3">
        <v>700000</v>
      </c>
      <c r="H5036" s="3">
        <v>10508</v>
      </c>
      <c r="I5036" s="3">
        <v>10508</v>
      </c>
    </row>
    <row r="5037" spans="1:9" x14ac:dyDescent="0.2">
      <c r="A5037" s="5">
        <v>5086</v>
      </c>
      <c r="B5037" s="7">
        <v>1</v>
      </c>
      <c r="C5037" s="5">
        <v>26</v>
      </c>
      <c r="D5037" s="5">
        <v>2010</v>
      </c>
      <c r="E5037" s="4">
        <v>40940</v>
      </c>
      <c r="F5037" t="s">
        <v>4962</v>
      </c>
      <c r="G5037" s="3">
        <v>700000</v>
      </c>
      <c r="H5037">
        <v>0</v>
      </c>
      <c r="I5037" s="3">
        <v>1160</v>
      </c>
    </row>
    <row r="5038" spans="1:9" x14ac:dyDescent="0.2">
      <c r="A5038" s="5">
        <v>5087</v>
      </c>
      <c r="B5038" s="7">
        <v>3</v>
      </c>
      <c r="C5038" s="5">
        <v>13</v>
      </c>
      <c r="D5038" s="5">
        <v>2015</v>
      </c>
      <c r="E5038" s="4">
        <v>42372</v>
      </c>
      <c r="F5038" t="s">
        <v>4963</v>
      </c>
      <c r="G5038" s="3">
        <v>700000</v>
      </c>
      <c r="H5038">
        <v>0</v>
      </c>
      <c r="I5038">
        <v>0</v>
      </c>
    </row>
    <row r="5039" spans="1:9" x14ac:dyDescent="0.2">
      <c r="A5039" s="5">
        <v>5088</v>
      </c>
      <c r="B5039" s="7">
        <v>4</v>
      </c>
      <c r="C5039" s="5">
        <v>7</v>
      </c>
      <c r="D5039" s="5">
        <v>1933</v>
      </c>
      <c r="E5039" s="4">
        <v>12239</v>
      </c>
      <c r="F5039" t="s">
        <v>34</v>
      </c>
      <c r="G5039" s="3">
        <v>672000</v>
      </c>
      <c r="H5039" s="3">
        <v>10000000</v>
      </c>
      <c r="I5039" s="3">
        <v>10000650</v>
      </c>
    </row>
    <row r="5040" spans="1:9" x14ac:dyDescent="0.2">
      <c r="A5040" s="5">
        <v>5089</v>
      </c>
      <c r="B5040" s="7">
        <v>4</v>
      </c>
      <c r="C5040" s="5">
        <v>10</v>
      </c>
      <c r="D5040" s="5">
        <v>1953</v>
      </c>
      <c r="E5040" s="4">
        <v>19636</v>
      </c>
      <c r="F5040" t="s">
        <v>1559</v>
      </c>
      <c r="G5040" s="3">
        <v>658000</v>
      </c>
      <c r="H5040" s="3">
        <v>23800000</v>
      </c>
      <c r="I5040" s="3">
        <v>23800000</v>
      </c>
    </row>
    <row r="5041" spans="1:9" x14ac:dyDescent="0.2">
      <c r="A5041" s="5">
        <v>5090</v>
      </c>
      <c r="B5041" s="7">
        <v>6</v>
      </c>
      <c r="C5041" s="5">
        <v>19</v>
      </c>
      <c r="D5041" s="5">
        <v>1998</v>
      </c>
      <c r="E5041" s="4">
        <v>36347</v>
      </c>
      <c r="F5041" t="s">
        <v>4964</v>
      </c>
      <c r="G5041" s="3">
        <v>650000</v>
      </c>
      <c r="H5041" s="3">
        <v>2301777</v>
      </c>
      <c r="I5041" s="3">
        <v>2301777</v>
      </c>
    </row>
    <row r="5042" spans="1:9" x14ac:dyDescent="0.2">
      <c r="A5042" s="5">
        <v>5091</v>
      </c>
      <c r="B5042" s="7">
        <v>10</v>
      </c>
      <c r="C5042" s="5">
        <v>11</v>
      </c>
      <c r="D5042" s="5">
        <v>2013</v>
      </c>
      <c r="E5042" s="4">
        <v>41588</v>
      </c>
      <c r="F5042" t="s">
        <v>4965</v>
      </c>
      <c r="G5042" s="3">
        <v>650000</v>
      </c>
      <c r="H5042" s="3">
        <v>171962</v>
      </c>
      <c r="I5042" s="3">
        <v>171962</v>
      </c>
    </row>
    <row r="5043" spans="1:9" x14ac:dyDescent="0.2">
      <c r="A5043" s="5">
        <v>5092</v>
      </c>
      <c r="B5043" s="7">
        <v>12</v>
      </c>
      <c r="C5043" s="5">
        <v>31</v>
      </c>
      <c r="D5043" s="5">
        <v>2012</v>
      </c>
      <c r="E5043" s="4">
        <v>41832</v>
      </c>
      <c r="F5043" t="s">
        <v>4966</v>
      </c>
      <c r="G5043" s="3">
        <v>650000</v>
      </c>
      <c r="H5043">
        <v>0</v>
      </c>
      <c r="I5043">
        <v>0</v>
      </c>
    </row>
    <row r="5044" spans="1:9" x14ac:dyDescent="0.2">
      <c r="A5044" s="5">
        <v>5093</v>
      </c>
      <c r="B5044" s="7">
        <v>12</v>
      </c>
      <c r="C5044" s="5">
        <v>31</v>
      </c>
      <c r="D5044" s="5">
        <v>2014</v>
      </c>
      <c r="E5044" s="4">
        <v>42563</v>
      </c>
      <c r="F5044" t="s">
        <v>4967</v>
      </c>
      <c r="G5044" s="3">
        <v>650000</v>
      </c>
      <c r="H5044">
        <v>0</v>
      </c>
      <c r="I5044">
        <v>0</v>
      </c>
    </row>
    <row r="5045" spans="1:9" x14ac:dyDescent="0.2">
      <c r="A5045" s="5">
        <v>5094</v>
      </c>
      <c r="B5045" s="7">
        <v>12</v>
      </c>
      <c r="C5045" s="5">
        <v>31</v>
      </c>
      <c r="D5045" s="5">
        <v>2009</v>
      </c>
      <c r="E5045" s="4">
        <v>40736</v>
      </c>
      <c r="F5045" t="s">
        <v>4968</v>
      </c>
      <c r="G5045" s="3">
        <v>640000</v>
      </c>
      <c r="H5045">
        <v>0</v>
      </c>
      <c r="I5045" s="3">
        <v>14812</v>
      </c>
    </row>
    <row r="5046" spans="1:9" x14ac:dyDescent="0.2">
      <c r="A5046" s="5">
        <v>5095</v>
      </c>
      <c r="B5046" s="7">
        <v>12</v>
      </c>
      <c r="C5046" s="5">
        <v>31</v>
      </c>
      <c r="D5046" s="5">
        <v>2013</v>
      </c>
      <c r="E5046" s="4">
        <v>42197</v>
      </c>
      <c r="F5046" t="s">
        <v>4969</v>
      </c>
      <c r="G5046" s="3">
        <v>625000</v>
      </c>
      <c r="H5046">
        <v>0</v>
      </c>
      <c r="I5046">
        <v>0</v>
      </c>
    </row>
    <row r="5047" spans="1:9" x14ac:dyDescent="0.2">
      <c r="A5047" s="5">
        <v>5096</v>
      </c>
      <c r="B5047" s="7">
        <v>9</v>
      </c>
      <c r="C5047" s="5">
        <v>6</v>
      </c>
      <c r="D5047" s="5">
        <v>1935</v>
      </c>
      <c r="E5047" s="4">
        <v>12944</v>
      </c>
      <c r="F5047" t="s">
        <v>4970</v>
      </c>
      <c r="G5047" s="3">
        <v>609000</v>
      </c>
      <c r="H5047" s="3">
        <v>1782000</v>
      </c>
      <c r="I5047" s="3">
        <v>3202000</v>
      </c>
    </row>
    <row r="5048" spans="1:9" x14ac:dyDescent="0.2">
      <c r="A5048" s="5">
        <v>5097</v>
      </c>
      <c r="B5048" s="7">
        <v>7</v>
      </c>
      <c r="C5048" s="5">
        <v>14</v>
      </c>
      <c r="D5048" s="5">
        <v>1999</v>
      </c>
      <c r="E5048" s="4">
        <v>36563</v>
      </c>
      <c r="F5048" t="s">
        <v>4971</v>
      </c>
      <c r="G5048" s="3">
        <v>600000</v>
      </c>
      <c r="H5048" s="3">
        <v>140539099</v>
      </c>
      <c r="I5048" s="3">
        <v>248300000</v>
      </c>
    </row>
    <row r="5049" spans="1:9" x14ac:dyDescent="0.2">
      <c r="A5049" s="5">
        <v>5098</v>
      </c>
      <c r="B5049" s="7">
        <v>3</v>
      </c>
      <c r="C5049" s="5">
        <v>26</v>
      </c>
      <c r="D5049" s="5">
        <v>1970</v>
      </c>
      <c r="E5049" s="4">
        <v>26332</v>
      </c>
      <c r="F5049" t="s">
        <v>4972</v>
      </c>
      <c r="G5049" s="3">
        <v>600000</v>
      </c>
      <c r="H5049" s="3">
        <v>34505110</v>
      </c>
      <c r="I5049" s="3">
        <v>34505110</v>
      </c>
    </row>
    <row r="5050" spans="1:9" x14ac:dyDescent="0.2">
      <c r="A5050" s="5">
        <v>5099</v>
      </c>
      <c r="B5050" s="7">
        <v>8</v>
      </c>
      <c r="C5050" s="5">
        <v>10</v>
      </c>
      <c r="D5050" s="5">
        <v>1977</v>
      </c>
      <c r="E5050" s="4">
        <v>28406</v>
      </c>
      <c r="F5050" t="s">
        <v>4973</v>
      </c>
      <c r="G5050" s="3">
        <v>600000</v>
      </c>
      <c r="H5050" s="3">
        <v>15000000</v>
      </c>
      <c r="I5050" s="3">
        <v>20000000</v>
      </c>
    </row>
    <row r="5051" spans="1:9" x14ac:dyDescent="0.2">
      <c r="A5051" s="5">
        <v>5100</v>
      </c>
      <c r="B5051" s="7">
        <v>5</v>
      </c>
      <c r="C5051" s="5">
        <v>10</v>
      </c>
      <c r="D5051" s="5">
        <v>1967</v>
      </c>
      <c r="E5051" s="4">
        <v>24750</v>
      </c>
      <c r="F5051" t="s">
        <v>4974</v>
      </c>
      <c r="G5051" s="3">
        <v>600000</v>
      </c>
      <c r="H5051" s="3">
        <v>4300000</v>
      </c>
      <c r="I5051" s="3">
        <v>4300000</v>
      </c>
    </row>
    <row r="5052" spans="1:9" x14ac:dyDescent="0.2">
      <c r="A5052" s="5">
        <v>5101</v>
      </c>
      <c r="B5052" s="7">
        <v>10</v>
      </c>
      <c r="C5052" s="5">
        <v>31</v>
      </c>
      <c r="D5052" s="5">
        <v>2000</v>
      </c>
      <c r="E5052" s="4">
        <v>37447</v>
      </c>
      <c r="F5052" t="s">
        <v>4975</v>
      </c>
      <c r="G5052" s="3">
        <v>600000</v>
      </c>
      <c r="H5052" s="3">
        <v>173599</v>
      </c>
      <c r="I5052" s="3">
        <v>173599</v>
      </c>
    </row>
    <row r="5053" spans="1:9" x14ac:dyDescent="0.2">
      <c r="A5053" s="5">
        <v>5102</v>
      </c>
      <c r="B5053" s="7">
        <v>5</v>
      </c>
      <c r="C5053" s="5">
        <v>2</v>
      </c>
      <c r="D5053" s="5">
        <v>2014</v>
      </c>
      <c r="E5053" s="4">
        <v>41675</v>
      </c>
      <c r="F5053" t="s">
        <v>4976</v>
      </c>
      <c r="G5053" s="3">
        <v>600000</v>
      </c>
      <c r="H5053" s="3">
        <v>42557</v>
      </c>
      <c r="I5053" s="3">
        <v>42557</v>
      </c>
    </row>
    <row r="5054" spans="1:9" x14ac:dyDescent="0.2">
      <c r="A5054" s="5">
        <v>5103</v>
      </c>
      <c r="B5054" s="7">
        <v>10</v>
      </c>
      <c r="C5054" s="5">
        <v>19</v>
      </c>
      <c r="D5054" s="5">
        <v>2007</v>
      </c>
      <c r="E5054" s="4">
        <v>39639</v>
      </c>
      <c r="F5054" t="s">
        <v>4977</v>
      </c>
      <c r="G5054" s="3">
        <v>600000</v>
      </c>
      <c r="H5054" s="3">
        <v>23616</v>
      </c>
      <c r="I5054" s="3">
        <v>23616</v>
      </c>
    </row>
    <row r="5055" spans="1:9" x14ac:dyDescent="0.2">
      <c r="A5055" s="5">
        <v>5104</v>
      </c>
      <c r="B5055" s="7">
        <v>7</v>
      </c>
      <c r="C5055" s="5">
        <v>2</v>
      </c>
      <c r="D5055" s="5">
        <v>1999</v>
      </c>
      <c r="E5055" s="4">
        <v>36198</v>
      </c>
      <c r="F5055" t="s">
        <v>4978</v>
      </c>
      <c r="G5055" s="3">
        <v>600000</v>
      </c>
      <c r="H5055" s="3">
        <v>15030</v>
      </c>
      <c r="I5055" s="3">
        <v>85343</v>
      </c>
    </row>
    <row r="5056" spans="1:9" x14ac:dyDescent="0.2">
      <c r="A5056" s="5">
        <v>5105</v>
      </c>
      <c r="B5056" s="7">
        <v>5</v>
      </c>
      <c r="C5056" s="5">
        <v>22</v>
      </c>
      <c r="D5056" s="5">
        <v>2015</v>
      </c>
      <c r="E5056" s="4">
        <v>42648</v>
      </c>
      <c r="F5056" t="s">
        <v>4979</v>
      </c>
      <c r="G5056" s="3">
        <v>600000</v>
      </c>
      <c r="H5056" s="3">
        <v>3301</v>
      </c>
      <c r="I5056" s="3">
        <v>3301</v>
      </c>
    </row>
    <row r="5057" spans="1:9" x14ac:dyDescent="0.2">
      <c r="A5057" s="5">
        <v>5106</v>
      </c>
      <c r="B5057" s="7">
        <v>3</v>
      </c>
      <c r="C5057" s="5">
        <v>4</v>
      </c>
      <c r="D5057" s="5">
        <v>2016</v>
      </c>
      <c r="E5057" s="4">
        <v>42463</v>
      </c>
      <c r="F5057" t="s">
        <v>4980</v>
      </c>
      <c r="G5057" s="3">
        <v>600000</v>
      </c>
      <c r="H5057">
        <v>0</v>
      </c>
      <c r="I5057" s="3">
        <v>7943</v>
      </c>
    </row>
    <row r="5058" spans="1:9" x14ac:dyDescent="0.2">
      <c r="A5058" s="5">
        <v>5107</v>
      </c>
      <c r="B5058" s="7">
        <v>8</v>
      </c>
      <c r="C5058" s="5">
        <v>23</v>
      </c>
      <c r="D5058" s="5">
        <v>2002</v>
      </c>
      <c r="E5058" s="4">
        <v>37933</v>
      </c>
      <c r="F5058" t="s">
        <v>4981</v>
      </c>
      <c r="G5058" s="3">
        <v>600000</v>
      </c>
      <c r="H5058">
        <v>0</v>
      </c>
      <c r="I5058">
        <v>0</v>
      </c>
    </row>
    <row r="5059" spans="1:9" x14ac:dyDescent="0.2">
      <c r="A5059" s="5">
        <v>5108</v>
      </c>
      <c r="B5059" s="7">
        <v>8</v>
      </c>
      <c r="C5059" s="5">
        <v>8</v>
      </c>
      <c r="D5059" s="5">
        <v>2014</v>
      </c>
      <c r="E5059" s="4">
        <v>41859</v>
      </c>
      <c r="F5059" t="s">
        <v>4982</v>
      </c>
      <c r="G5059" s="3">
        <v>600000</v>
      </c>
      <c r="H5059">
        <v>0</v>
      </c>
      <c r="I5059">
        <v>0</v>
      </c>
    </row>
    <row r="5060" spans="1:9" x14ac:dyDescent="0.2">
      <c r="A5060" s="5">
        <v>5109</v>
      </c>
      <c r="B5060" s="7">
        <v>12</v>
      </c>
      <c r="C5060" s="5">
        <v>31</v>
      </c>
      <c r="D5060" s="5">
        <v>2014</v>
      </c>
      <c r="E5060" s="4">
        <v>42563</v>
      </c>
      <c r="F5060" t="s">
        <v>4983</v>
      </c>
      <c r="G5060" s="3">
        <v>600000</v>
      </c>
      <c r="H5060">
        <v>0</v>
      </c>
      <c r="I5060">
        <v>0</v>
      </c>
    </row>
    <row r="5061" spans="1:9" x14ac:dyDescent="0.2">
      <c r="A5061" s="5">
        <v>5110</v>
      </c>
      <c r="B5061" s="7">
        <v>2</v>
      </c>
      <c r="C5061" s="5">
        <v>24</v>
      </c>
      <c r="D5061" s="5">
        <v>2015</v>
      </c>
      <c r="E5061" s="4">
        <v>42706</v>
      </c>
      <c r="F5061" t="s">
        <v>4984</v>
      </c>
      <c r="G5061" s="3">
        <v>600000</v>
      </c>
      <c r="H5061">
        <v>0</v>
      </c>
      <c r="I5061">
        <v>0</v>
      </c>
    </row>
    <row r="5062" spans="1:9" x14ac:dyDescent="0.2">
      <c r="A5062" s="5">
        <v>5111</v>
      </c>
      <c r="B5062" s="7">
        <v>8</v>
      </c>
      <c r="C5062" s="5">
        <v>11</v>
      </c>
      <c r="D5062" s="5">
        <v>1964</v>
      </c>
      <c r="E5062" s="4">
        <v>23689</v>
      </c>
      <c r="F5062" t="s">
        <v>4985</v>
      </c>
      <c r="G5062" s="3">
        <v>560000</v>
      </c>
      <c r="H5062" s="3">
        <v>1537860</v>
      </c>
      <c r="I5062" s="3">
        <v>1597233</v>
      </c>
    </row>
    <row r="5063" spans="1:9" x14ac:dyDescent="0.2">
      <c r="A5063" s="5">
        <v>5112</v>
      </c>
      <c r="B5063" s="7">
        <v>7</v>
      </c>
      <c r="C5063" s="5">
        <v>29</v>
      </c>
      <c r="D5063" s="5">
        <v>2011</v>
      </c>
      <c r="E5063" s="4">
        <v>41401</v>
      </c>
      <c r="F5063" t="s">
        <v>4986</v>
      </c>
      <c r="G5063" s="3">
        <v>560000</v>
      </c>
      <c r="H5063" s="3">
        <v>3709</v>
      </c>
      <c r="I5063" s="3">
        <v>3709</v>
      </c>
    </row>
    <row r="5064" spans="1:9" x14ac:dyDescent="0.2">
      <c r="A5064" s="5">
        <v>5113</v>
      </c>
      <c r="B5064" s="7">
        <v>12</v>
      </c>
      <c r="C5064" s="5">
        <v>31</v>
      </c>
      <c r="D5064" s="5">
        <v>2015</v>
      </c>
      <c r="E5064" s="4">
        <v>42928</v>
      </c>
      <c r="F5064" t="s">
        <v>4987</v>
      </c>
      <c r="G5064" s="3">
        <v>560000</v>
      </c>
      <c r="H5064">
        <v>0</v>
      </c>
      <c r="I5064" s="3">
        <v>8462</v>
      </c>
    </row>
    <row r="5065" spans="1:9" x14ac:dyDescent="0.2">
      <c r="A5065" s="5">
        <v>5114</v>
      </c>
      <c r="B5065" s="7">
        <v>12</v>
      </c>
      <c r="C5065" s="5">
        <v>31</v>
      </c>
      <c r="D5065" s="5">
        <v>1931</v>
      </c>
      <c r="E5065" s="4">
        <v>12247</v>
      </c>
      <c r="F5065" t="s">
        <v>4988</v>
      </c>
      <c r="G5065" s="3">
        <v>558000</v>
      </c>
      <c r="H5065" s="3">
        <v>900000</v>
      </c>
      <c r="I5065" s="3">
        <v>900000</v>
      </c>
    </row>
    <row r="5066" spans="1:9" x14ac:dyDescent="0.2">
      <c r="A5066" s="5">
        <v>5115</v>
      </c>
      <c r="B5066" s="7">
        <v>5</v>
      </c>
      <c r="C5066" s="5">
        <v>9</v>
      </c>
      <c r="D5066" s="5">
        <v>1980</v>
      </c>
      <c r="E5066" s="4">
        <v>29469</v>
      </c>
      <c r="F5066" t="s">
        <v>2657</v>
      </c>
      <c r="G5066" s="3">
        <v>550000</v>
      </c>
      <c r="H5066" s="3">
        <v>39754601</v>
      </c>
      <c r="I5066" s="3">
        <v>59754601</v>
      </c>
    </row>
    <row r="5067" spans="1:9" x14ac:dyDescent="0.2">
      <c r="A5067" s="5">
        <v>5116</v>
      </c>
      <c r="B5067" s="7">
        <v>4</v>
      </c>
      <c r="C5067" s="5">
        <v>27</v>
      </c>
      <c r="D5067" s="5">
        <v>1984</v>
      </c>
      <c r="E5067" s="4">
        <v>31475</v>
      </c>
      <c r="F5067" t="s">
        <v>4989</v>
      </c>
      <c r="G5067" s="3">
        <v>550000</v>
      </c>
      <c r="H5067" s="3">
        <v>5269990</v>
      </c>
      <c r="I5067" s="3">
        <v>5269990</v>
      </c>
    </row>
    <row r="5068" spans="1:9" x14ac:dyDescent="0.2">
      <c r="A5068" s="5">
        <v>5117</v>
      </c>
      <c r="B5068" s="7">
        <v>9</v>
      </c>
      <c r="C5068" s="5">
        <v>12</v>
      </c>
      <c r="D5068" s="5">
        <v>2014</v>
      </c>
      <c r="E5068" s="4">
        <v>41982</v>
      </c>
      <c r="F5068" t="s">
        <v>4990</v>
      </c>
      <c r="G5068" s="3">
        <v>550000</v>
      </c>
      <c r="H5068" s="3">
        <v>9111</v>
      </c>
      <c r="I5068" s="3">
        <v>9111</v>
      </c>
    </row>
    <row r="5069" spans="1:9" x14ac:dyDescent="0.2">
      <c r="A5069" s="5">
        <v>5118</v>
      </c>
      <c r="B5069" s="7">
        <v>3</v>
      </c>
      <c r="C5069" s="5">
        <v>6</v>
      </c>
      <c r="D5069" s="5">
        <v>2012</v>
      </c>
      <c r="E5069" s="4">
        <v>41063</v>
      </c>
      <c r="F5069" t="s">
        <v>4991</v>
      </c>
      <c r="G5069" s="3">
        <v>546173</v>
      </c>
      <c r="H5069">
        <v>0</v>
      </c>
      <c r="I5069">
        <v>0</v>
      </c>
    </row>
    <row r="5070" spans="1:9" x14ac:dyDescent="0.2">
      <c r="A5070" s="5">
        <v>5119</v>
      </c>
      <c r="B5070" s="7">
        <v>9</v>
      </c>
      <c r="C5070" s="5">
        <v>26</v>
      </c>
      <c r="D5070" s="5">
        <v>2008</v>
      </c>
      <c r="E5070" s="4">
        <v>40218</v>
      </c>
      <c r="F5070" t="s">
        <v>4992</v>
      </c>
      <c r="G5070" s="3">
        <v>500000</v>
      </c>
      <c r="H5070" s="3">
        <v>33456317</v>
      </c>
      <c r="I5070" s="3">
        <v>33473297</v>
      </c>
    </row>
    <row r="5071" spans="1:9" x14ac:dyDescent="0.2">
      <c r="A5071" s="5">
        <v>5120</v>
      </c>
      <c r="B5071" s="7">
        <v>11</v>
      </c>
      <c r="C5071" s="5">
        <v>15</v>
      </c>
      <c r="D5071" s="5">
        <v>1974</v>
      </c>
      <c r="E5071" s="4">
        <v>27464</v>
      </c>
      <c r="F5071" t="s">
        <v>4993</v>
      </c>
      <c r="G5071" s="3">
        <v>500000</v>
      </c>
      <c r="H5071" s="3">
        <v>31559560</v>
      </c>
      <c r="I5071" s="3">
        <v>31559560</v>
      </c>
    </row>
    <row r="5072" spans="1:9" x14ac:dyDescent="0.2">
      <c r="A5072" s="5">
        <v>5121</v>
      </c>
      <c r="B5072" s="7">
        <v>8</v>
      </c>
      <c r="C5072" s="5">
        <v>6</v>
      </c>
      <c r="D5072" s="5">
        <v>2004</v>
      </c>
      <c r="E5072" s="4">
        <v>38146</v>
      </c>
      <c r="F5072" t="s">
        <v>4994</v>
      </c>
      <c r="G5072" s="3">
        <v>500000</v>
      </c>
      <c r="H5072" s="3">
        <v>30500882</v>
      </c>
      <c r="I5072" s="3">
        <v>55518641</v>
      </c>
    </row>
    <row r="5073" spans="1:9" x14ac:dyDescent="0.2">
      <c r="A5073" s="5">
        <v>5122</v>
      </c>
      <c r="B5073" s="7">
        <v>1</v>
      </c>
      <c r="C5073" s="5">
        <v>1</v>
      </c>
      <c r="D5073" s="5">
        <v>1977</v>
      </c>
      <c r="E5073" s="4">
        <v>28126</v>
      </c>
      <c r="F5073" t="s">
        <v>4995</v>
      </c>
      <c r="G5073" s="3">
        <v>500000</v>
      </c>
      <c r="H5073" s="3">
        <v>17000000</v>
      </c>
      <c r="I5073" s="3">
        <v>17000000</v>
      </c>
    </row>
    <row r="5074" spans="1:9" x14ac:dyDescent="0.2">
      <c r="A5074" s="5">
        <v>5123</v>
      </c>
      <c r="B5074" s="7">
        <v>5</v>
      </c>
      <c r="C5074" s="5">
        <v>13</v>
      </c>
      <c r="D5074" s="5">
        <v>2005</v>
      </c>
      <c r="E5074" s="4">
        <v>38722</v>
      </c>
      <c r="F5074" t="s">
        <v>4996</v>
      </c>
      <c r="G5074" s="3">
        <v>500000</v>
      </c>
      <c r="H5074" s="3">
        <v>8117961</v>
      </c>
      <c r="I5074" s="3">
        <v>9387581</v>
      </c>
    </row>
    <row r="5075" spans="1:9" x14ac:dyDescent="0.2">
      <c r="A5075" s="5">
        <v>5124</v>
      </c>
      <c r="B5075" s="7">
        <v>10</v>
      </c>
      <c r="C5075" s="5">
        <v>3</v>
      </c>
      <c r="D5075" s="5">
        <v>2003</v>
      </c>
      <c r="E5075" s="4">
        <v>37690</v>
      </c>
      <c r="F5075" t="s">
        <v>4997</v>
      </c>
      <c r="G5075" s="3">
        <v>500000</v>
      </c>
      <c r="H5075" s="3">
        <v>5801558</v>
      </c>
      <c r="I5075" s="3">
        <v>9470209</v>
      </c>
    </row>
    <row r="5076" spans="1:9" x14ac:dyDescent="0.2">
      <c r="A5076" s="5">
        <v>5125</v>
      </c>
      <c r="B5076" s="7">
        <v>1</v>
      </c>
      <c r="C5076" s="5">
        <v>22</v>
      </c>
      <c r="D5076" s="5">
        <v>2010</v>
      </c>
      <c r="E5076" s="4">
        <v>40817</v>
      </c>
      <c r="F5076" t="s">
        <v>4998</v>
      </c>
      <c r="G5076" s="3">
        <v>500000</v>
      </c>
      <c r="H5076" s="3">
        <v>3777210</v>
      </c>
      <c r="I5076" s="3">
        <v>3824868</v>
      </c>
    </row>
    <row r="5077" spans="1:9" x14ac:dyDescent="0.2">
      <c r="A5077" s="5">
        <v>5126</v>
      </c>
      <c r="B5077" s="7">
        <v>6</v>
      </c>
      <c r="C5077" s="5">
        <v>16</v>
      </c>
      <c r="D5077" s="5">
        <v>2006</v>
      </c>
      <c r="E5077" s="4">
        <v>39178</v>
      </c>
      <c r="F5077" t="s">
        <v>4999</v>
      </c>
      <c r="G5077" s="3">
        <v>500000</v>
      </c>
      <c r="H5077" s="3">
        <v>3121270</v>
      </c>
      <c r="I5077" s="3">
        <v>3177636</v>
      </c>
    </row>
    <row r="5078" spans="1:9" x14ac:dyDescent="0.2">
      <c r="A5078" s="5">
        <v>5127</v>
      </c>
      <c r="B5078" s="7">
        <v>10</v>
      </c>
      <c r="C5078" s="5">
        <v>22</v>
      </c>
      <c r="D5078" s="5">
        <v>1999</v>
      </c>
      <c r="E5078" s="4">
        <v>36809</v>
      </c>
      <c r="F5078" t="s">
        <v>5000</v>
      </c>
      <c r="G5078" s="3">
        <v>500000</v>
      </c>
      <c r="H5078" s="3">
        <v>2047570</v>
      </c>
      <c r="I5078" s="3">
        <v>2047570</v>
      </c>
    </row>
    <row r="5079" spans="1:9" x14ac:dyDescent="0.2">
      <c r="A5079" s="5">
        <v>5128</v>
      </c>
      <c r="B5079" s="7">
        <v>2</v>
      </c>
      <c r="C5079" s="5">
        <v>1</v>
      </c>
      <c r="D5079" s="5">
        <v>2002</v>
      </c>
      <c r="E5079" s="4">
        <v>37258</v>
      </c>
      <c r="F5079" t="s">
        <v>5001</v>
      </c>
      <c r="G5079" s="3">
        <v>500000</v>
      </c>
      <c r="H5079" s="3">
        <v>1250798</v>
      </c>
      <c r="I5079" s="3">
        <v>1250798</v>
      </c>
    </row>
    <row r="5080" spans="1:9" x14ac:dyDescent="0.2">
      <c r="A5080" s="5">
        <v>5129</v>
      </c>
      <c r="B5080" s="7">
        <v>7</v>
      </c>
      <c r="C5080" s="5">
        <v>8</v>
      </c>
      <c r="D5080" s="5">
        <v>2011</v>
      </c>
      <c r="E5080" s="4">
        <v>40762</v>
      </c>
      <c r="F5080" t="s">
        <v>5002</v>
      </c>
      <c r="G5080" s="3">
        <v>500000</v>
      </c>
      <c r="H5080" s="3">
        <v>1131261</v>
      </c>
      <c r="I5080" s="3">
        <v>1131261</v>
      </c>
    </row>
    <row r="5081" spans="1:9" x14ac:dyDescent="0.2">
      <c r="A5081" s="5">
        <v>5130</v>
      </c>
      <c r="B5081" s="7">
        <v>1</v>
      </c>
      <c r="C5081" s="5">
        <v>30</v>
      </c>
      <c r="D5081" s="5">
        <v>2004</v>
      </c>
      <c r="E5081" s="4">
        <v>38869</v>
      </c>
      <c r="F5081" t="s">
        <v>5003</v>
      </c>
      <c r="G5081" s="3">
        <v>500000</v>
      </c>
      <c r="H5081" s="3">
        <v>1127331</v>
      </c>
      <c r="I5081" s="3">
        <v>1971479</v>
      </c>
    </row>
    <row r="5082" spans="1:9" x14ac:dyDescent="0.2">
      <c r="A5082" s="5">
        <v>5131</v>
      </c>
      <c r="B5082" s="7">
        <v>6</v>
      </c>
      <c r="C5082" s="5">
        <v>9</v>
      </c>
      <c r="D5082" s="5">
        <v>2000</v>
      </c>
      <c r="E5082" s="4">
        <v>36775</v>
      </c>
      <c r="F5082" t="s">
        <v>5004</v>
      </c>
      <c r="G5082" s="3">
        <v>500000</v>
      </c>
      <c r="H5082" s="3">
        <v>1115313</v>
      </c>
      <c r="I5082" s="3">
        <v>1167524</v>
      </c>
    </row>
    <row r="5083" spans="1:9" x14ac:dyDescent="0.2">
      <c r="A5083" s="5">
        <v>5132</v>
      </c>
      <c r="B5083" s="7">
        <v>1</v>
      </c>
      <c r="C5083" s="5">
        <v>31</v>
      </c>
      <c r="D5083" s="5">
        <v>2003</v>
      </c>
      <c r="E5083" s="4">
        <v>38534</v>
      </c>
      <c r="F5083" t="s">
        <v>5005</v>
      </c>
      <c r="G5083" s="3">
        <v>500000</v>
      </c>
      <c r="H5083" s="3">
        <v>1111615</v>
      </c>
      <c r="I5083" s="3">
        <v>1111615</v>
      </c>
    </row>
    <row r="5084" spans="1:9" x14ac:dyDescent="0.2">
      <c r="A5084" s="5">
        <v>5133</v>
      </c>
      <c r="B5084" s="7">
        <v>7</v>
      </c>
      <c r="C5084" s="5">
        <v>30</v>
      </c>
      <c r="D5084" s="5">
        <v>1999</v>
      </c>
      <c r="E5084" s="4">
        <v>37049</v>
      </c>
      <c r="F5084" t="s">
        <v>5006</v>
      </c>
      <c r="G5084" s="3">
        <v>500000</v>
      </c>
      <c r="H5084" s="3">
        <v>985341</v>
      </c>
      <c r="I5084" s="3">
        <v>1027228</v>
      </c>
    </row>
    <row r="5085" spans="1:9" x14ac:dyDescent="0.2">
      <c r="A5085" s="5">
        <v>5134</v>
      </c>
      <c r="B5085" s="7">
        <v>8</v>
      </c>
      <c r="C5085" s="5">
        <v>20</v>
      </c>
      <c r="D5085" s="5">
        <v>2004</v>
      </c>
      <c r="E5085" s="4">
        <v>38572</v>
      </c>
      <c r="F5085" t="s">
        <v>5007</v>
      </c>
      <c r="G5085" s="3">
        <v>500000</v>
      </c>
      <c r="H5085" s="3">
        <v>603951</v>
      </c>
      <c r="I5085" s="3">
        <v>1348750</v>
      </c>
    </row>
    <row r="5086" spans="1:9" x14ac:dyDescent="0.2">
      <c r="A5086" s="5">
        <v>5135</v>
      </c>
      <c r="B5086" s="7">
        <v>8</v>
      </c>
      <c r="C5086" s="5">
        <v>23</v>
      </c>
      <c r="D5086" s="5">
        <v>2013</v>
      </c>
      <c r="E5086" s="4">
        <v>41951</v>
      </c>
      <c r="F5086" t="s">
        <v>5008</v>
      </c>
      <c r="G5086" s="3">
        <v>500000</v>
      </c>
      <c r="H5086" s="3">
        <v>343706</v>
      </c>
      <c r="I5086" s="3">
        <v>407100</v>
      </c>
    </row>
    <row r="5087" spans="1:9" x14ac:dyDescent="0.2">
      <c r="A5087" s="5">
        <v>5136</v>
      </c>
      <c r="B5087" s="7">
        <v>2</v>
      </c>
      <c r="C5087" s="5">
        <v>13</v>
      </c>
      <c r="D5087" s="5">
        <v>1998</v>
      </c>
      <c r="E5087" s="4">
        <v>36162</v>
      </c>
      <c r="F5087" t="s">
        <v>5009</v>
      </c>
      <c r="G5087" s="3">
        <v>500000</v>
      </c>
      <c r="H5087" s="3">
        <v>334041</v>
      </c>
      <c r="I5087" s="3">
        <v>367582</v>
      </c>
    </row>
    <row r="5088" spans="1:9" x14ac:dyDescent="0.2">
      <c r="A5088" s="5">
        <v>5137</v>
      </c>
      <c r="B5088" s="7">
        <v>7</v>
      </c>
      <c r="C5088" s="5">
        <v>12</v>
      </c>
      <c r="D5088" s="5">
        <v>2002</v>
      </c>
      <c r="E5088" s="4">
        <v>37597</v>
      </c>
      <c r="F5088" t="s">
        <v>5010</v>
      </c>
      <c r="G5088" s="3">
        <v>500000</v>
      </c>
      <c r="H5088" s="3">
        <v>307631</v>
      </c>
      <c r="I5088" s="3">
        <v>308793</v>
      </c>
    </row>
    <row r="5089" spans="1:9" x14ac:dyDescent="0.2">
      <c r="A5089" s="5">
        <v>5138</v>
      </c>
      <c r="B5089" s="7">
        <v>11</v>
      </c>
      <c r="C5089" s="5">
        <v>19</v>
      </c>
      <c r="D5089" s="5">
        <v>1956</v>
      </c>
      <c r="E5089" s="4">
        <v>21012</v>
      </c>
      <c r="F5089" t="s">
        <v>5011</v>
      </c>
      <c r="G5089" s="3">
        <v>500000</v>
      </c>
      <c r="H5089" s="3">
        <v>271736</v>
      </c>
      <c r="I5089" s="3">
        <v>271736</v>
      </c>
    </row>
    <row r="5090" spans="1:9" x14ac:dyDescent="0.2">
      <c r="A5090" s="5">
        <v>5139</v>
      </c>
      <c r="B5090" s="7">
        <v>8</v>
      </c>
      <c r="C5090" s="5">
        <v>29</v>
      </c>
      <c r="D5090" s="5">
        <v>2003</v>
      </c>
      <c r="E5090" s="4">
        <v>38480</v>
      </c>
      <c r="F5090" t="s">
        <v>5012</v>
      </c>
      <c r="G5090" s="3">
        <v>500000</v>
      </c>
      <c r="H5090" s="3">
        <v>254293</v>
      </c>
      <c r="I5090" s="3">
        <v>254293</v>
      </c>
    </row>
    <row r="5091" spans="1:9" x14ac:dyDescent="0.2">
      <c r="A5091" s="5">
        <v>5140</v>
      </c>
      <c r="B5091" s="7">
        <v>10</v>
      </c>
      <c r="C5091" s="5">
        <v>29</v>
      </c>
      <c r="D5091" s="5">
        <v>2010</v>
      </c>
      <c r="E5091" s="4">
        <v>41039</v>
      </c>
      <c r="F5091" t="s">
        <v>5013</v>
      </c>
      <c r="G5091" s="3">
        <v>500000</v>
      </c>
      <c r="H5091" s="3">
        <v>237301</v>
      </c>
      <c r="I5091" s="3">
        <v>5639730</v>
      </c>
    </row>
    <row r="5092" spans="1:9" x14ac:dyDescent="0.2">
      <c r="A5092" s="5">
        <v>5141</v>
      </c>
      <c r="B5092" s="7">
        <v>3</v>
      </c>
      <c r="C5092" s="5">
        <v>24</v>
      </c>
      <c r="D5092" s="5">
        <v>2006</v>
      </c>
      <c r="E5092" s="4">
        <v>39419</v>
      </c>
      <c r="F5092" t="s">
        <v>5014</v>
      </c>
      <c r="G5092" s="3">
        <v>500000</v>
      </c>
      <c r="H5092" s="3">
        <v>154187</v>
      </c>
      <c r="I5092" s="3">
        <v>602789</v>
      </c>
    </row>
    <row r="5093" spans="1:9" x14ac:dyDescent="0.2">
      <c r="A5093" s="5">
        <v>5142</v>
      </c>
      <c r="B5093" s="7">
        <v>4</v>
      </c>
      <c r="C5093" s="5">
        <v>17</v>
      </c>
      <c r="D5093" s="5">
        <v>2013</v>
      </c>
      <c r="E5093" s="4">
        <v>41763</v>
      </c>
      <c r="F5093" t="s">
        <v>5015</v>
      </c>
      <c r="G5093" s="3">
        <v>500000</v>
      </c>
      <c r="H5093" s="3">
        <v>152449</v>
      </c>
      <c r="I5093" s="3">
        <v>152449</v>
      </c>
    </row>
    <row r="5094" spans="1:9" x14ac:dyDescent="0.2">
      <c r="A5094" s="5">
        <v>5143</v>
      </c>
      <c r="B5094" s="7">
        <v>9</v>
      </c>
      <c r="C5094" s="5">
        <v>28</v>
      </c>
      <c r="D5094" s="5">
        <v>2012</v>
      </c>
      <c r="E5094" s="4">
        <v>41738</v>
      </c>
      <c r="F5094" t="s">
        <v>5016</v>
      </c>
      <c r="G5094" s="3">
        <v>500000</v>
      </c>
      <c r="H5094" s="3">
        <v>134109</v>
      </c>
      <c r="I5094" s="3">
        <v>314444</v>
      </c>
    </row>
    <row r="5095" spans="1:9" x14ac:dyDescent="0.2">
      <c r="A5095" s="5">
        <v>5144</v>
      </c>
      <c r="B5095" s="7">
        <v>12</v>
      </c>
      <c r="C5095" s="5">
        <v>11</v>
      </c>
      <c r="D5095" s="5">
        <v>2015</v>
      </c>
      <c r="E5095" s="4">
        <v>42320</v>
      </c>
      <c r="F5095" t="s">
        <v>5017</v>
      </c>
      <c r="G5095" s="3">
        <v>500000</v>
      </c>
      <c r="H5095" s="3">
        <v>129479</v>
      </c>
      <c r="I5095" s="3">
        <v>270394</v>
      </c>
    </row>
    <row r="5096" spans="1:9" x14ac:dyDescent="0.2">
      <c r="A5096" s="5">
        <v>5145</v>
      </c>
      <c r="B5096" s="7">
        <v>4</v>
      </c>
      <c r="C5096" s="5">
        <v>1</v>
      </c>
      <c r="D5096" s="5">
        <v>2011</v>
      </c>
      <c r="E5096" s="4">
        <v>40547</v>
      </c>
      <c r="F5096" t="s">
        <v>5018</v>
      </c>
      <c r="G5096" s="3">
        <v>500000</v>
      </c>
      <c r="H5096" s="3">
        <v>100370</v>
      </c>
      <c r="I5096" s="3">
        <v>680914</v>
      </c>
    </row>
    <row r="5097" spans="1:9" x14ac:dyDescent="0.2">
      <c r="A5097" s="5">
        <v>5146</v>
      </c>
      <c r="B5097" s="7">
        <v>1</v>
      </c>
      <c r="C5097" s="5">
        <v>1</v>
      </c>
      <c r="D5097" s="5">
        <v>1991</v>
      </c>
      <c r="E5097" s="4">
        <v>33239</v>
      </c>
      <c r="F5097" t="s">
        <v>5019</v>
      </c>
      <c r="G5097" s="3">
        <v>500000</v>
      </c>
      <c r="H5097" s="3">
        <v>55000</v>
      </c>
      <c r="I5097" s="3">
        <v>55000</v>
      </c>
    </row>
    <row r="5098" spans="1:9" x14ac:dyDescent="0.2">
      <c r="A5098" s="5">
        <v>5147</v>
      </c>
      <c r="B5098" s="7">
        <v>10</v>
      </c>
      <c r="C5098" s="5">
        <v>5</v>
      </c>
      <c r="D5098" s="5">
        <v>2007</v>
      </c>
      <c r="E5098" s="4">
        <v>39212</v>
      </c>
      <c r="F5098" t="s">
        <v>5020</v>
      </c>
      <c r="G5098" s="3">
        <v>500000</v>
      </c>
      <c r="H5098" s="3">
        <v>52850</v>
      </c>
      <c r="I5098" s="3">
        <v>53201</v>
      </c>
    </row>
    <row r="5099" spans="1:9" x14ac:dyDescent="0.2">
      <c r="A5099" s="5">
        <v>5148</v>
      </c>
      <c r="B5099" s="7">
        <v>4</v>
      </c>
      <c r="C5099" s="5">
        <v>18</v>
      </c>
      <c r="D5099" s="5">
        <v>2008</v>
      </c>
      <c r="E5099" s="4">
        <v>39968</v>
      </c>
      <c r="F5099" t="s">
        <v>5021</v>
      </c>
      <c r="G5099" s="3">
        <v>500000</v>
      </c>
      <c r="H5099" s="3">
        <v>32033</v>
      </c>
      <c r="I5099" s="3">
        <v>32033</v>
      </c>
    </row>
    <row r="5100" spans="1:9" x14ac:dyDescent="0.2">
      <c r="A5100" s="5">
        <v>5149</v>
      </c>
      <c r="B5100" s="7">
        <v>7</v>
      </c>
      <c r="C5100" s="5">
        <v>11</v>
      </c>
      <c r="D5100" s="5">
        <v>2003</v>
      </c>
      <c r="E5100" s="4">
        <v>37932</v>
      </c>
      <c r="F5100" t="s">
        <v>5022</v>
      </c>
      <c r="G5100" s="3">
        <v>500000</v>
      </c>
      <c r="H5100" s="3">
        <v>19800</v>
      </c>
      <c r="I5100" s="3">
        <v>19800</v>
      </c>
    </row>
    <row r="5101" spans="1:9" x14ac:dyDescent="0.2">
      <c r="A5101" s="5">
        <v>5150</v>
      </c>
      <c r="B5101" s="7">
        <v>4</v>
      </c>
      <c r="C5101" s="5">
        <v>23</v>
      </c>
      <c r="D5101" s="5">
        <v>2009</v>
      </c>
      <c r="E5101" s="4">
        <v>40486</v>
      </c>
      <c r="F5101" t="s">
        <v>215</v>
      </c>
      <c r="G5101" s="3">
        <v>500000</v>
      </c>
      <c r="H5101" s="3">
        <v>15433</v>
      </c>
      <c r="I5101" s="3">
        <v>44793168</v>
      </c>
    </row>
    <row r="5102" spans="1:9" x14ac:dyDescent="0.2">
      <c r="A5102" s="5">
        <v>5152</v>
      </c>
      <c r="B5102" s="7">
        <v>1</v>
      </c>
      <c r="C5102" s="5">
        <v>10</v>
      </c>
      <c r="D5102" s="5">
        <v>2003</v>
      </c>
      <c r="E5102" s="4">
        <v>37895</v>
      </c>
      <c r="F5102" t="s">
        <v>5023</v>
      </c>
      <c r="G5102" s="3">
        <v>500000</v>
      </c>
      <c r="H5102" s="3">
        <v>13134</v>
      </c>
      <c r="I5102" s="3">
        <v>13134</v>
      </c>
    </row>
    <row r="5103" spans="1:9" x14ac:dyDescent="0.2">
      <c r="A5103" s="5">
        <v>5153</v>
      </c>
      <c r="B5103" s="7">
        <v>5</v>
      </c>
      <c r="C5103" s="5">
        <v>14</v>
      </c>
      <c r="D5103" s="5">
        <v>2010</v>
      </c>
      <c r="E5103" s="4">
        <v>40579</v>
      </c>
      <c r="F5103" t="s">
        <v>5024</v>
      </c>
      <c r="G5103" s="3">
        <v>500000</v>
      </c>
      <c r="H5103" s="3">
        <v>12232</v>
      </c>
      <c r="I5103" s="3">
        <v>12232</v>
      </c>
    </row>
    <row r="5104" spans="1:9" x14ac:dyDescent="0.2">
      <c r="A5104" s="5">
        <v>5154</v>
      </c>
      <c r="B5104" s="7">
        <v>2</v>
      </c>
      <c r="C5104" s="5">
        <v>27</v>
      </c>
      <c r="D5104" s="5">
        <v>2009</v>
      </c>
      <c r="E5104" s="4">
        <v>40604</v>
      </c>
      <c r="F5104" t="s">
        <v>5025</v>
      </c>
      <c r="G5104" s="3">
        <v>500000</v>
      </c>
      <c r="H5104" s="3">
        <v>6840</v>
      </c>
      <c r="I5104" s="3">
        <v>77121</v>
      </c>
    </row>
    <row r="5105" spans="1:9" x14ac:dyDescent="0.2">
      <c r="A5105" s="5">
        <v>5155</v>
      </c>
      <c r="B5105" s="7">
        <v>10</v>
      </c>
      <c r="C5105" s="5">
        <v>21</v>
      </c>
      <c r="D5105" s="5">
        <v>2005</v>
      </c>
      <c r="E5105" s="4">
        <v>38970</v>
      </c>
      <c r="F5105" t="s">
        <v>5026</v>
      </c>
      <c r="G5105" s="3">
        <v>500000</v>
      </c>
      <c r="H5105" s="3">
        <v>4134</v>
      </c>
      <c r="I5105" s="3">
        <v>4134</v>
      </c>
    </row>
    <row r="5106" spans="1:9" x14ac:dyDescent="0.2">
      <c r="A5106" s="5">
        <v>5156</v>
      </c>
      <c r="B5106" s="7">
        <v>9</v>
      </c>
      <c r="C5106" s="5">
        <v>10</v>
      </c>
      <c r="D5106" s="5">
        <v>2014</v>
      </c>
      <c r="E5106" s="4">
        <v>41921</v>
      </c>
      <c r="F5106" t="s">
        <v>5027</v>
      </c>
      <c r="G5106" s="3">
        <v>500000</v>
      </c>
      <c r="H5106" s="3">
        <v>1822</v>
      </c>
      <c r="I5106" s="3">
        <v>1822</v>
      </c>
    </row>
    <row r="5107" spans="1:9" x14ac:dyDescent="0.2">
      <c r="A5107" s="5">
        <v>5157</v>
      </c>
      <c r="B5107" s="7">
        <v>6</v>
      </c>
      <c r="C5107" s="5">
        <v>28</v>
      </c>
      <c r="D5107" s="5">
        <v>2013</v>
      </c>
      <c r="E5107" s="4">
        <v>42100</v>
      </c>
      <c r="F5107" t="s">
        <v>5028</v>
      </c>
      <c r="G5107" s="3">
        <v>500000</v>
      </c>
      <c r="H5107" s="3">
        <v>1778</v>
      </c>
      <c r="I5107" s="3">
        <v>1778</v>
      </c>
    </row>
    <row r="5108" spans="1:9" x14ac:dyDescent="0.2">
      <c r="A5108" s="5">
        <v>5158</v>
      </c>
      <c r="B5108" s="7">
        <v>12</v>
      </c>
      <c r="C5108" s="5">
        <v>31</v>
      </c>
      <c r="D5108" s="5">
        <v>2006</v>
      </c>
      <c r="E5108" s="4">
        <v>39641</v>
      </c>
      <c r="F5108" t="s">
        <v>5029</v>
      </c>
      <c r="G5108" s="3">
        <v>500000</v>
      </c>
      <c r="H5108">
        <v>0</v>
      </c>
      <c r="I5108" s="3">
        <v>3000000</v>
      </c>
    </row>
    <row r="5109" spans="1:9" x14ac:dyDescent="0.2">
      <c r="A5109" s="5">
        <v>5159</v>
      </c>
      <c r="B5109" s="7">
        <v>1</v>
      </c>
      <c r="C5109" s="5">
        <v>8</v>
      </c>
      <c r="D5109" s="5">
        <v>2013</v>
      </c>
      <c r="E5109" s="4">
        <v>41487</v>
      </c>
      <c r="F5109" t="s">
        <v>5030</v>
      </c>
      <c r="G5109" s="3">
        <v>500000</v>
      </c>
      <c r="H5109">
        <v>0</v>
      </c>
      <c r="I5109" s="3">
        <v>2141436</v>
      </c>
    </row>
    <row r="5110" spans="1:9" x14ac:dyDescent="0.2">
      <c r="A5110" s="5">
        <v>5160</v>
      </c>
      <c r="B5110" s="7">
        <v>11</v>
      </c>
      <c r="C5110" s="5">
        <v>2</v>
      </c>
      <c r="D5110" s="5">
        <v>2001</v>
      </c>
      <c r="E5110" s="4">
        <v>36933</v>
      </c>
      <c r="F5110" t="s">
        <v>5031</v>
      </c>
      <c r="G5110" s="3">
        <v>500000</v>
      </c>
      <c r="H5110">
        <v>0</v>
      </c>
      <c r="I5110" s="3">
        <v>7890</v>
      </c>
    </row>
    <row r="5111" spans="1:9" x14ac:dyDescent="0.2">
      <c r="A5111" s="5">
        <v>5161</v>
      </c>
      <c r="B5111" s="7">
        <v>12</v>
      </c>
      <c r="C5111" s="5">
        <v>31</v>
      </c>
      <c r="D5111" s="5">
        <v>2010</v>
      </c>
      <c r="E5111" s="4">
        <v>41102</v>
      </c>
      <c r="F5111" t="s">
        <v>5032</v>
      </c>
      <c r="G5111" s="3">
        <v>500000</v>
      </c>
      <c r="H5111">
        <v>0</v>
      </c>
      <c r="I5111">
        <v>0</v>
      </c>
    </row>
    <row r="5112" spans="1:9" x14ac:dyDescent="0.2">
      <c r="A5112" s="5">
        <v>5162</v>
      </c>
      <c r="B5112" s="7">
        <v>4</v>
      </c>
      <c r="C5112" s="5">
        <v>3</v>
      </c>
      <c r="D5112" s="5">
        <v>2012</v>
      </c>
      <c r="E5112" s="4">
        <v>40972</v>
      </c>
      <c r="F5112" t="s">
        <v>5033</v>
      </c>
      <c r="G5112" s="3">
        <v>500000</v>
      </c>
      <c r="H5112">
        <v>0</v>
      </c>
      <c r="I5112">
        <v>0</v>
      </c>
    </row>
    <row r="5113" spans="1:9" x14ac:dyDescent="0.2">
      <c r="A5113" s="5">
        <v>5163</v>
      </c>
      <c r="B5113" s="7">
        <v>7</v>
      </c>
      <c r="C5113" s="5">
        <v>17</v>
      </c>
      <c r="D5113" s="5">
        <v>2012</v>
      </c>
      <c r="E5113" s="4">
        <v>41401</v>
      </c>
      <c r="F5113" t="s">
        <v>5034</v>
      </c>
      <c r="G5113" s="3">
        <v>500000</v>
      </c>
      <c r="H5113">
        <v>0</v>
      </c>
      <c r="I5113">
        <v>0</v>
      </c>
    </row>
    <row r="5114" spans="1:9" x14ac:dyDescent="0.2">
      <c r="A5114" s="5">
        <v>5164</v>
      </c>
      <c r="B5114" s="7">
        <v>12</v>
      </c>
      <c r="C5114" s="5">
        <v>31</v>
      </c>
      <c r="D5114" s="5">
        <v>2005</v>
      </c>
      <c r="E5114" s="4">
        <v>39275</v>
      </c>
      <c r="F5114" t="s">
        <v>5035</v>
      </c>
      <c r="G5114" s="3">
        <v>500000</v>
      </c>
      <c r="H5114">
        <v>0</v>
      </c>
      <c r="I5114">
        <v>0</v>
      </c>
    </row>
    <row r="5115" spans="1:9" x14ac:dyDescent="0.2">
      <c r="A5115" s="5">
        <v>5165</v>
      </c>
      <c r="B5115" s="7">
        <v>12</v>
      </c>
      <c r="C5115" s="5">
        <v>31</v>
      </c>
      <c r="D5115" s="5">
        <v>2014</v>
      </c>
      <c r="E5115" s="4">
        <v>42563</v>
      </c>
      <c r="F5115" t="s">
        <v>5036</v>
      </c>
      <c r="G5115" s="3">
        <v>500000</v>
      </c>
      <c r="H5115">
        <v>0</v>
      </c>
      <c r="I5115">
        <v>0</v>
      </c>
    </row>
    <row r="5116" spans="1:9" x14ac:dyDescent="0.2">
      <c r="A5116" s="5">
        <v>5166</v>
      </c>
      <c r="B5116" s="7">
        <v>7</v>
      </c>
      <c r="C5116" s="5">
        <v>24</v>
      </c>
      <c r="D5116" s="5">
        <v>2015</v>
      </c>
      <c r="E5116" s="4">
        <v>42711</v>
      </c>
      <c r="F5116" t="s">
        <v>5037</v>
      </c>
      <c r="G5116" s="3">
        <v>500000</v>
      </c>
      <c r="H5116">
        <v>0</v>
      </c>
      <c r="I5116">
        <v>0</v>
      </c>
    </row>
    <row r="5117" spans="1:9" x14ac:dyDescent="0.2">
      <c r="A5117" s="5">
        <v>5167</v>
      </c>
      <c r="B5117" s="7">
        <v>3</v>
      </c>
      <c r="C5117" s="5">
        <v>10</v>
      </c>
      <c r="D5117" s="5">
        <v>2015</v>
      </c>
      <c r="E5117" s="4">
        <v>42280</v>
      </c>
      <c r="F5117" t="s">
        <v>5038</v>
      </c>
      <c r="G5117" s="3">
        <v>500000</v>
      </c>
      <c r="H5117">
        <v>0</v>
      </c>
      <c r="I5117">
        <v>0</v>
      </c>
    </row>
    <row r="5118" spans="1:9" x14ac:dyDescent="0.2">
      <c r="A5118" s="5">
        <v>5168</v>
      </c>
      <c r="B5118" s="7">
        <v>4</v>
      </c>
      <c r="C5118" s="5">
        <v>14</v>
      </c>
      <c r="D5118" s="5">
        <v>2015</v>
      </c>
      <c r="E5118" s="4">
        <v>42404</v>
      </c>
      <c r="F5118" t="s">
        <v>5039</v>
      </c>
      <c r="G5118" s="3">
        <v>500000</v>
      </c>
      <c r="H5118">
        <v>0</v>
      </c>
      <c r="I5118">
        <v>0</v>
      </c>
    </row>
    <row r="5119" spans="1:9" x14ac:dyDescent="0.2">
      <c r="A5119" s="5">
        <v>5169</v>
      </c>
      <c r="B5119" s="7">
        <v>12</v>
      </c>
      <c r="C5119" s="5">
        <v>31</v>
      </c>
      <c r="D5119" s="5">
        <v>2014</v>
      </c>
      <c r="E5119" s="4">
        <v>42563</v>
      </c>
      <c r="F5119" t="s">
        <v>5040</v>
      </c>
      <c r="G5119" s="3">
        <v>500000</v>
      </c>
      <c r="H5119">
        <v>0</v>
      </c>
      <c r="I5119">
        <v>0</v>
      </c>
    </row>
    <row r="5120" spans="1:9" x14ac:dyDescent="0.2">
      <c r="A5120" s="5">
        <v>5170</v>
      </c>
      <c r="B5120" s="7">
        <v>2</v>
      </c>
      <c r="C5120" s="5">
        <v>10</v>
      </c>
      <c r="D5120" s="5">
        <v>2015</v>
      </c>
      <c r="E5120" s="4">
        <v>42279</v>
      </c>
      <c r="F5120" t="s">
        <v>5041</v>
      </c>
      <c r="G5120" s="3">
        <v>500000</v>
      </c>
      <c r="H5120">
        <v>0</v>
      </c>
      <c r="I5120">
        <v>0</v>
      </c>
    </row>
    <row r="5121" spans="1:9" x14ac:dyDescent="0.2">
      <c r="A5121" s="5">
        <v>5171</v>
      </c>
      <c r="B5121" s="7">
        <v>12</v>
      </c>
      <c r="C5121" s="5">
        <v>31</v>
      </c>
      <c r="D5121" s="5">
        <v>2012</v>
      </c>
      <c r="E5121" s="4">
        <v>41832</v>
      </c>
      <c r="F5121" t="s">
        <v>5042</v>
      </c>
      <c r="G5121" s="3">
        <v>500000</v>
      </c>
      <c r="H5121">
        <v>0</v>
      </c>
      <c r="I5121">
        <v>0</v>
      </c>
    </row>
    <row r="5122" spans="1:9" x14ac:dyDescent="0.2">
      <c r="A5122" s="5">
        <v>5172</v>
      </c>
      <c r="B5122" s="7">
        <v>12</v>
      </c>
      <c r="C5122" s="5">
        <v>31</v>
      </c>
      <c r="D5122" s="5">
        <v>2014</v>
      </c>
      <c r="E5122" s="4">
        <v>42563</v>
      </c>
      <c r="F5122" t="s">
        <v>5043</v>
      </c>
      <c r="G5122" s="3">
        <v>500000</v>
      </c>
      <c r="H5122">
        <v>0</v>
      </c>
      <c r="I5122">
        <v>0</v>
      </c>
    </row>
    <row r="5123" spans="1:9" x14ac:dyDescent="0.2">
      <c r="A5123" s="5">
        <v>5173</v>
      </c>
      <c r="B5123" s="7">
        <v>12</v>
      </c>
      <c r="C5123" s="5">
        <v>31</v>
      </c>
      <c r="D5123" s="5">
        <v>2013</v>
      </c>
      <c r="E5123" s="4">
        <v>42197</v>
      </c>
      <c r="F5123" t="s">
        <v>5044</v>
      </c>
      <c r="G5123" s="3">
        <v>500000</v>
      </c>
      <c r="H5123">
        <v>0</v>
      </c>
      <c r="I5123">
        <v>0</v>
      </c>
    </row>
    <row r="5124" spans="1:9" x14ac:dyDescent="0.2">
      <c r="A5124" s="5">
        <v>5174</v>
      </c>
      <c r="B5124" s="7">
        <v>12</v>
      </c>
      <c r="C5124" s="5">
        <v>31</v>
      </c>
      <c r="D5124" s="5">
        <v>1990</v>
      </c>
      <c r="E5124" s="4">
        <v>33797</v>
      </c>
      <c r="F5124" t="s">
        <v>5045</v>
      </c>
      <c r="G5124" s="3">
        <v>500000</v>
      </c>
      <c r="H5124">
        <v>0</v>
      </c>
      <c r="I5124">
        <v>0</v>
      </c>
    </row>
    <row r="5125" spans="1:9" x14ac:dyDescent="0.2">
      <c r="A5125" s="5">
        <v>5175</v>
      </c>
      <c r="B5125" s="7">
        <v>6</v>
      </c>
      <c r="C5125" s="5">
        <v>23</v>
      </c>
      <c r="D5125" s="5">
        <v>2015</v>
      </c>
      <c r="E5125" s="4">
        <v>42680</v>
      </c>
      <c r="F5125" t="s">
        <v>3122</v>
      </c>
      <c r="G5125" s="3">
        <v>500000</v>
      </c>
      <c r="H5125">
        <v>0</v>
      </c>
      <c r="I5125">
        <v>0</v>
      </c>
    </row>
    <row r="5126" spans="1:9" x14ac:dyDescent="0.2">
      <c r="A5126" s="5">
        <v>5176</v>
      </c>
      <c r="B5126" s="7">
        <v>8</v>
      </c>
      <c r="C5126" s="5">
        <v>11</v>
      </c>
      <c r="D5126" s="5">
        <v>2015</v>
      </c>
      <c r="E5126" s="4">
        <v>42316</v>
      </c>
      <c r="F5126" t="s">
        <v>5046</v>
      </c>
      <c r="G5126" s="3">
        <v>500000</v>
      </c>
      <c r="H5126">
        <v>0</v>
      </c>
      <c r="I5126">
        <v>0</v>
      </c>
    </row>
    <row r="5127" spans="1:9" x14ac:dyDescent="0.2">
      <c r="A5127" s="5">
        <v>5177</v>
      </c>
      <c r="B5127" s="7">
        <v>12</v>
      </c>
      <c r="C5127" s="5">
        <v>1</v>
      </c>
      <c r="D5127" s="5">
        <v>2015</v>
      </c>
      <c r="E5127" s="4">
        <v>42016</v>
      </c>
      <c r="F5127" t="s">
        <v>5047</v>
      </c>
      <c r="G5127" s="3">
        <v>500000</v>
      </c>
      <c r="H5127">
        <v>0</v>
      </c>
      <c r="I5127">
        <v>0</v>
      </c>
    </row>
    <row r="5128" spans="1:9" x14ac:dyDescent="0.2">
      <c r="A5128" s="5">
        <v>5178</v>
      </c>
      <c r="B5128" s="7">
        <v>12</v>
      </c>
      <c r="C5128" s="5">
        <v>31</v>
      </c>
      <c r="D5128" s="5">
        <v>2016</v>
      </c>
      <c r="E5128" s="4">
        <v>43293</v>
      </c>
      <c r="F5128" t="s">
        <v>5048</v>
      </c>
      <c r="G5128" s="3">
        <v>500000</v>
      </c>
      <c r="H5128">
        <v>0</v>
      </c>
      <c r="I5128">
        <v>0</v>
      </c>
    </row>
    <row r="5129" spans="1:9" x14ac:dyDescent="0.2">
      <c r="A5129" s="5">
        <v>5179</v>
      </c>
      <c r="B5129" s="7">
        <v>12</v>
      </c>
      <c r="C5129" s="5">
        <v>31</v>
      </c>
      <c r="D5129" s="5">
        <v>2014</v>
      </c>
      <c r="E5129" s="4">
        <v>42563</v>
      </c>
      <c r="F5129" t="s">
        <v>5049</v>
      </c>
      <c r="G5129" s="3">
        <v>500000</v>
      </c>
      <c r="H5129">
        <v>0</v>
      </c>
      <c r="I5129">
        <v>0</v>
      </c>
    </row>
    <row r="5130" spans="1:9" x14ac:dyDescent="0.2">
      <c r="A5130" s="5">
        <v>5180</v>
      </c>
      <c r="B5130" s="7">
        <v>12</v>
      </c>
      <c r="C5130" s="5">
        <v>31</v>
      </c>
      <c r="D5130" s="5">
        <v>2015</v>
      </c>
      <c r="E5130" s="4">
        <v>42928</v>
      </c>
      <c r="F5130" t="s">
        <v>5050</v>
      </c>
      <c r="G5130" s="3">
        <v>500000</v>
      </c>
      <c r="H5130">
        <v>0</v>
      </c>
      <c r="I5130">
        <v>0</v>
      </c>
    </row>
    <row r="5131" spans="1:9" x14ac:dyDescent="0.2">
      <c r="A5131" s="5">
        <v>5181</v>
      </c>
      <c r="B5131" s="7">
        <v>11</v>
      </c>
      <c r="C5131" s="5">
        <v>10</v>
      </c>
      <c r="D5131" s="5">
        <v>2015</v>
      </c>
      <c r="E5131" s="4">
        <v>42288</v>
      </c>
      <c r="F5131" t="s">
        <v>5051</v>
      </c>
      <c r="G5131" s="3">
        <v>500000</v>
      </c>
      <c r="H5131">
        <v>0</v>
      </c>
      <c r="I5131">
        <v>0</v>
      </c>
    </row>
    <row r="5132" spans="1:9" x14ac:dyDescent="0.2">
      <c r="A5132" s="5">
        <v>5182</v>
      </c>
      <c r="B5132" s="7">
        <v>12</v>
      </c>
      <c r="C5132" s="5">
        <v>31</v>
      </c>
      <c r="D5132" s="5">
        <v>1984</v>
      </c>
      <c r="E5132" s="4">
        <v>31605</v>
      </c>
      <c r="F5132" t="s">
        <v>5052</v>
      </c>
      <c r="G5132" s="3">
        <v>475000</v>
      </c>
      <c r="H5132">
        <v>0</v>
      </c>
      <c r="I5132">
        <v>0</v>
      </c>
    </row>
    <row r="5133" spans="1:9" x14ac:dyDescent="0.2">
      <c r="A5133" s="5">
        <v>5183</v>
      </c>
      <c r="B5133" s="7">
        <v>9</v>
      </c>
      <c r="C5133" s="5">
        <v>25</v>
      </c>
      <c r="D5133" s="5">
        <v>2009</v>
      </c>
      <c r="E5133" s="4">
        <v>40552</v>
      </c>
      <c r="F5133" t="s">
        <v>5053</v>
      </c>
      <c r="G5133" s="3">
        <v>450000</v>
      </c>
      <c r="H5133" s="3">
        <v>107918810</v>
      </c>
      <c r="I5133" s="3">
        <v>194183034</v>
      </c>
    </row>
    <row r="5134" spans="1:9" x14ac:dyDescent="0.2">
      <c r="A5134" s="5">
        <v>5184</v>
      </c>
      <c r="B5134" s="7">
        <v>1</v>
      </c>
      <c r="C5134" s="5">
        <v>1</v>
      </c>
      <c r="D5134" s="5">
        <v>1991</v>
      </c>
      <c r="E5134" s="4">
        <v>33239</v>
      </c>
      <c r="F5134" t="s">
        <v>5054</v>
      </c>
      <c r="G5134" s="3">
        <v>450000</v>
      </c>
      <c r="H5134" s="3">
        <v>2712293</v>
      </c>
      <c r="I5134" s="3">
        <v>2712293</v>
      </c>
    </row>
    <row r="5135" spans="1:9" x14ac:dyDescent="0.2">
      <c r="A5135" s="5">
        <v>5185</v>
      </c>
      <c r="B5135" s="7">
        <v>3</v>
      </c>
      <c r="C5135" s="5">
        <v>31</v>
      </c>
      <c r="D5135" s="5">
        <v>2006</v>
      </c>
      <c r="E5135" s="4">
        <v>39632</v>
      </c>
      <c r="F5135" t="s">
        <v>5055</v>
      </c>
      <c r="G5135" s="3">
        <v>450000</v>
      </c>
      <c r="H5135" s="3">
        <v>2075743</v>
      </c>
      <c r="I5135" s="3">
        <v>4243996</v>
      </c>
    </row>
    <row r="5136" spans="1:9" x14ac:dyDescent="0.2">
      <c r="A5136" s="5">
        <v>5186</v>
      </c>
      <c r="B5136" s="7">
        <v>8</v>
      </c>
      <c r="C5136" s="5">
        <v>22</v>
      </c>
      <c r="D5136" s="5">
        <v>1997</v>
      </c>
      <c r="E5136" s="4">
        <v>36076</v>
      </c>
      <c r="F5136" t="s">
        <v>5056</v>
      </c>
      <c r="G5136" s="3">
        <v>450000</v>
      </c>
      <c r="H5136" s="3">
        <v>410919</v>
      </c>
      <c r="I5136" s="3">
        <v>450349</v>
      </c>
    </row>
    <row r="5137" spans="1:9" x14ac:dyDescent="0.2">
      <c r="A5137" s="5">
        <v>5187</v>
      </c>
      <c r="B5137" s="7">
        <v>8</v>
      </c>
      <c r="C5137" s="5">
        <v>11</v>
      </c>
      <c r="D5137" s="5">
        <v>2006</v>
      </c>
      <c r="E5137" s="4">
        <v>39029</v>
      </c>
      <c r="F5137" t="s">
        <v>5057</v>
      </c>
      <c r="G5137" s="3">
        <v>450000</v>
      </c>
      <c r="H5137" s="3">
        <v>379418</v>
      </c>
      <c r="I5137" s="3">
        <v>1297745</v>
      </c>
    </row>
    <row r="5138" spans="1:9" x14ac:dyDescent="0.2">
      <c r="A5138" s="5">
        <v>5188</v>
      </c>
      <c r="B5138" s="7">
        <v>11</v>
      </c>
      <c r="C5138" s="5">
        <v>20</v>
      </c>
      <c r="D5138" s="5">
        <v>2015</v>
      </c>
      <c r="E5138" s="4">
        <v>42593</v>
      </c>
      <c r="F5138" t="s">
        <v>5058</v>
      </c>
      <c r="G5138" s="3">
        <v>450000</v>
      </c>
      <c r="H5138" s="3">
        <v>41260</v>
      </c>
      <c r="I5138" s="3">
        <v>42503</v>
      </c>
    </row>
    <row r="5139" spans="1:9" x14ac:dyDescent="0.2">
      <c r="A5139" s="5">
        <v>5189</v>
      </c>
      <c r="B5139" s="7">
        <v>5</v>
      </c>
      <c r="C5139" s="5">
        <v>9</v>
      </c>
      <c r="D5139" s="5">
        <v>2008</v>
      </c>
      <c r="E5139" s="4">
        <v>39696</v>
      </c>
      <c r="F5139" t="s">
        <v>5059</v>
      </c>
      <c r="G5139" s="3">
        <v>450000</v>
      </c>
      <c r="H5139" s="3">
        <v>13804</v>
      </c>
      <c r="I5139" s="3">
        <v>22623</v>
      </c>
    </row>
    <row r="5140" spans="1:9" x14ac:dyDescent="0.2">
      <c r="A5140" s="5">
        <v>5190</v>
      </c>
      <c r="B5140" s="7">
        <v>7</v>
      </c>
      <c r="C5140" s="5">
        <v>11</v>
      </c>
      <c r="D5140" s="5">
        <v>2014</v>
      </c>
      <c r="E5140" s="4">
        <v>41950</v>
      </c>
      <c r="F5140" t="s">
        <v>5060</v>
      </c>
      <c r="G5140" s="3">
        <v>450000</v>
      </c>
      <c r="H5140" s="3">
        <v>13486</v>
      </c>
      <c r="I5140" s="3">
        <v>13486</v>
      </c>
    </row>
    <row r="5141" spans="1:9" x14ac:dyDescent="0.2">
      <c r="A5141" s="5">
        <v>5191</v>
      </c>
      <c r="B5141" s="7">
        <v>7</v>
      </c>
      <c r="C5141" s="5">
        <v>1</v>
      </c>
      <c r="D5141" s="5">
        <v>2014</v>
      </c>
      <c r="E5141" s="4">
        <v>41646</v>
      </c>
      <c r="F5141" t="s">
        <v>5061</v>
      </c>
      <c r="G5141" s="3">
        <v>450000</v>
      </c>
      <c r="H5141">
        <v>0</v>
      </c>
      <c r="I5141">
        <v>0</v>
      </c>
    </row>
    <row r="5142" spans="1:9" x14ac:dyDescent="0.2">
      <c r="A5142" s="5">
        <v>5192</v>
      </c>
      <c r="B5142" s="7">
        <v>12</v>
      </c>
      <c r="C5142" s="5">
        <v>31</v>
      </c>
      <c r="D5142" s="5">
        <v>2014</v>
      </c>
      <c r="E5142" s="4">
        <v>42563</v>
      </c>
      <c r="F5142" t="s">
        <v>5062</v>
      </c>
      <c r="G5142" s="3">
        <v>450000</v>
      </c>
      <c r="H5142">
        <v>0</v>
      </c>
      <c r="I5142">
        <v>0</v>
      </c>
    </row>
    <row r="5143" spans="1:9" x14ac:dyDescent="0.2">
      <c r="A5143" s="5">
        <v>5193</v>
      </c>
      <c r="B5143" s="7">
        <v>3</v>
      </c>
      <c r="C5143" s="5">
        <v>9</v>
      </c>
      <c r="D5143" s="5">
        <v>1933</v>
      </c>
      <c r="E5143" s="4">
        <v>12300</v>
      </c>
      <c r="F5143" t="s">
        <v>5063</v>
      </c>
      <c r="G5143" s="3">
        <v>439000</v>
      </c>
      <c r="H5143" s="3">
        <v>1438000</v>
      </c>
      <c r="I5143" s="3">
        <v>2281000</v>
      </c>
    </row>
    <row r="5144" spans="1:9" x14ac:dyDescent="0.2">
      <c r="A5144" s="5">
        <v>5194</v>
      </c>
      <c r="B5144" s="7">
        <v>8</v>
      </c>
      <c r="C5144" s="5">
        <v>3</v>
      </c>
      <c r="D5144" s="5">
        <v>1990</v>
      </c>
      <c r="E5144" s="4">
        <v>32940</v>
      </c>
      <c r="F5144" t="s">
        <v>5064</v>
      </c>
      <c r="G5144" s="3">
        <v>430000</v>
      </c>
      <c r="H5144" s="3">
        <v>2938000</v>
      </c>
      <c r="I5144" s="3">
        <v>2938000</v>
      </c>
    </row>
    <row r="5145" spans="1:9" x14ac:dyDescent="0.2">
      <c r="A5145" s="5">
        <v>5195</v>
      </c>
      <c r="B5145" s="7">
        <v>1</v>
      </c>
      <c r="C5145" s="5">
        <v>21</v>
      </c>
      <c r="D5145" s="5">
        <v>2005</v>
      </c>
      <c r="E5145" s="4">
        <v>38961</v>
      </c>
      <c r="F5145" t="s">
        <v>5065</v>
      </c>
      <c r="G5145" s="3">
        <v>425000</v>
      </c>
      <c r="H5145" s="3">
        <v>12604</v>
      </c>
      <c r="I5145" s="3">
        <v>12604</v>
      </c>
    </row>
    <row r="5146" spans="1:9" x14ac:dyDescent="0.2">
      <c r="A5146" s="5">
        <v>5196</v>
      </c>
      <c r="B5146" s="7">
        <v>4</v>
      </c>
      <c r="C5146" s="5">
        <v>25</v>
      </c>
      <c r="D5146" s="5">
        <v>2014</v>
      </c>
      <c r="E5146" s="4">
        <v>42373</v>
      </c>
      <c r="F5146" t="s">
        <v>5066</v>
      </c>
      <c r="G5146" s="3">
        <v>420000</v>
      </c>
      <c r="H5146" s="3">
        <v>258384</v>
      </c>
      <c r="I5146" s="3">
        <v>435168</v>
      </c>
    </row>
    <row r="5147" spans="1:9" x14ac:dyDescent="0.2">
      <c r="A5147" s="5">
        <v>5197</v>
      </c>
      <c r="B5147" s="7">
        <v>6</v>
      </c>
      <c r="C5147" s="5">
        <v>11</v>
      </c>
      <c r="D5147" s="5">
        <v>2004</v>
      </c>
      <c r="E5147" s="4">
        <v>38297</v>
      </c>
      <c r="F5147" t="s">
        <v>5067</v>
      </c>
      <c r="G5147" s="3">
        <v>400000</v>
      </c>
      <c r="H5147" s="3">
        <v>44540956</v>
      </c>
      <c r="I5147" s="3">
        <v>46122713</v>
      </c>
    </row>
    <row r="5148" spans="1:9" x14ac:dyDescent="0.2">
      <c r="A5148" s="5">
        <v>5198</v>
      </c>
      <c r="B5148" s="7">
        <v>5</v>
      </c>
      <c r="C5148" s="5">
        <v>10</v>
      </c>
      <c r="D5148" s="5">
        <v>1975</v>
      </c>
      <c r="E5148" s="4">
        <v>27672</v>
      </c>
      <c r="F5148" t="s">
        <v>5068</v>
      </c>
      <c r="G5148" s="3">
        <v>400000</v>
      </c>
      <c r="H5148" s="3">
        <v>3427696</v>
      </c>
      <c r="I5148" s="3">
        <v>5028948</v>
      </c>
    </row>
    <row r="5149" spans="1:9" x14ac:dyDescent="0.2">
      <c r="A5149" s="5">
        <v>5199</v>
      </c>
      <c r="B5149" s="7">
        <v>8</v>
      </c>
      <c r="C5149" s="5">
        <v>2</v>
      </c>
      <c r="D5149" s="5">
        <v>2006</v>
      </c>
      <c r="E5149" s="4">
        <v>38756</v>
      </c>
      <c r="F5149" t="s">
        <v>5069</v>
      </c>
      <c r="G5149" s="3">
        <v>400000</v>
      </c>
      <c r="H5149" s="3">
        <v>1692693</v>
      </c>
      <c r="I5149" s="3">
        <v>2797199</v>
      </c>
    </row>
    <row r="5150" spans="1:9" x14ac:dyDescent="0.2">
      <c r="A5150" s="5">
        <v>5200</v>
      </c>
      <c r="B5150" s="7">
        <v>4</v>
      </c>
      <c r="C5150" s="5">
        <v>26</v>
      </c>
      <c r="D5150" s="5">
        <v>2002</v>
      </c>
      <c r="E5150" s="4">
        <v>38021</v>
      </c>
      <c r="F5150" t="s">
        <v>5070</v>
      </c>
      <c r="G5150" s="3">
        <v>400000</v>
      </c>
      <c r="H5150" s="3">
        <v>1293295</v>
      </c>
      <c r="I5150" s="3">
        <v>1600566</v>
      </c>
    </row>
    <row r="5151" spans="1:9" x14ac:dyDescent="0.2">
      <c r="A5151" s="5">
        <v>5201</v>
      </c>
      <c r="B5151" s="7">
        <v>10</v>
      </c>
      <c r="C5151" s="5">
        <v>24</v>
      </c>
      <c r="D5151" s="5">
        <v>2008</v>
      </c>
      <c r="E5151" s="4">
        <v>40157</v>
      </c>
      <c r="F5151" t="s">
        <v>5071</v>
      </c>
      <c r="G5151" s="3">
        <v>400000</v>
      </c>
      <c r="H5151" s="3">
        <v>655538</v>
      </c>
      <c r="I5151" s="3">
        <v>655538</v>
      </c>
    </row>
    <row r="5152" spans="1:9" x14ac:dyDescent="0.2">
      <c r="A5152" s="5">
        <v>5202</v>
      </c>
      <c r="B5152" s="7">
        <v>10</v>
      </c>
      <c r="C5152" s="5">
        <v>6</v>
      </c>
      <c r="D5152" s="5">
        <v>2004</v>
      </c>
      <c r="E5152" s="4">
        <v>38148</v>
      </c>
      <c r="F5152" t="s">
        <v>5072</v>
      </c>
      <c r="G5152" s="3">
        <v>400000</v>
      </c>
      <c r="H5152" s="3">
        <v>592014</v>
      </c>
      <c r="I5152" s="3">
        <v>1162014</v>
      </c>
    </row>
    <row r="5153" spans="1:9" x14ac:dyDescent="0.2">
      <c r="A5153" s="5">
        <v>5203</v>
      </c>
      <c r="B5153" s="7">
        <v>10</v>
      </c>
      <c r="C5153" s="5">
        <v>15</v>
      </c>
      <c r="D5153" s="5">
        <v>2010</v>
      </c>
      <c r="E5153" s="4">
        <v>40612</v>
      </c>
      <c r="F5153" t="s">
        <v>5073</v>
      </c>
      <c r="G5153" s="3">
        <v>400000</v>
      </c>
      <c r="H5153" s="3">
        <v>433588</v>
      </c>
      <c r="I5153" s="3">
        <v>433588</v>
      </c>
    </row>
    <row r="5154" spans="1:9" x14ac:dyDescent="0.2">
      <c r="A5154" s="5">
        <v>5204</v>
      </c>
      <c r="B5154" s="7">
        <v>1</v>
      </c>
      <c r="C5154" s="5">
        <v>1</v>
      </c>
      <c r="D5154" s="5">
        <v>1983</v>
      </c>
      <c r="E5154" s="4">
        <v>30317</v>
      </c>
      <c r="F5154" t="s">
        <v>5074</v>
      </c>
      <c r="G5154" s="3">
        <v>400000</v>
      </c>
      <c r="H5154" s="3">
        <v>126387</v>
      </c>
      <c r="I5154" s="3">
        <v>126387</v>
      </c>
    </row>
    <row r="5155" spans="1:9" x14ac:dyDescent="0.2">
      <c r="A5155" s="5">
        <v>5205</v>
      </c>
      <c r="B5155" s="7">
        <v>5</v>
      </c>
      <c r="C5155" s="5">
        <v>16</v>
      </c>
      <c r="D5155" s="5">
        <v>1980</v>
      </c>
      <c r="E5155" s="4">
        <v>29681</v>
      </c>
      <c r="F5155" t="s">
        <v>5075</v>
      </c>
      <c r="G5155" s="3">
        <v>400000</v>
      </c>
      <c r="H5155" s="3">
        <v>89134</v>
      </c>
      <c r="I5155" s="3">
        <v>89134</v>
      </c>
    </row>
    <row r="5156" spans="1:9" x14ac:dyDescent="0.2">
      <c r="A5156" s="5">
        <v>5206</v>
      </c>
      <c r="B5156" s="7">
        <v>7</v>
      </c>
      <c r="C5156" s="5">
        <v>27</v>
      </c>
      <c r="D5156" s="5">
        <v>2001</v>
      </c>
      <c r="E5156" s="4">
        <v>37687</v>
      </c>
      <c r="F5156" t="s">
        <v>5076</v>
      </c>
      <c r="G5156" s="3">
        <v>400000</v>
      </c>
      <c r="H5156" s="3">
        <v>44452</v>
      </c>
      <c r="I5156" s="3">
        <v>44452</v>
      </c>
    </row>
    <row r="5157" spans="1:9" x14ac:dyDescent="0.2">
      <c r="A5157" s="5">
        <v>5207</v>
      </c>
      <c r="B5157" s="7">
        <v>12</v>
      </c>
      <c r="C5157" s="5">
        <v>10</v>
      </c>
      <c r="D5157" s="5">
        <v>2004</v>
      </c>
      <c r="E5157" s="4">
        <v>38272</v>
      </c>
      <c r="F5157" t="s">
        <v>5077</v>
      </c>
      <c r="G5157" s="3">
        <v>400000</v>
      </c>
      <c r="H5157" s="3">
        <v>31425</v>
      </c>
      <c r="I5157" s="3">
        <v>31425</v>
      </c>
    </row>
    <row r="5158" spans="1:9" x14ac:dyDescent="0.2">
      <c r="A5158" s="5">
        <v>5208</v>
      </c>
      <c r="B5158" s="7">
        <v>10</v>
      </c>
      <c r="C5158" s="5">
        <v>13</v>
      </c>
      <c r="D5158" s="5">
        <v>2005</v>
      </c>
      <c r="E5158" s="4">
        <v>38727</v>
      </c>
      <c r="F5158" t="s">
        <v>5078</v>
      </c>
      <c r="G5158" s="3">
        <v>400000</v>
      </c>
      <c r="H5158">
        <v>423</v>
      </c>
      <c r="I5158">
        <v>423</v>
      </c>
    </row>
    <row r="5159" spans="1:9" x14ac:dyDescent="0.2">
      <c r="A5159" s="5">
        <v>5209</v>
      </c>
      <c r="B5159" s="7">
        <v>3</v>
      </c>
      <c r="C5159" s="5">
        <v>31</v>
      </c>
      <c r="D5159" s="5">
        <v>2015</v>
      </c>
      <c r="E5159" s="4">
        <v>42919</v>
      </c>
      <c r="F5159" t="s">
        <v>5079</v>
      </c>
      <c r="G5159" s="3">
        <v>400000</v>
      </c>
      <c r="H5159">
        <v>0</v>
      </c>
      <c r="I5159" s="3">
        <v>9400</v>
      </c>
    </row>
    <row r="5160" spans="1:9" x14ac:dyDescent="0.2">
      <c r="A5160" s="5">
        <v>5210</v>
      </c>
      <c r="B5160" s="7">
        <v>4</v>
      </c>
      <c r="C5160" s="5">
        <v>1</v>
      </c>
      <c r="D5160" s="5">
        <v>1986</v>
      </c>
      <c r="E5160" s="4">
        <v>31416</v>
      </c>
      <c r="F5160" t="s">
        <v>5080</v>
      </c>
      <c r="G5160" s="3">
        <v>400000</v>
      </c>
      <c r="H5160">
        <v>0</v>
      </c>
      <c r="I5160">
        <v>0</v>
      </c>
    </row>
    <row r="5161" spans="1:9" x14ac:dyDescent="0.2">
      <c r="A5161" s="5">
        <v>5211</v>
      </c>
      <c r="B5161" s="7">
        <v>11</v>
      </c>
      <c r="C5161" s="5">
        <v>4</v>
      </c>
      <c r="D5161" s="5">
        <v>2005</v>
      </c>
      <c r="E5161" s="4">
        <v>38453</v>
      </c>
      <c r="F5161" t="s">
        <v>5081</v>
      </c>
      <c r="G5161" s="3">
        <v>400000</v>
      </c>
      <c r="H5161">
        <v>0</v>
      </c>
      <c r="I5161">
        <v>0</v>
      </c>
    </row>
    <row r="5162" spans="1:9" x14ac:dyDescent="0.2">
      <c r="A5162" s="5">
        <v>5212</v>
      </c>
      <c r="B5162" s="7">
        <v>12</v>
      </c>
      <c r="C5162" s="5">
        <v>31</v>
      </c>
      <c r="D5162" s="5">
        <v>2014</v>
      </c>
      <c r="E5162" s="4">
        <v>42563</v>
      </c>
      <c r="F5162" t="s">
        <v>5082</v>
      </c>
      <c r="G5162" s="3">
        <v>400000</v>
      </c>
      <c r="H5162">
        <v>0</v>
      </c>
      <c r="I5162">
        <v>0</v>
      </c>
    </row>
    <row r="5163" spans="1:9" x14ac:dyDescent="0.2">
      <c r="A5163" s="5">
        <v>5213</v>
      </c>
      <c r="B5163" s="7">
        <v>9</v>
      </c>
      <c r="C5163" s="5">
        <v>5</v>
      </c>
      <c r="D5163" s="5">
        <v>1916</v>
      </c>
      <c r="E5163" s="4">
        <v>5974</v>
      </c>
      <c r="F5163" t="s">
        <v>5083</v>
      </c>
      <c r="G5163" s="3">
        <v>385907</v>
      </c>
      <c r="H5163">
        <v>0</v>
      </c>
      <c r="I5163">
        <v>0</v>
      </c>
    </row>
    <row r="5164" spans="1:9" x14ac:dyDescent="0.2">
      <c r="A5164" s="5">
        <v>5214</v>
      </c>
      <c r="B5164" s="7">
        <v>2</v>
      </c>
      <c r="C5164" s="5">
        <v>1</v>
      </c>
      <c r="D5164" s="5">
        <v>1929</v>
      </c>
      <c r="E5164" s="4">
        <v>10595</v>
      </c>
      <c r="F5164" t="s">
        <v>5084</v>
      </c>
      <c r="G5164" s="3">
        <v>379000</v>
      </c>
      <c r="H5164" s="3">
        <v>2800000</v>
      </c>
      <c r="I5164" s="3">
        <v>4358000</v>
      </c>
    </row>
    <row r="5165" spans="1:9" x14ac:dyDescent="0.2">
      <c r="A5165" s="5">
        <v>5215</v>
      </c>
      <c r="B5165" s="7">
        <v>4</v>
      </c>
      <c r="C5165" s="5">
        <v>15</v>
      </c>
      <c r="D5165" s="5">
        <v>1983</v>
      </c>
      <c r="E5165" s="4">
        <v>30745</v>
      </c>
      <c r="F5165" t="s">
        <v>5085</v>
      </c>
      <c r="G5165" s="3">
        <v>375000</v>
      </c>
      <c r="H5165" s="3">
        <v>2400000</v>
      </c>
      <c r="I5165" s="3">
        <v>29400000</v>
      </c>
    </row>
    <row r="5166" spans="1:9" x14ac:dyDescent="0.2">
      <c r="A5166" s="5">
        <v>5216</v>
      </c>
      <c r="B5166" s="7">
        <v>5</v>
      </c>
      <c r="C5166" s="5">
        <v>21</v>
      </c>
      <c r="D5166" s="5">
        <v>1999</v>
      </c>
      <c r="E5166" s="4">
        <v>36774</v>
      </c>
      <c r="F5166" t="s">
        <v>5086</v>
      </c>
      <c r="G5166" s="3">
        <v>375000</v>
      </c>
      <c r="H5166" s="3">
        <v>617172</v>
      </c>
      <c r="I5166" s="3">
        <v>617172</v>
      </c>
    </row>
    <row r="5167" spans="1:9" x14ac:dyDescent="0.2">
      <c r="A5167" s="5">
        <v>5217</v>
      </c>
      <c r="B5167" s="7">
        <v>1</v>
      </c>
      <c r="C5167" s="5">
        <v>1</v>
      </c>
      <c r="D5167" s="5">
        <v>1980</v>
      </c>
      <c r="E5167" s="4">
        <v>29221</v>
      </c>
      <c r="F5167" t="s">
        <v>5087</v>
      </c>
      <c r="G5167" s="3">
        <v>350000</v>
      </c>
      <c r="H5167" s="3">
        <v>10000000</v>
      </c>
      <c r="I5167" s="3">
        <v>10000000</v>
      </c>
    </row>
    <row r="5168" spans="1:9" x14ac:dyDescent="0.2">
      <c r="A5168" s="5">
        <v>5218</v>
      </c>
      <c r="B5168" s="7">
        <v>1</v>
      </c>
      <c r="C5168" s="5">
        <v>1</v>
      </c>
      <c r="D5168" s="5">
        <v>1987</v>
      </c>
      <c r="E5168" s="4">
        <v>31778</v>
      </c>
      <c r="F5168" t="s">
        <v>5088</v>
      </c>
      <c r="G5168" s="3">
        <v>350000</v>
      </c>
      <c r="H5168" s="3">
        <v>4000000</v>
      </c>
      <c r="I5168" s="3">
        <v>4000000</v>
      </c>
    </row>
    <row r="5169" spans="1:9" x14ac:dyDescent="0.2">
      <c r="A5169" s="5">
        <v>5219</v>
      </c>
      <c r="B5169" s="7">
        <v>7</v>
      </c>
      <c r="C5169" s="5">
        <v>8</v>
      </c>
      <c r="D5169" s="5">
        <v>2005</v>
      </c>
      <c r="E5169" s="4">
        <v>38571</v>
      </c>
      <c r="F5169" t="s">
        <v>5089</v>
      </c>
      <c r="G5169" s="3">
        <v>350000</v>
      </c>
      <c r="H5169" s="3">
        <v>1531154</v>
      </c>
      <c r="I5169" s="3">
        <v>1772979</v>
      </c>
    </row>
    <row r="5170" spans="1:9" x14ac:dyDescent="0.2">
      <c r="A5170" s="5">
        <v>5220</v>
      </c>
      <c r="B5170" s="7">
        <v>9</v>
      </c>
      <c r="C5170" s="5">
        <v>1</v>
      </c>
      <c r="D5170" s="5">
        <v>2010</v>
      </c>
      <c r="E5170" s="4">
        <v>40187</v>
      </c>
      <c r="F5170" t="s">
        <v>5090</v>
      </c>
      <c r="G5170" s="3">
        <v>350000</v>
      </c>
      <c r="H5170" s="3">
        <v>246574</v>
      </c>
      <c r="I5170" s="3">
        <v>310891</v>
      </c>
    </row>
    <row r="5171" spans="1:9" x14ac:dyDescent="0.2">
      <c r="A5171" s="5">
        <v>5221</v>
      </c>
      <c r="B5171" s="7">
        <v>10</v>
      </c>
      <c r="C5171" s="5">
        <v>18</v>
      </c>
      <c r="D5171" s="5">
        <v>2006</v>
      </c>
      <c r="E5171" s="4">
        <v>39243</v>
      </c>
      <c r="F5171" t="s">
        <v>5091</v>
      </c>
      <c r="G5171" s="3">
        <v>350000</v>
      </c>
      <c r="H5171" s="3">
        <v>84689</v>
      </c>
      <c r="I5171" s="3">
        <v>84689</v>
      </c>
    </row>
    <row r="5172" spans="1:9" x14ac:dyDescent="0.2">
      <c r="A5172" s="5">
        <v>5222</v>
      </c>
      <c r="B5172" s="7">
        <v>11</v>
      </c>
      <c r="C5172" s="5">
        <v>15</v>
      </c>
      <c r="D5172" s="5">
        <v>2002</v>
      </c>
      <c r="E5172" s="4">
        <v>37691</v>
      </c>
      <c r="F5172" t="s">
        <v>5092</v>
      </c>
      <c r="G5172" s="3">
        <v>350000</v>
      </c>
      <c r="H5172" s="3">
        <v>9118</v>
      </c>
      <c r="I5172" s="3">
        <v>9118</v>
      </c>
    </row>
    <row r="5173" spans="1:9" x14ac:dyDescent="0.2">
      <c r="A5173" s="5">
        <v>5223</v>
      </c>
      <c r="B5173" s="7">
        <v>4</v>
      </c>
      <c r="C5173" s="5">
        <v>10</v>
      </c>
      <c r="D5173" s="5">
        <v>2009</v>
      </c>
      <c r="E5173" s="4">
        <v>40090</v>
      </c>
      <c r="F5173" t="s">
        <v>5093</v>
      </c>
      <c r="G5173" s="3">
        <v>350000</v>
      </c>
      <c r="H5173">
        <v>0</v>
      </c>
      <c r="I5173">
        <v>0</v>
      </c>
    </row>
    <row r="5174" spans="1:9" x14ac:dyDescent="0.2">
      <c r="A5174" s="5">
        <v>5224</v>
      </c>
      <c r="B5174" s="7">
        <v>10</v>
      </c>
      <c r="C5174" s="5">
        <v>20</v>
      </c>
      <c r="D5174" s="5">
        <v>2015</v>
      </c>
      <c r="E5174" s="4">
        <v>42592</v>
      </c>
      <c r="F5174" t="s">
        <v>5094</v>
      </c>
      <c r="G5174" s="3">
        <v>350000</v>
      </c>
      <c r="H5174">
        <v>0</v>
      </c>
      <c r="I5174">
        <v>0</v>
      </c>
    </row>
    <row r="5175" spans="1:9" x14ac:dyDescent="0.2">
      <c r="A5175" s="5">
        <v>5225</v>
      </c>
      <c r="B5175" s="7">
        <v>4</v>
      </c>
      <c r="C5175" s="5">
        <v>13</v>
      </c>
      <c r="D5175" s="5">
        <v>1957</v>
      </c>
      <c r="E5175" s="4">
        <v>21189</v>
      </c>
      <c r="F5175" t="s">
        <v>5095</v>
      </c>
      <c r="G5175" s="3">
        <v>340000</v>
      </c>
      <c r="H5175">
        <v>0</v>
      </c>
      <c r="I5175">
        <v>0</v>
      </c>
    </row>
    <row r="5176" spans="1:9" x14ac:dyDescent="0.2">
      <c r="A5176" s="5">
        <v>5226</v>
      </c>
      <c r="B5176" s="7">
        <v>10</v>
      </c>
      <c r="C5176" s="5">
        <v>17</v>
      </c>
      <c r="D5176" s="5">
        <v>1978</v>
      </c>
      <c r="E5176" s="4">
        <v>28985</v>
      </c>
      <c r="F5176" t="s">
        <v>2792</v>
      </c>
      <c r="G5176" s="3">
        <v>325000</v>
      </c>
      <c r="H5176" s="3">
        <v>47000000</v>
      </c>
      <c r="I5176" s="3">
        <v>70000000</v>
      </c>
    </row>
    <row r="5177" spans="1:9" x14ac:dyDescent="0.2">
      <c r="A5177" s="5">
        <v>5227</v>
      </c>
      <c r="B5177" s="7">
        <v>1</v>
      </c>
      <c r="C5177" s="5">
        <v>1</v>
      </c>
      <c r="D5177" s="5">
        <v>1934</v>
      </c>
      <c r="E5177" s="4">
        <v>12420</v>
      </c>
      <c r="F5177" t="s">
        <v>5096</v>
      </c>
      <c r="G5177" s="3">
        <v>325000</v>
      </c>
      <c r="H5177" s="3">
        <v>2500000</v>
      </c>
      <c r="I5177" s="3">
        <v>2500000</v>
      </c>
    </row>
    <row r="5178" spans="1:9" x14ac:dyDescent="0.2">
      <c r="A5178" s="5">
        <v>5228</v>
      </c>
      <c r="B5178" s="7">
        <v>6</v>
      </c>
      <c r="C5178" s="5">
        <v>25</v>
      </c>
      <c r="D5178" s="5">
        <v>2010</v>
      </c>
      <c r="E5178" s="4">
        <v>40914</v>
      </c>
      <c r="F5178" t="s">
        <v>5097</v>
      </c>
      <c r="G5178" s="3">
        <v>323000</v>
      </c>
      <c r="H5178" s="3">
        <v>110248</v>
      </c>
      <c r="I5178" s="3">
        <v>1373407</v>
      </c>
    </row>
    <row r="5179" spans="1:9" x14ac:dyDescent="0.2">
      <c r="A5179" s="5">
        <v>5229</v>
      </c>
      <c r="B5179" s="7">
        <v>11</v>
      </c>
      <c r="C5179" s="5">
        <v>24</v>
      </c>
      <c r="D5179" s="5">
        <v>1999</v>
      </c>
      <c r="E5179" s="4">
        <v>36871</v>
      </c>
      <c r="F5179" t="s">
        <v>5098</v>
      </c>
      <c r="G5179" s="3">
        <v>312000</v>
      </c>
      <c r="H5179" s="3">
        <v>1350248</v>
      </c>
      <c r="I5179" s="3">
        <v>1788168</v>
      </c>
    </row>
    <row r="5180" spans="1:9" x14ac:dyDescent="0.2">
      <c r="A5180" s="5">
        <v>5230</v>
      </c>
      <c r="B5180" s="7">
        <v>11</v>
      </c>
      <c r="C5180" s="5">
        <v>14</v>
      </c>
      <c r="D5180" s="5">
        <v>2003</v>
      </c>
      <c r="E5180" s="4">
        <v>38028</v>
      </c>
      <c r="F5180" t="s">
        <v>5099</v>
      </c>
      <c r="G5180" s="3">
        <v>300000</v>
      </c>
      <c r="H5180" s="3">
        <v>7718961</v>
      </c>
      <c r="I5180" s="3">
        <v>7808524</v>
      </c>
    </row>
    <row r="5181" spans="1:9" x14ac:dyDescent="0.2">
      <c r="A5181" s="5">
        <v>5231</v>
      </c>
      <c r="B5181" s="7">
        <v>3</v>
      </c>
      <c r="C5181" s="5">
        <v>10</v>
      </c>
      <c r="D5181" s="5">
        <v>2000</v>
      </c>
      <c r="E5181" s="4">
        <v>36802</v>
      </c>
      <c r="F5181" t="s">
        <v>5100</v>
      </c>
      <c r="G5181" s="3">
        <v>300000</v>
      </c>
      <c r="H5181" s="3">
        <v>2637726</v>
      </c>
      <c r="I5181" s="3">
        <v>2652515</v>
      </c>
    </row>
    <row r="5182" spans="1:9" x14ac:dyDescent="0.2">
      <c r="A5182" s="5">
        <v>5232</v>
      </c>
      <c r="B5182" s="7">
        <v>10</v>
      </c>
      <c r="C5182" s="5">
        <v>17</v>
      </c>
      <c r="D5182" s="5">
        <v>2003</v>
      </c>
      <c r="E5182" s="4">
        <v>38117</v>
      </c>
      <c r="F5182" t="s">
        <v>5101</v>
      </c>
      <c r="G5182" s="3">
        <v>300000</v>
      </c>
      <c r="H5182" s="3">
        <v>2528664</v>
      </c>
      <c r="I5182" s="3">
        <v>3571253</v>
      </c>
    </row>
    <row r="5183" spans="1:9" x14ac:dyDescent="0.2">
      <c r="A5183" s="5">
        <v>5233</v>
      </c>
      <c r="B5183" s="7">
        <v>9</v>
      </c>
      <c r="C5183" s="5">
        <v>20</v>
      </c>
      <c r="D5183" s="5">
        <v>1996</v>
      </c>
      <c r="E5183" s="4">
        <v>35651</v>
      </c>
      <c r="F5183" t="s">
        <v>5102</v>
      </c>
      <c r="G5183" s="3">
        <v>300000</v>
      </c>
      <c r="H5183" s="3">
        <v>1652472</v>
      </c>
      <c r="I5183" s="3">
        <v>2525984</v>
      </c>
    </row>
    <row r="5184" spans="1:9" x14ac:dyDescent="0.2">
      <c r="A5184" s="5">
        <v>5234</v>
      </c>
      <c r="B5184" s="7">
        <v>12</v>
      </c>
      <c r="C5184" s="5">
        <v>10</v>
      </c>
      <c r="D5184" s="5">
        <v>2008</v>
      </c>
      <c r="E5184" s="4">
        <v>39733</v>
      </c>
      <c r="F5184" t="s">
        <v>5103</v>
      </c>
      <c r="G5184" s="3">
        <v>300000</v>
      </c>
      <c r="H5184" s="3">
        <v>865695</v>
      </c>
      <c r="I5184" s="3">
        <v>1416046</v>
      </c>
    </row>
    <row r="5185" spans="1:9" x14ac:dyDescent="0.2">
      <c r="A5185" s="5">
        <v>5235</v>
      </c>
      <c r="B5185" s="7">
        <v>9</v>
      </c>
      <c r="C5185" s="5">
        <v>11</v>
      </c>
      <c r="D5185" s="5">
        <v>1998</v>
      </c>
      <c r="E5185" s="4">
        <v>36108</v>
      </c>
      <c r="F5185" t="s">
        <v>5104</v>
      </c>
      <c r="G5185" s="3">
        <v>300000</v>
      </c>
      <c r="H5185" s="3">
        <v>373615</v>
      </c>
      <c r="I5185" s="3">
        <v>373615</v>
      </c>
    </row>
    <row r="5186" spans="1:9" x14ac:dyDescent="0.2">
      <c r="A5186" s="5">
        <v>5236</v>
      </c>
      <c r="B5186" s="7">
        <v>8</v>
      </c>
      <c r="C5186" s="5">
        <v>25</v>
      </c>
      <c r="D5186" s="5">
        <v>2006</v>
      </c>
      <c r="E5186" s="4">
        <v>39455</v>
      </c>
      <c r="F5186" t="s">
        <v>5105</v>
      </c>
      <c r="G5186" s="3">
        <v>300000</v>
      </c>
      <c r="H5186" s="3">
        <v>255923</v>
      </c>
      <c r="I5186" s="3">
        <v>399908</v>
      </c>
    </row>
    <row r="5187" spans="1:9" x14ac:dyDescent="0.2">
      <c r="A5187" s="5">
        <v>5237</v>
      </c>
      <c r="B5187" s="7">
        <v>7</v>
      </c>
      <c r="C5187" s="5">
        <v>15</v>
      </c>
      <c r="D5187" s="5">
        <v>2005</v>
      </c>
      <c r="E5187" s="4">
        <v>38783</v>
      </c>
      <c r="F5187" t="s">
        <v>5106</v>
      </c>
      <c r="G5187" s="3">
        <v>300000</v>
      </c>
      <c r="H5187" s="3">
        <v>87264</v>
      </c>
      <c r="I5187" s="3">
        <v>87264</v>
      </c>
    </row>
    <row r="5188" spans="1:9" x14ac:dyDescent="0.2">
      <c r="A5188" s="5">
        <v>5238</v>
      </c>
      <c r="B5188" s="7">
        <v>6</v>
      </c>
      <c r="C5188" s="5">
        <v>15</v>
      </c>
      <c r="D5188" s="5">
        <v>2007</v>
      </c>
      <c r="E5188" s="4">
        <v>39513</v>
      </c>
      <c r="F5188" t="s">
        <v>5107</v>
      </c>
      <c r="G5188" s="3">
        <v>300000</v>
      </c>
      <c r="H5188" s="3">
        <v>70807</v>
      </c>
      <c r="I5188" s="3">
        <v>70807</v>
      </c>
    </row>
    <row r="5189" spans="1:9" x14ac:dyDescent="0.2">
      <c r="A5189" s="5">
        <v>5239</v>
      </c>
      <c r="B5189" s="7">
        <v>3</v>
      </c>
      <c r="C5189" s="5">
        <v>5</v>
      </c>
      <c r="D5189" s="5">
        <v>1997</v>
      </c>
      <c r="E5189" s="4">
        <v>35553</v>
      </c>
      <c r="F5189" t="s">
        <v>5108</v>
      </c>
      <c r="G5189" s="3">
        <v>300000</v>
      </c>
      <c r="H5189" s="3">
        <v>42735</v>
      </c>
      <c r="I5189" s="3">
        <v>42735</v>
      </c>
    </row>
    <row r="5190" spans="1:9" x14ac:dyDescent="0.2">
      <c r="A5190" s="5">
        <v>5240</v>
      </c>
      <c r="B5190" s="7">
        <v>3</v>
      </c>
      <c r="C5190" s="5">
        <v>11</v>
      </c>
      <c r="D5190" s="5">
        <v>2011</v>
      </c>
      <c r="E5190" s="4">
        <v>40850</v>
      </c>
      <c r="F5190" t="s">
        <v>5109</v>
      </c>
      <c r="G5190" s="3">
        <v>300000</v>
      </c>
      <c r="H5190" s="3">
        <v>39475</v>
      </c>
      <c r="I5190" s="3">
        <v>39475</v>
      </c>
    </row>
    <row r="5191" spans="1:9" x14ac:dyDescent="0.2">
      <c r="A5191" s="5">
        <v>5241</v>
      </c>
      <c r="B5191" s="7">
        <v>4</v>
      </c>
      <c r="C5191" s="5">
        <v>12</v>
      </c>
      <c r="D5191" s="5">
        <v>2006</v>
      </c>
      <c r="E5191" s="4">
        <v>39055</v>
      </c>
      <c r="F5191" t="s">
        <v>5110</v>
      </c>
      <c r="G5191" s="3">
        <v>300000</v>
      </c>
      <c r="H5191" s="3">
        <v>33312</v>
      </c>
      <c r="I5191" s="3">
        <v>33312</v>
      </c>
    </row>
    <row r="5192" spans="1:9" x14ac:dyDescent="0.2">
      <c r="A5192" s="5">
        <v>5242</v>
      </c>
      <c r="B5192" s="7">
        <v>11</v>
      </c>
      <c r="C5192" s="5">
        <v>9</v>
      </c>
      <c r="D5192" s="5">
        <v>2012</v>
      </c>
      <c r="E5192" s="4">
        <v>41163</v>
      </c>
      <c r="F5192" t="s">
        <v>5111</v>
      </c>
      <c r="G5192" s="3">
        <v>300000</v>
      </c>
      <c r="H5192" s="3">
        <v>17241</v>
      </c>
      <c r="I5192" s="3">
        <v>17241</v>
      </c>
    </row>
    <row r="5193" spans="1:9" x14ac:dyDescent="0.2">
      <c r="A5193" s="5">
        <v>5243</v>
      </c>
      <c r="B5193" s="7">
        <v>7</v>
      </c>
      <c r="C5193" s="5">
        <v>19</v>
      </c>
      <c r="D5193" s="5">
        <v>2002</v>
      </c>
      <c r="E5193" s="4">
        <v>37809</v>
      </c>
      <c r="F5193" t="s">
        <v>5112</v>
      </c>
      <c r="G5193" s="3">
        <v>300000</v>
      </c>
      <c r="H5193" s="3">
        <v>16892</v>
      </c>
      <c r="I5193" s="3">
        <v>2066892</v>
      </c>
    </row>
    <row r="5194" spans="1:9" x14ac:dyDescent="0.2">
      <c r="A5194" s="5">
        <v>5244</v>
      </c>
      <c r="B5194" s="7">
        <v>8</v>
      </c>
      <c r="C5194" s="5">
        <v>7</v>
      </c>
      <c r="D5194" s="5">
        <v>1998</v>
      </c>
      <c r="E5194" s="4">
        <v>35984</v>
      </c>
      <c r="F5194" t="s">
        <v>5113</v>
      </c>
      <c r="G5194" s="3">
        <v>300000</v>
      </c>
      <c r="H5194" s="3">
        <v>10876</v>
      </c>
      <c r="I5194" s="3">
        <v>10876</v>
      </c>
    </row>
    <row r="5195" spans="1:9" x14ac:dyDescent="0.2">
      <c r="A5195" s="5">
        <v>5245</v>
      </c>
      <c r="B5195" s="7">
        <v>5</v>
      </c>
      <c r="C5195" s="5">
        <v>6</v>
      </c>
      <c r="D5195" s="5">
        <v>2005</v>
      </c>
      <c r="E5195" s="4">
        <v>38508</v>
      </c>
      <c r="F5195" t="s">
        <v>5114</v>
      </c>
      <c r="G5195" s="3">
        <v>300000</v>
      </c>
      <c r="H5195" s="3">
        <v>10514</v>
      </c>
      <c r="I5195" s="3">
        <v>10514</v>
      </c>
    </row>
    <row r="5196" spans="1:9" x14ac:dyDescent="0.2">
      <c r="A5196" s="5">
        <v>5246</v>
      </c>
      <c r="B5196" s="7">
        <v>3</v>
      </c>
      <c r="C5196" s="5">
        <v>28</v>
      </c>
      <c r="D5196" s="5">
        <v>2014</v>
      </c>
      <c r="E5196" s="4">
        <v>42463</v>
      </c>
      <c r="F5196" t="s">
        <v>5115</v>
      </c>
      <c r="G5196" s="3">
        <v>300000</v>
      </c>
      <c r="H5196" s="3">
        <v>3496</v>
      </c>
      <c r="I5196" s="3">
        <v>3496</v>
      </c>
    </row>
    <row r="5197" spans="1:9" x14ac:dyDescent="0.2">
      <c r="A5197" s="5">
        <v>5247</v>
      </c>
      <c r="B5197" s="7">
        <v>10</v>
      </c>
      <c r="C5197" s="5">
        <v>23</v>
      </c>
      <c r="D5197" s="5">
        <v>2015</v>
      </c>
      <c r="E5197" s="4">
        <v>42684</v>
      </c>
      <c r="F5197" t="s">
        <v>5116</v>
      </c>
      <c r="G5197" s="3">
        <v>300000</v>
      </c>
      <c r="H5197" s="3">
        <v>1711</v>
      </c>
      <c r="I5197" s="3">
        <v>1711</v>
      </c>
    </row>
    <row r="5198" spans="1:9" x14ac:dyDescent="0.2">
      <c r="A5198" s="5">
        <v>5248</v>
      </c>
      <c r="B5198" s="7">
        <v>4</v>
      </c>
      <c r="C5198" s="5">
        <v>1</v>
      </c>
      <c r="D5198" s="5">
        <v>1975</v>
      </c>
      <c r="E5198" s="4">
        <v>27398</v>
      </c>
      <c r="F5198" t="s">
        <v>5117</v>
      </c>
      <c r="G5198" s="3">
        <v>300000</v>
      </c>
      <c r="H5198">
        <v>0</v>
      </c>
      <c r="I5198">
        <v>0</v>
      </c>
    </row>
    <row r="5199" spans="1:9" x14ac:dyDescent="0.2">
      <c r="A5199" s="5">
        <v>5249</v>
      </c>
      <c r="B5199" s="7">
        <v>7</v>
      </c>
      <c r="C5199" s="5">
        <v>3</v>
      </c>
      <c r="D5199" s="5">
        <v>2012</v>
      </c>
      <c r="E5199" s="4">
        <v>40975</v>
      </c>
      <c r="F5199" t="s">
        <v>5118</v>
      </c>
      <c r="G5199" s="3">
        <v>300000</v>
      </c>
      <c r="H5199">
        <v>0</v>
      </c>
      <c r="I5199">
        <v>0</v>
      </c>
    </row>
    <row r="5200" spans="1:9" x14ac:dyDescent="0.2">
      <c r="A5200" s="5">
        <v>5250</v>
      </c>
      <c r="B5200" s="7">
        <v>8</v>
      </c>
      <c r="C5200" s="5">
        <v>7</v>
      </c>
      <c r="D5200" s="5">
        <v>2013</v>
      </c>
      <c r="E5200" s="4">
        <v>41463</v>
      </c>
      <c r="F5200" t="s">
        <v>5119</v>
      </c>
      <c r="G5200" s="3">
        <v>300000</v>
      </c>
      <c r="H5200">
        <v>0</v>
      </c>
      <c r="I5200">
        <v>0</v>
      </c>
    </row>
    <row r="5201" spans="1:9" x14ac:dyDescent="0.2">
      <c r="A5201" s="5">
        <v>5251</v>
      </c>
      <c r="B5201" s="7">
        <v>10</v>
      </c>
      <c r="C5201" s="5">
        <v>31</v>
      </c>
      <c r="D5201" s="5">
        <v>2014</v>
      </c>
      <c r="E5201" s="4">
        <v>42561</v>
      </c>
      <c r="F5201" t="s">
        <v>5120</v>
      </c>
      <c r="G5201" s="3">
        <v>300000</v>
      </c>
      <c r="H5201">
        <v>0</v>
      </c>
      <c r="I5201">
        <v>0</v>
      </c>
    </row>
    <row r="5202" spans="1:9" x14ac:dyDescent="0.2">
      <c r="A5202" s="5">
        <v>5253</v>
      </c>
      <c r="B5202" s="7">
        <v>3</v>
      </c>
      <c r="C5202" s="5">
        <v>10</v>
      </c>
      <c r="D5202" s="5">
        <v>2015</v>
      </c>
      <c r="E5202" s="4">
        <v>42280</v>
      </c>
      <c r="F5202" t="s">
        <v>5121</v>
      </c>
      <c r="G5202" s="3">
        <v>300000</v>
      </c>
      <c r="H5202">
        <v>0</v>
      </c>
      <c r="I5202">
        <v>0</v>
      </c>
    </row>
    <row r="5203" spans="1:9" x14ac:dyDescent="0.2">
      <c r="A5203" s="5">
        <v>5254</v>
      </c>
      <c r="B5203" s="7">
        <v>12</v>
      </c>
      <c r="C5203" s="5">
        <v>31</v>
      </c>
      <c r="D5203" s="5">
        <v>2015</v>
      </c>
      <c r="E5203" s="4">
        <v>42928</v>
      </c>
      <c r="F5203" t="s">
        <v>5122</v>
      </c>
      <c r="G5203" s="3">
        <v>300000</v>
      </c>
      <c r="H5203">
        <v>0</v>
      </c>
      <c r="I5203">
        <v>0</v>
      </c>
    </row>
    <row r="5204" spans="1:9" x14ac:dyDescent="0.2">
      <c r="A5204" s="5">
        <v>5255</v>
      </c>
      <c r="B5204" s="7">
        <v>12</v>
      </c>
      <c r="C5204" s="5">
        <v>31</v>
      </c>
      <c r="D5204" s="5">
        <v>2010</v>
      </c>
      <c r="E5204" s="4">
        <v>41102</v>
      </c>
      <c r="F5204" t="s">
        <v>5123</v>
      </c>
      <c r="G5204" s="3">
        <v>300000</v>
      </c>
      <c r="H5204">
        <v>0</v>
      </c>
      <c r="I5204">
        <v>0</v>
      </c>
    </row>
    <row r="5205" spans="1:9" x14ac:dyDescent="0.2">
      <c r="A5205" s="5">
        <v>5256</v>
      </c>
      <c r="B5205" s="7">
        <v>12</v>
      </c>
      <c r="C5205" s="5">
        <v>8</v>
      </c>
      <c r="D5205" s="5">
        <v>2015</v>
      </c>
      <c r="E5205" s="4">
        <v>42228</v>
      </c>
      <c r="F5205" t="s">
        <v>5124</v>
      </c>
      <c r="G5205" s="3">
        <v>300000</v>
      </c>
      <c r="H5205">
        <v>0</v>
      </c>
      <c r="I5205">
        <v>0</v>
      </c>
    </row>
    <row r="5206" spans="1:9" x14ac:dyDescent="0.2">
      <c r="A5206" s="5">
        <v>5257</v>
      </c>
      <c r="B5206" s="7">
        <v>12</v>
      </c>
      <c r="C5206" s="5">
        <v>31</v>
      </c>
      <c r="D5206" s="5">
        <v>2010</v>
      </c>
      <c r="E5206" s="4">
        <v>41102</v>
      </c>
      <c r="F5206" t="s">
        <v>5125</v>
      </c>
      <c r="G5206" s="3">
        <v>290000</v>
      </c>
      <c r="H5206">
        <v>0</v>
      </c>
      <c r="I5206">
        <v>0</v>
      </c>
    </row>
    <row r="5207" spans="1:9" x14ac:dyDescent="0.2">
      <c r="A5207" s="5">
        <v>5258</v>
      </c>
      <c r="B5207" s="7">
        <v>8</v>
      </c>
      <c r="C5207" s="5">
        <v>17</v>
      </c>
      <c r="D5207" s="5">
        <v>2012</v>
      </c>
      <c r="E5207" s="4">
        <v>41402</v>
      </c>
      <c r="F5207" t="s">
        <v>5126</v>
      </c>
      <c r="G5207" s="3">
        <v>270000</v>
      </c>
      <c r="H5207" s="3">
        <v>319285</v>
      </c>
      <c r="I5207" s="3">
        <v>830700</v>
      </c>
    </row>
    <row r="5208" spans="1:9" x14ac:dyDescent="0.2">
      <c r="A5208" s="5">
        <v>5259</v>
      </c>
      <c r="B5208" s="7">
        <v>5</v>
      </c>
      <c r="C5208" s="5">
        <v>1</v>
      </c>
      <c r="D5208" s="5">
        <v>1981</v>
      </c>
      <c r="E5208" s="4">
        <v>29591</v>
      </c>
      <c r="F5208" t="s">
        <v>5127</v>
      </c>
      <c r="G5208" s="3">
        <v>250000</v>
      </c>
      <c r="H5208" s="3">
        <v>23894000</v>
      </c>
      <c r="I5208" s="3">
        <v>23894000</v>
      </c>
    </row>
    <row r="5209" spans="1:9" x14ac:dyDescent="0.2">
      <c r="A5209" s="5">
        <v>5260</v>
      </c>
      <c r="B5209" s="7">
        <v>4</v>
      </c>
      <c r="C5209" s="5">
        <v>4</v>
      </c>
      <c r="D5209" s="5">
        <v>1997</v>
      </c>
      <c r="E5209" s="4">
        <v>35524</v>
      </c>
      <c r="F5209" t="s">
        <v>5128</v>
      </c>
      <c r="G5209" s="3">
        <v>250000</v>
      </c>
      <c r="H5209" s="3">
        <v>12006514</v>
      </c>
      <c r="I5209" s="3">
        <v>15155095</v>
      </c>
    </row>
    <row r="5210" spans="1:9" x14ac:dyDescent="0.2">
      <c r="A5210" s="5">
        <v>5261</v>
      </c>
      <c r="B5210" s="7">
        <v>6</v>
      </c>
      <c r="C5210" s="5">
        <v>28</v>
      </c>
      <c r="D5210" s="5">
        <v>2002</v>
      </c>
      <c r="E5210" s="4">
        <v>38083</v>
      </c>
      <c r="F5210" t="s">
        <v>5129</v>
      </c>
      <c r="G5210" s="3">
        <v>250000</v>
      </c>
      <c r="H5210" s="3">
        <v>4210379</v>
      </c>
      <c r="I5210" s="3">
        <v>4613482</v>
      </c>
    </row>
    <row r="5211" spans="1:9" x14ac:dyDescent="0.2">
      <c r="A5211" s="5">
        <v>5262</v>
      </c>
      <c r="B5211" s="7">
        <v>4</v>
      </c>
      <c r="C5211" s="5">
        <v>11</v>
      </c>
      <c r="D5211" s="5">
        <v>2003</v>
      </c>
      <c r="E5211" s="4">
        <v>37929</v>
      </c>
      <c r="F5211" t="s">
        <v>5130</v>
      </c>
      <c r="G5211" s="3">
        <v>250000</v>
      </c>
      <c r="H5211" s="3">
        <v>3802390</v>
      </c>
      <c r="I5211" s="3">
        <v>3809226</v>
      </c>
    </row>
    <row r="5212" spans="1:9" x14ac:dyDescent="0.2">
      <c r="A5212" s="5">
        <v>5263</v>
      </c>
      <c r="B5212" s="7">
        <v>10</v>
      </c>
      <c r="C5212" s="5">
        <v>28</v>
      </c>
      <c r="D5212" s="5">
        <v>2011</v>
      </c>
      <c r="E5212" s="4">
        <v>41374</v>
      </c>
      <c r="F5212" t="s">
        <v>5131</v>
      </c>
      <c r="G5212" s="3">
        <v>250000</v>
      </c>
      <c r="H5212" s="3">
        <v>3395391</v>
      </c>
      <c r="I5212" s="3">
        <v>3731489</v>
      </c>
    </row>
    <row r="5213" spans="1:9" x14ac:dyDescent="0.2">
      <c r="A5213" s="5">
        <v>5264</v>
      </c>
      <c r="B5213" s="7">
        <v>6</v>
      </c>
      <c r="C5213" s="5">
        <v>16</v>
      </c>
      <c r="D5213" s="5">
        <v>1995</v>
      </c>
      <c r="E5213" s="4">
        <v>35161</v>
      </c>
      <c r="F5213" t="s">
        <v>5132</v>
      </c>
      <c r="G5213" s="3">
        <v>250000</v>
      </c>
      <c r="H5213" s="3">
        <v>2210408</v>
      </c>
      <c r="I5213" s="3">
        <v>2477155</v>
      </c>
    </row>
    <row r="5214" spans="1:9" x14ac:dyDescent="0.2">
      <c r="A5214" s="5">
        <v>5265</v>
      </c>
      <c r="B5214" s="7">
        <v>7</v>
      </c>
      <c r="C5214" s="5">
        <v>14</v>
      </c>
      <c r="D5214" s="5">
        <v>2000</v>
      </c>
      <c r="E5214" s="4">
        <v>36929</v>
      </c>
      <c r="F5214" t="s">
        <v>5133</v>
      </c>
      <c r="G5214" s="3">
        <v>250000</v>
      </c>
      <c r="H5214" s="3">
        <v>1055671</v>
      </c>
      <c r="I5214" s="3">
        <v>1157672</v>
      </c>
    </row>
    <row r="5215" spans="1:9" x14ac:dyDescent="0.2">
      <c r="A5215" s="5">
        <v>5266</v>
      </c>
      <c r="B5215" s="7">
        <v>3</v>
      </c>
      <c r="C5215" s="5">
        <v>16</v>
      </c>
      <c r="D5215" s="5">
        <v>2001</v>
      </c>
      <c r="E5215" s="4">
        <v>37349</v>
      </c>
      <c r="F5215" t="s">
        <v>5134</v>
      </c>
      <c r="G5215" s="3">
        <v>250000</v>
      </c>
      <c r="H5215" s="3">
        <v>902835</v>
      </c>
      <c r="I5215" s="3">
        <v>1366235</v>
      </c>
    </row>
    <row r="5216" spans="1:9" x14ac:dyDescent="0.2">
      <c r="A5216" s="5">
        <v>5267</v>
      </c>
      <c r="B5216" s="7">
        <v>9</v>
      </c>
      <c r="C5216" s="5">
        <v>11</v>
      </c>
      <c r="D5216" s="5">
        <v>1998</v>
      </c>
      <c r="E5216" s="4">
        <v>36108</v>
      </c>
      <c r="F5216" t="s">
        <v>5135</v>
      </c>
      <c r="G5216" s="3">
        <v>250000</v>
      </c>
      <c r="H5216" s="3">
        <v>489220</v>
      </c>
      <c r="I5216" s="3">
        <v>8969065</v>
      </c>
    </row>
    <row r="5217" spans="1:9" x14ac:dyDescent="0.2">
      <c r="A5217" s="5">
        <v>5268</v>
      </c>
      <c r="B5217" s="7">
        <v>3</v>
      </c>
      <c r="C5217" s="5">
        <v>28</v>
      </c>
      <c r="D5217" s="5">
        <v>1997</v>
      </c>
      <c r="E5217" s="4">
        <v>36253</v>
      </c>
      <c r="F5217" t="s">
        <v>5136</v>
      </c>
      <c r="G5217" s="3">
        <v>250000</v>
      </c>
      <c r="H5217" s="3">
        <v>212285</v>
      </c>
      <c r="I5217" s="3">
        <v>743216</v>
      </c>
    </row>
    <row r="5218" spans="1:9" x14ac:dyDescent="0.2">
      <c r="A5218" s="5">
        <v>5269</v>
      </c>
      <c r="B5218" s="7">
        <v>8</v>
      </c>
      <c r="C5218" s="5">
        <v>28</v>
      </c>
      <c r="D5218" s="5">
        <v>1998</v>
      </c>
      <c r="E5218" s="4">
        <v>36624</v>
      </c>
      <c r="F5218" t="s">
        <v>5137</v>
      </c>
      <c r="G5218" s="3">
        <v>250000</v>
      </c>
      <c r="H5218" s="3">
        <v>203134</v>
      </c>
      <c r="I5218" s="3">
        <v>203134</v>
      </c>
    </row>
    <row r="5219" spans="1:9" x14ac:dyDescent="0.2">
      <c r="A5219" s="5">
        <v>5270</v>
      </c>
      <c r="B5219" s="7">
        <v>7</v>
      </c>
      <c r="C5219" s="5">
        <v>22</v>
      </c>
      <c r="D5219" s="5">
        <v>2005</v>
      </c>
      <c r="E5219" s="4">
        <v>38997</v>
      </c>
      <c r="F5219" t="s">
        <v>5138</v>
      </c>
      <c r="G5219" s="3">
        <v>250000</v>
      </c>
      <c r="H5219" s="3">
        <v>191862</v>
      </c>
      <c r="I5219" s="3">
        <v>191862</v>
      </c>
    </row>
    <row r="5220" spans="1:9" x14ac:dyDescent="0.2">
      <c r="A5220" s="5">
        <v>5271</v>
      </c>
      <c r="B5220" s="7">
        <v>9</v>
      </c>
      <c r="C5220" s="5">
        <v>17</v>
      </c>
      <c r="D5220" s="5">
        <v>1999</v>
      </c>
      <c r="E5220" s="4">
        <v>36655</v>
      </c>
      <c r="F5220" t="s">
        <v>5139</v>
      </c>
      <c r="G5220" s="3">
        <v>250000</v>
      </c>
      <c r="H5220" s="3">
        <v>178095</v>
      </c>
      <c r="I5220" s="3">
        <v>178095</v>
      </c>
    </row>
    <row r="5221" spans="1:9" x14ac:dyDescent="0.2">
      <c r="A5221" s="5">
        <v>5272</v>
      </c>
      <c r="B5221" s="7">
        <v>3</v>
      </c>
      <c r="C5221" s="5">
        <v>28</v>
      </c>
      <c r="D5221" s="5">
        <v>2008</v>
      </c>
      <c r="E5221" s="4">
        <v>40271</v>
      </c>
      <c r="F5221" t="s">
        <v>5140</v>
      </c>
      <c r="G5221" s="3">
        <v>250000</v>
      </c>
      <c r="H5221" s="3">
        <v>67665</v>
      </c>
      <c r="I5221" s="3">
        <v>67665</v>
      </c>
    </row>
    <row r="5222" spans="1:9" x14ac:dyDescent="0.2">
      <c r="A5222" s="5">
        <v>5273</v>
      </c>
      <c r="B5222" s="7">
        <v>8</v>
      </c>
      <c r="C5222" s="5">
        <v>2</v>
      </c>
      <c r="D5222" s="5">
        <v>2013</v>
      </c>
      <c r="E5222" s="4">
        <v>41313</v>
      </c>
      <c r="F5222" t="s">
        <v>5141</v>
      </c>
      <c r="G5222" s="3">
        <v>250000</v>
      </c>
      <c r="H5222" s="3">
        <v>59671</v>
      </c>
      <c r="I5222" s="3">
        <v>62375</v>
      </c>
    </row>
    <row r="5223" spans="1:9" x14ac:dyDescent="0.2">
      <c r="A5223" s="5">
        <v>5274</v>
      </c>
      <c r="B5223" s="7">
        <v>6</v>
      </c>
      <c r="C5223" s="5">
        <v>28</v>
      </c>
      <c r="D5223" s="5">
        <v>2006</v>
      </c>
      <c r="E5223" s="4">
        <v>39544</v>
      </c>
      <c r="F5223" t="s">
        <v>5142</v>
      </c>
      <c r="G5223" s="3">
        <v>250000</v>
      </c>
      <c r="H5223" s="3">
        <v>51540</v>
      </c>
      <c r="I5223" s="3">
        <v>51540</v>
      </c>
    </row>
    <row r="5224" spans="1:9" x14ac:dyDescent="0.2">
      <c r="A5224" s="5">
        <v>5275</v>
      </c>
      <c r="B5224" s="7">
        <v>7</v>
      </c>
      <c r="C5224" s="5">
        <v>15</v>
      </c>
      <c r="D5224" s="5">
        <v>2005</v>
      </c>
      <c r="E5224" s="4">
        <v>38783</v>
      </c>
      <c r="F5224" t="s">
        <v>5143</v>
      </c>
      <c r="G5224" s="3">
        <v>250000</v>
      </c>
      <c r="H5224" s="3">
        <v>49772</v>
      </c>
      <c r="I5224" s="3">
        <v>237816</v>
      </c>
    </row>
    <row r="5225" spans="1:9" x14ac:dyDescent="0.2">
      <c r="A5225" s="5">
        <v>5276</v>
      </c>
      <c r="B5225" s="7">
        <v>12</v>
      </c>
      <c r="C5225" s="5">
        <v>14</v>
      </c>
      <c r="D5225" s="5">
        <v>2007</v>
      </c>
      <c r="E5225" s="4">
        <v>39490</v>
      </c>
      <c r="F5225" t="s">
        <v>5144</v>
      </c>
      <c r="G5225" s="3">
        <v>250000</v>
      </c>
      <c r="H5225" s="3">
        <v>46026</v>
      </c>
      <c r="I5225" s="3">
        <v>284174</v>
      </c>
    </row>
    <row r="5226" spans="1:9" x14ac:dyDescent="0.2">
      <c r="A5226" s="5">
        <v>5277</v>
      </c>
      <c r="B5226" s="7">
        <v>6</v>
      </c>
      <c r="C5226" s="5">
        <v>6</v>
      </c>
      <c r="D5226" s="5">
        <v>2014</v>
      </c>
      <c r="E5226" s="4">
        <v>41796</v>
      </c>
      <c r="F5226" t="s">
        <v>5145</v>
      </c>
      <c r="G5226" s="3">
        <v>250000</v>
      </c>
      <c r="H5226" s="3">
        <v>18823</v>
      </c>
      <c r="I5226" s="3">
        <v>18823</v>
      </c>
    </row>
    <row r="5227" spans="1:9" x14ac:dyDescent="0.2">
      <c r="A5227" s="5">
        <v>5278</v>
      </c>
      <c r="B5227" s="7">
        <v>1</v>
      </c>
      <c r="C5227" s="5">
        <v>8</v>
      </c>
      <c r="D5227" s="5">
        <v>1999</v>
      </c>
      <c r="E5227" s="4">
        <v>36373</v>
      </c>
      <c r="F5227" t="s">
        <v>5146</v>
      </c>
      <c r="G5227" s="3">
        <v>250000</v>
      </c>
      <c r="H5227" s="3">
        <v>18195</v>
      </c>
      <c r="I5227" s="3">
        <v>20628</v>
      </c>
    </row>
    <row r="5228" spans="1:9" x14ac:dyDescent="0.2">
      <c r="A5228" s="5">
        <v>5279</v>
      </c>
      <c r="B5228" s="7">
        <v>8</v>
      </c>
      <c r="C5228" s="5">
        <v>15</v>
      </c>
      <c r="D5228" s="5">
        <v>2014</v>
      </c>
      <c r="E5228" s="4">
        <v>42071</v>
      </c>
      <c r="F5228" t="s">
        <v>5147</v>
      </c>
      <c r="G5228" s="3">
        <v>250000</v>
      </c>
      <c r="H5228" s="3">
        <v>12848</v>
      </c>
      <c r="I5228" s="3">
        <v>12848</v>
      </c>
    </row>
    <row r="5229" spans="1:9" x14ac:dyDescent="0.2">
      <c r="A5229" s="5">
        <v>5280</v>
      </c>
      <c r="B5229" s="7">
        <v>3</v>
      </c>
      <c r="C5229" s="5">
        <v>24</v>
      </c>
      <c r="D5229" s="5">
        <v>2015</v>
      </c>
      <c r="E5229" s="4">
        <v>42707</v>
      </c>
      <c r="F5229" t="s">
        <v>5148</v>
      </c>
      <c r="G5229" s="3">
        <v>250000</v>
      </c>
      <c r="H5229">
        <v>0</v>
      </c>
      <c r="I5229" s="3">
        <v>3234</v>
      </c>
    </row>
    <row r="5230" spans="1:9" x14ac:dyDescent="0.2">
      <c r="A5230" s="5">
        <v>5281</v>
      </c>
      <c r="B5230" s="7">
        <v>10</v>
      </c>
      <c r="C5230" s="5">
        <v>21</v>
      </c>
      <c r="D5230" s="5">
        <v>2008</v>
      </c>
      <c r="E5230" s="4">
        <v>40066</v>
      </c>
      <c r="F5230" t="s">
        <v>5149</v>
      </c>
      <c r="G5230" s="3">
        <v>250000</v>
      </c>
      <c r="H5230">
        <v>0</v>
      </c>
      <c r="I5230">
        <v>0</v>
      </c>
    </row>
    <row r="5231" spans="1:9" x14ac:dyDescent="0.2">
      <c r="A5231" s="5">
        <v>5282</v>
      </c>
      <c r="B5231" s="7">
        <v>10</v>
      </c>
      <c r="C5231" s="5">
        <v>5</v>
      </c>
      <c r="D5231" s="5">
        <v>2010</v>
      </c>
      <c r="E5231" s="4">
        <v>40308</v>
      </c>
      <c r="F5231" t="s">
        <v>5150</v>
      </c>
      <c r="G5231" s="3">
        <v>250000</v>
      </c>
      <c r="H5231">
        <v>0</v>
      </c>
      <c r="I5231">
        <v>0</v>
      </c>
    </row>
    <row r="5232" spans="1:9" x14ac:dyDescent="0.2">
      <c r="A5232" s="5">
        <v>5283</v>
      </c>
      <c r="B5232" s="7">
        <v>12</v>
      </c>
      <c r="C5232" s="5">
        <v>31</v>
      </c>
      <c r="D5232" s="5">
        <v>2010</v>
      </c>
      <c r="E5232" s="4">
        <v>41102</v>
      </c>
      <c r="F5232" t="s">
        <v>5151</v>
      </c>
      <c r="G5232" s="3">
        <v>250000</v>
      </c>
      <c r="H5232">
        <v>0</v>
      </c>
      <c r="I5232">
        <v>0</v>
      </c>
    </row>
    <row r="5233" spans="1:9" x14ac:dyDescent="0.2">
      <c r="A5233" s="5">
        <v>5284</v>
      </c>
      <c r="B5233" s="7">
        <v>11</v>
      </c>
      <c r="C5233" s="5">
        <v>10</v>
      </c>
      <c r="D5233" s="5">
        <v>2009</v>
      </c>
      <c r="E5233" s="4">
        <v>40097</v>
      </c>
      <c r="F5233" t="s">
        <v>5152</v>
      </c>
      <c r="G5233" s="3">
        <v>250000</v>
      </c>
      <c r="H5233">
        <v>0</v>
      </c>
      <c r="I5233">
        <v>0</v>
      </c>
    </row>
    <row r="5234" spans="1:9" x14ac:dyDescent="0.2">
      <c r="A5234" s="5">
        <v>5285</v>
      </c>
      <c r="B5234" s="7">
        <v>12</v>
      </c>
      <c r="C5234" s="5">
        <v>18</v>
      </c>
      <c r="D5234" s="5">
        <v>2012</v>
      </c>
      <c r="E5234" s="4">
        <v>41437</v>
      </c>
      <c r="F5234" t="s">
        <v>5153</v>
      </c>
      <c r="G5234" s="3">
        <v>250000</v>
      </c>
      <c r="H5234">
        <v>0</v>
      </c>
      <c r="I5234">
        <v>0</v>
      </c>
    </row>
    <row r="5235" spans="1:9" x14ac:dyDescent="0.2">
      <c r="A5235" s="5">
        <v>5286</v>
      </c>
      <c r="B5235" s="7">
        <v>4</v>
      </c>
      <c r="C5235" s="5">
        <v>11</v>
      </c>
      <c r="D5235" s="5">
        <v>2014</v>
      </c>
      <c r="E5235" s="4">
        <v>41947</v>
      </c>
      <c r="F5235" t="s">
        <v>5154</v>
      </c>
      <c r="G5235" s="3">
        <v>250000</v>
      </c>
      <c r="H5235">
        <v>0</v>
      </c>
      <c r="I5235">
        <v>0</v>
      </c>
    </row>
    <row r="5236" spans="1:9" x14ac:dyDescent="0.2">
      <c r="A5236" s="5">
        <v>5287</v>
      </c>
      <c r="B5236" s="7">
        <v>12</v>
      </c>
      <c r="C5236" s="5">
        <v>31</v>
      </c>
      <c r="D5236" s="5">
        <v>2010</v>
      </c>
      <c r="E5236" s="4">
        <v>41102</v>
      </c>
      <c r="F5236" t="s">
        <v>5155</v>
      </c>
      <c r="G5236" s="3">
        <v>250000</v>
      </c>
      <c r="H5236">
        <v>0</v>
      </c>
      <c r="I5236">
        <v>0</v>
      </c>
    </row>
    <row r="5237" spans="1:9" x14ac:dyDescent="0.2">
      <c r="A5237" s="5">
        <v>5288</v>
      </c>
      <c r="B5237" s="7">
        <v>2</v>
      </c>
      <c r="C5237" s="5">
        <v>3</v>
      </c>
      <c r="D5237" s="5">
        <v>2015</v>
      </c>
      <c r="E5237" s="4">
        <v>42065</v>
      </c>
      <c r="F5237" t="s">
        <v>5156</v>
      </c>
      <c r="G5237" s="3">
        <v>250000</v>
      </c>
      <c r="H5237">
        <v>0</v>
      </c>
      <c r="I5237">
        <v>0</v>
      </c>
    </row>
    <row r="5238" spans="1:9" x14ac:dyDescent="0.2">
      <c r="A5238" s="5">
        <v>5289</v>
      </c>
      <c r="B5238" s="7">
        <v>12</v>
      </c>
      <c r="C5238" s="5">
        <v>31</v>
      </c>
      <c r="D5238" s="5">
        <v>2014</v>
      </c>
      <c r="E5238" s="4">
        <v>42563</v>
      </c>
      <c r="F5238" t="s">
        <v>5157</v>
      </c>
      <c r="G5238" s="3">
        <v>250000</v>
      </c>
      <c r="H5238">
        <v>0</v>
      </c>
      <c r="I5238">
        <v>0</v>
      </c>
    </row>
    <row r="5239" spans="1:9" x14ac:dyDescent="0.2">
      <c r="A5239" s="5">
        <v>5290</v>
      </c>
      <c r="B5239" s="7">
        <v>2</v>
      </c>
      <c r="C5239" s="5">
        <v>24</v>
      </c>
      <c r="D5239" s="5">
        <v>2015</v>
      </c>
      <c r="E5239" s="4">
        <v>42706</v>
      </c>
      <c r="F5239" t="s">
        <v>5158</v>
      </c>
      <c r="G5239" s="3">
        <v>250000</v>
      </c>
      <c r="H5239">
        <v>0</v>
      </c>
      <c r="I5239">
        <v>0</v>
      </c>
    </row>
    <row r="5240" spans="1:9" x14ac:dyDescent="0.2">
      <c r="A5240" s="5">
        <v>5291</v>
      </c>
      <c r="B5240" s="7">
        <v>12</v>
      </c>
      <c r="C5240" s="5">
        <v>31</v>
      </c>
      <c r="D5240" s="5">
        <v>2011</v>
      </c>
      <c r="E5240" s="4">
        <v>41467</v>
      </c>
      <c r="F5240" t="s">
        <v>5159</v>
      </c>
      <c r="G5240" s="3">
        <v>250000</v>
      </c>
      <c r="H5240">
        <v>0</v>
      </c>
      <c r="I5240">
        <v>0</v>
      </c>
    </row>
    <row r="5241" spans="1:9" x14ac:dyDescent="0.2">
      <c r="A5241" s="5">
        <v>5292</v>
      </c>
      <c r="B5241" s="7">
        <v>12</v>
      </c>
      <c r="C5241" s="5">
        <v>31</v>
      </c>
      <c r="D5241" s="5">
        <v>2015</v>
      </c>
      <c r="E5241" s="4">
        <v>42928</v>
      </c>
      <c r="F5241" t="s">
        <v>5160</v>
      </c>
      <c r="G5241" s="3">
        <v>250000</v>
      </c>
      <c r="H5241">
        <v>0</v>
      </c>
      <c r="I5241">
        <v>0</v>
      </c>
    </row>
    <row r="5242" spans="1:9" x14ac:dyDescent="0.2">
      <c r="A5242" s="5">
        <v>5293</v>
      </c>
      <c r="B5242" s="7">
        <v>8</v>
      </c>
      <c r="C5242" s="5">
        <v>18</v>
      </c>
      <c r="D5242" s="5">
        <v>2015</v>
      </c>
      <c r="E5242" s="4">
        <v>42529</v>
      </c>
      <c r="F5242" t="s">
        <v>2883</v>
      </c>
      <c r="G5242" s="3">
        <v>250000</v>
      </c>
      <c r="H5242">
        <v>0</v>
      </c>
      <c r="I5242">
        <v>0</v>
      </c>
    </row>
    <row r="5243" spans="1:9" x14ac:dyDescent="0.2">
      <c r="A5243" s="5">
        <v>5294</v>
      </c>
      <c r="B5243" s="7">
        <v>10</v>
      </c>
      <c r="C5243" s="5">
        <v>9</v>
      </c>
      <c r="D5243" s="5">
        <v>2015</v>
      </c>
      <c r="E5243" s="4">
        <v>42257</v>
      </c>
      <c r="F5243" t="s">
        <v>5161</v>
      </c>
      <c r="G5243" s="3">
        <v>250000</v>
      </c>
      <c r="H5243">
        <v>0</v>
      </c>
      <c r="I5243">
        <v>0</v>
      </c>
    </row>
    <row r="5244" spans="1:9" x14ac:dyDescent="0.2">
      <c r="A5244" s="5">
        <v>5295</v>
      </c>
      <c r="B5244" s="7">
        <v>12</v>
      </c>
      <c r="C5244" s="5">
        <v>31</v>
      </c>
      <c r="D5244" s="5">
        <v>2015</v>
      </c>
      <c r="E5244" s="4">
        <v>42928</v>
      </c>
      <c r="F5244" s="2">
        <v>43043</v>
      </c>
      <c r="G5244" s="3">
        <v>250000</v>
      </c>
      <c r="H5244">
        <v>0</v>
      </c>
      <c r="I5244">
        <v>0</v>
      </c>
    </row>
    <row r="5245" spans="1:9" x14ac:dyDescent="0.2">
      <c r="A5245" s="5">
        <v>5296</v>
      </c>
      <c r="B5245" s="7">
        <v>1</v>
      </c>
      <c r="C5245" s="5">
        <v>1</v>
      </c>
      <c r="D5245" s="5">
        <v>1925</v>
      </c>
      <c r="E5245" s="4">
        <v>9133</v>
      </c>
      <c r="F5245" t="s">
        <v>5162</v>
      </c>
      <c r="G5245" s="3">
        <v>245000</v>
      </c>
      <c r="H5245" s="3">
        <v>11000000</v>
      </c>
      <c r="I5245" s="3">
        <v>22000000</v>
      </c>
    </row>
    <row r="5246" spans="1:9" x14ac:dyDescent="0.2">
      <c r="A5246" s="5">
        <v>5297</v>
      </c>
      <c r="B5246" s="7">
        <v>10</v>
      </c>
      <c r="C5246" s="5">
        <v>31</v>
      </c>
      <c r="D5246" s="5">
        <v>2008</v>
      </c>
      <c r="E5246" s="4">
        <v>40369</v>
      </c>
      <c r="F5246" t="s">
        <v>5163</v>
      </c>
      <c r="G5246" s="3">
        <v>240000</v>
      </c>
      <c r="H5246" s="3">
        <v>7484</v>
      </c>
      <c r="I5246" s="3">
        <v>7484</v>
      </c>
    </row>
    <row r="5247" spans="1:9" x14ac:dyDescent="0.2">
      <c r="A5247" s="5">
        <v>5298</v>
      </c>
      <c r="B5247" s="7">
        <v>10</v>
      </c>
      <c r="C5247" s="5">
        <v>9</v>
      </c>
      <c r="D5247" s="5">
        <v>2009</v>
      </c>
      <c r="E5247" s="4">
        <v>40066</v>
      </c>
      <c r="F5247" t="s">
        <v>5164</v>
      </c>
      <c r="G5247" s="3">
        <v>230000</v>
      </c>
      <c r="H5247" s="3">
        <v>104979</v>
      </c>
      <c r="I5247" s="3">
        <v>2703762</v>
      </c>
    </row>
    <row r="5248" spans="1:9" x14ac:dyDescent="0.2">
      <c r="A5248" s="5">
        <v>5299</v>
      </c>
      <c r="B5248" s="7">
        <v>7</v>
      </c>
      <c r="C5248" s="5">
        <v>20</v>
      </c>
      <c r="D5248" s="5">
        <v>2012</v>
      </c>
      <c r="E5248" s="4">
        <v>41493</v>
      </c>
      <c r="F5248" t="s">
        <v>5165</v>
      </c>
      <c r="G5248" s="3">
        <v>225000</v>
      </c>
      <c r="H5248" s="3">
        <v>1109276</v>
      </c>
      <c r="I5248" s="3">
        <v>1109276</v>
      </c>
    </row>
    <row r="5249" spans="1:9" x14ac:dyDescent="0.2">
      <c r="A5249" s="5">
        <v>5300</v>
      </c>
      <c r="B5249" s="7">
        <v>9</v>
      </c>
      <c r="C5249" s="5">
        <v>15</v>
      </c>
      <c r="D5249" s="5">
        <v>2000</v>
      </c>
      <c r="E5249" s="4">
        <v>36959</v>
      </c>
      <c r="F5249" t="s">
        <v>5166</v>
      </c>
      <c r="G5249" s="3">
        <v>225000</v>
      </c>
      <c r="H5249" s="3">
        <v>1032075</v>
      </c>
      <c r="I5249" s="3">
        <v>1032075</v>
      </c>
    </row>
    <row r="5250" spans="1:9" x14ac:dyDescent="0.2">
      <c r="A5250" s="5">
        <v>5301</v>
      </c>
      <c r="B5250" s="7">
        <v>6</v>
      </c>
      <c r="C5250" s="5">
        <v>13</v>
      </c>
      <c r="D5250" s="5">
        <v>1953</v>
      </c>
      <c r="E5250" s="4">
        <v>19730</v>
      </c>
      <c r="F5250" t="s">
        <v>5167</v>
      </c>
      <c r="G5250" s="3">
        <v>210000</v>
      </c>
      <c r="H5250" s="3">
        <v>5000000</v>
      </c>
      <c r="I5250" s="3">
        <v>5000000</v>
      </c>
    </row>
    <row r="5251" spans="1:9" x14ac:dyDescent="0.2">
      <c r="A5251" s="5">
        <v>5302</v>
      </c>
      <c r="B5251" s="7">
        <v>7</v>
      </c>
      <c r="C5251" s="5">
        <v>25</v>
      </c>
      <c r="D5251" s="5">
        <v>1969</v>
      </c>
      <c r="E5251" s="4">
        <v>25940</v>
      </c>
      <c r="F5251" t="s">
        <v>5168</v>
      </c>
      <c r="G5251" s="3">
        <v>200000</v>
      </c>
      <c r="H5251" s="3">
        <v>13500000</v>
      </c>
      <c r="I5251" s="3">
        <v>25000000</v>
      </c>
    </row>
    <row r="5252" spans="1:9" x14ac:dyDescent="0.2">
      <c r="A5252" s="5">
        <v>5303</v>
      </c>
      <c r="B5252" s="7">
        <v>3</v>
      </c>
      <c r="C5252" s="5">
        <v>21</v>
      </c>
      <c r="D5252" s="5">
        <v>1980</v>
      </c>
      <c r="E5252" s="4">
        <v>29832</v>
      </c>
      <c r="F5252" t="s">
        <v>5169</v>
      </c>
      <c r="G5252" s="3">
        <v>200000</v>
      </c>
      <c r="H5252" s="3">
        <v>8750000</v>
      </c>
      <c r="I5252" s="3">
        <v>99750000</v>
      </c>
    </row>
    <row r="5253" spans="1:9" x14ac:dyDescent="0.2">
      <c r="A5253" s="5">
        <v>5304</v>
      </c>
      <c r="B5253" s="7">
        <v>12</v>
      </c>
      <c r="C5253" s="5">
        <v>24</v>
      </c>
      <c r="D5253" s="5">
        <v>1916</v>
      </c>
      <c r="E5253" s="4">
        <v>6556</v>
      </c>
      <c r="F5253" t="s">
        <v>3935</v>
      </c>
      <c r="G5253" s="3">
        <v>200000</v>
      </c>
      <c r="H5253" s="3">
        <v>8000000</v>
      </c>
      <c r="I5253" s="3">
        <v>8000000</v>
      </c>
    </row>
    <row r="5254" spans="1:9" x14ac:dyDescent="0.2">
      <c r="A5254" s="5">
        <v>5305</v>
      </c>
      <c r="B5254" s="7">
        <v>10</v>
      </c>
      <c r="C5254" s="5">
        <v>18</v>
      </c>
      <c r="D5254" s="5">
        <v>1996</v>
      </c>
      <c r="E5254" s="4">
        <v>35591</v>
      </c>
      <c r="F5254" t="s">
        <v>5170</v>
      </c>
      <c r="G5254" s="3">
        <v>200000</v>
      </c>
      <c r="H5254" s="3">
        <v>4505922</v>
      </c>
      <c r="I5254" s="3">
        <v>6618578</v>
      </c>
    </row>
    <row r="5255" spans="1:9" x14ac:dyDescent="0.2">
      <c r="A5255" s="5">
        <v>5306</v>
      </c>
      <c r="B5255" s="7">
        <v>1</v>
      </c>
      <c r="C5255" s="5">
        <v>18</v>
      </c>
      <c r="D5255" s="5">
        <v>1967</v>
      </c>
      <c r="E5255" s="4">
        <v>24990</v>
      </c>
      <c r="F5255" t="s">
        <v>5171</v>
      </c>
      <c r="G5255" s="3">
        <v>200000</v>
      </c>
      <c r="H5255" s="3">
        <v>3500000</v>
      </c>
      <c r="I5255" s="3">
        <v>3500000</v>
      </c>
    </row>
    <row r="5256" spans="1:9" x14ac:dyDescent="0.2">
      <c r="A5256" s="5">
        <v>5307</v>
      </c>
      <c r="B5256" s="7">
        <v>2</v>
      </c>
      <c r="C5256" s="5">
        <v>25</v>
      </c>
      <c r="D5256" s="5">
        <v>2011</v>
      </c>
      <c r="E5256" s="4">
        <v>41276</v>
      </c>
      <c r="F5256" t="s">
        <v>5172</v>
      </c>
      <c r="G5256" s="3">
        <v>200000</v>
      </c>
      <c r="H5256" s="3">
        <v>2430735</v>
      </c>
      <c r="I5256" s="3">
        <v>2430735</v>
      </c>
    </row>
    <row r="5257" spans="1:9" x14ac:dyDescent="0.2">
      <c r="A5257" s="5">
        <v>5308</v>
      </c>
      <c r="B5257" s="7">
        <v>2</v>
      </c>
      <c r="C5257" s="5">
        <v>9</v>
      </c>
      <c r="D5257" s="5">
        <v>1933</v>
      </c>
      <c r="E5257" s="4">
        <v>12299</v>
      </c>
      <c r="F5257" t="s">
        <v>5173</v>
      </c>
      <c r="G5257" s="3">
        <v>200000</v>
      </c>
      <c r="H5257" s="3">
        <v>2000000</v>
      </c>
      <c r="I5257" s="3">
        <v>2000000</v>
      </c>
    </row>
    <row r="5258" spans="1:9" x14ac:dyDescent="0.2">
      <c r="A5258" s="5">
        <v>5309</v>
      </c>
      <c r="B5258" s="7">
        <v>2</v>
      </c>
      <c r="C5258" s="5">
        <v>11</v>
      </c>
      <c r="D5258" s="5">
        <v>2000</v>
      </c>
      <c r="E5258" s="4">
        <v>36832</v>
      </c>
      <c r="F5258" t="s">
        <v>5174</v>
      </c>
      <c r="G5258" s="3">
        <v>200000</v>
      </c>
      <c r="H5258" s="3">
        <v>1161843</v>
      </c>
      <c r="I5258" s="3">
        <v>1161843</v>
      </c>
    </row>
    <row r="5259" spans="1:9" x14ac:dyDescent="0.2">
      <c r="A5259" s="5">
        <v>5310</v>
      </c>
      <c r="B5259" s="7">
        <v>6</v>
      </c>
      <c r="C5259" s="5">
        <v>19</v>
      </c>
      <c r="D5259" s="5">
        <v>2015</v>
      </c>
      <c r="E5259" s="4">
        <v>42557</v>
      </c>
      <c r="F5259" t="s">
        <v>5175</v>
      </c>
      <c r="G5259" s="3">
        <v>200000</v>
      </c>
      <c r="H5259" s="3">
        <v>1109808</v>
      </c>
      <c r="I5259" s="3">
        <v>1165996</v>
      </c>
    </row>
    <row r="5260" spans="1:9" x14ac:dyDescent="0.2">
      <c r="A5260" s="5">
        <v>5311</v>
      </c>
      <c r="B5260" s="7">
        <v>10</v>
      </c>
      <c r="C5260" s="5">
        <v>22</v>
      </c>
      <c r="D5260" s="5">
        <v>2004</v>
      </c>
      <c r="E5260" s="4">
        <v>38635</v>
      </c>
      <c r="F5260" t="s">
        <v>5176</v>
      </c>
      <c r="G5260" s="3">
        <v>200000</v>
      </c>
      <c r="H5260" s="3">
        <v>381225</v>
      </c>
      <c r="I5260" s="3">
        <v>439651</v>
      </c>
    </row>
    <row r="5261" spans="1:9" x14ac:dyDescent="0.2">
      <c r="A5261" s="5">
        <v>5312</v>
      </c>
      <c r="B5261" s="7">
        <v>10</v>
      </c>
      <c r="C5261" s="5">
        <v>12</v>
      </c>
      <c r="D5261" s="5">
        <v>2012</v>
      </c>
      <c r="E5261" s="4">
        <v>41253</v>
      </c>
      <c r="F5261" t="s">
        <v>5177</v>
      </c>
      <c r="G5261" s="3">
        <v>200000</v>
      </c>
      <c r="H5261" s="3">
        <v>236806</v>
      </c>
      <c r="I5261" s="3">
        <v>236806</v>
      </c>
    </row>
    <row r="5262" spans="1:9" x14ac:dyDescent="0.2">
      <c r="A5262" s="5">
        <v>5313</v>
      </c>
      <c r="B5262" s="7">
        <v>10</v>
      </c>
      <c r="C5262" s="5">
        <v>10</v>
      </c>
      <c r="D5262" s="5">
        <v>2008</v>
      </c>
      <c r="E5262" s="4">
        <v>39731</v>
      </c>
      <c r="F5262" t="s">
        <v>5178</v>
      </c>
      <c r="G5262" s="3">
        <v>200000</v>
      </c>
      <c r="H5262" s="3">
        <v>212989</v>
      </c>
      <c r="I5262" s="3">
        <v>212989</v>
      </c>
    </row>
    <row r="5263" spans="1:9" x14ac:dyDescent="0.2">
      <c r="A5263" s="5">
        <v>5314</v>
      </c>
      <c r="B5263" s="7">
        <v>5</v>
      </c>
      <c r="C5263" s="5">
        <v>10</v>
      </c>
      <c r="D5263" s="5">
        <v>2002</v>
      </c>
      <c r="E5263" s="4">
        <v>37534</v>
      </c>
      <c r="F5263" t="s">
        <v>5179</v>
      </c>
      <c r="G5263" s="3">
        <v>200000</v>
      </c>
      <c r="H5263" s="3">
        <v>174682</v>
      </c>
      <c r="I5263" s="3">
        <v>174682</v>
      </c>
    </row>
    <row r="5264" spans="1:9" x14ac:dyDescent="0.2">
      <c r="A5264" s="5">
        <v>5315</v>
      </c>
      <c r="B5264" s="7">
        <v>5</v>
      </c>
      <c r="C5264" s="5">
        <v>10</v>
      </c>
      <c r="D5264" s="5">
        <v>2002</v>
      </c>
      <c r="E5264" s="4">
        <v>37534</v>
      </c>
      <c r="F5264" t="s">
        <v>5180</v>
      </c>
      <c r="G5264" s="3">
        <v>200000</v>
      </c>
      <c r="H5264" s="3">
        <v>162605</v>
      </c>
      <c r="I5264" s="3">
        <v>162605</v>
      </c>
    </row>
    <row r="5265" spans="1:9" x14ac:dyDescent="0.2">
      <c r="A5265" s="5">
        <v>5316</v>
      </c>
      <c r="B5265" s="7">
        <v>6</v>
      </c>
      <c r="C5265" s="5">
        <v>13</v>
      </c>
      <c r="D5265" s="5">
        <v>2008</v>
      </c>
      <c r="E5265" s="4">
        <v>39819</v>
      </c>
      <c r="F5265" t="s">
        <v>5181</v>
      </c>
      <c r="G5265" s="3">
        <v>200000</v>
      </c>
      <c r="H5265" s="3">
        <v>140016</v>
      </c>
      <c r="I5265" s="3">
        <v>140016</v>
      </c>
    </row>
    <row r="5266" spans="1:9" x14ac:dyDescent="0.2">
      <c r="A5266" s="5">
        <v>5317</v>
      </c>
      <c r="B5266" s="7">
        <v>9</v>
      </c>
      <c r="C5266" s="5">
        <v>10</v>
      </c>
      <c r="D5266" s="5">
        <v>2004</v>
      </c>
      <c r="E5266" s="4">
        <v>38269</v>
      </c>
      <c r="F5266" t="s">
        <v>5182</v>
      </c>
      <c r="G5266" s="3">
        <v>200000</v>
      </c>
      <c r="H5266" s="3">
        <v>126021</v>
      </c>
      <c r="I5266" s="3">
        <v>346106</v>
      </c>
    </row>
    <row r="5267" spans="1:9" x14ac:dyDescent="0.2">
      <c r="A5267" s="5">
        <v>5318</v>
      </c>
      <c r="B5267" s="7">
        <v>9</v>
      </c>
      <c r="C5267" s="5">
        <v>9</v>
      </c>
      <c r="D5267" s="5">
        <v>2005</v>
      </c>
      <c r="E5267" s="4">
        <v>38604</v>
      </c>
      <c r="F5267" t="s">
        <v>1786</v>
      </c>
      <c r="G5267" s="3">
        <v>200000</v>
      </c>
      <c r="H5267" s="3">
        <v>44701</v>
      </c>
      <c r="I5267" s="3">
        <v>44701</v>
      </c>
    </row>
    <row r="5268" spans="1:9" x14ac:dyDescent="0.2">
      <c r="A5268" s="5">
        <v>5319</v>
      </c>
      <c r="B5268" s="7">
        <v>10</v>
      </c>
      <c r="C5268" s="5">
        <v>10</v>
      </c>
      <c r="D5268" s="5">
        <v>2008</v>
      </c>
      <c r="E5268" s="4">
        <v>39731</v>
      </c>
      <c r="F5268" t="s">
        <v>5183</v>
      </c>
      <c r="G5268" s="3">
        <v>200000</v>
      </c>
      <c r="H5268" s="3">
        <v>28835</v>
      </c>
      <c r="I5268" s="3">
        <v>52443</v>
      </c>
    </row>
    <row r="5269" spans="1:9" x14ac:dyDescent="0.2">
      <c r="A5269" s="5">
        <v>5320</v>
      </c>
      <c r="B5269" s="7">
        <v>7</v>
      </c>
      <c r="C5269" s="5">
        <v>21</v>
      </c>
      <c r="D5269" s="5">
        <v>2006</v>
      </c>
      <c r="E5269" s="4">
        <v>39332</v>
      </c>
      <c r="F5269" t="s">
        <v>5184</v>
      </c>
      <c r="G5269" s="3">
        <v>200000</v>
      </c>
      <c r="H5269" s="3">
        <v>7033</v>
      </c>
      <c r="I5269" s="3">
        <v>7033</v>
      </c>
    </row>
    <row r="5270" spans="1:9" x14ac:dyDescent="0.2">
      <c r="A5270" s="5">
        <v>5321</v>
      </c>
      <c r="B5270" s="7">
        <v>1</v>
      </c>
      <c r="C5270" s="5">
        <v>7</v>
      </c>
      <c r="D5270" s="5">
        <v>2005</v>
      </c>
      <c r="E5270" s="4">
        <v>38534</v>
      </c>
      <c r="F5270" t="s">
        <v>5185</v>
      </c>
      <c r="G5270" s="3">
        <v>200000</v>
      </c>
      <c r="H5270" s="3">
        <v>6260</v>
      </c>
      <c r="I5270" s="3">
        <v>6260</v>
      </c>
    </row>
    <row r="5271" spans="1:9" x14ac:dyDescent="0.2">
      <c r="A5271" s="5">
        <v>5322</v>
      </c>
      <c r="B5271" s="7">
        <v>3</v>
      </c>
      <c r="C5271" s="5">
        <v>14</v>
      </c>
      <c r="D5271" s="5">
        <v>2014</v>
      </c>
      <c r="E5271" s="4">
        <v>42038</v>
      </c>
      <c r="F5271" t="s">
        <v>5186</v>
      </c>
      <c r="G5271" s="3">
        <v>200000</v>
      </c>
      <c r="H5271" s="3">
        <v>3648</v>
      </c>
      <c r="I5271" s="3">
        <v>3648</v>
      </c>
    </row>
    <row r="5272" spans="1:9" x14ac:dyDescent="0.2">
      <c r="A5272" s="5">
        <v>5323</v>
      </c>
      <c r="B5272" s="7">
        <v>6</v>
      </c>
      <c r="C5272" s="5">
        <v>15</v>
      </c>
      <c r="D5272" s="5">
        <v>2007</v>
      </c>
      <c r="E5272" s="4">
        <v>39513</v>
      </c>
      <c r="F5272" t="s">
        <v>5187</v>
      </c>
      <c r="G5272" s="3">
        <v>200000</v>
      </c>
      <c r="H5272" s="3">
        <v>1217</v>
      </c>
      <c r="I5272" s="3">
        <v>1217</v>
      </c>
    </row>
    <row r="5273" spans="1:9" x14ac:dyDescent="0.2">
      <c r="A5273" s="5">
        <v>5324</v>
      </c>
      <c r="B5273" s="7">
        <v>10</v>
      </c>
      <c r="C5273" s="5">
        <v>19</v>
      </c>
      <c r="D5273" s="5">
        <v>2007</v>
      </c>
      <c r="E5273" s="4">
        <v>39639</v>
      </c>
      <c r="F5273" t="s">
        <v>5188</v>
      </c>
      <c r="G5273" s="3">
        <v>200000</v>
      </c>
      <c r="H5273">
        <v>0</v>
      </c>
      <c r="I5273">
        <v>0</v>
      </c>
    </row>
    <row r="5274" spans="1:9" x14ac:dyDescent="0.2">
      <c r="A5274" s="5">
        <v>5325</v>
      </c>
      <c r="B5274" s="7">
        <v>12</v>
      </c>
      <c r="C5274" s="5">
        <v>31</v>
      </c>
      <c r="D5274" s="5">
        <v>2004</v>
      </c>
      <c r="E5274" s="4">
        <v>38910</v>
      </c>
      <c r="F5274" t="s">
        <v>5189</v>
      </c>
      <c r="G5274" s="3">
        <v>200000</v>
      </c>
      <c r="H5274">
        <v>0</v>
      </c>
      <c r="I5274">
        <v>0</v>
      </c>
    </row>
    <row r="5275" spans="1:9" x14ac:dyDescent="0.2">
      <c r="A5275" s="5">
        <v>5326</v>
      </c>
      <c r="B5275" s="7">
        <v>1</v>
      </c>
      <c r="C5275" s="5">
        <v>17</v>
      </c>
      <c r="D5275" s="5">
        <v>2008</v>
      </c>
      <c r="E5275" s="4">
        <v>39934</v>
      </c>
      <c r="F5275" t="s">
        <v>5190</v>
      </c>
      <c r="G5275" s="3">
        <v>200000</v>
      </c>
      <c r="H5275">
        <v>0</v>
      </c>
      <c r="I5275">
        <v>0</v>
      </c>
    </row>
    <row r="5276" spans="1:9" x14ac:dyDescent="0.2">
      <c r="A5276" s="5">
        <v>5327</v>
      </c>
      <c r="B5276" s="7">
        <v>9</v>
      </c>
      <c r="C5276" s="5">
        <v>12</v>
      </c>
      <c r="D5276" s="5">
        <v>2014</v>
      </c>
      <c r="E5276" s="4">
        <v>41982</v>
      </c>
      <c r="F5276" t="s">
        <v>5191</v>
      </c>
      <c r="G5276" s="3">
        <v>200000</v>
      </c>
      <c r="H5276">
        <v>0</v>
      </c>
      <c r="I5276">
        <v>0</v>
      </c>
    </row>
    <row r="5277" spans="1:9" x14ac:dyDescent="0.2">
      <c r="A5277" s="5">
        <v>5328</v>
      </c>
      <c r="B5277" s="7">
        <v>8</v>
      </c>
      <c r="C5277" s="5">
        <v>26</v>
      </c>
      <c r="D5277" s="5">
        <v>2014</v>
      </c>
      <c r="E5277" s="4">
        <v>42408</v>
      </c>
      <c r="F5277" t="s">
        <v>5192</v>
      </c>
      <c r="G5277" s="3">
        <v>200000</v>
      </c>
      <c r="H5277">
        <v>0</v>
      </c>
      <c r="I5277">
        <v>0</v>
      </c>
    </row>
    <row r="5278" spans="1:9" x14ac:dyDescent="0.2">
      <c r="A5278" s="5">
        <v>5329</v>
      </c>
      <c r="B5278" s="7">
        <v>9</v>
      </c>
      <c r="C5278" s="5">
        <v>29</v>
      </c>
      <c r="D5278" s="5">
        <v>2015</v>
      </c>
      <c r="E5278" s="4">
        <v>42864</v>
      </c>
      <c r="F5278" t="s">
        <v>5193</v>
      </c>
      <c r="G5278" s="3">
        <v>200000</v>
      </c>
      <c r="H5278">
        <v>0</v>
      </c>
      <c r="I5278">
        <v>0</v>
      </c>
    </row>
    <row r="5279" spans="1:9" x14ac:dyDescent="0.2">
      <c r="A5279" s="5">
        <v>5330</v>
      </c>
      <c r="B5279" s="7">
        <v>11</v>
      </c>
      <c r="C5279" s="5">
        <v>10</v>
      </c>
      <c r="D5279" s="5">
        <v>2015</v>
      </c>
      <c r="E5279" s="4">
        <v>42288</v>
      </c>
      <c r="F5279" t="s">
        <v>5194</v>
      </c>
      <c r="G5279" s="3">
        <v>200000</v>
      </c>
      <c r="H5279">
        <v>0</v>
      </c>
      <c r="I5279">
        <v>0</v>
      </c>
    </row>
    <row r="5280" spans="1:9" x14ac:dyDescent="0.2">
      <c r="A5280" s="5">
        <v>5331</v>
      </c>
      <c r="B5280" s="7">
        <v>12</v>
      </c>
      <c r="C5280" s="5">
        <v>31</v>
      </c>
      <c r="D5280" s="5">
        <v>2014</v>
      </c>
      <c r="E5280" s="4">
        <v>42563</v>
      </c>
      <c r="F5280" t="s">
        <v>5195</v>
      </c>
      <c r="G5280" s="3">
        <v>200000</v>
      </c>
      <c r="H5280">
        <v>0</v>
      </c>
      <c r="I5280">
        <v>0</v>
      </c>
    </row>
    <row r="5281" spans="1:9" x14ac:dyDescent="0.2">
      <c r="A5281" s="5">
        <v>5332</v>
      </c>
      <c r="B5281" s="7">
        <v>9</v>
      </c>
      <c r="C5281" s="5">
        <v>23</v>
      </c>
      <c r="D5281" s="5">
        <v>2011</v>
      </c>
      <c r="E5281" s="4">
        <v>41222</v>
      </c>
      <c r="F5281" t="s">
        <v>5196</v>
      </c>
      <c r="G5281" s="3">
        <v>190000</v>
      </c>
      <c r="H5281" s="3">
        <v>484592</v>
      </c>
      <c r="I5281" s="3">
        <v>1577585</v>
      </c>
    </row>
    <row r="5282" spans="1:9" x14ac:dyDescent="0.2">
      <c r="A5282" s="5">
        <v>5333</v>
      </c>
      <c r="B5282" s="7">
        <v>1</v>
      </c>
      <c r="C5282" s="5">
        <v>22</v>
      </c>
      <c r="D5282" s="5">
        <v>1999</v>
      </c>
      <c r="E5282" s="4">
        <v>36800</v>
      </c>
      <c r="F5282" t="s">
        <v>5197</v>
      </c>
      <c r="G5282" s="3">
        <v>180000</v>
      </c>
      <c r="H5282" s="3">
        <v>933933</v>
      </c>
      <c r="I5282" s="3">
        <v>1628579</v>
      </c>
    </row>
    <row r="5283" spans="1:9" x14ac:dyDescent="0.2">
      <c r="A5283" s="5">
        <v>5334</v>
      </c>
      <c r="B5283" s="7">
        <v>2</v>
      </c>
      <c r="C5283" s="5">
        <v>27</v>
      </c>
      <c r="D5283" s="5">
        <v>2015</v>
      </c>
      <c r="E5283" s="4">
        <v>42796</v>
      </c>
      <c r="F5283" t="s">
        <v>5198</v>
      </c>
      <c r="G5283" s="3">
        <v>180000</v>
      </c>
      <c r="H5283" s="3">
        <v>17503</v>
      </c>
      <c r="I5283" s="3">
        <v>17503</v>
      </c>
    </row>
    <row r="5284" spans="1:9" x14ac:dyDescent="0.2">
      <c r="A5284" s="5">
        <v>5335</v>
      </c>
      <c r="B5284" s="7">
        <v>8</v>
      </c>
      <c r="C5284" s="5">
        <v>8</v>
      </c>
      <c r="D5284" s="5">
        <v>1986</v>
      </c>
      <c r="E5284" s="4">
        <v>31632</v>
      </c>
      <c r="F5284" t="s">
        <v>5199</v>
      </c>
      <c r="G5284" s="3">
        <v>175000</v>
      </c>
      <c r="H5284" s="3">
        <v>7137502</v>
      </c>
      <c r="I5284" s="3">
        <v>7137502</v>
      </c>
    </row>
    <row r="5285" spans="1:9" x14ac:dyDescent="0.2">
      <c r="A5285" s="5">
        <v>5336</v>
      </c>
      <c r="B5285" s="7">
        <v>7</v>
      </c>
      <c r="C5285" s="5">
        <v>22</v>
      </c>
      <c r="D5285" s="5">
        <v>2011</v>
      </c>
      <c r="E5285" s="4">
        <v>41189</v>
      </c>
      <c r="F5285" t="s">
        <v>5200</v>
      </c>
      <c r="G5285" s="3">
        <v>175000</v>
      </c>
      <c r="H5285" s="3">
        <v>1321194</v>
      </c>
      <c r="I5285" s="3">
        <v>2102779</v>
      </c>
    </row>
    <row r="5286" spans="1:9" x14ac:dyDescent="0.2">
      <c r="A5286" s="5">
        <v>5337</v>
      </c>
      <c r="B5286" s="7">
        <v>8</v>
      </c>
      <c r="C5286" s="5">
        <v>23</v>
      </c>
      <c r="D5286" s="5">
        <v>2013</v>
      </c>
      <c r="E5286" s="4">
        <v>41951</v>
      </c>
      <c r="F5286" t="s">
        <v>5201</v>
      </c>
      <c r="G5286" s="3">
        <v>175000</v>
      </c>
      <c r="H5286" s="3">
        <v>2602</v>
      </c>
      <c r="I5286" s="3">
        <v>2602</v>
      </c>
    </row>
    <row r="5287" spans="1:9" x14ac:dyDescent="0.2">
      <c r="A5287" s="5">
        <v>5338</v>
      </c>
      <c r="B5287" s="7">
        <v>9</v>
      </c>
      <c r="C5287" s="5">
        <v>4</v>
      </c>
      <c r="D5287" s="5">
        <v>2015</v>
      </c>
      <c r="E5287" s="4">
        <v>42103</v>
      </c>
      <c r="F5287" t="s">
        <v>5202</v>
      </c>
      <c r="G5287" s="3">
        <v>175000</v>
      </c>
      <c r="H5287">
        <v>0</v>
      </c>
      <c r="I5287">
        <v>0</v>
      </c>
    </row>
    <row r="5288" spans="1:9" x14ac:dyDescent="0.2">
      <c r="A5288" s="5">
        <v>5339</v>
      </c>
      <c r="B5288" s="7">
        <v>6</v>
      </c>
      <c r="C5288" s="5">
        <v>3</v>
      </c>
      <c r="D5288" s="5">
        <v>2016</v>
      </c>
      <c r="E5288" s="4">
        <v>42435</v>
      </c>
      <c r="F5288" t="s">
        <v>5203</v>
      </c>
      <c r="G5288" s="3">
        <v>170000</v>
      </c>
      <c r="H5288" s="3">
        <v>166425</v>
      </c>
      <c r="I5288" s="3">
        <v>169242</v>
      </c>
    </row>
    <row r="5289" spans="1:9" x14ac:dyDescent="0.2">
      <c r="A5289" s="5">
        <v>5340</v>
      </c>
      <c r="B5289" s="7">
        <v>6</v>
      </c>
      <c r="C5289" s="5">
        <v>30</v>
      </c>
      <c r="D5289" s="5">
        <v>1979</v>
      </c>
      <c r="E5289" s="4">
        <v>29743</v>
      </c>
      <c r="F5289" t="s">
        <v>5204</v>
      </c>
      <c r="G5289" s="3">
        <v>170000</v>
      </c>
      <c r="H5289" s="3">
        <v>14000</v>
      </c>
      <c r="I5289" s="3">
        <v>14000</v>
      </c>
    </row>
    <row r="5290" spans="1:9" x14ac:dyDescent="0.2">
      <c r="A5290" s="5">
        <v>5341</v>
      </c>
      <c r="B5290" s="7">
        <v>12</v>
      </c>
      <c r="C5290" s="5">
        <v>31</v>
      </c>
      <c r="D5290" s="5">
        <v>2015</v>
      </c>
      <c r="E5290" s="4">
        <v>42928</v>
      </c>
      <c r="F5290" t="s">
        <v>5205</v>
      </c>
      <c r="G5290" s="3">
        <v>168000</v>
      </c>
      <c r="H5290">
        <v>0</v>
      </c>
      <c r="I5290" s="3">
        <v>29827</v>
      </c>
    </row>
    <row r="5291" spans="1:9" x14ac:dyDescent="0.2">
      <c r="A5291" s="5">
        <v>5342</v>
      </c>
      <c r="B5291" s="7">
        <v>9</v>
      </c>
      <c r="C5291" s="5">
        <v>11</v>
      </c>
      <c r="D5291" s="5">
        <v>2009</v>
      </c>
      <c r="E5291" s="4">
        <v>40126</v>
      </c>
      <c r="F5291" t="s">
        <v>5206</v>
      </c>
      <c r="G5291" s="3">
        <v>160000</v>
      </c>
      <c r="H5291" s="3">
        <v>156612</v>
      </c>
      <c r="I5291" s="3">
        <v>156612</v>
      </c>
    </row>
    <row r="5292" spans="1:9" x14ac:dyDescent="0.2">
      <c r="A5292" s="5">
        <v>5343</v>
      </c>
      <c r="B5292" s="7">
        <v>3</v>
      </c>
      <c r="C5292" s="5">
        <v>1</v>
      </c>
      <c r="D5292" s="5">
        <v>2002</v>
      </c>
      <c r="E5292" s="4">
        <v>37259</v>
      </c>
      <c r="F5292" t="s">
        <v>4454</v>
      </c>
      <c r="G5292" s="3">
        <v>160000</v>
      </c>
      <c r="H5292" s="3">
        <v>32092</v>
      </c>
      <c r="I5292" s="3">
        <v>32092</v>
      </c>
    </row>
    <row r="5293" spans="1:9" x14ac:dyDescent="0.2">
      <c r="A5293" s="5">
        <v>5344</v>
      </c>
      <c r="B5293" s="7">
        <v>1</v>
      </c>
      <c r="C5293" s="5">
        <v>1</v>
      </c>
      <c r="D5293" s="5">
        <v>1971</v>
      </c>
      <c r="E5293" s="4">
        <v>25934</v>
      </c>
      <c r="F5293" t="s">
        <v>5207</v>
      </c>
      <c r="G5293" s="3">
        <v>150000</v>
      </c>
      <c r="H5293" s="3">
        <v>15200000</v>
      </c>
      <c r="I5293" s="3">
        <v>15200000</v>
      </c>
    </row>
    <row r="5294" spans="1:9" x14ac:dyDescent="0.2">
      <c r="A5294" s="5">
        <v>5345</v>
      </c>
      <c r="B5294" s="7">
        <v>5</v>
      </c>
      <c r="C5294" s="5">
        <v>16</v>
      </c>
      <c r="D5294" s="5">
        <v>2007</v>
      </c>
      <c r="E5294" s="4">
        <v>39543</v>
      </c>
      <c r="F5294" t="s">
        <v>5208</v>
      </c>
      <c r="G5294" s="3">
        <v>150000</v>
      </c>
      <c r="H5294" s="3">
        <v>9445857</v>
      </c>
      <c r="I5294" s="3">
        <v>23344056</v>
      </c>
    </row>
    <row r="5295" spans="1:9" x14ac:dyDescent="0.2">
      <c r="A5295" s="5">
        <v>5346</v>
      </c>
      <c r="B5295" s="7">
        <v>7</v>
      </c>
      <c r="C5295" s="5">
        <v>19</v>
      </c>
      <c r="D5295" s="5">
        <v>2002</v>
      </c>
      <c r="E5295" s="4">
        <v>37809</v>
      </c>
      <c r="F5295" t="s">
        <v>5209</v>
      </c>
      <c r="G5295" s="3">
        <v>150000</v>
      </c>
      <c r="H5295" s="3">
        <v>2891288</v>
      </c>
      <c r="I5295" s="3">
        <v>3270128</v>
      </c>
    </row>
    <row r="5296" spans="1:9" x14ac:dyDescent="0.2">
      <c r="A5296" s="5">
        <v>5347</v>
      </c>
      <c r="B5296" s="7">
        <v>6</v>
      </c>
      <c r="C5296" s="5">
        <v>23</v>
      </c>
      <c r="D5296" s="5">
        <v>2000</v>
      </c>
      <c r="E5296" s="4">
        <v>37201</v>
      </c>
      <c r="F5296" t="s">
        <v>5210</v>
      </c>
      <c r="G5296" s="3">
        <v>150000</v>
      </c>
      <c r="H5296" s="3">
        <v>110719</v>
      </c>
      <c r="I5296" s="3">
        <v>110719</v>
      </c>
    </row>
    <row r="5297" spans="1:9" x14ac:dyDescent="0.2">
      <c r="A5297" s="5">
        <v>5348</v>
      </c>
      <c r="B5297" s="7">
        <v>4</v>
      </c>
      <c r="C5297" s="5">
        <v>17</v>
      </c>
      <c r="D5297" s="5">
        <v>2015</v>
      </c>
      <c r="E5297" s="4">
        <v>42494</v>
      </c>
      <c r="F5297" t="s">
        <v>5211</v>
      </c>
      <c r="G5297" s="3">
        <v>150000</v>
      </c>
      <c r="H5297" s="3">
        <v>7193</v>
      </c>
      <c r="I5297" s="3">
        <v>7193</v>
      </c>
    </row>
    <row r="5298" spans="1:9" x14ac:dyDescent="0.2">
      <c r="A5298" s="5">
        <v>5349</v>
      </c>
      <c r="B5298" s="7">
        <v>8</v>
      </c>
      <c r="C5298" s="5">
        <v>21</v>
      </c>
      <c r="D5298" s="5">
        <v>2015</v>
      </c>
      <c r="E5298" s="4">
        <v>42621</v>
      </c>
      <c r="F5298" t="s">
        <v>5212</v>
      </c>
      <c r="G5298" s="3">
        <v>150000</v>
      </c>
      <c r="H5298" s="3">
        <v>5858</v>
      </c>
      <c r="I5298" s="3">
        <v>5858</v>
      </c>
    </row>
    <row r="5299" spans="1:9" x14ac:dyDescent="0.2">
      <c r="A5299" s="5">
        <v>5350</v>
      </c>
      <c r="B5299" s="7">
        <v>12</v>
      </c>
      <c r="C5299" s="5">
        <v>31</v>
      </c>
      <c r="D5299" s="5">
        <v>2013</v>
      </c>
      <c r="E5299" s="4">
        <v>42197</v>
      </c>
      <c r="F5299" t="s">
        <v>5213</v>
      </c>
      <c r="G5299" s="3">
        <v>150000</v>
      </c>
      <c r="H5299">
        <v>0</v>
      </c>
      <c r="I5299" s="3">
        <v>32927</v>
      </c>
    </row>
    <row r="5300" spans="1:9" x14ac:dyDescent="0.2">
      <c r="A5300" s="5">
        <v>5351</v>
      </c>
      <c r="B5300" s="7">
        <v>10</v>
      </c>
      <c r="C5300" s="5">
        <v>6</v>
      </c>
      <c r="D5300" s="5">
        <v>2009</v>
      </c>
      <c r="E5300" s="4">
        <v>39974</v>
      </c>
      <c r="F5300" t="s">
        <v>5214</v>
      </c>
      <c r="G5300" s="3">
        <v>150000</v>
      </c>
      <c r="H5300">
        <v>0</v>
      </c>
      <c r="I5300">
        <v>0</v>
      </c>
    </row>
    <row r="5301" spans="1:9" x14ac:dyDescent="0.2">
      <c r="A5301" s="5">
        <v>5352</v>
      </c>
      <c r="B5301" s="7">
        <v>5</v>
      </c>
      <c r="C5301" s="5">
        <v>3</v>
      </c>
      <c r="D5301" s="5">
        <v>2013</v>
      </c>
      <c r="E5301" s="4">
        <v>41338</v>
      </c>
      <c r="F5301" t="s">
        <v>5215</v>
      </c>
      <c r="G5301" s="3">
        <v>150000</v>
      </c>
      <c r="H5301">
        <v>0</v>
      </c>
      <c r="I5301">
        <v>0</v>
      </c>
    </row>
    <row r="5302" spans="1:9" x14ac:dyDescent="0.2">
      <c r="A5302" s="5">
        <v>5354</v>
      </c>
      <c r="B5302" s="7">
        <v>12</v>
      </c>
      <c r="C5302" s="5">
        <v>31</v>
      </c>
      <c r="D5302" s="5">
        <v>2015</v>
      </c>
      <c r="E5302" s="4">
        <v>42928</v>
      </c>
      <c r="F5302" t="s">
        <v>5216</v>
      </c>
      <c r="G5302" s="3">
        <v>150000</v>
      </c>
      <c r="H5302">
        <v>0</v>
      </c>
      <c r="I5302">
        <v>0</v>
      </c>
    </row>
    <row r="5303" spans="1:9" x14ac:dyDescent="0.2">
      <c r="A5303" s="5">
        <v>5355</v>
      </c>
      <c r="B5303" s="7">
        <v>10</v>
      </c>
      <c r="C5303" s="5">
        <v>18</v>
      </c>
      <c r="D5303" s="5">
        <v>1974</v>
      </c>
      <c r="E5303" s="4">
        <v>27555</v>
      </c>
      <c r="F5303" t="s">
        <v>3480</v>
      </c>
      <c r="G5303" s="3">
        <v>140000</v>
      </c>
      <c r="H5303" s="3">
        <v>26572439</v>
      </c>
      <c r="I5303" s="3">
        <v>26572439</v>
      </c>
    </row>
    <row r="5304" spans="1:9" x14ac:dyDescent="0.2">
      <c r="A5304" s="5">
        <v>5356</v>
      </c>
      <c r="B5304" s="7">
        <v>12</v>
      </c>
      <c r="C5304" s="5">
        <v>20</v>
      </c>
      <c r="D5304" s="5">
        <v>1989</v>
      </c>
      <c r="E5304" s="4">
        <v>33097</v>
      </c>
      <c r="F5304" t="s">
        <v>5217</v>
      </c>
      <c r="G5304" s="3">
        <v>140000</v>
      </c>
      <c r="H5304" s="3">
        <v>6706368</v>
      </c>
      <c r="I5304" s="3">
        <v>6706368</v>
      </c>
    </row>
    <row r="5305" spans="1:9" x14ac:dyDescent="0.2">
      <c r="A5305" s="5">
        <v>5357</v>
      </c>
      <c r="B5305" s="7">
        <v>4</v>
      </c>
      <c r="C5305" s="5">
        <v>27</v>
      </c>
      <c r="D5305" s="5">
        <v>2012</v>
      </c>
      <c r="E5305" s="4">
        <v>41702</v>
      </c>
      <c r="F5305" t="s">
        <v>5218</v>
      </c>
      <c r="G5305" s="3">
        <v>135000</v>
      </c>
      <c r="H5305" s="3">
        <v>408015</v>
      </c>
      <c r="I5305" s="3">
        <v>429448</v>
      </c>
    </row>
    <row r="5306" spans="1:9" x14ac:dyDescent="0.2">
      <c r="A5306" s="5">
        <v>5358</v>
      </c>
      <c r="B5306" s="7">
        <v>11</v>
      </c>
      <c r="C5306" s="5">
        <v>16</v>
      </c>
      <c r="D5306" s="5">
        <v>1942</v>
      </c>
      <c r="E5306" s="4">
        <v>15807</v>
      </c>
      <c r="F5306" t="s">
        <v>3083</v>
      </c>
      <c r="G5306" s="3">
        <v>134000</v>
      </c>
      <c r="H5306" s="3">
        <v>4000000</v>
      </c>
      <c r="I5306" s="3">
        <v>8000000</v>
      </c>
    </row>
    <row r="5307" spans="1:9" x14ac:dyDescent="0.2">
      <c r="A5307" s="5">
        <v>5359</v>
      </c>
      <c r="B5307" s="7">
        <v>7</v>
      </c>
      <c r="C5307" s="5">
        <v>18</v>
      </c>
      <c r="D5307" s="5">
        <v>2014</v>
      </c>
      <c r="E5307" s="4">
        <v>42162</v>
      </c>
      <c r="F5307" t="s">
        <v>5219</v>
      </c>
      <c r="G5307" s="3">
        <v>125000</v>
      </c>
      <c r="H5307">
        <v>0</v>
      </c>
      <c r="I5307">
        <v>0</v>
      </c>
    </row>
    <row r="5308" spans="1:9" x14ac:dyDescent="0.2">
      <c r="A5308" s="5">
        <v>5360</v>
      </c>
      <c r="B5308" s="7">
        <v>8</v>
      </c>
      <c r="C5308" s="5">
        <v>11</v>
      </c>
      <c r="D5308" s="5">
        <v>2015</v>
      </c>
      <c r="E5308" s="4">
        <v>42316</v>
      </c>
      <c r="F5308" t="s">
        <v>5220</v>
      </c>
      <c r="G5308" s="3">
        <v>125000</v>
      </c>
      <c r="H5308">
        <v>0</v>
      </c>
      <c r="I5308">
        <v>0</v>
      </c>
    </row>
    <row r="5309" spans="1:9" x14ac:dyDescent="0.2">
      <c r="A5309" s="5">
        <v>5361</v>
      </c>
      <c r="B5309" s="7">
        <v>12</v>
      </c>
      <c r="C5309" s="5">
        <v>31</v>
      </c>
      <c r="D5309" s="5">
        <v>2015</v>
      </c>
      <c r="E5309" s="4">
        <v>42928</v>
      </c>
      <c r="F5309" t="s">
        <v>5221</v>
      </c>
      <c r="G5309" s="3">
        <v>125000</v>
      </c>
      <c r="H5309">
        <v>0</v>
      </c>
      <c r="I5309">
        <v>0</v>
      </c>
    </row>
    <row r="5310" spans="1:9" x14ac:dyDescent="0.2">
      <c r="A5310" s="5">
        <v>5362</v>
      </c>
      <c r="B5310" s="7">
        <v>6</v>
      </c>
      <c r="C5310" s="5">
        <v>15</v>
      </c>
      <c r="D5310" s="5">
        <v>2012</v>
      </c>
      <c r="E5310" s="4">
        <v>41339</v>
      </c>
      <c r="F5310" t="s">
        <v>5222</v>
      </c>
      <c r="G5310" s="3">
        <v>120000</v>
      </c>
      <c r="H5310" s="3">
        <v>1597486</v>
      </c>
      <c r="I5310" s="3">
        <v>3090593</v>
      </c>
    </row>
    <row r="5311" spans="1:9" x14ac:dyDescent="0.2">
      <c r="A5311" s="5">
        <v>5363</v>
      </c>
      <c r="B5311" s="7">
        <v>6</v>
      </c>
      <c r="C5311" s="5">
        <v>30</v>
      </c>
      <c r="D5311" s="5">
        <v>2006</v>
      </c>
      <c r="E5311" s="4">
        <v>39605</v>
      </c>
      <c r="F5311" t="s">
        <v>5223</v>
      </c>
      <c r="G5311" s="3">
        <v>120000</v>
      </c>
      <c r="H5311">
        <v>0</v>
      </c>
      <c r="I5311">
        <v>0</v>
      </c>
    </row>
    <row r="5312" spans="1:9" x14ac:dyDescent="0.2">
      <c r="A5312" s="5">
        <v>5364</v>
      </c>
      <c r="B5312" s="7">
        <v>12</v>
      </c>
      <c r="C5312" s="5">
        <v>31</v>
      </c>
      <c r="D5312" s="5">
        <v>2007</v>
      </c>
      <c r="E5312" s="4">
        <v>40006</v>
      </c>
      <c r="F5312" t="s">
        <v>5224</v>
      </c>
      <c r="G5312" s="3">
        <v>120000</v>
      </c>
      <c r="H5312">
        <v>0</v>
      </c>
      <c r="I5312">
        <v>0</v>
      </c>
    </row>
    <row r="5313" spans="1:9" x14ac:dyDescent="0.2">
      <c r="A5313" s="5">
        <v>5365</v>
      </c>
      <c r="B5313" s="7">
        <v>12</v>
      </c>
      <c r="C5313" s="5">
        <v>31</v>
      </c>
      <c r="D5313" s="5">
        <v>2007</v>
      </c>
      <c r="E5313" s="4">
        <v>40006</v>
      </c>
      <c r="F5313" t="s">
        <v>5224</v>
      </c>
      <c r="G5313" s="3">
        <v>120000</v>
      </c>
      <c r="H5313">
        <v>0</v>
      </c>
      <c r="I5313">
        <v>0</v>
      </c>
    </row>
    <row r="5314" spans="1:9" x14ac:dyDescent="0.2">
      <c r="A5314" s="5">
        <v>5366</v>
      </c>
      <c r="B5314" s="7">
        <v>5</v>
      </c>
      <c r="C5314" s="5">
        <v>24</v>
      </c>
      <c r="D5314" s="5">
        <v>2016</v>
      </c>
      <c r="E5314" s="4">
        <v>43074</v>
      </c>
      <c r="F5314" t="s">
        <v>5225</v>
      </c>
      <c r="G5314" s="3">
        <v>120000</v>
      </c>
      <c r="H5314">
        <v>0</v>
      </c>
      <c r="I5314">
        <v>0</v>
      </c>
    </row>
    <row r="5315" spans="1:9" x14ac:dyDescent="0.2">
      <c r="A5315" s="5">
        <v>5367</v>
      </c>
      <c r="B5315" s="7">
        <v>10</v>
      </c>
      <c r="C5315" s="5">
        <v>1</v>
      </c>
      <c r="D5315" s="5">
        <v>1968</v>
      </c>
      <c r="E5315" s="4">
        <v>24847</v>
      </c>
      <c r="F5315" t="s">
        <v>4118</v>
      </c>
      <c r="G5315" s="3">
        <v>114000</v>
      </c>
      <c r="H5315" s="3">
        <v>12000000</v>
      </c>
      <c r="I5315" s="3">
        <v>30000000</v>
      </c>
    </row>
    <row r="5316" spans="1:9" x14ac:dyDescent="0.2">
      <c r="A5316" s="5">
        <v>5368</v>
      </c>
      <c r="B5316" s="7">
        <v>2</v>
      </c>
      <c r="C5316" s="5">
        <v>8</v>
      </c>
      <c r="D5316" s="5">
        <v>1915</v>
      </c>
      <c r="E5316" s="4">
        <v>5693</v>
      </c>
      <c r="F5316" t="s">
        <v>3342</v>
      </c>
      <c r="G5316" s="3">
        <v>110000</v>
      </c>
      <c r="H5316" s="3">
        <v>10000000</v>
      </c>
      <c r="I5316" s="3">
        <v>11000000</v>
      </c>
    </row>
    <row r="5317" spans="1:9" x14ac:dyDescent="0.2">
      <c r="A5317" s="5">
        <v>5369</v>
      </c>
      <c r="B5317" s="7">
        <v>10</v>
      </c>
      <c r="C5317" s="5">
        <v>3</v>
      </c>
      <c r="D5317" s="5">
        <v>2003</v>
      </c>
      <c r="E5317" s="4">
        <v>37690</v>
      </c>
      <c r="F5317" t="s">
        <v>5226</v>
      </c>
      <c r="G5317" s="3">
        <v>103000</v>
      </c>
      <c r="H5317" s="3">
        <v>16137</v>
      </c>
      <c r="I5317" s="3">
        <v>16137</v>
      </c>
    </row>
    <row r="5318" spans="1:9" x14ac:dyDescent="0.2">
      <c r="A5318" s="5">
        <v>5370</v>
      </c>
      <c r="B5318" s="7">
        <v>7</v>
      </c>
      <c r="C5318" s="5">
        <v>10</v>
      </c>
      <c r="D5318" s="5">
        <v>2015</v>
      </c>
      <c r="E5318" s="4">
        <v>42284</v>
      </c>
      <c r="F5318" t="s">
        <v>5227</v>
      </c>
      <c r="G5318" s="3">
        <v>100000</v>
      </c>
      <c r="H5318" s="3">
        <v>22764410</v>
      </c>
      <c r="I5318" s="3">
        <v>41753881</v>
      </c>
    </row>
    <row r="5319" spans="1:9" x14ac:dyDescent="0.2">
      <c r="A5319" s="5">
        <v>5371</v>
      </c>
      <c r="B5319" s="7">
        <v>9</v>
      </c>
      <c r="C5319" s="5">
        <v>29</v>
      </c>
      <c r="D5319" s="5">
        <v>2006</v>
      </c>
      <c r="E5319" s="4">
        <v>39577</v>
      </c>
      <c r="F5319" t="s">
        <v>5228</v>
      </c>
      <c r="G5319" s="3">
        <v>100000</v>
      </c>
      <c r="H5319" s="3">
        <v>10178331</v>
      </c>
      <c r="I5319" s="3">
        <v>10243159</v>
      </c>
    </row>
    <row r="5320" spans="1:9" x14ac:dyDescent="0.2">
      <c r="A5320" s="5">
        <v>5372</v>
      </c>
      <c r="B5320" s="7">
        <v>1</v>
      </c>
      <c r="C5320" s="5">
        <v>1</v>
      </c>
      <c r="D5320" s="5">
        <v>1977</v>
      </c>
      <c r="E5320" s="4">
        <v>28126</v>
      </c>
      <c r="F5320" t="s">
        <v>5229</v>
      </c>
      <c r="G5320" s="3">
        <v>100000</v>
      </c>
      <c r="H5320" s="3">
        <v>7000000</v>
      </c>
      <c r="I5320" s="3">
        <v>7012524</v>
      </c>
    </row>
    <row r="5321" spans="1:9" x14ac:dyDescent="0.2">
      <c r="A5321" s="5">
        <v>5373</v>
      </c>
      <c r="B5321" s="7">
        <v>3</v>
      </c>
      <c r="C5321" s="5">
        <v>1</v>
      </c>
      <c r="D5321" s="5">
        <v>1987</v>
      </c>
      <c r="E5321" s="4">
        <v>31780</v>
      </c>
      <c r="F5321" t="s">
        <v>5230</v>
      </c>
      <c r="G5321" s="3">
        <v>100000</v>
      </c>
      <c r="H5321" s="3">
        <v>5228617</v>
      </c>
      <c r="I5321" s="3">
        <v>5228617</v>
      </c>
    </row>
    <row r="5322" spans="1:9" x14ac:dyDescent="0.2">
      <c r="A5322" s="5">
        <v>5374</v>
      </c>
      <c r="B5322" s="7">
        <v>9</v>
      </c>
      <c r="C5322" s="5">
        <v>17</v>
      </c>
      <c r="D5322" s="5">
        <v>1920</v>
      </c>
      <c r="E5322" s="4">
        <v>7800</v>
      </c>
      <c r="F5322" t="s">
        <v>5231</v>
      </c>
      <c r="G5322" s="3">
        <v>100000</v>
      </c>
      <c r="H5322" s="3">
        <v>3000000</v>
      </c>
      <c r="I5322" s="3">
        <v>3000000</v>
      </c>
    </row>
    <row r="5323" spans="1:9" x14ac:dyDescent="0.2">
      <c r="A5323" s="5">
        <v>5375</v>
      </c>
      <c r="B5323" s="7">
        <v>10</v>
      </c>
      <c r="C5323" s="5">
        <v>9</v>
      </c>
      <c r="D5323" s="5">
        <v>1998</v>
      </c>
      <c r="E5323" s="4">
        <v>36048</v>
      </c>
      <c r="F5323" t="s">
        <v>5232</v>
      </c>
      <c r="G5323" s="3">
        <v>100000</v>
      </c>
      <c r="H5323" s="3">
        <v>2652246</v>
      </c>
      <c r="I5323" s="3">
        <v>6121582</v>
      </c>
    </row>
    <row r="5324" spans="1:9" x14ac:dyDescent="0.2">
      <c r="A5324" s="5">
        <v>5376</v>
      </c>
      <c r="B5324" s="7">
        <v>5</v>
      </c>
      <c r="C5324" s="5">
        <v>10</v>
      </c>
      <c r="D5324" s="5">
        <v>1980</v>
      </c>
      <c r="E5324" s="4">
        <v>29499</v>
      </c>
      <c r="F5324" t="s">
        <v>5233</v>
      </c>
      <c r="G5324" s="3">
        <v>100000</v>
      </c>
      <c r="H5324" s="3">
        <v>287000</v>
      </c>
      <c r="I5324" s="3">
        <v>287000</v>
      </c>
    </row>
    <row r="5325" spans="1:9" x14ac:dyDescent="0.2">
      <c r="A5325" s="5">
        <v>5377</v>
      </c>
      <c r="B5325" s="7">
        <v>2</v>
      </c>
      <c r="C5325" s="5">
        <v>6</v>
      </c>
      <c r="D5325" s="5">
        <v>2004</v>
      </c>
      <c r="E5325" s="4">
        <v>38140</v>
      </c>
      <c r="F5325" t="s">
        <v>5234</v>
      </c>
      <c r="G5325" s="3">
        <v>100000</v>
      </c>
      <c r="H5325" s="3">
        <v>110536</v>
      </c>
      <c r="I5325" s="3">
        <v>110536</v>
      </c>
    </row>
    <row r="5326" spans="1:9" x14ac:dyDescent="0.2">
      <c r="A5326" s="5">
        <v>5378</v>
      </c>
      <c r="B5326" s="7">
        <v>3</v>
      </c>
      <c r="C5326" s="5">
        <v>21</v>
      </c>
      <c r="D5326" s="5">
        <v>2014</v>
      </c>
      <c r="E5326" s="4">
        <v>42250</v>
      </c>
      <c r="F5326" t="s">
        <v>5235</v>
      </c>
      <c r="G5326" s="3">
        <v>100000</v>
      </c>
      <c r="H5326" s="3">
        <v>59424</v>
      </c>
      <c r="I5326" s="3">
        <v>59424</v>
      </c>
    </row>
    <row r="5327" spans="1:9" x14ac:dyDescent="0.2">
      <c r="A5327" s="5">
        <v>5379</v>
      </c>
      <c r="B5327" s="7">
        <v>6</v>
      </c>
      <c r="C5327" s="5">
        <v>19</v>
      </c>
      <c r="D5327" s="5">
        <v>2014</v>
      </c>
      <c r="E5327" s="4">
        <v>42191</v>
      </c>
      <c r="F5327" t="s">
        <v>5236</v>
      </c>
      <c r="G5327" s="3">
        <v>100000</v>
      </c>
      <c r="H5327" s="3">
        <v>20056</v>
      </c>
      <c r="I5327" s="3">
        <v>20056</v>
      </c>
    </row>
    <row r="5328" spans="1:9" x14ac:dyDescent="0.2">
      <c r="A5328" s="5">
        <v>5380</v>
      </c>
      <c r="B5328" s="7">
        <v>11</v>
      </c>
      <c r="C5328" s="5">
        <v>9</v>
      </c>
      <c r="D5328" s="5">
        <v>2001</v>
      </c>
      <c r="E5328" s="4">
        <v>37145</v>
      </c>
      <c r="F5328" t="s">
        <v>5237</v>
      </c>
      <c r="G5328" s="3">
        <v>100000</v>
      </c>
      <c r="H5328" s="3">
        <v>1358</v>
      </c>
      <c r="I5328" s="3">
        <v>1358</v>
      </c>
    </row>
    <row r="5329" spans="1:9" x14ac:dyDescent="0.2">
      <c r="A5329" s="5">
        <v>5381</v>
      </c>
      <c r="B5329" s="7">
        <v>5</v>
      </c>
      <c r="C5329" s="5">
        <v>18</v>
      </c>
      <c r="D5329" s="5">
        <v>2012</v>
      </c>
      <c r="E5329" s="4">
        <v>41430</v>
      </c>
      <c r="F5329" t="s">
        <v>5238</v>
      </c>
      <c r="G5329" s="3">
        <v>100000</v>
      </c>
      <c r="H5329">
        <v>0</v>
      </c>
      <c r="I5329">
        <v>0</v>
      </c>
    </row>
    <row r="5330" spans="1:9" x14ac:dyDescent="0.2">
      <c r="A5330" s="5">
        <v>5382</v>
      </c>
      <c r="B5330" s="7">
        <v>12</v>
      </c>
      <c r="C5330" s="5">
        <v>31</v>
      </c>
      <c r="D5330" s="5">
        <v>2014</v>
      </c>
      <c r="E5330" s="4">
        <v>42563</v>
      </c>
      <c r="F5330" t="s">
        <v>5239</v>
      </c>
      <c r="G5330" s="3">
        <v>100000</v>
      </c>
      <c r="H5330">
        <v>0</v>
      </c>
      <c r="I5330">
        <v>0</v>
      </c>
    </row>
    <row r="5331" spans="1:9" x14ac:dyDescent="0.2">
      <c r="A5331" s="5">
        <v>5383</v>
      </c>
      <c r="B5331" s="7">
        <v>12</v>
      </c>
      <c r="C5331" s="5">
        <v>31</v>
      </c>
      <c r="D5331" s="5">
        <v>2013</v>
      </c>
      <c r="E5331" s="4">
        <v>42197</v>
      </c>
      <c r="F5331" t="s">
        <v>5240</v>
      </c>
      <c r="G5331" s="3">
        <v>100000</v>
      </c>
      <c r="H5331">
        <v>0</v>
      </c>
      <c r="I5331">
        <v>0</v>
      </c>
    </row>
    <row r="5332" spans="1:9" x14ac:dyDescent="0.2">
      <c r="A5332" s="5">
        <v>5384</v>
      </c>
      <c r="B5332" s="7">
        <v>3</v>
      </c>
      <c r="C5332" s="5">
        <v>17</v>
      </c>
      <c r="D5332" s="5">
        <v>2015</v>
      </c>
      <c r="E5332" s="4">
        <v>42493</v>
      </c>
      <c r="F5332" t="s">
        <v>5241</v>
      </c>
      <c r="G5332" s="3">
        <v>100000</v>
      </c>
      <c r="H5332">
        <v>0</v>
      </c>
      <c r="I5332">
        <v>0</v>
      </c>
    </row>
    <row r="5333" spans="1:9" x14ac:dyDescent="0.2">
      <c r="A5333" s="5">
        <v>5385</v>
      </c>
      <c r="B5333" s="7">
        <v>12</v>
      </c>
      <c r="C5333" s="5">
        <v>31</v>
      </c>
      <c r="D5333" s="5">
        <v>2015</v>
      </c>
      <c r="E5333" s="4">
        <v>42928</v>
      </c>
      <c r="F5333" t="s">
        <v>5242</v>
      </c>
      <c r="G5333" s="3">
        <v>100000</v>
      </c>
      <c r="H5333">
        <v>0</v>
      </c>
      <c r="I5333">
        <v>0</v>
      </c>
    </row>
    <row r="5334" spans="1:9" x14ac:dyDescent="0.2">
      <c r="A5334" s="5">
        <v>5386</v>
      </c>
      <c r="B5334" s="7">
        <v>3</v>
      </c>
      <c r="C5334" s="5">
        <v>25</v>
      </c>
      <c r="D5334" s="5">
        <v>2015</v>
      </c>
      <c r="E5334" s="4">
        <v>42738</v>
      </c>
      <c r="F5334" t="s">
        <v>5243</v>
      </c>
      <c r="G5334" s="3">
        <v>100000</v>
      </c>
      <c r="H5334">
        <v>0</v>
      </c>
      <c r="I5334">
        <v>0</v>
      </c>
    </row>
    <row r="5335" spans="1:9" x14ac:dyDescent="0.2">
      <c r="A5335" s="5">
        <v>5387</v>
      </c>
      <c r="B5335" s="7">
        <v>11</v>
      </c>
      <c r="C5335" s="5">
        <v>10</v>
      </c>
      <c r="D5335" s="5">
        <v>2015</v>
      </c>
      <c r="E5335" s="4">
        <v>42288</v>
      </c>
      <c r="F5335" t="s">
        <v>5244</v>
      </c>
      <c r="G5335" s="3">
        <v>100000</v>
      </c>
      <c r="H5335">
        <v>0</v>
      </c>
      <c r="I5335">
        <v>0</v>
      </c>
    </row>
    <row r="5336" spans="1:9" x14ac:dyDescent="0.2">
      <c r="A5336" s="5">
        <v>5388</v>
      </c>
      <c r="B5336" s="7">
        <v>7</v>
      </c>
      <c r="C5336" s="5">
        <v>7</v>
      </c>
      <c r="D5336" s="5">
        <v>2015</v>
      </c>
      <c r="E5336" s="4">
        <v>42192</v>
      </c>
      <c r="F5336" t="s">
        <v>5245</v>
      </c>
      <c r="G5336" s="3">
        <v>100000</v>
      </c>
      <c r="H5336">
        <v>0</v>
      </c>
      <c r="I5336">
        <v>0</v>
      </c>
    </row>
    <row r="5337" spans="1:9" x14ac:dyDescent="0.2">
      <c r="A5337" s="5">
        <v>5389</v>
      </c>
      <c r="B5337" s="7">
        <v>8</v>
      </c>
      <c r="C5337" s="5">
        <v>30</v>
      </c>
      <c r="D5337" s="5">
        <v>1972</v>
      </c>
      <c r="E5337" s="4">
        <v>27188</v>
      </c>
      <c r="F5337" t="s">
        <v>2819</v>
      </c>
      <c r="G5337" s="3">
        <v>87000</v>
      </c>
      <c r="H5337" s="3">
        <v>3100000</v>
      </c>
      <c r="I5337" s="3">
        <v>3100000</v>
      </c>
    </row>
    <row r="5338" spans="1:9" x14ac:dyDescent="0.2">
      <c r="A5338" s="5">
        <v>5390</v>
      </c>
      <c r="B5338" s="7">
        <v>7</v>
      </c>
      <c r="C5338" s="5">
        <v>17</v>
      </c>
      <c r="D5338" s="5">
        <v>2015</v>
      </c>
      <c r="E5338" s="4">
        <v>42497</v>
      </c>
      <c r="F5338" t="s">
        <v>5246</v>
      </c>
      <c r="G5338" s="3">
        <v>75000</v>
      </c>
      <c r="H5338" s="3">
        <v>8799</v>
      </c>
      <c r="I5338" s="3">
        <v>8799</v>
      </c>
    </row>
    <row r="5339" spans="1:9" x14ac:dyDescent="0.2">
      <c r="A5339" s="5">
        <v>5391</v>
      </c>
      <c r="B5339" s="7">
        <v>9</v>
      </c>
      <c r="C5339" s="5">
        <v>29</v>
      </c>
      <c r="D5339" s="5">
        <v>2015</v>
      </c>
      <c r="E5339" s="4">
        <v>42864</v>
      </c>
      <c r="F5339" t="s">
        <v>5247</v>
      </c>
      <c r="G5339" s="3">
        <v>75000</v>
      </c>
      <c r="H5339">
        <v>0</v>
      </c>
      <c r="I5339">
        <v>0</v>
      </c>
    </row>
    <row r="5340" spans="1:9" x14ac:dyDescent="0.2">
      <c r="A5340" s="5">
        <v>5392</v>
      </c>
      <c r="B5340" s="7">
        <v>7</v>
      </c>
      <c r="C5340" s="5">
        <v>25</v>
      </c>
      <c r="D5340" s="5">
        <v>2014</v>
      </c>
      <c r="E5340" s="4">
        <v>42376</v>
      </c>
      <c r="F5340" t="s">
        <v>5248</v>
      </c>
      <c r="G5340" s="3">
        <v>70000</v>
      </c>
      <c r="H5340" s="3">
        <v>30312</v>
      </c>
      <c r="I5340" s="3">
        <v>30312</v>
      </c>
    </row>
    <row r="5341" spans="1:9" x14ac:dyDescent="0.2">
      <c r="A5341" s="5">
        <v>5393</v>
      </c>
      <c r="B5341" s="7">
        <v>1</v>
      </c>
      <c r="C5341" s="5">
        <v>28</v>
      </c>
      <c r="D5341" s="5">
        <v>2005</v>
      </c>
      <c r="E5341" s="4">
        <v>39173</v>
      </c>
      <c r="F5341" t="s">
        <v>5249</v>
      </c>
      <c r="G5341" s="3">
        <v>70000</v>
      </c>
      <c r="H5341" s="3">
        <v>4930</v>
      </c>
      <c r="I5341" s="3">
        <v>4930</v>
      </c>
    </row>
    <row r="5342" spans="1:9" x14ac:dyDescent="0.2">
      <c r="A5342" s="5">
        <v>5394</v>
      </c>
      <c r="B5342" s="7">
        <v>12</v>
      </c>
      <c r="C5342" s="5">
        <v>31</v>
      </c>
      <c r="D5342" s="5">
        <v>2011</v>
      </c>
      <c r="E5342" s="4">
        <v>41467</v>
      </c>
      <c r="F5342" t="s">
        <v>5250</v>
      </c>
      <c r="G5342" s="3">
        <v>70000</v>
      </c>
      <c r="H5342">
        <v>0</v>
      </c>
      <c r="I5342" s="3">
        <v>8555</v>
      </c>
    </row>
    <row r="5343" spans="1:9" x14ac:dyDescent="0.2">
      <c r="A5343" s="5">
        <v>5395</v>
      </c>
      <c r="B5343" s="7">
        <v>7</v>
      </c>
      <c r="C5343" s="5">
        <v>10</v>
      </c>
      <c r="D5343" s="5">
        <v>1998</v>
      </c>
      <c r="E5343" s="4">
        <v>36075</v>
      </c>
      <c r="F5343" t="s">
        <v>5251</v>
      </c>
      <c r="G5343" s="3">
        <v>68000</v>
      </c>
      <c r="H5343" s="3">
        <v>3221152</v>
      </c>
      <c r="I5343" s="3">
        <v>4678513</v>
      </c>
    </row>
    <row r="5344" spans="1:9" x14ac:dyDescent="0.2">
      <c r="A5344" s="5">
        <v>5396</v>
      </c>
      <c r="B5344" s="7">
        <v>2</v>
      </c>
      <c r="C5344" s="5">
        <v>20</v>
      </c>
      <c r="D5344" s="5">
        <v>1998</v>
      </c>
      <c r="E5344" s="4">
        <v>36374</v>
      </c>
      <c r="F5344" t="s">
        <v>5252</v>
      </c>
      <c r="G5344" s="3">
        <v>68000</v>
      </c>
      <c r="H5344" s="3">
        <v>33598</v>
      </c>
      <c r="I5344" s="3">
        <v>33598</v>
      </c>
    </row>
    <row r="5345" spans="1:9" x14ac:dyDescent="0.2">
      <c r="A5345" s="5">
        <v>5397</v>
      </c>
      <c r="B5345" s="7">
        <v>2</v>
      </c>
      <c r="C5345" s="5">
        <v>26</v>
      </c>
      <c r="D5345" s="5">
        <v>1999</v>
      </c>
      <c r="E5345" s="4">
        <v>36924</v>
      </c>
      <c r="F5345" t="s">
        <v>5253</v>
      </c>
      <c r="G5345" s="3">
        <v>66000</v>
      </c>
      <c r="H5345" s="3">
        <v>541636</v>
      </c>
      <c r="I5345" s="3">
        <v>602920</v>
      </c>
    </row>
    <row r="5346" spans="1:9" x14ac:dyDescent="0.2">
      <c r="A5346" s="5">
        <v>5398</v>
      </c>
      <c r="B5346" s="7">
        <v>5</v>
      </c>
      <c r="C5346" s="5">
        <v>7</v>
      </c>
      <c r="D5346" s="5">
        <v>2004</v>
      </c>
      <c r="E5346" s="4">
        <v>38173</v>
      </c>
      <c r="F5346" t="s">
        <v>5254</v>
      </c>
      <c r="G5346" s="3">
        <v>65000</v>
      </c>
      <c r="H5346" s="3">
        <v>11529368</v>
      </c>
      <c r="I5346" s="3">
        <v>22233808</v>
      </c>
    </row>
    <row r="5347" spans="1:9" x14ac:dyDescent="0.2">
      <c r="A5347" s="5">
        <v>5399</v>
      </c>
      <c r="B5347" s="7">
        <v>1</v>
      </c>
      <c r="C5347" s="5">
        <v>25</v>
      </c>
      <c r="D5347" s="5">
        <v>2013</v>
      </c>
      <c r="E5347" s="4">
        <v>42005</v>
      </c>
      <c r="F5347" t="s">
        <v>5255</v>
      </c>
      <c r="G5347" s="3">
        <v>60000</v>
      </c>
      <c r="H5347" s="3">
        <v>4917</v>
      </c>
      <c r="I5347" s="3">
        <v>4917</v>
      </c>
    </row>
    <row r="5348" spans="1:9" x14ac:dyDescent="0.2">
      <c r="A5348" s="5">
        <v>5400</v>
      </c>
      <c r="B5348" s="7">
        <v>3</v>
      </c>
      <c r="C5348" s="5">
        <v>16</v>
      </c>
      <c r="D5348" s="5">
        <v>2012</v>
      </c>
      <c r="E5348" s="4">
        <v>41367</v>
      </c>
      <c r="F5348" t="s">
        <v>5256</v>
      </c>
      <c r="G5348" s="3">
        <v>60000</v>
      </c>
      <c r="H5348">
        <v>0</v>
      </c>
      <c r="I5348">
        <v>0</v>
      </c>
    </row>
    <row r="5349" spans="1:9" x14ac:dyDescent="0.2">
      <c r="A5349" s="5">
        <v>5401</v>
      </c>
      <c r="B5349" s="7">
        <v>12</v>
      </c>
      <c r="C5349" s="5">
        <v>31</v>
      </c>
      <c r="D5349" s="5">
        <v>2012</v>
      </c>
      <c r="E5349" s="4">
        <v>41832</v>
      </c>
      <c r="F5349" t="s">
        <v>5257</v>
      </c>
      <c r="G5349" s="3">
        <v>60000</v>
      </c>
      <c r="H5349">
        <v>0</v>
      </c>
      <c r="I5349">
        <v>0</v>
      </c>
    </row>
    <row r="5350" spans="1:9" x14ac:dyDescent="0.2">
      <c r="A5350" s="5">
        <v>5402</v>
      </c>
      <c r="B5350" s="7">
        <v>12</v>
      </c>
      <c r="C5350" s="5">
        <v>22</v>
      </c>
      <c r="D5350" s="5">
        <v>2015</v>
      </c>
      <c r="E5350" s="4">
        <v>42655</v>
      </c>
      <c r="F5350" t="s">
        <v>5258</v>
      </c>
      <c r="G5350" s="3">
        <v>60000</v>
      </c>
      <c r="H5350">
        <v>0</v>
      </c>
      <c r="I5350">
        <v>0</v>
      </c>
    </row>
    <row r="5351" spans="1:9" x14ac:dyDescent="0.2">
      <c r="A5351" s="5">
        <v>5403</v>
      </c>
      <c r="B5351" s="7">
        <v>10</v>
      </c>
      <c r="C5351" s="5">
        <v>4</v>
      </c>
      <c r="D5351" s="5">
        <v>2013</v>
      </c>
      <c r="E5351" s="4">
        <v>41374</v>
      </c>
      <c r="F5351" t="s">
        <v>5259</v>
      </c>
      <c r="G5351" s="3">
        <v>55000</v>
      </c>
      <c r="H5351">
        <v>0</v>
      </c>
      <c r="I5351">
        <v>0</v>
      </c>
    </row>
    <row r="5352" spans="1:9" x14ac:dyDescent="0.2">
      <c r="A5352" s="5">
        <v>5404</v>
      </c>
      <c r="B5352" s="7">
        <v>8</v>
      </c>
      <c r="C5352" s="5">
        <v>9</v>
      </c>
      <c r="D5352" s="5">
        <v>1995</v>
      </c>
      <c r="E5352" s="4">
        <v>34950</v>
      </c>
      <c r="F5352" t="s">
        <v>5260</v>
      </c>
      <c r="G5352" s="3">
        <v>50000</v>
      </c>
      <c r="H5352" s="3">
        <v>10426506</v>
      </c>
      <c r="I5352" s="3">
        <v>10426506</v>
      </c>
    </row>
    <row r="5353" spans="1:9" x14ac:dyDescent="0.2">
      <c r="A5353" s="5">
        <v>5405</v>
      </c>
      <c r="B5353" s="7">
        <v>3</v>
      </c>
      <c r="C5353" s="5">
        <v>16</v>
      </c>
      <c r="D5353" s="5">
        <v>2001</v>
      </c>
      <c r="E5353" s="4">
        <v>37349</v>
      </c>
      <c r="F5353" t="s">
        <v>5261</v>
      </c>
      <c r="G5353" s="3">
        <v>50000</v>
      </c>
      <c r="H5353" s="3">
        <v>2335352</v>
      </c>
      <c r="I5353" s="3">
        <v>2335352</v>
      </c>
    </row>
    <row r="5354" spans="1:9" x14ac:dyDescent="0.2">
      <c r="A5354" s="5">
        <v>5406</v>
      </c>
      <c r="B5354" s="7">
        <v>11</v>
      </c>
      <c r="C5354" s="5">
        <v>12</v>
      </c>
      <c r="D5354" s="5">
        <v>2010</v>
      </c>
      <c r="E5354" s="4">
        <v>40523</v>
      </c>
      <c r="F5354" t="s">
        <v>5262</v>
      </c>
      <c r="G5354" s="3">
        <v>50000</v>
      </c>
      <c r="H5354" s="3">
        <v>391674</v>
      </c>
      <c r="I5354" s="3">
        <v>424149</v>
      </c>
    </row>
    <row r="5355" spans="1:9" x14ac:dyDescent="0.2">
      <c r="A5355" s="5">
        <v>5407</v>
      </c>
      <c r="B5355" s="7">
        <v>2</v>
      </c>
      <c r="C5355" s="5">
        <v>22</v>
      </c>
      <c r="D5355" s="5">
        <v>2008</v>
      </c>
      <c r="E5355" s="4">
        <v>40088</v>
      </c>
      <c r="F5355" t="s">
        <v>5263</v>
      </c>
      <c r="G5355" s="3">
        <v>50000</v>
      </c>
      <c r="H5355" s="3">
        <v>251150</v>
      </c>
      <c r="I5355" s="3">
        <v>406299</v>
      </c>
    </row>
    <row r="5356" spans="1:9" x14ac:dyDescent="0.2">
      <c r="A5356" s="5">
        <v>5408</v>
      </c>
      <c r="B5356" s="7">
        <v>7</v>
      </c>
      <c r="C5356" s="5">
        <v>31</v>
      </c>
      <c r="D5356" s="5">
        <v>2015</v>
      </c>
      <c r="E5356" s="4">
        <v>42923</v>
      </c>
      <c r="F5356" t="s">
        <v>5264</v>
      </c>
      <c r="G5356" s="3">
        <v>50000</v>
      </c>
      <c r="H5356" s="3">
        <v>8374</v>
      </c>
      <c r="I5356" s="3">
        <v>8374</v>
      </c>
    </row>
    <row r="5357" spans="1:9" x14ac:dyDescent="0.2">
      <c r="A5357" s="5">
        <v>5409</v>
      </c>
      <c r="B5357" s="7">
        <v>12</v>
      </c>
      <c r="C5357" s="5">
        <v>31</v>
      </c>
      <c r="D5357" s="5">
        <v>2009</v>
      </c>
      <c r="E5357" s="4">
        <v>40736</v>
      </c>
      <c r="F5357" t="s">
        <v>5265</v>
      </c>
      <c r="G5357" s="3">
        <v>50000</v>
      </c>
      <c r="H5357">
        <v>0</v>
      </c>
      <c r="I5357">
        <v>0</v>
      </c>
    </row>
    <row r="5358" spans="1:9" x14ac:dyDescent="0.2">
      <c r="A5358" s="5">
        <v>5410</v>
      </c>
      <c r="B5358" s="7">
        <v>12</v>
      </c>
      <c r="C5358" s="5">
        <v>31</v>
      </c>
      <c r="D5358" s="5">
        <v>2005</v>
      </c>
      <c r="E5358" s="4">
        <v>39275</v>
      </c>
      <c r="F5358" t="s">
        <v>5266</v>
      </c>
      <c r="G5358" s="3">
        <v>50000</v>
      </c>
      <c r="H5358">
        <v>0</v>
      </c>
      <c r="I5358">
        <v>0</v>
      </c>
    </row>
    <row r="5359" spans="1:9" x14ac:dyDescent="0.2">
      <c r="A5359" s="5">
        <v>5411</v>
      </c>
      <c r="B5359" s="7">
        <v>8</v>
      </c>
      <c r="C5359" s="5">
        <v>4</v>
      </c>
      <c r="D5359" s="5">
        <v>2015</v>
      </c>
      <c r="E5359" s="4">
        <v>42102</v>
      </c>
      <c r="F5359" t="s">
        <v>5267</v>
      </c>
      <c r="G5359" s="3">
        <v>50000</v>
      </c>
      <c r="H5359">
        <v>0</v>
      </c>
      <c r="I5359">
        <v>0</v>
      </c>
    </row>
    <row r="5360" spans="1:9" x14ac:dyDescent="0.2">
      <c r="A5360" s="5">
        <v>5412</v>
      </c>
      <c r="B5360" s="7">
        <v>9</v>
      </c>
      <c r="C5360" s="5">
        <v>1</v>
      </c>
      <c r="D5360" s="5">
        <v>2015</v>
      </c>
      <c r="E5360" s="4">
        <v>42013</v>
      </c>
      <c r="F5360" t="s">
        <v>5268</v>
      </c>
      <c r="G5360" s="3">
        <v>50000</v>
      </c>
      <c r="H5360">
        <v>0</v>
      </c>
      <c r="I5360">
        <v>0</v>
      </c>
    </row>
    <row r="5361" spans="1:9" x14ac:dyDescent="0.2">
      <c r="A5361" s="5">
        <v>5413</v>
      </c>
      <c r="B5361" s="7">
        <v>12</v>
      </c>
      <c r="C5361" s="5">
        <v>31</v>
      </c>
      <c r="D5361" s="5">
        <v>2014</v>
      </c>
      <c r="E5361" s="4">
        <v>42563</v>
      </c>
      <c r="F5361" t="s">
        <v>5269</v>
      </c>
      <c r="G5361" s="3">
        <v>50000</v>
      </c>
      <c r="H5361">
        <v>0</v>
      </c>
      <c r="I5361">
        <v>0</v>
      </c>
    </row>
    <row r="5362" spans="1:9" x14ac:dyDescent="0.2">
      <c r="A5362" s="5">
        <v>5414</v>
      </c>
      <c r="B5362" s="7">
        <v>10</v>
      </c>
      <c r="C5362" s="5">
        <v>25</v>
      </c>
      <c r="D5362" s="5">
        <v>2013</v>
      </c>
      <c r="E5362" s="4">
        <v>42014</v>
      </c>
      <c r="F5362" t="s">
        <v>5270</v>
      </c>
      <c r="G5362" s="3">
        <v>45000</v>
      </c>
      <c r="H5362">
        <v>0</v>
      </c>
      <c r="I5362">
        <v>0</v>
      </c>
    </row>
    <row r="5363" spans="1:9" x14ac:dyDescent="0.2">
      <c r="A5363" s="5">
        <v>5415</v>
      </c>
      <c r="B5363" s="7">
        <v>10</v>
      </c>
      <c r="C5363" s="5">
        <v>27</v>
      </c>
      <c r="D5363" s="5">
        <v>2000</v>
      </c>
      <c r="E5363" s="4">
        <v>37325</v>
      </c>
      <c r="F5363" t="s">
        <v>5271</v>
      </c>
      <c r="G5363" s="3">
        <v>42000</v>
      </c>
      <c r="H5363" s="3">
        <v>241816</v>
      </c>
      <c r="I5363" s="3">
        <v>342722</v>
      </c>
    </row>
    <row r="5364" spans="1:9" x14ac:dyDescent="0.2">
      <c r="A5364" s="5">
        <v>5416</v>
      </c>
      <c r="B5364" s="7">
        <v>6</v>
      </c>
      <c r="C5364" s="5">
        <v>21</v>
      </c>
      <c r="D5364" s="5">
        <v>2013</v>
      </c>
      <c r="E5364" s="4">
        <v>41888</v>
      </c>
      <c r="F5364" t="s">
        <v>5272</v>
      </c>
      <c r="G5364" s="3">
        <v>42000</v>
      </c>
      <c r="H5364">
        <v>0</v>
      </c>
      <c r="I5364">
        <v>0</v>
      </c>
    </row>
    <row r="5365" spans="1:9" x14ac:dyDescent="0.2">
      <c r="A5365" s="5">
        <v>5417</v>
      </c>
      <c r="B5365" s="7">
        <v>8</v>
      </c>
      <c r="C5365" s="5">
        <v>25</v>
      </c>
      <c r="D5365" s="5">
        <v>2000</v>
      </c>
      <c r="E5365" s="4">
        <v>37264</v>
      </c>
      <c r="F5365" t="s">
        <v>5273</v>
      </c>
      <c r="G5365" s="3">
        <v>40000</v>
      </c>
      <c r="H5365" s="3">
        <v>277233</v>
      </c>
      <c r="I5365" s="3">
        <v>277233</v>
      </c>
    </row>
    <row r="5366" spans="1:9" x14ac:dyDescent="0.2">
      <c r="A5366" s="5">
        <v>5418</v>
      </c>
      <c r="B5366" s="7">
        <v>3</v>
      </c>
      <c r="C5366" s="5">
        <v>12</v>
      </c>
      <c r="D5366" s="5">
        <v>2010</v>
      </c>
      <c r="E5366" s="4">
        <v>40515</v>
      </c>
      <c r="F5366" t="s">
        <v>5274</v>
      </c>
      <c r="G5366" s="3">
        <v>40000</v>
      </c>
      <c r="H5366" s="3">
        <v>25572</v>
      </c>
      <c r="I5366" s="3">
        <v>25572</v>
      </c>
    </row>
    <row r="5367" spans="1:9" x14ac:dyDescent="0.2">
      <c r="A5367" s="5">
        <v>5419</v>
      </c>
      <c r="B5367" s="7">
        <v>2</v>
      </c>
      <c r="C5367" s="5">
        <v>11</v>
      </c>
      <c r="D5367" s="5">
        <v>2011</v>
      </c>
      <c r="E5367" s="4">
        <v>40849</v>
      </c>
      <c r="F5367" t="s">
        <v>5275</v>
      </c>
      <c r="G5367" s="3">
        <v>40000</v>
      </c>
      <c r="H5367" s="3">
        <v>3632</v>
      </c>
      <c r="I5367" s="3">
        <v>3632</v>
      </c>
    </row>
    <row r="5368" spans="1:9" x14ac:dyDescent="0.2">
      <c r="A5368" s="5">
        <v>5420</v>
      </c>
      <c r="B5368" s="7">
        <v>7</v>
      </c>
      <c r="C5368" s="5">
        <v>1</v>
      </c>
      <c r="D5368" s="5">
        <v>1991</v>
      </c>
      <c r="E5368" s="4">
        <v>33245</v>
      </c>
      <c r="F5368" t="s">
        <v>5276</v>
      </c>
      <c r="G5368" s="3">
        <v>35000</v>
      </c>
      <c r="H5368" s="3">
        <v>321952</v>
      </c>
      <c r="I5368" s="3">
        <v>321952</v>
      </c>
    </row>
    <row r="5369" spans="1:9" x14ac:dyDescent="0.2">
      <c r="A5369" s="5">
        <v>5421</v>
      </c>
      <c r="B5369" s="7">
        <v>10</v>
      </c>
      <c r="C5369" s="5">
        <v>25</v>
      </c>
      <c r="D5369" s="5">
        <v>2013</v>
      </c>
      <c r="E5369" s="4">
        <v>42014</v>
      </c>
      <c r="F5369" t="s">
        <v>5277</v>
      </c>
      <c r="G5369" s="3">
        <v>35000</v>
      </c>
      <c r="H5369">
        <v>0</v>
      </c>
      <c r="I5369">
        <v>0</v>
      </c>
    </row>
    <row r="5370" spans="1:9" x14ac:dyDescent="0.2">
      <c r="A5370" s="5">
        <v>5422</v>
      </c>
      <c r="B5370" s="7">
        <v>12</v>
      </c>
      <c r="C5370" s="5">
        <v>31</v>
      </c>
      <c r="D5370" s="5">
        <v>2014</v>
      </c>
      <c r="E5370" s="4">
        <v>42563</v>
      </c>
      <c r="F5370" t="s">
        <v>5278</v>
      </c>
      <c r="G5370" s="3">
        <v>35000</v>
      </c>
      <c r="H5370">
        <v>0</v>
      </c>
      <c r="I5370">
        <v>0</v>
      </c>
    </row>
    <row r="5371" spans="1:9" x14ac:dyDescent="0.2">
      <c r="A5371" s="5">
        <v>5423</v>
      </c>
      <c r="B5371" s="7">
        <v>7</v>
      </c>
      <c r="C5371" s="5">
        <v>18</v>
      </c>
      <c r="D5371" s="5">
        <v>2008</v>
      </c>
      <c r="E5371" s="4">
        <v>39971</v>
      </c>
      <c r="F5371" t="s">
        <v>5279</v>
      </c>
      <c r="G5371" s="3">
        <v>30000</v>
      </c>
      <c r="H5371" s="3">
        <v>243768</v>
      </c>
      <c r="I5371" s="3">
        <v>243768</v>
      </c>
    </row>
    <row r="5372" spans="1:9" x14ac:dyDescent="0.2">
      <c r="A5372" s="5">
        <v>5424</v>
      </c>
      <c r="B5372" s="7">
        <v>9</v>
      </c>
      <c r="C5372" s="5">
        <v>1</v>
      </c>
      <c r="D5372" s="5">
        <v>2006</v>
      </c>
      <c r="E5372" s="4">
        <v>38726</v>
      </c>
      <c r="F5372" t="s">
        <v>5280</v>
      </c>
      <c r="G5372" s="3">
        <v>30000</v>
      </c>
      <c r="H5372" s="3">
        <v>103509</v>
      </c>
      <c r="I5372" s="3">
        <v>103509</v>
      </c>
    </row>
    <row r="5373" spans="1:9" x14ac:dyDescent="0.2">
      <c r="A5373" s="5">
        <v>5425</v>
      </c>
      <c r="B5373" s="7">
        <v>4</v>
      </c>
      <c r="C5373" s="5">
        <v>29</v>
      </c>
      <c r="D5373" s="5">
        <v>2005</v>
      </c>
      <c r="E5373" s="4">
        <v>39206</v>
      </c>
      <c r="F5373" t="s">
        <v>5281</v>
      </c>
      <c r="G5373" s="3">
        <v>30000</v>
      </c>
      <c r="H5373" s="3">
        <v>77070</v>
      </c>
      <c r="I5373" s="3">
        <v>82698</v>
      </c>
    </row>
    <row r="5374" spans="1:9" x14ac:dyDescent="0.2">
      <c r="A5374" s="5">
        <v>5426</v>
      </c>
      <c r="B5374" s="7">
        <v>10</v>
      </c>
      <c r="C5374" s="5">
        <v>15</v>
      </c>
      <c r="D5374" s="5">
        <v>2010</v>
      </c>
      <c r="E5374" s="4">
        <v>40612</v>
      </c>
      <c r="F5374" t="s">
        <v>5282</v>
      </c>
      <c r="G5374" s="3">
        <v>30000</v>
      </c>
      <c r="H5374" s="3">
        <v>9812</v>
      </c>
      <c r="I5374" s="3">
        <v>9812</v>
      </c>
    </row>
    <row r="5375" spans="1:9" x14ac:dyDescent="0.2">
      <c r="A5375" s="5">
        <v>5427</v>
      </c>
      <c r="B5375" s="7">
        <v>12</v>
      </c>
      <c r="C5375" s="5">
        <v>31</v>
      </c>
      <c r="D5375" s="5">
        <v>2013</v>
      </c>
      <c r="E5375" s="4">
        <v>42197</v>
      </c>
      <c r="F5375" t="s">
        <v>5283</v>
      </c>
      <c r="G5375" s="3">
        <v>30000</v>
      </c>
      <c r="H5375">
        <v>0</v>
      </c>
      <c r="I5375">
        <v>0</v>
      </c>
    </row>
    <row r="5376" spans="1:9" x14ac:dyDescent="0.2">
      <c r="A5376" s="5">
        <v>5428</v>
      </c>
      <c r="B5376" s="7">
        <v>10</v>
      </c>
      <c r="C5376" s="5">
        <v>19</v>
      </c>
      <c r="D5376" s="5">
        <v>1994</v>
      </c>
      <c r="E5376" s="4">
        <v>34890</v>
      </c>
      <c r="F5376" t="s">
        <v>5284</v>
      </c>
      <c r="G5376" s="3">
        <v>27000</v>
      </c>
      <c r="H5376" s="3">
        <v>3073428</v>
      </c>
      <c r="I5376" s="3">
        <v>3894240</v>
      </c>
    </row>
    <row r="5377" spans="1:9" x14ac:dyDescent="0.2">
      <c r="A5377" s="5">
        <v>5429</v>
      </c>
      <c r="B5377" s="7">
        <v>12</v>
      </c>
      <c r="C5377" s="5">
        <v>24</v>
      </c>
      <c r="D5377" s="5">
        <v>1999</v>
      </c>
      <c r="E5377" s="4">
        <v>36872</v>
      </c>
      <c r="F5377" t="s">
        <v>5285</v>
      </c>
      <c r="G5377" s="3">
        <v>27000</v>
      </c>
      <c r="H5377" s="3">
        <v>8231</v>
      </c>
      <c r="I5377" s="3">
        <v>8231</v>
      </c>
    </row>
    <row r="5378" spans="1:9" x14ac:dyDescent="0.2">
      <c r="A5378" s="5">
        <v>5430</v>
      </c>
      <c r="B5378" s="7">
        <v>1</v>
      </c>
      <c r="C5378" s="5">
        <v>27</v>
      </c>
      <c r="D5378" s="5">
        <v>2017</v>
      </c>
      <c r="E5378" s="4">
        <v>43525</v>
      </c>
      <c r="F5378" t="s">
        <v>5286</v>
      </c>
      <c r="G5378" s="3">
        <v>27000</v>
      </c>
      <c r="H5378" s="3">
        <v>3547</v>
      </c>
      <c r="I5378" s="3">
        <v>3547</v>
      </c>
    </row>
    <row r="5379" spans="1:9" x14ac:dyDescent="0.2">
      <c r="A5379" s="5">
        <v>5431</v>
      </c>
      <c r="B5379" s="7">
        <v>6</v>
      </c>
      <c r="C5379" s="5">
        <v>30</v>
      </c>
      <c r="D5379" s="5">
        <v>1972</v>
      </c>
      <c r="E5379" s="4">
        <v>27186</v>
      </c>
      <c r="F5379" t="s">
        <v>5287</v>
      </c>
      <c r="G5379" s="3">
        <v>25000</v>
      </c>
      <c r="H5379" s="3">
        <v>45000000</v>
      </c>
      <c r="I5379" s="3">
        <v>45000000</v>
      </c>
    </row>
    <row r="5380" spans="1:9" x14ac:dyDescent="0.2">
      <c r="A5380" s="5">
        <v>5432</v>
      </c>
      <c r="B5380" s="7">
        <v>8</v>
      </c>
      <c r="C5380" s="5">
        <v>1</v>
      </c>
      <c r="D5380" s="5">
        <v>1997</v>
      </c>
      <c r="E5380" s="4">
        <v>35438</v>
      </c>
      <c r="F5380" t="s">
        <v>5288</v>
      </c>
      <c r="G5380" s="3">
        <v>25000</v>
      </c>
      <c r="H5380" s="3">
        <v>2883661</v>
      </c>
      <c r="I5380" s="3">
        <v>2883661</v>
      </c>
    </row>
    <row r="5381" spans="1:9" x14ac:dyDescent="0.2">
      <c r="A5381" s="5">
        <v>5433</v>
      </c>
      <c r="B5381" s="7">
        <v>1</v>
      </c>
      <c r="C5381" s="5">
        <v>14</v>
      </c>
      <c r="D5381" s="5">
        <v>2000</v>
      </c>
      <c r="E5381" s="4">
        <v>36923</v>
      </c>
      <c r="F5381" t="s">
        <v>5289</v>
      </c>
      <c r="G5381" s="3">
        <v>25000</v>
      </c>
      <c r="H5381" s="3">
        <v>195043</v>
      </c>
      <c r="I5381" s="3">
        <v>195043</v>
      </c>
    </row>
    <row r="5382" spans="1:9" x14ac:dyDescent="0.2">
      <c r="A5382" s="5">
        <v>5434</v>
      </c>
      <c r="B5382" s="7">
        <v>9</v>
      </c>
      <c r="C5382" s="5">
        <v>1</v>
      </c>
      <c r="D5382" s="5">
        <v>2015</v>
      </c>
      <c r="E5382" s="4">
        <v>42013</v>
      </c>
      <c r="F5382" t="s">
        <v>5290</v>
      </c>
      <c r="G5382" s="3">
        <v>25000</v>
      </c>
      <c r="H5382">
        <v>0</v>
      </c>
      <c r="I5382" s="3">
        <v>428923</v>
      </c>
    </row>
    <row r="5383" spans="1:9" x14ac:dyDescent="0.2">
      <c r="A5383" s="5">
        <v>5435</v>
      </c>
      <c r="B5383" s="7">
        <v>6</v>
      </c>
      <c r="C5383" s="5">
        <v>13</v>
      </c>
      <c r="D5383" s="5">
        <v>2003</v>
      </c>
      <c r="E5383" s="4">
        <v>37992</v>
      </c>
      <c r="F5383" t="s">
        <v>5291</v>
      </c>
      <c r="G5383" s="3">
        <v>25000</v>
      </c>
      <c r="H5383">
        <v>0</v>
      </c>
      <c r="I5383">
        <v>0</v>
      </c>
    </row>
    <row r="5384" spans="1:9" x14ac:dyDescent="0.2">
      <c r="A5384" s="5">
        <v>5436</v>
      </c>
      <c r="B5384" s="7">
        <v>4</v>
      </c>
      <c r="C5384" s="5">
        <v>21</v>
      </c>
      <c r="D5384" s="5">
        <v>2015</v>
      </c>
      <c r="E5384" s="4">
        <v>42617</v>
      </c>
      <c r="F5384" t="s">
        <v>5292</v>
      </c>
      <c r="G5384" s="3">
        <v>25000</v>
      </c>
      <c r="H5384">
        <v>0</v>
      </c>
      <c r="I5384">
        <v>0</v>
      </c>
    </row>
    <row r="5385" spans="1:9" x14ac:dyDescent="0.2">
      <c r="A5385" s="5">
        <v>5437</v>
      </c>
      <c r="B5385" s="7">
        <v>12</v>
      </c>
      <c r="C5385" s="5">
        <v>1</v>
      </c>
      <c r="D5385" s="5">
        <v>2015</v>
      </c>
      <c r="E5385" s="4">
        <v>42016</v>
      </c>
      <c r="F5385" t="s">
        <v>5293</v>
      </c>
      <c r="G5385" s="3">
        <v>25000</v>
      </c>
      <c r="H5385">
        <v>0</v>
      </c>
      <c r="I5385">
        <v>0</v>
      </c>
    </row>
    <row r="5386" spans="1:9" x14ac:dyDescent="0.2">
      <c r="A5386" s="5">
        <v>5438</v>
      </c>
      <c r="B5386" s="7">
        <v>8</v>
      </c>
      <c r="C5386" s="5">
        <v>1</v>
      </c>
      <c r="D5386" s="5">
        <v>1991</v>
      </c>
      <c r="E5386" s="4">
        <v>33246</v>
      </c>
      <c r="F5386" t="s">
        <v>5294</v>
      </c>
      <c r="G5386" s="3">
        <v>23000</v>
      </c>
      <c r="H5386" s="3">
        <v>1227508</v>
      </c>
      <c r="I5386" s="3">
        <v>1227508</v>
      </c>
    </row>
    <row r="5387" spans="1:9" x14ac:dyDescent="0.2">
      <c r="A5387" s="5">
        <v>5439</v>
      </c>
      <c r="B5387" s="7">
        <v>12</v>
      </c>
      <c r="C5387" s="5">
        <v>31</v>
      </c>
      <c r="D5387" s="5">
        <v>2014</v>
      </c>
      <c r="E5387" s="4">
        <v>42563</v>
      </c>
      <c r="F5387" t="s">
        <v>5295</v>
      </c>
      <c r="G5387" s="3">
        <v>22000</v>
      </c>
      <c r="H5387">
        <v>0</v>
      </c>
      <c r="I5387">
        <v>0</v>
      </c>
    </row>
    <row r="5388" spans="1:9" x14ac:dyDescent="0.2">
      <c r="A5388" s="5">
        <v>5440</v>
      </c>
      <c r="B5388" s="7">
        <v>12</v>
      </c>
      <c r="C5388" s="5">
        <v>31</v>
      </c>
      <c r="D5388" s="5">
        <v>2003</v>
      </c>
      <c r="E5388" s="4">
        <v>38545</v>
      </c>
      <c r="F5388" t="s">
        <v>5296</v>
      </c>
      <c r="G5388" s="3">
        <v>20000</v>
      </c>
      <c r="H5388">
        <v>0</v>
      </c>
      <c r="I5388">
        <v>0</v>
      </c>
    </row>
    <row r="5389" spans="1:9" x14ac:dyDescent="0.2">
      <c r="A5389" s="5">
        <v>5441</v>
      </c>
      <c r="B5389" s="7">
        <v>1</v>
      </c>
      <c r="C5389" s="5">
        <v>4</v>
      </c>
      <c r="D5389" s="5">
        <v>2013</v>
      </c>
      <c r="E5389" s="4">
        <v>41365</v>
      </c>
      <c r="F5389" t="s">
        <v>5297</v>
      </c>
      <c r="G5389" s="3">
        <v>20000</v>
      </c>
      <c r="H5389">
        <v>0</v>
      </c>
      <c r="I5389">
        <v>0</v>
      </c>
    </row>
    <row r="5390" spans="1:9" x14ac:dyDescent="0.2">
      <c r="A5390" s="5">
        <v>5442</v>
      </c>
      <c r="B5390" s="7">
        <v>4</v>
      </c>
      <c r="C5390" s="5">
        <v>21</v>
      </c>
      <c r="D5390" s="5">
        <v>2015</v>
      </c>
      <c r="E5390" s="4">
        <v>42617</v>
      </c>
      <c r="F5390" t="s">
        <v>5298</v>
      </c>
      <c r="G5390" s="3">
        <v>20000</v>
      </c>
      <c r="H5390">
        <v>0</v>
      </c>
      <c r="I5390">
        <v>0</v>
      </c>
    </row>
    <row r="5391" spans="1:9" x14ac:dyDescent="0.2">
      <c r="A5391" s="5">
        <v>5443</v>
      </c>
      <c r="B5391" s="7">
        <v>11</v>
      </c>
      <c r="C5391" s="5">
        <v>25</v>
      </c>
      <c r="D5391" s="5">
        <v>2011</v>
      </c>
      <c r="E5391" s="4">
        <v>41285</v>
      </c>
      <c r="F5391" t="s">
        <v>5299</v>
      </c>
      <c r="G5391" s="3">
        <v>17300</v>
      </c>
      <c r="H5391">
        <v>0</v>
      </c>
      <c r="I5391">
        <v>0</v>
      </c>
    </row>
    <row r="5392" spans="1:9" x14ac:dyDescent="0.2">
      <c r="A5392" s="5">
        <v>5444</v>
      </c>
      <c r="B5392" s="7">
        <v>6</v>
      </c>
      <c r="C5392" s="5">
        <v>2</v>
      </c>
      <c r="D5392" s="5">
        <v>2006</v>
      </c>
      <c r="E5392" s="4">
        <v>38754</v>
      </c>
      <c r="F5392" t="s">
        <v>5300</v>
      </c>
      <c r="G5392" s="3">
        <v>15000</v>
      </c>
      <c r="H5392" s="3">
        <v>194523</v>
      </c>
      <c r="I5392" s="3">
        <v>195254</v>
      </c>
    </row>
    <row r="5393" spans="1:9" x14ac:dyDescent="0.2">
      <c r="A5393" s="5">
        <v>5445</v>
      </c>
      <c r="B5393" s="7">
        <v>4</v>
      </c>
      <c r="C5393" s="5">
        <v>2</v>
      </c>
      <c r="D5393" s="5">
        <v>2010</v>
      </c>
      <c r="E5393" s="4">
        <v>40213</v>
      </c>
      <c r="F5393" t="s">
        <v>5301</v>
      </c>
      <c r="G5393" s="3">
        <v>15000</v>
      </c>
      <c r="H5393" s="3">
        <v>115592</v>
      </c>
      <c r="I5393" s="3">
        <v>115592</v>
      </c>
    </row>
    <row r="5394" spans="1:9" x14ac:dyDescent="0.2">
      <c r="A5394" s="5">
        <v>5446</v>
      </c>
      <c r="B5394" s="7">
        <v>12</v>
      </c>
      <c r="C5394" s="5">
        <v>31</v>
      </c>
      <c r="D5394" s="5">
        <v>2014</v>
      </c>
      <c r="E5394" s="4">
        <v>42563</v>
      </c>
      <c r="F5394" t="s">
        <v>5302</v>
      </c>
      <c r="G5394" s="3">
        <v>15000</v>
      </c>
      <c r="H5394">
        <v>0</v>
      </c>
      <c r="I5394">
        <v>0</v>
      </c>
    </row>
    <row r="5395" spans="1:9" x14ac:dyDescent="0.2">
      <c r="A5395" s="5">
        <v>5447</v>
      </c>
      <c r="B5395" s="7">
        <v>4</v>
      </c>
      <c r="C5395" s="5">
        <v>11</v>
      </c>
      <c r="D5395" s="5">
        <v>1997</v>
      </c>
      <c r="E5395" s="4">
        <v>35738</v>
      </c>
      <c r="F5395" t="s">
        <v>5303</v>
      </c>
      <c r="G5395" s="3">
        <v>12000</v>
      </c>
      <c r="H5395" s="3">
        <v>413802</v>
      </c>
      <c r="I5395" s="3">
        <v>413802</v>
      </c>
    </row>
    <row r="5396" spans="1:9" x14ac:dyDescent="0.2">
      <c r="A5396" s="5">
        <v>5448</v>
      </c>
      <c r="B5396" s="7">
        <v>4</v>
      </c>
      <c r="C5396" s="5">
        <v>28</v>
      </c>
      <c r="D5396" s="5">
        <v>2006</v>
      </c>
      <c r="E5396" s="4">
        <v>39542</v>
      </c>
      <c r="F5396" t="s">
        <v>5304</v>
      </c>
      <c r="G5396" s="3">
        <v>12000</v>
      </c>
      <c r="H5396" s="3">
        <v>1336</v>
      </c>
      <c r="I5396" s="3">
        <v>1336</v>
      </c>
    </row>
    <row r="5397" spans="1:9" x14ac:dyDescent="0.2">
      <c r="A5397" s="5">
        <v>5449</v>
      </c>
      <c r="B5397" s="7">
        <v>12</v>
      </c>
      <c r="C5397" s="5">
        <v>31</v>
      </c>
      <c r="D5397" s="5">
        <v>2007</v>
      </c>
      <c r="E5397" s="4">
        <v>40006</v>
      </c>
      <c r="F5397" t="s">
        <v>5305</v>
      </c>
      <c r="G5397" s="3">
        <v>12000</v>
      </c>
      <c r="H5397">
        <v>0</v>
      </c>
      <c r="I5397">
        <v>0</v>
      </c>
    </row>
    <row r="5398" spans="1:9" x14ac:dyDescent="0.2">
      <c r="A5398" s="5">
        <v>5450</v>
      </c>
      <c r="B5398" s="7">
        <v>3</v>
      </c>
      <c r="C5398" s="5">
        <v>9</v>
      </c>
      <c r="D5398" s="5">
        <v>2001</v>
      </c>
      <c r="E5398" s="4">
        <v>37137</v>
      </c>
      <c r="F5398" t="s">
        <v>5306</v>
      </c>
      <c r="G5398" s="3">
        <v>10000</v>
      </c>
      <c r="H5398" s="3">
        <v>673780</v>
      </c>
      <c r="I5398" s="3">
        <v>673780</v>
      </c>
    </row>
    <row r="5399" spans="1:9" x14ac:dyDescent="0.2">
      <c r="A5399" s="5">
        <v>5451</v>
      </c>
      <c r="B5399" s="7">
        <v>4</v>
      </c>
      <c r="C5399" s="5">
        <v>28</v>
      </c>
      <c r="D5399" s="5">
        <v>2006</v>
      </c>
      <c r="E5399" s="4">
        <v>39542</v>
      </c>
      <c r="F5399" t="s">
        <v>5307</v>
      </c>
      <c r="G5399" s="3">
        <v>10000</v>
      </c>
      <c r="H5399" s="3">
        <v>138711</v>
      </c>
      <c r="I5399" s="3">
        <v>138711</v>
      </c>
    </row>
    <row r="5400" spans="1:9" x14ac:dyDescent="0.2">
      <c r="A5400" s="5">
        <v>5452</v>
      </c>
      <c r="B5400" s="7">
        <v>7</v>
      </c>
      <c r="C5400" s="5">
        <v>6</v>
      </c>
      <c r="D5400" s="5">
        <v>2001</v>
      </c>
      <c r="E5400" s="4">
        <v>37049</v>
      </c>
      <c r="F5400" t="s">
        <v>5308</v>
      </c>
      <c r="G5400" s="3">
        <v>10000</v>
      </c>
      <c r="H5400" s="3">
        <v>94596</v>
      </c>
      <c r="I5400" s="3">
        <v>94596</v>
      </c>
    </row>
    <row r="5401" spans="1:9" x14ac:dyDescent="0.2">
      <c r="A5401" s="5">
        <v>5453</v>
      </c>
      <c r="B5401" s="7">
        <v>5</v>
      </c>
      <c r="C5401" s="5">
        <v>28</v>
      </c>
      <c r="D5401" s="5">
        <v>2004</v>
      </c>
      <c r="E5401" s="4">
        <v>38812</v>
      </c>
      <c r="F5401" t="s">
        <v>5309</v>
      </c>
      <c r="G5401" s="3">
        <v>10000</v>
      </c>
      <c r="H5401" s="3">
        <v>1987</v>
      </c>
      <c r="I5401" s="3">
        <v>1987</v>
      </c>
    </row>
    <row r="5402" spans="1:9" x14ac:dyDescent="0.2">
      <c r="A5402" s="5">
        <v>5455</v>
      </c>
      <c r="B5402" s="7">
        <v>4</v>
      </c>
      <c r="C5402" s="5">
        <v>1</v>
      </c>
      <c r="D5402" s="5">
        <v>1996</v>
      </c>
      <c r="E5402" s="4">
        <v>35068</v>
      </c>
      <c r="F5402" t="s">
        <v>5310</v>
      </c>
      <c r="G5402" s="3">
        <v>10000</v>
      </c>
      <c r="H5402">
        <v>527</v>
      </c>
      <c r="I5402">
        <v>527</v>
      </c>
    </row>
    <row r="5403" spans="1:9" x14ac:dyDescent="0.2">
      <c r="A5403" s="5">
        <v>5456</v>
      </c>
      <c r="B5403" s="7">
        <v>8</v>
      </c>
      <c r="C5403" s="5">
        <v>14</v>
      </c>
      <c r="D5403" s="5">
        <v>2008</v>
      </c>
      <c r="E5403" s="4">
        <v>39852</v>
      </c>
      <c r="F5403" t="s">
        <v>5311</v>
      </c>
      <c r="G5403" s="3">
        <v>10000</v>
      </c>
      <c r="H5403">
        <v>401</v>
      </c>
      <c r="I5403">
        <v>401</v>
      </c>
    </row>
    <row r="5404" spans="1:9" x14ac:dyDescent="0.2">
      <c r="A5404" s="5">
        <v>5457</v>
      </c>
      <c r="B5404" s="7">
        <v>5</v>
      </c>
      <c r="C5404" s="5">
        <v>19</v>
      </c>
      <c r="D5404" s="5">
        <v>2015</v>
      </c>
      <c r="E5404" s="4">
        <v>42556</v>
      </c>
      <c r="F5404" t="s">
        <v>5312</v>
      </c>
      <c r="G5404" s="3">
        <v>10000</v>
      </c>
      <c r="H5404">
        <v>0</v>
      </c>
      <c r="I5404">
        <v>0</v>
      </c>
    </row>
    <row r="5405" spans="1:9" x14ac:dyDescent="0.2">
      <c r="A5405" s="5">
        <v>5458</v>
      </c>
      <c r="B5405" s="7">
        <v>1</v>
      </c>
      <c r="C5405" s="5">
        <v>13</v>
      </c>
      <c r="D5405" s="5">
        <v>2012</v>
      </c>
      <c r="E5405" s="4">
        <v>41275</v>
      </c>
      <c r="F5405" t="s">
        <v>5313</v>
      </c>
      <c r="G5405" s="3">
        <v>9000</v>
      </c>
      <c r="H5405" s="3">
        <v>4584</v>
      </c>
      <c r="I5405" s="3">
        <v>4584</v>
      </c>
    </row>
    <row r="5406" spans="1:9" x14ac:dyDescent="0.2">
      <c r="A5406" s="5">
        <v>5459</v>
      </c>
      <c r="B5406" s="7">
        <v>2</v>
      </c>
      <c r="C5406" s="5">
        <v>26</v>
      </c>
      <c r="D5406" s="5">
        <v>1993</v>
      </c>
      <c r="E5406" s="4">
        <v>34732</v>
      </c>
      <c r="F5406" t="s">
        <v>5314</v>
      </c>
      <c r="G5406" s="3">
        <v>7000</v>
      </c>
      <c r="H5406" s="3">
        <v>2040920</v>
      </c>
      <c r="I5406" s="3">
        <v>2041928</v>
      </c>
    </row>
    <row r="5407" spans="1:9" x14ac:dyDescent="0.2">
      <c r="A5407" s="5">
        <v>5460</v>
      </c>
      <c r="B5407" s="7">
        <v>10</v>
      </c>
      <c r="C5407" s="5">
        <v>8</v>
      </c>
      <c r="D5407" s="5">
        <v>2004</v>
      </c>
      <c r="E5407" s="4">
        <v>38209</v>
      </c>
      <c r="F5407" t="s">
        <v>5315</v>
      </c>
      <c r="G5407" s="3">
        <v>7000</v>
      </c>
      <c r="H5407" s="3">
        <v>424760</v>
      </c>
      <c r="I5407" s="3">
        <v>841926</v>
      </c>
    </row>
    <row r="5408" spans="1:9" x14ac:dyDescent="0.2">
      <c r="A5408" s="5">
        <v>5461</v>
      </c>
      <c r="B5408" s="7">
        <v>5</v>
      </c>
      <c r="C5408" s="5">
        <v>26</v>
      </c>
      <c r="D5408" s="5">
        <v>2006</v>
      </c>
      <c r="E5408" s="4">
        <v>39483</v>
      </c>
      <c r="F5408" t="s">
        <v>5316</v>
      </c>
      <c r="G5408" s="3">
        <v>7000</v>
      </c>
      <c r="H5408" s="3">
        <v>70071</v>
      </c>
      <c r="I5408" s="3">
        <v>71644</v>
      </c>
    </row>
    <row r="5409" spans="1:9" x14ac:dyDescent="0.2">
      <c r="A5409" s="5">
        <v>5462</v>
      </c>
      <c r="B5409" s="7">
        <v>1</v>
      </c>
      <c r="C5409" s="5">
        <v>1</v>
      </c>
      <c r="D5409" s="5">
        <v>2004</v>
      </c>
      <c r="E5409" s="4">
        <v>37987</v>
      </c>
      <c r="F5409" t="s">
        <v>5317</v>
      </c>
      <c r="G5409" s="3">
        <v>7000</v>
      </c>
      <c r="H5409">
        <v>900</v>
      </c>
      <c r="I5409">
        <v>900</v>
      </c>
    </row>
    <row r="5410" spans="1:9" x14ac:dyDescent="0.2">
      <c r="A5410" s="5">
        <v>5463</v>
      </c>
      <c r="B5410" s="7">
        <v>4</v>
      </c>
      <c r="C5410" s="5">
        <v>2</v>
      </c>
      <c r="D5410" s="5">
        <v>1999</v>
      </c>
      <c r="E5410" s="4">
        <v>36195</v>
      </c>
      <c r="F5410" t="s">
        <v>5318</v>
      </c>
      <c r="G5410" s="3">
        <v>6000</v>
      </c>
      <c r="H5410" s="3">
        <v>48482</v>
      </c>
      <c r="I5410" s="3">
        <v>240495</v>
      </c>
    </row>
    <row r="5411" spans="1:9" x14ac:dyDescent="0.2">
      <c r="A5411" s="5">
        <v>5464</v>
      </c>
      <c r="B5411" s="7">
        <v>7</v>
      </c>
      <c r="C5411" s="5">
        <v>13</v>
      </c>
      <c r="D5411" s="5">
        <v>2005</v>
      </c>
      <c r="E5411" s="4">
        <v>38724</v>
      </c>
      <c r="F5411" t="s">
        <v>5319</v>
      </c>
      <c r="G5411" s="3">
        <v>5000</v>
      </c>
      <c r="H5411" s="3">
        <v>1338</v>
      </c>
      <c r="I5411" s="3">
        <v>1338</v>
      </c>
    </row>
    <row r="5412" spans="1:9" x14ac:dyDescent="0.2">
      <c r="A5412" s="5">
        <v>5465</v>
      </c>
      <c r="B5412" s="7">
        <v>9</v>
      </c>
      <c r="C5412" s="5">
        <v>29</v>
      </c>
      <c r="D5412" s="5">
        <v>2015</v>
      </c>
      <c r="E5412" s="4">
        <v>42864</v>
      </c>
      <c r="F5412" t="s">
        <v>5320</v>
      </c>
      <c r="G5412" s="3">
        <v>5000</v>
      </c>
      <c r="H5412">
        <v>0</v>
      </c>
      <c r="I5412">
        <v>0</v>
      </c>
    </row>
    <row r="5413" spans="1:9" x14ac:dyDescent="0.2">
      <c r="A5413" s="5">
        <v>5466</v>
      </c>
      <c r="B5413" s="7">
        <v>9</v>
      </c>
      <c r="C5413" s="5">
        <v>29</v>
      </c>
      <c r="D5413" s="5">
        <v>2015</v>
      </c>
      <c r="E5413" s="4">
        <v>42864</v>
      </c>
      <c r="F5413" t="s">
        <v>5321</v>
      </c>
      <c r="G5413" s="3">
        <v>1400</v>
      </c>
      <c r="H5413">
        <v>0</v>
      </c>
      <c r="I5413">
        <v>0</v>
      </c>
    </row>
    <row r="5414" spans="1:9" x14ac:dyDescent="0.2">
      <c r="A5414" s="5">
        <v>5467</v>
      </c>
      <c r="B5414" s="7">
        <v>8</v>
      </c>
      <c r="C5414" s="5">
        <v>5</v>
      </c>
      <c r="D5414" s="5">
        <v>2005</v>
      </c>
      <c r="E5414" s="4">
        <v>38480</v>
      </c>
      <c r="F5414" t="s">
        <v>5322</v>
      </c>
      <c r="G5414" s="3">
        <v>1100</v>
      </c>
      <c r="H5414" s="3">
        <v>181041</v>
      </c>
      <c r="I5414" s="3">
        <v>181041</v>
      </c>
    </row>
  </sheetData>
  <sortState ref="A2:F5414">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6"/>
  <sheetViews>
    <sheetView workbookViewId="0">
      <selection activeCell="N42" sqref="N42"/>
    </sheetView>
  </sheetViews>
  <sheetFormatPr baseColWidth="10" defaultRowHeight="15" customHeight="1" x14ac:dyDescent="0.2"/>
  <sheetData>
    <row r="1" spans="1:16" ht="15" customHeight="1" x14ac:dyDescent="0.2">
      <c r="A1" s="6" t="s">
        <v>5353</v>
      </c>
      <c r="B1">
        <v>1</v>
      </c>
      <c r="C1">
        <v>2</v>
      </c>
      <c r="D1">
        <v>3</v>
      </c>
      <c r="E1">
        <v>4</v>
      </c>
      <c r="F1">
        <v>5</v>
      </c>
      <c r="G1">
        <v>6</v>
      </c>
      <c r="H1">
        <v>7</v>
      </c>
      <c r="I1">
        <v>8</v>
      </c>
      <c r="J1">
        <v>9</v>
      </c>
      <c r="K1">
        <v>10</v>
      </c>
      <c r="L1">
        <v>11</v>
      </c>
      <c r="M1">
        <v>12</v>
      </c>
      <c r="N1" s="6" t="s">
        <v>5354</v>
      </c>
    </row>
    <row r="2" spans="1:16" ht="15" customHeight="1" x14ac:dyDescent="0.2">
      <c r="A2" s="6">
        <v>2017</v>
      </c>
      <c r="B2" s="5">
        <v>242.839</v>
      </c>
      <c r="C2" s="5">
        <v>243.60300000000001</v>
      </c>
      <c r="D2" s="5">
        <v>243.80099999999999</v>
      </c>
      <c r="E2" s="5">
        <v>244.524</v>
      </c>
      <c r="F2" s="5">
        <v>244.733</v>
      </c>
      <c r="G2" s="5">
        <v>244.95500000000001</v>
      </c>
      <c r="H2" s="5">
        <v>244.786</v>
      </c>
      <c r="I2" s="5">
        <v>245.51900000000001</v>
      </c>
      <c r="J2" s="5"/>
      <c r="K2" s="5"/>
      <c r="L2" s="5"/>
      <c r="M2" s="5"/>
      <c r="N2" s="7"/>
      <c r="P2" s="9" t="s">
        <v>5355</v>
      </c>
    </row>
    <row r="3" spans="1:16" ht="15" customHeight="1" x14ac:dyDescent="0.2">
      <c r="A3">
        <v>2016</v>
      </c>
      <c r="B3" s="5">
        <v>236.916</v>
      </c>
      <c r="C3" s="5">
        <v>237.11099999999999</v>
      </c>
      <c r="D3" s="5">
        <v>238.13200000000001</v>
      </c>
      <c r="E3" s="5">
        <v>239.261</v>
      </c>
      <c r="F3" s="5">
        <v>240.22900000000001</v>
      </c>
      <c r="G3" s="5">
        <v>241.018</v>
      </c>
      <c r="H3" s="5">
        <v>240.62799999999999</v>
      </c>
      <c r="I3" s="5">
        <v>240.84899999999999</v>
      </c>
      <c r="J3" s="5">
        <v>241.428</v>
      </c>
      <c r="K3" s="5">
        <v>241.72900000000001</v>
      </c>
      <c r="L3" s="5">
        <v>241.35300000000001</v>
      </c>
      <c r="M3" s="5">
        <v>241.43199999999999</v>
      </c>
      <c r="N3" s="5">
        <v>240.00800000000001</v>
      </c>
      <c r="P3" t="s">
        <v>5356</v>
      </c>
    </row>
    <row r="4" spans="1:16" ht="15" customHeight="1" x14ac:dyDescent="0.2">
      <c r="A4">
        <v>2015</v>
      </c>
      <c r="B4" s="5">
        <v>233.70699999999999</v>
      </c>
      <c r="C4" s="5">
        <v>234.72200000000001</v>
      </c>
      <c r="D4" s="5">
        <v>236.119</v>
      </c>
      <c r="E4" s="5">
        <v>236.59899999999999</v>
      </c>
      <c r="F4" s="5">
        <v>237.80500000000001</v>
      </c>
      <c r="G4" s="5">
        <v>238.63800000000001</v>
      </c>
      <c r="H4" s="5">
        <v>238.654</v>
      </c>
      <c r="I4" s="5">
        <v>238.316</v>
      </c>
      <c r="J4" s="5">
        <v>237.94499999999999</v>
      </c>
      <c r="K4" s="5">
        <v>237.83799999999999</v>
      </c>
      <c r="L4" s="5">
        <v>237.33600000000001</v>
      </c>
      <c r="M4" s="5">
        <v>236.52500000000001</v>
      </c>
      <c r="N4" s="5">
        <v>237.017</v>
      </c>
      <c r="P4" t="s">
        <v>5357</v>
      </c>
    </row>
    <row r="5" spans="1:16" ht="15" customHeight="1" x14ac:dyDescent="0.2">
      <c r="A5" s="14">
        <v>2014</v>
      </c>
      <c r="B5" s="5">
        <v>233.916</v>
      </c>
      <c r="C5" s="5">
        <v>234.78100000000001</v>
      </c>
      <c r="D5" s="5">
        <v>236.29300000000001</v>
      </c>
      <c r="E5" s="5">
        <v>237.072</v>
      </c>
      <c r="F5" s="5">
        <v>237.9</v>
      </c>
      <c r="G5" s="5">
        <v>238.34299999999999</v>
      </c>
      <c r="H5" s="5">
        <v>238.25</v>
      </c>
      <c r="I5" s="5">
        <v>237.852</v>
      </c>
      <c r="J5" s="5">
        <v>238.03100000000001</v>
      </c>
      <c r="K5" s="5">
        <v>237.43299999999999</v>
      </c>
      <c r="L5" s="5">
        <v>236.15100000000001</v>
      </c>
      <c r="M5" s="5">
        <v>234.81200000000001</v>
      </c>
      <c r="N5" s="5">
        <v>236.73599999999999</v>
      </c>
      <c r="P5" t="s">
        <v>5358</v>
      </c>
    </row>
    <row r="6" spans="1:16" ht="15" customHeight="1" x14ac:dyDescent="0.2">
      <c r="A6">
        <v>2013</v>
      </c>
      <c r="B6" s="5">
        <v>230.28</v>
      </c>
      <c r="C6" s="5">
        <v>232.166</v>
      </c>
      <c r="D6" s="5">
        <v>232.773</v>
      </c>
      <c r="E6" s="5">
        <v>232.53100000000001</v>
      </c>
      <c r="F6" s="5">
        <v>232.94499999999999</v>
      </c>
      <c r="G6" s="5">
        <v>233.50399999999999</v>
      </c>
      <c r="H6" s="5">
        <v>233.596</v>
      </c>
      <c r="I6" s="5">
        <v>233.87700000000001</v>
      </c>
      <c r="J6" s="5">
        <v>234.149</v>
      </c>
      <c r="K6" s="5">
        <v>233.54599999999999</v>
      </c>
      <c r="L6" s="5">
        <v>233.06899999999999</v>
      </c>
      <c r="M6" s="5">
        <v>233.04900000000001</v>
      </c>
      <c r="N6" s="5">
        <v>232.95699999999999</v>
      </c>
      <c r="P6" s="15" t="s">
        <v>5359</v>
      </c>
    </row>
    <row r="7" spans="1:16" ht="15" customHeight="1" x14ac:dyDescent="0.2">
      <c r="A7">
        <v>2012</v>
      </c>
      <c r="B7" s="5">
        <v>226.66499999999999</v>
      </c>
      <c r="C7" s="5">
        <v>227.66300000000001</v>
      </c>
      <c r="D7" s="5">
        <v>229.392</v>
      </c>
      <c r="E7" s="5">
        <v>230.08500000000001</v>
      </c>
      <c r="F7" s="5">
        <v>229.815</v>
      </c>
      <c r="G7" s="5">
        <v>229.47800000000001</v>
      </c>
      <c r="H7" s="5">
        <v>229.10400000000001</v>
      </c>
      <c r="I7" s="5">
        <v>230.37899999999999</v>
      </c>
      <c r="J7" s="5">
        <v>231.40700000000001</v>
      </c>
      <c r="K7" s="5">
        <v>231.31700000000001</v>
      </c>
      <c r="L7" s="5">
        <v>230.221</v>
      </c>
      <c r="M7" s="5">
        <v>229.601</v>
      </c>
      <c r="N7" s="5">
        <v>229.59399999999999</v>
      </c>
    </row>
    <row r="8" spans="1:16" ht="15" customHeight="1" x14ac:dyDescent="0.2">
      <c r="A8">
        <v>2011</v>
      </c>
      <c r="B8" s="5">
        <v>220.22300000000001</v>
      </c>
      <c r="C8" s="5">
        <v>221.309</v>
      </c>
      <c r="D8" s="5">
        <v>223.46700000000001</v>
      </c>
      <c r="E8" s="5">
        <v>224.90600000000001</v>
      </c>
      <c r="F8" s="5">
        <v>225.964</v>
      </c>
      <c r="G8" s="5">
        <v>225.72200000000001</v>
      </c>
      <c r="H8" s="5">
        <v>225.922</v>
      </c>
      <c r="I8" s="5">
        <v>226.54499999999999</v>
      </c>
      <c r="J8" s="5">
        <v>226.88900000000001</v>
      </c>
      <c r="K8" s="5">
        <v>226.42099999999999</v>
      </c>
      <c r="L8" s="5">
        <v>226.23</v>
      </c>
      <c r="M8" s="5">
        <v>225.672</v>
      </c>
      <c r="N8" s="5">
        <v>224.93899999999999</v>
      </c>
    </row>
    <row r="9" spans="1:16" ht="15" customHeight="1" x14ac:dyDescent="0.2">
      <c r="A9">
        <v>2010</v>
      </c>
      <c r="B9" s="5">
        <v>216.68700000000001</v>
      </c>
      <c r="C9" s="5">
        <v>216.74100000000001</v>
      </c>
      <c r="D9" s="5">
        <v>217.631</v>
      </c>
      <c r="E9" s="5">
        <v>218.00899999999999</v>
      </c>
      <c r="F9" s="5">
        <v>218.178</v>
      </c>
      <c r="G9" s="5">
        <v>217.965</v>
      </c>
      <c r="H9" s="5">
        <v>218.011</v>
      </c>
      <c r="I9" s="5">
        <v>218.31200000000001</v>
      </c>
      <c r="J9" s="5">
        <v>218.43899999999999</v>
      </c>
      <c r="K9" s="5">
        <v>218.71100000000001</v>
      </c>
      <c r="L9" s="5">
        <v>218.803</v>
      </c>
      <c r="M9" s="5">
        <v>219.179</v>
      </c>
      <c r="N9" s="5">
        <v>218.05600000000001</v>
      </c>
    </row>
    <row r="10" spans="1:16" ht="15" customHeight="1" x14ac:dyDescent="0.2">
      <c r="A10">
        <v>2009</v>
      </c>
      <c r="B10" s="5">
        <v>211.143</v>
      </c>
      <c r="C10" s="5">
        <v>212.19300000000001</v>
      </c>
      <c r="D10" s="5">
        <v>212.709</v>
      </c>
      <c r="E10" s="5">
        <v>213.24</v>
      </c>
      <c r="F10" s="5">
        <v>213.85599999999999</v>
      </c>
      <c r="G10" s="5">
        <v>215.69300000000001</v>
      </c>
      <c r="H10" s="5">
        <v>215.351</v>
      </c>
      <c r="I10" s="5">
        <v>215.834</v>
      </c>
      <c r="J10" s="5">
        <v>215.96899999999999</v>
      </c>
      <c r="K10" s="5">
        <v>216.17699999999999</v>
      </c>
      <c r="L10" s="5">
        <v>216.33</v>
      </c>
      <c r="M10" s="5">
        <v>215.94900000000001</v>
      </c>
      <c r="N10" s="5">
        <v>214.53700000000001</v>
      </c>
    </row>
    <row r="11" spans="1:16" ht="15" customHeight="1" x14ac:dyDescent="0.2">
      <c r="A11">
        <v>2008</v>
      </c>
      <c r="B11" s="5">
        <v>211.08</v>
      </c>
      <c r="C11" s="5">
        <v>211.69300000000001</v>
      </c>
      <c r="D11" s="5">
        <v>213.52799999999999</v>
      </c>
      <c r="E11" s="5">
        <v>214.82300000000001</v>
      </c>
      <c r="F11" s="5">
        <v>216.63200000000001</v>
      </c>
      <c r="G11" s="5">
        <v>218.815</v>
      </c>
      <c r="H11" s="5">
        <v>219.964</v>
      </c>
      <c r="I11" s="5">
        <v>219.08600000000001</v>
      </c>
      <c r="J11" s="5">
        <v>218.78299999999999</v>
      </c>
      <c r="K11" s="5">
        <v>216.57300000000001</v>
      </c>
      <c r="L11" s="5">
        <v>212.42500000000001</v>
      </c>
      <c r="M11" s="5">
        <v>210.22800000000001</v>
      </c>
      <c r="N11" s="5">
        <v>215.303</v>
      </c>
    </row>
    <row r="12" spans="1:16" ht="15" customHeight="1" x14ac:dyDescent="0.2">
      <c r="A12">
        <v>2007</v>
      </c>
      <c r="B12" s="5">
        <v>202.416</v>
      </c>
      <c r="C12" s="5">
        <v>203.499</v>
      </c>
      <c r="D12" s="5">
        <v>205.352</v>
      </c>
      <c r="E12" s="5">
        <v>206.68600000000001</v>
      </c>
      <c r="F12" s="5">
        <v>207.94900000000001</v>
      </c>
      <c r="G12" s="5">
        <v>208.352</v>
      </c>
      <c r="H12" s="5">
        <v>208.29900000000001</v>
      </c>
      <c r="I12" s="5">
        <v>207.917</v>
      </c>
      <c r="J12" s="5">
        <v>208.49</v>
      </c>
      <c r="K12" s="5">
        <v>208.93600000000001</v>
      </c>
      <c r="L12" s="5">
        <v>210.17699999999999</v>
      </c>
      <c r="M12" s="5">
        <v>210.036</v>
      </c>
      <c r="N12" s="5">
        <v>207.34200000000001</v>
      </c>
    </row>
    <row r="13" spans="1:16" ht="15" customHeight="1" x14ac:dyDescent="0.2">
      <c r="A13">
        <v>2006</v>
      </c>
      <c r="B13" s="5">
        <v>198.3</v>
      </c>
      <c r="C13" s="5">
        <v>198.7</v>
      </c>
      <c r="D13" s="5">
        <v>199.8</v>
      </c>
      <c r="E13" s="5">
        <v>201.5</v>
      </c>
      <c r="F13" s="5">
        <v>202.5</v>
      </c>
      <c r="G13" s="5">
        <v>202.9</v>
      </c>
      <c r="H13" s="5">
        <v>203.5</v>
      </c>
      <c r="I13" s="5">
        <v>203.9</v>
      </c>
      <c r="J13" s="5">
        <v>202.9</v>
      </c>
      <c r="K13" s="5">
        <v>201.8</v>
      </c>
      <c r="L13" s="5">
        <v>201.5</v>
      </c>
      <c r="M13" s="5">
        <v>201.8</v>
      </c>
      <c r="N13" s="5">
        <v>201.6</v>
      </c>
    </row>
    <row r="14" spans="1:16" ht="15" customHeight="1" x14ac:dyDescent="0.2">
      <c r="A14">
        <v>2005</v>
      </c>
      <c r="B14" s="5">
        <v>190.7</v>
      </c>
      <c r="C14" s="5">
        <v>191.8</v>
      </c>
      <c r="D14" s="5">
        <v>193.3</v>
      </c>
      <c r="E14" s="5">
        <v>194.6</v>
      </c>
      <c r="F14" s="5">
        <v>194.4</v>
      </c>
      <c r="G14" s="5">
        <v>194.5</v>
      </c>
      <c r="H14" s="5">
        <v>195.4</v>
      </c>
      <c r="I14" s="5">
        <v>196.4</v>
      </c>
      <c r="J14" s="5">
        <v>198.8</v>
      </c>
      <c r="K14" s="5">
        <v>199.2</v>
      </c>
      <c r="L14" s="5">
        <v>197.6</v>
      </c>
      <c r="M14" s="5">
        <v>196.8</v>
      </c>
      <c r="N14" s="5">
        <v>195.3</v>
      </c>
    </row>
    <row r="15" spans="1:16" ht="15" customHeight="1" x14ac:dyDescent="0.2">
      <c r="A15">
        <v>2004</v>
      </c>
      <c r="B15" s="5">
        <v>185.2</v>
      </c>
      <c r="C15" s="5">
        <v>186.2</v>
      </c>
      <c r="D15" s="5">
        <v>187.4</v>
      </c>
      <c r="E15" s="5">
        <v>188</v>
      </c>
      <c r="F15" s="5">
        <v>189.1</v>
      </c>
      <c r="G15" s="5">
        <v>189.7</v>
      </c>
      <c r="H15" s="5">
        <v>189.4</v>
      </c>
      <c r="I15" s="5">
        <v>189.5</v>
      </c>
      <c r="J15" s="5">
        <v>189.9</v>
      </c>
      <c r="K15" s="5">
        <v>190.9</v>
      </c>
      <c r="L15" s="5">
        <v>191</v>
      </c>
      <c r="M15" s="5">
        <v>190.3</v>
      </c>
      <c r="N15" s="5">
        <v>188.9</v>
      </c>
    </row>
    <row r="16" spans="1:16" ht="15" customHeight="1" x14ac:dyDescent="0.2">
      <c r="A16">
        <v>2003</v>
      </c>
      <c r="B16" s="5">
        <v>181.7</v>
      </c>
      <c r="C16" s="5">
        <v>183.1</v>
      </c>
      <c r="D16" s="5">
        <v>184.2</v>
      </c>
      <c r="E16" s="5">
        <v>183.8</v>
      </c>
      <c r="F16" s="5">
        <v>183.5</v>
      </c>
      <c r="G16" s="5">
        <v>183.7</v>
      </c>
      <c r="H16" s="5">
        <v>183.9</v>
      </c>
      <c r="I16" s="5">
        <v>184.6</v>
      </c>
      <c r="J16" s="5">
        <v>185.2</v>
      </c>
      <c r="K16" s="5">
        <v>185</v>
      </c>
      <c r="L16" s="5">
        <v>184.5</v>
      </c>
      <c r="M16" s="5">
        <v>184.3</v>
      </c>
      <c r="N16" s="5">
        <v>183.96</v>
      </c>
    </row>
    <row r="17" spans="1:14" ht="15" customHeight="1" x14ac:dyDescent="0.2">
      <c r="A17">
        <v>2002</v>
      </c>
      <c r="B17" s="5">
        <v>177.1</v>
      </c>
      <c r="C17" s="5">
        <v>177.8</v>
      </c>
      <c r="D17" s="5">
        <v>178.8</v>
      </c>
      <c r="E17" s="5">
        <v>179.8</v>
      </c>
      <c r="F17" s="5">
        <v>179.8</v>
      </c>
      <c r="G17" s="5">
        <v>179.9</v>
      </c>
      <c r="H17" s="5">
        <v>180.1</v>
      </c>
      <c r="I17" s="5">
        <v>180.7</v>
      </c>
      <c r="J17" s="5">
        <v>181</v>
      </c>
      <c r="K17" s="5">
        <v>181.3</v>
      </c>
      <c r="L17" s="5">
        <v>181.3</v>
      </c>
      <c r="M17" s="5">
        <v>180.9</v>
      </c>
      <c r="N17" s="5">
        <v>179.88</v>
      </c>
    </row>
    <row r="18" spans="1:14" ht="15" customHeight="1" x14ac:dyDescent="0.2">
      <c r="A18">
        <v>2001</v>
      </c>
      <c r="B18" s="5">
        <v>175.1</v>
      </c>
      <c r="C18" s="5">
        <v>175.8</v>
      </c>
      <c r="D18" s="5">
        <v>176.2</v>
      </c>
      <c r="E18" s="5">
        <v>176.9</v>
      </c>
      <c r="F18" s="5">
        <v>177.7</v>
      </c>
      <c r="G18" s="5">
        <v>178</v>
      </c>
      <c r="H18" s="5">
        <v>177.5</v>
      </c>
      <c r="I18" s="5">
        <v>177.5</v>
      </c>
      <c r="J18" s="5">
        <v>178.3</v>
      </c>
      <c r="K18" s="5">
        <v>177.7</v>
      </c>
      <c r="L18" s="5">
        <v>177.4</v>
      </c>
      <c r="M18" s="5">
        <v>176.7</v>
      </c>
      <c r="N18" s="5">
        <v>177.1</v>
      </c>
    </row>
    <row r="19" spans="1:14" ht="15" customHeight="1" x14ac:dyDescent="0.2">
      <c r="A19">
        <v>2000</v>
      </c>
      <c r="B19" s="5">
        <v>168.8</v>
      </c>
      <c r="C19" s="5">
        <v>169.8</v>
      </c>
      <c r="D19" s="5">
        <v>171.2</v>
      </c>
      <c r="E19" s="5">
        <v>171.3</v>
      </c>
      <c r="F19" s="5">
        <v>171.5</v>
      </c>
      <c r="G19" s="5">
        <v>172.4</v>
      </c>
      <c r="H19" s="5">
        <v>172.8</v>
      </c>
      <c r="I19" s="5">
        <v>172.8</v>
      </c>
      <c r="J19" s="5">
        <v>173.7</v>
      </c>
      <c r="K19" s="5">
        <v>174</v>
      </c>
      <c r="L19" s="5">
        <v>174.1</v>
      </c>
      <c r="M19" s="5">
        <v>174</v>
      </c>
      <c r="N19" s="5">
        <v>172.2</v>
      </c>
    </row>
    <row r="20" spans="1:14" ht="15" customHeight="1" x14ac:dyDescent="0.2">
      <c r="A20">
        <v>1999</v>
      </c>
      <c r="B20" s="5">
        <v>164.3</v>
      </c>
      <c r="C20" s="5">
        <v>164.5</v>
      </c>
      <c r="D20" s="5">
        <v>165</v>
      </c>
      <c r="E20" s="5">
        <v>166.2</v>
      </c>
      <c r="F20" s="5">
        <v>166.2</v>
      </c>
      <c r="G20" s="5">
        <v>166.2</v>
      </c>
      <c r="H20" s="5">
        <v>166.7</v>
      </c>
      <c r="I20" s="5">
        <v>167.1</v>
      </c>
      <c r="J20" s="5">
        <v>167.9</v>
      </c>
      <c r="K20" s="5">
        <v>168.2</v>
      </c>
      <c r="L20" s="5">
        <v>168.3</v>
      </c>
      <c r="M20" s="5">
        <v>168.3</v>
      </c>
      <c r="N20" s="5">
        <v>166.6</v>
      </c>
    </row>
    <row r="21" spans="1:14" ht="15" customHeight="1" x14ac:dyDescent="0.2">
      <c r="A21">
        <v>1998</v>
      </c>
      <c r="B21" s="5">
        <v>161.6</v>
      </c>
      <c r="C21" s="5">
        <v>161.9</v>
      </c>
      <c r="D21" s="5">
        <v>162.19999999999999</v>
      </c>
      <c r="E21" s="5">
        <v>162.5</v>
      </c>
      <c r="F21" s="5">
        <v>162.80000000000001</v>
      </c>
      <c r="G21" s="5">
        <v>163</v>
      </c>
      <c r="H21" s="5">
        <v>163.19999999999999</v>
      </c>
      <c r="I21" s="5">
        <v>163.4</v>
      </c>
      <c r="J21" s="5">
        <v>163.6</v>
      </c>
      <c r="K21" s="5">
        <v>164</v>
      </c>
      <c r="L21" s="5">
        <v>164</v>
      </c>
      <c r="M21" s="5">
        <v>163.9</v>
      </c>
      <c r="N21" s="5">
        <v>163</v>
      </c>
    </row>
    <row r="22" spans="1:14" ht="15" customHeight="1" x14ac:dyDescent="0.2">
      <c r="A22">
        <v>1997</v>
      </c>
      <c r="B22" s="5">
        <v>159.1</v>
      </c>
      <c r="C22" s="5">
        <v>159.6</v>
      </c>
      <c r="D22" s="5">
        <v>160</v>
      </c>
      <c r="E22" s="5">
        <v>160.19999999999999</v>
      </c>
      <c r="F22" s="5">
        <v>160.1</v>
      </c>
      <c r="G22" s="5">
        <v>160.30000000000001</v>
      </c>
      <c r="H22" s="5">
        <v>160.5</v>
      </c>
      <c r="I22" s="5">
        <v>160.80000000000001</v>
      </c>
      <c r="J22" s="5">
        <v>161.19999999999999</v>
      </c>
      <c r="K22" s="5">
        <v>161.6</v>
      </c>
      <c r="L22" s="5">
        <v>161.5</v>
      </c>
      <c r="M22" s="5">
        <v>161.30000000000001</v>
      </c>
      <c r="N22" s="5">
        <v>160.5</v>
      </c>
    </row>
    <row r="23" spans="1:14" ht="15" customHeight="1" x14ac:dyDescent="0.2">
      <c r="A23">
        <v>1996</v>
      </c>
      <c r="B23" s="5">
        <v>154.4</v>
      </c>
      <c r="C23" s="5">
        <v>154.9</v>
      </c>
      <c r="D23" s="5">
        <v>155.69999999999999</v>
      </c>
      <c r="E23" s="5">
        <v>156.30000000000001</v>
      </c>
      <c r="F23" s="5">
        <v>156.6</v>
      </c>
      <c r="G23" s="5">
        <v>156.69999999999999</v>
      </c>
      <c r="H23" s="5">
        <v>157</v>
      </c>
      <c r="I23" s="5">
        <v>157.30000000000001</v>
      </c>
      <c r="J23" s="5">
        <v>157.80000000000001</v>
      </c>
      <c r="K23" s="5">
        <v>158.30000000000001</v>
      </c>
      <c r="L23" s="5">
        <v>158.6</v>
      </c>
      <c r="M23" s="5">
        <v>158.6</v>
      </c>
      <c r="N23" s="5">
        <v>156.9</v>
      </c>
    </row>
    <row r="24" spans="1:14" ht="15" customHeight="1" x14ac:dyDescent="0.2">
      <c r="A24">
        <v>1995</v>
      </c>
      <c r="B24" s="5">
        <v>150.30000000000001</v>
      </c>
      <c r="C24" s="5">
        <v>150.9</v>
      </c>
      <c r="D24" s="5">
        <v>151.4</v>
      </c>
      <c r="E24" s="5">
        <v>151.9</v>
      </c>
      <c r="F24" s="5">
        <v>152.19999999999999</v>
      </c>
      <c r="G24" s="5">
        <v>152.5</v>
      </c>
      <c r="H24" s="5">
        <v>152.5</v>
      </c>
      <c r="I24" s="5">
        <v>152.9</v>
      </c>
      <c r="J24" s="5">
        <v>153.19999999999999</v>
      </c>
      <c r="K24" s="5">
        <v>153.69999999999999</v>
      </c>
      <c r="L24" s="5">
        <v>153.6</v>
      </c>
      <c r="M24" s="5">
        <v>153.5</v>
      </c>
      <c r="N24" s="5">
        <v>152.4</v>
      </c>
    </row>
    <row r="25" spans="1:14" ht="15" customHeight="1" x14ac:dyDescent="0.2">
      <c r="A25">
        <v>1994</v>
      </c>
      <c r="B25" s="5">
        <v>146.19999999999999</v>
      </c>
      <c r="C25" s="5">
        <v>146.69999999999999</v>
      </c>
      <c r="D25" s="5">
        <v>147.19999999999999</v>
      </c>
      <c r="E25" s="5">
        <v>147.4</v>
      </c>
      <c r="F25" s="5">
        <v>147.5</v>
      </c>
      <c r="G25" s="5">
        <v>148</v>
      </c>
      <c r="H25" s="5">
        <v>148.4</v>
      </c>
      <c r="I25" s="5">
        <v>149</v>
      </c>
      <c r="J25" s="5">
        <v>149.4</v>
      </c>
      <c r="K25" s="5">
        <v>149.5</v>
      </c>
      <c r="L25" s="5">
        <v>149.69999999999999</v>
      </c>
      <c r="M25" s="5">
        <v>149.69999999999999</v>
      </c>
      <c r="N25" s="5">
        <v>148.19999999999999</v>
      </c>
    </row>
    <row r="26" spans="1:14" ht="15" customHeight="1" x14ac:dyDescent="0.2">
      <c r="A26">
        <v>1993</v>
      </c>
      <c r="B26" s="5">
        <v>142.6</v>
      </c>
      <c r="C26" s="5">
        <v>143.1</v>
      </c>
      <c r="D26" s="5">
        <v>143.6</v>
      </c>
      <c r="E26" s="5">
        <v>144</v>
      </c>
      <c r="F26" s="5">
        <v>144.19999999999999</v>
      </c>
      <c r="G26" s="5">
        <v>144.4</v>
      </c>
      <c r="H26" s="5">
        <v>144.4</v>
      </c>
      <c r="I26" s="5">
        <v>144.80000000000001</v>
      </c>
      <c r="J26" s="5">
        <v>145.1</v>
      </c>
      <c r="K26" s="5">
        <v>145.69999999999999</v>
      </c>
      <c r="L26" s="5">
        <v>145.80000000000001</v>
      </c>
      <c r="M26" s="5">
        <v>145.80000000000001</v>
      </c>
      <c r="N26" s="5">
        <v>144.5</v>
      </c>
    </row>
    <row r="27" spans="1:14" ht="15" customHeight="1" x14ac:dyDescent="0.2">
      <c r="A27">
        <v>1992</v>
      </c>
      <c r="B27" s="5">
        <v>138.1</v>
      </c>
      <c r="C27" s="5">
        <v>138.6</v>
      </c>
      <c r="D27" s="5">
        <v>139.30000000000001</v>
      </c>
      <c r="E27" s="5">
        <v>139.5</v>
      </c>
      <c r="F27" s="5">
        <v>139.69999999999999</v>
      </c>
      <c r="G27" s="5">
        <v>140.19999999999999</v>
      </c>
      <c r="H27" s="5">
        <v>140.5</v>
      </c>
      <c r="I27" s="5">
        <v>140.9</v>
      </c>
      <c r="J27" s="5">
        <v>141.30000000000001</v>
      </c>
      <c r="K27" s="5">
        <v>141.80000000000001</v>
      </c>
      <c r="L27" s="5">
        <v>142</v>
      </c>
      <c r="M27" s="5">
        <v>141.9</v>
      </c>
      <c r="N27" s="5">
        <v>140.30000000000001</v>
      </c>
    </row>
    <row r="28" spans="1:14" ht="15" customHeight="1" x14ac:dyDescent="0.2">
      <c r="A28">
        <v>1991</v>
      </c>
      <c r="B28" s="5">
        <v>134.6</v>
      </c>
      <c r="C28" s="5">
        <v>134.80000000000001</v>
      </c>
      <c r="D28" s="5">
        <v>135</v>
      </c>
      <c r="E28" s="5">
        <v>135.19999999999999</v>
      </c>
      <c r="F28" s="5">
        <v>135.6</v>
      </c>
      <c r="G28" s="5">
        <v>136</v>
      </c>
      <c r="H28" s="5">
        <v>136.19999999999999</v>
      </c>
      <c r="I28" s="5">
        <v>136.6</v>
      </c>
      <c r="J28" s="5">
        <v>137.19999999999999</v>
      </c>
      <c r="K28" s="5">
        <v>137.4</v>
      </c>
      <c r="L28" s="5">
        <v>137.80000000000001</v>
      </c>
      <c r="M28" s="5">
        <v>137.9</v>
      </c>
      <c r="N28" s="5">
        <v>136.19999999999999</v>
      </c>
    </row>
    <row r="29" spans="1:14" ht="15" customHeight="1" x14ac:dyDescent="0.2">
      <c r="A29">
        <v>1990</v>
      </c>
      <c r="B29" s="5">
        <v>127.4</v>
      </c>
      <c r="C29" s="5">
        <v>128</v>
      </c>
      <c r="D29" s="5">
        <v>128.69999999999999</v>
      </c>
      <c r="E29" s="5">
        <v>128.9</v>
      </c>
      <c r="F29" s="5">
        <v>129.19999999999999</v>
      </c>
      <c r="G29" s="5">
        <v>129.9</v>
      </c>
      <c r="H29" s="5">
        <v>130.4</v>
      </c>
      <c r="I29" s="5">
        <v>131.6</v>
      </c>
      <c r="J29" s="5">
        <v>132.69999999999999</v>
      </c>
      <c r="K29" s="5">
        <v>133.5</v>
      </c>
      <c r="L29" s="5">
        <v>133.80000000000001</v>
      </c>
      <c r="M29" s="5">
        <v>133.80000000000001</v>
      </c>
      <c r="N29" s="5">
        <v>130.69999999999999</v>
      </c>
    </row>
    <row r="30" spans="1:14" ht="15" customHeight="1" x14ac:dyDescent="0.2">
      <c r="A30">
        <v>1989</v>
      </c>
      <c r="B30" s="5">
        <v>121.1</v>
      </c>
      <c r="C30" s="5">
        <v>121.6</v>
      </c>
      <c r="D30" s="5">
        <v>122.3</v>
      </c>
      <c r="E30" s="5">
        <v>123.1</v>
      </c>
      <c r="F30" s="5">
        <v>123.8</v>
      </c>
      <c r="G30" s="5">
        <v>124.1</v>
      </c>
      <c r="H30" s="5">
        <v>124.4</v>
      </c>
      <c r="I30" s="5">
        <v>124.6</v>
      </c>
      <c r="J30" s="5">
        <v>125</v>
      </c>
      <c r="K30" s="5">
        <v>125.6</v>
      </c>
      <c r="L30" s="5">
        <v>125.9</v>
      </c>
      <c r="M30" s="5">
        <v>126.1</v>
      </c>
      <c r="N30" s="5">
        <v>124</v>
      </c>
    </row>
    <row r="31" spans="1:14" ht="15" customHeight="1" x14ac:dyDescent="0.2">
      <c r="A31">
        <v>1988</v>
      </c>
      <c r="B31" s="5">
        <v>115.7</v>
      </c>
      <c r="C31" s="5">
        <v>116</v>
      </c>
      <c r="D31" s="5">
        <v>116.5</v>
      </c>
      <c r="E31" s="5">
        <v>117.1</v>
      </c>
      <c r="F31" s="5">
        <v>117.5</v>
      </c>
      <c r="G31" s="5">
        <v>118</v>
      </c>
      <c r="H31" s="5">
        <v>118.5</v>
      </c>
      <c r="I31" s="5">
        <v>119</v>
      </c>
      <c r="J31" s="5">
        <v>119.8</v>
      </c>
      <c r="K31" s="5">
        <v>120.2</v>
      </c>
      <c r="L31" s="5">
        <v>120.3</v>
      </c>
      <c r="M31" s="5">
        <v>120.5</v>
      </c>
      <c r="N31" s="5">
        <v>118.3</v>
      </c>
    </row>
    <row r="32" spans="1:14" ht="15" customHeight="1" x14ac:dyDescent="0.2">
      <c r="A32">
        <v>1987</v>
      </c>
      <c r="B32" s="5">
        <v>111.2</v>
      </c>
      <c r="C32" s="5">
        <v>111.6</v>
      </c>
      <c r="D32" s="5">
        <v>112.1</v>
      </c>
      <c r="E32" s="5">
        <v>112.7</v>
      </c>
      <c r="F32" s="5">
        <v>113.1</v>
      </c>
      <c r="G32" s="5">
        <v>113.5</v>
      </c>
      <c r="H32" s="5">
        <v>113.8</v>
      </c>
      <c r="I32" s="5">
        <v>114.4</v>
      </c>
      <c r="J32" s="5">
        <v>115</v>
      </c>
      <c r="K32" s="5">
        <v>115.3</v>
      </c>
      <c r="L32" s="5">
        <v>115.4</v>
      </c>
      <c r="M32" s="5">
        <v>115.4</v>
      </c>
      <c r="N32" s="5">
        <v>113.6</v>
      </c>
    </row>
    <row r="33" spans="1:14" ht="15" customHeight="1" x14ac:dyDescent="0.2">
      <c r="A33">
        <v>1986</v>
      </c>
      <c r="B33" s="5">
        <v>109.6</v>
      </c>
      <c r="C33" s="5">
        <v>109.3</v>
      </c>
      <c r="D33" s="5">
        <v>108.8</v>
      </c>
      <c r="E33" s="5">
        <v>108.6</v>
      </c>
      <c r="F33" s="5">
        <v>108.9</v>
      </c>
      <c r="G33" s="5">
        <v>109.5</v>
      </c>
      <c r="H33" s="5">
        <v>109.5</v>
      </c>
      <c r="I33" s="5">
        <v>109.7</v>
      </c>
      <c r="J33" s="5">
        <v>110.2</v>
      </c>
      <c r="K33" s="5">
        <v>110.3</v>
      </c>
      <c r="L33" s="5">
        <v>110.4</v>
      </c>
      <c r="M33" s="5">
        <v>110.5</v>
      </c>
      <c r="N33" s="5">
        <v>109.6</v>
      </c>
    </row>
    <row r="34" spans="1:14" ht="15" customHeight="1" x14ac:dyDescent="0.2">
      <c r="A34">
        <v>1985</v>
      </c>
      <c r="B34" s="5">
        <v>105.5</v>
      </c>
      <c r="C34" s="5">
        <v>106</v>
      </c>
      <c r="D34" s="5">
        <v>106.4</v>
      </c>
      <c r="E34" s="5">
        <v>106.9</v>
      </c>
      <c r="F34" s="5">
        <v>107.3</v>
      </c>
      <c r="G34" s="5">
        <v>107.6</v>
      </c>
      <c r="H34" s="5">
        <v>107.8</v>
      </c>
      <c r="I34" s="5">
        <v>108</v>
      </c>
      <c r="J34" s="5">
        <v>108.3</v>
      </c>
      <c r="K34" s="5">
        <v>108.7</v>
      </c>
      <c r="L34" s="5">
        <v>109</v>
      </c>
      <c r="M34" s="5">
        <v>109.3</v>
      </c>
      <c r="N34" s="5">
        <v>107.6</v>
      </c>
    </row>
    <row r="35" spans="1:14" ht="15" customHeight="1" x14ac:dyDescent="0.2">
      <c r="A35">
        <v>1984</v>
      </c>
      <c r="B35" s="5">
        <v>101.9</v>
      </c>
      <c r="C35" s="5">
        <v>102.4</v>
      </c>
      <c r="D35" s="5">
        <v>102.6</v>
      </c>
      <c r="E35" s="5">
        <v>103.1</v>
      </c>
      <c r="F35" s="5">
        <v>103.4</v>
      </c>
      <c r="G35" s="5">
        <v>103.7</v>
      </c>
      <c r="H35" s="5">
        <v>104.1</v>
      </c>
      <c r="I35" s="5">
        <v>104.5</v>
      </c>
      <c r="J35" s="5">
        <v>105</v>
      </c>
      <c r="K35" s="5">
        <v>105.3</v>
      </c>
      <c r="L35" s="5">
        <v>105.3</v>
      </c>
      <c r="M35" s="5">
        <v>105.3</v>
      </c>
      <c r="N35" s="5">
        <v>103.9</v>
      </c>
    </row>
    <row r="36" spans="1:14" ht="15" customHeight="1" x14ac:dyDescent="0.2">
      <c r="A36">
        <v>1983</v>
      </c>
      <c r="B36" s="5">
        <v>97.8</v>
      </c>
      <c r="C36" s="5">
        <v>97.9</v>
      </c>
      <c r="D36" s="5">
        <v>97.9</v>
      </c>
      <c r="E36" s="5">
        <v>98.6</v>
      </c>
      <c r="F36" s="5">
        <v>99.2</v>
      </c>
      <c r="G36" s="5">
        <v>99.5</v>
      </c>
      <c r="H36" s="5">
        <v>99.9</v>
      </c>
      <c r="I36" s="5">
        <v>100.2</v>
      </c>
      <c r="J36" s="5">
        <v>100.7</v>
      </c>
      <c r="K36" s="5">
        <v>101</v>
      </c>
      <c r="L36" s="5">
        <v>101.2</v>
      </c>
      <c r="M36" s="5">
        <v>101.3</v>
      </c>
      <c r="N36" s="5">
        <v>99.6</v>
      </c>
    </row>
    <row r="37" spans="1:14" ht="15" customHeight="1" x14ac:dyDescent="0.2">
      <c r="A37">
        <v>1982</v>
      </c>
      <c r="B37" s="5">
        <v>94.3</v>
      </c>
      <c r="C37" s="5">
        <v>94.6</v>
      </c>
      <c r="D37" s="5">
        <v>94.5</v>
      </c>
      <c r="E37" s="5">
        <v>94.9</v>
      </c>
      <c r="F37" s="5">
        <v>95.8</v>
      </c>
      <c r="G37" s="5">
        <v>97</v>
      </c>
      <c r="H37" s="5">
        <v>97.5</v>
      </c>
      <c r="I37" s="5">
        <v>97.7</v>
      </c>
      <c r="J37" s="5">
        <v>97.9</v>
      </c>
      <c r="K37" s="5">
        <v>98.2</v>
      </c>
      <c r="L37" s="5">
        <v>98</v>
      </c>
      <c r="M37" s="5">
        <v>97.6</v>
      </c>
      <c r="N37" s="5">
        <v>96.5</v>
      </c>
    </row>
    <row r="38" spans="1:14" ht="15" customHeight="1" x14ac:dyDescent="0.2">
      <c r="A38">
        <v>1981</v>
      </c>
      <c r="B38" s="5">
        <v>87</v>
      </c>
      <c r="C38" s="5">
        <v>87.9</v>
      </c>
      <c r="D38" s="5">
        <v>88.5</v>
      </c>
      <c r="E38" s="5">
        <v>89.1</v>
      </c>
      <c r="F38" s="5">
        <v>89.8</v>
      </c>
      <c r="G38" s="5">
        <v>90.6</v>
      </c>
      <c r="H38" s="5">
        <v>91.6</v>
      </c>
      <c r="I38" s="5">
        <v>92.3</v>
      </c>
      <c r="J38" s="5">
        <v>93.2</v>
      </c>
      <c r="K38" s="5">
        <v>93.4</v>
      </c>
      <c r="L38" s="5">
        <v>93.7</v>
      </c>
      <c r="M38" s="5">
        <v>94</v>
      </c>
      <c r="N38" s="5">
        <v>90.9</v>
      </c>
    </row>
    <row r="39" spans="1:14" ht="15" customHeight="1" x14ac:dyDescent="0.2">
      <c r="A39">
        <v>1980</v>
      </c>
      <c r="B39" s="5">
        <v>77.8</v>
      </c>
      <c r="C39" s="5">
        <v>78.900000000000006</v>
      </c>
      <c r="D39" s="5">
        <v>80.099999999999994</v>
      </c>
      <c r="E39" s="5">
        <v>81</v>
      </c>
      <c r="F39" s="5">
        <v>81.8</v>
      </c>
      <c r="G39" s="5">
        <v>82.7</v>
      </c>
      <c r="H39" s="5">
        <v>82.7</v>
      </c>
      <c r="I39" s="5">
        <v>83.3</v>
      </c>
      <c r="J39" s="5">
        <v>84</v>
      </c>
      <c r="K39" s="5">
        <v>84.8</v>
      </c>
      <c r="L39" s="5">
        <v>85.5</v>
      </c>
      <c r="M39" s="5">
        <v>86.3</v>
      </c>
      <c r="N39" s="5">
        <v>82.4</v>
      </c>
    </row>
    <row r="40" spans="1:14" ht="15" customHeight="1" x14ac:dyDescent="0.2">
      <c r="A40">
        <v>1979</v>
      </c>
      <c r="B40" s="5">
        <v>68.3</v>
      </c>
      <c r="C40" s="5">
        <v>69.099999999999994</v>
      </c>
      <c r="D40" s="5">
        <v>69.8</v>
      </c>
      <c r="E40" s="5">
        <v>70.599999999999994</v>
      </c>
      <c r="F40" s="5">
        <v>71.5</v>
      </c>
      <c r="G40" s="5">
        <v>72.3</v>
      </c>
      <c r="H40" s="5">
        <v>73.099999999999994</v>
      </c>
      <c r="I40" s="5">
        <v>73.8</v>
      </c>
      <c r="J40" s="5">
        <v>74.599999999999994</v>
      </c>
      <c r="K40" s="5">
        <v>75.2</v>
      </c>
      <c r="L40" s="5">
        <v>75.900000000000006</v>
      </c>
      <c r="M40" s="5">
        <v>76.7</v>
      </c>
      <c r="N40" s="5">
        <v>72.599999999999994</v>
      </c>
    </row>
    <row r="41" spans="1:14" ht="15" customHeight="1" x14ac:dyDescent="0.2">
      <c r="A41">
        <v>1978</v>
      </c>
      <c r="B41" s="5">
        <v>62.5</v>
      </c>
      <c r="C41" s="5">
        <v>62.9</v>
      </c>
      <c r="D41" s="5">
        <v>63.4</v>
      </c>
      <c r="E41" s="5">
        <v>63.9</v>
      </c>
      <c r="F41" s="5">
        <v>64.5</v>
      </c>
      <c r="G41" s="5">
        <v>65.2</v>
      </c>
      <c r="H41" s="5">
        <v>65.7</v>
      </c>
      <c r="I41" s="5">
        <v>66</v>
      </c>
      <c r="J41" s="5">
        <v>66.5</v>
      </c>
      <c r="K41" s="5">
        <v>67.099999999999994</v>
      </c>
      <c r="L41" s="5">
        <v>67.400000000000006</v>
      </c>
      <c r="M41" s="5">
        <v>67.7</v>
      </c>
      <c r="N41" s="5">
        <v>65.2</v>
      </c>
    </row>
    <row r="42" spans="1:14" ht="15" customHeight="1" x14ac:dyDescent="0.2">
      <c r="A42">
        <v>1977</v>
      </c>
      <c r="B42" s="5">
        <v>58.5</v>
      </c>
      <c r="C42" s="5">
        <v>59.1</v>
      </c>
      <c r="D42" s="5">
        <v>59.5</v>
      </c>
      <c r="E42" s="5">
        <v>60</v>
      </c>
      <c r="F42" s="5">
        <v>60.3</v>
      </c>
      <c r="G42" s="5">
        <v>60.7</v>
      </c>
      <c r="H42" s="5">
        <v>61</v>
      </c>
      <c r="I42" s="5">
        <v>61.2</v>
      </c>
      <c r="J42" s="5">
        <v>61.4</v>
      </c>
      <c r="K42" s="5">
        <v>61.6</v>
      </c>
      <c r="L42" s="5">
        <v>61.9</v>
      </c>
      <c r="M42" s="5">
        <v>62.1</v>
      </c>
      <c r="N42" s="5">
        <v>60.6</v>
      </c>
    </row>
    <row r="43" spans="1:14" ht="15" customHeight="1" x14ac:dyDescent="0.2">
      <c r="A43">
        <v>1976</v>
      </c>
      <c r="B43" s="5">
        <v>55.6</v>
      </c>
      <c r="C43" s="5">
        <v>55.8</v>
      </c>
      <c r="D43" s="5">
        <v>55.9</v>
      </c>
      <c r="E43" s="5">
        <v>56.1</v>
      </c>
      <c r="F43" s="5">
        <v>56.5</v>
      </c>
      <c r="G43" s="5">
        <v>56.8</v>
      </c>
      <c r="H43" s="5">
        <v>57.1</v>
      </c>
      <c r="I43" s="5">
        <v>57.4</v>
      </c>
      <c r="J43" s="5">
        <v>57.6</v>
      </c>
      <c r="K43" s="5">
        <v>57.9</v>
      </c>
      <c r="L43" s="5">
        <v>58</v>
      </c>
      <c r="M43" s="5">
        <v>58.2</v>
      </c>
      <c r="N43" s="5">
        <v>56.9</v>
      </c>
    </row>
    <row r="44" spans="1:14" ht="15" customHeight="1" x14ac:dyDescent="0.2">
      <c r="A44">
        <v>1975</v>
      </c>
      <c r="B44" s="5">
        <v>52.1</v>
      </c>
      <c r="C44" s="5">
        <v>52.5</v>
      </c>
      <c r="D44" s="5">
        <v>52.7</v>
      </c>
      <c r="E44" s="5">
        <v>52.9</v>
      </c>
      <c r="F44" s="5">
        <v>53.2</v>
      </c>
      <c r="G44" s="5">
        <v>53.6</v>
      </c>
      <c r="H44" s="5">
        <v>54.2</v>
      </c>
      <c r="I44" s="5">
        <v>54.3</v>
      </c>
      <c r="J44" s="5">
        <v>54.6</v>
      </c>
      <c r="K44" s="5">
        <v>54.9</v>
      </c>
      <c r="L44" s="5">
        <v>55.3</v>
      </c>
      <c r="M44" s="5">
        <v>55.5</v>
      </c>
      <c r="N44" s="5">
        <v>53.8</v>
      </c>
    </row>
    <row r="45" spans="1:14" ht="15" customHeight="1" x14ac:dyDescent="0.2">
      <c r="A45">
        <v>1974</v>
      </c>
      <c r="B45" s="5">
        <v>46.6</v>
      </c>
      <c r="C45" s="5">
        <v>47.2</v>
      </c>
      <c r="D45" s="5">
        <v>47.8</v>
      </c>
      <c r="E45" s="5">
        <v>48</v>
      </c>
      <c r="F45" s="5">
        <v>48.6</v>
      </c>
      <c r="G45" s="5">
        <v>49</v>
      </c>
      <c r="H45" s="5">
        <v>49.4</v>
      </c>
      <c r="I45" s="5">
        <v>50</v>
      </c>
      <c r="J45" s="5">
        <v>50.6</v>
      </c>
      <c r="K45" s="5">
        <v>51.1</v>
      </c>
      <c r="L45" s="5">
        <v>51.5</v>
      </c>
      <c r="M45" s="5">
        <v>51.9</v>
      </c>
      <c r="N45" s="5">
        <v>49.3</v>
      </c>
    </row>
    <row r="46" spans="1:14" ht="15" customHeight="1" x14ac:dyDescent="0.2">
      <c r="A46">
        <v>1973</v>
      </c>
      <c r="B46" s="5">
        <v>42.6</v>
      </c>
      <c r="C46" s="5">
        <v>42.9</v>
      </c>
      <c r="D46" s="5">
        <v>43.3</v>
      </c>
      <c r="E46" s="5">
        <v>43.6</v>
      </c>
      <c r="F46" s="5">
        <v>43.9</v>
      </c>
      <c r="G46" s="5">
        <v>44.2</v>
      </c>
      <c r="H46" s="5">
        <v>44.3</v>
      </c>
      <c r="I46" s="5">
        <v>45.1</v>
      </c>
      <c r="J46" s="5">
        <v>45.2</v>
      </c>
      <c r="K46" s="5">
        <v>45.6</v>
      </c>
      <c r="L46" s="5">
        <v>45.9</v>
      </c>
      <c r="M46" s="5">
        <v>46.2</v>
      </c>
      <c r="N46" s="5">
        <v>44.4</v>
      </c>
    </row>
    <row r="47" spans="1:14" ht="15" customHeight="1" x14ac:dyDescent="0.2">
      <c r="A47">
        <v>1972</v>
      </c>
      <c r="B47" s="5">
        <v>41.1</v>
      </c>
      <c r="C47" s="5">
        <v>41.3</v>
      </c>
      <c r="D47" s="5">
        <v>41.4</v>
      </c>
      <c r="E47" s="5">
        <v>41.5</v>
      </c>
      <c r="F47" s="5">
        <v>41.6</v>
      </c>
      <c r="G47" s="5">
        <v>41.7</v>
      </c>
      <c r="H47" s="5">
        <v>41.9</v>
      </c>
      <c r="I47" s="5">
        <v>42</v>
      </c>
      <c r="J47" s="5">
        <v>42.1</v>
      </c>
      <c r="K47" s="5">
        <v>42.3</v>
      </c>
      <c r="L47" s="5">
        <v>42.4</v>
      </c>
      <c r="M47" s="5">
        <v>42.5</v>
      </c>
      <c r="N47" s="5">
        <v>41.8</v>
      </c>
    </row>
    <row r="48" spans="1:14" ht="15" customHeight="1" x14ac:dyDescent="0.2">
      <c r="A48">
        <v>1971</v>
      </c>
      <c r="B48" s="5">
        <v>39.799999999999997</v>
      </c>
      <c r="C48" s="5">
        <v>39.9</v>
      </c>
      <c r="D48" s="5">
        <v>40</v>
      </c>
      <c r="E48" s="5">
        <v>40.1</v>
      </c>
      <c r="F48" s="5">
        <v>40.299999999999997</v>
      </c>
      <c r="G48" s="5">
        <v>40.6</v>
      </c>
      <c r="H48" s="5">
        <v>40.700000000000003</v>
      </c>
      <c r="I48" s="5">
        <v>40.799999999999997</v>
      </c>
      <c r="J48" s="5">
        <v>40.799999999999997</v>
      </c>
      <c r="K48" s="5">
        <v>40.9</v>
      </c>
      <c r="L48" s="5">
        <v>40.9</v>
      </c>
      <c r="M48" s="5">
        <v>41.1</v>
      </c>
      <c r="N48" s="5">
        <v>40.5</v>
      </c>
    </row>
    <row r="49" spans="1:14" ht="15" customHeight="1" x14ac:dyDescent="0.2">
      <c r="A49">
        <v>1970</v>
      </c>
      <c r="B49" s="5">
        <v>37.799999999999997</v>
      </c>
      <c r="C49" s="5">
        <v>38</v>
      </c>
      <c r="D49" s="5">
        <v>38.200000000000003</v>
      </c>
      <c r="E49" s="5">
        <v>38.5</v>
      </c>
      <c r="F49" s="5">
        <v>38.6</v>
      </c>
      <c r="G49" s="5">
        <v>38.799999999999997</v>
      </c>
      <c r="H49" s="5">
        <v>39</v>
      </c>
      <c r="I49" s="5">
        <v>39</v>
      </c>
      <c r="J49" s="5">
        <v>39.200000000000003</v>
      </c>
      <c r="K49" s="5">
        <v>39.4</v>
      </c>
      <c r="L49" s="5">
        <v>39.6</v>
      </c>
      <c r="M49" s="5">
        <v>39.799999999999997</v>
      </c>
      <c r="N49" s="5">
        <v>38.799999999999997</v>
      </c>
    </row>
    <row r="50" spans="1:14" ht="15" customHeight="1" x14ac:dyDescent="0.2">
      <c r="A50">
        <v>1969</v>
      </c>
      <c r="B50" s="5">
        <v>35.6</v>
      </c>
      <c r="C50" s="5">
        <v>35.799999999999997</v>
      </c>
      <c r="D50" s="5">
        <v>36.1</v>
      </c>
      <c r="E50" s="5">
        <v>36.299999999999997</v>
      </c>
      <c r="F50" s="5">
        <v>36.4</v>
      </c>
      <c r="G50" s="5">
        <v>36.6</v>
      </c>
      <c r="H50" s="5">
        <v>36.799999999999997</v>
      </c>
      <c r="I50" s="5">
        <v>37</v>
      </c>
      <c r="J50" s="5">
        <v>37.1</v>
      </c>
      <c r="K50" s="5">
        <v>37.299999999999997</v>
      </c>
      <c r="L50" s="5">
        <v>37.5</v>
      </c>
      <c r="M50" s="5">
        <v>37.700000000000003</v>
      </c>
      <c r="N50" s="5">
        <v>36.700000000000003</v>
      </c>
    </row>
    <row r="51" spans="1:14" ht="15" customHeight="1" x14ac:dyDescent="0.2">
      <c r="A51">
        <v>1968</v>
      </c>
      <c r="B51" s="5">
        <v>34.1</v>
      </c>
      <c r="C51" s="5">
        <v>34.200000000000003</v>
      </c>
      <c r="D51" s="5">
        <v>34.299999999999997</v>
      </c>
      <c r="E51" s="5">
        <v>34.4</v>
      </c>
      <c r="F51" s="5">
        <v>34.5</v>
      </c>
      <c r="G51" s="5">
        <v>34.700000000000003</v>
      </c>
      <c r="H51" s="5">
        <v>34.9</v>
      </c>
      <c r="I51" s="5">
        <v>35</v>
      </c>
      <c r="J51" s="5">
        <v>35.1</v>
      </c>
      <c r="K51" s="5">
        <v>35.299999999999997</v>
      </c>
      <c r="L51" s="5">
        <v>35.4</v>
      </c>
      <c r="M51" s="5">
        <v>35.5</v>
      </c>
      <c r="N51" s="5">
        <v>34.799999999999997</v>
      </c>
    </row>
    <row r="52" spans="1:14" ht="15" customHeight="1" x14ac:dyDescent="0.2">
      <c r="A52">
        <v>1967</v>
      </c>
      <c r="B52" s="5">
        <v>32.9</v>
      </c>
      <c r="C52" s="5">
        <v>32.9</v>
      </c>
      <c r="D52" s="5">
        <v>33</v>
      </c>
      <c r="E52" s="5">
        <v>33.1</v>
      </c>
      <c r="F52" s="5">
        <v>33.200000000000003</v>
      </c>
      <c r="G52" s="5">
        <v>33.299999999999997</v>
      </c>
      <c r="H52" s="5">
        <v>33.4</v>
      </c>
      <c r="I52" s="5">
        <v>33.5</v>
      </c>
      <c r="J52" s="5">
        <v>33.6</v>
      </c>
      <c r="K52" s="5">
        <v>33.700000000000003</v>
      </c>
      <c r="L52" s="5">
        <v>33.799999999999997</v>
      </c>
      <c r="M52" s="5">
        <v>33.9</v>
      </c>
      <c r="N52" s="5">
        <v>33.4</v>
      </c>
    </row>
    <row r="53" spans="1:14" ht="15" customHeight="1" x14ac:dyDescent="0.2">
      <c r="A53">
        <v>1966</v>
      </c>
      <c r="B53" s="5">
        <v>31.8</v>
      </c>
      <c r="C53" s="5">
        <v>32</v>
      </c>
      <c r="D53" s="5">
        <v>32.1</v>
      </c>
      <c r="E53" s="5">
        <v>32.299999999999997</v>
      </c>
      <c r="F53" s="5">
        <v>32.299999999999997</v>
      </c>
      <c r="G53" s="5">
        <v>32.4</v>
      </c>
      <c r="H53" s="5">
        <v>32.5</v>
      </c>
      <c r="I53" s="5">
        <v>32.700000000000003</v>
      </c>
      <c r="J53" s="5">
        <v>32.700000000000003</v>
      </c>
      <c r="K53" s="5">
        <v>32.9</v>
      </c>
      <c r="L53" s="5">
        <v>32.9</v>
      </c>
      <c r="M53" s="5">
        <v>32.9</v>
      </c>
      <c r="N53" s="5">
        <v>32.4</v>
      </c>
    </row>
    <row r="54" spans="1:14" ht="15" customHeight="1" x14ac:dyDescent="0.2">
      <c r="A54">
        <v>1965</v>
      </c>
      <c r="B54" s="5">
        <v>31.2</v>
      </c>
      <c r="C54" s="5">
        <v>31.2</v>
      </c>
      <c r="D54" s="5">
        <v>31.3</v>
      </c>
      <c r="E54" s="5">
        <v>31.4</v>
      </c>
      <c r="F54" s="5">
        <v>31.4</v>
      </c>
      <c r="G54" s="5">
        <v>31.6</v>
      </c>
      <c r="H54" s="5">
        <v>31.6</v>
      </c>
      <c r="I54" s="5">
        <v>31.6</v>
      </c>
      <c r="J54" s="5">
        <v>31.6</v>
      </c>
      <c r="K54" s="5">
        <v>31.7</v>
      </c>
      <c r="L54" s="5">
        <v>31.7</v>
      </c>
      <c r="M54" s="5">
        <v>31.8</v>
      </c>
      <c r="N54" s="5">
        <v>31.5</v>
      </c>
    </row>
    <row r="55" spans="1:14" ht="15" customHeight="1" x14ac:dyDescent="0.2">
      <c r="A55">
        <v>1964</v>
      </c>
      <c r="B55" s="5">
        <v>30.9</v>
      </c>
      <c r="C55" s="5">
        <v>30.9</v>
      </c>
      <c r="D55" s="5">
        <v>30.9</v>
      </c>
      <c r="E55" s="5">
        <v>30.9</v>
      </c>
      <c r="F55" s="5">
        <v>30.9</v>
      </c>
      <c r="G55" s="5">
        <v>31</v>
      </c>
      <c r="H55" s="5">
        <v>31.1</v>
      </c>
      <c r="I55" s="5">
        <v>31</v>
      </c>
      <c r="J55" s="5">
        <v>31.1</v>
      </c>
      <c r="K55" s="5">
        <v>31.1</v>
      </c>
      <c r="L55" s="5">
        <v>31.2</v>
      </c>
      <c r="M55" s="5">
        <v>31.2</v>
      </c>
      <c r="N55" s="5">
        <v>31</v>
      </c>
    </row>
    <row r="56" spans="1:14" ht="15" customHeight="1" x14ac:dyDescent="0.2">
      <c r="A56">
        <v>1963</v>
      </c>
      <c r="B56" s="5">
        <v>30.4</v>
      </c>
      <c r="C56" s="5">
        <v>30.4</v>
      </c>
      <c r="D56" s="5">
        <v>30.5</v>
      </c>
      <c r="E56" s="5">
        <v>30.5</v>
      </c>
      <c r="F56" s="5">
        <v>30.5</v>
      </c>
      <c r="G56" s="5">
        <v>30.6</v>
      </c>
      <c r="H56" s="5">
        <v>30.7</v>
      </c>
      <c r="I56" s="5">
        <v>30.7</v>
      </c>
      <c r="J56" s="5">
        <v>30.7</v>
      </c>
      <c r="K56" s="5">
        <v>30.8</v>
      </c>
      <c r="L56" s="5">
        <v>30.8</v>
      </c>
      <c r="M56" s="5">
        <v>30.9</v>
      </c>
      <c r="N56" s="5">
        <v>30.6</v>
      </c>
    </row>
    <row r="57" spans="1:14" ht="15" customHeight="1" x14ac:dyDescent="0.2">
      <c r="A57">
        <v>1962</v>
      </c>
      <c r="B57" s="5">
        <v>30</v>
      </c>
      <c r="C57" s="5">
        <v>30.1</v>
      </c>
      <c r="D57" s="5">
        <v>30.1</v>
      </c>
      <c r="E57" s="5">
        <v>30.2</v>
      </c>
      <c r="F57" s="5">
        <v>30.2</v>
      </c>
      <c r="G57" s="5">
        <v>30.2</v>
      </c>
      <c r="H57" s="5">
        <v>30.3</v>
      </c>
      <c r="I57" s="5">
        <v>30.3</v>
      </c>
      <c r="J57" s="5">
        <v>30.4</v>
      </c>
      <c r="K57" s="5">
        <v>30.4</v>
      </c>
      <c r="L57" s="5">
        <v>30.4</v>
      </c>
      <c r="M57" s="5">
        <v>30.4</v>
      </c>
      <c r="N57" s="5">
        <v>30.2</v>
      </c>
    </row>
    <row r="58" spans="1:14" ht="15" customHeight="1" x14ac:dyDescent="0.2">
      <c r="A58">
        <v>1961</v>
      </c>
      <c r="B58" s="5">
        <v>29.8</v>
      </c>
      <c r="C58" s="5">
        <v>29.8</v>
      </c>
      <c r="D58" s="5">
        <v>29.8</v>
      </c>
      <c r="E58" s="5">
        <v>29.8</v>
      </c>
      <c r="F58" s="5">
        <v>29.8</v>
      </c>
      <c r="G58" s="5">
        <v>29.8</v>
      </c>
      <c r="H58" s="5">
        <v>30</v>
      </c>
      <c r="I58" s="5">
        <v>29.9</v>
      </c>
      <c r="J58" s="5">
        <v>30</v>
      </c>
      <c r="K58" s="5">
        <v>30</v>
      </c>
      <c r="L58" s="5">
        <v>30</v>
      </c>
      <c r="M58" s="5">
        <v>30</v>
      </c>
      <c r="N58" s="5">
        <v>29.9</v>
      </c>
    </row>
    <row r="59" spans="1:14" ht="15" customHeight="1" x14ac:dyDescent="0.2">
      <c r="A59">
        <v>1960</v>
      </c>
      <c r="B59" s="5">
        <v>29.3</v>
      </c>
      <c r="C59" s="5">
        <v>29.4</v>
      </c>
      <c r="D59" s="5">
        <v>29.4</v>
      </c>
      <c r="E59" s="5">
        <v>29.5</v>
      </c>
      <c r="F59" s="5">
        <v>29.5</v>
      </c>
      <c r="G59" s="5">
        <v>29.6</v>
      </c>
      <c r="H59" s="5">
        <v>29.6</v>
      </c>
      <c r="I59" s="5">
        <v>29.6</v>
      </c>
      <c r="J59" s="5">
        <v>29.6</v>
      </c>
      <c r="K59" s="5">
        <v>29.8</v>
      </c>
      <c r="L59" s="5">
        <v>29.8</v>
      </c>
      <c r="M59" s="5">
        <v>29.8</v>
      </c>
      <c r="N59" s="5">
        <v>29.6</v>
      </c>
    </row>
    <row r="60" spans="1:14" ht="15" customHeight="1" x14ac:dyDescent="0.2">
      <c r="A60">
        <v>1959</v>
      </c>
      <c r="B60" s="5">
        <v>29</v>
      </c>
      <c r="C60" s="5">
        <v>28.9</v>
      </c>
      <c r="D60" s="5">
        <v>28.9</v>
      </c>
      <c r="E60" s="5">
        <v>29</v>
      </c>
      <c r="F60" s="5">
        <v>29</v>
      </c>
      <c r="G60" s="5">
        <v>29.1</v>
      </c>
      <c r="H60" s="5">
        <v>29.2</v>
      </c>
      <c r="I60" s="5">
        <v>29.2</v>
      </c>
      <c r="J60" s="5">
        <v>29.3</v>
      </c>
      <c r="K60" s="5">
        <v>29.4</v>
      </c>
      <c r="L60" s="5">
        <v>29.4</v>
      </c>
      <c r="M60" s="5">
        <v>29.4</v>
      </c>
      <c r="N60" s="5">
        <v>29.1</v>
      </c>
    </row>
    <row r="61" spans="1:14" ht="15" customHeight="1" x14ac:dyDescent="0.2">
      <c r="A61">
        <v>1958</v>
      </c>
      <c r="B61" s="5">
        <v>28.6</v>
      </c>
      <c r="C61" s="5">
        <v>28.6</v>
      </c>
      <c r="D61" s="5">
        <v>28.8</v>
      </c>
      <c r="E61" s="5">
        <v>28.9</v>
      </c>
      <c r="F61" s="5">
        <v>28.9</v>
      </c>
      <c r="G61" s="5">
        <v>28.9</v>
      </c>
      <c r="H61" s="5">
        <v>29</v>
      </c>
      <c r="I61" s="5">
        <v>28.9</v>
      </c>
      <c r="J61" s="5">
        <v>28.9</v>
      </c>
      <c r="K61" s="5">
        <v>28.9</v>
      </c>
      <c r="L61" s="5">
        <v>29</v>
      </c>
      <c r="M61" s="5">
        <v>28.9</v>
      </c>
      <c r="N61" s="5">
        <v>28.9</v>
      </c>
    </row>
    <row r="62" spans="1:14" ht="15" customHeight="1" x14ac:dyDescent="0.2">
      <c r="A62">
        <v>1957</v>
      </c>
      <c r="B62" s="5">
        <v>27.6</v>
      </c>
      <c r="C62" s="5">
        <v>27.7</v>
      </c>
      <c r="D62" s="5">
        <v>27.8</v>
      </c>
      <c r="E62" s="5">
        <v>27.9</v>
      </c>
      <c r="F62" s="5">
        <v>28</v>
      </c>
      <c r="G62" s="5">
        <v>28.1</v>
      </c>
      <c r="H62" s="5">
        <v>28.3</v>
      </c>
      <c r="I62" s="5">
        <v>28.3</v>
      </c>
      <c r="J62" s="5">
        <v>28.3</v>
      </c>
      <c r="K62" s="5">
        <v>28.3</v>
      </c>
      <c r="L62" s="5">
        <v>28.4</v>
      </c>
      <c r="M62" s="5">
        <v>28.4</v>
      </c>
      <c r="N62" s="5">
        <v>28.1</v>
      </c>
    </row>
    <row r="63" spans="1:14" ht="15" customHeight="1" x14ac:dyDescent="0.2">
      <c r="A63">
        <v>1956</v>
      </c>
      <c r="B63" s="5">
        <v>26.8</v>
      </c>
      <c r="C63" s="5">
        <v>26.8</v>
      </c>
      <c r="D63" s="5">
        <v>26.8</v>
      </c>
      <c r="E63" s="5">
        <v>26.9</v>
      </c>
      <c r="F63" s="5">
        <v>27</v>
      </c>
      <c r="G63" s="5">
        <v>27.2</v>
      </c>
      <c r="H63" s="5">
        <v>27.4</v>
      </c>
      <c r="I63" s="5">
        <v>27.3</v>
      </c>
      <c r="J63" s="5">
        <v>27.4</v>
      </c>
      <c r="K63" s="5">
        <v>27.5</v>
      </c>
      <c r="L63" s="5">
        <v>27.5</v>
      </c>
      <c r="M63" s="5">
        <v>27.6</v>
      </c>
      <c r="N63" s="5">
        <v>27.2</v>
      </c>
    </row>
    <row r="64" spans="1:14" ht="15" customHeight="1" x14ac:dyDescent="0.2">
      <c r="A64">
        <v>1955</v>
      </c>
      <c r="B64" s="5">
        <v>26.7</v>
      </c>
      <c r="C64" s="5">
        <v>26.7</v>
      </c>
      <c r="D64" s="5">
        <v>26.7</v>
      </c>
      <c r="E64" s="5">
        <v>26.7</v>
      </c>
      <c r="F64" s="5">
        <v>26.7</v>
      </c>
      <c r="G64" s="5">
        <v>26.7</v>
      </c>
      <c r="H64" s="5">
        <v>26.8</v>
      </c>
      <c r="I64" s="5">
        <v>26.8</v>
      </c>
      <c r="J64" s="5">
        <v>26.9</v>
      </c>
      <c r="K64" s="5">
        <v>26.9</v>
      </c>
      <c r="L64" s="5">
        <v>26.9</v>
      </c>
      <c r="M64" s="5">
        <v>26.8</v>
      </c>
      <c r="N64" s="5">
        <v>26.8</v>
      </c>
    </row>
    <row r="65" spans="1:14" ht="15" customHeight="1" x14ac:dyDescent="0.2">
      <c r="A65">
        <v>1954</v>
      </c>
      <c r="B65" s="5">
        <v>26.9</v>
      </c>
      <c r="C65" s="5">
        <v>26.9</v>
      </c>
      <c r="D65" s="5">
        <v>26.9</v>
      </c>
      <c r="E65" s="5">
        <v>26.8</v>
      </c>
      <c r="F65" s="5">
        <v>26.9</v>
      </c>
      <c r="G65" s="5">
        <v>26.9</v>
      </c>
      <c r="H65" s="5">
        <v>26.9</v>
      </c>
      <c r="I65" s="5">
        <v>26.9</v>
      </c>
      <c r="J65" s="5">
        <v>26.8</v>
      </c>
      <c r="K65" s="5">
        <v>26.8</v>
      </c>
      <c r="L65" s="5">
        <v>26.8</v>
      </c>
      <c r="M65" s="5">
        <v>26.7</v>
      </c>
      <c r="N65" s="5">
        <v>26.9</v>
      </c>
    </row>
    <row r="66" spans="1:14" ht="15" customHeight="1" x14ac:dyDescent="0.2">
      <c r="A66">
        <v>1953</v>
      </c>
      <c r="B66" s="5">
        <v>26.6</v>
      </c>
      <c r="C66" s="5">
        <v>26.5</v>
      </c>
      <c r="D66" s="5">
        <v>26.6</v>
      </c>
      <c r="E66" s="5">
        <v>26.6</v>
      </c>
      <c r="F66" s="5">
        <v>26.7</v>
      </c>
      <c r="G66" s="5">
        <v>26.8</v>
      </c>
      <c r="H66" s="5">
        <v>26.8</v>
      </c>
      <c r="I66" s="5">
        <v>26.9</v>
      </c>
      <c r="J66" s="5">
        <v>26.9</v>
      </c>
      <c r="K66" s="5">
        <v>27</v>
      </c>
      <c r="L66" s="5">
        <v>26.9</v>
      </c>
      <c r="M66" s="5">
        <v>26.9</v>
      </c>
      <c r="N66" s="5">
        <v>26.7</v>
      </c>
    </row>
    <row r="67" spans="1:14" ht="15" customHeight="1" x14ac:dyDescent="0.2">
      <c r="A67">
        <v>1952</v>
      </c>
      <c r="B67" s="5">
        <v>26.5</v>
      </c>
      <c r="C67" s="5">
        <v>26.3</v>
      </c>
      <c r="D67" s="5">
        <v>26.3</v>
      </c>
      <c r="E67" s="5">
        <v>26.4</v>
      </c>
      <c r="F67" s="5">
        <v>26.4</v>
      </c>
      <c r="G67" s="5">
        <v>26.5</v>
      </c>
      <c r="H67" s="5">
        <v>26.7</v>
      </c>
      <c r="I67" s="5">
        <v>26.7</v>
      </c>
      <c r="J67" s="5">
        <v>26.7</v>
      </c>
      <c r="K67" s="5">
        <v>26.7</v>
      </c>
      <c r="L67" s="5">
        <v>26.7</v>
      </c>
      <c r="M67" s="5">
        <v>26.7</v>
      </c>
      <c r="N67" s="5">
        <v>26.5</v>
      </c>
    </row>
    <row r="68" spans="1:14" ht="15" customHeight="1" x14ac:dyDescent="0.2">
      <c r="A68">
        <v>1951</v>
      </c>
      <c r="B68" s="5">
        <v>25.4</v>
      </c>
      <c r="C68" s="5">
        <v>25.7</v>
      </c>
      <c r="D68" s="5">
        <v>25.8</v>
      </c>
      <c r="E68" s="5">
        <v>25.8</v>
      </c>
      <c r="F68" s="5">
        <v>25.9</v>
      </c>
      <c r="G68" s="5">
        <v>25.9</v>
      </c>
      <c r="H68" s="5">
        <v>25.9</v>
      </c>
      <c r="I68" s="5">
        <v>25.9</v>
      </c>
      <c r="J68" s="5">
        <v>26.1</v>
      </c>
      <c r="K68" s="5">
        <v>26.2</v>
      </c>
      <c r="L68" s="5">
        <v>26.4</v>
      </c>
      <c r="M68" s="5">
        <v>26.5</v>
      </c>
      <c r="N68" s="5">
        <v>26</v>
      </c>
    </row>
    <row r="69" spans="1:14" ht="15" customHeight="1" x14ac:dyDescent="0.2">
      <c r="A69">
        <v>1950</v>
      </c>
      <c r="B69" s="5">
        <v>23.5</v>
      </c>
      <c r="C69" s="5">
        <v>23.5</v>
      </c>
      <c r="D69" s="5">
        <v>23.6</v>
      </c>
      <c r="E69" s="5">
        <v>23.6</v>
      </c>
      <c r="F69" s="5">
        <v>23.7</v>
      </c>
      <c r="G69" s="5">
        <v>23.8</v>
      </c>
      <c r="H69" s="5">
        <v>24.1</v>
      </c>
      <c r="I69" s="5">
        <v>24.3</v>
      </c>
      <c r="J69" s="5">
        <v>24.4</v>
      </c>
      <c r="K69" s="5">
        <v>24.6</v>
      </c>
      <c r="L69" s="5">
        <v>24.7</v>
      </c>
      <c r="M69" s="5">
        <v>25</v>
      </c>
      <c r="N69" s="5">
        <v>24.1</v>
      </c>
    </row>
    <row r="70" spans="1:14" ht="15" customHeight="1" x14ac:dyDescent="0.2">
      <c r="A70">
        <v>1949</v>
      </c>
      <c r="B70" s="5">
        <v>24</v>
      </c>
      <c r="C70" s="5">
        <v>23.8</v>
      </c>
      <c r="D70" s="5">
        <v>23.8</v>
      </c>
      <c r="E70" s="5">
        <v>23.9</v>
      </c>
      <c r="F70" s="5">
        <v>23.8</v>
      </c>
      <c r="G70" s="5">
        <v>23.9</v>
      </c>
      <c r="H70" s="5">
        <v>23.7</v>
      </c>
      <c r="I70" s="5">
        <v>23.8</v>
      </c>
      <c r="J70" s="5">
        <v>23.9</v>
      </c>
      <c r="K70" s="5">
        <v>23.7</v>
      </c>
      <c r="L70" s="5">
        <v>23.8</v>
      </c>
      <c r="M70" s="5">
        <v>23.6</v>
      </c>
      <c r="N70" s="5">
        <v>23.8</v>
      </c>
    </row>
    <row r="71" spans="1:14" ht="15" customHeight="1" x14ac:dyDescent="0.2">
      <c r="A71">
        <v>1948</v>
      </c>
      <c r="B71" s="5">
        <v>23.7</v>
      </c>
      <c r="C71" s="5">
        <v>23.5</v>
      </c>
      <c r="D71" s="5">
        <v>23.4</v>
      </c>
      <c r="E71" s="5">
        <v>23.8</v>
      </c>
      <c r="F71" s="5">
        <v>23.9</v>
      </c>
      <c r="G71" s="5">
        <v>24.1</v>
      </c>
      <c r="H71" s="5">
        <v>24.4</v>
      </c>
      <c r="I71" s="5">
        <v>24.5</v>
      </c>
      <c r="J71" s="5">
        <v>24.5</v>
      </c>
      <c r="K71" s="5">
        <v>24.4</v>
      </c>
      <c r="L71" s="5">
        <v>24.2</v>
      </c>
      <c r="M71" s="5">
        <v>24.1</v>
      </c>
      <c r="N71" s="5">
        <v>24.1</v>
      </c>
    </row>
    <row r="72" spans="1:14" ht="15" customHeight="1" x14ac:dyDescent="0.2">
      <c r="A72">
        <v>1947</v>
      </c>
      <c r="B72" s="5">
        <v>21.5</v>
      </c>
      <c r="C72" s="5">
        <v>21.5</v>
      </c>
      <c r="D72" s="5">
        <v>21.9</v>
      </c>
      <c r="E72" s="5">
        <v>21.9</v>
      </c>
      <c r="F72" s="5">
        <v>21.9</v>
      </c>
      <c r="G72" s="5">
        <v>22</v>
      </c>
      <c r="H72" s="5">
        <v>22.2</v>
      </c>
      <c r="I72" s="5">
        <v>22.5</v>
      </c>
      <c r="J72" s="5">
        <v>23</v>
      </c>
      <c r="K72" s="5">
        <v>23</v>
      </c>
      <c r="L72" s="5">
        <v>23.1</v>
      </c>
      <c r="M72" s="5">
        <v>23.4</v>
      </c>
      <c r="N72" s="5">
        <v>22.3</v>
      </c>
    </row>
    <row r="73" spans="1:14" ht="15" customHeight="1" x14ac:dyDescent="0.2">
      <c r="A73">
        <v>1946</v>
      </c>
      <c r="B73" s="5">
        <v>18.2</v>
      </c>
      <c r="C73" s="5">
        <v>18.100000000000001</v>
      </c>
      <c r="D73" s="5">
        <v>18.3</v>
      </c>
      <c r="E73" s="5">
        <v>18.399999999999999</v>
      </c>
      <c r="F73" s="5">
        <v>18.5</v>
      </c>
      <c r="G73" s="5">
        <v>18.7</v>
      </c>
      <c r="H73" s="5">
        <v>19.8</v>
      </c>
      <c r="I73" s="5">
        <v>20.2</v>
      </c>
      <c r="J73" s="5">
        <v>20.399999999999999</v>
      </c>
      <c r="K73" s="5">
        <v>20.8</v>
      </c>
      <c r="L73" s="5">
        <v>21.3</v>
      </c>
      <c r="M73" s="5">
        <v>21.5</v>
      </c>
      <c r="N73" s="5">
        <v>19.5</v>
      </c>
    </row>
    <row r="74" spans="1:14" ht="15" customHeight="1" x14ac:dyDescent="0.2">
      <c r="A74">
        <v>1945</v>
      </c>
      <c r="B74" s="5">
        <v>17.8</v>
      </c>
      <c r="C74" s="5">
        <v>17.8</v>
      </c>
      <c r="D74" s="5">
        <v>17.8</v>
      </c>
      <c r="E74" s="5">
        <v>17.8</v>
      </c>
      <c r="F74" s="5">
        <v>17.899999999999999</v>
      </c>
      <c r="G74" s="5">
        <v>18.100000000000001</v>
      </c>
      <c r="H74" s="5">
        <v>18.100000000000001</v>
      </c>
      <c r="I74" s="5">
        <v>18.100000000000001</v>
      </c>
      <c r="J74" s="5">
        <v>18.100000000000001</v>
      </c>
      <c r="K74" s="5">
        <v>18.100000000000001</v>
      </c>
      <c r="L74" s="5">
        <v>18.100000000000001</v>
      </c>
      <c r="M74" s="5">
        <v>18.2</v>
      </c>
      <c r="N74" s="5">
        <v>18</v>
      </c>
    </row>
    <row r="75" spans="1:14" ht="15" customHeight="1" x14ac:dyDescent="0.2">
      <c r="A75">
        <v>1944</v>
      </c>
      <c r="B75" s="5">
        <v>17.399999999999999</v>
      </c>
      <c r="C75" s="5">
        <v>17.399999999999999</v>
      </c>
      <c r="D75" s="5">
        <v>17.399999999999999</v>
      </c>
      <c r="E75" s="5">
        <v>17.5</v>
      </c>
      <c r="F75" s="5">
        <v>17.5</v>
      </c>
      <c r="G75" s="5">
        <v>17.600000000000001</v>
      </c>
      <c r="H75" s="5">
        <v>17.7</v>
      </c>
      <c r="I75" s="5">
        <v>17.7</v>
      </c>
      <c r="J75" s="5">
        <v>17.7</v>
      </c>
      <c r="K75" s="5">
        <v>17.7</v>
      </c>
      <c r="L75" s="5">
        <v>17.7</v>
      </c>
      <c r="M75" s="5">
        <v>17.8</v>
      </c>
      <c r="N75" s="5">
        <v>17.600000000000001</v>
      </c>
    </row>
    <row r="76" spans="1:14" ht="15" customHeight="1" x14ac:dyDescent="0.2">
      <c r="A76">
        <v>1943</v>
      </c>
      <c r="B76" s="5">
        <v>16.899999999999999</v>
      </c>
      <c r="C76" s="5">
        <v>16.899999999999999</v>
      </c>
      <c r="D76" s="5">
        <v>17.2</v>
      </c>
      <c r="E76" s="5">
        <v>17.399999999999999</v>
      </c>
      <c r="F76" s="5">
        <v>17.5</v>
      </c>
      <c r="G76" s="5">
        <v>17.5</v>
      </c>
      <c r="H76" s="5">
        <v>17.399999999999999</v>
      </c>
      <c r="I76" s="5">
        <v>17.3</v>
      </c>
      <c r="J76" s="5">
        <v>17.399999999999999</v>
      </c>
      <c r="K76" s="5">
        <v>17.399999999999999</v>
      </c>
      <c r="L76" s="5">
        <v>17.399999999999999</v>
      </c>
      <c r="M76" s="5">
        <v>17.399999999999999</v>
      </c>
      <c r="N76" s="5">
        <v>17.3</v>
      </c>
    </row>
    <row r="77" spans="1:14" ht="15" customHeight="1" x14ac:dyDescent="0.2">
      <c r="A77">
        <v>1942</v>
      </c>
      <c r="B77" s="5">
        <v>15.7</v>
      </c>
      <c r="C77" s="5">
        <v>15.8</v>
      </c>
      <c r="D77" s="5">
        <v>16</v>
      </c>
      <c r="E77" s="5">
        <v>16.100000000000001</v>
      </c>
      <c r="F77" s="5">
        <v>16.3</v>
      </c>
      <c r="G77" s="5">
        <v>16.3</v>
      </c>
      <c r="H77" s="5">
        <v>16.399999999999999</v>
      </c>
      <c r="I77" s="5">
        <v>16.5</v>
      </c>
      <c r="J77" s="5">
        <v>16.5</v>
      </c>
      <c r="K77" s="5">
        <v>16.7</v>
      </c>
      <c r="L77" s="5">
        <v>16.8</v>
      </c>
      <c r="M77" s="5">
        <v>16.899999999999999</v>
      </c>
      <c r="N77" s="5">
        <v>16.3</v>
      </c>
    </row>
    <row r="78" spans="1:14" ht="15" customHeight="1" x14ac:dyDescent="0.2">
      <c r="A78">
        <v>1941</v>
      </c>
      <c r="B78" s="5">
        <v>14.1</v>
      </c>
      <c r="C78" s="5">
        <v>14.1</v>
      </c>
      <c r="D78" s="5">
        <v>14.2</v>
      </c>
      <c r="E78" s="5">
        <v>14.3</v>
      </c>
      <c r="F78" s="5">
        <v>14.4</v>
      </c>
      <c r="G78" s="5">
        <v>14.7</v>
      </c>
      <c r="H78" s="5">
        <v>14.7</v>
      </c>
      <c r="I78" s="5">
        <v>14.9</v>
      </c>
      <c r="J78" s="5">
        <v>15.1</v>
      </c>
      <c r="K78" s="5">
        <v>15.3</v>
      </c>
      <c r="L78" s="5">
        <v>15.4</v>
      </c>
      <c r="M78" s="5">
        <v>15.5</v>
      </c>
      <c r="N78" s="5">
        <v>14.7</v>
      </c>
    </row>
    <row r="79" spans="1:14" ht="15" customHeight="1" x14ac:dyDescent="0.2">
      <c r="A79">
        <v>1940</v>
      </c>
      <c r="B79" s="5">
        <v>13.9</v>
      </c>
      <c r="C79" s="5">
        <v>14</v>
      </c>
      <c r="D79" s="5">
        <v>14</v>
      </c>
      <c r="E79" s="5">
        <v>14</v>
      </c>
      <c r="F79" s="5">
        <v>14</v>
      </c>
      <c r="G79" s="5">
        <v>14.1</v>
      </c>
      <c r="H79" s="5">
        <v>14</v>
      </c>
      <c r="I79" s="5">
        <v>14</v>
      </c>
      <c r="J79" s="5">
        <v>14</v>
      </c>
      <c r="K79" s="5">
        <v>14</v>
      </c>
      <c r="L79" s="5">
        <v>14</v>
      </c>
      <c r="M79" s="5">
        <v>14.1</v>
      </c>
      <c r="N79" s="5">
        <v>14</v>
      </c>
    </row>
    <row r="80" spans="1:14" ht="15" customHeight="1" x14ac:dyDescent="0.2">
      <c r="A80">
        <v>1939</v>
      </c>
      <c r="B80" s="5">
        <v>14</v>
      </c>
      <c r="C80" s="5">
        <v>13.9</v>
      </c>
      <c r="D80" s="5">
        <v>13.9</v>
      </c>
      <c r="E80" s="5">
        <v>13.8</v>
      </c>
      <c r="F80" s="5">
        <v>13.8</v>
      </c>
      <c r="G80" s="5">
        <v>13.8</v>
      </c>
      <c r="H80" s="5">
        <v>13.8</v>
      </c>
      <c r="I80" s="5">
        <v>13.8</v>
      </c>
      <c r="J80" s="5">
        <v>14.1</v>
      </c>
      <c r="K80" s="5">
        <v>14</v>
      </c>
      <c r="L80" s="5">
        <v>14</v>
      </c>
      <c r="M80" s="5">
        <v>14</v>
      </c>
      <c r="N80" s="5">
        <v>13.9</v>
      </c>
    </row>
    <row r="81" spans="1:14" ht="15" customHeight="1" x14ac:dyDescent="0.2">
      <c r="A81">
        <v>1938</v>
      </c>
      <c r="B81" s="5">
        <v>14.2</v>
      </c>
      <c r="C81" s="5">
        <v>14.1</v>
      </c>
      <c r="D81" s="5">
        <v>14.1</v>
      </c>
      <c r="E81" s="5">
        <v>14.2</v>
      </c>
      <c r="F81" s="5">
        <v>14.1</v>
      </c>
      <c r="G81" s="5">
        <v>14.1</v>
      </c>
      <c r="H81" s="5">
        <v>14.1</v>
      </c>
      <c r="I81" s="5">
        <v>14.1</v>
      </c>
      <c r="J81" s="5">
        <v>14.1</v>
      </c>
      <c r="K81" s="5">
        <v>14</v>
      </c>
      <c r="L81" s="5">
        <v>14</v>
      </c>
      <c r="M81" s="5">
        <v>14</v>
      </c>
      <c r="N81" s="5">
        <v>14.1</v>
      </c>
    </row>
    <row r="82" spans="1:14" ht="15" customHeight="1" x14ac:dyDescent="0.2">
      <c r="A82">
        <v>1937</v>
      </c>
      <c r="B82" s="5">
        <v>14.1</v>
      </c>
      <c r="C82" s="5">
        <v>14.1</v>
      </c>
      <c r="D82" s="5">
        <v>14.2</v>
      </c>
      <c r="E82" s="5">
        <v>14.3</v>
      </c>
      <c r="F82" s="5">
        <v>14.4</v>
      </c>
      <c r="G82" s="5">
        <v>14.4</v>
      </c>
      <c r="H82" s="5">
        <v>14.5</v>
      </c>
      <c r="I82" s="5">
        <v>14.5</v>
      </c>
      <c r="J82" s="5">
        <v>14.6</v>
      </c>
      <c r="K82" s="5">
        <v>14.6</v>
      </c>
      <c r="L82" s="5">
        <v>14.5</v>
      </c>
      <c r="M82" s="5">
        <v>14.4</v>
      </c>
      <c r="N82" s="5">
        <v>14.4</v>
      </c>
    </row>
    <row r="83" spans="1:14" ht="15" customHeight="1" x14ac:dyDescent="0.2">
      <c r="A83">
        <v>1936</v>
      </c>
      <c r="B83" s="5">
        <v>13.8</v>
      </c>
      <c r="C83" s="5">
        <v>13.8</v>
      </c>
      <c r="D83" s="5">
        <v>13.7</v>
      </c>
      <c r="E83" s="5">
        <v>13.7</v>
      </c>
      <c r="F83" s="5">
        <v>13.7</v>
      </c>
      <c r="G83" s="5">
        <v>13.8</v>
      </c>
      <c r="H83" s="5">
        <v>13.9</v>
      </c>
      <c r="I83" s="5">
        <v>14</v>
      </c>
      <c r="J83" s="5">
        <v>14</v>
      </c>
      <c r="K83" s="5">
        <v>14</v>
      </c>
      <c r="L83" s="5">
        <v>14</v>
      </c>
      <c r="M83" s="5">
        <v>14</v>
      </c>
      <c r="N83" s="5">
        <v>13.9</v>
      </c>
    </row>
    <row r="84" spans="1:14" ht="15" customHeight="1" x14ac:dyDescent="0.2">
      <c r="A84">
        <v>1935</v>
      </c>
      <c r="B84" s="5">
        <v>13.6</v>
      </c>
      <c r="C84" s="5">
        <v>13.7</v>
      </c>
      <c r="D84" s="5">
        <v>13.7</v>
      </c>
      <c r="E84" s="5">
        <v>13.8</v>
      </c>
      <c r="F84" s="5">
        <v>13.8</v>
      </c>
      <c r="G84" s="5">
        <v>13.7</v>
      </c>
      <c r="H84" s="5">
        <v>13.7</v>
      </c>
      <c r="I84" s="5">
        <v>13.7</v>
      </c>
      <c r="J84" s="5">
        <v>13.7</v>
      </c>
      <c r="K84" s="5">
        <v>13.7</v>
      </c>
      <c r="L84" s="5">
        <v>13.8</v>
      </c>
      <c r="M84" s="5">
        <v>13.8</v>
      </c>
      <c r="N84" s="5">
        <v>13.7</v>
      </c>
    </row>
    <row r="85" spans="1:14" ht="15" customHeight="1" x14ac:dyDescent="0.2">
      <c r="A85">
        <v>1934</v>
      </c>
      <c r="B85" s="5">
        <v>13.2</v>
      </c>
      <c r="C85" s="5">
        <v>13.3</v>
      </c>
      <c r="D85" s="5">
        <v>13.3</v>
      </c>
      <c r="E85" s="5">
        <v>13.3</v>
      </c>
      <c r="F85" s="5">
        <v>13.3</v>
      </c>
      <c r="G85" s="5">
        <v>13.4</v>
      </c>
      <c r="H85" s="5">
        <v>13.4</v>
      </c>
      <c r="I85" s="5">
        <v>13.4</v>
      </c>
      <c r="J85" s="5">
        <v>13.6</v>
      </c>
      <c r="K85" s="5">
        <v>13.5</v>
      </c>
      <c r="L85" s="5">
        <v>13.5</v>
      </c>
      <c r="M85" s="5">
        <v>13.4</v>
      </c>
      <c r="N85" s="5">
        <v>13.4</v>
      </c>
    </row>
    <row r="86" spans="1:14" ht="15" customHeight="1" x14ac:dyDescent="0.2">
      <c r="A86">
        <v>1933</v>
      </c>
      <c r="B86" s="5">
        <v>12.9</v>
      </c>
      <c r="C86" s="5">
        <v>12.7</v>
      </c>
      <c r="D86" s="5">
        <v>12.6</v>
      </c>
      <c r="E86" s="5">
        <v>12.6</v>
      </c>
      <c r="F86" s="5">
        <v>12.6</v>
      </c>
      <c r="G86" s="5">
        <v>12.7</v>
      </c>
      <c r="H86" s="5">
        <v>13.1</v>
      </c>
      <c r="I86" s="5">
        <v>13.2</v>
      </c>
      <c r="J86" s="5">
        <v>13.2</v>
      </c>
      <c r="K86" s="5">
        <v>13.2</v>
      </c>
      <c r="L86" s="5">
        <v>13.2</v>
      </c>
      <c r="M86" s="5">
        <v>13.2</v>
      </c>
      <c r="N86" s="5">
        <v>13</v>
      </c>
    </row>
    <row r="87" spans="1:14" ht="15" customHeight="1" x14ac:dyDescent="0.2">
      <c r="A87">
        <v>1932</v>
      </c>
      <c r="B87" s="5">
        <v>14.3</v>
      </c>
      <c r="C87" s="5">
        <v>14.1</v>
      </c>
      <c r="D87" s="5">
        <v>14</v>
      </c>
      <c r="E87" s="5">
        <v>13.9</v>
      </c>
      <c r="F87" s="5">
        <v>13.7</v>
      </c>
      <c r="G87" s="5">
        <v>13.6</v>
      </c>
      <c r="H87" s="5">
        <v>13.6</v>
      </c>
      <c r="I87" s="5">
        <v>13.5</v>
      </c>
      <c r="J87" s="5">
        <v>13.4</v>
      </c>
      <c r="K87" s="5">
        <v>13.3</v>
      </c>
      <c r="L87" s="5">
        <v>13.2</v>
      </c>
      <c r="M87" s="5">
        <v>13.1</v>
      </c>
      <c r="N87" s="5">
        <v>13.7</v>
      </c>
    </row>
    <row r="88" spans="1:14" ht="15" customHeight="1" x14ac:dyDescent="0.2">
      <c r="A88">
        <v>1931</v>
      </c>
      <c r="B88" s="5">
        <v>15.9</v>
      </c>
      <c r="C88" s="5">
        <v>15.7</v>
      </c>
      <c r="D88" s="5">
        <v>15.6</v>
      </c>
      <c r="E88" s="5">
        <v>15.5</v>
      </c>
      <c r="F88" s="5">
        <v>15.3</v>
      </c>
      <c r="G88" s="5">
        <v>15.1</v>
      </c>
      <c r="H88" s="5">
        <v>15.1</v>
      </c>
      <c r="I88" s="5">
        <v>15.1</v>
      </c>
      <c r="J88" s="5">
        <v>15</v>
      </c>
      <c r="K88" s="5">
        <v>14.9</v>
      </c>
      <c r="L88" s="5">
        <v>14.7</v>
      </c>
      <c r="M88" s="5">
        <v>14.6</v>
      </c>
      <c r="N88" s="5">
        <v>15.2</v>
      </c>
    </row>
    <row r="89" spans="1:14" ht="15" customHeight="1" x14ac:dyDescent="0.2">
      <c r="A89">
        <v>1930</v>
      </c>
      <c r="B89" s="5">
        <v>17.100000000000001</v>
      </c>
      <c r="C89" s="5">
        <v>17</v>
      </c>
      <c r="D89" s="5">
        <v>16.899999999999999</v>
      </c>
      <c r="E89" s="5">
        <v>17</v>
      </c>
      <c r="F89" s="5">
        <v>16.899999999999999</v>
      </c>
      <c r="G89" s="5">
        <v>16.8</v>
      </c>
      <c r="H89" s="5">
        <v>16.600000000000001</v>
      </c>
      <c r="I89" s="5">
        <v>16.5</v>
      </c>
      <c r="J89" s="5">
        <v>16.600000000000001</v>
      </c>
      <c r="K89" s="5">
        <v>16.5</v>
      </c>
      <c r="L89" s="5">
        <v>16.399999999999999</v>
      </c>
      <c r="M89" s="5">
        <v>16.100000000000001</v>
      </c>
      <c r="N89" s="5">
        <v>16.7</v>
      </c>
    </row>
    <row r="90" spans="1:14" ht="15" customHeight="1" x14ac:dyDescent="0.2">
      <c r="A90">
        <v>1929</v>
      </c>
      <c r="B90" s="5">
        <v>17.100000000000001</v>
      </c>
      <c r="C90" s="5">
        <v>17.100000000000001</v>
      </c>
      <c r="D90" s="5">
        <v>17</v>
      </c>
      <c r="E90" s="5">
        <v>16.899999999999999</v>
      </c>
      <c r="F90" s="5">
        <v>17</v>
      </c>
      <c r="G90" s="5">
        <v>17.100000000000001</v>
      </c>
      <c r="H90" s="5">
        <v>17.3</v>
      </c>
      <c r="I90" s="5">
        <v>17.3</v>
      </c>
      <c r="J90" s="5">
        <v>17.3</v>
      </c>
      <c r="K90" s="5">
        <v>17.3</v>
      </c>
      <c r="L90" s="5">
        <v>17.3</v>
      </c>
      <c r="M90" s="5">
        <v>17.2</v>
      </c>
      <c r="N90" s="5">
        <v>17.100000000000001</v>
      </c>
    </row>
    <row r="91" spans="1:14" ht="15" customHeight="1" x14ac:dyDescent="0.2">
      <c r="A91">
        <v>1928</v>
      </c>
      <c r="B91" s="5">
        <v>17.3</v>
      </c>
      <c r="C91" s="5">
        <v>17.100000000000001</v>
      </c>
      <c r="D91" s="5">
        <v>17.100000000000001</v>
      </c>
      <c r="E91" s="5">
        <v>17.100000000000001</v>
      </c>
      <c r="F91" s="5">
        <v>17.2</v>
      </c>
      <c r="G91" s="5">
        <v>17.100000000000001</v>
      </c>
      <c r="H91" s="5">
        <v>17.100000000000001</v>
      </c>
      <c r="I91" s="5">
        <v>17.100000000000001</v>
      </c>
      <c r="J91" s="5">
        <v>17.3</v>
      </c>
      <c r="K91" s="5">
        <v>17.2</v>
      </c>
      <c r="L91" s="5">
        <v>17.2</v>
      </c>
      <c r="M91" s="5">
        <v>17.100000000000001</v>
      </c>
      <c r="N91" s="5">
        <v>17.100000000000001</v>
      </c>
    </row>
    <row r="92" spans="1:14" ht="15" customHeight="1" x14ac:dyDescent="0.2">
      <c r="A92">
        <v>1927</v>
      </c>
      <c r="B92" s="5">
        <v>17.5</v>
      </c>
      <c r="C92" s="5">
        <v>17.399999999999999</v>
      </c>
      <c r="D92" s="5">
        <v>17.3</v>
      </c>
      <c r="E92" s="5">
        <v>17.3</v>
      </c>
      <c r="F92" s="5">
        <v>17.399999999999999</v>
      </c>
      <c r="G92" s="5">
        <v>17.600000000000001</v>
      </c>
      <c r="H92" s="5">
        <v>17.3</v>
      </c>
      <c r="I92" s="5">
        <v>17.2</v>
      </c>
      <c r="J92" s="5">
        <v>17.3</v>
      </c>
      <c r="K92" s="5">
        <v>17.399999999999999</v>
      </c>
      <c r="L92" s="5">
        <v>17.3</v>
      </c>
      <c r="M92" s="5">
        <v>17.3</v>
      </c>
      <c r="N92" s="5">
        <v>17.399999999999999</v>
      </c>
    </row>
    <row r="93" spans="1:14" ht="15" customHeight="1" x14ac:dyDescent="0.2">
      <c r="A93">
        <v>1926</v>
      </c>
      <c r="B93" s="5">
        <v>17.899999999999999</v>
      </c>
      <c r="C93" s="5">
        <v>17.899999999999999</v>
      </c>
      <c r="D93" s="5">
        <v>17.8</v>
      </c>
      <c r="E93" s="5">
        <v>17.899999999999999</v>
      </c>
      <c r="F93" s="5">
        <v>17.8</v>
      </c>
      <c r="G93" s="5">
        <v>17.7</v>
      </c>
      <c r="H93" s="5">
        <v>17.5</v>
      </c>
      <c r="I93" s="5">
        <v>17.399999999999999</v>
      </c>
      <c r="J93" s="5">
        <v>17.5</v>
      </c>
      <c r="K93" s="5">
        <v>17.600000000000001</v>
      </c>
      <c r="L93" s="5">
        <v>17.7</v>
      </c>
      <c r="M93" s="5">
        <v>17.7</v>
      </c>
      <c r="N93" s="5">
        <v>17.7</v>
      </c>
    </row>
    <row r="94" spans="1:14" ht="15" customHeight="1" x14ac:dyDescent="0.2">
      <c r="A94">
        <v>1925</v>
      </c>
      <c r="B94" s="5">
        <v>17.3</v>
      </c>
      <c r="C94" s="5">
        <v>17.2</v>
      </c>
      <c r="D94" s="5">
        <v>17.3</v>
      </c>
      <c r="E94" s="5">
        <v>17.2</v>
      </c>
      <c r="F94" s="5">
        <v>17.3</v>
      </c>
      <c r="G94" s="5">
        <v>17.5</v>
      </c>
      <c r="H94" s="5">
        <v>17.7</v>
      </c>
      <c r="I94" s="5">
        <v>17.7</v>
      </c>
      <c r="J94" s="5">
        <v>17.7</v>
      </c>
      <c r="K94" s="5">
        <v>17.7</v>
      </c>
      <c r="L94" s="5">
        <v>18</v>
      </c>
      <c r="M94" s="5">
        <v>17.899999999999999</v>
      </c>
      <c r="N94" s="5">
        <v>17.5</v>
      </c>
    </row>
    <row r="95" spans="1:14" ht="15" customHeight="1" x14ac:dyDescent="0.2">
      <c r="A95">
        <v>1924</v>
      </c>
      <c r="B95" s="5">
        <v>17.3</v>
      </c>
      <c r="C95" s="5">
        <v>17.2</v>
      </c>
      <c r="D95" s="5">
        <v>17.100000000000001</v>
      </c>
      <c r="E95" s="5">
        <v>17</v>
      </c>
      <c r="F95" s="5">
        <v>17</v>
      </c>
      <c r="G95" s="5">
        <v>17</v>
      </c>
      <c r="H95" s="5">
        <v>17.100000000000001</v>
      </c>
      <c r="I95" s="5">
        <v>17</v>
      </c>
      <c r="J95" s="5">
        <v>17.100000000000001</v>
      </c>
      <c r="K95" s="5">
        <v>17.2</v>
      </c>
      <c r="L95" s="5">
        <v>17.2</v>
      </c>
      <c r="M95" s="5">
        <v>17.3</v>
      </c>
      <c r="N95" s="5">
        <v>17.100000000000001</v>
      </c>
    </row>
    <row r="96" spans="1:14" ht="15" customHeight="1" x14ac:dyDescent="0.2">
      <c r="A96">
        <v>1923</v>
      </c>
      <c r="B96" s="5">
        <v>16.8</v>
      </c>
      <c r="C96" s="5">
        <v>16.8</v>
      </c>
      <c r="D96" s="5">
        <v>16.8</v>
      </c>
      <c r="E96" s="5">
        <v>16.899999999999999</v>
      </c>
      <c r="F96" s="5">
        <v>16.899999999999999</v>
      </c>
      <c r="G96" s="5">
        <v>17</v>
      </c>
      <c r="H96" s="5">
        <v>17.2</v>
      </c>
      <c r="I96" s="5">
        <v>17.100000000000001</v>
      </c>
      <c r="J96" s="5">
        <v>17.2</v>
      </c>
      <c r="K96" s="5">
        <v>17.3</v>
      </c>
      <c r="L96" s="5">
        <v>17.3</v>
      </c>
      <c r="M96" s="5">
        <v>17.3</v>
      </c>
      <c r="N96" s="5">
        <v>17.100000000000001</v>
      </c>
    </row>
    <row r="97" spans="1:14" ht="15" customHeight="1" x14ac:dyDescent="0.2">
      <c r="A97">
        <v>1922</v>
      </c>
      <c r="B97" s="5">
        <v>16.899999999999999</v>
      </c>
      <c r="C97" s="5">
        <v>16.899999999999999</v>
      </c>
      <c r="D97" s="5">
        <v>16.7</v>
      </c>
      <c r="E97" s="5">
        <v>16.7</v>
      </c>
      <c r="F97" s="5">
        <v>16.7</v>
      </c>
      <c r="G97" s="5">
        <v>16.7</v>
      </c>
      <c r="H97" s="5">
        <v>16.8</v>
      </c>
      <c r="I97" s="5">
        <v>16.600000000000001</v>
      </c>
      <c r="J97" s="5">
        <v>16.600000000000001</v>
      </c>
      <c r="K97" s="5">
        <v>16.7</v>
      </c>
      <c r="L97" s="5">
        <v>16.8</v>
      </c>
      <c r="M97" s="5">
        <v>16.899999999999999</v>
      </c>
      <c r="N97" s="5">
        <v>16.8</v>
      </c>
    </row>
    <row r="98" spans="1:14" ht="15" customHeight="1" x14ac:dyDescent="0.2">
      <c r="A98">
        <v>1921</v>
      </c>
      <c r="B98" s="5">
        <v>19</v>
      </c>
      <c r="C98" s="5">
        <v>18.399999999999999</v>
      </c>
      <c r="D98" s="5">
        <v>18.3</v>
      </c>
      <c r="E98" s="5">
        <v>18.100000000000001</v>
      </c>
      <c r="F98" s="5">
        <v>17.7</v>
      </c>
      <c r="G98" s="5">
        <v>17.600000000000001</v>
      </c>
      <c r="H98" s="5">
        <v>17.7</v>
      </c>
      <c r="I98" s="5">
        <v>17.7</v>
      </c>
      <c r="J98" s="5">
        <v>17.5</v>
      </c>
      <c r="K98" s="5">
        <v>17.5</v>
      </c>
      <c r="L98" s="5">
        <v>17.399999999999999</v>
      </c>
      <c r="M98" s="5">
        <v>17.3</v>
      </c>
      <c r="N98" s="5">
        <v>17.899999999999999</v>
      </c>
    </row>
    <row r="99" spans="1:14" ht="15" customHeight="1" x14ac:dyDescent="0.2">
      <c r="A99">
        <v>1920</v>
      </c>
      <c r="B99" s="5">
        <v>19.3</v>
      </c>
      <c r="C99" s="5">
        <v>19.5</v>
      </c>
      <c r="D99" s="5">
        <v>19.7</v>
      </c>
      <c r="E99" s="5">
        <v>20.3</v>
      </c>
      <c r="F99" s="5">
        <v>20.6</v>
      </c>
      <c r="G99" s="5">
        <v>20.9</v>
      </c>
      <c r="H99" s="5">
        <v>20.8</v>
      </c>
      <c r="I99" s="5">
        <v>20.3</v>
      </c>
      <c r="J99" s="5">
        <v>20</v>
      </c>
      <c r="K99" s="5">
        <v>19.899999999999999</v>
      </c>
      <c r="L99" s="5">
        <v>19.8</v>
      </c>
      <c r="M99" s="5">
        <v>19.399999999999999</v>
      </c>
      <c r="N99" s="5">
        <v>20</v>
      </c>
    </row>
    <row r="100" spans="1:14" ht="15" customHeight="1" x14ac:dyDescent="0.2">
      <c r="A100">
        <v>1919</v>
      </c>
      <c r="B100" s="5">
        <v>16.5</v>
      </c>
      <c r="C100" s="5">
        <v>16.2</v>
      </c>
      <c r="D100" s="5">
        <v>16.399999999999999</v>
      </c>
      <c r="E100" s="5">
        <v>16.7</v>
      </c>
      <c r="F100" s="5">
        <v>16.899999999999999</v>
      </c>
      <c r="G100" s="5">
        <v>16.899999999999999</v>
      </c>
      <c r="H100" s="5">
        <v>17.399999999999999</v>
      </c>
      <c r="I100" s="5">
        <v>17.7</v>
      </c>
      <c r="J100" s="5">
        <v>17.8</v>
      </c>
      <c r="K100" s="5">
        <v>18.100000000000001</v>
      </c>
      <c r="L100" s="5">
        <v>18.5</v>
      </c>
      <c r="M100" s="5">
        <v>18.899999999999999</v>
      </c>
      <c r="N100" s="5">
        <v>17.3</v>
      </c>
    </row>
    <row r="101" spans="1:14" ht="15" customHeight="1" x14ac:dyDescent="0.2">
      <c r="A101">
        <v>1918</v>
      </c>
      <c r="B101" s="5">
        <v>14</v>
      </c>
      <c r="C101" s="5">
        <v>14.1</v>
      </c>
      <c r="D101" s="5">
        <v>14</v>
      </c>
      <c r="E101" s="5">
        <v>14.2</v>
      </c>
      <c r="F101" s="5">
        <v>14.5</v>
      </c>
      <c r="G101" s="5">
        <v>14.7</v>
      </c>
      <c r="H101" s="5">
        <v>15.1</v>
      </c>
      <c r="I101" s="5">
        <v>15.4</v>
      </c>
      <c r="J101" s="5">
        <v>15.7</v>
      </c>
      <c r="K101" s="5">
        <v>16</v>
      </c>
      <c r="L101" s="5">
        <v>16.3</v>
      </c>
      <c r="M101" s="5">
        <v>16.5</v>
      </c>
      <c r="N101" s="5">
        <v>15.1</v>
      </c>
    </row>
    <row r="102" spans="1:14" ht="15" customHeight="1" x14ac:dyDescent="0.2">
      <c r="A102">
        <v>1917</v>
      </c>
      <c r="B102" s="5">
        <v>11.7</v>
      </c>
      <c r="C102" s="5">
        <v>12</v>
      </c>
      <c r="D102" s="5">
        <v>12</v>
      </c>
      <c r="E102" s="5">
        <v>12.6</v>
      </c>
      <c r="F102" s="5">
        <v>12.8</v>
      </c>
      <c r="G102" s="5">
        <v>13</v>
      </c>
      <c r="H102" s="5">
        <v>12.8</v>
      </c>
      <c r="I102" s="5">
        <v>13</v>
      </c>
      <c r="J102" s="5">
        <v>13.3</v>
      </c>
      <c r="K102" s="5">
        <v>13.5</v>
      </c>
      <c r="L102" s="5">
        <v>13.5</v>
      </c>
      <c r="M102" s="5">
        <v>13.7</v>
      </c>
      <c r="N102" s="5">
        <v>12.8</v>
      </c>
    </row>
    <row r="103" spans="1:14" ht="15" customHeight="1" x14ac:dyDescent="0.2">
      <c r="A103">
        <v>1916</v>
      </c>
      <c r="B103" s="5">
        <v>10.4</v>
      </c>
      <c r="C103" s="5">
        <v>10.4</v>
      </c>
      <c r="D103" s="5">
        <v>10.5</v>
      </c>
      <c r="E103" s="5">
        <v>10.6</v>
      </c>
      <c r="F103" s="5">
        <v>10.7</v>
      </c>
      <c r="G103" s="5">
        <v>10.8</v>
      </c>
      <c r="H103" s="5">
        <v>10.8</v>
      </c>
      <c r="I103" s="5">
        <v>10.9</v>
      </c>
      <c r="J103" s="5">
        <v>11.1</v>
      </c>
      <c r="K103" s="5">
        <v>11.3</v>
      </c>
      <c r="L103" s="5">
        <v>11.5</v>
      </c>
      <c r="M103" s="5">
        <v>11.6</v>
      </c>
      <c r="N103" s="5">
        <v>10.9</v>
      </c>
    </row>
    <row r="104" spans="1:14" ht="15" customHeight="1" x14ac:dyDescent="0.2">
      <c r="A104">
        <v>1915</v>
      </c>
      <c r="B104" s="5">
        <v>10.1</v>
      </c>
      <c r="C104" s="5">
        <v>10</v>
      </c>
      <c r="D104" s="5">
        <v>9.9</v>
      </c>
      <c r="E104" s="5">
        <v>10</v>
      </c>
      <c r="F104" s="5">
        <v>10.1</v>
      </c>
      <c r="G104" s="5">
        <v>10.1</v>
      </c>
      <c r="H104" s="5">
        <v>10.1</v>
      </c>
      <c r="I104" s="5">
        <v>10.1</v>
      </c>
      <c r="J104" s="5">
        <v>10.1</v>
      </c>
      <c r="K104" s="5">
        <v>10.199999999999999</v>
      </c>
      <c r="L104" s="5">
        <v>10.3</v>
      </c>
      <c r="M104" s="5">
        <v>10.3</v>
      </c>
      <c r="N104" s="5">
        <v>10.1</v>
      </c>
    </row>
    <row r="105" spans="1:14" ht="15" customHeight="1" x14ac:dyDescent="0.2">
      <c r="A105">
        <v>1914</v>
      </c>
      <c r="B105" s="5">
        <v>10</v>
      </c>
      <c r="C105" s="5">
        <v>9.9</v>
      </c>
      <c r="D105" s="5">
        <v>9.9</v>
      </c>
      <c r="E105" s="5">
        <v>9.8000000000000007</v>
      </c>
      <c r="F105" s="5">
        <v>9.9</v>
      </c>
      <c r="G105" s="5">
        <v>9.9</v>
      </c>
      <c r="H105" s="5">
        <v>10</v>
      </c>
      <c r="I105" s="5">
        <v>10.199999999999999</v>
      </c>
      <c r="J105" s="5">
        <v>10.199999999999999</v>
      </c>
      <c r="K105" s="5">
        <v>10.1</v>
      </c>
      <c r="L105" s="5">
        <v>10.199999999999999</v>
      </c>
      <c r="M105" s="5">
        <v>10.1</v>
      </c>
      <c r="N105" s="5">
        <v>10</v>
      </c>
    </row>
    <row r="106" spans="1:14" ht="15" customHeight="1" x14ac:dyDescent="0.2">
      <c r="A106">
        <v>1913</v>
      </c>
      <c r="B106" s="5">
        <v>9.8000000000000007</v>
      </c>
      <c r="C106" s="5">
        <v>9.8000000000000007</v>
      </c>
      <c r="D106" s="5">
        <v>9.8000000000000007</v>
      </c>
      <c r="E106" s="5">
        <v>9.8000000000000007</v>
      </c>
      <c r="F106" s="5">
        <v>9.6999999999999993</v>
      </c>
      <c r="G106" s="5">
        <v>9.8000000000000007</v>
      </c>
      <c r="H106" s="5">
        <v>9.9</v>
      </c>
      <c r="I106" s="5">
        <v>9.9</v>
      </c>
      <c r="J106" s="5">
        <v>10</v>
      </c>
      <c r="K106" s="5">
        <v>10</v>
      </c>
      <c r="L106" s="5">
        <v>10.1</v>
      </c>
      <c r="M106" s="5">
        <v>10</v>
      </c>
      <c r="N106" s="5">
        <v>9.9</v>
      </c>
    </row>
  </sheetData>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17"/>
  <sheetViews>
    <sheetView workbookViewId="0">
      <pane ySplit="1" topLeftCell="A2" activePane="bottomLeft" state="frozen"/>
      <selection activeCell="N42" sqref="N42"/>
      <selection pane="bottomLeft" activeCell="N42" sqref="N42"/>
    </sheetView>
  </sheetViews>
  <sheetFormatPr baseColWidth="10" defaultRowHeight="16" x14ac:dyDescent="0.2"/>
  <cols>
    <col min="2" max="4" width="10.83203125" style="16"/>
    <col min="5" max="5" width="10.83203125" style="16" customWidth="1"/>
    <col min="6" max="6" width="37" customWidth="1"/>
    <col min="7" max="7" width="16.5" customWidth="1"/>
    <col min="8" max="8" width="14" customWidth="1"/>
    <col min="9" max="9" width="15.33203125" customWidth="1"/>
    <col min="10" max="13" width="10.83203125" style="8" customWidth="1"/>
    <col min="14" max="14" width="11.6640625" style="8" customWidth="1"/>
    <col min="15" max="18" width="10.83203125" style="8"/>
    <col min="19" max="19" width="20.33203125" style="8" bestFit="1" customWidth="1"/>
    <col min="20" max="20" width="17.83203125" style="8" bestFit="1" customWidth="1"/>
    <col min="21" max="21" width="19.1640625" style="8" bestFit="1" customWidth="1"/>
    <col min="24" max="24" width="12.1640625" bestFit="1" customWidth="1"/>
  </cols>
  <sheetData>
    <row r="1" spans="1:26" x14ac:dyDescent="0.2">
      <c r="A1" s="5" t="s">
        <v>5331</v>
      </c>
      <c r="B1" s="16" t="s">
        <v>5324</v>
      </c>
      <c r="C1" s="16" t="s">
        <v>5325</v>
      </c>
      <c r="D1" s="16" t="s">
        <v>5323</v>
      </c>
      <c r="E1" s="16" t="s">
        <v>5326</v>
      </c>
      <c r="F1" s="9" t="s">
        <v>5327</v>
      </c>
      <c r="G1" t="s">
        <v>5328</v>
      </c>
      <c r="H1" t="s">
        <v>5329</v>
      </c>
      <c r="I1" t="s">
        <v>5330</v>
      </c>
      <c r="J1" s="8" t="s">
        <v>5332</v>
      </c>
      <c r="K1" s="8" t="s">
        <v>5360</v>
      </c>
      <c r="L1" s="8" t="s">
        <v>5333</v>
      </c>
      <c r="M1" s="8" t="s">
        <v>5334</v>
      </c>
      <c r="N1" s="8" t="s">
        <v>5335</v>
      </c>
      <c r="O1" s="8" t="s">
        <v>5336</v>
      </c>
      <c r="P1" s="8" t="s">
        <v>5337</v>
      </c>
      <c r="Q1" s="8" t="s">
        <v>5338</v>
      </c>
      <c r="R1" s="8" t="s">
        <v>5339</v>
      </c>
      <c r="S1" s="8" t="s">
        <v>5340</v>
      </c>
      <c r="T1" s="8" t="s">
        <v>5341</v>
      </c>
      <c r="U1" s="8" t="s">
        <v>5342</v>
      </c>
      <c r="W1" s="20" t="s">
        <v>5391</v>
      </c>
      <c r="X1" s="22">
        <f>COUNTIF(R:R,1)</f>
        <v>18</v>
      </c>
      <c r="Y1" s="21" t="s">
        <v>5392</v>
      </c>
    </row>
    <row r="2" spans="1:26" x14ac:dyDescent="0.2">
      <c r="A2" s="5">
        <v>1</v>
      </c>
      <c r="B2" s="17">
        <v>18</v>
      </c>
      <c r="C2" s="16">
        <v>12</v>
      </c>
      <c r="D2" s="16">
        <v>2009</v>
      </c>
      <c r="E2" s="18">
        <v>40341</v>
      </c>
      <c r="F2" s="9" t="s">
        <v>0</v>
      </c>
      <c r="G2" s="3">
        <v>425000000</v>
      </c>
      <c r="H2" s="3">
        <v>760507625</v>
      </c>
      <c r="I2" s="3">
        <v>2783918982</v>
      </c>
      <c r="J2" s="8" t="str">
        <f>IF(I2=0,1,"")</f>
        <v/>
      </c>
      <c r="K2" s="8" t="str">
        <f>IF(D2&gt;2017,1,"")</f>
        <v/>
      </c>
      <c r="L2" s="8" t="str">
        <f>F2</f>
        <v>Avatar</v>
      </c>
      <c r="M2" s="8" t="str">
        <f>IF(COUNTIF($L$2:$L$5233,L2)&gt;1,1,"")</f>
        <v/>
      </c>
      <c r="N2" s="8" t="str">
        <f t="shared" ref="N2:N65" si="0">IF(M2=1,L2&amp;" ("&amp;D2&amp;")",L2)</f>
        <v>Avatar</v>
      </c>
      <c r="O2" s="10">
        <f>INDEX(cpi!$A$1:$M$106,MATCH($D2,cpi!$A:$A,0),MATCH($C2,cpi!$1:$1,0))</f>
        <v>215.94900000000001</v>
      </c>
      <c r="P2" s="10">
        <f>cpi!$I$2</f>
        <v>245.51900000000001</v>
      </c>
      <c r="Q2" s="10">
        <f>P2/O2</f>
        <v>1.1369304789556793</v>
      </c>
      <c r="R2" s="8" t="str">
        <f>IF(ISERROR(Q2),1,"")</f>
        <v/>
      </c>
      <c r="S2" s="11">
        <f>G2*$Q2</f>
        <v>483195453.55616373</v>
      </c>
      <c r="T2" s="11">
        <f t="shared" ref="T2:U17" si="1">H2*$Q2</f>
        <v>864644298.34069622</v>
      </c>
      <c r="U2" s="11">
        <f t="shared" si="1"/>
        <v>3165122341.5790672</v>
      </c>
      <c r="Z2" s="3"/>
    </row>
    <row r="3" spans="1:26" x14ac:dyDescent="0.2">
      <c r="A3" s="5">
        <v>2</v>
      </c>
      <c r="B3" s="17">
        <v>18</v>
      </c>
      <c r="C3" s="16">
        <v>12</v>
      </c>
      <c r="D3" s="16">
        <v>2015</v>
      </c>
      <c r="E3" s="18">
        <v>42533</v>
      </c>
      <c r="F3" s="9" t="s">
        <v>1</v>
      </c>
      <c r="G3" s="3">
        <v>306000000</v>
      </c>
      <c r="H3" s="3">
        <v>936662225</v>
      </c>
      <c r="I3" s="3">
        <v>2058662225</v>
      </c>
      <c r="J3" s="8" t="str">
        <f t="shared" ref="J3:J66" si="2">IF(I3=0,1,"")</f>
        <v/>
      </c>
      <c r="K3" s="8" t="str">
        <f t="shared" ref="K3:K66" si="3">IF(D3&gt;2017,1,"")</f>
        <v/>
      </c>
      <c r="L3" s="8" t="str">
        <f t="shared" ref="L3:L66" si="4">F3</f>
        <v>Star Wars Ep. VII: The Force Awakens</v>
      </c>
      <c r="M3" s="8" t="str">
        <f t="shared" ref="M3:M66" si="5">IF(COUNTIF($L$2:$L$5233,L3)&gt;1,1,"")</f>
        <v/>
      </c>
      <c r="N3" s="8" t="str">
        <f t="shared" si="0"/>
        <v>Star Wars Ep. VII: The Force Awakens</v>
      </c>
      <c r="O3" s="10">
        <f>INDEX(cpi!$A$1:$M$106,MATCH($D3,cpi!$A:$A,0),MATCH($C3,cpi!$1:$1,0))</f>
        <v>236.52500000000001</v>
      </c>
      <c r="P3" s="10">
        <f>cpi!$I$2</f>
        <v>245.51900000000001</v>
      </c>
      <c r="Q3" s="10">
        <f t="shared" ref="Q3:Q66" si="6">P3/O3</f>
        <v>1.0380255786914703</v>
      </c>
      <c r="R3" s="8" t="str">
        <f t="shared" ref="R3:R66" si="7">IF(ISERROR(Q3),1,"")</f>
        <v/>
      </c>
      <c r="S3" s="11">
        <f t="shared" ref="S3:U66" si="8">G3*$Q3</f>
        <v>317635827.0795899</v>
      </c>
      <c r="T3" s="11">
        <f t="shared" si="1"/>
        <v>972279348.14406514</v>
      </c>
      <c r="U3" s="11">
        <f t="shared" si="1"/>
        <v>2136944047.4358947</v>
      </c>
    </row>
    <row r="4" spans="1:26" x14ac:dyDescent="0.2">
      <c r="A4" s="5">
        <v>3</v>
      </c>
      <c r="B4" s="17">
        <v>24</v>
      </c>
      <c r="C4" s="16">
        <v>5</v>
      </c>
      <c r="D4" s="16">
        <v>2007</v>
      </c>
      <c r="E4" s="18">
        <v>39787</v>
      </c>
      <c r="F4" s="9" t="s">
        <v>5343</v>
      </c>
      <c r="G4" s="3">
        <v>300000000</v>
      </c>
      <c r="H4" s="3">
        <v>309420425</v>
      </c>
      <c r="I4" s="3">
        <v>963420425</v>
      </c>
      <c r="J4" s="8" t="str">
        <f t="shared" si="2"/>
        <v/>
      </c>
      <c r="K4" s="8" t="str">
        <f t="shared" si="3"/>
        <v/>
      </c>
      <c r="L4" s="8" t="str">
        <f t="shared" si="4"/>
        <v>Pirates of the Caribbean: At World's End</v>
      </c>
      <c r="M4" s="8" t="str">
        <f t="shared" si="5"/>
        <v/>
      </c>
      <c r="N4" s="8" t="str">
        <f t="shared" si="0"/>
        <v>Pirates of the Caribbean: At World's End</v>
      </c>
      <c r="O4" s="10">
        <f>INDEX(cpi!$A$1:$M$106,MATCH($D4,cpi!$A:$A,0),MATCH($C4,cpi!$1:$1,0))</f>
        <v>207.94900000000001</v>
      </c>
      <c r="P4" s="10">
        <f>cpi!$I$2</f>
        <v>245.51900000000001</v>
      </c>
      <c r="Q4" s="10">
        <f t="shared" si="6"/>
        <v>1.1806692987222829</v>
      </c>
      <c r="R4" s="8" t="str">
        <f t="shared" si="7"/>
        <v/>
      </c>
      <c r="S4" s="11">
        <f t="shared" si="8"/>
        <v>354200789.61668485</v>
      </c>
      <c r="T4" s="11">
        <f t="shared" si="1"/>
        <v>365323196.19510072</v>
      </c>
      <c r="U4" s="11">
        <f t="shared" si="1"/>
        <v>1137480917.5594738</v>
      </c>
    </row>
    <row r="5" spans="1:26" x14ac:dyDescent="0.2">
      <c r="A5" s="5">
        <v>4</v>
      </c>
      <c r="B5" s="17">
        <v>6</v>
      </c>
      <c r="C5" s="16">
        <v>11</v>
      </c>
      <c r="D5" s="16">
        <v>2015</v>
      </c>
      <c r="E5" s="18">
        <v>42166</v>
      </c>
      <c r="F5" s="9" t="s">
        <v>3</v>
      </c>
      <c r="G5" s="3">
        <v>300000000</v>
      </c>
      <c r="H5" s="3">
        <v>200074175</v>
      </c>
      <c r="I5" s="3">
        <v>879620923</v>
      </c>
      <c r="J5" s="8" t="str">
        <f t="shared" si="2"/>
        <v/>
      </c>
      <c r="K5" s="8" t="str">
        <f t="shared" si="3"/>
        <v/>
      </c>
      <c r="L5" s="8" t="str">
        <f t="shared" si="4"/>
        <v>Spectre</v>
      </c>
      <c r="M5" s="8" t="str">
        <f t="shared" si="5"/>
        <v/>
      </c>
      <c r="N5" s="8" t="str">
        <f t="shared" si="0"/>
        <v>Spectre</v>
      </c>
      <c r="O5" s="10">
        <f>INDEX(cpi!$A$1:$M$106,MATCH($D5,cpi!$A:$A,0),MATCH($C5,cpi!$1:$1,0))</f>
        <v>237.33600000000001</v>
      </c>
      <c r="P5" s="10">
        <f>cpi!$I$2</f>
        <v>245.51900000000001</v>
      </c>
      <c r="Q5" s="10">
        <f t="shared" si="6"/>
        <v>1.0344785451848855</v>
      </c>
      <c r="R5" s="8" t="str">
        <f t="shared" si="7"/>
        <v/>
      </c>
      <c r="S5" s="11">
        <f t="shared" si="8"/>
        <v>310343563.55546564</v>
      </c>
      <c r="T5" s="11">
        <f t="shared" si="1"/>
        <v>206972441.48306617</v>
      </c>
      <c r="U5" s="11">
        <f t="shared" si="1"/>
        <v>909948972.7392261</v>
      </c>
    </row>
    <row r="6" spans="1:26" x14ac:dyDescent="0.2">
      <c r="A6" s="5">
        <v>5</v>
      </c>
      <c r="B6" s="17">
        <v>20</v>
      </c>
      <c r="C6" s="16">
        <v>7</v>
      </c>
      <c r="D6" s="16">
        <v>2012</v>
      </c>
      <c r="E6" s="18">
        <v>41493</v>
      </c>
      <c r="F6" s="9" t="s">
        <v>4</v>
      </c>
      <c r="G6" s="3">
        <v>275000000</v>
      </c>
      <c r="H6" s="3">
        <v>448139099</v>
      </c>
      <c r="I6" s="3">
        <v>1084439099</v>
      </c>
      <c r="J6" s="8" t="str">
        <f t="shared" si="2"/>
        <v/>
      </c>
      <c r="K6" s="8" t="str">
        <f t="shared" si="3"/>
        <v/>
      </c>
      <c r="L6" s="8" t="str">
        <f t="shared" si="4"/>
        <v>The Dark Knight Rises</v>
      </c>
      <c r="M6" s="8" t="str">
        <f t="shared" si="5"/>
        <v/>
      </c>
      <c r="N6" s="8" t="str">
        <f t="shared" si="0"/>
        <v>The Dark Knight Rises</v>
      </c>
      <c r="O6" s="10">
        <f>INDEX(cpi!$A$1:$M$106,MATCH($D6,cpi!$A:$A,0),MATCH($C6,cpi!$1:$1,0))</f>
        <v>229.10400000000001</v>
      </c>
      <c r="P6" s="10">
        <f>cpi!$I$2</f>
        <v>245.51900000000001</v>
      </c>
      <c r="Q6" s="10">
        <f t="shared" si="6"/>
        <v>1.0716486835672883</v>
      </c>
      <c r="R6" s="8" t="str">
        <f t="shared" si="7"/>
        <v/>
      </c>
      <c r="S6" s="11">
        <f t="shared" si="8"/>
        <v>294703387.9810043</v>
      </c>
      <c r="T6" s="11">
        <f t="shared" si="1"/>
        <v>480247675.49838066</v>
      </c>
      <c r="U6" s="11">
        <f t="shared" si="1"/>
        <v>1162137732.8522463</v>
      </c>
    </row>
    <row r="7" spans="1:26" x14ac:dyDescent="0.2">
      <c r="A7" s="5">
        <v>6</v>
      </c>
      <c r="B7" s="17">
        <v>2</v>
      </c>
      <c r="C7" s="16">
        <v>7</v>
      </c>
      <c r="D7" s="16">
        <v>2013</v>
      </c>
      <c r="E7" s="18">
        <v>41312</v>
      </c>
      <c r="F7" s="9" t="s">
        <v>5</v>
      </c>
      <c r="G7" s="3">
        <v>275000000</v>
      </c>
      <c r="H7" s="3">
        <v>89302115</v>
      </c>
      <c r="I7" s="3">
        <v>260002115</v>
      </c>
      <c r="J7" s="8" t="str">
        <f t="shared" si="2"/>
        <v/>
      </c>
      <c r="K7" s="8" t="str">
        <f t="shared" si="3"/>
        <v/>
      </c>
      <c r="L7" s="8" t="str">
        <f t="shared" si="4"/>
        <v>The Lone Ranger</v>
      </c>
      <c r="M7" s="8" t="str">
        <f t="shared" si="5"/>
        <v/>
      </c>
      <c r="N7" s="8" t="str">
        <f t="shared" si="0"/>
        <v>The Lone Ranger</v>
      </c>
      <c r="O7" s="10">
        <f>INDEX(cpi!$A$1:$M$106,MATCH($D7,cpi!$A:$A,0),MATCH($C7,cpi!$1:$1,0))</f>
        <v>233.596</v>
      </c>
      <c r="P7" s="10">
        <f>cpi!$I$2</f>
        <v>245.51900000000001</v>
      </c>
      <c r="Q7" s="10">
        <f t="shared" si="6"/>
        <v>1.0510411137177007</v>
      </c>
      <c r="R7" s="8" t="str">
        <f t="shared" si="7"/>
        <v/>
      </c>
      <c r="S7" s="11">
        <f t="shared" si="8"/>
        <v>289036306.27236772</v>
      </c>
      <c r="T7" s="11">
        <f t="shared" si="1"/>
        <v>93860194.406946182</v>
      </c>
      <c r="U7" s="11">
        <f t="shared" si="1"/>
        <v>273272912.51855767</v>
      </c>
    </row>
    <row r="8" spans="1:26" x14ac:dyDescent="0.2">
      <c r="A8" s="5">
        <v>7</v>
      </c>
      <c r="B8" s="17">
        <v>9</v>
      </c>
      <c r="C8" s="16">
        <v>3</v>
      </c>
      <c r="D8" s="16">
        <v>2012</v>
      </c>
      <c r="E8" s="18">
        <v>41155</v>
      </c>
      <c r="F8" s="9" t="s">
        <v>6</v>
      </c>
      <c r="G8" s="3">
        <v>275000000</v>
      </c>
      <c r="H8" s="3">
        <v>73058679</v>
      </c>
      <c r="I8" s="3">
        <v>282778100</v>
      </c>
      <c r="J8" s="8" t="str">
        <f t="shared" si="2"/>
        <v/>
      </c>
      <c r="K8" s="8" t="str">
        <f t="shared" si="3"/>
        <v/>
      </c>
      <c r="L8" s="8" t="str">
        <f t="shared" si="4"/>
        <v>John Carter</v>
      </c>
      <c r="M8" s="8" t="str">
        <f t="shared" si="5"/>
        <v/>
      </c>
      <c r="N8" s="8" t="str">
        <f t="shared" si="0"/>
        <v>John Carter</v>
      </c>
      <c r="O8" s="10">
        <f>INDEX(cpi!$A$1:$M$106,MATCH($D8,cpi!$A:$A,0),MATCH($C8,cpi!$1:$1,0))</f>
        <v>229.392</v>
      </c>
      <c r="P8" s="10">
        <f>cpi!$I$2</f>
        <v>245.51900000000001</v>
      </c>
      <c r="Q8" s="10">
        <f t="shared" si="6"/>
        <v>1.0703032363813909</v>
      </c>
      <c r="R8" s="8" t="str">
        <f t="shared" si="7"/>
        <v/>
      </c>
      <c r="S8" s="11">
        <f t="shared" si="8"/>
        <v>294333390.00488251</v>
      </c>
      <c r="T8" s="11">
        <f t="shared" si="1"/>
        <v>78194940.579449162</v>
      </c>
      <c r="U8" s="11">
        <f t="shared" si="1"/>
        <v>302658315.60778058</v>
      </c>
    </row>
    <row r="9" spans="1:26" x14ac:dyDescent="0.2">
      <c r="A9" s="5">
        <v>8</v>
      </c>
      <c r="B9" s="17">
        <v>24</v>
      </c>
      <c r="C9" s="16">
        <v>11</v>
      </c>
      <c r="D9" s="16">
        <v>2010</v>
      </c>
      <c r="E9" s="18">
        <v>40888</v>
      </c>
      <c r="F9" s="9" t="s">
        <v>7</v>
      </c>
      <c r="G9" s="3">
        <v>260000000</v>
      </c>
      <c r="H9" s="3">
        <v>200821936</v>
      </c>
      <c r="I9" s="3">
        <v>586581936</v>
      </c>
      <c r="J9" s="8" t="str">
        <f t="shared" si="2"/>
        <v/>
      </c>
      <c r="K9" s="8" t="str">
        <f t="shared" si="3"/>
        <v/>
      </c>
      <c r="L9" s="8" t="str">
        <f t="shared" si="4"/>
        <v>Tangled</v>
      </c>
      <c r="M9" s="8" t="str">
        <f t="shared" si="5"/>
        <v/>
      </c>
      <c r="N9" s="8" t="str">
        <f t="shared" si="0"/>
        <v>Tangled</v>
      </c>
      <c r="O9" s="10">
        <f>INDEX(cpi!$A$1:$M$106,MATCH($D9,cpi!$A:$A,0),MATCH($C9,cpi!$1:$1,0))</f>
        <v>218.803</v>
      </c>
      <c r="P9" s="10">
        <f>cpi!$I$2</f>
        <v>245.51900000000001</v>
      </c>
      <c r="Q9" s="10">
        <f t="shared" si="6"/>
        <v>1.1221007024583758</v>
      </c>
      <c r="R9" s="8" t="str">
        <f t="shared" si="7"/>
        <v/>
      </c>
      <c r="S9" s="11">
        <f t="shared" si="8"/>
        <v>291746182.63917768</v>
      </c>
      <c r="T9" s="11">
        <f t="shared" si="1"/>
        <v>225342435.454651</v>
      </c>
      <c r="U9" s="11">
        <f t="shared" si="1"/>
        <v>658204002.43499398</v>
      </c>
    </row>
    <row r="10" spans="1:26" x14ac:dyDescent="0.2">
      <c r="A10" s="5">
        <v>9</v>
      </c>
      <c r="B10" s="17">
        <v>4</v>
      </c>
      <c r="C10" s="16">
        <v>5</v>
      </c>
      <c r="D10" s="16">
        <v>2007</v>
      </c>
      <c r="E10" s="18">
        <v>39177</v>
      </c>
      <c r="F10" s="9" t="s">
        <v>8</v>
      </c>
      <c r="G10" s="3">
        <v>258000000</v>
      </c>
      <c r="H10" s="3">
        <v>336530303</v>
      </c>
      <c r="I10" s="3">
        <v>894860230</v>
      </c>
      <c r="J10" s="8" t="str">
        <f t="shared" si="2"/>
        <v/>
      </c>
      <c r="K10" s="8" t="str">
        <f t="shared" si="3"/>
        <v/>
      </c>
      <c r="L10" s="8" t="str">
        <f t="shared" si="4"/>
        <v>Spider-Man 3</v>
      </c>
      <c r="M10" s="8" t="str">
        <f t="shared" si="5"/>
        <v/>
      </c>
      <c r="N10" s="8" t="str">
        <f t="shared" si="0"/>
        <v>Spider-Man 3</v>
      </c>
      <c r="O10" s="10">
        <f>INDEX(cpi!$A$1:$M$106,MATCH($D10,cpi!$A:$A,0),MATCH($C10,cpi!$1:$1,0))</f>
        <v>207.94900000000001</v>
      </c>
      <c r="P10" s="10">
        <f>cpi!$I$2</f>
        <v>245.51900000000001</v>
      </c>
      <c r="Q10" s="10">
        <f t="shared" si="6"/>
        <v>1.1806692987222829</v>
      </c>
      <c r="R10" s="8" t="str">
        <f t="shared" si="7"/>
        <v/>
      </c>
      <c r="S10" s="11">
        <f t="shared" si="8"/>
        <v>304612679.07034898</v>
      </c>
      <c r="T10" s="11">
        <f t="shared" si="1"/>
        <v>397330996.84180737</v>
      </c>
      <c r="U10" s="11">
        <f t="shared" si="1"/>
        <v>1056534000.2085607</v>
      </c>
    </row>
    <row r="11" spans="1:26" x14ac:dyDescent="0.2">
      <c r="A11" s="5">
        <v>10</v>
      </c>
      <c r="B11" s="17">
        <v>1</v>
      </c>
      <c r="C11" s="16">
        <v>5</v>
      </c>
      <c r="D11" s="16">
        <v>2015</v>
      </c>
      <c r="E11" s="18">
        <v>42009</v>
      </c>
      <c r="F11" s="9" t="s">
        <v>9</v>
      </c>
      <c r="G11" s="3">
        <v>250000000</v>
      </c>
      <c r="H11" s="3">
        <v>459005868</v>
      </c>
      <c r="I11" s="3">
        <v>1408218722</v>
      </c>
      <c r="J11" s="8" t="str">
        <f t="shared" si="2"/>
        <v/>
      </c>
      <c r="K11" s="8" t="str">
        <f t="shared" si="3"/>
        <v/>
      </c>
      <c r="L11" s="8" t="str">
        <f t="shared" si="4"/>
        <v>Avengers: Age of Ultron</v>
      </c>
      <c r="M11" s="8" t="str">
        <f t="shared" si="5"/>
        <v/>
      </c>
      <c r="N11" s="8" t="str">
        <f t="shared" si="0"/>
        <v>Avengers: Age of Ultron</v>
      </c>
      <c r="O11" s="10">
        <f>INDEX(cpi!$A$1:$M$106,MATCH($D11,cpi!$A:$A,0),MATCH($C11,cpi!$1:$1,0))</f>
        <v>237.80500000000001</v>
      </c>
      <c r="P11" s="10">
        <f>cpi!$I$2</f>
        <v>245.51900000000001</v>
      </c>
      <c r="Q11" s="10">
        <f t="shared" si="6"/>
        <v>1.0324383423393115</v>
      </c>
      <c r="R11" s="8" t="str">
        <f t="shared" si="7"/>
        <v/>
      </c>
      <c r="S11" s="11">
        <f t="shared" si="8"/>
        <v>258109585.58482787</v>
      </c>
      <c r="T11" s="11">
        <f t="shared" si="1"/>
        <v>473895257.48193681</v>
      </c>
      <c r="U11" s="11">
        <f t="shared" si="1"/>
        <v>1453899002.9928639</v>
      </c>
    </row>
    <row r="12" spans="1:26" x14ac:dyDescent="0.2">
      <c r="A12" s="5">
        <v>11</v>
      </c>
      <c r="B12" s="17">
        <v>6</v>
      </c>
      <c r="C12" s="16">
        <v>5</v>
      </c>
      <c r="D12" s="16">
        <v>2016</v>
      </c>
      <c r="E12" s="18">
        <v>42526</v>
      </c>
      <c r="F12" s="9" t="s">
        <v>10</v>
      </c>
      <c r="G12" s="3">
        <v>250000000</v>
      </c>
      <c r="H12" s="3">
        <v>408084349</v>
      </c>
      <c r="I12" s="3">
        <v>1153304495</v>
      </c>
      <c r="J12" s="8" t="str">
        <f t="shared" si="2"/>
        <v/>
      </c>
      <c r="K12" s="8" t="str">
        <f t="shared" si="3"/>
        <v/>
      </c>
      <c r="L12" s="8" t="str">
        <f t="shared" si="4"/>
        <v>Captain America: Civil War</v>
      </c>
      <c r="M12" s="8" t="str">
        <f t="shared" si="5"/>
        <v/>
      </c>
      <c r="N12" s="8" t="str">
        <f t="shared" si="0"/>
        <v>Captain America: Civil War</v>
      </c>
      <c r="O12" s="10">
        <f>INDEX(cpi!$A$1:$M$106,MATCH($D12,cpi!$A:$A,0),MATCH($C12,cpi!$1:$1,0))</f>
        <v>240.22900000000001</v>
      </c>
      <c r="P12" s="10">
        <f>cpi!$I$2</f>
        <v>245.51900000000001</v>
      </c>
      <c r="Q12" s="10">
        <f t="shared" si="6"/>
        <v>1.0220206552914095</v>
      </c>
      <c r="R12" s="8" t="str">
        <f t="shared" si="7"/>
        <v/>
      </c>
      <c r="S12" s="11">
        <f t="shared" si="8"/>
        <v>255505163.82285237</v>
      </c>
      <c r="T12" s="11">
        <f t="shared" si="1"/>
        <v>417070633.77914828</v>
      </c>
      <c r="U12" s="11">
        <f t="shared" si="1"/>
        <v>1178701015.7304282</v>
      </c>
    </row>
    <row r="13" spans="1:26" x14ac:dyDescent="0.2">
      <c r="A13" s="5">
        <v>12</v>
      </c>
      <c r="B13" s="17">
        <v>25</v>
      </c>
      <c r="C13" s="16">
        <v>3</v>
      </c>
      <c r="D13" s="16">
        <v>2016</v>
      </c>
      <c r="E13" s="18">
        <v>43103</v>
      </c>
      <c r="F13" s="9" t="s">
        <v>11</v>
      </c>
      <c r="G13" s="3">
        <v>250000000</v>
      </c>
      <c r="H13" s="3">
        <v>330360194</v>
      </c>
      <c r="I13" s="3">
        <v>868160194</v>
      </c>
      <c r="J13" s="8" t="str">
        <f t="shared" si="2"/>
        <v/>
      </c>
      <c r="K13" s="8" t="str">
        <f t="shared" si="3"/>
        <v/>
      </c>
      <c r="L13" s="8" t="str">
        <f t="shared" si="4"/>
        <v>Batman v Superman: Dawn of Justice</v>
      </c>
      <c r="M13" s="8" t="str">
        <f t="shared" si="5"/>
        <v/>
      </c>
      <c r="N13" s="8" t="str">
        <f t="shared" si="0"/>
        <v>Batman v Superman: Dawn of Justice</v>
      </c>
      <c r="O13" s="10">
        <f>INDEX(cpi!$A$1:$M$106,MATCH($D13,cpi!$A:$A,0),MATCH($C13,cpi!$1:$1,0))</f>
        <v>238.13200000000001</v>
      </c>
      <c r="P13" s="10">
        <f>cpi!$I$2</f>
        <v>245.51900000000001</v>
      </c>
      <c r="Q13" s="10">
        <f t="shared" si="6"/>
        <v>1.0310206104177515</v>
      </c>
      <c r="R13" s="8" t="str">
        <f t="shared" si="7"/>
        <v/>
      </c>
      <c r="S13" s="11">
        <f t="shared" si="8"/>
        <v>257755152.60443789</v>
      </c>
      <c r="T13" s="11">
        <f t="shared" si="1"/>
        <v>340608168.87560683</v>
      </c>
      <c r="U13" s="11">
        <f t="shared" si="1"/>
        <v>895091053.15827358</v>
      </c>
    </row>
    <row r="14" spans="1:26" x14ac:dyDescent="0.2">
      <c r="A14" s="5">
        <v>13</v>
      </c>
      <c r="B14" s="17">
        <v>14</v>
      </c>
      <c r="C14" s="16">
        <v>12</v>
      </c>
      <c r="D14" s="16">
        <v>2012</v>
      </c>
      <c r="E14" s="18">
        <v>41317</v>
      </c>
      <c r="F14" s="9" t="s">
        <v>12</v>
      </c>
      <c r="G14" s="3">
        <v>250000000</v>
      </c>
      <c r="H14" s="3">
        <v>303003568</v>
      </c>
      <c r="I14" s="3">
        <v>1017003568</v>
      </c>
      <c r="J14" s="8" t="str">
        <f t="shared" si="2"/>
        <v/>
      </c>
      <c r="K14" s="8" t="str">
        <f t="shared" si="3"/>
        <v/>
      </c>
      <c r="L14" s="8" t="str">
        <f t="shared" si="4"/>
        <v>The Hobbit: An Unexpected Journey</v>
      </c>
      <c r="M14" s="8" t="str">
        <f t="shared" si="5"/>
        <v/>
      </c>
      <c r="N14" s="8" t="str">
        <f t="shared" si="0"/>
        <v>The Hobbit: An Unexpected Journey</v>
      </c>
      <c r="O14" s="10">
        <f>INDEX(cpi!$A$1:$M$106,MATCH($D14,cpi!$A:$A,0),MATCH($C14,cpi!$1:$1,0))</f>
        <v>229.601</v>
      </c>
      <c r="P14" s="10">
        <f>cpi!$I$2</f>
        <v>245.51900000000001</v>
      </c>
      <c r="Q14" s="10">
        <f t="shared" si="6"/>
        <v>1.0693289663372547</v>
      </c>
      <c r="R14" s="8" t="str">
        <f t="shared" si="7"/>
        <v/>
      </c>
      <c r="S14" s="11">
        <f t="shared" si="8"/>
        <v>267332241.58431369</v>
      </c>
      <c r="T14" s="11">
        <f t="shared" si="1"/>
        <v>324010492.16594005</v>
      </c>
      <c r="U14" s="11">
        <f t="shared" si="1"/>
        <v>1087511374.1307399</v>
      </c>
    </row>
    <row r="15" spans="1:26" x14ac:dyDescent="0.2">
      <c r="A15" s="5">
        <v>14</v>
      </c>
      <c r="B15" s="17">
        <v>15</v>
      </c>
      <c r="C15" s="16">
        <v>7</v>
      </c>
      <c r="D15" s="16">
        <v>2009</v>
      </c>
      <c r="E15" s="18">
        <v>40244</v>
      </c>
      <c r="F15" s="9" t="s">
        <v>13</v>
      </c>
      <c r="G15" s="3">
        <v>250000000</v>
      </c>
      <c r="H15" s="3">
        <v>301959197</v>
      </c>
      <c r="I15" s="3">
        <v>935083686</v>
      </c>
      <c r="J15" s="8" t="str">
        <f t="shared" si="2"/>
        <v/>
      </c>
      <c r="K15" s="8" t="str">
        <f t="shared" si="3"/>
        <v/>
      </c>
      <c r="L15" s="8" t="str">
        <f t="shared" si="4"/>
        <v>Harry Potter and the Half-Blood Prince</v>
      </c>
      <c r="M15" s="8" t="str">
        <f t="shared" si="5"/>
        <v/>
      </c>
      <c r="N15" s="8" t="str">
        <f t="shared" si="0"/>
        <v>Harry Potter and the Half-Blood Prince</v>
      </c>
      <c r="O15" s="10">
        <f>INDEX(cpi!$A$1:$M$106,MATCH($D15,cpi!$A:$A,0),MATCH($C15,cpi!$1:$1,0))</f>
        <v>215.351</v>
      </c>
      <c r="P15" s="10">
        <f>cpi!$I$2</f>
        <v>245.51900000000001</v>
      </c>
      <c r="Q15" s="10">
        <f t="shared" si="6"/>
        <v>1.1400875779541306</v>
      </c>
      <c r="R15" s="8" t="str">
        <f t="shared" si="7"/>
        <v/>
      </c>
      <c r="S15" s="11">
        <f t="shared" si="8"/>
        <v>285021894.48853266</v>
      </c>
      <c r="T15" s="11">
        <f t="shared" si="1"/>
        <v>344259929.54870421</v>
      </c>
      <c r="U15" s="11">
        <f t="shared" si="1"/>
        <v>1066077294.7561609</v>
      </c>
    </row>
    <row r="16" spans="1:26" x14ac:dyDescent="0.2">
      <c r="A16" s="5">
        <v>15</v>
      </c>
      <c r="B16" s="17">
        <v>13</v>
      </c>
      <c r="C16" s="16">
        <v>12</v>
      </c>
      <c r="D16" s="16">
        <v>2013</v>
      </c>
      <c r="E16" s="18">
        <v>41651</v>
      </c>
      <c r="F16" s="9" t="s">
        <v>14</v>
      </c>
      <c r="G16" s="3">
        <v>250000000</v>
      </c>
      <c r="H16" s="3">
        <v>258366855</v>
      </c>
      <c r="I16" s="3">
        <v>960366855</v>
      </c>
      <c r="J16" s="8" t="str">
        <f t="shared" si="2"/>
        <v/>
      </c>
      <c r="K16" s="8" t="str">
        <f t="shared" si="3"/>
        <v/>
      </c>
      <c r="L16" s="8" t="str">
        <f t="shared" si="4"/>
        <v>The Hobbit: The Desolation of Smaug</v>
      </c>
      <c r="M16" s="8" t="str">
        <f t="shared" si="5"/>
        <v/>
      </c>
      <c r="N16" s="8" t="str">
        <f t="shared" si="0"/>
        <v>The Hobbit: The Desolation of Smaug</v>
      </c>
      <c r="O16" s="10">
        <f>INDEX(cpi!$A$1:$M$106,MATCH($D16,cpi!$A:$A,0),MATCH($C16,cpi!$1:$1,0))</f>
        <v>233.04900000000001</v>
      </c>
      <c r="P16" s="10">
        <f>cpi!$I$2</f>
        <v>245.51900000000001</v>
      </c>
      <c r="Q16" s="10">
        <f t="shared" si="6"/>
        <v>1.0535080605366254</v>
      </c>
      <c r="R16" s="8" t="str">
        <f t="shared" si="7"/>
        <v/>
      </c>
      <c r="S16" s="11">
        <f t="shared" si="8"/>
        <v>263377015.13415635</v>
      </c>
      <c r="T16" s="11">
        <f t="shared" si="1"/>
        <v>272191564.31799752</v>
      </c>
      <c r="U16" s="11">
        <f t="shared" si="1"/>
        <v>1011754222.8147085</v>
      </c>
    </row>
    <row r="17" spans="1:21" x14ac:dyDescent="0.2">
      <c r="A17" s="5">
        <v>16</v>
      </c>
      <c r="B17" s="17">
        <v>17</v>
      </c>
      <c r="C17" s="16">
        <v>12</v>
      </c>
      <c r="D17" s="16">
        <v>2014</v>
      </c>
      <c r="E17" s="18">
        <v>42136</v>
      </c>
      <c r="F17" s="9" t="s">
        <v>15</v>
      </c>
      <c r="G17" s="3">
        <v>250000000</v>
      </c>
      <c r="H17" s="3">
        <v>255119788</v>
      </c>
      <c r="I17" s="3">
        <v>955119788</v>
      </c>
      <c r="J17" s="8" t="str">
        <f t="shared" si="2"/>
        <v/>
      </c>
      <c r="K17" s="8" t="str">
        <f t="shared" si="3"/>
        <v/>
      </c>
      <c r="L17" s="8" t="str">
        <f t="shared" si="4"/>
        <v>The Hobbit: The Battle of the Five Armies</v>
      </c>
      <c r="M17" s="8" t="str">
        <f t="shared" si="5"/>
        <v/>
      </c>
      <c r="N17" s="8" t="str">
        <f t="shared" si="0"/>
        <v>The Hobbit: The Battle of the Five Armies</v>
      </c>
      <c r="O17" s="10">
        <f>INDEX(cpi!$A$1:$M$106,MATCH($D17,cpi!$A:$A,0),MATCH($C17,cpi!$1:$1,0))</f>
        <v>234.81200000000001</v>
      </c>
      <c r="P17" s="10">
        <f>cpi!$I$2</f>
        <v>245.51900000000001</v>
      </c>
      <c r="Q17" s="10">
        <f t="shared" si="6"/>
        <v>1.0455981806721972</v>
      </c>
      <c r="R17" s="8" t="str">
        <f t="shared" si="7"/>
        <v/>
      </c>
      <c r="S17" s="11">
        <f t="shared" si="8"/>
        <v>261399545.16804931</v>
      </c>
      <c r="T17" s="11">
        <f t="shared" si="1"/>
        <v>266752786.18627664</v>
      </c>
      <c r="U17" s="11">
        <f t="shared" si="1"/>
        <v>998671512.65681469</v>
      </c>
    </row>
    <row r="18" spans="1:21" x14ac:dyDescent="0.2">
      <c r="A18" s="5">
        <v>17</v>
      </c>
      <c r="B18" s="17">
        <v>20</v>
      </c>
      <c r="C18" s="16">
        <v>5</v>
      </c>
      <c r="D18" s="16">
        <v>2011</v>
      </c>
      <c r="E18" s="18">
        <v>41126</v>
      </c>
      <c r="F18" s="9" t="s">
        <v>16</v>
      </c>
      <c r="G18" s="3">
        <v>250000000</v>
      </c>
      <c r="H18" s="3">
        <v>241063875</v>
      </c>
      <c r="I18" s="3">
        <v>1045663875</v>
      </c>
      <c r="J18" s="8" t="str">
        <f t="shared" si="2"/>
        <v/>
      </c>
      <c r="K18" s="8" t="str">
        <f t="shared" si="3"/>
        <v/>
      </c>
      <c r="L18" s="8" t="str">
        <f t="shared" si="4"/>
        <v>Pirates of the Caribbean: On Stranger Tides</v>
      </c>
      <c r="M18" s="8" t="str">
        <f t="shared" si="5"/>
        <v/>
      </c>
      <c r="N18" s="8" t="str">
        <f t="shared" si="0"/>
        <v>Pirates of the Caribbean: On Stranger Tides</v>
      </c>
      <c r="O18" s="10">
        <f>INDEX(cpi!$A$1:$M$106,MATCH($D18,cpi!$A:$A,0),MATCH($C18,cpi!$1:$1,0))</f>
        <v>225.964</v>
      </c>
      <c r="P18" s="10">
        <f>cpi!$I$2</f>
        <v>245.51900000000001</v>
      </c>
      <c r="Q18" s="10">
        <f t="shared" si="6"/>
        <v>1.0865403338584907</v>
      </c>
      <c r="R18" s="8" t="str">
        <f t="shared" si="7"/>
        <v/>
      </c>
      <c r="S18" s="11">
        <f t="shared" si="8"/>
        <v>271635083.46462268</v>
      </c>
      <c r="T18" s="11">
        <f t="shared" si="8"/>
        <v>261925623.22372147</v>
      </c>
      <c r="U18" s="11">
        <f t="shared" si="8"/>
        <v>1136155975.8462632</v>
      </c>
    </row>
    <row r="19" spans="1:21" x14ac:dyDescent="0.2">
      <c r="A19" s="5">
        <v>18</v>
      </c>
      <c r="B19" s="17">
        <v>14</v>
      </c>
      <c r="C19" s="16">
        <v>4</v>
      </c>
      <c r="D19" s="16">
        <v>2017</v>
      </c>
      <c r="E19" s="18">
        <v>43135</v>
      </c>
      <c r="F19" s="9" t="s">
        <v>17</v>
      </c>
      <c r="G19" s="3">
        <v>250000000</v>
      </c>
      <c r="H19" s="3">
        <v>225764765</v>
      </c>
      <c r="I19" s="3">
        <v>1237444462</v>
      </c>
      <c r="J19" s="8" t="str">
        <f t="shared" si="2"/>
        <v/>
      </c>
      <c r="K19" s="8" t="str">
        <f t="shared" si="3"/>
        <v/>
      </c>
      <c r="L19" s="8" t="str">
        <f t="shared" si="4"/>
        <v>The Fate of the Furious</v>
      </c>
      <c r="M19" s="8" t="str">
        <f t="shared" si="5"/>
        <v/>
      </c>
      <c r="N19" s="8" t="str">
        <f t="shared" si="0"/>
        <v>The Fate of the Furious</v>
      </c>
      <c r="O19" s="10">
        <f>INDEX(cpi!$A$1:$M$106,MATCH($D19,cpi!$A:$A,0),MATCH($C19,cpi!$1:$1,0))</f>
        <v>244.524</v>
      </c>
      <c r="P19" s="10">
        <f>cpi!$I$2</f>
        <v>245.51900000000001</v>
      </c>
      <c r="Q19" s="10">
        <f t="shared" si="6"/>
        <v>1.0040691302285256</v>
      </c>
      <c r="R19" s="8" t="str">
        <f t="shared" si="7"/>
        <v/>
      </c>
      <c r="S19" s="11">
        <f t="shared" si="8"/>
        <v>251017282.55713141</v>
      </c>
      <c r="T19" s="11">
        <f t="shared" si="8"/>
        <v>226683431.22979748</v>
      </c>
      <c r="U19" s="11">
        <f t="shared" si="8"/>
        <v>1242479784.6664457</v>
      </c>
    </row>
    <row r="20" spans="1:21" x14ac:dyDescent="0.2">
      <c r="A20" s="5">
        <v>19</v>
      </c>
      <c r="B20" s="17">
        <v>28</v>
      </c>
      <c r="C20" s="16">
        <v>6</v>
      </c>
      <c r="D20" s="16">
        <v>2006</v>
      </c>
      <c r="E20" s="18">
        <v>39544</v>
      </c>
      <c r="F20" s="9" t="s">
        <v>18</v>
      </c>
      <c r="G20" s="3">
        <v>232000000</v>
      </c>
      <c r="H20" s="3">
        <v>200120000</v>
      </c>
      <c r="I20" s="3">
        <v>374085065</v>
      </c>
      <c r="J20" s="8" t="str">
        <f t="shared" si="2"/>
        <v/>
      </c>
      <c r="K20" s="8" t="str">
        <f t="shared" si="3"/>
        <v/>
      </c>
      <c r="L20" s="8" t="str">
        <f t="shared" si="4"/>
        <v>Superman Returns</v>
      </c>
      <c r="M20" s="8" t="str">
        <f t="shared" si="5"/>
        <v/>
      </c>
      <c r="N20" s="8" t="str">
        <f t="shared" si="0"/>
        <v>Superman Returns</v>
      </c>
      <c r="O20" s="10">
        <f>INDEX(cpi!$A$1:$M$106,MATCH($D20,cpi!$A:$A,0),MATCH($C20,cpi!$1:$1,0))</f>
        <v>202.9</v>
      </c>
      <c r="P20" s="10">
        <f>cpi!$I$2</f>
        <v>245.51900000000001</v>
      </c>
      <c r="Q20" s="10">
        <f t="shared" si="6"/>
        <v>1.2100492853622473</v>
      </c>
      <c r="R20" s="8" t="str">
        <f t="shared" si="7"/>
        <v/>
      </c>
      <c r="S20" s="11">
        <f t="shared" si="8"/>
        <v>280731434.20404136</v>
      </c>
      <c r="T20" s="11">
        <f t="shared" si="8"/>
        <v>242155062.98669294</v>
      </c>
      <c r="U20" s="11">
        <f t="shared" si="8"/>
        <v>452661365.56793982</v>
      </c>
    </row>
    <row r="21" spans="1:21" x14ac:dyDescent="0.2">
      <c r="A21" s="5">
        <v>20</v>
      </c>
      <c r="B21" s="17">
        <v>26</v>
      </c>
      <c r="C21" s="16">
        <v>5</v>
      </c>
      <c r="D21" s="16">
        <v>2017</v>
      </c>
      <c r="E21" s="18">
        <v>43501</v>
      </c>
      <c r="F21" s="9" t="s">
        <v>19</v>
      </c>
      <c r="G21" s="3">
        <v>230000000</v>
      </c>
      <c r="H21" s="3">
        <v>172558876</v>
      </c>
      <c r="I21" s="3">
        <v>784610092</v>
      </c>
      <c r="J21" s="8" t="str">
        <f t="shared" si="2"/>
        <v/>
      </c>
      <c r="K21" s="8" t="str">
        <f t="shared" si="3"/>
        <v/>
      </c>
      <c r="L21" s="8" t="str">
        <f t="shared" si="4"/>
        <v>Pirates of the Caribbean: Dead Men Tell No Tales</v>
      </c>
      <c r="M21" s="8" t="str">
        <f t="shared" si="5"/>
        <v/>
      </c>
      <c r="N21" s="8" t="str">
        <f t="shared" si="0"/>
        <v>Pirates of the Caribbean: Dead Men Tell No Tales</v>
      </c>
      <c r="O21" s="10">
        <f>INDEX(cpi!$A$1:$M$106,MATCH($D21,cpi!$A:$A,0),MATCH($C21,cpi!$1:$1,0))</f>
        <v>244.733</v>
      </c>
      <c r="P21" s="10">
        <f>cpi!$I$2</f>
        <v>245.51900000000001</v>
      </c>
      <c r="Q21" s="10">
        <f t="shared" si="6"/>
        <v>1.0032116633228865</v>
      </c>
      <c r="R21" s="8" t="str">
        <f t="shared" si="7"/>
        <v/>
      </c>
      <c r="S21" s="11">
        <f t="shared" si="8"/>
        <v>230738682.56426388</v>
      </c>
      <c r="T21" s="11">
        <f t="shared" si="8"/>
        <v>173113077.01308772</v>
      </c>
      <c r="U21" s="11">
        <f t="shared" si="8"/>
        <v>787129995.45524299</v>
      </c>
    </row>
    <row r="22" spans="1:21" x14ac:dyDescent="0.2">
      <c r="A22" s="5">
        <v>21</v>
      </c>
      <c r="B22" s="17">
        <v>14</v>
      </c>
      <c r="C22" s="16">
        <v>11</v>
      </c>
      <c r="D22" s="16">
        <v>2008</v>
      </c>
      <c r="E22" s="18">
        <v>39855</v>
      </c>
      <c r="F22" s="9" t="s">
        <v>20</v>
      </c>
      <c r="G22" s="3">
        <v>230000000</v>
      </c>
      <c r="H22" s="3">
        <v>169368427</v>
      </c>
      <c r="I22" s="3">
        <v>591692078</v>
      </c>
      <c r="J22" s="8" t="str">
        <f t="shared" si="2"/>
        <v/>
      </c>
      <c r="K22" s="8" t="str">
        <f t="shared" si="3"/>
        <v/>
      </c>
      <c r="L22" s="8" t="str">
        <f t="shared" si="4"/>
        <v>Quantum of Solace</v>
      </c>
      <c r="M22" s="8" t="str">
        <f t="shared" si="5"/>
        <v/>
      </c>
      <c r="N22" s="8" t="str">
        <f t="shared" si="0"/>
        <v>Quantum of Solace</v>
      </c>
      <c r="O22" s="10">
        <f>INDEX(cpi!$A$1:$M$106,MATCH($D22,cpi!$A:$A,0),MATCH($C22,cpi!$1:$1,0))</f>
        <v>212.42500000000001</v>
      </c>
      <c r="P22" s="10">
        <f>cpi!$I$2</f>
        <v>245.51900000000001</v>
      </c>
      <c r="Q22" s="10">
        <f t="shared" si="6"/>
        <v>1.1557914558079321</v>
      </c>
      <c r="R22" s="8" t="str">
        <f t="shared" si="7"/>
        <v/>
      </c>
      <c r="S22" s="11">
        <f t="shared" si="8"/>
        <v>265832034.83582437</v>
      </c>
      <c r="T22" s="11">
        <f t="shared" si="8"/>
        <v>195754580.81022948</v>
      </c>
      <c r="U22" s="11">
        <f t="shared" si="8"/>
        <v>683872648.22164047</v>
      </c>
    </row>
    <row r="23" spans="1:21" x14ac:dyDescent="0.2">
      <c r="A23" s="5">
        <v>22</v>
      </c>
      <c r="B23" s="17">
        <v>4</v>
      </c>
      <c r="C23" s="16">
        <v>5</v>
      </c>
      <c r="D23" s="16">
        <v>2012</v>
      </c>
      <c r="E23" s="18">
        <v>41004</v>
      </c>
      <c r="F23" s="9" t="s">
        <v>21</v>
      </c>
      <c r="G23" s="3">
        <v>225000000</v>
      </c>
      <c r="H23" s="3">
        <v>623279547</v>
      </c>
      <c r="I23" s="3">
        <v>1519479547</v>
      </c>
      <c r="J23" s="8" t="str">
        <f t="shared" si="2"/>
        <v/>
      </c>
      <c r="K23" s="8" t="str">
        <f t="shared" si="3"/>
        <v/>
      </c>
      <c r="L23" s="8" t="str">
        <f t="shared" si="4"/>
        <v>The Avengers</v>
      </c>
      <c r="M23" s="8">
        <f t="shared" si="5"/>
        <v>1</v>
      </c>
      <c r="N23" s="8" t="str">
        <f t="shared" si="0"/>
        <v>The Avengers (2012)</v>
      </c>
      <c r="O23" s="10">
        <f>INDEX(cpi!$A$1:$M$106,MATCH($D23,cpi!$A:$A,0),MATCH($C23,cpi!$1:$1,0))</f>
        <v>229.815</v>
      </c>
      <c r="P23" s="10">
        <f>cpi!$I$2</f>
        <v>245.51900000000001</v>
      </c>
      <c r="Q23" s="10">
        <f t="shared" si="6"/>
        <v>1.0683332245501818</v>
      </c>
      <c r="R23" s="8" t="str">
        <f t="shared" si="7"/>
        <v/>
      </c>
      <c r="S23" s="11">
        <f t="shared" si="8"/>
        <v>240374975.5237909</v>
      </c>
      <c r="T23" s="11">
        <f t="shared" si="8"/>
        <v>665870248.24268651</v>
      </c>
      <c r="U23" s="11">
        <f t="shared" si="8"/>
        <v>1623310484.0845594</v>
      </c>
    </row>
    <row r="24" spans="1:21" x14ac:dyDescent="0.2">
      <c r="A24" s="5">
        <v>23</v>
      </c>
      <c r="B24" s="17">
        <v>7</v>
      </c>
      <c r="C24" s="16">
        <v>7</v>
      </c>
      <c r="D24" s="16">
        <v>2006</v>
      </c>
      <c r="E24" s="18">
        <v>38905</v>
      </c>
      <c r="F24" s="9" t="s">
        <v>5344</v>
      </c>
      <c r="G24" s="3">
        <v>225000000</v>
      </c>
      <c r="H24" s="3">
        <v>423315812</v>
      </c>
      <c r="I24" s="3">
        <v>1066215812</v>
      </c>
      <c r="J24" s="8" t="str">
        <f t="shared" si="2"/>
        <v/>
      </c>
      <c r="K24" s="8" t="str">
        <f t="shared" si="3"/>
        <v/>
      </c>
      <c r="L24" s="8" t="str">
        <f t="shared" si="4"/>
        <v>Pirates of the Caribbean: Dead Man's Chest</v>
      </c>
      <c r="M24" s="8" t="str">
        <f t="shared" si="5"/>
        <v/>
      </c>
      <c r="N24" s="8" t="str">
        <f t="shared" si="0"/>
        <v>Pirates of the Caribbean: Dead Man's Chest</v>
      </c>
      <c r="O24" s="10">
        <f>INDEX(cpi!$A$1:$M$106,MATCH($D24,cpi!$A:$A,0),MATCH($C24,cpi!$1:$1,0))</f>
        <v>203.5</v>
      </c>
      <c r="P24" s="10">
        <f>cpi!$I$2</f>
        <v>245.51900000000001</v>
      </c>
      <c r="Q24" s="10">
        <f t="shared" si="6"/>
        <v>1.2064815724815725</v>
      </c>
      <c r="R24" s="8" t="str">
        <f t="shared" si="7"/>
        <v/>
      </c>
      <c r="S24" s="11">
        <f t="shared" si="8"/>
        <v>271458353.80835384</v>
      </c>
      <c r="T24" s="11">
        <f t="shared" si="8"/>
        <v>510722726.51807374</v>
      </c>
      <c r="U24" s="11">
        <f t="shared" si="8"/>
        <v>1286369729.4664767</v>
      </c>
    </row>
    <row r="25" spans="1:21" x14ac:dyDescent="0.2">
      <c r="A25" s="5">
        <v>24</v>
      </c>
      <c r="B25" s="17">
        <v>14</v>
      </c>
      <c r="C25" s="16">
        <v>6</v>
      </c>
      <c r="D25" s="16">
        <v>2013</v>
      </c>
      <c r="E25" s="18">
        <v>41676</v>
      </c>
      <c r="F25" s="9" t="s">
        <v>23</v>
      </c>
      <c r="G25" s="3">
        <v>225000000</v>
      </c>
      <c r="H25" s="3">
        <v>291045518</v>
      </c>
      <c r="I25" s="3">
        <v>667999518</v>
      </c>
      <c r="J25" s="8" t="str">
        <f t="shared" si="2"/>
        <v/>
      </c>
      <c r="K25" s="8" t="str">
        <f t="shared" si="3"/>
        <v/>
      </c>
      <c r="L25" s="8" t="str">
        <f t="shared" si="4"/>
        <v>Man of Steel</v>
      </c>
      <c r="M25" s="8" t="str">
        <f t="shared" si="5"/>
        <v/>
      </c>
      <c r="N25" s="8" t="str">
        <f t="shared" si="0"/>
        <v>Man of Steel</v>
      </c>
      <c r="O25" s="10">
        <f>INDEX(cpi!$A$1:$M$106,MATCH($D25,cpi!$A:$A,0),MATCH($C25,cpi!$1:$1,0))</f>
        <v>233.50399999999999</v>
      </c>
      <c r="P25" s="10">
        <f>cpi!$I$2</f>
        <v>245.51900000000001</v>
      </c>
      <c r="Q25" s="10">
        <f t="shared" si="6"/>
        <v>1.0514552213238317</v>
      </c>
      <c r="R25" s="8" t="str">
        <f t="shared" si="7"/>
        <v/>
      </c>
      <c r="S25" s="11">
        <f t="shared" si="8"/>
        <v>236577424.79786214</v>
      </c>
      <c r="T25" s="11">
        <f t="shared" si="8"/>
        <v>306021329.54399925</v>
      </c>
      <c r="U25" s="11">
        <f t="shared" si="8"/>
        <v>702371581.04290295</v>
      </c>
    </row>
    <row r="26" spans="1:21" x14ac:dyDescent="0.2">
      <c r="A26" s="5">
        <v>25</v>
      </c>
      <c r="B26" s="17">
        <v>16</v>
      </c>
      <c r="C26" s="16">
        <v>5</v>
      </c>
      <c r="D26" s="16">
        <v>2008</v>
      </c>
      <c r="E26" s="18">
        <v>39908</v>
      </c>
      <c r="F26" s="9" t="s">
        <v>24</v>
      </c>
      <c r="G26" s="3">
        <v>225000000</v>
      </c>
      <c r="H26" s="3">
        <v>141621490</v>
      </c>
      <c r="I26" s="3">
        <v>417341288</v>
      </c>
      <c r="J26" s="8" t="str">
        <f t="shared" si="2"/>
        <v/>
      </c>
      <c r="K26" s="8" t="str">
        <f t="shared" si="3"/>
        <v/>
      </c>
      <c r="L26" s="8" t="str">
        <f t="shared" si="4"/>
        <v>The Chronicles of Narnia: Prince Caspian</v>
      </c>
      <c r="M26" s="8" t="str">
        <f t="shared" si="5"/>
        <v/>
      </c>
      <c r="N26" s="8" t="str">
        <f t="shared" si="0"/>
        <v>The Chronicles of Narnia: Prince Caspian</v>
      </c>
      <c r="O26" s="10">
        <f>INDEX(cpi!$A$1:$M$106,MATCH($D26,cpi!$A:$A,0),MATCH($C26,cpi!$1:$1,0))</f>
        <v>216.63200000000001</v>
      </c>
      <c r="P26" s="10">
        <f>cpi!$I$2</f>
        <v>245.51900000000001</v>
      </c>
      <c r="Q26" s="10">
        <f t="shared" si="6"/>
        <v>1.1333459507367332</v>
      </c>
      <c r="R26" s="8" t="str">
        <f t="shared" si="7"/>
        <v/>
      </c>
      <c r="S26" s="11">
        <f t="shared" si="8"/>
        <v>255002838.91576496</v>
      </c>
      <c r="T26" s="11">
        <f t="shared" si="8"/>
        <v>160506142.22880274</v>
      </c>
      <c r="U26" s="11">
        <f t="shared" si="8"/>
        <v>472992058.83005279</v>
      </c>
    </row>
    <row r="27" spans="1:21" x14ac:dyDescent="0.2">
      <c r="A27" s="5">
        <v>26</v>
      </c>
      <c r="B27" s="17">
        <v>3</v>
      </c>
      <c r="C27" s="16">
        <v>7</v>
      </c>
      <c r="D27" s="16">
        <v>2012</v>
      </c>
      <c r="E27" s="18">
        <v>40975</v>
      </c>
      <c r="F27" s="9" t="s">
        <v>25</v>
      </c>
      <c r="G27" s="3">
        <v>220000000</v>
      </c>
      <c r="H27" s="3">
        <v>262030663</v>
      </c>
      <c r="I27" s="3">
        <v>757890267</v>
      </c>
      <c r="J27" s="8" t="str">
        <f t="shared" si="2"/>
        <v/>
      </c>
      <c r="K27" s="8" t="str">
        <f t="shared" si="3"/>
        <v/>
      </c>
      <c r="L27" s="8" t="str">
        <f t="shared" si="4"/>
        <v>The Amazing Spider-Man</v>
      </c>
      <c r="M27" s="8" t="str">
        <f t="shared" si="5"/>
        <v/>
      </c>
      <c r="N27" s="8" t="str">
        <f t="shared" si="0"/>
        <v>The Amazing Spider-Man</v>
      </c>
      <c r="O27" s="10">
        <f>INDEX(cpi!$A$1:$M$106,MATCH($D27,cpi!$A:$A,0),MATCH($C27,cpi!$1:$1,0))</f>
        <v>229.10400000000001</v>
      </c>
      <c r="P27" s="10">
        <f>cpi!$I$2</f>
        <v>245.51900000000001</v>
      </c>
      <c r="Q27" s="10">
        <f t="shared" si="6"/>
        <v>1.0716486835672883</v>
      </c>
      <c r="R27" s="8" t="str">
        <f t="shared" si="7"/>
        <v/>
      </c>
      <c r="S27" s="11">
        <f t="shared" si="8"/>
        <v>235762710.38480341</v>
      </c>
      <c r="T27" s="11">
        <f t="shared" si="8"/>
        <v>280804815.05821377</v>
      </c>
      <c r="U27" s="11">
        <f t="shared" si="8"/>
        <v>812192106.91901064</v>
      </c>
    </row>
    <row r="28" spans="1:21" x14ac:dyDescent="0.2">
      <c r="A28" s="5">
        <v>27</v>
      </c>
      <c r="B28" s="17">
        <v>21</v>
      </c>
      <c r="C28" s="16">
        <v>6</v>
      </c>
      <c r="D28" s="16">
        <v>2017</v>
      </c>
      <c r="E28" s="18">
        <v>43349</v>
      </c>
      <c r="F28" s="9" t="s">
        <v>26</v>
      </c>
      <c r="G28" s="3">
        <v>217000000</v>
      </c>
      <c r="H28" s="3">
        <v>130168683</v>
      </c>
      <c r="I28" s="3">
        <v>603968683</v>
      </c>
      <c r="J28" s="8" t="str">
        <f t="shared" si="2"/>
        <v/>
      </c>
      <c r="K28" s="8" t="str">
        <f t="shared" si="3"/>
        <v/>
      </c>
      <c r="L28" s="8" t="str">
        <f t="shared" si="4"/>
        <v>Transformers: The Last Knight</v>
      </c>
      <c r="M28" s="8" t="str">
        <f t="shared" si="5"/>
        <v/>
      </c>
      <c r="N28" s="8" t="str">
        <f t="shared" si="0"/>
        <v>Transformers: The Last Knight</v>
      </c>
      <c r="O28" s="10">
        <f>INDEX(cpi!$A$1:$M$106,MATCH($D28,cpi!$A:$A,0),MATCH($C28,cpi!$1:$1,0))</f>
        <v>244.95500000000001</v>
      </c>
      <c r="P28" s="10">
        <f>cpi!$I$2</f>
        <v>245.51900000000001</v>
      </c>
      <c r="Q28" s="10">
        <f t="shared" si="6"/>
        <v>1.0023024637178257</v>
      </c>
      <c r="R28" s="8" t="str">
        <f t="shared" si="7"/>
        <v/>
      </c>
      <c r="S28" s="11">
        <f t="shared" si="8"/>
        <v>217499634.62676817</v>
      </c>
      <c r="T28" s="11">
        <f t="shared" si="8"/>
        <v>130468391.66980466</v>
      </c>
      <c r="U28" s="11">
        <f t="shared" si="8"/>
        <v>605359298.97931051</v>
      </c>
    </row>
    <row r="29" spans="1:21" x14ac:dyDescent="0.2">
      <c r="A29" s="5">
        <v>28</v>
      </c>
      <c r="B29" s="17">
        <v>12</v>
      </c>
      <c r="C29" s="16">
        <v>6</v>
      </c>
      <c r="D29" s="16">
        <v>2015</v>
      </c>
      <c r="E29" s="18">
        <v>42344</v>
      </c>
      <c r="F29" s="9" t="s">
        <v>27</v>
      </c>
      <c r="G29" s="3">
        <v>215000000</v>
      </c>
      <c r="H29" s="3">
        <v>652198010</v>
      </c>
      <c r="I29" s="3">
        <v>1671640593</v>
      </c>
      <c r="J29" s="8" t="str">
        <f t="shared" si="2"/>
        <v/>
      </c>
      <c r="K29" s="8" t="str">
        <f t="shared" si="3"/>
        <v/>
      </c>
      <c r="L29" s="8" t="str">
        <f t="shared" si="4"/>
        <v>Jurassic World</v>
      </c>
      <c r="M29" s="8" t="str">
        <f t="shared" si="5"/>
        <v/>
      </c>
      <c r="N29" s="8" t="str">
        <f t="shared" si="0"/>
        <v>Jurassic World</v>
      </c>
      <c r="O29" s="10">
        <f>INDEX(cpi!$A$1:$M$106,MATCH($D29,cpi!$A:$A,0),MATCH($C29,cpi!$1:$1,0))</f>
        <v>238.63800000000001</v>
      </c>
      <c r="P29" s="10">
        <f>cpi!$I$2</f>
        <v>245.51900000000001</v>
      </c>
      <c r="Q29" s="10">
        <f t="shared" si="6"/>
        <v>1.0288344689445938</v>
      </c>
      <c r="R29" s="8" t="str">
        <f t="shared" si="7"/>
        <v/>
      </c>
      <c r="S29" s="11">
        <f t="shared" si="8"/>
        <v>221199410.82308769</v>
      </c>
      <c r="T29" s="11">
        <f t="shared" si="8"/>
        <v>671003793.26507092</v>
      </c>
      <c r="U29" s="11">
        <f t="shared" si="8"/>
        <v>1719841461.7653809</v>
      </c>
    </row>
    <row r="30" spans="1:21" x14ac:dyDescent="0.2">
      <c r="A30" s="5">
        <v>29</v>
      </c>
      <c r="B30" s="17">
        <v>25</v>
      </c>
      <c r="C30" s="16">
        <v>5</v>
      </c>
      <c r="D30" s="16">
        <v>2012</v>
      </c>
      <c r="E30" s="18">
        <v>41644</v>
      </c>
      <c r="F30" s="9" t="s">
        <v>28</v>
      </c>
      <c r="G30" s="3">
        <v>215000000</v>
      </c>
      <c r="H30" s="3">
        <v>179020854</v>
      </c>
      <c r="I30" s="3">
        <v>654213485</v>
      </c>
      <c r="J30" s="8" t="str">
        <f t="shared" si="2"/>
        <v/>
      </c>
      <c r="K30" s="8" t="str">
        <f t="shared" si="3"/>
        <v/>
      </c>
      <c r="L30" s="8" t="str">
        <f t="shared" si="4"/>
        <v>Men in Black 3</v>
      </c>
      <c r="M30" s="8" t="str">
        <f t="shared" si="5"/>
        <v/>
      </c>
      <c r="N30" s="8" t="str">
        <f t="shared" si="0"/>
        <v>Men in Black 3</v>
      </c>
      <c r="O30" s="10">
        <f>INDEX(cpi!$A$1:$M$106,MATCH($D30,cpi!$A:$A,0),MATCH($C30,cpi!$1:$1,0))</f>
        <v>229.815</v>
      </c>
      <c r="P30" s="10">
        <f>cpi!$I$2</f>
        <v>245.51900000000001</v>
      </c>
      <c r="Q30" s="10">
        <f t="shared" si="6"/>
        <v>1.0683332245501818</v>
      </c>
      <c r="R30" s="8" t="str">
        <f t="shared" si="7"/>
        <v/>
      </c>
      <c r="S30" s="11">
        <f t="shared" si="8"/>
        <v>229691643.27828908</v>
      </c>
      <c r="T30" s="11">
        <f t="shared" si="8"/>
        <v>191253926.21554729</v>
      </c>
      <c r="U30" s="11">
        <f t="shared" si="8"/>
        <v>698918001.974262</v>
      </c>
    </row>
    <row r="31" spans="1:21" x14ac:dyDescent="0.2">
      <c r="A31" s="5">
        <v>30</v>
      </c>
      <c r="B31" s="17">
        <v>24</v>
      </c>
      <c r="C31" s="16">
        <v>6</v>
      </c>
      <c r="D31" s="16">
        <v>2009</v>
      </c>
      <c r="E31" s="18">
        <v>40518</v>
      </c>
      <c r="F31" s="9" t="s">
        <v>29</v>
      </c>
      <c r="G31" s="3">
        <v>210000000</v>
      </c>
      <c r="H31" s="3">
        <v>402111870</v>
      </c>
      <c r="I31" s="3">
        <v>836519699</v>
      </c>
      <c r="J31" s="8" t="str">
        <f t="shared" si="2"/>
        <v/>
      </c>
      <c r="K31" s="8" t="str">
        <f t="shared" si="3"/>
        <v/>
      </c>
      <c r="L31" s="8" t="str">
        <f t="shared" si="4"/>
        <v>Transformers: Revenge of the Fallen</v>
      </c>
      <c r="M31" s="8" t="str">
        <f t="shared" si="5"/>
        <v/>
      </c>
      <c r="N31" s="8" t="str">
        <f t="shared" si="0"/>
        <v>Transformers: Revenge of the Fallen</v>
      </c>
      <c r="O31" s="10">
        <f>INDEX(cpi!$A$1:$M$106,MATCH($D31,cpi!$A:$A,0),MATCH($C31,cpi!$1:$1,0))</f>
        <v>215.69300000000001</v>
      </c>
      <c r="P31" s="10">
        <f>cpi!$I$2</f>
        <v>245.51900000000001</v>
      </c>
      <c r="Q31" s="10">
        <f t="shared" si="6"/>
        <v>1.1382798700004173</v>
      </c>
      <c r="R31" s="8" t="str">
        <f t="shared" si="7"/>
        <v/>
      </c>
      <c r="S31" s="11">
        <f t="shared" si="8"/>
        <v>239038772.70008764</v>
      </c>
      <c r="T31" s="11">
        <f t="shared" si="8"/>
        <v>457715847.10922468</v>
      </c>
      <c r="U31" s="11">
        <f t="shared" si="8"/>
        <v>952193534.23050821</v>
      </c>
    </row>
    <row r="32" spans="1:21" x14ac:dyDescent="0.2">
      <c r="A32" s="5">
        <v>31</v>
      </c>
      <c r="B32" s="17">
        <v>27</v>
      </c>
      <c r="C32" s="16">
        <v>6</v>
      </c>
      <c r="D32" s="16">
        <v>2014</v>
      </c>
      <c r="E32" s="18">
        <v>42435</v>
      </c>
      <c r="F32" s="9" t="s">
        <v>30</v>
      </c>
      <c r="G32" s="3">
        <v>210000000</v>
      </c>
      <c r="H32" s="3">
        <v>245439076</v>
      </c>
      <c r="I32" s="3">
        <v>1104039076</v>
      </c>
      <c r="J32" s="8" t="str">
        <f t="shared" si="2"/>
        <v/>
      </c>
      <c r="K32" s="8" t="str">
        <f t="shared" si="3"/>
        <v/>
      </c>
      <c r="L32" s="8" t="str">
        <f t="shared" si="4"/>
        <v>Transformers: Age of Extinction</v>
      </c>
      <c r="M32" s="8" t="str">
        <f t="shared" si="5"/>
        <v/>
      </c>
      <c r="N32" s="8" t="str">
        <f t="shared" si="0"/>
        <v>Transformers: Age of Extinction</v>
      </c>
      <c r="O32" s="10">
        <f>INDEX(cpi!$A$1:$M$106,MATCH($D32,cpi!$A:$A,0),MATCH($C32,cpi!$1:$1,0))</f>
        <v>238.34299999999999</v>
      </c>
      <c r="P32" s="10">
        <f>cpi!$I$2</f>
        <v>245.51900000000001</v>
      </c>
      <c r="Q32" s="10">
        <f t="shared" si="6"/>
        <v>1.0301078697507375</v>
      </c>
      <c r="R32" s="8" t="str">
        <f t="shared" si="7"/>
        <v/>
      </c>
      <c r="S32" s="11">
        <f t="shared" si="8"/>
        <v>216322652.64765489</v>
      </c>
      <c r="T32" s="11">
        <f t="shared" si="8"/>
        <v>252828723.73194936</v>
      </c>
      <c r="U32" s="11">
        <f t="shared" si="8"/>
        <v>1137279340.6999326</v>
      </c>
    </row>
    <row r="33" spans="1:26" x14ac:dyDescent="0.2">
      <c r="A33" s="5">
        <v>32</v>
      </c>
      <c r="B33" s="17">
        <v>26</v>
      </c>
      <c r="C33" s="16">
        <v>5</v>
      </c>
      <c r="D33" s="16">
        <v>2006</v>
      </c>
      <c r="E33" s="18">
        <v>39483</v>
      </c>
      <c r="F33" s="9" t="s">
        <v>31</v>
      </c>
      <c r="G33" s="3">
        <v>210000000</v>
      </c>
      <c r="H33" s="3">
        <v>234362462</v>
      </c>
      <c r="I33" s="3">
        <v>459260946</v>
      </c>
      <c r="J33" s="8" t="str">
        <f t="shared" si="2"/>
        <v/>
      </c>
      <c r="K33" s="8" t="str">
        <f t="shared" si="3"/>
        <v/>
      </c>
      <c r="L33" s="8" t="str">
        <f t="shared" si="4"/>
        <v>X-Men: The Last Stand</v>
      </c>
      <c r="M33" s="8" t="str">
        <f t="shared" si="5"/>
        <v/>
      </c>
      <c r="N33" s="8" t="str">
        <f t="shared" si="0"/>
        <v>X-Men: The Last Stand</v>
      </c>
      <c r="O33" s="10">
        <f>INDEX(cpi!$A$1:$M$106,MATCH($D33,cpi!$A:$A,0),MATCH($C33,cpi!$1:$1,0))</f>
        <v>202.5</v>
      </c>
      <c r="P33" s="10">
        <f>cpi!$I$2</f>
        <v>245.51900000000001</v>
      </c>
      <c r="Q33" s="10">
        <f t="shared" si="6"/>
        <v>1.2124395061728395</v>
      </c>
      <c r="R33" s="8" t="str">
        <f t="shared" si="7"/>
        <v/>
      </c>
      <c r="S33" s="11">
        <f t="shared" si="8"/>
        <v>254612296.2962963</v>
      </c>
      <c r="T33" s="11">
        <f t="shared" si="8"/>
        <v>284150307.69273084</v>
      </c>
      <c r="U33" s="11">
        <f t="shared" si="8"/>
        <v>556826114.57271111</v>
      </c>
    </row>
    <row r="34" spans="1:26" x14ac:dyDescent="0.2">
      <c r="A34" s="5">
        <v>33</v>
      </c>
      <c r="B34" s="17">
        <v>14</v>
      </c>
      <c r="C34" s="16">
        <v>5</v>
      </c>
      <c r="D34" s="16">
        <v>2010</v>
      </c>
      <c r="E34" s="18">
        <v>40579</v>
      </c>
      <c r="F34" s="9" t="s">
        <v>32</v>
      </c>
      <c r="G34" s="3">
        <v>210000000</v>
      </c>
      <c r="H34" s="3">
        <v>105269730</v>
      </c>
      <c r="I34" s="3">
        <v>322241588</v>
      </c>
      <c r="J34" s="8" t="str">
        <f t="shared" si="2"/>
        <v/>
      </c>
      <c r="K34" s="8" t="str">
        <f t="shared" si="3"/>
        <v/>
      </c>
      <c r="L34" s="8" t="str">
        <f t="shared" si="4"/>
        <v>Robin Hood</v>
      </c>
      <c r="M34" s="8" t="str">
        <f t="shared" si="5"/>
        <v/>
      </c>
      <c r="N34" s="8" t="str">
        <f t="shared" si="0"/>
        <v>Robin Hood</v>
      </c>
      <c r="O34" s="10">
        <f>INDEX(cpi!$A$1:$M$106,MATCH($D34,cpi!$A:$A,0),MATCH($C34,cpi!$1:$1,0))</f>
        <v>218.178</v>
      </c>
      <c r="P34" s="10">
        <f>cpi!$I$2</f>
        <v>245.51900000000001</v>
      </c>
      <c r="Q34" s="10">
        <f t="shared" si="6"/>
        <v>1.1253151096810861</v>
      </c>
      <c r="R34" s="8" t="str">
        <f t="shared" si="7"/>
        <v/>
      </c>
      <c r="S34" s="11">
        <f t="shared" si="8"/>
        <v>236316173.03302807</v>
      </c>
      <c r="T34" s="11">
        <f t="shared" si="8"/>
        <v>118461617.76104832</v>
      </c>
      <c r="U34" s="11">
        <f t="shared" si="8"/>
        <v>362623327.94402736</v>
      </c>
    </row>
    <row r="35" spans="1:26" x14ac:dyDescent="0.2">
      <c r="A35" s="5">
        <v>34</v>
      </c>
      <c r="B35" s="17">
        <v>18</v>
      </c>
      <c r="C35" s="16">
        <v>5</v>
      </c>
      <c r="D35" s="16">
        <v>2012</v>
      </c>
      <c r="E35" s="18">
        <v>41430</v>
      </c>
      <c r="F35" s="9" t="s">
        <v>33</v>
      </c>
      <c r="G35" s="3">
        <v>209000000</v>
      </c>
      <c r="H35" s="3">
        <v>65233400</v>
      </c>
      <c r="I35" s="3">
        <v>305218228</v>
      </c>
      <c r="J35" s="8" t="str">
        <f t="shared" si="2"/>
        <v/>
      </c>
      <c r="K35" s="8" t="str">
        <f t="shared" si="3"/>
        <v/>
      </c>
      <c r="L35" s="8" t="str">
        <f t="shared" si="4"/>
        <v>Battleship</v>
      </c>
      <c r="M35" s="8" t="str">
        <f t="shared" si="5"/>
        <v/>
      </c>
      <c r="N35" s="8" t="str">
        <f t="shared" si="0"/>
        <v>Battleship</v>
      </c>
      <c r="O35" s="10">
        <f>INDEX(cpi!$A$1:$M$106,MATCH($D35,cpi!$A:$A,0),MATCH($C35,cpi!$1:$1,0))</f>
        <v>229.815</v>
      </c>
      <c r="P35" s="10">
        <f>cpi!$I$2</f>
        <v>245.51900000000001</v>
      </c>
      <c r="Q35" s="10">
        <f t="shared" si="6"/>
        <v>1.0683332245501818</v>
      </c>
      <c r="R35" s="8" t="str">
        <f t="shared" si="7"/>
        <v/>
      </c>
      <c r="S35" s="11">
        <f t="shared" si="8"/>
        <v>223281643.93098798</v>
      </c>
      <c r="T35" s="11">
        <f t="shared" si="8"/>
        <v>69691008.570371822</v>
      </c>
      <c r="U35" s="11">
        <f t="shared" si="8"/>
        <v>326074773.71073258</v>
      </c>
      <c r="Z35" s="3"/>
    </row>
    <row r="36" spans="1:26" x14ac:dyDescent="0.2">
      <c r="A36" s="5">
        <v>35</v>
      </c>
      <c r="B36" s="17">
        <v>14</v>
      </c>
      <c r="C36" s="16">
        <v>12</v>
      </c>
      <c r="D36" s="16">
        <v>2005</v>
      </c>
      <c r="E36" s="18">
        <v>38760</v>
      </c>
      <c r="F36" s="9" t="s">
        <v>34</v>
      </c>
      <c r="G36" s="3">
        <v>207000000</v>
      </c>
      <c r="H36" s="3">
        <v>218080025</v>
      </c>
      <c r="I36" s="3">
        <v>550517357</v>
      </c>
      <c r="J36" s="8" t="str">
        <f t="shared" si="2"/>
        <v/>
      </c>
      <c r="K36" s="8" t="str">
        <f t="shared" si="3"/>
        <v/>
      </c>
      <c r="L36" s="8" t="str">
        <f t="shared" si="4"/>
        <v>King Kong</v>
      </c>
      <c r="M36" s="8">
        <f t="shared" si="5"/>
        <v>1</v>
      </c>
      <c r="N36" s="8" t="str">
        <f t="shared" si="0"/>
        <v>King Kong (2005)</v>
      </c>
      <c r="O36" s="10">
        <f>INDEX(cpi!$A$1:$M$106,MATCH($D36,cpi!$A:$A,0),MATCH($C36,cpi!$1:$1,0))</f>
        <v>196.8</v>
      </c>
      <c r="P36" s="10">
        <f>cpi!$I$2</f>
        <v>245.51900000000001</v>
      </c>
      <c r="Q36" s="10">
        <f t="shared" si="6"/>
        <v>1.2475558943089431</v>
      </c>
      <c r="R36" s="8" t="str">
        <f t="shared" si="7"/>
        <v/>
      </c>
      <c r="S36" s="11">
        <f t="shared" si="8"/>
        <v>258244070.12195122</v>
      </c>
      <c r="T36" s="11">
        <f t="shared" si="8"/>
        <v>272067020.61979169</v>
      </c>
      <c r="U36" s="11">
        <f t="shared" si="8"/>
        <v>686801173.64473069</v>
      </c>
    </row>
    <row r="37" spans="1:26" x14ac:dyDescent="0.2">
      <c r="A37" s="5">
        <v>36</v>
      </c>
      <c r="B37" s="17">
        <v>7</v>
      </c>
      <c r="C37" s="16">
        <v>12</v>
      </c>
      <c r="D37" s="16">
        <v>2007</v>
      </c>
      <c r="E37" s="18">
        <v>39275</v>
      </c>
      <c r="F37" s="9" t="s">
        <v>35</v>
      </c>
      <c r="G37" s="3">
        <v>205000000</v>
      </c>
      <c r="H37" s="3">
        <v>70107728</v>
      </c>
      <c r="I37" s="3">
        <v>367262558</v>
      </c>
      <c r="J37" s="8" t="str">
        <f t="shared" si="2"/>
        <v/>
      </c>
      <c r="K37" s="8" t="str">
        <f t="shared" si="3"/>
        <v/>
      </c>
      <c r="L37" s="8" t="str">
        <f t="shared" si="4"/>
        <v>The Golden Compass</v>
      </c>
      <c r="M37" s="8" t="str">
        <f t="shared" si="5"/>
        <v/>
      </c>
      <c r="N37" s="8" t="str">
        <f t="shared" si="0"/>
        <v>The Golden Compass</v>
      </c>
      <c r="O37" s="10">
        <f>INDEX(cpi!$A$1:$M$106,MATCH($D37,cpi!$A:$A,0),MATCH($C37,cpi!$1:$1,0))</f>
        <v>210.036</v>
      </c>
      <c r="P37" s="10">
        <f>cpi!$I$2</f>
        <v>245.51900000000001</v>
      </c>
      <c r="Q37" s="10">
        <f t="shared" si="6"/>
        <v>1.1689377059170809</v>
      </c>
      <c r="R37" s="8" t="str">
        <f t="shared" si="7"/>
        <v/>
      </c>
      <c r="S37" s="11">
        <f t="shared" si="8"/>
        <v>239632229.71300158</v>
      </c>
      <c r="T37" s="11">
        <f t="shared" si="8"/>
        <v>81951566.735378698</v>
      </c>
      <c r="U37" s="11">
        <f t="shared" si="8"/>
        <v>429307052.01775885</v>
      </c>
    </row>
    <row r="38" spans="1:26" x14ac:dyDescent="0.2">
      <c r="A38" s="5">
        <v>37</v>
      </c>
      <c r="B38" s="17">
        <v>19</v>
      </c>
      <c r="C38" s="16">
        <v>12</v>
      </c>
      <c r="D38" s="16">
        <v>1997</v>
      </c>
      <c r="E38" s="18">
        <v>35988</v>
      </c>
      <c r="F38" s="9" t="s">
        <v>36</v>
      </c>
      <c r="G38" s="3">
        <v>200000000</v>
      </c>
      <c r="H38" s="3">
        <v>658672302</v>
      </c>
      <c r="I38" s="3">
        <v>2207615668</v>
      </c>
      <c r="J38" s="8" t="str">
        <f t="shared" si="2"/>
        <v/>
      </c>
      <c r="K38" s="8" t="str">
        <f t="shared" si="3"/>
        <v/>
      </c>
      <c r="L38" s="8" t="str">
        <f t="shared" si="4"/>
        <v>Titanic</v>
      </c>
      <c r="M38" s="8" t="str">
        <f t="shared" si="5"/>
        <v/>
      </c>
      <c r="N38" s="8" t="str">
        <f t="shared" si="0"/>
        <v>Titanic</v>
      </c>
      <c r="O38" s="10">
        <f>INDEX(cpi!$A$1:$M$106,MATCH($D38,cpi!$A:$A,0),MATCH($C38,cpi!$1:$1,0))</f>
        <v>161.30000000000001</v>
      </c>
      <c r="P38" s="10">
        <f>cpi!$I$2</f>
        <v>245.51900000000001</v>
      </c>
      <c r="Q38" s="10">
        <f t="shared" si="6"/>
        <v>1.5221264724116552</v>
      </c>
      <c r="R38" s="8" t="str">
        <f t="shared" si="7"/>
        <v/>
      </c>
      <c r="S38" s="11">
        <f t="shared" si="8"/>
        <v>304425294.48233104</v>
      </c>
      <c r="T38" s="11">
        <f t="shared" si="8"/>
        <v>1002582547.5185244</v>
      </c>
      <c r="U38" s="11">
        <f t="shared" si="8"/>
        <v>3360270249.1735396</v>
      </c>
    </row>
    <row r="39" spans="1:26" x14ac:dyDescent="0.2">
      <c r="A39" s="5">
        <v>38</v>
      </c>
      <c r="B39" s="17">
        <v>16</v>
      </c>
      <c r="C39" s="16">
        <v>12</v>
      </c>
      <c r="D39" s="16">
        <v>2016</v>
      </c>
      <c r="E39" s="18">
        <v>42837</v>
      </c>
      <c r="F39" s="9" t="s">
        <v>37</v>
      </c>
      <c r="G39" s="3">
        <v>200000000</v>
      </c>
      <c r="H39" s="3">
        <v>532177324</v>
      </c>
      <c r="I39" s="3">
        <v>1050988488</v>
      </c>
      <c r="J39" s="8" t="str">
        <f t="shared" si="2"/>
        <v/>
      </c>
      <c r="K39" s="8" t="str">
        <f t="shared" si="3"/>
        <v/>
      </c>
      <c r="L39" s="8" t="str">
        <f t="shared" si="4"/>
        <v>Rogue One: A Star Wars Story</v>
      </c>
      <c r="M39" s="8" t="str">
        <f t="shared" si="5"/>
        <v/>
      </c>
      <c r="N39" s="8" t="str">
        <f t="shared" si="0"/>
        <v>Rogue One: A Star Wars Story</v>
      </c>
      <c r="O39" s="10">
        <f>INDEX(cpi!$A$1:$M$106,MATCH($D39,cpi!$A:$A,0),MATCH($C39,cpi!$1:$1,0))</f>
        <v>241.43199999999999</v>
      </c>
      <c r="P39" s="10">
        <f>cpi!$I$2</f>
        <v>245.51900000000001</v>
      </c>
      <c r="Q39" s="10">
        <f t="shared" si="6"/>
        <v>1.0169281619669308</v>
      </c>
      <c r="R39" s="8" t="str">
        <f t="shared" si="7"/>
        <v/>
      </c>
      <c r="S39" s="11">
        <f t="shared" si="8"/>
        <v>203385632.39338616</v>
      </c>
      <c r="T39" s="11">
        <f t="shared" si="8"/>
        <v>541186107.93579984</v>
      </c>
      <c r="U39" s="11">
        <f t="shared" si="8"/>
        <v>1068779791.3502437</v>
      </c>
    </row>
    <row r="40" spans="1:26" x14ac:dyDescent="0.2">
      <c r="A40" s="5">
        <v>39</v>
      </c>
      <c r="B40" s="17">
        <v>17</v>
      </c>
      <c r="C40" s="16">
        <v>6</v>
      </c>
      <c r="D40" s="16">
        <v>2016</v>
      </c>
      <c r="E40" s="18">
        <v>42861</v>
      </c>
      <c r="F40" s="9" t="s">
        <v>38</v>
      </c>
      <c r="G40" s="3">
        <v>200000000</v>
      </c>
      <c r="H40" s="3">
        <v>486295561</v>
      </c>
      <c r="I40" s="3">
        <v>1022617376</v>
      </c>
      <c r="J40" s="8" t="str">
        <f t="shared" si="2"/>
        <v/>
      </c>
      <c r="K40" s="8" t="str">
        <f t="shared" si="3"/>
        <v/>
      </c>
      <c r="L40" s="8" t="str">
        <f t="shared" si="4"/>
        <v>Finding Dory</v>
      </c>
      <c r="M40" s="8" t="str">
        <f t="shared" si="5"/>
        <v/>
      </c>
      <c r="N40" s="8" t="str">
        <f t="shared" si="0"/>
        <v>Finding Dory</v>
      </c>
      <c r="O40" s="10">
        <f>INDEX(cpi!$A$1:$M$106,MATCH($D40,cpi!$A:$A,0),MATCH($C40,cpi!$1:$1,0))</f>
        <v>241.018</v>
      </c>
      <c r="P40" s="10">
        <f>cpi!$I$2</f>
        <v>245.51900000000001</v>
      </c>
      <c r="Q40" s="10">
        <f t="shared" si="6"/>
        <v>1.0186749537378952</v>
      </c>
      <c r="R40" s="8" t="str">
        <f t="shared" si="7"/>
        <v/>
      </c>
      <c r="S40" s="11">
        <f t="shared" si="8"/>
        <v>203734990.74757904</v>
      </c>
      <c r="T40" s="11">
        <f t="shared" si="8"/>
        <v>495377108.10461879</v>
      </c>
      <c r="U40" s="11">
        <f t="shared" si="8"/>
        <v>1041714708.1883677</v>
      </c>
    </row>
    <row r="41" spans="1:26" x14ac:dyDescent="0.2">
      <c r="A41" s="5">
        <v>40</v>
      </c>
      <c r="B41" s="17">
        <v>18</v>
      </c>
      <c r="C41" s="16">
        <v>6</v>
      </c>
      <c r="D41" s="16">
        <v>2010</v>
      </c>
      <c r="E41" s="18">
        <v>40700</v>
      </c>
      <c r="F41" s="9" t="s">
        <v>39</v>
      </c>
      <c r="G41" s="3">
        <v>200000000</v>
      </c>
      <c r="H41" s="3">
        <v>415004880</v>
      </c>
      <c r="I41" s="3">
        <v>1069818229</v>
      </c>
      <c r="J41" s="8" t="str">
        <f t="shared" si="2"/>
        <v/>
      </c>
      <c r="K41" s="8" t="str">
        <f t="shared" si="3"/>
        <v/>
      </c>
      <c r="L41" s="8" t="str">
        <f t="shared" si="4"/>
        <v>Toy Story 3</v>
      </c>
      <c r="M41" s="8" t="str">
        <f t="shared" si="5"/>
        <v/>
      </c>
      <c r="N41" s="8" t="str">
        <f t="shared" si="0"/>
        <v>Toy Story 3</v>
      </c>
      <c r="O41" s="10">
        <f>INDEX(cpi!$A$1:$M$106,MATCH($D41,cpi!$A:$A,0),MATCH($C41,cpi!$1:$1,0))</f>
        <v>217.965</v>
      </c>
      <c r="P41" s="10">
        <f>cpi!$I$2</f>
        <v>245.51900000000001</v>
      </c>
      <c r="Q41" s="10">
        <f t="shared" si="6"/>
        <v>1.1264147913655862</v>
      </c>
      <c r="R41" s="8" t="str">
        <f t="shared" si="7"/>
        <v/>
      </c>
      <c r="S41" s="11">
        <f t="shared" si="8"/>
        <v>225282958.27311724</v>
      </c>
      <c r="T41" s="11">
        <f t="shared" si="8"/>
        <v>467467635.32090014</v>
      </c>
      <c r="U41" s="11">
        <f t="shared" si="8"/>
        <v>1205059077.2181358</v>
      </c>
    </row>
    <row r="42" spans="1:26" x14ac:dyDescent="0.2">
      <c r="A42" s="5">
        <v>41</v>
      </c>
      <c r="B42" s="17">
        <v>3</v>
      </c>
      <c r="C42" s="16">
        <v>5</v>
      </c>
      <c r="D42" s="16">
        <v>2013</v>
      </c>
      <c r="E42" s="18">
        <v>41338</v>
      </c>
      <c r="F42" s="9" t="s">
        <v>40</v>
      </c>
      <c r="G42" s="3">
        <v>200000000</v>
      </c>
      <c r="H42" s="3">
        <v>408992272</v>
      </c>
      <c r="I42" s="3">
        <v>1215392272</v>
      </c>
      <c r="J42" s="8" t="str">
        <f t="shared" si="2"/>
        <v/>
      </c>
      <c r="K42" s="8" t="str">
        <f t="shared" si="3"/>
        <v/>
      </c>
      <c r="L42" s="8" t="str">
        <f t="shared" si="4"/>
        <v>Iron Man 3</v>
      </c>
      <c r="M42" s="8" t="str">
        <f t="shared" si="5"/>
        <v/>
      </c>
      <c r="N42" s="8" t="str">
        <f t="shared" si="0"/>
        <v>Iron Man 3</v>
      </c>
      <c r="O42" s="10">
        <f>INDEX(cpi!$A$1:$M$106,MATCH($D42,cpi!$A:$A,0),MATCH($C42,cpi!$1:$1,0))</f>
        <v>232.94499999999999</v>
      </c>
      <c r="P42" s="10">
        <f>cpi!$I$2</f>
        <v>245.51900000000001</v>
      </c>
      <c r="Q42" s="10">
        <f t="shared" si="6"/>
        <v>1.0539784069200886</v>
      </c>
      <c r="R42" s="8" t="str">
        <f t="shared" si="7"/>
        <v/>
      </c>
      <c r="S42" s="11">
        <f t="shared" si="8"/>
        <v>210795681.38401771</v>
      </c>
      <c r="T42" s="11">
        <f t="shared" si="8"/>
        <v>431069023.28518754</v>
      </c>
      <c r="U42" s="11">
        <f t="shared" si="8"/>
        <v>1280997210.6255469</v>
      </c>
    </row>
    <row r="43" spans="1:26" x14ac:dyDescent="0.2">
      <c r="A43" s="5">
        <v>42</v>
      </c>
      <c r="B43" s="17">
        <v>5</v>
      </c>
      <c r="C43" s="16">
        <v>5</v>
      </c>
      <c r="D43" s="16">
        <v>2017</v>
      </c>
      <c r="E43" s="18">
        <v>42860</v>
      </c>
      <c r="F43" s="9" t="s">
        <v>41</v>
      </c>
      <c r="G43" s="3">
        <v>200000000</v>
      </c>
      <c r="H43" s="3">
        <v>389813101</v>
      </c>
      <c r="I43" s="3">
        <v>860477263</v>
      </c>
      <c r="J43" s="8" t="str">
        <f t="shared" si="2"/>
        <v/>
      </c>
      <c r="K43" s="8" t="str">
        <f t="shared" si="3"/>
        <v/>
      </c>
      <c r="L43" s="8" t="str">
        <f t="shared" si="4"/>
        <v>Guardians of the Galaxy Vol 2</v>
      </c>
      <c r="M43" s="8" t="str">
        <f t="shared" si="5"/>
        <v/>
      </c>
      <c r="N43" s="8" t="str">
        <f t="shared" si="0"/>
        <v>Guardians of the Galaxy Vol 2</v>
      </c>
      <c r="O43" s="10">
        <f>INDEX(cpi!$A$1:$M$106,MATCH($D43,cpi!$A:$A,0),MATCH($C43,cpi!$1:$1,0))</f>
        <v>244.733</v>
      </c>
      <c r="P43" s="10">
        <f>cpi!$I$2</f>
        <v>245.51900000000001</v>
      </c>
      <c r="Q43" s="10">
        <f t="shared" si="6"/>
        <v>1.0032116633228865</v>
      </c>
      <c r="R43" s="8" t="str">
        <f t="shared" si="7"/>
        <v/>
      </c>
      <c r="S43" s="11">
        <f t="shared" si="8"/>
        <v>200642332.66457731</v>
      </c>
      <c r="T43" s="11">
        <f t="shared" si="8"/>
        <v>391065049.43926233</v>
      </c>
      <c r="U43" s="11">
        <f t="shared" si="8"/>
        <v>863240826.26575482</v>
      </c>
    </row>
    <row r="44" spans="1:26" x14ac:dyDescent="0.2">
      <c r="A44" s="5">
        <v>43</v>
      </c>
      <c r="B44" s="17">
        <v>30</v>
      </c>
      <c r="C44" s="16">
        <v>6</v>
      </c>
      <c r="D44" s="16">
        <v>2004</v>
      </c>
      <c r="E44" s="18">
        <v>38874</v>
      </c>
      <c r="F44" s="9" t="s">
        <v>42</v>
      </c>
      <c r="G44" s="3">
        <v>200000000</v>
      </c>
      <c r="H44" s="3">
        <v>373524485</v>
      </c>
      <c r="I44" s="3">
        <v>795110670</v>
      </c>
      <c r="J44" s="8" t="str">
        <f t="shared" si="2"/>
        <v/>
      </c>
      <c r="K44" s="8" t="str">
        <f t="shared" si="3"/>
        <v/>
      </c>
      <c r="L44" s="8" t="str">
        <f t="shared" si="4"/>
        <v>Spider-Man 2</v>
      </c>
      <c r="M44" s="8" t="str">
        <f t="shared" si="5"/>
        <v/>
      </c>
      <c r="N44" s="8" t="str">
        <f t="shared" si="0"/>
        <v>Spider-Man 2</v>
      </c>
      <c r="O44" s="10">
        <f>INDEX(cpi!$A$1:$M$106,MATCH($D44,cpi!$A:$A,0),MATCH($C44,cpi!$1:$1,0))</f>
        <v>189.7</v>
      </c>
      <c r="P44" s="10">
        <f>cpi!$I$2</f>
        <v>245.51900000000001</v>
      </c>
      <c r="Q44" s="10">
        <f t="shared" si="6"/>
        <v>1.2942488139167108</v>
      </c>
      <c r="R44" s="8" t="str">
        <f t="shared" si="7"/>
        <v/>
      </c>
      <c r="S44" s="11">
        <f t="shared" si="8"/>
        <v>258849762.78334215</v>
      </c>
      <c r="T44" s="11">
        <f t="shared" si="8"/>
        <v>483433621.6801002</v>
      </c>
      <c r="U44" s="11">
        <f t="shared" si="8"/>
        <v>1029071041.5800213</v>
      </c>
    </row>
    <row r="45" spans="1:26" x14ac:dyDescent="0.2">
      <c r="A45" s="5">
        <v>44</v>
      </c>
      <c r="B45" s="17">
        <v>5</v>
      </c>
      <c r="C45" s="16">
        <v>3</v>
      </c>
      <c r="D45" s="16">
        <v>2010</v>
      </c>
      <c r="E45" s="18">
        <v>40301</v>
      </c>
      <c r="F45" s="9" t="s">
        <v>43</v>
      </c>
      <c r="G45" s="3">
        <v>200000000</v>
      </c>
      <c r="H45" s="3">
        <v>334191110</v>
      </c>
      <c r="I45" s="3">
        <v>1025491110</v>
      </c>
      <c r="J45" s="8" t="str">
        <f t="shared" si="2"/>
        <v/>
      </c>
      <c r="K45" s="8" t="str">
        <f t="shared" si="3"/>
        <v/>
      </c>
      <c r="L45" s="8" t="str">
        <f t="shared" si="4"/>
        <v>Alice in Wonderland</v>
      </c>
      <c r="M45" s="8">
        <f t="shared" si="5"/>
        <v>1</v>
      </c>
      <c r="N45" s="8" t="str">
        <f t="shared" si="0"/>
        <v>Alice in Wonderland (2010)</v>
      </c>
      <c r="O45" s="10">
        <f>INDEX(cpi!$A$1:$M$106,MATCH($D45,cpi!$A:$A,0),MATCH($C45,cpi!$1:$1,0))</f>
        <v>217.631</v>
      </c>
      <c r="P45" s="10">
        <f>cpi!$I$2</f>
        <v>245.51900000000001</v>
      </c>
      <c r="Q45" s="10">
        <f t="shared" si="6"/>
        <v>1.1281435089670131</v>
      </c>
      <c r="R45" s="8" t="str">
        <f t="shared" si="7"/>
        <v/>
      </c>
      <c r="S45" s="11">
        <f t="shared" si="8"/>
        <v>225628701.79340261</v>
      </c>
      <c r="T45" s="11">
        <f t="shared" si="8"/>
        <v>377015531.50098103</v>
      </c>
      <c r="U45" s="11">
        <f t="shared" si="8"/>
        <v>1156901139.2498772</v>
      </c>
    </row>
    <row r="46" spans="1:26" x14ac:dyDescent="0.2">
      <c r="A46" s="5">
        <v>45</v>
      </c>
      <c r="B46" s="17">
        <v>8</v>
      </c>
      <c r="C46" s="16">
        <v>11</v>
      </c>
      <c r="D46" s="16">
        <v>2012</v>
      </c>
      <c r="E46" s="18">
        <v>41132</v>
      </c>
      <c r="F46" s="9" t="s">
        <v>44</v>
      </c>
      <c r="G46" s="3">
        <v>200000000</v>
      </c>
      <c r="H46" s="3">
        <v>304360277</v>
      </c>
      <c r="I46" s="3">
        <v>1110526981</v>
      </c>
      <c r="J46" s="8" t="str">
        <f t="shared" si="2"/>
        <v/>
      </c>
      <c r="K46" s="8" t="str">
        <f t="shared" si="3"/>
        <v/>
      </c>
      <c r="L46" s="8" t="str">
        <f t="shared" si="4"/>
        <v>Skyfall</v>
      </c>
      <c r="M46" s="8" t="str">
        <f t="shared" si="5"/>
        <v/>
      </c>
      <c r="N46" s="8" t="str">
        <f t="shared" si="0"/>
        <v>Skyfall</v>
      </c>
      <c r="O46" s="10">
        <f>INDEX(cpi!$A$1:$M$106,MATCH($D46,cpi!$A:$A,0),MATCH($C46,cpi!$1:$1,0))</f>
        <v>230.221</v>
      </c>
      <c r="P46" s="10">
        <f>cpi!$I$2</f>
        <v>245.51900000000001</v>
      </c>
      <c r="Q46" s="10">
        <f t="shared" si="6"/>
        <v>1.0664491944696617</v>
      </c>
      <c r="R46" s="8" t="str">
        <f t="shared" si="7"/>
        <v/>
      </c>
      <c r="S46" s="11">
        <f t="shared" si="8"/>
        <v>213289838.89393234</v>
      </c>
      <c r="T46" s="11">
        <f t="shared" si="8"/>
        <v>324584772.2352131</v>
      </c>
      <c r="U46" s="11">
        <f t="shared" si="8"/>
        <v>1184320604.3242753</v>
      </c>
    </row>
    <row r="47" spans="1:26" x14ac:dyDescent="0.2">
      <c r="A47" s="5">
        <v>46</v>
      </c>
      <c r="B47" s="17">
        <v>21</v>
      </c>
      <c r="C47" s="16">
        <v>6</v>
      </c>
      <c r="D47" s="16">
        <v>2013</v>
      </c>
      <c r="E47" s="18">
        <v>41888</v>
      </c>
      <c r="F47" s="9" t="s">
        <v>45</v>
      </c>
      <c r="G47" s="3">
        <v>200000000</v>
      </c>
      <c r="H47" s="3">
        <v>268488329</v>
      </c>
      <c r="I47" s="3">
        <v>743588329</v>
      </c>
      <c r="J47" s="8" t="str">
        <f t="shared" si="2"/>
        <v/>
      </c>
      <c r="K47" s="8" t="str">
        <f t="shared" si="3"/>
        <v/>
      </c>
      <c r="L47" s="8" t="str">
        <f t="shared" si="4"/>
        <v>Monsters University</v>
      </c>
      <c r="M47" s="8" t="str">
        <f t="shared" si="5"/>
        <v/>
      </c>
      <c r="N47" s="8" t="str">
        <f t="shared" si="0"/>
        <v>Monsters University</v>
      </c>
      <c r="O47" s="10">
        <f>INDEX(cpi!$A$1:$M$106,MATCH($D47,cpi!$A:$A,0),MATCH($C47,cpi!$1:$1,0))</f>
        <v>233.50399999999999</v>
      </c>
      <c r="P47" s="10">
        <f>cpi!$I$2</f>
        <v>245.51900000000001</v>
      </c>
      <c r="Q47" s="10">
        <f t="shared" si="6"/>
        <v>1.0514552213238317</v>
      </c>
      <c r="R47" s="8" t="str">
        <f t="shared" si="7"/>
        <v/>
      </c>
      <c r="S47" s="11">
        <f t="shared" si="8"/>
        <v>210291044.26476634</v>
      </c>
      <c r="T47" s="11">
        <f t="shared" si="8"/>
        <v>282303455.39156073</v>
      </c>
      <c r="U47" s="11">
        <f t="shared" si="8"/>
        <v>781849831.04251325</v>
      </c>
    </row>
    <row r="48" spans="1:26" x14ac:dyDescent="0.2">
      <c r="A48" s="5">
        <v>47</v>
      </c>
      <c r="B48" s="17">
        <v>8</v>
      </c>
      <c r="C48" s="16">
        <v>3</v>
      </c>
      <c r="D48" s="16">
        <v>2013</v>
      </c>
      <c r="E48" s="18">
        <v>41489</v>
      </c>
      <c r="F48" s="9" t="s">
        <v>46</v>
      </c>
      <c r="G48" s="3">
        <v>200000000</v>
      </c>
      <c r="H48" s="3">
        <v>234770996</v>
      </c>
      <c r="I48" s="3">
        <v>490359051</v>
      </c>
      <c r="J48" s="8" t="str">
        <f t="shared" si="2"/>
        <v/>
      </c>
      <c r="K48" s="8" t="str">
        <f t="shared" si="3"/>
        <v/>
      </c>
      <c r="L48" s="8" t="str">
        <f t="shared" si="4"/>
        <v>Oz the Great and Powerful</v>
      </c>
      <c r="M48" s="8" t="str">
        <f t="shared" si="5"/>
        <v/>
      </c>
      <c r="N48" s="8" t="str">
        <f t="shared" si="0"/>
        <v>Oz the Great and Powerful</v>
      </c>
      <c r="O48" s="10">
        <f>INDEX(cpi!$A$1:$M$106,MATCH($D48,cpi!$A:$A,0),MATCH($C48,cpi!$1:$1,0))</f>
        <v>232.773</v>
      </c>
      <c r="P48" s="10">
        <f>cpi!$I$2</f>
        <v>245.51900000000001</v>
      </c>
      <c r="Q48" s="10">
        <f t="shared" si="6"/>
        <v>1.0547572098138531</v>
      </c>
      <c r="R48" s="8" t="str">
        <f t="shared" si="7"/>
        <v/>
      </c>
      <c r="S48" s="11">
        <f t="shared" si="8"/>
        <v>210951441.96277061</v>
      </c>
      <c r="T48" s="11">
        <f t="shared" si="8"/>
        <v>247626400.68617928</v>
      </c>
      <c r="U48" s="11">
        <f t="shared" si="8"/>
        <v>517209744.43972892</v>
      </c>
    </row>
    <row r="49" spans="1:21" x14ac:dyDescent="0.2">
      <c r="A49" s="5">
        <v>48</v>
      </c>
      <c r="B49" s="17">
        <v>23</v>
      </c>
      <c r="C49" s="16">
        <v>5</v>
      </c>
      <c r="D49" s="16">
        <v>2014</v>
      </c>
      <c r="E49" s="18">
        <v>42313</v>
      </c>
      <c r="F49" s="9" t="s">
        <v>47</v>
      </c>
      <c r="G49" s="3">
        <v>200000000</v>
      </c>
      <c r="H49" s="3">
        <v>233921534</v>
      </c>
      <c r="I49" s="3">
        <v>747862775</v>
      </c>
      <c r="J49" s="8" t="str">
        <f t="shared" si="2"/>
        <v/>
      </c>
      <c r="K49" s="8" t="str">
        <f t="shared" si="3"/>
        <v/>
      </c>
      <c r="L49" s="8" t="str">
        <f t="shared" si="4"/>
        <v>X-Men: Days of Future Past</v>
      </c>
      <c r="M49" s="8" t="str">
        <f t="shared" si="5"/>
        <v/>
      </c>
      <c r="N49" s="8" t="str">
        <f t="shared" si="0"/>
        <v>X-Men: Days of Future Past</v>
      </c>
      <c r="O49" s="10">
        <f>INDEX(cpi!$A$1:$M$106,MATCH($D49,cpi!$A:$A,0),MATCH($C49,cpi!$1:$1,0))</f>
        <v>237.9</v>
      </c>
      <c r="P49" s="10">
        <f>cpi!$I$2</f>
        <v>245.51900000000001</v>
      </c>
      <c r="Q49" s="10">
        <f t="shared" si="6"/>
        <v>1.0320260613703236</v>
      </c>
      <c r="R49" s="8" t="str">
        <f t="shared" si="7"/>
        <v/>
      </c>
      <c r="S49" s="11">
        <f t="shared" si="8"/>
        <v>206405212.27406472</v>
      </c>
      <c r="T49" s="11">
        <f t="shared" si="8"/>
        <v>241413119.40372425</v>
      </c>
      <c r="U49" s="11">
        <f t="shared" si="8"/>
        <v>771813874.12873054</v>
      </c>
    </row>
    <row r="50" spans="1:21" x14ac:dyDescent="0.2">
      <c r="A50" s="5">
        <v>49</v>
      </c>
      <c r="B50" s="17">
        <v>2</v>
      </c>
      <c r="C50" s="16">
        <v>5</v>
      </c>
      <c r="D50" s="16">
        <v>2014</v>
      </c>
      <c r="E50" s="18">
        <v>41675</v>
      </c>
      <c r="F50" s="9" t="s">
        <v>48</v>
      </c>
      <c r="G50" s="3">
        <v>200000000</v>
      </c>
      <c r="H50" s="3">
        <v>202853933</v>
      </c>
      <c r="I50" s="3">
        <v>708996336</v>
      </c>
      <c r="J50" s="8" t="str">
        <f t="shared" si="2"/>
        <v/>
      </c>
      <c r="K50" s="8" t="str">
        <f t="shared" si="3"/>
        <v/>
      </c>
      <c r="L50" s="8" t="str">
        <f t="shared" si="4"/>
        <v>The Amazing Spider-Man 2</v>
      </c>
      <c r="M50" s="8" t="str">
        <f t="shared" si="5"/>
        <v/>
      </c>
      <c r="N50" s="8" t="str">
        <f t="shared" si="0"/>
        <v>The Amazing Spider-Man 2</v>
      </c>
      <c r="O50" s="10">
        <f>INDEX(cpi!$A$1:$M$106,MATCH($D50,cpi!$A:$A,0),MATCH($C50,cpi!$1:$1,0))</f>
        <v>237.9</v>
      </c>
      <c r="P50" s="10">
        <f>cpi!$I$2</f>
        <v>245.51900000000001</v>
      </c>
      <c r="Q50" s="10">
        <f t="shared" si="6"/>
        <v>1.0320260613703236</v>
      </c>
      <c r="R50" s="8" t="str">
        <f t="shared" si="7"/>
        <v/>
      </c>
      <c r="S50" s="11">
        <f t="shared" si="8"/>
        <v>206405212.27406472</v>
      </c>
      <c r="T50" s="11">
        <f t="shared" si="8"/>
        <v>209350545.50746951</v>
      </c>
      <c r="U50" s="11">
        <f t="shared" si="8"/>
        <v>731702696.16807055</v>
      </c>
    </row>
    <row r="51" spans="1:21" x14ac:dyDescent="0.2">
      <c r="A51" s="5">
        <v>50</v>
      </c>
      <c r="B51" s="17">
        <v>24</v>
      </c>
      <c r="C51" s="16">
        <v>6</v>
      </c>
      <c r="D51" s="16">
        <v>2011</v>
      </c>
      <c r="E51" s="18">
        <v>41249</v>
      </c>
      <c r="F51" s="9" t="s">
        <v>49</v>
      </c>
      <c r="G51" s="3">
        <v>200000000</v>
      </c>
      <c r="H51" s="3">
        <v>191450875</v>
      </c>
      <c r="I51" s="3">
        <v>560155383</v>
      </c>
      <c r="J51" s="8" t="str">
        <f t="shared" si="2"/>
        <v/>
      </c>
      <c r="K51" s="8" t="str">
        <f t="shared" si="3"/>
        <v/>
      </c>
      <c r="L51" s="8" t="str">
        <f t="shared" si="4"/>
        <v>Cars 2</v>
      </c>
      <c r="M51" s="8" t="str">
        <f t="shared" si="5"/>
        <v/>
      </c>
      <c r="N51" s="8" t="str">
        <f t="shared" si="0"/>
        <v>Cars 2</v>
      </c>
      <c r="O51" s="10">
        <f>INDEX(cpi!$A$1:$M$106,MATCH($D51,cpi!$A:$A,0),MATCH($C51,cpi!$1:$1,0))</f>
        <v>225.72200000000001</v>
      </c>
      <c r="P51" s="10">
        <f>cpi!$I$2</f>
        <v>245.51900000000001</v>
      </c>
      <c r="Q51" s="10">
        <f t="shared" si="6"/>
        <v>1.0877052303275712</v>
      </c>
      <c r="R51" s="8" t="str">
        <f t="shared" si="7"/>
        <v/>
      </c>
      <c r="S51" s="11">
        <f t="shared" si="8"/>
        <v>217541046.06551424</v>
      </c>
      <c r="T51" s="11">
        <f t="shared" si="8"/>
        <v>208242118.08829004</v>
      </c>
      <c r="U51" s="11">
        <f t="shared" si="8"/>
        <v>609283939.88524389</v>
      </c>
    </row>
    <row r="52" spans="1:21" x14ac:dyDescent="0.2">
      <c r="A52" s="5">
        <v>51</v>
      </c>
      <c r="B52" s="17">
        <v>17</v>
      </c>
      <c r="C52" s="16">
        <v>12</v>
      </c>
      <c r="D52" s="16">
        <v>2010</v>
      </c>
      <c r="E52" s="18">
        <v>40675</v>
      </c>
      <c r="F52" s="9" t="s">
        <v>50</v>
      </c>
      <c r="G52" s="3">
        <v>200000000</v>
      </c>
      <c r="H52" s="3">
        <v>172062763</v>
      </c>
      <c r="I52" s="3">
        <v>400062763</v>
      </c>
      <c r="J52" s="8" t="str">
        <f t="shared" si="2"/>
        <v/>
      </c>
      <c r="K52" s="8" t="str">
        <f t="shared" si="3"/>
        <v/>
      </c>
      <c r="L52" s="8" t="str">
        <f t="shared" si="4"/>
        <v>Tron: Legacy</v>
      </c>
      <c r="M52" s="8" t="str">
        <f t="shared" si="5"/>
        <v/>
      </c>
      <c r="N52" s="8" t="str">
        <f t="shared" si="0"/>
        <v>Tron: Legacy</v>
      </c>
      <c r="O52" s="10">
        <f>INDEX(cpi!$A$1:$M$106,MATCH($D52,cpi!$A:$A,0),MATCH($C52,cpi!$1:$1,0))</f>
        <v>219.179</v>
      </c>
      <c r="P52" s="10">
        <f>cpi!$I$2</f>
        <v>245.51900000000001</v>
      </c>
      <c r="Q52" s="10">
        <f t="shared" si="6"/>
        <v>1.1201757467640605</v>
      </c>
      <c r="R52" s="8" t="str">
        <f t="shared" si="7"/>
        <v/>
      </c>
      <c r="S52" s="11">
        <f t="shared" si="8"/>
        <v>224035149.35281211</v>
      </c>
      <c r="T52" s="11">
        <f t="shared" si="8"/>
        <v>192740534.03381255</v>
      </c>
      <c r="U52" s="11">
        <f t="shared" si="8"/>
        <v>448140604.29601836</v>
      </c>
    </row>
    <row r="53" spans="1:21" x14ac:dyDescent="0.2">
      <c r="A53" s="5">
        <v>52</v>
      </c>
      <c r="B53" s="17">
        <v>13</v>
      </c>
      <c r="C53" s="16">
        <v>11</v>
      </c>
      <c r="D53" s="16">
        <v>2009</v>
      </c>
      <c r="E53" s="18">
        <v>40189</v>
      </c>
      <c r="F53" s="9">
        <v>2012</v>
      </c>
      <c r="G53" s="3">
        <v>200000000</v>
      </c>
      <c r="H53" s="3">
        <v>166112167</v>
      </c>
      <c r="I53" s="3">
        <v>788408539</v>
      </c>
      <c r="J53" s="8" t="str">
        <f t="shared" si="2"/>
        <v/>
      </c>
      <c r="K53" s="8" t="str">
        <f t="shared" si="3"/>
        <v/>
      </c>
      <c r="L53" s="8">
        <f t="shared" si="4"/>
        <v>2012</v>
      </c>
      <c r="M53" s="8" t="str">
        <f t="shared" si="5"/>
        <v/>
      </c>
      <c r="N53" s="8">
        <f t="shared" si="0"/>
        <v>2012</v>
      </c>
      <c r="O53" s="10">
        <f>INDEX(cpi!$A$1:$M$106,MATCH($D53,cpi!$A:$A,0),MATCH($C53,cpi!$1:$1,0))</f>
        <v>216.33</v>
      </c>
      <c r="P53" s="10">
        <f>cpi!$I$2</f>
        <v>245.51900000000001</v>
      </c>
      <c r="Q53" s="10">
        <f t="shared" si="6"/>
        <v>1.1349281190773355</v>
      </c>
      <c r="R53" s="8" t="str">
        <f t="shared" si="7"/>
        <v/>
      </c>
      <c r="S53" s="11">
        <f t="shared" si="8"/>
        <v>226985623.81546709</v>
      </c>
      <c r="T53" s="11">
        <f t="shared" si="8"/>
        <v>188525369.24917024</v>
      </c>
      <c r="U53" s="11">
        <f t="shared" si="8"/>
        <v>894787020.23178005</v>
      </c>
    </row>
    <row r="54" spans="1:21" x14ac:dyDescent="0.2">
      <c r="A54" s="5">
        <v>53</v>
      </c>
      <c r="B54" s="17">
        <v>21</v>
      </c>
      <c r="C54" s="16">
        <v>5</v>
      </c>
      <c r="D54" s="16">
        <v>2009</v>
      </c>
      <c r="E54" s="18">
        <v>40426</v>
      </c>
      <c r="F54" s="9" t="s">
        <v>51</v>
      </c>
      <c r="G54" s="3">
        <v>200000000</v>
      </c>
      <c r="H54" s="3">
        <v>125322469</v>
      </c>
      <c r="I54" s="3">
        <v>365491792</v>
      </c>
      <c r="J54" s="8" t="str">
        <f t="shared" si="2"/>
        <v/>
      </c>
      <c r="K54" s="8" t="str">
        <f t="shared" si="3"/>
        <v/>
      </c>
      <c r="L54" s="8" t="str">
        <f t="shared" si="4"/>
        <v>Terminator Salvation</v>
      </c>
      <c r="M54" s="8" t="str">
        <f t="shared" si="5"/>
        <v/>
      </c>
      <c r="N54" s="8" t="str">
        <f t="shared" si="0"/>
        <v>Terminator Salvation</v>
      </c>
      <c r="O54" s="10">
        <f>INDEX(cpi!$A$1:$M$106,MATCH($D54,cpi!$A:$A,0),MATCH($C54,cpi!$1:$1,0))</f>
        <v>213.85599999999999</v>
      </c>
      <c r="P54" s="10">
        <f>cpi!$I$2</f>
        <v>245.51900000000001</v>
      </c>
      <c r="Q54" s="10">
        <f t="shared" si="6"/>
        <v>1.1480575714499477</v>
      </c>
      <c r="R54" s="8" t="str">
        <f t="shared" si="7"/>
        <v/>
      </c>
      <c r="S54" s="11">
        <f t="shared" si="8"/>
        <v>229611514.28998953</v>
      </c>
      <c r="T54" s="11">
        <f t="shared" si="8"/>
        <v>143877409.40825135</v>
      </c>
      <c r="U54" s="11">
        <f t="shared" si="8"/>
        <v>419605619.1084094</v>
      </c>
    </row>
    <row r="55" spans="1:21" x14ac:dyDescent="0.2">
      <c r="A55" s="5">
        <v>54</v>
      </c>
      <c r="B55" s="17">
        <v>17</v>
      </c>
      <c r="C55" s="16">
        <v>6</v>
      </c>
      <c r="D55" s="16">
        <v>2011</v>
      </c>
      <c r="E55" s="18">
        <v>41035</v>
      </c>
      <c r="F55" s="9" t="s">
        <v>52</v>
      </c>
      <c r="G55" s="3">
        <v>200000000</v>
      </c>
      <c r="H55" s="3">
        <v>116601172</v>
      </c>
      <c r="I55" s="3">
        <v>219535492</v>
      </c>
      <c r="J55" s="8" t="str">
        <f t="shared" si="2"/>
        <v/>
      </c>
      <c r="K55" s="8" t="str">
        <f t="shared" si="3"/>
        <v/>
      </c>
      <c r="L55" s="8" t="str">
        <f t="shared" si="4"/>
        <v>Green Lantern</v>
      </c>
      <c r="M55" s="8" t="str">
        <f t="shared" si="5"/>
        <v/>
      </c>
      <c r="N55" s="8" t="str">
        <f t="shared" si="0"/>
        <v>Green Lantern</v>
      </c>
      <c r="O55" s="10">
        <f>INDEX(cpi!$A$1:$M$106,MATCH($D55,cpi!$A:$A,0),MATCH($C55,cpi!$1:$1,0))</f>
        <v>225.72200000000001</v>
      </c>
      <c r="P55" s="10">
        <f>cpi!$I$2</f>
        <v>245.51900000000001</v>
      </c>
      <c r="Q55" s="10">
        <f t="shared" si="6"/>
        <v>1.0877052303275712</v>
      </c>
      <c r="R55" s="8" t="str">
        <f t="shared" si="7"/>
        <v/>
      </c>
      <c r="S55" s="11">
        <f t="shared" si="8"/>
        <v>217541046.06551424</v>
      </c>
      <c r="T55" s="11">
        <f t="shared" si="8"/>
        <v>126827704.64672475</v>
      </c>
      <c r="U55" s="11">
        <f t="shared" si="8"/>
        <v>238789902.89093664</v>
      </c>
    </row>
    <row r="56" spans="1:21" x14ac:dyDescent="0.2">
      <c r="A56" s="5">
        <v>55</v>
      </c>
      <c r="B56" s="17">
        <v>28</v>
      </c>
      <c r="C56" s="16">
        <v>5</v>
      </c>
      <c r="D56" s="16">
        <v>2010</v>
      </c>
      <c r="E56" s="18">
        <v>41004</v>
      </c>
      <c r="F56" s="9" t="s">
        <v>53</v>
      </c>
      <c r="G56" s="3">
        <v>200000000</v>
      </c>
      <c r="H56" s="3">
        <v>90759676</v>
      </c>
      <c r="I56" s="3">
        <v>314594597</v>
      </c>
      <c r="J56" s="8" t="str">
        <f t="shared" si="2"/>
        <v/>
      </c>
      <c r="K56" s="8" t="str">
        <f t="shared" si="3"/>
        <v/>
      </c>
      <c r="L56" s="8" t="str">
        <f t="shared" si="4"/>
        <v>Prince of Persia: Sands of Time</v>
      </c>
      <c r="M56" s="8" t="str">
        <f t="shared" si="5"/>
        <v/>
      </c>
      <c r="N56" s="8" t="str">
        <f t="shared" si="0"/>
        <v>Prince of Persia: Sands of Time</v>
      </c>
      <c r="O56" s="10">
        <f>INDEX(cpi!$A$1:$M$106,MATCH($D56,cpi!$A:$A,0),MATCH($C56,cpi!$1:$1,0))</f>
        <v>218.178</v>
      </c>
      <c r="P56" s="10">
        <f>cpi!$I$2</f>
        <v>245.51900000000001</v>
      </c>
      <c r="Q56" s="10">
        <f t="shared" si="6"/>
        <v>1.1253151096810861</v>
      </c>
      <c r="R56" s="8" t="str">
        <f t="shared" si="7"/>
        <v/>
      </c>
      <c r="S56" s="11">
        <f t="shared" si="8"/>
        <v>225063021.93621722</v>
      </c>
      <c r="T56" s="11">
        <f t="shared" si="8"/>
        <v>102133234.75255984</v>
      </c>
      <c r="U56" s="11">
        <f t="shared" si="8"/>
        <v>354018053.42813206</v>
      </c>
    </row>
    <row r="57" spans="1:21" x14ac:dyDescent="0.2">
      <c r="A57" s="5">
        <v>56</v>
      </c>
      <c r="B57" s="17">
        <v>29</v>
      </c>
      <c r="C57" s="16">
        <v>6</v>
      </c>
      <c r="D57" s="16">
        <v>2011</v>
      </c>
      <c r="E57" s="18">
        <v>41400</v>
      </c>
      <c r="F57" s="9" t="s">
        <v>54</v>
      </c>
      <c r="G57" s="3">
        <v>195000000</v>
      </c>
      <c r="H57" s="3">
        <v>352390543</v>
      </c>
      <c r="I57" s="3">
        <v>1123790543</v>
      </c>
      <c r="J57" s="8" t="str">
        <f t="shared" si="2"/>
        <v/>
      </c>
      <c r="K57" s="8" t="str">
        <f t="shared" si="3"/>
        <v/>
      </c>
      <c r="L57" s="8" t="str">
        <f t="shared" si="4"/>
        <v>Transformers: Dark of the Moon</v>
      </c>
      <c r="M57" s="8" t="str">
        <f t="shared" si="5"/>
        <v/>
      </c>
      <c r="N57" s="8" t="str">
        <f t="shared" si="0"/>
        <v>Transformers: Dark of the Moon</v>
      </c>
      <c r="O57" s="10">
        <f>INDEX(cpi!$A$1:$M$106,MATCH($D57,cpi!$A:$A,0),MATCH($C57,cpi!$1:$1,0))</f>
        <v>225.72200000000001</v>
      </c>
      <c r="P57" s="10">
        <f>cpi!$I$2</f>
        <v>245.51900000000001</v>
      </c>
      <c r="Q57" s="10">
        <f t="shared" si="6"/>
        <v>1.0877052303275712</v>
      </c>
      <c r="R57" s="8" t="str">
        <f t="shared" si="7"/>
        <v/>
      </c>
      <c r="S57" s="11">
        <f t="shared" si="8"/>
        <v>212102519.91387638</v>
      </c>
      <c r="T57" s="11">
        <f t="shared" si="8"/>
        <v>383297036.73907286</v>
      </c>
      <c r="U57" s="11">
        <f t="shared" si="8"/>
        <v>1222352851.4137614</v>
      </c>
    </row>
    <row r="58" spans="1:21" x14ac:dyDescent="0.2">
      <c r="A58" s="5">
        <v>57</v>
      </c>
      <c r="B58" s="17">
        <v>9</v>
      </c>
      <c r="C58" s="16">
        <v>6</v>
      </c>
      <c r="D58" s="16">
        <v>2017</v>
      </c>
      <c r="E58" s="18">
        <v>42984</v>
      </c>
      <c r="F58" s="9" t="s">
        <v>55</v>
      </c>
      <c r="G58" s="3">
        <v>195000000</v>
      </c>
      <c r="H58" s="3">
        <v>80101125</v>
      </c>
      <c r="I58" s="3">
        <v>403814493</v>
      </c>
      <c r="J58" s="8" t="str">
        <f t="shared" si="2"/>
        <v/>
      </c>
      <c r="K58" s="8" t="str">
        <f t="shared" si="3"/>
        <v/>
      </c>
      <c r="L58" s="8" t="str">
        <f t="shared" si="4"/>
        <v>The Mummy</v>
      </c>
      <c r="M58" s="8">
        <f t="shared" si="5"/>
        <v>1</v>
      </c>
      <c r="N58" s="8" t="str">
        <f t="shared" si="0"/>
        <v>The Mummy (2017)</v>
      </c>
      <c r="O58" s="10">
        <f>INDEX(cpi!$A$1:$M$106,MATCH($D58,cpi!$A:$A,0),MATCH($C58,cpi!$1:$1,0))</f>
        <v>244.95500000000001</v>
      </c>
      <c r="P58" s="10">
        <f>cpi!$I$2</f>
        <v>245.51900000000001</v>
      </c>
      <c r="Q58" s="10">
        <f t="shared" si="6"/>
        <v>1.0023024637178257</v>
      </c>
      <c r="R58" s="8" t="str">
        <f t="shared" si="7"/>
        <v/>
      </c>
      <c r="S58" s="11">
        <f t="shared" si="8"/>
        <v>195448980.42497602</v>
      </c>
      <c r="T58" s="11">
        <f t="shared" si="8"/>
        <v>80285554.934069529</v>
      </c>
      <c r="U58" s="11">
        <f t="shared" si="8"/>
        <v>404744261.21886468</v>
      </c>
    </row>
    <row r="59" spans="1:21" x14ac:dyDescent="0.2">
      <c r="A59" s="5">
        <v>58</v>
      </c>
      <c r="B59" s="17">
        <v>1</v>
      </c>
      <c r="C59" s="16">
        <v>3</v>
      </c>
      <c r="D59" s="16">
        <v>2013</v>
      </c>
      <c r="E59" s="18">
        <v>41277</v>
      </c>
      <c r="F59" s="9" t="s">
        <v>56</v>
      </c>
      <c r="G59" s="3">
        <v>195000000</v>
      </c>
      <c r="H59" s="3">
        <v>65187603</v>
      </c>
      <c r="I59" s="3">
        <v>197687603</v>
      </c>
      <c r="J59" s="8" t="str">
        <f t="shared" si="2"/>
        <v/>
      </c>
      <c r="K59" s="8" t="str">
        <f t="shared" si="3"/>
        <v/>
      </c>
      <c r="L59" s="8" t="str">
        <f t="shared" si="4"/>
        <v>Jack the Giant Slayer</v>
      </c>
      <c r="M59" s="8" t="str">
        <f t="shared" si="5"/>
        <v/>
      </c>
      <c r="N59" s="8" t="str">
        <f t="shared" si="0"/>
        <v>Jack the Giant Slayer</v>
      </c>
      <c r="O59" s="10">
        <f>INDEX(cpi!$A$1:$M$106,MATCH($D59,cpi!$A:$A,0),MATCH($C59,cpi!$1:$1,0))</f>
        <v>232.773</v>
      </c>
      <c r="P59" s="10">
        <f>cpi!$I$2</f>
        <v>245.51900000000001</v>
      </c>
      <c r="Q59" s="10">
        <f t="shared" si="6"/>
        <v>1.0547572098138531</v>
      </c>
      <c r="R59" s="8" t="str">
        <f t="shared" si="7"/>
        <v/>
      </c>
      <c r="S59" s="11">
        <f t="shared" si="8"/>
        <v>205677655.91370136</v>
      </c>
      <c r="T59" s="11">
        <f t="shared" si="8"/>
        <v>68757094.25473316</v>
      </c>
      <c r="U59" s="11">
        <f t="shared" si="8"/>
        <v>208512424.5550687</v>
      </c>
    </row>
    <row r="60" spans="1:21" x14ac:dyDescent="0.2">
      <c r="A60" s="5">
        <v>59</v>
      </c>
      <c r="B60" s="17">
        <v>3</v>
      </c>
      <c r="C60" s="16">
        <v>4</v>
      </c>
      <c r="D60" s="16">
        <v>2015</v>
      </c>
      <c r="E60" s="18">
        <v>42067</v>
      </c>
      <c r="F60" s="9" t="s">
        <v>57</v>
      </c>
      <c r="G60" s="3">
        <v>190000000</v>
      </c>
      <c r="H60" s="3">
        <v>351032910</v>
      </c>
      <c r="I60" s="3">
        <v>1516748684</v>
      </c>
      <c r="J60" s="8" t="str">
        <f t="shared" si="2"/>
        <v/>
      </c>
      <c r="K60" s="8" t="str">
        <f t="shared" si="3"/>
        <v/>
      </c>
      <c r="L60" s="8" t="str">
        <f t="shared" si="4"/>
        <v>Furious 7</v>
      </c>
      <c r="M60" s="8" t="str">
        <f t="shared" si="5"/>
        <v/>
      </c>
      <c r="N60" s="8" t="str">
        <f t="shared" si="0"/>
        <v>Furious 7</v>
      </c>
      <c r="O60" s="10">
        <f>INDEX(cpi!$A$1:$M$106,MATCH($D60,cpi!$A:$A,0),MATCH($C60,cpi!$1:$1,0))</f>
        <v>236.59899999999999</v>
      </c>
      <c r="P60" s="10">
        <f>cpi!$I$2</f>
        <v>245.51900000000001</v>
      </c>
      <c r="Q60" s="10">
        <f t="shared" si="6"/>
        <v>1.0377009201222323</v>
      </c>
      <c r="R60" s="8" t="str">
        <f t="shared" si="7"/>
        <v/>
      </c>
      <c r="S60" s="11">
        <f t="shared" si="8"/>
        <v>197163174.82322413</v>
      </c>
      <c r="T60" s="11">
        <f t="shared" si="8"/>
        <v>364267173.70018476</v>
      </c>
      <c r="U60" s="11">
        <f t="shared" si="8"/>
        <v>1573931504.9809849</v>
      </c>
    </row>
    <row r="61" spans="1:21" x14ac:dyDescent="0.2">
      <c r="A61" s="5">
        <v>60</v>
      </c>
      <c r="B61" s="17">
        <v>16</v>
      </c>
      <c r="C61" s="16">
        <v>5</v>
      </c>
      <c r="D61" s="16">
        <v>2013</v>
      </c>
      <c r="E61" s="18">
        <v>41734</v>
      </c>
      <c r="F61" s="9" t="s">
        <v>58</v>
      </c>
      <c r="G61" s="3">
        <v>190000000</v>
      </c>
      <c r="H61" s="3">
        <v>228778661</v>
      </c>
      <c r="I61" s="3">
        <v>467381584</v>
      </c>
      <c r="J61" s="8" t="str">
        <f t="shared" si="2"/>
        <v/>
      </c>
      <c r="K61" s="8" t="str">
        <f t="shared" si="3"/>
        <v/>
      </c>
      <c r="L61" s="8" t="str">
        <f t="shared" si="4"/>
        <v>Star Trek Into Darkness</v>
      </c>
      <c r="M61" s="8" t="str">
        <f t="shared" si="5"/>
        <v/>
      </c>
      <c r="N61" s="8" t="str">
        <f t="shared" si="0"/>
        <v>Star Trek Into Darkness</v>
      </c>
      <c r="O61" s="10">
        <f>INDEX(cpi!$A$1:$M$106,MATCH($D61,cpi!$A:$A,0),MATCH($C61,cpi!$1:$1,0))</f>
        <v>232.94499999999999</v>
      </c>
      <c r="P61" s="10">
        <f>cpi!$I$2</f>
        <v>245.51900000000001</v>
      </c>
      <c r="Q61" s="10">
        <f t="shared" si="6"/>
        <v>1.0539784069200886</v>
      </c>
      <c r="R61" s="8" t="str">
        <f t="shared" si="7"/>
        <v/>
      </c>
      <c r="S61" s="11">
        <f t="shared" si="8"/>
        <v>200255897.31481683</v>
      </c>
      <c r="T61" s="11">
        <f t="shared" si="8"/>
        <v>241127768.65809101</v>
      </c>
      <c r="U61" s="11">
        <f t="shared" si="8"/>
        <v>492610097.3281076</v>
      </c>
    </row>
    <row r="62" spans="1:21" x14ac:dyDescent="0.2">
      <c r="A62" s="5">
        <v>61</v>
      </c>
      <c r="B62" s="17">
        <v>21</v>
      </c>
      <c r="C62" s="16">
        <v>6</v>
      </c>
      <c r="D62" s="16">
        <v>2013</v>
      </c>
      <c r="E62" s="18">
        <v>41888</v>
      </c>
      <c r="F62" s="9" t="s">
        <v>59</v>
      </c>
      <c r="G62" s="3">
        <v>190000000</v>
      </c>
      <c r="H62" s="3">
        <v>202359711</v>
      </c>
      <c r="I62" s="3">
        <v>531514650</v>
      </c>
      <c r="J62" s="8" t="str">
        <f t="shared" si="2"/>
        <v/>
      </c>
      <c r="K62" s="8" t="str">
        <f t="shared" si="3"/>
        <v/>
      </c>
      <c r="L62" s="8" t="str">
        <f t="shared" si="4"/>
        <v>World War Z</v>
      </c>
      <c r="M62" s="8" t="str">
        <f t="shared" si="5"/>
        <v/>
      </c>
      <c r="N62" s="8" t="str">
        <f t="shared" si="0"/>
        <v>World War Z</v>
      </c>
      <c r="O62" s="10">
        <f>INDEX(cpi!$A$1:$M$106,MATCH($D62,cpi!$A:$A,0),MATCH($C62,cpi!$1:$1,0))</f>
        <v>233.50399999999999</v>
      </c>
      <c r="P62" s="10">
        <f>cpi!$I$2</f>
        <v>245.51900000000001</v>
      </c>
      <c r="Q62" s="10">
        <f t="shared" si="6"/>
        <v>1.0514552213238317</v>
      </c>
      <c r="R62" s="8" t="str">
        <f t="shared" si="7"/>
        <v/>
      </c>
      <c r="S62" s="11">
        <f t="shared" si="8"/>
        <v>199776492.05152804</v>
      </c>
      <c r="T62" s="11">
        <f t="shared" si="8"/>
        <v>212772174.71653163</v>
      </c>
      <c r="U62" s="11">
        <f t="shared" si="8"/>
        <v>558863853.95260894</v>
      </c>
    </row>
    <row r="63" spans="1:21" x14ac:dyDescent="0.2">
      <c r="A63" s="5">
        <v>62</v>
      </c>
      <c r="B63" s="17">
        <v>10</v>
      </c>
      <c r="C63" s="16">
        <v>5</v>
      </c>
      <c r="D63" s="16">
        <v>2013</v>
      </c>
      <c r="E63" s="18">
        <v>41552</v>
      </c>
      <c r="F63" s="9" t="s">
        <v>60</v>
      </c>
      <c r="G63" s="3">
        <v>190000000</v>
      </c>
      <c r="H63" s="3">
        <v>144840419</v>
      </c>
      <c r="I63" s="3">
        <v>351040419</v>
      </c>
      <c r="J63" s="8" t="str">
        <f t="shared" si="2"/>
        <v/>
      </c>
      <c r="K63" s="8" t="str">
        <f t="shared" si="3"/>
        <v/>
      </c>
      <c r="L63" s="8" t="str">
        <f t="shared" si="4"/>
        <v>The Great Gatsby</v>
      </c>
      <c r="M63" s="8">
        <f t="shared" si="5"/>
        <v>1</v>
      </c>
      <c r="N63" s="8" t="str">
        <f t="shared" si="0"/>
        <v>The Great Gatsby (2013)</v>
      </c>
      <c r="O63" s="10">
        <f>INDEX(cpi!$A$1:$M$106,MATCH($D63,cpi!$A:$A,0),MATCH($C63,cpi!$1:$1,0))</f>
        <v>232.94499999999999</v>
      </c>
      <c r="P63" s="10">
        <f>cpi!$I$2</f>
        <v>245.51900000000001</v>
      </c>
      <c r="Q63" s="10">
        <f t="shared" si="6"/>
        <v>1.0539784069200886</v>
      </c>
      <c r="R63" s="8" t="str">
        <f t="shared" si="7"/>
        <v/>
      </c>
      <c r="S63" s="11">
        <f t="shared" si="8"/>
        <v>200255897.31481683</v>
      </c>
      <c r="T63" s="11">
        <f t="shared" si="8"/>
        <v>152658674.07525814</v>
      </c>
      <c r="U63" s="11">
        <f t="shared" si="8"/>
        <v>369989021.58218038</v>
      </c>
    </row>
    <row r="64" spans="1:21" x14ac:dyDescent="0.2">
      <c r="A64" s="5">
        <v>63</v>
      </c>
      <c r="B64" s="17">
        <v>6</v>
      </c>
      <c r="C64" s="16">
        <v>11</v>
      </c>
      <c r="D64" s="16">
        <v>2009</v>
      </c>
      <c r="E64" s="18">
        <v>39975</v>
      </c>
      <c r="F64" s="9" t="s">
        <v>61</v>
      </c>
      <c r="G64" s="3">
        <v>190000000</v>
      </c>
      <c r="H64" s="3">
        <v>137855863</v>
      </c>
      <c r="I64" s="3">
        <v>315709697</v>
      </c>
      <c r="J64" s="8" t="str">
        <f t="shared" si="2"/>
        <v/>
      </c>
      <c r="K64" s="8" t="str">
        <f t="shared" si="3"/>
        <v/>
      </c>
      <c r="L64" s="8" t="str">
        <f t="shared" si="4"/>
        <v>Disney's A Christmas Carol</v>
      </c>
      <c r="M64" s="8" t="str">
        <f t="shared" si="5"/>
        <v/>
      </c>
      <c r="N64" s="8" t="str">
        <f t="shared" si="0"/>
        <v>Disney's A Christmas Carol</v>
      </c>
      <c r="O64" s="10">
        <f>INDEX(cpi!$A$1:$M$106,MATCH($D64,cpi!$A:$A,0),MATCH($C64,cpi!$1:$1,0))</f>
        <v>216.33</v>
      </c>
      <c r="P64" s="10">
        <f>cpi!$I$2</f>
        <v>245.51900000000001</v>
      </c>
      <c r="Q64" s="10">
        <f t="shared" si="6"/>
        <v>1.1349281190773355</v>
      </c>
      <c r="R64" s="8" t="str">
        <f t="shared" si="7"/>
        <v/>
      </c>
      <c r="S64" s="11">
        <f t="shared" si="8"/>
        <v>215636342.62469375</v>
      </c>
      <c r="T64" s="11">
        <f t="shared" si="8"/>
        <v>156456495.29837283</v>
      </c>
      <c r="U64" s="11">
        <f t="shared" si="8"/>
        <v>358307812.59068549</v>
      </c>
    </row>
    <row r="65" spans="1:21" x14ac:dyDescent="0.2">
      <c r="A65" s="5">
        <v>64</v>
      </c>
      <c r="B65" s="17">
        <v>12</v>
      </c>
      <c r="C65" s="16">
        <v>7</v>
      </c>
      <c r="D65" s="16">
        <v>2013</v>
      </c>
      <c r="E65" s="18">
        <v>41615</v>
      </c>
      <c r="F65" s="9" t="s">
        <v>62</v>
      </c>
      <c r="G65" s="3">
        <v>190000000</v>
      </c>
      <c r="H65" s="3">
        <v>101802906</v>
      </c>
      <c r="I65" s="3">
        <v>411002906</v>
      </c>
      <c r="J65" s="8" t="str">
        <f t="shared" si="2"/>
        <v/>
      </c>
      <c r="K65" s="8" t="str">
        <f t="shared" si="3"/>
        <v/>
      </c>
      <c r="L65" s="8" t="str">
        <f t="shared" si="4"/>
        <v>Pacific Rim</v>
      </c>
      <c r="M65" s="8" t="str">
        <f t="shared" si="5"/>
        <v/>
      </c>
      <c r="N65" s="8" t="str">
        <f t="shared" si="0"/>
        <v>Pacific Rim</v>
      </c>
      <c r="O65" s="10">
        <f>INDEX(cpi!$A$1:$M$106,MATCH($D65,cpi!$A:$A,0),MATCH($C65,cpi!$1:$1,0))</f>
        <v>233.596</v>
      </c>
      <c r="P65" s="10">
        <f>cpi!$I$2</f>
        <v>245.51900000000001</v>
      </c>
      <c r="Q65" s="10">
        <f t="shared" si="6"/>
        <v>1.0510411137177007</v>
      </c>
      <c r="R65" s="8" t="str">
        <f t="shared" si="7"/>
        <v/>
      </c>
      <c r="S65" s="11">
        <f t="shared" si="8"/>
        <v>199697811.60636315</v>
      </c>
      <c r="T65" s="11">
        <f t="shared" si="8"/>
        <v>106999039.70193839</v>
      </c>
      <c r="U65" s="11">
        <f t="shared" si="8"/>
        <v>431980952.06345147</v>
      </c>
    </row>
    <row r="66" spans="1:21" x14ac:dyDescent="0.2">
      <c r="A66" s="5">
        <v>65</v>
      </c>
      <c r="B66" s="17">
        <v>25</v>
      </c>
      <c r="C66" s="16">
        <v>11</v>
      </c>
      <c r="D66" s="16">
        <v>2015</v>
      </c>
      <c r="E66" s="18">
        <v>42746</v>
      </c>
      <c r="F66" s="9" t="s">
        <v>63</v>
      </c>
      <c r="G66" s="3">
        <v>187500000</v>
      </c>
      <c r="H66" s="3">
        <v>123087120</v>
      </c>
      <c r="I66" s="3">
        <v>334342692</v>
      </c>
      <c r="J66" s="8" t="str">
        <f t="shared" si="2"/>
        <v/>
      </c>
      <c r="K66" s="8" t="str">
        <f t="shared" si="3"/>
        <v/>
      </c>
      <c r="L66" s="8" t="str">
        <f t="shared" si="4"/>
        <v>The Good Dinosaur</v>
      </c>
      <c r="M66" s="8" t="str">
        <f t="shared" si="5"/>
        <v/>
      </c>
      <c r="N66" s="8" t="str">
        <f t="shared" ref="N66:N129" si="9">IF(M66=1,L66&amp;" ("&amp;D66&amp;")",L66)</f>
        <v>The Good Dinosaur</v>
      </c>
      <c r="O66" s="10">
        <f>INDEX(cpi!$A$1:$M$106,MATCH($D66,cpi!$A:$A,0),MATCH($C66,cpi!$1:$1,0))</f>
        <v>237.33600000000001</v>
      </c>
      <c r="P66" s="10">
        <f>cpi!$I$2</f>
        <v>245.51900000000001</v>
      </c>
      <c r="Q66" s="10">
        <f t="shared" si="6"/>
        <v>1.0344785451848855</v>
      </c>
      <c r="R66" s="8" t="str">
        <f t="shared" si="7"/>
        <v/>
      </c>
      <c r="S66" s="11">
        <f t="shared" si="8"/>
        <v>193964727.22216603</v>
      </c>
      <c r="T66" s="11">
        <f t="shared" si="8"/>
        <v>127330984.82859743</v>
      </c>
      <c r="U66" s="11">
        <f t="shared" si="8"/>
        <v>345870341.61335826</v>
      </c>
    </row>
    <row r="67" spans="1:21" x14ac:dyDescent="0.2">
      <c r="A67" s="5">
        <v>66</v>
      </c>
      <c r="B67" s="17">
        <v>2</v>
      </c>
      <c r="C67" s="16">
        <v>5</v>
      </c>
      <c r="D67" s="16">
        <v>2008</v>
      </c>
      <c r="E67" s="18">
        <v>39483</v>
      </c>
      <c r="F67" s="9" t="s">
        <v>64</v>
      </c>
      <c r="G67" s="3">
        <v>186000000</v>
      </c>
      <c r="H67" s="3">
        <v>318604126</v>
      </c>
      <c r="I67" s="3">
        <v>585171547</v>
      </c>
      <c r="J67" s="8" t="str">
        <f t="shared" ref="J67:J130" si="10">IF(I67=0,1,"")</f>
        <v/>
      </c>
      <c r="K67" s="8" t="str">
        <f t="shared" ref="K67:K130" si="11">IF(D67&gt;2017,1,"")</f>
        <v/>
      </c>
      <c r="L67" s="8" t="str">
        <f t="shared" ref="L67:L130" si="12">F67</f>
        <v>Iron Man</v>
      </c>
      <c r="M67" s="8" t="str">
        <f t="shared" ref="M67:M130" si="13">IF(COUNTIF($L$2:$L$5233,L67)&gt;1,1,"")</f>
        <v/>
      </c>
      <c r="N67" s="8" t="str">
        <f t="shared" si="9"/>
        <v>Iron Man</v>
      </c>
      <c r="O67" s="10">
        <f>INDEX(cpi!$A$1:$M$106,MATCH($D67,cpi!$A:$A,0),MATCH($C67,cpi!$1:$1,0))</f>
        <v>216.63200000000001</v>
      </c>
      <c r="P67" s="10">
        <f>cpi!$I$2</f>
        <v>245.51900000000001</v>
      </c>
      <c r="Q67" s="10">
        <f t="shared" ref="Q67:Q130" si="14">P67/O67</f>
        <v>1.1333459507367332</v>
      </c>
      <c r="R67" s="8" t="str">
        <f t="shared" ref="R67:R130" si="15">IF(ISERROR(Q67),1,"")</f>
        <v/>
      </c>
      <c r="S67" s="11">
        <f t="shared" ref="S67:U130" si="16">G67*$Q67</f>
        <v>210802346.83703238</v>
      </c>
      <c r="T67" s="11">
        <f t="shared" si="16"/>
        <v>361088696.0901159</v>
      </c>
      <c r="U67" s="11">
        <f t="shared" si="16"/>
        <v>663201803.27879989</v>
      </c>
    </row>
    <row r="68" spans="1:21" x14ac:dyDescent="0.2">
      <c r="A68" s="5">
        <v>67</v>
      </c>
      <c r="B68" s="17">
        <v>18</v>
      </c>
      <c r="C68" s="16">
        <v>7</v>
      </c>
      <c r="D68" s="16">
        <v>2008</v>
      </c>
      <c r="E68" s="18">
        <v>39971</v>
      </c>
      <c r="F68" s="9" t="s">
        <v>65</v>
      </c>
      <c r="G68" s="3">
        <v>185000000</v>
      </c>
      <c r="H68" s="3">
        <v>533345358</v>
      </c>
      <c r="I68" s="3">
        <v>1001620618</v>
      </c>
      <c r="J68" s="8" t="str">
        <f t="shared" si="10"/>
        <v/>
      </c>
      <c r="K68" s="8" t="str">
        <f t="shared" si="11"/>
        <v/>
      </c>
      <c r="L68" s="8" t="str">
        <f t="shared" si="12"/>
        <v>The Dark Knight</v>
      </c>
      <c r="M68" s="8" t="str">
        <f t="shared" si="13"/>
        <v/>
      </c>
      <c r="N68" s="8" t="str">
        <f t="shared" si="9"/>
        <v>The Dark Knight</v>
      </c>
      <c r="O68" s="10">
        <f>INDEX(cpi!$A$1:$M$106,MATCH($D68,cpi!$A:$A,0),MATCH($C68,cpi!$1:$1,0))</f>
        <v>219.964</v>
      </c>
      <c r="P68" s="10">
        <f>cpi!$I$2</f>
        <v>245.51900000000001</v>
      </c>
      <c r="Q68" s="10">
        <f t="shared" si="14"/>
        <v>1.1161781018712154</v>
      </c>
      <c r="R68" s="8" t="str">
        <f t="shared" si="15"/>
        <v/>
      </c>
      <c r="S68" s="11">
        <f t="shared" si="16"/>
        <v>206492948.84617484</v>
      </c>
      <c r="T68" s="11">
        <f t="shared" si="16"/>
        <v>595308409.3342638</v>
      </c>
      <c r="U68" s="11">
        <f t="shared" si="16"/>
        <v>1117987000.1943138</v>
      </c>
    </row>
    <row r="69" spans="1:21" x14ac:dyDescent="0.2">
      <c r="A69" s="5">
        <v>68</v>
      </c>
      <c r="B69" s="17">
        <v>22</v>
      </c>
      <c r="C69" s="16">
        <v>5</v>
      </c>
      <c r="D69" s="16">
        <v>2008</v>
      </c>
      <c r="E69" s="18">
        <v>40091</v>
      </c>
      <c r="F69" s="9" t="s">
        <v>66</v>
      </c>
      <c r="G69" s="3">
        <v>185000000</v>
      </c>
      <c r="H69" s="3">
        <v>317023851</v>
      </c>
      <c r="I69" s="3">
        <v>786558145</v>
      </c>
      <c r="J69" s="8" t="str">
        <f t="shared" si="10"/>
        <v/>
      </c>
      <c r="K69" s="8" t="str">
        <f t="shared" si="11"/>
        <v/>
      </c>
      <c r="L69" s="8" t="str">
        <f t="shared" si="12"/>
        <v>Indiana Jones and the Kingdom of the Crystal Skull</v>
      </c>
      <c r="M69" s="8" t="str">
        <f t="shared" si="13"/>
        <v/>
      </c>
      <c r="N69" s="8" t="str">
        <f t="shared" si="9"/>
        <v>Indiana Jones and the Kingdom of the Crystal Skull</v>
      </c>
      <c r="O69" s="10">
        <f>INDEX(cpi!$A$1:$M$106,MATCH($D69,cpi!$A:$A,0),MATCH($C69,cpi!$1:$1,0))</f>
        <v>216.63200000000001</v>
      </c>
      <c r="P69" s="10">
        <f>cpi!$I$2</f>
        <v>245.51900000000001</v>
      </c>
      <c r="Q69" s="10">
        <f t="shared" si="14"/>
        <v>1.1333459507367332</v>
      </c>
      <c r="R69" s="8" t="str">
        <f t="shared" si="15"/>
        <v/>
      </c>
      <c r="S69" s="11">
        <f t="shared" si="16"/>
        <v>209669000.88629565</v>
      </c>
      <c r="T69" s="11">
        <f t="shared" si="16"/>
        <v>359297697.81781542</v>
      </c>
      <c r="U69" s="11">
        <f t="shared" si="16"/>
        <v>891442488.65474617</v>
      </c>
    </row>
    <row r="70" spans="1:21" x14ac:dyDescent="0.2">
      <c r="A70" s="5">
        <v>69</v>
      </c>
      <c r="B70" s="17">
        <v>22</v>
      </c>
      <c r="C70" s="16">
        <v>6</v>
      </c>
      <c r="D70" s="16">
        <v>2012</v>
      </c>
      <c r="E70" s="18">
        <v>41553</v>
      </c>
      <c r="F70" s="9" t="s">
        <v>67</v>
      </c>
      <c r="G70" s="3">
        <v>185000000</v>
      </c>
      <c r="H70" s="3">
        <v>237282182</v>
      </c>
      <c r="I70" s="3">
        <v>554606532</v>
      </c>
      <c r="J70" s="8" t="str">
        <f t="shared" si="10"/>
        <v/>
      </c>
      <c r="K70" s="8" t="str">
        <f t="shared" si="11"/>
        <v/>
      </c>
      <c r="L70" s="8" t="str">
        <f t="shared" si="12"/>
        <v>Brave</v>
      </c>
      <c r="M70" s="8" t="str">
        <f t="shared" si="13"/>
        <v/>
      </c>
      <c r="N70" s="8" t="str">
        <f t="shared" si="9"/>
        <v>Brave</v>
      </c>
      <c r="O70" s="10">
        <f>INDEX(cpi!$A$1:$M$106,MATCH($D70,cpi!$A:$A,0),MATCH($C70,cpi!$1:$1,0))</f>
        <v>229.47800000000001</v>
      </c>
      <c r="P70" s="10">
        <f>cpi!$I$2</f>
        <v>245.51900000000001</v>
      </c>
      <c r="Q70" s="10">
        <f t="shared" si="14"/>
        <v>1.0699021256939663</v>
      </c>
      <c r="R70" s="8" t="str">
        <f t="shared" si="15"/>
        <v/>
      </c>
      <c r="S70" s="11">
        <f t="shared" si="16"/>
        <v>197931893.25338376</v>
      </c>
      <c r="T70" s="11">
        <f t="shared" si="16"/>
        <v>253868710.91110256</v>
      </c>
      <c r="U70" s="11">
        <f t="shared" si="16"/>
        <v>593374707.51055872</v>
      </c>
    </row>
    <row r="71" spans="1:21" x14ac:dyDescent="0.2">
      <c r="A71" s="5">
        <v>70</v>
      </c>
      <c r="B71" s="17">
        <v>10</v>
      </c>
      <c r="C71" s="16">
        <v>3</v>
      </c>
      <c r="D71" s="16">
        <v>2017</v>
      </c>
      <c r="E71" s="18">
        <v>43011</v>
      </c>
      <c r="F71" s="9" t="s">
        <v>68</v>
      </c>
      <c r="G71" s="3">
        <v>185000000</v>
      </c>
      <c r="H71" s="3">
        <v>168052812</v>
      </c>
      <c r="I71" s="3">
        <v>561137727</v>
      </c>
      <c r="J71" s="8" t="str">
        <f t="shared" si="10"/>
        <v/>
      </c>
      <c r="K71" s="8" t="str">
        <f t="shared" si="11"/>
        <v/>
      </c>
      <c r="L71" s="8" t="str">
        <f t="shared" si="12"/>
        <v>Kong: Skull Island</v>
      </c>
      <c r="M71" s="8" t="str">
        <f t="shared" si="13"/>
        <v/>
      </c>
      <c r="N71" s="8" t="str">
        <f t="shared" si="9"/>
        <v>Kong: Skull Island</v>
      </c>
      <c r="O71" s="10">
        <f>INDEX(cpi!$A$1:$M$106,MATCH($D71,cpi!$A:$A,0),MATCH($C71,cpi!$1:$1,0))</f>
        <v>243.80099999999999</v>
      </c>
      <c r="P71" s="10">
        <f>cpi!$I$2</f>
        <v>245.51900000000001</v>
      </c>
      <c r="Q71" s="10">
        <f t="shared" si="14"/>
        <v>1.0070467307353128</v>
      </c>
      <c r="R71" s="8" t="str">
        <f t="shared" si="15"/>
        <v/>
      </c>
      <c r="S71" s="11">
        <f t="shared" si="16"/>
        <v>186303645.18603286</v>
      </c>
      <c r="T71" s="11">
        <f t="shared" si="16"/>
        <v>169237034.91547614</v>
      </c>
      <c r="U71" s="11">
        <f t="shared" si="16"/>
        <v>565091913.4675945</v>
      </c>
    </row>
    <row r="72" spans="1:21" x14ac:dyDescent="0.2">
      <c r="A72" s="5">
        <v>71</v>
      </c>
      <c r="B72" s="17">
        <v>22</v>
      </c>
      <c r="C72" s="16">
        <v>7</v>
      </c>
      <c r="D72" s="16">
        <v>2016</v>
      </c>
      <c r="E72" s="18">
        <v>43015</v>
      </c>
      <c r="F72" s="9" t="s">
        <v>69</v>
      </c>
      <c r="G72" s="3">
        <v>185000000</v>
      </c>
      <c r="H72">
        <v>158848340</v>
      </c>
      <c r="I72">
        <v>336398312</v>
      </c>
      <c r="J72" s="8" t="str">
        <f t="shared" si="10"/>
        <v/>
      </c>
      <c r="K72" s="8" t="str">
        <f t="shared" si="11"/>
        <v/>
      </c>
      <c r="L72" s="8" t="str">
        <f t="shared" si="12"/>
        <v>Star Trek Beyond</v>
      </c>
      <c r="M72" s="8" t="str">
        <f t="shared" si="13"/>
        <v/>
      </c>
      <c r="N72" s="8" t="str">
        <f t="shared" si="9"/>
        <v>Star Trek Beyond</v>
      </c>
      <c r="O72" s="10">
        <f>INDEX(cpi!$A$1:$M$106,MATCH($D72,cpi!$A:$A,0),MATCH($C72,cpi!$1:$1,0))</f>
        <v>240.62799999999999</v>
      </c>
      <c r="P72" s="10">
        <f>cpi!$I$2</f>
        <v>245.51900000000001</v>
      </c>
      <c r="Q72" s="10">
        <f t="shared" si="14"/>
        <v>1.020325980351414</v>
      </c>
      <c r="R72" s="8" t="str">
        <f t="shared" si="15"/>
        <v/>
      </c>
      <c r="S72" s="11">
        <f t="shared" si="16"/>
        <v>188760306.36501157</v>
      </c>
      <c r="T72" s="11">
        <f t="shared" si="16"/>
        <v>162077088.23769474</v>
      </c>
      <c r="U72" s="11">
        <f t="shared" si="16"/>
        <v>343235937.4799608</v>
      </c>
    </row>
    <row r="73" spans="1:21" x14ac:dyDescent="0.2">
      <c r="A73" s="5">
        <v>72</v>
      </c>
      <c r="B73" s="17">
        <v>6</v>
      </c>
      <c r="C73" s="16">
        <v>10</v>
      </c>
      <c r="D73" s="16">
        <v>2017</v>
      </c>
      <c r="E73" s="18">
        <v>42896</v>
      </c>
      <c r="F73" s="9" t="s">
        <v>70</v>
      </c>
      <c r="G73" s="3">
        <v>185000000</v>
      </c>
      <c r="H73" s="3">
        <v>32753122</v>
      </c>
      <c r="I73" s="3">
        <v>82737289</v>
      </c>
      <c r="J73" s="8" t="str">
        <f t="shared" si="10"/>
        <v/>
      </c>
      <c r="K73" s="8" t="str">
        <f t="shared" si="11"/>
        <v/>
      </c>
      <c r="L73" s="8" t="str">
        <f t="shared" si="12"/>
        <v>Blade Runner 2049</v>
      </c>
      <c r="M73" s="8" t="str">
        <f t="shared" si="13"/>
        <v/>
      </c>
      <c r="N73" s="8" t="str">
        <f t="shared" si="9"/>
        <v>Blade Runner 2049</v>
      </c>
      <c r="O73" s="10">
        <f>INDEX(cpi!$A$1:$M$106,MATCH($D73,cpi!$A:$A,0),MATCH($C73,cpi!$1:$1,0))</f>
        <v>0</v>
      </c>
      <c r="P73" s="10">
        <f>cpi!$I$2</f>
        <v>245.51900000000001</v>
      </c>
      <c r="Q73" s="10" t="e">
        <f t="shared" si="14"/>
        <v>#DIV/0!</v>
      </c>
      <c r="R73" s="8">
        <f t="shared" si="15"/>
        <v>1</v>
      </c>
      <c r="S73" s="11" t="e">
        <f t="shared" si="16"/>
        <v>#DIV/0!</v>
      </c>
      <c r="T73" s="11" t="e">
        <f t="shared" si="16"/>
        <v>#DIV/0!</v>
      </c>
      <c r="U73" s="11" t="e">
        <f t="shared" si="16"/>
        <v>#DIV/0!</v>
      </c>
    </row>
    <row r="74" spans="1:21" x14ac:dyDescent="0.2">
      <c r="A74" s="5">
        <v>73</v>
      </c>
      <c r="B74" s="17">
        <v>9</v>
      </c>
      <c r="C74" s="16">
        <v>12</v>
      </c>
      <c r="D74" s="16">
        <v>2005</v>
      </c>
      <c r="E74" s="18">
        <v>38607</v>
      </c>
      <c r="F74" s="9" t="s">
        <v>71</v>
      </c>
      <c r="G74" s="3">
        <v>180000000</v>
      </c>
      <c r="H74" s="3">
        <v>291710957</v>
      </c>
      <c r="I74" s="3">
        <v>720539572</v>
      </c>
      <c r="J74" s="8" t="str">
        <f t="shared" si="10"/>
        <v/>
      </c>
      <c r="K74" s="8" t="str">
        <f t="shared" si="11"/>
        <v/>
      </c>
      <c r="L74" s="8" t="str">
        <f t="shared" si="12"/>
        <v>The Chronicles of Narnia: The Lion, the Witch and the Wardrobe</v>
      </c>
      <c r="M74" s="8" t="str">
        <f t="shared" si="13"/>
        <v/>
      </c>
      <c r="N74" s="8" t="str">
        <f t="shared" si="9"/>
        <v>The Chronicles of Narnia: The Lion, the Witch and the Wardrobe</v>
      </c>
      <c r="O74" s="10">
        <f>INDEX(cpi!$A$1:$M$106,MATCH($D74,cpi!$A:$A,0),MATCH($C74,cpi!$1:$1,0))</f>
        <v>196.8</v>
      </c>
      <c r="P74" s="10">
        <f>cpi!$I$2</f>
        <v>245.51900000000001</v>
      </c>
      <c r="Q74" s="10">
        <f t="shared" si="14"/>
        <v>1.2475558943089431</v>
      </c>
      <c r="R74" s="8" t="str">
        <f t="shared" si="15"/>
        <v/>
      </c>
      <c r="S74" s="11">
        <f t="shared" si="16"/>
        <v>224560060.97560975</v>
      </c>
      <c r="T74" s="11">
        <f t="shared" si="16"/>
        <v>363925723.83985263</v>
      </c>
      <c r="U74" s="11">
        <f t="shared" si="16"/>
        <v>898913390.13144314</v>
      </c>
    </row>
    <row r="75" spans="1:21" x14ac:dyDescent="0.2">
      <c r="A75" s="5">
        <v>74</v>
      </c>
      <c r="B75" s="17">
        <v>30</v>
      </c>
      <c r="C75" s="16">
        <v>5</v>
      </c>
      <c r="D75" s="16">
        <v>2014</v>
      </c>
      <c r="E75" s="18">
        <v>42526</v>
      </c>
      <c r="F75" s="9" t="s">
        <v>72</v>
      </c>
      <c r="G75" s="3">
        <v>180000000</v>
      </c>
      <c r="H75" s="3">
        <v>241407328</v>
      </c>
      <c r="I75" s="3">
        <v>758536735</v>
      </c>
      <c r="J75" s="8" t="str">
        <f t="shared" si="10"/>
        <v/>
      </c>
      <c r="K75" s="8" t="str">
        <f t="shared" si="11"/>
        <v/>
      </c>
      <c r="L75" s="8" t="str">
        <f t="shared" si="12"/>
        <v>Maleficent</v>
      </c>
      <c r="M75" s="8" t="str">
        <f t="shared" si="13"/>
        <v/>
      </c>
      <c r="N75" s="8" t="str">
        <f t="shared" si="9"/>
        <v>Maleficent</v>
      </c>
      <c r="O75" s="10">
        <f>INDEX(cpi!$A$1:$M$106,MATCH($D75,cpi!$A:$A,0),MATCH($C75,cpi!$1:$1,0))</f>
        <v>237.9</v>
      </c>
      <c r="P75" s="10">
        <f>cpi!$I$2</f>
        <v>245.51900000000001</v>
      </c>
      <c r="Q75" s="10">
        <f t="shared" si="14"/>
        <v>1.0320260613703236</v>
      </c>
      <c r="R75" s="8" t="str">
        <f t="shared" si="15"/>
        <v/>
      </c>
      <c r="S75" s="11">
        <f t="shared" si="16"/>
        <v>185764691.04665825</v>
      </c>
      <c r="T75" s="11">
        <f t="shared" si="16"/>
        <v>249138653.90177384</v>
      </c>
      <c r="U75" s="11">
        <f t="shared" si="16"/>
        <v>782829679.02675486</v>
      </c>
    </row>
    <row r="76" spans="1:21" x14ac:dyDescent="0.2">
      <c r="A76" s="5">
        <v>75</v>
      </c>
      <c r="B76" s="17">
        <v>18</v>
      </c>
      <c r="C76" s="16">
        <v>11</v>
      </c>
      <c r="D76" s="16">
        <v>2016</v>
      </c>
      <c r="E76" s="18">
        <v>42897</v>
      </c>
      <c r="F76" s="9" t="s">
        <v>73</v>
      </c>
      <c r="G76" s="3">
        <v>180000000</v>
      </c>
      <c r="H76" s="3">
        <v>234037575</v>
      </c>
      <c r="I76" s="3">
        <v>803798342</v>
      </c>
      <c r="J76" s="8" t="str">
        <f t="shared" si="10"/>
        <v/>
      </c>
      <c r="K76" s="8" t="str">
        <f t="shared" si="11"/>
        <v/>
      </c>
      <c r="L76" s="8" t="str">
        <f t="shared" si="12"/>
        <v>Fantastic Beasts and Where to Find Them</v>
      </c>
      <c r="M76" s="8" t="str">
        <f t="shared" si="13"/>
        <v/>
      </c>
      <c r="N76" s="8" t="str">
        <f t="shared" si="9"/>
        <v>Fantastic Beasts and Where to Find Them</v>
      </c>
      <c r="O76" s="10">
        <f>INDEX(cpi!$A$1:$M$106,MATCH($D76,cpi!$A:$A,0),MATCH($C76,cpi!$1:$1,0))</f>
        <v>241.35300000000001</v>
      </c>
      <c r="P76" s="10">
        <f>cpi!$I$2</f>
        <v>245.51900000000001</v>
      </c>
      <c r="Q76" s="10">
        <f t="shared" si="14"/>
        <v>1.0172610243087925</v>
      </c>
      <c r="R76" s="8" t="str">
        <f t="shared" si="15"/>
        <v/>
      </c>
      <c r="S76" s="11">
        <f t="shared" si="16"/>
        <v>183106984.37558267</v>
      </c>
      <c r="T76" s="11">
        <f t="shared" si="16"/>
        <v>238077303.27124584</v>
      </c>
      <c r="U76" s="11">
        <f t="shared" si="16"/>
        <v>817672724.7206291</v>
      </c>
    </row>
    <row r="77" spans="1:21" x14ac:dyDescent="0.2">
      <c r="A77" s="5">
        <v>76</v>
      </c>
      <c r="B77" s="17">
        <v>27</v>
      </c>
      <c r="C77" s="16">
        <v>6</v>
      </c>
      <c r="D77" s="16">
        <v>2008</v>
      </c>
      <c r="E77" s="18">
        <v>40243</v>
      </c>
      <c r="F77" s="9" t="s">
        <v>74</v>
      </c>
      <c r="G77" s="3">
        <v>180000000</v>
      </c>
      <c r="H77" s="3">
        <v>223808164</v>
      </c>
      <c r="I77" s="3">
        <v>532590994</v>
      </c>
      <c r="J77" s="8" t="str">
        <f t="shared" si="10"/>
        <v/>
      </c>
      <c r="K77" s="8" t="str">
        <f t="shared" si="11"/>
        <v/>
      </c>
      <c r="L77" s="8" t="str">
        <f t="shared" si="12"/>
        <v>WALL-E</v>
      </c>
      <c r="M77" s="8" t="str">
        <f t="shared" si="13"/>
        <v/>
      </c>
      <c r="N77" s="8" t="str">
        <f t="shared" si="9"/>
        <v>WALL-E</v>
      </c>
      <c r="O77" s="10">
        <f>INDEX(cpi!$A$1:$M$106,MATCH($D77,cpi!$A:$A,0),MATCH($C77,cpi!$1:$1,0))</f>
        <v>218.815</v>
      </c>
      <c r="P77" s="10">
        <f>cpi!$I$2</f>
        <v>245.51900000000001</v>
      </c>
      <c r="Q77" s="10">
        <f t="shared" si="14"/>
        <v>1.1220391655051072</v>
      </c>
      <c r="R77" s="8" t="str">
        <f t="shared" si="15"/>
        <v/>
      </c>
      <c r="S77" s="11">
        <f t="shared" si="16"/>
        <v>201967049.7909193</v>
      </c>
      <c r="T77" s="11">
        <f t="shared" si="16"/>
        <v>251121525.56779018</v>
      </c>
      <c r="U77" s="11">
        <f t="shared" si="16"/>
        <v>597587954.46329558</v>
      </c>
    </row>
    <row r="78" spans="1:21" x14ac:dyDescent="0.2">
      <c r="A78" s="5">
        <v>77</v>
      </c>
      <c r="B78" s="17">
        <v>10</v>
      </c>
      <c r="C78" s="16">
        <v>8</v>
      </c>
      <c r="D78" s="16">
        <v>2007</v>
      </c>
      <c r="E78" s="18">
        <v>39363</v>
      </c>
      <c r="F78" s="9" t="s">
        <v>75</v>
      </c>
      <c r="G78" s="3">
        <v>180000000</v>
      </c>
      <c r="H78" s="3">
        <v>140125968</v>
      </c>
      <c r="I78" s="3">
        <v>256585882</v>
      </c>
      <c r="J78" s="8" t="str">
        <f t="shared" si="10"/>
        <v/>
      </c>
      <c r="K78" s="8" t="str">
        <f t="shared" si="11"/>
        <v/>
      </c>
      <c r="L78" s="8" t="str">
        <f t="shared" si="12"/>
        <v>Rush Hour 3</v>
      </c>
      <c r="M78" s="8" t="str">
        <f t="shared" si="13"/>
        <v/>
      </c>
      <c r="N78" s="8" t="str">
        <f t="shared" si="9"/>
        <v>Rush Hour 3</v>
      </c>
      <c r="O78" s="10">
        <f>INDEX(cpi!$A$1:$M$106,MATCH($D78,cpi!$A:$A,0),MATCH($C78,cpi!$1:$1,0))</f>
        <v>207.917</v>
      </c>
      <c r="P78" s="10">
        <f>cpi!$I$2</f>
        <v>245.51900000000001</v>
      </c>
      <c r="Q78" s="10">
        <f t="shared" si="14"/>
        <v>1.1808510126637071</v>
      </c>
      <c r="R78" s="8" t="str">
        <f t="shared" si="15"/>
        <v/>
      </c>
      <c r="S78" s="11">
        <f t="shared" si="16"/>
        <v>212553182.27946728</v>
      </c>
      <c r="T78" s="11">
        <f t="shared" si="16"/>
        <v>165467891.2132822</v>
      </c>
      <c r="U78" s="11">
        <f t="shared" si="16"/>
        <v>302989698.59491044</v>
      </c>
    </row>
    <row r="79" spans="1:21" x14ac:dyDescent="0.2">
      <c r="A79" s="5">
        <v>78</v>
      </c>
      <c r="B79" s="17">
        <v>1</v>
      </c>
      <c r="C79" s="16">
        <v>7</v>
      </c>
      <c r="D79" s="16">
        <v>2016</v>
      </c>
      <c r="E79" s="18">
        <v>42376</v>
      </c>
      <c r="F79" s="9" t="s">
        <v>76</v>
      </c>
      <c r="G79" s="3">
        <v>180000000</v>
      </c>
      <c r="H79" s="3">
        <v>126643061</v>
      </c>
      <c r="I79" s="3">
        <v>349143061</v>
      </c>
      <c r="J79" s="8" t="str">
        <f t="shared" si="10"/>
        <v/>
      </c>
      <c r="K79" s="8" t="str">
        <f t="shared" si="11"/>
        <v/>
      </c>
      <c r="L79" s="8" t="str">
        <f t="shared" si="12"/>
        <v>The Legend of Tarzan</v>
      </c>
      <c r="M79" s="8" t="str">
        <f t="shared" si="13"/>
        <v/>
      </c>
      <c r="N79" s="8" t="str">
        <f t="shared" si="9"/>
        <v>The Legend of Tarzan</v>
      </c>
      <c r="O79" s="10">
        <f>INDEX(cpi!$A$1:$M$106,MATCH($D79,cpi!$A:$A,0),MATCH($C79,cpi!$1:$1,0))</f>
        <v>240.62799999999999</v>
      </c>
      <c r="P79" s="10">
        <f>cpi!$I$2</f>
        <v>245.51900000000001</v>
      </c>
      <c r="Q79" s="10">
        <f t="shared" si="14"/>
        <v>1.020325980351414</v>
      </c>
      <c r="R79" s="8" t="str">
        <f t="shared" si="15"/>
        <v/>
      </c>
      <c r="S79" s="11">
        <f t="shared" si="16"/>
        <v>183658676.46325451</v>
      </c>
      <c r="T79" s="11">
        <f t="shared" si="16"/>
        <v>129217205.36952892</v>
      </c>
      <c r="U79" s="11">
        <f t="shared" si="16"/>
        <v>356239735.99771851</v>
      </c>
    </row>
    <row r="80" spans="1:21" x14ac:dyDescent="0.2">
      <c r="A80" s="5">
        <v>79</v>
      </c>
      <c r="B80" s="17">
        <v>23</v>
      </c>
      <c r="C80" s="16">
        <v>11</v>
      </c>
      <c r="D80" s="16">
        <v>2011</v>
      </c>
      <c r="E80" s="18">
        <v>41224</v>
      </c>
      <c r="F80" s="9" t="s">
        <v>77</v>
      </c>
      <c r="G80" s="3">
        <v>180000000</v>
      </c>
      <c r="H80" s="3">
        <v>73864507</v>
      </c>
      <c r="I80" s="3">
        <v>180047784</v>
      </c>
      <c r="J80" s="8" t="str">
        <f t="shared" si="10"/>
        <v/>
      </c>
      <c r="K80" s="8" t="str">
        <f t="shared" si="11"/>
        <v/>
      </c>
      <c r="L80" s="8" t="str">
        <f t="shared" si="12"/>
        <v>Hugo</v>
      </c>
      <c r="M80" s="8" t="str">
        <f t="shared" si="13"/>
        <v/>
      </c>
      <c r="N80" s="8" t="str">
        <f t="shared" si="9"/>
        <v>Hugo</v>
      </c>
      <c r="O80" s="10">
        <f>INDEX(cpi!$A$1:$M$106,MATCH($D80,cpi!$A:$A,0),MATCH($C80,cpi!$1:$1,0))</f>
        <v>226.23</v>
      </c>
      <c r="P80" s="10">
        <f>cpi!$I$2</f>
        <v>245.51900000000001</v>
      </c>
      <c r="Q80" s="10">
        <f t="shared" si="14"/>
        <v>1.085262785660611</v>
      </c>
      <c r="R80" s="8" t="str">
        <f t="shared" si="15"/>
        <v/>
      </c>
      <c r="S80" s="11">
        <f t="shared" si="16"/>
        <v>195347301.41890997</v>
      </c>
      <c r="T80" s="11">
        <f t="shared" si="16"/>
        <v>80162400.628267705</v>
      </c>
      <c r="U80" s="11">
        <f t="shared" si="16"/>
        <v>195399159.61585999</v>
      </c>
    </row>
    <row r="81" spans="1:21" x14ac:dyDescent="0.2">
      <c r="A81" s="5">
        <v>80</v>
      </c>
      <c r="B81" s="17">
        <v>21</v>
      </c>
      <c r="C81" s="16">
        <v>7</v>
      </c>
      <c r="D81" s="16">
        <v>2017</v>
      </c>
      <c r="E81" s="18">
        <v>43350</v>
      </c>
      <c r="F81" s="9" t="s">
        <v>78</v>
      </c>
      <c r="G81" s="3">
        <v>180000000</v>
      </c>
      <c r="H81" s="3">
        <v>40479370</v>
      </c>
      <c r="I81" s="3">
        <v>215135245</v>
      </c>
      <c r="J81" s="8" t="str">
        <f t="shared" si="10"/>
        <v/>
      </c>
      <c r="K81" s="8" t="str">
        <f t="shared" si="11"/>
        <v/>
      </c>
      <c r="L81" s="8" t="str">
        <f t="shared" si="12"/>
        <v>Valerian and the City of a Thousand Planets</v>
      </c>
      <c r="M81" s="8" t="str">
        <f t="shared" si="13"/>
        <v/>
      </c>
      <c r="N81" s="8" t="str">
        <f t="shared" si="9"/>
        <v>Valerian and the City of a Thousand Planets</v>
      </c>
      <c r="O81" s="10">
        <f>INDEX(cpi!$A$1:$M$106,MATCH($D81,cpi!$A:$A,0),MATCH($C81,cpi!$1:$1,0))</f>
        <v>244.786</v>
      </c>
      <c r="P81" s="10">
        <f>cpi!$I$2</f>
        <v>245.51900000000001</v>
      </c>
      <c r="Q81" s="10">
        <f t="shared" si="14"/>
        <v>1.0029944522971086</v>
      </c>
      <c r="R81" s="8" t="str">
        <f t="shared" si="15"/>
        <v/>
      </c>
      <c r="S81" s="11">
        <f t="shared" si="16"/>
        <v>180539001.41347954</v>
      </c>
      <c r="T81" s="11">
        <f t="shared" si="16"/>
        <v>40600583.542482011</v>
      </c>
      <c r="U81" s="11">
        <f t="shared" si="16"/>
        <v>215779457.22857928</v>
      </c>
    </row>
    <row r="82" spans="1:21" x14ac:dyDescent="0.2">
      <c r="A82" s="5">
        <v>81</v>
      </c>
      <c r="B82" s="17">
        <v>6</v>
      </c>
      <c r="C82" s="16">
        <v>2</v>
      </c>
      <c r="D82" s="16">
        <v>2015</v>
      </c>
      <c r="E82" s="18">
        <v>42157</v>
      </c>
      <c r="F82" s="9" t="s">
        <v>79</v>
      </c>
      <c r="G82" s="3">
        <v>179000000</v>
      </c>
      <c r="H82" s="3">
        <v>47482519</v>
      </c>
      <c r="I82" s="3">
        <v>181982519</v>
      </c>
      <c r="J82" s="8" t="str">
        <f t="shared" si="10"/>
        <v/>
      </c>
      <c r="K82" s="8" t="str">
        <f t="shared" si="11"/>
        <v/>
      </c>
      <c r="L82" s="8" t="str">
        <f t="shared" si="12"/>
        <v>Jupiter Ascending</v>
      </c>
      <c r="M82" s="8" t="str">
        <f t="shared" si="13"/>
        <v/>
      </c>
      <c r="N82" s="8" t="str">
        <f t="shared" si="9"/>
        <v>Jupiter Ascending</v>
      </c>
      <c r="O82" s="10">
        <f>INDEX(cpi!$A$1:$M$106,MATCH($D82,cpi!$A:$A,0),MATCH($C82,cpi!$1:$1,0))</f>
        <v>234.72200000000001</v>
      </c>
      <c r="P82" s="10">
        <f>cpi!$I$2</f>
        <v>245.51900000000001</v>
      </c>
      <c r="Q82" s="10">
        <f t="shared" si="14"/>
        <v>1.0459990968038786</v>
      </c>
      <c r="R82" s="8" t="str">
        <f t="shared" si="15"/>
        <v/>
      </c>
      <c r="S82" s="11">
        <f t="shared" si="16"/>
        <v>187233838.32789427</v>
      </c>
      <c r="T82" s="11">
        <f t="shared" si="16"/>
        <v>49666671.987973005</v>
      </c>
      <c r="U82" s="11">
        <f t="shared" si="16"/>
        <v>190353550.50809467</v>
      </c>
    </row>
    <row r="83" spans="1:21" x14ac:dyDescent="0.2">
      <c r="A83" s="5">
        <v>82</v>
      </c>
      <c r="B83" s="17">
        <v>27</v>
      </c>
      <c r="C83" s="16">
        <v>5</v>
      </c>
      <c r="D83" s="16">
        <v>2016</v>
      </c>
      <c r="E83" s="18">
        <v>43164</v>
      </c>
      <c r="F83" s="9" t="s">
        <v>80</v>
      </c>
      <c r="G83" s="3">
        <v>178000000</v>
      </c>
      <c r="H83" s="3">
        <v>155442489</v>
      </c>
      <c r="I83" s="3">
        <v>542742489</v>
      </c>
      <c r="J83" s="8" t="str">
        <f t="shared" si="10"/>
        <v/>
      </c>
      <c r="K83" s="8" t="str">
        <f t="shared" si="11"/>
        <v/>
      </c>
      <c r="L83" s="8" t="str">
        <f t="shared" si="12"/>
        <v>X-Men: Apocalypse</v>
      </c>
      <c r="M83" s="8" t="str">
        <f t="shared" si="13"/>
        <v/>
      </c>
      <c r="N83" s="8" t="str">
        <f t="shared" si="9"/>
        <v>X-Men: Apocalypse</v>
      </c>
      <c r="O83" s="10">
        <f>INDEX(cpi!$A$1:$M$106,MATCH($D83,cpi!$A:$A,0),MATCH($C83,cpi!$1:$1,0))</f>
        <v>240.22900000000001</v>
      </c>
      <c r="P83" s="10">
        <f>cpi!$I$2</f>
        <v>245.51900000000001</v>
      </c>
      <c r="Q83" s="10">
        <f t="shared" si="14"/>
        <v>1.0220206552914095</v>
      </c>
      <c r="R83" s="8" t="str">
        <f t="shared" si="15"/>
        <v/>
      </c>
      <c r="S83" s="11">
        <f t="shared" si="16"/>
        <v>181919676.64187089</v>
      </c>
      <c r="T83" s="11">
        <f t="shared" si="16"/>
        <v>158865434.46790773</v>
      </c>
      <c r="U83" s="11">
        <f t="shared" si="16"/>
        <v>554694034.26227057</v>
      </c>
    </row>
    <row r="84" spans="1:21" x14ac:dyDescent="0.2">
      <c r="A84" s="5">
        <v>83</v>
      </c>
      <c r="B84" s="17">
        <v>6</v>
      </c>
      <c r="C84" s="16">
        <v>6</v>
      </c>
      <c r="D84" s="16">
        <v>2014</v>
      </c>
      <c r="E84" s="18">
        <v>41796</v>
      </c>
      <c r="F84" s="9" t="s">
        <v>81</v>
      </c>
      <c r="G84" s="3">
        <v>178000000</v>
      </c>
      <c r="H84" s="3">
        <v>100206256</v>
      </c>
      <c r="I84" s="3">
        <v>370541256</v>
      </c>
      <c r="J84" s="8" t="str">
        <f t="shared" si="10"/>
        <v/>
      </c>
      <c r="K84" s="8" t="str">
        <f t="shared" si="11"/>
        <v/>
      </c>
      <c r="L84" s="8" t="str">
        <f t="shared" si="12"/>
        <v>Edge of Tomorrow</v>
      </c>
      <c r="M84" s="8" t="str">
        <f t="shared" si="13"/>
        <v/>
      </c>
      <c r="N84" s="8" t="str">
        <f t="shared" si="9"/>
        <v>Edge of Tomorrow</v>
      </c>
      <c r="O84" s="10">
        <f>INDEX(cpi!$A$1:$M$106,MATCH($D84,cpi!$A:$A,0),MATCH($C84,cpi!$1:$1,0))</f>
        <v>238.34299999999999</v>
      </c>
      <c r="P84" s="10">
        <f>cpi!$I$2</f>
        <v>245.51900000000001</v>
      </c>
      <c r="Q84" s="10">
        <f t="shared" si="14"/>
        <v>1.0301078697507375</v>
      </c>
      <c r="R84" s="8" t="str">
        <f t="shared" si="15"/>
        <v/>
      </c>
      <c r="S84" s="11">
        <f t="shared" si="16"/>
        <v>183359200.81563127</v>
      </c>
      <c r="T84" s="11">
        <f t="shared" si="16"/>
        <v>103223252.90385707</v>
      </c>
      <c r="U84" s="11">
        <f t="shared" si="16"/>
        <v>381697463.87292272</v>
      </c>
    </row>
    <row r="85" spans="1:21" x14ac:dyDescent="0.2">
      <c r="A85" s="5">
        <v>84</v>
      </c>
      <c r="B85" s="17">
        <v>15</v>
      </c>
      <c r="C85" s="16">
        <v>4</v>
      </c>
      <c r="D85" s="16">
        <v>2016</v>
      </c>
      <c r="E85" s="18">
        <v>42798</v>
      </c>
      <c r="F85" s="9" t="s">
        <v>82</v>
      </c>
      <c r="G85" s="3">
        <v>175000000</v>
      </c>
      <c r="H85" s="3">
        <v>364001123</v>
      </c>
      <c r="I85" s="3">
        <v>963901123</v>
      </c>
      <c r="J85" s="8" t="str">
        <f t="shared" si="10"/>
        <v/>
      </c>
      <c r="K85" s="8" t="str">
        <f t="shared" si="11"/>
        <v/>
      </c>
      <c r="L85" s="8" t="str">
        <f t="shared" si="12"/>
        <v>The Jungle Book</v>
      </c>
      <c r="M85" s="8">
        <f t="shared" si="13"/>
        <v>1</v>
      </c>
      <c r="N85" s="8" t="str">
        <f t="shared" si="9"/>
        <v>The Jungle Book (2016)</v>
      </c>
      <c r="O85" s="10">
        <f>INDEX(cpi!$A$1:$M$106,MATCH($D85,cpi!$A:$A,0),MATCH($C85,cpi!$1:$1,0))</f>
        <v>239.261</v>
      </c>
      <c r="P85" s="10">
        <f>cpi!$I$2</f>
        <v>245.51900000000001</v>
      </c>
      <c r="Q85" s="10">
        <f t="shared" si="14"/>
        <v>1.0261555372584752</v>
      </c>
      <c r="R85" s="8" t="str">
        <f t="shared" si="15"/>
        <v/>
      </c>
      <c r="S85" s="11">
        <f t="shared" si="16"/>
        <v>179577219.02023315</v>
      </c>
      <c r="T85" s="11">
        <f t="shared" si="16"/>
        <v>373521767.9347533</v>
      </c>
      <c r="U85" s="11">
        <f t="shared" si="16"/>
        <v>989112474.73611259</v>
      </c>
    </row>
    <row r="86" spans="1:21" x14ac:dyDescent="0.2">
      <c r="A86" s="5">
        <v>85</v>
      </c>
      <c r="B86" s="17">
        <v>19</v>
      </c>
      <c r="C86" s="16">
        <v>6</v>
      </c>
      <c r="D86" s="16">
        <v>2015</v>
      </c>
      <c r="E86" s="18">
        <v>42557</v>
      </c>
      <c r="F86" s="9" t="s">
        <v>83</v>
      </c>
      <c r="G86" s="3">
        <v>175000000</v>
      </c>
      <c r="H86" s="3">
        <v>356461711</v>
      </c>
      <c r="I86" s="3">
        <v>853707581</v>
      </c>
      <c r="J86" s="8" t="str">
        <f t="shared" si="10"/>
        <v/>
      </c>
      <c r="K86" s="8" t="str">
        <f t="shared" si="11"/>
        <v/>
      </c>
      <c r="L86" s="8" t="str">
        <f t="shared" si="12"/>
        <v>Inside Out</v>
      </c>
      <c r="M86" s="8" t="str">
        <f t="shared" si="13"/>
        <v/>
      </c>
      <c r="N86" s="8" t="str">
        <f t="shared" si="9"/>
        <v>Inside Out</v>
      </c>
      <c r="O86" s="10">
        <f>INDEX(cpi!$A$1:$M$106,MATCH($D86,cpi!$A:$A,0),MATCH($C86,cpi!$1:$1,0))</f>
        <v>238.63800000000001</v>
      </c>
      <c r="P86" s="10">
        <f>cpi!$I$2</f>
        <v>245.51900000000001</v>
      </c>
      <c r="Q86" s="10">
        <f t="shared" si="14"/>
        <v>1.0288344689445938</v>
      </c>
      <c r="R86" s="8" t="str">
        <f t="shared" si="15"/>
        <v/>
      </c>
      <c r="S86" s="11">
        <f t="shared" si="16"/>
        <v>180046032.06530392</v>
      </c>
      <c r="T86" s="11">
        <f t="shared" si="16"/>
        <v>366740095.13576627</v>
      </c>
      <c r="U86" s="11">
        <f t="shared" si="16"/>
        <v>878323785.73210883</v>
      </c>
    </row>
    <row r="87" spans="1:21" x14ac:dyDescent="0.2">
      <c r="A87" s="5">
        <v>86</v>
      </c>
      <c r="B87" s="17">
        <v>7</v>
      </c>
      <c r="C87" s="16">
        <v>7</v>
      </c>
      <c r="D87" s="16">
        <v>2017</v>
      </c>
      <c r="E87" s="18">
        <v>42923</v>
      </c>
      <c r="F87" s="9" t="s">
        <v>84</v>
      </c>
      <c r="G87" s="3">
        <v>175000000</v>
      </c>
      <c r="H87">
        <v>333125680</v>
      </c>
      <c r="I87">
        <v>878491761</v>
      </c>
      <c r="J87" s="8" t="str">
        <f t="shared" si="10"/>
        <v/>
      </c>
      <c r="K87" s="8" t="str">
        <f t="shared" si="11"/>
        <v/>
      </c>
      <c r="L87" s="8" t="str">
        <f t="shared" si="12"/>
        <v>Spider-Man: Homecoming</v>
      </c>
      <c r="M87" s="8" t="str">
        <f t="shared" si="13"/>
        <v/>
      </c>
      <c r="N87" s="8" t="str">
        <f t="shared" si="9"/>
        <v>Spider-Man: Homecoming</v>
      </c>
      <c r="O87" s="10">
        <f>INDEX(cpi!$A$1:$M$106,MATCH($D87,cpi!$A:$A,0),MATCH($C87,cpi!$1:$1,0))</f>
        <v>244.786</v>
      </c>
      <c r="P87" s="10">
        <f>cpi!$I$2</f>
        <v>245.51900000000001</v>
      </c>
      <c r="Q87" s="10">
        <f t="shared" si="14"/>
        <v>1.0029944522971086</v>
      </c>
      <c r="R87" s="8" t="str">
        <f t="shared" si="15"/>
        <v/>
      </c>
      <c r="S87" s="11">
        <f t="shared" si="16"/>
        <v>175524029.15199399</v>
      </c>
      <c r="T87" s="11">
        <f t="shared" si="16"/>
        <v>334123208.95770186</v>
      </c>
      <c r="U87" s="11">
        <f t="shared" si="16"/>
        <v>881122362.67171741</v>
      </c>
    </row>
    <row r="88" spans="1:21" x14ac:dyDescent="0.2">
      <c r="A88" s="5">
        <v>87</v>
      </c>
      <c r="B88" s="17">
        <v>5</v>
      </c>
      <c r="C88" s="16">
        <v>8</v>
      </c>
      <c r="D88" s="16">
        <v>2016</v>
      </c>
      <c r="E88" s="18">
        <v>42498</v>
      </c>
      <c r="F88" s="9" t="s">
        <v>85</v>
      </c>
      <c r="G88" s="3">
        <v>175000000</v>
      </c>
      <c r="H88" s="3">
        <v>325100054</v>
      </c>
      <c r="I88" s="3">
        <v>746100054</v>
      </c>
      <c r="J88" s="8" t="str">
        <f t="shared" si="10"/>
        <v/>
      </c>
      <c r="K88" s="8" t="str">
        <f t="shared" si="11"/>
        <v/>
      </c>
      <c r="L88" s="8" t="str">
        <f t="shared" si="12"/>
        <v>Suicide Squad</v>
      </c>
      <c r="M88" s="8" t="str">
        <f t="shared" si="13"/>
        <v/>
      </c>
      <c r="N88" s="8" t="str">
        <f t="shared" si="9"/>
        <v>Suicide Squad</v>
      </c>
      <c r="O88" s="10">
        <f>INDEX(cpi!$A$1:$M$106,MATCH($D88,cpi!$A:$A,0),MATCH($C88,cpi!$1:$1,0))</f>
        <v>240.84899999999999</v>
      </c>
      <c r="P88" s="10">
        <f>cpi!$I$2</f>
        <v>245.51900000000001</v>
      </c>
      <c r="Q88" s="10">
        <f t="shared" si="14"/>
        <v>1.0193897421205818</v>
      </c>
      <c r="R88" s="8" t="str">
        <f t="shared" si="15"/>
        <v/>
      </c>
      <c r="S88" s="11">
        <f t="shared" si="16"/>
        <v>178393204.8711018</v>
      </c>
      <c r="T88" s="11">
        <f t="shared" si="16"/>
        <v>331403660.21044719</v>
      </c>
      <c r="U88" s="11">
        <f t="shared" si="16"/>
        <v>760566741.64321208</v>
      </c>
    </row>
    <row r="89" spans="1:21" x14ac:dyDescent="0.2">
      <c r="A89" s="5">
        <v>88</v>
      </c>
      <c r="B89" s="17">
        <v>29</v>
      </c>
      <c r="C89" s="16">
        <v>5</v>
      </c>
      <c r="D89" s="16">
        <v>2009</v>
      </c>
      <c r="E89" s="18">
        <v>40668</v>
      </c>
      <c r="F89" s="9" t="s">
        <v>86</v>
      </c>
      <c r="G89" s="3">
        <v>175000000</v>
      </c>
      <c r="H89" s="3">
        <v>293004164</v>
      </c>
      <c r="I89" s="3">
        <v>731542621</v>
      </c>
      <c r="J89" s="8" t="str">
        <f t="shared" si="10"/>
        <v/>
      </c>
      <c r="K89" s="8" t="str">
        <f t="shared" si="11"/>
        <v/>
      </c>
      <c r="L89" s="8" t="str">
        <f t="shared" si="12"/>
        <v>Up</v>
      </c>
      <c r="M89" s="8" t="str">
        <f t="shared" si="13"/>
        <v/>
      </c>
      <c r="N89" s="8" t="str">
        <f t="shared" si="9"/>
        <v>Up</v>
      </c>
      <c r="O89" s="10">
        <f>INDEX(cpi!$A$1:$M$106,MATCH($D89,cpi!$A:$A,0),MATCH($C89,cpi!$1:$1,0))</f>
        <v>213.85599999999999</v>
      </c>
      <c r="P89" s="10">
        <f>cpi!$I$2</f>
        <v>245.51900000000001</v>
      </c>
      <c r="Q89" s="10">
        <f t="shared" si="14"/>
        <v>1.1480575714499477</v>
      </c>
      <c r="R89" s="8" t="str">
        <f t="shared" si="15"/>
        <v/>
      </c>
      <c r="S89" s="11">
        <f t="shared" si="16"/>
        <v>200910075.00374085</v>
      </c>
      <c r="T89" s="11">
        <f t="shared" si="16"/>
        <v>336385648.94656217</v>
      </c>
      <c r="U89" s="11">
        <f t="shared" si="16"/>
        <v>839853044.87738955</v>
      </c>
    </row>
    <row r="90" spans="1:21" x14ac:dyDescent="0.2">
      <c r="A90" s="5">
        <v>89</v>
      </c>
      <c r="B90" s="17">
        <v>27</v>
      </c>
      <c r="C90" s="16">
        <v>3</v>
      </c>
      <c r="D90" s="16">
        <v>2009</v>
      </c>
      <c r="E90" s="18">
        <v>40605</v>
      </c>
      <c r="F90" s="9" t="s">
        <v>87</v>
      </c>
      <c r="G90" s="3">
        <v>175000000</v>
      </c>
      <c r="H90" s="3">
        <v>198351526</v>
      </c>
      <c r="I90" s="3">
        <v>381687380</v>
      </c>
      <c r="J90" s="8" t="str">
        <f t="shared" si="10"/>
        <v/>
      </c>
      <c r="K90" s="8" t="str">
        <f t="shared" si="11"/>
        <v/>
      </c>
      <c r="L90" s="8" t="str">
        <f t="shared" si="12"/>
        <v>Monsters vs. Aliens</v>
      </c>
      <c r="M90" s="8" t="str">
        <f t="shared" si="13"/>
        <v/>
      </c>
      <c r="N90" s="8" t="str">
        <f t="shared" si="9"/>
        <v>Monsters vs. Aliens</v>
      </c>
      <c r="O90" s="10">
        <f>INDEX(cpi!$A$1:$M$106,MATCH($D90,cpi!$A:$A,0),MATCH($C90,cpi!$1:$1,0))</f>
        <v>212.709</v>
      </c>
      <c r="P90" s="10">
        <f>cpi!$I$2</f>
        <v>245.51900000000001</v>
      </c>
      <c r="Q90" s="10">
        <f t="shared" si="14"/>
        <v>1.1542482922678401</v>
      </c>
      <c r="R90" s="8" t="str">
        <f t="shared" si="15"/>
        <v/>
      </c>
      <c r="S90" s="11">
        <f t="shared" si="16"/>
        <v>201993451.14687201</v>
      </c>
      <c r="T90" s="11">
        <f t="shared" si="16"/>
        <v>228946910.15422007</v>
      </c>
      <c r="U90" s="11">
        <f t="shared" si="16"/>
        <v>440562006.54518616</v>
      </c>
    </row>
    <row r="91" spans="1:21" x14ac:dyDescent="0.2">
      <c r="A91" s="5">
        <v>90</v>
      </c>
      <c r="B91" s="17">
        <v>7</v>
      </c>
      <c r="C91" s="16">
        <v>8</v>
      </c>
      <c r="D91" s="16">
        <v>2009</v>
      </c>
      <c r="E91" s="18">
        <v>40002</v>
      </c>
      <c r="F91" s="9" t="s">
        <v>88</v>
      </c>
      <c r="G91" s="3">
        <v>175000000</v>
      </c>
      <c r="H91" s="3">
        <v>150201498</v>
      </c>
      <c r="I91" s="3">
        <v>302469017</v>
      </c>
      <c r="J91" s="8" t="str">
        <f t="shared" si="10"/>
        <v/>
      </c>
      <c r="K91" s="8" t="str">
        <f t="shared" si="11"/>
        <v/>
      </c>
      <c r="L91" s="8" t="str">
        <f t="shared" si="12"/>
        <v>G.I. Joe: The Rise of Cobra</v>
      </c>
      <c r="M91" s="8" t="str">
        <f t="shared" si="13"/>
        <v/>
      </c>
      <c r="N91" s="8" t="str">
        <f t="shared" si="9"/>
        <v>G.I. Joe: The Rise of Cobra</v>
      </c>
      <c r="O91" s="10">
        <f>INDEX(cpi!$A$1:$M$106,MATCH($D91,cpi!$A:$A,0),MATCH($C91,cpi!$1:$1,0))</f>
        <v>215.834</v>
      </c>
      <c r="P91" s="10">
        <f>cpi!$I$2</f>
        <v>245.51900000000001</v>
      </c>
      <c r="Q91" s="10">
        <f t="shared" si="14"/>
        <v>1.1375362547142711</v>
      </c>
      <c r="R91" s="8" t="str">
        <f t="shared" si="15"/>
        <v/>
      </c>
      <c r="S91" s="11">
        <f t="shared" si="16"/>
        <v>199068844.57499745</v>
      </c>
      <c r="T91" s="11">
        <f t="shared" si="16"/>
        <v>170859649.48739308</v>
      </c>
      <c r="U91" s="11">
        <f t="shared" si="16"/>
        <v>344069472.76528722</v>
      </c>
    </row>
    <row r="92" spans="1:21" x14ac:dyDescent="0.2">
      <c r="A92" s="5">
        <v>91</v>
      </c>
      <c r="B92" s="17">
        <v>30</v>
      </c>
      <c r="C92" s="16">
        <v>6</v>
      </c>
      <c r="D92" s="16">
        <v>1999</v>
      </c>
      <c r="E92" s="18">
        <v>37048</v>
      </c>
      <c r="F92" s="9" t="s">
        <v>89</v>
      </c>
      <c r="G92" s="3">
        <v>175000000</v>
      </c>
      <c r="H92" s="3">
        <v>113805681</v>
      </c>
      <c r="I92" s="3">
        <v>221229335</v>
      </c>
      <c r="J92" s="8" t="str">
        <f t="shared" si="10"/>
        <v/>
      </c>
      <c r="K92" s="8" t="str">
        <f t="shared" si="11"/>
        <v/>
      </c>
      <c r="L92" s="8" t="str">
        <f t="shared" si="12"/>
        <v>Wild Wild West</v>
      </c>
      <c r="M92" s="8" t="str">
        <f t="shared" si="13"/>
        <v/>
      </c>
      <c r="N92" s="8" t="str">
        <f t="shared" si="9"/>
        <v>Wild Wild West</v>
      </c>
      <c r="O92" s="10">
        <f>INDEX(cpi!$A$1:$M$106,MATCH($D92,cpi!$A:$A,0),MATCH($C92,cpi!$1:$1,0))</f>
        <v>166.2</v>
      </c>
      <c r="P92" s="10">
        <f>cpi!$I$2</f>
        <v>245.51900000000001</v>
      </c>
      <c r="Q92" s="10">
        <f t="shared" si="14"/>
        <v>1.4772503008423588</v>
      </c>
      <c r="R92" s="8" t="str">
        <f t="shared" si="15"/>
        <v/>
      </c>
      <c r="S92" s="11">
        <f t="shared" si="16"/>
        <v>258518802.64741278</v>
      </c>
      <c r="T92" s="11">
        <f t="shared" si="16"/>
        <v>168119476.49481952</v>
      </c>
      <c r="U92" s="11">
        <f t="shared" si="16"/>
        <v>326811101.68390495</v>
      </c>
    </row>
    <row r="93" spans="1:21" x14ac:dyDescent="0.2">
      <c r="A93" s="5">
        <v>92</v>
      </c>
      <c r="B93" s="17">
        <v>1</v>
      </c>
      <c r="C93" s="16">
        <v>8</v>
      </c>
      <c r="D93" s="16">
        <v>2008</v>
      </c>
      <c r="E93" s="18">
        <v>39455</v>
      </c>
      <c r="F93" s="9" t="s">
        <v>90</v>
      </c>
      <c r="G93" s="3">
        <v>175000000</v>
      </c>
      <c r="H93" s="3">
        <v>102491776</v>
      </c>
      <c r="I93" s="3">
        <v>405760225</v>
      </c>
      <c r="J93" s="8" t="str">
        <f t="shared" si="10"/>
        <v/>
      </c>
      <c r="K93" s="8" t="str">
        <f t="shared" si="11"/>
        <v/>
      </c>
      <c r="L93" s="8" t="str">
        <f t="shared" si="12"/>
        <v>The Mummy: Tomb of the Dragon Emperor</v>
      </c>
      <c r="M93" s="8" t="str">
        <f t="shared" si="13"/>
        <v/>
      </c>
      <c r="N93" s="8" t="str">
        <f t="shared" si="9"/>
        <v>The Mummy: Tomb of the Dragon Emperor</v>
      </c>
      <c r="O93" s="10">
        <f>INDEX(cpi!$A$1:$M$106,MATCH($D93,cpi!$A:$A,0),MATCH($C93,cpi!$1:$1,0))</f>
        <v>219.08600000000001</v>
      </c>
      <c r="P93" s="10">
        <f>cpi!$I$2</f>
        <v>245.51900000000001</v>
      </c>
      <c r="Q93" s="10">
        <f t="shared" si="14"/>
        <v>1.1206512511068711</v>
      </c>
      <c r="R93" s="8" t="str">
        <f t="shared" si="15"/>
        <v/>
      </c>
      <c r="S93" s="11">
        <f t="shared" si="16"/>
        <v>196113968.94370246</v>
      </c>
      <c r="T93" s="11">
        <f t="shared" si="16"/>
        <v>114857537.00256519</v>
      </c>
      <c r="U93" s="11">
        <f t="shared" si="16"/>
        <v>454715703.79565555</v>
      </c>
    </row>
    <row r="94" spans="1:21" x14ac:dyDescent="0.2">
      <c r="A94" s="5">
        <v>93</v>
      </c>
      <c r="B94" s="17">
        <v>22</v>
      </c>
      <c r="C94" s="16">
        <v>6</v>
      </c>
      <c r="D94" s="16">
        <v>2007</v>
      </c>
      <c r="E94" s="18">
        <v>39727</v>
      </c>
      <c r="F94" s="9" t="s">
        <v>91</v>
      </c>
      <c r="G94" s="3">
        <v>175000000</v>
      </c>
      <c r="H94" s="3">
        <v>100289690</v>
      </c>
      <c r="I94" s="3">
        <v>174131329</v>
      </c>
      <c r="J94" s="8" t="str">
        <f t="shared" si="10"/>
        <v/>
      </c>
      <c r="K94" s="8" t="str">
        <f t="shared" si="11"/>
        <v/>
      </c>
      <c r="L94" s="8" t="str">
        <f t="shared" si="12"/>
        <v>Evan Almighty</v>
      </c>
      <c r="M94" s="8" t="str">
        <f t="shared" si="13"/>
        <v/>
      </c>
      <c r="N94" s="8" t="str">
        <f t="shared" si="9"/>
        <v>Evan Almighty</v>
      </c>
      <c r="O94" s="10">
        <f>INDEX(cpi!$A$1:$M$106,MATCH($D94,cpi!$A:$A,0),MATCH($C94,cpi!$1:$1,0))</f>
        <v>208.352</v>
      </c>
      <c r="P94" s="10">
        <f>cpi!$I$2</f>
        <v>245.51900000000001</v>
      </c>
      <c r="Q94" s="10">
        <f t="shared" si="14"/>
        <v>1.1783856166487483</v>
      </c>
      <c r="R94" s="8" t="str">
        <f t="shared" si="15"/>
        <v/>
      </c>
      <c r="S94" s="11">
        <f t="shared" si="16"/>
        <v>206217482.91353095</v>
      </c>
      <c r="T94" s="11">
        <f t="shared" si="16"/>
        <v>118179928.1941618</v>
      </c>
      <c r="U94" s="11">
        <f t="shared" si="16"/>
        <v>205193853.50153106</v>
      </c>
    </row>
    <row r="95" spans="1:21" x14ac:dyDescent="0.2">
      <c r="A95" s="5">
        <v>94</v>
      </c>
      <c r="B95" s="17">
        <v>28</v>
      </c>
      <c r="C95" s="16">
        <v>7</v>
      </c>
      <c r="D95" s="16">
        <v>1995</v>
      </c>
      <c r="E95" s="18">
        <v>35527</v>
      </c>
      <c r="F95" s="9" t="s">
        <v>92</v>
      </c>
      <c r="G95" s="3">
        <v>175000000</v>
      </c>
      <c r="H95" s="3">
        <v>88246220</v>
      </c>
      <c r="I95" s="3">
        <v>264246220</v>
      </c>
      <c r="J95" s="8" t="str">
        <f t="shared" si="10"/>
        <v/>
      </c>
      <c r="K95" s="8" t="str">
        <f t="shared" si="11"/>
        <v/>
      </c>
      <c r="L95" s="8" t="str">
        <f t="shared" si="12"/>
        <v>Waterworld</v>
      </c>
      <c r="M95" s="8" t="str">
        <f t="shared" si="13"/>
        <v/>
      </c>
      <c r="N95" s="8" t="str">
        <f t="shared" si="9"/>
        <v>Waterworld</v>
      </c>
      <c r="O95" s="10">
        <f>INDEX(cpi!$A$1:$M$106,MATCH($D95,cpi!$A:$A,0),MATCH($C95,cpi!$1:$1,0))</f>
        <v>152.5</v>
      </c>
      <c r="P95" s="10">
        <f>cpi!$I$2</f>
        <v>245.51900000000001</v>
      </c>
      <c r="Q95" s="10">
        <f t="shared" si="14"/>
        <v>1.6099606557377049</v>
      </c>
      <c r="R95" s="8" t="str">
        <f t="shared" si="15"/>
        <v/>
      </c>
      <c r="S95" s="11">
        <f t="shared" si="16"/>
        <v>281743114.75409836</v>
      </c>
      <c r="T95" s="11">
        <f t="shared" si="16"/>
        <v>142072942.21757376</v>
      </c>
      <c r="U95" s="11">
        <f t="shared" si="16"/>
        <v>425426017.62740982</v>
      </c>
    </row>
    <row r="96" spans="1:21" x14ac:dyDescent="0.2">
      <c r="A96" s="5">
        <v>95</v>
      </c>
      <c r="B96" s="17">
        <v>12</v>
      </c>
      <c r="C96" s="16">
        <v>5</v>
      </c>
      <c r="D96" s="16">
        <v>2017</v>
      </c>
      <c r="E96" s="18">
        <v>43074</v>
      </c>
      <c r="F96" s="9" t="s">
        <v>93</v>
      </c>
      <c r="G96" s="3">
        <v>175000000</v>
      </c>
      <c r="H96" s="3">
        <v>39175066</v>
      </c>
      <c r="I96" s="3">
        <v>140012608</v>
      </c>
      <c r="J96" s="8" t="str">
        <f t="shared" si="10"/>
        <v/>
      </c>
      <c r="K96" s="8" t="str">
        <f t="shared" si="11"/>
        <v/>
      </c>
      <c r="L96" s="8" t="str">
        <f t="shared" si="12"/>
        <v>King Arthur: Legend of the Sword</v>
      </c>
      <c r="M96" s="8" t="str">
        <f t="shared" si="13"/>
        <v/>
      </c>
      <c r="N96" s="8" t="str">
        <f t="shared" si="9"/>
        <v>King Arthur: Legend of the Sword</v>
      </c>
      <c r="O96" s="10">
        <f>INDEX(cpi!$A$1:$M$106,MATCH($D96,cpi!$A:$A,0),MATCH($C96,cpi!$1:$1,0))</f>
        <v>244.733</v>
      </c>
      <c r="P96" s="10">
        <f>cpi!$I$2</f>
        <v>245.51900000000001</v>
      </c>
      <c r="Q96" s="10">
        <f t="shared" si="14"/>
        <v>1.0032116633228865</v>
      </c>
      <c r="R96" s="8" t="str">
        <f t="shared" si="15"/>
        <v/>
      </c>
      <c r="S96" s="11">
        <f t="shared" si="16"/>
        <v>175562041.08150512</v>
      </c>
      <c r="T96" s="11">
        <f t="shared" si="16"/>
        <v>39300883.122643858</v>
      </c>
      <c r="U96" s="11">
        <f t="shared" si="16"/>
        <v>140462281.35785529</v>
      </c>
    </row>
    <row r="97" spans="1:21" x14ac:dyDescent="0.2">
      <c r="A97" s="5">
        <v>96</v>
      </c>
      <c r="B97" s="17">
        <v>25</v>
      </c>
      <c r="C97" s="16">
        <v>12</v>
      </c>
      <c r="D97" s="16">
        <v>2013</v>
      </c>
      <c r="E97" s="18">
        <v>42016</v>
      </c>
      <c r="F97" s="9" t="s">
        <v>94</v>
      </c>
      <c r="G97" s="3">
        <v>175000000</v>
      </c>
      <c r="H97" s="3">
        <v>38362475</v>
      </c>
      <c r="I97" s="3">
        <v>151716815</v>
      </c>
      <c r="J97" s="8" t="str">
        <f t="shared" si="10"/>
        <v/>
      </c>
      <c r="K97" s="8" t="str">
        <f t="shared" si="11"/>
        <v/>
      </c>
      <c r="L97" s="8" t="str">
        <f t="shared" si="12"/>
        <v>47 Ronin</v>
      </c>
      <c r="M97" s="8" t="str">
        <f t="shared" si="13"/>
        <v/>
      </c>
      <c r="N97" s="8" t="str">
        <f t="shared" si="9"/>
        <v>47 Ronin</v>
      </c>
      <c r="O97" s="10">
        <f>INDEX(cpi!$A$1:$M$106,MATCH($D97,cpi!$A:$A,0),MATCH($C97,cpi!$1:$1,0))</f>
        <v>233.04900000000001</v>
      </c>
      <c r="P97" s="10">
        <f>cpi!$I$2</f>
        <v>245.51900000000001</v>
      </c>
      <c r="Q97" s="10">
        <f t="shared" si="14"/>
        <v>1.0535080605366254</v>
      </c>
      <c r="R97" s="8" t="str">
        <f t="shared" si="15"/>
        <v/>
      </c>
      <c r="S97" s="11">
        <f t="shared" si="16"/>
        <v>184363910.59390944</v>
      </c>
      <c r="T97" s="11">
        <f t="shared" si="16"/>
        <v>40415176.634634778</v>
      </c>
      <c r="U97" s="11">
        <f t="shared" si="16"/>
        <v>159834887.52144399</v>
      </c>
    </row>
    <row r="98" spans="1:21" x14ac:dyDescent="0.2">
      <c r="A98" s="5">
        <v>97</v>
      </c>
      <c r="B98" s="17">
        <v>3</v>
      </c>
      <c r="C98" s="16">
        <v>11</v>
      </c>
      <c r="D98" s="16">
        <v>2017</v>
      </c>
      <c r="E98" s="18">
        <v>42805</v>
      </c>
      <c r="F98" s="9" t="s">
        <v>95</v>
      </c>
      <c r="G98" s="3">
        <v>175000000</v>
      </c>
      <c r="H98" s="3">
        <v>0</v>
      </c>
      <c r="I98" s="3">
        <v>0</v>
      </c>
      <c r="J98" s="8">
        <f t="shared" si="10"/>
        <v>1</v>
      </c>
      <c r="K98" s="8" t="str">
        <f t="shared" si="11"/>
        <v/>
      </c>
      <c r="L98" s="8" t="str">
        <f t="shared" si="12"/>
        <v>Singularity</v>
      </c>
      <c r="M98" s="8" t="str">
        <f t="shared" si="13"/>
        <v/>
      </c>
      <c r="N98" s="8" t="str">
        <f t="shared" si="9"/>
        <v>Singularity</v>
      </c>
      <c r="O98" s="10">
        <f>INDEX(cpi!$A$1:$M$106,MATCH($D98,cpi!$A:$A,0),MATCH($C98,cpi!$1:$1,0))</f>
        <v>0</v>
      </c>
      <c r="P98" s="10">
        <f>cpi!$I$2</f>
        <v>245.51900000000001</v>
      </c>
      <c r="Q98" s="10" t="e">
        <f t="shared" si="14"/>
        <v>#DIV/0!</v>
      </c>
      <c r="R98" s="8">
        <f t="shared" si="15"/>
        <v>1</v>
      </c>
      <c r="S98" s="11" t="e">
        <f t="shared" si="16"/>
        <v>#DIV/0!</v>
      </c>
      <c r="T98" s="11" t="e">
        <f t="shared" si="16"/>
        <v>#DIV/0!</v>
      </c>
      <c r="U98" s="11" t="e">
        <f t="shared" si="16"/>
        <v>#DIV/0!</v>
      </c>
    </row>
    <row r="99" spans="1:21" x14ac:dyDescent="0.2">
      <c r="A99" s="5">
        <v>98</v>
      </c>
      <c r="B99" s="17">
        <v>1</v>
      </c>
      <c r="C99" s="16">
        <v>8</v>
      </c>
      <c r="D99" s="16">
        <v>2014</v>
      </c>
      <c r="E99" s="18">
        <v>41647</v>
      </c>
      <c r="F99" s="9" t="s">
        <v>96</v>
      </c>
      <c r="G99" s="3">
        <v>170000000</v>
      </c>
      <c r="H99" s="3">
        <v>333172112</v>
      </c>
      <c r="I99" s="3">
        <v>771051335</v>
      </c>
      <c r="J99" s="8" t="str">
        <f t="shared" si="10"/>
        <v/>
      </c>
      <c r="K99" s="8" t="str">
        <f t="shared" si="11"/>
        <v/>
      </c>
      <c r="L99" s="8" t="str">
        <f t="shared" si="12"/>
        <v>Guardians of the Galaxy</v>
      </c>
      <c r="M99" s="8" t="str">
        <f t="shared" si="13"/>
        <v/>
      </c>
      <c r="N99" s="8" t="str">
        <f t="shared" si="9"/>
        <v>Guardians of the Galaxy</v>
      </c>
      <c r="O99" s="10">
        <f>INDEX(cpi!$A$1:$M$106,MATCH($D99,cpi!$A:$A,0),MATCH($C99,cpi!$1:$1,0))</f>
        <v>237.852</v>
      </c>
      <c r="P99" s="10">
        <f>cpi!$I$2</f>
        <v>245.51900000000001</v>
      </c>
      <c r="Q99" s="10">
        <f t="shared" si="14"/>
        <v>1.0322343305921329</v>
      </c>
      <c r="R99" s="8" t="str">
        <f t="shared" si="15"/>
        <v/>
      </c>
      <c r="S99" s="11">
        <f t="shared" si="16"/>
        <v>175479836.20066258</v>
      </c>
      <c r="T99" s="11">
        <f t="shared" si="16"/>
        <v>343911692.00228715</v>
      </c>
      <c r="U99" s="11">
        <f t="shared" si="16"/>
        <v>795905658.63589537</v>
      </c>
    </row>
    <row r="100" spans="1:21" x14ac:dyDescent="0.2">
      <c r="A100" s="5">
        <v>99</v>
      </c>
      <c r="B100" s="17">
        <v>7</v>
      </c>
      <c r="C100" s="16">
        <v>5</v>
      </c>
      <c r="D100" s="16">
        <v>2010</v>
      </c>
      <c r="E100" s="18">
        <v>40364</v>
      </c>
      <c r="F100" s="9" t="s">
        <v>97</v>
      </c>
      <c r="G100" s="3">
        <v>170000000</v>
      </c>
      <c r="H100" s="3">
        <v>312433331</v>
      </c>
      <c r="I100" s="3">
        <v>621156389</v>
      </c>
      <c r="J100" s="8" t="str">
        <f t="shared" si="10"/>
        <v/>
      </c>
      <c r="K100" s="8" t="str">
        <f t="shared" si="11"/>
        <v/>
      </c>
      <c r="L100" s="8" t="str">
        <f t="shared" si="12"/>
        <v>Iron Man 2</v>
      </c>
      <c r="M100" s="8" t="str">
        <f t="shared" si="13"/>
        <v/>
      </c>
      <c r="N100" s="8" t="str">
        <f t="shared" si="9"/>
        <v>Iron Man 2</v>
      </c>
      <c r="O100" s="10">
        <f>INDEX(cpi!$A$1:$M$106,MATCH($D100,cpi!$A:$A,0),MATCH($C100,cpi!$1:$1,0))</f>
        <v>218.178</v>
      </c>
      <c r="P100" s="10">
        <f>cpi!$I$2</f>
        <v>245.51900000000001</v>
      </c>
      <c r="Q100" s="10">
        <f t="shared" si="14"/>
        <v>1.1253151096810861</v>
      </c>
      <c r="R100" s="8" t="str">
        <f t="shared" si="15"/>
        <v/>
      </c>
      <c r="S100" s="11">
        <f t="shared" si="16"/>
        <v>191303568.64578462</v>
      </c>
      <c r="T100" s="11">
        <f t="shared" si="16"/>
        <v>351585948.14229208</v>
      </c>
      <c r="U100" s="11">
        <f t="shared" si="16"/>
        <v>698996670.01664233</v>
      </c>
    </row>
    <row r="101" spans="1:21" x14ac:dyDescent="0.2">
      <c r="A101" s="5">
        <v>100</v>
      </c>
      <c r="B101" s="17">
        <v>4</v>
      </c>
      <c r="C101" s="16">
        <v>4</v>
      </c>
      <c r="D101" s="16">
        <v>2014</v>
      </c>
      <c r="E101" s="18">
        <v>41733</v>
      </c>
      <c r="F101" s="9" t="s">
        <v>98</v>
      </c>
      <c r="G101" s="3">
        <v>170000000</v>
      </c>
      <c r="H101" s="3">
        <v>259746958</v>
      </c>
      <c r="I101" s="3">
        <v>714401889</v>
      </c>
      <c r="J101" s="8" t="str">
        <f t="shared" si="10"/>
        <v/>
      </c>
      <c r="K101" s="8" t="str">
        <f t="shared" si="11"/>
        <v/>
      </c>
      <c r="L101" s="8" t="str">
        <f t="shared" si="12"/>
        <v>Captain America: The Winter Soldier</v>
      </c>
      <c r="M101" s="8" t="str">
        <f t="shared" si="13"/>
        <v/>
      </c>
      <c r="N101" s="8" t="str">
        <f t="shared" si="9"/>
        <v>Captain America: The Winter Soldier</v>
      </c>
      <c r="O101" s="10">
        <f>INDEX(cpi!$A$1:$M$106,MATCH($D101,cpi!$A:$A,0),MATCH($C101,cpi!$1:$1,0))</f>
        <v>237.072</v>
      </c>
      <c r="P101" s="10">
        <f>cpi!$I$2</f>
        <v>245.51900000000001</v>
      </c>
      <c r="Q101" s="10">
        <f t="shared" si="14"/>
        <v>1.0356305257474523</v>
      </c>
      <c r="R101" s="8" t="str">
        <f t="shared" si="15"/>
        <v/>
      </c>
      <c r="S101" s="11">
        <f t="shared" si="16"/>
        <v>176057189.37706688</v>
      </c>
      <c r="T101" s="11">
        <f t="shared" si="16"/>
        <v>269001878.6748414</v>
      </c>
      <c r="U101" s="11">
        <f t="shared" si="16"/>
        <v>739856403.90004301</v>
      </c>
    </row>
    <row r="102" spans="1:21" x14ac:dyDescent="0.2">
      <c r="A102" s="5">
        <v>102</v>
      </c>
      <c r="B102" s="17">
        <v>11</v>
      </c>
      <c r="C102" s="16">
        <v>7</v>
      </c>
      <c r="D102" s="16">
        <v>2014</v>
      </c>
      <c r="E102" s="18">
        <v>41950</v>
      </c>
      <c r="F102" s="9" t="s">
        <v>99</v>
      </c>
      <c r="G102" s="3">
        <v>170000000</v>
      </c>
      <c r="H102" s="3">
        <v>208545589</v>
      </c>
      <c r="I102" s="3">
        <v>710644566</v>
      </c>
      <c r="J102" s="8" t="str">
        <f t="shared" si="10"/>
        <v/>
      </c>
      <c r="K102" s="8" t="str">
        <f t="shared" si="11"/>
        <v/>
      </c>
      <c r="L102" s="8" t="str">
        <f t="shared" si="12"/>
        <v>Dawn of the Planet of the Apes</v>
      </c>
      <c r="M102" s="8" t="str">
        <f t="shared" si="13"/>
        <v/>
      </c>
      <c r="N102" s="8" t="str">
        <f t="shared" si="9"/>
        <v>Dawn of the Planet of the Apes</v>
      </c>
      <c r="O102" s="10">
        <f>INDEX(cpi!$A$1:$M$106,MATCH($D102,cpi!$A:$A,0),MATCH($C102,cpi!$1:$1,0))</f>
        <v>238.25</v>
      </c>
      <c r="P102" s="10">
        <f>cpi!$I$2</f>
        <v>245.51900000000001</v>
      </c>
      <c r="Q102" s="10">
        <f t="shared" si="14"/>
        <v>1.0305099685204617</v>
      </c>
      <c r="R102" s="8" t="str">
        <f t="shared" si="15"/>
        <v/>
      </c>
      <c r="S102" s="11">
        <f t="shared" si="16"/>
        <v>175186694.64847851</v>
      </c>
      <c r="T102" s="11">
        <f t="shared" si="16"/>
        <v>214908308.35547116</v>
      </c>
      <c r="U102" s="11">
        <f t="shared" si="16"/>
        <v>732326309.33789718</v>
      </c>
    </row>
    <row r="103" spans="1:21" x14ac:dyDescent="0.2">
      <c r="A103" s="5">
        <v>103</v>
      </c>
      <c r="B103" s="17">
        <v>10</v>
      </c>
      <c r="C103" s="16">
        <v>11</v>
      </c>
      <c r="D103" s="16">
        <v>2004</v>
      </c>
      <c r="E103" s="18">
        <v>38271</v>
      </c>
      <c r="F103" s="9" t="s">
        <v>100</v>
      </c>
      <c r="G103" s="3">
        <v>170000000</v>
      </c>
      <c r="H103" s="3">
        <v>194949659</v>
      </c>
      <c r="I103" s="3">
        <v>319090241</v>
      </c>
      <c r="J103" s="8" t="str">
        <f t="shared" si="10"/>
        <v/>
      </c>
      <c r="K103" s="8" t="str">
        <f t="shared" si="11"/>
        <v/>
      </c>
      <c r="L103" s="8" t="str">
        <f t="shared" si="12"/>
        <v>The Polar Express</v>
      </c>
      <c r="M103" s="8" t="str">
        <f t="shared" si="13"/>
        <v/>
      </c>
      <c r="N103" s="8" t="str">
        <f t="shared" si="9"/>
        <v>The Polar Express</v>
      </c>
      <c r="O103" s="10">
        <f>INDEX(cpi!$A$1:$M$106,MATCH($D103,cpi!$A:$A,0),MATCH($C103,cpi!$1:$1,0))</f>
        <v>191</v>
      </c>
      <c r="P103" s="10">
        <f>cpi!$I$2</f>
        <v>245.51900000000001</v>
      </c>
      <c r="Q103" s="10">
        <f t="shared" si="14"/>
        <v>1.2854397905759163</v>
      </c>
      <c r="R103" s="8" t="str">
        <f t="shared" si="15"/>
        <v/>
      </c>
      <c r="S103" s="11">
        <f t="shared" si="16"/>
        <v>218524764.39790577</v>
      </c>
      <c r="T103" s="11">
        <f t="shared" si="16"/>
        <v>250596048.83780628</v>
      </c>
      <c r="U103" s="11">
        <f t="shared" si="16"/>
        <v>410171292.56585866</v>
      </c>
    </row>
    <row r="104" spans="1:21" x14ac:dyDescent="0.2">
      <c r="A104" s="5">
        <v>104</v>
      </c>
      <c r="B104" s="17">
        <v>1</v>
      </c>
      <c r="C104" s="16">
        <v>6</v>
      </c>
      <c r="D104" s="16">
        <v>2012</v>
      </c>
      <c r="E104" s="18">
        <v>40914</v>
      </c>
      <c r="F104" s="9" t="s">
        <v>101</v>
      </c>
      <c r="G104" s="3">
        <v>170000000</v>
      </c>
      <c r="H104" s="3">
        <v>155136755</v>
      </c>
      <c r="I104" s="3">
        <v>401021746</v>
      </c>
      <c r="J104" s="8" t="str">
        <f t="shared" si="10"/>
        <v/>
      </c>
      <c r="K104" s="8" t="str">
        <f t="shared" si="11"/>
        <v/>
      </c>
      <c r="L104" s="8" t="str">
        <f t="shared" si="12"/>
        <v>Snow White and the Huntsman</v>
      </c>
      <c r="M104" s="8" t="str">
        <f t="shared" si="13"/>
        <v/>
      </c>
      <c r="N104" s="8" t="str">
        <f t="shared" si="9"/>
        <v>Snow White and the Huntsman</v>
      </c>
      <c r="O104" s="10">
        <f>INDEX(cpi!$A$1:$M$106,MATCH($D104,cpi!$A:$A,0),MATCH($C104,cpi!$1:$1,0))</f>
        <v>229.47800000000001</v>
      </c>
      <c r="P104" s="10">
        <f>cpi!$I$2</f>
        <v>245.51900000000001</v>
      </c>
      <c r="Q104" s="10">
        <f t="shared" si="14"/>
        <v>1.0699021256939663</v>
      </c>
      <c r="R104" s="8" t="str">
        <f t="shared" si="15"/>
        <v/>
      </c>
      <c r="S104" s="11">
        <f t="shared" si="16"/>
        <v>181883361.36797425</v>
      </c>
      <c r="T104" s="11">
        <f t="shared" si="16"/>
        <v>165981143.94776404</v>
      </c>
      <c r="U104" s="11">
        <f t="shared" si="16"/>
        <v>429054018.49490583</v>
      </c>
    </row>
    <row r="105" spans="1:21" x14ac:dyDescent="0.2">
      <c r="A105" s="5">
        <v>105</v>
      </c>
      <c r="B105" s="17">
        <v>1</v>
      </c>
      <c r="C105" s="16">
        <v>7</v>
      </c>
      <c r="D105" s="16">
        <v>2003</v>
      </c>
      <c r="E105" s="18">
        <v>37628</v>
      </c>
      <c r="F105" s="9" t="s">
        <v>102</v>
      </c>
      <c r="G105" s="3">
        <v>170000000</v>
      </c>
      <c r="H105" s="3">
        <v>150358296</v>
      </c>
      <c r="I105" s="3">
        <v>433058296</v>
      </c>
      <c r="J105" s="8" t="str">
        <f t="shared" si="10"/>
        <v/>
      </c>
      <c r="K105" s="8" t="str">
        <f t="shared" si="11"/>
        <v/>
      </c>
      <c r="L105" s="8" t="str">
        <f t="shared" si="12"/>
        <v>Terminator 3: Rise of the Machines</v>
      </c>
      <c r="M105" s="8" t="str">
        <f t="shared" si="13"/>
        <v/>
      </c>
      <c r="N105" s="8" t="str">
        <f t="shared" si="9"/>
        <v>Terminator 3: Rise of the Machines</v>
      </c>
      <c r="O105" s="10">
        <f>INDEX(cpi!$A$1:$M$106,MATCH($D105,cpi!$A:$A,0),MATCH($C105,cpi!$1:$1,0))</f>
        <v>183.9</v>
      </c>
      <c r="P105" s="10">
        <f>cpi!$I$2</f>
        <v>245.51900000000001</v>
      </c>
      <c r="Q105" s="10">
        <f t="shared" si="14"/>
        <v>1.335067971723763</v>
      </c>
      <c r="R105" s="8" t="str">
        <f t="shared" si="15"/>
        <v/>
      </c>
      <c r="S105" s="11">
        <f t="shared" si="16"/>
        <v>226961555.19303972</v>
      </c>
      <c r="T105" s="11">
        <f t="shared" si="16"/>
        <v>200738545.27256119</v>
      </c>
      <c r="U105" s="11">
        <f t="shared" si="16"/>
        <v>578162260.87886894</v>
      </c>
    </row>
    <row r="106" spans="1:21" x14ac:dyDescent="0.2">
      <c r="A106" s="5">
        <v>106</v>
      </c>
      <c r="B106" s="17">
        <v>7</v>
      </c>
      <c r="C106" s="16">
        <v>5</v>
      </c>
      <c r="D106" s="16">
        <v>2004</v>
      </c>
      <c r="E106" s="18">
        <v>38173</v>
      </c>
      <c r="F106" s="9" t="s">
        <v>103</v>
      </c>
      <c r="G106" s="3">
        <v>170000000</v>
      </c>
      <c r="H106" s="3">
        <v>120150546</v>
      </c>
      <c r="I106" s="3">
        <v>300150546</v>
      </c>
      <c r="J106" s="8" t="str">
        <f t="shared" si="10"/>
        <v/>
      </c>
      <c r="K106" s="8" t="str">
        <f t="shared" si="11"/>
        <v/>
      </c>
      <c r="L106" s="8" t="str">
        <f t="shared" si="12"/>
        <v>Van Helsing</v>
      </c>
      <c r="M106" s="8" t="str">
        <f t="shared" si="13"/>
        <v/>
      </c>
      <c r="N106" s="8" t="str">
        <f t="shared" si="9"/>
        <v>Van Helsing</v>
      </c>
      <c r="O106" s="10">
        <f>INDEX(cpi!$A$1:$M$106,MATCH($D106,cpi!$A:$A,0),MATCH($C106,cpi!$1:$1,0))</f>
        <v>189.1</v>
      </c>
      <c r="P106" s="10">
        <f>cpi!$I$2</f>
        <v>245.51900000000001</v>
      </c>
      <c r="Q106" s="10">
        <f t="shared" si="14"/>
        <v>1.2983553675304074</v>
      </c>
      <c r="R106" s="8" t="str">
        <f t="shared" si="15"/>
        <v/>
      </c>
      <c r="S106" s="11">
        <f t="shared" si="16"/>
        <v>220720412.48016927</v>
      </c>
      <c r="T106" s="11">
        <f t="shared" si="16"/>
        <v>155998106.31080911</v>
      </c>
      <c r="U106" s="11">
        <f t="shared" si="16"/>
        <v>389702072.46628243</v>
      </c>
    </row>
    <row r="107" spans="1:21" x14ac:dyDescent="0.2">
      <c r="A107" s="5">
        <v>107</v>
      </c>
      <c r="B107" s="17">
        <v>22</v>
      </c>
      <c r="C107" s="16">
        <v>5</v>
      </c>
      <c r="D107" s="16">
        <v>2015</v>
      </c>
      <c r="E107" s="18">
        <v>42648</v>
      </c>
      <c r="F107" s="9" t="s">
        <v>104</v>
      </c>
      <c r="G107" s="3">
        <v>170000000</v>
      </c>
      <c r="H107" s="3">
        <v>93436322</v>
      </c>
      <c r="I107" s="3">
        <v>207283457</v>
      </c>
      <c r="J107" s="8" t="str">
        <f t="shared" si="10"/>
        <v/>
      </c>
      <c r="K107" s="8" t="str">
        <f t="shared" si="11"/>
        <v/>
      </c>
      <c r="L107" s="8" t="str">
        <f t="shared" si="12"/>
        <v>Tomorrowland</v>
      </c>
      <c r="M107" s="8" t="str">
        <f t="shared" si="13"/>
        <v/>
      </c>
      <c r="N107" s="8" t="str">
        <f t="shared" si="9"/>
        <v>Tomorrowland</v>
      </c>
      <c r="O107" s="10">
        <f>INDEX(cpi!$A$1:$M$106,MATCH($D107,cpi!$A:$A,0),MATCH($C107,cpi!$1:$1,0))</f>
        <v>237.80500000000001</v>
      </c>
      <c r="P107" s="10">
        <f>cpi!$I$2</f>
        <v>245.51900000000001</v>
      </c>
      <c r="Q107" s="10">
        <f t="shared" si="14"/>
        <v>1.0324383423393115</v>
      </c>
      <c r="R107" s="8" t="str">
        <f t="shared" si="15"/>
        <v/>
      </c>
      <c r="S107" s="11">
        <f t="shared" si="16"/>
        <v>175514518.19768295</v>
      </c>
      <c r="T107" s="11">
        <f t="shared" si="16"/>
        <v>96467241.399962142</v>
      </c>
      <c r="U107" s="11">
        <f t="shared" si="16"/>
        <v>214007388.73944196</v>
      </c>
    </row>
    <row r="108" spans="1:21" x14ac:dyDescent="0.2">
      <c r="A108" s="5">
        <v>108</v>
      </c>
      <c r="B108" s="17">
        <v>27</v>
      </c>
      <c r="C108" s="16">
        <v>5</v>
      </c>
      <c r="D108" s="16">
        <v>2016</v>
      </c>
      <c r="E108" s="18">
        <v>43164</v>
      </c>
      <c r="F108" s="9" t="s">
        <v>105</v>
      </c>
      <c r="G108" s="3">
        <v>170000000</v>
      </c>
      <c r="H108" s="3">
        <v>77042381</v>
      </c>
      <c r="I108" s="3">
        <v>277442381</v>
      </c>
      <c r="J108" s="8" t="str">
        <f t="shared" si="10"/>
        <v/>
      </c>
      <c r="K108" s="8" t="str">
        <f t="shared" si="11"/>
        <v/>
      </c>
      <c r="L108" s="8" t="str">
        <f t="shared" si="12"/>
        <v>Alice Through the Looking Glass</v>
      </c>
      <c r="M108" s="8" t="str">
        <f t="shared" si="13"/>
        <v/>
      </c>
      <c r="N108" s="8" t="str">
        <f t="shared" si="9"/>
        <v>Alice Through the Looking Glass</v>
      </c>
      <c r="O108" s="10">
        <f>INDEX(cpi!$A$1:$M$106,MATCH($D108,cpi!$A:$A,0),MATCH($C108,cpi!$1:$1,0))</f>
        <v>240.22900000000001</v>
      </c>
      <c r="P108" s="10">
        <f>cpi!$I$2</f>
        <v>245.51900000000001</v>
      </c>
      <c r="Q108" s="10">
        <f t="shared" si="14"/>
        <v>1.0220206552914095</v>
      </c>
      <c r="R108" s="8" t="str">
        <f t="shared" si="15"/>
        <v/>
      </c>
      <c r="S108" s="11">
        <f t="shared" si="16"/>
        <v>173743511.39953962</v>
      </c>
      <c r="T108" s="11">
        <f t="shared" si="16"/>
        <v>78738904.714830443</v>
      </c>
      <c r="U108" s="11">
        <f t="shared" si="16"/>
        <v>283551844.03522891</v>
      </c>
    </row>
    <row r="109" spans="1:21" x14ac:dyDescent="0.2">
      <c r="A109" s="5">
        <v>109</v>
      </c>
      <c r="B109" s="17">
        <v>21</v>
      </c>
      <c r="C109" s="16">
        <v>5</v>
      </c>
      <c r="D109" s="16">
        <v>2010</v>
      </c>
      <c r="E109" s="18">
        <v>40791</v>
      </c>
      <c r="F109" s="9" t="s">
        <v>106</v>
      </c>
      <c r="G109" s="3">
        <v>165000000</v>
      </c>
      <c r="H109" s="3">
        <v>238736787</v>
      </c>
      <c r="I109" s="3">
        <v>756244673</v>
      </c>
      <c r="J109" s="8" t="str">
        <f t="shared" si="10"/>
        <v/>
      </c>
      <c r="K109" s="8" t="str">
        <f t="shared" si="11"/>
        <v/>
      </c>
      <c r="L109" s="8" t="str">
        <f t="shared" si="12"/>
        <v>Shrek Forever After</v>
      </c>
      <c r="M109" s="8" t="str">
        <f t="shared" si="13"/>
        <v/>
      </c>
      <c r="N109" s="8" t="str">
        <f t="shared" si="9"/>
        <v>Shrek Forever After</v>
      </c>
      <c r="O109" s="10">
        <f>INDEX(cpi!$A$1:$M$106,MATCH($D109,cpi!$A:$A,0),MATCH($C109,cpi!$1:$1,0))</f>
        <v>218.178</v>
      </c>
      <c r="P109" s="10">
        <f>cpi!$I$2</f>
        <v>245.51900000000001</v>
      </c>
      <c r="Q109" s="10">
        <f t="shared" si="14"/>
        <v>1.1253151096810861</v>
      </c>
      <c r="R109" s="8" t="str">
        <f t="shared" si="15"/>
        <v/>
      </c>
      <c r="S109" s="11">
        <f t="shared" si="16"/>
        <v>185676993.09737921</v>
      </c>
      <c r="T109" s="11">
        <f t="shared" si="16"/>
        <v>268654113.64781511</v>
      </c>
      <c r="U109" s="11">
        <f t="shared" si="16"/>
        <v>851013557.14273202</v>
      </c>
    </row>
    <row r="110" spans="1:21" x14ac:dyDescent="0.2">
      <c r="A110" s="5">
        <v>110</v>
      </c>
      <c r="B110" s="17">
        <v>4</v>
      </c>
      <c r="C110" s="16">
        <v>11</v>
      </c>
      <c r="D110" s="16">
        <v>2016</v>
      </c>
      <c r="E110" s="18">
        <v>42471</v>
      </c>
      <c r="F110" s="9" t="s">
        <v>107</v>
      </c>
      <c r="G110" s="3">
        <v>165000000</v>
      </c>
      <c r="H110" s="3">
        <v>232641920</v>
      </c>
      <c r="I110" s="3">
        <v>677541920</v>
      </c>
      <c r="J110" s="8" t="str">
        <f t="shared" si="10"/>
        <v/>
      </c>
      <c r="K110" s="8" t="str">
        <f t="shared" si="11"/>
        <v/>
      </c>
      <c r="L110" s="8" t="str">
        <f t="shared" si="12"/>
        <v>Doctor Strange</v>
      </c>
      <c r="M110" s="8" t="str">
        <f t="shared" si="13"/>
        <v/>
      </c>
      <c r="N110" s="8" t="str">
        <f t="shared" si="9"/>
        <v>Doctor Strange</v>
      </c>
      <c r="O110" s="10">
        <f>INDEX(cpi!$A$1:$M$106,MATCH($D110,cpi!$A:$A,0),MATCH($C110,cpi!$1:$1,0))</f>
        <v>241.35300000000001</v>
      </c>
      <c r="P110" s="10">
        <f>cpi!$I$2</f>
        <v>245.51900000000001</v>
      </c>
      <c r="Q110" s="10">
        <f t="shared" si="14"/>
        <v>1.0172610243087925</v>
      </c>
      <c r="R110" s="8" t="str">
        <f t="shared" si="15"/>
        <v/>
      </c>
      <c r="S110" s="11">
        <f t="shared" si="16"/>
        <v>167848069.01095077</v>
      </c>
      <c r="T110" s="11">
        <f t="shared" si="16"/>
        <v>236657557.83636415</v>
      </c>
      <c r="U110" s="11">
        <f t="shared" si="16"/>
        <v>689236987.55134594</v>
      </c>
    </row>
    <row r="111" spans="1:21" x14ac:dyDescent="0.2">
      <c r="A111" s="5">
        <v>111</v>
      </c>
      <c r="B111" s="17">
        <v>7</v>
      </c>
      <c r="C111" s="16">
        <v>11</v>
      </c>
      <c r="D111" s="16">
        <v>2014</v>
      </c>
      <c r="E111" s="18">
        <v>41831</v>
      </c>
      <c r="F111" s="9" t="s">
        <v>108</v>
      </c>
      <c r="G111" s="3">
        <v>165000000</v>
      </c>
      <c r="H111" s="3">
        <v>222527828</v>
      </c>
      <c r="I111" s="3">
        <v>652127828</v>
      </c>
      <c r="J111" s="8" t="str">
        <f t="shared" si="10"/>
        <v/>
      </c>
      <c r="K111" s="8" t="str">
        <f t="shared" si="11"/>
        <v/>
      </c>
      <c r="L111" s="8" t="str">
        <f t="shared" si="12"/>
        <v>Big Hero 6</v>
      </c>
      <c r="M111" s="8" t="str">
        <f t="shared" si="13"/>
        <v/>
      </c>
      <c r="N111" s="8" t="str">
        <f t="shared" si="9"/>
        <v>Big Hero 6</v>
      </c>
      <c r="O111" s="10">
        <f>INDEX(cpi!$A$1:$M$106,MATCH($D111,cpi!$A:$A,0),MATCH($C111,cpi!$1:$1,0))</f>
        <v>236.15100000000001</v>
      </c>
      <c r="P111" s="10">
        <f>cpi!$I$2</f>
        <v>245.51900000000001</v>
      </c>
      <c r="Q111" s="10">
        <f t="shared" si="14"/>
        <v>1.0396695334764621</v>
      </c>
      <c r="R111" s="8" t="str">
        <f t="shared" si="15"/>
        <v/>
      </c>
      <c r="S111" s="11">
        <f t="shared" si="16"/>
        <v>171545473.02361625</v>
      </c>
      <c r="T111" s="11">
        <f t="shared" si="16"/>
        <v>231355403.1222904</v>
      </c>
      <c r="U111" s="11">
        <f t="shared" si="16"/>
        <v>677997434.70377851</v>
      </c>
    </row>
    <row r="112" spans="1:21" x14ac:dyDescent="0.2">
      <c r="A112" s="5">
        <v>112</v>
      </c>
      <c r="B112" s="17">
        <v>26</v>
      </c>
      <c r="C112" s="16">
        <v>3</v>
      </c>
      <c r="D112" s="16">
        <v>2010</v>
      </c>
      <c r="E112" s="18">
        <v>40942</v>
      </c>
      <c r="F112" s="9" t="s">
        <v>109</v>
      </c>
      <c r="G112" s="3">
        <v>165000000</v>
      </c>
      <c r="H112" s="3">
        <v>217581231</v>
      </c>
      <c r="I112" s="3">
        <v>494870991</v>
      </c>
      <c r="J112" s="8" t="str">
        <f t="shared" si="10"/>
        <v/>
      </c>
      <c r="K112" s="8" t="str">
        <f t="shared" si="11"/>
        <v/>
      </c>
      <c r="L112" s="8" t="str">
        <f t="shared" si="12"/>
        <v>How to Train Your Dragon</v>
      </c>
      <c r="M112" s="8" t="str">
        <f t="shared" si="13"/>
        <v/>
      </c>
      <c r="N112" s="8" t="str">
        <f t="shared" si="9"/>
        <v>How to Train Your Dragon</v>
      </c>
      <c r="O112" s="10">
        <f>INDEX(cpi!$A$1:$M$106,MATCH($D112,cpi!$A:$A,0),MATCH($C112,cpi!$1:$1,0))</f>
        <v>217.631</v>
      </c>
      <c r="P112" s="10">
        <f>cpi!$I$2</f>
        <v>245.51900000000001</v>
      </c>
      <c r="Q112" s="10">
        <f t="shared" si="14"/>
        <v>1.1281435089670131</v>
      </c>
      <c r="R112" s="8" t="str">
        <f t="shared" si="15"/>
        <v/>
      </c>
      <c r="S112" s="11">
        <f t="shared" si="16"/>
        <v>186143678.97955716</v>
      </c>
      <c r="T112" s="11">
        <f t="shared" si="16"/>
        <v>245462853.42570224</v>
      </c>
      <c r="U112" s="11">
        <f t="shared" si="16"/>
        <v>558285496.2727232</v>
      </c>
    </row>
    <row r="113" spans="1:21" x14ac:dyDescent="0.2">
      <c r="A113" s="5">
        <v>113</v>
      </c>
      <c r="B113" s="17">
        <v>2</v>
      </c>
      <c r="C113" s="16">
        <v>11</v>
      </c>
      <c r="D113" s="16">
        <v>2012</v>
      </c>
      <c r="E113" s="18">
        <v>40950</v>
      </c>
      <c r="F113" s="9" t="s">
        <v>110</v>
      </c>
      <c r="G113" s="3">
        <v>165000000</v>
      </c>
      <c r="H113" s="3">
        <v>189412677</v>
      </c>
      <c r="I113" s="3">
        <v>496511521</v>
      </c>
      <c r="J113" s="8" t="str">
        <f t="shared" si="10"/>
        <v/>
      </c>
      <c r="K113" s="8" t="str">
        <f t="shared" si="11"/>
        <v/>
      </c>
      <c r="L113" s="8" t="str">
        <f t="shared" si="12"/>
        <v>Wreck-It Ralph</v>
      </c>
      <c r="M113" s="8" t="str">
        <f t="shared" si="13"/>
        <v/>
      </c>
      <c r="N113" s="8" t="str">
        <f t="shared" si="9"/>
        <v>Wreck-It Ralph</v>
      </c>
      <c r="O113" s="10">
        <f>INDEX(cpi!$A$1:$M$106,MATCH($D113,cpi!$A:$A,0),MATCH($C113,cpi!$1:$1,0))</f>
        <v>230.221</v>
      </c>
      <c r="P113" s="10">
        <f>cpi!$I$2</f>
        <v>245.51900000000001</v>
      </c>
      <c r="Q113" s="10">
        <f t="shared" si="14"/>
        <v>1.0664491944696617</v>
      </c>
      <c r="R113" s="8" t="str">
        <f t="shared" si="15"/>
        <v/>
      </c>
      <c r="S113" s="11">
        <f t="shared" si="16"/>
        <v>175964117.08749416</v>
      </c>
      <c r="T113" s="11">
        <f t="shared" si="16"/>
        <v>201998996.80899221</v>
      </c>
      <c r="U113" s="11">
        <f t="shared" si="16"/>
        <v>529504311.6153565</v>
      </c>
    </row>
    <row r="114" spans="1:21" x14ac:dyDescent="0.2">
      <c r="A114" s="5">
        <v>114</v>
      </c>
      <c r="B114" s="17">
        <v>5</v>
      </c>
      <c r="C114" s="16">
        <v>11</v>
      </c>
      <c r="D114" s="16">
        <v>2014</v>
      </c>
      <c r="E114" s="18">
        <v>41770</v>
      </c>
      <c r="F114" s="9" t="s">
        <v>111</v>
      </c>
      <c r="G114" s="3">
        <v>165000000</v>
      </c>
      <c r="H114" s="3">
        <v>188017894</v>
      </c>
      <c r="I114" s="3">
        <v>667752422</v>
      </c>
      <c r="J114" s="8" t="str">
        <f t="shared" si="10"/>
        <v/>
      </c>
      <c r="K114" s="8" t="str">
        <f t="shared" si="11"/>
        <v/>
      </c>
      <c r="L114" s="8" t="str">
        <f t="shared" si="12"/>
        <v>Interstellar</v>
      </c>
      <c r="M114" s="8" t="str">
        <f t="shared" si="13"/>
        <v/>
      </c>
      <c r="N114" s="8" t="str">
        <f t="shared" si="9"/>
        <v>Interstellar</v>
      </c>
      <c r="O114" s="10">
        <f>INDEX(cpi!$A$1:$M$106,MATCH($D114,cpi!$A:$A,0),MATCH($C114,cpi!$1:$1,0))</f>
        <v>236.15100000000001</v>
      </c>
      <c r="P114" s="10">
        <f>cpi!$I$2</f>
        <v>245.51900000000001</v>
      </c>
      <c r="Q114" s="10">
        <f t="shared" si="14"/>
        <v>1.0396695334764621</v>
      </c>
      <c r="R114" s="8" t="str">
        <f t="shared" si="15"/>
        <v/>
      </c>
      <c r="S114" s="11">
        <f t="shared" si="16"/>
        <v>171545473.02361625</v>
      </c>
      <c r="T114" s="11">
        <f t="shared" si="16"/>
        <v>195476476.1402069</v>
      </c>
      <c r="U114" s="11">
        <f t="shared" si="16"/>
        <v>694241849.05851758</v>
      </c>
    </row>
    <row r="115" spans="1:21" x14ac:dyDescent="0.2">
      <c r="A115" s="5">
        <v>115</v>
      </c>
      <c r="B115" s="17">
        <v>24</v>
      </c>
      <c r="C115" s="16">
        <v>6</v>
      </c>
      <c r="D115" s="16">
        <v>2016</v>
      </c>
      <c r="E115" s="18">
        <v>43075</v>
      </c>
      <c r="F115" s="9" t="s">
        <v>112</v>
      </c>
      <c r="G115" s="3">
        <v>165000000</v>
      </c>
      <c r="H115" s="3">
        <v>103144286</v>
      </c>
      <c r="I115" s="3">
        <v>387644286</v>
      </c>
      <c r="J115" s="8" t="str">
        <f t="shared" si="10"/>
        <v/>
      </c>
      <c r="K115" s="8" t="str">
        <f t="shared" si="11"/>
        <v/>
      </c>
      <c r="L115" s="8" t="str">
        <f t="shared" si="12"/>
        <v>Independence Day: Resurgence</v>
      </c>
      <c r="M115" s="8" t="str">
        <f t="shared" si="13"/>
        <v/>
      </c>
      <c r="N115" s="8" t="str">
        <f t="shared" si="9"/>
        <v>Independence Day: Resurgence</v>
      </c>
      <c r="O115" s="10">
        <f>INDEX(cpi!$A$1:$M$106,MATCH($D115,cpi!$A:$A,0),MATCH($C115,cpi!$1:$1,0))</f>
        <v>241.018</v>
      </c>
      <c r="P115" s="10">
        <f>cpi!$I$2</f>
        <v>245.51900000000001</v>
      </c>
      <c r="Q115" s="10">
        <f t="shared" si="14"/>
        <v>1.0186749537378952</v>
      </c>
      <c r="R115" s="8" t="str">
        <f t="shared" si="15"/>
        <v/>
      </c>
      <c r="S115" s="11">
        <f t="shared" si="16"/>
        <v>168081367.36675271</v>
      </c>
      <c r="T115" s="11">
        <f t="shared" si="16"/>
        <v>105070500.76937823</v>
      </c>
      <c r="U115" s="11">
        <f t="shared" si="16"/>
        <v>394883525.10780942</v>
      </c>
    </row>
    <row r="116" spans="1:21" x14ac:dyDescent="0.2">
      <c r="A116" s="5">
        <v>116</v>
      </c>
      <c r="B116" s="17">
        <v>29</v>
      </c>
      <c r="C116" s="16">
        <v>7</v>
      </c>
      <c r="D116" s="16">
        <v>2011</v>
      </c>
      <c r="E116" s="18">
        <v>41401</v>
      </c>
      <c r="F116" s="9" t="s">
        <v>113</v>
      </c>
      <c r="G116" s="3">
        <v>163000000</v>
      </c>
      <c r="H116" s="3">
        <v>100240551</v>
      </c>
      <c r="I116" s="3">
        <v>175910315</v>
      </c>
      <c r="J116" s="8" t="str">
        <f t="shared" si="10"/>
        <v/>
      </c>
      <c r="K116" s="8" t="str">
        <f t="shared" si="11"/>
        <v/>
      </c>
      <c r="L116" s="8" t="str">
        <f t="shared" si="12"/>
        <v>Cowboys and Aliens</v>
      </c>
      <c r="M116" s="8" t="str">
        <f t="shared" si="13"/>
        <v/>
      </c>
      <c r="N116" s="8" t="str">
        <f t="shared" si="9"/>
        <v>Cowboys and Aliens</v>
      </c>
      <c r="O116" s="10">
        <f>INDEX(cpi!$A$1:$M$106,MATCH($D116,cpi!$A:$A,0),MATCH($C116,cpi!$1:$1,0))</f>
        <v>225.922</v>
      </c>
      <c r="P116" s="10">
        <f>cpi!$I$2</f>
        <v>245.51900000000001</v>
      </c>
      <c r="Q116" s="10">
        <f t="shared" si="14"/>
        <v>1.0867423269978134</v>
      </c>
      <c r="R116" s="8" t="str">
        <f t="shared" si="15"/>
        <v/>
      </c>
      <c r="S116" s="11">
        <f t="shared" si="16"/>
        <v>177138999.30064359</v>
      </c>
      <c r="T116" s="11">
        <f t="shared" si="16"/>
        <v>108935649.65328299</v>
      </c>
      <c r="U116" s="11">
        <f t="shared" si="16"/>
        <v>191169185.06601834</v>
      </c>
    </row>
    <row r="117" spans="1:21" x14ac:dyDescent="0.2">
      <c r="A117" s="5">
        <v>117</v>
      </c>
      <c r="B117" s="17">
        <v>17</v>
      </c>
      <c r="C117" s="16">
        <v>3</v>
      </c>
      <c r="D117" s="16">
        <v>2017</v>
      </c>
      <c r="E117" s="18">
        <v>43223</v>
      </c>
      <c r="F117" s="9" t="s">
        <v>114</v>
      </c>
      <c r="G117" s="3">
        <v>160000000</v>
      </c>
      <c r="H117" s="3">
        <v>504014165</v>
      </c>
      <c r="I117" s="3">
        <v>1259970132</v>
      </c>
      <c r="J117" s="8" t="str">
        <f t="shared" si="10"/>
        <v/>
      </c>
      <c r="K117" s="8" t="str">
        <f t="shared" si="11"/>
        <v/>
      </c>
      <c r="L117" s="8" t="str">
        <f t="shared" si="12"/>
        <v>Beauty and the Beast</v>
      </c>
      <c r="M117" s="8">
        <f t="shared" si="13"/>
        <v>1</v>
      </c>
      <c r="N117" s="8" t="str">
        <f t="shared" si="9"/>
        <v>Beauty and the Beast (2017)</v>
      </c>
      <c r="O117" s="10">
        <f>INDEX(cpi!$A$1:$M$106,MATCH($D117,cpi!$A:$A,0),MATCH($C117,cpi!$1:$1,0))</f>
        <v>243.80099999999999</v>
      </c>
      <c r="P117" s="10">
        <f>cpi!$I$2</f>
        <v>245.51900000000001</v>
      </c>
      <c r="Q117" s="10">
        <f t="shared" si="14"/>
        <v>1.0070467307353128</v>
      </c>
      <c r="R117" s="8" t="str">
        <f t="shared" si="15"/>
        <v/>
      </c>
      <c r="S117" s="11">
        <f t="shared" si="16"/>
        <v>161127476.91765004</v>
      </c>
      <c r="T117" s="11">
        <f t="shared" si="16"/>
        <v>507565817.10753852</v>
      </c>
      <c r="U117" s="11">
        <f t="shared" si="16"/>
        <v>1268848802.2547405</v>
      </c>
    </row>
    <row r="118" spans="1:21" x14ac:dyDescent="0.2">
      <c r="A118" s="5">
        <v>118</v>
      </c>
      <c r="B118" s="17">
        <v>17</v>
      </c>
      <c r="C118" s="16">
        <v>5</v>
      </c>
      <c r="D118" s="16">
        <v>2007</v>
      </c>
      <c r="E118" s="18">
        <v>39573</v>
      </c>
      <c r="F118" s="9" t="s">
        <v>115</v>
      </c>
      <c r="G118" s="3">
        <v>160000000</v>
      </c>
      <c r="H118" s="3">
        <v>322719944</v>
      </c>
      <c r="I118" s="3">
        <v>807330936</v>
      </c>
      <c r="J118" s="8" t="str">
        <f t="shared" si="10"/>
        <v/>
      </c>
      <c r="K118" s="8" t="str">
        <f t="shared" si="11"/>
        <v/>
      </c>
      <c r="L118" s="8" t="str">
        <f t="shared" si="12"/>
        <v>Shrek the Third</v>
      </c>
      <c r="M118" s="8" t="str">
        <f t="shared" si="13"/>
        <v/>
      </c>
      <c r="N118" s="8" t="str">
        <f t="shared" si="9"/>
        <v>Shrek the Third</v>
      </c>
      <c r="O118" s="10">
        <f>INDEX(cpi!$A$1:$M$106,MATCH($D118,cpi!$A:$A,0),MATCH($C118,cpi!$1:$1,0))</f>
        <v>207.94900000000001</v>
      </c>
      <c r="P118" s="10">
        <f>cpi!$I$2</f>
        <v>245.51900000000001</v>
      </c>
      <c r="Q118" s="10">
        <f t="shared" si="14"/>
        <v>1.1806692987222829</v>
      </c>
      <c r="R118" s="8" t="str">
        <f t="shared" si="15"/>
        <v/>
      </c>
      <c r="S118" s="11">
        <f t="shared" si="16"/>
        <v>188907087.79556525</v>
      </c>
      <c r="T118" s="11">
        <f t="shared" si="16"/>
        <v>381025529.96617442</v>
      </c>
      <c r="U118" s="11">
        <f t="shared" si="16"/>
        <v>953190850.04392421</v>
      </c>
    </row>
    <row r="119" spans="1:21" x14ac:dyDescent="0.2">
      <c r="A119" s="5">
        <v>119</v>
      </c>
      <c r="B119" s="17">
        <v>16</v>
      </c>
      <c r="C119" s="16">
        <v>7</v>
      </c>
      <c r="D119" s="16">
        <v>2010</v>
      </c>
      <c r="E119" s="18">
        <v>40640</v>
      </c>
      <c r="F119" s="9" t="s">
        <v>116</v>
      </c>
      <c r="G119" s="3">
        <v>160000000</v>
      </c>
      <c r="H119" s="3">
        <v>292576195</v>
      </c>
      <c r="I119" s="3">
        <v>832402082</v>
      </c>
      <c r="J119" s="8" t="str">
        <f t="shared" si="10"/>
        <v/>
      </c>
      <c r="K119" s="8" t="str">
        <f t="shared" si="11"/>
        <v/>
      </c>
      <c r="L119" s="8" t="str">
        <f t="shared" si="12"/>
        <v>Inception</v>
      </c>
      <c r="M119" s="8" t="str">
        <f t="shared" si="13"/>
        <v/>
      </c>
      <c r="N119" s="8" t="str">
        <f t="shared" si="9"/>
        <v>Inception</v>
      </c>
      <c r="O119" s="10">
        <f>INDEX(cpi!$A$1:$M$106,MATCH($D119,cpi!$A:$A,0),MATCH($C119,cpi!$1:$1,0))</f>
        <v>218.011</v>
      </c>
      <c r="P119" s="10">
        <f>cpi!$I$2</f>
        <v>245.51900000000001</v>
      </c>
      <c r="Q119" s="10">
        <f t="shared" si="14"/>
        <v>1.1261771195031445</v>
      </c>
      <c r="R119" s="8" t="str">
        <f t="shared" si="15"/>
        <v/>
      </c>
      <c r="S119" s="11">
        <f t="shared" si="16"/>
        <v>180188339.12050313</v>
      </c>
      <c r="T119" s="11">
        <f t="shared" si="16"/>
        <v>329492616.52029032</v>
      </c>
      <c r="U119" s="11">
        <f t="shared" si="16"/>
        <v>937432178.97518027</v>
      </c>
    </row>
    <row r="120" spans="1:21" x14ac:dyDescent="0.2">
      <c r="A120" s="5">
        <v>120</v>
      </c>
      <c r="B120" s="17">
        <v>20</v>
      </c>
      <c r="C120" s="16">
        <v>11</v>
      </c>
      <c r="D120" s="16">
        <v>2015</v>
      </c>
      <c r="E120" s="18">
        <v>42593</v>
      </c>
      <c r="F120" s="9" t="s">
        <v>117</v>
      </c>
      <c r="G120" s="3">
        <v>160000000</v>
      </c>
      <c r="H120" s="3">
        <v>281723902</v>
      </c>
      <c r="I120" s="3">
        <v>650523427</v>
      </c>
      <c r="J120" s="8" t="str">
        <f t="shared" si="10"/>
        <v/>
      </c>
      <c r="K120" s="8" t="str">
        <f t="shared" si="11"/>
        <v/>
      </c>
      <c r="L120" s="8" t="str">
        <f t="shared" si="12"/>
        <v>The Hunger Games: Mockingjay - Part 2</v>
      </c>
      <c r="M120" s="8" t="str">
        <f t="shared" si="13"/>
        <v/>
      </c>
      <c r="N120" s="8" t="str">
        <f t="shared" si="9"/>
        <v>The Hunger Games: Mockingjay - Part 2</v>
      </c>
      <c r="O120" s="10">
        <f>INDEX(cpi!$A$1:$M$106,MATCH($D120,cpi!$A:$A,0),MATCH($C120,cpi!$1:$1,0))</f>
        <v>237.33600000000001</v>
      </c>
      <c r="P120" s="10">
        <f>cpi!$I$2</f>
        <v>245.51900000000001</v>
      </c>
      <c r="Q120" s="10">
        <f t="shared" si="14"/>
        <v>1.0344785451848855</v>
      </c>
      <c r="R120" s="8" t="str">
        <f t="shared" si="15"/>
        <v/>
      </c>
      <c r="S120" s="11">
        <f t="shared" si="16"/>
        <v>165516567.22958168</v>
      </c>
      <c r="T120" s="11">
        <f t="shared" si="16"/>
        <v>291437332.28476924</v>
      </c>
      <c r="U120" s="11">
        <f t="shared" si="16"/>
        <v>672952528.37164605</v>
      </c>
    </row>
    <row r="121" spans="1:21" x14ac:dyDescent="0.2">
      <c r="A121" s="5">
        <v>121</v>
      </c>
      <c r="B121" s="17">
        <v>24</v>
      </c>
      <c r="C121" s="16">
        <v>5</v>
      </c>
      <c r="D121" s="16">
        <v>2013</v>
      </c>
      <c r="E121" s="18">
        <v>41978</v>
      </c>
      <c r="F121" s="9" t="s">
        <v>118</v>
      </c>
      <c r="G121" s="3">
        <v>160000000</v>
      </c>
      <c r="H121" s="3">
        <v>238679850</v>
      </c>
      <c r="I121" s="3">
        <v>789300444</v>
      </c>
      <c r="J121" s="8" t="str">
        <f t="shared" si="10"/>
        <v/>
      </c>
      <c r="K121" s="8" t="str">
        <f t="shared" si="11"/>
        <v/>
      </c>
      <c r="L121" s="8" t="str">
        <f t="shared" si="12"/>
        <v>Fast and Furious 6</v>
      </c>
      <c r="M121" s="8" t="str">
        <f t="shared" si="13"/>
        <v/>
      </c>
      <c r="N121" s="8" t="str">
        <f t="shared" si="9"/>
        <v>Fast and Furious 6</v>
      </c>
      <c r="O121" s="10">
        <f>INDEX(cpi!$A$1:$M$106,MATCH($D121,cpi!$A:$A,0),MATCH($C121,cpi!$1:$1,0))</f>
        <v>232.94499999999999</v>
      </c>
      <c r="P121" s="10">
        <f>cpi!$I$2</f>
        <v>245.51900000000001</v>
      </c>
      <c r="Q121" s="10">
        <f t="shared" si="14"/>
        <v>1.0539784069200886</v>
      </c>
      <c r="R121" s="8" t="str">
        <f t="shared" si="15"/>
        <v/>
      </c>
      <c r="S121" s="11">
        <f t="shared" si="16"/>
        <v>168636545.10721418</v>
      </c>
      <c r="T121" s="11">
        <f t="shared" si="16"/>
        <v>251563408.0669257</v>
      </c>
      <c r="U121" s="11">
        <f t="shared" si="16"/>
        <v>831905624.54843855</v>
      </c>
    </row>
    <row r="122" spans="1:21" x14ac:dyDescent="0.2">
      <c r="A122" s="5">
        <v>122</v>
      </c>
      <c r="B122" s="17">
        <v>16</v>
      </c>
      <c r="C122" s="16">
        <v>5</v>
      </c>
      <c r="D122" s="16">
        <v>2014</v>
      </c>
      <c r="E122" s="18">
        <v>42099</v>
      </c>
      <c r="F122" s="9" t="s">
        <v>119</v>
      </c>
      <c r="G122" s="3">
        <v>160000000</v>
      </c>
      <c r="H122" s="3">
        <v>200676069</v>
      </c>
      <c r="I122" s="3">
        <v>529076069</v>
      </c>
      <c r="J122" s="8" t="str">
        <f t="shared" si="10"/>
        <v/>
      </c>
      <c r="K122" s="8" t="str">
        <f t="shared" si="11"/>
        <v/>
      </c>
      <c r="L122" s="8" t="str">
        <f t="shared" si="12"/>
        <v>Godzilla</v>
      </c>
      <c r="M122" s="8">
        <f t="shared" si="13"/>
        <v>1</v>
      </c>
      <c r="N122" s="8" t="str">
        <f t="shared" si="9"/>
        <v>Godzilla (2014)</v>
      </c>
      <c r="O122" s="10">
        <f>INDEX(cpi!$A$1:$M$106,MATCH($D122,cpi!$A:$A,0),MATCH($C122,cpi!$1:$1,0))</f>
        <v>237.9</v>
      </c>
      <c r="P122" s="10">
        <f>cpi!$I$2</f>
        <v>245.51900000000001</v>
      </c>
      <c r="Q122" s="10">
        <f t="shared" si="14"/>
        <v>1.0320260613703236</v>
      </c>
      <c r="R122" s="8" t="str">
        <f t="shared" si="15"/>
        <v/>
      </c>
      <c r="S122" s="11">
        <f t="shared" si="16"/>
        <v>165124169.81925178</v>
      </c>
      <c r="T122" s="11">
        <f t="shared" si="16"/>
        <v>207102933.10134929</v>
      </c>
      <c r="U122" s="11">
        <f t="shared" si="16"/>
        <v>546020291.65536356</v>
      </c>
    </row>
    <row r="123" spans="1:21" x14ac:dyDescent="0.2">
      <c r="A123" s="5">
        <v>123</v>
      </c>
      <c r="B123" s="17">
        <v>3</v>
      </c>
      <c r="C123" s="16">
        <v>6</v>
      </c>
      <c r="D123" s="16">
        <v>2011</v>
      </c>
      <c r="E123" s="18">
        <v>40608</v>
      </c>
      <c r="F123" s="9" t="s">
        <v>120</v>
      </c>
      <c r="G123" s="3">
        <v>160000000</v>
      </c>
      <c r="H123" s="3">
        <v>146408305</v>
      </c>
      <c r="I123" s="3">
        <v>355408305</v>
      </c>
      <c r="J123" s="8" t="str">
        <f t="shared" si="10"/>
        <v/>
      </c>
      <c r="K123" s="8" t="str">
        <f t="shared" si="11"/>
        <v/>
      </c>
      <c r="L123" s="8" t="str">
        <f t="shared" si="12"/>
        <v>X-Men: First Class</v>
      </c>
      <c r="M123" s="8" t="str">
        <f t="shared" si="13"/>
        <v/>
      </c>
      <c r="N123" s="8" t="str">
        <f t="shared" si="9"/>
        <v>X-Men: First Class</v>
      </c>
      <c r="O123" s="10">
        <f>INDEX(cpi!$A$1:$M$106,MATCH($D123,cpi!$A:$A,0),MATCH($C123,cpi!$1:$1,0))</f>
        <v>225.72200000000001</v>
      </c>
      <c r="P123" s="10">
        <f>cpi!$I$2</f>
        <v>245.51900000000001</v>
      </c>
      <c r="Q123" s="10">
        <f t="shared" si="14"/>
        <v>1.0877052303275712</v>
      </c>
      <c r="R123" s="8" t="str">
        <f t="shared" si="15"/>
        <v/>
      </c>
      <c r="S123" s="11">
        <f t="shared" si="16"/>
        <v>174032836.85241139</v>
      </c>
      <c r="T123" s="11">
        <f t="shared" si="16"/>
        <v>159249079.11189428</v>
      </c>
      <c r="U123" s="11">
        <f t="shared" si="16"/>
        <v>386579472.25035667</v>
      </c>
    </row>
    <row r="124" spans="1:21" x14ac:dyDescent="0.2">
      <c r="A124" s="5">
        <v>124</v>
      </c>
      <c r="B124" s="17">
        <v>25</v>
      </c>
      <c r="C124" s="16">
        <v>12</v>
      </c>
      <c r="D124" s="16">
        <v>2008</v>
      </c>
      <c r="E124" s="18">
        <v>40190</v>
      </c>
      <c r="F124" s="9" t="s">
        <v>121</v>
      </c>
      <c r="G124" s="3">
        <v>160000000</v>
      </c>
      <c r="H124" s="3">
        <v>127509326</v>
      </c>
      <c r="I124" s="3">
        <v>329809326</v>
      </c>
      <c r="J124" s="8" t="str">
        <f t="shared" si="10"/>
        <v/>
      </c>
      <c r="K124" s="8" t="str">
        <f t="shared" si="11"/>
        <v/>
      </c>
      <c r="L124" s="8" t="str">
        <f t="shared" si="12"/>
        <v>The Curious Case of Benjamin Button</v>
      </c>
      <c r="M124" s="8" t="str">
        <f t="shared" si="13"/>
        <v/>
      </c>
      <c r="N124" s="8" t="str">
        <f t="shared" si="9"/>
        <v>The Curious Case of Benjamin Button</v>
      </c>
      <c r="O124" s="10">
        <f>INDEX(cpi!$A$1:$M$106,MATCH($D124,cpi!$A:$A,0),MATCH($C124,cpi!$1:$1,0))</f>
        <v>210.22800000000001</v>
      </c>
      <c r="P124" s="10">
        <f>cpi!$I$2</f>
        <v>245.51900000000001</v>
      </c>
      <c r="Q124" s="10">
        <f t="shared" si="14"/>
        <v>1.1678701219628214</v>
      </c>
      <c r="R124" s="8" t="str">
        <f t="shared" si="15"/>
        <v/>
      </c>
      <c r="S124" s="11">
        <f t="shared" si="16"/>
        <v>186859219.51405141</v>
      </c>
      <c r="T124" s="11">
        <f t="shared" si="16"/>
        <v>148914332.10701716</v>
      </c>
      <c r="U124" s="11">
        <f t="shared" si="16"/>
        <v>385174457.78009593</v>
      </c>
    </row>
    <row r="125" spans="1:21" x14ac:dyDescent="0.2">
      <c r="A125" s="5">
        <v>125</v>
      </c>
      <c r="B125" s="17">
        <v>14</v>
      </c>
      <c r="C125" s="16">
        <v>7</v>
      </c>
      <c r="D125" s="16">
        <v>2010</v>
      </c>
      <c r="E125" s="18">
        <v>40581</v>
      </c>
      <c r="F125" s="9" t="s">
        <v>122</v>
      </c>
      <c r="G125" s="3">
        <v>160000000</v>
      </c>
      <c r="H125" s="3">
        <v>63150991</v>
      </c>
      <c r="I125" s="3">
        <v>217986320</v>
      </c>
      <c r="J125" s="8" t="str">
        <f t="shared" si="10"/>
        <v/>
      </c>
      <c r="K125" s="8" t="str">
        <f t="shared" si="11"/>
        <v/>
      </c>
      <c r="L125" s="8" t="str">
        <f t="shared" si="12"/>
        <v>The Sorcerer's Apprentice</v>
      </c>
      <c r="M125" s="8" t="str">
        <f t="shared" si="13"/>
        <v/>
      </c>
      <c r="N125" s="8" t="str">
        <f t="shared" si="9"/>
        <v>The Sorcerer's Apprentice</v>
      </c>
      <c r="O125" s="10">
        <f>INDEX(cpi!$A$1:$M$106,MATCH($D125,cpi!$A:$A,0),MATCH($C125,cpi!$1:$1,0))</f>
        <v>218.011</v>
      </c>
      <c r="P125" s="10">
        <f>cpi!$I$2</f>
        <v>245.51900000000001</v>
      </c>
      <c r="Q125" s="10">
        <f t="shared" si="14"/>
        <v>1.1261771195031445</v>
      </c>
      <c r="R125" s="8" t="str">
        <f t="shared" si="15"/>
        <v/>
      </c>
      <c r="S125" s="11">
        <f t="shared" si="16"/>
        <v>180188339.12050313</v>
      </c>
      <c r="T125" s="11">
        <f t="shared" si="16"/>
        <v>71119201.138149008</v>
      </c>
      <c r="U125" s="11">
        <f t="shared" si="16"/>
        <v>245491205.94869068</v>
      </c>
    </row>
    <row r="126" spans="1:21" x14ac:dyDescent="0.2">
      <c r="A126" s="5">
        <v>126</v>
      </c>
      <c r="B126" s="17">
        <v>12</v>
      </c>
      <c r="C126" s="16">
        <v>5</v>
      </c>
      <c r="D126" s="16">
        <v>2006</v>
      </c>
      <c r="E126" s="18">
        <v>39056</v>
      </c>
      <c r="F126" s="9" t="s">
        <v>123</v>
      </c>
      <c r="G126" s="3">
        <v>160000000</v>
      </c>
      <c r="H126" s="3">
        <v>60674817</v>
      </c>
      <c r="I126" s="3">
        <v>181674817</v>
      </c>
      <c r="J126" s="8" t="str">
        <f t="shared" si="10"/>
        <v/>
      </c>
      <c r="K126" s="8" t="str">
        <f t="shared" si="11"/>
        <v/>
      </c>
      <c r="L126" s="8" t="str">
        <f t="shared" si="12"/>
        <v>Poseidon</v>
      </c>
      <c r="M126" s="8" t="str">
        <f t="shared" si="13"/>
        <v/>
      </c>
      <c r="N126" s="8" t="str">
        <f t="shared" si="9"/>
        <v>Poseidon</v>
      </c>
      <c r="O126" s="10">
        <f>INDEX(cpi!$A$1:$M$106,MATCH($D126,cpi!$A:$A,0),MATCH($C126,cpi!$1:$1,0))</f>
        <v>202.5</v>
      </c>
      <c r="P126" s="10">
        <f>cpi!$I$2</f>
        <v>245.51900000000001</v>
      </c>
      <c r="Q126" s="10">
        <f t="shared" si="14"/>
        <v>1.2124395061728395</v>
      </c>
      <c r="R126" s="8" t="str">
        <f t="shared" si="15"/>
        <v/>
      </c>
      <c r="S126" s="11">
        <f t="shared" si="16"/>
        <v>193990320.98765433</v>
      </c>
      <c r="T126" s="11">
        <f t="shared" si="16"/>
        <v>73564545.160607398</v>
      </c>
      <c r="U126" s="11">
        <f t="shared" si="16"/>
        <v>220269725.40752098</v>
      </c>
    </row>
    <row r="127" spans="1:21" x14ac:dyDescent="0.2">
      <c r="A127" s="5">
        <v>127</v>
      </c>
      <c r="B127" s="17">
        <v>10</v>
      </c>
      <c r="C127" s="16">
        <v>6</v>
      </c>
      <c r="D127" s="16">
        <v>2016</v>
      </c>
      <c r="E127" s="18">
        <v>42649</v>
      </c>
      <c r="F127" s="9" t="s">
        <v>124</v>
      </c>
      <c r="G127" s="3">
        <v>160000000</v>
      </c>
      <c r="H127" s="3">
        <v>47225655</v>
      </c>
      <c r="I127" s="3">
        <v>433125655</v>
      </c>
      <c r="J127" s="8" t="str">
        <f t="shared" si="10"/>
        <v/>
      </c>
      <c r="K127" s="8" t="str">
        <f t="shared" si="11"/>
        <v/>
      </c>
      <c r="L127" s="8" t="str">
        <f t="shared" si="12"/>
        <v>Warcraft</v>
      </c>
      <c r="M127" s="8" t="str">
        <f t="shared" si="13"/>
        <v/>
      </c>
      <c r="N127" s="8" t="str">
        <f t="shared" si="9"/>
        <v>Warcraft</v>
      </c>
      <c r="O127" s="10">
        <f>INDEX(cpi!$A$1:$M$106,MATCH($D127,cpi!$A:$A,0),MATCH($C127,cpi!$1:$1,0))</f>
        <v>241.018</v>
      </c>
      <c r="P127" s="10">
        <f>cpi!$I$2</f>
        <v>245.51900000000001</v>
      </c>
      <c r="Q127" s="10">
        <f t="shared" si="14"/>
        <v>1.0186749537378952</v>
      </c>
      <c r="R127" s="8" t="str">
        <f t="shared" si="15"/>
        <v/>
      </c>
      <c r="S127" s="11">
        <f t="shared" si="16"/>
        <v>162987992.59806323</v>
      </c>
      <c r="T127" s="11">
        <f t="shared" si="16"/>
        <v>48107591.922366798</v>
      </c>
      <c r="U127" s="11">
        <f t="shared" si="16"/>
        <v>441214256.56982052</v>
      </c>
    </row>
    <row r="128" spans="1:21" x14ac:dyDescent="0.2">
      <c r="A128" s="5">
        <v>128</v>
      </c>
      <c r="B128" s="17">
        <v>18</v>
      </c>
      <c r="C128" s="16">
        <v>12</v>
      </c>
      <c r="D128" s="16">
        <v>2018</v>
      </c>
      <c r="E128" s="18">
        <v>43628</v>
      </c>
      <c r="F128" s="9" t="s">
        <v>125</v>
      </c>
      <c r="G128" s="3">
        <v>160000000</v>
      </c>
      <c r="H128" s="3">
        <v>0</v>
      </c>
      <c r="I128" s="3">
        <v>0</v>
      </c>
      <c r="J128" s="8">
        <f t="shared" si="10"/>
        <v>1</v>
      </c>
      <c r="K128" s="8">
        <f t="shared" si="11"/>
        <v>1</v>
      </c>
      <c r="L128" s="8" t="str">
        <f t="shared" si="12"/>
        <v>Aquaman</v>
      </c>
      <c r="M128" s="8" t="str">
        <f t="shared" si="13"/>
        <v/>
      </c>
      <c r="N128" s="8" t="str">
        <f t="shared" si="9"/>
        <v>Aquaman</v>
      </c>
      <c r="O128" s="10" t="e">
        <f>INDEX(cpi!$A$1:$M$106,MATCH($D128,cpi!$A:$A,0),MATCH($C128,cpi!$1:$1,0))</f>
        <v>#N/A</v>
      </c>
      <c r="P128" s="10">
        <f>cpi!$I$2</f>
        <v>245.51900000000001</v>
      </c>
      <c r="Q128" s="10" t="e">
        <f t="shared" si="14"/>
        <v>#N/A</v>
      </c>
      <c r="R128" s="8">
        <f t="shared" si="15"/>
        <v>1</v>
      </c>
      <c r="S128" s="11" t="e">
        <f t="shared" si="16"/>
        <v>#N/A</v>
      </c>
      <c r="T128" s="11" t="e">
        <f t="shared" si="16"/>
        <v>#N/A</v>
      </c>
      <c r="U128" s="11" t="e">
        <f t="shared" si="16"/>
        <v>#N/A</v>
      </c>
    </row>
    <row r="129" spans="1:21" x14ac:dyDescent="0.2">
      <c r="A129" s="5">
        <v>129</v>
      </c>
      <c r="B129" s="17">
        <v>30</v>
      </c>
      <c r="C129" s="16">
        <v>9</v>
      </c>
      <c r="D129" s="16">
        <v>2016</v>
      </c>
      <c r="E129" s="18">
        <v>43260</v>
      </c>
      <c r="F129" s="9" t="s">
        <v>126</v>
      </c>
      <c r="G129" s="3">
        <v>156000000</v>
      </c>
      <c r="H129" s="3">
        <v>61433527</v>
      </c>
      <c r="I129" s="3">
        <v>122931214</v>
      </c>
      <c r="J129" s="8" t="str">
        <f t="shared" si="10"/>
        <v/>
      </c>
      <c r="K129" s="8" t="str">
        <f t="shared" si="11"/>
        <v/>
      </c>
      <c r="L129" s="8" t="str">
        <f t="shared" si="12"/>
        <v>Deepwater Horizon</v>
      </c>
      <c r="M129" s="8" t="str">
        <f t="shared" si="13"/>
        <v/>
      </c>
      <c r="N129" s="8" t="str">
        <f t="shared" si="9"/>
        <v>Deepwater Horizon</v>
      </c>
      <c r="O129" s="10">
        <f>INDEX(cpi!$A$1:$M$106,MATCH($D129,cpi!$A:$A,0),MATCH($C129,cpi!$1:$1,0))</f>
        <v>241.428</v>
      </c>
      <c r="P129" s="10">
        <f>cpi!$I$2</f>
        <v>245.51900000000001</v>
      </c>
      <c r="Q129" s="10">
        <f t="shared" si="14"/>
        <v>1.0169450105207349</v>
      </c>
      <c r="R129" s="8" t="str">
        <f t="shared" si="15"/>
        <v/>
      </c>
      <c r="S129" s="11">
        <f t="shared" si="16"/>
        <v>158643421.64123464</v>
      </c>
      <c r="T129" s="11">
        <f t="shared" si="16"/>
        <v>62474518.761340857</v>
      </c>
      <c r="U129" s="11">
        <f t="shared" si="16"/>
        <v>125014284.71455672</v>
      </c>
    </row>
    <row r="130" spans="1:21" x14ac:dyDescent="0.2">
      <c r="A130" s="5">
        <v>130</v>
      </c>
      <c r="B130" s="17">
        <v>10</v>
      </c>
      <c r="C130" s="16">
        <v>12</v>
      </c>
      <c r="D130" s="16">
        <v>2010</v>
      </c>
      <c r="E130" s="18">
        <v>40463</v>
      </c>
      <c r="F130" s="9" t="s">
        <v>127</v>
      </c>
      <c r="G130" s="3">
        <v>155000000</v>
      </c>
      <c r="H130" s="3">
        <v>104386950</v>
      </c>
      <c r="I130" s="3">
        <v>418186950</v>
      </c>
      <c r="J130" s="8" t="str">
        <f t="shared" si="10"/>
        <v/>
      </c>
      <c r="K130" s="8" t="str">
        <f t="shared" si="11"/>
        <v/>
      </c>
      <c r="L130" s="8" t="str">
        <f t="shared" si="12"/>
        <v>The Chronicles of Narnia: The Voyage of the Dawn Treader</v>
      </c>
      <c r="M130" s="8" t="str">
        <f t="shared" si="13"/>
        <v/>
      </c>
      <c r="N130" s="8" t="str">
        <f t="shared" ref="N130:N193" si="17">IF(M130=1,L130&amp;" ("&amp;D130&amp;")",L130)</f>
        <v>The Chronicles of Narnia: The Voyage of the Dawn Treader</v>
      </c>
      <c r="O130" s="10">
        <f>INDEX(cpi!$A$1:$M$106,MATCH($D130,cpi!$A:$A,0),MATCH($C130,cpi!$1:$1,0))</f>
        <v>219.179</v>
      </c>
      <c r="P130" s="10">
        <f>cpi!$I$2</f>
        <v>245.51900000000001</v>
      </c>
      <c r="Q130" s="10">
        <f t="shared" si="14"/>
        <v>1.1201757467640605</v>
      </c>
      <c r="R130" s="8" t="str">
        <f t="shared" si="15"/>
        <v/>
      </c>
      <c r="S130" s="11">
        <f t="shared" si="16"/>
        <v>173627240.74842939</v>
      </c>
      <c r="T130" s="11">
        <f t="shared" si="16"/>
        <v>116931729.66867265</v>
      </c>
      <c r="U130" s="11">
        <f t="shared" si="16"/>
        <v>468442879.00323486</v>
      </c>
    </row>
    <row r="131" spans="1:21" x14ac:dyDescent="0.2">
      <c r="A131" s="5">
        <v>131</v>
      </c>
      <c r="B131" s="17">
        <v>1</v>
      </c>
      <c r="C131" s="16">
        <v>7</v>
      </c>
      <c r="D131" s="16">
        <v>2015</v>
      </c>
      <c r="E131" s="18">
        <v>42011</v>
      </c>
      <c r="F131" s="9" t="s">
        <v>128</v>
      </c>
      <c r="G131" s="3">
        <v>155000000</v>
      </c>
      <c r="H131" s="3">
        <v>89760956</v>
      </c>
      <c r="I131" s="3">
        <v>440160956</v>
      </c>
      <c r="J131" s="8" t="str">
        <f t="shared" ref="J131:J194" si="18">IF(I131=0,1,"")</f>
        <v/>
      </c>
      <c r="K131" s="8" t="str">
        <f t="shared" ref="K131:K194" si="19">IF(D131&gt;2017,1,"")</f>
        <v/>
      </c>
      <c r="L131" s="8" t="str">
        <f t="shared" ref="L131:L194" si="20">F131</f>
        <v>Terminator: Genisys</v>
      </c>
      <c r="M131" s="8" t="str">
        <f t="shared" ref="M131:M194" si="21">IF(COUNTIF($L$2:$L$5233,L131)&gt;1,1,"")</f>
        <v/>
      </c>
      <c r="N131" s="8" t="str">
        <f t="shared" si="17"/>
        <v>Terminator: Genisys</v>
      </c>
      <c r="O131" s="10">
        <f>INDEX(cpi!$A$1:$M$106,MATCH($D131,cpi!$A:$A,0),MATCH($C131,cpi!$1:$1,0))</f>
        <v>238.654</v>
      </c>
      <c r="P131" s="10">
        <f>cpi!$I$2</f>
        <v>245.51900000000001</v>
      </c>
      <c r="Q131" s="10">
        <f t="shared" ref="Q131:Q194" si="22">P131/O131</f>
        <v>1.0287654931406975</v>
      </c>
      <c r="R131" s="8" t="str">
        <f t="shared" ref="R131:R194" si="23">IF(ISERROR(Q131),1,"")</f>
        <v/>
      </c>
      <c r="S131" s="11">
        <f t="shared" ref="S131:U194" si="24">G131*$Q131</f>
        <v>159458651.43680811</v>
      </c>
      <c r="T131" s="11">
        <f t="shared" si="24"/>
        <v>92342974.164120451</v>
      </c>
      <c r="U131" s="11">
        <f t="shared" si="24"/>
        <v>452822402.96062088</v>
      </c>
    </row>
    <row r="132" spans="1:21" x14ac:dyDescent="0.2">
      <c r="A132" s="5">
        <v>132</v>
      </c>
      <c r="B132" s="17">
        <v>24</v>
      </c>
      <c r="C132" s="16">
        <v>11</v>
      </c>
      <c r="D132" s="16">
        <v>2004</v>
      </c>
      <c r="E132" s="18">
        <v>38697</v>
      </c>
      <c r="F132" s="9" t="s">
        <v>129</v>
      </c>
      <c r="G132" s="3">
        <v>155000000</v>
      </c>
      <c r="H132" s="3">
        <v>34297191</v>
      </c>
      <c r="I132" s="3">
        <v>167297191</v>
      </c>
      <c r="J132" s="8" t="str">
        <f t="shared" si="18"/>
        <v/>
      </c>
      <c r="K132" s="8" t="str">
        <f t="shared" si="19"/>
        <v/>
      </c>
      <c r="L132" s="8" t="str">
        <f t="shared" si="20"/>
        <v>Alexander</v>
      </c>
      <c r="M132" s="8" t="str">
        <f t="shared" si="21"/>
        <v/>
      </c>
      <c r="N132" s="8" t="str">
        <f t="shared" si="17"/>
        <v>Alexander</v>
      </c>
      <c r="O132" s="10">
        <f>INDEX(cpi!$A$1:$M$106,MATCH($D132,cpi!$A:$A,0),MATCH($C132,cpi!$1:$1,0))</f>
        <v>191</v>
      </c>
      <c r="P132" s="10">
        <f>cpi!$I$2</f>
        <v>245.51900000000001</v>
      </c>
      <c r="Q132" s="10">
        <f t="shared" si="22"/>
        <v>1.2854397905759163</v>
      </c>
      <c r="R132" s="8" t="str">
        <f t="shared" si="23"/>
        <v/>
      </c>
      <c r="S132" s="11">
        <f t="shared" si="24"/>
        <v>199243167.53926703</v>
      </c>
      <c r="T132" s="11">
        <f t="shared" si="24"/>
        <v>44086974.016382203</v>
      </c>
      <c r="U132" s="11">
        <f t="shared" si="24"/>
        <v>215050466.16297907</v>
      </c>
    </row>
    <row r="133" spans="1:21" x14ac:dyDescent="0.2">
      <c r="A133" s="5">
        <v>133</v>
      </c>
      <c r="B133" s="17">
        <v>14</v>
      </c>
      <c r="C133" s="16">
        <v>7</v>
      </c>
      <c r="D133" s="16">
        <v>2017</v>
      </c>
      <c r="E133" s="18">
        <v>43138</v>
      </c>
      <c r="F133" s="9" t="s">
        <v>130</v>
      </c>
      <c r="G133" s="3">
        <v>152000000</v>
      </c>
      <c r="H133" s="3">
        <v>146580059</v>
      </c>
      <c r="I133" s="3">
        <v>484880059</v>
      </c>
      <c r="J133" s="8" t="str">
        <f t="shared" si="18"/>
        <v/>
      </c>
      <c r="K133" s="8" t="str">
        <f t="shared" si="19"/>
        <v/>
      </c>
      <c r="L133" s="8" t="str">
        <f t="shared" si="20"/>
        <v>War for the Planet of the Apes</v>
      </c>
      <c r="M133" s="8" t="str">
        <f t="shared" si="21"/>
        <v/>
      </c>
      <c r="N133" s="8" t="str">
        <f t="shared" si="17"/>
        <v>War for the Planet of the Apes</v>
      </c>
      <c r="O133" s="10">
        <f>INDEX(cpi!$A$1:$M$106,MATCH($D133,cpi!$A:$A,0),MATCH($C133,cpi!$1:$1,0))</f>
        <v>244.786</v>
      </c>
      <c r="P133" s="10">
        <f>cpi!$I$2</f>
        <v>245.51900000000001</v>
      </c>
      <c r="Q133" s="10">
        <f t="shared" si="22"/>
        <v>1.0029944522971086</v>
      </c>
      <c r="R133" s="8" t="str">
        <f t="shared" si="23"/>
        <v/>
      </c>
      <c r="S133" s="11">
        <f t="shared" si="24"/>
        <v>152455156.7491605</v>
      </c>
      <c r="T133" s="11">
        <f t="shared" si="24"/>
        <v>147018985.99438286</v>
      </c>
      <c r="U133" s="11">
        <f t="shared" si="24"/>
        <v>486332009.20649469</v>
      </c>
    </row>
    <row r="134" spans="1:21" x14ac:dyDescent="0.2">
      <c r="A134" s="5">
        <v>134</v>
      </c>
      <c r="B134" s="17">
        <v>25</v>
      </c>
      <c r="C134" s="16">
        <v>5</v>
      </c>
      <c r="D134" s="16">
        <v>2001</v>
      </c>
      <c r="E134" s="18">
        <v>37626</v>
      </c>
      <c r="F134" s="9" t="s">
        <v>131</v>
      </c>
      <c r="G134" s="3">
        <v>151500000</v>
      </c>
      <c r="H134" s="3">
        <v>198539855</v>
      </c>
      <c r="I134" s="3">
        <v>449239855</v>
      </c>
      <c r="J134" s="8" t="str">
        <f t="shared" si="18"/>
        <v/>
      </c>
      <c r="K134" s="8" t="str">
        <f t="shared" si="19"/>
        <v/>
      </c>
      <c r="L134" s="8" t="str">
        <f t="shared" si="20"/>
        <v>Pearl Harbor</v>
      </c>
      <c r="M134" s="8" t="str">
        <f t="shared" si="21"/>
        <v/>
      </c>
      <c r="N134" s="8" t="str">
        <f t="shared" si="17"/>
        <v>Pearl Harbor</v>
      </c>
      <c r="O134" s="10">
        <f>INDEX(cpi!$A$1:$M$106,MATCH($D134,cpi!$A:$A,0),MATCH($C134,cpi!$1:$1,0))</f>
        <v>177.7</v>
      </c>
      <c r="P134" s="10">
        <f>cpi!$I$2</f>
        <v>245.51900000000001</v>
      </c>
      <c r="Q134" s="10">
        <f t="shared" si="22"/>
        <v>1.3816488463702872</v>
      </c>
      <c r="R134" s="8" t="str">
        <f t="shared" si="23"/>
        <v/>
      </c>
      <c r="S134" s="11">
        <f t="shared" si="24"/>
        <v>209319800.22509852</v>
      </c>
      <c r="T134" s="11">
        <f t="shared" si="24"/>
        <v>274312361.61927408</v>
      </c>
      <c r="U134" s="11">
        <f t="shared" si="24"/>
        <v>620691727.4043051</v>
      </c>
    </row>
    <row r="135" spans="1:21" x14ac:dyDescent="0.2">
      <c r="A135" s="5">
        <v>135</v>
      </c>
      <c r="B135" s="17">
        <v>2</v>
      </c>
      <c r="C135" s="16">
        <v>7</v>
      </c>
      <c r="D135" s="16">
        <v>2007</v>
      </c>
      <c r="E135" s="18">
        <v>39120</v>
      </c>
      <c r="F135" s="9" t="s">
        <v>132</v>
      </c>
      <c r="G135" s="3">
        <v>151000000</v>
      </c>
      <c r="H135" s="3">
        <v>319246193</v>
      </c>
      <c r="I135" s="3">
        <v>708272592</v>
      </c>
      <c r="J135" s="8" t="str">
        <f t="shared" si="18"/>
        <v/>
      </c>
      <c r="K135" s="8" t="str">
        <f t="shared" si="19"/>
        <v/>
      </c>
      <c r="L135" s="8" t="str">
        <f t="shared" si="20"/>
        <v>Transformers</v>
      </c>
      <c r="M135" s="8" t="str">
        <f t="shared" si="21"/>
        <v/>
      </c>
      <c r="N135" s="8" t="str">
        <f t="shared" si="17"/>
        <v>Transformers</v>
      </c>
      <c r="O135" s="10">
        <f>INDEX(cpi!$A$1:$M$106,MATCH($D135,cpi!$A:$A,0),MATCH($C135,cpi!$1:$1,0))</f>
        <v>208.29900000000001</v>
      </c>
      <c r="P135" s="10">
        <f>cpi!$I$2</f>
        <v>245.51900000000001</v>
      </c>
      <c r="Q135" s="10">
        <f t="shared" si="22"/>
        <v>1.1786854473617252</v>
      </c>
      <c r="R135" s="8" t="str">
        <f t="shared" si="23"/>
        <v/>
      </c>
      <c r="S135" s="11">
        <f t="shared" si="24"/>
        <v>177981502.55162051</v>
      </c>
      <c r="T135" s="11">
        <f t="shared" si="24"/>
        <v>376290841.81473267</v>
      </c>
      <c r="U135" s="11">
        <f t="shared" si="24"/>
        <v>834830596.95556867</v>
      </c>
    </row>
    <row r="136" spans="1:21" x14ac:dyDescent="0.2">
      <c r="A136" s="5">
        <v>136</v>
      </c>
      <c r="B136" s="17">
        <v>2</v>
      </c>
      <c r="C136" s="16">
        <v>6</v>
      </c>
      <c r="D136" s="16">
        <v>2017</v>
      </c>
      <c r="E136" s="18">
        <v>42772</v>
      </c>
      <c r="F136" s="9" t="s">
        <v>133</v>
      </c>
      <c r="G136" s="3">
        <v>150000000</v>
      </c>
      <c r="H136" s="3">
        <v>412400625</v>
      </c>
      <c r="I136" s="3">
        <v>816850032</v>
      </c>
      <c r="J136" s="8" t="str">
        <f t="shared" si="18"/>
        <v/>
      </c>
      <c r="K136" s="8" t="str">
        <f t="shared" si="19"/>
        <v/>
      </c>
      <c r="L136" s="8" t="str">
        <f t="shared" si="20"/>
        <v>Wonder Woman</v>
      </c>
      <c r="M136" s="8" t="str">
        <f t="shared" si="21"/>
        <v/>
      </c>
      <c r="N136" s="8" t="str">
        <f t="shared" si="17"/>
        <v>Wonder Woman</v>
      </c>
      <c r="O136" s="10">
        <f>INDEX(cpi!$A$1:$M$106,MATCH($D136,cpi!$A:$A,0),MATCH($C136,cpi!$1:$1,0))</f>
        <v>244.95500000000001</v>
      </c>
      <c r="P136" s="10">
        <f>cpi!$I$2</f>
        <v>245.51900000000001</v>
      </c>
      <c r="Q136" s="10">
        <f t="shared" si="22"/>
        <v>1.0023024637178257</v>
      </c>
      <c r="R136" s="8" t="str">
        <f t="shared" si="23"/>
        <v/>
      </c>
      <c r="S136" s="11">
        <f t="shared" si="24"/>
        <v>150345369.55767387</v>
      </c>
      <c r="T136" s="11">
        <f t="shared" si="24"/>
        <v>413350162.47627115</v>
      </c>
      <c r="U136" s="11">
        <f t="shared" si="24"/>
        <v>818730799.56158483</v>
      </c>
    </row>
    <row r="137" spans="1:21" x14ac:dyDescent="0.2">
      <c r="A137" s="5">
        <v>137</v>
      </c>
      <c r="B137" s="17">
        <v>22</v>
      </c>
      <c r="C137" s="16">
        <v>11</v>
      </c>
      <c r="D137" s="16">
        <v>2013</v>
      </c>
      <c r="E137" s="18">
        <v>41923</v>
      </c>
      <c r="F137" s="9" t="s">
        <v>134</v>
      </c>
      <c r="G137" s="3">
        <v>150000000</v>
      </c>
      <c r="H137" s="3">
        <v>400738009</v>
      </c>
      <c r="I137" s="3">
        <v>1274234980</v>
      </c>
      <c r="J137" s="8" t="str">
        <f t="shared" si="18"/>
        <v/>
      </c>
      <c r="K137" s="8" t="str">
        <f t="shared" si="19"/>
        <v/>
      </c>
      <c r="L137" s="8" t="str">
        <f t="shared" si="20"/>
        <v>Frozen</v>
      </c>
      <c r="M137" s="8" t="str">
        <f t="shared" si="21"/>
        <v/>
      </c>
      <c r="N137" s="8" t="str">
        <f t="shared" si="17"/>
        <v>Frozen</v>
      </c>
      <c r="O137" s="10">
        <f>INDEX(cpi!$A$1:$M$106,MATCH($D137,cpi!$A:$A,0),MATCH($C137,cpi!$1:$1,0))</f>
        <v>233.06899999999999</v>
      </c>
      <c r="P137" s="10">
        <f>cpi!$I$2</f>
        <v>245.51900000000001</v>
      </c>
      <c r="Q137" s="10">
        <f t="shared" si="22"/>
        <v>1.0534176574319194</v>
      </c>
      <c r="R137" s="8" t="str">
        <f t="shared" si="23"/>
        <v/>
      </c>
      <c r="S137" s="11">
        <f t="shared" si="24"/>
        <v>158012648.61478791</v>
      </c>
      <c r="T137" s="11">
        <f t="shared" si="24"/>
        <v>422144494.68471146</v>
      </c>
      <c r="U137" s="11">
        <f t="shared" si="24"/>
        <v>1342301627.6494086</v>
      </c>
    </row>
    <row r="138" spans="1:21" x14ac:dyDescent="0.2">
      <c r="A138" s="5">
        <v>138</v>
      </c>
      <c r="B138" s="17">
        <v>4</v>
      </c>
      <c r="C138" s="16">
        <v>3</v>
      </c>
      <c r="D138" s="16">
        <v>2016</v>
      </c>
      <c r="E138" s="18">
        <v>42463</v>
      </c>
      <c r="F138" s="9" t="s">
        <v>135</v>
      </c>
      <c r="G138" s="3">
        <v>150000000</v>
      </c>
      <c r="H138" s="3">
        <v>341268248</v>
      </c>
      <c r="I138" s="3">
        <v>1019920974</v>
      </c>
      <c r="J138" s="8" t="str">
        <f t="shared" si="18"/>
        <v/>
      </c>
      <c r="K138" s="8" t="str">
        <f t="shared" si="19"/>
        <v/>
      </c>
      <c r="L138" s="8" t="str">
        <f t="shared" si="20"/>
        <v>Zootopia</v>
      </c>
      <c r="M138" s="8" t="str">
        <f t="shared" si="21"/>
        <v/>
      </c>
      <c r="N138" s="8" t="str">
        <f t="shared" si="17"/>
        <v>Zootopia</v>
      </c>
      <c r="O138" s="10">
        <f>INDEX(cpi!$A$1:$M$106,MATCH($D138,cpi!$A:$A,0),MATCH($C138,cpi!$1:$1,0))</f>
        <v>238.13200000000001</v>
      </c>
      <c r="P138" s="10">
        <f>cpi!$I$2</f>
        <v>245.51900000000001</v>
      </c>
      <c r="Q138" s="10">
        <f t="shared" si="22"/>
        <v>1.0310206104177515</v>
      </c>
      <c r="R138" s="8" t="str">
        <f t="shared" si="23"/>
        <v/>
      </c>
      <c r="S138" s="11">
        <f t="shared" si="24"/>
        <v>154653091.56266272</v>
      </c>
      <c r="T138" s="11">
        <f t="shared" si="24"/>
        <v>351854597.3691566</v>
      </c>
      <c r="U138" s="11">
        <f t="shared" si="24"/>
        <v>1051559545.1913477</v>
      </c>
    </row>
    <row r="139" spans="1:21" x14ac:dyDescent="0.2">
      <c r="A139" s="5">
        <v>139</v>
      </c>
      <c r="B139" s="17">
        <v>11</v>
      </c>
      <c r="C139" s="16">
        <v>7</v>
      </c>
      <c r="D139" s="16">
        <v>2007</v>
      </c>
      <c r="E139" s="18">
        <v>39393</v>
      </c>
      <c r="F139" s="9" t="s">
        <v>136</v>
      </c>
      <c r="G139" s="3">
        <v>150000000</v>
      </c>
      <c r="H139" s="3">
        <v>292004738</v>
      </c>
      <c r="I139" s="3">
        <v>942943935</v>
      </c>
      <c r="J139" s="8" t="str">
        <f t="shared" si="18"/>
        <v/>
      </c>
      <c r="K139" s="8" t="str">
        <f t="shared" si="19"/>
        <v/>
      </c>
      <c r="L139" s="8" t="str">
        <f t="shared" si="20"/>
        <v>Harry Potter and the Order of the Phoenix</v>
      </c>
      <c r="M139" s="8" t="str">
        <f t="shared" si="21"/>
        <v/>
      </c>
      <c r="N139" s="8" t="str">
        <f t="shared" si="17"/>
        <v>Harry Potter and the Order of the Phoenix</v>
      </c>
      <c r="O139" s="10">
        <f>INDEX(cpi!$A$1:$M$106,MATCH($D139,cpi!$A:$A,0),MATCH($C139,cpi!$1:$1,0))</f>
        <v>208.29900000000001</v>
      </c>
      <c r="P139" s="10">
        <f>cpi!$I$2</f>
        <v>245.51900000000001</v>
      </c>
      <c r="Q139" s="10">
        <f t="shared" si="22"/>
        <v>1.1786854473617252</v>
      </c>
      <c r="R139" s="8" t="str">
        <f t="shared" si="23"/>
        <v/>
      </c>
      <c r="S139" s="11">
        <f t="shared" si="24"/>
        <v>176802817.10425878</v>
      </c>
      <c r="T139" s="11">
        <f t="shared" si="24"/>
        <v>344181735.24127334</v>
      </c>
      <c r="U139" s="11">
        <f t="shared" si="24"/>
        <v>1111434293.8625004</v>
      </c>
    </row>
    <row r="140" spans="1:21" x14ac:dyDescent="0.2">
      <c r="A140" s="5">
        <v>140</v>
      </c>
      <c r="B140" s="17">
        <v>18</v>
      </c>
      <c r="C140" s="16">
        <v>11</v>
      </c>
      <c r="D140" s="16">
        <v>2005</v>
      </c>
      <c r="E140" s="18">
        <v>38879</v>
      </c>
      <c r="F140" s="9" t="s">
        <v>137</v>
      </c>
      <c r="G140" s="3">
        <v>150000000</v>
      </c>
      <c r="H140" s="3">
        <v>290013036</v>
      </c>
      <c r="I140" s="3">
        <v>896911078</v>
      </c>
      <c r="J140" s="8" t="str">
        <f t="shared" si="18"/>
        <v/>
      </c>
      <c r="K140" s="8" t="str">
        <f t="shared" si="19"/>
        <v/>
      </c>
      <c r="L140" s="8" t="str">
        <f t="shared" si="20"/>
        <v>Harry Potter and the Goblet of Fire</v>
      </c>
      <c r="M140" s="8" t="str">
        <f t="shared" si="21"/>
        <v/>
      </c>
      <c r="N140" s="8" t="str">
        <f t="shared" si="17"/>
        <v>Harry Potter and the Goblet of Fire</v>
      </c>
      <c r="O140" s="10">
        <f>INDEX(cpi!$A$1:$M$106,MATCH($D140,cpi!$A:$A,0),MATCH($C140,cpi!$1:$1,0))</f>
        <v>197.6</v>
      </c>
      <c r="P140" s="10">
        <f>cpi!$I$2</f>
        <v>245.51900000000001</v>
      </c>
      <c r="Q140" s="10">
        <f t="shared" si="22"/>
        <v>1.2425050607287449</v>
      </c>
      <c r="R140" s="8" t="str">
        <f t="shared" si="23"/>
        <v/>
      </c>
      <c r="S140" s="11">
        <f t="shared" si="24"/>
        <v>186375759.10931173</v>
      </c>
      <c r="T140" s="11">
        <f t="shared" si="24"/>
        <v>360342664.90730768</v>
      </c>
      <c r="U140" s="11">
        <f t="shared" si="24"/>
        <v>1114416553.438674</v>
      </c>
    </row>
    <row r="141" spans="1:21" x14ac:dyDescent="0.2">
      <c r="A141" s="5">
        <v>141</v>
      </c>
      <c r="B141" s="17">
        <v>15</v>
      </c>
      <c r="C141" s="16">
        <v>5</v>
      </c>
      <c r="D141" s="16">
        <v>2003</v>
      </c>
      <c r="E141" s="18">
        <v>38051</v>
      </c>
      <c r="F141" s="9" t="s">
        <v>138</v>
      </c>
      <c r="G141" s="3">
        <v>150000000</v>
      </c>
      <c r="H141" s="3">
        <v>281553689</v>
      </c>
      <c r="I141" s="3">
        <v>738576929</v>
      </c>
      <c r="J141" s="8" t="str">
        <f t="shared" si="18"/>
        <v/>
      </c>
      <c r="K141" s="8" t="str">
        <f t="shared" si="19"/>
        <v/>
      </c>
      <c r="L141" s="8" t="str">
        <f t="shared" si="20"/>
        <v>The Matrix Reloaded</v>
      </c>
      <c r="M141" s="8" t="str">
        <f t="shared" si="21"/>
        <v/>
      </c>
      <c r="N141" s="8" t="str">
        <f t="shared" si="17"/>
        <v>The Matrix Reloaded</v>
      </c>
      <c r="O141" s="10">
        <f>INDEX(cpi!$A$1:$M$106,MATCH($D141,cpi!$A:$A,0),MATCH($C141,cpi!$1:$1,0))</f>
        <v>183.5</v>
      </c>
      <c r="P141" s="10">
        <f>cpi!$I$2</f>
        <v>245.51900000000001</v>
      </c>
      <c r="Q141" s="10">
        <f t="shared" si="22"/>
        <v>1.3379782016348774</v>
      </c>
      <c r="R141" s="8" t="str">
        <f t="shared" si="23"/>
        <v/>
      </c>
      <c r="S141" s="11">
        <f t="shared" si="24"/>
        <v>200696730.2452316</v>
      </c>
      <c r="T141" s="11">
        <f t="shared" si="24"/>
        <v>376712698.47188556</v>
      </c>
      <c r="U141" s="11">
        <f t="shared" si="24"/>
        <v>988199831.23243046</v>
      </c>
    </row>
    <row r="142" spans="1:21" x14ac:dyDescent="0.2">
      <c r="A142" s="5">
        <v>142</v>
      </c>
      <c r="B142" s="17">
        <v>14</v>
      </c>
      <c r="C142" s="16">
        <v>12</v>
      </c>
      <c r="D142" s="16">
        <v>2007</v>
      </c>
      <c r="E142" s="18">
        <v>39490</v>
      </c>
      <c r="F142" s="9" t="s">
        <v>139</v>
      </c>
      <c r="G142" s="3">
        <v>150000000</v>
      </c>
      <c r="H142" s="3">
        <v>256393010</v>
      </c>
      <c r="I142" s="3">
        <v>585532684</v>
      </c>
      <c r="J142" s="8" t="str">
        <f t="shared" si="18"/>
        <v/>
      </c>
      <c r="K142" s="8" t="str">
        <f t="shared" si="19"/>
        <v/>
      </c>
      <c r="L142" s="8" t="str">
        <f t="shared" si="20"/>
        <v>I am Legend</v>
      </c>
      <c r="M142" s="8" t="str">
        <f t="shared" si="21"/>
        <v/>
      </c>
      <c r="N142" s="8" t="str">
        <f t="shared" si="17"/>
        <v>I am Legend</v>
      </c>
      <c r="O142" s="10">
        <f>INDEX(cpi!$A$1:$M$106,MATCH($D142,cpi!$A:$A,0),MATCH($C142,cpi!$1:$1,0))</f>
        <v>210.036</v>
      </c>
      <c r="P142" s="10">
        <f>cpi!$I$2</f>
        <v>245.51900000000001</v>
      </c>
      <c r="Q142" s="10">
        <f t="shared" si="22"/>
        <v>1.1689377059170809</v>
      </c>
      <c r="R142" s="8" t="str">
        <f t="shared" si="23"/>
        <v/>
      </c>
      <c r="S142" s="11">
        <f t="shared" si="24"/>
        <v>175340655.88756213</v>
      </c>
      <c r="T142" s="11">
        <f t="shared" si="24"/>
        <v>299707456.92257518</v>
      </c>
      <c r="U142" s="11">
        <f t="shared" si="24"/>
        <v>684451232.37443101</v>
      </c>
    </row>
    <row r="143" spans="1:21" x14ac:dyDescent="0.2">
      <c r="A143" s="5">
        <v>143</v>
      </c>
      <c r="B143" s="17">
        <v>23</v>
      </c>
      <c r="C143" s="16">
        <v>11</v>
      </c>
      <c r="D143" s="16">
        <v>2016</v>
      </c>
      <c r="E143" s="18">
        <v>43050</v>
      </c>
      <c r="F143" s="9" t="s">
        <v>140</v>
      </c>
      <c r="G143" s="3">
        <v>150000000</v>
      </c>
      <c r="H143" s="3">
        <v>248757044</v>
      </c>
      <c r="I143" s="3">
        <v>639537208</v>
      </c>
      <c r="J143" s="8" t="str">
        <f t="shared" si="18"/>
        <v/>
      </c>
      <c r="K143" s="8" t="str">
        <f t="shared" si="19"/>
        <v/>
      </c>
      <c r="L143" s="8" t="str">
        <f t="shared" si="20"/>
        <v>Moana</v>
      </c>
      <c r="M143" s="8" t="str">
        <f t="shared" si="21"/>
        <v/>
      </c>
      <c r="N143" s="8" t="str">
        <f t="shared" si="17"/>
        <v>Moana</v>
      </c>
      <c r="O143" s="10">
        <f>INDEX(cpi!$A$1:$M$106,MATCH($D143,cpi!$A:$A,0),MATCH($C143,cpi!$1:$1,0))</f>
        <v>241.35300000000001</v>
      </c>
      <c r="P143" s="10">
        <f>cpi!$I$2</f>
        <v>245.51900000000001</v>
      </c>
      <c r="Q143" s="10">
        <f t="shared" si="22"/>
        <v>1.0172610243087925</v>
      </c>
      <c r="R143" s="8" t="str">
        <f t="shared" si="23"/>
        <v/>
      </c>
      <c r="S143" s="11">
        <f t="shared" si="24"/>
        <v>152589153.64631888</v>
      </c>
      <c r="T143" s="11">
        <f t="shared" si="24"/>
        <v>253050845.38346738</v>
      </c>
      <c r="U143" s="11">
        <f t="shared" si="24"/>
        <v>650576275.29366529</v>
      </c>
    </row>
    <row r="144" spans="1:21" x14ac:dyDescent="0.2">
      <c r="A144" s="5">
        <v>144</v>
      </c>
      <c r="B144" s="17">
        <v>1</v>
      </c>
      <c r="C144" s="16">
        <v>7</v>
      </c>
      <c r="D144" s="16">
        <v>2008</v>
      </c>
      <c r="E144" s="18">
        <v>39454</v>
      </c>
      <c r="F144" s="9" t="s">
        <v>141</v>
      </c>
      <c r="G144" s="3">
        <v>150000000</v>
      </c>
      <c r="H144" s="3">
        <v>227946274</v>
      </c>
      <c r="I144" s="3">
        <v>624234272</v>
      </c>
      <c r="J144" s="8" t="str">
        <f t="shared" si="18"/>
        <v/>
      </c>
      <c r="K144" s="8" t="str">
        <f t="shared" si="19"/>
        <v/>
      </c>
      <c r="L144" s="8" t="str">
        <f t="shared" si="20"/>
        <v>Hancock</v>
      </c>
      <c r="M144" s="8" t="str">
        <f t="shared" si="21"/>
        <v/>
      </c>
      <c r="N144" s="8" t="str">
        <f t="shared" si="17"/>
        <v>Hancock</v>
      </c>
      <c r="O144" s="10">
        <f>INDEX(cpi!$A$1:$M$106,MATCH($D144,cpi!$A:$A,0),MATCH($C144,cpi!$1:$1,0))</f>
        <v>219.964</v>
      </c>
      <c r="P144" s="10">
        <f>cpi!$I$2</f>
        <v>245.51900000000001</v>
      </c>
      <c r="Q144" s="10">
        <f t="shared" si="22"/>
        <v>1.1161781018712154</v>
      </c>
      <c r="R144" s="8" t="str">
        <f t="shared" si="23"/>
        <v/>
      </c>
      <c r="S144" s="11">
        <f t="shared" si="24"/>
        <v>167426715.2806823</v>
      </c>
      <c r="T144" s="11">
        <f t="shared" si="24"/>
        <v>254428639.44193596</v>
      </c>
      <c r="U144" s="11">
        <f t="shared" si="24"/>
        <v>696756624.84391999</v>
      </c>
    </row>
    <row r="145" spans="1:21" x14ac:dyDescent="0.2">
      <c r="A145" s="5">
        <v>145</v>
      </c>
      <c r="B145" s="17">
        <v>15</v>
      </c>
      <c r="C145" s="16">
        <v>7</v>
      </c>
      <c r="D145" s="16">
        <v>2005</v>
      </c>
      <c r="E145" s="18">
        <v>38783</v>
      </c>
      <c r="F145" s="9" t="s">
        <v>142</v>
      </c>
      <c r="G145" s="3">
        <v>150000000</v>
      </c>
      <c r="H145" s="3">
        <v>206459076</v>
      </c>
      <c r="I145" s="3">
        <v>475825484</v>
      </c>
      <c r="J145" s="8" t="str">
        <f t="shared" si="18"/>
        <v/>
      </c>
      <c r="K145" s="8" t="str">
        <f t="shared" si="19"/>
        <v/>
      </c>
      <c r="L145" s="8" t="str">
        <f t="shared" si="20"/>
        <v>Charlie and the Chocolate Factory</v>
      </c>
      <c r="M145" s="8" t="str">
        <f t="shared" si="21"/>
        <v/>
      </c>
      <c r="N145" s="8" t="str">
        <f t="shared" si="17"/>
        <v>Charlie and the Chocolate Factory</v>
      </c>
      <c r="O145" s="10">
        <f>INDEX(cpi!$A$1:$M$106,MATCH($D145,cpi!$A:$A,0),MATCH($C145,cpi!$1:$1,0))</f>
        <v>195.4</v>
      </c>
      <c r="P145" s="10">
        <f>cpi!$I$2</f>
        <v>245.51900000000001</v>
      </c>
      <c r="Q145" s="10">
        <f t="shared" si="22"/>
        <v>1.2564943705220062</v>
      </c>
      <c r="R145" s="8" t="str">
        <f t="shared" si="23"/>
        <v/>
      </c>
      <c r="S145" s="11">
        <f t="shared" si="24"/>
        <v>188474155.57830092</v>
      </c>
      <c r="T145" s="11">
        <f t="shared" si="24"/>
        <v>259414666.73717505</v>
      </c>
      <c r="U145" s="11">
        <f t="shared" si="24"/>
        <v>597872041.9969089</v>
      </c>
    </row>
    <row r="146" spans="1:21" x14ac:dyDescent="0.2">
      <c r="A146" s="5">
        <v>146</v>
      </c>
      <c r="B146" s="17">
        <v>29</v>
      </c>
      <c r="C146" s="16">
        <v>6</v>
      </c>
      <c r="D146" s="16">
        <v>2007</v>
      </c>
      <c r="E146" s="18">
        <v>39939</v>
      </c>
      <c r="F146" s="9" t="s">
        <v>143</v>
      </c>
      <c r="G146" s="3">
        <v>150000000</v>
      </c>
      <c r="H146" s="3">
        <v>206445654</v>
      </c>
      <c r="I146" s="3">
        <v>626549695</v>
      </c>
      <c r="J146" s="8" t="str">
        <f t="shared" si="18"/>
        <v/>
      </c>
      <c r="K146" s="8" t="str">
        <f t="shared" si="19"/>
        <v/>
      </c>
      <c r="L146" s="8" t="str">
        <f t="shared" si="20"/>
        <v>Ratatouille</v>
      </c>
      <c r="M146" s="8" t="str">
        <f t="shared" si="21"/>
        <v/>
      </c>
      <c r="N146" s="8" t="str">
        <f t="shared" si="17"/>
        <v>Ratatouille</v>
      </c>
      <c r="O146" s="10">
        <f>INDEX(cpi!$A$1:$M$106,MATCH($D146,cpi!$A:$A,0),MATCH($C146,cpi!$1:$1,0))</f>
        <v>208.352</v>
      </c>
      <c r="P146" s="10">
        <f>cpi!$I$2</f>
        <v>245.51900000000001</v>
      </c>
      <c r="Q146" s="10">
        <f t="shared" si="22"/>
        <v>1.1783856166487483</v>
      </c>
      <c r="R146" s="8" t="str">
        <f t="shared" si="23"/>
        <v/>
      </c>
      <c r="S146" s="11">
        <f t="shared" si="24"/>
        <v>176757842.49731225</v>
      </c>
      <c r="T146" s="11">
        <f t="shared" si="24"/>
        <v>243272589.29324412</v>
      </c>
      <c r="U146" s="11">
        <f t="shared" si="24"/>
        <v>738317148.70366013</v>
      </c>
    </row>
    <row r="147" spans="1:21" x14ac:dyDescent="0.2">
      <c r="A147" s="5">
        <v>147</v>
      </c>
      <c r="B147" s="17">
        <v>8</v>
      </c>
      <c r="C147" s="16">
        <v>11</v>
      </c>
      <c r="D147" s="16">
        <v>2013</v>
      </c>
      <c r="E147" s="18">
        <v>41497</v>
      </c>
      <c r="F147" s="9" t="s">
        <v>144</v>
      </c>
      <c r="G147" s="3">
        <v>150000000</v>
      </c>
      <c r="H147" s="3">
        <v>206362140</v>
      </c>
      <c r="I147" s="3">
        <v>644602516</v>
      </c>
      <c r="J147" s="8" t="str">
        <f t="shared" si="18"/>
        <v/>
      </c>
      <c r="K147" s="8" t="str">
        <f t="shared" si="19"/>
        <v/>
      </c>
      <c r="L147" s="8" t="str">
        <f t="shared" si="20"/>
        <v>Thor: The Dark World</v>
      </c>
      <c r="M147" s="8" t="str">
        <f t="shared" si="21"/>
        <v/>
      </c>
      <c r="N147" s="8" t="str">
        <f t="shared" si="17"/>
        <v>Thor: The Dark World</v>
      </c>
      <c r="O147" s="10">
        <f>INDEX(cpi!$A$1:$M$106,MATCH($D147,cpi!$A:$A,0),MATCH($C147,cpi!$1:$1,0))</f>
        <v>233.06899999999999</v>
      </c>
      <c r="P147" s="10">
        <f>cpi!$I$2</f>
        <v>245.51900000000001</v>
      </c>
      <c r="Q147" s="10">
        <f t="shared" si="22"/>
        <v>1.0534176574319194</v>
      </c>
      <c r="R147" s="8" t="str">
        <f t="shared" si="23"/>
        <v/>
      </c>
      <c r="S147" s="11">
        <f t="shared" si="24"/>
        <v>158012648.61478791</v>
      </c>
      <c r="T147" s="11">
        <f t="shared" si="24"/>
        <v>217385522.10143778</v>
      </c>
      <c r="U147" s="11">
        <f t="shared" si="24"/>
        <v>679035672.37944138</v>
      </c>
    </row>
    <row r="148" spans="1:21" x14ac:dyDescent="0.2">
      <c r="A148" s="5">
        <v>148</v>
      </c>
      <c r="B148" s="17">
        <v>15</v>
      </c>
      <c r="C148" s="16">
        <v>6</v>
      </c>
      <c r="D148" s="16">
        <v>2005</v>
      </c>
      <c r="E148" s="18">
        <v>38782</v>
      </c>
      <c r="F148" s="9" t="s">
        <v>145</v>
      </c>
      <c r="G148" s="3">
        <v>150000000</v>
      </c>
      <c r="H148" s="3">
        <v>205343774</v>
      </c>
      <c r="I148" s="3">
        <v>359142722</v>
      </c>
      <c r="J148" s="8" t="str">
        <f t="shared" si="18"/>
        <v/>
      </c>
      <c r="K148" s="8" t="str">
        <f t="shared" si="19"/>
        <v/>
      </c>
      <c r="L148" s="8" t="str">
        <f t="shared" si="20"/>
        <v>Batman Begins</v>
      </c>
      <c r="M148" s="8" t="str">
        <f t="shared" si="21"/>
        <v/>
      </c>
      <c r="N148" s="8" t="str">
        <f t="shared" si="17"/>
        <v>Batman Begins</v>
      </c>
      <c r="O148" s="10">
        <f>INDEX(cpi!$A$1:$M$106,MATCH($D148,cpi!$A:$A,0),MATCH($C148,cpi!$1:$1,0))</f>
        <v>194.5</v>
      </c>
      <c r="P148" s="10">
        <f>cpi!$I$2</f>
        <v>245.51900000000001</v>
      </c>
      <c r="Q148" s="10">
        <f t="shared" si="22"/>
        <v>1.2623084832904885</v>
      </c>
      <c r="R148" s="8" t="str">
        <f t="shared" si="23"/>
        <v/>
      </c>
      <c r="S148" s="11">
        <f t="shared" si="24"/>
        <v>189346272.49357328</v>
      </c>
      <c r="T148" s="11">
        <f t="shared" si="24"/>
        <v>259207187.91108486</v>
      </c>
      <c r="U148" s="11">
        <f t="shared" si="24"/>
        <v>453348904.69263756</v>
      </c>
    </row>
    <row r="149" spans="1:21" x14ac:dyDescent="0.2">
      <c r="A149" s="5">
        <v>149</v>
      </c>
      <c r="B149" s="17">
        <v>31</v>
      </c>
      <c r="C149" s="16">
        <v>7</v>
      </c>
      <c r="D149" s="16">
        <v>2015</v>
      </c>
      <c r="E149" s="18">
        <v>42923</v>
      </c>
      <c r="F149" s="9" t="s">
        <v>146</v>
      </c>
      <c r="G149" s="3">
        <v>150000000</v>
      </c>
      <c r="H149" s="3">
        <v>195042377</v>
      </c>
      <c r="I149" s="3">
        <v>700868363</v>
      </c>
      <c r="J149" s="8" t="str">
        <f t="shared" si="18"/>
        <v/>
      </c>
      <c r="K149" s="8" t="str">
        <f t="shared" si="19"/>
        <v/>
      </c>
      <c r="L149" s="8" t="str">
        <f t="shared" si="20"/>
        <v>Mission: Impossibleâ€”Rogue Nation</v>
      </c>
      <c r="M149" s="8" t="str">
        <f t="shared" si="21"/>
        <v/>
      </c>
      <c r="N149" s="8" t="str">
        <f t="shared" si="17"/>
        <v>Mission: Impossibleâ€”Rogue Nation</v>
      </c>
      <c r="O149" s="10">
        <f>INDEX(cpi!$A$1:$M$106,MATCH($D149,cpi!$A:$A,0),MATCH($C149,cpi!$1:$1,0))</f>
        <v>238.654</v>
      </c>
      <c r="P149" s="10">
        <f>cpi!$I$2</f>
        <v>245.51900000000001</v>
      </c>
      <c r="Q149" s="10">
        <f t="shared" si="22"/>
        <v>1.0287654931406975</v>
      </c>
      <c r="R149" s="8" t="str">
        <f t="shared" si="23"/>
        <v/>
      </c>
      <c r="S149" s="11">
        <f t="shared" si="24"/>
        <v>154314823.97110462</v>
      </c>
      <c r="T149" s="11">
        <f t="shared" si="24"/>
        <v>200652867.15773883</v>
      </c>
      <c r="U149" s="11">
        <f t="shared" si="24"/>
        <v>721029187.08840847</v>
      </c>
    </row>
    <row r="150" spans="1:21" x14ac:dyDescent="0.2">
      <c r="A150" s="5">
        <v>150</v>
      </c>
      <c r="B150" s="17">
        <v>21</v>
      </c>
      <c r="C150" s="16">
        <v>7</v>
      </c>
      <c r="D150" s="16">
        <v>2017</v>
      </c>
      <c r="E150" s="18">
        <v>43350</v>
      </c>
      <c r="F150" s="9" t="s">
        <v>147</v>
      </c>
      <c r="G150" s="3">
        <v>150000000</v>
      </c>
      <c r="H150" s="3">
        <v>187261727</v>
      </c>
      <c r="I150" s="3">
        <v>508284748</v>
      </c>
      <c r="J150" s="8" t="str">
        <f t="shared" si="18"/>
        <v/>
      </c>
      <c r="K150" s="8" t="str">
        <f t="shared" si="19"/>
        <v/>
      </c>
      <c r="L150" s="8" t="str">
        <f t="shared" si="20"/>
        <v>Dunkirk</v>
      </c>
      <c r="M150" s="8" t="str">
        <f t="shared" si="21"/>
        <v/>
      </c>
      <c r="N150" s="8" t="str">
        <f t="shared" si="17"/>
        <v>Dunkirk</v>
      </c>
      <c r="O150" s="10">
        <f>INDEX(cpi!$A$1:$M$106,MATCH($D150,cpi!$A:$A,0),MATCH($C150,cpi!$1:$1,0))</f>
        <v>244.786</v>
      </c>
      <c r="P150" s="10">
        <f>cpi!$I$2</f>
        <v>245.51900000000001</v>
      </c>
      <c r="Q150" s="10">
        <f t="shared" si="22"/>
        <v>1.0029944522971086</v>
      </c>
      <c r="R150" s="8" t="str">
        <f t="shared" si="23"/>
        <v/>
      </c>
      <c r="S150" s="11">
        <f t="shared" si="24"/>
        <v>150449167.84456629</v>
      </c>
      <c r="T150" s="11">
        <f t="shared" si="24"/>
        <v>187822473.30857566</v>
      </c>
      <c r="U150" s="11">
        <f t="shared" si="24"/>
        <v>509806782.43123388</v>
      </c>
    </row>
    <row r="151" spans="1:21" x14ac:dyDescent="0.2">
      <c r="A151" s="5">
        <v>151</v>
      </c>
      <c r="B151" s="17">
        <v>6</v>
      </c>
      <c r="C151" s="16">
        <v>5</v>
      </c>
      <c r="D151" s="16">
        <v>2011</v>
      </c>
      <c r="E151" s="18">
        <v>40699</v>
      </c>
      <c r="F151" s="9" t="s">
        <v>148</v>
      </c>
      <c r="G151" s="3">
        <v>150000000</v>
      </c>
      <c r="H151" s="3">
        <v>181030624</v>
      </c>
      <c r="I151" s="3">
        <v>449326618</v>
      </c>
      <c r="J151" s="8" t="str">
        <f t="shared" si="18"/>
        <v/>
      </c>
      <c r="K151" s="8" t="str">
        <f t="shared" si="19"/>
        <v/>
      </c>
      <c r="L151" s="8" t="str">
        <f t="shared" si="20"/>
        <v>Thor</v>
      </c>
      <c r="M151" s="8" t="str">
        <f t="shared" si="21"/>
        <v/>
      </c>
      <c r="N151" s="8" t="str">
        <f t="shared" si="17"/>
        <v>Thor</v>
      </c>
      <c r="O151" s="10">
        <f>INDEX(cpi!$A$1:$M$106,MATCH($D151,cpi!$A:$A,0),MATCH($C151,cpi!$1:$1,0))</f>
        <v>225.964</v>
      </c>
      <c r="P151" s="10">
        <f>cpi!$I$2</f>
        <v>245.51900000000001</v>
      </c>
      <c r="Q151" s="10">
        <f t="shared" si="22"/>
        <v>1.0865403338584907</v>
      </c>
      <c r="R151" s="8" t="str">
        <f t="shared" si="23"/>
        <v/>
      </c>
      <c r="S151" s="11">
        <f t="shared" si="24"/>
        <v>162981050.07877362</v>
      </c>
      <c r="T151" s="11">
        <f t="shared" si="24"/>
        <v>196697074.63957089</v>
      </c>
      <c r="U151" s="11">
        <f t="shared" si="24"/>
        <v>488211493.53322649</v>
      </c>
    </row>
    <row r="152" spans="1:21" x14ac:dyDescent="0.2">
      <c r="A152" s="5">
        <v>152</v>
      </c>
      <c r="B152" s="17">
        <v>7</v>
      </c>
      <c r="C152" s="16">
        <v>11</v>
      </c>
      <c r="D152" s="16">
        <v>2008</v>
      </c>
      <c r="E152" s="18">
        <v>39640</v>
      </c>
      <c r="F152" s="9" t="s">
        <v>149</v>
      </c>
      <c r="G152" s="3">
        <v>150000000</v>
      </c>
      <c r="H152" s="3">
        <v>180010950</v>
      </c>
      <c r="I152" s="3">
        <v>599516844</v>
      </c>
      <c r="J152" s="8" t="str">
        <f t="shared" si="18"/>
        <v/>
      </c>
      <c r="K152" s="8" t="str">
        <f t="shared" si="19"/>
        <v/>
      </c>
      <c r="L152" s="8" t="str">
        <f t="shared" si="20"/>
        <v>Madagascar: Escape 2 Africa</v>
      </c>
      <c r="M152" s="8" t="str">
        <f t="shared" si="21"/>
        <v/>
      </c>
      <c r="N152" s="8" t="str">
        <f t="shared" si="17"/>
        <v>Madagascar: Escape 2 Africa</v>
      </c>
      <c r="O152" s="10">
        <f>INDEX(cpi!$A$1:$M$106,MATCH($D152,cpi!$A:$A,0),MATCH($C152,cpi!$1:$1,0))</f>
        <v>212.42500000000001</v>
      </c>
      <c r="P152" s="10">
        <f>cpi!$I$2</f>
        <v>245.51900000000001</v>
      </c>
      <c r="Q152" s="10">
        <f t="shared" si="22"/>
        <v>1.1557914558079321</v>
      </c>
      <c r="R152" s="8" t="str">
        <f t="shared" si="23"/>
        <v/>
      </c>
      <c r="S152" s="11">
        <f t="shared" si="24"/>
        <v>173368718.3711898</v>
      </c>
      <c r="T152" s="11">
        <f t="shared" si="24"/>
        <v>208055117.96186888</v>
      </c>
      <c r="U152" s="11">
        <f t="shared" si="24"/>
        <v>692916445.90813696</v>
      </c>
    </row>
    <row r="153" spans="1:21" x14ac:dyDescent="0.2">
      <c r="A153" s="5">
        <v>153</v>
      </c>
      <c r="B153" s="17">
        <v>1</v>
      </c>
      <c r="C153" s="16">
        <v>5</v>
      </c>
      <c r="D153" s="16">
        <v>2009</v>
      </c>
      <c r="E153" s="18">
        <v>39818</v>
      </c>
      <c r="F153" s="9" t="s">
        <v>150</v>
      </c>
      <c r="G153" s="3">
        <v>150000000</v>
      </c>
      <c r="H153" s="3">
        <v>179883157</v>
      </c>
      <c r="I153" s="3">
        <v>374825760</v>
      </c>
      <c r="J153" s="8" t="str">
        <f t="shared" si="18"/>
        <v/>
      </c>
      <c r="K153" s="8" t="str">
        <f t="shared" si="19"/>
        <v/>
      </c>
      <c r="L153" s="8" t="str">
        <f t="shared" si="20"/>
        <v>X-Men Origins: Wolverine</v>
      </c>
      <c r="M153" s="8" t="str">
        <f t="shared" si="21"/>
        <v/>
      </c>
      <c r="N153" s="8" t="str">
        <f t="shared" si="17"/>
        <v>X-Men Origins: Wolverine</v>
      </c>
      <c r="O153" s="10">
        <f>INDEX(cpi!$A$1:$M$106,MATCH($D153,cpi!$A:$A,0),MATCH($C153,cpi!$1:$1,0))</f>
        <v>213.85599999999999</v>
      </c>
      <c r="P153" s="10">
        <f>cpi!$I$2</f>
        <v>245.51900000000001</v>
      </c>
      <c r="Q153" s="10">
        <f t="shared" si="22"/>
        <v>1.1480575714499477</v>
      </c>
      <c r="R153" s="8" t="str">
        <f t="shared" si="23"/>
        <v/>
      </c>
      <c r="S153" s="11">
        <f t="shared" si="24"/>
        <v>172208635.71749216</v>
      </c>
      <c r="T153" s="11">
        <f t="shared" si="24"/>
        <v>206516220.37016967</v>
      </c>
      <c r="U153" s="11">
        <f t="shared" si="24"/>
        <v>430321551.74248093</v>
      </c>
    </row>
    <row r="154" spans="1:21" x14ac:dyDescent="0.2">
      <c r="A154" s="5">
        <v>154</v>
      </c>
      <c r="B154" s="17">
        <v>22</v>
      </c>
      <c r="C154" s="16">
        <v>5</v>
      </c>
      <c r="D154" s="16">
        <v>2009</v>
      </c>
      <c r="E154" s="18">
        <v>40456</v>
      </c>
      <c r="F154" s="9" t="s">
        <v>151</v>
      </c>
      <c r="G154" s="3">
        <v>150000000</v>
      </c>
      <c r="H154">
        <v>177243721</v>
      </c>
      <c r="I154">
        <v>402231063</v>
      </c>
      <c r="J154" s="8" t="str">
        <f t="shared" si="18"/>
        <v/>
      </c>
      <c r="K154" s="8" t="str">
        <f t="shared" si="19"/>
        <v/>
      </c>
      <c r="L154" s="8" t="str">
        <f t="shared" si="20"/>
        <v>Night at the Museum: Battle of the Smithsonian</v>
      </c>
      <c r="M154" s="8" t="str">
        <f t="shared" si="21"/>
        <v/>
      </c>
      <c r="N154" s="8" t="str">
        <f t="shared" si="17"/>
        <v>Night at the Museum: Battle of the Smithsonian</v>
      </c>
      <c r="O154" s="10">
        <f>INDEX(cpi!$A$1:$M$106,MATCH($D154,cpi!$A:$A,0),MATCH($C154,cpi!$1:$1,0))</f>
        <v>213.85599999999999</v>
      </c>
      <c r="P154" s="10">
        <f>cpi!$I$2</f>
        <v>245.51900000000001</v>
      </c>
      <c r="Q154" s="10">
        <f t="shared" si="22"/>
        <v>1.1480575714499477</v>
      </c>
      <c r="R154" s="8" t="str">
        <f t="shared" si="23"/>
        <v/>
      </c>
      <c r="S154" s="11">
        <f t="shared" si="24"/>
        <v>172208635.71749216</v>
      </c>
      <c r="T154" s="11">
        <f t="shared" si="24"/>
        <v>203485995.88601211</v>
      </c>
      <c r="U154" s="11">
        <f t="shared" si="24"/>
        <v>461784417.34951091</v>
      </c>
    </row>
    <row r="155" spans="1:21" x14ac:dyDescent="0.2">
      <c r="A155" s="5">
        <v>155</v>
      </c>
      <c r="B155" s="17">
        <v>26</v>
      </c>
      <c r="C155" s="16">
        <v>5</v>
      </c>
      <c r="D155" s="16">
        <v>2011</v>
      </c>
      <c r="E155" s="18">
        <v>41310</v>
      </c>
      <c r="F155" s="9" t="s">
        <v>152</v>
      </c>
      <c r="G155" s="3">
        <v>150000000</v>
      </c>
      <c r="H155" s="3">
        <v>165249063</v>
      </c>
      <c r="I155" s="3">
        <v>664837547</v>
      </c>
      <c r="J155" s="8" t="str">
        <f t="shared" si="18"/>
        <v/>
      </c>
      <c r="K155" s="8" t="str">
        <f t="shared" si="19"/>
        <v/>
      </c>
      <c r="L155" s="8" t="str">
        <f t="shared" si="20"/>
        <v>Kung Fu Panda 2</v>
      </c>
      <c r="M155" s="8" t="str">
        <f t="shared" si="21"/>
        <v/>
      </c>
      <c r="N155" s="8" t="str">
        <f t="shared" si="17"/>
        <v>Kung Fu Panda 2</v>
      </c>
      <c r="O155" s="10">
        <f>INDEX(cpi!$A$1:$M$106,MATCH($D155,cpi!$A:$A,0),MATCH($C155,cpi!$1:$1,0))</f>
        <v>225.964</v>
      </c>
      <c r="P155" s="10">
        <f>cpi!$I$2</f>
        <v>245.51900000000001</v>
      </c>
      <c r="Q155" s="10">
        <f t="shared" si="22"/>
        <v>1.0865403338584907</v>
      </c>
      <c r="R155" s="8" t="str">
        <f t="shared" si="23"/>
        <v/>
      </c>
      <c r="S155" s="11">
        <f t="shared" si="24"/>
        <v>162981050.07877362</v>
      </c>
      <c r="T155" s="11">
        <f t="shared" si="24"/>
        <v>179549772.08182275</v>
      </c>
      <c r="U155" s="11">
        <f t="shared" si="24"/>
        <v>722372810.27903998</v>
      </c>
    </row>
    <row r="156" spans="1:21" x14ac:dyDescent="0.2">
      <c r="A156" s="5">
        <v>156</v>
      </c>
      <c r="B156" s="17">
        <v>15</v>
      </c>
      <c r="C156" s="16">
        <v>5</v>
      </c>
      <c r="D156" s="16">
        <v>2015</v>
      </c>
      <c r="E156" s="18">
        <v>42434</v>
      </c>
      <c r="F156" s="9" t="s">
        <v>153</v>
      </c>
      <c r="G156" s="3">
        <v>150000000</v>
      </c>
      <c r="H156" s="3">
        <v>153636354</v>
      </c>
      <c r="I156" s="3">
        <v>370742166</v>
      </c>
      <c r="J156" s="8" t="str">
        <f t="shared" si="18"/>
        <v/>
      </c>
      <c r="K156" s="8" t="str">
        <f t="shared" si="19"/>
        <v/>
      </c>
      <c r="L156" s="8" t="str">
        <f t="shared" si="20"/>
        <v>Mad Max: Fury Road</v>
      </c>
      <c r="M156" s="8" t="str">
        <f t="shared" si="21"/>
        <v/>
      </c>
      <c r="N156" s="8" t="str">
        <f t="shared" si="17"/>
        <v>Mad Max: Fury Road</v>
      </c>
      <c r="O156" s="10">
        <f>INDEX(cpi!$A$1:$M$106,MATCH($D156,cpi!$A:$A,0),MATCH($C156,cpi!$1:$1,0))</f>
        <v>237.80500000000001</v>
      </c>
      <c r="P156" s="10">
        <f>cpi!$I$2</f>
        <v>245.51900000000001</v>
      </c>
      <c r="Q156" s="10">
        <f t="shared" si="22"/>
        <v>1.0324383423393115</v>
      </c>
      <c r="R156" s="8" t="str">
        <f t="shared" si="23"/>
        <v/>
      </c>
      <c r="S156" s="11">
        <f t="shared" si="24"/>
        <v>154865751.35089672</v>
      </c>
      <c r="T156" s="11">
        <f t="shared" si="24"/>
        <v>158620062.64681566</v>
      </c>
      <c r="U156" s="11">
        <f t="shared" si="24"/>
        <v>382768427.30032587</v>
      </c>
    </row>
    <row r="157" spans="1:21" x14ac:dyDescent="0.2">
      <c r="A157" s="5">
        <v>157</v>
      </c>
      <c r="B157" s="17">
        <v>5</v>
      </c>
      <c r="C157" s="16">
        <v>11</v>
      </c>
      <c r="D157" s="16">
        <v>2003</v>
      </c>
      <c r="E157" s="18">
        <v>37752</v>
      </c>
      <c r="F157" s="9" t="s">
        <v>154</v>
      </c>
      <c r="G157" s="3">
        <v>150000000</v>
      </c>
      <c r="H157" s="3">
        <v>139270910</v>
      </c>
      <c r="I157" s="3">
        <v>427300260</v>
      </c>
      <c r="J157" s="8" t="str">
        <f t="shared" si="18"/>
        <v/>
      </c>
      <c r="K157" s="8" t="str">
        <f t="shared" si="19"/>
        <v/>
      </c>
      <c r="L157" s="8" t="str">
        <f t="shared" si="20"/>
        <v>The Matrix Revolutions</v>
      </c>
      <c r="M157" s="8" t="str">
        <f t="shared" si="21"/>
        <v/>
      </c>
      <c r="N157" s="8" t="str">
        <f t="shared" si="17"/>
        <v>The Matrix Revolutions</v>
      </c>
      <c r="O157" s="10">
        <f>INDEX(cpi!$A$1:$M$106,MATCH($D157,cpi!$A:$A,0),MATCH($C157,cpi!$1:$1,0))</f>
        <v>184.5</v>
      </c>
      <c r="P157" s="10">
        <f>cpi!$I$2</f>
        <v>245.51900000000001</v>
      </c>
      <c r="Q157" s="10">
        <f t="shared" si="22"/>
        <v>1.3307262872628727</v>
      </c>
      <c r="R157" s="8" t="str">
        <f t="shared" si="23"/>
        <v/>
      </c>
      <c r="S157" s="11">
        <f t="shared" si="24"/>
        <v>199608943.0894309</v>
      </c>
      <c r="T157" s="11">
        <f t="shared" si="24"/>
        <v>185331460.9880217</v>
      </c>
      <c r="U157" s="11">
        <f t="shared" si="24"/>
        <v>568619688.53626013</v>
      </c>
    </row>
    <row r="158" spans="1:21" x14ac:dyDescent="0.2">
      <c r="A158" s="5">
        <v>158</v>
      </c>
      <c r="B158" s="17">
        <v>5</v>
      </c>
      <c r="C158" s="16">
        <v>5</v>
      </c>
      <c r="D158" s="16">
        <v>2006</v>
      </c>
      <c r="E158" s="18">
        <v>38842</v>
      </c>
      <c r="F158" s="9" t="s">
        <v>155</v>
      </c>
      <c r="G158" s="3">
        <v>150000000</v>
      </c>
      <c r="H158" s="3">
        <v>133501348</v>
      </c>
      <c r="I158" s="3">
        <v>397501348</v>
      </c>
      <c r="J158" s="8" t="str">
        <f t="shared" si="18"/>
        <v/>
      </c>
      <c r="K158" s="8" t="str">
        <f t="shared" si="19"/>
        <v/>
      </c>
      <c r="L158" s="8" t="str">
        <f t="shared" si="20"/>
        <v>Mission: Impossible III</v>
      </c>
      <c r="M158" s="8" t="str">
        <f t="shared" si="21"/>
        <v/>
      </c>
      <c r="N158" s="8" t="str">
        <f t="shared" si="17"/>
        <v>Mission: Impossible III</v>
      </c>
      <c r="O158" s="10">
        <f>INDEX(cpi!$A$1:$M$106,MATCH($D158,cpi!$A:$A,0),MATCH($C158,cpi!$1:$1,0))</f>
        <v>202.5</v>
      </c>
      <c r="P158" s="10">
        <f>cpi!$I$2</f>
        <v>245.51900000000001</v>
      </c>
      <c r="Q158" s="10">
        <f t="shared" si="22"/>
        <v>1.2124395061728395</v>
      </c>
      <c r="R158" s="8" t="str">
        <f t="shared" si="23"/>
        <v/>
      </c>
      <c r="S158" s="11">
        <f t="shared" si="24"/>
        <v>181865925.92592591</v>
      </c>
      <c r="T158" s="11">
        <f t="shared" si="24"/>
        <v>161862308.4425284</v>
      </c>
      <c r="U158" s="11">
        <f t="shared" si="24"/>
        <v>481946338.07215798</v>
      </c>
    </row>
    <row r="159" spans="1:21" x14ac:dyDescent="0.2">
      <c r="A159" s="5">
        <v>159</v>
      </c>
      <c r="B159" s="17">
        <v>15</v>
      </c>
      <c r="C159" s="16">
        <v>5</v>
      </c>
      <c r="D159" s="16">
        <v>2009</v>
      </c>
      <c r="E159" s="18">
        <v>40242</v>
      </c>
      <c r="F159" s="9" t="s">
        <v>156</v>
      </c>
      <c r="G159" s="3">
        <v>150000000</v>
      </c>
      <c r="H159" s="3">
        <v>133375846</v>
      </c>
      <c r="I159" s="3">
        <v>490875846</v>
      </c>
      <c r="J159" s="8" t="str">
        <f t="shared" si="18"/>
        <v/>
      </c>
      <c r="K159" s="8" t="str">
        <f t="shared" si="19"/>
        <v/>
      </c>
      <c r="L159" s="8" t="str">
        <f t="shared" si="20"/>
        <v>Angels &amp; Demons</v>
      </c>
      <c r="M159" s="8" t="str">
        <f t="shared" si="21"/>
        <v/>
      </c>
      <c r="N159" s="8" t="str">
        <f t="shared" si="17"/>
        <v>Angels &amp; Demons</v>
      </c>
      <c r="O159" s="10">
        <f>INDEX(cpi!$A$1:$M$106,MATCH($D159,cpi!$A:$A,0),MATCH($C159,cpi!$1:$1,0))</f>
        <v>213.85599999999999</v>
      </c>
      <c r="P159" s="10">
        <f>cpi!$I$2</f>
        <v>245.51900000000001</v>
      </c>
      <c r="Q159" s="10">
        <f t="shared" si="22"/>
        <v>1.1480575714499477</v>
      </c>
      <c r="R159" s="8" t="str">
        <f t="shared" si="23"/>
        <v/>
      </c>
      <c r="S159" s="11">
        <f t="shared" si="24"/>
        <v>172208635.71749216</v>
      </c>
      <c r="T159" s="11">
        <f t="shared" si="24"/>
        <v>153123149.84884223</v>
      </c>
      <c r="U159" s="11">
        <f t="shared" si="24"/>
        <v>563553731.64219856</v>
      </c>
    </row>
    <row r="160" spans="1:21" x14ac:dyDescent="0.2">
      <c r="A160" s="5">
        <v>160</v>
      </c>
      <c r="B160" s="17">
        <v>14</v>
      </c>
      <c r="C160" s="16">
        <v>5</v>
      </c>
      <c r="D160" s="16">
        <v>2004</v>
      </c>
      <c r="E160" s="18">
        <v>38388</v>
      </c>
      <c r="F160" s="9" t="s">
        <v>157</v>
      </c>
      <c r="G160" s="3">
        <v>150000000</v>
      </c>
      <c r="H160" s="3">
        <v>133298577</v>
      </c>
      <c r="I160" s="3">
        <v>484161265</v>
      </c>
      <c r="J160" s="8" t="str">
        <f t="shared" si="18"/>
        <v/>
      </c>
      <c r="K160" s="8" t="str">
        <f t="shared" si="19"/>
        <v/>
      </c>
      <c r="L160" s="8" t="str">
        <f t="shared" si="20"/>
        <v>Troy</v>
      </c>
      <c r="M160" s="8" t="str">
        <f t="shared" si="21"/>
        <v/>
      </c>
      <c r="N160" s="8" t="str">
        <f t="shared" si="17"/>
        <v>Troy</v>
      </c>
      <c r="O160" s="10">
        <f>INDEX(cpi!$A$1:$M$106,MATCH($D160,cpi!$A:$A,0),MATCH($C160,cpi!$1:$1,0))</f>
        <v>189.1</v>
      </c>
      <c r="P160" s="10">
        <f>cpi!$I$2</f>
        <v>245.51900000000001</v>
      </c>
      <c r="Q160" s="10">
        <f t="shared" si="22"/>
        <v>1.2983553675304074</v>
      </c>
      <c r="R160" s="8" t="str">
        <f t="shared" si="23"/>
        <v/>
      </c>
      <c r="S160" s="11">
        <f t="shared" si="24"/>
        <v>194753305.1295611</v>
      </c>
      <c r="T160" s="11">
        <f t="shared" si="24"/>
        <v>173068922.93211532</v>
      </c>
      <c r="U160" s="11">
        <f t="shared" si="24"/>
        <v>628613377.16306198</v>
      </c>
    </row>
    <row r="161" spans="1:21" x14ac:dyDescent="0.2">
      <c r="A161" s="5">
        <v>161</v>
      </c>
      <c r="B161" s="17">
        <v>1</v>
      </c>
      <c r="C161" s="16">
        <v>7</v>
      </c>
      <c r="D161" s="16">
        <v>2010</v>
      </c>
      <c r="E161" s="18">
        <v>40185</v>
      </c>
      <c r="F161" s="9" t="s">
        <v>158</v>
      </c>
      <c r="G161" s="3">
        <v>150000000</v>
      </c>
      <c r="H161" s="3">
        <v>131772187</v>
      </c>
      <c r="I161" s="3">
        <v>319713881</v>
      </c>
      <c r="J161" s="8" t="str">
        <f t="shared" si="18"/>
        <v/>
      </c>
      <c r="K161" s="8" t="str">
        <f t="shared" si="19"/>
        <v/>
      </c>
      <c r="L161" s="8" t="str">
        <f t="shared" si="20"/>
        <v>The Last Airbender</v>
      </c>
      <c r="M161" s="8" t="str">
        <f t="shared" si="21"/>
        <v/>
      </c>
      <c r="N161" s="8" t="str">
        <f t="shared" si="17"/>
        <v>The Last Airbender</v>
      </c>
      <c r="O161" s="10">
        <f>INDEX(cpi!$A$1:$M$106,MATCH($D161,cpi!$A:$A,0),MATCH($C161,cpi!$1:$1,0))</f>
        <v>218.011</v>
      </c>
      <c r="P161" s="10">
        <f>cpi!$I$2</f>
        <v>245.51900000000001</v>
      </c>
      <c r="Q161" s="10">
        <f t="shared" si="22"/>
        <v>1.1261771195031445</v>
      </c>
      <c r="R161" s="8" t="str">
        <f t="shared" si="23"/>
        <v/>
      </c>
      <c r="S161" s="11">
        <f t="shared" si="24"/>
        <v>168926567.92547166</v>
      </c>
      <c r="T161" s="11">
        <f t="shared" si="24"/>
        <v>148398821.98628971</v>
      </c>
      <c r="U161" s="11">
        <f t="shared" si="24"/>
        <v>360054457.56975108</v>
      </c>
    </row>
    <row r="162" spans="1:21" x14ac:dyDescent="0.2">
      <c r="A162" s="5">
        <v>162</v>
      </c>
      <c r="B162" s="17">
        <v>2</v>
      </c>
      <c r="C162" s="16">
        <v>11</v>
      </c>
      <c r="D162" s="16">
        <v>2007</v>
      </c>
      <c r="E162" s="18">
        <v>39124</v>
      </c>
      <c r="F162" s="9" t="s">
        <v>159</v>
      </c>
      <c r="G162" s="3">
        <v>150000000</v>
      </c>
      <c r="H162" s="3">
        <v>126631277</v>
      </c>
      <c r="I162" s="3">
        <v>287594577</v>
      </c>
      <c r="J162" s="8" t="str">
        <f t="shared" si="18"/>
        <v/>
      </c>
      <c r="K162" s="8" t="str">
        <f t="shared" si="19"/>
        <v/>
      </c>
      <c r="L162" s="8" t="str">
        <f t="shared" si="20"/>
        <v>Bee Movie</v>
      </c>
      <c r="M162" s="8" t="str">
        <f t="shared" si="21"/>
        <v/>
      </c>
      <c r="N162" s="8" t="str">
        <f t="shared" si="17"/>
        <v>Bee Movie</v>
      </c>
      <c r="O162" s="10">
        <f>INDEX(cpi!$A$1:$M$106,MATCH($D162,cpi!$A:$A,0),MATCH($C162,cpi!$1:$1,0))</f>
        <v>210.17699999999999</v>
      </c>
      <c r="P162" s="10">
        <f>cpi!$I$2</f>
        <v>245.51900000000001</v>
      </c>
      <c r="Q162" s="10">
        <f t="shared" si="22"/>
        <v>1.168153508709326</v>
      </c>
      <c r="R162" s="8" t="str">
        <f t="shared" si="23"/>
        <v/>
      </c>
      <c r="S162" s="11">
        <f t="shared" si="24"/>
        <v>175223026.3063989</v>
      </c>
      <c r="T162" s="11">
        <f t="shared" si="24"/>
        <v>147924770.53989258</v>
      </c>
      <c r="U162" s="11">
        <f t="shared" si="24"/>
        <v>335954614.20832443</v>
      </c>
    </row>
    <row r="163" spans="1:21" x14ac:dyDescent="0.2">
      <c r="A163" s="5">
        <v>163</v>
      </c>
      <c r="B163" s="17">
        <v>24</v>
      </c>
      <c r="C163" s="16">
        <v>7</v>
      </c>
      <c r="D163" s="16">
        <v>2009</v>
      </c>
      <c r="E163" s="18">
        <v>40519</v>
      </c>
      <c r="F163" s="9" t="s">
        <v>160</v>
      </c>
      <c r="G163" s="3">
        <v>150000000</v>
      </c>
      <c r="H163" s="3">
        <v>119436770</v>
      </c>
      <c r="I163" s="3">
        <v>292817841</v>
      </c>
      <c r="J163" s="8" t="str">
        <f t="shared" si="18"/>
        <v/>
      </c>
      <c r="K163" s="8" t="str">
        <f t="shared" si="19"/>
        <v/>
      </c>
      <c r="L163" s="8" t="str">
        <f t="shared" si="20"/>
        <v>G-Force</v>
      </c>
      <c r="M163" s="8" t="str">
        <f t="shared" si="21"/>
        <v/>
      </c>
      <c r="N163" s="8" t="str">
        <f t="shared" si="17"/>
        <v>G-Force</v>
      </c>
      <c r="O163" s="10">
        <f>INDEX(cpi!$A$1:$M$106,MATCH($D163,cpi!$A:$A,0),MATCH($C163,cpi!$1:$1,0))</f>
        <v>215.351</v>
      </c>
      <c r="P163" s="10">
        <f>cpi!$I$2</f>
        <v>245.51900000000001</v>
      </c>
      <c r="Q163" s="10">
        <f t="shared" si="22"/>
        <v>1.1400875779541306</v>
      </c>
      <c r="R163" s="8" t="str">
        <f t="shared" si="23"/>
        <v/>
      </c>
      <c r="S163" s="11">
        <f t="shared" si="24"/>
        <v>171013136.69311959</v>
      </c>
      <c r="T163" s="11">
        <f t="shared" si="24"/>
        <v>136168377.82796457</v>
      </c>
      <c r="U163" s="11">
        <f t="shared" si="24"/>
        <v>333837983.12744772</v>
      </c>
    </row>
    <row r="164" spans="1:21" x14ac:dyDescent="0.2">
      <c r="A164" s="5">
        <v>164</v>
      </c>
      <c r="B164" s="17">
        <v>21</v>
      </c>
      <c r="C164" s="16">
        <v>11</v>
      </c>
      <c r="D164" s="16">
        <v>2008</v>
      </c>
      <c r="E164" s="18">
        <v>40067</v>
      </c>
      <c r="F164" s="9" t="s">
        <v>161</v>
      </c>
      <c r="G164" s="3">
        <v>150000000</v>
      </c>
      <c r="H164" s="3">
        <v>114053759</v>
      </c>
      <c r="I164" s="3">
        <v>328015209</v>
      </c>
      <c r="J164" s="8" t="str">
        <f t="shared" si="18"/>
        <v/>
      </c>
      <c r="K164" s="8" t="str">
        <f t="shared" si="19"/>
        <v/>
      </c>
      <c r="L164" s="8" t="str">
        <f t="shared" si="20"/>
        <v>Bolt</v>
      </c>
      <c r="M164" s="8" t="str">
        <f t="shared" si="21"/>
        <v/>
      </c>
      <c r="N164" s="8" t="str">
        <f t="shared" si="17"/>
        <v>Bolt</v>
      </c>
      <c r="O164" s="10">
        <f>INDEX(cpi!$A$1:$M$106,MATCH($D164,cpi!$A:$A,0),MATCH($C164,cpi!$1:$1,0))</f>
        <v>212.42500000000001</v>
      </c>
      <c r="P164" s="10">
        <f>cpi!$I$2</f>
        <v>245.51900000000001</v>
      </c>
      <c r="Q164" s="10">
        <f t="shared" si="22"/>
        <v>1.1557914558079321</v>
      </c>
      <c r="R164" s="8" t="str">
        <f t="shared" si="23"/>
        <v/>
      </c>
      <c r="S164" s="11">
        <f t="shared" si="24"/>
        <v>173368718.3711898</v>
      </c>
      <c r="T164" s="11">
        <f t="shared" si="24"/>
        <v>131822360.15497704</v>
      </c>
      <c r="U164" s="11">
        <f t="shared" si="24"/>
        <v>379117175.93725312</v>
      </c>
    </row>
    <row r="165" spans="1:21" x14ac:dyDescent="0.2">
      <c r="A165" s="5">
        <v>165</v>
      </c>
      <c r="B165" s="17">
        <v>30</v>
      </c>
      <c r="C165" s="16">
        <v>3</v>
      </c>
      <c r="D165" s="16">
        <v>2012</v>
      </c>
      <c r="E165" s="18">
        <v>41793</v>
      </c>
      <c r="F165" s="9" t="s">
        <v>162</v>
      </c>
      <c r="G165" s="3">
        <v>150000000</v>
      </c>
      <c r="H165" s="3">
        <v>83670083</v>
      </c>
      <c r="I165" s="3">
        <v>305270083</v>
      </c>
      <c r="J165" s="8" t="str">
        <f t="shared" si="18"/>
        <v/>
      </c>
      <c r="K165" s="8" t="str">
        <f t="shared" si="19"/>
        <v/>
      </c>
      <c r="L165" s="8" t="str">
        <f t="shared" si="20"/>
        <v>Wrath of the Titans</v>
      </c>
      <c r="M165" s="8" t="str">
        <f t="shared" si="21"/>
        <v/>
      </c>
      <c r="N165" s="8" t="str">
        <f t="shared" si="17"/>
        <v>Wrath of the Titans</v>
      </c>
      <c r="O165" s="10">
        <f>INDEX(cpi!$A$1:$M$106,MATCH($D165,cpi!$A:$A,0),MATCH($C165,cpi!$1:$1,0))</f>
        <v>229.392</v>
      </c>
      <c r="P165" s="10">
        <f>cpi!$I$2</f>
        <v>245.51900000000001</v>
      </c>
      <c r="Q165" s="10">
        <f t="shared" si="22"/>
        <v>1.0703032363813909</v>
      </c>
      <c r="R165" s="8" t="str">
        <f t="shared" si="23"/>
        <v/>
      </c>
      <c r="S165" s="11">
        <f t="shared" si="24"/>
        <v>160545485.45720863</v>
      </c>
      <c r="T165" s="11">
        <f t="shared" si="24"/>
        <v>89552360.623199597</v>
      </c>
      <c r="U165" s="11">
        <f t="shared" si="24"/>
        <v>326731557.80531585</v>
      </c>
    </row>
    <row r="166" spans="1:21" x14ac:dyDescent="0.2">
      <c r="A166" s="5">
        <v>166</v>
      </c>
      <c r="B166" s="17">
        <v>16</v>
      </c>
      <c r="C166" s="16">
        <v>11</v>
      </c>
      <c r="D166" s="16">
        <v>2007</v>
      </c>
      <c r="E166" s="18">
        <v>39549</v>
      </c>
      <c r="F166" s="9" t="s">
        <v>163</v>
      </c>
      <c r="G166" s="3">
        <v>150000000</v>
      </c>
      <c r="H166" s="3">
        <v>82195215</v>
      </c>
      <c r="I166" s="3">
        <v>194995215</v>
      </c>
      <c r="J166" s="8" t="str">
        <f t="shared" si="18"/>
        <v/>
      </c>
      <c r="K166" s="8" t="str">
        <f t="shared" si="19"/>
        <v/>
      </c>
      <c r="L166" s="8" t="str">
        <f t="shared" si="20"/>
        <v>Beowulf</v>
      </c>
      <c r="M166" s="8" t="str">
        <f t="shared" si="21"/>
        <v/>
      </c>
      <c r="N166" s="8" t="str">
        <f t="shared" si="17"/>
        <v>Beowulf</v>
      </c>
      <c r="O166" s="10">
        <f>INDEX(cpi!$A$1:$M$106,MATCH($D166,cpi!$A:$A,0),MATCH($C166,cpi!$1:$1,0))</f>
        <v>210.17699999999999</v>
      </c>
      <c r="P166" s="10">
        <f>cpi!$I$2</f>
        <v>245.51900000000001</v>
      </c>
      <c r="Q166" s="10">
        <f t="shared" si="22"/>
        <v>1.168153508709326</v>
      </c>
      <c r="R166" s="8" t="str">
        <f t="shared" si="23"/>
        <v/>
      </c>
      <c r="S166" s="11">
        <f t="shared" si="24"/>
        <v>175223026.3063989</v>
      </c>
      <c r="T166" s="11">
        <f t="shared" si="24"/>
        <v>96016628.801367417</v>
      </c>
      <c r="U166" s="11">
        <f t="shared" si="24"/>
        <v>227784344.58377939</v>
      </c>
    </row>
    <row r="167" spans="1:21" x14ac:dyDescent="0.2">
      <c r="A167" s="5">
        <v>167</v>
      </c>
      <c r="B167" s="17">
        <v>11</v>
      </c>
      <c r="C167" s="16">
        <v>5</v>
      </c>
      <c r="D167" s="16">
        <v>2012</v>
      </c>
      <c r="E167" s="18">
        <v>41218</v>
      </c>
      <c r="F167" s="9" t="s">
        <v>164</v>
      </c>
      <c r="G167" s="3">
        <v>150000000</v>
      </c>
      <c r="H167" s="3">
        <v>79727149</v>
      </c>
      <c r="I167" s="3">
        <v>238202668</v>
      </c>
      <c r="J167" s="8" t="str">
        <f t="shared" si="18"/>
        <v/>
      </c>
      <c r="K167" s="8" t="str">
        <f t="shared" si="19"/>
        <v/>
      </c>
      <c r="L167" s="8" t="str">
        <f t="shared" si="20"/>
        <v>Dark Shadows</v>
      </c>
      <c r="M167" s="8" t="str">
        <f t="shared" si="21"/>
        <v/>
      </c>
      <c r="N167" s="8" t="str">
        <f t="shared" si="17"/>
        <v>Dark Shadows</v>
      </c>
      <c r="O167" s="10">
        <f>INDEX(cpi!$A$1:$M$106,MATCH($D167,cpi!$A:$A,0),MATCH($C167,cpi!$1:$1,0))</f>
        <v>229.815</v>
      </c>
      <c r="P167" s="10">
        <f>cpi!$I$2</f>
        <v>245.51900000000001</v>
      </c>
      <c r="Q167" s="10">
        <f t="shared" si="22"/>
        <v>1.0683332245501818</v>
      </c>
      <c r="R167" s="8" t="str">
        <f t="shared" si="23"/>
        <v/>
      </c>
      <c r="S167" s="11">
        <f t="shared" si="24"/>
        <v>160249983.68252727</v>
      </c>
      <c r="T167" s="11">
        <f t="shared" si="24"/>
        <v>85175162.175362796</v>
      </c>
      <c r="U167" s="11">
        <f t="shared" si="24"/>
        <v>254479824.4008964</v>
      </c>
    </row>
    <row r="168" spans="1:21" x14ac:dyDescent="0.2">
      <c r="A168" s="5">
        <v>168</v>
      </c>
      <c r="B168" s="17">
        <v>28</v>
      </c>
      <c r="C168" s="16">
        <v>6</v>
      </c>
      <c r="D168" s="16">
        <v>2013</v>
      </c>
      <c r="E168" s="18">
        <v>42100</v>
      </c>
      <c r="F168" s="9" t="s">
        <v>165</v>
      </c>
      <c r="G168" s="3">
        <v>150000000</v>
      </c>
      <c r="H168" s="3">
        <v>73103784</v>
      </c>
      <c r="I168" s="3">
        <v>205440387</v>
      </c>
      <c r="J168" s="8" t="str">
        <f t="shared" si="18"/>
        <v/>
      </c>
      <c r="K168" s="8" t="str">
        <f t="shared" si="19"/>
        <v/>
      </c>
      <c r="L168" s="8" t="str">
        <f t="shared" si="20"/>
        <v>White House Down</v>
      </c>
      <c r="M168" s="8" t="str">
        <f t="shared" si="21"/>
        <v/>
      </c>
      <c r="N168" s="8" t="str">
        <f t="shared" si="17"/>
        <v>White House Down</v>
      </c>
      <c r="O168" s="10">
        <f>INDEX(cpi!$A$1:$M$106,MATCH($D168,cpi!$A:$A,0),MATCH($C168,cpi!$1:$1,0))</f>
        <v>233.50399999999999</v>
      </c>
      <c r="P168" s="10">
        <f>cpi!$I$2</f>
        <v>245.51900000000001</v>
      </c>
      <c r="Q168" s="10">
        <f t="shared" si="22"/>
        <v>1.0514552213238317</v>
      </c>
      <c r="R168" s="8" t="str">
        <f t="shared" si="23"/>
        <v/>
      </c>
      <c r="S168" s="11">
        <f t="shared" si="24"/>
        <v>157718283.19857475</v>
      </c>
      <c r="T168" s="11">
        <f t="shared" si="24"/>
        <v>76865355.385329589</v>
      </c>
      <c r="U168" s="11">
        <f t="shared" si="24"/>
        <v>216011367.58193865</v>
      </c>
    </row>
    <row r="169" spans="1:21" x14ac:dyDescent="0.2">
      <c r="A169" s="5">
        <v>169</v>
      </c>
      <c r="B169" s="17">
        <v>12</v>
      </c>
      <c r="C169" s="16">
        <v>2</v>
      </c>
      <c r="D169" s="16">
        <v>2010</v>
      </c>
      <c r="E169" s="18">
        <v>40514</v>
      </c>
      <c r="F169" s="9" t="s">
        <v>166</v>
      </c>
      <c r="G169" s="3">
        <v>150000000</v>
      </c>
      <c r="H169" s="3">
        <v>62189884</v>
      </c>
      <c r="I169" s="3">
        <v>142634358</v>
      </c>
      <c r="J169" s="8" t="str">
        <f t="shared" si="18"/>
        <v/>
      </c>
      <c r="K169" s="8" t="str">
        <f t="shared" si="19"/>
        <v/>
      </c>
      <c r="L169" s="8" t="str">
        <f t="shared" si="20"/>
        <v>The Wolfman</v>
      </c>
      <c r="M169" s="8" t="str">
        <f t="shared" si="21"/>
        <v/>
      </c>
      <c r="N169" s="8" t="str">
        <f t="shared" si="17"/>
        <v>The Wolfman</v>
      </c>
      <c r="O169" s="10">
        <f>INDEX(cpi!$A$1:$M$106,MATCH($D169,cpi!$A:$A,0),MATCH($C169,cpi!$1:$1,0))</f>
        <v>216.74100000000001</v>
      </c>
      <c r="P169" s="10">
        <f>cpi!$I$2</f>
        <v>245.51900000000001</v>
      </c>
      <c r="Q169" s="10">
        <f t="shared" si="22"/>
        <v>1.1327759860847739</v>
      </c>
      <c r="R169" s="8" t="str">
        <f t="shared" si="23"/>
        <v/>
      </c>
      <c r="S169" s="11">
        <f t="shared" si="24"/>
        <v>169916397.91271609</v>
      </c>
      <c r="T169" s="11">
        <f t="shared" si="24"/>
        <v>70447207.172597706</v>
      </c>
      <c r="U169" s="11">
        <f t="shared" si="24"/>
        <v>161572775.53301865</v>
      </c>
    </row>
    <row r="170" spans="1:21" x14ac:dyDescent="0.2">
      <c r="A170" s="5">
        <v>170</v>
      </c>
      <c r="B170" s="17">
        <v>17</v>
      </c>
      <c r="C170" s="16">
        <v>2</v>
      </c>
      <c r="D170" s="16">
        <v>2017</v>
      </c>
      <c r="E170" s="18">
        <v>43222</v>
      </c>
      <c r="F170" s="9" t="s">
        <v>167</v>
      </c>
      <c r="G170" s="3">
        <v>150000000</v>
      </c>
      <c r="H170" s="3">
        <v>45157105</v>
      </c>
      <c r="I170" s="3">
        <v>331775766</v>
      </c>
      <c r="J170" s="8" t="str">
        <f t="shared" si="18"/>
        <v/>
      </c>
      <c r="K170" s="8" t="str">
        <f t="shared" si="19"/>
        <v/>
      </c>
      <c r="L170" s="8" t="str">
        <f t="shared" si="20"/>
        <v>The Great Wall</v>
      </c>
      <c r="M170" s="8" t="str">
        <f t="shared" si="21"/>
        <v/>
      </c>
      <c r="N170" s="8" t="str">
        <f t="shared" si="17"/>
        <v>The Great Wall</v>
      </c>
      <c r="O170" s="10">
        <f>INDEX(cpi!$A$1:$M$106,MATCH($D170,cpi!$A:$A,0),MATCH($C170,cpi!$1:$1,0))</f>
        <v>243.60300000000001</v>
      </c>
      <c r="P170" s="10">
        <f>cpi!$I$2</f>
        <v>245.51900000000001</v>
      </c>
      <c r="Q170" s="10">
        <f t="shared" si="22"/>
        <v>1.0078652561750061</v>
      </c>
      <c r="R170" s="8" t="str">
        <f t="shared" si="23"/>
        <v/>
      </c>
      <c r="S170" s="11">
        <f t="shared" si="24"/>
        <v>151179788.4262509</v>
      </c>
      <c r="T170" s="11">
        <f t="shared" si="24"/>
        <v>45512277.198946647</v>
      </c>
      <c r="U170" s="11">
        <f t="shared" si="24"/>
        <v>334385267.39224887</v>
      </c>
    </row>
    <row r="171" spans="1:21" x14ac:dyDescent="0.2">
      <c r="A171" s="5">
        <v>171</v>
      </c>
      <c r="B171" s="17">
        <v>9</v>
      </c>
      <c r="C171" s="16">
        <v>10</v>
      </c>
      <c r="D171" s="16">
        <v>2015</v>
      </c>
      <c r="E171" s="18">
        <v>42257</v>
      </c>
      <c r="F171" s="9" t="s">
        <v>168</v>
      </c>
      <c r="G171" s="3">
        <v>150000000</v>
      </c>
      <c r="H171" s="3">
        <v>35088320</v>
      </c>
      <c r="I171" s="3">
        <v>123888320</v>
      </c>
      <c r="J171" s="8" t="str">
        <f t="shared" si="18"/>
        <v/>
      </c>
      <c r="K171" s="8" t="str">
        <f t="shared" si="19"/>
        <v/>
      </c>
      <c r="L171" s="8" t="str">
        <f t="shared" si="20"/>
        <v>Pan</v>
      </c>
      <c r="M171" s="8" t="str">
        <f t="shared" si="21"/>
        <v/>
      </c>
      <c r="N171" s="8" t="str">
        <f t="shared" si="17"/>
        <v>Pan</v>
      </c>
      <c r="O171" s="10">
        <f>INDEX(cpi!$A$1:$M$106,MATCH($D171,cpi!$A:$A,0),MATCH($C171,cpi!$1:$1,0))</f>
        <v>237.83799999999999</v>
      </c>
      <c r="P171" s="10">
        <f>cpi!$I$2</f>
        <v>245.51900000000001</v>
      </c>
      <c r="Q171" s="10">
        <f t="shared" si="22"/>
        <v>1.0322950916169831</v>
      </c>
      <c r="R171" s="8" t="str">
        <f t="shared" si="23"/>
        <v/>
      </c>
      <c r="S171" s="11">
        <f t="shared" si="24"/>
        <v>154844263.74254745</v>
      </c>
      <c r="T171" s="11">
        <f t="shared" si="24"/>
        <v>36221500.50908602</v>
      </c>
      <c r="U171" s="11">
        <f t="shared" si="24"/>
        <v>127889304.64467412</v>
      </c>
    </row>
    <row r="172" spans="1:21" x14ac:dyDescent="0.2">
      <c r="A172" s="5">
        <v>172</v>
      </c>
      <c r="B172" s="17">
        <v>11</v>
      </c>
      <c r="C172" s="16">
        <v>3</v>
      </c>
      <c r="D172" s="16">
        <v>2011</v>
      </c>
      <c r="E172" s="18">
        <v>40850</v>
      </c>
      <c r="F172" s="9" t="s">
        <v>169</v>
      </c>
      <c r="G172" s="3">
        <v>150000000</v>
      </c>
      <c r="H172" s="3">
        <v>21392758</v>
      </c>
      <c r="I172" s="3">
        <v>39549758</v>
      </c>
      <c r="J172" s="8" t="str">
        <f t="shared" si="18"/>
        <v/>
      </c>
      <c r="K172" s="8" t="str">
        <f t="shared" si="19"/>
        <v/>
      </c>
      <c r="L172" s="8" t="str">
        <f t="shared" si="20"/>
        <v>Mars Needs Moms</v>
      </c>
      <c r="M172" s="8" t="str">
        <f t="shared" si="21"/>
        <v/>
      </c>
      <c r="N172" s="8" t="str">
        <f t="shared" si="17"/>
        <v>Mars Needs Moms</v>
      </c>
      <c r="O172" s="10">
        <f>INDEX(cpi!$A$1:$M$106,MATCH($D172,cpi!$A:$A,0),MATCH($C172,cpi!$1:$1,0))</f>
        <v>223.46700000000001</v>
      </c>
      <c r="P172" s="10">
        <f>cpi!$I$2</f>
        <v>245.51900000000001</v>
      </c>
      <c r="Q172" s="10">
        <f t="shared" si="22"/>
        <v>1.0986812370506607</v>
      </c>
      <c r="R172" s="8" t="str">
        <f t="shared" si="23"/>
        <v/>
      </c>
      <c r="S172" s="11">
        <f t="shared" si="24"/>
        <v>164802185.5575991</v>
      </c>
      <c r="T172" s="11">
        <f t="shared" si="24"/>
        <v>23503821.823365416</v>
      </c>
      <c r="U172" s="11">
        <f t="shared" si="24"/>
        <v>43452577.044494264</v>
      </c>
    </row>
    <row r="173" spans="1:21" x14ac:dyDescent="0.2">
      <c r="A173" s="5">
        <v>173</v>
      </c>
      <c r="B173" s="17">
        <v>3</v>
      </c>
      <c r="C173" s="16">
        <v>11</v>
      </c>
      <c r="D173" s="16">
        <v>2006</v>
      </c>
      <c r="E173" s="18">
        <v>38787</v>
      </c>
      <c r="F173" s="9" t="s">
        <v>170</v>
      </c>
      <c r="G173" s="3">
        <v>149000000</v>
      </c>
      <c r="H173" s="3">
        <v>64665672</v>
      </c>
      <c r="I173" s="3">
        <v>179357126</v>
      </c>
      <c r="J173" s="8" t="str">
        <f t="shared" si="18"/>
        <v/>
      </c>
      <c r="K173" s="8" t="str">
        <f t="shared" si="19"/>
        <v/>
      </c>
      <c r="L173" s="8" t="str">
        <f t="shared" si="20"/>
        <v>Flushed Away</v>
      </c>
      <c r="M173" s="8" t="str">
        <f t="shared" si="21"/>
        <v/>
      </c>
      <c r="N173" s="8" t="str">
        <f t="shared" si="17"/>
        <v>Flushed Away</v>
      </c>
      <c r="O173" s="10">
        <f>INDEX(cpi!$A$1:$M$106,MATCH($D173,cpi!$A:$A,0),MATCH($C173,cpi!$1:$1,0))</f>
        <v>201.5</v>
      </c>
      <c r="P173" s="10">
        <f>cpi!$I$2</f>
        <v>245.51900000000001</v>
      </c>
      <c r="Q173" s="10">
        <f t="shared" si="22"/>
        <v>1.2184565756823822</v>
      </c>
      <c r="R173" s="8" t="str">
        <f t="shared" si="23"/>
        <v/>
      </c>
      <c r="S173" s="11">
        <f t="shared" si="24"/>
        <v>181550029.77667496</v>
      </c>
      <c r="T173" s="11">
        <f t="shared" si="24"/>
        <v>78792313.269320101</v>
      </c>
      <c r="U173" s="11">
        <f t="shared" si="24"/>
        <v>218538869.57019356</v>
      </c>
    </row>
    <row r="174" spans="1:21" x14ac:dyDescent="0.2">
      <c r="A174" s="5">
        <v>174</v>
      </c>
      <c r="B174" s="17">
        <v>8</v>
      </c>
      <c r="C174" s="16">
        <v>6</v>
      </c>
      <c r="D174" s="16">
        <v>2012</v>
      </c>
      <c r="E174" s="18">
        <v>41127</v>
      </c>
      <c r="F174" s="9" t="s">
        <v>171</v>
      </c>
      <c r="G174" s="3">
        <v>145000000</v>
      </c>
      <c r="H174" s="3">
        <v>216391482</v>
      </c>
      <c r="I174" s="3">
        <v>746921271</v>
      </c>
      <c r="J174" s="8" t="str">
        <f t="shared" si="18"/>
        <v/>
      </c>
      <c r="K174" s="8" t="str">
        <f t="shared" si="19"/>
        <v/>
      </c>
      <c r="L174" s="8" t="str">
        <f t="shared" si="20"/>
        <v>Madagascar 3: Europe's Most Wanted</v>
      </c>
      <c r="M174" s="8" t="str">
        <f t="shared" si="21"/>
        <v/>
      </c>
      <c r="N174" s="8" t="str">
        <f t="shared" si="17"/>
        <v>Madagascar 3: Europe's Most Wanted</v>
      </c>
      <c r="O174" s="10">
        <f>INDEX(cpi!$A$1:$M$106,MATCH($D174,cpi!$A:$A,0),MATCH($C174,cpi!$1:$1,0))</f>
        <v>229.47800000000001</v>
      </c>
      <c r="P174" s="10">
        <f>cpi!$I$2</f>
        <v>245.51900000000001</v>
      </c>
      <c r="Q174" s="10">
        <f t="shared" si="22"/>
        <v>1.0699021256939663</v>
      </c>
      <c r="R174" s="8" t="str">
        <f t="shared" si="23"/>
        <v/>
      </c>
      <c r="S174" s="11">
        <f t="shared" si="24"/>
        <v>155135808.2256251</v>
      </c>
      <c r="T174" s="11">
        <f t="shared" si="24"/>
        <v>231517706.57386765</v>
      </c>
      <c r="U174" s="11">
        <f t="shared" si="24"/>
        <v>799132655.56893909</v>
      </c>
    </row>
    <row r="175" spans="1:21" x14ac:dyDescent="0.2">
      <c r="A175" s="5">
        <v>175</v>
      </c>
      <c r="B175" s="17">
        <v>16</v>
      </c>
      <c r="C175" s="16">
        <v>12</v>
      </c>
      <c r="D175" s="16">
        <v>2011</v>
      </c>
      <c r="E175" s="18">
        <v>41011</v>
      </c>
      <c r="F175" s="9" t="s">
        <v>172</v>
      </c>
      <c r="G175" s="3">
        <v>145000000</v>
      </c>
      <c r="H175" s="3">
        <v>209397903</v>
      </c>
      <c r="I175" s="3">
        <v>694713230</v>
      </c>
      <c r="J175" s="8" t="str">
        <f t="shared" si="18"/>
        <v/>
      </c>
      <c r="K175" s="8" t="str">
        <f t="shared" si="19"/>
        <v/>
      </c>
      <c r="L175" s="8" t="str">
        <f t="shared" si="20"/>
        <v>Mission: Impossibleâ€”Ghost Protocol</v>
      </c>
      <c r="M175" s="8" t="str">
        <f t="shared" si="21"/>
        <v/>
      </c>
      <c r="N175" s="8" t="str">
        <f t="shared" si="17"/>
        <v>Mission: Impossibleâ€”Ghost Protocol</v>
      </c>
      <c r="O175" s="10">
        <f>INDEX(cpi!$A$1:$M$106,MATCH($D175,cpi!$A:$A,0),MATCH($C175,cpi!$1:$1,0))</f>
        <v>225.672</v>
      </c>
      <c r="P175" s="10">
        <f>cpi!$I$2</f>
        <v>245.51900000000001</v>
      </c>
      <c r="Q175" s="10">
        <f t="shared" si="22"/>
        <v>1.0879462228366834</v>
      </c>
      <c r="R175" s="8" t="str">
        <f t="shared" si="23"/>
        <v/>
      </c>
      <c r="S175" s="11">
        <f t="shared" si="24"/>
        <v>157752202.31131908</v>
      </c>
      <c r="T175" s="11">
        <f t="shared" si="24"/>
        <v>227813657.63877222</v>
      </c>
      <c r="U175" s="11">
        <f t="shared" si="24"/>
        <v>755810634.53317213</v>
      </c>
    </row>
    <row r="176" spans="1:21" x14ac:dyDescent="0.2">
      <c r="A176" s="5">
        <v>176</v>
      </c>
      <c r="B176" s="17">
        <v>13</v>
      </c>
      <c r="C176" s="16">
        <v>6</v>
      </c>
      <c r="D176" s="16">
        <v>2014</v>
      </c>
      <c r="E176" s="18">
        <v>42010</v>
      </c>
      <c r="F176" s="9" t="s">
        <v>173</v>
      </c>
      <c r="G176" s="3">
        <v>145000000</v>
      </c>
      <c r="H176" s="3">
        <v>177002924</v>
      </c>
      <c r="I176" s="3">
        <v>616102924</v>
      </c>
      <c r="J176" s="8" t="str">
        <f t="shared" si="18"/>
        <v/>
      </c>
      <c r="K176" s="8" t="str">
        <f t="shared" si="19"/>
        <v/>
      </c>
      <c r="L176" s="8" t="str">
        <f t="shared" si="20"/>
        <v>How to Train Your Dragon 2</v>
      </c>
      <c r="M176" s="8" t="str">
        <f t="shared" si="21"/>
        <v/>
      </c>
      <c r="N176" s="8" t="str">
        <f t="shared" si="17"/>
        <v>How to Train Your Dragon 2</v>
      </c>
      <c r="O176" s="10">
        <f>INDEX(cpi!$A$1:$M$106,MATCH($D176,cpi!$A:$A,0),MATCH($C176,cpi!$1:$1,0))</f>
        <v>238.34299999999999</v>
      </c>
      <c r="P176" s="10">
        <f>cpi!$I$2</f>
        <v>245.51900000000001</v>
      </c>
      <c r="Q176" s="10">
        <f t="shared" si="22"/>
        <v>1.0301078697507375</v>
      </c>
      <c r="R176" s="8" t="str">
        <f t="shared" si="23"/>
        <v/>
      </c>
      <c r="S176" s="11">
        <f t="shared" si="24"/>
        <v>149365641.11385694</v>
      </c>
      <c r="T176" s="11">
        <f t="shared" si="24"/>
        <v>182332104.98129168</v>
      </c>
      <c r="U176" s="11">
        <f t="shared" si="24"/>
        <v>634652470.5888406</v>
      </c>
    </row>
    <row r="177" spans="1:21" x14ac:dyDescent="0.2">
      <c r="A177" s="5">
        <v>177</v>
      </c>
      <c r="B177" s="17">
        <v>16</v>
      </c>
      <c r="C177" s="16">
        <v>6</v>
      </c>
      <c r="D177" s="16">
        <v>1999</v>
      </c>
      <c r="E177" s="18">
        <v>36622</v>
      </c>
      <c r="F177" s="9" t="s">
        <v>174</v>
      </c>
      <c r="G177" s="3">
        <v>145000000</v>
      </c>
      <c r="H177" s="3">
        <v>171091819</v>
      </c>
      <c r="I177" s="3">
        <v>448191819</v>
      </c>
      <c r="J177" s="8" t="str">
        <f t="shared" si="18"/>
        <v/>
      </c>
      <c r="K177" s="8" t="str">
        <f t="shared" si="19"/>
        <v/>
      </c>
      <c r="L177" s="8" t="str">
        <f t="shared" si="20"/>
        <v>Tarzan</v>
      </c>
      <c r="M177" s="8" t="str">
        <f t="shared" si="21"/>
        <v/>
      </c>
      <c r="N177" s="8" t="str">
        <f t="shared" si="17"/>
        <v>Tarzan</v>
      </c>
      <c r="O177" s="10">
        <f>INDEX(cpi!$A$1:$M$106,MATCH($D177,cpi!$A:$A,0),MATCH($C177,cpi!$1:$1,0))</f>
        <v>166.2</v>
      </c>
      <c r="P177" s="10">
        <f>cpi!$I$2</f>
        <v>245.51900000000001</v>
      </c>
      <c r="Q177" s="10">
        <f t="shared" si="22"/>
        <v>1.4772503008423588</v>
      </c>
      <c r="R177" s="8" t="str">
        <f t="shared" si="23"/>
        <v/>
      </c>
      <c r="S177" s="11">
        <f t="shared" si="24"/>
        <v>214201293.62214202</v>
      </c>
      <c r="T177" s="11">
        <f t="shared" si="24"/>
        <v>252745441.08941638</v>
      </c>
      <c r="U177" s="11">
        <f t="shared" si="24"/>
        <v>662091499.45283401</v>
      </c>
    </row>
    <row r="178" spans="1:21" x14ac:dyDescent="0.2">
      <c r="A178" s="5">
        <v>178</v>
      </c>
      <c r="B178" s="17">
        <v>7</v>
      </c>
      <c r="C178" s="16">
        <v>3</v>
      </c>
      <c r="D178" s="16">
        <v>2014</v>
      </c>
      <c r="E178" s="18">
        <v>41823</v>
      </c>
      <c r="F178" s="9" t="s">
        <v>175</v>
      </c>
      <c r="G178" s="3">
        <v>145000000</v>
      </c>
      <c r="H178" s="3">
        <v>111506430</v>
      </c>
      <c r="I178" s="3">
        <v>269806430</v>
      </c>
      <c r="J178" s="8" t="str">
        <f t="shared" si="18"/>
        <v/>
      </c>
      <c r="K178" s="8" t="str">
        <f t="shared" si="19"/>
        <v/>
      </c>
      <c r="L178" s="8" t="str">
        <f t="shared" si="20"/>
        <v>Mr. Peabody &amp; Sherman</v>
      </c>
      <c r="M178" s="8" t="str">
        <f t="shared" si="21"/>
        <v/>
      </c>
      <c r="N178" s="8" t="str">
        <f t="shared" si="17"/>
        <v>Mr. Peabody &amp; Sherman</v>
      </c>
      <c r="O178" s="10">
        <f>INDEX(cpi!$A$1:$M$106,MATCH($D178,cpi!$A:$A,0),MATCH($C178,cpi!$1:$1,0))</f>
        <v>236.29300000000001</v>
      </c>
      <c r="P178" s="10">
        <f>cpi!$I$2</f>
        <v>245.51900000000001</v>
      </c>
      <c r="Q178" s="10">
        <f t="shared" si="22"/>
        <v>1.0390447452950362</v>
      </c>
      <c r="R178" s="8" t="str">
        <f t="shared" si="23"/>
        <v/>
      </c>
      <c r="S178" s="11">
        <f t="shared" si="24"/>
        <v>150661488.06778026</v>
      </c>
      <c r="T178" s="11">
        <f t="shared" si="24"/>
        <v>115860170.15810879</v>
      </c>
      <c r="U178" s="11">
        <f t="shared" si="24"/>
        <v>280340953.33831304</v>
      </c>
    </row>
    <row r="179" spans="1:21" x14ac:dyDescent="0.2">
      <c r="A179" s="5">
        <v>179</v>
      </c>
      <c r="B179" s="17">
        <v>21</v>
      </c>
      <c r="C179" s="16">
        <v>11</v>
      </c>
      <c r="D179" s="16">
        <v>2012</v>
      </c>
      <c r="E179" s="18">
        <v>41528</v>
      </c>
      <c r="F179" s="9" t="s">
        <v>176</v>
      </c>
      <c r="G179" s="3">
        <v>145000000</v>
      </c>
      <c r="H179" s="3">
        <v>103412758</v>
      </c>
      <c r="I179" s="3">
        <v>306900902</v>
      </c>
      <c r="J179" s="8" t="str">
        <f t="shared" si="18"/>
        <v/>
      </c>
      <c r="K179" s="8" t="str">
        <f t="shared" si="19"/>
        <v/>
      </c>
      <c r="L179" s="8" t="str">
        <f t="shared" si="20"/>
        <v>Rise of the Guardians</v>
      </c>
      <c r="M179" s="8" t="str">
        <f t="shared" si="21"/>
        <v/>
      </c>
      <c r="N179" s="8" t="str">
        <f t="shared" si="17"/>
        <v>Rise of the Guardians</v>
      </c>
      <c r="O179" s="10">
        <f>INDEX(cpi!$A$1:$M$106,MATCH($D179,cpi!$A:$A,0),MATCH($C179,cpi!$1:$1,0))</f>
        <v>230.221</v>
      </c>
      <c r="P179" s="10">
        <f>cpi!$I$2</f>
        <v>245.51900000000001</v>
      </c>
      <c r="Q179" s="10">
        <f t="shared" si="22"/>
        <v>1.0664491944696617</v>
      </c>
      <c r="R179" s="8" t="str">
        <f t="shared" si="23"/>
        <v/>
      </c>
      <c r="S179" s="11">
        <f t="shared" si="24"/>
        <v>154635133.19810095</v>
      </c>
      <c r="T179" s="11">
        <f t="shared" si="24"/>
        <v>110284452.46698606</v>
      </c>
      <c r="U179" s="11">
        <f t="shared" si="24"/>
        <v>327294219.71991259</v>
      </c>
    </row>
    <row r="180" spans="1:21" x14ac:dyDescent="0.2">
      <c r="A180" s="5">
        <v>180</v>
      </c>
      <c r="B180" s="17">
        <v>8</v>
      </c>
      <c r="C180" s="16">
        <v>4</v>
      </c>
      <c r="D180" s="16">
        <v>2005</v>
      </c>
      <c r="E180" s="18">
        <v>38568</v>
      </c>
      <c r="F180" s="9" t="s">
        <v>177</v>
      </c>
      <c r="G180" s="3">
        <v>145000000</v>
      </c>
      <c r="H180" s="3">
        <v>68671925</v>
      </c>
      <c r="I180" s="3">
        <v>121671925</v>
      </c>
      <c r="J180" s="8" t="str">
        <f t="shared" si="18"/>
        <v/>
      </c>
      <c r="K180" s="8" t="str">
        <f t="shared" si="19"/>
        <v/>
      </c>
      <c r="L180" s="8" t="str">
        <f t="shared" si="20"/>
        <v>Sahara</v>
      </c>
      <c r="M180" s="8" t="str">
        <f t="shared" si="21"/>
        <v/>
      </c>
      <c r="N180" s="8" t="str">
        <f t="shared" si="17"/>
        <v>Sahara</v>
      </c>
      <c r="O180" s="10">
        <f>INDEX(cpi!$A$1:$M$106,MATCH($D180,cpi!$A:$A,0),MATCH($C180,cpi!$1:$1,0))</f>
        <v>194.6</v>
      </c>
      <c r="P180" s="10">
        <f>cpi!$I$2</f>
        <v>245.51900000000001</v>
      </c>
      <c r="Q180" s="10">
        <f t="shared" si="22"/>
        <v>1.2616598150051388</v>
      </c>
      <c r="R180" s="8" t="str">
        <f t="shared" si="23"/>
        <v/>
      </c>
      <c r="S180" s="11">
        <f t="shared" si="24"/>
        <v>182940673.17574513</v>
      </c>
      <c r="T180" s="11">
        <f t="shared" si="24"/>
        <v>86640608.191546768</v>
      </c>
      <c r="U180" s="11">
        <f t="shared" si="24"/>
        <v>153508578.38681912</v>
      </c>
    </row>
    <row r="181" spans="1:21" x14ac:dyDescent="0.2">
      <c r="A181" s="5">
        <v>181</v>
      </c>
      <c r="B181" s="17">
        <v>15</v>
      </c>
      <c r="C181" s="16">
        <v>7</v>
      </c>
      <c r="D181" s="16">
        <v>2016</v>
      </c>
      <c r="E181" s="18">
        <v>42801</v>
      </c>
      <c r="F181" s="9" t="s">
        <v>178</v>
      </c>
      <c r="G181" s="3">
        <v>144000000</v>
      </c>
      <c r="H181" s="3">
        <v>128350574</v>
      </c>
      <c r="I181" s="3">
        <v>229034050</v>
      </c>
      <c r="J181" s="8" t="str">
        <f t="shared" si="18"/>
        <v/>
      </c>
      <c r="K181" s="8" t="str">
        <f t="shared" si="19"/>
        <v/>
      </c>
      <c r="L181" s="8" t="str">
        <f t="shared" si="20"/>
        <v>Ghostbusters</v>
      </c>
      <c r="M181" s="8">
        <f t="shared" si="21"/>
        <v>1</v>
      </c>
      <c r="N181" s="8" t="str">
        <f t="shared" si="17"/>
        <v>Ghostbusters (2016)</v>
      </c>
      <c r="O181" s="10">
        <f>INDEX(cpi!$A$1:$M$106,MATCH($D181,cpi!$A:$A,0),MATCH($C181,cpi!$1:$1,0))</f>
        <v>240.62799999999999</v>
      </c>
      <c r="P181" s="10">
        <f>cpi!$I$2</f>
        <v>245.51900000000001</v>
      </c>
      <c r="Q181" s="10">
        <f t="shared" si="22"/>
        <v>1.020325980351414</v>
      </c>
      <c r="R181" s="8" t="str">
        <f t="shared" si="23"/>
        <v/>
      </c>
      <c r="S181" s="11">
        <f t="shared" si="24"/>
        <v>146926941.1706036</v>
      </c>
      <c r="T181" s="11">
        <f t="shared" si="24"/>
        <v>130959425.24521671</v>
      </c>
      <c r="U181" s="11">
        <f t="shared" si="24"/>
        <v>233689391.60010478</v>
      </c>
    </row>
    <row r="182" spans="1:21" x14ac:dyDescent="0.2">
      <c r="A182" s="5">
        <v>182</v>
      </c>
      <c r="B182" s="17">
        <v>22</v>
      </c>
      <c r="C182" s="16">
        <v>11</v>
      </c>
      <c r="D182" s="16">
        <v>2002</v>
      </c>
      <c r="E182" s="18">
        <v>37905</v>
      </c>
      <c r="F182" s="9" t="s">
        <v>179</v>
      </c>
      <c r="G182" s="3">
        <v>142000000</v>
      </c>
      <c r="H182" s="3">
        <v>160942139</v>
      </c>
      <c r="I182" s="3">
        <v>431942139</v>
      </c>
      <c r="J182" s="8" t="str">
        <f t="shared" si="18"/>
        <v/>
      </c>
      <c r="K182" s="8" t="str">
        <f t="shared" si="19"/>
        <v/>
      </c>
      <c r="L182" s="8" t="str">
        <f t="shared" si="20"/>
        <v>Die Another Day</v>
      </c>
      <c r="M182" s="8" t="str">
        <f t="shared" si="21"/>
        <v/>
      </c>
      <c r="N182" s="8" t="str">
        <f t="shared" si="17"/>
        <v>Die Another Day</v>
      </c>
      <c r="O182" s="10">
        <f>INDEX(cpi!$A$1:$M$106,MATCH($D182,cpi!$A:$A,0),MATCH($C182,cpi!$1:$1,0))</f>
        <v>181.3</v>
      </c>
      <c r="P182" s="10">
        <f>cpi!$I$2</f>
        <v>245.51900000000001</v>
      </c>
      <c r="Q182" s="10">
        <f t="shared" si="22"/>
        <v>1.3542140099282955</v>
      </c>
      <c r="R182" s="8" t="str">
        <f t="shared" si="23"/>
        <v/>
      </c>
      <c r="S182" s="11">
        <f t="shared" si="24"/>
        <v>192298389.40981796</v>
      </c>
      <c r="T182" s="11">
        <f t="shared" si="24"/>
        <v>217950099.42162713</v>
      </c>
      <c r="U182" s="11">
        <f t="shared" si="24"/>
        <v>584942096.11219525</v>
      </c>
    </row>
    <row r="183" spans="1:21" x14ac:dyDescent="0.2">
      <c r="A183" s="5">
        <v>183</v>
      </c>
      <c r="B183" s="17">
        <v>8</v>
      </c>
      <c r="C183" s="16">
        <v>5</v>
      </c>
      <c r="D183" s="16">
        <v>2009</v>
      </c>
      <c r="E183" s="18">
        <v>40030</v>
      </c>
      <c r="F183" s="9" t="s">
        <v>180</v>
      </c>
      <c r="G183" s="3">
        <v>140000000</v>
      </c>
      <c r="H183" s="3">
        <v>257730019</v>
      </c>
      <c r="I183" s="3">
        <v>385680446</v>
      </c>
      <c r="J183" s="8" t="str">
        <f t="shared" si="18"/>
        <v/>
      </c>
      <c r="K183" s="8" t="str">
        <f t="shared" si="19"/>
        <v/>
      </c>
      <c r="L183" s="8" t="str">
        <f t="shared" si="20"/>
        <v>Star Trek</v>
      </c>
      <c r="M183" s="8" t="str">
        <f t="shared" si="21"/>
        <v/>
      </c>
      <c r="N183" s="8" t="str">
        <f t="shared" si="17"/>
        <v>Star Trek</v>
      </c>
      <c r="O183" s="10">
        <f>INDEX(cpi!$A$1:$M$106,MATCH($D183,cpi!$A:$A,0),MATCH($C183,cpi!$1:$1,0))</f>
        <v>213.85599999999999</v>
      </c>
      <c r="P183" s="10">
        <f>cpi!$I$2</f>
        <v>245.51900000000001</v>
      </c>
      <c r="Q183" s="10">
        <f t="shared" si="22"/>
        <v>1.1480575714499477</v>
      </c>
      <c r="R183" s="8" t="str">
        <f t="shared" si="23"/>
        <v/>
      </c>
      <c r="S183" s="11">
        <f t="shared" si="24"/>
        <v>160728060.00299269</v>
      </c>
      <c r="T183" s="11">
        <f t="shared" si="24"/>
        <v>295888899.70288885</v>
      </c>
      <c r="U183" s="11">
        <f t="shared" si="24"/>
        <v>442783356.19049269</v>
      </c>
    </row>
    <row r="184" spans="1:21" x14ac:dyDescent="0.2">
      <c r="A184" s="5">
        <v>184</v>
      </c>
      <c r="B184" s="17">
        <v>1</v>
      </c>
      <c r="C184" s="16">
        <v>7</v>
      </c>
      <c r="D184" s="16">
        <v>1998</v>
      </c>
      <c r="E184" s="18">
        <v>35802</v>
      </c>
      <c r="F184" s="9" t="s">
        <v>181</v>
      </c>
      <c r="G184" s="3">
        <v>140000000</v>
      </c>
      <c r="H184" s="3">
        <v>201578182</v>
      </c>
      <c r="I184" s="3">
        <v>554600000</v>
      </c>
      <c r="J184" s="8" t="str">
        <f t="shared" si="18"/>
        <v/>
      </c>
      <c r="K184" s="8" t="str">
        <f t="shared" si="19"/>
        <v/>
      </c>
      <c r="L184" s="8" t="str">
        <f t="shared" si="20"/>
        <v>Armageddon</v>
      </c>
      <c r="M184" s="8" t="str">
        <f t="shared" si="21"/>
        <v/>
      </c>
      <c r="N184" s="8" t="str">
        <f t="shared" si="17"/>
        <v>Armageddon</v>
      </c>
      <c r="O184" s="10">
        <f>INDEX(cpi!$A$1:$M$106,MATCH($D184,cpi!$A:$A,0),MATCH($C184,cpi!$1:$1,0))</f>
        <v>163.19999999999999</v>
      </c>
      <c r="P184" s="10">
        <f>cpi!$I$2</f>
        <v>245.51900000000001</v>
      </c>
      <c r="Q184" s="10">
        <f t="shared" si="22"/>
        <v>1.5044056372549022</v>
      </c>
      <c r="R184" s="8" t="str">
        <f t="shared" si="23"/>
        <v/>
      </c>
      <c r="S184" s="11">
        <f t="shared" si="24"/>
        <v>210616789.21568629</v>
      </c>
      <c r="T184" s="11">
        <f t="shared" si="24"/>
        <v>303255353.34839463</v>
      </c>
      <c r="U184" s="11">
        <f t="shared" si="24"/>
        <v>834343366.42156875</v>
      </c>
    </row>
    <row r="185" spans="1:21" x14ac:dyDescent="0.2">
      <c r="A185" s="5">
        <v>185</v>
      </c>
      <c r="B185" s="17">
        <v>3</v>
      </c>
      <c r="C185" s="16">
        <v>7</v>
      </c>
      <c r="D185" s="16">
        <v>2002</v>
      </c>
      <c r="E185" s="18">
        <v>37322</v>
      </c>
      <c r="F185" s="9" t="s">
        <v>182</v>
      </c>
      <c r="G185" s="3">
        <v>140000000</v>
      </c>
      <c r="H185" s="3">
        <v>190418803</v>
      </c>
      <c r="I185" s="3">
        <v>441767803</v>
      </c>
      <c r="J185" s="8" t="str">
        <f t="shared" si="18"/>
        <v/>
      </c>
      <c r="K185" s="8" t="str">
        <f t="shared" si="19"/>
        <v/>
      </c>
      <c r="L185" s="8" t="str">
        <f t="shared" si="20"/>
        <v>Men in Black 2</v>
      </c>
      <c r="M185" s="8" t="str">
        <f t="shared" si="21"/>
        <v/>
      </c>
      <c r="N185" s="8" t="str">
        <f t="shared" si="17"/>
        <v>Men in Black 2</v>
      </c>
      <c r="O185" s="10">
        <f>INDEX(cpi!$A$1:$M$106,MATCH($D185,cpi!$A:$A,0),MATCH($C185,cpi!$1:$1,0))</f>
        <v>180.1</v>
      </c>
      <c r="P185" s="10">
        <f>cpi!$I$2</f>
        <v>245.51900000000001</v>
      </c>
      <c r="Q185" s="10">
        <f t="shared" si="22"/>
        <v>1.3632370905052749</v>
      </c>
      <c r="R185" s="8" t="str">
        <f t="shared" si="23"/>
        <v/>
      </c>
      <c r="S185" s="11">
        <f t="shared" si="24"/>
        <v>190853192.67073849</v>
      </c>
      <c r="T185" s="11">
        <f t="shared" si="24"/>
        <v>259585974.97921711</v>
      </c>
      <c r="U185" s="11">
        <f t="shared" si="24"/>
        <v>602234254.44062746</v>
      </c>
    </row>
    <row r="186" spans="1:21" x14ac:dyDescent="0.2">
      <c r="A186" s="5">
        <v>186</v>
      </c>
      <c r="B186" s="17">
        <v>22</v>
      </c>
      <c r="C186" s="16">
        <v>7</v>
      </c>
      <c r="D186" s="16">
        <v>2011</v>
      </c>
      <c r="E186" s="18">
        <v>41189</v>
      </c>
      <c r="F186" s="9" t="s">
        <v>183</v>
      </c>
      <c r="G186" s="3">
        <v>140000000</v>
      </c>
      <c r="H186" s="3">
        <v>176654505</v>
      </c>
      <c r="I186" s="3">
        <v>370569776</v>
      </c>
      <c r="J186" s="8" t="str">
        <f t="shared" si="18"/>
        <v/>
      </c>
      <c r="K186" s="8" t="str">
        <f t="shared" si="19"/>
        <v/>
      </c>
      <c r="L186" s="8" t="str">
        <f t="shared" si="20"/>
        <v>Captain America: The First Avenger</v>
      </c>
      <c r="M186" s="8" t="str">
        <f t="shared" si="21"/>
        <v/>
      </c>
      <c r="N186" s="8" t="str">
        <f t="shared" si="17"/>
        <v>Captain America: The First Avenger</v>
      </c>
      <c r="O186" s="10">
        <f>INDEX(cpi!$A$1:$M$106,MATCH($D186,cpi!$A:$A,0),MATCH($C186,cpi!$1:$1,0))</f>
        <v>225.922</v>
      </c>
      <c r="P186" s="10">
        <f>cpi!$I$2</f>
        <v>245.51900000000001</v>
      </c>
      <c r="Q186" s="10">
        <f t="shared" si="22"/>
        <v>1.0867423269978134</v>
      </c>
      <c r="R186" s="8" t="str">
        <f t="shared" si="23"/>
        <v/>
      </c>
      <c r="S186" s="11">
        <f t="shared" si="24"/>
        <v>152143925.77969387</v>
      </c>
      <c r="T186" s="11">
        <f t="shared" si="24"/>
        <v>191977927.83834687</v>
      </c>
      <c r="U186" s="11">
        <f t="shared" si="24"/>
        <v>402713860.68529844</v>
      </c>
    </row>
    <row r="187" spans="1:21" x14ac:dyDescent="0.2">
      <c r="A187" s="5">
        <v>187</v>
      </c>
      <c r="B187" s="17">
        <v>29</v>
      </c>
      <c r="C187" s="16">
        <v>1</v>
      </c>
      <c r="D187" s="16">
        <v>2016</v>
      </c>
      <c r="E187" s="18">
        <v>43221</v>
      </c>
      <c r="F187" s="9" t="s">
        <v>184</v>
      </c>
      <c r="G187" s="3">
        <v>140000000</v>
      </c>
      <c r="H187" s="3">
        <v>143528619</v>
      </c>
      <c r="I187" s="3">
        <v>518614383</v>
      </c>
      <c r="J187" s="8" t="str">
        <f t="shared" si="18"/>
        <v/>
      </c>
      <c r="K187" s="8" t="str">
        <f t="shared" si="19"/>
        <v/>
      </c>
      <c r="L187" s="8" t="str">
        <f t="shared" si="20"/>
        <v>Kung Fu Panda 3</v>
      </c>
      <c r="M187" s="8" t="str">
        <f t="shared" si="21"/>
        <v/>
      </c>
      <c r="N187" s="8" t="str">
        <f t="shared" si="17"/>
        <v>Kung Fu Panda 3</v>
      </c>
      <c r="O187" s="10">
        <f>INDEX(cpi!$A$1:$M$106,MATCH($D187,cpi!$A:$A,0),MATCH($C187,cpi!$1:$1,0))</f>
        <v>236.916</v>
      </c>
      <c r="P187" s="10">
        <f>cpi!$I$2</f>
        <v>245.51900000000001</v>
      </c>
      <c r="Q187" s="10">
        <f t="shared" si="22"/>
        <v>1.0363124482939101</v>
      </c>
      <c r="R187" s="8" t="str">
        <f t="shared" si="23"/>
        <v/>
      </c>
      <c r="S187" s="11">
        <f t="shared" si="24"/>
        <v>145083742.76114741</v>
      </c>
      <c r="T187" s="11">
        <f t="shared" si="24"/>
        <v>148740494.55613384</v>
      </c>
      <c r="U187" s="11">
        <f t="shared" si="24"/>
        <v>537446540.96716559</v>
      </c>
    </row>
    <row r="188" spans="1:21" x14ac:dyDescent="0.2">
      <c r="A188" s="5">
        <v>188</v>
      </c>
      <c r="B188" s="17">
        <v>10</v>
      </c>
      <c r="C188" s="16">
        <v>7</v>
      </c>
      <c r="D188" s="16">
        <v>1998</v>
      </c>
      <c r="E188" s="18">
        <v>36075</v>
      </c>
      <c r="F188" s="9" t="s">
        <v>185</v>
      </c>
      <c r="G188" s="3">
        <v>140000000</v>
      </c>
      <c r="H188" s="3">
        <v>130444603</v>
      </c>
      <c r="I188" s="3">
        <v>285400000</v>
      </c>
      <c r="J188" s="8" t="str">
        <f t="shared" si="18"/>
        <v/>
      </c>
      <c r="K188" s="8" t="str">
        <f t="shared" si="19"/>
        <v/>
      </c>
      <c r="L188" s="8" t="str">
        <f t="shared" si="20"/>
        <v>Lethal Weapon 4</v>
      </c>
      <c r="M188" s="8" t="str">
        <f t="shared" si="21"/>
        <v/>
      </c>
      <c r="N188" s="8" t="str">
        <f t="shared" si="17"/>
        <v>Lethal Weapon 4</v>
      </c>
      <c r="O188" s="10">
        <f>INDEX(cpi!$A$1:$M$106,MATCH($D188,cpi!$A:$A,0),MATCH($C188,cpi!$1:$1,0))</f>
        <v>163.19999999999999</v>
      </c>
      <c r="P188" s="10">
        <f>cpi!$I$2</f>
        <v>245.51900000000001</v>
      </c>
      <c r="Q188" s="10">
        <f t="shared" si="22"/>
        <v>1.5044056372549022</v>
      </c>
      <c r="R188" s="8" t="str">
        <f t="shared" si="23"/>
        <v/>
      </c>
      <c r="S188" s="11">
        <f t="shared" si="24"/>
        <v>210616789.21568629</v>
      </c>
      <c r="T188" s="11">
        <f t="shared" si="24"/>
        <v>196241596.10267773</v>
      </c>
      <c r="U188" s="11">
        <f t="shared" si="24"/>
        <v>429357368.87254906</v>
      </c>
    </row>
    <row r="189" spans="1:21" x14ac:dyDescent="0.2">
      <c r="A189" s="5">
        <v>189</v>
      </c>
      <c r="B189" s="17">
        <v>27</v>
      </c>
      <c r="C189" s="16">
        <v>3</v>
      </c>
      <c r="D189" s="16">
        <v>2013</v>
      </c>
      <c r="E189" s="18">
        <v>42066</v>
      </c>
      <c r="F189" s="9" t="s">
        <v>186</v>
      </c>
      <c r="G189" s="3">
        <v>140000000</v>
      </c>
      <c r="H189" s="3">
        <v>122523060</v>
      </c>
      <c r="I189" s="3">
        <v>375740705</v>
      </c>
      <c r="J189" s="8" t="str">
        <f t="shared" si="18"/>
        <v/>
      </c>
      <c r="K189" s="8" t="str">
        <f t="shared" si="19"/>
        <v/>
      </c>
      <c r="L189" s="8" t="str">
        <f t="shared" si="20"/>
        <v>G.I. Joe: Retaliation</v>
      </c>
      <c r="M189" s="8" t="str">
        <f t="shared" si="21"/>
        <v/>
      </c>
      <c r="N189" s="8" t="str">
        <f t="shared" si="17"/>
        <v>G.I. Joe: Retaliation</v>
      </c>
      <c r="O189" s="10">
        <f>INDEX(cpi!$A$1:$M$106,MATCH($D189,cpi!$A:$A,0),MATCH($C189,cpi!$1:$1,0))</f>
        <v>232.773</v>
      </c>
      <c r="P189" s="10">
        <f>cpi!$I$2</f>
        <v>245.51900000000001</v>
      </c>
      <c r="Q189" s="10">
        <f t="shared" si="22"/>
        <v>1.0547572098138531</v>
      </c>
      <c r="R189" s="8" t="str">
        <f t="shared" si="23"/>
        <v/>
      </c>
      <c r="S189" s="11">
        <f t="shared" si="24"/>
        <v>147666009.37393942</v>
      </c>
      <c r="T189" s="11">
        <f t="shared" si="24"/>
        <v>129232080.90345532</v>
      </c>
      <c r="U189" s="11">
        <f t="shared" si="24"/>
        <v>396315217.61929011</v>
      </c>
    </row>
    <row r="190" spans="1:21" x14ac:dyDescent="0.2">
      <c r="A190" s="5">
        <v>190</v>
      </c>
      <c r="B190" s="17">
        <v>5</v>
      </c>
      <c r="C190" s="16">
        <v>12</v>
      </c>
      <c r="D190" s="16">
        <v>2003</v>
      </c>
      <c r="E190" s="18">
        <v>37753</v>
      </c>
      <c r="F190" s="9" t="s">
        <v>187</v>
      </c>
      <c r="G190" s="3">
        <v>140000000</v>
      </c>
      <c r="H190" s="3">
        <v>111110575</v>
      </c>
      <c r="I190" s="3">
        <v>456810575</v>
      </c>
      <c r="J190" s="8" t="str">
        <f t="shared" si="18"/>
        <v/>
      </c>
      <c r="K190" s="8" t="str">
        <f t="shared" si="19"/>
        <v/>
      </c>
      <c r="L190" s="8" t="str">
        <f t="shared" si="20"/>
        <v>The Last Samurai</v>
      </c>
      <c r="M190" s="8" t="str">
        <f t="shared" si="21"/>
        <v/>
      </c>
      <c r="N190" s="8" t="str">
        <f t="shared" si="17"/>
        <v>The Last Samurai</v>
      </c>
      <c r="O190" s="10">
        <f>INDEX(cpi!$A$1:$M$106,MATCH($D190,cpi!$A:$A,0),MATCH($C190,cpi!$1:$1,0))</f>
        <v>184.3</v>
      </c>
      <c r="P190" s="10">
        <f>cpi!$I$2</f>
        <v>245.51900000000001</v>
      </c>
      <c r="Q190" s="10">
        <f t="shared" si="22"/>
        <v>1.3321703743895821</v>
      </c>
      <c r="R190" s="8" t="str">
        <f t="shared" si="23"/>
        <v/>
      </c>
      <c r="S190" s="11">
        <f t="shared" si="24"/>
        <v>186503852.41454148</v>
      </c>
      <c r="T190" s="11">
        <f t="shared" si="24"/>
        <v>148018216.29639173</v>
      </c>
      <c r="U190" s="11">
        <f t="shared" si="24"/>
        <v>608549514.72287023</v>
      </c>
    </row>
    <row r="191" spans="1:21" x14ac:dyDescent="0.2">
      <c r="A191" s="5">
        <v>191</v>
      </c>
      <c r="B191" s="17">
        <v>21</v>
      </c>
      <c r="C191" s="16">
        <v>12</v>
      </c>
      <c r="D191" s="16">
        <v>2005</v>
      </c>
      <c r="E191" s="18">
        <v>38972</v>
      </c>
      <c r="F191" s="9" t="s">
        <v>188</v>
      </c>
      <c r="G191" s="3">
        <v>140000000</v>
      </c>
      <c r="H191" s="3">
        <v>110550000</v>
      </c>
      <c r="I191" s="3">
        <v>203018919</v>
      </c>
      <c r="J191" s="8" t="str">
        <f t="shared" si="18"/>
        <v/>
      </c>
      <c r="K191" s="8" t="str">
        <f t="shared" si="19"/>
        <v/>
      </c>
      <c r="L191" s="8" t="str">
        <f t="shared" si="20"/>
        <v>Fun With Dick And Jane</v>
      </c>
      <c r="M191" s="8" t="str">
        <f t="shared" si="21"/>
        <v/>
      </c>
      <c r="N191" s="8" t="str">
        <f t="shared" si="17"/>
        <v>Fun With Dick And Jane</v>
      </c>
      <c r="O191" s="10">
        <f>INDEX(cpi!$A$1:$M$106,MATCH($D191,cpi!$A:$A,0),MATCH($C191,cpi!$1:$1,0))</f>
        <v>196.8</v>
      </c>
      <c r="P191" s="10">
        <f>cpi!$I$2</f>
        <v>245.51900000000001</v>
      </c>
      <c r="Q191" s="10">
        <f t="shared" si="22"/>
        <v>1.2475558943089431</v>
      </c>
      <c r="R191" s="8" t="str">
        <f t="shared" si="23"/>
        <v/>
      </c>
      <c r="S191" s="11">
        <f t="shared" si="24"/>
        <v>174657825.20325205</v>
      </c>
      <c r="T191" s="11">
        <f t="shared" si="24"/>
        <v>137917304.11585367</v>
      </c>
      <c r="U191" s="11">
        <f t="shared" si="24"/>
        <v>253277449.05467987</v>
      </c>
    </row>
    <row r="192" spans="1:21" x14ac:dyDescent="0.2">
      <c r="A192" s="5">
        <v>192</v>
      </c>
      <c r="B192" s="17">
        <v>12</v>
      </c>
      <c r="C192" s="16">
        <v>12</v>
      </c>
      <c r="D192" s="16">
        <v>2014</v>
      </c>
      <c r="E192" s="18">
        <v>41985</v>
      </c>
      <c r="F192" s="9" t="s">
        <v>189</v>
      </c>
      <c r="G192" s="3">
        <v>140000000</v>
      </c>
      <c r="H192" s="3">
        <v>65014513</v>
      </c>
      <c r="I192" s="3">
        <v>268314513</v>
      </c>
      <c r="J192" s="8" t="str">
        <f t="shared" si="18"/>
        <v/>
      </c>
      <c r="K192" s="8" t="str">
        <f t="shared" si="19"/>
        <v/>
      </c>
      <c r="L192" s="8" t="str">
        <f t="shared" si="20"/>
        <v>Exodus: Gods and Kings</v>
      </c>
      <c r="M192" s="8" t="str">
        <f t="shared" si="21"/>
        <v/>
      </c>
      <c r="N192" s="8" t="str">
        <f t="shared" si="17"/>
        <v>Exodus: Gods and Kings</v>
      </c>
      <c r="O192" s="10">
        <f>INDEX(cpi!$A$1:$M$106,MATCH($D192,cpi!$A:$A,0),MATCH($C192,cpi!$1:$1,0))</f>
        <v>234.81200000000001</v>
      </c>
      <c r="P192" s="10">
        <f>cpi!$I$2</f>
        <v>245.51900000000001</v>
      </c>
      <c r="Q192" s="10">
        <f t="shared" si="22"/>
        <v>1.0455981806721972</v>
      </c>
      <c r="R192" s="8" t="str">
        <f t="shared" si="23"/>
        <v/>
      </c>
      <c r="S192" s="11">
        <f t="shared" si="24"/>
        <v>146383745.29410762</v>
      </c>
      <c r="T192" s="11">
        <f t="shared" si="24"/>
        <v>67979056.510088921</v>
      </c>
      <c r="U192" s="11">
        <f t="shared" si="24"/>
        <v>280549166.64074659</v>
      </c>
    </row>
    <row r="193" spans="1:21" x14ac:dyDescent="0.2">
      <c r="A193" s="5">
        <v>193</v>
      </c>
      <c r="B193" s="17">
        <v>1</v>
      </c>
      <c r="C193" s="16">
        <v>7</v>
      </c>
      <c r="D193" s="16">
        <v>2016</v>
      </c>
      <c r="E193" s="18">
        <v>42376</v>
      </c>
      <c r="F193" s="9" t="s">
        <v>190</v>
      </c>
      <c r="G193" s="3">
        <v>140000000</v>
      </c>
      <c r="H193" s="3">
        <v>55483770</v>
      </c>
      <c r="I193" s="3">
        <v>199905224</v>
      </c>
      <c r="J193" s="8" t="str">
        <f t="shared" si="18"/>
        <v/>
      </c>
      <c r="K193" s="8" t="str">
        <f t="shared" si="19"/>
        <v/>
      </c>
      <c r="L193" s="8" t="str">
        <f t="shared" si="20"/>
        <v>The BFG</v>
      </c>
      <c r="M193" s="8" t="str">
        <f t="shared" si="21"/>
        <v/>
      </c>
      <c r="N193" s="8" t="str">
        <f t="shared" si="17"/>
        <v>The BFG</v>
      </c>
      <c r="O193" s="10">
        <f>INDEX(cpi!$A$1:$M$106,MATCH($D193,cpi!$A:$A,0),MATCH($C193,cpi!$1:$1,0))</f>
        <v>240.62799999999999</v>
      </c>
      <c r="P193" s="10">
        <f>cpi!$I$2</f>
        <v>245.51900000000001</v>
      </c>
      <c r="Q193" s="10">
        <f t="shared" si="22"/>
        <v>1.020325980351414</v>
      </c>
      <c r="R193" s="8" t="str">
        <f t="shared" si="23"/>
        <v/>
      </c>
      <c r="S193" s="11">
        <f t="shared" si="24"/>
        <v>142845637.24919796</v>
      </c>
      <c r="T193" s="11">
        <f t="shared" si="24"/>
        <v>56611532.018842369</v>
      </c>
      <c r="U193" s="11">
        <f t="shared" si="24"/>
        <v>203968493.65516901</v>
      </c>
    </row>
    <row r="194" spans="1:21" x14ac:dyDescent="0.2">
      <c r="A194" s="5">
        <v>194</v>
      </c>
      <c r="B194" s="17">
        <v>26</v>
      </c>
      <c r="C194" s="16">
        <v>2</v>
      </c>
      <c r="D194" s="16">
        <v>2016</v>
      </c>
      <c r="E194" s="18">
        <v>43133</v>
      </c>
      <c r="F194" s="9" t="s">
        <v>191</v>
      </c>
      <c r="G194" s="3">
        <v>140000000</v>
      </c>
      <c r="H194" s="3">
        <v>31153464</v>
      </c>
      <c r="I194" s="3">
        <v>133553464</v>
      </c>
      <c r="J194" s="8" t="str">
        <f t="shared" si="18"/>
        <v/>
      </c>
      <c r="K194" s="8" t="str">
        <f t="shared" si="19"/>
        <v/>
      </c>
      <c r="L194" s="8" t="str">
        <f t="shared" si="20"/>
        <v>Gods of Egypt</v>
      </c>
      <c r="M194" s="8" t="str">
        <f t="shared" si="21"/>
        <v/>
      </c>
      <c r="N194" s="8" t="str">
        <f t="shared" ref="N194:N257" si="25">IF(M194=1,L194&amp;" ("&amp;D194&amp;")",L194)</f>
        <v>Gods of Egypt</v>
      </c>
      <c r="O194" s="10">
        <f>INDEX(cpi!$A$1:$M$106,MATCH($D194,cpi!$A:$A,0),MATCH($C194,cpi!$1:$1,0))</f>
        <v>237.11099999999999</v>
      </c>
      <c r="P194" s="10">
        <f>cpi!$I$2</f>
        <v>245.51900000000001</v>
      </c>
      <c r="Q194" s="10">
        <f t="shared" si="22"/>
        <v>1.0354601853140513</v>
      </c>
      <c r="R194" s="8" t="str">
        <f t="shared" si="23"/>
        <v/>
      </c>
      <c r="S194" s="11">
        <f t="shared" si="24"/>
        <v>144964425.94396716</v>
      </c>
      <c r="T194" s="11">
        <f t="shared" si="24"/>
        <v>32258171.606614623</v>
      </c>
      <c r="U194" s="11">
        <f t="shared" si="24"/>
        <v>138289294.58277348</v>
      </c>
    </row>
    <row r="195" spans="1:21" x14ac:dyDescent="0.2">
      <c r="A195" s="5">
        <v>195</v>
      </c>
      <c r="B195" s="17">
        <v>3</v>
      </c>
      <c r="C195" s="16">
        <v>5</v>
      </c>
      <c r="D195" s="16">
        <v>2002</v>
      </c>
      <c r="E195" s="18">
        <v>37320</v>
      </c>
      <c r="F195" s="9" t="s">
        <v>192</v>
      </c>
      <c r="G195" s="3">
        <v>139000000</v>
      </c>
      <c r="H195" s="3">
        <v>403706375</v>
      </c>
      <c r="I195" s="3">
        <v>821706375</v>
      </c>
      <c r="J195" s="8" t="str">
        <f t="shared" ref="J195:J258" si="26">IF(I195=0,1,"")</f>
        <v/>
      </c>
      <c r="K195" s="8" t="str">
        <f t="shared" ref="K195:K258" si="27">IF(D195&gt;2017,1,"")</f>
        <v/>
      </c>
      <c r="L195" s="8" t="str">
        <f t="shared" ref="L195:L258" si="28">F195</f>
        <v>Spider-Man</v>
      </c>
      <c r="M195" s="8" t="str">
        <f t="shared" ref="M195:M258" si="29">IF(COUNTIF($L$2:$L$5233,L195)&gt;1,1,"")</f>
        <v/>
      </c>
      <c r="N195" s="8" t="str">
        <f t="shared" si="25"/>
        <v>Spider-Man</v>
      </c>
      <c r="O195" s="10">
        <f>INDEX(cpi!$A$1:$M$106,MATCH($D195,cpi!$A:$A,0),MATCH($C195,cpi!$1:$1,0))</f>
        <v>179.8</v>
      </c>
      <c r="P195" s="10">
        <f>cpi!$I$2</f>
        <v>245.51900000000001</v>
      </c>
      <c r="Q195" s="10">
        <f t="shared" ref="Q195:Q258" si="30">P195/O195</f>
        <v>1.365511679644049</v>
      </c>
      <c r="R195" s="8" t="str">
        <f t="shared" ref="R195:R258" si="31">IF(ISERROR(Q195),1,"")</f>
        <v/>
      </c>
      <c r="S195" s="11">
        <f t="shared" ref="S195:U258" si="32">G195*$Q195</f>
        <v>189806123.47052279</v>
      </c>
      <c r="T195" s="11">
        <f t="shared" si="32"/>
        <v>551265770.20926034</v>
      </c>
      <c r="U195" s="11">
        <f t="shared" si="32"/>
        <v>1122049652.3004727</v>
      </c>
    </row>
    <row r="196" spans="1:21" x14ac:dyDescent="0.2">
      <c r="A196" s="5">
        <v>196</v>
      </c>
      <c r="B196" s="17">
        <v>6</v>
      </c>
      <c r="C196" s="16">
        <v>3</v>
      </c>
      <c r="D196" s="16">
        <v>2009</v>
      </c>
      <c r="E196" s="18">
        <v>39967</v>
      </c>
      <c r="F196" s="9" t="s">
        <v>193</v>
      </c>
      <c r="G196" s="3">
        <v>138000000</v>
      </c>
      <c r="H196" s="3">
        <v>107509799</v>
      </c>
      <c r="I196" s="3">
        <v>184068357</v>
      </c>
      <c r="J196" s="8" t="str">
        <f t="shared" si="26"/>
        <v/>
      </c>
      <c r="K196" s="8" t="str">
        <f t="shared" si="27"/>
        <v/>
      </c>
      <c r="L196" s="8" t="str">
        <f t="shared" si="28"/>
        <v>Watchmen</v>
      </c>
      <c r="M196" s="8" t="str">
        <f t="shared" si="29"/>
        <v/>
      </c>
      <c r="N196" s="8" t="str">
        <f t="shared" si="25"/>
        <v>Watchmen</v>
      </c>
      <c r="O196" s="10">
        <f>INDEX(cpi!$A$1:$M$106,MATCH($D196,cpi!$A:$A,0),MATCH($C196,cpi!$1:$1,0))</f>
        <v>212.709</v>
      </c>
      <c r="P196" s="10">
        <f>cpi!$I$2</f>
        <v>245.51900000000001</v>
      </c>
      <c r="Q196" s="10">
        <f t="shared" si="30"/>
        <v>1.1542482922678401</v>
      </c>
      <c r="R196" s="8" t="str">
        <f t="shared" si="31"/>
        <v/>
      </c>
      <c r="S196" s="11">
        <f t="shared" si="32"/>
        <v>159286264.33296195</v>
      </c>
      <c r="T196" s="11">
        <f t="shared" si="32"/>
        <v>124093001.89780875</v>
      </c>
      <c r="U196" s="11">
        <f t="shared" si="32"/>
        <v>212460586.72779712</v>
      </c>
    </row>
    <row r="197" spans="1:21" x14ac:dyDescent="0.2">
      <c r="A197" s="5">
        <v>197</v>
      </c>
      <c r="B197" s="17">
        <v>29</v>
      </c>
      <c r="C197" s="16">
        <v>7</v>
      </c>
      <c r="D197" s="16">
        <v>2005</v>
      </c>
      <c r="E197" s="18">
        <v>39209</v>
      </c>
      <c r="F197" s="9" t="s">
        <v>194</v>
      </c>
      <c r="G197" s="3">
        <v>138000000</v>
      </c>
      <c r="H197" s="3">
        <v>32116746</v>
      </c>
      <c r="I197" s="3">
        <v>76416746</v>
      </c>
      <c r="J197" s="8" t="str">
        <f t="shared" si="26"/>
        <v/>
      </c>
      <c r="K197" s="8" t="str">
        <f t="shared" si="27"/>
        <v/>
      </c>
      <c r="L197" s="8" t="str">
        <f t="shared" si="28"/>
        <v>Stealth</v>
      </c>
      <c r="M197" s="8" t="str">
        <f t="shared" si="29"/>
        <v/>
      </c>
      <c r="N197" s="8" t="str">
        <f t="shared" si="25"/>
        <v>Stealth</v>
      </c>
      <c r="O197" s="10">
        <f>INDEX(cpi!$A$1:$M$106,MATCH($D197,cpi!$A:$A,0),MATCH($C197,cpi!$1:$1,0))</f>
        <v>195.4</v>
      </c>
      <c r="P197" s="10">
        <f>cpi!$I$2</f>
        <v>245.51900000000001</v>
      </c>
      <c r="Q197" s="10">
        <f t="shared" si="30"/>
        <v>1.2564943705220062</v>
      </c>
      <c r="R197" s="8" t="str">
        <f t="shared" si="31"/>
        <v/>
      </c>
      <c r="S197" s="11">
        <f t="shared" si="32"/>
        <v>173396223.13203686</v>
      </c>
      <c r="T197" s="11">
        <f t="shared" si="32"/>
        <v>40354510.54848516</v>
      </c>
      <c r="U197" s="11">
        <f t="shared" si="32"/>
        <v>96017211.162610039</v>
      </c>
    </row>
    <row r="198" spans="1:21" x14ac:dyDescent="0.2">
      <c r="A198" s="5">
        <v>198</v>
      </c>
      <c r="B198" s="17">
        <v>13</v>
      </c>
      <c r="C198" s="16">
        <v>6</v>
      </c>
      <c r="D198" s="16">
        <v>2008</v>
      </c>
      <c r="E198" s="18">
        <v>39819</v>
      </c>
      <c r="F198" s="9" t="s">
        <v>195</v>
      </c>
      <c r="G198" s="3">
        <v>137500000</v>
      </c>
      <c r="H198" s="3">
        <v>134806913</v>
      </c>
      <c r="I198" s="3">
        <v>265573859</v>
      </c>
      <c r="J198" s="8" t="str">
        <f t="shared" si="26"/>
        <v/>
      </c>
      <c r="K198" s="8" t="str">
        <f t="shared" si="27"/>
        <v/>
      </c>
      <c r="L198" s="8" t="str">
        <f t="shared" si="28"/>
        <v>The Incredible Hulk</v>
      </c>
      <c r="M198" s="8" t="str">
        <f t="shared" si="29"/>
        <v/>
      </c>
      <c r="N198" s="8" t="str">
        <f t="shared" si="25"/>
        <v>The Incredible Hulk</v>
      </c>
      <c r="O198" s="10">
        <f>INDEX(cpi!$A$1:$M$106,MATCH($D198,cpi!$A:$A,0),MATCH($C198,cpi!$1:$1,0))</f>
        <v>218.815</v>
      </c>
      <c r="P198" s="10">
        <f>cpi!$I$2</f>
        <v>245.51900000000001</v>
      </c>
      <c r="Q198" s="10">
        <f t="shared" si="30"/>
        <v>1.1220391655051072</v>
      </c>
      <c r="R198" s="8" t="str">
        <f t="shared" si="31"/>
        <v/>
      </c>
      <c r="S198" s="11">
        <f t="shared" si="32"/>
        <v>154280385.25695223</v>
      </c>
      <c r="T198" s="11">
        <f t="shared" si="32"/>
        <v>151258636.1668396</v>
      </c>
      <c r="U198" s="11">
        <f t="shared" si="32"/>
        <v>297984271.13233101</v>
      </c>
    </row>
    <row r="199" spans="1:21" x14ac:dyDescent="0.2">
      <c r="A199" s="5">
        <v>199</v>
      </c>
      <c r="B199" s="17">
        <v>20</v>
      </c>
      <c r="C199" s="16">
        <v>6</v>
      </c>
      <c r="D199" s="16">
        <v>2003</v>
      </c>
      <c r="E199" s="18">
        <v>38205</v>
      </c>
      <c r="F199" s="9" t="s">
        <v>196</v>
      </c>
      <c r="G199" s="3">
        <v>137000000</v>
      </c>
      <c r="H199" s="3">
        <v>132177234</v>
      </c>
      <c r="I199" s="3">
        <v>245075434</v>
      </c>
      <c r="J199" s="8" t="str">
        <f t="shared" si="26"/>
        <v/>
      </c>
      <c r="K199" s="8" t="str">
        <f t="shared" si="27"/>
        <v/>
      </c>
      <c r="L199" s="8" t="str">
        <f t="shared" si="28"/>
        <v>Hulk</v>
      </c>
      <c r="M199" s="8" t="str">
        <f t="shared" si="29"/>
        <v/>
      </c>
      <c r="N199" s="8" t="str">
        <f t="shared" si="25"/>
        <v>Hulk</v>
      </c>
      <c r="O199" s="10">
        <f>INDEX(cpi!$A$1:$M$106,MATCH($D199,cpi!$A:$A,0),MATCH($C199,cpi!$1:$1,0))</f>
        <v>183.7</v>
      </c>
      <c r="P199" s="10">
        <f>cpi!$I$2</f>
        <v>245.51900000000001</v>
      </c>
      <c r="Q199" s="10">
        <f t="shared" si="30"/>
        <v>1.3365215024496462</v>
      </c>
      <c r="R199" s="8" t="str">
        <f t="shared" si="31"/>
        <v/>
      </c>
      <c r="S199" s="11">
        <f t="shared" si="32"/>
        <v>183103445.83560154</v>
      </c>
      <c r="T199" s="11">
        <f t="shared" si="32"/>
        <v>176657715.37531847</v>
      </c>
      <c r="U199" s="11">
        <f t="shared" si="32"/>
        <v>327548587.26317912</v>
      </c>
    </row>
    <row r="200" spans="1:21" x14ac:dyDescent="0.2">
      <c r="A200" s="5">
        <v>200</v>
      </c>
      <c r="B200" s="17">
        <v>11</v>
      </c>
      <c r="C200" s="16">
        <v>7</v>
      </c>
      <c r="D200" s="16">
        <v>2001</v>
      </c>
      <c r="E200" s="18">
        <v>37202</v>
      </c>
      <c r="F200" s="9" t="s">
        <v>197</v>
      </c>
      <c r="G200" s="3">
        <v>137000000</v>
      </c>
      <c r="H200" s="3">
        <v>32131830</v>
      </c>
      <c r="I200" s="3">
        <v>85131830</v>
      </c>
      <c r="J200" s="8" t="str">
        <f t="shared" si="26"/>
        <v/>
      </c>
      <c r="K200" s="8" t="str">
        <f t="shared" si="27"/>
        <v/>
      </c>
      <c r="L200" s="8" t="str">
        <f t="shared" si="28"/>
        <v>Final Fantasy: The Spirits Within</v>
      </c>
      <c r="M200" s="8" t="str">
        <f t="shared" si="29"/>
        <v/>
      </c>
      <c r="N200" s="8" t="str">
        <f t="shared" si="25"/>
        <v>Final Fantasy: The Spirits Within</v>
      </c>
      <c r="O200" s="10">
        <f>INDEX(cpi!$A$1:$M$106,MATCH($D200,cpi!$A:$A,0),MATCH($C200,cpi!$1:$1,0))</f>
        <v>177.5</v>
      </c>
      <c r="P200" s="10">
        <f>cpi!$I$2</f>
        <v>245.51900000000001</v>
      </c>
      <c r="Q200" s="10">
        <f t="shared" si="30"/>
        <v>1.3832056338028169</v>
      </c>
      <c r="R200" s="8" t="str">
        <f t="shared" si="31"/>
        <v/>
      </c>
      <c r="S200" s="11">
        <f t="shared" si="32"/>
        <v>189499171.8309859</v>
      </c>
      <c r="T200" s="11">
        <f t="shared" si="32"/>
        <v>44444928.280394368</v>
      </c>
      <c r="U200" s="11">
        <f t="shared" si="32"/>
        <v>117754826.87194367</v>
      </c>
    </row>
    <row r="201" spans="1:21" x14ac:dyDescent="0.2">
      <c r="A201" s="5">
        <v>201</v>
      </c>
      <c r="B201" s="17">
        <v>16</v>
      </c>
      <c r="C201" s="16">
        <v>11</v>
      </c>
      <c r="D201" s="16">
        <v>2012</v>
      </c>
      <c r="E201" s="18">
        <v>41375</v>
      </c>
      <c r="F201" s="9" t="s">
        <v>198</v>
      </c>
      <c r="G201" s="3">
        <v>136200000</v>
      </c>
      <c r="H201" s="3">
        <v>292324737</v>
      </c>
      <c r="I201" s="3">
        <v>829724737</v>
      </c>
      <c r="J201" s="8" t="str">
        <f t="shared" si="26"/>
        <v/>
      </c>
      <c r="K201" s="8" t="str">
        <f t="shared" si="27"/>
        <v/>
      </c>
      <c r="L201" s="8" t="str">
        <f t="shared" si="28"/>
        <v>The Twilight Saga: Breaking Dawn, Part 2</v>
      </c>
      <c r="M201" s="8" t="str">
        <f t="shared" si="29"/>
        <v/>
      </c>
      <c r="N201" s="8" t="str">
        <f t="shared" si="25"/>
        <v>The Twilight Saga: Breaking Dawn, Part 2</v>
      </c>
      <c r="O201" s="10">
        <f>INDEX(cpi!$A$1:$M$106,MATCH($D201,cpi!$A:$A,0),MATCH($C201,cpi!$1:$1,0))</f>
        <v>230.221</v>
      </c>
      <c r="P201" s="10">
        <f>cpi!$I$2</f>
        <v>245.51900000000001</v>
      </c>
      <c r="Q201" s="10">
        <f t="shared" si="30"/>
        <v>1.0664491944696617</v>
      </c>
      <c r="R201" s="8" t="str">
        <f t="shared" si="31"/>
        <v/>
      </c>
      <c r="S201" s="11">
        <f t="shared" si="32"/>
        <v>145250380.28676793</v>
      </c>
      <c r="T201" s="11">
        <f t="shared" si="32"/>
        <v>311749480.29720569</v>
      </c>
      <c r="U201" s="11">
        <f t="shared" si="32"/>
        <v>884859277.40520191</v>
      </c>
    </row>
    <row r="202" spans="1:21" x14ac:dyDescent="0.2">
      <c r="A202" s="5">
        <v>203</v>
      </c>
      <c r="B202" s="17">
        <v>22</v>
      </c>
      <c r="C202" s="16">
        <v>3</v>
      </c>
      <c r="D202" s="16">
        <v>2013</v>
      </c>
      <c r="E202" s="18">
        <v>41915</v>
      </c>
      <c r="F202" s="9" t="s">
        <v>199</v>
      </c>
      <c r="G202" s="3">
        <v>135000000</v>
      </c>
      <c r="H202" s="3">
        <v>187168425</v>
      </c>
      <c r="I202" s="3">
        <v>573068425</v>
      </c>
      <c r="J202" s="8" t="str">
        <f t="shared" si="26"/>
        <v/>
      </c>
      <c r="K202" s="8" t="str">
        <f t="shared" si="27"/>
        <v/>
      </c>
      <c r="L202" s="8" t="str">
        <f t="shared" si="28"/>
        <v>The Croods</v>
      </c>
      <c r="M202" s="8" t="str">
        <f t="shared" si="29"/>
        <v/>
      </c>
      <c r="N202" s="8" t="str">
        <f t="shared" si="25"/>
        <v>The Croods</v>
      </c>
      <c r="O202" s="10">
        <f>INDEX(cpi!$A$1:$M$106,MATCH($D202,cpi!$A:$A,0),MATCH($C202,cpi!$1:$1,0))</f>
        <v>232.773</v>
      </c>
      <c r="P202" s="10">
        <f>cpi!$I$2</f>
        <v>245.51900000000001</v>
      </c>
      <c r="Q202" s="10">
        <f t="shared" si="30"/>
        <v>1.0547572098138531</v>
      </c>
      <c r="R202" s="8" t="str">
        <f t="shared" si="31"/>
        <v/>
      </c>
      <c r="S202" s="11">
        <f t="shared" si="32"/>
        <v>142392223.32487017</v>
      </c>
      <c r="T202" s="11">
        <f t="shared" si="32"/>
        <v>197417245.71825343</v>
      </c>
      <c r="U202" s="11">
        <f t="shared" si="32"/>
        <v>604448052.98541939</v>
      </c>
    </row>
    <row r="203" spans="1:21" x14ac:dyDescent="0.2">
      <c r="A203" s="5">
        <v>204</v>
      </c>
      <c r="B203" s="17">
        <v>25</v>
      </c>
      <c r="C203" s="16">
        <v>12</v>
      </c>
      <c r="D203" s="16">
        <v>2015</v>
      </c>
      <c r="E203" s="18">
        <v>42747</v>
      </c>
      <c r="F203" s="9" t="s">
        <v>200</v>
      </c>
      <c r="G203" s="3">
        <v>135000000</v>
      </c>
      <c r="H203" s="3">
        <v>183637894</v>
      </c>
      <c r="I203" s="3">
        <v>532950503</v>
      </c>
      <c r="J203" s="8" t="str">
        <f t="shared" si="26"/>
        <v/>
      </c>
      <c r="K203" s="8" t="str">
        <f t="shared" si="27"/>
        <v/>
      </c>
      <c r="L203" s="8" t="str">
        <f t="shared" si="28"/>
        <v>The Revenant</v>
      </c>
      <c r="M203" s="8" t="str">
        <f t="shared" si="29"/>
        <v/>
      </c>
      <c r="N203" s="8" t="str">
        <f t="shared" si="25"/>
        <v>The Revenant</v>
      </c>
      <c r="O203" s="10">
        <f>INDEX(cpi!$A$1:$M$106,MATCH($D203,cpi!$A:$A,0),MATCH($C203,cpi!$1:$1,0))</f>
        <v>236.52500000000001</v>
      </c>
      <c r="P203" s="10">
        <f>cpi!$I$2</f>
        <v>245.51900000000001</v>
      </c>
      <c r="Q203" s="10">
        <f t="shared" si="30"/>
        <v>1.0380255786914703</v>
      </c>
      <c r="R203" s="8" t="str">
        <f t="shared" si="31"/>
        <v/>
      </c>
      <c r="S203" s="11">
        <f t="shared" si="32"/>
        <v>140133453.12334847</v>
      </c>
      <c r="T203" s="11">
        <f t="shared" si="32"/>
        <v>190620831.18903288</v>
      </c>
      <c r="U203" s="11">
        <f t="shared" si="32"/>
        <v>553216254.29048514</v>
      </c>
    </row>
    <row r="204" spans="1:21" x14ac:dyDescent="0.2">
      <c r="A204" s="5">
        <v>205</v>
      </c>
      <c r="B204" s="17">
        <v>19</v>
      </c>
      <c r="C204" s="16">
        <v>11</v>
      </c>
      <c r="D204" s="16">
        <v>1999</v>
      </c>
      <c r="E204" s="18">
        <v>36718</v>
      </c>
      <c r="F204" s="9" t="s">
        <v>201</v>
      </c>
      <c r="G204" s="3">
        <v>135000000</v>
      </c>
      <c r="H204" s="3">
        <v>126930660</v>
      </c>
      <c r="I204" s="3">
        <v>361730660</v>
      </c>
      <c r="J204" s="8" t="str">
        <f t="shared" si="26"/>
        <v/>
      </c>
      <c r="K204" s="8" t="str">
        <f t="shared" si="27"/>
        <v/>
      </c>
      <c r="L204" s="8" t="str">
        <f t="shared" si="28"/>
        <v>The World is Not Enough</v>
      </c>
      <c r="M204" s="8" t="str">
        <f t="shared" si="29"/>
        <v/>
      </c>
      <c r="N204" s="8" t="str">
        <f t="shared" si="25"/>
        <v>The World is Not Enough</v>
      </c>
      <c r="O204" s="10">
        <f>INDEX(cpi!$A$1:$M$106,MATCH($D204,cpi!$A:$A,0),MATCH($C204,cpi!$1:$1,0))</f>
        <v>168.3</v>
      </c>
      <c r="P204" s="10">
        <f>cpi!$I$2</f>
        <v>245.51900000000001</v>
      </c>
      <c r="Q204" s="10">
        <f t="shared" si="30"/>
        <v>1.4588175876411169</v>
      </c>
      <c r="R204" s="8" t="str">
        <f t="shared" si="31"/>
        <v/>
      </c>
      <c r="S204" s="11">
        <f t="shared" si="32"/>
        <v>196940374.33155078</v>
      </c>
      <c r="T204" s="11">
        <f t="shared" si="32"/>
        <v>185168679.21889481</v>
      </c>
      <c r="U204" s="11">
        <f t="shared" si="32"/>
        <v>527699048.79702908</v>
      </c>
    </row>
    <row r="205" spans="1:21" x14ac:dyDescent="0.2">
      <c r="A205" s="5">
        <v>206</v>
      </c>
      <c r="B205" s="17">
        <v>4</v>
      </c>
      <c r="C205" s="16">
        <v>3</v>
      </c>
      <c r="D205" s="16">
        <v>2011</v>
      </c>
      <c r="E205" s="18">
        <v>40636</v>
      </c>
      <c r="F205" s="9" t="s">
        <v>202</v>
      </c>
      <c r="G205" s="3">
        <v>135000000</v>
      </c>
      <c r="H205" s="3">
        <v>123257581</v>
      </c>
      <c r="I205" s="3">
        <v>245504574</v>
      </c>
      <c r="J205" s="8" t="str">
        <f t="shared" si="26"/>
        <v/>
      </c>
      <c r="K205" s="8" t="str">
        <f t="shared" si="27"/>
        <v/>
      </c>
      <c r="L205" s="8" t="str">
        <f t="shared" si="28"/>
        <v>Rango</v>
      </c>
      <c r="M205" s="8" t="str">
        <f t="shared" si="29"/>
        <v/>
      </c>
      <c r="N205" s="8" t="str">
        <f t="shared" si="25"/>
        <v>Rango</v>
      </c>
      <c r="O205" s="10">
        <f>INDEX(cpi!$A$1:$M$106,MATCH($D205,cpi!$A:$A,0),MATCH($C205,cpi!$1:$1,0))</f>
        <v>223.46700000000001</v>
      </c>
      <c r="P205" s="10">
        <f>cpi!$I$2</f>
        <v>245.51900000000001</v>
      </c>
      <c r="Q205" s="10">
        <f t="shared" si="30"/>
        <v>1.0986812370506607</v>
      </c>
      <c r="R205" s="8" t="str">
        <f t="shared" si="31"/>
        <v/>
      </c>
      <c r="S205" s="11">
        <f t="shared" si="32"/>
        <v>148321967.00183919</v>
      </c>
      <c r="T205" s="11">
        <f t="shared" si="32"/>
        <v>135420791.56895202</v>
      </c>
      <c r="U205" s="11">
        <f t="shared" si="32"/>
        <v>269731269.06391549</v>
      </c>
    </row>
    <row r="206" spans="1:21" x14ac:dyDescent="0.2">
      <c r="A206" s="5">
        <v>207</v>
      </c>
      <c r="B206" s="17">
        <v>14</v>
      </c>
      <c r="C206" s="16">
        <v>11</v>
      </c>
      <c r="D206" s="16">
        <v>2003</v>
      </c>
      <c r="E206" s="18">
        <v>38028</v>
      </c>
      <c r="F206" s="9" t="s">
        <v>203</v>
      </c>
      <c r="G206" s="3">
        <v>135000000</v>
      </c>
      <c r="H206" s="3">
        <v>93926386</v>
      </c>
      <c r="I206" s="3">
        <v>212912137</v>
      </c>
      <c r="J206" s="8" t="str">
        <f t="shared" si="26"/>
        <v/>
      </c>
      <c r="K206" s="8" t="str">
        <f t="shared" si="27"/>
        <v/>
      </c>
      <c r="L206" s="8" t="str">
        <f t="shared" si="28"/>
        <v>Master and Commander: The Far Side of the World</v>
      </c>
      <c r="M206" s="8" t="str">
        <f t="shared" si="29"/>
        <v/>
      </c>
      <c r="N206" s="8" t="str">
        <f t="shared" si="25"/>
        <v>Master and Commander: The Far Side of the World</v>
      </c>
      <c r="O206" s="10">
        <f>INDEX(cpi!$A$1:$M$106,MATCH($D206,cpi!$A:$A,0),MATCH($C206,cpi!$1:$1,0))</f>
        <v>184.5</v>
      </c>
      <c r="P206" s="10">
        <f>cpi!$I$2</f>
        <v>245.51900000000001</v>
      </c>
      <c r="Q206" s="10">
        <f t="shared" si="30"/>
        <v>1.3307262872628727</v>
      </c>
      <c r="R206" s="8" t="str">
        <f t="shared" si="31"/>
        <v/>
      </c>
      <c r="S206" s="11">
        <f t="shared" si="32"/>
        <v>179648048.78048781</v>
      </c>
      <c r="T206" s="11">
        <f t="shared" si="32"/>
        <v>124990310.91779946</v>
      </c>
      <c r="U206" s="11">
        <f t="shared" si="32"/>
        <v>283327777.5832141</v>
      </c>
    </row>
    <row r="207" spans="1:21" x14ac:dyDescent="0.2">
      <c r="A207" s="5">
        <v>208</v>
      </c>
      <c r="B207" s="17">
        <v>17</v>
      </c>
      <c r="C207" s="16">
        <v>7</v>
      </c>
      <c r="D207" s="16">
        <v>2013</v>
      </c>
      <c r="E207" s="18">
        <v>41766</v>
      </c>
      <c r="F207" s="9" t="s">
        <v>204</v>
      </c>
      <c r="G207" s="3">
        <v>135000000</v>
      </c>
      <c r="H207" s="3">
        <v>83028130</v>
      </c>
      <c r="I207" s="3">
        <v>286896578</v>
      </c>
      <c r="J207" s="8" t="str">
        <f t="shared" si="26"/>
        <v/>
      </c>
      <c r="K207" s="8" t="str">
        <f t="shared" si="27"/>
        <v/>
      </c>
      <c r="L207" s="8" t="str">
        <f t="shared" si="28"/>
        <v>Turbo</v>
      </c>
      <c r="M207" s="8" t="str">
        <f t="shared" si="29"/>
        <v/>
      </c>
      <c r="N207" s="8" t="str">
        <f t="shared" si="25"/>
        <v>Turbo</v>
      </c>
      <c r="O207" s="10">
        <f>INDEX(cpi!$A$1:$M$106,MATCH($D207,cpi!$A:$A,0),MATCH($C207,cpi!$1:$1,0))</f>
        <v>233.596</v>
      </c>
      <c r="P207" s="10">
        <f>cpi!$I$2</f>
        <v>245.51900000000001</v>
      </c>
      <c r="Q207" s="10">
        <f t="shared" si="30"/>
        <v>1.0510411137177007</v>
      </c>
      <c r="R207" s="8" t="str">
        <f t="shared" si="31"/>
        <v/>
      </c>
      <c r="S207" s="11">
        <f t="shared" si="32"/>
        <v>141890550.35188958</v>
      </c>
      <c r="T207" s="11">
        <f t="shared" si="32"/>
        <v>87265978.225098044</v>
      </c>
      <c r="U207" s="11">
        <f t="shared" si="32"/>
        <v>301540098.86291718</v>
      </c>
    </row>
    <row r="208" spans="1:21" x14ac:dyDescent="0.2">
      <c r="A208" s="5">
        <v>209</v>
      </c>
      <c r="B208" s="17">
        <v>3</v>
      </c>
      <c r="C208" s="16">
        <v>6</v>
      </c>
      <c r="D208" s="16">
        <v>2016</v>
      </c>
      <c r="E208" s="18">
        <v>42435</v>
      </c>
      <c r="F208" s="9" t="s">
        <v>205</v>
      </c>
      <c r="G208" s="3">
        <v>135000000</v>
      </c>
      <c r="H208" s="3">
        <v>82051601</v>
      </c>
      <c r="I208" s="3">
        <v>245623848</v>
      </c>
      <c r="J208" s="8" t="str">
        <f t="shared" si="26"/>
        <v/>
      </c>
      <c r="K208" s="8" t="str">
        <f t="shared" si="27"/>
        <v/>
      </c>
      <c r="L208" s="8" t="str">
        <f t="shared" si="28"/>
        <v>Teenage Mutant Ninja Turtles: Out of the Shadows</v>
      </c>
      <c r="M208" s="8" t="str">
        <f t="shared" si="29"/>
        <v/>
      </c>
      <c r="N208" s="8" t="str">
        <f t="shared" si="25"/>
        <v>Teenage Mutant Ninja Turtles: Out of the Shadows</v>
      </c>
      <c r="O208" s="10">
        <f>INDEX(cpi!$A$1:$M$106,MATCH($D208,cpi!$A:$A,0),MATCH($C208,cpi!$1:$1,0))</f>
        <v>241.018</v>
      </c>
      <c r="P208" s="10">
        <f>cpi!$I$2</f>
        <v>245.51900000000001</v>
      </c>
      <c r="Q208" s="10">
        <f t="shared" si="30"/>
        <v>1.0186749537378952</v>
      </c>
      <c r="R208" s="8" t="str">
        <f t="shared" si="31"/>
        <v/>
      </c>
      <c r="S208" s="11">
        <f t="shared" si="32"/>
        <v>137521118.75461584</v>
      </c>
      <c r="T208" s="11">
        <f t="shared" si="32"/>
        <v>83583910.852795228</v>
      </c>
      <c r="U208" s="11">
        <f t="shared" si="32"/>
        <v>250210861.9983238</v>
      </c>
    </row>
    <row r="209" spans="1:21" x14ac:dyDescent="0.2">
      <c r="A209" s="5">
        <v>210</v>
      </c>
      <c r="B209" s="17">
        <v>18</v>
      </c>
      <c r="C209" s="16">
        <v>11</v>
      </c>
      <c r="D209" s="16">
        <v>2011</v>
      </c>
      <c r="E209" s="18">
        <v>41071</v>
      </c>
      <c r="F209" s="9" t="s">
        <v>206</v>
      </c>
      <c r="G209" s="3">
        <v>135000000</v>
      </c>
      <c r="H209" s="3">
        <v>64006466</v>
      </c>
      <c r="I209" s="3">
        <v>157956466</v>
      </c>
      <c r="J209" s="8" t="str">
        <f t="shared" si="26"/>
        <v/>
      </c>
      <c r="K209" s="8" t="str">
        <f t="shared" si="27"/>
        <v/>
      </c>
      <c r="L209" s="8" t="str">
        <f t="shared" si="28"/>
        <v>Happy Feet Two</v>
      </c>
      <c r="M209" s="8" t="str">
        <f t="shared" si="29"/>
        <v/>
      </c>
      <c r="N209" s="8" t="str">
        <f t="shared" si="25"/>
        <v>Happy Feet Two</v>
      </c>
      <c r="O209" s="10">
        <f>INDEX(cpi!$A$1:$M$106,MATCH($D209,cpi!$A:$A,0),MATCH($C209,cpi!$1:$1,0))</f>
        <v>226.23</v>
      </c>
      <c r="P209" s="10">
        <f>cpi!$I$2</f>
        <v>245.51900000000001</v>
      </c>
      <c r="Q209" s="10">
        <f t="shared" si="30"/>
        <v>1.085262785660611</v>
      </c>
      <c r="R209" s="8" t="str">
        <f t="shared" si="31"/>
        <v/>
      </c>
      <c r="S209" s="11">
        <f t="shared" si="32"/>
        <v>146510476.06418249</v>
      </c>
      <c r="T209" s="11">
        <f t="shared" si="32"/>
        <v>69463835.591451183</v>
      </c>
      <c r="U209" s="11">
        <f t="shared" si="32"/>
        <v>171424274.30426559</v>
      </c>
    </row>
    <row r="210" spans="1:21" x14ac:dyDescent="0.2">
      <c r="A210" s="5">
        <v>211</v>
      </c>
      <c r="B210" s="17">
        <v>28</v>
      </c>
      <c r="C210" s="16">
        <v>7</v>
      </c>
      <c r="D210" s="16">
        <v>2006</v>
      </c>
      <c r="E210" s="18">
        <v>39545</v>
      </c>
      <c r="F210" s="9" t="s">
        <v>207</v>
      </c>
      <c r="G210" s="3">
        <v>135000000</v>
      </c>
      <c r="H210" s="3">
        <v>63478838</v>
      </c>
      <c r="I210" s="3">
        <v>163818556</v>
      </c>
      <c r="J210" s="8" t="str">
        <f t="shared" si="26"/>
        <v/>
      </c>
      <c r="K210" s="8" t="str">
        <f t="shared" si="27"/>
        <v/>
      </c>
      <c r="L210" s="8" t="str">
        <f t="shared" si="28"/>
        <v>Miami Vice</v>
      </c>
      <c r="M210" s="8" t="str">
        <f t="shared" si="29"/>
        <v/>
      </c>
      <c r="N210" s="8" t="str">
        <f t="shared" si="25"/>
        <v>Miami Vice</v>
      </c>
      <c r="O210" s="10">
        <f>INDEX(cpi!$A$1:$M$106,MATCH($D210,cpi!$A:$A,0),MATCH($C210,cpi!$1:$1,0))</f>
        <v>203.5</v>
      </c>
      <c r="P210" s="10">
        <f>cpi!$I$2</f>
        <v>245.51900000000001</v>
      </c>
      <c r="Q210" s="10">
        <f t="shared" si="30"/>
        <v>1.2064815724815725</v>
      </c>
      <c r="R210" s="8" t="str">
        <f t="shared" si="31"/>
        <v/>
      </c>
      <c r="S210" s="11">
        <f t="shared" si="32"/>
        <v>162875012.28501227</v>
      </c>
      <c r="T210" s="11">
        <f t="shared" si="32"/>
        <v>76586048.289543003</v>
      </c>
      <c r="U210" s="11">
        <f t="shared" si="32"/>
        <v>197644069.04454055</v>
      </c>
    </row>
    <row r="211" spans="1:21" x14ac:dyDescent="0.2">
      <c r="A211" s="5">
        <v>212</v>
      </c>
      <c r="B211" s="17">
        <v>29</v>
      </c>
      <c r="C211" s="16">
        <v>6</v>
      </c>
      <c r="D211" s="16">
        <v>2005</v>
      </c>
      <c r="E211" s="18">
        <v>39208</v>
      </c>
      <c r="F211" s="9" t="s">
        <v>208</v>
      </c>
      <c r="G211" s="3">
        <v>132000000</v>
      </c>
      <c r="H211" s="3">
        <v>234280354</v>
      </c>
      <c r="I211" s="3">
        <v>606836535</v>
      </c>
      <c r="J211" s="8" t="str">
        <f t="shared" si="26"/>
        <v/>
      </c>
      <c r="K211" s="8" t="str">
        <f t="shared" si="27"/>
        <v/>
      </c>
      <c r="L211" s="8" t="str">
        <f t="shared" si="28"/>
        <v>War of the Worlds</v>
      </c>
      <c r="M211" s="8" t="str">
        <f t="shared" si="29"/>
        <v/>
      </c>
      <c r="N211" s="8" t="str">
        <f t="shared" si="25"/>
        <v>War of the Worlds</v>
      </c>
      <c r="O211" s="10">
        <f>INDEX(cpi!$A$1:$M$106,MATCH($D211,cpi!$A:$A,0),MATCH($C211,cpi!$1:$1,0))</f>
        <v>194.5</v>
      </c>
      <c r="P211" s="10">
        <f>cpi!$I$2</f>
        <v>245.51900000000001</v>
      </c>
      <c r="Q211" s="10">
        <f t="shared" si="30"/>
        <v>1.2623084832904885</v>
      </c>
      <c r="R211" s="8" t="str">
        <f t="shared" si="31"/>
        <v/>
      </c>
      <c r="S211" s="11">
        <f t="shared" si="32"/>
        <v>166624719.79434448</v>
      </c>
      <c r="T211" s="11">
        <f t="shared" si="32"/>
        <v>295734078.32249874</v>
      </c>
      <c r="U211" s="11">
        <f t="shared" si="32"/>
        <v>766014906.10110545</v>
      </c>
    </row>
    <row r="212" spans="1:21" x14ac:dyDescent="0.2">
      <c r="A212" s="5">
        <v>213</v>
      </c>
      <c r="B212" s="17">
        <v>26</v>
      </c>
      <c r="C212" s="16">
        <v>11</v>
      </c>
      <c r="D212" s="16">
        <v>2014</v>
      </c>
      <c r="E212" s="18">
        <v>42411</v>
      </c>
      <c r="F212" s="9" t="s">
        <v>209</v>
      </c>
      <c r="G212" s="3">
        <v>132000000</v>
      </c>
      <c r="H212" s="3">
        <v>83350911</v>
      </c>
      <c r="I212" s="3">
        <v>367650911</v>
      </c>
      <c r="J212" s="8" t="str">
        <f t="shared" si="26"/>
        <v/>
      </c>
      <c r="K212" s="8" t="str">
        <f t="shared" si="27"/>
        <v/>
      </c>
      <c r="L212" s="8" t="str">
        <f t="shared" si="28"/>
        <v>Penguins of Madagascar</v>
      </c>
      <c r="M212" s="8" t="str">
        <f t="shared" si="29"/>
        <v/>
      </c>
      <c r="N212" s="8" t="str">
        <f t="shared" si="25"/>
        <v>Penguins of Madagascar</v>
      </c>
      <c r="O212" s="10">
        <f>INDEX(cpi!$A$1:$M$106,MATCH($D212,cpi!$A:$A,0),MATCH($C212,cpi!$1:$1,0))</f>
        <v>236.15100000000001</v>
      </c>
      <c r="P212" s="10">
        <f>cpi!$I$2</f>
        <v>245.51900000000001</v>
      </c>
      <c r="Q212" s="10">
        <f t="shared" si="30"/>
        <v>1.0396695334764621</v>
      </c>
      <c r="R212" s="8" t="str">
        <f t="shared" si="31"/>
        <v/>
      </c>
      <c r="S212" s="11">
        <f t="shared" si="32"/>
        <v>137236378.41889298</v>
      </c>
      <c r="T212" s="11">
        <f t="shared" si="32"/>
        <v>86657402.754208118</v>
      </c>
      <c r="U212" s="11">
        <f t="shared" si="32"/>
        <v>382235451.1215663</v>
      </c>
    </row>
    <row r="213" spans="1:21" x14ac:dyDescent="0.2">
      <c r="A213" s="5">
        <v>214</v>
      </c>
      <c r="B213" s="17">
        <v>22</v>
      </c>
      <c r="C213" s="16">
        <v>11</v>
      </c>
      <c r="D213" s="16">
        <v>2013</v>
      </c>
      <c r="E213" s="18">
        <v>41923</v>
      </c>
      <c r="F213" s="9" t="s">
        <v>210</v>
      </c>
      <c r="G213" s="3">
        <v>130000000</v>
      </c>
      <c r="H213" s="3">
        <v>424668047</v>
      </c>
      <c r="I213" s="3">
        <v>864868047</v>
      </c>
      <c r="J213" s="8" t="str">
        <f t="shared" si="26"/>
        <v/>
      </c>
      <c r="K213" s="8" t="str">
        <f t="shared" si="27"/>
        <v/>
      </c>
      <c r="L213" s="8" t="str">
        <f t="shared" si="28"/>
        <v>The Hunger Games: Catching Fire</v>
      </c>
      <c r="M213" s="8" t="str">
        <f t="shared" si="29"/>
        <v/>
      </c>
      <c r="N213" s="8" t="str">
        <f t="shared" si="25"/>
        <v>The Hunger Games: Catching Fire</v>
      </c>
      <c r="O213" s="10">
        <f>INDEX(cpi!$A$1:$M$106,MATCH($D213,cpi!$A:$A,0),MATCH($C213,cpi!$1:$1,0))</f>
        <v>233.06899999999999</v>
      </c>
      <c r="P213" s="10">
        <f>cpi!$I$2</f>
        <v>245.51900000000001</v>
      </c>
      <c r="Q213" s="10">
        <f t="shared" si="30"/>
        <v>1.0534176574319194</v>
      </c>
      <c r="R213" s="8" t="str">
        <f t="shared" si="31"/>
        <v/>
      </c>
      <c r="S213" s="11">
        <f t="shared" si="32"/>
        <v>136944295.46614951</v>
      </c>
      <c r="T213" s="11">
        <f t="shared" si="32"/>
        <v>447352819.25692827</v>
      </c>
      <c r="U213" s="11">
        <f t="shared" si="32"/>
        <v>911067272.05845916</v>
      </c>
    </row>
    <row r="214" spans="1:21" x14ac:dyDescent="0.2">
      <c r="A214" s="5">
        <v>215</v>
      </c>
      <c r="B214" s="17">
        <v>4</v>
      </c>
      <c r="C214" s="16">
        <v>6</v>
      </c>
      <c r="D214" s="16">
        <v>2004</v>
      </c>
      <c r="E214" s="18">
        <v>38083</v>
      </c>
      <c r="F214" s="9" t="s">
        <v>211</v>
      </c>
      <c r="G214" s="3">
        <v>130000000</v>
      </c>
      <c r="H214" s="3">
        <v>249538952</v>
      </c>
      <c r="I214" s="3">
        <v>796688549</v>
      </c>
      <c r="J214" s="8" t="str">
        <f t="shared" si="26"/>
        <v/>
      </c>
      <c r="K214" s="8" t="str">
        <f t="shared" si="27"/>
        <v/>
      </c>
      <c r="L214" s="8" t="str">
        <f t="shared" si="28"/>
        <v>Harry Potter and the Prisoner of Azkaban</v>
      </c>
      <c r="M214" s="8" t="str">
        <f t="shared" si="29"/>
        <v/>
      </c>
      <c r="N214" s="8" t="str">
        <f t="shared" si="25"/>
        <v>Harry Potter and the Prisoner of Azkaban</v>
      </c>
      <c r="O214" s="10">
        <f>INDEX(cpi!$A$1:$M$106,MATCH($D214,cpi!$A:$A,0),MATCH($C214,cpi!$1:$1,0))</f>
        <v>189.7</v>
      </c>
      <c r="P214" s="10">
        <f>cpi!$I$2</f>
        <v>245.51900000000001</v>
      </c>
      <c r="Q214" s="10">
        <f t="shared" si="30"/>
        <v>1.2942488139167108</v>
      </c>
      <c r="R214" s="8" t="str">
        <f t="shared" si="31"/>
        <v/>
      </c>
      <c r="S214" s="11">
        <f t="shared" si="32"/>
        <v>168252345.80917239</v>
      </c>
      <c r="T214" s="11">
        <f t="shared" si="32"/>
        <v>322965492.65201902</v>
      </c>
      <c r="U214" s="11">
        <f t="shared" si="32"/>
        <v>1031113209.6042753</v>
      </c>
    </row>
    <row r="215" spans="1:21" x14ac:dyDescent="0.2">
      <c r="A215" s="5">
        <v>216</v>
      </c>
      <c r="B215" s="17">
        <v>3</v>
      </c>
      <c r="C215" s="16">
        <v>8</v>
      </c>
      <c r="D215" s="16">
        <v>2007</v>
      </c>
      <c r="E215" s="18">
        <v>39149</v>
      </c>
      <c r="F215" s="9" t="s">
        <v>212</v>
      </c>
      <c r="G215" s="3">
        <v>130000000</v>
      </c>
      <c r="H215" s="3">
        <v>227471070</v>
      </c>
      <c r="I215" s="3">
        <v>442161562</v>
      </c>
      <c r="J215" s="8" t="str">
        <f t="shared" si="26"/>
        <v/>
      </c>
      <c r="K215" s="8" t="str">
        <f t="shared" si="27"/>
        <v/>
      </c>
      <c r="L215" s="8" t="str">
        <f t="shared" si="28"/>
        <v>The Bourne Ultimatum</v>
      </c>
      <c r="M215" s="8" t="str">
        <f t="shared" si="29"/>
        <v/>
      </c>
      <c r="N215" s="8" t="str">
        <f t="shared" si="25"/>
        <v>The Bourne Ultimatum</v>
      </c>
      <c r="O215" s="10">
        <f>INDEX(cpi!$A$1:$M$106,MATCH($D215,cpi!$A:$A,0),MATCH($C215,cpi!$1:$1,0))</f>
        <v>207.917</v>
      </c>
      <c r="P215" s="10">
        <f>cpi!$I$2</f>
        <v>245.51900000000001</v>
      </c>
      <c r="Q215" s="10">
        <f t="shared" si="30"/>
        <v>1.1808510126637071</v>
      </c>
      <c r="R215" s="8" t="str">
        <f t="shared" si="31"/>
        <v/>
      </c>
      <c r="S215" s="11">
        <f t="shared" si="32"/>
        <v>153510631.64628193</v>
      </c>
      <c r="T215" s="11">
        <f t="shared" si="32"/>
        <v>268609443.36119699</v>
      </c>
      <c r="U215" s="11">
        <f t="shared" si="32"/>
        <v>522126928.24866652</v>
      </c>
    </row>
    <row r="216" spans="1:21" x14ac:dyDescent="0.2">
      <c r="A216" s="5">
        <v>217</v>
      </c>
      <c r="B216" s="17">
        <v>6</v>
      </c>
      <c r="C216" s="16">
        <v>6</v>
      </c>
      <c r="D216" s="16">
        <v>2008</v>
      </c>
      <c r="E216" s="18">
        <v>39605</v>
      </c>
      <c r="F216" s="9" t="s">
        <v>213</v>
      </c>
      <c r="G216" s="3">
        <v>130000000</v>
      </c>
      <c r="H216" s="3">
        <v>215434591</v>
      </c>
      <c r="I216" s="3">
        <v>631910531</v>
      </c>
      <c r="J216" s="8" t="str">
        <f t="shared" si="26"/>
        <v/>
      </c>
      <c r="K216" s="8" t="str">
        <f t="shared" si="27"/>
        <v/>
      </c>
      <c r="L216" s="8" t="str">
        <f t="shared" si="28"/>
        <v>Kung Fu Panda</v>
      </c>
      <c r="M216" s="8" t="str">
        <f t="shared" si="29"/>
        <v/>
      </c>
      <c r="N216" s="8" t="str">
        <f t="shared" si="25"/>
        <v>Kung Fu Panda</v>
      </c>
      <c r="O216" s="10">
        <f>INDEX(cpi!$A$1:$M$106,MATCH($D216,cpi!$A:$A,0),MATCH($C216,cpi!$1:$1,0))</f>
        <v>218.815</v>
      </c>
      <c r="P216" s="10">
        <f>cpi!$I$2</f>
        <v>245.51900000000001</v>
      </c>
      <c r="Q216" s="10">
        <f t="shared" si="30"/>
        <v>1.1220391655051072</v>
      </c>
      <c r="R216" s="8" t="str">
        <f t="shared" si="31"/>
        <v/>
      </c>
      <c r="S216" s="11">
        <f t="shared" si="32"/>
        <v>145865091.51566392</v>
      </c>
      <c r="T216" s="11">
        <f t="shared" si="32"/>
        <v>241726048.70657408</v>
      </c>
      <c r="U216" s="11">
        <f t="shared" si="32"/>
        <v>709028364.8771292</v>
      </c>
    </row>
    <row r="217" spans="1:21" x14ac:dyDescent="0.2">
      <c r="A217" s="5">
        <v>218</v>
      </c>
      <c r="B217" s="17">
        <v>17</v>
      </c>
      <c r="C217" s="16">
        <v>7</v>
      </c>
      <c r="D217" s="16">
        <v>2015</v>
      </c>
      <c r="E217" s="18">
        <v>42497</v>
      </c>
      <c r="F217" s="9" t="s">
        <v>214</v>
      </c>
      <c r="G217" s="3">
        <v>130000000</v>
      </c>
      <c r="H217" s="3">
        <v>180202163</v>
      </c>
      <c r="I217" s="3">
        <v>519338048</v>
      </c>
      <c r="J217" s="8" t="str">
        <f t="shared" si="26"/>
        <v/>
      </c>
      <c r="K217" s="8" t="str">
        <f t="shared" si="27"/>
        <v/>
      </c>
      <c r="L217" s="8" t="str">
        <f t="shared" si="28"/>
        <v>Ant-Man</v>
      </c>
      <c r="M217" s="8" t="str">
        <f t="shared" si="29"/>
        <v/>
      </c>
      <c r="N217" s="8" t="str">
        <f t="shared" si="25"/>
        <v>Ant-Man</v>
      </c>
      <c r="O217" s="10">
        <f>INDEX(cpi!$A$1:$M$106,MATCH($D217,cpi!$A:$A,0),MATCH($C217,cpi!$1:$1,0))</f>
        <v>238.654</v>
      </c>
      <c r="P217" s="10">
        <f>cpi!$I$2</f>
        <v>245.51900000000001</v>
      </c>
      <c r="Q217" s="10">
        <f t="shared" si="30"/>
        <v>1.0287654931406975</v>
      </c>
      <c r="R217" s="8" t="str">
        <f t="shared" si="31"/>
        <v/>
      </c>
      <c r="S217" s="11">
        <f t="shared" si="32"/>
        <v>133739514.10829069</v>
      </c>
      <c r="T217" s="11">
        <f t="shared" si="32"/>
        <v>185385767.08371535</v>
      </c>
      <c r="U217" s="11">
        <f t="shared" si="32"/>
        <v>534277063.05744725</v>
      </c>
    </row>
    <row r="218" spans="1:21" x14ac:dyDescent="0.2">
      <c r="A218" s="5">
        <v>219</v>
      </c>
      <c r="B218" s="17">
        <v>27</v>
      </c>
      <c r="C218" s="16">
        <v>3</v>
      </c>
      <c r="D218" s="16">
        <v>2015</v>
      </c>
      <c r="E218" s="18">
        <v>42797</v>
      </c>
      <c r="F218" s="9" t="s">
        <v>215</v>
      </c>
      <c r="G218" s="3">
        <v>130000000</v>
      </c>
      <c r="H218" s="3">
        <v>177397510</v>
      </c>
      <c r="I218" s="3">
        <v>386069390</v>
      </c>
      <c r="J218" s="8" t="str">
        <f t="shared" si="26"/>
        <v/>
      </c>
      <c r="K218" s="8" t="str">
        <f t="shared" si="27"/>
        <v/>
      </c>
      <c r="L218" s="8" t="str">
        <f t="shared" si="28"/>
        <v>Home</v>
      </c>
      <c r="M218" s="8">
        <f t="shared" si="29"/>
        <v>1</v>
      </c>
      <c r="N218" s="8" t="str">
        <f t="shared" si="25"/>
        <v>Home (2015)</v>
      </c>
      <c r="O218" s="10">
        <f>INDEX(cpi!$A$1:$M$106,MATCH($D218,cpi!$A:$A,0),MATCH($C218,cpi!$1:$1,0))</f>
        <v>236.119</v>
      </c>
      <c r="P218" s="10">
        <f>cpi!$I$2</f>
        <v>245.51900000000001</v>
      </c>
      <c r="Q218" s="10">
        <f t="shared" si="30"/>
        <v>1.0398104345690098</v>
      </c>
      <c r="R218" s="8" t="str">
        <f t="shared" si="31"/>
        <v/>
      </c>
      <c r="S218" s="11">
        <f t="shared" si="32"/>
        <v>135175356.49397126</v>
      </c>
      <c r="T218" s="11">
        <f t="shared" si="32"/>
        <v>184459781.96456027</v>
      </c>
      <c r="U218" s="11">
        <f t="shared" si="32"/>
        <v>401438980.1896925</v>
      </c>
    </row>
    <row r="219" spans="1:21" x14ac:dyDescent="0.2">
      <c r="A219" s="5">
        <v>220</v>
      </c>
      <c r="B219" s="17">
        <v>28</v>
      </c>
      <c r="C219" s="16">
        <v>10</v>
      </c>
      <c r="D219" s="16">
        <v>2011</v>
      </c>
      <c r="E219" s="18">
        <v>41374</v>
      </c>
      <c r="F219" s="9" t="s">
        <v>216</v>
      </c>
      <c r="G219" s="3">
        <v>130000000</v>
      </c>
      <c r="H219" s="3">
        <v>149260504</v>
      </c>
      <c r="I219" s="3">
        <v>554987477</v>
      </c>
      <c r="J219" s="8" t="str">
        <f t="shared" si="26"/>
        <v/>
      </c>
      <c r="K219" s="8" t="str">
        <f t="shared" si="27"/>
        <v/>
      </c>
      <c r="L219" s="8" t="str">
        <f t="shared" si="28"/>
        <v>Puss in Boots</v>
      </c>
      <c r="M219" s="8" t="str">
        <f t="shared" si="29"/>
        <v/>
      </c>
      <c r="N219" s="8" t="str">
        <f t="shared" si="25"/>
        <v>Puss in Boots</v>
      </c>
      <c r="O219" s="10">
        <f>INDEX(cpi!$A$1:$M$106,MATCH($D219,cpi!$A:$A,0),MATCH($C219,cpi!$1:$1,0))</f>
        <v>226.42099999999999</v>
      </c>
      <c r="P219" s="10">
        <f>cpi!$I$2</f>
        <v>245.51900000000001</v>
      </c>
      <c r="Q219" s="10">
        <f t="shared" si="30"/>
        <v>1.08434729994126</v>
      </c>
      <c r="R219" s="8" t="str">
        <f t="shared" si="31"/>
        <v/>
      </c>
      <c r="S219" s="11">
        <f t="shared" si="32"/>
        <v>140965148.99236381</v>
      </c>
      <c r="T219" s="11">
        <f t="shared" si="32"/>
        <v>161850224.50027165</v>
      </c>
      <c r="U219" s="11">
        <f t="shared" si="32"/>
        <v>601799172.18616211</v>
      </c>
    </row>
    <row r="220" spans="1:21" x14ac:dyDescent="0.2">
      <c r="A220" s="5">
        <v>221</v>
      </c>
      <c r="B220" s="17">
        <v>5</v>
      </c>
      <c r="C220" s="16">
        <v>11</v>
      </c>
      <c r="D220" s="16">
        <v>2010</v>
      </c>
      <c r="E220" s="18">
        <v>40309</v>
      </c>
      <c r="F220" s="9" t="s">
        <v>217</v>
      </c>
      <c r="G220" s="3">
        <v>130000000</v>
      </c>
      <c r="H220" s="3">
        <v>148415853</v>
      </c>
      <c r="I220" s="3">
        <v>321887208</v>
      </c>
      <c r="J220" s="8" t="str">
        <f t="shared" si="26"/>
        <v/>
      </c>
      <c r="K220" s="8" t="str">
        <f t="shared" si="27"/>
        <v/>
      </c>
      <c r="L220" s="8" t="str">
        <f t="shared" si="28"/>
        <v>Megamind</v>
      </c>
      <c r="M220" s="8" t="str">
        <f t="shared" si="29"/>
        <v/>
      </c>
      <c r="N220" s="8" t="str">
        <f t="shared" si="25"/>
        <v>Megamind</v>
      </c>
      <c r="O220" s="10">
        <f>INDEX(cpi!$A$1:$M$106,MATCH($D220,cpi!$A:$A,0),MATCH($C220,cpi!$1:$1,0))</f>
        <v>218.803</v>
      </c>
      <c r="P220" s="10">
        <f>cpi!$I$2</f>
        <v>245.51900000000001</v>
      </c>
      <c r="Q220" s="10">
        <f t="shared" si="30"/>
        <v>1.1221007024583758</v>
      </c>
      <c r="R220" s="8" t="str">
        <f t="shared" si="31"/>
        <v/>
      </c>
      <c r="S220" s="11">
        <f t="shared" si="32"/>
        <v>145873091.31958884</v>
      </c>
      <c r="T220" s="11">
        <f t="shared" si="32"/>
        <v>166537532.90725905</v>
      </c>
      <c r="U220" s="11">
        <f t="shared" si="32"/>
        <v>361189862.20916533</v>
      </c>
    </row>
    <row r="221" spans="1:21" x14ac:dyDescent="0.2">
      <c r="A221" s="5">
        <v>222</v>
      </c>
      <c r="B221" s="17">
        <v>18</v>
      </c>
      <c r="C221" s="16">
        <v>7</v>
      </c>
      <c r="D221" s="16">
        <v>2003</v>
      </c>
      <c r="E221" s="18">
        <v>38145</v>
      </c>
      <c r="F221" s="9" t="s">
        <v>218</v>
      </c>
      <c r="G221" s="3">
        <v>130000000</v>
      </c>
      <c r="H221" s="3">
        <v>138540870</v>
      </c>
      <c r="I221" s="3">
        <v>273271982</v>
      </c>
      <c r="J221" s="8" t="str">
        <f t="shared" si="26"/>
        <v/>
      </c>
      <c r="K221" s="8" t="str">
        <f t="shared" si="27"/>
        <v/>
      </c>
      <c r="L221" s="8" t="str">
        <f t="shared" si="28"/>
        <v>Bad Boys II</v>
      </c>
      <c r="M221" s="8" t="str">
        <f t="shared" si="29"/>
        <v/>
      </c>
      <c r="N221" s="8" t="str">
        <f t="shared" si="25"/>
        <v>Bad Boys II</v>
      </c>
      <c r="O221" s="10">
        <f>INDEX(cpi!$A$1:$M$106,MATCH($D221,cpi!$A:$A,0),MATCH($C221,cpi!$1:$1,0))</f>
        <v>183.9</v>
      </c>
      <c r="P221" s="10">
        <f>cpi!$I$2</f>
        <v>245.51900000000001</v>
      </c>
      <c r="Q221" s="10">
        <f t="shared" si="30"/>
        <v>1.335067971723763</v>
      </c>
      <c r="R221" s="8" t="str">
        <f t="shared" si="31"/>
        <v/>
      </c>
      <c r="S221" s="11">
        <f t="shared" si="32"/>
        <v>173558836.3240892</v>
      </c>
      <c r="T221" s="11">
        <f t="shared" si="32"/>
        <v>184961478.31174552</v>
      </c>
      <c r="U221" s="11">
        <f t="shared" si="32"/>
        <v>364836670.73767269</v>
      </c>
    </row>
    <row r="222" spans="1:21" x14ac:dyDescent="0.2">
      <c r="A222" s="5">
        <v>223</v>
      </c>
      <c r="B222" s="17">
        <v>11</v>
      </c>
      <c r="C222" s="16">
        <v>4</v>
      </c>
      <c r="D222" s="16">
        <v>2014</v>
      </c>
      <c r="E222" s="18">
        <v>41947</v>
      </c>
      <c r="F222" s="9" t="s">
        <v>219</v>
      </c>
      <c r="G222" s="3">
        <v>130000000</v>
      </c>
      <c r="H222" s="3">
        <v>131538435</v>
      </c>
      <c r="I222" s="3">
        <v>493738435</v>
      </c>
      <c r="J222" s="8" t="str">
        <f t="shared" si="26"/>
        <v/>
      </c>
      <c r="K222" s="8" t="str">
        <f t="shared" si="27"/>
        <v/>
      </c>
      <c r="L222" s="8" t="str">
        <f t="shared" si="28"/>
        <v>Rio 2</v>
      </c>
      <c r="M222" s="8" t="str">
        <f t="shared" si="29"/>
        <v/>
      </c>
      <c r="N222" s="8" t="str">
        <f t="shared" si="25"/>
        <v>Rio 2</v>
      </c>
      <c r="O222" s="10">
        <f>INDEX(cpi!$A$1:$M$106,MATCH($D222,cpi!$A:$A,0),MATCH($C222,cpi!$1:$1,0))</f>
        <v>237.072</v>
      </c>
      <c r="P222" s="10">
        <f>cpi!$I$2</f>
        <v>245.51900000000001</v>
      </c>
      <c r="Q222" s="10">
        <f t="shared" si="30"/>
        <v>1.0356305257474523</v>
      </c>
      <c r="R222" s="8" t="str">
        <f t="shared" si="31"/>
        <v/>
      </c>
      <c r="S222" s="11">
        <f t="shared" si="32"/>
        <v>134631968.3471688</v>
      </c>
      <c r="T222" s="11">
        <f t="shared" si="32"/>
        <v>136225218.59504709</v>
      </c>
      <c r="U222" s="11">
        <f t="shared" si="32"/>
        <v>511330595.0207743</v>
      </c>
    </row>
    <row r="223" spans="1:21" x14ac:dyDescent="0.2">
      <c r="A223" s="5">
        <v>224</v>
      </c>
      <c r="B223" s="17">
        <v>23</v>
      </c>
      <c r="C223" s="16">
        <v>7</v>
      </c>
      <c r="D223" s="16">
        <v>2010</v>
      </c>
      <c r="E223" s="18">
        <v>40854</v>
      </c>
      <c r="F223" s="9" t="s">
        <v>220</v>
      </c>
      <c r="G223" s="3">
        <v>130000000</v>
      </c>
      <c r="H223" s="3">
        <v>118311368</v>
      </c>
      <c r="I223" s="3">
        <v>290650494</v>
      </c>
      <c r="J223" s="8" t="str">
        <f t="shared" si="26"/>
        <v/>
      </c>
      <c r="K223" s="8" t="str">
        <f t="shared" si="27"/>
        <v/>
      </c>
      <c r="L223" s="8" t="str">
        <f t="shared" si="28"/>
        <v>Salt</v>
      </c>
      <c r="M223" s="8" t="str">
        <f t="shared" si="29"/>
        <v/>
      </c>
      <c r="N223" s="8" t="str">
        <f t="shared" si="25"/>
        <v>Salt</v>
      </c>
      <c r="O223" s="10">
        <f>INDEX(cpi!$A$1:$M$106,MATCH($D223,cpi!$A:$A,0),MATCH($C223,cpi!$1:$1,0))</f>
        <v>218.011</v>
      </c>
      <c r="P223" s="10">
        <f>cpi!$I$2</f>
        <v>245.51900000000001</v>
      </c>
      <c r="Q223" s="10">
        <f t="shared" si="30"/>
        <v>1.1261771195031445</v>
      </c>
      <c r="R223" s="8" t="str">
        <f t="shared" si="31"/>
        <v/>
      </c>
      <c r="S223" s="11">
        <f t="shared" si="32"/>
        <v>146403025.53540879</v>
      </c>
      <c r="T223" s="11">
        <f t="shared" si="32"/>
        <v>133239555.61871651</v>
      </c>
      <c r="U223" s="11">
        <f t="shared" si="32"/>
        <v>327323936.11508596</v>
      </c>
    </row>
    <row r="224" spans="1:21" x14ac:dyDescent="0.2">
      <c r="A224" s="5">
        <v>225</v>
      </c>
      <c r="B224" s="17">
        <v>28</v>
      </c>
      <c r="C224" s="16">
        <v>3</v>
      </c>
      <c r="D224" s="16">
        <v>2014</v>
      </c>
      <c r="E224" s="18">
        <v>42463</v>
      </c>
      <c r="F224" s="9" t="s">
        <v>221</v>
      </c>
      <c r="G224" s="3">
        <v>130000000</v>
      </c>
      <c r="H224" s="3">
        <v>101200044</v>
      </c>
      <c r="I224" s="3">
        <v>352831065</v>
      </c>
      <c r="J224" s="8" t="str">
        <f t="shared" si="26"/>
        <v/>
      </c>
      <c r="K224" s="8" t="str">
        <f t="shared" si="27"/>
        <v/>
      </c>
      <c r="L224" s="8" t="str">
        <f t="shared" si="28"/>
        <v>Noah</v>
      </c>
      <c r="M224" s="8" t="str">
        <f t="shared" si="29"/>
        <v/>
      </c>
      <c r="N224" s="8" t="str">
        <f t="shared" si="25"/>
        <v>Noah</v>
      </c>
      <c r="O224" s="10">
        <f>INDEX(cpi!$A$1:$M$106,MATCH($D224,cpi!$A:$A,0),MATCH($C224,cpi!$1:$1,0))</f>
        <v>236.29300000000001</v>
      </c>
      <c r="P224" s="10">
        <f>cpi!$I$2</f>
        <v>245.51900000000001</v>
      </c>
      <c r="Q224" s="10">
        <f t="shared" si="30"/>
        <v>1.0390447452950362</v>
      </c>
      <c r="R224" s="8" t="str">
        <f t="shared" si="31"/>
        <v/>
      </c>
      <c r="S224" s="11">
        <f t="shared" si="32"/>
        <v>135075816.88835472</v>
      </c>
      <c r="T224" s="11">
        <f t="shared" si="32"/>
        <v>105151373.94182646</v>
      </c>
      <c r="U224" s="11">
        <f t="shared" si="32"/>
        <v>366607264.06510139</v>
      </c>
    </row>
    <row r="225" spans="1:21" x14ac:dyDescent="0.2">
      <c r="A225" s="5">
        <v>226</v>
      </c>
      <c r="B225" s="17">
        <v>21</v>
      </c>
      <c r="C225" s="16">
        <v>12</v>
      </c>
      <c r="D225" s="16">
        <v>2011</v>
      </c>
      <c r="E225" s="18">
        <v>41164</v>
      </c>
      <c r="F225" s="9" t="s">
        <v>222</v>
      </c>
      <c r="G225" s="3">
        <v>130000000</v>
      </c>
      <c r="H225" s="3">
        <v>77591831</v>
      </c>
      <c r="I225" s="3">
        <v>373993951</v>
      </c>
      <c r="J225" s="8" t="str">
        <f t="shared" si="26"/>
        <v/>
      </c>
      <c r="K225" s="8" t="str">
        <f t="shared" si="27"/>
        <v/>
      </c>
      <c r="L225" s="8" t="str">
        <f t="shared" si="28"/>
        <v>The Adventures of Tintin</v>
      </c>
      <c r="M225" s="8" t="str">
        <f t="shared" si="29"/>
        <v/>
      </c>
      <c r="N225" s="8" t="str">
        <f t="shared" si="25"/>
        <v>The Adventures of Tintin</v>
      </c>
      <c r="O225" s="10">
        <f>INDEX(cpi!$A$1:$M$106,MATCH($D225,cpi!$A:$A,0),MATCH($C225,cpi!$1:$1,0))</f>
        <v>225.672</v>
      </c>
      <c r="P225" s="10">
        <f>cpi!$I$2</f>
        <v>245.51900000000001</v>
      </c>
      <c r="Q225" s="10">
        <f t="shared" si="30"/>
        <v>1.0879462228366834</v>
      </c>
      <c r="R225" s="8" t="str">
        <f t="shared" si="31"/>
        <v/>
      </c>
      <c r="S225" s="11">
        <f t="shared" si="32"/>
        <v>141433008.96876884</v>
      </c>
      <c r="T225" s="11">
        <f t="shared" si="32"/>
        <v>84415739.459432274</v>
      </c>
      <c r="U225" s="11">
        <f t="shared" si="32"/>
        <v>406885306.35421765</v>
      </c>
    </row>
    <row r="226" spans="1:21" x14ac:dyDescent="0.2">
      <c r="A226" s="5">
        <v>227</v>
      </c>
      <c r="B226" s="17">
        <v>31</v>
      </c>
      <c r="C226" s="16">
        <v>5</v>
      </c>
      <c r="D226" s="16">
        <v>2013</v>
      </c>
      <c r="E226" s="18">
        <v>42190</v>
      </c>
      <c r="F226" s="9" t="s">
        <v>223</v>
      </c>
      <c r="G226" s="3">
        <v>130000000</v>
      </c>
      <c r="H226" s="3">
        <v>60522097</v>
      </c>
      <c r="I226" s="3">
        <v>251499665</v>
      </c>
      <c r="J226" s="8" t="str">
        <f t="shared" si="26"/>
        <v/>
      </c>
      <c r="K226" s="8" t="str">
        <f t="shared" si="27"/>
        <v/>
      </c>
      <c r="L226" s="8" t="str">
        <f t="shared" si="28"/>
        <v>After Earth</v>
      </c>
      <c r="M226" s="8" t="str">
        <f t="shared" si="29"/>
        <v/>
      </c>
      <c r="N226" s="8" t="str">
        <f t="shared" si="25"/>
        <v>After Earth</v>
      </c>
      <c r="O226" s="10">
        <f>INDEX(cpi!$A$1:$M$106,MATCH($D226,cpi!$A:$A,0),MATCH($C226,cpi!$1:$1,0))</f>
        <v>232.94499999999999</v>
      </c>
      <c r="P226" s="10">
        <f>cpi!$I$2</f>
        <v>245.51900000000001</v>
      </c>
      <c r="Q226" s="10">
        <f t="shared" si="30"/>
        <v>1.0539784069200886</v>
      </c>
      <c r="R226" s="8" t="str">
        <f t="shared" si="31"/>
        <v/>
      </c>
      <c r="S226" s="11">
        <f t="shared" si="32"/>
        <v>137017192.8996115</v>
      </c>
      <c r="T226" s="11">
        <f t="shared" si="32"/>
        <v>63788983.379523076</v>
      </c>
      <c r="U226" s="11">
        <f t="shared" si="32"/>
        <v>265075216.25763595</v>
      </c>
    </row>
    <row r="227" spans="1:21" x14ac:dyDescent="0.2">
      <c r="A227" s="5">
        <v>228</v>
      </c>
      <c r="B227" s="17">
        <v>26</v>
      </c>
      <c r="C227" s="16">
        <v>11</v>
      </c>
      <c r="D227" s="16">
        <v>2008</v>
      </c>
      <c r="E227" s="18">
        <v>40220</v>
      </c>
      <c r="F227" s="9" t="s">
        <v>224</v>
      </c>
      <c r="G227" s="3">
        <v>130000000</v>
      </c>
      <c r="H227" s="3">
        <v>49554002</v>
      </c>
      <c r="I227" s="3">
        <v>215080810</v>
      </c>
      <c r="J227" s="8" t="str">
        <f t="shared" si="26"/>
        <v/>
      </c>
      <c r="K227" s="8" t="str">
        <f t="shared" si="27"/>
        <v/>
      </c>
      <c r="L227" s="8" t="str">
        <f t="shared" si="28"/>
        <v>Australia</v>
      </c>
      <c r="M227" s="8" t="str">
        <f t="shared" si="29"/>
        <v/>
      </c>
      <c r="N227" s="8" t="str">
        <f t="shared" si="25"/>
        <v>Australia</v>
      </c>
      <c r="O227" s="10">
        <f>INDEX(cpi!$A$1:$M$106,MATCH($D227,cpi!$A:$A,0),MATCH($C227,cpi!$1:$1,0))</f>
        <v>212.42500000000001</v>
      </c>
      <c r="P227" s="10">
        <f>cpi!$I$2</f>
        <v>245.51900000000001</v>
      </c>
      <c r="Q227" s="10">
        <f t="shared" si="30"/>
        <v>1.1557914558079321</v>
      </c>
      <c r="R227" s="8" t="str">
        <f t="shared" si="31"/>
        <v/>
      </c>
      <c r="S227" s="11">
        <f t="shared" si="32"/>
        <v>150252889.25503117</v>
      </c>
      <c r="T227" s="11">
        <f t="shared" si="32"/>
        <v>57274092.112689175</v>
      </c>
      <c r="U227" s="11">
        <f t="shared" si="32"/>
        <v>248588562.50624925</v>
      </c>
    </row>
    <row r="228" spans="1:21" x14ac:dyDescent="0.2">
      <c r="A228" s="5">
        <v>229</v>
      </c>
      <c r="B228" s="17">
        <v>19</v>
      </c>
      <c r="C228" s="16">
        <v>7</v>
      </c>
      <c r="D228" s="16">
        <v>2013</v>
      </c>
      <c r="E228" s="18">
        <v>41827</v>
      </c>
      <c r="F228" s="9" t="s">
        <v>225</v>
      </c>
      <c r="G228" s="3">
        <v>130000000</v>
      </c>
      <c r="H228" s="3">
        <v>33618855</v>
      </c>
      <c r="I228" s="3">
        <v>79076678</v>
      </c>
      <c r="J228" s="8" t="str">
        <f t="shared" si="26"/>
        <v/>
      </c>
      <c r="K228" s="8" t="str">
        <f t="shared" si="27"/>
        <v/>
      </c>
      <c r="L228" s="8" t="str">
        <f t="shared" si="28"/>
        <v>R.I.P.D.</v>
      </c>
      <c r="M228" s="8" t="str">
        <f t="shared" si="29"/>
        <v/>
      </c>
      <c r="N228" s="8" t="str">
        <f t="shared" si="25"/>
        <v>R.I.P.D.</v>
      </c>
      <c r="O228" s="10">
        <f>INDEX(cpi!$A$1:$M$106,MATCH($D228,cpi!$A:$A,0),MATCH($C228,cpi!$1:$1,0))</f>
        <v>233.596</v>
      </c>
      <c r="P228" s="10">
        <f>cpi!$I$2</f>
        <v>245.51900000000001</v>
      </c>
      <c r="Q228" s="10">
        <f t="shared" si="30"/>
        <v>1.0510411137177007</v>
      </c>
      <c r="R228" s="8" t="str">
        <f t="shared" si="31"/>
        <v/>
      </c>
      <c r="S228" s="11">
        <f t="shared" si="32"/>
        <v>136635344.78330109</v>
      </c>
      <c r="T228" s="11">
        <f t="shared" si="32"/>
        <v>35334798.801113889</v>
      </c>
      <c r="U228" s="11">
        <f t="shared" si="32"/>
        <v>83112839.714216009</v>
      </c>
    </row>
    <row r="229" spans="1:21" x14ac:dyDescent="0.2">
      <c r="A229" s="5">
        <v>230</v>
      </c>
      <c r="B229" s="17">
        <v>18</v>
      </c>
      <c r="C229" s="16">
        <v>11</v>
      </c>
      <c r="D229" s="16">
        <v>2011</v>
      </c>
      <c r="E229" s="18">
        <v>41071</v>
      </c>
      <c r="F229" s="9" t="s">
        <v>226</v>
      </c>
      <c r="G229" s="3">
        <v>127500000</v>
      </c>
      <c r="H229" s="3">
        <v>281287133</v>
      </c>
      <c r="I229" s="3">
        <v>689420051</v>
      </c>
      <c r="J229" s="8" t="str">
        <f t="shared" si="26"/>
        <v/>
      </c>
      <c r="K229" s="8" t="str">
        <f t="shared" si="27"/>
        <v/>
      </c>
      <c r="L229" s="8" t="str">
        <f t="shared" si="28"/>
        <v>The Twilight Saga: Breaking Dawn, Part 1</v>
      </c>
      <c r="M229" s="8" t="str">
        <f t="shared" si="29"/>
        <v/>
      </c>
      <c r="N229" s="8" t="str">
        <f t="shared" si="25"/>
        <v>The Twilight Saga: Breaking Dawn, Part 1</v>
      </c>
      <c r="O229" s="10">
        <f>INDEX(cpi!$A$1:$M$106,MATCH($D229,cpi!$A:$A,0),MATCH($C229,cpi!$1:$1,0))</f>
        <v>226.23</v>
      </c>
      <c r="P229" s="10">
        <f>cpi!$I$2</f>
        <v>245.51900000000001</v>
      </c>
      <c r="Q229" s="10">
        <f t="shared" si="30"/>
        <v>1.085262785660611</v>
      </c>
      <c r="R229" s="8" t="str">
        <f t="shared" si="31"/>
        <v/>
      </c>
      <c r="S229" s="11">
        <f t="shared" si="32"/>
        <v>138371005.1717279</v>
      </c>
      <c r="T229" s="11">
        <f t="shared" si="32"/>
        <v>305270457.53006679</v>
      </c>
      <c r="U229" s="11">
        <f t="shared" si="32"/>
        <v>748201925.03854048</v>
      </c>
    </row>
    <row r="230" spans="1:21" x14ac:dyDescent="0.2">
      <c r="A230" s="5">
        <v>231</v>
      </c>
      <c r="B230" s="17">
        <v>19</v>
      </c>
      <c r="C230" s="16">
        <v>5</v>
      </c>
      <c r="D230" s="16">
        <v>2000</v>
      </c>
      <c r="E230" s="18">
        <v>37077</v>
      </c>
      <c r="F230" s="9" t="s">
        <v>227</v>
      </c>
      <c r="G230" s="3">
        <v>127500000</v>
      </c>
      <c r="H230" s="3">
        <v>137748063</v>
      </c>
      <c r="I230" s="3">
        <v>356148063</v>
      </c>
      <c r="J230" s="8" t="str">
        <f t="shared" si="26"/>
        <v/>
      </c>
      <c r="K230" s="8" t="str">
        <f t="shared" si="27"/>
        <v/>
      </c>
      <c r="L230" s="8" t="str">
        <f t="shared" si="28"/>
        <v>Dinosaur</v>
      </c>
      <c r="M230" s="8" t="str">
        <f t="shared" si="29"/>
        <v/>
      </c>
      <c r="N230" s="8" t="str">
        <f t="shared" si="25"/>
        <v>Dinosaur</v>
      </c>
      <c r="O230" s="10">
        <f>INDEX(cpi!$A$1:$M$106,MATCH($D230,cpi!$A:$A,0),MATCH($C230,cpi!$1:$1,0))</f>
        <v>171.5</v>
      </c>
      <c r="P230" s="10">
        <f>cpi!$I$2</f>
        <v>245.51900000000001</v>
      </c>
      <c r="Q230" s="10">
        <f t="shared" si="30"/>
        <v>1.4315976676384841</v>
      </c>
      <c r="R230" s="8" t="str">
        <f t="shared" si="31"/>
        <v/>
      </c>
      <c r="S230" s="11">
        <f t="shared" si="32"/>
        <v>182528702.62390673</v>
      </c>
      <c r="T230" s="11">
        <f t="shared" si="32"/>
        <v>197199805.71251896</v>
      </c>
      <c r="U230" s="11">
        <f t="shared" si="32"/>
        <v>509860736.32476389</v>
      </c>
    </row>
    <row r="231" spans="1:21" x14ac:dyDescent="0.2">
      <c r="A231" s="5">
        <v>232</v>
      </c>
      <c r="B231" s="17">
        <v>3</v>
      </c>
      <c r="C231" s="16">
        <v>3</v>
      </c>
      <c r="D231" s="16">
        <v>2017</v>
      </c>
      <c r="E231" s="18">
        <v>42797</v>
      </c>
      <c r="F231" s="9" t="s">
        <v>228</v>
      </c>
      <c r="G231" s="3">
        <v>127000000</v>
      </c>
      <c r="H231" s="3">
        <v>226277068</v>
      </c>
      <c r="I231" s="3">
        <v>615577068</v>
      </c>
      <c r="J231" s="8" t="str">
        <f t="shared" si="26"/>
        <v/>
      </c>
      <c r="K231" s="8" t="str">
        <f t="shared" si="27"/>
        <v/>
      </c>
      <c r="L231" s="8" t="str">
        <f t="shared" si="28"/>
        <v>Logan</v>
      </c>
      <c r="M231" s="8" t="str">
        <f t="shared" si="29"/>
        <v/>
      </c>
      <c r="N231" s="8" t="str">
        <f t="shared" si="25"/>
        <v>Logan</v>
      </c>
      <c r="O231" s="10">
        <f>INDEX(cpi!$A$1:$M$106,MATCH($D231,cpi!$A:$A,0),MATCH($C231,cpi!$1:$1,0))</f>
        <v>243.80099999999999</v>
      </c>
      <c r="P231" s="10">
        <f>cpi!$I$2</f>
        <v>245.51900000000001</v>
      </c>
      <c r="Q231" s="10">
        <f t="shared" si="30"/>
        <v>1.0070467307353128</v>
      </c>
      <c r="R231" s="8" t="str">
        <f t="shared" si="31"/>
        <v/>
      </c>
      <c r="S231" s="11">
        <f t="shared" si="32"/>
        <v>127894934.80338472</v>
      </c>
      <c r="T231" s="11">
        <f t="shared" si="32"/>
        <v>227871581.56977206</v>
      </c>
      <c r="U231" s="11">
        <f t="shared" si="32"/>
        <v>619914873.84502935</v>
      </c>
    </row>
    <row r="232" spans="1:21" x14ac:dyDescent="0.2">
      <c r="A232" s="5">
        <v>233</v>
      </c>
      <c r="B232" s="17">
        <v>19</v>
      </c>
      <c r="C232" s="16">
        <v>12</v>
      </c>
      <c r="D232" s="16">
        <v>2014</v>
      </c>
      <c r="E232" s="18">
        <v>42197</v>
      </c>
      <c r="F232" s="9" t="s">
        <v>229</v>
      </c>
      <c r="G232" s="3">
        <v>127000000</v>
      </c>
      <c r="H232" s="3">
        <v>113746621</v>
      </c>
      <c r="I232" s="3">
        <v>356546621</v>
      </c>
      <c r="J232" s="8" t="str">
        <f t="shared" si="26"/>
        <v/>
      </c>
      <c r="K232" s="8" t="str">
        <f t="shared" si="27"/>
        <v/>
      </c>
      <c r="L232" s="8" t="str">
        <f t="shared" si="28"/>
        <v>Night at the Museum: Secret of the Tomb</v>
      </c>
      <c r="M232" s="8" t="str">
        <f t="shared" si="29"/>
        <v/>
      </c>
      <c r="N232" s="8" t="str">
        <f t="shared" si="25"/>
        <v>Night at the Museum: Secret of the Tomb</v>
      </c>
      <c r="O232" s="10">
        <f>INDEX(cpi!$A$1:$M$106,MATCH($D232,cpi!$A:$A,0),MATCH($C232,cpi!$1:$1,0))</f>
        <v>234.81200000000001</v>
      </c>
      <c r="P232" s="10">
        <f>cpi!$I$2</f>
        <v>245.51900000000001</v>
      </c>
      <c r="Q232" s="10">
        <f t="shared" si="30"/>
        <v>1.0455981806721972</v>
      </c>
      <c r="R232" s="8" t="str">
        <f t="shared" si="31"/>
        <v/>
      </c>
      <c r="S232" s="11">
        <f t="shared" si="32"/>
        <v>132790968.94536905</v>
      </c>
      <c r="T232" s="11">
        <f t="shared" si="32"/>
        <v>118933259.97520994</v>
      </c>
      <c r="U232" s="11">
        <f t="shared" si="32"/>
        <v>372804498.24241942</v>
      </c>
    </row>
    <row r="233" spans="1:21" x14ac:dyDescent="0.2">
      <c r="A233" s="5">
        <v>234</v>
      </c>
      <c r="B233" s="17">
        <v>15</v>
      </c>
      <c r="C233" s="16">
        <v>7</v>
      </c>
      <c r="D233" s="16">
        <v>2011</v>
      </c>
      <c r="E233" s="18">
        <v>40975</v>
      </c>
      <c r="F233" s="9" t="s">
        <v>230</v>
      </c>
      <c r="G233" s="3">
        <v>125000000</v>
      </c>
      <c r="H233" s="3">
        <v>381011219</v>
      </c>
      <c r="I233" s="3">
        <v>1341511219</v>
      </c>
      <c r="J233" s="8" t="str">
        <f t="shared" si="26"/>
        <v/>
      </c>
      <c r="K233" s="8" t="str">
        <f t="shared" si="27"/>
        <v/>
      </c>
      <c r="L233" s="8" t="str">
        <f t="shared" si="28"/>
        <v>Harry Potter and the Deathly Hallows: Part II</v>
      </c>
      <c r="M233" s="8" t="str">
        <f t="shared" si="29"/>
        <v/>
      </c>
      <c r="N233" s="8" t="str">
        <f t="shared" si="25"/>
        <v>Harry Potter and the Deathly Hallows: Part II</v>
      </c>
      <c r="O233" s="10">
        <f>INDEX(cpi!$A$1:$M$106,MATCH($D233,cpi!$A:$A,0),MATCH($C233,cpi!$1:$1,0))</f>
        <v>225.922</v>
      </c>
      <c r="P233" s="10">
        <f>cpi!$I$2</f>
        <v>245.51900000000001</v>
      </c>
      <c r="Q233" s="10">
        <f t="shared" si="30"/>
        <v>1.0867423269978134</v>
      </c>
      <c r="R233" s="8" t="str">
        <f t="shared" si="31"/>
        <v/>
      </c>
      <c r="S233" s="11">
        <f t="shared" si="32"/>
        <v>135842790.87472668</v>
      </c>
      <c r="T233" s="11">
        <f t="shared" si="32"/>
        <v>414061018.74833345</v>
      </c>
      <c r="U233" s="11">
        <f t="shared" si="32"/>
        <v>1457877023.8297331</v>
      </c>
    </row>
    <row r="234" spans="1:21" x14ac:dyDescent="0.2">
      <c r="A234" s="5">
        <v>235</v>
      </c>
      <c r="B234" s="17">
        <v>21</v>
      </c>
      <c r="C234" s="16">
        <v>11</v>
      </c>
      <c r="D234" s="16">
        <v>2014</v>
      </c>
      <c r="E234" s="18">
        <v>42258</v>
      </c>
      <c r="F234" s="9" t="s">
        <v>231</v>
      </c>
      <c r="G234" s="3">
        <v>125000000</v>
      </c>
      <c r="H234" s="3">
        <v>337135885</v>
      </c>
      <c r="I234" s="3">
        <v>766652288</v>
      </c>
      <c r="J234" s="8" t="str">
        <f t="shared" si="26"/>
        <v/>
      </c>
      <c r="K234" s="8" t="str">
        <f t="shared" si="27"/>
        <v/>
      </c>
      <c r="L234" s="8" t="str">
        <f t="shared" si="28"/>
        <v>The Hunger Games: Mockingjay - Part 1</v>
      </c>
      <c r="M234" s="8" t="str">
        <f t="shared" si="29"/>
        <v/>
      </c>
      <c r="N234" s="8" t="str">
        <f t="shared" si="25"/>
        <v>The Hunger Games: Mockingjay - Part 1</v>
      </c>
      <c r="O234" s="10">
        <f>INDEX(cpi!$A$1:$M$106,MATCH($D234,cpi!$A:$A,0),MATCH($C234,cpi!$1:$1,0))</f>
        <v>236.15100000000001</v>
      </c>
      <c r="P234" s="10">
        <f>cpi!$I$2</f>
        <v>245.51900000000001</v>
      </c>
      <c r="Q234" s="10">
        <f t="shared" si="30"/>
        <v>1.0396695334764621</v>
      </c>
      <c r="R234" s="8" t="str">
        <f t="shared" si="31"/>
        <v/>
      </c>
      <c r="S234" s="11">
        <f t="shared" si="32"/>
        <v>129958691.68455777</v>
      </c>
      <c r="T234" s="11">
        <f t="shared" si="32"/>
        <v>350509908.27612418</v>
      </c>
      <c r="U234" s="11">
        <f t="shared" si="32"/>
        <v>797065026.6036222</v>
      </c>
    </row>
    <row r="235" spans="1:21" x14ac:dyDescent="0.2">
      <c r="A235" s="5">
        <v>236</v>
      </c>
      <c r="B235" s="17">
        <v>16</v>
      </c>
      <c r="C235" s="16">
        <v>11</v>
      </c>
      <c r="D235" s="16">
        <v>2001</v>
      </c>
      <c r="E235" s="18">
        <v>37357</v>
      </c>
      <c r="F235" s="9" t="s">
        <v>5361</v>
      </c>
      <c r="G235" s="3">
        <v>125000000</v>
      </c>
      <c r="H235" s="3">
        <v>317575550</v>
      </c>
      <c r="I235" s="3">
        <v>974755371</v>
      </c>
      <c r="J235" s="8" t="str">
        <f t="shared" si="26"/>
        <v/>
      </c>
      <c r="K235" s="8" t="str">
        <f t="shared" si="27"/>
        <v/>
      </c>
      <c r="L235" s="8" t="str">
        <f t="shared" si="28"/>
        <v>Harry Potter and the Sorcerer's Stone</v>
      </c>
      <c r="M235" s="8" t="str">
        <f t="shared" si="29"/>
        <v/>
      </c>
      <c r="N235" s="8" t="str">
        <f t="shared" si="25"/>
        <v>Harry Potter and the Sorcerer's Stone</v>
      </c>
      <c r="O235" s="10">
        <f>INDEX(cpi!$A$1:$M$106,MATCH($D235,cpi!$A:$A,0),MATCH($C235,cpi!$1:$1,0))</f>
        <v>177.4</v>
      </c>
      <c r="P235" s="10">
        <f>cpi!$I$2</f>
        <v>245.51900000000001</v>
      </c>
      <c r="Q235" s="10">
        <f t="shared" si="30"/>
        <v>1.3839853438556933</v>
      </c>
      <c r="R235" s="8" t="str">
        <f t="shared" si="31"/>
        <v/>
      </c>
      <c r="S235" s="11">
        <f t="shared" si="32"/>
        <v>172998167.98196167</v>
      </c>
      <c r="T235" s="11">
        <f t="shared" si="32"/>
        <v>439519906.76691091</v>
      </c>
      <c r="U235" s="11">
        <f t="shared" si="32"/>
        <v>1349047147.3086188</v>
      </c>
    </row>
    <row r="236" spans="1:21" x14ac:dyDescent="0.2">
      <c r="A236" s="5">
        <v>237</v>
      </c>
      <c r="B236" s="17">
        <v>9</v>
      </c>
      <c r="C236" s="16">
        <v>7</v>
      </c>
      <c r="D236" s="16">
        <v>2003</v>
      </c>
      <c r="E236" s="18">
        <v>37871</v>
      </c>
      <c r="F236" s="9" t="s">
        <v>233</v>
      </c>
      <c r="G236" s="3">
        <v>125000000</v>
      </c>
      <c r="H236" s="3">
        <v>305411224</v>
      </c>
      <c r="I236" s="3">
        <v>634954103</v>
      </c>
      <c r="J236" s="8" t="str">
        <f t="shared" si="26"/>
        <v/>
      </c>
      <c r="K236" s="8" t="str">
        <f t="shared" si="27"/>
        <v/>
      </c>
      <c r="L236" s="8" t="str">
        <f t="shared" si="28"/>
        <v>Pirates of the Caribbean: The Curse of the Black Pearl</v>
      </c>
      <c r="M236" s="8" t="str">
        <f t="shared" si="29"/>
        <v/>
      </c>
      <c r="N236" s="8" t="str">
        <f t="shared" si="25"/>
        <v>Pirates of the Caribbean: The Curse of the Black Pearl</v>
      </c>
      <c r="O236" s="10">
        <f>INDEX(cpi!$A$1:$M$106,MATCH($D236,cpi!$A:$A,0),MATCH($C236,cpi!$1:$1,0))</f>
        <v>183.9</v>
      </c>
      <c r="P236" s="10">
        <f>cpi!$I$2</f>
        <v>245.51900000000001</v>
      </c>
      <c r="Q236" s="10">
        <f t="shared" si="30"/>
        <v>1.335067971723763</v>
      </c>
      <c r="R236" s="8" t="str">
        <f t="shared" si="31"/>
        <v/>
      </c>
      <c r="S236" s="11">
        <f t="shared" si="32"/>
        <v>166883496.46547037</v>
      </c>
      <c r="T236" s="11">
        <f t="shared" si="32"/>
        <v>407744743.36735183</v>
      </c>
      <c r="U236" s="11">
        <f t="shared" si="32"/>
        <v>847706886.42989135</v>
      </c>
    </row>
    <row r="237" spans="1:21" x14ac:dyDescent="0.2">
      <c r="A237" s="5">
        <v>238</v>
      </c>
      <c r="B237" s="17">
        <v>19</v>
      </c>
      <c r="C237" s="16">
        <v>11</v>
      </c>
      <c r="D237" s="16">
        <v>2010</v>
      </c>
      <c r="E237" s="18">
        <v>40735</v>
      </c>
      <c r="F237" s="9" t="s">
        <v>234</v>
      </c>
      <c r="G237" s="3">
        <v>125000000</v>
      </c>
      <c r="H237" s="3">
        <v>295983305</v>
      </c>
      <c r="I237" s="3">
        <v>960283305</v>
      </c>
      <c r="J237" s="8" t="str">
        <f t="shared" si="26"/>
        <v/>
      </c>
      <c r="K237" s="8" t="str">
        <f t="shared" si="27"/>
        <v/>
      </c>
      <c r="L237" s="8" t="str">
        <f t="shared" si="28"/>
        <v>Harry Potter and the Deathly Hallows: Part I</v>
      </c>
      <c r="M237" s="8" t="str">
        <f t="shared" si="29"/>
        <v/>
      </c>
      <c r="N237" s="8" t="str">
        <f t="shared" si="25"/>
        <v>Harry Potter and the Deathly Hallows: Part I</v>
      </c>
      <c r="O237" s="10">
        <f>INDEX(cpi!$A$1:$M$106,MATCH($D237,cpi!$A:$A,0),MATCH($C237,cpi!$1:$1,0))</f>
        <v>218.803</v>
      </c>
      <c r="P237" s="10">
        <f>cpi!$I$2</f>
        <v>245.51900000000001</v>
      </c>
      <c r="Q237" s="10">
        <f t="shared" si="30"/>
        <v>1.1221007024583758</v>
      </c>
      <c r="R237" s="8" t="str">
        <f t="shared" si="31"/>
        <v/>
      </c>
      <c r="S237" s="11">
        <f t="shared" si="32"/>
        <v>140262587.80729696</v>
      </c>
      <c r="T237" s="11">
        <f t="shared" si="32"/>
        <v>332123074.45645171</v>
      </c>
      <c r="U237" s="11">
        <f t="shared" si="32"/>
        <v>1077534571.0995507</v>
      </c>
    </row>
    <row r="238" spans="1:21" x14ac:dyDescent="0.2">
      <c r="A238" s="5">
        <v>239</v>
      </c>
      <c r="B238" s="17">
        <v>19</v>
      </c>
      <c r="C238" s="16">
        <v>5</v>
      </c>
      <c r="D238" s="16">
        <v>2006</v>
      </c>
      <c r="E238" s="18">
        <v>39268</v>
      </c>
      <c r="F238" s="9" t="s">
        <v>235</v>
      </c>
      <c r="G238" s="3">
        <v>125000000</v>
      </c>
      <c r="H238" s="3">
        <v>217536138</v>
      </c>
      <c r="I238" s="3">
        <v>767820459</v>
      </c>
      <c r="J238" s="8" t="str">
        <f t="shared" si="26"/>
        <v/>
      </c>
      <c r="K238" s="8" t="str">
        <f t="shared" si="27"/>
        <v/>
      </c>
      <c r="L238" s="8" t="str">
        <f t="shared" si="28"/>
        <v>The Da Vinci Code</v>
      </c>
      <c r="M238" s="8" t="str">
        <f t="shared" si="29"/>
        <v/>
      </c>
      <c r="N238" s="8" t="str">
        <f t="shared" si="25"/>
        <v>The Da Vinci Code</v>
      </c>
      <c r="O238" s="10">
        <f>INDEX(cpi!$A$1:$M$106,MATCH($D238,cpi!$A:$A,0),MATCH($C238,cpi!$1:$1,0))</f>
        <v>202.5</v>
      </c>
      <c r="P238" s="10">
        <f>cpi!$I$2</f>
        <v>245.51900000000001</v>
      </c>
      <c r="Q238" s="10">
        <f t="shared" si="30"/>
        <v>1.2124395061728395</v>
      </c>
      <c r="R238" s="8" t="str">
        <f t="shared" si="31"/>
        <v/>
      </c>
      <c r="S238" s="11">
        <f t="shared" si="32"/>
        <v>151554938.27160493</v>
      </c>
      <c r="T238" s="11">
        <f t="shared" si="32"/>
        <v>263749407.73146665</v>
      </c>
      <c r="U238" s="11">
        <f t="shared" si="32"/>
        <v>930935858.13936293</v>
      </c>
    </row>
    <row r="239" spans="1:21" x14ac:dyDescent="0.2">
      <c r="A239" s="5">
        <v>240</v>
      </c>
      <c r="B239" s="17">
        <v>2</v>
      </c>
      <c r="C239" s="16">
        <v>5</v>
      </c>
      <c r="D239" s="16">
        <v>2003</v>
      </c>
      <c r="E239" s="18">
        <v>37657</v>
      </c>
      <c r="F239" s="9" t="s">
        <v>236</v>
      </c>
      <c r="G239" s="3">
        <v>125000000</v>
      </c>
      <c r="H239" s="3">
        <v>214949694</v>
      </c>
      <c r="I239" s="3">
        <v>406875536</v>
      </c>
      <c r="J239" s="8" t="str">
        <f t="shared" si="26"/>
        <v/>
      </c>
      <c r="K239" s="8" t="str">
        <f t="shared" si="27"/>
        <v/>
      </c>
      <c r="L239" s="8" t="str">
        <f t="shared" si="28"/>
        <v>X2</v>
      </c>
      <c r="M239" s="8" t="str">
        <f t="shared" si="29"/>
        <v/>
      </c>
      <c r="N239" s="8" t="str">
        <f t="shared" si="25"/>
        <v>X2</v>
      </c>
      <c r="O239" s="10">
        <f>INDEX(cpi!$A$1:$M$106,MATCH($D239,cpi!$A:$A,0),MATCH($C239,cpi!$1:$1,0))</f>
        <v>183.5</v>
      </c>
      <c r="P239" s="10">
        <f>cpi!$I$2</f>
        <v>245.51900000000001</v>
      </c>
      <c r="Q239" s="10">
        <f t="shared" si="30"/>
        <v>1.3379782016348774</v>
      </c>
      <c r="R239" s="8" t="str">
        <f t="shared" si="31"/>
        <v/>
      </c>
      <c r="S239" s="11">
        <f t="shared" si="32"/>
        <v>167247275.20435968</v>
      </c>
      <c r="T239" s="11">
        <f t="shared" si="32"/>
        <v>287598005.02008718</v>
      </c>
      <c r="U239" s="11">
        <f t="shared" si="32"/>
        <v>544390597.94650686</v>
      </c>
    </row>
    <row r="240" spans="1:21" x14ac:dyDescent="0.2">
      <c r="A240" s="5">
        <v>241</v>
      </c>
      <c r="B240" s="17">
        <v>29</v>
      </c>
      <c r="C240" s="16">
        <v>4</v>
      </c>
      <c r="D240" s="16">
        <v>2011</v>
      </c>
      <c r="E240" s="18">
        <v>41398</v>
      </c>
      <c r="F240" s="9" t="s">
        <v>237</v>
      </c>
      <c r="G240" s="3">
        <v>125000000</v>
      </c>
      <c r="H240" s="3">
        <v>209837675</v>
      </c>
      <c r="I240" s="3">
        <v>629969804</v>
      </c>
      <c r="J240" s="8" t="str">
        <f t="shared" si="26"/>
        <v/>
      </c>
      <c r="K240" s="8" t="str">
        <f t="shared" si="27"/>
        <v/>
      </c>
      <c r="L240" s="8" t="str">
        <f t="shared" si="28"/>
        <v>Fast Five</v>
      </c>
      <c r="M240" s="8" t="str">
        <f t="shared" si="29"/>
        <v/>
      </c>
      <c r="N240" s="8" t="str">
        <f t="shared" si="25"/>
        <v>Fast Five</v>
      </c>
      <c r="O240" s="10">
        <f>INDEX(cpi!$A$1:$M$106,MATCH($D240,cpi!$A:$A,0),MATCH($C240,cpi!$1:$1,0))</f>
        <v>224.90600000000001</v>
      </c>
      <c r="P240" s="10">
        <f>cpi!$I$2</f>
        <v>245.51900000000001</v>
      </c>
      <c r="Q240" s="10">
        <f t="shared" si="30"/>
        <v>1.0916516233448641</v>
      </c>
      <c r="R240" s="8" t="str">
        <f t="shared" si="31"/>
        <v/>
      </c>
      <c r="S240" s="11">
        <f t="shared" si="32"/>
        <v>136456452.91810802</v>
      </c>
      <c r="T240" s="11">
        <f t="shared" si="32"/>
        <v>229069638.55266201</v>
      </c>
      <c r="U240" s="11">
        <f t="shared" si="32"/>
        <v>687707559.19484591</v>
      </c>
    </row>
    <row r="241" spans="1:21" x14ac:dyDescent="0.2">
      <c r="A241" s="5">
        <v>242</v>
      </c>
      <c r="B241" s="17">
        <v>8</v>
      </c>
      <c r="C241" s="16">
        <v>8</v>
      </c>
      <c r="D241" s="16">
        <v>2014</v>
      </c>
      <c r="E241" s="18">
        <v>41859</v>
      </c>
      <c r="F241" s="9" t="s">
        <v>238</v>
      </c>
      <c r="G241" s="3">
        <v>125000000</v>
      </c>
      <c r="H241" s="3">
        <v>191204754</v>
      </c>
      <c r="I241" s="3">
        <v>485004754</v>
      </c>
      <c r="J241" s="8" t="str">
        <f t="shared" si="26"/>
        <v/>
      </c>
      <c r="K241" s="8" t="str">
        <f t="shared" si="27"/>
        <v/>
      </c>
      <c r="L241" s="8" t="str">
        <f t="shared" si="28"/>
        <v>Teenage Mutant Ninja Turtles</v>
      </c>
      <c r="M241" s="8">
        <f t="shared" si="29"/>
        <v>1</v>
      </c>
      <c r="N241" s="8" t="str">
        <f t="shared" si="25"/>
        <v>Teenage Mutant Ninja Turtles (2014)</v>
      </c>
      <c r="O241" s="10">
        <f>INDEX(cpi!$A$1:$M$106,MATCH($D241,cpi!$A:$A,0),MATCH($C241,cpi!$1:$1,0))</f>
        <v>237.852</v>
      </c>
      <c r="P241" s="10">
        <f>cpi!$I$2</f>
        <v>245.51900000000001</v>
      </c>
      <c r="Q241" s="10">
        <f t="shared" si="30"/>
        <v>1.0322343305921329</v>
      </c>
      <c r="R241" s="8" t="str">
        <f t="shared" si="31"/>
        <v/>
      </c>
      <c r="S241" s="11">
        <f t="shared" si="32"/>
        <v>129029291.32401662</v>
      </c>
      <c r="T241" s="11">
        <f t="shared" si="32"/>
        <v>197368111.25122344</v>
      </c>
      <c r="U241" s="11">
        <f t="shared" si="32"/>
        <v>500638557.5791921</v>
      </c>
    </row>
    <row r="242" spans="1:21" x14ac:dyDescent="0.2">
      <c r="A242" s="5">
        <v>243</v>
      </c>
      <c r="B242" s="17">
        <v>16</v>
      </c>
      <c r="C242" s="16">
        <v>12</v>
      </c>
      <c r="D242" s="16">
        <v>2011</v>
      </c>
      <c r="E242" s="18">
        <v>41011</v>
      </c>
      <c r="F242" s="9" t="s">
        <v>239</v>
      </c>
      <c r="G242" s="3">
        <v>125000000</v>
      </c>
      <c r="H242" s="3">
        <v>186848418</v>
      </c>
      <c r="I242" s="3">
        <v>535663443</v>
      </c>
      <c r="J242" s="8" t="str">
        <f t="shared" si="26"/>
        <v/>
      </c>
      <c r="K242" s="8" t="str">
        <f t="shared" si="27"/>
        <v/>
      </c>
      <c r="L242" s="8" t="str">
        <f t="shared" si="28"/>
        <v>Sherlock Holmes: A Game of Shadows</v>
      </c>
      <c r="M242" s="8" t="str">
        <f t="shared" si="29"/>
        <v/>
      </c>
      <c r="N242" s="8" t="str">
        <f t="shared" si="25"/>
        <v>Sherlock Holmes: A Game of Shadows</v>
      </c>
      <c r="O242" s="10">
        <f>INDEX(cpi!$A$1:$M$106,MATCH($D242,cpi!$A:$A,0),MATCH($C242,cpi!$1:$1,0))</f>
        <v>225.672</v>
      </c>
      <c r="P242" s="10">
        <f>cpi!$I$2</f>
        <v>245.51900000000001</v>
      </c>
      <c r="Q242" s="10">
        <f t="shared" si="30"/>
        <v>1.0879462228366834</v>
      </c>
      <c r="R242" s="8" t="str">
        <f t="shared" si="31"/>
        <v/>
      </c>
      <c r="S242" s="11">
        <f t="shared" si="32"/>
        <v>135993277.85458544</v>
      </c>
      <c r="T242" s="11">
        <f t="shared" si="32"/>
        <v>203281030.60610977</v>
      </c>
      <c r="U242" s="11">
        <f t="shared" si="32"/>
        <v>582773019.52354312</v>
      </c>
    </row>
    <row r="243" spans="1:21" x14ac:dyDescent="0.2">
      <c r="A243" s="5">
        <v>244</v>
      </c>
      <c r="B243" s="17">
        <v>28</v>
      </c>
      <c r="C243" s="16">
        <v>5</v>
      </c>
      <c r="D243" s="16">
        <v>2004</v>
      </c>
      <c r="E243" s="18">
        <v>38812</v>
      </c>
      <c r="F243" s="9" t="s">
        <v>240</v>
      </c>
      <c r="G243" s="3">
        <v>125000000</v>
      </c>
      <c r="H243" s="3">
        <v>186740799</v>
      </c>
      <c r="I243" s="3">
        <v>556319450</v>
      </c>
      <c r="J243" s="8" t="str">
        <f t="shared" si="26"/>
        <v/>
      </c>
      <c r="K243" s="8" t="str">
        <f t="shared" si="27"/>
        <v/>
      </c>
      <c r="L243" s="8" t="str">
        <f t="shared" si="28"/>
        <v>The Day After Tomorrow</v>
      </c>
      <c r="M243" s="8" t="str">
        <f t="shared" si="29"/>
        <v/>
      </c>
      <c r="N243" s="8" t="str">
        <f t="shared" si="25"/>
        <v>The Day After Tomorrow</v>
      </c>
      <c r="O243" s="10">
        <f>INDEX(cpi!$A$1:$M$106,MATCH($D243,cpi!$A:$A,0),MATCH($C243,cpi!$1:$1,0))</f>
        <v>189.1</v>
      </c>
      <c r="P243" s="10">
        <f>cpi!$I$2</f>
        <v>245.51900000000001</v>
      </c>
      <c r="Q243" s="10">
        <f t="shared" si="30"/>
        <v>1.2983553675304074</v>
      </c>
      <c r="R243" s="8" t="str">
        <f t="shared" si="31"/>
        <v/>
      </c>
      <c r="S243" s="11">
        <f t="shared" si="32"/>
        <v>162294420.94130093</v>
      </c>
      <c r="T243" s="11">
        <f t="shared" si="32"/>
        <v>242455918.71856692</v>
      </c>
      <c r="U243" s="11">
        <f t="shared" si="32"/>
        <v>722300343.96906412</v>
      </c>
    </row>
    <row r="244" spans="1:21" x14ac:dyDescent="0.2">
      <c r="A244" s="5">
        <v>245</v>
      </c>
      <c r="B244" s="17">
        <v>31</v>
      </c>
      <c r="C244" s="16">
        <v>3</v>
      </c>
      <c r="D244" s="16">
        <v>2017</v>
      </c>
      <c r="E244" s="18">
        <v>43649</v>
      </c>
      <c r="F244" s="9" t="s">
        <v>241</v>
      </c>
      <c r="G244" s="3">
        <v>125000000</v>
      </c>
      <c r="H244" s="3">
        <v>174999690</v>
      </c>
      <c r="I244" s="3">
        <v>492313991</v>
      </c>
      <c r="J244" s="8" t="str">
        <f t="shared" si="26"/>
        <v/>
      </c>
      <c r="K244" s="8" t="str">
        <f t="shared" si="27"/>
        <v/>
      </c>
      <c r="L244" s="8" t="str">
        <f t="shared" si="28"/>
        <v>The Boss Baby</v>
      </c>
      <c r="M244" s="8" t="str">
        <f t="shared" si="29"/>
        <v/>
      </c>
      <c r="N244" s="8" t="str">
        <f t="shared" si="25"/>
        <v>The Boss Baby</v>
      </c>
      <c r="O244" s="10">
        <f>INDEX(cpi!$A$1:$M$106,MATCH($D244,cpi!$A:$A,0),MATCH($C244,cpi!$1:$1,0))</f>
        <v>243.80099999999999</v>
      </c>
      <c r="P244" s="10">
        <f>cpi!$I$2</f>
        <v>245.51900000000001</v>
      </c>
      <c r="Q244" s="10">
        <f t="shared" si="30"/>
        <v>1.0070467307353128</v>
      </c>
      <c r="R244" s="8" t="str">
        <f t="shared" si="31"/>
        <v/>
      </c>
      <c r="S244" s="11">
        <f t="shared" si="32"/>
        <v>125880841.3419141</v>
      </c>
      <c r="T244" s="11">
        <f t="shared" si="32"/>
        <v>176232865.69419321</v>
      </c>
      <c r="U244" s="11">
        <f t="shared" si="32"/>
        <v>495783195.13180423</v>
      </c>
    </row>
    <row r="245" spans="1:21" x14ac:dyDescent="0.2">
      <c r="A245" s="5">
        <v>246</v>
      </c>
      <c r="B245" s="17">
        <v>1</v>
      </c>
      <c r="C245" s="16">
        <v>4</v>
      </c>
      <c r="D245" s="16">
        <v>2010</v>
      </c>
      <c r="E245" s="18">
        <v>40182</v>
      </c>
      <c r="F245" s="9" t="s">
        <v>242</v>
      </c>
      <c r="G245" s="3">
        <v>125000000</v>
      </c>
      <c r="H245" s="3">
        <v>163214888</v>
      </c>
      <c r="I245" s="3">
        <v>493214888</v>
      </c>
      <c r="J245" s="8" t="str">
        <f t="shared" si="26"/>
        <v/>
      </c>
      <c r="K245" s="8" t="str">
        <f t="shared" si="27"/>
        <v/>
      </c>
      <c r="L245" s="8" t="str">
        <f t="shared" si="28"/>
        <v>Clash of the Titans</v>
      </c>
      <c r="M245" s="8">
        <f t="shared" si="29"/>
        <v>1</v>
      </c>
      <c r="N245" s="8" t="str">
        <f t="shared" si="25"/>
        <v>Clash of the Titans (2010)</v>
      </c>
      <c r="O245" s="10">
        <f>INDEX(cpi!$A$1:$M$106,MATCH($D245,cpi!$A:$A,0),MATCH($C245,cpi!$1:$1,0))</f>
        <v>218.00899999999999</v>
      </c>
      <c r="P245" s="10">
        <f>cpi!$I$2</f>
        <v>245.51900000000001</v>
      </c>
      <c r="Q245" s="10">
        <f t="shared" si="30"/>
        <v>1.1261874509767946</v>
      </c>
      <c r="R245" s="8" t="str">
        <f t="shared" si="31"/>
        <v/>
      </c>
      <c r="S245" s="11">
        <f t="shared" si="32"/>
        <v>140773431.37209934</v>
      </c>
      <c r="T245" s="11">
        <f t="shared" si="32"/>
        <v>183810558.67818302</v>
      </c>
      <c r="U245" s="11">
        <f t="shared" si="32"/>
        <v>555452417.50052524</v>
      </c>
    </row>
    <row r="246" spans="1:21" x14ac:dyDescent="0.2">
      <c r="A246" s="5">
        <v>247</v>
      </c>
      <c r="B246" s="17">
        <v>4</v>
      </c>
      <c r="C246" s="16">
        <v>11</v>
      </c>
      <c r="D246" s="16">
        <v>2016</v>
      </c>
      <c r="E246" s="18">
        <v>42471</v>
      </c>
      <c r="F246" s="9" t="s">
        <v>243</v>
      </c>
      <c r="G246" s="3">
        <v>125000000</v>
      </c>
      <c r="H246" s="3">
        <v>153707064</v>
      </c>
      <c r="I246" s="3">
        <v>344780046</v>
      </c>
      <c r="J246" s="8" t="str">
        <f t="shared" si="26"/>
        <v/>
      </c>
      <c r="K246" s="8" t="str">
        <f t="shared" si="27"/>
        <v/>
      </c>
      <c r="L246" s="8" t="str">
        <f t="shared" si="28"/>
        <v>Trolls</v>
      </c>
      <c r="M246" s="8" t="str">
        <f t="shared" si="29"/>
        <v/>
      </c>
      <c r="N246" s="8" t="str">
        <f t="shared" si="25"/>
        <v>Trolls</v>
      </c>
      <c r="O246" s="10">
        <f>INDEX(cpi!$A$1:$M$106,MATCH($D246,cpi!$A:$A,0),MATCH($C246,cpi!$1:$1,0))</f>
        <v>241.35300000000001</v>
      </c>
      <c r="P246" s="10">
        <f>cpi!$I$2</f>
        <v>245.51900000000001</v>
      </c>
      <c r="Q246" s="10">
        <f t="shared" si="30"/>
        <v>1.0172610243087925</v>
      </c>
      <c r="R246" s="8" t="str">
        <f t="shared" si="31"/>
        <v/>
      </c>
      <c r="S246" s="11">
        <f t="shared" si="32"/>
        <v>127157628.03859906</v>
      </c>
      <c r="T246" s="11">
        <f t="shared" si="32"/>
        <v>156360205.36813712</v>
      </c>
      <c r="U246" s="11">
        <f t="shared" si="32"/>
        <v>350731302.75519258</v>
      </c>
    </row>
    <row r="247" spans="1:21" x14ac:dyDescent="0.2">
      <c r="A247" s="5">
        <v>248</v>
      </c>
      <c r="B247" s="17">
        <v>19</v>
      </c>
      <c r="C247" s="16">
        <v>5</v>
      </c>
      <c r="D247" s="16">
        <v>1998</v>
      </c>
      <c r="E247" s="18">
        <v>36346</v>
      </c>
      <c r="F247" s="9" t="s">
        <v>119</v>
      </c>
      <c r="G247" s="3">
        <v>125000000</v>
      </c>
      <c r="H247" s="3">
        <v>136314294</v>
      </c>
      <c r="I247" s="3">
        <v>376000000</v>
      </c>
      <c r="J247" s="8" t="str">
        <f t="shared" si="26"/>
        <v/>
      </c>
      <c r="K247" s="8" t="str">
        <f t="shared" si="27"/>
        <v/>
      </c>
      <c r="L247" s="8" t="str">
        <f t="shared" si="28"/>
        <v>Godzilla</v>
      </c>
      <c r="M247" s="8">
        <f t="shared" si="29"/>
        <v>1</v>
      </c>
      <c r="N247" s="8" t="str">
        <f t="shared" si="25"/>
        <v>Godzilla (1998)</v>
      </c>
      <c r="O247" s="10">
        <f>INDEX(cpi!$A$1:$M$106,MATCH($D247,cpi!$A:$A,0),MATCH($C247,cpi!$1:$1,0))</f>
        <v>162.80000000000001</v>
      </c>
      <c r="P247" s="10">
        <f>cpi!$I$2</f>
        <v>245.51900000000001</v>
      </c>
      <c r="Q247" s="10">
        <f t="shared" si="30"/>
        <v>1.5081019656019656</v>
      </c>
      <c r="R247" s="8" t="str">
        <f t="shared" si="31"/>
        <v/>
      </c>
      <c r="S247" s="11">
        <f t="shared" si="32"/>
        <v>188512745.70024571</v>
      </c>
      <c r="T247" s="11">
        <f t="shared" si="32"/>
        <v>205575854.72104424</v>
      </c>
      <c r="U247" s="11">
        <f t="shared" si="32"/>
        <v>567046339.06633914</v>
      </c>
    </row>
    <row r="248" spans="1:21" x14ac:dyDescent="0.2">
      <c r="A248" s="5">
        <v>249</v>
      </c>
      <c r="B248" s="17">
        <v>8</v>
      </c>
      <c r="C248" s="16">
        <v>6</v>
      </c>
      <c r="D248" s="16">
        <v>2012</v>
      </c>
      <c r="E248" s="18">
        <v>41127</v>
      </c>
      <c r="F248" s="9" t="s">
        <v>244</v>
      </c>
      <c r="G248" s="3">
        <v>125000000</v>
      </c>
      <c r="H248" s="3">
        <v>126477084</v>
      </c>
      <c r="I248" s="3">
        <v>402448265</v>
      </c>
      <c r="J248" s="8" t="str">
        <f t="shared" si="26"/>
        <v/>
      </c>
      <c r="K248" s="8" t="str">
        <f t="shared" si="27"/>
        <v/>
      </c>
      <c r="L248" s="8" t="str">
        <f t="shared" si="28"/>
        <v>Prometheus</v>
      </c>
      <c r="M248" s="8" t="str">
        <f t="shared" si="29"/>
        <v/>
      </c>
      <c r="N248" s="8" t="str">
        <f t="shared" si="25"/>
        <v>Prometheus</v>
      </c>
      <c r="O248" s="10">
        <f>INDEX(cpi!$A$1:$M$106,MATCH($D248,cpi!$A:$A,0),MATCH($C248,cpi!$1:$1,0))</f>
        <v>229.47800000000001</v>
      </c>
      <c r="P248" s="10">
        <f>cpi!$I$2</f>
        <v>245.51900000000001</v>
      </c>
      <c r="Q248" s="10">
        <f t="shared" si="30"/>
        <v>1.0699021256939663</v>
      </c>
      <c r="R248" s="8" t="str">
        <f t="shared" si="31"/>
        <v/>
      </c>
      <c r="S248" s="11">
        <f t="shared" si="32"/>
        <v>133737765.71174578</v>
      </c>
      <c r="T248" s="11">
        <f t="shared" si="32"/>
        <v>135318101.02317432</v>
      </c>
      <c r="U248" s="11">
        <f t="shared" si="32"/>
        <v>430580254.20534861</v>
      </c>
    </row>
    <row r="249" spans="1:21" x14ac:dyDescent="0.2">
      <c r="A249" s="5">
        <v>250</v>
      </c>
      <c r="B249" s="17">
        <v>10</v>
      </c>
      <c r="C249" s="16">
        <v>8</v>
      </c>
      <c r="D249" s="16">
        <v>2012</v>
      </c>
      <c r="E249" s="18">
        <v>41190</v>
      </c>
      <c r="F249" s="9" t="s">
        <v>245</v>
      </c>
      <c r="G249" s="3">
        <v>125000000</v>
      </c>
      <c r="H249">
        <v>113203870</v>
      </c>
      <c r="I249">
        <v>280355920</v>
      </c>
      <c r="J249" s="8" t="str">
        <f t="shared" si="26"/>
        <v/>
      </c>
      <c r="K249" s="8" t="str">
        <f t="shared" si="27"/>
        <v/>
      </c>
      <c r="L249" s="8" t="str">
        <f t="shared" si="28"/>
        <v>The Bourne Legacy</v>
      </c>
      <c r="M249" s="8" t="str">
        <f t="shared" si="29"/>
        <v/>
      </c>
      <c r="N249" s="8" t="str">
        <f t="shared" si="25"/>
        <v>The Bourne Legacy</v>
      </c>
      <c r="O249" s="10">
        <f>INDEX(cpi!$A$1:$M$106,MATCH($D249,cpi!$A:$A,0),MATCH($C249,cpi!$1:$1,0))</f>
        <v>230.37899999999999</v>
      </c>
      <c r="P249" s="10">
        <f>cpi!$I$2</f>
        <v>245.51900000000001</v>
      </c>
      <c r="Q249" s="10">
        <f t="shared" si="30"/>
        <v>1.0657177954587875</v>
      </c>
      <c r="R249" s="8" t="str">
        <f t="shared" si="31"/>
        <v/>
      </c>
      <c r="S249" s="11">
        <f t="shared" si="32"/>
        <v>133214724.43234845</v>
      </c>
      <c r="T249" s="11">
        <f t="shared" si="32"/>
        <v>120643378.77380317</v>
      </c>
      <c r="U249" s="11">
        <f t="shared" si="32"/>
        <v>298780293.00622022</v>
      </c>
    </row>
    <row r="250" spans="1:21" x14ac:dyDescent="0.2">
      <c r="A250" s="5">
        <v>251</v>
      </c>
      <c r="B250" s="17">
        <v>20</v>
      </c>
      <c r="C250" s="16">
        <v>6</v>
      </c>
      <c r="D250" s="16">
        <v>1997</v>
      </c>
      <c r="E250" s="18">
        <v>36013</v>
      </c>
      <c r="F250" s="9" t="s">
        <v>246</v>
      </c>
      <c r="G250" s="3">
        <v>125000000</v>
      </c>
      <c r="H250" s="3">
        <v>107325195</v>
      </c>
      <c r="I250" s="3">
        <v>238317814</v>
      </c>
      <c r="J250" s="8" t="str">
        <f t="shared" si="26"/>
        <v/>
      </c>
      <c r="K250" s="8" t="str">
        <f t="shared" si="27"/>
        <v/>
      </c>
      <c r="L250" s="8" t="str">
        <f t="shared" si="28"/>
        <v>Batman &amp; Robin</v>
      </c>
      <c r="M250" s="8" t="str">
        <f t="shared" si="29"/>
        <v/>
      </c>
      <c r="N250" s="8" t="str">
        <f t="shared" si="25"/>
        <v>Batman &amp; Robin</v>
      </c>
      <c r="O250" s="10">
        <f>INDEX(cpi!$A$1:$M$106,MATCH($D250,cpi!$A:$A,0),MATCH($C250,cpi!$1:$1,0))</f>
        <v>160.30000000000001</v>
      </c>
      <c r="P250" s="10">
        <f>cpi!$I$2</f>
        <v>245.51900000000001</v>
      </c>
      <c r="Q250" s="10">
        <f t="shared" si="30"/>
        <v>1.5316219588271989</v>
      </c>
      <c r="R250" s="8" t="str">
        <f t="shared" si="31"/>
        <v/>
      </c>
      <c r="S250" s="11">
        <f t="shared" si="32"/>
        <v>191452744.85339987</v>
      </c>
      <c r="T250" s="11">
        <f t="shared" si="32"/>
        <v>164381625.39741108</v>
      </c>
      <c r="U250" s="11">
        <f t="shared" si="32"/>
        <v>365012797.10209602</v>
      </c>
    </row>
    <row r="251" spans="1:21" x14ac:dyDescent="0.2">
      <c r="A251" s="5">
        <v>252</v>
      </c>
      <c r="B251" s="17">
        <v>3</v>
      </c>
      <c r="C251" s="16">
        <v>8</v>
      </c>
      <c r="D251" s="16">
        <v>2012</v>
      </c>
      <c r="E251" s="18">
        <v>40976</v>
      </c>
      <c r="F251" s="9" t="s">
        <v>247</v>
      </c>
      <c r="G251" s="3">
        <v>125000000</v>
      </c>
      <c r="H251" s="3">
        <v>58877969</v>
      </c>
      <c r="I251" s="3">
        <v>211856088</v>
      </c>
      <c r="J251" s="8" t="str">
        <f t="shared" si="26"/>
        <v/>
      </c>
      <c r="K251" s="8" t="str">
        <f t="shared" si="27"/>
        <v/>
      </c>
      <c r="L251" s="8" t="str">
        <f t="shared" si="28"/>
        <v>Total Recall</v>
      </c>
      <c r="M251" s="8">
        <f t="shared" si="29"/>
        <v>1</v>
      </c>
      <c r="N251" s="8" t="str">
        <f t="shared" si="25"/>
        <v>Total Recall (2012)</v>
      </c>
      <c r="O251" s="10">
        <f>INDEX(cpi!$A$1:$M$106,MATCH($D251,cpi!$A:$A,0),MATCH($C251,cpi!$1:$1,0))</f>
        <v>230.37899999999999</v>
      </c>
      <c r="P251" s="10">
        <f>cpi!$I$2</f>
        <v>245.51900000000001</v>
      </c>
      <c r="Q251" s="10">
        <f t="shared" si="30"/>
        <v>1.0657177954587875</v>
      </c>
      <c r="R251" s="8" t="str">
        <f t="shared" si="31"/>
        <v/>
      </c>
      <c r="S251" s="11">
        <f t="shared" si="32"/>
        <v>133214724.43234845</v>
      </c>
      <c r="T251" s="11">
        <f t="shared" si="32"/>
        <v>62747299.323770836</v>
      </c>
      <c r="U251" s="11">
        <f t="shared" si="32"/>
        <v>225778803.05788291</v>
      </c>
    </row>
    <row r="252" spans="1:21" x14ac:dyDescent="0.2">
      <c r="A252" s="5">
        <v>253</v>
      </c>
      <c r="B252" s="17">
        <v>21</v>
      </c>
      <c r="C252" s="16">
        <v>12</v>
      </c>
      <c r="D252" s="16">
        <v>2016</v>
      </c>
      <c r="E252" s="18">
        <v>42990</v>
      </c>
      <c r="F252" s="9" t="s">
        <v>5362</v>
      </c>
      <c r="G252" s="3">
        <v>125000000</v>
      </c>
      <c r="H252" s="3">
        <v>54647948</v>
      </c>
      <c r="I252" s="3">
        <v>240497948</v>
      </c>
      <c r="J252" s="8" t="str">
        <f t="shared" si="26"/>
        <v/>
      </c>
      <c r="K252" s="8" t="str">
        <f t="shared" si="27"/>
        <v/>
      </c>
      <c r="L252" s="8" t="str">
        <f t="shared" si="28"/>
        <v>Assassin's Creed</v>
      </c>
      <c r="M252" s="8" t="str">
        <f t="shared" si="29"/>
        <v/>
      </c>
      <c r="N252" s="8" t="str">
        <f t="shared" si="25"/>
        <v>Assassin's Creed</v>
      </c>
      <c r="O252" s="10">
        <f>INDEX(cpi!$A$1:$M$106,MATCH($D252,cpi!$A:$A,0),MATCH($C252,cpi!$1:$1,0))</f>
        <v>241.43199999999999</v>
      </c>
      <c r="P252" s="10">
        <f>cpi!$I$2</f>
        <v>245.51900000000001</v>
      </c>
      <c r="Q252" s="10">
        <f t="shared" si="30"/>
        <v>1.0169281619669308</v>
      </c>
      <c r="R252" s="8" t="str">
        <f t="shared" si="31"/>
        <v/>
      </c>
      <c r="S252" s="11">
        <f t="shared" si="32"/>
        <v>127116020.24586636</v>
      </c>
      <c r="T252" s="11">
        <f t="shared" si="32"/>
        <v>55573037.314904414</v>
      </c>
      <c r="U252" s="11">
        <f t="shared" si="32"/>
        <v>244569136.2164585</v>
      </c>
    </row>
    <row r="253" spans="1:21" x14ac:dyDescent="0.2">
      <c r="A253" s="5">
        <v>254</v>
      </c>
      <c r="B253" s="17">
        <v>13</v>
      </c>
      <c r="C253" s="16">
        <v>1</v>
      </c>
      <c r="D253" s="16">
        <v>2017</v>
      </c>
      <c r="E253" s="18">
        <v>43101</v>
      </c>
      <c r="F253" s="9" t="s">
        <v>249</v>
      </c>
      <c r="G253" s="3">
        <v>125000000</v>
      </c>
      <c r="H253" s="3">
        <v>33370166</v>
      </c>
      <c r="I253" s="3">
        <v>61681268</v>
      </c>
      <c r="J253" s="8" t="str">
        <f t="shared" si="26"/>
        <v/>
      </c>
      <c r="K253" s="8" t="str">
        <f t="shared" si="27"/>
        <v/>
      </c>
      <c r="L253" s="8" t="str">
        <f t="shared" si="28"/>
        <v>Monster Trucks</v>
      </c>
      <c r="M253" s="8" t="str">
        <f t="shared" si="29"/>
        <v/>
      </c>
      <c r="N253" s="8" t="str">
        <f t="shared" si="25"/>
        <v>Monster Trucks</v>
      </c>
      <c r="O253" s="10">
        <f>INDEX(cpi!$A$1:$M$106,MATCH($D253,cpi!$A:$A,0),MATCH($C253,cpi!$1:$1,0))</f>
        <v>242.839</v>
      </c>
      <c r="P253" s="10">
        <f>cpi!$I$2</f>
        <v>245.51900000000001</v>
      </c>
      <c r="Q253" s="10">
        <f t="shared" si="30"/>
        <v>1.0110361185806234</v>
      </c>
      <c r="R253" s="8" t="str">
        <f t="shared" si="31"/>
        <v/>
      </c>
      <c r="S253" s="11">
        <f t="shared" si="32"/>
        <v>126379514.82257792</v>
      </c>
      <c r="T253" s="11">
        <f t="shared" si="32"/>
        <v>33738443.109031089</v>
      </c>
      <c r="U253" s="11">
        <f t="shared" si="32"/>
        <v>62361989.787851207</v>
      </c>
    </row>
    <row r="254" spans="1:21" x14ac:dyDescent="0.2">
      <c r="A254" s="5">
        <v>255</v>
      </c>
      <c r="B254" s="17">
        <v>27</v>
      </c>
      <c r="C254" s="16">
        <v>8</v>
      </c>
      <c r="D254" s="16">
        <v>1999</v>
      </c>
      <c r="E254" s="18">
        <v>36958</v>
      </c>
      <c r="F254" s="9" t="s">
        <v>250</v>
      </c>
      <c r="G254" s="3">
        <v>125000000</v>
      </c>
      <c r="H254" s="3">
        <v>32698899</v>
      </c>
      <c r="I254" s="3">
        <v>61698899</v>
      </c>
      <c r="J254" s="8" t="str">
        <f t="shared" si="26"/>
        <v/>
      </c>
      <c r="K254" s="8" t="str">
        <f t="shared" si="27"/>
        <v/>
      </c>
      <c r="L254" s="8" t="str">
        <f t="shared" si="28"/>
        <v>The 13th Warrior</v>
      </c>
      <c r="M254" s="8" t="str">
        <f t="shared" si="29"/>
        <v/>
      </c>
      <c r="N254" s="8" t="str">
        <f t="shared" si="25"/>
        <v>The 13th Warrior</v>
      </c>
      <c r="O254" s="10">
        <f>INDEX(cpi!$A$1:$M$106,MATCH($D254,cpi!$A:$A,0),MATCH($C254,cpi!$1:$1,0))</f>
        <v>167.1</v>
      </c>
      <c r="P254" s="10">
        <f>cpi!$I$2</f>
        <v>245.51900000000001</v>
      </c>
      <c r="Q254" s="10">
        <f t="shared" si="30"/>
        <v>1.4692938360263317</v>
      </c>
      <c r="R254" s="8" t="str">
        <f t="shared" si="31"/>
        <v/>
      </c>
      <c r="S254" s="11">
        <f t="shared" si="32"/>
        <v>183661729.50329146</v>
      </c>
      <c r="T254" s="11">
        <f t="shared" si="32"/>
        <v>48044290.745547578</v>
      </c>
      <c r="U254" s="11">
        <f t="shared" si="32"/>
        <v>90653811.990311205</v>
      </c>
    </row>
    <row r="255" spans="1:21" x14ac:dyDescent="0.2">
      <c r="A255" s="5">
        <v>256</v>
      </c>
      <c r="B255" s="17">
        <v>17</v>
      </c>
      <c r="C255" s="16">
        <v>11</v>
      </c>
      <c r="D255" s="16">
        <v>2000</v>
      </c>
      <c r="E255" s="18">
        <v>37022</v>
      </c>
      <c r="F255" s="9" t="s">
        <v>251</v>
      </c>
      <c r="G255" s="3">
        <v>123000000</v>
      </c>
      <c r="H255" s="3">
        <v>260044825</v>
      </c>
      <c r="I255" s="3">
        <v>345141403</v>
      </c>
      <c r="J255" s="8" t="str">
        <f t="shared" si="26"/>
        <v/>
      </c>
      <c r="K255" s="8" t="str">
        <f t="shared" si="27"/>
        <v/>
      </c>
      <c r="L255" s="8" t="str">
        <f t="shared" si="28"/>
        <v>How the Grinch Stole Christmas</v>
      </c>
      <c r="M255" s="8" t="str">
        <f t="shared" si="29"/>
        <v/>
      </c>
      <c r="N255" s="8" t="str">
        <f t="shared" si="25"/>
        <v>How the Grinch Stole Christmas</v>
      </c>
      <c r="O255" s="10">
        <f>INDEX(cpi!$A$1:$M$106,MATCH($D255,cpi!$A:$A,0),MATCH($C255,cpi!$1:$1,0))</f>
        <v>174.1</v>
      </c>
      <c r="P255" s="10">
        <f>cpi!$I$2</f>
        <v>245.51900000000001</v>
      </c>
      <c r="Q255" s="10">
        <f t="shared" si="30"/>
        <v>1.410218265364733</v>
      </c>
      <c r="R255" s="8" t="str">
        <f t="shared" si="31"/>
        <v/>
      </c>
      <c r="S255" s="11">
        <f t="shared" si="32"/>
        <v>173456846.63986218</v>
      </c>
      <c r="T255" s="11">
        <f t="shared" si="32"/>
        <v>366719962.02857554</v>
      </c>
      <c r="U255" s="11">
        <f t="shared" si="32"/>
        <v>486724710.64421028</v>
      </c>
    </row>
    <row r="256" spans="1:21" x14ac:dyDescent="0.2">
      <c r="A256" s="5">
        <v>257</v>
      </c>
      <c r="B256" s="17">
        <v>24</v>
      </c>
      <c r="C256" s="16">
        <v>5</v>
      </c>
      <c r="D256" s="16">
        <v>2000</v>
      </c>
      <c r="E256" s="18">
        <v>37230</v>
      </c>
      <c r="F256" s="9" t="s">
        <v>252</v>
      </c>
      <c r="G256" s="3">
        <v>120000000</v>
      </c>
      <c r="H256" s="3">
        <v>215409889</v>
      </c>
      <c r="I256" s="3">
        <v>549588516</v>
      </c>
      <c r="J256" s="8" t="str">
        <f t="shared" si="26"/>
        <v/>
      </c>
      <c r="K256" s="8" t="str">
        <f t="shared" si="27"/>
        <v/>
      </c>
      <c r="L256" s="8" t="str">
        <f t="shared" si="28"/>
        <v>Mission: Impossible 2</v>
      </c>
      <c r="M256" s="8" t="str">
        <f t="shared" si="29"/>
        <v/>
      </c>
      <c r="N256" s="8" t="str">
        <f t="shared" si="25"/>
        <v>Mission: Impossible 2</v>
      </c>
      <c r="O256" s="10">
        <f>INDEX(cpi!$A$1:$M$106,MATCH($D256,cpi!$A:$A,0),MATCH($C256,cpi!$1:$1,0))</f>
        <v>171.5</v>
      </c>
      <c r="P256" s="10">
        <f>cpi!$I$2</f>
        <v>245.51900000000001</v>
      </c>
      <c r="Q256" s="10">
        <f t="shared" si="30"/>
        <v>1.4315976676384841</v>
      </c>
      <c r="R256" s="8" t="str">
        <f t="shared" si="31"/>
        <v/>
      </c>
      <c r="S256" s="11">
        <f t="shared" si="32"/>
        <v>171791720.1166181</v>
      </c>
      <c r="T256" s="11">
        <f t="shared" si="32"/>
        <v>308380294.67866474</v>
      </c>
      <c r="U256" s="11">
        <f t="shared" si="32"/>
        <v>786789637.66649568</v>
      </c>
    </row>
    <row r="257" spans="1:21" x14ac:dyDescent="0.2">
      <c r="A257" s="5">
        <v>258</v>
      </c>
      <c r="B257" s="17">
        <v>30</v>
      </c>
      <c r="C257" s="16">
        <v>6</v>
      </c>
      <c r="D257" s="16">
        <v>2000</v>
      </c>
      <c r="E257" s="18">
        <v>37413</v>
      </c>
      <c r="F257" s="9" t="s">
        <v>253</v>
      </c>
      <c r="G257" s="3">
        <v>120000000</v>
      </c>
      <c r="H257" s="3">
        <v>182618434</v>
      </c>
      <c r="I257" s="3">
        <v>328711434</v>
      </c>
      <c r="J257" s="8" t="str">
        <f t="shared" si="26"/>
        <v/>
      </c>
      <c r="K257" s="8" t="str">
        <f t="shared" si="27"/>
        <v/>
      </c>
      <c r="L257" s="8" t="str">
        <f t="shared" si="28"/>
        <v>The Perfect Storm</v>
      </c>
      <c r="M257" s="8" t="str">
        <f t="shared" si="29"/>
        <v/>
      </c>
      <c r="N257" s="8" t="str">
        <f t="shared" si="25"/>
        <v>The Perfect Storm</v>
      </c>
      <c r="O257" s="10">
        <f>INDEX(cpi!$A$1:$M$106,MATCH($D257,cpi!$A:$A,0),MATCH($C257,cpi!$1:$1,0))</f>
        <v>172.4</v>
      </c>
      <c r="P257" s="10">
        <f>cpi!$I$2</f>
        <v>245.51900000000001</v>
      </c>
      <c r="Q257" s="10">
        <f t="shared" si="30"/>
        <v>1.4241241299303944</v>
      </c>
      <c r="R257" s="8" t="str">
        <f t="shared" si="31"/>
        <v/>
      </c>
      <c r="S257" s="11">
        <f t="shared" si="32"/>
        <v>170894895.59164733</v>
      </c>
      <c r="T257" s="11">
        <f t="shared" si="32"/>
        <v>260071318.42950115</v>
      </c>
      <c r="U257" s="11">
        <f t="shared" si="32"/>
        <v>468125884.94342226</v>
      </c>
    </row>
    <row r="258" spans="1:21" x14ac:dyDescent="0.2">
      <c r="A258" s="5">
        <v>259</v>
      </c>
      <c r="B258" s="17">
        <v>29</v>
      </c>
      <c r="C258" s="16">
        <v>7</v>
      </c>
      <c r="D258" s="16">
        <v>2016</v>
      </c>
      <c r="E258" s="18">
        <v>43227</v>
      </c>
      <c r="F258" s="9" t="s">
        <v>254</v>
      </c>
      <c r="G258" s="3">
        <v>120000000</v>
      </c>
      <c r="H258" s="3">
        <v>162192920</v>
      </c>
      <c r="I258" s="3">
        <v>416197059</v>
      </c>
      <c r="J258" s="8" t="str">
        <f t="shared" si="26"/>
        <v/>
      </c>
      <c r="K258" s="8" t="str">
        <f t="shared" si="27"/>
        <v/>
      </c>
      <c r="L258" s="8" t="str">
        <f t="shared" si="28"/>
        <v>Jason Bourne</v>
      </c>
      <c r="M258" s="8" t="str">
        <f t="shared" si="29"/>
        <v/>
      </c>
      <c r="N258" s="8" t="str">
        <f t="shared" ref="N258:N321" si="33">IF(M258=1,L258&amp;" ("&amp;D258&amp;")",L258)</f>
        <v>Jason Bourne</v>
      </c>
      <c r="O258" s="10">
        <f>INDEX(cpi!$A$1:$M$106,MATCH($D258,cpi!$A:$A,0),MATCH($C258,cpi!$1:$1,0))</f>
        <v>240.62799999999999</v>
      </c>
      <c r="P258" s="10">
        <f>cpi!$I$2</f>
        <v>245.51900000000001</v>
      </c>
      <c r="Q258" s="10">
        <f t="shared" si="30"/>
        <v>1.020325980351414</v>
      </c>
      <c r="R258" s="8" t="str">
        <f t="shared" si="31"/>
        <v/>
      </c>
      <c r="S258" s="11">
        <f t="shared" si="32"/>
        <v>122439117.64216968</v>
      </c>
      <c r="T258" s="11">
        <f t="shared" si="32"/>
        <v>165489650.10505846</v>
      </c>
      <c r="U258" s="11">
        <f t="shared" si="32"/>
        <v>424656672.2435503</v>
      </c>
    </row>
    <row r="259" spans="1:21" x14ac:dyDescent="0.2">
      <c r="A259" s="5">
        <v>260</v>
      </c>
      <c r="B259" s="17">
        <v>15</v>
      </c>
      <c r="C259" s="16">
        <v>6</v>
      </c>
      <c r="D259" s="16">
        <v>2007</v>
      </c>
      <c r="E259" s="18">
        <v>39513</v>
      </c>
      <c r="F259" s="9" t="s">
        <v>255</v>
      </c>
      <c r="G259" s="3">
        <v>120000000</v>
      </c>
      <c r="H259" s="3">
        <v>131921738</v>
      </c>
      <c r="I259" s="3">
        <v>289480691</v>
      </c>
      <c r="J259" s="8" t="str">
        <f t="shared" ref="J259:J322" si="34">IF(I259=0,1,"")</f>
        <v/>
      </c>
      <c r="K259" s="8" t="str">
        <f t="shared" ref="K259:K322" si="35">IF(D259&gt;2017,1,"")</f>
        <v/>
      </c>
      <c r="L259" s="8" t="str">
        <f t="shared" ref="L259:L322" si="36">F259</f>
        <v>Fantastic Four: Rise of the Silver Surfer</v>
      </c>
      <c r="M259" s="8" t="str">
        <f t="shared" ref="M259:M322" si="37">IF(COUNTIF($L$2:$L$5233,L259)&gt;1,1,"")</f>
        <v/>
      </c>
      <c r="N259" s="8" t="str">
        <f t="shared" si="33"/>
        <v>Fantastic Four: Rise of the Silver Surfer</v>
      </c>
      <c r="O259" s="10">
        <f>INDEX(cpi!$A$1:$M$106,MATCH($D259,cpi!$A:$A,0),MATCH($C259,cpi!$1:$1,0))</f>
        <v>208.352</v>
      </c>
      <c r="P259" s="10">
        <f>cpi!$I$2</f>
        <v>245.51900000000001</v>
      </c>
      <c r="Q259" s="10">
        <f t="shared" ref="Q259:Q322" si="38">P259/O259</f>
        <v>1.1783856166487483</v>
      </c>
      <c r="R259" s="8" t="str">
        <f t="shared" ref="R259:R322" si="39">IF(ISERROR(Q259),1,"")</f>
        <v/>
      </c>
      <c r="S259" s="11">
        <f t="shared" ref="S259:U322" si="40">G259*$Q259</f>
        <v>141406273.99784979</v>
      </c>
      <c r="T259" s="11">
        <f t="shared" si="40"/>
        <v>155454678.5825046</v>
      </c>
      <c r="U259" s="11">
        <f t="shared" si="40"/>
        <v>341119882.57194078</v>
      </c>
    </row>
    <row r="260" spans="1:21" x14ac:dyDescent="0.2">
      <c r="A260" s="5">
        <v>261</v>
      </c>
      <c r="B260" s="17">
        <v>21</v>
      </c>
      <c r="C260" s="16">
        <v>11</v>
      </c>
      <c r="D260" s="16">
        <v>2012</v>
      </c>
      <c r="E260" s="18">
        <v>41528</v>
      </c>
      <c r="F260" s="9" t="s">
        <v>256</v>
      </c>
      <c r="G260" s="3">
        <v>120000000</v>
      </c>
      <c r="H260" s="3">
        <v>124987022</v>
      </c>
      <c r="I260" s="3">
        <v>607987022</v>
      </c>
      <c r="J260" s="8" t="str">
        <f t="shared" si="34"/>
        <v/>
      </c>
      <c r="K260" s="8" t="str">
        <f t="shared" si="35"/>
        <v/>
      </c>
      <c r="L260" s="8" t="str">
        <f t="shared" si="36"/>
        <v>Life of Pi</v>
      </c>
      <c r="M260" s="8" t="str">
        <f t="shared" si="37"/>
        <v/>
      </c>
      <c r="N260" s="8" t="str">
        <f t="shared" si="33"/>
        <v>Life of Pi</v>
      </c>
      <c r="O260" s="10">
        <f>INDEX(cpi!$A$1:$M$106,MATCH($D260,cpi!$A:$A,0),MATCH($C260,cpi!$1:$1,0))</f>
        <v>230.221</v>
      </c>
      <c r="P260" s="10">
        <f>cpi!$I$2</f>
        <v>245.51900000000001</v>
      </c>
      <c r="Q260" s="10">
        <f t="shared" si="38"/>
        <v>1.0664491944696617</v>
      </c>
      <c r="R260" s="8" t="str">
        <f t="shared" si="39"/>
        <v/>
      </c>
      <c r="S260" s="11">
        <f t="shared" si="40"/>
        <v>127973903.3363594</v>
      </c>
      <c r="T260" s="11">
        <f t="shared" si="40"/>
        <v>133292308.93106188</v>
      </c>
      <c r="U260" s="11">
        <f t="shared" si="40"/>
        <v>648387269.85990846</v>
      </c>
    </row>
    <row r="261" spans="1:21" x14ac:dyDescent="0.2">
      <c r="A261" s="5">
        <v>262</v>
      </c>
      <c r="B261" s="17">
        <v>16</v>
      </c>
      <c r="C261" s="16">
        <v>2</v>
      </c>
      <c r="D261" s="16">
        <v>2007</v>
      </c>
      <c r="E261" s="18">
        <v>39540</v>
      </c>
      <c r="F261" s="9" t="s">
        <v>257</v>
      </c>
      <c r="G261" s="3">
        <v>120000000</v>
      </c>
      <c r="H261" s="3">
        <v>115802596</v>
      </c>
      <c r="I261" s="3">
        <v>229545589</v>
      </c>
      <c r="J261" s="8" t="str">
        <f t="shared" si="34"/>
        <v/>
      </c>
      <c r="K261" s="8" t="str">
        <f t="shared" si="35"/>
        <v/>
      </c>
      <c r="L261" s="8" t="str">
        <f t="shared" si="36"/>
        <v>Ghost Rider</v>
      </c>
      <c r="M261" s="8" t="str">
        <f t="shared" si="37"/>
        <v/>
      </c>
      <c r="N261" s="8" t="str">
        <f t="shared" si="33"/>
        <v>Ghost Rider</v>
      </c>
      <c r="O261" s="10">
        <f>INDEX(cpi!$A$1:$M$106,MATCH($D261,cpi!$A:$A,0),MATCH($C261,cpi!$1:$1,0))</f>
        <v>203.499</v>
      </c>
      <c r="P261" s="10">
        <f>cpi!$I$2</f>
        <v>245.51900000000001</v>
      </c>
      <c r="Q261" s="10">
        <f t="shared" si="38"/>
        <v>1.2064875011670819</v>
      </c>
      <c r="R261" s="8" t="str">
        <f t="shared" si="39"/>
        <v/>
      </c>
      <c r="S261" s="11">
        <f t="shared" si="40"/>
        <v>144778500.14004984</v>
      </c>
      <c r="T261" s="11">
        <f t="shared" si="40"/>
        <v>139714384.67670113</v>
      </c>
      <c r="U261" s="11">
        <f t="shared" si="40"/>
        <v>276943884.076536</v>
      </c>
    </row>
    <row r="262" spans="1:21" x14ac:dyDescent="0.2">
      <c r="A262" s="5">
        <v>263</v>
      </c>
      <c r="B262" s="17">
        <v>27</v>
      </c>
      <c r="C262" s="16">
        <v>6</v>
      </c>
      <c r="D262" s="16">
        <v>2003</v>
      </c>
      <c r="E262" s="18">
        <v>38417</v>
      </c>
      <c r="F262" s="9" t="s">
        <v>258</v>
      </c>
      <c r="G262" s="3">
        <v>120000000</v>
      </c>
      <c r="H262" s="3">
        <v>100814328</v>
      </c>
      <c r="I262" s="3">
        <v>227200000</v>
      </c>
      <c r="J262" s="8" t="str">
        <f t="shared" si="34"/>
        <v/>
      </c>
      <c r="K262" s="8" t="str">
        <f t="shared" si="35"/>
        <v/>
      </c>
      <c r="L262" s="8" t="str">
        <f t="shared" si="36"/>
        <v>Charlie's Angels: Full Throttle</v>
      </c>
      <c r="M262" s="8" t="str">
        <f t="shared" si="37"/>
        <v/>
      </c>
      <c r="N262" s="8" t="str">
        <f t="shared" si="33"/>
        <v>Charlie's Angels: Full Throttle</v>
      </c>
      <c r="O262" s="10">
        <f>INDEX(cpi!$A$1:$M$106,MATCH($D262,cpi!$A:$A,0),MATCH($C262,cpi!$1:$1,0))</f>
        <v>183.7</v>
      </c>
      <c r="P262" s="10">
        <f>cpi!$I$2</f>
        <v>245.51900000000001</v>
      </c>
      <c r="Q262" s="10">
        <f t="shared" si="38"/>
        <v>1.3365215024496462</v>
      </c>
      <c r="R262" s="8" t="str">
        <f t="shared" si="39"/>
        <v/>
      </c>
      <c r="S262" s="11">
        <f t="shared" si="40"/>
        <v>160382580.29395753</v>
      </c>
      <c r="T262" s="11">
        <f t="shared" si="40"/>
        <v>134740517.12701145</v>
      </c>
      <c r="U262" s="11">
        <f t="shared" si="40"/>
        <v>303657685.35655963</v>
      </c>
    </row>
    <row r="263" spans="1:21" x14ac:dyDescent="0.2">
      <c r="A263" s="5">
        <v>264</v>
      </c>
      <c r="B263" s="17">
        <v>9</v>
      </c>
      <c r="C263" s="16">
        <v>8</v>
      </c>
      <c r="D263" s="16">
        <v>2013</v>
      </c>
      <c r="E263" s="18">
        <v>41525</v>
      </c>
      <c r="F263" s="9" t="s">
        <v>259</v>
      </c>
      <c r="G263" s="3">
        <v>120000000</v>
      </c>
      <c r="H263" s="3">
        <v>93050117</v>
      </c>
      <c r="I263" s="3">
        <v>286192091</v>
      </c>
      <c r="J263" s="8" t="str">
        <f t="shared" si="34"/>
        <v/>
      </c>
      <c r="K263" s="8" t="str">
        <f t="shared" si="35"/>
        <v/>
      </c>
      <c r="L263" s="8" t="str">
        <f t="shared" si="36"/>
        <v>Elysium</v>
      </c>
      <c r="M263" s="8" t="str">
        <f t="shared" si="37"/>
        <v/>
      </c>
      <c r="N263" s="8" t="str">
        <f t="shared" si="33"/>
        <v>Elysium</v>
      </c>
      <c r="O263" s="10">
        <f>INDEX(cpi!$A$1:$M$106,MATCH($D263,cpi!$A:$A,0),MATCH($C263,cpi!$1:$1,0))</f>
        <v>233.87700000000001</v>
      </c>
      <c r="P263" s="10">
        <f>cpi!$I$2</f>
        <v>245.51900000000001</v>
      </c>
      <c r="Q263" s="10">
        <f t="shared" si="38"/>
        <v>1.0497783022699967</v>
      </c>
      <c r="R263" s="8" t="str">
        <f t="shared" si="39"/>
        <v/>
      </c>
      <c r="S263" s="11">
        <f t="shared" si="40"/>
        <v>125973396.2723996</v>
      </c>
      <c r="T263" s="11">
        <f t="shared" si="40"/>
        <v>97681993.850284562</v>
      </c>
      <c r="U263" s="11">
        <f t="shared" si="40"/>
        <v>300438247.41308039</v>
      </c>
    </row>
    <row r="264" spans="1:21" x14ac:dyDescent="0.2">
      <c r="A264" s="5">
        <v>265</v>
      </c>
      <c r="B264" s="17">
        <v>19</v>
      </c>
      <c r="C264" s="16">
        <v>4</v>
      </c>
      <c r="D264" s="16">
        <v>2013</v>
      </c>
      <c r="E264" s="18">
        <v>41824</v>
      </c>
      <c r="F264" s="9" t="s">
        <v>260</v>
      </c>
      <c r="G264" s="3">
        <v>120000000</v>
      </c>
      <c r="H264" s="3">
        <v>89107235</v>
      </c>
      <c r="I264" s="3">
        <v>287916633</v>
      </c>
      <c r="J264" s="8" t="str">
        <f t="shared" si="34"/>
        <v/>
      </c>
      <c r="K264" s="8" t="str">
        <f t="shared" si="35"/>
        <v/>
      </c>
      <c r="L264" s="8" t="str">
        <f t="shared" si="36"/>
        <v>Oblivion</v>
      </c>
      <c r="M264" s="8" t="str">
        <f t="shared" si="37"/>
        <v/>
      </c>
      <c r="N264" s="8" t="str">
        <f t="shared" si="33"/>
        <v>Oblivion</v>
      </c>
      <c r="O264" s="10">
        <f>INDEX(cpi!$A$1:$M$106,MATCH($D264,cpi!$A:$A,0),MATCH($C264,cpi!$1:$1,0))</f>
        <v>232.53100000000001</v>
      </c>
      <c r="P264" s="10">
        <f>cpi!$I$2</f>
        <v>245.51900000000001</v>
      </c>
      <c r="Q264" s="10">
        <f t="shared" si="38"/>
        <v>1.0558549182689621</v>
      </c>
      <c r="R264" s="8" t="str">
        <f t="shared" si="39"/>
        <v/>
      </c>
      <c r="S264" s="11">
        <f t="shared" si="40"/>
        <v>126702590.19227545</v>
      </c>
      <c r="T264" s="11">
        <f t="shared" si="40"/>
        <v>94084312.328098193</v>
      </c>
      <c r="U264" s="11">
        <f t="shared" si="40"/>
        <v>303998193.00448972</v>
      </c>
    </row>
    <row r="265" spans="1:21" x14ac:dyDescent="0.2">
      <c r="A265" s="5">
        <v>266</v>
      </c>
      <c r="B265" s="17">
        <v>24</v>
      </c>
      <c r="C265" s="16">
        <v>3</v>
      </c>
      <c r="D265" s="16">
        <v>2017</v>
      </c>
      <c r="E265" s="18">
        <v>43437</v>
      </c>
      <c r="F265" s="9" t="s">
        <v>261</v>
      </c>
      <c r="G265" s="3">
        <v>120000000</v>
      </c>
      <c r="H265" s="3">
        <v>85364450</v>
      </c>
      <c r="I265" s="3">
        <v>140845191</v>
      </c>
      <c r="J265" s="8" t="str">
        <f t="shared" si="34"/>
        <v/>
      </c>
      <c r="K265" s="8" t="str">
        <f t="shared" si="35"/>
        <v/>
      </c>
      <c r="L265" s="8" t="str">
        <f t="shared" si="36"/>
        <v>Power Rangers</v>
      </c>
      <c r="M265" s="8" t="str">
        <f t="shared" si="37"/>
        <v/>
      </c>
      <c r="N265" s="8" t="str">
        <f t="shared" si="33"/>
        <v>Power Rangers</v>
      </c>
      <c r="O265" s="10">
        <f>INDEX(cpi!$A$1:$M$106,MATCH($D265,cpi!$A:$A,0),MATCH($C265,cpi!$1:$1,0))</f>
        <v>243.80099999999999</v>
      </c>
      <c r="P265" s="10">
        <f>cpi!$I$2</f>
        <v>245.51900000000001</v>
      </c>
      <c r="Q265" s="10">
        <f t="shared" si="38"/>
        <v>1.0070467307353128</v>
      </c>
      <c r="R265" s="8" t="str">
        <f t="shared" si="39"/>
        <v/>
      </c>
      <c r="S265" s="11">
        <f t="shared" si="40"/>
        <v>120845607.68823753</v>
      </c>
      <c r="T265" s="11">
        <f t="shared" si="40"/>
        <v>85965990.293518066</v>
      </c>
      <c r="U265" s="11">
        <f t="shared" si="40"/>
        <v>141837689.13634071</v>
      </c>
    </row>
    <row r="266" spans="1:21" x14ac:dyDescent="0.2">
      <c r="A266" s="5">
        <v>267</v>
      </c>
      <c r="B266" s="17">
        <v>19</v>
      </c>
      <c r="C266" s="16">
        <v>7</v>
      </c>
      <c r="D266" s="16">
        <v>2002</v>
      </c>
      <c r="E266" s="18">
        <v>37809</v>
      </c>
      <c r="F266" s="9" t="s">
        <v>262</v>
      </c>
      <c r="G266" s="3">
        <v>120000000</v>
      </c>
      <c r="H266" s="3">
        <v>64956806</v>
      </c>
      <c r="I266" s="3">
        <v>166000000</v>
      </c>
      <c r="J266" s="8" t="str">
        <f t="shared" si="34"/>
        <v/>
      </c>
      <c r="K266" s="8" t="str">
        <f t="shared" si="35"/>
        <v/>
      </c>
      <c r="L266" s="8" t="str">
        <f t="shared" si="36"/>
        <v>Stuart Little 2</v>
      </c>
      <c r="M266" s="8" t="str">
        <f t="shared" si="37"/>
        <v/>
      </c>
      <c r="N266" s="8" t="str">
        <f t="shared" si="33"/>
        <v>Stuart Little 2</v>
      </c>
      <c r="O266" s="10">
        <f>INDEX(cpi!$A$1:$M$106,MATCH($D266,cpi!$A:$A,0),MATCH($C266,cpi!$1:$1,0))</f>
        <v>180.1</v>
      </c>
      <c r="P266" s="10">
        <f>cpi!$I$2</f>
        <v>245.51900000000001</v>
      </c>
      <c r="Q266" s="10">
        <f t="shared" si="38"/>
        <v>1.3632370905052749</v>
      </c>
      <c r="R266" s="8" t="str">
        <f t="shared" si="39"/>
        <v/>
      </c>
      <c r="S266" s="11">
        <f t="shared" si="40"/>
        <v>163588450.86063299</v>
      </c>
      <c r="T266" s="11">
        <f t="shared" si="40"/>
        <v>88551527.219955578</v>
      </c>
      <c r="U266" s="11">
        <f t="shared" si="40"/>
        <v>226297357.02387562</v>
      </c>
    </row>
    <row r="267" spans="1:21" x14ac:dyDescent="0.2">
      <c r="A267" s="5">
        <v>268</v>
      </c>
      <c r="B267" s="17">
        <v>12</v>
      </c>
      <c r="C267" s="16">
        <v>2</v>
      </c>
      <c r="D267" s="16">
        <v>2014</v>
      </c>
      <c r="E267" s="18">
        <v>41975</v>
      </c>
      <c r="F267" s="9" t="s">
        <v>263</v>
      </c>
      <c r="G267" s="3">
        <v>120000000</v>
      </c>
      <c r="H267" s="3">
        <v>58607007</v>
      </c>
      <c r="I267" s="3">
        <v>242981799</v>
      </c>
      <c r="J267" s="8" t="str">
        <f t="shared" si="34"/>
        <v/>
      </c>
      <c r="K267" s="8" t="str">
        <f t="shared" si="35"/>
        <v/>
      </c>
      <c r="L267" s="8" t="str">
        <f t="shared" si="36"/>
        <v>RoboCop</v>
      </c>
      <c r="M267" s="8">
        <f t="shared" si="37"/>
        <v>1</v>
      </c>
      <c r="N267" s="8" t="str">
        <f t="shared" si="33"/>
        <v>RoboCop (2014)</v>
      </c>
      <c r="O267" s="10">
        <f>INDEX(cpi!$A$1:$M$106,MATCH($D267,cpi!$A:$A,0),MATCH($C267,cpi!$1:$1,0))</f>
        <v>234.78100000000001</v>
      </c>
      <c r="P267" s="10">
        <f>cpi!$I$2</f>
        <v>245.51900000000001</v>
      </c>
      <c r="Q267" s="10">
        <f t="shared" si="38"/>
        <v>1.0457362393038618</v>
      </c>
      <c r="R267" s="8" t="str">
        <f t="shared" si="39"/>
        <v/>
      </c>
      <c r="S267" s="11">
        <f t="shared" si="40"/>
        <v>125488348.71646342</v>
      </c>
      <c r="T267" s="11">
        <f t="shared" si="40"/>
        <v>61287471.097035103</v>
      </c>
      <c r="U267" s="11">
        <f t="shared" si="40"/>
        <v>254094872.70554686</v>
      </c>
    </row>
    <row r="268" spans="1:21" x14ac:dyDescent="0.2">
      <c r="A268" s="5">
        <v>269</v>
      </c>
      <c r="B268" s="17">
        <v>11</v>
      </c>
      <c r="C268" s="16">
        <v>6</v>
      </c>
      <c r="D268" s="16">
        <v>2004</v>
      </c>
      <c r="E268" s="18">
        <v>38297</v>
      </c>
      <c r="F268" s="9" t="s">
        <v>264</v>
      </c>
      <c r="G268" s="3">
        <v>120000000</v>
      </c>
      <c r="H268" s="3">
        <v>57712751</v>
      </c>
      <c r="I268" s="3">
        <v>107212751</v>
      </c>
      <c r="J268" s="8" t="str">
        <f t="shared" si="34"/>
        <v/>
      </c>
      <c r="K268" s="8" t="str">
        <f t="shared" si="35"/>
        <v/>
      </c>
      <c r="L268" s="8" t="str">
        <f t="shared" si="36"/>
        <v>The Chronicles of Riddick</v>
      </c>
      <c r="M268" s="8" t="str">
        <f t="shared" si="37"/>
        <v/>
      </c>
      <c r="N268" s="8" t="str">
        <f t="shared" si="33"/>
        <v>The Chronicles of Riddick</v>
      </c>
      <c r="O268" s="10">
        <f>INDEX(cpi!$A$1:$M$106,MATCH($D268,cpi!$A:$A,0),MATCH($C268,cpi!$1:$1,0))</f>
        <v>189.7</v>
      </c>
      <c r="P268" s="10">
        <f>cpi!$I$2</f>
        <v>245.51900000000001</v>
      </c>
      <c r="Q268" s="10">
        <f t="shared" si="38"/>
        <v>1.2942488139167108</v>
      </c>
      <c r="R268" s="8" t="str">
        <f t="shared" si="39"/>
        <v/>
      </c>
      <c r="S268" s="11">
        <f t="shared" si="40"/>
        <v>155309857.67000529</v>
      </c>
      <c r="T268" s="11">
        <f t="shared" si="40"/>
        <v>74694659.529620469</v>
      </c>
      <c r="U268" s="11">
        <f t="shared" si="40"/>
        <v>138759975.81849766</v>
      </c>
    </row>
    <row r="269" spans="1:21" x14ac:dyDescent="0.2">
      <c r="A269" s="5">
        <v>270</v>
      </c>
      <c r="B269" s="17">
        <v>7</v>
      </c>
      <c r="C269" s="16">
        <v>8</v>
      </c>
      <c r="D269" s="16">
        <v>2015</v>
      </c>
      <c r="E269" s="18">
        <v>42193</v>
      </c>
      <c r="F269" s="9" t="s">
        <v>265</v>
      </c>
      <c r="G269" s="3">
        <v>120000000</v>
      </c>
      <c r="H269" s="3">
        <v>56117548</v>
      </c>
      <c r="I269" s="3">
        <v>167977596</v>
      </c>
      <c r="J269" s="8" t="str">
        <f t="shared" si="34"/>
        <v/>
      </c>
      <c r="K269" s="8" t="str">
        <f t="shared" si="35"/>
        <v/>
      </c>
      <c r="L269" s="8" t="str">
        <f t="shared" si="36"/>
        <v>Fantastic Four</v>
      </c>
      <c r="M269" s="8">
        <f t="shared" si="37"/>
        <v>1</v>
      </c>
      <c r="N269" s="8" t="str">
        <f t="shared" si="33"/>
        <v>Fantastic Four (2015)</v>
      </c>
      <c r="O269" s="10">
        <f>INDEX(cpi!$A$1:$M$106,MATCH($D269,cpi!$A:$A,0),MATCH($C269,cpi!$1:$1,0))</f>
        <v>238.316</v>
      </c>
      <c r="P269" s="10">
        <f>cpi!$I$2</f>
        <v>245.51900000000001</v>
      </c>
      <c r="Q269" s="10">
        <f t="shared" si="38"/>
        <v>1.030224575773343</v>
      </c>
      <c r="R269" s="8" t="str">
        <f t="shared" si="39"/>
        <v/>
      </c>
      <c r="S269" s="11">
        <f t="shared" si="40"/>
        <v>123626949.09280117</v>
      </c>
      <c r="T269" s="11">
        <f t="shared" si="40"/>
        <v>57813677.081740215</v>
      </c>
      <c r="U269" s="11">
        <f t="shared" si="40"/>
        <v>173054647.57852599</v>
      </c>
    </row>
    <row r="270" spans="1:21" x14ac:dyDescent="0.2">
      <c r="A270" s="5">
        <v>271</v>
      </c>
      <c r="B270" s="17">
        <v>9</v>
      </c>
      <c r="C270" s="16">
        <v>5</v>
      </c>
      <c r="D270" s="16">
        <v>2008</v>
      </c>
      <c r="E270" s="18">
        <v>39696</v>
      </c>
      <c r="F270" s="9" t="s">
        <v>266</v>
      </c>
      <c r="G270" s="3">
        <v>120000000</v>
      </c>
      <c r="H270" s="3">
        <v>43945766</v>
      </c>
      <c r="I270" s="3">
        <v>93394462</v>
      </c>
      <c r="J270" s="8" t="str">
        <f t="shared" si="34"/>
        <v/>
      </c>
      <c r="K270" s="8" t="str">
        <f t="shared" si="35"/>
        <v/>
      </c>
      <c r="L270" s="8" t="str">
        <f t="shared" si="36"/>
        <v>Speed Racer</v>
      </c>
      <c r="M270" s="8" t="str">
        <f t="shared" si="37"/>
        <v/>
      </c>
      <c r="N270" s="8" t="str">
        <f t="shared" si="33"/>
        <v>Speed Racer</v>
      </c>
      <c r="O270" s="10">
        <f>INDEX(cpi!$A$1:$M$106,MATCH($D270,cpi!$A:$A,0),MATCH($C270,cpi!$1:$1,0))</f>
        <v>216.63200000000001</v>
      </c>
      <c r="P270" s="10">
        <f>cpi!$I$2</f>
        <v>245.51900000000001</v>
      </c>
      <c r="Q270" s="10">
        <f t="shared" si="38"/>
        <v>1.1333459507367332</v>
      </c>
      <c r="R270" s="8" t="str">
        <f t="shared" si="39"/>
        <v/>
      </c>
      <c r="S270" s="11">
        <f t="shared" si="40"/>
        <v>136001514.08840799</v>
      </c>
      <c r="T270" s="11">
        <f t="shared" si="40"/>
        <v>49805755.948124006</v>
      </c>
      <c r="U270" s="11">
        <f t="shared" si="40"/>
        <v>105848235.3289357</v>
      </c>
    </row>
    <row r="271" spans="1:21" x14ac:dyDescent="0.2">
      <c r="A271" s="5">
        <v>272</v>
      </c>
      <c r="B271" s="17">
        <v>22</v>
      </c>
      <c r="C271" s="16">
        <v>7</v>
      </c>
      <c r="D271" s="16">
        <v>2005</v>
      </c>
      <c r="E271" s="18">
        <v>38997</v>
      </c>
      <c r="F271" s="9" t="s">
        <v>267</v>
      </c>
      <c r="G271" s="3">
        <v>120000000</v>
      </c>
      <c r="H271" s="3">
        <v>35818913</v>
      </c>
      <c r="I271" s="3">
        <v>163018913</v>
      </c>
      <c r="J271" s="8" t="str">
        <f t="shared" si="34"/>
        <v/>
      </c>
      <c r="K271" s="8" t="str">
        <f t="shared" si="35"/>
        <v/>
      </c>
      <c r="L271" s="8" t="str">
        <f t="shared" si="36"/>
        <v>The Island</v>
      </c>
      <c r="M271" s="8">
        <f t="shared" si="37"/>
        <v>1</v>
      </c>
      <c r="N271" s="8" t="str">
        <f t="shared" si="33"/>
        <v>The Island (2005)</v>
      </c>
      <c r="O271" s="10">
        <f>INDEX(cpi!$A$1:$M$106,MATCH($D271,cpi!$A:$A,0),MATCH($C271,cpi!$1:$1,0))</f>
        <v>195.4</v>
      </c>
      <c r="P271" s="10">
        <f>cpi!$I$2</f>
        <v>245.51900000000001</v>
      </c>
      <c r="Q271" s="10">
        <f t="shared" si="38"/>
        <v>1.2564943705220062</v>
      </c>
      <c r="R271" s="8" t="str">
        <f t="shared" si="39"/>
        <v/>
      </c>
      <c r="S271" s="11">
        <f t="shared" si="40"/>
        <v>150779324.46264073</v>
      </c>
      <c r="T271" s="11">
        <f t="shared" si="40"/>
        <v>45006262.542717502</v>
      </c>
      <c r="U271" s="11">
        <f t="shared" si="40"/>
        <v>204832346.4731167</v>
      </c>
    </row>
    <row r="272" spans="1:21" x14ac:dyDescent="0.2">
      <c r="A272" s="5">
        <v>273</v>
      </c>
      <c r="B272" s="17">
        <v>17</v>
      </c>
      <c r="C272" s="16">
        <v>12</v>
      </c>
      <c r="D272" s="16">
        <v>2010</v>
      </c>
      <c r="E272" s="18">
        <v>40675</v>
      </c>
      <c r="F272" s="9" t="s">
        <v>268</v>
      </c>
      <c r="G272" s="3">
        <v>120000000</v>
      </c>
      <c r="H272" s="3">
        <v>30212620</v>
      </c>
      <c r="I272" s="3">
        <v>49628177</v>
      </c>
      <c r="J272" s="8" t="str">
        <f t="shared" si="34"/>
        <v/>
      </c>
      <c r="K272" s="8" t="str">
        <f t="shared" si="35"/>
        <v/>
      </c>
      <c r="L272" s="8" t="str">
        <f t="shared" si="36"/>
        <v>How Do You Know?</v>
      </c>
      <c r="M272" s="8" t="str">
        <f t="shared" si="37"/>
        <v/>
      </c>
      <c r="N272" s="8" t="str">
        <f t="shared" si="33"/>
        <v>How Do You Know?</v>
      </c>
      <c r="O272" s="10">
        <f>INDEX(cpi!$A$1:$M$106,MATCH($D272,cpi!$A:$A,0),MATCH($C272,cpi!$1:$1,0))</f>
        <v>219.179</v>
      </c>
      <c r="P272" s="10">
        <f>cpi!$I$2</f>
        <v>245.51900000000001</v>
      </c>
      <c r="Q272" s="10">
        <f t="shared" si="38"/>
        <v>1.1201757467640605</v>
      </c>
      <c r="R272" s="8" t="str">
        <f t="shared" si="39"/>
        <v/>
      </c>
      <c r="S272" s="11">
        <f t="shared" si="40"/>
        <v>134421089.61168727</v>
      </c>
      <c r="T272" s="11">
        <f t="shared" si="40"/>
        <v>33843444.170198791</v>
      </c>
      <c r="U272" s="11">
        <f t="shared" si="40"/>
        <v>55592280.23151397</v>
      </c>
    </row>
    <row r="273" spans="1:21" x14ac:dyDescent="0.2">
      <c r="A273" s="5">
        <v>274</v>
      </c>
      <c r="B273" s="17">
        <v>23</v>
      </c>
      <c r="C273" s="16">
        <v>6</v>
      </c>
      <c r="D273" s="16">
        <v>2010</v>
      </c>
      <c r="E273" s="18">
        <v>40853</v>
      </c>
      <c r="F273" s="9" t="s">
        <v>269</v>
      </c>
      <c r="G273" s="3">
        <v>117000000</v>
      </c>
      <c r="H273" s="3">
        <v>76423035</v>
      </c>
      <c r="I273" s="3">
        <v>258751370</v>
      </c>
      <c r="J273" s="8" t="str">
        <f t="shared" si="34"/>
        <v/>
      </c>
      <c r="K273" s="8" t="str">
        <f t="shared" si="35"/>
        <v/>
      </c>
      <c r="L273" s="8" t="str">
        <f t="shared" si="36"/>
        <v>Knight and Day</v>
      </c>
      <c r="M273" s="8" t="str">
        <f t="shared" si="37"/>
        <v/>
      </c>
      <c r="N273" s="8" t="str">
        <f t="shared" si="33"/>
        <v>Knight and Day</v>
      </c>
      <c r="O273" s="10">
        <f>INDEX(cpi!$A$1:$M$106,MATCH($D273,cpi!$A:$A,0),MATCH($C273,cpi!$1:$1,0))</f>
        <v>217.965</v>
      </c>
      <c r="P273" s="10">
        <f>cpi!$I$2</f>
        <v>245.51900000000001</v>
      </c>
      <c r="Q273" s="10">
        <f t="shared" si="38"/>
        <v>1.1264147913655862</v>
      </c>
      <c r="R273" s="8" t="str">
        <f t="shared" si="39"/>
        <v/>
      </c>
      <c r="S273" s="11">
        <f t="shared" si="40"/>
        <v>131790530.58977358</v>
      </c>
      <c r="T273" s="11">
        <f t="shared" si="40"/>
        <v>86084037.025049895</v>
      </c>
      <c r="U273" s="11">
        <f t="shared" si="40"/>
        <v>291461370.45410961</v>
      </c>
    </row>
    <row r="274" spans="1:21" x14ac:dyDescent="0.2">
      <c r="A274" s="5">
        <v>275</v>
      </c>
      <c r="B274" s="17">
        <v>19</v>
      </c>
      <c r="C274" s="16">
        <v>5</v>
      </c>
      <c r="D274" s="16">
        <v>1999</v>
      </c>
      <c r="E274" s="18">
        <v>36712</v>
      </c>
      <c r="F274" s="9" t="s">
        <v>270</v>
      </c>
      <c r="G274" s="3">
        <v>115000000</v>
      </c>
      <c r="H274" s="3">
        <v>474544677</v>
      </c>
      <c r="I274" s="3">
        <v>1027044677</v>
      </c>
      <c r="J274" s="8" t="str">
        <f t="shared" si="34"/>
        <v/>
      </c>
      <c r="K274" s="8" t="str">
        <f t="shared" si="35"/>
        <v/>
      </c>
      <c r="L274" s="8" t="str">
        <f t="shared" si="36"/>
        <v>Star Wars Ep. I: The Phantom Menace</v>
      </c>
      <c r="M274" s="8" t="str">
        <f t="shared" si="37"/>
        <v/>
      </c>
      <c r="N274" s="8" t="str">
        <f t="shared" si="33"/>
        <v>Star Wars Ep. I: The Phantom Menace</v>
      </c>
      <c r="O274" s="10">
        <f>INDEX(cpi!$A$1:$M$106,MATCH($D274,cpi!$A:$A,0),MATCH($C274,cpi!$1:$1,0))</f>
        <v>166.2</v>
      </c>
      <c r="P274" s="10">
        <f>cpi!$I$2</f>
        <v>245.51900000000001</v>
      </c>
      <c r="Q274" s="10">
        <f t="shared" si="38"/>
        <v>1.4772503008423588</v>
      </c>
      <c r="R274" s="8" t="str">
        <f t="shared" si="39"/>
        <v/>
      </c>
      <c r="S274" s="11">
        <f t="shared" si="40"/>
        <v>169883784.59687126</v>
      </c>
      <c r="T274" s="11">
        <f t="shared" si="40"/>
        <v>701021266.86138999</v>
      </c>
      <c r="U274" s="11">
        <f t="shared" si="40"/>
        <v>1517202058.0767932</v>
      </c>
    </row>
    <row r="275" spans="1:21" x14ac:dyDescent="0.2">
      <c r="A275" s="5">
        <v>276</v>
      </c>
      <c r="B275" s="17">
        <v>19</v>
      </c>
      <c r="C275" s="16">
        <v>5</v>
      </c>
      <c r="D275" s="16">
        <v>2005</v>
      </c>
      <c r="E275" s="18">
        <v>38903</v>
      </c>
      <c r="F275" s="9" t="s">
        <v>271</v>
      </c>
      <c r="G275" s="3">
        <v>115000000</v>
      </c>
      <c r="H275" s="3">
        <v>380270577</v>
      </c>
      <c r="I275" s="3">
        <v>848998877</v>
      </c>
      <c r="J275" s="8" t="str">
        <f t="shared" si="34"/>
        <v/>
      </c>
      <c r="K275" s="8" t="str">
        <f t="shared" si="35"/>
        <v/>
      </c>
      <c r="L275" s="8" t="str">
        <f t="shared" si="36"/>
        <v>Star Wars Ep. III: Revenge of the Sith</v>
      </c>
      <c r="M275" s="8" t="str">
        <f t="shared" si="37"/>
        <v/>
      </c>
      <c r="N275" s="8" t="str">
        <f t="shared" si="33"/>
        <v>Star Wars Ep. III: Revenge of the Sith</v>
      </c>
      <c r="O275" s="10">
        <f>INDEX(cpi!$A$1:$M$106,MATCH($D275,cpi!$A:$A,0),MATCH($C275,cpi!$1:$1,0))</f>
        <v>194.4</v>
      </c>
      <c r="P275" s="10">
        <f>cpi!$I$2</f>
        <v>245.51900000000001</v>
      </c>
      <c r="Q275" s="10">
        <f t="shared" si="38"/>
        <v>1.2629578189300412</v>
      </c>
      <c r="R275" s="8" t="str">
        <f t="shared" si="39"/>
        <v/>
      </c>
      <c r="S275" s="11">
        <f t="shared" si="40"/>
        <v>145240149.17695475</v>
      </c>
      <c r="T275" s="11">
        <f t="shared" si="40"/>
        <v>480265698.53118831</v>
      </c>
      <c r="U275" s="11">
        <f t="shared" si="40"/>
        <v>1072249769.9699743</v>
      </c>
    </row>
    <row r="276" spans="1:21" x14ac:dyDescent="0.2">
      <c r="A276" s="5">
        <v>277</v>
      </c>
      <c r="B276" s="17">
        <v>16</v>
      </c>
      <c r="C276" s="16">
        <v>5</v>
      </c>
      <c r="D276" s="16">
        <v>2002</v>
      </c>
      <c r="E276" s="18">
        <v>37716</v>
      </c>
      <c r="F276" s="9" t="s">
        <v>272</v>
      </c>
      <c r="G276" s="3">
        <v>115000000</v>
      </c>
      <c r="H276" s="3">
        <v>310676740</v>
      </c>
      <c r="I276" s="3">
        <v>656695615</v>
      </c>
      <c r="J276" s="8" t="str">
        <f t="shared" si="34"/>
        <v/>
      </c>
      <c r="K276" s="8" t="str">
        <f t="shared" si="35"/>
        <v/>
      </c>
      <c r="L276" s="8" t="str">
        <f t="shared" si="36"/>
        <v>Star Wars Ep. II: Attack of the Clones</v>
      </c>
      <c r="M276" s="8" t="str">
        <f t="shared" si="37"/>
        <v/>
      </c>
      <c r="N276" s="8" t="str">
        <f t="shared" si="33"/>
        <v>Star Wars Ep. II: Attack of the Clones</v>
      </c>
      <c r="O276" s="10">
        <f>INDEX(cpi!$A$1:$M$106,MATCH($D276,cpi!$A:$A,0),MATCH($C276,cpi!$1:$1,0))</f>
        <v>179.8</v>
      </c>
      <c r="P276" s="10">
        <f>cpi!$I$2</f>
        <v>245.51900000000001</v>
      </c>
      <c r="Q276" s="10">
        <f t="shared" si="38"/>
        <v>1.365511679644049</v>
      </c>
      <c r="R276" s="8" t="str">
        <f t="shared" si="39"/>
        <v/>
      </c>
      <c r="S276" s="11">
        <f t="shared" si="40"/>
        <v>157033843.15906563</v>
      </c>
      <c r="T276" s="11">
        <f t="shared" si="40"/>
        <v>424232717.06373751</v>
      </c>
      <c r="U276" s="11">
        <f t="shared" si="40"/>
        <v>896725532.25353169</v>
      </c>
    </row>
    <row r="277" spans="1:21" x14ac:dyDescent="0.2">
      <c r="A277" s="5">
        <v>278</v>
      </c>
      <c r="B277" s="17">
        <v>2</v>
      </c>
      <c r="C277" s="16">
        <v>11</v>
      </c>
      <c r="D277" s="16">
        <v>2001</v>
      </c>
      <c r="E277" s="18">
        <v>36933</v>
      </c>
      <c r="F277" s="9" t="s">
        <v>273</v>
      </c>
      <c r="G277" s="3">
        <v>115000000</v>
      </c>
      <c r="H277" s="3">
        <v>289423425</v>
      </c>
      <c r="I277" s="3">
        <v>559757719</v>
      </c>
      <c r="J277" s="8" t="str">
        <f t="shared" si="34"/>
        <v/>
      </c>
      <c r="K277" s="8" t="str">
        <f t="shared" si="35"/>
        <v/>
      </c>
      <c r="L277" s="8" t="str">
        <f t="shared" si="36"/>
        <v>Monsters, Inc.</v>
      </c>
      <c r="M277" s="8" t="str">
        <f t="shared" si="37"/>
        <v/>
      </c>
      <c r="N277" s="8" t="str">
        <f t="shared" si="33"/>
        <v>Monsters, Inc.</v>
      </c>
      <c r="O277" s="10">
        <f>INDEX(cpi!$A$1:$M$106,MATCH($D277,cpi!$A:$A,0),MATCH($C277,cpi!$1:$1,0))</f>
        <v>177.4</v>
      </c>
      <c r="P277" s="10">
        <f>cpi!$I$2</f>
        <v>245.51900000000001</v>
      </c>
      <c r="Q277" s="10">
        <f t="shared" si="38"/>
        <v>1.3839853438556933</v>
      </c>
      <c r="R277" s="8" t="str">
        <f t="shared" si="39"/>
        <v/>
      </c>
      <c r="S277" s="11">
        <f t="shared" si="40"/>
        <v>159158314.54340473</v>
      </c>
      <c r="T277" s="11">
        <f t="shared" si="40"/>
        <v>400557778.36851746</v>
      </c>
      <c r="U277" s="11">
        <f t="shared" si="40"/>
        <v>774696479.20609355</v>
      </c>
    </row>
    <row r="278" spans="1:21" x14ac:dyDescent="0.2">
      <c r="A278" s="5">
        <v>279</v>
      </c>
      <c r="B278" s="17">
        <v>26</v>
      </c>
      <c r="C278" s="16">
        <v>7</v>
      </c>
      <c r="D278" s="16">
        <v>2013</v>
      </c>
      <c r="E278" s="18">
        <v>42042</v>
      </c>
      <c r="F278" s="9" t="s">
        <v>274</v>
      </c>
      <c r="G278" s="3">
        <v>115000000</v>
      </c>
      <c r="H278" s="3">
        <v>132556852</v>
      </c>
      <c r="I278" s="3">
        <v>416456852</v>
      </c>
      <c r="J278" s="8" t="str">
        <f t="shared" si="34"/>
        <v/>
      </c>
      <c r="K278" s="8" t="str">
        <f t="shared" si="35"/>
        <v/>
      </c>
      <c r="L278" s="8" t="str">
        <f t="shared" si="36"/>
        <v>The Wolverine</v>
      </c>
      <c r="M278" s="8" t="str">
        <f t="shared" si="37"/>
        <v/>
      </c>
      <c r="N278" s="8" t="str">
        <f t="shared" si="33"/>
        <v>The Wolverine</v>
      </c>
      <c r="O278" s="10">
        <f>INDEX(cpi!$A$1:$M$106,MATCH($D278,cpi!$A:$A,0),MATCH($C278,cpi!$1:$1,0))</f>
        <v>233.596</v>
      </c>
      <c r="P278" s="10">
        <f>cpi!$I$2</f>
        <v>245.51900000000001</v>
      </c>
      <c r="Q278" s="10">
        <f t="shared" si="38"/>
        <v>1.0510411137177007</v>
      </c>
      <c r="R278" s="8" t="str">
        <f t="shared" si="39"/>
        <v/>
      </c>
      <c r="S278" s="11">
        <f t="shared" si="40"/>
        <v>120869728.07753558</v>
      </c>
      <c r="T278" s="11">
        <f t="shared" si="40"/>
        <v>139322701.35699242</v>
      </c>
      <c r="U278" s="11">
        <f t="shared" si="40"/>
        <v>437713273.54144764</v>
      </c>
    </row>
    <row r="279" spans="1:21" x14ac:dyDescent="0.2">
      <c r="A279" s="5">
        <v>280</v>
      </c>
      <c r="B279" s="17">
        <v>7</v>
      </c>
      <c r="C279" s="16">
        <v>2</v>
      </c>
      <c r="D279" s="16">
        <v>1997</v>
      </c>
      <c r="E279" s="18">
        <v>35613</v>
      </c>
      <c r="F279" s="9" t="s">
        <v>275</v>
      </c>
      <c r="G279" s="3">
        <v>115000000</v>
      </c>
      <c r="H279" s="3">
        <v>67163857</v>
      </c>
      <c r="I279" s="3">
        <v>178200000</v>
      </c>
      <c r="J279" s="8" t="str">
        <f t="shared" si="34"/>
        <v/>
      </c>
      <c r="K279" s="8" t="str">
        <f t="shared" si="35"/>
        <v/>
      </c>
      <c r="L279" s="8" t="str">
        <f t="shared" si="36"/>
        <v>Dante's Peak</v>
      </c>
      <c r="M279" s="8" t="str">
        <f t="shared" si="37"/>
        <v/>
      </c>
      <c r="N279" s="8" t="str">
        <f t="shared" si="33"/>
        <v>Dante's Peak</v>
      </c>
      <c r="O279" s="10">
        <f>INDEX(cpi!$A$1:$M$106,MATCH($D279,cpi!$A:$A,0),MATCH($C279,cpi!$1:$1,0))</f>
        <v>159.6</v>
      </c>
      <c r="P279" s="10">
        <f>cpi!$I$2</f>
        <v>245.51900000000001</v>
      </c>
      <c r="Q279" s="10">
        <f t="shared" si="38"/>
        <v>1.5383395989974937</v>
      </c>
      <c r="R279" s="8" t="str">
        <f t="shared" si="39"/>
        <v/>
      </c>
      <c r="S279" s="11">
        <f t="shared" si="40"/>
        <v>176909053.88471177</v>
      </c>
      <c r="T279" s="11">
        <f t="shared" si="40"/>
        <v>103320820.84450501</v>
      </c>
      <c r="U279" s="11">
        <f t="shared" si="40"/>
        <v>274132116.5413534</v>
      </c>
    </row>
    <row r="280" spans="1:21" x14ac:dyDescent="0.2">
      <c r="A280" s="5">
        <v>281</v>
      </c>
      <c r="B280" s="17">
        <v>22</v>
      </c>
      <c r="C280" s="16">
        <v>4</v>
      </c>
      <c r="D280" s="16">
        <v>2016</v>
      </c>
      <c r="E280" s="18">
        <v>43012</v>
      </c>
      <c r="F280" s="9" t="s">
        <v>5363</v>
      </c>
      <c r="G280" s="3">
        <v>115000000</v>
      </c>
      <c r="H280" s="3">
        <v>48003015</v>
      </c>
      <c r="I280" s="3">
        <v>165149302</v>
      </c>
      <c r="J280" s="8" t="str">
        <f t="shared" si="34"/>
        <v/>
      </c>
      <c r="K280" s="8" t="str">
        <f t="shared" si="35"/>
        <v/>
      </c>
      <c r="L280" s="8" t="str">
        <f t="shared" si="36"/>
        <v>The Huntsman: Winter's War</v>
      </c>
      <c r="M280" s="8" t="str">
        <f t="shared" si="37"/>
        <v/>
      </c>
      <c r="N280" s="8" t="str">
        <f t="shared" si="33"/>
        <v>The Huntsman: Winter's War</v>
      </c>
      <c r="O280" s="10">
        <f>INDEX(cpi!$A$1:$M$106,MATCH($D280,cpi!$A:$A,0),MATCH($C280,cpi!$1:$1,0))</f>
        <v>239.261</v>
      </c>
      <c r="P280" s="10">
        <f>cpi!$I$2</f>
        <v>245.51900000000001</v>
      </c>
      <c r="Q280" s="10">
        <f t="shared" si="38"/>
        <v>1.0261555372584752</v>
      </c>
      <c r="R280" s="8" t="str">
        <f t="shared" si="39"/>
        <v/>
      </c>
      <c r="S280" s="11">
        <f t="shared" si="40"/>
        <v>118007886.78472465</v>
      </c>
      <c r="T280" s="11">
        <f t="shared" si="40"/>
        <v>49258559.647351645</v>
      </c>
      <c r="U280" s="11">
        <f t="shared" si="40"/>
        <v>169468870.72167218</v>
      </c>
    </row>
    <row r="281" spans="1:21" x14ac:dyDescent="0.2">
      <c r="A281" s="5">
        <v>282</v>
      </c>
      <c r="B281" s="17">
        <v>14</v>
      </c>
      <c r="C281" s="16">
        <v>6</v>
      </c>
      <c r="D281" s="16">
        <v>2002</v>
      </c>
      <c r="E281" s="18">
        <v>37658</v>
      </c>
      <c r="F281" s="9" t="s">
        <v>277</v>
      </c>
      <c r="G281" s="3">
        <v>115000000</v>
      </c>
      <c r="H281" s="3">
        <v>40914068</v>
      </c>
      <c r="I281" s="3">
        <v>77628265</v>
      </c>
      <c r="J281" s="8" t="str">
        <f t="shared" si="34"/>
        <v/>
      </c>
      <c r="K281" s="8" t="str">
        <f t="shared" si="35"/>
        <v/>
      </c>
      <c r="L281" s="8" t="str">
        <f t="shared" si="36"/>
        <v>Windtalkers</v>
      </c>
      <c r="M281" s="8" t="str">
        <f t="shared" si="37"/>
        <v/>
      </c>
      <c r="N281" s="8" t="str">
        <f t="shared" si="33"/>
        <v>Windtalkers</v>
      </c>
      <c r="O281" s="10">
        <f>INDEX(cpi!$A$1:$M$106,MATCH($D281,cpi!$A:$A,0),MATCH($C281,cpi!$1:$1,0))</f>
        <v>179.9</v>
      </c>
      <c r="P281" s="10">
        <f>cpi!$I$2</f>
        <v>245.51900000000001</v>
      </c>
      <c r="Q281" s="10">
        <f t="shared" si="38"/>
        <v>1.3647526403557533</v>
      </c>
      <c r="R281" s="8" t="str">
        <f t="shared" si="39"/>
        <v/>
      </c>
      <c r="S281" s="11">
        <f t="shared" si="40"/>
        <v>156946553.64091164</v>
      </c>
      <c r="T281" s="11">
        <f t="shared" si="40"/>
        <v>55837582.330694832</v>
      </c>
      <c r="U281" s="11">
        <f t="shared" si="40"/>
        <v>105943379.62498611</v>
      </c>
    </row>
    <row r="282" spans="1:21" x14ac:dyDescent="0.2">
      <c r="A282" s="5">
        <v>283</v>
      </c>
      <c r="B282" s="17">
        <v>4</v>
      </c>
      <c r="C282" s="16">
        <v>7</v>
      </c>
      <c r="D282" s="16">
        <v>2008</v>
      </c>
      <c r="E282" s="18">
        <v>39545</v>
      </c>
      <c r="F282" s="9" t="s">
        <v>278</v>
      </c>
      <c r="G282" s="3">
        <v>113500000</v>
      </c>
      <c r="H282" s="3">
        <v>999811</v>
      </c>
      <c r="I282" s="3">
        <v>132999811</v>
      </c>
      <c r="J282" s="8" t="str">
        <f t="shared" si="34"/>
        <v/>
      </c>
      <c r="K282" s="8" t="str">
        <f t="shared" si="35"/>
        <v/>
      </c>
      <c r="L282" s="8" t="str">
        <f t="shared" si="36"/>
        <v>AstÃ©rix aux Jeux Olympiques</v>
      </c>
      <c r="M282" s="8" t="str">
        <f t="shared" si="37"/>
        <v/>
      </c>
      <c r="N282" s="8" t="str">
        <f t="shared" si="33"/>
        <v>AstÃ©rix aux Jeux Olympiques</v>
      </c>
      <c r="O282" s="10">
        <f>INDEX(cpi!$A$1:$M$106,MATCH($D282,cpi!$A:$A,0),MATCH($C282,cpi!$1:$1,0))</f>
        <v>219.964</v>
      </c>
      <c r="P282" s="10">
        <f>cpi!$I$2</f>
        <v>245.51900000000001</v>
      </c>
      <c r="Q282" s="10">
        <f t="shared" si="38"/>
        <v>1.1161781018712154</v>
      </c>
      <c r="R282" s="8" t="str">
        <f t="shared" si="39"/>
        <v/>
      </c>
      <c r="S282" s="11">
        <f t="shared" si="40"/>
        <v>126686214.56238294</v>
      </c>
      <c r="T282" s="11">
        <f t="shared" si="40"/>
        <v>1115967.1442099616</v>
      </c>
      <c r="U282" s="11">
        <f t="shared" si="40"/>
        <v>148451476.5912104</v>
      </c>
    </row>
    <row r="283" spans="1:21" x14ac:dyDescent="0.2">
      <c r="A283" s="5">
        <v>284</v>
      </c>
      <c r="B283" s="17">
        <v>25</v>
      </c>
      <c r="C283" s="16">
        <v>12</v>
      </c>
      <c r="D283" s="16">
        <v>2010</v>
      </c>
      <c r="E283" s="18">
        <v>40920</v>
      </c>
      <c r="F283" s="9" t="s">
        <v>279</v>
      </c>
      <c r="G283" s="3">
        <v>112000000</v>
      </c>
      <c r="H283" s="3">
        <v>42779261</v>
      </c>
      <c r="I283" s="3">
        <v>232017848</v>
      </c>
      <c r="J283" s="8" t="str">
        <f t="shared" si="34"/>
        <v/>
      </c>
      <c r="K283" s="8" t="str">
        <f t="shared" si="35"/>
        <v/>
      </c>
      <c r="L283" s="8" t="str">
        <f t="shared" si="36"/>
        <v>Gulliver's Travels</v>
      </c>
      <c r="M283" s="8" t="str">
        <f t="shared" si="37"/>
        <v/>
      </c>
      <c r="N283" s="8" t="str">
        <f t="shared" si="33"/>
        <v>Gulliver's Travels</v>
      </c>
      <c r="O283" s="10">
        <f>INDEX(cpi!$A$1:$M$106,MATCH($D283,cpi!$A:$A,0),MATCH($C283,cpi!$1:$1,0))</f>
        <v>219.179</v>
      </c>
      <c r="P283" s="10">
        <f>cpi!$I$2</f>
        <v>245.51900000000001</v>
      </c>
      <c r="Q283" s="10">
        <f t="shared" si="38"/>
        <v>1.1201757467640605</v>
      </c>
      <c r="R283" s="8" t="str">
        <f t="shared" si="39"/>
        <v/>
      </c>
      <c r="S283" s="11">
        <f t="shared" si="40"/>
        <v>125459683.63757478</v>
      </c>
      <c r="T283" s="11">
        <f t="shared" si="40"/>
        <v>47920290.636689648</v>
      </c>
      <c r="U283" s="11">
        <f t="shared" si="40"/>
        <v>259900766.14599028</v>
      </c>
    </row>
    <row r="284" spans="1:21" x14ac:dyDescent="0.2">
      <c r="A284" s="5">
        <v>285</v>
      </c>
      <c r="B284" s="17">
        <v>4</v>
      </c>
      <c r="C284" s="16">
        <v>10</v>
      </c>
      <c r="D284" s="16">
        <v>2013</v>
      </c>
      <c r="E284" s="18">
        <v>41374</v>
      </c>
      <c r="F284" s="9" t="s">
        <v>280</v>
      </c>
      <c r="G284" s="3">
        <v>110000000</v>
      </c>
      <c r="H284" s="3">
        <v>274092705</v>
      </c>
      <c r="I284" s="3">
        <v>695941797</v>
      </c>
      <c r="J284" s="8" t="str">
        <f t="shared" si="34"/>
        <v/>
      </c>
      <c r="K284" s="8" t="str">
        <f t="shared" si="35"/>
        <v/>
      </c>
      <c r="L284" s="8" t="str">
        <f t="shared" si="36"/>
        <v>Gravity</v>
      </c>
      <c r="M284" s="8" t="str">
        <f t="shared" si="37"/>
        <v/>
      </c>
      <c r="N284" s="8" t="str">
        <f t="shared" si="33"/>
        <v>Gravity</v>
      </c>
      <c r="O284" s="10">
        <f>INDEX(cpi!$A$1:$M$106,MATCH($D284,cpi!$A:$A,0),MATCH($C284,cpi!$1:$1,0))</f>
        <v>233.54599999999999</v>
      </c>
      <c r="P284" s="10">
        <f>cpi!$I$2</f>
        <v>245.51900000000001</v>
      </c>
      <c r="Q284" s="10">
        <f t="shared" si="38"/>
        <v>1.0512661317256558</v>
      </c>
      <c r="R284" s="8" t="str">
        <f t="shared" si="39"/>
        <v/>
      </c>
      <c r="S284" s="11">
        <f t="shared" si="40"/>
        <v>115639274.48982213</v>
      </c>
      <c r="T284" s="11">
        <f t="shared" si="40"/>
        <v>288144377.71957129</v>
      </c>
      <c r="U284" s="11">
        <f t="shared" si="40"/>
        <v>731620040.83839154</v>
      </c>
    </row>
    <row r="285" spans="1:21" x14ac:dyDescent="0.2">
      <c r="A285" s="5">
        <v>286</v>
      </c>
      <c r="B285" s="17">
        <v>22</v>
      </c>
      <c r="C285" s="16">
        <v>12</v>
      </c>
      <c r="D285" s="16">
        <v>2006</v>
      </c>
      <c r="E285" s="18">
        <v>39367</v>
      </c>
      <c r="F285" s="9" t="s">
        <v>281</v>
      </c>
      <c r="G285" s="3">
        <v>110000000</v>
      </c>
      <c r="H285" s="3">
        <v>250863268</v>
      </c>
      <c r="I285" s="3">
        <v>579446407</v>
      </c>
      <c r="J285" s="8" t="str">
        <f t="shared" si="34"/>
        <v/>
      </c>
      <c r="K285" s="8" t="str">
        <f t="shared" si="35"/>
        <v/>
      </c>
      <c r="L285" s="8" t="str">
        <f t="shared" si="36"/>
        <v>Night at the Museum</v>
      </c>
      <c r="M285" s="8" t="str">
        <f t="shared" si="37"/>
        <v/>
      </c>
      <c r="N285" s="8" t="str">
        <f t="shared" si="33"/>
        <v>Night at the Museum</v>
      </c>
      <c r="O285" s="10">
        <f>INDEX(cpi!$A$1:$M$106,MATCH($D285,cpi!$A:$A,0),MATCH($C285,cpi!$1:$1,0))</f>
        <v>201.8</v>
      </c>
      <c r="P285" s="10">
        <f>cpi!$I$2</f>
        <v>245.51900000000001</v>
      </c>
      <c r="Q285" s="10">
        <f t="shared" si="38"/>
        <v>1.2166451932606541</v>
      </c>
      <c r="R285" s="8" t="str">
        <f t="shared" si="39"/>
        <v/>
      </c>
      <c r="S285" s="11">
        <f t="shared" si="40"/>
        <v>133830971.25867195</v>
      </c>
      <c r="T285" s="11">
        <f t="shared" si="40"/>
        <v>305211589.17785925</v>
      </c>
      <c r="U285" s="11">
        <f t="shared" si="40"/>
        <v>704980685.82870662</v>
      </c>
    </row>
    <row r="286" spans="1:21" x14ac:dyDescent="0.2">
      <c r="A286" s="5">
        <v>287</v>
      </c>
      <c r="B286" s="17">
        <v>10</v>
      </c>
      <c r="C286" s="16">
        <v>6</v>
      </c>
      <c r="D286" s="16">
        <v>2005</v>
      </c>
      <c r="E286" s="18">
        <v>38631</v>
      </c>
      <c r="F286" s="9" t="s">
        <v>282</v>
      </c>
      <c r="G286" s="3">
        <v>110000000</v>
      </c>
      <c r="H286" s="3">
        <v>186336279</v>
      </c>
      <c r="I286" s="3">
        <v>486124090</v>
      </c>
      <c r="J286" s="8" t="str">
        <f t="shared" si="34"/>
        <v/>
      </c>
      <c r="K286" s="8" t="str">
        <f t="shared" si="35"/>
        <v/>
      </c>
      <c r="L286" s="8" t="str">
        <f t="shared" si="36"/>
        <v>Mr. and Mrs. Smith</v>
      </c>
      <c r="M286" s="8" t="str">
        <f t="shared" si="37"/>
        <v/>
      </c>
      <c r="N286" s="8" t="str">
        <f t="shared" si="33"/>
        <v>Mr. and Mrs. Smith</v>
      </c>
      <c r="O286" s="10">
        <f>INDEX(cpi!$A$1:$M$106,MATCH($D286,cpi!$A:$A,0),MATCH($C286,cpi!$1:$1,0))</f>
        <v>194.5</v>
      </c>
      <c r="P286" s="10">
        <f>cpi!$I$2</f>
        <v>245.51900000000001</v>
      </c>
      <c r="Q286" s="10">
        <f t="shared" si="38"/>
        <v>1.2623084832904885</v>
      </c>
      <c r="R286" s="8" t="str">
        <f t="shared" si="39"/>
        <v/>
      </c>
      <c r="S286" s="11">
        <f t="shared" si="40"/>
        <v>138853933.16195375</v>
      </c>
      <c r="T286" s="11">
        <f t="shared" si="40"/>
        <v>235213865.72648332</v>
      </c>
      <c r="U286" s="11">
        <f t="shared" si="40"/>
        <v>613638562.73886895</v>
      </c>
    </row>
    <row r="287" spans="1:21" x14ac:dyDescent="0.2">
      <c r="A287" s="5">
        <v>288</v>
      </c>
      <c r="B287" s="17">
        <v>29</v>
      </c>
      <c r="C287" s="16">
        <v>5</v>
      </c>
      <c r="D287" s="16">
        <v>2015</v>
      </c>
      <c r="E287" s="18">
        <v>42860</v>
      </c>
      <c r="F287" s="9" t="s">
        <v>283</v>
      </c>
      <c r="G287" s="3">
        <v>110000000</v>
      </c>
      <c r="H287" s="3">
        <v>155190832</v>
      </c>
      <c r="I287" s="3">
        <v>467151160</v>
      </c>
      <c r="J287" s="8" t="str">
        <f t="shared" si="34"/>
        <v/>
      </c>
      <c r="K287" s="8" t="str">
        <f t="shared" si="35"/>
        <v/>
      </c>
      <c r="L287" s="8" t="str">
        <f t="shared" si="36"/>
        <v>San Andreas</v>
      </c>
      <c r="M287" s="8" t="str">
        <f t="shared" si="37"/>
        <v/>
      </c>
      <c r="N287" s="8" t="str">
        <f t="shared" si="33"/>
        <v>San Andreas</v>
      </c>
      <c r="O287" s="10">
        <f>INDEX(cpi!$A$1:$M$106,MATCH($D287,cpi!$A:$A,0),MATCH($C287,cpi!$1:$1,0))</f>
        <v>237.80500000000001</v>
      </c>
      <c r="P287" s="10">
        <f>cpi!$I$2</f>
        <v>245.51900000000001</v>
      </c>
      <c r="Q287" s="10">
        <f t="shared" si="38"/>
        <v>1.0324383423393115</v>
      </c>
      <c r="R287" s="8" t="str">
        <f t="shared" si="39"/>
        <v/>
      </c>
      <c r="S287" s="11">
        <f t="shared" si="40"/>
        <v>113568217.65732427</v>
      </c>
      <c r="T287" s="11">
        <f t="shared" si="40"/>
        <v>160224965.33633858</v>
      </c>
      <c r="U287" s="11">
        <f t="shared" si="40"/>
        <v>482304769.25228649</v>
      </c>
    </row>
    <row r="288" spans="1:21" x14ac:dyDescent="0.2">
      <c r="A288" s="5">
        <v>289</v>
      </c>
      <c r="B288" s="17">
        <v>29</v>
      </c>
      <c r="C288" s="16">
        <v>7</v>
      </c>
      <c r="D288" s="16">
        <v>2011</v>
      </c>
      <c r="E288" s="18">
        <v>41401</v>
      </c>
      <c r="F288" s="9" t="s">
        <v>284</v>
      </c>
      <c r="G288" s="3">
        <v>110000000</v>
      </c>
      <c r="H288" s="3">
        <v>142614158</v>
      </c>
      <c r="I288" s="3">
        <v>563749323</v>
      </c>
      <c r="J288" s="8" t="str">
        <f t="shared" si="34"/>
        <v/>
      </c>
      <c r="K288" s="8" t="str">
        <f t="shared" si="35"/>
        <v/>
      </c>
      <c r="L288" s="8" t="str">
        <f t="shared" si="36"/>
        <v>The Smurfs</v>
      </c>
      <c r="M288" s="8" t="str">
        <f t="shared" si="37"/>
        <v/>
      </c>
      <c r="N288" s="8" t="str">
        <f t="shared" si="33"/>
        <v>The Smurfs</v>
      </c>
      <c r="O288" s="10">
        <f>INDEX(cpi!$A$1:$M$106,MATCH($D288,cpi!$A:$A,0),MATCH($C288,cpi!$1:$1,0))</f>
        <v>225.922</v>
      </c>
      <c r="P288" s="10">
        <f>cpi!$I$2</f>
        <v>245.51900000000001</v>
      </c>
      <c r="Q288" s="10">
        <f t="shared" si="38"/>
        <v>1.0867423269978134</v>
      </c>
      <c r="R288" s="8" t="str">
        <f t="shared" si="39"/>
        <v/>
      </c>
      <c r="S288" s="11">
        <f t="shared" si="40"/>
        <v>119541655.96975946</v>
      </c>
      <c r="T288" s="11">
        <f t="shared" si="40"/>
        <v>154984841.92775384</v>
      </c>
      <c r="U288" s="11">
        <f t="shared" si="40"/>
        <v>612650251.12046194</v>
      </c>
    </row>
    <row r="289" spans="1:21" x14ac:dyDescent="0.2">
      <c r="A289" s="5">
        <v>290</v>
      </c>
      <c r="B289" s="17">
        <v>27</v>
      </c>
      <c r="C289" s="16">
        <v>6</v>
      </c>
      <c r="D289" s="16">
        <v>2007</v>
      </c>
      <c r="E289" s="18">
        <v>39878</v>
      </c>
      <c r="F289" s="9" t="s">
        <v>285</v>
      </c>
      <c r="G289" s="3">
        <v>110000000</v>
      </c>
      <c r="H289" s="3">
        <v>134529403</v>
      </c>
      <c r="I289" s="3">
        <v>382288147</v>
      </c>
      <c r="J289" s="8" t="str">
        <f t="shared" si="34"/>
        <v/>
      </c>
      <c r="K289" s="8" t="str">
        <f t="shared" si="35"/>
        <v/>
      </c>
      <c r="L289" s="8" t="str">
        <f t="shared" si="36"/>
        <v>Live Free or Die Hard</v>
      </c>
      <c r="M289" s="8" t="str">
        <f t="shared" si="37"/>
        <v/>
      </c>
      <c r="N289" s="8" t="str">
        <f t="shared" si="33"/>
        <v>Live Free or Die Hard</v>
      </c>
      <c r="O289" s="10">
        <f>INDEX(cpi!$A$1:$M$106,MATCH($D289,cpi!$A:$A,0),MATCH($C289,cpi!$1:$1,0))</f>
        <v>208.352</v>
      </c>
      <c r="P289" s="10">
        <f>cpi!$I$2</f>
        <v>245.51900000000001</v>
      </c>
      <c r="Q289" s="10">
        <f t="shared" si="38"/>
        <v>1.1783856166487483</v>
      </c>
      <c r="R289" s="8" t="str">
        <f t="shared" si="39"/>
        <v/>
      </c>
      <c r="S289" s="11">
        <f t="shared" si="40"/>
        <v>129622417.83136231</v>
      </c>
      <c r="T289" s="11">
        <f t="shared" si="40"/>
        <v>158527513.51154298</v>
      </c>
      <c r="U289" s="11">
        <f t="shared" si="40"/>
        <v>450482853.84010231</v>
      </c>
    </row>
    <row r="290" spans="1:21" x14ac:dyDescent="0.2">
      <c r="A290" s="5">
        <v>291</v>
      </c>
      <c r="B290" s="17">
        <v>20</v>
      </c>
      <c r="C290" s="16">
        <v>3</v>
      </c>
      <c r="D290" s="16">
        <v>2015</v>
      </c>
      <c r="E290" s="18">
        <v>42585</v>
      </c>
      <c r="F290" s="9" t="s">
        <v>286</v>
      </c>
      <c r="G290" s="3">
        <v>110000000</v>
      </c>
      <c r="H290" s="3">
        <v>130179072</v>
      </c>
      <c r="I290" s="3">
        <v>295279072</v>
      </c>
      <c r="J290" s="8" t="str">
        <f t="shared" si="34"/>
        <v/>
      </c>
      <c r="K290" s="8" t="str">
        <f t="shared" si="35"/>
        <v/>
      </c>
      <c r="L290" s="8" t="str">
        <f t="shared" si="36"/>
        <v>The Divergent Series: Insurgent</v>
      </c>
      <c r="M290" s="8" t="str">
        <f t="shared" si="37"/>
        <v/>
      </c>
      <c r="N290" s="8" t="str">
        <f t="shared" si="33"/>
        <v>The Divergent Series: Insurgent</v>
      </c>
      <c r="O290" s="10">
        <f>INDEX(cpi!$A$1:$M$106,MATCH($D290,cpi!$A:$A,0),MATCH($C290,cpi!$1:$1,0))</f>
        <v>236.119</v>
      </c>
      <c r="P290" s="10">
        <f>cpi!$I$2</f>
        <v>245.51900000000001</v>
      </c>
      <c r="Q290" s="10">
        <f t="shared" si="38"/>
        <v>1.0398104345690098</v>
      </c>
      <c r="R290" s="8" t="str">
        <f t="shared" si="39"/>
        <v/>
      </c>
      <c r="S290" s="11">
        <f t="shared" si="40"/>
        <v>114379147.80259107</v>
      </c>
      <c r="T290" s="11">
        <f t="shared" si="40"/>
        <v>135361557.42811042</v>
      </c>
      <c r="U290" s="11">
        <f t="shared" si="40"/>
        <v>307034260.1754539</v>
      </c>
    </row>
    <row r="291" spans="1:21" x14ac:dyDescent="0.2">
      <c r="A291" s="5">
        <v>292</v>
      </c>
      <c r="B291" s="17">
        <v>10</v>
      </c>
      <c r="C291" s="16">
        <v>12</v>
      </c>
      <c r="D291" s="16">
        <v>2004</v>
      </c>
      <c r="E291" s="18">
        <v>38272</v>
      </c>
      <c r="F291" s="9" t="s">
        <v>287</v>
      </c>
      <c r="G291" s="3">
        <v>110000000</v>
      </c>
      <c r="H291" s="3">
        <v>125531634</v>
      </c>
      <c r="I291" s="3">
        <v>362989076</v>
      </c>
      <c r="J291" s="8" t="str">
        <f t="shared" si="34"/>
        <v/>
      </c>
      <c r="K291" s="8" t="str">
        <f t="shared" si="35"/>
        <v/>
      </c>
      <c r="L291" s="8" t="str">
        <f t="shared" si="36"/>
        <v>Ocean's Twelve</v>
      </c>
      <c r="M291" s="8" t="str">
        <f t="shared" si="37"/>
        <v/>
      </c>
      <c r="N291" s="8" t="str">
        <f t="shared" si="33"/>
        <v>Ocean's Twelve</v>
      </c>
      <c r="O291" s="10">
        <f>INDEX(cpi!$A$1:$M$106,MATCH($D291,cpi!$A:$A,0),MATCH($C291,cpi!$1:$1,0))</f>
        <v>190.3</v>
      </c>
      <c r="P291" s="10">
        <f>cpi!$I$2</f>
        <v>245.51900000000001</v>
      </c>
      <c r="Q291" s="10">
        <f t="shared" si="38"/>
        <v>1.290168155543878</v>
      </c>
      <c r="R291" s="8" t="str">
        <f t="shared" si="39"/>
        <v/>
      </c>
      <c r="S291" s="11">
        <f t="shared" si="40"/>
        <v>141918497.10982656</v>
      </c>
      <c r="T291" s="11">
        <f t="shared" si="40"/>
        <v>161956916.70018917</v>
      </c>
      <c r="U291" s="11">
        <f t="shared" si="40"/>
        <v>468316946.66549653</v>
      </c>
    </row>
    <row r="292" spans="1:21" x14ac:dyDescent="0.2">
      <c r="A292" s="5">
        <v>293</v>
      </c>
      <c r="B292" s="17">
        <v>19</v>
      </c>
      <c r="C292" s="16">
        <v>12</v>
      </c>
      <c r="D292" s="16">
        <v>1997</v>
      </c>
      <c r="E292" s="18">
        <v>35988</v>
      </c>
      <c r="F292" s="9" t="s">
        <v>288</v>
      </c>
      <c r="G292" s="3">
        <v>110000000</v>
      </c>
      <c r="H292" s="3">
        <v>125304276</v>
      </c>
      <c r="I292" s="3">
        <v>339504276</v>
      </c>
      <c r="J292" s="8" t="str">
        <f t="shared" si="34"/>
        <v/>
      </c>
      <c r="K292" s="8" t="str">
        <f t="shared" si="35"/>
        <v/>
      </c>
      <c r="L292" s="8" t="str">
        <f t="shared" si="36"/>
        <v>Tomorrow Never Dies</v>
      </c>
      <c r="M292" s="8" t="str">
        <f t="shared" si="37"/>
        <v/>
      </c>
      <c r="N292" s="8" t="str">
        <f t="shared" si="33"/>
        <v>Tomorrow Never Dies</v>
      </c>
      <c r="O292" s="10">
        <f>INDEX(cpi!$A$1:$M$106,MATCH($D292,cpi!$A:$A,0),MATCH($C292,cpi!$1:$1,0))</f>
        <v>161.30000000000001</v>
      </c>
      <c r="P292" s="10">
        <f>cpi!$I$2</f>
        <v>245.51900000000001</v>
      </c>
      <c r="Q292" s="10">
        <f t="shared" si="38"/>
        <v>1.5221264724116552</v>
      </c>
      <c r="R292" s="8" t="str">
        <f t="shared" si="39"/>
        <v/>
      </c>
      <c r="S292" s="11">
        <f t="shared" si="40"/>
        <v>167433911.96528208</v>
      </c>
      <c r="T292" s="11">
        <f t="shared" si="40"/>
        <v>190728955.60597643</v>
      </c>
      <c r="U292" s="11">
        <f t="shared" si="40"/>
        <v>516768445.996553</v>
      </c>
    </row>
    <row r="293" spans="1:21" x14ac:dyDescent="0.2">
      <c r="A293" s="5">
        <v>294</v>
      </c>
      <c r="B293" s="17">
        <v>28</v>
      </c>
      <c r="C293" s="16">
        <v>6</v>
      </c>
      <c r="D293" s="16">
        <v>2000</v>
      </c>
      <c r="E293" s="18">
        <v>37352</v>
      </c>
      <c r="F293" s="9" t="s">
        <v>289</v>
      </c>
      <c r="G293" s="3">
        <v>110000000</v>
      </c>
      <c r="H293" s="3">
        <v>113330342</v>
      </c>
      <c r="I293" s="3">
        <v>215300000</v>
      </c>
      <c r="J293" s="8" t="str">
        <f t="shared" si="34"/>
        <v/>
      </c>
      <c r="K293" s="8" t="str">
        <f t="shared" si="35"/>
        <v/>
      </c>
      <c r="L293" s="8" t="str">
        <f t="shared" si="36"/>
        <v>The Patriot</v>
      </c>
      <c r="M293" s="8" t="str">
        <f t="shared" si="37"/>
        <v/>
      </c>
      <c r="N293" s="8" t="str">
        <f t="shared" si="33"/>
        <v>The Patriot</v>
      </c>
      <c r="O293" s="10">
        <f>INDEX(cpi!$A$1:$M$106,MATCH($D293,cpi!$A:$A,0),MATCH($C293,cpi!$1:$1,0))</f>
        <v>172.4</v>
      </c>
      <c r="P293" s="10">
        <f>cpi!$I$2</f>
        <v>245.51900000000001</v>
      </c>
      <c r="Q293" s="10">
        <f t="shared" si="38"/>
        <v>1.4241241299303944</v>
      </c>
      <c r="R293" s="8" t="str">
        <f t="shared" si="39"/>
        <v/>
      </c>
      <c r="S293" s="11">
        <f t="shared" si="40"/>
        <v>156653654.29234338</v>
      </c>
      <c r="T293" s="11">
        <f t="shared" si="40"/>
        <v>161396474.69546404</v>
      </c>
      <c r="U293" s="11">
        <f t="shared" si="40"/>
        <v>306613925.17401391</v>
      </c>
    </row>
    <row r="294" spans="1:21" x14ac:dyDescent="0.2">
      <c r="A294" s="5">
        <v>295</v>
      </c>
      <c r="B294" s="17">
        <v>7</v>
      </c>
      <c r="C294" s="16">
        <v>3</v>
      </c>
      <c r="D294" s="16">
        <v>2014</v>
      </c>
      <c r="E294" s="18">
        <v>41823</v>
      </c>
      <c r="F294" s="9" t="s">
        <v>290</v>
      </c>
      <c r="G294" s="3">
        <v>110000000</v>
      </c>
      <c r="H294" s="3">
        <v>106580051</v>
      </c>
      <c r="I294" s="3">
        <v>330780051</v>
      </c>
      <c r="J294" s="8" t="str">
        <f t="shared" si="34"/>
        <v/>
      </c>
      <c r="K294" s="8" t="str">
        <f t="shared" si="35"/>
        <v/>
      </c>
      <c r="L294" s="8" t="str">
        <f t="shared" si="36"/>
        <v>300: Rise of an Empire</v>
      </c>
      <c r="M294" s="8" t="str">
        <f t="shared" si="37"/>
        <v/>
      </c>
      <c r="N294" s="8" t="str">
        <f t="shared" si="33"/>
        <v>300: Rise of an Empire</v>
      </c>
      <c r="O294" s="10">
        <f>INDEX(cpi!$A$1:$M$106,MATCH($D294,cpi!$A:$A,0),MATCH($C294,cpi!$1:$1,0))</f>
        <v>236.29300000000001</v>
      </c>
      <c r="P294" s="10">
        <f>cpi!$I$2</f>
        <v>245.51900000000001</v>
      </c>
      <c r="Q294" s="10">
        <f t="shared" si="38"/>
        <v>1.0390447452950362</v>
      </c>
      <c r="R294" s="8" t="str">
        <f t="shared" si="39"/>
        <v/>
      </c>
      <c r="S294" s="11">
        <f t="shared" si="40"/>
        <v>114294921.98245399</v>
      </c>
      <c r="T294" s="11">
        <f t="shared" si="40"/>
        <v>110741441.94482698</v>
      </c>
      <c r="U294" s="11">
        <f t="shared" si="40"/>
        <v>343695273.83997411</v>
      </c>
    </row>
    <row r="295" spans="1:21" x14ac:dyDescent="0.2">
      <c r="A295" s="5">
        <v>296</v>
      </c>
      <c r="B295" s="17">
        <v>17</v>
      </c>
      <c r="C295" s="16">
        <v>12</v>
      </c>
      <c r="D295" s="16">
        <v>2004</v>
      </c>
      <c r="E295" s="18">
        <v>38484</v>
      </c>
      <c r="F295" s="9" t="s">
        <v>291</v>
      </c>
      <c r="G295" s="3">
        <v>110000000</v>
      </c>
      <c r="H295" s="3">
        <v>102608827</v>
      </c>
      <c r="I295" s="3">
        <v>208370892</v>
      </c>
      <c r="J295" s="8" t="str">
        <f t="shared" si="34"/>
        <v/>
      </c>
      <c r="K295" s="8" t="str">
        <f t="shared" si="35"/>
        <v/>
      </c>
      <c r="L295" s="8" t="str">
        <f t="shared" si="36"/>
        <v>The Aviator</v>
      </c>
      <c r="M295" s="8" t="str">
        <f t="shared" si="37"/>
        <v/>
      </c>
      <c r="N295" s="8" t="str">
        <f t="shared" si="33"/>
        <v>The Aviator</v>
      </c>
      <c r="O295" s="10">
        <f>INDEX(cpi!$A$1:$M$106,MATCH($D295,cpi!$A:$A,0),MATCH($C295,cpi!$1:$1,0))</f>
        <v>190.3</v>
      </c>
      <c r="P295" s="10">
        <f>cpi!$I$2</f>
        <v>245.51900000000001</v>
      </c>
      <c r="Q295" s="10">
        <f t="shared" si="38"/>
        <v>1.290168155543878</v>
      </c>
      <c r="R295" s="8" t="str">
        <f t="shared" si="39"/>
        <v/>
      </c>
      <c r="S295" s="11">
        <f t="shared" si="40"/>
        <v>141918497.10982656</v>
      </c>
      <c r="T295" s="11">
        <f t="shared" si="40"/>
        <v>132382641.07311086</v>
      </c>
      <c r="U295" s="11">
        <f t="shared" si="40"/>
        <v>268833489.40067261</v>
      </c>
    </row>
    <row r="296" spans="1:21" x14ac:dyDescent="0.2">
      <c r="A296" s="5">
        <v>297</v>
      </c>
      <c r="B296" s="17">
        <v>21</v>
      </c>
      <c r="C296" s="16">
        <v>12</v>
      </c>
      <c r="D296" s="16">
        <v>2016</v>
      </c>
      <c r="E296" s="18">
        <v>42990</v>
      </c>
      <c r="F296" s="9" t="s">
        <v>292</v>
      </c>
      <c r="G296" s="3">
        <v>110000000</v>
      </c>
      <c r="H296" s="3">
        <v>100014092</v>
      </c>
      <c r="I296" s="3">
        <v>302211243</v>
      </c>
      <c r="J296" s="8" t="str">
        <f t="shared" si="34"/>
        <v/>
      </c>
      <c r="K296" s="8" t="str">
        <f t="shared" si="35"/>
        <v/>
      </c>
      <c r="L296" s="8" t="str">
        <f t="shared" si="36"/>
        <v>Passengers</v>
      </c>
      <c r="M296" s="8" t="str">
        <f t="shared" si="37"/>
        <v/>
      </c>
      <c r="N296" s="8" t="str">
        <f t="shared" si="33"/>
        <v>Passengers</v>
      </c>
      <c r="O296" s="10">
        <f>INDEX(cpi!$A$1:$M$106,MATCH($D296,cpi!$A:$A,0),MATCH($C296,cpi!$1:$1,0))</f>
        <v>241.43199999999999</v>
      </c>
      <c r="P296" s="10">
        <f>cpi!$I$2</f>
        <v>245.51900000000001</v>
      </c>
      <c r="Q296" s="10">
        <f t="shared" si="38"/>
        <v>1.0169281619669308</v>
      </c>
      <c r="R296" s="8" t="str">
        <f t="shared" si="39"/>
        <v/>
      </c>
      <c r="S296" s="11">
        <f t="shared" si="40"/>
        <v>111862097.8163624</v>
      </c>
      <c r="T296" s="11">
        <f t="shared" si="40"/>
        <v>101707146.74835151</v>
      </c>
      <c r="U296" s="11">
        <f t="shared" si="40"/>
        <v>307327123.86973149</v>
      </c>
    </row>
    <row r="297" spans="1:21" x14ac:dyDescent="0.2">
      <c r="A297" s="5">
        <v>298</v>
      </c>
      <c r="B297" s="17">
        <v>14</v>
      </c>
      <c r="C297" s="16">
        <v>1</v>
      </c>
      <c r="D297" s="16">
        <v>2011</v>
      </c>
      <c r="E297" s="18">
        <v>40940</v>
      </c>
      <c r="F297" s="9" t="s">
        <v>293</v>
      </c>
      <c r="G297" s="3">
        <v>110000000</v>
      </c>
      <c r="H297" s="3">
        <v>98780042</v>
      </c>
      <c r="I297" s="3">
        <v>229155503</v>
      </c>
      <c r="J297" s="8" t="str">
        <f t="shared" si="34"/>
        <v/>
      </c>
      <c r="K297" s="8" t="str">
        <f t="shared" si="35"/>
        <v/>
      </c>
      <c r="L297" s="8" t="str">
        <f t="shared" si="36"/>
        <v>The Green Hornet</v>
      </c>
      <c r="M297" s="8" t="str">
        <f t="shared" si="37"/>
        <v/>
      </c>
      <c r="N297" s="8" t="str">
        <f t="shared" si="33"/>
        <v>The Green Hornet</v>
      </c>
      <c r="O297" s="10">
        <f>INDEX(cpi!$A$1:$M$106,MATCH($D297,cpi!$A:$A,0),MATCH($C297,cpi!$1:$1,0))</f>
        <v>220.22300000000001</v>
      </c>
      <c r="P297" s="10">
        <f>cpi!$I$2</f>
        <v>245.51900000000001</v>
      </c>
      <c r="Q297" s="10">
        <f t="shared" si="38"/>
        <v>1.1148653864491902</v>
      </c>
      <c r="R297" s="8" t="str">
        <f t="shared" si="39"/>
        <v/>
      </c>
      <c r="S297" s="11">
        <f t="shared" si="40"/>
        <v>122635192.50941092</v>
      </c>
      <c r="T297" s="11">
        <f t="shared" si="40"/>
        <v>110126449.69779724</v>
      </c>
      <c r="U297" s="11">
        <f t="shared" si="40"/>
        <v>255477538.40905356</v>
      </c>
    </row>
    <row r="298" spans="1:21" x14ac:dyDescent="0.2">
      <c r="A298" s="5">
        <v>299</v>
      </c>
      <c r="B298" s="17">
        <v>30</v>
      </c>
      <c r="C298" s="16">
        <v>9</v>
      </c>
      <c r="D298" s="16">
        <v>2016</v>
      </c>
      <c r="E298" s="18">
        <v>43260</v>
      </c>
      <c r="F298" s="9" t="s">
        <v>5364</v>
      </c>
      <c r="G298" s="3">
        <v>110000000</v>
      </c>
      <c r="H298" s="3">
        <v>87242834</v>
      </c>
      <c r="I298" s="3">
        <v>296642834</v>
      </c>
      <c r="J298" s="8" t="str">
        <f t="shared" si="34"/>
        <v/>
      </c>
      <c r="K298" s="8" t="str">
        <f t="shared" si="35"/>
        <v/>
      </c>
      <c r="L298" s="8" t="str">
        <f t="shared" si="36"/>
        <v>Miss Peregrine's Home for Peculiar Children</v>
      </c>
      <c r="M298" s="8" t="str">
        <f t="shared" si="37"/>
        <v/>
      </c>
      <c r="N298" s="8" t="str">
        <f t="shared" si="33"/>
        <v>Miss Peregrine's Home for Peculiar Children</v>
      </c>
      <c r="O298" s="10">
        <f>INDEX(cpi!$A$1:$M$106,MATCH($D298,cpi!$A:$A,0),MATCH($C298,cpi!$1:$1,0))</f>
        <v>241.428</v>
      </c>
      <c r="P298" s="10">
        <f>cpi!$I$2</f>
        <v>245.51900000000001</v>
      </c>
      <c r="Q298" s="10">
        <f t="shared" si="38"/>
        <v>1.0169450105207349</v>
      </c>
      <c r="R298" s="8" t="str">
        <f t="shared" si="39"/>
        <v/>
      </c>
      <c r="S298" s="11">
        <f t="shared" si="40"/>
        <v>111863951.15728085</v>
      </c>
      <c r="T298" s="11">
        <f t="shared" si="40"/>
        <v>88721164.739988729</v>
      </c>
      <c r="U298" s="11">
        <f t="shared" si="40"/>
        <v>301669449.94303066</v>
      </c>
    </row>
    <row r="299" spans="1:21" x14ac:dyDescent="0.2">
      <c r="A299" s="5">
        <v>300</v>
      </c>
      <c r="B299" s="17">
        <v>7</v>
      </c>
      <c r="C299" s="16">
        <v>10</v>
      </c>
      <c r="D299" s="16">
        <v>2011</v>
      </c>
      <c r="E299" s="18">
        <v>40734</v>
      </c>
      <c r="F299" s="9" t="s">
        <v>295</v>
      </c>
      <c r="G299" s="3">
        <v>110000000</v>
      </c>
      <c r="H299" s="3">
        <v>85463309</v>
      </c>
      <c r="I299" s="3">
        <v>263880341</v>
      </c>
      <c r="J299" s="8" t="str">
        <f t="shared" si="34"/>
        <v/>
      </c>
      <c r="K299" s="8" t="str">
        <f t="shared" si="35"/>
        <v/>
      </c>
      <c r="L299" s="8" t="str">
        <f t="shared" si="36"/>
        <v>Real Steel</v>
      </c>
      <c r="M299" s="8" t="str">
        <f t="shared" si="37"/>
        <v/>
      </c>
      <c r="N299" s="8" t="str">
        <f t="shared" si="33"/>
        <v>Real Steel</v>
      </c>
      <c r="O299" s="10">
        <f>INDEX(cpi!$A$1:$M$106,MATCH($D299,cpi!$A:$A,0),MATCH($C299,cpi!$1:$1,0))</f>
        <v>226.42099999999999</v>
      </c>
      <c r="P299" s="10">
        <f>cpi!$I$2</f>
        <v>245.51900000000001</v>
      </c>
      <c r="Q299" s="10">
        <f t="shared" si="38"/>
        <v>1.08434729994126</v>
      </c>
      <c r="R299" s="8" t="str">
        <f t="shared" si="39"/>
        <v/>
      </c>
      <c r="S299" s="11">
        <f t="shared" si="40"/>
        <v>119278202.9935386</v>
      </c>
      <c r="T299" s="11">
        <f t="shared" si="40"/>
        <v>92671908.358195588</v>
      </c>
      <c r="U299" s="11">
        <f t="shared" si="40"/>
        <v>286137935.27092898</v>
      </c>
    </row>
    <row r="300" spans="1:21" x14ac:dyDescent="0.2">
      <c r="A300" s="5">
        <v>301</v>
      </c>
      <c r="B300" s="17">
        <v>11</v>
      </c>
      <c r="C300" s="16">
        <v>6</v>
      </c>
      <c r="D300" s="16">
        <v>2010</v>
      </c>
      <c r="E300" s="18">
        <v>40488</v>
      </c>
      <c r="F300" s="9" t="s">
        <v>296</v>
      </c>
      <c r="G300" s="3">
        <v>110000000</v>
      </c>
      <c r="H300" s="3">
        <v>77222099</v>
      </c>
      <c r="I300" s="3">
        <v>177241171</v>
      </c>
      <c r="J300" s="8" t="str">
        <f t="shared" si="34"/>
        <v/>
      </c>
      <c r="K300" s="8" t="str">
        <f t="shared" si="35"/>
        <v/>
      </c>
      <c r="L300" s="8" t="str">
        <f t="shared" si="36"/>
        <v>The A-Team</v>
      </c>
      <c r="M300" s="8" t="str">
        <f t="shared" si="37"/>
        <v/>
      </c>
      <c r="N300" s="8" t="str">
        <f t="shared" si="33"/>
        <v>The A-Team</v>
      </c>
      <c r="O300" s="10">
        <f>INDEX(cpi!$A$1:$M$106,MATCH($D300,cpi!$A:$A,0),MATCH($C300,cpi!$1:$1,0))</f>
        <v>217.965</v>
      </c>
      <c r="P300" s="10">
        <f>cpi!$I$2</f>
        <v>245.51900000000001</v>
      </c>
      <c r="Q300" s="10">
        <f t="shared" si="38"/>
        <v>1.1264147913655862</v>
      </c>
      <c r="R300" s="8" t="str">
        <f t="shared" si="39"/>
        <v/>
      </c>
      <c r="S300" s="11">
        <f t="shared" si="40"/>
        <v>123905627.05021448</v>
      </c>
      <c r="T300" s="11">
        <f t="shared" si="40"/>
        <v>86984114.533897638</v>
      </c>
      <c r="U300" s="11">
        <f t="shared" si="40"/>
        <v>199647076.65335718</v>
      </c>
    </row>
    <row r="301" spans="1:21" x14ac:dyDescent="0.2">
      <c r="A301" s="5">
        <v>302</v>
      </c>
      <c r="B301" s="17">
        <v>31</v>
      </c>
      <c r="C301" s="16">
        <v>7</v>
      </c>
      <c r="D301" s="16">
        <v>2013</v>
      </c>
      <c r="E301" s="18">
        <v>42192</v>
      </c>
      <c r="F301" s="9" t="s">
        <v>297</v>
      </c>
      <c r="G301" s="3">
        <v>110000000</v>
      </c>
      <c r="H301" s="3">
        <v>71017784</v>
      </c>
      <c r="I301" s="3">
        <v>348547523</v>
      </c>
      <c r="J301" s="8" t="str">
        <f t="shared" si="34"/>
        <v/>
      </c>
      <c r="K301" s="8" t="str">
        <f t="shared" si="35"/>
        <v/>
      </c>
      <c r="L301" s="8" t="str">
        <f t="shared" si="36"/>
        <v>The Smurfs 2</v>
      </c>
      <c r="M301" s="8" t="str">
        <f t="shared" si="37"/>
        <v/>
      </c>
      <c r="N301" s="8" t="str">
        <f t="shared" si="33"/>
        <v>The Smurfs 2</v>
      </c>
      <c r="O301" s="10">
        <f>INDEX(cpi!$A$1:$M$106,MATCH($D301,cpi!$A:$A,0),MATCH($C301,cpi!$1:$1,0))</f>
        <v>233.596</v>
      </c>
      <c r="P301" s="10">
        <f>cpi!$I$2</f>
        <v>245.51900000000001</v>
      </c>
      <c r="Q301" s="10">
        <f t="shared" si="38"/>
        <v>1.0510411137177007</v>
      </c>
      <c r="R301" s="8" t="str">
        <f t="shared" si="39"/>
        <v/>
      </c>
      <c r="S301" s="11">
        <f t="shared" si="40"/>
        <v>115614522.50894707</v>
      </c>
      <c r="T301" s="11">
        <f t="shared" si="40"/>
        <v>74642610.789123103</v>
      </c>
      <c r="U301" s="11">
        <f t="shared" si="40"/>
        <v>366337776.7574659</v>
      </c>
    </row>
    <row r="302" spans="1:21" x14ac:dyDescent="0.2">
      <c r="A302" s="5">
        <v>304</v>
      </c>
      <c r="B302" s="17">
        <v>18</v>
      </c>
      <c r="C302" s="16">
        <v>3</v>
      </c>
      <c r="D302" s="16">
        <v>2016</v>
      </c>
      <c r="E302" s="18">
        <v>42889</v>
      </c>
      <c r="F302" s="9" t="s">
        <v>298</v>
      </c>
      <c r="G302" s="3">
        <v>110000000</v>
      </c>
      <c r="H302" s="3">
        <v>66184051</v>
      </c>
      <c r="I302" s="3">
        <v>171484051</v>
      </c>
      <c r="J302" s="8" t="str">
        <f t="shared" si="34"/>
        <v/>
      </c>
      <c r="K302" s="8" t="str">
        <f t="shared" si="35"/>
        <v/>
      </c>
      <c r="L302" s="8" t="str">
        <f t="shared" si="36"/>
        <v>The Divergent Series: Allegiant</v>
      </c>
      <c r="M302" s="8" t="str">
        <f t="shared" si="37"/>
        <v/>
      </c>
      <c r="N302" s="8" t="str">
        <f t="shared" si="33"/>
        <v>The Divergent Series: Allegiant</v>
      </c>
      <c r="O302" s="10">
        <f>INDEX(cpi!$A$1:$M$106,MATCH($D302,cpi!$A:$A,0),MATCH($C302,cpi!$1:$1,0))</f>
        <v>238.13200000000001</v>
      </c>
      <c r="P302" s="10">
        <f>cpi!$I$2</f>
        <v>245.51900000000001</v>
      </c>
      <c r="Q302" s="10">
        <f t="shared" si="38"/>
        <v>1.0310206104177515</v>
      </c>
      <c r="R302" s="8" t="str">
        <f t="shared" si="39"/>
        <v/>
      </c>
      <c r="S302" s="11">
        <f t="shared" si="40"/>
        <v>113412267.14595267</v>
      </c>
      <c r="T302" s="11">
        <f t="shared" si="40"/>
        <v>68237120.661939591</v>
      </c>
      <c r="U302" s="11">
        <f t="shared" si="40"/>
        <v>176803590.93892884</v>
      </c>
    </row>
    <row r="303" spans="1:21" x14ac:dyDescent="0.2">
      <c r="A303" s="5">
        <v>305</v>
      </c>
      <c r="B303" s="17">
        <v>12</v>
      </c>
      <c r="C303" s="16">
        <v>6</v>
      </c>
      <c r="D303" s="16">
        <v>2009</v>
      </c>
      <c r="E303" s="18">
        <v>40153</v>
      </c>
      <c r="F303" s="9" t="s">
        <v>299</v>
      </c>
      <c r="G303" s="3">
        <v>110000000</v>
      </c>
      <c r="H303" s="3">
        <v>65452312</v>
      </c>
      <c r="I303" s="3">
        <v>152364370</v>
      </c>
      <c r="J303" s="8" t="str">
        <f t="shared" si="34"/>
        <v/>
      </c>
      <c r="K303" s="8" t="str">
        <f t="shared" si="35"/>
        <v/>
      </c>
      <c r="L303" s="8" t="str">
        <f t="shared" si="36"/>
        <v>The Taking of Pelham 123</v>
      </c>
      <c r="M303" s="8" t="str">
        <f t="shared" si="37"/>
        <v/>
      </c>
      <c r="N303" s="8" t="str">
        <f t="shared" si="33"/>
        <v>The Taking of Pelham 123</v>
      </c>
      <c r="O303" s="10">
        <f>INDEX(cpi!$A$1:$M$106,MATCH($D303,cpi!$A:$A,0),MATCH($C303,cpi!$1:$1,0))</f>
        <v>215.69300000000001</v>
      </c>
      <c r="P303" s="10">
        <f>cpi!$I$2</f>
        <v>245.51900000000001</v>
      </c>
      <c r="Q303" s="10">
        <f t="shared" si="38"/>
        <v>1.1382798700004173</v>
      </c>
      <c r="R303" s="8" t="str">
        <f t="shared" si="39"/>
        <v/>
      </c>
      <c r="S303" s="11">
        <f t="shared" si="40"/>
        <v>125210785.7000459</v>
      </c>
      <c r="T303" s="11">
        <f t="shared" si="40"/>
        <v>74503049.194586754</v>
      </c>
      <c r="U303" s="11">
        <f t="shared" si="40"/>
        <v>173433295.27629548</v>
      </c>
    </row>
    <row r="304" spans="1:21" x14ac:dyDescent="0.2">
      <c r="A304" s="5">
        <v>306</v>
      </c>
      <c r="B304" s="17">
        <v>1</v>
      </c>
      <c r="C304" s="16">
        <v>11</v>
      </c>
      <c r="D304" s="16">
        <v>2013</v>
      </c>
      <c r="E304" s="18">
        <v>41285</v>
      </c>
      <c r="F304" s="9" t="s">
        <v>300</v>
      </c>
      <c r="G304" s="3">
        <v>110000000</v>
      </c>
      <c r="H304" s="3">
        <v>61737191</v>
      </c>
      <c r="I304" s="3">
        <v>127983283</v>
      </c>
      <c r="J304" s="8" t="str">
        <f t="shared" si="34"/>
        <v/>
      </c>
      <c r="K304" s="8" t="str">
        <f t="shared" si="35"/>
        <v/>
      </c>
      <c r="L304" s="8" t="str">
        <f t="shared" si="36"/>
        <v>Ender's Game</v>
      </c>
      <c r="M304" s="8" t="str">
        <f t="shared" si="37"/>
        <v/>
      </c>
      <c r="N304" s="8" t="str">
        <f t="shared" si="33"/>
        <v>Ender's Game</v>
      </c>
      <c r="O304" s="10">
        <f>INDEX(cpi!$A$1:$M$106,MATCH($D304,cpi!$A:$A,0),MATCH($C304,cpi!$1:$1,0))</f>
        <v>233.06899999999999</v>
      </c>
      <c r="P304" s="10">
        <f>cpi!$I$2</f>
        <v>245.51900000000001</v>
      </c>
      <c r="Q304" s="10">
        <f t="shared" si="38"/>
        <v>1.0534176574319194</v>
      </c>
      <c r="R304" s="8" t="str">
        <f t="shared" si="39"/>
        <v/>
      </c>
      <c r="S304" s="11">
        <f t="shared" si="40"/>
        <v>115875942.31751113</v>
      </c>
      <c r="T304" s="11">
        <f t="shared" si="40"/>
        <v>65035047.119646974</v>
      </c>
      <c r="U304" s="11">
        <f t="shared" si="40"/>
        <v>134819850.16830638</v>
      </c>
    </row>
    <row r="305" spans="1:21" x14ac:dyDescent="0.2">
      <c r="A305" s="5">
        <v>307</v>
      </c>
      <c r="B305" s="17">
        <v>2</v>
      </c>
      <c r="C305" s="16">
        <v>4</v>
      </c>
      <c r="D305" s="16">
        <v>2004</v>
      </c>
      <c r="E305" s="18">
        <v>38021</v>
      </c>
      <c r="F305" s="9" t="s">
        <v>301</v>
      </c>
      <c r="G305" s="3">
        <v>110000000</v>
      </c>
      <c r="H305" s="3">
        <v>50026353</v>
      </c>
      <c r="I305" s="3">
        <v>76482461</v>
      </c>
      <c r="J305" s="8" t="str">
        <f t="shared" si="34"/>
        <v/>
      </c>
      <c r="K305" s="8" t="str">
        <f t="shared" si="35"/>
        <v/>
      </c>
      <c r="L305" s="8" t="str">
        <f t="shared" si="36"/>
        <v>Home on the Range</v>
      </c>
      <c r="M305" s="8" t="str">
        <f t="shared" si="37"/>
        <v/>
      </c>
      <c r="N305" s="8" t="str">
        <f t="shared" si="33"/>
        <v>Home on the Range</v>
      </c>
      <c r="O305" s="10">
        <f>INDEX(cpi!$A$1:$M$106,MATCH($D305,cpi!$A:$A,0),MATCH($C305,cpi!$1:$1,0))</f>
        <v>188</v>
      </c>
      <c r="P305" s="10">
        <f>cpi!$I$2</f>
        <v>245.51900000000001</v>
      </c>
      <c r="Q305" s="10">
        <f t="shared" si="38"/>
        <v>1.3059521276595745</v>
      </c>
      <c r="R305" s="8" t="str">
        <f t="shared" si="39"/>
        <v/>
      </c>
      <c r="S305" s="11">
        <f t="shared" si="40"/>
        <v>143654734.04255319</v>
      </c>
      <c r="T305" s="11">
        <f t="shared" si="40"/>
        <v>65332022.13939894</v>
      </c>
      <c r="U305" s="11">
        <f t="shared" si="40"/>
        <v>99882432.671590433</v>
      </c>
    </row>
    <row r="306" spans="1:21" x14ac:dyDescent="0.2">
      <c r="A306" s="5">
        <v>308</v>
      </c>
      <c r="B306" s="17">
        <v>13</v>
      </c>
      <c r="C306" s="16">
        <v>6</v>
      </c>
      <c r="D306" s="16">
        <v>1997</v>
      </c>
      <c r="E306" s="18">
        <v>35801</v>
      </c>
      <c r="F306" s="9" t="s">
        <v>302</v>
      </c>
      <c r="G306" s="3">
        <v>110000000</v>
      </c>
      <c r="H306" s="3">
        <v>48097081</v>
      </c>
      <c r="I306" s="3">
        <v>150468000</v>
      </c>
      <c r="J306" s="8" t="str">
        <f t="shared" si="34"/>
        <v/>
      </c>
      <c r="K306" s="8" t="str">
        <f t="shared" si="35"/>
        <v/>
      </c>
      <c r="L306" s="8" t="str">
        <f t="shared" si="36"/>
        <v>Speed 2: Cruise Control</v>
      </c>
      <c r="M306" s="8" t="str">
        <f t="shared" si="37"/>
        <v/>
      </c>
      <c r="N306" s="8" t="str">
        <f t="shared" si="33"/>
        <v>Speed 2: Cruise Control</v>
      </c>
      <c r="O306" s="10">
        <f>INDEX(cpi!$A$1:$M$106,MATCH($D306,cpi!$A:$A,0),MATCH($C306,cpi!$1:$1,0))</f>
        <v>160.30000000000001</v>
      </c>
      <c r="P306" s="10">
        <f>cpi!$I$2</f>
        <v>245.51900000000001</v>
      </c>
      <c r="Q306" s="10">
        <f t="shared" si="38"/>
        <v>1.5316219588271989</v>
      </c>
      <c r="R306" s="8" t="str">
        <f t="shared" si="39"/>
        <v/>
      </c>
      <c r="S306" s="11">
        <f t="shared" si="40"/>
        <v>168478415.47099188</v>
      </c>
      <c r="T306" s="11">
        <f t="shared" si="40"/>
        <v>73666545.415090442</v>
      </c>
      <c r="U306" s="11">
        <f t="shared" si="40"/>
        <v>230460092.90081096</v>
      </c>
    </row>
    <row r="307" spans="1:21" x14ac:dyDescent="0.2">
      <c r="A307" s="5">
        <v>309</v>
      </c>
      <c r="B307" s="17">
        <v>6</v>
      </c>
      <c r="C307" s="16">
        <v>5</v>
      </c>
      <c r="D307" s="16">
        <v>2005</v>
      </c>
      <c r="E307" s="18">
        <v>38508</v>
      </c>
      <c r="F307" s="9" t="s">
        <v>303</v>
      </c>
      <c r="G307" s="3">
        <v>110000000</v>
      </c>
      <c r="H307" s="3">
        <v>47398413</v>
      </c>
      <c r="I307" s="3">
        <v>218853353</v>
      </c>
      <c r="J307" s="8" t="str">
        <f t="shared" si="34"/>
        <v/>
      </c>
      <c r="K307" s="8" t="str">
        <f t="shared" si="35"/>
        <v/>
      </c>
      <c r="L307" s="8" t="str">
        <f t="shared" si="36"/>
        <v>Kingdom of Heaven</v>
      </c>
      <c r="M307" s="8" t="str">
        <f t="shared" si="37"/>
        <v/>
      </c>
      <c r="N307" s="8" t="str">
        <f t="shared" si="33"/>
        <v>Kingdom of Heaven</v>
      </c>
      <c r="O307" s="10">
        <f>INDEX(cpi!$A$1:$M$106,MATCH($D307,cpi!$A:$A,0),MATCH($C307,cpi!$1:$1,0))</f>
        <v>194.4</v>
      </c>
      <c r="P307" s="10">
        <f>cpi!$I$2</f>
        <v>245.51900000000001</v>
      </c>
      <c r="Q307" s="10">
        <f t="shared" si="38"/>
        <v>1.2629578189300412</v>
      </c>
      <c r="R307" s="8" t="str">
        <f t="shared" si="39"/>
        <v/>
      </c>
      <c r="S307" s="11">
        <f t="shared" si="40"/>
        <v>138925360.08230454</v>
      </c>
      <c r="T307" s="11">
        <f t="shared" si="40"/>
        <v>59862196.303225309</v>
      </c>
      <c r="U307" s="11">
        <f t="shared" si="40"/>
        <v>276402553.37040639</v>
      </c>
    </row>
    <row r="308" spans="1:21" x14ac:dyDescent="0.2">
      <c r="A308" s="5">
        <v>310</v>
      </c>
      <c r="B308" s="17">
        <v>31</v>
      </c>
      <c r="C308" s="16">
        <v>3</v>
      </c>
      <c r="D308" s="16">
        <v>2017</v>
      </c>
      <c r="E308" s="18">
        <v>43649</v>
      </c>
      <c r="F308" s="9" t="s">
        <v>304</v>
      </c>
      <c r="G308" s="3">
        <v>110000000</v>
      </c>
      <c r="H308" s="3">
        <v>40563557</v>
      </c>
      <c r="I308" s="3">
        <v>167918847</v>
      </c>
      <c r="J308" s="8" t="str">
        <f t="shared" si="34"/>
        <v/>
      </c>
      <c r="K308" s="8" t="str">
        <f t="shared" si="35"/>
        <v/>
      </c>
      <c r="L308" s="8" t="str">
        <f t="shared" si="36"/>
        <v>Ghost in the Shell</v>
      </c>
      <c r="M308" s="8" t="str">
        <f t="shared" si="37"/>
        <v/>
      </c>
      <c r="N308" s="8" t="str">
        <f t="shared" si="33"/>
        <v>Ghost in the Shell</v>
      </c>
      <c r="O308" s="10">
        <f>INDEX(cpi!$A$1:$M$106,MATCH($D308,cpi!$A:$A,0),MATCH($C308,cpi!$1:$1,0))</f>
        <v>243.80099999999999</v>
      </c>
      <c r="P308" s="10">
        <f>cpi!$I$2</f>
        <v>245.51900000000001</v>
      </c>
      <c r="Q308" s="10">
        <f t="shared" si="38"/>
        <v>1.0070467307353128</v>
      </c>
      <c r="R308" s="8" t="str">
        <f t="shared" si="39"/>
        <v/>
      </c>
      <c r="S308" s="11">
        <f t="shared" si="40"/>
        <v>110775140.38088441</v>
      </c>
      <c r="T308" s="11">
        <f t="shared" si="40"/>
        <v>40849397.463845514</v>
      </c>
      <c r="U308" s="11">
        <f t="shared" si="40"/>
        <v>169102125.90019318</v>
      </c>
    </row>
    <row r="309" spans="1:21" x14ac:dyDescent="0.2">
      <c r="A309" s="5">
        <v>311</v>
      </c>
      <c r="B309" s="17">
        <v>16</v>
      </c>
      <c r="C309" s="16">
        <v>6</v>
      </c>
      <c r="D309" s="16">
        <v>2004</v>
      </c>
      <c r="E309" s="18">
        <v>38448</v>
      </c>
      <c r="F309" s="9" t="s">
        <v>305</v>
      </c>
      <c r="G309" s="3">
        <v>110000000</v>
      </c>
      <c r="H309" s="3">
        <v>24004159</v>
      </c>
      <c r="I309" s="3">
        <v>72004159</v>
      </c>
      <c r="J309" s="8" t="str">
        <f t="shared" si="34"/>
        <v/>
      </c>
      <c r="K309" s="8" t="str">
        <f t="shared" si="35"/>
        <v/>
      </c>
      <c r="L309" s="8" t="str">
        <f t="shared" si="36"/>
        <v>Around the World in 80 Days</v>
      </c>
      <c r="M309" s="8">
        <f t="shared" si="37"/>
        <v>1</v>
      </c>
      <c r="N309" s="8" t="str">
        <f t="shared" si="33"/>
        <v>Around the World in 80 Days (2004)</v>
      </c>
      <c r="O309" s="10">
        <f>INDEX(cpi!$A$1:$M$106,MATCH($D309,cpi!$A:$A,0),MATCH($C309,cpi!$1:$1,0))</f>
        <v>189.7</v>
      </c>
      <c r="P309" s="10">
        <f>cpi!$I$2</f>
        <v>245.51900000000001</v>
      </c>
      <c r="Q309" s="10">
        <f t="shared" si="38"/>
        <v>1.2942488139167108</v>
      </c>
      <c r="R309" s="8" t="str">
        <f t="shared" si="39"/>
        <v/>
      </c>
      <c r="S309" s="11">
        <f t="shared" si="40"/>
        <v>142367369.53083819</v>
      </c>
      <c r="T309" s="11">
        <f t="shared" si="40"/>
        <v>31067354.314818136</v>
      </c>
      <c r="U309" s="11">
        <f t="shared" si="40"/>
        <v>93191297.382820249</v>
      </c>
    </row>
    <row r="310" spans="1:21" x14ac:dyDescent="0.2">
      <c r="A310" s="5">
        <v>312</v>
      </c>
      <c r="B310" s="17">
        <v>19</v>
      </c>
      <c r="C310" s="16">
        <v>12</v>
      </c>
      <c r="D310" s="16">
        <v>2001</v>
      </c>
      <c r="E310" s="18">
        <v>37449</v>
      </c>
      <c r="F310" s="9" t="s">
        <v>306</v>
      </c>
      <c r="G310" s="3">
        <v>109000000</v>
      </c>
      <c r="H310" s="3">
        <v>315544750</v>
      </c>
      <c r="I310" s="3">
        <v>887210985</v>
      </c>
      <c r="J310" s="8" t="str">
        <f t="shared" si="34"/>
        <v/>
      </c>
      <c r="K310" s="8" t="str">
        <f t="shared" si="35"/>
        <v/>
      </c>
      <c r="L310" s="8" t="str">
        <f t="shared" si="36"/>
        <v>The Lord of the Rings: The Fellowship of the Ring</v>
      </c>
      <c r="M310" s="8" t="str">
        <f t="shared" si="37"/>
        <v/>
      </c>
      <c r="N310" s="8" t="str">
        <f t="shared" si="33"/>
        <v>The Lord of the Rings: The Fellowship of the Ring</v>
      </c>
      <c r="O310" s="10">
        <f>INDEX(cpi!$A$1:$M$106,MATCH($D310,cpi!$A:$A,0),MATCH($C310,cpi!$1:$1,0))</f>
        <v>176.7</v>
      </c>
      <c r="P310" s="10">
        <f>cpi!$I$2</f>
        <v>245.51900000000001</v>
      </c>
      <c r="Q310" s="10">
        <f t="shared" si="38"/>
        <v>1.3894680249009621</v>
      </c>
      <c r="R310" s="8" t="str">
        <f t="shared" si="39"/>
        <v/>
      </c>
      <c r="S310" s="11">
        <f t="shared" si="40"/>
        <v>151452014.71420488</v>
      </c>
      <c r="T310" s="11">
        <f t="shared" si="40"/>
        <v>438439340.55036789</v>
      </c>
      <c r="U310" s="11">
        <f t="shared" si="40"/>
        <v>1232751294.9983871</v>
      </c>
    </row>
    <row r="311" spans="1:21" x14ac:dyDescent="0.2">
      <c r="A311" s="5">
        <v>313</v>
      </c>
      <c r="B311" s="17">
        <v>21</v>
      </c>
      <c r="C311" s="16">
        <v>11</v>
      </c>
      <c r="D311" s="16">
        <v>2003</v>
      </c>
      <c r="E311" s="18">
        <v>38241</v>
      </c>
      <c r="F311" s="9" t="s">
        <v>307</v>
      </c>
      <c r="G311" s="3">
        <v>109000000</v>
      </c>
      <c r="H311" s="3">
        <v>101018283</v>
      </c>
      <c r="I311" s="3">
        <v>133818283</v>
      </c>
      <c r="J311" s="8" t="str">
        <f t="shared" si="34"/>
        <v/>
      </c>
      <c r="K311" s="8" t="str">
        <f t="shared" si="35"/>
        <v/>
      </c>
      <c r="L311" s="8" t="str">
        <f t="shared" si="36"/>
        <v>The Cat in the Hat</v>
      </c>
      <c r="M311" s="8" t="str">
        <f t="shared" si="37"/>
        <v/>
      </c>
      <c r="N311" s="8" t="str">
        <f t="shared" si="33"/>
        <v>The Cat in the Hat</v>
      </c>
      <c r="O311" s="10">
        <f>INDEX(cpi!$A$1:$M$106,MATCH($D311,cpi!$A:$A,0),MATCH($C311,cpi!$1:$1,0))</f>
        <v>184.5</v>
      </c>
      <c r="P311" s="10">
        <f>cpi!$I$2</f>
        <v>245.51900000000001</v>
      </c>
      <c r="Q311" s="10">
        <f t="shared" si="38"/>
        <v>1.3307262872628727</v>
      </c>
      <c r="R311" s="8" t="str">
        <f t="shared" si="39"/>
        <v/>
      </c>
      <c r="S311" s="11">
        <f t="shared" si="40"/>
        <v>145049165.31165311</v>
      </c>
      <c r="T311" s="11">
        <f t="shared" si="40"/>
        <v>134427684.68226016</v>
      </c>
      <c r="U311" s="11">
        <f t="shared" si="40"/>
        <v>178075506.90448239</v>
      </c>
    </row>
    <row r="312" spans="1:21" x14ac:dyDescent="0.2">
      <c r="A312" s="5">
        <v>314</v>
      </c>
      <c r="B312" s="17">
        <v>25</v>
      </c>
      <c r="C312" s="16">
        <v>12</v>
      </c>
      <c r="D312" s="16">
        <v>2001</v>
      </c>
      <c r="E312" s="18">
        <v>37633</v>
      </c>
      <c r="F312" s="9" t="s">
        <v>308</v>
      </c>
      <c r="G312" s="3">
        <v>109000000</v>
      </c>
      <c r="H312" s="3">
        <v>58183966</v>
      </c>
      <c r="I312" s="3">
        <v>87683966</v>
      </c>
      <c r="J312" s="8" t="str">
        <f t="shared" si="34"/>
        <v/>
      </c>
      <c r="K312" s="8" t="str">
        <f t="shared" si="35"/>
        <v/>
      </c>
      <c r="L312" s="8" t="str">
        <f t="shared" si="36"/>
        <v>Ali</v>
      </c>
      <c r="M312" s="8" t="str">
        <f t="shared" si="37"/>
        <v/>
      </c>
      <c r="N312" s="8" t="str">
        <f t="shared" si="33"/>
        <v>Ali</v>
      </c>
      <c r="O312" s="10">
        <f>INDEX(cpi!$A$1:$M$106,MATCH($D312,cpi!$A:$A,0),MATCH($C312,cpi!$1:$1,0))</f>
        <v>176.7</v>
      </c>
      <c r="P312" s="10">
        <f>cpi!$I$2</f>
        <v>245.51900000000001</v>
      </c>
      <c r="Q312" s="10">
        <f t="shared" si="38"/>
        <v>1.3894680249009621</v>
      </c>
      <c r="R312" s="8" t="str">
        <f t="shared" si="39"/>
        <v/>
      </c>
      <c r="S312" s="11">
        <f t="shared" si="40"/>
        <v>151452014.71420488</v>
      </c>
      <c r="T312" s="11">
        <f t="shared" si="40"/>
        <v>80844760.31892474</v>
      </c>
      <c r="U312" s="11">
        <f t="shared" si="40"/>
        <v>121834067.05350311</v>
      </c>
    </row>
    <row r="313" spans="1:21" x14ac:dyDescent="0.2">
      <c r="A313" s="5">
        <v>315</v>
      </c>
      <c r="B313" s="17">
        <v>2</v>
      </c>
      <c r="C313" s="16">
        <v>10</v>
      </c>
      <c r="D313" s="16">
        <v>2015</v>
      </c>
      <c r="E313" s="18">
        <v>42045</v>
      </c>
      <c r="F313" s="9" t="s">
        <v>309</v>
      </c>
      <c r="G313" s="3">
        <v>108000000</v>
      </c>
      <c r="H313" s="3">
        <v>228433663</v>
      </c>
      <c r="I313" s="3">
        <v>663851905</v>
      </c>
      <c r="J313" s="8" t="str">
        <f t="shared" si="34"/>
        <v/>
      </c>
      <c r="K313" s="8" t="str">
        <f t="shared" si="35"/>
        <v/>
      </c>
      <c r="L313" s="8" t="str">
        <f t="shared" si="36"/>
        <v>The Martian</v>
      </c>
      <c r="M313" s="8" t="str">
        <f t="shared" si="37"/>
        <v/>
      </c>
      <c r="N313" s="8" t="str">
        <f t="shared" si="33"/>
        <v>The Martian</v>
      </c>
      <c r="O313" s="10">
        <f>INDEX(cpi!$A$1:$M$106,MATCH($D313,cpi!$A:$A,0),MATCH($C313,cpi!$1:$1,0))</f>
        <v>237.83799999999999</v>
      </c>
      <c r="P313" s="10">
        <f>cpi!$I$2</f>
        <v>245.51900000000001</v>
      </c>
      <c r="Q313" s="10">
        <f t="shared" si="38"/>
        <v>1.0322950916169831</v>
      </c>
      <c r="R313" s="8" t="str">
        <f t="shared" si="39"/>
        <v/>
      </c>
      <c r="S313" s="11">
        <f t="shared" si="40"/>
        <v>111487869.89463417</v>
      </c>
      <c r="T313" s="11">
        <f t="shared" si="40"/>
        <v>235810949.07498804</v>
      </c>
      <c r="U313" s="11">
        <f t="shared" si="40"/>
        <v>685291063.09208369</v>
      </c>
    </row>
    <row r="314" spans="1:21" x14ac:dyDescent="0.2">
      <c r="A314" s="5">
        <v>316</v>
      </c>
      <c r="B314" s="17">
        <v>16</v>
      </c>
      <c r="C314" s="16">
        <v>7</v>
      </c>
      <c r="D314" s="16">
        <v>2004</v>
      </c>
      <c r="E314" s="18">
        <v>38449</v>
      </c>
      <c r="F314" s="9" t="s">
        <v>310</v>
      </c>
      <c r="G314" s="3">
        <v>105000000</v>
      </c>
      <c r="H314" s="3">
        <v>144801023</v>
      </c>
      <c r="I314" s="3">
        <v>348629585</v>
      </c>
      <c r="J314" s="8" t="str">
        <f t="shared" si="34"/>
        <v/>
      </c>
      <c r="K314" s="8" t="str">
        <f t="shared" si="35"/>
        <v/>
      </c>
      <c r="L314" s="8" t="str">
        <f t="shared" si="36"/>
        <v>I, Robot</v>
      </c>
      <c r="M314" s="8" t="str">
        <f t="shared" si="37"/>
        <v/>
      </c>
      <c r="N314" s="8" t="str">
        <f t="shared" si="33"/>
        <v>I, Robot</v>
      </c>
      <c r="O314" s="10">
        <f>INDEX(cpi!$A$1:$M$106,MATCH($D314,cpi!$A:$A,0),MATCH($C314,cpi!$1:$1,0))</f>
        <v>189.4</v>
      </c>
      <c r="P314" s="10">
        <f>cpi!$I$2</f>
        <v>245.51900000000001</v>
      </c>
      <c r="Q314" s="10">
        <f t="shared" si="38"/>
        <v>1.2962988384371701</v>
      </c>
      <c r="R314" s="8" t="str">
        <f t="shared" si="39"/>
        <v/>
      </c>
      <c r="S314" s="11">
        <f t="shared" si="40"/>
        <v>136111378.03590286</v>
      </c>
      <c r="T314" s="11">
        <f t="shared" si="40"/>
        <v>187705397.91941395</v>
      </c>
      <c r="U314" s="11">
        <f t="shared" si="40"/>
        <v>451928126.08033264</v>
      </c>
    </row>
    <row r="315" spans="1:21" x14ac:dyDescent="0.2">
      <c r="A315" s="5">
        <v>317</v>
      </c>
      <c r="B315" s="17">
        <v>17</v>
      </c>
      <c r="C315" s="16">
        <v>12</v>
      </c>
      <c r="D315" s="16">
        <v>1999</v>
      </c>
      <c r="E315" s="18">
        <v>36658</v>
      </c>
      <c r="F315" s="9" t="s">
        <v>311</v>
      </c>
      <c r="G315" s="3">
        <v>105000000</v>
      </c>
      <c r="H315" s="3">
        <v>140015224</v>
      </c>
      <c r="I315" s="3">
        <v>298815224</v>
      </c>
      <c r="J315" s="8" t="str">
        <f t="shared" si="34"/>
        <v/>
      </c>
      <c r="K315" s="8" t="str">
        <f t="shared" si="35"/>
        <v/>
      </c>
      <c r="L315" s="8" t="str">
        <f t="shared" si="36"/>
        <v>Stuart Little</v>
      </c>
      <c r="M315" s="8" t="str">
        <f t="shared" si="37"/>
        <v/>
      </c>
      <c r="N315" s="8" t="str">
        <f t="shared" si="33"/>
        <v>Stuart Little</v>
      </c>
      <c r="O315" s="10">
        <f>INDEX(cpi!$A$1:$M$106,MATCH($D315,cpi!$A:$A,0),MATCH($C315,cpi!$1:$1,0))</f>
        <v>168.3</v>
      </c>
      <c r="P315" s="10">
        <f>cpi!$I$2</f>
        <v>245.51900000000001</v>
      </c>
      <c r="Q315" s="10">
        <f t="shared" si="38"/>
        <v>1.4588175876411169</v>
      </c>
      <c r="R315" s="8" t="str">
        <f t="shared" si="39"/>
        <v/>
      </c>
      <c r="S315" s="11">
        <f t="shared" si="40"/>
        <v>153175846.70231727</v>
      </c>
      <c r="T315" s="11">
        <f t="shared" si="40"/>
        <v>204256671.3087106</v>
      </c>
      <c r="U315" s="11">
        <f t="shared" si="40"/>
        <v>435916904.22612</v>
      </c>
    </row>
    <row r="316" spans="1:21" x14ac:dyDescent="0.2">
      <c r="A316" s="5">
        <v>318</v>
      </c>
      <c r="B316" s="17">
        <v>25</v>
      </c>
      <c r="C316" s="16">
        <v>11</v>
      </c>
      <c r="D316" s="16">
        <v>2009</v>
      </c>
      <c r="E316" s="18">
        <v>40554</v>
      </c>
      <c r="F316" s="9" t="s">
        <v>312</v>
      </c>
      <c r="G316" s="3">
        <v>105000000</v>
      </c>
      <c r="H316" s="3">
        <v>104400899</v>
      </c>
      <c r="I316" s="3">
        <v>270997378</v>
      </c>
      <c r="J316" s="8" t="str">
        <f t="shared" si="34"/>
        <v/>
      </c>
      <c r="K316" s="8" t="str">
        <f t="shared" si="35"/>
        <v/>
      </c>
      <c r="L316" s="8" t="str">
        <f t="shared" si="36"/>
        <v>The Princess and the Frog</v>
      </c>
      <c r="M316" s="8" t="str">
        <f t="shared" si="37"/>
        <v/>
      </c>
      <c r="N316" s="8" t="str">
        <f t="shared" si="33"/>
        <v>The Princess and the Frog</v>
      </c>
      <c r="O316" s="10">
        <f>INDEX(cpi!$A$1:$M$106,MATCH($D316,cpi!$A:$A,0),MATCH($C316,cpi!$1:$1,0))</f>
        <v>216.33</v>
      </c>
      <c r="P316" s="10">
        <f>cpi!$I$2</f>
        <v>245.51900000000001</v>
      </c>
      <c r="Q316" s="10">
        <f t="shared" si="38"/>
        <v>1.1349281190773355</v>
      </c>
      <c r="R316" s="8" t="str">
        <f t="shared" si="39"/>
        <v/>
      </c>
      <c r="S316" s="11">
        <f t="shared" si="40"/>
        <v>119167452.50312023</v>
      </c>
      <c r="T316" s="11">
        <f t="shared" si="40"/>
        <v>118487515.93205288</v>
      </c>
      <c r="U316" s="11">
        <f t="shared" si="40"/>
        <v>307562544.48842973</v>
      </c>
    </row>
    <row r="317" spans="1:21" x14ac:dyDescent="0.2">
      <c r="A317" s="5">
        <v>319</v>
      </c>
      <c r="B317" s="17">
        <v>7</v>
      </c>
      <c r="C317" s="16">
        <v>3</v>
      </c>
      <c r="D317" s="16">
        <v>2008</v>
      </c>
      <c r="E317" s="18">
        <v>39632</v>
      </c>
      <c r="F317" s="9" t="s">
        <v>313</v>
      </c>
      <c r="G317" s="3">
        <v>105000000</v>
      </c>
      <c r="H317" s="3">
        <v>94784201</v>
      </c>
      <c r="I317" s="3">
        <v>269065678</v>
      </c>
      <c r="J317" s="8" t="str">
        <f t="shared" si="34"/>
        <v/>
      </c>
      <c r="K317" s="8" t="str">
        <f t="shared" si="35"/>
        <v/>
      </c>
      <c r="L317" s="8" t="str">
        <f t="shared" si="36"/>
        <v>10,000 B.C.</v>
      </c>
      <c r="M317" s="8" t="str">
        <f t="shared" si="37"/>
        <v/>
      </c>
      <c r="N317" s="8" t="str">
        <f t="shared" si="33"/>
        <v>10,000 B.C.</v>
      </c>
      <c r="O317" s="10">
        <f>INDEX(cpi!$A$1:$M$106,MATCH($D317,cpi!$A:$A,0),MATCH($C317,cpi!$1:$1,0))</f>
        <v>213.52799999999999</v>
      </c>
      <c r="P317" s="10">
        <f>cpi!$I$2</f>
        <v>245.51900000000001</v>
      </c>
      <c r="Q317" s="10">
        <f t="shared" si="38"/>
        <v>1.1498211007455696</v>
      </c>
      <c r="R317" s="8" t="str">
        <f t="shared" si="39"/>
        <v/>
      </c>
      <c r="S317" s="11">
        <f t="shared" si="40"/>
        <v>120731215.57828481</v>
      </c>
      <c r="T317" s="11">
        <f t="shared" si="40"/>
        <v>108984874.32710932</v>
      </c>
      <c r="U317" s="11">
        <f t="shared" si="40"/>
        <v>309377394.05081302</v>
      </c>
    </row>
    <row r="318" spans="1:21" x14ac:dyDescent="0.2">
      <c r="A318" s="5">
        <v>320</v>
      </c>
      <c r="B318" s="17">
        <v>22</v>
      </c>
      <c r="C318" s="16">
        <v>7</v>
      </c>
      <c r="D318" s="16">
        <v>2016</v>
      </c>
      <c r="E318" s="18">
        <v>43015</v>
      </c>
      <c r="F318" s="9" t="s">
        <v>314</v>
      </c>
      <c r="G318" s="3">
        <v>105000000</v>
      </c>
      <c r="H318" s="3">
        <v>64063008</v>
      </c>
      <c r="I318" s="3">
        <v>403841637</v>
      </c>
      <c r="J318" s="8" t="str">
        <f t="shared" si="34"/>
        <v/>
      </c>
      <c r="K318" s="8" t="str">
        <f t="shared" si="35"/>
        <v/>
      </c>
      <c r="L318" s="8" t="str">
        <f t="shared" si="36"/>
        <v>Ice Age: Collision Course</v>
      </c>
      <c r="M318" s="8" t="str">
        <f t="shared" si="37"/>
        <v/>
      </c>
      <c r="N318" s="8" t="str">
        <f t="shared" si="33"/>
        <v>Ice Age: Collision Course</v>
      </c>
      <c r="O318" s="10">
        <f>INDEX(cpi!$A$1:$M$106,MATCH($D318,cpi!$A:$A,0),MATCH($C318,cpi!$1:$1,0))</f>
        <v>240.62799999999999</v>
      </c>
      <c r="P318" s="10">
        <f>cpi!$I$2</f>
        <v>245.51900000000001</v>
      </c>
      <c r="Q318" s="10">
        <f t="shared" si="38"/>
        <v>1.020325980351414</v>
      </c>
      <c r="R318" s="8" t="str">
        <f t="shared" si="39"/>
        <v/>
      </c>
      <c r="S318" s="11">
        <f t="shared" si="40"/>
        <v>107134227.93689847</v>
      </c>
      <c r="T318" s="11">
        <f t="shared" si="40"/>
        <v>65365151.441860475</v>
      </c>
      <c r="U318" s="11">
        <f t="shared" si="40"/>
        <v>412050114.17874485</v>
      </c>
    </row>
    <row r="319" spans="1:21" x14ac:dyDescent="0.2">
      <c r="A319" s="5">
        <v>321</v>
      </c>
      <c r="B319" s="17">
        <v>27</v>
      </c>
      <c r="C319" s="16">
        <v>4</v>
      </c>
      <c r="D319" s="16">
        <v>2001</v>
      </c>
      <c r="E319" s="18">
        <v>37684</v>
      </c>
      <c r="F319" s="9" t="s">
        <v>315</v>
      </c>
      <c r="G319" s="3">
        <v>105000000</v>
      </c>
      <c r="H319" s="3">
        <v>6712451</v>
      </c>
      <c r="I319" s="3">
        <v>10364769</v>
      </c>
      <c r="J319" s="8" t="str">
        <f t="shared" si="34"/>
        <v/>
      </c>
      <c r="K319" s="8" t="str">
        <f t="shared" si="35"/>
        <v/>
      </c>
      <c r="L319" s="8" t="str">
        <f t="shared" si="36"/>
        <v>Town &amp; Country</v>
      </c>
      <c r="M319" s="8" t="str">
        <f t="shared" si="37"/>
        <v/>
      </c>
      <c r="N319" s="8" t="str">
        <f t="shared" si="33"/>
        <v>Town &amp; Country</v>
      </c>
      <c r="O319" s="10">
        <f>INDEX(cpi!$A$1:$M$106,MATCH($D319,cpi!$A:$A,0),MATCH($C319,cpi!$1:$1,0))</f>
        <v>176.9</v>
      </c>
      <c r="P319" s="10">
        <f>cpi!$I$2</f>
        <v>245.51900000000001</v>
      </c>
      <c r="Q319" s="10">
        <f t="shared" si="38"/>
        <v>1.3878971170152627</v>
      </c>
      <c r="R319" s="8" t="str">
        <f t="shared" si="39"/>
        <v/>
      </c>
      <c r="S319" s="11">
        <f t="shared" si="40"/>
        <v>145729197.28660259</v>
      </c>
      <c r="T319" s="11">
        <f t="shared" si="40"/>
        <v>9316191.3910062183</v>
      </c>
      <c r="U319" s="11">
        <f t="shared" si="40"/>
        <v>14385233.013629168</v>
      </c>
    </row>
    <row r="320" spans="1:21" x14ac:dyDescent="0.2">
      <c r="A320" s="5">
        <v>322</v>
      </c>
      <c r="B320" s="17">
        <v>22</v>
      </c>
      <c r="C320" s="16">
        <v>9</v>
      </c>
      <c r="D320" s="16">
        <v>2017</v>
      </c>
      <c r="E320" s="18">
        <v>43382</v>
      </c>
      <c r="F320" s="9" t="s">
        <v>316</v>
      </c>
      <c r="G320" s="3">
        <v>104000000</v>
      </c>
      <c r="H320" s="3">
        <v>80539837</v>
      </c>
      <c r="I320" s="3">
        <v>254139837</v>
      </c>
      <c r="J320" s="8" t="str">
        <f t="shared" si="34"/>
        <v/>
      </c>
      <c r="K320" s="8" t="str">
        <f t="shared" si="35"/>
        <v/>
      </c>
      <c r="L320" s="8" t="str">
        <f t="shared" si="36"/>
        <v>Kingsman: The Golden Circle</v>
      </c>
      <c r="M320" s="8" t="str">
        <f t="shared" si="37"/>
        <v/>
      </c>
      <c r="N320" s="8" t="str">
        <f t="shared" si="33"/>
        <v>Kingsman: The Golden Circle</v>
      </c>
      <c r="O320" s="10">
        <f>INDEX(cpi!$A$1:$M$106,MATCH($D320,cpi!$A:$A,0),MATCH($C320,cpi!$1:$1,0))</f>
        <v>0</v>
      </c>
      <c r="P320" s="10">
        <f>cpi!$I$2</f>
        <v>245.51900000000001</v>
      </c>
      <c r="Q320" s="10" t="e">
        <f t="shared" si="38"/>
        <v>#DIV/0!</v>
      </c>
      <c r="R320" s="8">
        <f t="shared" si="39"/>
        <v>1</v>
      </c>
      <c r="S320" s="11" t="e">
        <f t="shared" si="40"/>
        <v>#DIV/0!</v>
      </c>
      <c r="T320" s="11" t="e">
        <f t="shared" si="40"/>
        <v>#DIV/0!</v>
      </c>
      <c r="U320" s="11" t="e">
        <f t="shared" si="40"/>
        <v>#DIV/0!</v>
      </c>
    </row>
    <row r="321" spans="1:21" x14ac:dyDescent="0.2">
      <c r="A321" s="5">
        <v>323</v>
      </c>
      <c r="B321" s="17">
        <v>9</v>
      </c>
      <c r="C321" s="16">
        <v>6</v>
      </c>
      <c r="D321" s="16">
        <v>2000</v>
      </c>
      <c r="E321" s="18">
        <v>36775</v>
      </c>
      <c r="F321" s="9" t="s">
        <v>317</v>
      </c>
      <c r="G321" s="3">
        <v>103300000</v>
      </c>
      <c r="H321" s="3">
        <v>101643008</v>
      </c>
      <c r="I321" s="3">
        <v>232643008</v>
      </c>
      <c r="J321" s="8" t="str">
        <f t="shared" si="34"/>
        <v/>
      </c>
      <c r="K321" s="8" t="str">
        <f t="shared" si="35"/>
        <v/>
      </c>
      <c r="L321" s="8" t="str">
        <f t="shared" si="36"/>
        <v>Gone in 60 Seconds</v>
      </c>
      <c r="M321" s="8" t="str">
        <f t="shared" si="37"/>
        <v/>
      </c>
      <c r="N321" s="8" t="str">
        <f t="shared" si="33"/>
        <v>Gone in 60 Seconds</v>
      </c>
      <c r="O321" s="10">
        <f>INDEX(cpi!$A$1:$M$106,MATCH($D321,cpi!$A:$A,0),MATCH($C321,cpi!$1:$1,0))</f>
        <v>172.4</v>
      </c>
      <c r="P321" s="10">
        <f>cpi!$I$2</f>
        <v>245.51900000000001</v>
      </c>
      <c r="Q321" s="10">
        <f t="shared" si="38"/>
        <v>1.4241241299303944</v>
      </c>
      <c r="R321" s="8" t="str">
        <f t="shared" si="39"/>
        <v/>
      </c>
      <c r="S321" s="11">
        <f t="shared" si="40"/>
        <v>147112022.62180975</v>
      </c>
      <c r="T321" s="11">
        <f t="shared" si="40"/>
        <v>144752260.33150813</v>
      </c>
      <c r="U321" s="11">
        <f t="shared" si="40"/>
        <v>331312521.35238975</v>
      </c>
    </row>
    <row r="322" spans="1:21" x14ac:dyDescent="0.2">
      <c r="A322" s="5">
        <v>324</v>
      </c>
      <c r="B322" s="17">
        <v>5</v>
      </c>
      <c r="C322" s="16">
        <v>5</v>
      </c>
      <c r="D322" s="16">
        <v>2000</v>
      </c>
      <c r="E322" s="18">
        <v>36651</v>
      </c>
      <c r="F322" s="9" t="s">
        <v>318</v>
      </c>
      <c r="G322" s="3">
        <v>103000000</v>
      </c>
      <c r="H322" s="3">
        <v>187683805</v>
      </c>
      <c r="I322" s="3">
        <v>457683805</v>
      </c>
      <c r="J322" s="8" t="str">
        <f t="shared" si="34"/>
        <v/>
      </c>
      <c r="K322" s="8" t="str">
        <f t="shared" si="35"/>
        <v/>
      </c>
      <c r="L322" s="8" t="str">
        <f t="shared" si="36"/>
        <v>Gladiator</v>
      </c>
      <c r="M322" s="8" t="str">
        <f t="shared" si="37"/>
        <v/>
      </c>
      <c r="N322" s="8" t="str">
        <f t="shared" ref="N322:N385" si="41">IF(M322=1,L322&amp;" ("&amp;D322&amp;")",L322)</f>
        <v>Gladiator</v>
      </c>
      <c r="O322" s="10">
        <f>INDEX(cpi!$A$1:$M$106,MATCH($D322,cpi!$A:$A,0),MATCH($C322,cpi!$1:$1,0))</f>
        <v>171.5</v>
      </c>
      <c r="P322" s="10">
        <f>cpi!$I$2</f>
        <v>245.51900000000001</v>
      </c>
      <c r="Q322" s="10">
        <f t="shared" si="38"/>
        <v>1.4315976676384841</v>
      </c>
      <c r="R322" s="8" t="str">
        <f t="shared" si="39"/>
        <v/>
      </c>
      <c r="S322" s="11">
        <f t="shared" si="40"/>
        <v>147454559.76676387</v>
      </c>
      <c r="T322" s="11">
        <f t="shared" si="40"/>
        <v>268687697.49151605</v>
      </c>
      <c r="U322" s="11">
        <f t="shared" si="40"/>
        <v>655219067.75390673</v>
      </c>
    </row>
    <row r="323" spans="1:21" x14ac:dyDescent="0.2">
      <c r="A323" s="5">
        <v>325</v>
      </c>
      <c r="B323" s="17">
        <v>23</v>
      </c>
      <c r="C323" s="16">
        <v>5</v>
      </c>
      <c r="D323" s="16">
        <v>2013</v>
      </c>
      <c r="E323" s="18">
        <v>41948</v>
      </c>
      <c r="F323" s="9" t="s">
        <v>319</v>
      </c>
      <c r="G323" s="3">
        <v>103000000</v>
      </c>
      <c r="H323" s="3">
        <v>112200072</v>
      </c>
      <c r="I323" s="3">
        <v>362000072</v>
      </c>
      <c r="J323" s="8" t="str">
        <f t="shared" ref="J323:J386" si="42">IF(I323=0,1,"")</f>
        <v/>
      </c>
      <c r="K323" s="8" t="str">
        <f t="shared" ref="K323:K386" si="43">IF(D323&gt;2017,1,"")</f>
        <v/>
      </c>
      <c r="L323" s="8" t="str">
        <f t="shared" ref="L323:L386" si="44">F323</f>
        <v>The Hangover 3</v>
      </c>
      <c r="M323" s="8" t="str">
        <f t="shared" ref="M323:M386" si="45">IF(COUNTIF($L$2:$L$5233,L323)&gt;1,1,"")</f>
        <v/>
      </c>
      <c r="N323" s="8" t="str">
        <f t="shared" si="41"/>
        <v>The Hangover 3</v>
      </c>
      <c r="O323" s="10">
        <f>INDEX(cpi!$A$1:$M$106,MATCH($D323,cpi!$A:$A,0),MATCH($C323,cpi!$1:$1,0))</f>
        <v>232.94499999999999</v>
      </c>
      <c r="P323" s="10">
        <f>cpi!$I$2</f>
        <v>245.51900000000001</v>
      </c>
      <c r="Q323" s="10">
        <f t="shared" ref="Q323:Q386" si="46">P323/O323</f>
        <v>1.0539784069200886</v>
      </c>
      <c r="R323" s="8" t="str">
        <f t="shared" ref="R323:R386" si="47">IF(ISERROR(Q323),1,"")</f>
        <v/>
      </c>
      <c r="S323" s="11">
        <f t="shared" ref="S323:U386" si="48">G323*$Q323</f>
        <v>108559775.91276912</v>
      </c>
      <c r="T323" s="11">
        <f t="shared" si="48"/>
        <v>118256453.14287923</v>
      </c>
      <c r="U323" s="11">
        <f t="shared" si="48"/>
        <v>381540259.19151735</v>
      </c>
    </row>
    <row r="324" spans="1:21" x14ac:dyDescent="0.2">
      <c r="A324" s="5">
        <v>326</v>
      </c>
      <c r="B324" s="17">
        <v>9</v>
      </c>
      <c r="C324" s="16">
        <v>3</v>
      </c>
      <c r="D324" s="16">
        <v>2018</v>
      </c>
      <c r="E324" s="18">
        <v>43346</v>
      </c>
      <c r="F324" s="9" t="s">
        <v>320</v>
      </c>
      <c r="G324" s="3">
        <v>103000000</v>
      </c>
      <c r="H324" s="3">
        <v>0</v>
      </c>
      <c r="I324" s="3">
        <v>0</v>
      </c>
      <c r="J324" s="8">
        <f t="shared" si="42"/>
        <v>1</v>
      </c>
      <c r="K324" s="8">
        <f t="shared" si="43"/>
        <v>1</v>
      </c>
      <c r="L324" s="8" t="str">
        <f t="shared" si="44"/>
        <v>A Wrinkle in Time</v>
      </c>
      <c r="M324" s="8" t="str">
        <f t="shared" si="45"/>
        <v/>
      </c>
      <c r="N324" s="8" t="str">
        <f t="shared" si="41"/>
        <v>A Wrinkle in Time</v>
      </c>
      <c r="O324" s="10" t="e">
        <f>INDEX(cpi!$A$1:$M$106,MATCH($D324,cpi!$A:$A,0),MATCH($C324,cpi!$1:$1,0))</f>
        <v>#N/A</v>
      </c>
      <c r="P324" s="10">
        <f>cpi!$I$2</f>
        <v>245.51900000000001</v>
      </c>
      <c r="Q324" s="10" t="e">
        <f t="shared" si="46"/>
        <v>#N/A</v>
      </c>
      <c r="R324" s="8">
        <f t="shared" si="47"/>
        <v>1</v>
      </c>
      <c r="S324" s="11" t="e">
        <f t="shared" si="48"/>
        <v>#N/A</v>
      </c>
      <c r="T324" s="11" t="e">
        <f t="shared" si="48"/>
        <v>#N/A</v>
      </c>
      <c r="U324" s="11" t="e">
        <f t="shared" si="48"/>
        <v>#N/A</v>
      </c>
    </row>
    <row r="325" spans="1:21" x14ac:dyDescent="0.2">
      <c r="A325" s="5">
        <v>327</v>
      </c>
      <c r="B325" s="17">
        <v>1</v>
      </c>
      <c r="C325" s="16">
        <v>7</v>
      </c>
      <c r="D325" s="16">
        <v>2009</v>
      </c>
      <c r="E325" s="18">
        <v>39820</v>
      </c>
      <c r="F325" s="9" t="s">
        <v>321</v>
      </c>
      <c r="G325" s="3">
        <v>102500000</v>
      </c>
      <c r="H325" s="3">
        <v>97104620</v>
      </c>
      <c r="I325" s="3">
        <v>212282709</v>
      </c>
      <c r="J325" s="8" t="str">
        <f t="shared" si="42"/>
        <v/>
      </c>
      <c r="K325" s="8" t="str">
        <f t="shared" si="43"/>
        <v/>
      </c>
      <c r="L325" s="8" t="str">
        <f t="shared" si="44"/>
        <v>Public Enemies</v>
      </c>
      <c r="M325" s="8" t="str">
        <f t="shared" si="45"/>
        <v/>
      </c>
      <c r="N325" s="8" t="str">
        <f t="shared" si="41"/>
        <v>Public Enemies</v>
      </c>
      <c r="O325" s="10">
        <f>INDEX(cpi!$A$1:$M$106,MATCH($D325,cpi!$A:$A,0),MATCH($C325,cpi!$1:$1,0))</f>
        <v>215.351</v>
      </c>
      <c r="P325" s="10">
        <f>cpi!$I$2</f>
        <v>245.51900000000001</v>
      </c>
      <c r="Q325" s="10">
        <f t="shared" si="46"/>
        <v>1.1400875779541306</v>
      </c>
      <c r="R325" s="8" t="str">
        <f t="shared" si="47"/>
        <v/>
      </c>
      <c r="S325" s="11">
        <f t="shared" si="48"/>
        <v>116858976.74029839</v>
      </c>
      <c r="T325" s="11">
        <f t="shared" si="48"/>
        <v>110707771.02395624</v>
      </c>
      <c r="U325" s="11">
        <f t="shared" si="48"/>
        <v>242020879.54535154</v>
      </c>
    </row>
    <row r="326" spans="1:21" x14ac:dyDescent="0.2">
      <c r="A326" s="5">
        <v>328</v>
      </c>
      <c r="B326" s="17">
        <v>17</v>
      </c>
      <c r="C326" s="16">
        <v>11</v>
      </c>
      <c r="D326" s="16">
        <v>2006</v>
      </c>
      <c r="E326" s="18">
        <v>39213</v>
      </c>
      <c r="F326" s="9" t="s">
        <v>322</v>
      </c>
      <c r="G326" s="3">
        <v>102000000</v>
      </c>
      <c r="H326" s="3">
        <v>167365000</v>
      </c>
      <c r="I326" s="3">
        <v>594420283</v>
      </c>
      <c r="J326" s="8" t="str">
        <f t="shared" si="42"/>
        <v/>
      </c>
      <c r="K326" s="8" t="str">
        <f t="shared" si="43"/>
        <v/>
      </c>
      <c r="L326" s="8" t="str">
        <f t="shared" si="44"/>
        <v>Casino Royale</v>
      </c>
      <c r="M326" s="8">
        <f t="shared" si="45"/>
        <v>1</v>
      </c>
      <c r="N326" s="8" t="str">
        <f t="shared" si="41"/>
        <v>Casino Royale (2006)</v>
      </c>
      <c r="O326" s="10">
        <f>INDEX(cpi!$A$1:$M$106,MATCH($D326,cpi!$A:$A,0),MATCH($C326,cpi!$1:$1,0))</f>
        <v>201.5</v>
      </c>
      <c r="P326" s="10">
        <f>cpi!$I$2</f>
        <v>245.51900000000001</v>
      </c>
      <c r="Q326" s="10">
        <f t="shared" si="46"/>
        <v>1.2184565756823822</v>
      </c>
      <c r="R326" s="8" t="str">
        <f t="shared" si="47"/>
        <v/>
      </c>
      <c r="S326" s="11">
        <f t="shared" si="48"/>
        <v>124282570.71960299</v>
      </c>
      <c r="T326" s="11">
        <f t="shared" si="48"/>
        <v>203926984.7890819</v>
      </c>
      <c r="U326" s="11">
        <f t="shared" si="48"/>
        <v>724275302.54033256</v>
      </c>
    </row>
    <row r="327" spans="1:21" x14ac:dyDescent="0.2">
      <c r="A327" s="5">
        <v>329</v>
      </c>
      <c r="B327" s="17">
        <v>21</v>
      </c>
      <c r="C327" s="16">
        <v>6</v>
      </c>
      <c r="D327" s="16">
        <v>2002</v>
      </c>
      <c r="E327" s="18">
        <v>37870</v>
      </c>
      <c r="F327" s="9" t="s">
        <v>323</v>
      </c>
      <c r="G327" s="3">
        <v>102000000</v>
      </c>
      <c r="H327" s="3">
        <v>132024714</v>
      </c>
      <c r="I327" s="3">
        <v>358824714</v>
      </c>
      <c r="J327" s="8" t="str">
        <f t="shared" si="42"/>
        <v/>
      </c>
      <c r="K327" s="8" t="str">
        <f t="shared" si="43"/>
        <v/>
      </c>
      <c r="L327" s="8" t="str">
        <f t="shared" si="44"/>
        <v>Minority Report</v>
      </c>
      <c r="M327" s="8" t="str">
        <f t="shared" si="45"/>
        <v/>
      </c>
      <c r="N327" s="8" t="str">
        <f t="shared" si="41"/>
        <v>Minority Report</v>
      </c>
      <c r="O327" s="10">
        <f>INDEX(cpi!$A$1:$M$106,MATCH($D327,cpi!$A:$A,0),MATCH($C327,cpi!$1:$1,0))</f>
        <v>179.9</v>
      </c>
      <c r="P327" s="10">
        <f>cpi!$I$2</f>
        <v>245.51900000000001</v>
      </c>
      <c r="Q327" s="10">
        <f t="shared" si="46"/>
        <v>1.3647526403557533</v>
      </c>
      <c r="R327" s="8" t="str">
        <f t="shared" si="47"/>
        <v/>
      </c>
      <c r="S327" s="11">
        <f t="shared" si="48"/>
        <v>139204769.31628683</v>
      </c>
      <c r="T327" s="11">
        <f t="shared" si="48"/>
        <v>180181077.02371317</v>
      </c>
      <c r="U327" s="11">
        <f t="shared" si="48"/>
        <v>489706975.85639805</v>
      </c>
    </row>
    <row r="328" spans="1:21" x14ac:dyDescent="0.2">
      <c r="A328" s="5">
        <v>330</v>
      </c>
      <c r="B328" s="17">
        <v>26</v>
      </c>
      <c r="C328" s="16">
        <v>10</v>
      </c>
      <c r="D328" s="16">
        <v>2012</v>
      </c>
      <c r="E328" s="18">
        <v>41680</v>
      </c>
      <c r="F328" s="9" t="s">
        <v>324</v>
      </c>
      <c r="G328" s="3">
        <v>102000000</v>
      </c>
      <c r="H328" s="3">
        <v>27108272</v>
      </c>
      <c r="I328" s="3">
        <v>130673154</v>
      </c>
      <c r="J328" s="8" t="str">
        <f t="shared" si="42"/>
        <v/>
      </c>
      <c r="K328" s="8" t="str">
        <f t="shared" si="43"/>
        <v/>
      </c>
      <c r="L328" s="8" t="str">
        <f t="shared" si="44"/>
        <v>Cloud Atlas</v>
      </c>
      <c r="M328" s="8" t="str">
        <f t="shared" si="45"/>
        <v/>
      </c>
      <c r="N328" s="8" t="str">
        <f t="shared" si="41"/>
        <v>Cloud Atlas</v>
      </c>
      <c r="O328" s="10">
        <f>INDEX(cpi!$A$1:$M$106,MATCH($D328,cpi!$A:$A,0),MATCH($C328,cpi!$1:$1,0))</f>
        <v>231.31700000000001</v>
      </c>
      <c r="P328" s="10">
        <f>cpi!$I$2</f>
        <v>245.51900000000001</v>
      </c>
      <c r="Q328" s="10">
        <f t="shared" si="46"/>
        <v>1.0613962657305775</v>
      </c>
      <c r="R328" s="8" t="str">
        <f t="shared" si="47"/>
        <v/>
      </c>
      <c r="S328" s="11">
        <f t="shared" si="48"/>
        <v>108262419.10451891</v>
      </c>
      <c r="T328" s="11">
        <f t="shared" si="48"/>
        <v>28772618.671208777</v>
      </c>
      <c r="U328" s="11">
        <f t="shared" si="48"/>
        <v>138695997.68683669</v>
      </c>
    </row>
    <row r="329" spans="1:21" x14ac:dyDescent="0.2">
      <c r="A329" s="5">
        <v>331</v>
      </c>
      <c r="B329" s="17">
        <v>15</v>
      </c>
      <c r="C329" s="16">
        <v>11</v>
      </c>
      <c r="D329" s="16">
        <v>2002</v>
      </c>
      <c r="E329" s="18">
        <v>37691</v>
      </c>
      <c r="F329" s="9" t="s">
        <v>325</v>
      </c>
      <c r="G329" s="3">
        <v>100000000</v>
      </c>
      <c r="H329" s="3">
        <v>261987880</v>
      </c>
      <c r="I329" s="3">
        <v>878979634</v>
      </c>
      <c r="J329" s="8" t="str">
        <f t="shared" si="42"/>
        <v/>
      </c>
      <c r="K329" s="8" t="str">
        <f t="shared" si="43"/>
        <v/>
      </c>
      <c r="L329" s="8" t="str">
        <f t="shared" si="44"/>
        <v>Harry Potter and the Chamber of Secrets</v>
      </c>
      <c r="M329" s="8" t="str">
        <f t="shared" si="45"/>
        <v/>
      </c>
      <c r="N329" s="8" t="str">
        <f t="shared" si="41"/>
        <v>Harry Potter and the Chamber of Secrets</v>
      </c>
      <c r="O329" s="10">
        <f>INDEX(cpi!$A$1:$M$106,MATCH($D329,cpi!$A:$A,0),MATCH($C329,cpi!$1:$1,0))</f>
        <v>181.3</v>
      </c>
      <c r="P329" s="10">
        <f>cpi!$I$2</f>
        <v>245.51900000000001</v>
      </c>
      <c r="Q329" s="10">
        <f t="shared" si="46"/>
        <v>1.3542140099282955</v>
      </c>
      <c r="R329" s="8" t="str">
        <f t="shared" si="47"/>
        <v/>
      </c>
      <c r="S329" s="11">
        <f t="shared" si="48"/>
        <v>135421400.99282956</v>
      </c>
      <c r="T329" s="11">
        <f t="shared" si="48"/>
        <v>354787657.52741313</v>
      </c>
      <c r="U329" s="11">
        <f t="shared" si="48"/>
        <v>1190326534.8044455</v>
      </c>
    </row>
    <row r="330" spans="1:21" x14ac:dyDescent="0.2">
      <c r="A330" s="5">
        <v>332</v>
      </c>
      <c r="B330" s="17">
        <v>2</v>
      </c>
      <c r="C330" s="16">
        <v>7</v>
      </c>
      <c r="D330" s="16">
        <v>1991</v>
      </c>
      <c r="E330" s="18">
        <v>33276</v>
      </c>
      <c r="F330" s="9" t="s">
        <v>326</v>
      </c>
      <c r="G330" s="3">
        <v>100000000</v>
      </c>
      <c r="H330" s="3">
        <v>203464105</v>
      </c>
      <c r="I330" s="3">
        <v>515419827</v>
      </c>
      <c r="J330" s="8" t="str">
        <f t="shared" si="42"/>
        <v/>
      </c>
      <c r="K330" s="8" t="str">
        <f t="shared" si="43"/>
        <v/>
      </c>
      <c r="L330" s="8" t="str">
        <f t="shared" si="44"/>
        <v>Terminator 2: Judgment Day</v>
      </c>
      <c r="M330" s="8" t="str">
        <f t="shared" si="45"/>
        <v/>
      </c>
      <c r="N330" s="8" t="str">
        <f t="shared" si="41"/>
        <v>Terminator 2: Judgment Day</v>
      </c>
      <c r="O330" s="10">
        <f>INDEX(cpi!$A$1:$M$106,MATCH($D330,cpi!$A:$A,0),MATCH($C330,cpi!$1:$1,0))</f>
        <v>136.19999999999999</v>
      </c>
      <c r="P330" s="10">
        <f>cpi!$I$2</f>
        <v>245.51900000000001</v>
      </c>
      <c r="Q330" s="10">
        <f t="shared" si="46"/>
        <v>1.8026358296622615</v>
      </c>
      <c r="R330" s="8" t="str">
        <f t="shared" si="47"/>
        <v/>
      </c>
      <c r="S330" s="11">
        <f t="shared" si="48"/>
        <v>180263582.96622616</v>
      </c>
      <c r="T330" s="11">
        <f t="shared" si="48"/>
        <v>366771685.7231645</v>
      </c>
      <c r="U330" s="11">
        <f t="shared" si="48"/>
        <v>929114247.46852434</v>
      </c>
    </row>
    <row r="331" spans="1:21" x14ac:dyDescent="0.2">
      <c r="A331" s="5">
        <v>333</v>
      </c>
      <c r="B331" s="17">
        <v>16</v>
      </c>
      <c r="C331" s="16">
        <v>6</v>
      </c>
      <c r="D331" s="16">
        <v>1995</v>
      </c>
      <c r="E331" s="18">
        <v>35161</v>
      </c>
      <c r="F331" s="9" t="s">
        <v>327</v>
      </c>
      <c r="G331" s="3">
        <v>100000000</v>
      </c>
      <c r="H331" s="3">
        <v>184031112</v>
      </c>
      <c r="I331" s="3">
        <v>336529144</v>
      </c>
      <c r="J331" s="8" t="str">
        <f t="shared" si="42"/>
        <v/>
      </c>
      <c r="K331" s="8" t="str">
        <f t="shared" si="43"/>
        <v/>
      </c>
      <c r="L331" s="8" t="str">
        <f t="shared" si="44"/>
        <v>Batman Forever</v>
      </c>
      <c r="M331" s="8" t="str">
        <f t="shared" si="45"/>
        <v/>
      </c>
      <c r="N331" s="8" t="str">
        <f t="shared" si="41"/>
        <v>Batman Forever</v>
      </c>
      <c r="O331" s="10">
        <f>INDEX(cpi!$A$1:$M$106,MATCH($D331,cpi!$A:$A,0),MATCH($C331,cpi!$1:$1,0))</f>
        <v>152.5</v>
      </c>
      <c r="P331" s="10">
        <f>cpi!$I$2</f>
        <v>245.51900000000001</v>
      </c>
      <c r="Q331" s="10">
        <f t="shared" si="46"/>
        <v>1.6099606557377049</v>
      </c>
      <c r="R331" s="8" t="str">
        <f t="shared" si="47"/>
        <v/>
      </c>
      <c r="S331" s="11">
        <f t="shared" si="48"/>
        <v>160996065.57377049</v>
      </c>
      <c r="T331" s="11">
        <f t="shared" si="48"/>
        <v>296282849.75165898</v>
      </c>
      <c r="U331" s="11">
        <f t="shared" si="48"/>
        <v>541798681.34908855</v>
      </c>
    </row>
    <row r="332" spans="1:21" x14ac:dyDescent="0.2">
      <c r="A332" s="5">
        <v>334</v>
      </c>
      <c r="B332" s="17">
        <v>27</v>
      </c>
      <c r="C332" s="16">
        <v>7</v>
      </c>
      <c r="D332" s="16">
        <v>2001</v>
      </c>
      <c r="E332" s="18">
        <v>37687</v>
      </c>
      <c r="F332" s="9" t="s">
        <v>328</v>
      </c>
      <c r="G332" s="3">
        <v>100000000</v>
      </c>
      <c r="H332" s="3">
        <v>180011740</v>
      </c>
      <c r="I332" s="3">
        <v>362211740</v>
      </c>
      <c r="J332" s="8" t="str">
        <f t="shared" si="42"/>
        <v/>
      </c>
      <c r="K332" s="8" t="str">
        <f t="shared" si="43"/>
        <v/>
      </c>
      <c r="L332" s="8" t="str">
        <f t="shared" si="44"/>
        <v>Planet of the Apes</v>
      </c>
      <c r="M332" s="8" t="str">
        <f t="shared" si="45"/>
        <v/>
      </c>
      <c r="N332" s="8" t="str">
        <f t="shared" si="41"/>
        <v>Planet of the Apes</v>
      </c>
      <c r="O332" s="10">
        <f>INDEX(cpi!$A$1:$M$106,MATCH($D332,cpi!$A:$A,0),MATCH($C332,cpi!$1:$1,0))</f>
        <v>177.5</v>
      </c>
      <c r="P332" s="10">
        <f>cpi!$I$2</f>
        <v>245.51900000000001</v>
      </c>
      <c r="Q332" s="10">
        <f t="shared" si="46"/>
        <v>1.3832056338028169</v>
      </c>
      <c r="R332" s="8" t="str">
        <f t="shared" si="47"/>
        <v/>
      </c>
      <c r="S332" s="11">
        <f t="shared" si="48"/>
        <v>138320563.38028169</v>
      </c>
      <c r="T332" s="11">
        <f t="shared" si="48"/>
        <v>248993252.91864789</v>
      </c>
      <c r="U332" s="11">
        <f t="shared" si="48"/>
        <v>501013319.39752114</v>
      </c>
    </row>
    <row r="333" spans="1:21" x14ac:dyDescent="0.2">
      <c r="A333" s="5">
        <v>335</v>
      </c>
      <c r="B333" s="17">
        <v>19</v>
      </c>
      <c r="C333" s="16">
        <v>11</v>
      </c>
      <c r="D333" s="16">
        <v>2004</v>
      </c>
      <c r="E333" s="18">
        <v>38544</v>
      </c>
      <c r="F333" s="9" t="s">
        <v>329</v>
      </c>
      <c r="G333" s="3">
        <v>100000000</v>
      </c>
      <c r="H333" s="3">
        <v>173005002</v>
      </c>
      <c r="I333" s="3">
        <v>331323410</v>
      </c>
      <c r="J333" s="8" t="str">
        <f t="shared" si="42"/>
        <v/>
      </c>
      <c r="K333" s="8" t="str">
        <f t="shared" si="43"/>
        <v/>
      </c>
      <c r="L333" s="8" t="str">
        <f t="shared" si="44"/>
        <v>National Treasure</v>
      </c>
      <c r="M333" s="8" t="str">
        <f t="shared" si="45"/>
        <v/>
      </c>
      <c r="N333" s="8" t="str">
        <f t="shared" si="41"/>
        <v>National Treasure</v>
      </c>
      <c r="O333" s="10">
        <f>INDEX(cpi!$A$1:$M$106,MATCH($D333,cpi!$A:$A,0),MATCH($C333,cpi!$1:$1,0))</f>
        <v>191</v>
      </c>
      <c r="P333" s="10">
        <f>cpi!$I$2</f>
        <v>245.51900000000001</v>
      </c>
      <c r="Q333" s="10">
        <f t="shared" si="46"/>
        <v>1.2854397905759163</v>
      </c>
      <c r="R333" s="8" t="str">
        <f t="shared" si="47"/>
        <v/>
      </c>
      <c r="S333" s="11">
        <f t="shared" si="48"/>
        <v>128543979.05759163</v>
      </c>
      <c r="T333" s="11">
        <f t="shared" si="48"/>
        <v>222387513.53946596</v>
      </c>
      <c r="U333" s="11">
        <f t="shared" si="48"/>
        <v>425896294.76329845</v>
      </c>
    </row>
    <row r="334" spans="1:21" x14ac:dyDescent="0.2">
      <c r="A334" s="5">
        <v>336</v>
      </c>
      <c r="B334" s="17">
        <v>25</v>
      </c>
      <c r="C334" s="16">
        <v>12</v>
      </c>
      <c r="D334" s="16">
        <v>2012</v>
      </c>
      <c r="E334" s="18">
        <v>41651</v>
      </c>
      <c r="F334" s="9" t="s">
        <v>330</v>
      </c>
      <c r="G334" s="3">
        <v>100000000</v>
      </c>
      <c r="H334" s="3">
        <v>162805434</v>
      </c>
      <c r="I334" s="3">
        <v>449948323</v>
      </c>
      <c r="J334" s="8" t="str">
        <f t="shared" si="42"/>
        <v/>
      </c>
      <c r="K334" s="8" t="str">
        <f t="shared" si="43"/>
        <v/>
      </c>
      <c r="L334" s="8" t="str">
        <f t="shared" si="44"/>
        <v>Django Unchained</v>
      </c>
      <c r="M334" s="8" t="str">
        <f t="shared" si="45"/>
        <v/>
      </c>
      <c r="N334" s="8" t="str">
        <f t="shared" si="41"/>
        <v>Django Unchained</v>
      </c>
      <c r="O334" s="10">
        <f>INDEX(cpi!$A$1:$M$106,MATCH($D334,cpi!$A:$A,0),MATCH($C334,cpi!$1:$1,0))</f>
        <v>229.601</v>
      </c>
      <c r="P334" s="10">
        <f>cpi!$I$2</f>
        <v>245.51900000000001</v>
      </c>
      <c r="Q334" s="10">
        <f t="shared" si="46"/>
        <v>1.0693289663372547</v>
      </c>
      <c r="R334" s="8" t="str">
        <f t="shared" si="47"/>
        <v/>
      </c>
      <c r="S334" s="11">
        <f t="shared" si="48"/>
        <v>106932896.63372546</v>
      </c>
      <c r="T334" s="11">
        <f t="shared" si="48"/>
        <v>174092566.45330814</v>
      </c>
      <c r="U334" s="11">
        <f t="shared" si="48"/>
        <v>481142775.13877124</v>
      </c>
    </row>
    <row r="335" spans="1:21" x14ac:dyDescent="0.2">
      <c r="A335" s="5">
        <v>337</v>
      </c>
      <c r="B335" s="17">
        <v>22</v>
      </c>
      <c r="C335" s="16">
        <v>12</v>
      </c>
      <c r="D335" s="16">
        <v>2010</v>
      </c>
      <c r="E335" s="18">
        <v>40828</v>
      </c>
      <c r="F335" s="9" t="s">
        <v>331</v>
      </c>
      <c r="G335" s="3">
        <v>100000000</v>
      </c>
      <c r="H335" s="3">
        <v>148438600</v>
      </c>
      <c r="I335" s="3">
        <v>310650574</v>
      </c>
      <c r="J335" s="8" t="str">
        <f t="shared" si="42"/>
        <v/>
      </c>
      <c r="K335" s="8" t="str">
        <f t="shared" si="43"/>
        <v/>
      </c>
      <c r="L335" s="8" t="str">
        <f t="shared" si="44"/>
        <v>Little Fockers</v>
      </c>
      <c r="M335" s="8" t="str">
        <f t="shared" si="45"/>
        <v/>
      </c>
      <c r="N335" s="8" t="str">
        <f t="shared" si="41"/>
        <v>Little Fockers</v>
      </c>
      <c r="O335" s="10">
        <f>INDEX(cpi!$A$1:$M$106,MATCH($D335,cpi!$A:$A,0),MATCH($C335,cpi!$1:$1,0))</f>
        <v>219.179</v>
      </c>
      <c r="P335" s="10">
        <f>cpi!$I$2</f>
        <v>245.51900000000001</v>
      </c>
      <c r="Q335" s="10">
        <f t="shared" si="46"/>
        <v>1.1201757467640605</v>
      </c>
      <c r="R335" s="8" t="str">
        <f t="shared" si="47"/>
        <v/>
      </c>
      <c r="S335" s="11">
        <f t="shared" si="48"/>
        <v>112017574.67640606</v>
      </c>
      <c r="T335" s="11">
        <f t="shared" si="48"/>
        <v>166277319.60361168</v>
      </c>
      <c r="U335" s="11">
        <f t="shared" si="48"/>
        <v>347983238.71313405</v>
      </c>
    </row>
    <row r="336" spans="1:21" x14ac:dyDescent="0.2">
      <c r="A336" s="5">
        <v>338</v>
      </c>
      <c r="B336" s="17">
        <v>15</v>
      </c>
      <c r="C336" s="16">
        <v>7</v>
      </c>
      <c r="D336" s="16">
        <v>1994</v>
      </c>
      <c r="E336" s="18">
        <v>34765</v>
      </c>
      <c r="F336" s="9" t="s">
        <v>332</v>
      </c>
      <c r="G336" s="3">
        <v>100000000</v>
      </c>
      <c r="H336" s="3">
        <v>146282411</v>
      </c>
      <c r="I336" s="3">
        <v>365300000</v>
      </c>
      <c r="J336" s="8" t="str">
        <f t="shared" si="42"/>
        <v/>
      </c>
      <c r="K336" s="8" t="str">
        <f t="shared" si="43"/>
        <v/>
      </c>
      <c r="L336" s="8" t="str">
        <f t="shared" si="44"/>
        <v>True Lies</v>
      </c>
      <c r="M336" s="8" t="str">
        <f t="shared" si="45"/>
        <v/>
      </c>
      <c r="N336" s="8" t="str">
        <f t="shared" si="41"/>
        <v>True Lies</v>
      </c>
      <c r="O336" s="10">
        <f>INDEX(cpi!$A$1:$M$106,MATCH($D336,cpi!$A:$A,0),MATCH($C336,cpi!$1:$1,0))</f>
        <v>148.4</v>
      </c>
      <c r="P336" s="10">
        <f>cpi!$I$2</f>
        <v>245.51900000000001</v>
      </c>
      <c r="Q336" s="10">
        <f t="shared" si="46"/>
        <v>1.6544407008086253</v>
      </c>
      <c r="R336" s="8" t="str">
        <f t="shared" si="47"/>
        <v/>
      </c>
      <c r="S336" s="11">
        <f t="shared" si="48"/>
        <v>165444070.08086252</v>
      </c>
      <c r="T336" s="11">
        <f t="shared" si="48"/>
        <v>242015574.57081535</v>
      </c>
      <c r="U336" s="11">
        <f t="shared" si="48"/>
        <v>604367188.00539076</v>
      </c>
    </row>
    <row r="337" spans="1:21" x14ac:dyDescent="0.2">
      <c r="A337" s="5">
        <v>339</v>
      </c>
      <c r="B337" s="17">
        <v>2</v>
      </c>
      <c r="C337" s="16">
        <v>11</v>
      </c>
      <c r="D337" s="16">
        <v>2007</v>
      </c>
      <c r="E337" s="18">
        <v>39124</v>
      </c>
      <c r="F337" s="9" t="s">
        <v>333</v>
      </c>
      <c r="G337" s="3">
        <v>100000000</v>
      </c>
      <c r="H337" s="3">
        <v>130164645</v>
      </c>
      <c r="I337" s="3">
        <v>267985456</v>
      </c>
      <c r="J337" s="8" t="str">
        <f t="shared" si="42"/>
        <v/>
      </c>
      <c r="K337" s="8" t="str">
        <f t="shared" si="43"/>
        <v/>
      </c>
      <c r="L337" s="8" t="str">
        <f t="shared" si="44"/>
        <v>American Gangster</v>
      </c>
      <c r="M337" s="8" t="str">
        <f t="shared" si="45"/>
        <v/>
      </c>
      <c r="N337" s="8" t="str">
        <f t="shared" si="41"/>
        <v>American Gangster</v>
      </c>
      <c r="O337" s="10">
        <f>INDEX(cpi!$A$1:$M$106,MATCH($D337,cpi!$A:$A,0),MATCH($C337,cpi!$1:$1,0))</f>
        <v>210.17699999999999</v>
      </c>
      <c r="P337" s="10">
        <f>cpi!$I$2</f>
        <v>245.51900000000001</v>
      </c>
      <c r="Q337" s="10">
        <f t="shared" si="46"/>
        <v>1.168153508709326</v>
      </c>
      <c r="R337" s="8" t="str">
        <f t="shared" si="47"/>
        <v/>
      </c>
      <c r="S337" s="11">
        <f t="shared" si="48"/>
        <v>116815350.87093259</v>
      </c>
      <c r="T337" s="11">
        <f t="shared" si="48"/>
        <v>152052286.76665384</v>
      </c>
      <c r="U337" s="11">
        <f t="shared" si="48"/>
        <v>313048150.70946872</v>
      </c>
    </row>
    <row r="338" spans="1:21" x14ac:dyDescent="0.2">
      <c r="A338" s="5">
        <v>340</v>
      </c>
      <c r="B338" s="17">
        <v>18</v>
      </c>
      <c r="C338" s="16">
        <v>9</v>
      </c>
      <c r="D338" s="16">
        <v>2009</v>
      </c>
      <c r="E338" s="18">
        <v>40338</v>
      </c>
      <c r="F338" s="9" t="s">
        <v>334</v>
      </c>
      <c r="G338" s="3">
        <v>100000000</v>
      </c>
      <c r="H338" s="3">
        <v>124870275</v>
      </c>
      <c r="I338" s="3">
        <v>236827677</v>
      </c>
      <c r="J338" s="8" t="str">
        <f t="shared" si="42"/>
        <v/>
      </c>
      <c r="K338" s="8" t="str">
        <f t="shared" si="43"/>
        <v/>
      </c>
      <c r="L338" s="8" t="str">
        <f t="shared" si="44"/>
        <v>Cloudy with a Chance of Meatballs</v>
      </c>
      <c r="M338" s="8" t="str">
        <f t="shared" si="45"/>
        <v/>
      </c>
      <c r="N338" s="8" t="str">
        <f t="shared" si="41"/>
        <v>Cloudy with a Chance of Meatballs</v>
      </c>
      <c r="O338" s="10">
        <f>INDEX(cpi!$A$1:$M$106,MATCH($D338,cpi!$A:$A,0),MATCH($C338,cpi!$1:$1,0))</f>
        <v>215.96899999999999</v>
      </c>
      <c r="P338" s="10">
        <f>cpi!$I$2</f>
        <v>245.51900000000001</v>
      </c>
      <c r="Q338" s="10">
        <f t="shared" si="46"/>
        <v>1.1368251925044799</v>
      </c>
      <c r="R338" s="8" t="str">
        <f t="shared" si="47"/>
        <v/>
      </c>
      <c r="S338" s="11">
        <f t="shared" si="48"/>
        <v>113682519.25044799</v>
      </c>
      <c r="T338" s="11">
        <f t="shared" si="48"/>
        <v>141955674.41496235</v>
      </c>
      <c r="U338" s="11">
        <f t="shared" si="48"/>
        <v>269231669.4959138</v>
      </c>
    </row>
    <row r="339" spans="1:21" x14ac:dyDescent="0.2">
      <c r="A339" s="5">
        <v>341</v>
      </c>
      <c r="B339" s="17">
        <v>6</v>
      </c>
      <c r="C339" s="16">
        <v>8</v>
      </c>
      <c r="D339" s="16">
        <v>2010</v>
      </c>
      <c r="E339" s="18">
        <v>40337</v>
      </c>
      <c r="F339" s="9" t="s">
        <v>335</v>
      </c>
      <c r="G339" s="3">
        <v>100000000</v>
      </c>
      <c r="H339" s="3">
        <v>119219978</v>
      </c>
      <c r="I339" s="3">
        <v>170936470</v>
      </c>
      <c r="J339" s="8" t="str">
        <f t="shared" si="42"/>
        <v/>
      </c>
      <c r="K339" s="8" t="str">
        <f t="shared" si="43"/>
        <v/>
      </c>
      <c r="L339" s="8" t="str">
        <f t="shared" si="44"/>
        <v>The Other Guys</v>
      </c>
      <c r="M339" s="8" t="str">
        <f t="shared" si="45"/>
        <v/>
      </c>
      <c r="N339" s="8" t="str">
        <f t="shared" si="41"/>
        <v>The Other Guys</v>
      </c>
      <c r="O339" s="10">
        <f>INDEX(cpi!$A$1:$M$106,MATCH($D339,cpi!$A:$A,0),MATCH($C339,cpi!$1:$1,0))</f>
        <v>218.31200000000001</v>
      </c>
      <c r="P339" s="10">
        <f>cpi!$I$2</f>
        <v>245.51900000000001</v>
      </c>
      <c r="Q339" s="10">
        <f t="shared" si="46"/>
        <v>1.1246243907801678</v>
      </c>
      <c r="R339" s="8" t="str">
        <f t="shared" si="47"/>
        <v/>
      </c>
      <c r="S339" s="11">
        <f t="shared" si="48"/>
        <v>112462439.07801679</v>
      </c>
      <c r="T339" s="11">
        <f t="shared" si="48"/>
        <v>134077695.12707502</v>
      </c>
      <c r="U339" s="11">
        <f t="shared" si="48"/>
        <v>192239323.43586245</v>
      </c>
    </row>
    <row r="340" spans="1:21" x14ac:dyDescent="0.2">
      <c r="A340" s="5">
        <v>342</v>
      </c>
      <c r="B340" s="17">
        <v>17</v>
      </c>
      <c r="C340" s="16">
        <v>12</v>
      </c>
      <c r="D340" s="16">
        <v>2004</v>
      </c>
      <c r="E340" s="18">
        <v>38484</v>
      </c>
      <c r="F340" s="9" t="s">
        <v>336</v>
      </c>
      <c r="G340" s="3">
        <v>100000000</v>
      </c>
      <c r="H340" s="3">
        <v>118627117</v>
      </c>
      <c r="I340" s="3">
        <v>212956024</v>
      </c>
      <c r="J340" s="8" t="str">
        <f t="shared" si="42"/>
        <v/>
      </c>
      <c r="K340" s="8" t="str">
        <f t="shared" si="43"/>
        <v/>
      </c>
      <c r="L340" s="8" t="str">
        <f t="shared" si="44"/>
        <v>Lemony Snicket's A Series of Unfortunate Events</v>
      </c>
      <c r="M340" s="8" t="str">
        <f t="shared" si="45"/>
        <v/>
      </c>
      <c r="N340" s="8" t="str">
        <f t="shared" si="41"/>
        <v>Lemony Snicket's A Series of Unfortunate Events</v>
      </c>
      <c r="O340" s="10">
        <f>INDEX(cpi!$A$1:$M$106,MATCH($D340,cpi!$A:$A,0),MATCH($C340,cpi!$1:$1,0))</f>
        <v>190.3</v>
      </c>
      <c r="P340" s="10">
        <f>cpi!$I$2</f>
        <v>245.51900000000001</v>
      </c>
      <c r="Q340" s="10">
        <f t="shared" si="46"/>
        <v>1.290168155543878</v>
      </c>
      <c r="R340" s="8" t="str">
        <f t="shared" si="47"/>
        <v/>
      </c>
      <c r="S340" s="11">
        <f t="shared" si="48"/>
        <v>129016815.55438779</v>
      </c>
      <c r="T340" s="11">
        <f t="shared" si="48"/>
        <v>153048928.73737782</v>
      </c>
      <c r="U340" s="11">
        <f t="shared" si="48"/>
        <v>274749080.69603783</v>
      </c>
    </row>
    <row r="341" spans="1:21" x14ac:dyDescent="0.2">
      <c r="A341" s="5">
        <v>343</v>
      </c>
      <c r="B341" s="17">
        <v>25</v>
      </c>
      <c r="C341" s="16">
        <v>12</v>
      </c>
      <c r="D341" s="16">
        <v>2013</v>
      </c>
      <c r="E341" s="18">
        <v>42016</v>
      </c>
      <c r="F341" s="9" t="s">
        <v>337</v>
      </c>
      <c r="G341" s="3">
        <v>100000000</v>
      </c>
      <c r="H341" s="3">
        <v>116900694</v>
      </c>
      <c r="I341" s="3">
        <v>389870414</v>
      </c>
      <c r="J341" s="8" t="str">
        <f t="shared" si="42"/>
        <v/>
      </c>
      <c r="K341" s="8" t="str">
        <f t="shared" si="43"/>
        <v/>
      </c>
      <c r="L341" s="8" t="str">
        <f t="shared" si="44"/>
        <v>The Wolf of Wall Street</v>
      </c>
      <c r="M341" s="8" t="str">
        <f t="shared" si="45"/>
        <v/>
      </c>
      <c r="N341" s="8" t="str">
        <f t="shared" si="41"/>
        <v>The Wolf of Wall Street</v>
      </c>
      <c r="O341" s="10">
        <f>INDEX(cpi!$A$1:$M$106,MATCH($D341,cpi!$A:$A,0),MATCH($C341,cpi!$1:$1,0))</f>
        <v>233.04900000000001</v>
      </c>
      <c r="P341" s="10">
        <f>cpi!$I$2</f>
        <v>245.51900000000001</v>
      </c>
      <c r="Q341" s="10">
        <f t="shared" si="46"/>
        <v>1.0535080605366254</v>
      </c>
      <c r="R341" s="8" t="str">
        <f t="shared" si="47"/>
        <v/>
      </c>
      <c r="S341" s="11">
        <f t="shared" si="48"/>
        <v>105350806.05366254</v>
      </c>
      <c r="T341" s="11">
        <f t="shared" si="48"/>
        <v>123155823.41132551</v>
      </c>
      <c r="U341" s="11">
        <f t="shared" si="48"/>
        <v>410731623.7137512</v>
      </c>
    </row>
    <row r="342" spans="1:21" x14ac:dyDescent="0.2">
      <c r="A342" s="5">
        <v>344</v>
      </c>
      <c r="B342" s="17">
        <v>24</v>
      </c>
      <c r="C342" s="16">
        <v>5</v>
      </c>
      <c r="D342" s="16">
        <v>2013</v>
      </c>
      <c r="E342" s="18">
        <v>41978</v>
      </c>
      <c r="F342" s="9" t="s">
        <v>338</v>
      </c>
      <c r="G342" s="3">
        <v>100000000</v>
      </c>
      <c r="H342" s="3">
        <v>107518682</v>
      </c>
      <c r="I342" s="3">
        <v>262794441</v>
      </c>
      <c r="J342" s="8" t="str">
        <f t="shared" si="42"/>
        <v/>
      </c>
      <c r="K342" s="8" t="str">
        <f t="shared" si="43"/>
        <v/>
      </c>
      <c r="L342" s="8" t="str">
        <f t="shared" si="44"/>
        <v>Epic</v>
      </c>
      <c r="M342" s="8" t="str">
        <f t="shared" si="45"/>
        <v/>
      </c>
      <c r="N342" s="8" t="str">
        <f t="shared" si="41"/>
        <v>Epic</v>
      </c>
      <c r="O342" s="10">
        <f>INDEX(cpi!$A$1:$M$106,MATCH($D342,cpi!$A:$A,0),MATCH($C342,cpi!$1:$1,0))</f>
        <v>232.94499999999999</v>
      </c>
      <c r="P342" s="10">
        <f>cpi!$I$2</f>
        <v>245.51900000000001</v>
      </c>
      <c r="Q342" s="10">
        <f t="shared" si="46"/>
        <v>1.0539784069200886</v>
      </c>
      <c r="R342" s="8" t="str">
        <f t="shared" si="47"/>
        <v/>
      </c>
      <c r="S342" s="11">
        <f t="shared" si="48"/>
        <v>105397840.69200885</v>
      </c>
      <c r="T342" s="11">
        <f t="shared" si="48"/>
        <v>113322369.16850761</v>
      </c>
      <c r="U342" s="11">
        <f t="shared" si="48"/>
        <v>276979666.27263522</v>
      </c>
    </row>
    <row r="343" spans="1:21" x14ac:dyDescent="0.2">
      <c r="A343" s="5">
        <v>345</v>
      </c>
      <c r="B343" s="17">
        <v>21</v>
      </c>
      <c r="C343" s="16">
        <v>6</v>
      </c>
      <c r="D343" s="16">
        <v>1996</v>
      </c>
      <c r="E343" s="18">
        <v>35679</v>
      </c>
      <c r="F343" s="9" t="s">
        <v>339</v>
      </c>
      <c r="G343" s="3">
        <v>100000000</v>
      </c>
      <c r="H343" s="3">
        <v>101295562</v>
      </c>
      <c r="I343" s="3">
        <v>234400000</v>
      </c>
      <c r="J343" s="8" t="str">
        <f t="shared" si="42"/>
        <v/>
      </c>
      <c r="K343" s="8" t="str">
        <f t="shared" si="43"/>
        <v/>
      </c>
      <c r="L343" s="8" t="str">
        <f t="shared" si="44"/>
        <v>Eraser</v>
      </c>
      <c r="M343" s="8" t="str">
        <f t="shared" si="45"/>
        <v/>
      </c>
      <c r="N343" s="8" t="str">
        <f t="shared" si="41"/>
        <v>Eraser</v>
      </c>
      <c r="O343" s="10">
        <f>INDEX(cpi!$A$1:$M$106,MATCH($D343,cpi!$A:$A,0),MATCH($C343,cpi!$1:$1,0))</f>
        <v>156.69999999999999</v>
      </c>
      <c r="P343" s="10">
        <f>cpi!$I$2</f>
        <v>245.51900000000001</v>
      </c>
      <c r="Q343" s="10">
        <f t="shared" si="46"/>
        <v>1.5668091895341418</v>
      </c>
      <c r="R343" s="8" t="str">
        <f t="shared" si="47"/>
        <v/>
      </c>
      <c r="S343" s="11">
        <f t="shared" si="48"/>
        <v>156680918.95341417</v>
      </c>
      <c r="T343" s="11">
        <f t="shared" si="48"/>
        <v>158710817.40062541</v>
      </c>
      <c r="U343" s="11">
        <f t="shared" si="48"/>
        <v>367260074.02680284</v>
      </c>
    </row>
    <row r="344" spans="1:21" x14ac:dyDescent="0.2">
      <c r="A344" s="5">
        <v>346</v>
      </c>
      <c r="B344" s="17">
        <v>21</v>
      </c>
      <c r="C344" s="16">
        <v>6</v>
      </c>
      <c r="D344" s="16">
        <v>1996</v>
      </c>
      <c r="E344" s="18">
        <v>35679</v>
      </c>
      <c r="F344" s="9" t="s">
        <v>340</v>
      </c>
      <c r="G344" s="3">
        <v>100000000</v>
      </c>
      <c r="H344" s="3">
        <v>100138851</v>
      </c>
      <c r="I344" s="3">
        <v>325500000</v>
      </c>
      <c r="J344" s="8" t="str">
        <f t="shared" si="42"/>
        <v/>
      </c>
      <c r="K344" s="8" t="str">
        <f t="shared" si="43"/>
        <v/>
      </c>
      <c r="L344" s="8" t="str">
        <f t="shared" si="44"/>
        <v>The Hunchback of Notre Dame</v>
      </c>
      <c r="M344" s="8" t="str">
        <f t="shared" si="45"/>
        <v/>
      </c>
      <c r="N344" s="8" t="str">
        <f t="shared" si="41"/>
        <v>The Hunchback of Notre Dame</v>
      </c>
      <c r="O344" s="10">
        <f>INDEX(cpi!$A$1:$M$106,MATCH($D344,cpi!$A:$A,0),MATCH($C344,cpi!$1:$1,0))</f>
        <v>156.69999999999999</v>
      </c>
      <c r="P344" s="10">
        <f>cpi!$I$2</f>
        <v>245.51900000000001</v>
      </c>
      <c r="Q344" s="10">
        <f t="shared" si="46"/>
        <v>1.5668091895341418</v>
      </c>
      <c r="R344" s="8" t="str">
        <f t="shared" si="47"/>
        <v/>
      </c>
      <c r="S344" s="11">
        <f t="shared" si="48"/>
        <v>156680918.95341417</v>
      </c>
      <c r="T344" s="11">
        <f t="shared" si="48"/>
        <v>156898471.97619018</v>
      </c>
      <c r="U344" s="11">
        <f t="shared" si="48"/>
        <v>509996391.19336319</v>
      </c>
    </row>
    <row r="345" spans="1:21" x14ac:dyDescent="0.2">
      <c r="A345" s="5">
        <v>347</v>
      </c>
      <c r="B345" s="17">
        <v>15</v>
      </c>
      <c r="C345" s="16">
        <v>12</v>
      </c>
      <c r="D345" s="16">
        <v>2000</v>
      </c>
      <c r="E345" s="18">
        <v>36962</v>
      </c>
      <c r="F345" s="9" t="s">
        <v>341</v>
      </c>
      <c r="G345" s="3">
        <v>100000000</v>
      </c>
      <c r="H345" s="3">
        <v>89296573</v>
      </c>
      <c r="I345" s="3">
        <v>169296573</v>
      </c>
      <c r="J345" s="8" t="str">
        <f t="shared" si="42"/>
        <v/>
      </c>
      <c r="K345" s="8" t="str">
        <f t="shared" si="43"/>
        <v/>
      </c>
      <c r="L345" s="8" t="str">
        <f t="shared" si="44"/>
        <v>The Emperor's New Groove</v>
      </c>
      <c r="M345" s="8" t="str">
        <f t="shared" si="45"/>
        <v/>
      </c>
      <c r="N345" s="8" t="str">
        <f t="shared" si="41"/>
        <v>The Emperor's New Groove</v>
      </c>
      <c r="O345" s="10">
        <f>INDEX(cpi!$A$1:$M$106,MATCH($D345,cpi!$A:$A,0),MATCH($C345,cpi!$1:$1,0))</f>
        <v>174</v>
      </c>
      <c r="P345" s="10">
        <f>cpi!$I$2</f>
        <v>245.51900000000001</v>
      </c>
      <c r="Q345" s="10">
        <f t="shared" si="46"/>
        <v>1.411028735632184</v>
      </c>
      <c r="R345" s="8" t="str">
        <f t="shared" si="47"/>
        <v/>
      </c>
      <c r="S345" s="11">
        <f t="shared" si="48"/>
        <v>141102873.56321841</v>
      </c>
      <c r="T345" s="11">
        <f t="shared" si="48"/>
        <v>126000030.49647702</v>
      </c>
      <c r="U345" s="11">
        <f t="shared" si="48"/>
        <v>238882329.34705174</v>
      </c>
    </row>
    <row r="346" spans="1:21" x14ac:dyDescent="0.2">
      <c r="A346" s="5">
        <v>348</v>
      </c>
      <c r="B346" s="17">
        <v>17</v>
      </c>
      <c r="C346" s="16">
        <v>8</v>
      </c>
      <c r="D346" s="16">
        <v>2012</v>
      </c>
      <c r="E346" s="18">
        <v>41402</v>
      </c>
      <c r="F346" s="9" t="s">
        <v>342</v>
      </c>
      <c r="G346" s="3">
        <v>100000000</v>
      </c>
      <c r="H346">
        <v>85028192</v>
      </c>
      <c r="I346">
        <v>311979256</v>
      </c>
      <c r="J346" s="8" t="str">
        <f t="shared" si="42"/>
        <v/>
      </c>
      <c r="K346" s="8" t="str">
        <f t="shared" si="43"/>
        <v/>
      </c>
      <c r="L346" s="8" t="str">
        <f t="shared" si="44"/>
        <v>The Expendables 2</v>
      </c>
      <c r="M346" s="8" t="str">
        <f t="shared" si="45"/>
        <v/>
      </c>
      <c r="N346" s="8" t="str">
        <f t="shared" si="41"/>
        <v>The Expendables 2</v>
      </c>
      <c r="O346" s="10">
        <f>INDEX(cpi!$A$1:$M$106,MATCH($D346,cpi!$A:$A,0),MATCH($C346,cpi!$1:$1,0))</f>
        <v>230.37899999999999</v>
      </c>
      <c r="P346" s="10">
        <f>cpi!$I$2</f>
        <v>245.51900000000001</v>
      </c>
      <c r="Q346" s="10">
        <f t="shared" si="46"/>
        <v>1.0657177954587875</v>
      </c>
      <c r="R346" s="8" t="str">
        <f t="shared" si="47"/>
        <v/>
      </c>
      <c r="S346" s="11">
        <f t="shared" si="48"/>
        <v>106571779.54587875</v>
      </c>
      <c r="T346" s="11">
        <f t="shared" si="48"/>
        <v>90616057.330086514</v>
      </c>
      <c r="U346" s="11">
        <f t="shared" si="48"/>
        <v>332481844.93319273</v>
      </c>
    </row>
    <row r="347" spans="1:21" x14ac:dyDescent="0.2">
      <c r="A347" s="5">
        <v>349</v>
      </c>
      <c r="B347" s="17">
        <v>16</v>
      </c>
      <c r="C347" s="16">
        <v>10</v>
      </c>
      <c r="D347" s="16">
        <v>2009</v>
      </c>
      <c r="E347" s="18">
        <v>40278</v>
      </c>
      <c r="F347" s="9" t="s">
        <v>343</v>
      </c>
      <c r="G347" s="3">
        <v>100000000</v>
      </c>
      <c r="H347" s="3">
        <v>77233467</v>
      </c>
      <c r="I347" s="3">
        <v>99123656</v>
      </c>
      <c r="J347" s="8" t="str">
        <f t="shared" si="42"/>
        <v/>
      </c>
      <c r="K347" s="8" t="str">
        <f t="shared" si="43"/>
        <v/>
      </c>
      <c r="L347" s="8" t="str">
        <f t="shared" si="44"/>
        <v>Where the Wild Things Are</v>
      </c>
      <c r="M347" s="8" t="str">
        <f t="shared" si="45"/>
        <v/>
      </c>
      <c r="N347" s="8" t="str">
        <f t="shared" si="41"/>
        <v>Where the Wild Things Are</v>
      </c>
      <c r="O347" s="10">
        <f>INDEX(cpi!$A$1:$M$106,MATCH($D347,cpi!$A:$A,0),MATCH($C347,cpi!$1:$1,0))</f>
        <v>216.17699999999999</v>
      </c>
      <c r="P347" s="10">
        <f>cpi!$I$2</f>
        <v>245.51900000000001</v>
      </c>
      <c r="Q347" s="10">
        <f t="shared" si="46"/>
        <v>1.1357313682769212</v>
      </c>
      <c r="R347" s="8" t="str">
        <f t="shared" si="47"/>
        <v/>
      </c>
      <c r="S347" s="11">
        <f t="shared" si="48"/>
        <v>113573136.82769212</v>
      </c>
      <c r="T347" s="11">
        <f t="shared" si="48"/>
        <v>87716471.152680442</v>
      </c>
      <c r="U347" s="11">
        <f t="shared" si="48"/>
        <v>112577845.45749085</v>
      </c>
    </row>
    <row r="348" spans="1:21" x14ac:dyDescent="0.2">
      <c r="A348" s="5">
        <v>350</v>
      </c>
      <c r="B348" s="17">
        <v>15</v>
      </c>
      <c r="C348" s="16">
        <v>12</v>
      </c>
      <c r="D348" s="16">
        <v>2006</v>
      </c>
      <c r="E348" s="18">
        <v>39153</v>
      </c>
      <c r="F348" s="9" t="s">
        <v>344</v>
      </c>
      <c r="G348" s="3">
        <v>100000000</v>
      </c>
      <c r="H348" s="3">
        <v>75030163</v>
      </c>
      <c r="I348" s="3">
        <v>249488115</v>
      </c>
      <c r="J348" s="8" t="str">
        <f t="shared" si="42"/>
        <v/>
      </c>
      <c r="K348" s="8" t="str">
        <f t="shared" si="43"/>
        <v/>
      </c>
      <c r="L348" s="8" t="str">
        <f t="shared" si="44"/>
        <v>Eragon</v>
      </c>
      <c r="M348" s="8" t="str">
        <f t="shared" si="45"/>
        <v/>
      </c>
      <c r="N348" s="8" t="str">
        <f t="shared" si="41"/>
        <v>Eragon</v>
      </c>
      <c r="O348" s="10">
        <f>INDEX(cpi!$A$1:$M$106,MATCH($D348,cpi!$A:$A,0),MATCH($C348,cpi!$1:$1,0))</f>
        <v>201.8</v>
      </c>
      <c r="P348" s="10">
        <f>cpi!$I$2</f>
        <v>245.51900000000001</v>
      </c>
      <c r="Q348" s="10">
        <f t="shared" si="46"/>
        <v>1.2166451932606541</v>
      </c>
      <c r="R348" s="8" t="str">
        <f t="shared" si="47"/>
        <v/>
      </c>
      <c r="S348" s="11">
        <f t="shared" si="48"/>
        <v>121664519.32606541</v>
      </c>
      <c r="T348" s="11">
        <f t="shared" si="48"/>
        <v>91285087.163513377</v>
      </c>
      <c r="U348" s="11">
        <f t="shared" si="48"/>
        <v>303538515.89041132</v>
      </c>
    </row>
    <row r="349" spans="1:21" x14ac:dyDescent="0.2">
      <c r="A349" s="5">
        <v>351</v>
      </c>
      <c r="B349" s="17">
        <v>25</v>
      </c>
      <c r="C349" s="16">
        <v>7</v>
      </c>
      <c r="D349" s="16">
        <v>2014</v>
      </c>
      <c r="E349" s="18">
        <v>42376</v>
      </c>
      <c r="F349" s="9" t="s">
        <v>345</v>
      </c>
      <c r="G349" s="3">
        <v>100000000</v>
      </c>
      <c r="H349" s="3">
        <v>72688614</v>
      </c>
      <c r="I349" s="3">
        <v>243388614</v>
      </c>
      <c r="J349" s="8" t="str">
        <f t="shared" si="42"/>
        <v/>
      </c>
      <c r="K349" s="8" t="str">
        <f t="shared" si="43"/>
        <v/>
      </c>
      <c r="L349" s="8" t="str">
        <f t="shared" si="44"/>
        <v>Hercules</v>
      </c>
      <c r="M349" s="8">
        <f t="shared" si="45"/>
        <v>1</v>
      </c>
      <c r="N349" s="8" t="str">
        <f t="shared" si="41"/>
        <v>Hercules (2014)</v>
      </c>
      <c r="O349" s="10">
        <f>INDEX(cpi!$A$1:$M$106,MATCH($D349,cpi!$A:$A,0),MATCH($C349,cpi!$1:$1,0))</f>
        <v>238.25</v>
      </c>
      <c r="P349" s="10">
        <f>cpi!$I$2</f>
        <v>245.51900000000001</v>
      </c>
      <c r="Q349" s="10">
        <f t="shared" si="46"/>
        <v>1.0305099685204617</v>
      </c>
      <c r="R349" s="8" t="str">
        <f t="shared" si="47"/>
        <v/>
      </c>
      <c r="S349" s="11">
        <f t="shared" si="48"/>
        <v>103050996.85204618</v>
      </c>
      <c r="T349" s="11">
        <f t="shared" si="48"/>
        <v>74906341.324935988</v>
      </c>
      <c r="U349" s="11">
        <f t="shared" si="48"/>
        <v>250814392.95137882</v>
      </c>
    </row>
    <row r="350" spans="1:21" x14ac:dyDescent="0.2">
      <c r="A350" s="5">
        <v>352</v>
      </c>
      <c r="B350" s="17">
        <v>10</v>
      </c>
      <c r="C350" s="16">
        <v>12</v>
      </c>
      <c r="D350" s="16">
        <v>2010</v>
      </c>
      <c r="E350" s="18">
        <v>40463</v>
      </c>
      <c r="F350" s="9" t="s">
        <v>346</v>
      </c>
      <c r="G350" s="3">
        <v>100000000</v>
      </c>
      <c r="H350" s="3">
        <v>67631157</v>
      </c>
      <c r="I350" s="3">
        <v>278731369</v>
      </c>
      <c r="J350" s="8" t="str">
        <f t="shared" si="42"/>
        <v/>
      </c>
      <c r="K350" s="8" t="str">
        <f t="shared" si="43"/>
        <v/>
      </c>
      <c r="L350" s="8" t="str">
        <f t="shared" si="44"/>
        <v>The Tourist</v>
      </c>
      <c r="M350" s="8" t="str">
        <f t="shared" si="45"/>
        <v/>
      </c>
      <c r="N350" s="8" t="str">
        <f t="shared" si="41"/>
        <v>The Tourist</v>
      </c>
      <c r="O350" s="10">
        <f>INDEX(cpi!$A$1:$M$106,MATCH($D350,cpi!$A:$A,0),MATCH($C350,cpi!$1:$1,0))</f>
        <v>219.179</v>
      </c>
      <c r="P350" s="10">
        <f>cpi!$I$2</f>
        <v>245.51900000000001</v>
      </c>
      <c r="Q350" s="10">
        <f t="shared" si="46"/>
        <v>1.1201757467640605</v>
      </c>
      <c r="R350" s="8" t="str">
        <f t="shared" si="47"/>
        <v/>
      </c>
      <c r="S350" s="11">
        <f t="shared" si="48"/>
        <v>112017574.67640606</v>
      </c>
      <c r="T350" s="11">
        <f t="shared" si="48"/>
        <v>75758781.796992421</v>
      </c>
      <c r="U350" s="11">
        <f t="shared" si="48"/>
        <v>312228119.41614389</v>
      </c>
    </row>
    <row r="351" spans="1:21" x14ac:dyDescent="0.2">
      <c r="A351" s="5">
        <v>353</v>
      </c>
      <c r="B351" s="17">
        <v>24</v>
      </c>
      <c r="C351" s="16">
        <v>11</v>
      </c>
      <c r="D351" s="16">
        <v>1999</v>
      </c>
      <c r="E351" s="18">
        <v>36871</v>
      </c>
      <c r="F351" s="9" t="s">
        <v>347</v>
      </c>
      <c r="G351" s="3">
        <v>100000000</v>
      </c>
      <c r="H351" s="3">
        <v>66889043</v>
      </c>
      <c r="I351" s="3">
        <v>212026975</v>
      </c>
      <c r="J351" s="8" t="str">
        <f t="shared" si="42"/>
        <v/>
      </c>
      <c r="K351" s="8" t="str">
        <f t="shared" si="43"/>
        <v/>
      </c>
      <c r="L351" s="8" t="str">
        <f t="shared" si="44"/>
        <v>End of Days</v>
      </c>
      <c r="M351" s="8" t="str">
        <f t="shared" si="45"/>
        <v/>
      </c>
      <c r="N351" s="8" t="str">
        <f t="shared" si="41"/>
        <v>End of Days</v>
      </c>
      <c r="O351" s="10">
        <f>INDEX(cpi!$A$1:$M$106,MATCH($D351,cpi!$A:$A,0),MATCH($C351,cpi!$1:$1,0))</f>
        <v>168.3</v>
      </c>
      <c r="P351" s="10">
        <f>cpi!$I$2</f>
        <v>245.51900000000001</v>
      </c>
      <c r="Q351" s="10">
        <f t="shared" si="46"/>
        <v>1.4588175876411169</v>
      </c>
      <c r="R351" s="8" t="str">
        <f t="shared" si="47"/>
        <v/>
      </c>
      <c r="S351" s="11">
        <f t="shared" si="48"/>
        <v>145881758.7641117</v>
      </c>
      <c r="T351" s="11">
        <f t="shared" si="48"/>
        <v>97578912.348882943</v>
      </c>
      <c r="U351" s="11">
        <f t="shared" si="48"/>
        <v>309308680.1843434</v>
      </c>
    </row>
    <row r="352" spans="1:21" x14ac:dyDescent="0.2">
      <c r="A352" s="5">
        <v>354</v>
      </c>
      <c r="B352" s="17">
        <v>11</v>
      </c>
      <c r="C352" s="16">
        <v>6</v>
      </c>
      <c r="D352" s="16">
        <v>2004</v>
      </c>
      <c r="E352" s="18">
        <v>38297</v>
      </c>
      <c r="F352" s="9" t="s">
        <v>348</v>
      </c>
      <c r="G352" s="3">
        <v>100000000</v>
      </c>
      <c r="H352" s="3">
        <v>59475623</v>
      </c>
      <c r="I352" s="3">
        <v>96221971</v>
      </c>
      <c r="J352" s="8" t="str">
        <f t="shared" si="42"/>
        <v/>
      </c>
      <c r="K352" s="8" t="str">
        <f t="shared" si="43"/>
        <v/>
      </c>
      <c r="L352" s="8" t="str">
        <f t="shared" si="44"/>
        <v>The Stepford Wives</v>
      </c>
      <c r="M352" s="8" t="str">
        <f t="shared" si="45"/>
        <v/>
      </c>
      <c r="N352" s="8" t="str">
        <f t="shared" si="41"/>
        <v>The Stepford Wives</v>
      </c>
      <c r="O352" s="10">
        <f>INDEX(cpi!$A$1:$M$106,MATCH($D352,cpi!$A:$A,0),MATCH($C352,cpi!$1:$1,0))</f>
        <v>189.7</v>
      </c>
      <c r="P352" s="10">
        <f>cpi!$I$2</f>
        <v>245.51900000000001</v>
      </c>
      <c r="Q352" s="10">
        <f t="shared" si="46"/>
        <v>1.2942488139167108</v>
      </c>
      <c r="R352" s="8" t="str">
        <f t="shared" si="47"/>
        <v/>
      </c>
      <c r="S352" s="11">
        <f t="shared" si="48"/>
        <v>129424881.39167108</v>
      </c>
      <c r="T352" s="11">
        <f t="shared" si="48"/>
        <v>76976254.524707437</v>
      </c>
      <c r="U352" s="11">
        <f t="shared" si="48"/>
        <v>124535171.83947814</v>
      </c>
    </row>
    <row r="353" spans="1:21" x14ac:dyDescent="0.2">
      <c r="A353" s="5">
        <v>355</v>
      </c>
      <c r="B353" s="17">
        <v>8</v>
      </c>
      <c r="C353" s="16">
        <v>6</v>
      </c>
      <c r="D353" s="16">
        <v>2007</v>
      </c>
      <c r="E353" s="18">
        <v>39300</v>
      </c>
      <c r="F353" s="9" t="s">
        <v>349</v>
      </c>
      <c r="G353" s="3">
        <v>100000000</v>
      </c>
      <c r="H353" s="3">
        <v>58867694</v>
      </c>
      <c r="I353" s="3">
        <v>145395745</v>
      </c>
      <c r="J353" s="8" t="str">
        <f t="shared" si="42"/>
        <v/>
      </c>
      <c r="K353" s="8" t="str">
        <f t="shared" si="43"/>
        <v/>
      </c>
      <c r="L353" s="8" t="str">
        <f t="shared" si="44"/>
        <v>Surf's Up</v>
      </c>
      <c r="M353" s="8" t="str">
        <f t="shared" si="45"/>
        <v/>
      </c>
      <c r="N353" s="8" t="str">
        <f t="shared" si="41"/>
        <v>Surf's Up</v>
      </c>
      <c r="O353" s="10">
        <f>INDEX(cpi!$A$1:$M$106,MATCH($D353,cpi!$A:$A,0),MATCH($C353,cpi!$1:$1,0))</f>
        <v>208.352</v>
      </c>
      <c r="P353" s="10">
        <f>cpi!$I$2</f>
        <v>245.51900000000001</v>
      </c>
      <c r="Q353" s="10">
        <f t="shared" si="46"/>
        <v>1.1783856166487483</v>
      </c>
      <c r="R353" s="8" t="str">
        <f t="shared" si="47"/>
        <v/>
      </c>
      <c r="S353" s="11">
        <f t="shared" si="48"/>
        <v>117838561.66487484</v>
      </c>
      <c r="T353" s="11">
        <f t="shared" si="48"/>
        <v>69368843.894879818</v>
      </c>
      <c r="U353" s="11">
        <f t="shared" si="48"/>
        <v>171332254.62992916</v>
      </c>
    </row>
    <row r="354" spans="1:21" x14ac:dyDescent="0.2">
      <c r="A354" s="5">
        <v>356</v>
      </c>
      <c r="B354" s="17">
        <v>8</v>
      </c>
      <c r="C354" s="16">
        <v>12</v>
      </c>
      <c r="D354" s="16">
        <v>2006</v>
      </c>
      <c r="E354" s="18">
        <v>38941</v>
      </c>
      <c r="F354" s="9" t="s">
        <v>350</v>
      </c>
      <c r="G354" s="3">
        <v>100000000</v>
      </c>
      <c r="H354" s="3">
        <v>57377916</v>
      </c>
      <c r="I354" s="3">
        <v>171377916</v>
      </c>
      <c r="J354" s="8" t="str">
        <f t="shared" si="42"/>
        <v/>
      </c>
      <c r="K354" s="8" t="str">
        <f t="shared" si="43"/>
        <v/>
      </c>
      <c r="L354" s="8" t="str">
        <f t="shared" si="44"/>
        <v>Blood Diamond</v>
      </c>
      <c r="M354" s="8" t="str">
        <f t="shared" si="45"/>
        <v/>
      </c>
      <c r="N354" s="8" t="str">
        <f t="shared" si="41"/>
        <v>Blood Diamond</v>
      </c>
      <c r="O354" s="10">
        <f>INDEX(cpi!$A$1:$M$106,MATCH($D354,cpi!$A:$A,0),MATCH($C354,cpi!$1:$1,0))</f>
        <v>201.8</v>
      </c>
      <c r="P354" s="10">
        <f>cpi!$I$2</f>
        <v>245.51900000000001</v>
      </c>
      <c r="Q354" s="10">
        <f t="shared" si="46"/>
        <v>1.2166451932606541</v>
      </c>
      <c r="R354" s="8" t="str">
        <f t="shared" si="47"/>
        <v/>
      </c>
      <c r="S354" s="11">
        <f t="shared" si="48"/>
        <v>121664519.32606541</v>
      </c>
      <c r="T354" s="11">
        <f t="shared" si="48"/>
        <v>69808565.700713575</v>
      </c>
      <c r="U354" s="11">
        <f t="shared" si="48"/>
        <v>208506117.73242816</v>
      </c>
    </row>
    <row r="355" spans="1:21" x14ac:dyDescent="0.2">
      <c r="A355" s="5">
        <v>357</v>
      </c>
      <c r="B355" s="17">
        <v>24</v>
      </c>
      <c r="C355" s="16">
        <v>9</v>
      </c>
      <c r="D355" s="16">
        <v>2010</v>
      </c>
      <c r="E355" s="18">
        <v>40886</v>
      </c>
      <c r="F355" s="9" t="s">
        <v>351</v>
      </c>
      <c r="G355" s="3">
        <v>100000000</v>
      </c>
      <c r="H355" s="3">
        <v>55675313</v>
      </c>
      <c r="I355" s="3">
        <v>139716717</v>
      </c>
      <c r="J355" s="8" t="str">
        <f t="shared" si="42"/>
        <v/>
      </c>
      <c r="K355" s="8" t="str">
        <f t="shared" si="43"/>
        <v/>
      </c>
      <c r="L355" s="8" t="str">
        <f t="shared" si="44"/>
        <v>Legend of the Guardians: The Owls of Ga'Hoole</v>
      </c>
      <c r="M355" s="8" t="str">
        <f t="shared" si="45"/>
        <v/>
      </c>
      <c r="N355" s="8" t="str">
        <f t="shared" si="41"/>
        <v>Legend of the Guardians: The Owls of Ga'Hoole</v>
      </c>
      <c r="O355" s="10">
        <f>INDEX(cpi!$A$1:$M$106,MATCH($D355,cpi!$A:$A,0),MATCH($C355,cpi!$1:$1,0))</f>
        <v>218.43899999999999</v>
      </c>
      <c r="P355" s="10">
        <f>cpi!$I$2</f>
        <v>245.51900000000001</v>
      </c>
      <c r="Q355" s="10">
        <f t="shared" si="46"/>
        <v>1.1239705363968888</v>
      </c>
      <c r="R355" s="8" t="str">
        <f t="shared" si="47"/>
        <v/>
      </c>
      <c r="S355" s="11">
        <f t="shared" si="48"/>
        <v>112397053.63968888</v>
      </c>
      <c r="T355" s="11">
        <f t="shared" si="48"/>
        <v>62577411.416674674</v>
      </c>
      <c r="U355" s="11">
        <f t="shared" si="48"/>
        <v>157037473.35010231</v>
      </c>
    </row>
    <row r="356" spans="1:21" x14ac:dyDescent="0.2">
      <c r="A356" s="5">
        <v>358</v>
      </c>
      <c r="B356" s="17">
        <v>7</v>
      </c>
      <c r="C356" s="16">
        <v>11</v>
      </c>
      <c r="D356" s="16">
        <v>1997</v>
      </c>
      <c r="E356" s="18">
        <v>35622</v>
      </c>
      <c r="F356" s="9" t="s">
        <v>352</v>
      </c>
      <c r="G356" s="3">
        <v>100000000</v>
      </c>
      <c r="H356" s="3">
        <v>54768952</v>
      </c>
      <c r="I356" s="3">
        <v>121100000</v>
      </c>
      <c r="J356" s="8" t="str">
        <f t="shared" si="42"/>
        <v/>
      </c>
      <c r="K356" s="8" t="str">
        <f t="shared" si="43"/>
        <v/>
      </c>
      <c r="L356" s="8" t="str">
        <f t="shared" si="44"/>
        <v>Starship Troopers</v>
      </c>
      <c r="M356" s="8" t="str">
        <f t="shared" si="45"/>
        <v/>
      </c>
      <c r="N356" s="8" t="str">
        <f t="shared" si="41"/>
        <v>Starship Troopers</v>
      </c>
      <c r="O356" s="10">
        <f>INDEX(cpi!$A$1:$M$106,MATCH($D356,cpi!$A:$A,0),MATCH($C356,cpi!$1:$1,0))</f>
        <v>161.5</v>
      </c>
      <c r="P356" s="10">
        <f>cpi!$I$2</f>
        <v>245.51900000000001</v>
      </c>
      <c r="Q356" s="10">
        <f t="shared" si="46"/>
        <v>1.5202414860681115</v>
      </c>
      <c r="R356" s="8" t="str">
        <f t="shared" si="47"/>
        <v/>
      </c>
      <c r="S356" s="11">
        <f t="shared" si="48"/>
        <v>152024148.60681114</v>
      </c>
      <c r="T356" s="11">
        <f t="shared" si="48"/>
        <v>83262032.978873074</v>
      </c>
      <c r="U356" s="11">
        <f t="shared" si="48"/>
        <v>184101243.96284831</v>
      </c>
    </row>
    <row r="357" spans="1:21" x14ac:dyDescent="0.2">
      <c r="A357" s="5">
        <v>359</v>
      </c>
      <c r="B357" s="17">
        <v>5</v>
      </c>
      <c r="C357" s="16">
        <v>6</v>
      </c>
      <c r="D357" s="16">
        <v>2009</v>
      </c>
      <c r="E357" s="18">
        <v>39939</v>
      </c>
      <c r="F357" s="9" t="s">
        <v>353</v>
      </c>
      <c r="G357" s="3">
        <v>100000000</v>
      </c>
      <c r="H357" s="3">
        <v>49438370</v>
      </c>
      <c r="I357" s="3">
        <v>69548641</v>
      </c>
      <c r="J357" s="8" t="str">
        <f t="shared" si="42"/>
        <v/>
      </c>
      <c r="K357" s="8" t="str">
        <f t="shared" si="43"/>
        <v/>
      </c>
      <c r="L357" s="8" t="str">
        <f t="shared" si="44"/>
        <v>Land of the Lost</v>
      </c>
      <c r="M357" s="8" t="str">
        <f t="shared" si="45"/>
        <v/>
      </c>
      <c r="N357" s="8" t="str">
        <f t="shared" si="41"/>
        <v>Land of the Lost</v>
      </c>
      <c r="O357" s="10">
        <f>INDEX(cpi!$A$1:$M$106,MATCH($D357,cpi!$A:$A,0),MATCH($C357,cpi!$1:$1,0))</f>
        <v>215.69300000000001</v>
      </c>
      <c r="P357" s="10">
        <f>cpi!$I$2</f>
        <v>245.51900000000001</v>
      </c>
      <c r="Q357" s="10">
        <f t="shared" si="46"/>
        <v>1.1382798700004173</v>
      </c>
      <c r="R357" s="8" t="str">
        <f t="shared" si="47"/>
        <v/>
      </c>
      <c r="S357" s="11">
        <f t="shared" si="48"/>
        <v>113827987.00004172</v>
      </c>
      <c r="T357" s="11">
        <f t="shared" si="48"/>
        <v>56274701.376632534</v>
      </c>
      <c r="U357" s="11">
        <f t="shared" si="48"/>
        <v>79165818.036185697</v>
      </c>
    </row>
    <row r="358" spans="1:21" x14ac:dyDescent="0.2">
      <c r="A358" s="5">
        <v>360</v>
      </c>
      <c r="B358" s="17">
        <v>25</v>
      </c>
      <c r="C358" s="16">
        <v>12</v>
      </c>
      <c r="D358" s="16">
        <v>2003</v>
      </c>
      <c r="E358" s="18">
        <v>38364</v>
      </c>
      <c r="F358" s="9" t="s">
        <v>354</v>
      </c>
      <c r="G358" s="3">
        <v>100000000</v>
      </c>
      <c r="H358" s="3">
        <v>48417850</v>
      </c>
      <c r="I358" s="3">
        <v>95255485</v>
      </c>
      <c r="J358" s="8" t="str">
        <f t="shared" si="42"/>
        <v/>
      </c>
      <c r="K358" s="8" t="str">
        <f t="shared" si="43"/>
        <v/>
      </c>
      <c r="L358" s="8" t="str">
        <f t="shared" si="44"/>
        <v>Peter Pan</v>
      </c>
      <c r="M358" s="8">
        <f t="shared" si="45"/>
        <v>1</v>
      </c>
      <c r="N358" s="8" t="str">
        <f t="shared" si="41"/>
        <v>Peter Pan (2003)</v>
      </c>
      <c r="O358" s="10">
        <f>INDEX(cpi!$A$1:$M$106,MATCH($D358,cpi!$A:$A,0),MATCH($C358,cpi!$1:$1,0))</f>
        <v>184.3</v>
      </c>
      <c r="P358" s="10">
        <f>cpi!$I$2</f>
        <v>245.51900000000001</v>
      </c>
      <c r="Q358" s="10">
        <f t="shared" si="46"/>
        <v>1.3321703743895821</v>
      </c>
      <c r="R358" s="8" t="str">
        <f t="shared" si="47"/>
        <v/>
      </c>
      <c r="S358" s="11">
        <f t="shared" si="48"/>
        <v>133217037.43895821</v>
      </c>
      <c r="T358" s="11">
        <f t="shared" si="48"/>
        <v>64500825.361638628</v>
      </c>
      <c r="U358" s="11">
        <f t="shared" si="48"/>
        <v>126896535.11511122</v>
      </c>
    </row>
    <row r="359" spans="1:21" x14ac:dyDescent="0.2">
      <c r="A359" s="5">
        <v>361</v>
      </c>
      <c r="B359" s="17">
        <v>23</v>
      </c>
      <c r="C359" s="16">
        <v>7</v>
      </c>
      <c r="D359" s="16">
        <v>2004</v>
      </c>
      <c r="E359" s="18">
        <v>38663</v>
      </c>
      <c r="F359" s="9" t="s">
        <v>355</v>
      </c>
      <c r="G359" s="3">
        <v>100000000</v>
      </c>
      <c r="H359" s="3">
        <v>40202379</v>
      </c>
      <c r="I359" s="3">
        <v>82145379</v>
      </c>
      <c r="J359" s="8" t="str">
        <f t="shared" si="42"/>
        <v/>
      </c>
      <c r="K359" s="8" t="str">
        <f t="shared" si="43"/>
        <v/>
      </c>
      <c r="L359" s="8" t="str">
        <f t="shared" si="44"/>
        <v>Catwoman</v>
      </c>
      <c r="M359" s="8" t="str">
        <f t="shared" si="45"/>
        <v/>
      </c>
      <c r="N359" s="8" t="str">
        <f t="shared" si="41"/>
        <v>Catwoman</v>
      </c>
      <c r="O359" s="10">
        <f>INDEX(cpi!$A$1:$M$106,MATCH($D359,cpi!$A:$A,0),MATCH($C359,cpi!$1:$1,0))</f>
        <v>189.4</v>
      </c>
      <c r="P359" s="10">
        <f>cpi!$I$2</f>
        <v>245.51900000000001</v>
      </c>
      <c r="Q359" s="10">
        <f t="shared" si="46"/>
        <v>1.2962988384371701</v>
      </c>
      <c r="R359" s="8" t="str">
        <f t="shared" si="47"/>
        <v/>
      </c>
      <c r="S359" s="11">
        <f t="shared" si="48"/>
        <v>129629883.84371701</v>
      </c>
      <c r="T359" s="11">
        <f t="shared" si="48"/>
        <v>52114297.200110883</v>
      </c>
      <c r="U359" s="11">
        <f t="shared" si="48"/>
        <v>106484959.3806811</v>
      </c>
    </row>
    <row r="360" spans="1:21" x14ac:dyDescent="0.2">
      <c r="A360" s="5">
        <v>362</v>
      </c>
      <c r="B360" s="17">
        <v>15</v>
      </c>
      <c r="C360" s="16">
        <v>8</v>
      </c>
      <c r="D360" s="16">
        <v>2014</v>
      </c>
      <c r="E360" s="18">
        <v>42071</v>
      </c>
      <c r="F360" s="9" t="s">
        <v>356</v>
      </c>
      <c r="G360" s="3">
        <v>100000000</v>
      </c>
      <c r="H360" s="3">
        <v>39322544</v>
      </c>
      <c r="I360" s="3">
        <v>209461378</v>
      </c>
      <c r="J360" s="8" t="str">
        <f t="shared" si="42"/>
        <v/>
      </c>
      <c r="K360" s="8" t="str">
        <f t="shared" si="43"/>
        <v/>
      </c>
      <c r="L360" s="8" t="str">
        <f t="shared" si="44"/>
        <v>The Expendables 3</v>
      </c>
      <c r="M360" s="8" t="str">
        <f t="shared" si="45"/>
        <v/>
      </c>
      <c r="N360" s="8" t="str">
        <f t="shared" si="41"/>
        <v>The Expendables 3</v>
      </c>
      <c r="O360" s="10">
        <f>INDEX(cpi!$A$1:$M$106,MATCH($D360,cpi!$A:$A,0),MATCH($C360,cpi!$1:$1,0))</f>
        <v>237.852</v>
      </c>
      <c r="P360" s="10">
        <f>cpi!$I$2</f>
        <v>245.51900000000001</v>
      </c>
      <c r="Q360" s="10">
        <f t="shared" si="46"/>
        <v>1.0322343305921329</v>
      </c>
      <c r="R360" s="8" t="str">
        <f t="shared" si="47"/>
        <v/>
      </c>
      <c r="S360" s="11">
        <f t="shared" si="48"/>
        <v>103223433.05921328</v>
      </c>
      <c r="T360" s="11">
        <f t="shared" si="48"/>
        <v>40590079.883019693</v>
      </c>
      <c r="U360" s="11">
        <f t="shared" si="48"/>
        <v>216213225.30473572</v>
      </c>
    </row>
    <row r="361" spans="1:21" x14ac:dyDescent="0.2">
      <c r="A361" s="5">
        <v>363</v>
      </c>
      <c r="B361" s="17">
        <v>27</v>
      </c>
      <c r="C361" s="16">
        <v>11</v>
      </c>
      <c r="D361" s="16">
        <v>2002</v>
      </c>
      <c r="E361" s="18">
        <v>38057</v>
      </c>
      <c r="F361" s="9" t="s">
        <v>357</v>
      </c>
      <c r="G361" s="3">
        <v>100000000</v>
      </c>
      <c r="H361" s="3">
        <v>38120554</v>
      </c>
      <c r="I361" s="3">
        <v>91800000</v>
      </c>
      <c r="J361" s="8" t="str">
        <f t="shared" si="42"/>
        <v/>
      </c>
      <c r="K361" s="8" t="str">
        <f t="shared" si="43"/>
        <v/>
      </c>
      <c r="L361" s="8" t="str">
        <f t="shared" si="44"/>
        <v>Treasure Planet</v>
      </c>
      <c r="M361" s="8" t="str">
        <f t="shared" si="45"/>
        <v/>
      </c>
      <c r="N361" s="8" t="str">
        <f t="shared" si="41"/>
        <v>Treasure Planet</v>
      </c>
      <c r="O361" s="10">
        <f>INDEX(cpi!$A$1:$M$106,MATCH($D361,cpi!$A:$A,0),MATCH($C361,cpi!$1:$1,0))</f>
        <v>181.3</v>
      </c>
      <c r="P361" s="10">
        <f>cpi!$I$2</f>
        <v>245.51900000000001</v>
      </c>
      <c r="Q361" s="10">
        <f t="shared" si="46"/>
        <v>1.3542140099282955</v>
      </c>
      <c r="R361" s="8" t="str">
        <f t="shared" si="47"/>
        <v/>
      </c>
      <c r="S361" s="11">
        <f t="shared" si="48"/>
        <v>135421400.99282956</v>
      </c>
      <c r="T361" s="11">
        <f t="shared" si="48"/>
        <v>51623388.293028124</v>
      </c>
      <c r="U361" s="11">
        <f t="shared" si="48"/>
        <v>124316846.11141753</v>
      </c>
    </row>
    <row r="362" spans="1:21" x14ac:dyDescent="0.2">
      <c r="A362" s="5">
        <v>364</v>
      </c>
      <c r="B362" s="17">
        <v>12</v>
      </c>
      <c r="C362" s="16">
        <v>3</v>
      </c>
      <c r="D362" s="16">
        <v>2010</v>
      </c>
      <c r="E362" s="18">
        <v>40515</v>
      </c>
      <c r="F362" s="9" t="s">
        <v>358</v>
      </c>
      <c r="G362" s="3">
        <v>100000000</v>
      </c>
      <c r="H362" s="3">
        <v>35497337</v>
      </c>
      <c r="I362" s="3">
        <v>97523020</v>
      </c>
      <c r="J362" s="8" t="str">
        <f t="shared" si="42"/>
        <v/>
      </c>
      <c r="K362" s="8" t="str">
        <f t="shared" si="43"/>
        <v/>
      </c>
      <c r="L362" s="8" t="str">
        <f t="shared" si="44"/>
        <v>Green Zone</v>
      </c>
      <c r="M362" s="8" t="str">
        <f t="shared" si="45"/>
        <v/>
      </c>
      <c r="N362" s="8" t="str">
        <f t="shared" si="41"/>
        <v>Green Zone</v>
      </c>
      <c r="O362" s="10">
        <f>INDEX(cpi!$A$1:$M$106,MATCH($D362,cpi!$A:$A,0),MATCH($C362,cpi!$1:$1,0))</f>
        <v>217.631</v>
      </c>
      <c r="P362" s="10">
        <f>cpi!$I$2</f>
        <v>245.51900000000001</v>
      </c>
      <c r="Q362" s="10">
        <f t="shared" si="46"/>
        <v>1.1281435089670131</v>
      </c>
      <c r="R362" s="8" t="str">
        <f t="shared" si="47"/>
        <v/>
      </c>
      <c r="S362" s="11">
        <f t="shared" si="48"/>
        <v>112814350.89670131</v>
      </c>
      <c r="T362" s="11">
        <f t="shared" si="48"/>
        <v>40046090.322164588</v>
      </c>
      <c r="U362" s="11">
        <f t="shared" si="48"/>
        <v>110019961.9878602</v>
      </c>
    </row>
    <row r="363" spans="1:21" x14ac:dyDescent="0.2">
      <c r="A363" s="5">
        <v>365</v>
      </c>
      <c r="B363" s="17">
        <v>25</v>
      </c>
      <c r="C363" s="16">
        <v>12</v>
      </c>
      <c r="D363" s="16">
        <v>2015</v>
      </c>
      <c r="E363" s="18">
        <v>42747</v>
      </c>
      <c r="F363" s="9" t="s">
        <v>359</v>
      </c>
      <c r="G363" s="3">
        <v>100000000</v>
      </c>
      <c r="H363" s="3">
        <v>28782481</v>
      </c>
      <c r="I363" s="3">
        <v>128131571</v>
      </c>
      <c r="J363" s="8" t="str">
        <f t="shared" si="42"/>
        <v/>
      </c>
      <c r="K363" s="8" t="str">
        <f t="shared" si="43"/>
        <v/>
      </c>
      <c r="L363" s="8" t="str">
        <f t="shared" si="44"/>
        <v>Point Break</v>
      </c>
      <c r="M363" s="8">
        <f t="shared" si="45"/>
        <v>1</v>
      </c>
      <c r="N363" s="8" t="str">
        <f t="shared" si="41"/>
        <v>Point Break (2015)</v>
      </c>
      <c r="O363" s="10">
        <f>INDEX(cpi!$A$1:$M$106,MATCH($D363,cpi!$A:$A,0),MATCH($C363,cpi!$1:$1,0))</f>
        <v>236.52500000000001</v>
      </c>
      <c r="P363" s="10">
        <f>cpi!$I$2</f>
        <v>245.51900000000001</v>
      </c>
      <c r="Q363" s="10">
        <f t="shared" si="46"/>
        <v>1.0380255786914703</v>
      </c>
      <c r="R363" s="8" t="str">
        <f t="shared" si="47"/>
        <v/>
      </c>
      <c r="S363" s="11">
        <f t="shared" si="48"/>
        <v>103802557.86914703</v>
      </c>
      <c r="T363" s="11">
        <f t="shared" si="48"/>
        <v>29876951.496201247</v>
      </c>
      <c r="U363" s="11">
        <f t="shared" si="48"/>
        <v>133003848.13592221</v>
      </c>
    </row>
    <row r="364" spans="1:21" x14ac:dyDescent="0.2">
      <c r="A364" s="5">
        <v>366</v>
      </c>
      <c r="B364" s="17">
        <v>11</v>
      </c>
      <c r="C364" s="16">
        <v>12</v>
      </c>
      <c r="D364" s="16">
        <v>2015</v>
      </c>
      <c r="E364" s="18">
        <v>42320</v>
      </c>
      <c r="F364" s="9" t="s">
        <v>360</v>
      </c>
      <c r="G364" s="3">
        <v>100000000</v>
      </c>
      <c r="H364" s="3">
        <v>25020758</v>
      </c>
      <c r="I364" s="3">
        <v>90420758</v>
      </c>
      <c r="J364" s="8" t="str">
        <f t="shared" si="42"/>
        <v/>
      </c>
      <c r="K364" s="8" t="str">
        <f t="shared" si="43"/>
        <v/>
      </c>
      <c r="L364" s="8" t="str">
        <f t="shared" si="44"/>
        <v>In the Heart of the Sea</v>
      </c>
      <c r="M364" s="8" t="str">
        <f t="shared" si="45"/>
        <v/>
      </c>
      <c r="N364" s="8" t="str">
        <f t="shared" si="41"/>
        <v>In the Heart of the Sea</v>
      </c>
      <c r="O364" s="10">
        <f>INDEX(cpi!$A$1:$M$106,MATCH($D364,cpi!$A:$A,0),MATCH($C364,cpi!$1:$1,0))</f>
        <v>236.52500000000001</v>
      </c>
      <c r="P364" s="10">
        <f>cpi!$I$2</f>
        <v>245.51900000000001</v>
      </c>
      <c r="Q364" s="10">
        <f t="shared" si="46"/>
        <v>1.0380255786914703</v>
      </c>
      <c r="R364" s="8" t="str">
        <f t="shared" si="47"/>
        <v/>
      </c>
      <c r="S364" s="11">
        <f t="shared" si="48"/>
        <v>103802557.86914703</v>
      </c>
      <c r="T364" s="11">
        <f t="shared" si="48"/>
        <v>25972186.802249234</v>
      </c>
      <c r="U364" s="11">
        <f t="shared" si="48"/>
        <v>93859059.648671389</v>
      </c>
    </row>
    <row r="365" spans="1:21" x14ac:dyDescent="0.2">
      <c r="A365" s="5">
        <v>367</v>
      </c>
      <c r="B365" s="17">
        <v>18</v>
      </c>
      <c r="C365" s="16">
        <v>4</v>
      </c>
      <c r="D365" s="16">
        <v>2014</v>
      </c>
      <c r="E365" s="18">
        <v>42159</v>
      </c>
      <c r="F365" s="9" t="s">
        <v>361</v>
      </c>
      <c r="G365" s="3">
        <v>100000000</v>
      </c>
      <c r="H365" s="3">
        <v>23022309</v>
      </c>
      <c r="I365" s="3">
        <v>103039258</v>
      </c>
      <c r="J365" s="8" t="str">
        <f t="shared" si="42"/>
        <v/>
      </c>
      <c r="K365" s="8" t="str">
        <f t="shared" si="43"/>
        <v/>
      </c>
      <c r="L365" s="8" t="str">
        <f t="shared" si="44"/>
        <v>Transcendence</v>
      </c>
      <c r="M365" s="8" t="str">
        <f t="shared" si="45"/>
        <v/>
      </c>
      <c r="N365" s="8" t="str">
        <f t="shared" si="41"/>
        <v>Transcendence</v>
      </c>
      <c r="O365" s="10">
        <f>INDEX(cpi!$A$1:$M$106,MATCH($D365,cpi!$A:$A,0),MATCH($C365,cpi!$1:$1,0))</f>
        <v>237.072</v>
      </c>
      <c r="P365" s="10">
        <f>cpi!$I$2</f>
        <v>245.51900000000001</v>
      </c>
      <c r="Q365" s="10">
        <f t="shared" si="46"/>
        <v>1.0356305257474523</v>
      </c>
      <c r="R365" s="8" t="str">
        <f t="shared" si="47"/>
        <v/>
      </c>
      <c r="S365" s="11">
        <f t="shared" si="48"/>
        <v>103563052.57474522</v>
      </c>
      <c r="T365" s="11">
        <f t="shared" si="48"/>
        <v>23842605.973590303</v>
      </c>
      <c r="U365" s="11">
        <f t="shared" si="48"/>
        <v>106710600.93516737</v>
      </c>
    </row>
    <row r="366" spans="1:21" x14ac:dyDescent="0.2">
      <c r="A366" s="5">
        <v>368</v>
      </c>
      <c r="B366" s="17">
        <v>18</v>
      </c>
      <c r="C366" s="16">
        <v>2</v>
      </c>
      <c r="D366" s="16">
        <v>2005</v>
      </c>
      <c r="E366" s="18">
        <v>38870</v>
      </c>
      <c r="F366" s="9" t="s">
        <v>362</v>
      </c>
      <c r="G366" s="3">
        <v>100000000</v>
      </c>
      <c r="H366" s="3">
        <v>17018422</v>
      </c>
      <c r="I366" s="3">
        <v>59918422</v>
      </c>
      <c r="J366" s="8" t="str">
        <f t="shared" si="42"/>
        <v/>
      </c>
      <c r="K366" s="8" t="str">
        <f t="shared" si="43"/>
        <v/>
      </c>
      <c r="L366" s="8" t="str">
        <f t="shared" si="44"/>
        <v>Son of the Mask</v>
      </c>
      <c r="M366" s="8" t="str">
        <f t="shared" si="45"/>
        <v/>
      </c>
      <c r="N366" s="8" t="str">
        <f t="shared" si="41"/>
        <v>Son of the Mask</v>
      </c>
      <c r="O366" s="10">
        <f>INDEX(cpi!$A$1:$M$106,MATCH($D366,cpi!$A:$A,0),MATCH($C366,cpi!$1:$1,0))</f>
        <v>191.8</v>
      </c>
      <c r="P366" s="10">
        <f>cpi!$I$2</f>
        <v>245.51900000000001</v>
      </c>
      <c r="Q366" s="10">
        <f t="shared" si="46"/>
        <v>1.2800782064650678</v>
      </c>
      <c r="R366" s="8" t="str">
        <f t="shared" si="47"/>
        <v/>
      </c>
      <c r="S366" s="11">
        <f t="shared" si="48"/>
        <v>128007820.64650677</v>
      </c>
      <c r="T366" s="11">
        <f t="shared" si="48"/>
        <v>21784911.110625651</v>
      </c>
      <c r="U366" s="11">
        <f t="shared" si="48"/>
        <v>76700266.167977065</v>
      </c>
    </row>
    <row r="367" spans="1:21" x14ac:dyDescent="0.2">
      <c r="A367" s="5">
        <v>369</v>
      </c>
      <c r="B367" s="17">
        <v>16</v>
      </c>
      <c r="C367" s="16">
        <v>8</v>
      </c>
      <c r="D367" s="16">
        <v>2002</v>
      </c>
      <c r="E367" s="18">
        <v>37719</v>
      </c>
      <c r="F367" s="9" t="s">
        <v>363</v>
      </c>
      <c r="G367" s="3">
        <v>100000000</v>
      </c>
      <c r="H367" s="3">
        <v>4411102</v>
      </c>
      <c r="I367" s="3">
        <v>7094995</v>
      </c>
      <c r="J367" s="8" t="str">
        <f t="shared" si="42"/>
        <v/>
      </c>
      <c r="K367" s="8" t="str">
        <f t="shared" si="43"/>
        <v/>
      </c>
      <c r="L367" s="8" t="str">
        <f t="shared" si="44"/>
        <v>The Adventures of Pluto Nash</v>
      </c>
      <c r="M367" s="8" t="str">
        <f t="shared" si="45"/>
        <v/>
      </c>
      <c r="N367" s="8" t="str">
        <f t="shared" si="41"/>
        <v>The Adventures of Pluto Nash</v>
      </c>
      <c r="O367" s="10">
        <f>INDEX(cpi!$A$1:$M$106,MATCH($D367,cpi!$A:$A,0),MATCH($C367,cpi!$1:$1,0))</f>
        <v>180.7</v>
      </c>
      <c r="P367" s="10">
        <f>cpi!$I$2</f>
        <v>245.51900000000001</v>
      </c>
      <c r="Q367" s="10">
        <f t="shared" si="46"/>
        <v>1.3587105700055342</v>
      </c>
      <c r="R367" s="8" t="str">
        <f t="shared" si="47"/>
        <v/>
      </c>
      <c r="S367" s="11">
        <f t="shared" si="48"/>
        <v>135871057.00055343</v>
      </c>
      <c r="T367" s="11">
        <f t="shared" si="48"/>
        <v>5993410.9127725521</v>
      </c>
      <c r="U367" s="11">
        <f t="shared" si="48"/>
        <v>9640044.7006364148</v>
      </c>
    </row>
    <row r="368" spans="1:21" x14ac:dyDescent="0.2">
      <c r="A368" s="5">
        <v>370</v>
      </c>
      <c r="B368" s="17">
        <v>20</v>
      </c>
      <c r="C368" s="16">
        <v>1</v>
      </c>
      <c r="D368" s="16">
        <v>2012</v>
      </c>
      <c r="E368" s="18">
        <v>41487</v>
      </c>
      <c r="F368" s="9" t="s">
        <v>364</v>
      </c>
      <c r="G368" s="3">
        <v>100000000</v>
      </c>
      <c r="H368" s="3">
        <v>311434</v>
      </c>
      <c r="I368" s="3">
        <v>98227017</v>
      </c>
      <c r="J368" s="8" t="str">
        <f t="shared" si="42"/>
        <v/>
      </c>
      <c r="K368" s="8" t="str">
        <f t="shared" si="43"/>
        <v/>
      </c>
      <c r="L368" s="8" t="str">
        <f t="shared" si="44"/>
        <v>Jin lÃ­ng shÃ­ san chai</v>
      </c>
      <c r="M368" s="8" t="str">
        <f t="shared" si="45"/>
        <v/>
      </c>
      <c r="N368" s="8" t="str">
        <f t="shared" si="41"/>
        <v>Jin lÃ­ng shÃ­ san chai</v>
      </c>
      <c r="O368" s="10">
        <f>INDEX(cpi!$A$1:$M$106,MATCH($D368,cpi!$A:$A,0),MATCH($C368,cpi!$1:$1,0))</f>
        <v>226.66499999999999</v>
      </c>
      <c r="P368" s="10">
        <f>cpi!$I$2</f>
        <v>245.51900000000001</v>
      </c>
      <c r="Q368" s="10">
        <f t="shared" si="46"/>
        <v>1.0831800233825248</v>
      </c>
      <c r="R368" s="8" t="str">
        <f t="shared" si="47"/>
        <v/>
      </c>
      <c r="S368" s="11">
        <f t="shared" si="48"/>
        <v>108318002.33825248</v>
      </c>
      <c r="T368" s="11">
        <f t="shared" si="48"/>
        <v>337339.08740211325</v>
      </c>
      <c r="U368" s="11">
        <f t="shared" si="48"/>
        <v>106397542.57085566</v>
      </c>
    </row>
    <row r="369" spans="1:21" x14ac:dyDescent="0.2">
      <c r="A369" s="5">
        <v>371</v>
      </c>
      <c r="B369" s="17">
        <v>15</v>
      </c>
      <c r="C369" s="16">
        <v>3</v>
      </c>
      <c r="D369" s="16">
        <v>2019</v>
      </c>
      <c r="E369" s="18">
        <v>43893</v>
      </c>
      <c r="F369" s="9" t="s">
        <v>365</v>
      </c>
      <c r="G369" s="3">
        <v>100000000</v>
      </c>
      <c r="H369" s="3">
        <v>0</v>
      </c>
      <c r="I369" s="3">
        <v>0</v>
      </c>
      <c r="J369" s="8">
        <f t="shared" si="42"/>
        <v>1</v>
      </c>
      <c r="K369" s="8">
        <f t="shared" si="43"/>
        <v>1</v>
      </c>
      <c r="L369" s="8" t="str">
        <f t="shared" si="44"/>
        <v>Amusement Park</v>
      </c>
      <c r="M369" s="8" t="str">
        <f t="shared" si="45"/>
        <v/>
      </c>
      <c r="N369" s="8" t="str">
        <f t="shared" si="41"/>
        <v>Amusement Park</v>
      </c>
      <c r="O369" s="10" t="e">
        <f>INDEX(cpi!$A$1:$M$106,MATCH($D369,cpi!$A:$A,0),MATCH($C369,cpi!$1:$1,0))</f>
        <v>#N/A</v>
      </c>
      <c r="P369" s="10">
        <f>cpi!$I$2</f>
        <v>245.51900000000001</v>
      </c>
      <c r="Q369" s="10" t="e">
        <f t="shared" si="46"/>
        <v>#N/A</v>
      </c>
      <c r="R369" s="8">
        <f t="shared" si="47"/>
        <v>1</v>
      </c>
      <c r="S369" s="11" t="e">
        <f t="shared" si="48"/>
        <v>#N/A</v>
      </c>
      <c r="T369" s="11" t="e">
        <f t="shared" si="48"/>
        <v>#N/A</v>
      </c>
      <c r="U369" s="11" t="e">
        <f t="shared" si="48"/>
        <v>#N/A</v>
      </c>
    </row>
    <row r="370" spans="1:21" x14ac:dyDescent="0.2">
      <c r="A370" s="5">
        <v>372</v>
      </c>
      <c r="B370" s="17">
        <v>6</v>
      </c>
      <c r="C370" s="16">
        <v>11</v>
      </c>
      <c r="D370" s="16">
        <v>2015</v>
      </c>
      <c r="E370" s="18">
        <v>42166</v>
      </c>
      <c r="F370" s="9" t="s">
        <v>366</v>
      </c>
      <c r="G370" s="3">
        <v>99000000</v>
      </c>
      <c r="H370" s="3">
        <v>130178411</v>
      </c>
      <c r="I370" s="3">
        <v>250474038</v>
      </c>
      <c r="J370" s="8" t="str">
        <f t="shared" si="42"/>
        <v/>
      </c>
      <c r="K370" s="8" t="str">
        <f t="shared" si="43"/>
        <v/>
      </c>
      <c r="L370" s="8" t="str">
        <f t="shared" si="44"/>
        <v>The Peanuts Movie</v>
      </c>
      <c r="M370" s="8" t="str">
        <f t="shared" si="45"/>
        <v/>
      </c>
      <c r="N370" s="8" t="str">
        <f t="shared" si="41"/>
        <v>The Peanuts Movie</v>
      </c>
      <c r="O370" s="10">
        <f>INDEX(cpi!$A$1:$M$106,MATCH($D370,cpi!$A:$A,0),MATCH($C370,cpi!$1:$1,0))</f>
        <v>237.33600000000001</v>
      </c>
      <c r="P370" s="10">
        <f>cpi!$I$2</f>
        <v>245.51900000000001</v>
      </c>
      <c r="Q370" s="10">
        <f t="shared" si="46"/>
        <v>1.0344785451848855</v>
      </c>
      <c r="R370" s="8" t="str">
        <f t="shared" si="47"/>
        <v/>
      </c>
      <c r="S370" s="11">
        <f t="shared" si="48"/>
        <v>102413375.97330366</v>
      </c>
      <c r="T370" s="11">
        <f t="shared" si="48"/>
        <v>134666773.2257601</v>
      </c>
      <c r="U370" s="11">
        <f t="shared" si="48"/>
        <v>259110018.43682373</v>
      </c>
    </row>
    <row r="371" spans="1:21" x14ac:dyDescent="0.2">
      <c r="A371" s="5">
        <v>373</v>
      </c>
      <c r="B371" s="17">
        <v>4</v>
      </c>
      <c r="C371" s="16">
        <v>5</v>
      </c>
      <c r="D371" s="16">
        <v>2001</v>
      </c>
      <c r="E371" s="18">
        <v>36986</v>
      </c>
      <c r="F371" s="9" t="s">
        <v>367</v>
      </c>
      <c r="G371" s="3">
        <v>98000000</v>
      </c>
      <c r="H371" s="3">
        <v>202007640</v>
      </c>
      <c r="I371" s="3">
        <v>435040395</v>
      </c>
      <c r="J371" s="8" t="str">
        <f t="shared" si="42"/>
        <v/>
      </c>
      <c r="K371" s="8" t="str">
        <f t="shared" si="43"/>
        <v/>
      </c>
      <c r="L371" s="8" t="str">
        <f t="shared" si="44"/>
        <v>The Mummy Returns</v>
      </c>
      <c r="M371" s="8" t="str">
        <f t="shared" si="45"/>
        <v/>
      </c>
      <c r="N371" s="8" t="str">
        <f t="shared" si="41"/>
        <v>The Mummy Returns</v>
      </c>
      <c r="O371" s="10">
        <f>INDEX(cpi!$A$1:$M$106,MATCH($D371,cpi!$A:$A,0),MATCH($C371,cpi!$1:$1,0))</f>
        <v>177.7</v>
      </c>
      <c r="P371" s="10">
        <f>cpi!$I$2</f>
        <v>245.51900000000001</v>
      </c>
      <c r="Q371" s="10">
        <f t="shared" si="46"/>
        <v>1.3816488463702872</v>
      </c>
      <c r="R371" s="8" t="str">
        <f t="shared" si="47"/>
        <v/>
      </c>
      <c r="S371" s="11">
        <f t="shared" si="48"/>
        <v>135401586.94428813</v>
      </c>
      <c r="T371" s="11">
        <f t="shared" si="48"/>
        <v>279103622.76398426</v>
      </c>
      <c r="U371" s="11">
        <f t="shared" si="48"/>
        <v>601073059.87622404</v>
      </c>
    </row>
    <row r="372" spans="1:21" x14ac:dyDescent="0.2">
      <c r="A372" s="5">
        <v>374</v>
      </c>
      <c r="B372" s="17">
        <v>20</v>
      </c>
      <c r="C372" s="16">
        <v>12</v>
      </c>
      <c r="D372" s="16">
        <v>2002</v>
      </c>
      <c r="E372" s="18">
        <v>37845</v>
      </c>
      <c r="F372" s="9" t="s">
        <v>368</v>
      </c>
      <c r="G372" s="3">
        <v>97000000</v>
      </c>
      <c r="H372" s="3">
        <v>77730500</v>
      </c>
      <c r="I372" s="3">
        <v>183124621</v>
      </c>
      <c r="J372" s="8" t="str">
        <f t="shared" si="42"/>
        <v/>
      </c>
      <c r="K372" s="8" t="str">
        <f t="shared" si="43"/>
        <v/>
      </c>
      <c r="L372" s="8" t="str">
        <f t="shared" si="44"/>
        <v>Gangs of New York</v>
      </c>
      <c r="M372" s="8" t="str">
        <f t="shared" si="45"/>
        <v/>
      </c>
      <c r="N372" s="8" t="str">
        <f t="shared" si="41"/>
        <v>Gangs of New York</v>
      </c>
      <c r="O372" s="10">
        <f>INDEX(cpi!$A$1:$M$106,MATCH($D372,cpi!$A:$A,0),MATCH($C372,cpi!$1:$1,0))</f>
        <v>180.9</v>
      </c>
      <c r="P372" s="10">
        <f>cpi!$I$2</f>
        <v>245.51900000000001</v>
      </c>
      <c r="Q372" s="10">
        <f t="shared" si="46"/>
        <v>1.357208402432283</v>
      </c>
      <c r="R372" s="8" t="str">
        <f t="shared" si="47"/>
        <v/>
      </c>
      <c r="S372" s="11">
        <f t="shared" si="48"/>
        <v>131649215.03593145</v>
      </c>
      <c r="T372" s="11">
        <f t="shared" si="48"/>
        <v>105496487.72526258</v>
      </c>
      <c r="U372" s="11">
        <f t="shared" si="48"/>
        <v>248538274.3134273</v>
      </c>
    </row>
    <row r="373" spans="1:21" x14ac:dyDescent="0.2">
      <c r="A373" s="5">
        <v>375</v>
      </c>
      <c r="B373" s="17">
        <v>19</v>
      </c>
      <c r="C373" s="16">
        <v>5</v>
      </c>
      <c r="D373" s="16">
        <v>2017</v>
      </c>
      <c r="E373" s="18">
        <v>43286</v>
      </c>
      <c r="F373" s="9" t="s">
        <v>369</v>
      </c>
      <c r="G373" s="3">
        <v>97000000</v>
      </c>
      <c r="H373" s="3">
        <v>74262031</v>
      </c>
      <c r="I373" s="3">
        <v>238862031</v>
      </c>
      <c r="J373" s="8" t="str">
        <f t="shared" si="42"/>
        <v/>
      </c>
      <c r="K373" s="8" t="str">
        <f t="shared" si="43"/>
        <v/>
      </c>
      <c r="L373" s="8" t="str">
        <f t="shared" si="44"/>
        <v>Alien: Covenant</v>
      </c>
      <c r="M373" s="8" t="str">
        <f t="shared" si="45"/>
        <v/>
      </c>
      <c r="N373" s="8" t="str">
        <f t="shared" si="41"/>
        <v>Alien: Covenant</v>
      </c>
      <c r="O373" s="10">
        <f>INDEX(cpi!$A$1:$M$106,MATCH($D373,cpi!$A:$A,0),MATCH($C373,cpi!$1:$1,0))</f>
        <v>244.733</v>
      </c>
      <c r="P373" s="10">
        <f>cpi!$I$2</f>
        <v>245.51900000000001</v>
      </c>
      <c r="Q373" s="10">
        <f t="shared" si="46"/>
        <v>1.0032116633228865</v>
      </c>
      <c r="R373" s="8" t="str">
        <f t="shared" si="47"/>
        <v/>
      </c>
      <c r="S373" s="11">
        <f t="shared" si="48"/>
        <v>97311531.34231998</v>
      </c>
      <c r="T373" s="11">
        <f t="shared" si="48"/>
        <v>74500535.641245753</v>
      </c>
      <c r="U373" s="11">
        <f t="shared" si="48"/>
        <v>239629175.42419288</v>
      </c>
    </row>
    <row r="374" spans="1:21" x14ac:dyDescent="0.2">
      <c r="A374" s="5">
        <v>376</v>
      </c>
      <c r="B374" s="17">
        <v>13</v>
      </c>
      <c r="C374" s="16">
        <v>3</v>
      </c>
      <c r="D374" s="16">
        <v>2015</v>
      </c>
      <c r="E374" s="18">
        <v>42372</v>
      </c>
      <c r="F374" s="9" t="s">
        <v>370</v>
      </c>
      <c r="G374" s="3">
        <v>95000000</v>
      </c>
      <c r="H374" s="3">
        <v>201151353</v>
      </c>
      <c r="I374" s="3">
        <v>534551353</v>
      </c>
      <c r="J374" s="8" t="str">
        <f t="shared" si="42"/>
        <v/>
      </c>
      <c r="K374" s="8" t="str">
        <f t="shared" si="43"/>
        <v/>
      </c>
      <c r="L374" s="8" t="str">
        <f t="shared" si="44"/>
        <v>Cinderella</v>
      </c>
      <c r="M374" s="8">
        <f t="shared" si="45"/>
        <v>1</v>
      </c>
      <c r="N374" s="8" t="str">
        <f t="shared" si="41"/>
        <v>Cinderella (2015)</v>
      </c>
      <c r="O374" s="10">
        <f>INDEX(cpi!$A$1:$M$106,MATCH($D374,cpi!$A:$A,0),MATCH($C374,cpi!$1:$1,0))</f>
        <v>236.119</v>
      </c>
      <c r="P374" s="10">
        <f>cpi!$I$2</f>
        <v>245.51900000000001</v>
      </c>
      <c r="Q374" s="10">
        <f t="shared" si="46"/>
        <v>1.0398104345690098</v>
      </c>
      <c r="R374" s="8" t="str">
        <f t="shared" si="47"/>
        <v/>
      </c>
      <c r="S374" s="11">
        <f t="shared" si="48"/>
        <v>98781991.284055933</v>
      </c>
      <c r="T374" s="11">
        <f t="shared" si="48"/>
        <v>209159275.77707428</v>
      </c>
      <c r="U374" s="11">
        <f t="shared" si="48"/>
        <v>555832074.66238213</v>
      </c>
    </row>
    <row r="375" spans="1:21" x14ac:dyDescent="0.2">
      <c r="A375" s="5">
        <v>377</v>
      </c>
      <c r="B375" s="17">
        <v>13</v>
      </c>
      <c r="C375" s="16">
        <v>7</v>
      </c>
      <c r="D375" s="16">
        <v>2012</v>
      </c>
      <c r="E375" s="18">
        <v>41281</v>
      </c>
      <c r="F375" s="9" t="s">
        <v>371</v>
      </c>
      <c r="G375" s="3">
        <v>95000000</v>
      </c>
      <c r="H375" s="3">
        <v>161321843</v>
      </c>
      <c r="I375" s="3">
        <v>879765137</v>
      </c>
      <c r="J375" s="8" t="str">
        <f t="shared" si="42"/>
        <v/>
      </c>
      <c r="K375" s="8" t="str">
        <f t="shared" si="43"/>
        <v/>
      </c>
      <c r="L375" s="8" t="str">
        <f t="shared" si="44"/>
        <v>Ice Age: Continental Drift</v>
      </c>
      <c r="M375" s="8" t="str">
        <f t="shared" si="45"/>
        <v/>
      </c>
      <c r="N375" s="8" t="str">
        <f t="shared" si="41"/>
        <v>Ice Age: Continental Drift</v>
      </c>
      <c r="O375" s="10">
        <f>INDEX(cpi!$A$1:$M$106,MATCH($D375,cpi!$A:$A,0),MATCH($C375,cpi!$1:$1,0))</f>
        <v>229.10400000000001</v>
      </c>
      <c r="P375" s="10">
        <f>cpi!$I$2</f>
        <v>245.51900000000001</v>
      </c>
      <c r="Q375" s="10">
        <f t="shared" si="46"/>
        <v>1.0716486835672883</v>
      </c>
      <c r="R375" s="8" t="str">
        <f t="shared" si="47"/>
        <v/>
      </c>
      <c r="S375" s="11">
        <f t="shared" si="48"/>
        <v>101806624.93889238</v>
      </c>
      <c r="T375" s="11">
        <f t="shared" si="48"/>
        <v>172880340.68159875</v>
      </c>
      <c r="U375" s="11">
        <f t="shared" si="48"/>
        <v>942799150.91444504</v>
      </c>
    </row>
    <row r="376" spans="1:21" x14ac:dyDescent="0.2">
      <c r="A376" s="5">
        <v>378</v>
      </c>
      <c r="B376" s="17">
        <v>28</v>
      </c>
      <c r="C376" s="16">
        <v>12</v>
      </c>
      <c r="D376" s="16">
        <v>2001</v>
      </c>
      <c r="E376" s="18">
        <v>37723</v>
      </c>
      <c r="F376" s="9" t="s">
        <v>372</v>
      </c>
      <c r="G376" s="3">
        <v>95000000</v>
      </c>
      <c r="H376" s="3">
        <v>108638745</v>
      </c>
      <c r="I376" s="3">
        <v>159691085</v>
      </c>
      <c r="J376" s="8" t="str">
        <f t="shared" si="42"/>
        <v/>
      </c>
      <c r="K376" s="8" t="str">
        <f t="shared" si="43"/>
        <v/>
      </c>
      <c r="L376" s="8" t="str">
        <f t="shared" si="44"/>
        <v>Black Hawk Down</v>
      </c>
      <c r="M376" s="8" t="str">
        <f t="shared" si="45"/>
        <v/>
      </c>
      <c r="N376" s="8" t="str">
        <f t="shared" si="41"/>
        <v>Black Hawk Down</v>
      </c>
      <c r="O376" s="10">
        <f>INDEX(cpi!$A$1:$M$106,MATCH($D376,cpi!$A:$A,0),MATCH($C376,cpi!$1:$1,0))</f>
        <v>176.7</v>
      </c>
      <c r="P376" s="10">
        <f>cpi!$I$2</f>
        <v>245.51900000000001</v>
      </c>
      <c r="Q376" s="10">
        <f t="shared" si="46"/>
        <v>1.3894680249009621</v>
      </c>
      <c r="R376" s="8" t="str">
        <f t="shared" si="47"/>
        <v/>
      </c>
      <c r="S376" s="11">
        <f t="shared" si="48"/>
        <v>131999462.36559141</v>
      </c>
      <c r="T376" s="11">
        <f t="shared" si="48"/>
        <v>150950062.44286928</v>
      </c>
      <c r="U376" s="11">
        <f t="shared" si="48"/>
        <v>221885656.46924165</v>
      </c>
    </row>
    <row r="377" spans="1:21" x14ac:dyDescent="0.2">
      <c r="A377" s="5">
        <v>379</v>
      </c>
      <c r="B377" s="17">
        <v>27</v>
      </c>
      <c r="C377" s="16">
        <v>5</v>
      </c>
      <c r="D377" s="16">
        <v>2010</v>
      </c>
      <c r="E377" s="18">
        <v>40973</v>
      </c>
      <c r="F377" s="9" t="s">
        <v>373</v>
      </c>
      <c r="G377" s="3">
        <v>95000000</v>
      </c>
      <c r="H377" s="3">
        <v>95347692</v>
      </c>
      <c r="I377" s="3">
        <v>294680778</v>
      </c>
      <c r="J377" s="8" t="str">
        <f t="shared" si="42"/>
        <v/>
      </c>
      <c r="K377" s="8" t="str">
        <f t="shared" si="43"/>
        <v/>
      </c>
      <c r="L377" s="8" t="str">
        <f t="shared" si="44"/>
        <v>Sex and the City 2</v>
      </c>
      <c r="M377" s="8" t="str">
        <f t="shared" si="45"/>
        <v/>
      </c>
      <c r="N377" s="8" t="str">
        <f t="shared" si="41"/>
        <v>Sex and the City 2</v>
      </c>
      <c r="O377" s="10">
        <f>INDEX(cpi!$A$1:$M$106,MATCH($D377,cpi!$A:$A,0),MATCH($C377,cpi!$1:$1,0))</f>
        <v>218.178</v>
      </c>
      <c r="P377" s="10">
        <f>cpi!$I$2</f>
        <v>245.51900000000001</v>
      </c>
      <c r="Q377" s="10">
        <f t="shared" si="46"/>
        <v>1.1253151096810861</v>
      </c>
      <c r="R377" s="8" t="str">
        <f t="shared" si="47"/>
        <v/>
      </c>
      <c r="S377" s="11">
        <f t="shared" si="48"/>
        <v>106904935.41970317</v>
      </c>
      <c r="T377" s="11">
        <f t="shared" si="48"/>
        <v>107296198.48081841</v>
      </c>
      <c r="U377" s="11">
        <f t="shared" si="48"/>
        <v>331608732.0159778</v>
      </c>
    </row>
    <row r="378" spans="1:21" x14ac:dyDescent="0.2">
      <c r="A378" s="5">
        <v>380</v>
      </c>
      <c r="B378" s="17">
        <v>12</v>
      </c>
      <c r="C378" s="16">
        <v>2</v>
      </c>
      <c r="D378" s="16">
        <v>2010</v>
      </c>
      <c r="E378" s="18">
        <v>40514</v>
      </c>
      <c r="F378" s="9" t="s">
        <v>374</v>
      </c>
      <c r="G378" s="3">
        <v>95000000</v>
      </c>
      <c r="H378" s="3">
        <v>88768303</v>
      </c>
      <c r="I378" s="3">
        <v>223050874</v>
      </c>
      <c r="J378" s="8" t="str">
        <f t="shared" si="42"/>
        <v/>
      </c>
      <c r="K378" s="8" t="str">
        <f t="shared" si="43"/>
        <v/>
      </c>
      <c r="L378" s="8" t="str">
        <f t="shared" si="44"/>
        <v>Percy Jackson &amp; the Olympians: The Lightning Thief</v>
      </c>
      <c r="M378" s="8" t="str">
        <f t="shared" si="45"/>
        <v/>
      </c>
      <c r="N378" s="8" t="str">
        <f t="shared" si="41"/>
        <v>Percy Jackson &amp; the Olympians: The Lightning Thief</v>
      </c>
      <c r="O378" s="10">
        <f>INDEX(cpi!$A$1:$M$106,MATCH($D378,cpi!$A:$A,0),MATCH($C378,cpi!$1:$1,0))</f>
        <v>216.74100000000001</v>
      </c>
      <c r="P378" s="10">
        <f>cpi!$I$2</f>
        <v>245.51900000000001</v>
      </c>
      <c r="Q378" s="10">
        <f t="shared" si="46"/>
        <v>1.1327759860847739</v>
      </c>
      <c r="R378" s="8" t="str">
        <f t="shared" si="47"/>
        <v/>
      </c>
      <c r="S378" s="11">
        <f t="shared" si="48"/>
        <v>107613718.67805353</v>
      </c>
      <c r="T378" s="11">
        <f t="shared" si="48"/>
        <v>100554601.96389699</v>
      </c>
      <c r="U378" s="11">
        <f t="shared" si="48"/>
        <v>252666673.74242067</v>
      </c>
    </row>
    <row r="379" spans="1:21" x14ac:dyDescent="0.2">
      <c r="A379" s="5">
        <v>381</v>
      </c>
      <c r="B379" s="17">
        <v>10</v>
      </c>
      <c r="C379" s="16">
        <v>8</v>
      </c>
      <c r="D379" s="16">
        <v>2012</v>
      </c>
      <c r="E379" s="18">
        <v>41190</v>
      </c>
      <c r="F379" s="9" t="s">
        <v>375</v>
      </c>
      <c r="G379" s="3">
        <v>95000000</v>
      </c>
      <c r="H379" s="3">
        <v>86907746</v>
      </c>
      <c r="I379" s="3">
        <v>104907746</v>
      </c>
      <c r="J379" s="8" t="str">
        <f t="shared" si="42"/>
        <v/>
      </c>
      <c r="K379" s="8" t="str">
        <f t="shared" si="43"/>
        <v/>
      </c>
      <c r="L379" s="8" t="str">
        <f t="shared" si="44"/>
        <v>The Campaign</v>
      </c>
      <c r="M379" s="8" t="str">
        <f t="shared" si="45"/>
        <v/>
      </c>
      <c r="N379" s="8" t="str">
        <f t="shared" si="41"/>
        <v>The Campaign</v>
      </c>
      <c r="O379" s="10">
        <f>INDEX(cpi!$A$1:$M$106,MATCH($D379,cpi!$A:$A,0),MATCH($C379,cpi!$1:$1,0))</f>
        <v>230.37899999999999</v>
      </c>
      <c r="P379" s="10">
        <f>cpi!$I$2</f>
        <v>245.51900000000001</v>
      </c>
      <c r="Q379" s="10">
        <f t="shared" si="46"/>
        <v>1.0657177954587875</v>
      </c>
      <c r="R379" s="8" t="str">
        <f t="shared" si="47"/>
        <v/>
      </c>
      <c r="S379" s="11">
        <f t="shared" si="48"/>
        <v>101243190.56858481</v>
      </c>
      <c r="T379" s="11">
        <f t="shared" si="48"/>
        <v>92619131.475412264</v>
      </c>
      <c r="U379" s="11">
        <f t="shared" si="48"/>
        <v>111802051.79367043</v>
      </c>
    </row>
    <row r="380" spans="1:21" x14ac:dyDescent="0.2">
      <c r="A380" s="5">
        <v>382</v>
      </c>
      <c r="B380" s="17">
        <v>12</v>
      </c>
      <c r="C380" s="16">
        <v>11</v>
      </c>
      <c r="D380" s="16">
        <v>2010</v>
      </c>
      <c r="E380" s="18">
        <v>40523</v>
      </c>
      <c r="F380" s="9" t="s">
        <v>376</v>
      </c>
      <c r="G380" s="3">
        <v>95000000</v>
      </c>
      <c r="H380" s="3">
        <v>81562942</v>
      </c>
      <c r="I380" s="3">
        <v>169511609</v>
      </c>
      <c r="J380" s="8" t="str">
        <f t="shared" si="42"/>
        <v/>
      </c>
      <c r="K380" s="8" t="str">
        <f t="shared" si="43"/>
        <v/>
      </c>
      <c r="L380" s="8" t="str">
        <f t="shared" si="44"/>
        <v>Unstoppable</v>
      </c>
      <c r="M380" s="8" t="str">
        <f t="shared" si="45"/>
        <v/>
      </c>
      <c r="N380" s="8" t="str">
        <f t="shared" si="41"/>
        <v>Unstoppable</v>
      </c>
      <c r="O380" s="10">
        <f>INDEX(cpi!$A$1:$M$106,MATCH($D380,cpi!$A:$A,0),MATCH($C380,cpi!$1:$1,0))</f>
        <v>218.803</v>
      </c>
      <c r="P380" s="10">
        <f>cpi!$I$2</f>
        <v>245.51900000000001</v>
      </c>
      <c r="Q380" s="10">
        <f t="shared" si="46"/>
        <v>1.1221007024583758</v>
      </c>
      <c r="R380" s="8" t="str">
        <f t="shared" si="47"/>
        <v/>
      </c>
      <c r="S380" s="11">
        <f t="shared" si="48"/>
        <v>106599566.73354571</v>
      </c>
      <c r="T380" s="11">
        <f t="shared" si="48"/>
        <v>91521834.512771755</v>
      </c>
      <c r="U380" s="11">
        <f t="shared" si="48"/>
        <v>190209095.53374952</v>
      </c>
    </row>
    <row r="381" spans="1:21" x14ac:dyDescent="0.2">
      <c r="A381" s="5">
        <v>383</v>
      </c>
      <c r="B381" s="17">
        <v>9</v>
      </c>
      <c r="C381" s="16">
        <v>5</v>
      </c>
      <c r="D381" s="16">
        <v>1997</v>
      </c>
      <c r="E381" s="18">
        <v>35678</v>
      </c>
      <c r="F381" s="9" t="s">
        <v>377</v>
      </c>
      <c r="G381" s="3">
        <v>95000000</v>
      </c>
      <c r="H381" s="3">
        <v>63570862</v>
      </c>
      <c r="I381" s="3">
        <v>263898761</v>
      </c>
      <c r="J381" s="8" t="str">
        <f t="shared" si="42"/>
        <v/>
      </c>
      <c r="K381" s="8" t="str">
        <f t="shared" si="43"/>
        <v/>
      </c>
      <c r="L381" s="8" t="str">
        <f t="shared" si="44"/>
        <v>The Fifth Element</v>
      </c>
      <c r="M381" s="8" t="str">
        <f t="shared" si="45"/>
        <v/>
      </c>
      <c r="N381" s="8" t="str">
        <f t="shared" si="41"/>
        <v>The Fifth Element</v>
      </c>
      <c r="O381" s="10">
        <f>INDEX(cpi!$A$1:$M$106,MATCH($D381,cpi!$A:$A,0),MATCH($C381,cpi!$1:$1,0))</f>
        <v>160.1</v>
      </c>
      <c r="P381" s="10">
        <f>cpi!$I$2</f>
        <v>245.51900000000001</v>
      </c>
      <c r="Q381" s="10">
        <f t="shared" si="46"/>
        <v>1.5335352904434729</v>
      </c>
      <c r="R381" s="8" t="str">
        <f t="shared" si="47"/>
        <v/>
      </c>
      <c r="S381" s="11">
        <f t="shared" si="48"/>
        <v>145685852.59212992</v>
      </c>
      <c r="T381" s="11">
        <f t="shared" si="48"/>
        <v>97488160.320911929</v>
      </c>
      <c r="U381" s="11">
        <f t="shared" si="48"/>
        <v>404698063.09780765</v>
      </c>
    </row>
    <row r="382" spans="1:21" x14ac:dyDescent="0.2">
      <c r="A382" s="5">
        <v>384</v>
      </c>
      <c r="B382" s="17">
        <v>31</v>
      </c>
      <c r="C382" s="16">
        <v>3</v>
      </c>
      <c r="D382" s="16">
        <v>2000</v>
      </c>
      <c r="E382" s="18">
        <v>37440</v>
      </c>
      <c r="F382" s="9" t="s">
        <v>378</v>
      </c>
      <c r="G382" s="3">
        <v>95000000</v>
      </c>
      <c r="H382" s="3">
        <v>50802661</v>
      </c>
      <c r="I382" s="3">
        <v>65700000</v>
      </c>
      <c r="J382" s="8" t="str">
        <f t="shared" si="42"/>
        <v/>
      </c>
      <c r="K382" s="8" t="str">
        <f t="shared" si="43"/>
        <v/>
      </c>
      <c r="L382" s="8" t="str">
        <f t="shared" si="44"/>
        <v>The Road to El Dorado</v>
      </c>
      <c r="M382" s="8" t="str">
        <f t="shared" si="45"/>
        <v/>
      </c>
      <c r="N382" s="8" t="str">
        <f t="shared" si="41"/>
        <v>The Road to El Dorado</v>
      </c>
      <c r="O382" s="10">
        <f>INDEX(cpi!$A$1:$M$106,MATCH($D382,cpi!$A:$A,0),MATCH($C382,cpi!$1:$1,0))</f>
        <v>171.2</v>
      </c>
      <c r="P382" s="10">
        <f>cpi!$I$2</f>
        <v>245.51900000000001</v>
      </c>
      <c r="Q382" s="10">
        <f t="shared" si="46"/>
        <v>1.4341063084112151</v>
      </c>
      <c r="R382" s="8" t="str">
        <f t="shared" si="47"/>
        <v/>
      </c>
      <c r="S382" s="11">
        <f t="shared" si="48"/>
        <v>136240099.29906544</v>
      </c>
      <c r="T382" s="11">
        <f t="shared" si="48"/>
        <v>72856416.624176413</v>
      </c>
      <c r="U382" s="11">
        <f t="shared" si="48"/>
        <v>94220784.462616831</v>
      </c>
    </row>
    <row r="383" spans="1:21" x14ac:dyDescent="0.2">
      <c r="A383" s="5">
        <v>385</v>
      </c>
      <c r="B383" s="17">
        <v>11</v>
      </c>
      <c r="C383" s="16">
        <v>12</v>
      </c>
      <c r="D383" s="16">
        <v>2009</v>
      </c>
      <c r="E383" s="18">
        <v>40129</v>
      </c>
      <c r="F383" s="9" t="s">
        <v>379</v>
      </c>
      <c r="G383" s="3">
        <v>95000000</v>
      </c>
      <c r="H383" s="3">
        <v>44114232</v>
      </c>
      <c r="I383" s="3">
        <v>94894448</v>
      </c>
      <c r="J383" s="8" t="str">
        <f t="shared" si="42"/>
        <v/>
      </c>
      <c r="K383" s="8" t="str">
        <f t="shared" si="43"/>
        <v/>
      </c>
      <c r="L383" s="8" t="str">
        <f t="shared" si="44"/>
        <v>The Lovely Bones</v>
      </c>
      <c r="M383" s="8" t="str">
        <f t="shared" si="45"/>
        <v/>
      </c>
      <c r="N383" s="8" t="str">
        <f t="shared" si="41"/>
        <v>The Lovely Bones</v>
      </c>
      <c r="O383" s="10">
        <f>INDEX(cpi!$A$1:$M$106,MATCH($D383,cpi!$A:$A,0),MATCH($C383,cpi!$1:$1,0))</f>
        <v>215.94900000000001</v>
      </c>
      <c r="P383" s="10">
        <f>cpi!$I$2</f>
        <v>245.51900000000001</v>
      </c>
      <c r="Q383" s="10">
        <f t="shared" si="46"/>
        <v>1.1369304789556793</v>
      </c>
      <c r="R383" s="8" t="str">
        <f t="shared" si="47"/>
        <v/>
      </c>
      <c r="S383" s="11">
        <f t="shared" si="48"/>
        <v>108008395.50078954</v>
      </c>
      <c r="T383" s="11">
        <f t="shared" si="48"/>
        <v>50154814.916521959</v>
      </c>
      <c r="U383" s="11">
        <f t="shared" si="48"/>
        <v>107888390.2148748</v>
      </c>
    </row>
    <row r="384" spans="1:21" x14ac:dyDescent="0.2">
      <c r="A384" s="5">
        <v>386</v>
      </c>
      <c r="B384" s="17">
        <v>19</v>
      </c>
      <c r="C384" s="16">
        <v>8</v>
      </c>
      <c r="D384" s="16">
        <v>2016</v>
      </c>
      <c r="E384" s="18">
        <v>42924</v>
      </c>
      <c r="F384" s="9" t="s">
        <v>380</v>
      </c>
      <c r="G384" s="3">
        <v>95000000</v>
      </c>
      <c r="H384" s="3">
        <v>26410477</v>
      </c>
      <c r="I384" s="3">
        <v>88725100</v>
      </c>
      <c r="J384" s="8" t="str">
        <f t="shared" si="42"/>
        <v/>
      </c>
      <c r="K384" s="8" t="str">
        <f t="shared" si="43"/>
        <v/>
      </c>
      <c r="L384" s="8" t="str">
        <f t="shared" si="44"/>
        <v>Ben-Hur</v>
      </c>
      <c r="M384" s="8">
        <f t="shared" si="45"/>
        <v>1</v>
      </c>
      <c r="N384" s="8" t="str">
        <f t="shared" si="41"/>
        <v>Ben-Hur (2016)</v>
      </c>
      <c r="O384" s="10">
        <f>INDEX(cpi!$A$1:$M$106,MATCH($D384,cpi!$A:$A,0),MATCH($C384,cpi!$1:$1,0))</f>
        <v>240.84899999999999</v>
      </c>
      <c r="P384" s="10">
        <f>cpi!$I$2</f>
        <v>245.51900000000001</v>
      </c>
      <c r="Q384" s="10">
        <f t="shared" si="46"/>
        <v>1.0193897421205818</v>
      </c>
      <c r="R384" s="8" t="str">
        <f t="shared" si="47"/>
        <v/>
      </c>
      <c r="S384" s="11">
        <f t="shared" si="48"/>
        <v>96842025.501455262</v>
      </c>
      <c r="T384" s="11">
        <f t="shared" si="48"/>
        <v>26922569.338311557</v>
      </c>
      <c r="U384" s="11">
        <f t="shared" si="48"/>
        <v>90445456.808622822</v>
      </c>
    </row>
    <row r="385" spans="1:21" x14ac:dyDescent="0.2">
      <c r="A385" s="5">
        <v>387</v>
      </c>
      <c r="B385" s="17">
        <v>6</v>
      </c>
      <c r="C385" s="16">
        <v>2</v>
      </c>
      <c r="D385" s="16">
        <v>2015</v>
      </c>
      <c r="E385" s="18">
        <v>42157</v>
      </c>
      <c r="F385" s="9" t="s">
        <v>381</v>
      </c>
      <c r="G385" s="3">
        <v>95000000</v>
      </c>
      <c r="H385" s="3">
        <v>17223265</v>
      </c>
      <c r="I385" s="3">
        <v>110623265</v>
      </c>
      <c r="J385" s="8" t="str">
        <f t="shared" si="42"/>
        <v/>
      </c>
      <c r="K385" s="8" t="str">
        <f t="shared" si="43"/>
        <v/>
      </c>
      <c r="L385" s="8" t="str">
        <f t="shared" si="44"/>
        <v>Seventh Son</v>
      </c>
      <c r="M385" s="8" t="str">
        <f t="shared" si="45"/>
        <v/>
      </c>
      <c r="N385" s="8" t="str">
        <f t="shared" si="41"/>
        <v>Seventh Son</v>
      </c>
      <c r="O385" s="10">
        <f>INDEX(cpi!$A$1:$M$106,MATCH($D385,cpi!$A:$A,0),MATCH($C385,cpi!$1:$1,0))</f>
        <v>234.72200000000001</v>
      </c>
      <c r="P385" s="10">
        <f>cpi!$I$2</f>
        <v>245.51900000000001</v>
      </c>
      <c r="Q385" s="10">
        <f t="shared" si="46"/>
        <v>1.0459990968038786</v>
      </c>
      <c r="R385" s="8" t="str">
        <f t="shared" si="47"/>
        <v/>
      </c>
      <c r="S385" s="11">
        <f t="shared" si="48"/>
        <v>99369914.196368471</v>
      </c>
      <c r="T385" s="11">
        <f t="shared" si="48"/>
        <v>18015519.634013854</v>
      </c>
      <c r="U385" s="11">
        <f t="shared" si="48"/>
        <v>115711835.27549611</v>
      </c>
    </row>
    <row r="386" spans="1:21" x14ac:dyDescent="0.2">
      <c r="A386" s="5">
        <v>388</v>
      </c>
      <c r="B386" s="17">
        <v>30</v>
      </c>
      <c r="C386" s="16">
        <v>5</v>
      </c>
      <c r="D386" s="16">
        <v>2003</v>
      </c>
      <c r="E386" s="18">
        <v>38508</v>
      </c>
      <c r="F386" s="9" t="s">
        <v>382</v>
      </c>
      <c r="G386" s="3">
        <v>94000000</v>
      </c>
      <c r="H386" s="3">
        <v>380529370</v>
      </c>
      <c r="I386" s="3">
        <v>936429370</v>
      </c>
      <c r="J386" s="8" t="str">
        <f t="shared" si="42"/>
        <v/>
      </c>
      <c r="K386" s="8" t="str">
        <f t="shared" si="43"/>
        <v/>
      </c>
      <c r="L386" s="8" t="str">
        <f t="shared" si="44"/>
        <v>Finding Nemo</v>
      </c>
      <c r="M386" s="8" t="str">
        <f t="shared" si="45"/>
        <v/>
      </c>
      <c r="N386" s="8" t="str">
        <f t="shared" ref="N386:N449" si="49">IF(M386=1,L386&amp;" ("&amp;D386&amp;")",L386)</f>
        <v>Finding Nemo</v>
      </c>
      <c r="O386" s="10">
        <f>INDEX(cpi!$A$1:$M$106,MATCH($D386,cpi!$A:$A,0),MATCH($C386,cpi!$1:$1,0))</f>
        <v>183.5</v>
      </c>
      <c r="P386" s="10">
        <f>cpi!$I$2</f>
        <v>245.51900000000001</v>
      </c>
      <c r="Q386" s="10">
        <f t="shared" si="46"/>
        <v>1.3379782016348774</v>
      </c>
      <c r="R386" s="8" t="str">
        <f t="shared" si="47"/>
        <v/>
      </c>
      <c r="S386" s="11">
        <f t="shared" si="48"/>
        <v>125769950.95367847</v>
      </c>
      <c r="T386" s="11">
        <f t="shared" si="48"/>
        <v>509140002.14185286</v>
      </c>
      <c r="U386" s="11">
        <f t="shared" si="48"/>
        <v>1252922084.4306812</v>
      </c>
    </row>
    <row r="387" spans="1:21" x14ac:dyDescent="0.2">
      <c r="A387" s="5">
        <v>389</v>
      </c>
      <c r="B387" s="17">
        <v>17</v>
      </c>
      <c r="C387" s="16">
        <v>12</v>
      </c>
      <c r="D387" s="16">
        <v>2003</v>
      </c>
      <c r="E387" s="18">
        <v>38119</v>
      </c>
      <c r="F387" s="9" t="s">
        <v>383</v>
      </c>
      <c r="G387" s="3">
        <v>94000000</v>
      </c>
      <c r="H387" s="3">
        <v>377845905</v>
      </c>
      <c r="I387" s="3">
        <v>1141403341</v>
      </c>
      <c r="J387" s="8" t="str">
        <f t="shared" ref="J387:J450" si="50">IF(I387=0,1,"")</f>
        <v/>
      </c>
      <c r="K387" s="8" t="str">
        <f t="shared" ref="K387:K450" si="51">IF(D387&gt;2017,1,"")</f>
        <v/>
      </c>
      <c r="L387" s="8" t="str">
        <f t="shared" ref="L387:L450" si="52">F387</f>
        <v>The Lord of the Rings: The Return of the King</v>
      </c>
      <c r="M387" s="8" t="str">
        <f t="shared" ref="M387:M450" si="53">IF(COUNTIF($L$2:$L$5233,L387)&gt;1,1,"")</f>
        <v/>
      </c>
      <c r="N387" s="8" t="str">
        <f t="shared" si="49"/>
        <v>The Lord of the Rings: The Return of the King</v>
      </c>
      <c r="O387" s="10">
        <f>INDEX(cpi!$A$1:$M$106,MATCH($D387,cpi!$A:$A,0),MATCH($C387,cpi!$1:$1,0))</f>
        <v>184.3</v>
      </c>
      <c r="P387" s="10">
        <f>cpi!$I$2</f>
        <v>245.51900000000001</v>
      </c>
      <c r="Q387" s="10">
        <f t="shared" ref="Q387:Q450" si="54">P387/O387</f>
        <v>1.3321703743895821</v>
      </c>
      <c r="R387" s="8" t="str">
        <f t="shared" ref="R387:R450" si="55">IF(ISERROR(Q387),1,"")</f>
        <v/>
      </c>
      <c r="S387" s="11">
        <f t="shared" ref="S387:U450" si="56">G387*$Q387</f>
        <v>125224015.19262071</v>
      </c>
      <c r="T387" s="11">
        <f t="shared" si="56"/>
        <v>503355120.72542048</v>
      </c>
      <c r="U387" s="11">
        <f t="shared" si="56"/>
        <v>1520543716.1094899</v>
      </c>
    </row>
    <row r="388" spans="1:21" x14ac:dyDescent="0.2">
      <c r="A388" s="5">
        <v>390</v>
      </c>
      <c r="B388" s="17">
        <v>18</v>
      </c>
      <c r="C388" s="16">
        <v>12</v>
      </c>
      <c r="D388" s="16">
        <v>2002</v>
      </c>
      <c r="E388" s="18">
        <v>37784</v>
      </c>
      <c r="F388" s="9" t="s">
        <v>384</v>
      </c>
      <c r="G388" s="3">
        <v>94000000</v>
      </c>
      <c r="H388" s="3">
        <v>342548984</v>
      </c>
      <c r="I388" s="3">
        <v>934699645</v>
      </c>
      <c r="J388" s="8" t="str">
        <f t="shared" si="50"/>
        <v/>
      </c>
      <c r="K388" s="8" t="str">
        <f t="shared" si="51"/>
        <v/>
      </c>
      <c r="L388" s="8" t="str">
        <f t="shared" si="52"/>
        <v>The Lord of the Rings: The Two Towers</v>
      </c>
      <c r="M388" s="8" t="str">
        <f t="shared" si="53"/>
        <v/>
      </c>
      <c r="N388" s="8" t="str">
        <f t="shared" si="49"/>
        <v>The Lord of the Rings: The Two Towers</v>
      </c>
      <c r="O388" s="10">
        <f>INDEX(cpi!$A$1:$M$106,MATCH($D388,cpi!$A:$A,0),MATCH($C388,cpi!$1:$1,0))</f>
        <v>180.9</v>
      </c>
      <c r="P388" s="10">
        <f>cpi!$I$2</f>
        <v>245.51900000000001</v>
      </c>
      <c r="Q388" s="10">
        <f t="shared" si="54"/>
        <v>1.357208402432283</v>
      </c>
      <c r="R388" s="8" t="str">
        <f t="shared" si="55"/>
        <v/>
      </c>
      <c r="S388" s="11">
        <f t="shared" si="56"/>
        <v>127577589.8286346</v>
      </c>
      <c r="T388" s="11">
        <f t="shared" si="56"/>
        <v>464910359.32944167</v>
      </c>
      <c r="U388" s="11">
        <f t="shared" si="56"/>
        <v>1268582211.9444721</v>
      </c>
    </row>
    <row r="389" spans="1:21" x14ac:dyDescent="0.2">
      <c r="A389" s="5">
        <v>391</v>
      </c>
      <c r="B389" s="17">
        <v>15</v>
      </c>
      <c r="C389" s="16">
        <v>6</v>
      </c>
      <c r="D389" s="16">
        <v>2001</v>
      </c>
      <c r="E389" s="18">
        <v>37321</v>
      </c>
      <c r="F389" s="9" t="s">
        <v>385</v>
      </c>
      <c r="G389" s="3">
        <v>94000000</v>
      </c>
      <c r="H389" s="3">
        <v>131144183</v>
      </c>
      <c r="I389" s="3">
        <v>273330185</v>
      </c>
      <c r="J389" s="8" t="str">
        <f t="shared" si="50"/>
        <v/>
      </c>
      <c r="K389" s="8" t="str">
        <f t="shared" si="51"/>
        <v/>
      </c>
      <c r="L389" s="8" t="str">
        <f t="shared" si="52"/>
        <v>Lara Croft: Tomb Raider</v>
      </c>
      <c r="M389" s="8" t="str">
        <f t="shared" si="53"/>
        <v/>
      </c>
      <c r="N389" s="8" t="str">
        <f t="shared" si="49"/>
        <v>Lara Croft: Tomb Raider</v>
      </c>
      <c r="O389" s="10">
        <f>INDEX(cpi!$A$1:$M$106,MATCH($D389,cpi!$A:$A,0),MATCH($C389,cpi!$1:$1,0))</f>
        <v>178</v>
      </c>
      <c r="P389" s="10">
        <f>cpi!$I$2</f>
        <v>245.51900000000001</v>
      </c>
      <c r="Q389" s="10">
        <f t="shared" si="54"/>
        <v>1.3793202247191012</v>
      </c>
      <c r="R389" s="8" t="str">
        <f t="shared" si="55"/>
        <v/>
      </c>
      <c r="S389" s="11">
        <f t="shared" si="56"/>
        <v>129656101.12359552</v>
      </c>
      <c r="T389" s="11">
        <f t="shared" si="56"/>
        <v>180889823.96616292</v>
      </c>
      <c r="U389" s="11">
        <f t="shared" si="56"/>
        <v>377009852.19671351</v>
      </c>
    </row>
    <row r="390" spans="1:21" x14ac:dyDescent="0.2">
      <c r="A390" s="5">
        <v>392</v>
      </c>
      <c r="B390" s="17">
        <v>13</v>
      </c>
      <c r="C390" s="16">
        <v>2</v>
      </c>
      <c r="D390" s="16">
        <v>2015</v>
      </c>
      <c r="E390" s="18">
        <v>42371</v>
      </c>
      <c r="F390" s="9" t="s">
        <v>386</v>
      </c>
      <c r="G390" s="3">
        <v>94000000</v>
      </c>
      <c r="H390" s="3">
        <v>128261724</v>
      </c>
      <c r="I390" s="3">
        <v>404561724</v>
      </c>
      <c r="J390" s="8" t="str">
        <f t="shared" si="50"/>
        <v/>
      </c>
      <c r="K390" s="8" t="str">
        <f t="shared" si="51"/>
        <v/>
      </c>
      <c r="L390" s="8" t="str">
        <f t="shared" si="52"/>
        <v>Kingsman: The Secret Service</v>
      </c>
      <c r="M390" s="8" t="str">
        <f t="shared" si="53"/>
        <v/>
      </c>
      <c r="N390" s="8" t="str">
        <f t="shared" si="49"/>
        <v>Kingsman: The Secret Service</v>
      </c>
      <c r="O390" s="10">
        <f>INDEX(cpi!$A$1:$M$106,MATCH($D390,cpi!$A:$A,0),MATCH($C390,cpi!$1:$1,0))</f>
        <v>234.72200000000001</v>
      </c>
      <c r="P390" s="10">
        <f>cpi!$I$2</f>
        <v>245.51900000000001</v>
      </c>
      <c r="Q390" s="10">
        <f t="shared" si="54"/>
        <v>1.0459990968038786</v>
      </c>
      <c r="R390" s="8" t="str">
        <f t="shared" si="55"/>
        <v/>
      </c>
      <c r="S390" s="11">
        <f t="shared" si="56"/>
        <v>98323915.099564582</v>
      </c>
      <c r="T390" s="11">
        <f t="shared" si="56"/>
        <v>134161647.45850836</v>
      </c>
      <c r="U390" s="11">
        <f t="shared" si="56"/>
        <v>423171197.90542001</v>
      </c>
    </row>
    <row r="391" spans="1:21" x14ac:dyDescent="0.2">
      <c r="A391" s="5">
        <v>393</v>
      </c>
      <c r="B391" s="17">
        <v>18</v>
      </c>
      <c r="C391" s="16">
        <v>7</v>
      </c>
      <c r="D391" s="16">
        <v>2001</v>
      </c>
      <c r="E391" s="18">
        <v>37414</v>
      </c>
      <c r="F391" s="9" t="s">
        <v>387</v>
      </c>
      <c r="G391" s="3">
        <v>93000000</v>
      </c>
      <c r="H391" s="3">
        <v>181166115</v>
      </c>
      <c r="I391" s="3">
        <v>365900000</v>
      </c>
      <c r="J391" s="8" t="str">
        <f t="shared" si="50"/>
        <v/>
      </c>
      <c r="K391" s="8" t="str">
        <f t="shared" si="51"/>
        <v/>
      </c>
      <c r="L391" s="8" t="str">
        <f t="shared" si="52"/>
        <v>Jurassic Park III</v>
      </c>
      <c r="M391" s="8" t="str">
        <f t="shared" si="53"/>
        <v/>
      </c>
      <c r="N391" s="8" t="str">
        <f t="shared" si="49"/>
        <v>Jurassic Park III</v>
      </c>
      <c r="O391" s="10">
        <f>INDEX(cpi!$A$1:$M$106,MATCH($D391,cpi!$A:$A,0),MATCH($C391,cpi!$1:$1,0))</f>
        <v>177.5</v>
      </c>
      <c r="P391" s="10">
        <f>cpi!$I$2</f>
        <v>245.51900000000001</v>
      </c>
      <c r="Q391" s="10">
        <f t="shared" si="54"/>
        <v>1.3832056338028169</v>
      </c>
      <c r="R391" s="8" t="str">
        <f t="shared" si="55"/>
        <v/>
      </c>
      <c r="S391" s="11">
        <f t="shared" si="56"/>
        <v>128638123.94366197</v>
      </c>
      <c r="T391" s="11">
        <f t="shared" si="56"/>
        <v>250589990.92216903</v>
      </c>
      <c r="U391" s="11">
        <f t="shared" si="56"/>
        <v>506114941.40845072</v>
      </c>
    </row>
    <row r="392" spans="1:21" x14ac:dyDescent="0.2">
      <c r="A392" s="5">
        <v>394</v>
      </c>
      <c r="B392" s="17">
        <v>5</v>
      </c>
      <c r="C392" s="16">
        <v>8</v>
      </c>
      <c r="D392" s="16">
        <v>2011</v>
      </c>
      <c r="E392" s="18">
        <v>40671</v>
      </c>
      <c r="F392" s="9" t="s">
        <v>388</v>
      </c>
      <c r="G392" s="3">
        <v>93000000</v>
      </c>
      <c r="H392" s="3">
        <v>176760185</v>
      </c>
      <c r="I392" s="3">
        <v>482860185</v>
      </c>
      <c r="J392" s="8" t="str">
        <f t="shared" si="50"/>
        <v/>
      </c>
      <c r="K392" s="8" t="str">
        <f t="shared" si="51"/>
        <v/>
      </c>
      <c r="L392" s="8" t="str">
        <f t="shared" si="52"/>
        <v>Rise of the Planet of the Apes</v>
      </c>
      <c r="M392" s="8" t="str">
        <f t="shared" si="53"/>
        <v/>
      </c>
      <c r="N392" s="8" t="str">
        <f t="shared" si="49"/>
        <v>Rise of the Planet of the Apes</v>
      </c>
      <c r="O392" s="10">
        <f>INDEX(cpi!$A$1:$M$106,MATCH($D392,cpi!$A:$A,0),MATCH($C392,cpi!$1:$1,0))</f>
        <v>226.54499999999999</v>
      </c>
      <c r="P392" s="10">
        <f>cpi!$I$2</f>
        <v>245.51900000000001</v>
      </c>
      <c r="Q392" s="10">
        <f t="shared" si="54"/>
        <v>1.0837537796022867</v>
      </c>
      <c r="R392" s="8" t="str">
        <f t="shared" si="55"/>
        <v/>
      </c>
      <c r="S392" s="11">
        <f t="shared" si="56"/>
        <v>100789101.50301266</v>
      </c>
      <c r="T392" s="11">
        <f t="shared" si="56"/>
        <v>191564518.57694942</v>
      </c>
      <c r="U392" s="11">
        <f t="shared" si="56"/>
        <v>523301550.5132094</v>
      </c>
    </row>
    <row r="393" spans="1:21" x14ac:dyDescent="0.2">
      <c r="A393" s="5">
        <v>395</v>
      </c>
      <c r="B393" s="17">
        <v>14</v>
      </c>
      <c r="C393" s="16">
        <v>2</v>
      </c>
      <c r="D393" s="16">
        <v>2008</v>
      </c>
      <c r="E393" s="18">
        <v>39846</v>
      </c>
      <c r="F393" s="9" t="s">
        <v>389</v>
      </c>
      <c r="G393" s="3">
        <v>92500000</v>
      </c>
      <c r="H393" s="3">
        <v>71195053</v>
      </c>
      <c r="I393" s="3">
        <v>162839667</v>
      </c>
      <c r="J393" s="8" t="str">
        <f t="shared" si="50"/>
        <v/>
      </c>
      <c r="K393" s="8" t="str">
        <f t="shared" si="51"/>
        <v/>
      </c>
      <c r="L393" s="8" t="str">
        <f t="shared" si="52"/>
        <v>The Spiderwick Chronicles</v>
      </c>
      <c r="M393" s="8" t="str">
        <f t="shared" si="53"/>
        <v/>
      </c>
      <c r="N393" s="8" t="str">
        <f t="shared" si="49"/>
        <v>The Spiderwick Chronicles</v>
      </c>
      <c r="O393" s="10">
        <f>INDEX(cpi!$A$1:$M$106,MATCH($D393,cpi!$A:$A,0),MATCH($C393,cpi!$1:$1,0))</f>
        <v>211.69300000000001</v>
      </c>
      <c r="P393" s="10">
        <f>cpi!$I$2</f>
        <v>245.51900000000001</v>
      </c>
      <c r="Q393" s="10">
        <f t="shared" si="54"/>
        <v>1.1597879948793772</v>
      </c>
      <c r="R393" s="8" t="str">
        <f t="shared" si="55"/>
        <v/>
      </c>
      <c r="S393" s="11">
        <f t="shared" si="56"/>
        <v>107280389.52634239</v>
      </c>
      <c r="T393" s="11">
        <f t="shared" si="56"/>
        <v>82571167.764200985</v>
      </c>
      <c r="U393" s="11">
        <f t="shared" si="56"/>
        <v>188859490.87675551</v>
      </c>
    </row>
    <row r="394" spans="1:21" x14ac:dyDescent="0.2">
      <c r="A394" s="5">
        <v>396</v>
      </c>
      <c r="B394" s="17">
        <v>5</v>
      </c>
      <c r="C394" s="16">
        <v>11</v>
      </c>
      <c r="D394" s="16">
        <v>2004</v>
      </c>
      <c r="E394" s="18">
        <v>38118</v>
      </c>
      <c r="F394" s="9" t="s">
        <v>390</v>
      </c>
      <c r="G394" s="3">
        <v>92000000</v>
      </c>
      <c r="H394" s="3">
        <v>261441092</v>
      </c>
      <c r="I394" s="3">
        <v>614726752</v>
      </c>
      <c r="J394" s="8" t="str">
        <f t="shared" si="50"/>
        <v/>
      </c>
      <c r="K394" s="8" t="str">
        <f t="shared" si="51"/>
        <v/>
      </c>
      <c r="L394" s="8" t="str">
        <f t="shared" si="52"/>
        <v>The Incredibles</v>
      </c>
      <c r="M394" s="8" t="str">
        <f t="shared" si="53"/>
        <v/>
      </c>
      <c r="N394" s="8" t="str">
        <f t="shared" si="49"/>
        <v>The Incredibles</v>
      </c>
      <c r="O394" s="10">
        <f>INDEX(cpi!$A$1:$M$106,MATCH($D394,cpi!$A:$A,0),MATCH($C394,cpi!$1:$1,0))</f>
        <v>191</v>
      </c>
      <c r="P394" s="10">
        <f>cpi!$I$2</f>
        <v>245.51900000000001</v>
      </c>
      <c r="Q394" s="10">
        <f t="shared" si="54"/>
        <v>1.2854397905759163</v>
      </c>
      <c r="R394" s="8" t="str">
        <f t="shared" si="55"/>
        <v/>
      </c>
      <c r="S394" s="11">
        <f t="shared" si="56"/>
        <v>118260460.7329843</v>
      </c>
      <c r="T394" s="11">
        <f t="shared" si="56"/>
        <v>336066782.54841888</v>
      </c>
      <c r="U394" s="11">
        <f t="shared" si="56"/>
        <v>790194227.35229325</v>
      </c>
    </row>
    <row r="395" spans="1:21" x14ac:dyDescent="0.2">
      <c r="A395" s="5">
        <v>397</v>
      </c>
      <c r="B395" s="17">
        <v>14</v>
      </c>
      <c r="C395" s="16">
        <v>2</v>
      </c>
      <c r="D395" s="16">
        <v>2013</v>
      </c>
      <c r="E395" s="18">
        <v>41672</v>
      </c>
      <c r="F395" s="9" t="s">
        <v>391</v>
      </c>
      <c r="G395" s="3">
        <v>92000000</v>
      </c>
      <c r="H395" s="3">
        <v>67349198</v>
      </c>
      <c r="I395" s="3">
        <v>304249198</v>
      </c>
      <c r="J395" s="8" t="str">
        <f t="shared" si="50"/>
        <v/>
      </c>
      <c r="K395" s="8" t="str">
        <f t="shared" si="51"/>
        <v/>
      </c>
      <c r="L395" s="8" t="str">
        <f t="shared" si="52"/>
        <v>A Good Day to Die Hard</v>
      </c>
      <c r="M395" s="8" t="str">
        <f t="shared" si="53"/>
        <v/>
      </c>
      <c r="N395" s="8" t="str">
        <f t="shared" si="49"/>
        <v>A Good Day to Die Hard</v>
      </c>
      <c r="O395" s="10">
        <f>INDEX(cpi!$A$1:$M$106,MATCH($D395,cpi!$A:$A,0),MATCH($C395,cpi!$1:$1,0))</f>
        <v>232.166</v>
      </c>
      <c r="P395" s="10">
        <f>cpi!$I$2</f>
        <v>245.51900000000001</v>
      </c>
      <c r="Q395" s="10">
        <f t="shared" si="54"/>
        <v>1.0575148815933428</v>
      </c>
      <c r="R395" s="8" t="str">
        <f t="shared" si="55"/>
        <v/>
      </c>
      <c r="S395" s="11">
        <f t="shared" si="56"/>
        <v>97291369.106587544</v>
      </c>
      <c r="T395" s="11">
        <f t="shared" si="56"/>
        <v>71222779.148376599</v>
      </c>
      <c r="U395" s="11">
        <f t="shared" si="56"/>
        <v>321748054.59783953</v>
      </c>
    </row>
    <row r="396" spans="1:21" x14ac:dyDescent="0.2">
      <c r="A396" s="5">
        <v>398</v>
      </c>
      <c r="B396" s="17">
        <v>9</v>
      </c>
      <c r="C396" s="16">
        <v>4</v>
      </c>
      <c r="D396" s="16">
        <v>2004</v>
      </c>
      <c r="E396" s="18">
        <v>38234</v>
      </c>
      <c r="F396" s="9" t="s">
        <v>392</v>
      </c>
      <c r="G396" s="3">
        <v>92000000</v>
      </c>
      <c r="H396" s="3">
        <v>22406362</v>
      </c>
      <c r="I396" s="3">
        <v>23911362</v>
      </c>
      <c r="J396" s="8" t="str">
        <f t="shared" si="50"/>
        <v/>
      </c>
      <c r="K396" s="8" t="str">
        <f t="shared" si="51"/>
        <v/>
      </c>
      <c r="L396" s="8" t="str">
        <f t="shared" si="52"/>
        <v>The Alamo</v>
      </c>
      <c r="M396" s="8">
        <f t="shared" si="53"/>
        <v>1</v>
      </c>
      <c r="N396" s="8" t="str">
        <f t="shared" si="49"/>
        <v>The Alamo (2004)</v>
      </c>
      <c r="O396" s="10">
        <f>INDEX(cpi!$A$1:$M$106,MATCH($D396,cpi!$A:$A,0),MATCH($C396,cpi!$1:$1,0))</f>
        <v>188</v>
      </c>
      <c r="P396" s="10">
        <f>cpi!$I$2</f>
        <v>245.51900000000001</v>
      </c>
      <c r="Q396" s="10">
        <f t="shared" si="54"/>
        <v>1.3059521276595745</v>
      </c>
      <c r="R396" s="8" t="str">
        <f t="shared" si="55"/>
        <v/>
      </c>
      <c r="S396" s="11">
        <f t="shared" si="56"/>
        <v>120147595.74468085</v>
      </c>
      <c r="T396" s="11">
        <f t="shared" si="56"/>
        <v>29261636.12701064</v>
      </c>
      <c r="U396" s="11">
        <f t="shared" si="56"/>
        <v>31227094.079138298</v>
      </c>
    </row>
    <row r="397" spans="1:21" x14ac:dyDescent="0.2">
      <c r="A397" s="5">
        <v>399</v>
      </c>
      <c r="B397" s="17">
        <v>22</v>
      </c>
      <c r="C397" s="16">
        <v>12</v>
      </c>
      <c r="D397" s="16">
        <v>1995</v>
      </c>
      <c r="E397" s="18">
        <v>35350</v>
      </c>
      <c r="F397" s="9" t="s">
        <v>393</v>
      </c>
      <c r="G397" s="3">
        <v>92000000</v>
      </c>
      <c r="H397" s="3">
        <v>10017322</v>
      </c>
      <c r="I397" s="3">
        <v>18517322</v>
      </c>
      <c r="J397" s="8" t="str">
        <f t="shared" si="50"/>
        <v/>
      </c>
      <c r="K397" s="8" t="str">
        <f t="shared" si="51"/>
        <v/>
      </c>
      <c r="L397" s="8" t="str">
        <f t="shared" si="52"/>
        <v>Cutthroat Island</v>
      </c>
      <c r="M397" s="8" t="str">
        <f t="shared" si="53"/>
        <v/>
      </c>
      <c r="N397" s="8" t="str">
        <f t="shared" si="49"/>
        <v>Cutthroat Island</v>
      </c>
      <c r="O397" s="10">
        <f>INDEX(cpi!$A$1:$M$106,MATCH($D397,cpi!$A:$A,0),MATCH($C397,cpi!$1:$1,0))</f>
        <v>153.5</v>
      </c>
      <c r="P397" s="10">
        <f>cpi!$I$2</f>
        <v>245.51900000000001</v>
      </c>
      <c r="Q397" s="10">
        <f t="shared" si="54"/>
        <v>1.599472312703583</v>
      </c>
      <c r="R397" s="8" t="str">
        <f t="shared" si="55"/>
        <v/>
      </c>
      <c r="S397" s="11">
        <f t="shared" si="56"/>
        <v>147151452.76872963</v>
      </c>
      <c r="T397" s="11">
        <f t="shared" si="56"/>
        <v>16022429.186436482</v>
      </c>
      <c r="U397" s="11">
        <f t="shared" si="56"/>
        <v>29617943.844416939</v>
      </c>
    </row>
    <row r="398" spans="1:21" x14ac:dyDescent="0.2">
      <c r="A398" s="5">
        <v>400</v>
      </c>
      <c r="B398" s="17">
        <v>25</v>
      </c>
      <c r="C398" s="16">
        <v>12</v>
      </c>
      <c r="D398" s="16">
        <v>2013</v>
      </c>
      <c r="E398" s="18">
        <v>42016</v>
      </c>
      <c r="F398" s="9" t="s">
        <v>394</v>
      </c>
      <c r="G398" s="3">
        <v>91000000</v>
      </c>
      <c r="H398" s="3">
        <v>58236838</v>
      </c>
      <c r="I398" s="3">
        <v>188536838</v>
      </c>
      <c r="J398" s="8" t="str">
        <f t="shared" si="50"/>
        <v/>
      </c>
      <c r="K398" s="8" t="str">
        <f t="shared" si="51"/>
        <v/>
      </c>
      <c r="L398" s="8" t="str">
        <f t="shared" si="52"/>
        <v>The Secret Life of Walter Mitty</v>
      </c>
      <c r="M398" s="8" t="str">
        <f t="shared" si="53"/>
        <v/>
      </c>
      <c r="N398" s="8" t="str">
        <f t="shared" si="49"/>
        <v>The Secret Life of Walter Mitty</v>
      </c>
      <c r="O398" s="10">
        <f>INDEX(cpi!$A$1:$M$106,MATCH($D398,cpi!$A:$A,0),MATCH($C398,cpi!$1:$1,0))</f>
        <v>233.04900000000001</v>
      </c>
      <c r="P398" s="10">
        <f>cpi!$I$2</f>
        <v>245.51900000000001</v>
      </c>
      <c r="Q398" s="10">
        <f t="shared" si="54"/>
        <v>1.0535080605366254</v>
      </c>
      <c r="R398" s="8" t="str">
        <f t="shared" si="55"/>
        <v/>
      </c>
      <c r="S398" s="11">
        <f t="shared" si="56"/>
        <v>95869233.508832917</v>
      </c>
      <c r="T398" s="11">
        <f t="shared" si="56"/>
        <v>61352978.253165647</v>
      </c>
      <c r="U398" s="11">
        <f t="shared" si="56"/>
        <v>198625078.54108793</v>
      </c>
    </row>
    <row r="399" spans="1:21" x14ac:dyDescent="0.2">
      <c r="A399" s="5">
        <v>401</v>
      </c>
      <c r="B399" s="17">
        <v>1</v>
      </c>
      <c r="C399" s="16">
        <v>7</v>
      </c>
      <c r="D399" s="16">
        <v>1997</v>
      </c>
      <c r="E399" s="18">
        <v>35437</v>
      </c>
      <c r="F399" s="9" t="s">
        <v>395</v>
      </c>
      <c r="G399" s="3">
        <v>90000000</v>
      </c>
      <c r="H399" s="3">
        <v>250690539</v>
      </c>
      <c r="I399" s="3">
        <v>587790539</v>
      </c>
      <c r="J399" s="8" t="str">
        <f t="shared" si="50"/>
        <v/>
      </c>
      <c r="K399" s="8" t="str">
        <f t="shared" si="51"/>
        <v/>
      </c>
      <c r="L399" s="8" t="str">
        <f t="shared" si="52"/>
        <v>Men in Black</v>
      </c>
      <c r="M399" s="8" t="str">
        <f t="shared" si="53"/>
        <v/>
      </c>
      <c r="N399" s="8" t="str">
        <f t="shared" si="49"/>
        <v>Men in Black</v>
      </c>
      <c r="O399" s="10">
        <f>INDEX(cpi!$A$1:$M$106,MATCH($D399,cpi!$A:$A,0),MATCH($C399,cpi!$1:$1,0))</f>
        <v>160.5</v>
      </c>
      <c r="P399" s="10">
        <f>cpi!$I$2</f>
        <v>245.51900000000001</v>
      </c>
      <c r="Q399" s="10">
        <f t="shared" si="54"/>
        <v>1.5297133956386293</v>
      </c>
      <c r="R399" s="8" t="str">
        <f t="shared" si="55"/>
        <v/>
      </c>
      <c r="S399" s="11">
        <f t="shared" si="56"/>
        <v>137674205.60747662</v>
      </c>
      <c r="T399" s="11">
        <f t="shared" si="56"/>
        <v>383484675.66816825</v>
      </c>
      <c r="U399" s="11">
        <f t="shared" si="56"/>
        <v>899151061.33795011</v>
      </c>
    </row>
    <row r="400" spans="1:21" x14ac:dyDescent="0.2">
      <c r="A400" s="5">
        <v>402</v>
      </c>
      <c r="B400" s="17">
        <v>19</v>
      </c>
      <c r="C400" s="16">
        <v>11</v>
      </c>
      <c r="D400" s="16">
        <v>1999</v>
      </c>
      <c r="E400" s="18">
        <v>36718</v>
      </c>
      <c r="F400" s="9" t="s">
        <v>396</v>
      </c>
      <c r="G400" s="3">
        <v>90000000</v>
      </c>
      <c r="H400" s="3">
        <v>245852179</v>
      </c>
      <c r="I400" s="3">
        <v>511358276</v>
      </c>
      <c r="J400" s="8" t="str">
        <f t="shared" si="50"/>
        <v/>
      </c>
      <c r="K400" s="8" t="str">
        <f t="shared" si="51"/>
        <v/>
      </c>
      <c r="L400" s="8" t="str">
        <f t="shared" si="52"/>
        <v>Toy Story 2</v>
      </c>
      <c r="M400" s="8" t="str">
        <f t="shared" si="53"/>
        <v/>
      </c>
      <c r="N400" s="8" t="str">
        <f t="shared" si="49"/>
        <v>Toy Story 2</v>
      </c>
      <c r="O400" s="10">
        <f>INDEX(cpi!$A$1:$M$106,MATCH($D400,cpi!$A:$A,0),MATCH($C400,cpi!$1:$1,0))</f>
        <v>168.3</v>
      </c>
      <c r="P400" s="10">
        <f>cpi!$I$2</f>
        <v>245.51900000000001</v>
      </c>
      <c r="Q400" s="10">
        <f t="shared" si="54"/>
        <v>1.4588175876411169</v>
      </c>
      <c r="R400" s="8" t="str">
        <f t="shared" si="55"/>
        <v/>
      </c>
      <c r="S400" s="11">
        <f t="shared" si="56"/>
        <v>131293582.88770053</v>
      </c>
      <c r="T400" s="11">
        <f t="shared" si="56"/>
        <v>358653482.68509209</v>
      </c>
      <c r="U400" s="11">
        <f t="shared" si="56"/>
        <v>745978446.61464047</v>
      </c>
    </row>
    <row r="401" spans="1:21" x14ac:dyDescent="0.2">
      <c r="A401" s="5">
        <v>403</v>
      </c>
      <c r="B401" s="17">
        <v>3</v>
      </c>
      <c r="C401" s="16">
        <v>8</v>
      </c>
      <c r="D401" s="16">
        <v>2001</v>
      </c>
      <c r="E401" s="18">
        <v>36958</v>
      </c>
      <c r="F401" s="9" t="s">
        <v>397</v>
      </c>
      <c r="G401" s="3">
        <v>90000000</v>
      </c>
      <c r="H401" s="3">
        <v>226164286</v>
      </c>
      <c r="I401" s="3">
        <v>347425832</v>
      </c>
      <c r="J401" s="8" t="str">
        <f t="shared" si="50"/>
        <v/>
      </c>
      <c r="K401" s="8" t="str">
        <f t="shared" si="51"/>
        <v/>
      </c>
      <c r="L401" s="8" t="str">
        <f t="shared" si="52"/>
        <v>Rush Hour 2</v>
      </c>
      <c r="M401" s="8" t="str">
        <f t="shared" si="53"/>
        <v/>
      </c>
      <c r="N401" s="8" t="str">
        <f t="shared" si="49"/>
        <v>Rush Hour 2</v>
      </c>
      <c r="O401" s="10">
        <f>INDEX(cpi!$A$1:$M$106,MATCH($D401,cpi!$A:$A,0),MATCH($C401,cpi!$1:$1,0))</f>
        <v>177.5</v>
      </c>
      <c r="P401" s="10">
        <f>cpi!$I$2</f>
        <v>245.51900000000001</v>
      </c>
      <c r="Q401" s="10">
        <f t="shared" si="54"/>
        <v>1.3832056338028169</v>
      </c>
      <c r="R401" s="8" t="str">
        <f t="shared" si="55"/>
        <v/>
      </c>
      <c r="S401" s="11">
        <f t="shared" si="56"/>
        <v>124488507.04225352</v>
      </c>
      <c r="T401" s="11">
        <f t="shared" si="56"/>
        <v>312831714.56019157</v>
      </c>
      <c r="U401" s="11">
        <f t="shared" si="56"/>
        <v>480561368.15103102</v>
      </c>
    </row>
    <row r="402" spans="1:21" x14ac:dyDescent="0.2">
      <c r="A402" s="5">
        <v>405</v>
      </c>
      <c r="B402" s="17">
        <v>25</v>
      </c>
      <c r="C402" s="16">
        <v>12</v>
      </c>
      <c r="D402" s="16">
        <v>2009</v>
      </c>
      <c r="E402" s="18">
        <v>40555</v>
      </c>
      <c r="F402" s="9" t="s">
        <v>398</v>
      </c>
      <c r="G402" s="3">
        <v>90000000</v>
      </c>
      <c r="H402" s="3">
        <v>209028679</v>
      </c>
      <c r="I402" s="3">
        <v>498438212</v>
      </c>
      <c r="J402" s="8" t="str">
        <f t="shared" si="50"/>
        <v/>
      </c>
      <c r="K402" s="8" t="str">
        <f t="shared" si="51"/>
        <v/>
      </c>
      <c r="L402" s="8" t="str">
        <f t="shared" si="52"/>
        <v>Sherlock Holmes</v>
      </c>
      <c r="M402" s="8" t="str">
        <f t="shared" si="53"/>
        <v/>
      </c>
      <c r="N402" s="8" t="str">
        <f t="shared" si="49"/>
        <v>Sherlock Holmes</v>
      </c>
      <c r="O402" s="10">
        <f>INDEX(cpi!$A$1:$M$106,MATCH($D402,cpi!$A:$A,0),MATCH($C402,cpi!$1:$1,0))</f>
        <v>215.94900000000001</v>
      </c>
      <c r="P402" s="10">
        <f>cpi!$I$2</f>
        <v>245.51900000000001</v>
      </c>
      <c r="Q402" s="10">
        <f t="shared" si="54"/>
        <v>1.1369304789556793</v>
      </c>
      <c r="R402" s="8" t="str">
        <f t="shared" si="55"/>
        <v/>
      </c>
      <c r="S402" s="11">
        <f t="shared" si="56"/>
        <v>102323743.10601114</v>
      </c>
      <c r="T402" s="11">
        <f t="shared" si="56"/>
        <v>237651076.13094294</v>
      </c>
      <c r="U402" s="11">
        <f t="shared" si="56"/>
        <v>566689595.09897244</v>
      </c>
    </row>
    <row r="403" spans="1:21" x14ac:dyDescent="0.2">
      <c r="A403" s="5">
        <v>406</v>
      </c>
      <c r="B403" s="17">
        <v>1</v>
      </c>
      <c r="C403" s="16">
        <v>7</v>
      </c>
      <c r="D403" s="16">
        <v>2009</v>
      </c>
      <c r="E403" s="18">
        <v>39820</v>
      </c>
      <c r="F403" s="9" t="s">
        <v>399</v>
      </c>
      <c r="G403" s="3">
        <v>90000000</v>
      </c>
      <c r="H403" s="3">
        <v>196573705</v>
      </c>
      <c r="I403" s="3">
        <v>859701857</v>
      </c>
      <c r="J403" s="8" t="str">
        <f t="shared" si="50"/>
        <v/>
      </c>
      <c r="K403" s="8" t="str">
        <f t="shared" si="51"/>
        <v/>
      </c>
      <c r="L403" s="8" t="str">
        <f t="shared" si="52"/>
        <v>Ice Age: Dawn of the Dinosaurs</v>
      </c>
      <c r="M403" s="8" t="str">
        <f t="shared" si="53"/>
        <v/>
      </c>
      <c r="N403" s="8" t="str">
        <f t="shared" si="49"/>
        <v>Ice Age: Dawn of the Dinosaurs</v>
      </c>
      <c r="O403" s="10">
        <f>INDEX(cpi!$A$1:$M$106,MATCH($D403,cpi!$A:$A,0),MATCH($C403,cpi!$1:$1,0))</f>
        <v>215.351</v>
      </c>
      <c r="P403" s="10">
        <f>cpi!$I$2</f>
        <v>245.51900000000001</v>
      </c>
      <c r="Q403" s="10">
        <f t="shared" si="54"/>
        <v>1.1400875779541306</v>
      </c>
      <c r="R403" s="8" t="str">
        <f t="shared" si="55"/>
        <v/>
      </c>
      <c r="S403" s="11">
        <f t="shared" si="56"/>
        <v>102607882.01587176</v>
      </c>
      <c r="T403" s="11">
        <f t="shared" si="56"/>
        <v>224111239.22291979</v>
      </c>
      <c r="U403" s="11">
        <f t="shared" si="56"/>
        <v>980135407.90979838</v>
      </c>
    </row>
    <row r="404" spans="1:21" x14ac:dyDescent="0.2">
      <c r="A404" s="5">
        <v>407</v>
      </c>
      <c r="B404" s="17">
        <v>21</v>
      </c>
      <c r="C404" s="16">
        <v>7</v>
      </c>
      <c r="D404" s="16">
        <v>2000</v>
      </c>
      <c r="E404" s="18">
        <v>37141</v>
      </c>
      <c r="F404" s="9" t="s">
        <v>400</v>
      </c>
      <c r="G404" s="3">
        <v>90000000</v>
      </c>
      <c r="H404" s="3">
        <v>155464351</v>
      </c>
      <c r="I404" s="3">
        <v>288693989</v>
      </c>
      <c r="J404" s="8" t="str">
        <f t="shared" si="50"/>
        <v/>
      </c>
      <c r="K404" s="8" t="str">
        <f t="shared" si="51"/>
        <v/>
      </c>
      <c r="L404" s="8" t="str">
        <f t="shared" si="52"/>
        <v>What Lies Beneath</v>
      </c>
      <c r="M404" s="8" t="str">
        <f t="shared" si="53"/>
        <v/>
      </c>
      <c r="N404" s="8" t="str">
        <f t="shared" si="49"/>
        <v>What Lies Beneath</v>
      </c>
      <c r="O404" s="10">
        <f>INDEX(cpi!$A$1:$M$106,MATCH($D404,cpi!$A:$A,0),MATCH($C404,cpi!$1:$1,0))</f>
        <v>172.8</v>
      </c>
      <c r="P404" s="10">
        <f>cpi!$I$2</f>
        <v>245.51900000000001</v>
      </c>
      <c r="Q404" s="10">
        <f t="shared" si="54"/>
        <v>1.4208275462962963</v>
      </c>
      <c r="R404" s="8" t="str">
        <f t="shared" si="55"/>
        <v/>
      </c>
      <c r="S404" s="11">
        <f t="shared" si="56"/>
        <v>127874479.16666666</v>
      </c>
      <c r="T404" s="11">
        <f t="shared" si="56"/>
        <v>220888032.36787614</v>
      </c>
      <c r="U404" s="11">
        <f t="shared" si="56"/>
        <v>410184372.02135992</v>
      </c>
    </row>
    <row r="405" spans="1:21" x14ac:dyDescent="0.2">
      <c r="A405" s="5">
        <v>408</v>
      </c>
      <c r="B405" s="17">
        <v>15</v>
      </c>
      <c r="C405" s="16">
        <v>4</v>
      </c>
      <c r="D405" s="16">
        <v>2011</v>
      </c>
      <c r="E405" s="18">
        <v>40972</v>
      </c>
      <c r="F405" s="9" t="s">
        <v>401</v>
      </c>
      <c r="G405" s="3">
        <v>90000000</v>
      </c>
      <c r="H405" s="3">
        <v>143619809</v>
      </c>
      <c r="I405" s="3">
        <v>487519809</v>
      </c>
      <c r="J405" s="8" t="str">
        <f t="shared" si="50"/>
        <v/>
      </c>
      <c r="K405" s="8" t="str">
        <f t="shared" si="51"/>
        <v/>
      </c>
      <c r="L405" s="8" t="str">
        <f t="shared" si="52"/>
        <v>Rio</v>
      </c>
      <c r="M405" s="8" t="str">
        <f t="shared" si="53"/>
        <v/>
      </c>
      <c r="N405" s="8" t="str">
        <f t="shared" si="49"/>
        <v>Rio</v>
      </c>
      <c r="O405" s="10">
        <f>INDEX(cpi!$A$1:$M$106,MATCH($D405,cpi!$A:$A,0),MATCH($C405,cpi!$1:$1,0))</f>
        <v>224.90600000000001</v>
      </c>
      <c r="P405" s="10">
        <f>cpi!$I$2</f>
        <v>245.51900000000001</v>
      </c>
      <c r="Q405" s="10">
        <f t="shared" si="54"/>
        <v>1.0916516233448641</v>
      </c>
      <c r="R405" s="8" t="str">
        <f t="shared" si="55"/>
        <v/>
      </c>
      <c r="S405" s="11">
        <f t="shared" si="56"/>
        <v>98248646.101037771</v>
      </c>
      <c r="T405" s="11">
        <f t="shared" si="56"/>
        <v>156782797.63932931</v>
      </c>
      <c r="U405" s="11">
        <f t="shared" si="56"/>
        <v>532201790.90762806</v>
      </c>
    </row>
    <row r="406" spans="1:21" x14ac:dyDescent="0.2">
      <c r="A406" s="5">
        <v>409</v>
      </c>
      <c r="B406" s="17">
        <v>6</v>
      </c>
      <c r="C406" s="16">
        <v>10</v>
      </c>
      <c r="D406" s="16">
        <v>2006</v>
      </c>
      <c r="E406" s="18">
        <v>38878</v>
      </c>
      <c r="F406" s="9" t="s">
        <v>402</v>
      </c>
      <c r="G406" s="3">
        <v>90000000</v>
      </c>
      <c r="H406" s="3">
        <v>132384315</v>
      </c>
      <c r="I406" s="3">
        <v>289660619</v>
      </c>
      <c r="J406" s="8" t="str">
        <f t="shared" si="50"/>
        <v/>
      </c>
      <c r="K406" s="8" t="str">
        <f t="shared" si="51"/>
        <v/>
      </c>
      <c r="L406" s="8" t="str">
        <f t="shared" si="52"/>
        <v>The Departed</v>
      </c>
      <c r="M406" s="8" t="str">
        <f t="shared" si="53"/>
        <v/>
      </c>
      <c r="N406" s="8" t="str">
        <f t="shared" si="49"/>
        <v>The Departed</v>
      </c>
      <c r="O406" s="10">
        <f>INDEX(cpi!$A$1:$M$106,MATCH($D406,cpi!$A:$A,0),MATCH($C406,cpi!$1:$1,0))</f>
        <v>201.8</v>
      </c>
      <c r="P406" s="10">
        <f>cpi!$I$2</f>
        <v>245.51900000000001</v>
      </c>
      <c r="Q406" s="10">
        <f t="shared" si="54"/>
        <v>1.2166451932606541</v>
      </c>
      <c r="R406" s="8" t="str">
        <f t="shared" si="55"/>
        <v/>
      </c>
      <c r="S406" s="11">
        <f t="shared" si="56"/>
        <v>109498067.39345887</v>
      </c>
      <c r="T406" s="11">
        <f t="shared" si="56"/>
        <v>161064740.50785431</v>
      </c>
      <c r="U406" s="11">
        <f t="shared" si="56"/>
        <v>352414199.7832557</v>
      </c>
    </row>
    <row r="407" spans="1:21" x14ac:dyDescent="0.2">
      <c r="A407" s="5">
        <v>410</v>
      </c>
      <c r="B407" s="17">
        <v>3</v>
      </c>
      <c r="C407" s="16">
        <v>11</v>
      </c>
      <c r="D407" s="16">
        <v>2000</v>
      </c>
      <c r="E407" s="18">
        <v>36596</v>
      </c>
      <c r="F407" s="9" t="s">
        <v>403</v>
      </c>
      <c r="G407" s="3">
        <v>90000000</v>
      </c>
      <c r="H407" s="3">
        <v>125305545</v>
      </c>
      <c r="I407" s="3">
        <v>259736090</v>
      </c>
      <c r="J407" s="8" t="str">
        <f t="shared" si="50"/>
        <v/>
      </c>
      <c r="K407" s="8" t="str">
        <f t="shared" si="51"/>
        <v/>
      </c>
      <c r="L407" s="8" t="str">
        <f t="shared" si="52"/>
        <v>Charlie's Angels</v>
      </c>
      <c r="M407" s="8" t="str">
        <f t="shared" si="53"/>
        <v/>
      </c>
      <c r="N407" s="8" t="str">
        <f t="shared" si="49"/>
        <v>Charlie's Angels</v>
      </c>
      <c r="O407" s="10">
        <f>INDEX(cpi!$A$1:$M$106,MATCH($D407,cpi!$A:$A,0),MATCH($C407,cpi!$1:$1,0))</f>
        <v>174.1</v>
      </c>
      <c r="P407" s="10">
        <f>cpi!$I$2</f>
        <v>245.51900000000001</v>
      </c>
      <c r="Q407" s="10">
        <f t="shared" si="54"/>
        <v>1.410218265364733</v>
      </c>
      <c r="R407" s="8" t="str">
        <f t="shared" si="55"/>
        <v/>
      </c>
      <c r="S407" s="11">
        <f t="shared" si="56"/>
        <v>126919643.88282597</v>
      </c>
      <c r="T407" s="11">
        <f t="shared" si="56"/>
        <v>176708168.3104825</v>
      </c>
      <c r="U407" s="11">
        <f t="shared" si="56"/>
        <v>366284578.29241818</v>
      </c>
    </row>
    <row r="408" spans="1:21" x14ac:dyDescent="0.2">
      <c r="A408" s="5">
        <v>411</v>
      </c>
      <c r="B408" s="17">
        <v>19</v>
      </c>
      <c r="C408" s="16">
        <v>6</v>
      </c>
      <c r="D408" s="16">
        <v>1998</v>
      </c>
      <c r="E408" s="18">
        <v>36347</v>
      </c>
      <c r="F408" s="9" t="s">
        <v>404</v>
      </c>
      <c r="G408" s="3">
        <v>90000000</v>
      </c>
      <c r="H408" s="3">
        <v>120620254</v>
      </c>
      <c r="I408" s="3">
        <v>303500000</v>
      </c>
      <c r="J408" s="8" t="str">
        <f t="shared" si="50"/>
        <v/>
      </c>
      <c r="K408" s="8" t="str">
        <f t="shared" si="51"/>
        <v/>
      </c>
      <c r="L408" s="8" t="str">
        <f t="shared" si="52"/>
        <v>Mulan</v>
      </c>
      <c r="M408" s="8" t="str">
        <f t="shared" si="53"/>
        <v/>
      </c>
      <c r="N408" s="8" t="str">
        <f t="shared" si="49"/>
        <v>Mulan</v>
      </c>
      <c r="O408" s="10">
        <f>INDEX(cpi!$A$1:$M$106,MATCH($D408,cpi!$A:$A,0),MATCH($C408,cpi!$1:$1,0))</f>
        <v>163</v>
      </c>
      <c r="P408" s="10">
        <f>cpi!$I$2</f>
        <v>245.51900000000001</v>
      </c>
      <c r="Q408" s="10">
        <f t="shared" si="54"/>
        <v>1.5062515337423312</v>
      </c>
      <c r="R408" s="8" t="str">
        <f t="shared" si="55"/>
        <v/>
      </c>
      <c r="S408" s="11">
        <f t="shared" si="56"/>
        <v>135562638.0368098</v>
      </c>
      <c r="T408" s="11">
        <f t="shared" si="56"/>
        <v>181684442.58788955</v>
      </c>
      <c r="U408" s="11">
        <f t="shared" si="56"/>
        <v>457147340.49079752</v>
      </c>
    </row>
    <row r="409" spans="1:21" x14ac:dyDescent="0.2">
      <c r="A409" s="5">
        <v>412</v>
      </c>
      <c r="B409" s="17">
        <v>13</v>
      </c>
      <c r="C409" s="16">
        <v>8</v>
      </c>
      <c r="D409" s="16">
        <v>2008</v>
      </c>
      <c r="E409" s="18">
        <v>39821</v>
      </c>
      <c r="F409" s="9" t="s">
        <v>405</v>
      </c>
      <c r="G409" s="3">
        <v>90000000</v>
      </c>
      <c r="H409" s="3">
        <v>110461307</v>
      </c>
      <c r="I409" s="3">
        <v>191091250</v>
      </c>
      <c r="J409" s="8" t="str">
        <f t="shared" si="50"/>
        <v/>
      </c>
      <c r="K409" s="8" t="str">
        <f t="shared" si="51"/>
        <v/>
      </c>
      <c r="L409" s="8" t="str">
        <f t="shared" si="52"/>
        <v>Tropic Thunder</v>
      </c>
      <c r="M409" s="8" t="str">
        <f t="shared" si="53"/>
        <v/>
      </c>
      <c r="N409" s="8" t="str">
        <f t="shared" si="49"/>
        <v>Tropic Thunder</v>
      </c>
      <c r="O409" s="10">
        <f>INDEX(cpi!$A$1:$M$106,MATCH($D409,cpi!$A:$A,0),MATCH($C409,cpi!$1:$1,0))</f>
        <v>219.08600000000001</v>
      </c>
      <c r="P409" s="10">
        <f>cpi!$I$2</f>
        <v>245.51900000000001</v>
      </c>
      <c r="Q409" s="10">
        <f t="shared" si="54"/>
        <v>1.1206512511068711</v>
      </c>
      <c r="R409" s="8" t="str">
        <f t="shared" si="55"/>
        <v/>
      </c>
      <c r="S409" s="11">
        <f t="shared" si="56"/>
        <v>100858612.59961841</v>
      </c>
      <c r="T409" s="11">
        <f t="shared" si="56"/>
        <v>123788601.88845018</v>
      </c>
      <c r="U409" s="11">
        <f t="shared" si="56"/>
        <v>214146648.38807589</v>
      </c>
    </row>
    <row r="410" spans="1:21" x14ac:dyDescent="0.2">
      <c r="A410" s="5">
        <v>413</v>
      </c>
      <c r="B410" s="17">
        <v>20</v>
      </c>
      <c r="C410" s="16">
        <v>12</v>
      </c>
      <c r="D410" s="16">
        <v>2011</v>
      </c>
      <c r="E410" s="18">
        <v>41133</v>
      </c>
      <c r="F410" s="9" t="s">
        <v>406</v>
      </c>
      <c r="G410" s="3">
        <v>90000000</v>
      </c>
      <c r="H410" s="3">
        <v>102515793</v>
      </c>
      <c r="I410" s="3">
        <v>239373970</v>
      </c>
      <c r="J410" s="8" t="str">
        <f t="shared" si="50"/>
        <v/>
      </c>
      <c r="K410" s="8" t="str">
        <f t="shared" si="51"/>
        <v/>
      </c>
      <c r="L410" s="8" t="str">
        <f t="shared" si="52"/>
        <v>The Girl with the Dragon Tattoo</v>
      </c>
      <c r="M410" s="8" t="str">
        <f t="shared" si="53"/>
        <v/>
      </c>
      <c r="N410" s="8" t="str">
        <f t="shared" si="49"/>
        <v>The Girl with the Dragon Tattoo</v>
      </c>
      <c r="O410" s="10">
        <f>INDEX(cpi!$A$1:$M$106,MATCH($D410,cpi!$A:$A,0),MATCH($C410,cpi!$1:$1,0))</f>
        <v>225.672</v>
      </c>
      <c r="P410" s="10">
        <f>cpi!$I$2</f>
        <v>245.51900000000001</v>
      </c>
      <c r="Q410" s="10">
        <f t="shared" si="54"/>
        <v>1.0879462228366834</v>
      </c>
      <c r="R410" s="8" t="str">
        <f t="shared" si="55"/>
        <v/>
      </c>
      <c r="S410" s="11">
        <f t="shared" si="56"/>
        <v>97915160.055301502</v>
      </c>
      <c r="T410" s="11">
        <f t="shared" si="56"/>
        <v>111531669.77545731</v>
      </c>
      <c r="U410" s="11">
        <f t="shared" si="56"/>
        <v>260426006.50692156</v>
      </c>
    </row>
    <row r="411" spans="1:21" x14ac:dyDescent="0.2">
      <c r="A411" s="5">
        <v>414</v>
      </c>
      <c r="B411" s="17">
        <v>11</v>
      </c>
      <c r="C411" s="16">
        <v>7</v>
      </c>
      <c r="D411" s="16">
        <v>1997</v>
      </c>
      <c r="E411" s="18">
        <v>35741</v>
      </c>
      <c r="F411" s="9" t="s">
        <v>407</v>
      </c>
      <c r="G411" s="3">
        <v>90000000</v>
      </c>
      <c r="H411" s="3">
        <v>100920329</v>
      </c>
      <c r="I411" s="3">
        <v>165900000</v>
      </c>
      <c r="J411" s="8" t="str">
        <f t="shared" si="50"/>
        <v/>
      </c>
      <c r="K411" s="8" t="str">
        <f t="shared" si="51"/>
        <v/>
      </c>
      <c r="L411" s="8" t="str">
        <f t="shared" si="52"/>
        <v>Contact</v>
      </c>
      <c r="M411" s="8" t="str">
        <f t="shared" si="53"/>
        <v/>
      </c>
      <c r="N411" s="8" t="str">
        <f t="shared" si="49"/>
        <v>Contact</v>
      </c>
      <c r="O411" s="10">
        <f>INDEX(cpi!$A$1:$M$106,MATCH($D411,cpi!$A:$A,0),MATCH($C411,cpi!$1:$1,0))</f>
        <v>160.5</v>
      </c>
      <c r="P411" s="10">
        <f>cpi!$I$2</f>
        <v>245.51900000000001</v>
      </c>
      <c r="Q411" s="10">
        <f t="shared" si="54"/>
        <v>1.5297133956386293</v>
      </c>
      <c r="R411" s="8" t="str">
        <f t="shared" si="55"/>
        <v/>
      </c>
      <c r="S411" s="11">
        <f t="shared" si="56"/>
        <v>137674205.60747662</v>
      </c>
      <c r="T411" s="11">
        <f t="shared" si="56"/>
        <v>154379179.16355762</v>
      </c>
      <c r="U411" s="11">
        <f t="shared" si="56"/>
        <v>253779452.33644861</v>
      </c>
    </row>
    <row r="412" spans="1:21" x14ac:dyDescent="0.2">
      <c r="A412" s="5">
        <v>415</v>
      </c>
      <c r="B412" s="17">
        <v>6</v>
      </c>
      <c r="C412" s="16">
        <v>6</v>
      </c>
      <c r="D412" s="16">
        <v>2008</v>
      </c>
      <c r="E412" s="18">
        <v>39605</v>
      </c>
      <c r="F412" s="9" t="s">
        <v>408</v>
      </c>
      <c r="G412" s="3">
        <v>90000000</v>
      </c>
      <c r="H412" s="3">
        <v>100018837</v>
      </c>
      <c r="I412" s="3">
        <v>202910991</v>
      </c>
      <c r="J412" s="8" t="str">
        <f t="shared" si="50"/>
        <v/>
      </c>
      <c r="K412" s="8" t="str">
        <f t="shared" si="51"/>
        <v/>
      </c>
      <c r="L412" s="8" t="str">
        <f t="shared" si="52"/>
        <v>You Don't Mess With the Zohan</v>
      </c>
      <c r="M412" s="8" t="str">
        <f t="shared" si="53"/>
        <v/>
      </c>
      <c r="N412" s="8" t="str">
        <f t="shared" si="49"/>
        <v>You Don't Mess With the Zohan</v>
      </c>
      <c r="O412" s="10">
        <f>INDEX(cpi!$A$1:$M$106,MATCH($D412,cpi!$A:$A,0),MATCH($C412,cpi!$1:$1,0))</f>
        <v>218.815</v>
      </c>
      <c r="P412" s="10">
        <f>cpi!$I$2</f>
        <v>245.51900000000001</v>
      </c>
      <c r="Q412" s="10">
        <f t="shared" si="54"/>
        <v>1.1220391655051072</v>
      </c>
      <c r="R412" s="8" t="str">
        <f t="shared" si="55"/>
        <v/>
      </c>
      <c r="S412" s="11">
        <f t="shared" si="56"/>
        <v>100983524.89545965</v>
      </c>
      <c r="T412" s="11">
        <f t="shared" si="56"/>
        <v>112225052.40227135</v>
      </c>
      <c r="U412" s="11">
        <f t="shared" si="56"/>
        <v>227674079.01345432</v>
      </c>
    </row>
    <row r="413" spans="1:21" x14ac:dyDescent="0.2">
      <c r="A413" s="5">
        <v>416</v>
      </c>
      <c r="B413" s="17">
        <v>19</v>
      </c>
      <c r="C413" s="16">
        <v>5</v>
      </c>
      <c r="D413" s="16">
        <v>1995</v>
      </c>
      <c r="E413" s="18">
        <v>35251</v>
      </c>
      <c r="F413" s="9" t="s">
        <v>409</v>
      </c>
      <c r="G413" s="3">
        <v>90000000</v>
      </c>
      <c r="H413" s="3">
        <v>100012499</v>
      </c>
      <c r="I413" s="3">
        <v>366101666</v>
      </c>
      <c r="J413" s="8" t="str">
        <f t="shared" si="50"/>
        <v/>
      </c>
      <c r="K413" s="8" t="str">
        <f t="shared" si="51"/>
        <v/>
      </c>
      <c r="L413" s="8" t="str">
        <f t="shared" si="52"/>
        <v>Die Hard: With a Vengeance</v>
      </c>
      <c r="M413" s="8" t="str">
        <f t="shared" si="53"/>
        <v/>
      </c>
      <c r="N413" s="8" t="str">
        <f t="shared" si="49"/>
        <v>Die Hard: With a Vengeance</v>
      </c>
      <c r="O413" s="10">
        <f>INDEX(cpi!$A$1:$M$106,MATCH($D413,cpi!$A:$A,0),MATCH($C413,cpi!$1:$1,0))</f>
        <v>152.19999999999999</v>
      </c>
      <c r="P413" s="10">
        <f>cpi!$I$2</f>
        <v>245.51900000000001</v>
      </c>
      <c r="Q413" s="10">
        <f t="shared" si="54"/>
        <v>1.6131340341655718</v>
      </c>
      <c r="R413" s="8" t="str">
        <f t="shared" si="55"/>
        <v/>
      </c>
      <c r="S413" s="11">
        <f t="shared" si="56"/>
        <v>145182063.07490146</v>
      </c>
      <c r="T413" s="11">
        <f t="shared" si="56"/>
        <v>161333565.97885022</v>
      </c>
      <c r="U413" s="11">
        <f t="shared" si="56"/>
        <v>590571057.3893168</v>
      </c>
    </row>
    <row r="414" spans="1:21" x14ac:dyDescent="0.2">
      <c r="A414" s="5">
        <v>417</v>
      </c>
      <c r="B414" s="17">
        <v>23</v>
      </c>
      <c r="C414" s="16">
        <v>9</v>
      </c>
      <c r="D414" s="16">
        <v>2016</v>
      </c>
      <c r="E414" s="18">
        <v>43048</v>
      </c>
      <c r="F414" s="9" t="s">
        <v>410</v>
      </c>
      <c r="G414" s="3">
        <v>90000000</v>
      </c>
      <c r="H414" s="3">
        <v>93427848</v>
      </c>
      <c r="I414" s="3">
        <v>159762983</v>
      </c>
      <c r="J414" s="8" t="str">
        <f t="shared" si="50"/>
        <v/>
      </c>
      <c r="K414" s="8" t="str">
        <f t="shared" si="51"/>
        <v/>
      </c>
      <c r="L414" s="8" t="str">
        <f t="shared" si="52"/>
        <v>The Magnificent Seven</v>
      </c>
      <c r="M414" s="8" t="str">
        <f t="shared" si="53"/>
        <v/>
      </c>
      <c r="N414" s="8" t="str">
        <f t="shared" si="49"/>
        <v>The Magnificent Seven</v>
      </c>
      <c r="O414" s="10">
        <f>INDEX(cpi!$A$1:$M$106,MATCH($D414,cpi!$A:$A,0),MATCH($C414,cpi!$1:$1,0))</f>
        <v>241.428</v>
      </c>
      <c r="P414" s="10">
        <f>cpi!$I$2</f>
        <v>245.51900000000001</v>
      </c>
      <c r="Q414" s="10">
        <f t="shared" si="54"/>
        <v>1.0169450105207349</v>
      </c>
      <c r="R414" s="8" t="str">
        <f t="shared" si="55"/>
        <v/>
      </c>
      <c r="S414" s="11">
        <f t="shared" si="56"/>
        <v>91525050.94686614</v>
      </c>
      <c r="T414" s="11">
        <f t="shared" si="56"/>
        <v>95010983.867289618</v>
      </c>
      <c r="U414" s="11">
        <f t="shared" si="56"/>
        <v>162470168.42775899</v>
      </c>
    </row>
    <row r="415" spans="1:21" x14ac:dyDescent="0.2">
      <c r="A415" s="5">
        <v>418</v>
      </c>
      <c r="B415" s="17">
        <v>18</v>
      </c>
      <c r="C415" s="16">
        <v>12</v>
      </c>
      <c r="D415" s="16">
        <v>2015</v>
      </c>
      <c r="E415" s="18">
        <v>42533</v>
      </c>
      <c r="F415" s="9" t="s">
        <v>411</v>
      </c>
      <c r="G415" s="3">
        <v>90000000</v>
      </c>
      <c r="H415" s="3">
        <v>85886987</v>
      </c>
      <c r="I415" s="3">
        <v>249520430</v>
      </c>
      <c r="J415" s="8" t="str">
        <f t="shared" si="50"/>
        <v/>
      </c>
      <c r="K415" s="8" t="str">
        <f t="shared" si="51"/>
        <v/>
      </c>
      <c r="L415" s="8" t="str">
        <f t="shared" si="52"/>
        <v>Alvin and the Chipmunks: The Road Chip</v>
      </c>
      <c r="M415" s="8" t="str">
        <f t="shared" si="53"/>
        <v/>
      </c>
      <c r="N415" s="8" t="str">
        <f t="shared" si="49"/>
        <v>Alvin and the Chipmunks: The Road Chip</v>
      </c>
      <c r="O415" s="10">
        <f>INDEX(cpi!$A$1:$M$106,MATCH($D415,cpi!$A:$A,0),MATCH($C415,cpi!$1:$1,0))</f>
        <v>236.52500000000001</v>
      </c>
      <c r="P415" s="10">
        <f>cpi!$I$2</f>
        <v>245.51900000000001</v>
      </c>
      <c r="Q415" s="10">
        <f t="shared" si="54"/>
        <v>1.0380255786914703</v>
      </c>
      <c r="R415" s="8" t="str">
        <f t="shared" si="55"/>
        <v/>
      </c>
      <c r="S415" s="11">
        <f t="shared" si="56"/>
        <v>93422302.082232326</v>
      </c>
      <c r="T415" s="11">
        <f t="shared" si="56"/>
        <v>89152889.382741779</v>
      </c>
      <c r="U415" s="11">
        <f t="shared" si="56"/>
        <v>259008588.7460945</v>
      </c>
    </row>
    <row r="416" spans="1:21" x14ac:dyDescent="0.2">
      <c r="A416" s="5">
        <v>419</v>
      </c>
      <c r="B416" s="17">
        <v>8</v>
      </c>
      <c r="C416" s="16">
        <v>6</v>
      </c>
      <c r="D416" s="16">
        <v>2001</v>
      </c>
      <c r="E416" s="18">
        <v>37109</v>
      </c>
      <c r="F416" s="9" t="s">
        <v>412</v>
      </c>
      <c r="G416" s="3">
        <v>90000000</v>
      </c>
      <c r="H416" s="3">
        <v>84052762</v>
      </c>
      <c r="I416" s="3">
        <v>186049020</v>
      </c>
      <c r="J416" s="8" t="str">
        <f t="shared" si="50"/>
        <v/>
      </c>
      <c r="K416" s="8" t="str">
        <f t="shared" si="51"/>
        <v/>
      </c>
      <c r="L416" s="8" t="str">
        <f t="shared" si="52"/>
        <v>Atlantis: The Lost Empire</v>
      </c>
      <c r="M416" s="8" t="str">
        <f t="shared" si="53"/>
        <v/>
      </c>
      <c r="N416" s="8" t="str">
        <f t="shared" si="49"/>
        <v>Atlantis: The Lost Empire</v>
      </c>
      <c r="O416" s="10">
        <f>INDEX(cpi!$A$1:$M$106,MATCH($D416,cpi!$A:$A,0),MATCH($C416,cpi!$1:$1,0))</f>
        <v>178</v>
      </c>
      <c r="P416" s="10">
        <f>cpi!$I$2</f>
        <v>245.51900000000001</v>
      </c>
      <c r="Q416" s="10">
        <f t="shared" si="54"/>
        <v>1.3793202247191012</v>
      </c>
      <c r="R416" s="8" t="str">
        <f t="shared" si="55"/>
        <v/>
      </c>
      <c r="S416" s="11">
        <f t="shared" si="56"/>
        <v>124138820.22471911</v>
      </c>
      <c r="T416" s="11">
        <f t="shared" si="56"/>
        <v>115935674.57010113</v>
      </c>
      <c r="U416" s="11">
        <f t="shared" si="56"/>
        <v>256621176.07516855</v>
      </c>
    </row>
    <row r="417" spans="1:21" x14ac:dyDescent="0.2">
      <c r="A417" s="5">
        <v>420</v>
      </c>
      <c r="B417" s="17">
        <v>25</v>
      </c>
      <c r="C417" s="16">
        <v>12</v>
      </c>
      <c r="D417" s="16">
        <v>2008</v>
      </c>
      <c r="E417" s="18">
        <v>40190</v>
      </c>
      <c r="F417" s="9" t="s">
        <v>413</v>
      </c>
      <c r="G417" s="3">
        <v>90000000</v>
      </c>
      <c r="H417" s="3">
        <v>83077762</v>
      </c>
      <c r="I417" s="3">
        <v>203902107</v>
      </c>
      <c r="J417" s="8" t="str">
        <f t="shared" si="50"/>
        <v/>
      </c>
      <c r="K417" s="8" t="str">
        <f t="shared" si="51"/>
        <v/>
      </c>
      <c r="L417" s="8" t="str">
        <f t="shared" si="52"/>
        <v>Valkyrie</v>
      </c>
      <c r="M417" s="8" t="str">
        <f t="shared" si="53"/>
        <v/>
      </c>
      <c r="N417" s="8" t="str">
        <f t="shared" si="49"/>
        <v>Valkyrie</v>
      </c>
      <c r="O417" s="10">
        <f>INDEX(cpi!$A$1:$M$106,MATCH($D417,cpi!$A:$A,0),MATCH($C417,cpi!$1:$1,0))</f>
        <v>210.22800000000001</v>
      </c>
      <c r="P417" s="10">
        <f>cpi!$I$2</f>
        <v>245.51900000000001</v>
      </c>
      <c r="Q417" s="10">
        <f t="shared" si="54"/>
        <v>1.1678701219628214</v>
      </c>
      <c r="R417" s="8" t="str">
        <f t="shared" si="55"/>
        <v/>
      </c>
      <c r="S417" s="11">
        <f t="shared" si="56"/>
        <v>105108310.97665392</v>
      </c>
      <c r="T417" s="11">
        <f t="shared" si="56"/>
        <v>97024036.039338246</v>
      </c>
      <c r="U417" s="11">
        <f t="shared" si="56"/>
        <v>238131178.57056624</v>
      </c>
    </row>
    <row r="418" spans="1:21" x14ac:dyDescent="0.2">
      <c r="A418" s="5">
        <v>421</v>
      </c>
      <c r="B418" s="17">
        <v>24</v>
      </c>
      <c r="C418" s="16">
        <v>7</v>
      </c>
      <c r="D418" s="16">
        <v>2015</v>
      </c>
      <c r="E418" s="18">
        <v>42711</v>
      </c>
      <c r="F418" s="9" t="s">
        <v>414</v>
      </c>
      <c r="G418" s="3">
        <v>90000000</v>
      </c>
      <c r="H418" s="3">
        <v>78747585</v>
      </c>
      <c r="I418" s="3">
        <v>244126300</v>
      </c>
      <c r="J418" s="8" t="str">
        <f t="shared" si="50"/>
        <v/>
      </c>
      <c r="K418" s="8" t="str">
        <f t="shared" si="51"/>
        <v/>
      </c>
      <c r="L418" s="8" t="str">
        <f t="shared" si="52"/>
        <v>Pixels</v>
      </c>
      <c r="M418" s="8" t="str">
        <f t="shared" si="53"/>
        <v/>
      </c>
      <c r="N418" s="8" t="str">
        <f t="shared" si="49"/>
        <v>Pixels</v>
      </c>
      <c r="O418" s="10">
        <f>INDEX(cpi!$A$1:$M$106,MATCH($D418,cpi!$A:$A,0),MATCH($C418,cpi!$1:$1,0))</f>
        <v>238.654</v>
      </c>
      <c r="P418" s="10">
        <f>cpi!$I$2</f>
        <v>245.51900000000001</v>
      </c>
      <c r="Q418" s="10">
        <f t="shared" si="54"/>
        <v>1.0287654931406975</v>
      </c>
      <c r="R418" s="8" t="str">
        <f t="shared" si="55"/>
        <v/>
      </c>
      <c r="S418" s="11">
        <f t="shared" si="56"/>
        <v>92588894.382662773</v>
      </c>
      <c r="T418" s="11">
        <f t="shared" si="56"/>
        <v>81012798.116163999</v>
      </c>
      <c r="U418" s="11">
        <f t="shared" si="56"/>
        <v>251148713.40811387</v>
      </c>
    </row>
    <row r="419" spans="1:21" x14ac:dyDescent="0.2">
      <c r="A419" s="5">
        <v>422</v>
      </c>
      <c r="B419" s="17">
        <v>29</v>
      </c>
      <c r="C419" s="16">
        <v>6</v>
      </c>
      <c r="D419" s="16">
        <v>2001</v>
      </c>
      <c r="E419" s="18">
        <v>37747</v>
      </c>
      <c r="F419" s="9" t="s">
        <v>415</v>
      </c>
      <c r="G419" s="3">
        <v>90000000</v>
      </c>
      <c r="H419" s="3">
        <v>78616689</v>
      </c>
      <c r="I419" s="3">
        <v>235900000</v>
      </c>
      <c r="J419" s="8" t="str">
        <f t="shared" si="50"/>
        <v/>
      </c>
      <c r="K419" s="8" t="str">
        <f t="shared" si="51"/>
        <v/>
      </c>
      <c r="L419" s="8" t="str">
        <f t="shared" si="52"/>
        <v>Artificial Intelligence: AI</v>
      </c>
      <c r="M419" s="8" t="str">
        <f t="shared" si="53"/>
        <v/>
      </c>
      <c r="N419" s="8" t="str">
        <f t="shared" si="49"/>
        <v>Artificial Intelligence: AI</v>
      </c>
      <c r="O419" s="10">
        <f>INDEX(cpi!$A$1:$M$106,MATCH($D419,cpi!$A:$A,0),MATCH($C419,cpi!$1:$1,0))</f>
        <v>178</v>
      </c>
      <c r="P419" s="10">
        <f>cpi!$I$2</f>
        <v>245.51900000000001</v>
      </c>
      <c r="Q419" s="10">
        <f t="shared" si="54"/>
        <v>1.3793202247191012</v>
      </c>
      <c r="R419" s="8" t="str">
        <f t="shared" si="55"/>
        <v/>
      </c>
      <c r="S419" s="11">
        <f t="shared" si="56"/>
        <v>124138820.22471911</v>
      </c>
      <c r="T419" s="11">
        <f t="shared" si="56"/>
        <v>108437589.13815169</v>
      </c>
      <c r="U419" s="11">
        <f t="shared" si="56"/>
        <v>325381641.01123595</v>
      </c>
    </row>
    <row r="420" spans="1:21" x14ac:dyDescent="0.2">
      <c r="A420" s="5">
        <v>423</v>
      </c>
      <c r="B420" s="17">
        <v>26</v>
      </c>
      <c r="C420" s="16">
        <v>11</v>
      </c>
      <c r="D420" s="16">
        <v>2003</v>
      </c>
      <c r="E420" s="18">
        <v>38394</v>
      </c>
      <c r="F420" s="9" t="s">
        <v>416</v>
      </c>
      <c r="G420" s="3">
        <v>90000000</v>
      </c>
      <c r="H420" s="3">
        <v>75817994</v>
      </c>
      <c r="I420" s="3">
        <v>155750628</v>
      </c>
      <c r="J420" s="8" t="str">
        <f t="shared" si="50"/>
        <v/>
      </c>
      <c r="K420" s="8" t="str">
        <f t="shared" si="51"/>
        <v/>
      </c>
      <c r="L420" s="8" t="str">
        <f t="shared" si="52"/>
        <v>The Haunted Mansion</v>
      </c>
      <c r="M420" s="8" t="str">
        <f t="shared" si="53"/>
        <v/>
      </c>
      <c r="N420" s="8" t="str">
        <f t="shared" si="49"/>
        <v>The Haunted Mansion</v>
      </c>
      <c r="O420" s="10">
        <f>INDEX(cpi!$A$1:$M$106,MATCH($D420,cpi!$A:$A,0),MATCH($C420,cpi!$1:$1,0))</f>
        <v>184.5</v>
      </c>
      <c r="P420" s="10">
        <f>cpi!$I$2</f>
        <v>245.51900000000001</v>
      </c>
      <c r="Q420" s="10">
        <f t="shared" si="54"/>
        <v>1.3307262872628727</v>
      </c>
      <c r="R420" s="8" t="str">
        <f t="shared" si="55"/>
        <v/>
      </c>
      <c r="S420" s="11">
        <f t="shared" si="56"/>
        <v>119765365.85365854</v>
      </c>
      <c r="T420" s="11">
        <f t="shared" si="56"/>
        <v>100892997.66333875</v>
      </c>
      <c r="U420" s="11">
        <f t="shared" si="56"/>
        <v>207261454.93730083</v>
      </c>
    </row>
    <row r="421" spans="1:21" x14ac:dyDescent="0.2">
      <c r="A421" s="5">
        <v>424</v>
      </c>
      <c r="B421" s="17">
        <v>4</v>
      </c>
      <c r="C421" s="16">
        <v>8</v>
      </c>
      <c r="D421" s="16">
        <v>2000</v>
      </c>
      <c r="E421" s="18">
        <v>36624</v>
      </c>
      <c r="F421" s="9" t="s">
        <v>417</v>
      </c>
      <c r="G421" s="3">
        <v>90000000</v>
      </c>
      <c r="H421" s="3">
        <v>73209340</v>
      </c>
      <c r="I421" s="3">
        <v>191200000</v>
      </c>
      <c r="J421" s="8" t="str">
        <f t="shared" si="50"/>
        <v/>
      </c>
      <c r="K421" s="8" t="str">
        <f t="shared" si="51"/>
        <v/>
      </c>
      <c r="L421" s="8" t="str">
        <f t="shared" si="52"/>
        <v>Hollow Man</v>
      </c>
      <c r="M421" s="8" t="str">
        <f t="shared" si="53"/>
        <v/>
      </c>
      <c r="N421" s="8" t="str">
        <f t="shared" si="49"/>
        <v>Hollow Man</v>
      </c>
      <c r="O421" s="10">
        <f>INDEX(cpi!$A$1:$M$106,MATCH($D421,cpi!$A:$A,0),MATCH($C421,cpi!$1:$1,0))</f>
        <v>172.8</v>
      </c>
      <c r="P421" s="10">
        <f>cpi!$I$2</f>
        <v>245.51900000000001</v>
      </c>
      <c r="Q421" s="10">
        <f t="shared" si="54"/>
        <v>1.4208275462962963</v>
      </c>
      <c r="R421" s="8" t="str">
        <f t="shared" si="55"/>
        <v/>
      </c>
      <c r="S421" s="11">
        <f t="shared" si="56"/>
        <v>127874479.16666666</v>
      </c>
      <c r="T421" s="11">
        <f t="shared" si="56"/>
        <v>104017846.91817129</v>
      </c>
      <c r="U421" s="11">
        <f t="shared" si="56"/>
        <v>271662226.85185182</v>
      </c>
    </row>
    <row r="422" spans="1:21" x14ac:dyDescent="0.2">
      <c r="A422" s="5">
        <v>425</v>
      </c>
      <c r="B422" s="17">
        <v>22</v>
      </c>
      <c r="C422" s="16">
        <v>4</v>
      </c>
      <c r="D422" s="16">
        <v>2005</v>
      </c>
      <c r="E422" s="18">
        <v>38994</v>
      </c>
      <c r="F422" s="9" t="s">
        <v>418</v>
      </c>
      <c r="G422" s="3">
        <v>90000000</v>
      </c>
      <c r="H422" s="3">
        <v>72708161</v>
      </c>
      <c r="I422" s="3">
        <v>162753837</v>
      </c>
      <c r="J422" s="8" t="str">
        <f t="shared" si="50"/>
        <v/>
      </c>
      <c r="K422" s="8" t="str">
        <f t="shared" si="51"/>
        <v/>
      </c>
      <c r="L422" s="8" t="str">
        <f t="shared" si="52"/>
        <v>The Interpreter</v>
      </c>
      <c r="M422" s="8" t="str">
        <f t="shared" si="53"/>
        <v/>
      </c>
      <c r="N422" s="8" t="str">
        <f t="shared" si="49"/>
        <v>The Interpreter</v>
      </c>
      <c r="O422" s="10">
        <f>INDEX(cpi!$A$1:$M$106,MATCH($D422,cpi!$A:$A,0),MATCH($C422,cpi!$1:$1,0))</f>
        <v>194.6</v>
      </c>
      <c r="P422" s="10">
        <f>cpi!$I$2</f>
        <v>245.51900000000001</v>
      </c>
      <c r="Q422" s="10">
        <f t="shared" si="54"/>
        <v>1.2616598150051388</v>
      </c>
      <c r="R422" s="8" t="str">
        <f t="shared" si="55"/>
        <v/>
      </c>
      <c r="S422" s="11">
        <f t="shared" si="56"/>
        <v>113549383.3504625</v>
      </c>
      <c r="T422" s="11">
        <f t="shared" si="56"/>
        <v>91732964.956623852</v>
      </c>
      <c r="U422" s="11">
        <f t="shared" si="56"/>
        <v>205339975.88079652</v>
      </c>
    </row>
    <row r="423" spans="1:21" x14ac:dyDescent="0.2">
      <c r="A423" s="5">
        <v>426</v>
      </c>
      <c r="B423" s="17">
        <v>7</v>
      </c>
      <c r="C423" s="16">
        <v>8</v>
      </c>
      <c r="D423" s="16">
        <v>2013</v>
      </c>
      <c r="E423" s="18">
        <v>41463</v>
      </c>
      <c r="F423" s="9" t="s">
        <v>419</v>
      </c>
      <c r="G423" s="3">
        <v>90000000</v>
      </c>
      <c r="H423" s="3">
        <v>68559554</v>
      </c>
      <c r="I423" s="3">
        <v>200859554</v>
      </c>
      <c r="J423" s="8" t="str">
        <f t="shared" si="50"/>
        <v/>
      </c>
      <c r="K423" s="8" t="str">
        <f t="shared" si="51"/>
        <v/>
      </c>
      <c r="L423" s="8" t="str">
        <f t="shared" si="52"/>
        <v>Percy Jackson: Sea of Monsters</v>
      </c>
      <c r="M423" s="8" t="str">
        <f t="shared" si="53"/>
        <v/>
      </c>
      <c r="N423" s="8" t="str">
        <f t="shared" si="49"/>
        <v>Percy Jackson: Sea of Monsters</v>
      </c>
      <c r="O423" s="10">
        <f>INDEX(cpi!$A$1:$M$106,MATCH($D423,cpi!$A:$A,0),MATCH($C423,cpi!$1:$1,0))</f>
        <v>233.87700000000001</v>
      </c>
      <c r="P423" s="10">
        <f>cpi!$I$2</f>
        <v>245.51900000000001</v>
      </c>
      <c r="Q423" s="10">
        <f t="shared" si="54"/>
        <v>1.0497783022699967</v>
      </c>
      <c r="R423" s="8" t="str">
        <f t="shared" si="55"/>
        <v/>
      </c>
      <c r="S423" s="11">
        <f t="shared" si="56"/>
        <v>94480047.204299703</v>
      </c>
      <c r="T423" s="11">
        <f t="shared" si="56"/>
        <v>71972332.202508166</v>
      </c>
      <c r="U423" s="11">
        <f t="shared" si="56"/>
        <v>210858001.59282872</v>
      </c>
    </row>
    <row r="424" spans="1:21" x14ac:dyDescent="0.2">
      <c r="A424" s="5">
        <v>427</v>
      </c>
      <c r="B424" s="17">
        <v>25</v>
      </c>
      <c r="C424" s="16">
        <v>7</v>
      </c>
      <c r="D424" s="16">
        <v>2003</v>
      </c>
      <c r="E424" s="18">
        <v>38359</v>
      </c>
      <c r="F424" s="9" t="s">
        <v>420</v>
      </c>
      <c r="G424" s="3">
        <v>90000000</v>
      </c>
      <c r="H424" s="3">
        <v>65653758</v>
      </c>
      <c r="I424" s="3">
        <v>157092943</v>
      </c>
      <c r="J424" s="8" t="str">
        <f t="shared" si="50"/>
        <v/>
      </c>
      <c r="K424" s="8" t="str">
        <f t="shared" si="51"/>
        <v/>
      </c>
      <c r="L424" s="8" t="str">
        <f t="shared" si="52"/>
        <v>Lara Croft: Tomb Raider: The Cradle of Life</v>
      </c>
      <c r="M424" s="8" t="str">
        <f t="shared" si="53"/>
        <v/>
      </c>
      <c r="N424" s="8" t="str">
        <f t="shared" si="49"/>
        <v>Lara Croft: Tomb Raider: The Cradle of Life</v>
      </c>
      <c r="O424" s="10">
        <f>INDEX(cpi!$A$1:$M$106,MATCH($D424,cpi!$A:$A,0),MATCH($C424,cpi!$1:$1,0))</f>
        <v>183.9</v>
      </c>
      <c r="P424" s="10">
        <f>cpi!$I$2</f>
        <v>245.51900000000001</v>
      </c>
      <c r="Q424" s="10">
        <f t="shared" si="54"/>
        <v>1.335067971723763</v>
      </c>
      <c r="R424" s="8" t="str">
        <f t="shared" si="55"/>
        <v/>
      </c>
      <c r="S424" s="11">
        <f t="shared" si="56"/>
        <v>120156117.45513867</v>
      </c>
      <c r="T424" s="11">
        <f t="shared" si="56"/>
        <v>87652229.529102772</v>
      </c>
      <c r="U424" s="11">
        <f t="shared" si="56"/>
        <v>209729756.78312671</v>
      </c>
    </row>
    <row r="425" spans="1:21" x14ac:dyDescent="0.2">
      <c r="A425" s="5">
        <v>428</v>
      </c>
      <c r="B425" s="17">
        <v>10</v>
      </c>
      <c r="C425" s="16">
        <v>6</v>
      </c>
      <c r="D425" s="16">
        <v>2016</v>
      </c>
      <c r="E425" s="18">
        <v>42649</v>
      </c>
      <c r="F425" s="9" t="s">
        <v>421</v>
      </c>
      <c r="G425" s="3">
        <v>90000000</v>
      </c>
      <c r="H425" s="3">
        <v>65075540</v>
      </c>
      <c r="I425" s="3">
        <v>328675540</v>
      </c>
      <c r="J425" s="8" t="str">
        <f t="shared" si="50"/>
        <v/>
      </c>
      <c r="K425" s="8" t="str">
        <f t="shared" si="51"/>
        <v/>
      </c>
      <c r="L425" s="8" t="str">
        <f t="shared" si="52"/>
        <v>Now You See Me 2</v>
      </c>
      <c r="M425" s="8" t="str">
        <f t="shared" si="53"/>
        <v/>
      </c>
      <c r="N425" s="8" t="str">
        <f t="shared" si="49"/>
        <v>Now You See Me 2</v>
      </c>
      <c r="O425" s="10">
        <f>INDEX(cpi!$A$1:$M$106,MATCH($D425,cpi!$A:$A,0),MATCH($C425,cpi!$1:$1,0))</f>
        <v>241.018</v>
      </c>
      <c r="P425" s="10">
        <f>cpi!$I$2</f>
        <v>245.51900000000001</v>
      </c>
      <c r="Q425" s="10">
        <f t="shared" si="54"/>
        <v>1.0186749537378952</v>
      </c>
      <c r="R425" s="8" t="str">
        <f t="shared" si="55"/>
        <v/>
      </c>
      <c r="S425" s="11">
        <f t="shared" si="56"/>
        <v>91680745.836410567</v>
      </c>
      <c r="T425" s="11">
        <f t="shared" si="56"/>
        <v>66290822.698968545</v>
      </c>
      <c r="U425" s="11">
        <f t="shared" si="56"/>
        <v>334813540.50427771</v>
      </c>
    </row>
    <row r="426" spans="1:21" x14ac:dyDescent="0.2">
      <c r="A426" s="5">
        <v>429</v>
      </c>
      <c r="B426" s="17">
        <v>21</v>
      </c>
      <c r="C426" s="16">
        <v>11</v>
      </c>
      <c r="D426" s="16">
        <v>2001</v>
      </c>
      <c r="E426" s="18">
        <v>37510</v>
      </c>
      <c r="F426" s="9" t="s">
        <v>422</v>
      </c>
      <c r="G426" s="3">
        <v>90000000</v>
      </c>
      <c r="H426" s="3">
        <v>62362560</v>
      </c>
      <c r="I426" s="3">
        <v>143049560</v>
      </c>
      <c r="J426" s="8" t="str">
        <f t="shared" si="50"/>
        <v/>
      </c>
      <c r="K426" s="8" t="str">
        <f t="shared" si="51"/>
        <v/>
      </c>
      <c r="L426" s="8" t="str">
        <f t="shared" si="52"/>
        <v>Spy Game</v>
      </c>
      <c r="M426" s="8" t="str">
        <f t="shared" si="53"/>
        <v/>
      </c>
      <c r="N426" s="8" t="str">
        <f t="shared" si="49"/>
        <v>Spy Game</v>
      </c>
      <c r="O426" s="10">
        <f>INDEX(cpi!$A$1:$M$106,MATCH($D426,cpi!$A:$A,0),MATCH($C426,cpi!$1:$1,0))</f>
        <v>177.4</v>
      </c>
      <c r="P426" s="10">
        <f>cpi!$I$2</f>
        <v>245.51900000000001</v>
      </c>
      <c r="Q426" s="10">
        <f t="shared" si="54"/>
        <v>1.3839853438556933</v>
      </c>
      <c r="R426" s="8" t="str">
        <f t="shared" si="55"/>
        <v/>
      </c>
      <c r="S426" s="11">
        <f t="shared" si="56"/>
        <v>124558680.94701239</v>
      </c>
      <c r="T426" s="11">
        <f t="shared" si="56"/>
        <v>86308869.045321301</v>
      </c>
      <c r="U426" s="11">
        <f t="shared" si="56"/>
        <v>197978494.48500562</v>
      </c>
    </row>
    <row r="427" spans="1:21" x14ac:dyDescent="0.2">
      <c r="A427" s="5">
        <v>430</v>
      </c>
      <c r="B427" s="17">
        <v>4</v>
      </c>
      <c r="C427" s="16">
        <v>4</v>
      </c>
      <c r="D427" s="16">
        <v>1997</v>
      </c>
      <c r="E427" s="18">
        <v>35524</v>
      </c>
      <c r="F427" s="9" t="s">
        <v>423</v>
      </c>
      <c r="G427" s="3">
        <v>90000000</v>
      </c>
      <c r="H427" s="3">
        <v>61363304</v>
      </c>
      <c r="I427" s="3">
        <v>169400000</v>
      </c>
      <c r="J427" s="8" t="str">
        <f t="shared" si="50"/>
        <v/>
      </c>
      <c r="K427" s="8" t="str">
        <f t="shared" si="51"/>
        <v/>
      </c>
      <c r="L427" s="8" t="str">
        <f t="shared" si="52"/>
        <v>The Saint</v>
      </c>
      <c r="M427" s="8" t="str">
        <f t="shared" si="53"/>
        <v/>
      </c>
      <c r="N427" s="8" t="str">
        <f t="shared" si="49"/>
        <v>The Saint</v>
      </c>
      <c r="O427" s="10">
        <f>INDEX(cpi!$A$1:$M$106,MATCH($D427,cpi!$A:$A,0),MATCH($C427,cpi!$1:$1,0))</f>
        <v>160.19999999999999</v>
      </c>
      <c r="P427" s="10">
        <f>cpi!$I$2</f>
        <v>245.51900000000001</v>
      </c>
      <c r="Q427" s="10">
        <f t="shared" si="54"/>
        <v>1.532578027465668</v>
      </c>
      <c r="R427" s="8" t="str">
        <f t="shared" si="55"/>
        <v/>
      </c>
      <c r="S427" s="11">
        <f t="shared" si="56"/>
        <v>137932022.47191012</v>
      </c>
      <c r="T427" s="11">
        <f t="shared" si="56"/>
        <v>94044051.403096139</v>
      </c>
      <c r="U427" s="11">
        <f t="shared" si="56"/>
        <v>259618717.85268414</v>
      </c>
    </row>
    <row r="428" spans="1:21" x14ac:dyDescent="0.2">
      <c r="A428" s="5">
        <v>431</v>
      </c>
      <c r="B428" s="17">
        <v>10</v>
      </c>
      <c r="C428" s="16">
        <v>3</v>
      </c>
      <c r="D428" s="16">
        <v>2000</v>
      </c>
      <c r="E428" s="18">
        <v>36802</v>
      </c>
      <c r="F428" s="9" t="s">
        <v>424</v>
      </c>
      <c r="G428" s="3">
        <v>90000000</v>
      </c>
      <c r="H428" s="3">
        <v>60874615</v>
      </c>
      <c r="I428" s="3">
        <v>106000000</v>
      </c>
      <c r="J428" s="8" t="str">
        <f t="shared" si="50"/>
        <v/>
      </c>
      <c r="K428" s="8" t="str">
        <f t="shared" si="51"/>
        <v/>
      </c>
      <c r="L428" s="8" t="str">
        <f t="shared" si="52"/>
        <v>Mission to Mars</v>
      </c>
      <c r="M428" s="8" t="str">
        <f t="shared" si="53"/>
        <v/>
      </c>
      <c r="N428" s="8" t="str">
        <f t="shared" si="49"/>
        <v>Mission to Mars</v>
      </c>
      <c r="O428" s="10">
        <f>INDEX(cpi!$A$1:$M$106,MATCH($D428,cpi!$A:$A,0),MATCH($C428,cpi!$1:$1,0))</f>
        <v>171.2</v>
      </c>
      <c r="P428" s="10">
        <f>cpi!$I$2</f>
        <v>245.51900000000001</v>
      </c>
      <c r="Q428" s="10">
        <f t="shared" si="54"/>
        <v>1.4341063084112151</v>
      </c>
      <c r="R428" s="8" t="str">
        <f t="shared" si="55"/>
        <v/>
      </c>
      <c r="S428" s="11">
        <f t="shared" si="56"/>
        <v>129069567.75700936</v>
      </c>
      <c r="T428" s="11">
        <f t="shared" si="56"/>
        <v>87300669.393603981</v>
      </c>
      <c r="U428" s="11">
        <f t="shared" si="56"/>
        <v>152015268.69158879</v>
      </c>
    </row>
    <row r="429" spans="1:21" x14ac:dyDescent="0.2">
      <c r="A429" s="5">
        <v>432</v>
      </c>
      <c r="B429" s="17">
        <v>17</v>
      </c>
      <c r="C429" s="16">
        <v>12</v>
      </c>
      <c r="D429" s="16">
        <v>1999</v>
      </c>
      <c r="E429" s="18">
        <v>36658</v>
      </c>
      <c r="F429" s="9" t="s">
        <v>425</v>
      </c>
      <c r="G429" s="3">
        <v>90000000</v>
      </c>
      <c r="H429" s="3">
        <v>58220776</v>
      </c>
      <c r="I429" s="3">
        <v>87420776</v>
      </c>
      <c r="J429" s="8" t="str">
        <f t="shared" si="50"/>
        <v/>
      </c>
      <c r="K429" s="8" t="str">
        <f t="shared" si="51"/>
        <v/>
      </c>
      <c r="L429" s="8" t="str">
        <f t="shared" si="52"/>
        <v>Bicentennial Man</v>
      </c>
      <c r="M429" s="8" t="str">
        <f t="shared" si="53"/>
        <v/>
      </c>
      <c r="N429" s="8" t="str">
        <f t="shared" si="49"/>
        <v>Bicentennial Man</v>
      </c>
      <c r="O429" s="10">
        <f>INDEX(cpi!$A$1:$M$106,MATCH($D429,cpi!$A:$A,0),MATCH($C429,cpi!$1:$1,0))</f>
        <v>168.3</v>
      </c>
      <c r="P429" s="10">
        <f>cpi!$I$2</f>
        <v>245.51900000000001</v>
      </c>
      <c r="Q429" s="10">
        <f t="shared" si="54"/>
        <v>1.4588175876411169</v>
      </c>
      <c r="R429" s="8" t="str">
        <f t="shared" si="55"/>
        <v/>
      </c>
      <c r="S429" s="11">
        <f t="shared" si="56"/>
        <v>131293582.88770053</v>
      </c>
      <c r="T429" s="11">
        <f t="shared" si="56"/>
        <v>84933491.994913831</v>
      </c>
      <c r="U429" s="11">
        <f t="shared" si="56"/>
        <v>127530965.55403446</v>
      </c>
    </row>
    <row r="430" spans="1:21" x14ac:dyDescent="0.2">
      <c r="A430" s="5">
        <v>433</v>
      </c>
      <c r="B430" s="17">
        <v>7</v>
      </c>
      <c r="C430" s="16">
        <v>7</v>
      </c>
      <c r="D430" s="16">
        <v>2004</v>
      </c>
      <c r="E430" s="18">
        <v>38175</v>
      </c>
      <c r="F430" s="9" t="s">
        <v>426</v>
      </c>
      <c r="G430" s="3">
        <v>90000000</v>
      </c>
      <c r="H430" s="3">
        <v>51877963</v>
      </c>
      <c r="I430" s="3">
        <v>203877963</v>
      </c>
      <c r="J430" s="8" t="str">
        <f t="shared" si="50"/>
        <v/>
      </c>
      <c r="K430" s="8" t="str">
        <f t="shared" si="51"/>
        <v/>
      </c>
      <c r="L430" s="8" t="str">
        <f t="shared" si="52"/>
        <v>King Arthur</v>
      </c>
      <c r="M430" s="8" t="str">
        <f t="shared" si="53"/>
        <v/>
      </c>
      <c r="N430" s="8" t="str">
        <f t="shared" si="49"/>
        <v>King Arthur</v>
      </c>
      <c r="O430" s="10">
        <f>INDEX(cpi!$A$1:$M$106,MATCH($D430,cpi!$A:$A,0),MATCH($C430,cpi!$1:$1,0))</f>
        <v>189.4</v>
      </c>
      <c r="P430" s="10">
        <f>cpi!$I$2</f>
        <v>245.51900000000001</v>
      </c>
      <c r="Q430" s="10">
        <f t="shared" si="54"/>
        <v>1.2962988384371701</v>
      </c>
      <c r="R430" s="8" t="str">
        <f t="shared" si="55"/>
        <v/>
      </c>
      <c r="S430" s="11">
        <f t="shared" si="56"/>
        <v>116666895.45934531</v>
      </c>
      <c r="T430" s="11">
        <f t="shared" si="56"/>
        <v>67249343.177386492</v>
      </c>
      <c r="U430" s="11">
        <f t="shared" si="56"/>
        <v>264286766.61983633</v>
      </c>
    </row>
    <row r="431" spans="1:21" x14ac:dyDescent="0.2">
      <c r="A431" s="5">
        <v>434</v>
      </c>
      <c r="B431" s="17">
        <v>25</v>
      </c>
      <c r="C431" s="16">
        <v>4</v>
      </c>
      <c r="D431" s="16">
        <v>1997</v>
      </c>
      <c r="E431" s="18">
        <v>36164</v>
      </c>
      <c r="F431" s="9" t="s">
        <v>427</v>
      </c>
      <c r="G431" s="3">
        <v>90000000</v>
      </c>
      <c r="H431" s="3">
        <v>47546796</v>
      </c>
      <c r="I431" s="3">
        <v>120100000</v>
      </c>
      <c r="J431" s="8" t="str">
        <f t="shared" si="50"/>
        <v/>
      </c>
      <c r="K431" s="8" t="str">
        <f t="shared" si="51"/>
        <v/>
      </c>
      <c r="L431" s="8" t="str">
        <f t="shared" si="52"/>
        <v>Volcano</v>
      </c>
      <c r="M431" s="8" t="str">
        <f t="shared" si="53"/>
        <v/>
      </c>
      <c r="N431" s="8" t="str">
        <f t="shared" si="49"/>
        <v>Volcano</v>
      </c>
      <c r="O431" s="10">
        <f>INDEX(cpi!$A$1:$M$106,MATCH($D431,cpi!$A:$A,0),MATCH($C431,cpi!$1:$1,0))</f>
        <v>160.19999999999999</v>
      </c>
      <c r="P431" s="10">
        <f>cpi!$I$2</f>
        <v>245.51900000000001</v>
      </c>
      <c r="Q431" s="10">
        <f t="shared" si="54"/>
        <v>1.532578027465668</v>
      </c>
      <c r="R431" s="8" t="str">
        <f t="shared" si="55"/>
        <v/>
      </c>
      <c r="S431" s="11">
        <f t="shared" si="56"/>
        <v>137932022.47191012</v>
      </c>
      <c r="T431" s="11">
        <f t="shared" si="56"/>
        <v>72869174.82599251</v>
      </c>
      <c r="U431" s="11">
        <f t="shared" si="56"/>
        <v>184062621.09862673</v>
      </c>
    </row>
    <row r="432" spans="1:21" x14ac:dyDescent="0.2">
      <c r="A432" s="5">
        <v>435</v>
      </c>
      <c r="B432" s="17">
        <v>26</v>
      </c>
      <c r="C432" s="16">
        <v>3</v>
      </c>
      <c r="D432" s="16">
        <v>1997</v>
      </c>
      <c r="E432" s="18">
        <v>36194</v>
      </c>
      <c r="F432" s="9" t="s">
        <v>428</v>
      </c>
      <c r="G432" s="3">
        <v>90000000</v>
      </c>
      <c r="H432" s="3">
        <v>42885593</v>
      </c>
      <c r="I432" s="3">
        <v>140900000</v>
      </c>
      <c r="J432" s="8" t="str">
        <f t="shared" si="50"/>
        <v/>
      </c>
      <c r="K432" s="8" t="str">
        <f t="shared" si="51"/>
        <v/>
      </c>
      <c r="L432" s="8" t="str">
        <f t="shared" si="52"/>
        <v>The Devil's Own</v>
      </c>
      <c r="M432" s="8" t="str">
        <f t="shared" si="53"/>
        <v/>
      </c>
      <c r="N432" s="8" t="str">
        <f t="shared" si="49"/>
        <v>The Devil's Own</v>
      </c>
      <c r="O432" s="10">
        <f>INDEX(cpi!$A$1:$M$106,MATCH($D432,cpi!$A:$A,0),MATCH($C432,cpi!$1:$1,0))</f>
        <v>160</v>
      </c>
      <c r="P432" s="10">
        <f>cpi!$I$2</f>
        <v>245.51900000000001</v>
      </c>
      <c r="Q432" s="10">
        <f t="shared" si="54"/>
        <v>1.53449375</v>
      </c>
      <c r="R432" s="8" t="str">
        <f t="shared" si="55"/>
        <v/>
      </c>
      <c r="S432" s="11">
        <f t="shared" si="56"/>
        <v>138104437.5</v>
      </c>
      <c r="T432" s="11">
        <f t="shared" si="56"/>
        <v>65807674.423543751</v>
      </c>
      <c r="U432" s="11">
        <f t="shared" si="56"/>
        <v>216210169.375</v>
      </c>
    </row>
    <row r="433" spans="1:21" x14ac:dyDescent="0.2">
      <c r="A433" s="5">
        <v>436</v>
      </c>
      <c r="B433" s="17">
        <v>19</v>
      </c>
      <c r="C433" s="16">
        <v>7</v>
      </c>
      <c r="D433" s="16">
        <v>2002</v>
      </c>
      <c r="E433" s="18">
        <v>37809</v>
      </c>
      <c r="F433" s="9" t="s">
        <v>429</v>
      </c>
      <c r="G433" s="3">
        <v>90000000</v>
      </c>
      <c r="H433" s="3">
        <v>35168966</v>
      </c>
      <c r="I433" s="3">
        <v>65716126</v>
      </c>
      <c r="J433" s="8" t="str">
        <f t="shared" si="50"/>
        <v/>
      </c>
      <c r="K433" s="8" t="str">
        <f t="shared" si="51"/>
        <v/>
      </c>
      <c r="L433" s="8" t="str">
        <f t="shared" si="52"/>
        <v>K-19: The Widowmaker</v>
      </c>
      <c r="M433" s="8" t="str">
        <f t="shared" si="53"/>
        <v/>
      </c>
      <c r="N433" s="8" t="str">
        <f t="shared" si="49"/>
        <v>K-19: The Widowmaker</v>
      </c>
      <c r="O433" s="10">
        <f>INDEX(cpi!$A$1:$M$106,MATCH($D433,cpi!$A:$A,0),MATCH($C433,cpi!$1:$1,0))</f>
        <v>180.1</v>
      </c>
      <c r="P433" s="10">
        <f>cpi!$I$2</f>
        <v>245.51900000000001</v>
      </c>
      <c r="Q433" s="10">
        <f t="shared" si="54"/>
        <v>1.3632370905052749</v>
      </c>
      <c r="R433" s="8" t="str">
        <f t="shared" si="55"/>
        <v/>
      </c>
      <c r="S433" s="11">
        <f t="shared" si="56"/>
        <v>122691338.14547473</v>
      </c>
      <c r="T433" s="11">
        <f t="shared" si="56"/>
        <v>47943638.885918938</v>
      </c>
      <c r="U433" s="11">
        <f t="shared" si="56"/>
        <v>89586660.407518044</v>
      </c>
    </row>
    <row r="434" spans="1:21" x14ac:dyDescent="0.2">
      <c r="A434" s="5">
        <v>437</v>
      </c>
      <c r="B434" s="17">
        <v>19</v>
      </c>
      <c r="C434" s="16">
        <v>8</v>
      </c>
      <c r="D434" s="16">
        <v>2011</v>
      </c>
      <c r="E434" s="18">
        <v>41098</v>
      </c>
      <c r="F434" s="9" t="s">
        <v>430</v>
      </c>
      <c r="G434" s="3">
        <v>90000000</v>
      </c>
      <c r="H434" s="3">
        <v>21295021</v>
      </c>
      <c r="I434" s="3">
        <v>63356133</v>
      </c>
      <c r="J434" s="8" t="str">
        <f t="shared" si="50"/>
        <v/>
      </c>
      <c r="K434" s="8" t="str">
        <f t="shared" si="51"/>
        <v/>
      </c>
      <c r="L434" s="8" t="str">
        <f t="shared" si="52"/>
        <v>Conan the Barbarian</v>
      </c>
      <c r="M434" s="8">
        <f t="shared" si="53"/>
        <v>1</v>
      </c>
      <c r="N434" s="8" t="str">
        <f t="shared" si="49"/>
        <v>Conan the Barbarian (2011)</v>
      </c>
      <c r="O434" s="10">
        <f>INDEX(cpi!$A$1:$M$106,MATCH($D434,cpi!$A:$A,0),MATCH($C434,cpi!$1:$1,0))</f>
        <v>226.54499999999999</v>
      </c>
      <c r="P434" s="10">
        <f>cpi!$I$2</f>
        <v>245.51900000000001</v>
      </c>
      <c r="Q434" s="10">
        <f t="shared" si="54"/>
        <v>1.0837537796022867</v>
      </c>
      <c r="R434" s="8" t="str">
        <f t="shared" si="55"/>
        <v/>
      </c>
      <c r="S434" s="11">
        <f t="shared" si="56"/>
        <v>97537840.164205804</v>
      </c>
      <c r="T434" s="11">
        <f t="shared" si="56"/>
        <v>23078559.495460067</v>
      </c>
      <c r="U434" s="11">
        <f t="shared" si="56"/>
        <v>68662448.599735156</v>
      </c>
    </row>
    <row r="435" spans="1:21" x14ac:dyDescent="0.2">
      <c r="A435" s="5">
        <v>438</v>
      </c>
      <c r="B435" s="17">
        <v>21</v>
      </c>
      <c r="C435" s="16">
        <v>10</v>
      </c>
      <c r="D435" s="16">
        <v>2011</v>
      </c>
      <c r="E435" s="18">
        <v>41162</v>
      </c>
      <c r="F435" s="9" t="s">
        <v>431</v>
      </c>
      <c r="G435" s="3">
        <v>90000000</v>
      </c>
      <c r="H435" s="3">
        <v>20377913</v>
      </c>
      <c r="I435" s="3">
        <v>139877913</v>
      </c>
      <c r="J435" s="8" t="str">
        <f t="shared" si="50"/>
        <v/>
      </c>
      <c r="K435" s="8" t="str">
        <f t="shared" si="51"/>
        <v/>
      </c>
      <c r="L435" s="8" t="str">
        <f t="shared" si="52"/>
        <v>The Three Musketeers</v>
      </c>
      <c r="M435" s="8" t="str">
        <f t="shared" si="53"/>
        <v/>
      </c>
      <c r="N435" s="8" t="str">
        <f t="shared" si="49"/>
        <v>The Three Musketeers</v>
      </c>
      <c r="O435" s="10">
        <f>INDEX(cpi!$A$1:$M$106,MATCH($D435,cpi!$A:$A,0),MATCH($C435,cpi!$1:$1,0))</f>
        <v>226.42099999999999</v>
      </c>
      <c r="P435" s="10">
        <f>cpi!$I$2</f>
        <v>245.51900000000001</v>
      </c>
      <c r="Q435" s="10">
        <f t="shared" si="54"/>
        <v>1.08434729994126</v>
      </c>
      <c r="R435" s="8" t="str">
        <f t="shared" si="55"/>
        <v/>
      </c>
      <c r="S435" s="11">
        <f t="shared" si="56"/>
        <v>97591256.994713396</v>
      </c>
      <c r="T435" s="11">
        <f t="shared" si="56"/>
        <v>22096734.939987902</v>
      </c>
      <c r="U435" s="11">
        <f t="shared" si="56"/>
        <v>151676237.28296846</v>
      </c>
    </row>
    <row r="436" spans="1:21" x14ac:dyDescent="0.2">
      <c r="A436" s="5">
        <v>439</v>
      </c>
      <c r="B436" s="17">
        <v>21</v>
      </c>
      <c r="C436" s="16">
        <v>4</v>
      </c>
      <c r="D436" s="16">
        <v>2017</v>
      </c>
      <c r="E436" s="18">
        <v>43347</v>
      </c>
      <c r="F436" s="9" t="s">
        <v>432</v>
      </c>
      <c r="G436" s="3">
        <v>90000000</v>
      </c>
      <c r="H436" s="3">
        <v>8224288</v>
      </c>
      <c r="I436" s="3">
        <v>10524093</v>
      </c>
      <c r="J436" s="8" t="str">
        <f t="shared" si="50"/>
        <v/>
      </c>
      <c r="K436" s="8" t="str">
        <f t="shared" si="51"/>
        <v/>
      </c>
      <c r="L436" s="8" t="str">
        <f t="shared" si="52"/>
        <v>The Promise</v>
      </c>
      <c r="M436" s="8" t="str">
        <f t="shared" si="53"/>
        <v/>
      </c>
      <c r="N436" s="8" t="str">
        <f t="shared" si="49"/>
        <v>The Promise</v>
      </c>
      <c r="O436" s="10">
        <f>INDEX(cpi!$A$1:$M$106,MATCH($D436,cpi!$A:$A,0),MATCH($C436,cpi!$1:$1,0))</f>
        <v>244.524</v>
      </c>
      <c r="P436" s="10">
        <f>cpi!$I$2</f>
        <v>245.51900000000001</v>
      </c>
      <c r="Q436" s="10">
        <f t="shared" si="54"/>
        <v>1.0040691302285256</v>
      </c>
      <c r="R436" s="8" t="str">
        <f t="shared" si="55"/>
        <v/>
      </c>
      <c r="S436" s="11">
        <f t="shared" si="56"/>
        <v>90366221.720567301</v>
      </c>
      <c r="T436" s="11">
        <f t="shared" si="56"/>
        <v>8257753.6989089008</v>
      </c>
      <c r="U436" s="11">
        <f t="shared" si="56"/>
        <v>10566916.904954115</v>
      </c>
    </row>
    <row r="437" spans="1:21" x14ac:dyDescent="0.2">
      <c r="A437" s="5">
        <v>440</v>
      </c>
      <c r="B437" s="17">
        <v>24</v>
      </c>
      <c r="C437" s="16">
        <v>11</v>
      </c>
      <c r="D437" s="16">
        <v>2010</v>
      </c>
      <c r="E437" s="18">
        <v>40888</v>
      </c>
      <c r="F437" s="9" t="s">
        <v>433</v>
      </c>
      <c r="G437" s="3">
        <v>90000000</v>
      </c>
      <c r="H437" s="3">
        <v>195459</v>
      </c>
      <c r="I437" s="3">
        <v>20466016</v>
      </c>
      <c r="J437" s="8" t="str">
        <f t="shared" si="50"/>
        <v/>
      </c>
      <c r="K437" s="8" t="str">
        <f t="shared" si="51"/>
        <v/>
      </c>
      <c r="L437" s="8" t="str">
        <f t="shared" si="52"/>
        <v>The Nutcracker in 3D</v>
      </c>
      <c r="M437" s="8" t="str">
        <f t="shared" si="53"/>
        <v/>
      </c>
      <c r="N437" s="8" t="str">
        <f t="shared" si="49"/>
        <v>The Nutcracker in 3D</v>
      </c>
      <c r="O437" s="10">
        <f>INDEX(cpi!$A$1:$M$106,MATCH($D437,cpi!$A:$A,0),MATCH($C437,cpi!$1:$1,0))</f>
        <v>218.803</v>
      </c>
      <c r="P437" s="10">
        <f>cpi!$I$2</f>
        <v>245.51900000000001</v>
      </c>
      <c r="Q437" s="10">
        <f t="shared" si="54"/>
        <v>1.1221007024583758</v>
      </c>
      <c r="R437" s="8" t="str">
        <f t="shared" si="55"/>
        <v/>
      </c>
      <c r="S437" s="11">
        <f t="shared" si="56"/>
        <v>100989063.22125383</v>
      </c>
      <c r="T437" s="11">
        <f t="shared" si="56"/>
        <v>219324.68120181168</v>
      </c>
      <c r="U437" s="11">
        <f t="shared" si="56"/>
        <v>22964930.930124357</v>
      </c>
    </row>
    <row r="438" spans="1:21" x14ac:dyDescent="0.2">
      <c r="A438" s="5">
        <v>441</v>
      </c>
      <c r="B438" s="17">
        <v>10</v>
      </c>
      <c r="C438" s="16">
        <v>5</v>
      </c>
      <c r="D438" s="16">
        <v>1996</v>
      </c>
      <c r="E438" s="18">
        <v>35343</v>
      </c>
      <c r="F438" s="9" t="s">
        <v>434</v>
      </c>
      <c r="G438" s="3">
        <v>88000000</v>
      </c>
      <c r="H438" s="3">
        <v>241688385</v>
      </c>
      <c r="I438" s="3">
        <v>495700000</v>
      </c>
      <c r="J438" s="8" t="str">
        <f t="shared" si="50"/>
        <v/>
      </c>
      <c r="K438" s="8" t="str">
        <f t="shared" si="51"/>
        <v/>
      </c>
      <c r="L438" s="8" t="str">
        <f t="shared" si="52"/>
        <v>Twister</v>
      </c>
      <c r="M438" s="8" t="str">
        <f t="shared" si="53"/>
        <v/>
      </c>
      <c r="N438" s="8" t="str">
        <f t="shared" si="49"/>
        <v>Twister</v>
      </c>
      <c r="O438" s="10">
        <f>INDEX(cpi!$A$1:$M$106,MATCH($D438,cpi!$A:$A,0),MATCH($C438,cpi!$1:$1,0))</f>
        <v>156.6</v>
      </c>
      <c r="P438" s="10">
        <f>cpi!$I$2</f>
        <v>245.51900000000001</v>
      </c>
      <c r="Q438" s="10">
        <f t="shared" si="54"/>
        <v>1.5678097062579821</v>
      </c>
      <c r="R438" s="8" t="str">
        <f t="shared" si="55"/>
        <v/>
      </c>
      <c r="S438" s="11">
        <f t="shared" si="56"/>
        <v>137967254.15070242</v>
      </c>
      <c r="T438" s="11">
        <f t="shared" si="56"/>
        <v>378921395.89281607</v>
      </c>
      <c r="U438" s="11">
        <f t="shared" si="56"/>
        <v>777163271.39208174</v>
      </c>
    </row>
    <row r="439" spans="1:21" x14ac:dyDescent="0.2">
      <c r="A439" s="5">
        <v>442</v>
      </c>
      <c r="B439" s="17">
        <v>3</v>
      </c>
      <c r="C439" s="16">
        <v>6</v>
      </c>
      <c r="D439" s="16">
        <v>2005</v>
      </c>
      <c r="E439" s="18">
        <v>38417</v>
      </c>
      <c r="F439" s="9" t="s">
        <v>435</v>
      </c>
      <c r="G439" s="3">
        <v>88000000</v>
      </c>
      <c r="H439" s="3">
        <v>61649911</v>
      </c>
      <c r="I439" s="3">
        <v>105021488</v>
      </c>
      <c r="J439" s="8" t="str">
        <f t="shared" si="50"/>
        <v/>
      </c>
      <c r="K439" s="8" t="str">
        <f t="shared" si="51"/>
        <v/>
      </c>
      <c r="L439" s="8" t="str">
        <f t="shared" si="52"/>
        <v>Cinderella Man</v>
      </c>
      <c r="M439" s="8" t="str">
        <f t="shared" si="53"/>
        <v/>
      </c>
      <c r="N439" s="8" t="str">
        <f t="shared" si="49"/>
        <v>Cinderella Man</v>
      </c>
      <c r="O439" s="10">
        <f>INDEX(cpi!$A$1:$M$106,MATCH($D439,cpi!$A:$A,0),MATCH($C439,cpi!$1:$1,0))</f>
        <v>194.5</v>
      </c>
      <c r="P439" s="10">
        <f>cpi!$I$2</f>
        <v>245.51900000000001</v>
      </c>
      <c r="Q439" s="10">
        <f t="shared" si="54"/>
        <v>1.2623084832904885</v>
      </c>
      <c r="R439" s="8" t="str">
        <f t="shared" si="55"/>
        <v/>
      </c>
      <c r="S439" s="11">
        <f t="shared" si="56"/>
        <v>111083146.52956299</v>
      </c>
      <c r="T439" s="11">
        <f t="shared" si="56"/>
        <v>77821205.649403602</v>
      </c>
      <c r="U439" s="11">
        <f t="shared" si="56"/>
        <v>132569515.23019023</v>
      </c>
    </row>
    <row r="440" spans="1:21" x14ac:dyDescent="0.2">
      <c r="A440" s="5">
        <v>443</v>
      </c>
      <c r="B440" s="17">
        <v>8</v>
      </c>
      <c r="C440" s="16">
        <v>7</v>
      </c>
      <c r="D440" s="16">
        <v>2005</v>
      </c>
      <c r="E440" s="18">
        <v>38571</v>
      </c>
      <c r="F440" s="9" t="s">
        <v>265</v>
      </c>
      <c r="G440" s="3">
        <v>87500000</v>
      </c>
      <c r="H440" s="3">
        <v>154696080</v>
      </c>
      <c r="I440" s="3">
        <v>333132750</v>
      </c>
      <c r="J440" s="8" t="str">
        <f t="shared" si="50"/>
        <v/>
      </c>
      <c r="K440" s="8" t="str">
        <f t="shared" si="51"/>
        <v/>
      </c>
      <c r="L440" s="8" t="str">
        <f t="shared" si="52"/>
        <v>Fantastic Four</v>
      </c>
      <c r="M440" s="8">
        <f t="shared" si="53"/>
        <v>1</v>
      </c>
      <c r="N440" s="8" t="str">
        <f t="shared" si="49"/>
        <v>Fantastic Four (2005)</v>
      </c>
      <c r="O440" s="10">
        <f>INDEX(cpi!$A$1:$M$106,MATCH($D440,cpi!$A:$A,0),MATCH($C440,cpi!$1:$1,0))</f>
        <v>195.4</v>
      </c>
      <c r="P440" s="10">
        <f>cpi!$I$2</f>
        <v>245.51900000000001</v>
      </c>
      <c r="Q440" s="10">
        <f t="shared" si="54"/>
        <v>1.2564943705220062</v>
      </c>
      <c r="R440" s="8" t="str">
        <f t="shared" si="55"/>
        <v/>
      </c>
      <c r="S440" s="11">
        <f t="shared" si="56"/>
        <v>109943257.42067555</v>
      </c>
      <c r="T440" s="11">
        <f t="shared" si="56"/>
        <v>194374753.6618219</v>
      </c>
      <c r="U440" s="11">
        <f t="shared" si="56"/>
        <v>418579425.01151484</v>
      </c>
    </row>
    <row r="441" spans="1:21" x14ac:dyDescent="0.2">
      <c r="A441" s="5">
        <v>444</v>
      </c>
      <c r="B441" s="17">
        <v>9</v>
      </c>
      <c r="C441" s="16">
        <v>2</v>
      </c>
      <c r="D441" s="16">
        <v>2001</v>
      </c>
      <c r="E441" s="18">
        <v>37136</v>
      </c>
      <c r="F441" s="9" t="s">
        <v>436</v>
      </c>
      <c r="G441" s="3">
        <v>87000000</v>
      </c>
      <c r="H441" s="3">
        <v>165092266</v>
      </c>
      <c r="I441" s="3">
        <v>350100280</v>
      </c>
      <c r="J441" s="8" t="str">
        <f t="shared" si="50"/>
        <v/>
      </c>
      <c r="K441" s="8" t="str">
        <f t="shared" si="51"/>
        <v/>
      </c>
      <c r="L441" s="8" t="str">
        <f t="shared" si="52"/>
        <v>Hannibal</v>
      </c>
      <c r="M441" s="8" t="str">
        <f t="shared" si="53"/>
        <v/>
      </c>
      <c r="N441" s="8" t="str">
        <f t="shared" si="49"/>
        <v>Hannibal</v>
      </c>
      <c r="O441" s="10">
        <f>INDEX(cpi!$A$1:$M$106,MATCH($D441,cpi!$A:$A,0),MATCH($C441,cpi!$1:$1,0))</f>
        <v>175.8</v>
      </c>
      <c r="P441" s="10">
        <f>cpi!$I$2</f>
        <v>245.51900000000001</v>
      </c>
      <c r="Q441" s="10">
        <f t="shared" si="54"/>
        <v>1.3965813424345848</v>
      </c>
      <c r="R441" s="8" t="str">
        <f t="shared" si="55"/>
        <v/>
      </c>
      <c r="S441" s="11">
        <f t="shared" si="56"/>
        <v>121502576.79180887</v>
      </c>
      <c r="T441" s="11">
        <f t="shared" si="56"/>
        <v>230564778.47584754</v>
      </c>
      <c r="U441" s="11">
        <f t="shared" si="56"/>
        <v>488943519.02912402</v>
      </c>
    </row>
    <row r="442" spans="1:21" x14ac:dyDescent="0.2">
      <c r="A442" s="5">
        <v>445</v>
      </c>
      <c r="B442" s="17">
        <v>25</v>
      </c>
      <c r="C442" s="16">
        <v>7</v>
      </c>
      <c r="D442" s="16">
        <v>2003</v>
      </c>
      <c r="E442" s="18">
        <v>38359</v>
      </c>
      <c r="F442" s="9" t="s">
        <v>437</v>
      </c>
      <c r="G442" s="3">
        <v>86000000</v>
      </c>
      <c r="H442" s="3">
        <v>120277854</v>
      </c>
      <c r="I442" s="3">
        <v>148715342</v>
      </c>
      <c r="J442" s="8" t="str">
        <f t="shared" si="50"/>
        <v/>
      </c>
      <c r="K442" s="8" t="str">
        <f t="shared" si="51"/>
        <v/>
      </c>
      <c r="L442" s="8" t="str">
        <f t="shared" si="52"/>
        <v>Seabiscuit</v>
      </c>
      <c r="M442" s="8" t="str">
        <f t="shared" si="53"/>
        <v/>
      </c>
      <c r="N442" s="8" t="str">
        <f t="shared" si="49"/>
        <v>Seabiscuit</v>
      </c>
      <c r="O442" s="10">
        <f>INDEX(cpi!$A$1:$M$106,MATCH($D442,cpi!$A:$A,0),MATCH($C442,cpi!$1:$1,0))</f>
        <v>183.9</v>
      </c>
      <c r="P442" s="10">
        <f>cpi!$I$2</f>
        <v>245.51900000000001</v>
      </c>
      <c r="Q442" s="10">
        <f t="shared" si="54"/>
        <v>1.335067971723763</v>
      </c>
      <c r="R442" s="8" t="str">
        <f t="shared" si="55"/>
        <v/>
      </c>
      <c r="S442" s="11">
        <f t="shared" si="56"/>
        <v>114815845.56824362</v>
      </c>
      <c r="T442" s="11">
        <f t="shared" si="56"/>
        <v>160579110.58306691</v>
      </c>
      <c r="U442" s="11">
        <f t="shared" si="56"/>
        <v>198545090.00814575</v>
      </c>
    </row>
    <row r="443" spans="1:21" x14ac:dyDescent="0.2">
      <c r="A443" s="5">
        <v>446</v>
      </c>
      <c r="B443" s="17">
        <v>22</v>
      </c>
      <c r="C443" s="16">
        <v>12</v>
      </c>
      <c r="D443" s="16">
        <v>2000</v>
      </c>
      <c r="E443" s="18">
        <v>37176</v>
      </c>
      <c r="F443" s="9" t="s">
        <v>438</v>
      </c>
      <c r="G443" s="3">
        <v>85000000</v>
      </c>
      <c r="H443" s="3">
        <v>233632142</v>
      </c>
      <c r="I443" s="3">
        <v>427230516</v>
      </c>
      <c r="J443" s="8" t="str">
        <f t="shared" si="50"/>
        <v/>
      </c>
      <c r="K443" s="8" t="str">
        <f t="shared" si="51"/>
        <v/>
      </c>
      <c r="L443" s="8" t="str">
        <f t="shared" si="52"/>
        <v>Cast Away</v>
      </c>
      <c r="M443" s="8" t="str">
        <f t="shared" si="53"/>
        <v/>
      </c>
      <c r="N443" s="8" t="str">
        <f t="shared" si="49"/>
        <v>Cast Away</v>
      </c>
      <c r="O443" s="10">
        <f>INDEX(cpi!$A$1:$M$106,MATCH($D443,cpi!$A:$A,0),MATCH($C443,cpi!$1:$1,0))</f>
        <v>174</v>
      </c>
      <c r="P443" s="10">
        <f>cpi!$I$2</f>
        <v>245.51900000000001</v>
      </c>
      <c r="Q443" s="10">
        <f t="shared" si="54"/>
        <v>1.411028735632184</v>
      </c>
      <c r="R443" s="8" t="str">
        <f t="shared" si="55"/>
        <v/>
      </c>
      <c r="S443" s="11">
        <f t="shared" si="56"/>
        <v>119937442.52873564</v>
      </c>
      <c r="T443" s="11">
        <f t="shared" si="56"/>
        <v>329661665.92929888</v>
      </c>
      <c r="U443" s="11">
        <f t="shared" si="56"/>
        <v>602834534.81496561</v>
      </c>
    </row>
    <row r="444" spans="1:21" x14ac:dyDescent="0.2">
      <c r="A444" s="5">
        <v>447</v>
      </c>
      <c r="B444" s="17">
        <v>17</v>
      </c>
      <c r="C444" s="16">
        <v>11</v>
      </c>
      <c r="D444" s="16">
        <v>2006</v>
      </c>
      <c r="E444" s="18">
        <v>39213</v>
      </c>
      <c r="F444" s="9" t="s">
        <v>439</v>
      </c>
      <c r="G444" s="3">
        <v>85000000</v>
      </c>
      <c r="H444" s="3">
        <v>198000317</v>
      </c>
      <c r="I444" s="3">
        <v>385000317</v>
      </c>
      <c r="J444" s="8" t="str">
        <f t="shared" si="50"/>
        <v/>
      </c>
      <c r="K444" s="8" t="str">
        <f t="shared" si="51"/>
        <v/>
      </c>
      <c r="L444" s="8" t="str">
        <f t="shared" si="52"/>
        <v>Happy Feet</v>
      </c>
      <c r="M444" s="8" t="str">
        <f t="shared" si="53"/>
        <v/>
      </c>
      <c r="N444" s="8" t="str">
        <f t="shared" si="49"/>
        <v>Happy Feet</v>
      </c>
      <c r="O444" s="10">
        <f>INDEX(cpi!$A$1:$M$106,MATCH($D444,cpi!$A:$A,0),MATCH($C444,cpi!$1:$1,0))</f>
        <v>201.5</v>
      </c>
      <c r="P444" s="10">
        <f>cpi!$I$2</f>
        <v>245.51900000000001</v>
      </c>
      <c r="Q444" s="10">
        <f t="shared" si="54"/>
        <v>1.2184565756823822</v>
      </c>
      <c r="R444" s="8" t="str">
        <f t="shared" si="55"/>
        <v/>
      </c>
      <c r="S444" s="11">
        <f t="shared" si="56"/>
        <v>103568808.93300249</v>
      </c>
      <c r="T444" s="11">
        <f t="shared" si="56"/>
        <v>241254788.23584616</v>
      </c>
      <c r="U444" s="11">
        <f t="shared" si="56"/>
        <v>469106167.88845164</v>
      </c>
    </row>
    <row r="445" spans="1:21" x14ac:dyDescent="0.2">
      <c r="A445" s="5">
        <v>448</v>
      </c>
      <c r="B445" s="17">
        <v>7</v>
      </c>
      <c r="C445" s="16">
        <v>12</v>
      </c>
      <c r="D445" s="16">
        <v>2001</v>
      </c>
      <c r="E445" s="18">
        <v>37084</v>
      </c>
      <c r="F445" s="9" t="s">
        <v>440</v>
      </c>
      <c r="G445" s="3">
        <v>85000000</v>
      </c>
      <c r="H445" s="3">
        <v>183417150</v>
      </c>
      <c r="I445" s="3">
        <v>450728529</v>
      </c>
      <c r="J445" s="8" t="str">
        <f t="shared" si="50"/>
        <v/>
      </c>
      <c r="K445" s="8" t="str">
        <f t="shared" si="51"/>
        <v/>
      </c>
      <c r="L445" s="8" t="str">
        <f t="shared" si="52"/>
        <v>Ocean's Eleven</v>
      </c>
      <c r="M445" s="8" t="str">
        <f t="shared" si="53"/>
        <v/>
      </c>
      <c r="N445" s="8" t="str">
        <f t="shared" si="49"/>
        <v>Ocean's Eleven</v>
      </c>
      <c r="O445" s="10">
        <f>INDEX(cpi!$A$1:$M$106,MATCH($D445,cpi!$A:$A,0),MATCH($C445,cpi!$1:$1,0))</f>
        <v>176.7</v>
      </c>
      <c r="P445" s="10">
        <f>cpi!$I$2</f>
        <v>245.51900000000001</v>
      </c>
      <c r="Q445" s="10">
        <f t="shared" si="54"/>
        <v>1.3894680249009621</v>
      </c>
      <c r="R445" s="8" t="str">
        <f t="shared" si="55"/>
        <v/>
      </c>
      <c r="S445" s="11">
        <f t="shared" si="56"/>
        <v>118104782.11658178</v>
      </c>
      <c r="T445" s="11">
        <f t="shared" si="56"/>
        <v>254852265.14346349</v>
      </c>
      <c r="U445" s="11">
        <f t="shared" si="56"/>
        <v>626272878.956146</v>
      </c>
    </row>
    <row r="446" spans="1:21" x14ac:dyDescent="0.2">
      <c r="A446" s="5">
        <v>449</v>
      </c>
      <c r="B446" s="17">
        <v>23</v>
      </c>
      <c r="C446" s="16">
        <v>7</v>
      </c>
      <c r="D446" s="16">
        <v>2004</v>
      </c>
      <c r="E446" s="18">
        <v>38663</v>
      </c>
      <c r="F446" s="9" t="s">
        <v>441</v>
      </c>
      <c r="G446" s="3">
        <v>85000000</v>
      </c>
      <c r="H446" s="3">
        <v>176087450</v>
      </c>
      <c r="I446" s="3">
        <v>288587450</v>
      </c>
      <c r="J446" s="8" t="str">
        <f t="shared" si="50"/>
        <v/>
      </c>
      <c r="K446" s="8" t="str">
        <f t="shared" si="51"/>
        <v/>
      </c>
      <c r="L446" s="8" t="str">
        <f t="shared" si="52"/>
        <v>The Bourne Supremacy</v>
      </c>
      <c r="M446" s="8" t="str">
        <f t="shared" si="53"/>
        <v/>
      </c>
      <c r="N446" s="8" t="str">
        <f t="shared" si="49"/>
        <v>The Bourne Supremacy</v>
      </c>
      <c r="O446" s="10">
        <f>INDEX(cpi!$A$1:$M$106,MATCH($D446,cpi!$A:$A,0),MATCH($C446,cpi!$1:$1,0))</f>
        <v>189.4</v>
      </c>
      <c r="P446" s="10">
        <f>cpi!$I$2</f>
        <v>245.51900000000001</v>
      </c>
      <c r="Q446" s="10">
        <f t="shared" si="54"/>
        <v>1.2962988384371701</v>
      </c>
      <c r="R446" s="8" t="str">
        <f t="shared" si="55"/>
        <v/>
      </c>
      <c r="S446" s="11">
        <f t="shared" si="56"/>
        <v>110185401.26715946</v>
      </c>
      <c r="T446" s="11">
        <f t="shared" si="56"/>
        <v>228261956.89836326</v>
      </c>
      <c r="U446" s="11">
        <f t="shared" si="56"/>
        <v>374095576.22254491</v>
      </c>
    </row>
    <row r="447" spans="1:21" x14ac:dyDescent="0.2">
      <c r="A447" s="5">
        <v>450</v>
      </c>
      <c r="B447" s="17">
        <v>25</v>
      </c>
      <c r="C447" s="16">
        <v>7</v>
      </c>
      <c r="D447" s="16">
        <v>1997</v>
      </c>
      <c r="E447" s="18">
        <v>36167</v>
      </c>
      <c r="F447" s="9" t="s">
        <v>442</v>
      </c>
      <c r="G447" s="3">
        <v>85000000</v>
      </c>
      <c r="H447" s="3">
        <v>172956409</v>
      </c>
      <c r="I447" s="3">
        <v>315268353</v>
      </c>
      <c r="J447" s="8" t="str">
        <f t="shared" si="50"/>
        <v/>
      </c>
      <c r="K447" s="8" t="str">
        <f t="shared" si="51"/>
        <v/>
      </c>
      <c r="L447" s="8" t="str">
        <f t="shared" si="52"/>
        <v>Air Force One</v>
      </c>
      <c r="M447" s="8" t="str">
        <f t="shared" si="53"/>
        <v/>
      </c>
      <c r="N447" s="8" t="str">
        <f t="shared" si="49"/>
        <v>Air Force One</v>
      </c>
      <c r="O447" s="10">
        <f>INDEX(cpi!$A$1:$M$106,MATCH($D447,cpi!$A:$A,0),MATCH($C447,cpi!$1:$1,0))</f>
        <v>160.5</v>
      </c>
      <c r="P447" s="10">
        <f>cpi!$I$2</f>
        <v>245.51900000000001</v>
      </c>
      <c r="Q447" s="10">
        <f t="shared" si="54"/>
        <v>1.5297133956386293</v>
      </c>
      <c r="R447" s="8" t="str">
        <f t="shared" si="55"/>
        <v/>
      </c>
      <c r="S447" s="11">
        <f t="shared" si="56"/>
        <v>130025638.62928349</v>
      </c>
      <c r="T447" s="11">
        <f t="shared" si="56"/>
        <v>264573735.70885357</v>
      </c>
      <c r="U447" s="11">
        <f t="shared" si="56"/>
        <v>482270222.80502802</v>
      </c>
    </row>
    <row r="448" spans="1:21" x14ac:dyDescent="0.2">
      <c r="A448" s="5">
        <v>451</v>
      </c>
      <c r="B448" s="17">
        <v>3</v>
      </c>
      <c r="C448" s="16">
        <v>4</v>
      </c>
      <c r="D448" s="16">
        <v>2009</v>
      </c>
      <c r="E448" s="18">
        <v>39876</v>
      </c>
      <c r="F448" s="9" t="s">
        <v>443</v>
      </c>
      <c r="G448" s="3">
        <v>85000000</v>
      </c>
      <c r="H448" s="3">
        <v>155064265</v>
      </c>
      <c r="I448" s="3">
        <v>363064265</v>
      </c>
      <c r="J448" s="8" t="str">
        <f t="shared" si="50"/>
        <v/>
      </c>
      <c r="K448" s="8" t="str">
        <f t="shared" si="51"/>
        <v/>
      </c>
      <c r="L448" s="8" t="str">
        <f t="shared" si="52"/>
        <v>Fast &amp; Furious</v>
      </c>
      <c r="M448" s="8" t="str">
        <f t="shared" si="53"/>
        <v/>
      </c>
      <c r="N448" s="8" t="str">
        <f t="shared" si="49"/>
        <v>Fast &amp; Furious</v>
      </c>
      <c r="O448" s="10">
        <f>INDEX(cpi!$A$1:$M$106,MATCH($D448,cpi!$A:$A,0),MATCH($C448,cpi!$1:$1,0))</f>
        <v>213.24</v>
      </c>
      <c r="P448" s="10">
        <f>cpi!$I$2</f>
        <v>245.51900000000001</v>
      </c>
      <c r="Q448" s="10">
        <f t="shared" si="54"/>
        <v>1.1513740386419058</v>
      </c>
      <c r="R448" s="8" t="str">
        <f t="shared" si="55"/>
        <v/>
      </c>
      <c r="S448" s="11">
        <f t="shared" si="56"/>
        <v>97866793.284561992</v>
      </c>
      <c r="T448" s="11">
        <f t="shared" si="56"/>
        <v>178536969.04208872</v>
      </c>
      <c r="U448" s="11">
        <f t="shared" si="56"/>
        <v>418022769.0796051</v>
      </c>
    </row>
    <row r="449" spans="1:21" x14ac:dyDescent="0.2">
      <c r="A449" s="5">
        <v>452</v>
      </c>
      <c r="B449" s="17">
        <v>14</v>
      </c>
      <c r="C449" s="16">
        <v>3</v>
      </c>
      <c r="D449" s="16">
        <v>2008</v>
      </c>
      <c r="E449" s="18">
        <v>39847</v>
      </c>
      <c r="F449" s="9" t="s">
        <v>444</v>
      </c>
      <c r="G449" s="3">
        <v>85000000</v>
      </c>
      <c r="H449" s="3">
        <v>154529439</v>
      </c>
      <c r="I449" s="3">
        <v>299477886</v>
      </c>
      <c r="J449" s="8" t="str">
        <f t="shared" si="50"/>
        <v/>
      </c>
      <c r="K449" s="8" t="str">
        <f t="shared" si="51"/>
        <v/>
      </c>
      <c r="L449" s="8" t="str">
        <f t="shared" si="52"/>
        <v>Horton Hears a Who</v>
      </c>
      <c r="M449" s="8" t="str">
        <f t="shared" si="53"/>
        <v/>
      </c>
      <c r="N449" s="8" t="str">
        <f t="shared" si="49"/>
        <v>Horton Hears a Who</v>
      </c>
      <c r="O449" s="10">
        <f>INDEX(cpi!$A$1:$M$106,MATCH($D449,cpi!$A:$A,0),MATCH($C449,cpi!$1:$1,0))</f>
        <v>213.52799999999999</v>
      </c>
      <c r="P449" s="10">
        <f>cpi!$I$2</f>
        <v>245.51900000000001</v>
      </c>
      <c r="Q449" s="10">
        <f t="shared" si="54"/>
        <v>1.1498211007455696</v>
      </c>
      <c r="R449" s="8" t="str">
        <f t="shared" si="55"/>
        <v/>
      </c>
      <c r="S449" s="11">
        <f t="shared" si="56"/>
        <v>97734793.563373417</v>
      </c>
      <c r="T449" s="11">
        <f t="shared" si="56"/>
        <v>177681209.64857537</v>
      </c>
      <c r="U449" s="11">
        <f t="shared" si="56"/>
        <v>344345992.52947623</v>
      </c>
    </row>
    <row r="450" spans="1:21" x14ac:dyDescent="0.2">
      <c r="A450" s="5">
        <v>453</v>
      </c>
      <c r="B450" s="17">
        <v>21</v>
      </c>
      <c r="C450" s="16">
        <v>3</v>
      </c>
      <c r="D450" s="16">
        <v>2014</v>
      </c>
      <c r="E450" s="18">
        <v>42250</v>
      </c>
      <c r="F450" s="9" t="s">
        <v>445</v>
      </c>
      <c r="G450" s="3">
        <v>85000000</v>
      </c>
      <c r="H450" s="3">
        <v>150947895</v>
      </c>
      <c r="I450" s="3">
        <v>276014965</v>
      </c>
      <c r="J450" s="8" t="str">
        <f t="shared" si="50"/>
        <v/>
      </c>
      <c r="K450" s="8" t="str">
        <f t="shared" si="51"/>
        <v/>
      </c>
      <c r="L450" s="8" t="str">
        <f t="shared" si="52"/>
        <v>Divergent</v>
      </c>
      <c r="M450" s="8" t="str">
        <f t="shared" si="53"/>
        <v/>
      </c>
      <c r="N450" s="8" t="str">
        <f t="shared" ref="N450:N513" si="57">IF(M450=1,L450&amp;" ("&amp;D450&amp;")",L450)</f>
        <v>Divergent</v>
      </c>
      <c r="O450" s="10">
        <f>INDEX(cpi!$A$1:$M$106,MATCH($D450,cpi!$A:$A,0),MATCH($C450,cpi!$1:$1,0))</f>
        <v>236.29300000000001</v>
      </c>
      <c r="P450" s="10">
        <f>cpi!$I$2</f>
        <v>245.51900000000001</v>
      </c>
      <c r="Q450" s="10">
        <f t="shared" si="54"/>
        <v>1.0390447452950362</v>
      </c>
      <c r="R450" s="8" t="str">
        <f t="shared" si="55"/>
        <v/>
      </c>
      <c r="S450" s="11">
        <f t="shared" si="56"/>
        <v>88318803.350078076</v>
      </c>
      <c r="T450" s="11">
        <f t="shared" si="56"/>
        <v>156841617.11309686</v>
      </c>
      <c r="U450" s="11">
        <f t="shared" si="56"/>
        <v>286791899.00604331</v>
      </c>
    </row>
    <row r="451" spans="1:21" x14ac:dyDescent="0.2">
      <c r="A451" s="5">
        <v>454</v>
      </c>
      <c r="B451" s="17">
        <v>28</v>
      </c>
      <c r="C451" s="16">
        <v>9</v>
      </c>
      <c r="D451" s="16">
        <v>2012</v>
      </c>
      <c r="E451" s="18">
        <v>41738</v>
      </c>
      <c r="F451" s="9" t="s">
        <v>446</v>
      </c>
      <c r="G451" s="3">
        <v>85000000</v>
      </c>
      <c r="H451" s="3">
        <v>148313048</v>
      </c>
      <c r="I451" s="3">
        <v>378505812</v>
      </c>
      <c r="J451" s="8" t="str">
        <f t="shared" ref="J451:J514" si="58">IF(I451=0,1,"")</f>
        <v/>
      </c>
      <c r="K451" s="8" t="str">
        <f t="shared" ref="K451:K514" si="59">IF(D451&gt;2017,1,"")</f>
        <v/>
      </c>
      <c r="L451" s="8" t="str">
        <f t="shared" ref="L451:L514" si="60">F451</f>
        <v>Hotel Transylvania</v>
      </c>
      <c r="M451" s="8" t="str">
        <f t="shared" ref="M451:M514" si="61">IF(COUNTIF($L$2:$L$5233,L451)&gt;1,1,"")</f>
        <v/>
      </c>
      <c r="N451" s="8" t="str">
        <f t="shared" si="57"/>
        <v>Hotel Transylvania</v>
      </c>
      <c r="O451" s="10">
        <f>INDEX(cpi!$A$1:$M$106,MATCH($D451,cpi!$A:$A,0),MATCH($C451,cpi!$1:$1,0))</f>
        <v>231.40700000000001</v>
      </c>
      <c r="P451" s="10">
        <f>cpi!$I$2</f>
        <v>245.51900000000001</v>
      </c>
      <c r="Q451" s="10">
        <f t="shared" ref="Q451:Q514" si="62">P451/O451</f>
        <v>1.0609834620387455</v>
      </c>
      <c r="R451" s="8" t="str">
        <f t="shared" ref="R451:R514" si="63">IF(ISERROR(Q451),1,"")</f>
        <v/>
      </c>
      <c r="S451" s="11">
        <f t="shared" ref="S451:U514" si="64">G451*$Q451</f>
        <v>90183594.273293361</v>
      </c>
      <c r="T451" s="11">
        <f t="shared" si="64"/>
        <v>157357691.13255864</v>
      </c>
      <c r="U451" s="11">
        <f t="shared" si="64"/>
        <v>401588406.81754655</v>
      </c>
    </row>
    <row r="452" spans="1:21" x14ac:dyDescent="0.2">
      <c r="A452" s="5">
        <v>455</v>
      </c>
      <c r="B452" s="17">
        <v>21</v>
      </c>
      <c r="C452" s="16">
        <v>11</v>
      </c>
      <c r="D452" s="16">
        <v>2007</v>
      </c>
      <c r="E452" s="18">
        <v>39702</v>
      </c>
      <c r="F452" s="9" t="s">
        <v>447</v>
      </c>
      <c r="G452" s="3">
        <v>85000000</v>
      </c>
      <c r="H452" s="3">
        <v>127706877</v>
      </c>
      <c r="I452" s="3">
        <v>340384141</v>
      </c>
      <c r="J452" s="8" t="str">
        <f t="shared" si="58"/>
        <v/>
      </c>
      <c r="K452" s="8" t="str">
        <f t="shared" si="59"/>
        <v/>
      </c>
      <c r="L452" s="8" t="str">
        <f t="shared" si="60"/>
        <v>Enchanted</v>
      </c>
      <c r="M452" s="8" t="str">
        <f t="shared" si="61"/>
        <v/>
      </c>
      <c r="N452" s="8" t="str">
        <f t="shared" si="57"/>
        <v>Enchanted</v>
      </c>
      <c r="O452" s="10">
        <f>INDEX(cpi!$A$1:$M$106,MATCH($D452,cpi!$A:$A,0),MATCH($C452,cpi!$1:$1,0))</f>
        <v>210.17699999999999</v>
      </c>
      <c r="P452" s="10">
        <f>cpi!$I$2</f>
        <v>245.51900000000001</v>
      </c>
      <c r="Q452" s="10">
        <f t="shared" si="62"/>
        <v>1.168153508709326</v>
      </c>
      <c r="R452" s="8" t="str">
        <f t="shared" si="63"/>
        <v/>
      </c>
      <c r="S452" s="11">
        <f t="shared" si="64"/>
        <v>99293048.240292713</v>
      </c>
      <c r="T452" s="11">
        <f t="shared" si="64"/>
        <v>149181236.45386031</v>
      </c>
      <c r="U452" s="11">
        <f t="shared" si="64"/>
        <v>397620928.61815995</v>
      </c>
    </row>
    <row r="453" spans="1:21" x14ac:dyDescent="0.2">
      <c r="A453" s="5">
        <v>456</v>
      </c>
      <c r="B453" s="17">
        <v>10</v>
      </c>
      <c r="C453" s="16">
        <v>2</v>
      </c>
      <c r="D453" s="16">
        <v>2012</v>
      </c>
      <c r="E453" s="18">
        <v>41184</v>
      </c>
      <c r="F453" s="9" t="s">
        <v>448</v>
      </c>
      <c r="G453" s="3">
        <v>85000000</v>
      </c>
      <c r="H453" s="3">
        <v>126181630</v>
      </c>
      <c r="I453" s="3">
        <v>208542162</v>
      </c>
      <c r="J453" s="8" t="str">
        <f t="shared" si="58"/>
        <v/>
      </c>
      <c r="K453" s="8" t="str">
        <f t="shared" si="59"/>
        <v/>
      </c>
      <c r="L453" s="8" t="str">
        <f t="shared" si="60"/>
        <v>Safe House</v>
      </c>
      <c r="M453" s="8" t="str">
        <f t="shared" si="61"/>
        <v/>
      </c>
      <c r="N453" s="8" t="str">
        <f t="shared" si="57"/>
        <v>Safe House</v>
      </c>
      <c r="O453" s="10">
        <f>INDEX(cpi!$A$1:$M$106,MATCH($D453,cpi!$A:$A,0),MATCH($C453,cpi!$1:$1,0))</f>
        <v>227.66300000000001</v>
      </c>
      <c r="P453" s="10">
        <f>cpi!$I$2</f>
        <v>245.51900000000001</v>
      </c>
      <c r="Q453" s="10">
        <f t="shared" si="62"/>
        <v>1.0784317170554722</v>
      </c>
      <c r="R453" s="8" t="str">
        <f t="shared" si="63"/>
        <v/>
      </c>
      <c r="S453" s="11">
        <f t="shared" si="64"/>
        <v>91666695.949715137</v>
      </c>
      <c r="T453" s="11">
        <f t="shared" si="64"/>
        <v>136078271.90175828</v>
      </c>
      <c r="U453" s="11">
        <f t="shared" si="64"/>
        <v>224898481.84412044</v>
      </c>
    </row>
    <row r="454" spans="1:21" x14ac:dyDescent="0.2">
      <c r="A454" s="5">
        <v>457</v>
      </c>
      <c r="B454" s="17">
        <v>20</v>
      </c>
      <c r="C454" s="16">
        <v>7</v>
      </c>
      <c r="D454" s="16">
        <v>2007</v>
      </c>
      <c r="E454" s="18">
        <v>39667</v>
      </c>
      <c r="F454" s="9" t="s">
        <v>449</v>
      </c>
      <c r="G454" s="3">
        <v>85000000</v>
      </c>
      <c r="H454" s="3">
        <v>119725280</v>
      </c>
      <c r="I454" s="3">
        <v>185708462</v>
      </c>
      <c r="J454" s="8" t="str">
        <f t="shared" si="58"/>
        <v/>
      </c>
      <c r="K454" s="8" t="str">
        <f t="shared" si="59"/>
        <v/>
      </c>
      <c r="L454" s="8" t="str">
        <f t="shared" si="60"/>
        <v>I Now Pronounce You Chuck and Larry</v>
      </c>
      <c r="M454" s="8" t="str">
        <f t="shared" si="61"/>
        <v/>
      </c>
      <c r="N454" s="8" t="str">
        <f t="shared" si="57"/>
        <v>I Now Pronounce You Chuck and Larry</v>
      </c>
      <c r="O454" s="10">
        <f>INDEX(cpi!$A$1:$M$106,MATCH($D454,cpi!$A:$A,0),MATCH($C454,cpi!$1:$1,0))</f>
        <v>208.29900000000001</v>
      </c>
      <c r="P454" s="10">
        <f>cpi!$I$2</f>
        <v>245.51900000000001</v>
      </c>
      <c r="Q454" s="10">
        <f t="shared" si="62"/>
        <v>1.1786854473617252</v>
      </c>
      <c r="R454" s="8" t="str">
        <f t="shared" si="63"/>
        <v/>
      </c>
      <c r="S454" s="11">
        <f t="shared" si="64"/>
        <v>100188263.02574664</v>
      </c>
      <c r="T454" s="11">
        <f t="shared" si="64"/>
        <v>141118445.21730781</v>
      </c>
      <c r="U454" s="11">
        <f t="shared" si="64"/>
        <v>218891861.61132795</v>
      </c>
    </row>
    <row r="455" spans="1:21" x14ac:dyDescent="0.2">
      <c r="A455" s="5">
        <v>458</v>
      </c>
      <c r="B455" s="17">
        <v>8</v>
      </c>
      <c r="C455" s="16">
        <v>6</v>
      </c>
      <c r="D455" s="16">
        <v>2007</v>
      </c>
      <c r="E455" s="18">
        <v>39300</v>
      </c>
      <c r="F455" s="9" t="s">
        <v>450</v>
      </c>
      <c r="G455" s="3">
        <v>85000000</v>
      </c>
      <c r="H455" s="3">
        <v>117144465</v>
      </c>
      <c r="I455" s="3">
        <v>311744465</v>
      </c>
      <c r="J455" s="8" t="str">
        <f t="shared" si="58"/>
        <v/>
      </c>
      <c r="K455" s="8" t="str">
        <f t="shared" si="59"/>
        <v/>
      </c>
      <c r="L455" s="8" t="str">
        <f t="shared" si="60"/>
        <v>Ocean's Thirteen</v>
      </c>
      <c r="M455" s="8" t="str">
        <f t="shared" si="61"/>
        <v/>
      </c>
      <c r="N455" s="8" t="str">
        <f t="shared" si="57"/>
        <v>Ocean's Thirteen</v>
      </c>
      <c r="O455" s="10">
        <f>INDEX(cpi!$A$1:$M$106,MATCH($D455,cpi!$A:$A,0),MATCH($C455,cpi!$1:$1,0))</f>
        <v>208.352</v>
      </c>
      <c r="P455" s="10">
        <f>cpi!$I$2</f>
        <v>245.51900000000001</v>
      </c>
      <c r="Q455" s="10">
        <f t="shared" si="62"/>
        <v>1.1783856166487483</v>
      </c>
      <c r="R455" s="8" t="str">
        <f t="shared" si="63"/>
        <v/>
      </c>
      <c r="S455" s="11">
        <f t="shared" si="64"/>
        <v>100162777.41514361</v>
      </c>
      <c r="T455" s="11">
        <f t="shared" si="64"/>
        <v>138041352.62601271</v>
      </c>
      <c r="U455" s="11">
        <f t="shared" si="64"/>
        <v>367355193.62585914</v>
      </c>
    </row>
    <row r="456" spans="1:21" x14ac:dyDescent="0.2">
      <c r="A456" s="5">
        <v>459</v>
      </c>
      <c r="B456" s="17">
        <v>25</v>
      </c>
      <c r="C456" s="16">
        <v>12</v>
      </c>
      <c r="D456" s="16">
        <v>2009</v>
      </c>
      <c r="E456" s="18">
        <v>40555</v>
      </c>
      <c r="F456" s="9" t="s">
        <v>5345</v>
      </c>
      <c r="G456" s="3">
        <v>85000000</v>
      </c>
      <c r="H456" s="3">
        <v>112735375</v>
      </c>
      <c r="I456" s="3">
        <v>224614744</v>
      </c>
      <c r="J456" s="8" t="str">
        <f t="shared" si="58"/>
        <v/>
      </c>
      <c r="K456" s="8" t="str">
        <f t="shared" si="59"/>
        <v/>
      </c>
      <c r="L456" s="8" t="str">
        <f t="shared" si="60"/>
        <v>It's Complicated</v>
      </c>
      <c r="M456" s="8" t="str">
        <f t="shared" si="61"/>
        <v/>
      </c>
      <c r="N456" s="8" t="str">
        <f t="shared" si="57"/>
        <v>It's Complicated</v>
      </c>
      <c r="O456" s="10">
        <f>INDEX(cpi!$A$1:$M$106,MATCH($D456,cpi!$A:$A,0),MATCH($C456,cpi!$1:$1,0))</f>
        <v>215.94900000000001</v>
      </c>
      <c r="P456" s="10">
        <f>cpi!$I$2</f>
        <v>245.51900000000001</v>
      </c>
      <c r="Q456" s="10">
        <f t="shared" si="62"/>
        <v>1.1369304789556793</v>
      </c>
      <c r="R456" s="8" t="str">
        <f t="shared" si="63"/>
        <v/>
      </c>
      <c r="S456" s="11">
        <f t="shared" si="64"/>
        <v>96639090.711232737</v>
      </c>
      <c r="T456" s="11">
        <f t="shared" si="64"/>
        <v>128172283.89399812</v>
      </c>
      <c r="U456" s="11">
        <f t="shared" si="64"/>
        <v>255371348.47642729</v>
      </c>
    </row>
    <row r="457" spans="1:21" x14ac:dyDescent="0.2">
      <c r="A457" s="5">
        <v>460</v>
      </c>
      <c r="B457" s="17">
        <v>20</v>
      </c>
      <c r="C457" s="16">
        <v>11</v>
      </c>
      <c r="D457" s="16">
        <v>1998</v>
      </c>
      <c r="E457" s="18">
        <v>36383</v>
      </c>
      <c r="F457" s="9" t="s">
        <v>452</v>
      </c>
      <c r="G457" s="3">
        <v>85000000</v>
      </c>
      <c r="H457" s="3">
        <v>111549836</v>
      </c>
      <c r="I457" s="3">
        <v>250649836</v>
      </c>
      <c r="J457" s="8" t="str">
        <f t="shared" si="58"/>
        <v/>
      </c>
      <c r="K457" s="8" t="str">
        <f t="shared" si="59"/>
        <v/>
      </c>
      <c r="L457" s="8" t="str">
        <f t="shared" si="60"/>
        <v>Enemy of the State</v>
      </c>
      <c r="M457" s="8" t="str">
        <f t="shared" si="61"/>
        <v/>
      </c>
      <c r="N457" s="8" t="str">
        <f t="shared" si="57"/>
        <v>Enemy of the State</v>
      </c>
      <c r="O457" s="10">
        <f>INDEX(cpi!$A$1:$M$106,MATCH($D457,cpi!$A:$A,0),MATCH($C457,cpi!$1:$1,0))</f>
        <v>164</v>
      </c>
      <c r="P457" s="10">
        <f>cpi!$I$2</f>
        <v>245.51900000000001</v>
      </c>
      <c r="Q457" s="10">
        <f t="shared" si="62"/>
        <v>1.4970670731707318</v>
      </c>
      <c r="R457" s="8" t="str">
        <f t="shared" si="63"/>
        <v/>
      </c>
      <c r="S457" s="11">
        <f t="shared" si="64"/>
        <v>127250701.21951221</v>
      </c>
      <c r="T457" s="11">
        <f t="shared" si="64"/>
        <v>166997586.49319515</v>
      </c>
      <c r="U457" s="11">
        <f t="shared" si="64"/>
        <v>375239616.37124395</v>
      </c>
    </row>
    <row r="458" spans="1:21" x14ac:dyDescent="0.2">
      <c r="A458" s="5">
        <v>461</v>
      </c>
      <c r="B458" s="17">
        <v>29</v>
      </c>
      <c r="C458" s="16">
        <v>9</v>
      </c>
      <c r="D458" s="16">
        <v>2006</v>
      </c>
      <c r="E458" s="18">
        <v>39577</v>
      </c>
      <c r="F458" s="9" t="s">
        <v>453</v>
      </c>
      <c r="G458" s="3">
        <v>85000000</v>
      </c>
      <c r="H458" s="3">
        <v>85105259</v>
      </c>
      <c r="I458" s="3">
        <v>191932158</v>
      </c>
      <c r="J458" s="8" t="str">
        <f t="shared" si="58"/>
        <v/>
      </c>
      <c r="K458" s="8" t="str">
        <f t="shared" si="59"/>
        <v/>
      </c>
      <c r="L458" s="8" t="str">
        <f t="shared" si="60"/>
        <v>Open Season</v>
      </c>
      <c r="M458" s="8" t="str">
        <f t="shared" si="61"/>
        <v/>
      </c>
      <c r="N458" s="8" t="str">
        <f t="shared" si="57"/>
        <v>Open Season</v>
      </c>
      <c r="O458" s="10">
        <f>INDEX(cpi!$A$1:$M$106,MATCH($D458,cpi!$A:$A,0),MATCH($C458,cpi!$1:$1,0))</f>
        <v>202.9</v>
      </c>
      <c r="P458" s="10">
        <f>cpi!$I$2</f>
        <v>245.51900000000001</v>
      </c>
      <c r="Q458" s="10">
        <f t="shared" si="62"/>
        <v>1.2100492853622473</v>
      </c>
      <c r="R458" s="8" t="str">
        <f t="shared" si="63"/>
        <v/>
      </c>
      <c r="S458" s="11">
        <f t="shared" si="64"/>
        <v>102854189.25579102</v>
      </c>
      <c r="T458" s="11">
        <f t="shared" si="64"/>
        <v>102981557.83351897</v>
      </c>
      <c r="U458" s="11">
        <f t="shared" si="64"/>
        <v>232247370.62593395</v>
      </c>
    </row>
    <row r="459" spans="1:21" x14ac:dyDescent="0.2">
      <c r="A459" s="5">
        <v>462</v>
      </c>
      <c r="B459" s="17">
        <v>4</v>
      </c>
      <c r="C459" s="16">
        <v>11</v>
      </c>
      <c r="D459" s="16">
        <v>2011</v>
      </c>
      <c r="E459" s="18">
        <v>40644</v>
      </c>
      <c r="F459" s="9" t="s">
        <v>454</v>
      </c>
      <c r="G459" s="3">
        <v>85000000</v>
      </c>
      <c r="H459" s="3">
        <v>78046570</v>
      </c>
      <c r="I459" s="3">
        <v>150422946</v>
      </c>
      <c r="J459" s="8" t="str">
        <f t="shared" si="58"/>
        <v/>
      </c>
      <c r="K459" s="8" t="str">
        <f t="shared" si="59"/>
        <v/>
      </c>
      <c r="L459" s="8" t="str">
        <f t="shared" si="60"/>
        <v>Tower Heist</v>
      </c>
      <c r="M459" s="8" t="str">
        <f t="shared" si="61"/>
        <v/>
      </c>
      <c r="N459" s="8" t="str">
        <f t="shared" si="57"/>
        <v>Tower Heist</v>
      </c>
      <c r="O459" s="10">
        <f>INDEX(cpi!$A$1:$M$106,MATCH($D459,cpi!$A:$A,0),MATCH($C459,cpi!$1:$1,0))</f>
        <v>226.23</v>
      </c>
      <c r="P459" s="10">
        <f>cpi!$I$2</f>
        <v>245.51900000000001</v>
      </c>
      <c r="Q459" s="10">
        <f t="shared" si="62"/>
        <v>1.085262785660611</v>
      </c>
      <c r="R459" s="8" t="str">
        <f t="shared" si="63"/>
        <v/>
      </c>
      <c r="S459" s="11">
        <f t="shared" si="64"/>
        <v>92247336.781151935</v>
      </c>
      <c r="T459" s="11">
        <f t="shared" si="64"/>
        <v>84701037.969455868</v>
      </c>
      <c r="U459" s="11">
        <f t="shared" si="64"/>
        <v>163248425.40323564</v>
      </c>
    </row>
    <row r="460" spans="1:21" x14ac:dyDescent="0.2">
      <c r="A460" s="5">
        <v>463</v>
      </c>
      <c r="B460" s="17">
        <v>22</v>
      </c>
      <c r="C460" s="16">
        <v>11</v>
      </c>
      <c r="D460" s="16">
        <v>2000</v>
      </c>
      <c r="E460" s="18">
        <v>37175</v>
      </c>
      <c r="F460" s="9" t="s">
        <v>455</v>
      </c>
      <c r="G460" s="3">
        <v>85000000</v>
      </c>
      <c r="H460" s="3">
        <v>66941559</v>
      </c>
      <c r="I460" s="3">
        <v>66941559</v>
      </c>
      <c r="J460" s="8" t="str">
        <f t="shared" si="58"/>
        <v/>
      </c>
      <c r="K460" s="8" t="str">
        <f t="shared" si="59"/>
        <v/>
      </c>
      <c r="L460" s="8" t="str">
        <f t="shared" si="60"/>
        <v>102 Dalmatians</v>
      </c>
      <c r="M460" s="8" t="str">
        <f t="shared" si="61"/>
        <v/>
      </c>
      <c r="N460" s="8" t="str">
        <f t="shared" si="57"/>
        <v>102 Dalmatians</v>
      </c>
      <c r="O460" s="10">
        <f>INDEX(cpi!$A$1:$M$106,MATCH($D460,cpi!$A:$A,0),MATCH($C460,cpi!$1:$1,0))</f>
        <v>174.1</v>
      </c>
      <c r="P460" s="10">
        <f>cpi!$I$2</f>
        <v>245.51900000000001</v>
      </c>
      <c r="Q460" s="10">
        <f t="shared" si="62"/>
        <v>1.410218265364733</v>
      </c>
      <c r="R460" s="8" t="str">
        <f t="shared" si="63"/>
        <v/>
      </c>
      <c r="S460" s="11">
        <f t="shared" si="64"/>
        <v>119868552.5560023</v>
      </c>
      <c r="T460" s="11">
        <f t="shared" si="64"/>
        <v>94402209.213790938</v>
      </c>
      <c r="U460" s="11">
        <f t="shared" si="64"/>
        <v>94402209.213790938</v>
      </c>
    </row>
    <row r="461" spans="1:21" x14ac:dyDescent="0.2">
      <c r="A461" s="5">
        <v>464</v>
      </c>
      <c r="B461" s="17">
        <v>30</v>
      </c>
      <c r="C461" s="16">
        <v>3</v>
      </c>
      <c r="D461" s="16">
        <v>2012</v>
      </c>
      <c r="E461" s="18">
        <v>41793</v>
      </c>
      <c r="F461" s="9" t="s">
        <v>456</v>
      </c>
      <c r="G461" s="3">
        <v>85000000</v>
      </c>
      <c r="H461" s="3">
        <v>64935167</v>
      </c>
      <c r="I461" s="3">
        <v>173613482</v>
      </c>
      <c r="J461" s="8" t="str">
        <f t="shared" si="58"/>
        <v/>
      </c>
      <c r="K461" s="8" t="str">
        <f t="shared" si="59"/>
        <v/>
      </c>
      <c r="L461" s="8" t="str">
        <f t="shared" si="60"/>
        <v>Mirror Mirror</v>
      </c>
      <c r="M461" s="8" t="str">
        <f t="shared" si="61"/>
        <v/>
      </c>
      <c r="N461" s="8" t="str">
        <f t="shared" si="57"/>
        <v>Mirror Mirror</v>
      </c>
      <c r="O461" s="10">
        <f>INDEX(cpi!$A$1:$M$106,MATCH($D461,cpi!$A:$A,0),MATCH($C461,cpi!$1:$1,0))</f>
        <v>229.392</v>
      </c>
      <c r="P461" s="10">
        <f>cpi!$I$2</f>
        <v>245.51900000000001</v>
      </c>
      <c r="Q461" s="10">
        <f t="shared" si="62"/>
        <v>1.0703032363813909</v>
      </c>
      <c r="R461" s="8" t="str">
        <f t="shared" si="63"/>
        <v/>
      </c>
      <c r="S461" s="11">
        <f t="shared" si="64"/>
        <v>90975775.092418224</v>
      </c>
      <c r="T461" s="11">
        <f t="shared" si="64"/>
        <v>69500319.395066097</v>
      </c>
      <c r="U461" s="11">
        <f t="shared" si="64"/>
        <v>185819071.66404235</v>
      </c>
    </row>
    <row r="462" spans="1:21" x14ac:dyDescent="0.2">
      <c r="A462" s="5">
        <v>465</v>
      </c>
      <c r="B462" s="17">
        <v>8</v>
      </c>
      <c r="C462" s="16">
        <v>12</v>
      </c>
      <c r="D462" s="16">
        <v>2006</v>
      </c>
      <c r="E462" s="18">
        <v>38941</v>
      </c>
      <c r="F462" s="9" t="s">
        <v>457</v>
      </c>
      <c r="G462" s="3">
        <v>85000000</v>
      </c>
      <c r="H462" s="3">
        <v>63280000</v>
      </c>
      <c r="I462" s="3">
        <v>205190324</v>
      </c>
      <c r="J462" s="8" t="str">
        <f t="shared" si="58"/>
        <v/>
      </c>
      <c r="K462" s="8" t="str">
        <f t="shared" si="59"/>
        <v/>
      </c>
      <c r="L462" s="8" t="str">
        <f t="shared" si="60"/>
        <v>The Holiday</v>
      </c>
      <c r="M462" s="8" t="str">
        <f t="shared" si="61"/>
        <v/>
      </c>
      <c r="N462" s="8" t="str">
        <f t="shared" si="57"/>
        <v>The Holiday</v>
      </c>
      <c r="O462" s="10">
        <f>INDEX(cpi!$A$1:$M$106,MATCH($D462,cpi!$A:$A,0),MATCH($C462,cpi!$1:$1,0))</f>
        <v>201.8</v>
      </c>
      <c r="P462" s="10">
        <f>cpi!$I$2</f>
        <v>245.51900000000001</v>
      </c>
      <c r="Q462" s="10">
        <f t="shared" si="62"/>
        <v>1.2166451932606541</v>
      </c>
      <c r="R462" s="8" t="str">
        <f t="shared" si="63"/>
        <v/>
      </c>
      <c r="S462" s="11">
        <f t="shared" si="64"/>
        <v>103414841.4271556</v>
      </c>
      <c r="T462" s="11">
        <f t="shared" si="64"/>
        <v>76989307.829534188</v>
      </c>
      <c r="U462" s="11">
        <f t="shared" si="64"/>
        <v>249643821.39819625</v>
      </c>
    </row>
    <row r="463" spans="1:21" x14ac:dyDescent="0.2">
      <c r="A463" s="5">
        <v>466</v>
      </c>
      <c r="B463" s="17">
        <v>16</v>
      </c>
      <c r="C463" s="16">
        <v>6</v>
      </c>
      <c r="D463" s="16">
        <v>2006</v>
      </c>
      <c r="E463" s="18">
        <v>39178</v>
      </c>
      <c r="F463" s="9" t="s">
        <v>458</v>
      </c>
      <c r="G463" s="3">
        <v>85000000</v>
      </c>
      <c r="H463" s="3">
        <v>62615510</v>
      </c>
      <c r="I463" s="3">
        <v>157794205</v>
      </c>
      <c r="J463" s="8" t="str">
        <f t="shared" si="58"/>
        <v/>
      </c>
      <c r="K463" s="8" t="str">
        <f t="shared" si="59"/>
        <v/>
      </c>
      <c r="L463" s="8" t="str">
        <f t="shared" si="60"/>
        <v>The Fast and the Furious: Tokyo Drift</v>
      </c>
      <c r="M463" s="8" t="str">
        <f t="shared" si="61"/>
        <v/>
      </c>
      <c r="N463" s="8" t="str">
        <f t="shared" si="57"/>
        <v>The Fast and the Furious: Tokyo Drift</v>
      </c>
      <c r="O463" s="10">
        <f>INDEX(cpi!$A$1:$M$106,MATCH($D463,cpi!$A:$A,0),MATCH($C463,cpi!$1:$1,0))</f>
        <v>202.9</v>
      </c>
      <c r="P463" s="10">
        <f>cpi!$I$2</f>
        <v>245.51900000000001</v>
      </c>
      <c r="Q463" s="10">
        <f t="shared" si="62"/>
        <v>1.2100492853622473</v>
      </c>
      <c r="R463" s="8" t="str">
        <f t="shared" si="63"/>
        <v/>
      </c>
      <c r="S463" s="11">
        <f t="shared" si="64"/>
        <v>102854189.25579102</v>
      </c>
      <c r="T463" s="11">
        <f t="shared" si="64"/>
        <v>75767853.128092647</v>
      </c>
      <c r="U463" s="11">
        <f t="shared" si="64"/>
        <v>190938764.99455395</v>
      </c>
    </row>
    <row r="464" spans="1:21" x14ac:dyDescent="0.2">
      <c r="A464" s="5">
        <v>467</v>
      </c>
      <c r="B464" s="17">
        <v>9</v>
      </c>
      <c r="C464" s="16">
        <v>12</v>
      </c>
      <c r="D464" s="16">
        <v>2005</v>
      </c>
      <c r="E464" s="18">
        <v>38607</v>
      </c>
      <c r="F464" s="9" t="s">
        <v>459</v>
      </c>
      <c r="G464" s="3">
        <v>85000000</v>
      </c>
      <c r="H464" s="3">
        <v>57010853</v>
      </c>
      <c r="I464" s="3">
        <v>161510853</v>
      </c>
      <c r="J464" s="8" t="str">
        <f t="shared" si="58"/>
        <v/>
      </c>
      <c r="K464" s="8" t="str">
        <f t="shared" si="59"/>
        <v/>
      </c>
      <c r="L464" s="8" t="str">
        <f t="shared" si="60"/>
        <v>Memoirs of a Geisha</v>
      </c>
      <c r="M464" s="8" t="str">
        <f t="shared" si="61"/>
        <v/>
      </c>
      <c r="N464" s="8" t="str">
        <f t="shared" si="57"/>
        <v>Memoirs of a Geisha</v>
      </c>
      <c r="O464" s="10">
        <f>INDEX(cpi!$A$1:$M$106,MATCH($D464,cpi!$A:$A,0),MATCH($C464,cpi!$1:$1,0))</f>
        <v>196.8</v>
      </c>
      <c r="P464" s="10">
        <f>cpi!$I$2</f>
        <v>245.51900000000001</v>
      </c>
      <c r="Q464" s="10">
        <f t="shared" si="62"/>
        <v>1.2475558943089431</v>
      </c>
      <c r="R464" s="8" t="str">
        <f t="shared" si="63"/>
        <v/>
      </c>
      <c r="S464" s="11">
        <f t="shared" si="64"/>
        <v>106042251.01626016</v>
      </c>
      <c r="T464" s="11">
        <f t="shared" si="64"/>
        <v>71124225.699730694</v>
      </c>
      <c r="U464" s="11">
        <f t="shared" si="64"/>
        <v>201493816.65501523</v>
      </c>
    </row>
    <row r="465" spans="1:21" x14ac:dyDescent="0.2">
      <c r="A465" s="5">
        <v>468</v>
      </c>
      <c r="B465" s="17">
        <v>16</v>
      </c>
      <c r="C465" s="16">
        <v>3</v>
      </c>
      <c r="D465" s="16">
        <v>2001</v>
      </c>
      <c r="E465" s="18">
        <v>37349</v>
      </c>
      <c r="F465" s="9" t="s">
        <v>460</v>
      </c>
      <c r="G465" s="3">
        <v>85000000</v>
      </c>
      <c r="H465" s="3">
        <v>51396781</v>
      </c>
      <c r="I465" s="3">
        <v>96971293</v>
      </c>
      <c r="J465" s="8" t="str">
        <f t="shared" si="58"/>
        <v/>
      </c>
      <c r="K465" s="8" t="str">
        <f t="shared" si="59"/>
        <v/>
      </c>
      <c r="L465" s="8" t="str">
        <f t="shared" si="60"/>
        <v>Enemy at the Gates</v>
      </c>
      <c r="M465" s="8" t="str">
        <f t="shared" si="61"/>
        <v/>
      </c>
      <c r="N465" s="8" t="str">
        <f t="shared" si="57"/>
        <v>Enemy at the Gates</v>
      </c>
      <c r="O465" s="10">
        <f>INDEX(cpi!$A$1:$M$106,MATCH($D465,cpi!$A:$A,0),MATCH($C465,cpi!$1:$1,0))</f>
        <v>176.2</v>
      </c>
      <c r="P465" s="10">
        <f>cpi!$I$2</f>
        <v>245.51900000000001</v>
      </c>
      <c r="Q465" s="10">
        <f t="shared" si="62"/>
        <v>1.3934108967082861</v>
      </c>
      <c r="R465" s="8" t="str">
        <f t="shared" si="63"/>
        <v/>
      </c>
      <c r="S465" s="11">
        <f t="shared" si="64"/>
        <v>118439926.22020432</v>
      </c>
      <c r="T465" s="11">
        <f t="shared" si="64"/>
        <v>71616834.701129407</v>
      </c>
      <c r="U465" s="11">
        <f t="shared" si="64"/>
        <v>135120856.33409196</v>
      </c>
    </row>
    <row r="466" spans="1:21" x14ac:dyDescent="0.2">
      <c r="A466" s="5">
        <v>469</v>
      </c>
      <c r="B466" s="17">
        <v>18</v>
      </c>
      <c r="C466" s="16">
        <v>6</v>
      </c>
      <c r="D466" s="16">
        <v>1993</v>
      </c>
      <c r="E466" s="18">
        <v>34491</v>
      </c>
      <c r="F466" s="9" t="s">
        <v>461</v>
      </c>
      <c r="G466" s="3">
        <v>85000000</v>
      </c>
      <c r="H466" s="3">
        <v>50016394</v>
      </c>
      <c r="I466" s="3">
        <v>137298489</v>
      </c>
      <c r="J466" s="8" t="str">
        <f t="shared" si="58"/>
        <v/>
      </c>
      <c r="K466" s="8" t="str">
        <f t="shared" si="59"/>
        <v/>
      </c>
      <c r="L466" s="8" t="str">
        <f t="shared" si="60"/>
        <v>Last Action Hero</v>
      </c>
      <c r="M466" s="8" t="str">
        <f t="shared" si="61"/>
        <v/>
      </c>
      <c r="N466" s="8" t="str">
        <f t="shared" si="57"/>
        <v>Last Action Hero</v>
      </c>
      <c r="O466" s="10">
        <f>INDEX(cpi!$A$1:$M$106,MATCH($D466,cpi!$A:$A,0),MATCH($C466,cpi!$1:$1,0))</f>
        <v>144.4</v>
      </c>
      <c r="P466" s="10">
        <f>cpi!$I$2</f>
        <v>245.51900000000001</v>
      </c>
      <c r="Q466" s="10">
        <f t="shared" si="62"/>
        <v>1.7002700831024931</v>
      </c>
      <c r="R466" s="8" t="str">
        <f t="shared" si="63"/>
        <v/>
      </c>
      <c r="S466" s="11">
        <f t="shared" si="64"/>
        <v>144522957.06371191</v>
      </c>
      <c r="T466" s="11">
        <f t="shared" si="64"/>
        <v>85041378.382867038</v>
      </c>
      <c r="U466" s="11">
        <f t="shared" si="64"/>
        <v>233444513.30187672</v>
      </c>
    </row>
    <row r="467" spans="1:21" x14ac:dyDescent="0.2">
      <c r="A467" s="5">
        <v>470</v>
      </c>
      <c r="B467" s="17">
        <v>26</v>
      </c>
      <c r="C467" s="16">
        <v>9</v>
      </c>
      <c r="D467" s="16">
        <v>2003</v>
      </c>
      <c r="E467" s="18">
        <v>38392</v>
      </c>
      <c r="F467" s="9" t="s">
        <v>462</v>
      </c>
      <c r="G467" s="3">
        <v>85000000</v>
      </c>
      <c r="H467" s="3">
        <v>47641743</v>
      </c>
      <c r="I467" s="3">
        <v>80831893</v>
      </c>
      <c r="J467" s="8" t="str">
        <f t="shared" si="58"/>
        <v/>
      </c>
      <c r="K467" s="8" t="str">
        <f t="shared" si="59"/>
        <v/>
      </c>
      <c r="L467" s="8" t="str">
        <f t="shared" si="60"/>
        <v>The Rundown</v>
      </c>
      <c r="M467" s="8" t="str">
        <f t="shared" si="61"/>
        <v/>
      </c>
      <c r="N467" s="8" t="str">
        <f t="shared" si="57"/>
        <v>The Rundown</v>
      </c>
      <c r="O467" s="10">
        <f>INDEX(cpi!$A$1:$M$106,MATCH($D467,cpi!$A:$A,0),MATCH($C467,cpi!$1:$1,0))</f>
        <v>185.2</v>
      </c>
      <c r="P467" s="10">
        <f>cpi!$I$2</f>
        <v>245.51900000000001</v>
      </c>
      <c r="Q467" s="10">
        <f t="shared" si="62"/>
        <v>1.3256965442764579</v>
      </c>
      <c r="R467" s="8" t="str">
        <f t="shared" si="63"/>
        <v/>
      </c>
      <c r="S467" s="11">
        <f t="shared" si="64"/>
        <v>112684206.26349892</v>
      </c>
      <c r="T467" s="11">
        <f t="shared" si="64"/>
        <v>63158494.058407128</v>
      </c>
      <c r="U467" s="11">
        <f t="shared" si="64"/>
        <v>107158561.21742441</v>
      </c>
    </row>
    <row r="468" spans="1:21" x14ac:dyDescent="0.2">
      <c r="A468" s="5">
        <v>471</v>
      </c>
      <c r="B468" s="17">
        <v>23</v>
      </c>
      <c r="C468" s="16">
        <v>11</v>
      </c>
      <c r="D468" s="16">
        <v>2011</v>
      </c>
      <c r="E468" s="18">
        <v>41224</v>
      </c>
      <c r="F468" s="9" t="s">
        <v>463</v>
      </c>
      <c r="G468" s="3">
        <v>85000000</v>
      </c>
      <c r="H468" s="3">
        <v>46462469</v>
      </c>
      <c r="I468" s="3">
        <v>149717124</v>
      </c>
      <c r="J468" s="8" t="str">
        <f t="shared" si="58"/>
        <v/>
      </c>
      <c r="K468" s="8" t="str">
        <f t="shared" si="59"/>
        <v/>
      </c>
      <c r="L468" s="8" t="str">
        <f t="shared" si="60"/>
        <v>Arthur Christmas</v>
      </c>
      <c r="M468" s="8" t="str">
        <f t="shared" si="61"/>
        <v/>
      </c>
      <c r="N468" s="8" t="str">
        <f t="shared" si="57"/>
        <v>Arthur Christmas</v>
      </c>
      <c r="O468" s="10">
        <f>INDEX(cpi!$A$1:$M$106,MATCH($D468,cpi!$A:$A,0),MATCH($C468,cpi!$1:$1,0))</f>
        <v>226.23</v>
      </c>
      <c r="P468" s="10">
        <f>cpi!$I$2</f>
        <v>245.51900000000001</v>
      </c>
      <c r="Q468" s="10">
        <f t="shared" si="62"/>
        <v>1.085262785660611</v>
      </c>
      <c r="R468" s="8" t="str">
        <f t="shared" si="63"/>
        <v/>
      </c>
      <c r="S468" s="11">
        <f t="shared" si="64"/>
        <v>92247336.781151935</v>
      </c>
      <c r="T468" s="11">
        <f t="shared" si="64"/>
        <v>50423988.535609782</v>
      </c>
      <c r="U468" s="11">
        <f t="shared" si="64"/>
        <v>162482423.0533351</v>
      </c>
    </row>
    <row r="469" spans="1:21" x14ac:dyDescent="0.2">
      <c r="A469" s="5">
        <v>472</v>
      </c>
      <c r="B469" s="17">
        <v>30</v>
      </c>
      <c r="C469" s="16">
        <v>7</v>
      </c>
      <c r="D469" s="16">
        <v>2010</v>
      </c>
      <c r="E469" s="18">
        <v>41067</v>
      </c>
      <c r="F469" s="9" t="s">
        <v>464</v>
      </c>
      <c r="G469" s="3">
        <v>85000000</v>
      </c>
      <c r="H469" s="3">
        <v>45539292</v>
      </c>
      <c r="I469" s="3">
        <v>114979922</v>
      </c>
      <c r="J469" s="8" t="str">
        <f t="shared" si="58"/>
        <v/>
      </c>
      <c r="K469" s="8" t="str">
        <f t="shared" si="59"/>
        <v/>
      </c>
      <c r="L469" s="8" t="str">
        <f t="shared" si="60"/>
        <v>Cats &amp; Dogs: The Revenge of Kitty Galore</v>
      </c>
      <c r="M469" s="8" t="str">
        <f t="shared" si="61"/>
        <v/>
      </c>
      <c r="N469" s="8" t="str">
        <f t="shared" si="57"/>
        <v>Cats &amp; Dogs: The Revenge of Kitty Galore</v>
      </c>
      <c r="O469" s="10">
        <f>INDEX(cpi!$A$1:$M$106,MATCH($D469,cpi!$A:$A,0),MATCH($C469,cpi!$1:$1,0))</f>
        <v>218.011</v>
      </c>
      <c r="P469" s="10">
        <f>cpi!$I$2</f>
        <v>245.51900000000001</v>
      </c>
      <c r="Q469" s="10">
        <f t="shared" si="62"/>
        <v>1.1261771195031445</v>
      </c>
      <c r="R469" s="8" t="str">
        <f t="shared" si="63"/>
        <v/>
      </c>
      <c r="S469" s="11">
        <f t="shared" si="64"/>
        <v>95725055.157767281</v>
      </c>
      <c r="T469" s="11">
        <f t="shared" si="64"/>
        <v>51285308.688772589</v>
      </c>
      <c r="U469" s="11">
        <f t="shared" si="64"/>
        <v>129487757.35865623</v>
      </c>
    </row>
    <row r="470" spans="1:21" x14ac:dyDescent="0.2">
      <c r="A470" s="5">
        <v>473</v>
      </c>
      <c r="B470" s="17">
        <v>20</v>
      </c>
      <c r="C470" s="16">
        <v>1</v>
      </c>
      <c r="D470" s="16">
        <v>2017</v>
      </c>
      <c r="E470" s="18">
        <v>43313</v>
      </c>
      <c r="F470" s="9" t="s">
        <v>465</v>
      </c>
      <c r="G470" s="3">
        <v>85000000</v>
      </c>
      <c r="H470" s="3">
        <v>44898413</v>
      </c>
      <c r="I470" s="3">
        <v>345114933</v>
      </c>
      <c r="J470" s="8" t="str">
        <f t="shared" si="58"/>
        <v/>
      </c>
      <c r="K470" s="8" t="str">
        <f t="shared" si="59"/>
        <v/>
      </c>
      <c r="L470" s="8" t="str">
        <f t="shared" si="60"/>
        <v>xXx: Return of Xander Cage</v>
      </c>
      <c r="M470" s="8" t="str">
        <f t="shared" si="61"/>
        <v/>
      </c>
      <c r="N470" s="8" t="str">
        <f t="shared" si="57"/>
        <v>xXx: Return of Xander Cage</v>
      </c>
      <c r="O470" s="10">
        <f>INDEX(cpi!$A$1:$M$106,MATCH($D470,cpi!$A:$A,0),MATCH($C470,cpi!$1:$1,0))</f>
        <v>242.839</v>
      </c>
      <c r="P470" s="10">
        <f>cpi!$I$2</f>
        <v>245.51900000000001</v>
      </c>
      <c r="Q470" s="10">
        <f t="shared" si="62"/>
        <v>1.0110361185806234</v>
      </c>
      <c r="R470" s="8" t="str">
        <f t="shared" si="63"/>
        <v/>
      </c>
      <c r="S470" s="11">
        <f t="shared" si="64"/>
        <v>85938070.07935299</v>
      </c>
      <c r="T470" s="11">
        <f t="shared" si="64"/>
        <v>45393917.209949799</v>
      </c>
      <c r="U470" s="11">
        <f t="shared" si="64"/>
        <v>348923662.32453191</v>
      </c>
    </row>
    <row r="471" spans="1:21" x14ac:dyDescent="0.2">
      <c r="A471" s="5">
        <v>474</v>
      </c>
      <c r="B471" s="17">
        <v>13</v>
      </c>
      <c r="C471" s="16">
        <v>11</v>
      </c>
      <c r="D471" s="16">
        <v>1998</v>
      </c>
      <c r="E471" s="18">
        <v>36171</v>
      </c>
      <c r="F471" s="9" t="s">
        <v>466</v>
      </c>
      <c r="G471" s="3">
        <v>85000000</v>
      </c>
      <c r="H471" s="3">
        <v>44650003</v>
      </c>
      <c r="I471" s="3">
        <v>44650003</v>
      </c>
      <c r="J471" s="8" t="str">
        <f t="shared" si="58"/>
        <v/>
      </c>
      <c r="K471" s="8" t="str">
        <f t="shared" si="59"/>
        <v/>
      </c>
      <c r="L471" s="8" t="str">
        <f t="shared" si="60"/>
        <v>Meet Joe Black</v>
      </c>
      <c r="M471" s="8" t="str">
        <f t="shared" si="61"/>
        <v/>
      </c>
      <c r="N471" s="8" t="str">
        <f t="shared" si="57"/>
        <v>Meet Joe Black</v>
      </c>
      <c r="O471" s="10">
        <f>INDEX(cpi!$A$1:$M$106,MATCH($D471,cpi!$A:$A,0),MATCH($C471,cpi!$1:$1,0))</f>
        <v>164</v>
      </c>
      <c r="P471" s="10">
        <f>cpi!$I$2</f>
        <v>245.51900000000001</v>
      </c>
      <c r="Q471" s="10">
        <f t="shared" si="62"/>
        <v>1.4970670731707318</v>
      </c>
      <c r="R471" s="8" t="str">
        <f t="shared" si="63"/>
        <v/>
      </c>
      <c r="S471" s="11">
        <f t="shared" si="64"/>
        <v>127250701.21951221</v>
      </c>
      <c r="T471" s="11">
        <f t="shared" si="64"/>
        <v>66844049.308274396</v>
      </c>
      <c r="U471" s="11">
        <f t="shared" si="64"/>
        <v>66844049.308274396</v>
      </c>
    </row>
    <row r="472" spans="1:21" x14ac:dyDescent="0.2">
      <c r="A472" s="5">
        <v>475</v>
      </c>
      <c r="B472" s="17">
        <v>8</v>
      </c>
      <c r="C472" s="16">
        <v>2</v>
      </c>
      <c r="D472" s="16">
        <v>2002</v>
      </c>
      <c r="E472" s="18">
        <v>37470</v>
      </c>
      <c r="F472" s="9" t="s">
        <v>467</v>
      </c>
      <c r="G472" s="3">
        <v>85000000</v>
      </c>
      <c r="H472" s="3">
        <v>40048332</v>
      </c>
      <c r="I472" s="3">
        <v>78353508</v>
      </c>
      <c r="J472" s="8" t="str">
        <f t="shared" si="58"/>
        <v/>
      </c>
      <c r="K472" s="8" t="str">
        <f t="shared" si="59"/>
        <v/>
      </c>
      <c r="L472" s="8" t="str">
        <f t="shared" si="60"/>
        <v>Collateral Damage</v>
      </c>
      <c r="M472" s="8" t="str">
        <f t="shared" si="61"/>
        <v/>
      </c>
      <c r="N472" s="8" t="str">
        <f t="shared" si="57"/>
        <v>Collateral Damage</v>
      </c>
      <c r="O472" s="10">
        <f>INDEX(cpi!$A$1:$M$106,MATCH($D472,cpi!$A:$A,0),MATCH($C472,cpi!$1:$1,0))</f>
        <v>177.8</v>
      </c>
      <c r="P472" s="10">
        <f>cpi!$I$2</f>
        <v>245.51900000000001</v>
      </c>
      <c r="Q472" s="10">
        <f t="shared" si="62"/>
        <v>1.3808717660292462</v>
      </c>
      <c r="R472" s="8" t="str">
        <f t="shared" si="63"/>
        <v/>
      </c>
      <c r="S472" s="11">
        <f t="shared" si="64"/>
        <v>117374100.11248593</v>
      </c>
      <c r="T472" s="11">
        <f t="shared" si="64"/>
        <v>55301610.935365573</v>
      </c>
      <c r="U472" s="11">
        <f t="shared" si="64"/>
        <v>108196146.96654667</v>
      </c>
    </row>
    <row r="473" spans="1:21" x14ac:dyDescent="0.2">
      <c r="A473" s="5">
        <v>476</v>
      </c>
      <c r="B473" s="17">
        <v>15</v>
      </c>
      <c r="C473" s="16">
        <v>3</v>
      </c>
      <c r="D473" s="16">
        <v>2002</v>
      </c>
      <c r="E473" s="18">
        <v>37683</v>
      </c>
      <c r="F473" s="9" t="s">
        <v>468</v>
      </c>
      <c r="G473" s="3">
        <v>85000000</v>
      </c>
      <c r="H473" s="3">
        <v>37948765</v>
      </c>
      <c r="I473" s="3">
        <v>78948765</v>
      </c>
      <c r="J473" s="8" t="str">
        <f t="shared" si="58"/>
        <v/>
      </c>
      <c r="K473" s="8" t="str">
        <f t="shared" si="59"/>
        <v/>
      </c>
      <c r="L473" s="8" t="str">
        <f t="shared" si="60"/>
        <v>Showtime</v>
      </c>
      <c r="M473" s="8" t="str">
        <f t="shared" si="61"/>
        <v/>
      </c>
      <c r="N473" s="8" t="str">
        <f t="shared" si="57"/>
        <v>Showtime</v>
      </c>
      <c r="O473" s="10">
        <f>INDEX(cpi!$A$1:$M$106,MATCH($D473,cpi!$A:$A,0),MATCH($C473,cpi!$1:$1,0))</f>
        <v>178.8</v>
      </c>
      <c r="P473" s="10">
        <f>cpi!$I$2</f>
        <v>245.51900000000001</v>
      </c>
      <c r="Q473" s="10">
        <f t="shared" si="62"/>
        <v>1.373148769574944</v>
      </c>
      <c r="R473" s="8" t="str">
        <f t="shared" si="63"/>
        <v/>
      </c>
      <c r="S473" s="11">
        <f t="shared" si="64"/>
        <v>116717645.41387025</v>
      </c>
      <c r="T473" s="11">
        <f t="shared" si="64"/>
        <v>52109299.966638699</v>
      </c>
      <c r="U473" s="11">
        <f t="shared" si="64"/>
        <v>108408399.51921141</v>
      </c>
    </row>
    <row r="474" spans="1:21" x14ac:dyDescent="0.2">
      <c r="A474" s="5">
        <v>477</v>
      </c>
      <c r="B474" s="17">
        <v>30</v>
      </c>
      <c r="C474" s="16">
        <v>6</v>
      </c>
      <c r="D474" s="16">
        <v>1995</v>
      </c>
      <c r="E474" s="18">
        <v>35587</v>
      </c>
      <c r="F474" s="9" t="s">
        <v>469</v>
      </c>
      <c r="G474" s="3">
        <v>85000000</v>
      </c>
      <c r="H474" s="3">
        <v>34687912</v>
      </c>
      <c r="I474" s="3">
        <v>113487912</v>
      </c>
      <c r="J474" s="8" t="str">
        <f t="shared" si="58"/>
        <v/>
      </c>
      <c r="K474" s="8" t="str">
        <f t="shared" si="59"/>
        <v/>
      </c>
      <c r="L474" s="8" t="str">
        <f t="shared" si="60"/>
        <v>Judge Dredd</v>
      </c>
      <c r="M474" s="8" t="str">
        <f t="shared" si="61"/>
        <v/>
      </c>
      <c r="N474" s="8" t="str">
        <f t="shared" si="57"/>
        <v>Judge Dredd</v>
      </c>
      <c r="O474" s="10">
        <f>INDEX(cpi!$A$1:$M$106,MATCH($D474,cpi!$A:$A,0),MATCH($C474,cpi!$1:$1,0))</f>
        <v>152.5</v>
      </c>
      <c r="P474" s="10">
        <f>cpi!$I$2</f>
        <v>245.51900000000001</v>
      </c>
      <c r="Q474" s="10">
        <f t="shared" si="62"/>
        <v>1.6099606557377049</v>
      </c>
      <c r="R474" s="8" t="str">
        <f t="shared" si="63"/>
        <v/>
      </c>
      <c r="S474" s="11">
        <f t="shared" si="64"/>
        <v>136846655.7377049</v>
      </c>
      <c r="T474" s="11">
        <f t="shared" si="64"/>
        <v>55846173.549691804</v>
      </c>
      <c r="U474" s="11">
        <f t="shared" si="64"/>
        <v>182711073.22182295</v>
      </c>
    </row>
    <row r="475" spans="1:21" x14ac:dyDescent="0.2">
      <c r="A475" s="5">
        <v>478</v>
      </c>
      <c r="B475" s="17">
        <v>2</v>
      </c>
      <c r="C475" s="16">
        <v>3</v>
      </c>
      <c r="D475" s="16">
        <v>2007</v>
      </c>
      <c r="E475" s="18">
        <v>39116</v>
      </c>
      <c r="F475" s="9" t="s">
        <v>470</v>
      </c>
      <c r="G475" s="3">
        <v>85000000</v>
      </c>
      <c r="H475" s="3">
        <v>33080084</v>
      </c>
      <c r="I475" s="3">
        <v>83080084</v>
      </c>
      <c r="J475" s="8" t="str">
        <f t="shared" si="58"/>
        <v/>
      </c>
      <c r="K475" s="8" t="str">
        <f t="shared" si="59"/>
        <v/>
      </c>
      <c r="L475" s="8" t="str">
        <f t="shared" si="60"/>
        <v>Zodiac</v>
      </c>
      <c r="M475" s="8" t="str">
        <f t="shared" si="61"/>
        <v/>
      </c>
      <c r="N475" s="8" t="str">
        <f t="shared" si="57"/>
        <v>Zodiac</v>
      </c>
      <c r="O475" s="10">
        <f>INDEX(cpi!$A$1:$M$106,MATCH($D475,cpi!$A:$A,0),MATCH($C475,cpi!$1:$1,0))</f>
        <v>205.352</v>
      </c>
      <c r="P475" s="10">
        <f>cpi!$I$2</f>
        <v>245.51900000000001</v>
      </c>
      <c r="Q475" s="10">
        <f t="shared" si="62"/>
        <v>1.1956007246094511</v>
      </c>
      <c r="R475" s="8" t="str">
        <f t="shared" si="63"/>
        <v/>
      </c>
      <c r="S475" s="11">
        <f t="shared" si="64"/>
        <v>101626061.59180334</v>
      </c>
      <c r="T475" s="11">
        <f t="shared" si="64"/>
        <v>39550572.400541507</v>
      </c>
      <c r="U475" s="11">
        <f t="shared" si="64"/>
        <v>99330608.631014064</v>
      </c>
    </row>
    <row r="476" spans="1:21" x14ac:dyDescent="0.2">
      <c r="A476" s="5">
        <v>479</v>
      </c>
      <c r="B476" s="17">
        <v>13</v>
      </c>
      <c r="C476" s="16">
        <v>8</v>
      </c>
      <c r="D476" s="16">
        <v>2010</v>
      </c>
      <c r="E476" s="18">
        <v>40551</v>
      </c>
      <c r="F476" s="9" t="s">
        <v>471</v>
      </c>
      <c r="G476" s="3">
        <v>85000000</v>
      </c>
      <c r="H476" s="3">
        <v>31611316</v>
      </c>
      <c r="I476" s="3">
        <v>48056764</v>
      </c>
      <c r="J476" s="8" t="str">
        <f t="shared" si="58"/>
        <v/>
      </c>
      <c r="K476" s="8" t="str">
        <f t="shared" si="59"/>
        <v/>
      </c>
      <c r="L476" s="8" t="str">
        <f t="shared" si="60"/>
        <v>Scott Pilgrim vs. The World</v>
      </c>
      <c r="M476" s="8" t="str">
        <f t="shared" si="61"/>
        <v/>
      </c>
      <c r="N476" s="8" t="str">
        <f t="shared" si="57"/>
        <v>Scott Pilgrim vs. The World</v>
      </c>
      <c r="O476" s="10">
        <f>INDEX(cpi!$A$1:$M$106,MATCH($D476,cpi!$A:$A,0),MATCH($C476,cpi!$1:$1,0))</f>
        <v>218.31200000000001</v>
      </c>
      <c r="P476" s="10">
        <f>cpi!$I$2</f>
        <v>245.51900000000001</v>
      </c>
      <c r="Q476" s="10">
        <f t="shared" si="62"/>
        <v>1.1246243907801678</v>
      </c>
      <c r="R476" s="8" t="str">
        <f t="shared" si="63"/>
        <v/>
      </c>
      <c r="S476" s="11">
        <f t="shared" si="64"/>
        <v>95593073.216314271</v>
      </c>
      <c r="T476" s="11">
        <f t="shared" si="64"/>
        <v>35550856.998259373</v>
      </c>
      <c r="U476" s="11">
        <f t="shared" si="64"/>
        <v>54045808.936366305</v>
      </c>
    </row>
    <row r="477" spans="1:21" x14ac:dyDescent="0.2">
      <c r="A477" s="5">
        <v>480</v>
      </c>
      <c r="B477" s="17">
        <v>28</v>
      </c>
      <c r="C477" s="16">
        <v>3</v>
      </c>
      <c r="D477" s="16">
        <v>2003</v>
      </c>
      <c r="E477" s="18">
        <v>38445</v>
      </c>
      <c r="F477" s="9" t="s">
        <v>472</v>
      </c>
      <c r="G477" s="3">
        <v>85000000</v>
      </c>
      <c r="H477" s="3">
        <v>31111260</v>
      </c>
      <c r="I477" s="3">
        <v>74132631</v>
      </c>
      <c r="J477" s="8" t="str">
        <f t="shared" si="58"/>
        <v/>
      </c>
      <c r="K477" s="8" t="str">
        <f t="shared" si="59"/>
        <v/>
      </c>
      <c r="L477" s="8" t="str">
        <f t="shared" si="60"/>
        <v>The Core</v>
      </c>
      <c r="M477" s="8" t="str">
        <f t="shared" si="61"/>
        <v/>
      </c>
      <c r="N477" s="8" t="str">
        <f t="shared" si="57"/>
        <v>The Core</v>
      </c>
      <c r="O477" s="10">
        <f>INDEX(cpi!$A$1:$M$106,MATCH($D477,cpi!$A:$A,0),MATCH($C477,cpi!$1:$1,0))</f>
        <v>184.2</v>
      </c>
      <c r="P477" s="10">
        <f>cpi!$I$2</f>
        <v>245.51900000000001</v>
      </c>
      <c r="Q477" s="10">
        <f t="shared" si="62"/>
        <v>1.3328935939196527</v>
      </c>
      <c r="R477" s="8" t="str">
        <f t="shared" si="63"/>
        <v/>
      </c>
      <c r="S477" s="11">
        <f t="shared" si="64"/>
        <v>113295955.48317048</v>
      </c>
      <c r="T477" s="11">
        <f t="shared" si="64"/>
        <v>41467999.152768731</v>
      </c>
      <c r="U477" s="11">
        <f t="shared" si="64"/>
        <v>98810908.960309461</v>
      </c>
    </row>
    <row r="478" spans="1:21" x14ac:dyDescent="0.2">
      <c r="A478" s="5">
        <v>481</v>
      </c>
      <c r="B478" s="17">
        <v>9</v>
      </c>
      <c r="C478" s="16">
        <v>5</v>
      </c>
      <c r="D478" s="16">
        <v>1997</v>
      </c>
      <c r="E478" s="18">
        <v>35678</v>
      </c>
      <c r="F478" s="9" t="s">
        <v>473</v>
      </c>
      <c r="G478" s="3">
        <v>85000000</v>
      </c>
      <c r="H478" s="3">
        <v>28681080</v>
      </c>
      <c r="I478" s="3">
        <v>35681080</v>
      </c>
      <c r="J478" s="8" t="str">
        <f t="shared" si="58"/>
        <v/>
      </c>
      <c r="K478" s="8" t="str">
        <f t="shared" si="59"/>
        <v/>
      </c>
      <c r="L478" s="8" t="str">
        <f t="shared" si="60"/>
        <v>Father's Day</v>
      </c>
      <c r="M478" s="8" t="str">
        <f t="shared" si="61"/>
        <v/>
      </c>
      <c r="N478" s="8" t="str">
        <f t="shared" si="57"/>
        <v>Father's Day</v>
      </c>
      <c r="O478" s="10">
        <f>INDEX(cpi!$A$1:$M$106,MATCH($D478,cpi!$A:$A,0),MATCH($C478,cpi!$1:$1,0))</f>
        <v>160.1</v>
      </c>
      <c r="P478" s="10">
        <f>cpi!$I$2</f>
        <v>245.51900000000001</v>
      </c>
      <c r="Q478" s="10">
        <f t="shared" si="62"/>
        <v>1.5335352904434729</v>
      </c>
      <c r="R478" s="8" t="str">
        <f t="shared" si="63"/>
        <v/>
      </c>
      <c r="S478" s="11">
        <f t="shared" si="64"/>
        <v>130350499.68769521</v>
      </c>
      <c r="T478" s="11">
        <f t="shared" si="64"/>
        <v>43983448.348032482</v>
      </c>
      <c r="U478" s="11">
        <f t="shared" si="64"/>
        <v>54718195.38113679</v>
      </c>
    </row>
    <row r="479" spans="1:21" x14ac:dyDescent="0.2">
      <c r="A479" s="5">
        <v>482</v>
      </c>
      <c r="B479" s="17">
        <v>14</v>
      </c>
      <c r="C479" s="16">
        <v>6</v>
      </c>
      <c r="D479" s="16">
        <v>2002</v>
      </c>
      <c r="E479" s="18">
        <v>37658</v>
      </c>
      <c r="F479" s="9" t="s">
        <v>474</v>
      </c>
      <c r="G479" s="3">
        <v>84000000</v>
      </c>
      <c r="H479" s="3">
        <v>153294164</v>
      </c>
      <c r="I479" s="3">
        <v>276294164</v>
      </c>
      <c r="J479" s="8" t="str">
        <f t="shared" si="58"/>
        <v/>
      </c>
      <c r="K479" s="8" t="str">
        <f t="shared" si="59"/>
        <v/>
      </c>
      <c r="L479" s="8" t="str">
        <f t="shared" si="60"/>
        <v>Scooby-Doo</v>
      </c>
      <c r="M479" s="8" t="str">
        <f t="shared" si="61"/>
        <v/>
      </c>
      <c r="N479" s="8" t="str">
        <f t="shared" si="57"/>
        <v>Scooby-Doo</v>
      </c>
      <c r="O479" s="10">
        <f>INDEX(cpi!$A$1:$M$106,MATCH($D479,cpi!$A:$A,0),MATCH($C479,cpi!$1:$1,0))</f>
        <v>179.9</v>
      </c>
      <c r="P479" s="10">
        <f>cpi!$I$2</f>
        <v>245.51900000000001</v>
      </c>
      <c r="Q479" s="10">
        <f t="shared" si="62"/>
        <v>1.3647526403557533</v>
      </c>
      <c r="R479" s="8" t="str">
        <f t="shared" si="63"/>
        <v/>
      </c>
      <c r="S479" s="11">
        <f t="shared" si="64"/>
        <v>114639221.78988327</v>
      </c>
      <c r="T479" s="11">
        <f t="shared" si="64"/>
        <v>209208615.07012787</v>
      </c>
      <c r="U479" s="11">
        <f t="shared" si="64"/>
        <v>377073189.83388549</v>
      </c>
    </row>
    <row r="480" spans="1:21" x14ac:dyDescent="0.2">
      <c r="A480" s="5">
        <v>483</v>
      </c>
      <c r="B480" s="17">
        <v>28</v>
      </c>
      <c r="C480" s="16">
        <v>7</v>
      </c>
      <c r="D480" s="16">
        <v>2000</v>
      </c>
      <c r="E480" s="18">
        <v>37353</v>
      </c>
      <c r="F480" s="9" t="s">
        <v>475</v>
      </c>
      <c r="G480" s="3">
        <v>84000000</v>
      </c>
      <c r="H480" s="3">
        <v>123307945</v>
      </c>
      <c r="I480" s="3">
        <v>166307945</v>
      </c>
      <c r="J480" s="8" t="str">
        <f t="shared" si="58"/>
        <v/>
      </c>
      <c r="K480" s="8" t="str">
        <f t="shared" si="59"/>
        <v/>
      </c>
      <c r="L480" s="8" t="str">
        <f t="shared" si="60"/>
        <v>Nutty Professor II: The Klumps</v>
      </c>
      <c r="M480" s="8" t="str">
        <f t="shared" si="61"/>
        <v/>
      </c>
      <c r="N480" s="8" t="str">
        <f t="shared" si="57"/>
        <v>Nutty Professor II: The Klumps</v>
      </c>
      <c r="O480" s="10">
        <f>INDEX(cpi!$A$1:$M$106,MATCH($D480,cpi!$A:$A,0),MATCH($C480,cpi!$1:$1,0))</f>
        <v>172.8</v>
      </c>
      <c r="P480" s="10">
        <f>cpi!$I$2</f>
        <v>245.51900000000001</v>
      </c>
      <c r="Q480" s="10">
        <f t="shared" si="62"/>
        <v>1.4208275462962963</v>
      </c>
      <c r="R480" s="8" t="str">
        <f t="shared" si="63"/>
        <v/>
      </c>
      <c r="S480" s="11">
        <f t="shared" si="64"/>
        <v>119349513.88888888</v>
      </c>
      <c r="T480" s="11">
        <f t="shared" si="64"/>
        <v>175199324.93318865</v>
      </c>
      <c r="U480" s="11">
        <f t="shared" si="64"/>
        <v>236294909.42392939</v>
      </c>
    </row>
    <row r="481" spans="1:21" x14ac:dyDescent="0.2">
      <c r="A481" s="5">
        <v>484</v>
      </c>
      <c r="B481" s="17">
        <v>19</v>
      </c>
      <c r="C481" s="16">
        <v>7</v>
      </c>
      <c r="D481" s="16">
        <v>2013</v>
      </c>
      <c r="E481" s="18">
        <v>41827</v>
      </c>
      <c r="F481" s="9" t="s">
        <v>476</v>
      </c>
      <c r="G481" s="3">
        <v>84000000</v>
      </c>
      <c r="H481" s="3">
        <v>53262560</v>
      </c>
      <c r="I481" s="3">
        <v>137162560</v>
      </c>
      <c r="J481" s="8" t="str">
        <f t="shared" si="58"/>
        <v/>
      </c>
      <c r="K481" s="8" t="str">
        <f t="shared" si="59"/>
        <v/>
      </c>
      <c r="L481" s="8" t="str">
        <f t="shared" si="60"/>
        <v>RED 2</v>
      </c>
      <c r="M481" s="8" t="str">
        <f t="shared" si="61"/>
        <v/>
      </c>
      <c r="N481" s="8" t="str">
        <f t="shared" si="57"/>
        <v>RED 2</v>
      </c>
      <c r="O481" s="10">
        <f>INDEX(cpi!$A$1:$M$106,MATCH($D481,cpi!$A:$A,0),MATCH($C481,cpi!$1:$1,0))</f>
        <v>233.596</v>
      </c>
      <c r="P481" s="10">
        <f>cpi!$I$2</f>
        <v>245.51900000000001</v>
      </c>
      <c r="Q481" s="10">
        <f t="shared" si="62"/>
        <v>1.0510411137177007</v>
      </c>
      <c r="R481" s="8" t="str">
        <f t="shared" si="63"/>
        <v/>
      </c>
      <c r="S481" s="11">
        <f t="shared" si="64"/>
        <v>88287453.552286863</v>
      </c>
      <c r="T481" s="11">
        <f t="shared" si="64"/>
        <v>55981140.38185586</v>
      </c>
      <c r="U481" s="11">
        <f t="shared" si="64"/>
        <v>144163489.82277095</v>
      </c>
    </row>
    <row r="482" spans="1:21" x14ac:dyDescent="0.2">
      <c r="A482" s="5">
        <v>485</v>
      </c>
      <c r="B482" s="17">
        <v>23</v>
      </c>
      <c r="C482" s="16">
        <v>6</v>
      </c>
      <c r="D482" s="16">
        <v>2006</v>
      </c>
      <c r="E482" s="18">
        <v>39392</v>
      </c>
      <c r="F482" s="9" t="s">
        <v>477</v>
      </c>
      <c r="G482" s="3">
        <v>82500000</v>
      </c>
      <c r="H482" s="3">
        <v>137355633</v>
      </c>
      <c r="I482" s="3">
        <v>237685089</v>
      </c>
      <c r="J482" s="8" t="str">
        <f t="shared" si="58"/>
        <v/>
      </c>
      <c r="K482" s="8" t="str">
        <f t="shared" si="59"/>
        <v/>
      </c>
      <c r="L482" s="8" t="str">
        <f t="shared" si="60"/>
        <v>Click</v>
      </c>
      <c r="M482" s="8" t="str">
        <f t="shared" si="61"/>
        <v/>
      </c>
      <c r="N482" s="8" t="str">
        <f t="shared" si="57"/>
        <v>Click</v>
      </c>
      <c r="O482" s="10">
        <f>INDEX(cpi!$A$1:$M$106,MATCH($D482,cpi!$A:$A,0),MATCH($C482,cpi!$1:$1,0))</f>
        <v>202.9</v>
      </c>
      <c r="P482" s="10">
        <f>cpi!$I$2</f>
        <v>245.51900000000001</v>
      </c>
      <c r="Q482" s="10">
        <f t="shared" si="62"/>
        <v>1.2100492853622473</v>
      </c>
      <c r="R482" s="8" t="str">
        <f t="shared" si="63"/>
        <v/>
      </c>
      <c r="S482" s="11">
        <f t="shared" si="64"/>
        <v>99829066.042385399</v>
      </c>
      <c r="T482" s="11">
        <f t="shared" si="64"/>
        <v>166207085.55212912</v>
      </c>
      <c r="U482" s="11">
        <f t="shared" si="64"/>
        <v>287610672.08571213</v>
      </c>
    </row>
    <row r="483" spans="1:21" x14ac:dyDescent="0.2">
      <c r="A483" s="5">
        <v>486</v>
      </c>
      <c r="B483" s="17">
        <v>15</v>
      </c>
      <c r="C483" s="16">
        <v>12</v>
      </c>
      <c r="D483" s="16">
        <v>2006</v>
      </c>
      <c r="E483" s="18">
        <v>39153</v>
      </c>
      <c r="F483" s="9" t="s">
        <v>478</v>
      </c>
      <c r="G483" s="3">
        <v>82500000</v>
      </c>
      <c r="H483" s="3">
        <v>82985708</v>
      </c>
      <c r="I483" s="3">
        <v>143985708</v>
      </c>
      <c r="J483" s="8" t="str">
        <f t="shared" si="58"/>
        <v/>
      </c>
      <c r="K483" s="8" t="str">
        <f t="shared" si="59"/>
        <v/>
      </c>
      <c r="L483" s="8" t="str">
        <f t="shared" si="60"/>
        <v>Charlotte's Web</v>
      </c>
      <c r="M483" s="8" t="str">
        <f t="shared" si="61"/>
        <v/>
      </c>
      <c r="N483" s="8" t="str">
        <f t="shared" si="57"/>
        <v>Charlotte's Web</v>
      </c>
      <c r="O483" s="10">
        <f>INDEX(cpi!$A$1:$M$106,MATCH($D483,cpi!$A:$A,0),MATCH($C483,cpi!$1:$1,0))</f>
        <v>201.8</v>
      </c>
      <c r="P483" s="10">
        <f>cpi!$I$2</f>
        <v>245.51900000000001</v>
      </c>
      <c r="Q483" s="10">
        <f t="shared" si="62"/>
        <v>1.2166451932606541</v>
      </c>
      <c r="R483" s="8" t="str">
        <f t="shared" si="63"/>
        <v/>
      </c>
      <c r="S483" s="11">
        <f t="shared" si="64"/>
        <v>100373228.44400397</v>
      </c>
      <c r="T483" s="11">
        <f t="shared" si="64"/>
        <v>100964162.7475322</v>
      </c>
      <c r="U483" s="11">
        <f t="shared" si="64"/>
        <v>175179519.53643212</v>
      </c>
    </row>
    <row r="484" spans="1:21" x14ac:dyDescent="0.2">
      <c r="A484" s="5">
        <v>487</v>
      </c>
      <c r="B484" s="17">
        <v>14</v>
      </c>
      <c r="C484" s="16">
        <v>2</v>
      </c>
      <c r="D484" s="16">
        <v>2008</v>
      </c>
      <c r="E484" s="18">
        <v>39846</v>
      </c>
      <c r="F484" s="9" t="s">
        <v>479</v>
      </c>
      <c r="G484" s="3">
        <v>82500000</v>
      </c>
      <c r="H484" s="3">
        <v>81168265</v>
      </c>
      <c r="I484" s="3">
        <v>223636949</v>
      </c>
      <c r="J484" s="8" t="str">
        <f t="shared" si="58"/>
        <v/>
      </c>
      <c r="K484" s="8" t="str">
        <f t="shared" si="59"/>
        <v/>
      </c>
      <c r="L484" s="8" t="str">
        <f t="shared" si="60"/>
        <v>Jumper</v>
      </c>
      <c r="M484" s="8" t="str">
        <f t="shared" si="61"/>
        <v/>
      </c>
      <c r="N484" s="8" t="str">
        <f t="shared" si="57"/>
        <v>Jumper</v>
      </c>
      <c r="O484" s="10">
        <f>INDEX(cpi!$A$1:$M$106,MATCH($D484,cpi!$A:$A,0),MATCH($C484,cpi!$1:$1,0))</f>
        <v>211.69300000000001</v>
      </c>
      <c r="P484" s="10">
        <f>cpi!$I$2</f>
        <v>245.51900000000001</v>
      </c>
      <c r="Q484" s="10">
        <f t="shared" si="62"/>
        <v>1.1597879948793772</v>
      </c>
      <c r="R484" s="8" t="str">
        <f t="shared" si="63"/>
        <v/>
      </c>
      <c r="S484" s="11">
        <f t="shared" si="64"/>
        <v>95682509.577548623</v>
      </c>
      <c r="T484" s="11">
        <f t="shared" si="64"/>
        <v>94137979.31218794</v>
      </c>
      <c r="U484" s="11">
        <f t="shared" si="64"/>
        <v>259371448.66165155</v>
      </c>
    </row>
    <row r="485" spans="1:21" x14ac:dyDescent="0.2">
      <c r="A485" s="5">
        <v>488</v>
      </c>
      <c r="B485" s="17">
        <v>11</v>
      </c>
      <c r="C485" s="16">
        <v>7</v>
      </c>
      <c r="D485" s="16">
        <v>2008</v>
      </c>
      <c r="E485" s="18">
        <v>39759</v>
      </c>
      <c r="F485" s="9" t="s">
        <v>480</v>
      </c>
      <c r="G485" s="3">
        <v>82500000</v>
      </c>
      <c r="H485" s="3">
        <v>75986503</v>
      </c>
      <c r="I485" s="3">
        <v>160388063</v>
      </c>
      <c r="J485" s="8" t="str">
        <f t="shared" si="58"/>
        <v/>
      </c>
      <c r="K485" s="8" t="str">
        <f t="shared" si="59"/>
        <v/>
      </c>
      <c r="L485" s="8" t="str">
        <f t="shared" si="60"/>
        <v>Hellboy II: The Golden Army</v>
      </c>
      <c r="M485" s="8" t="str">
        <f t="shared" si="61"/>
        <v/>
      </c>
      <c r="N485" s="8" t="str">
        <f t="shared" si="57"/>
        <v>Hellboy II: The Golden Army</v>
      </c>
      <c r="O485" s="10">
        <f>INDEX(cpi!$A$1:$M$106,MATCH($D485,cpi!$A:$A,0),MATCH($C485,cpi!$1:$1,0))</f>
        <v>219.964</v>
      </c>
      <c r="P485" s="10">
        <f>cpi!$I$2</f>
        <v>245.51900000000001</v>
      </c>
      <c r="Q485" s="10">
        <f t="shared" si="62"/>
        <v>1.1161781018712154</v>
      </c>
      <c r="R485" s="8" t="str">
        <f t="shared" si="63"/>
        <v/>
      </c>
      <c r="S485" s="11">
        <f t="shared" si="64"/>
        <v>92084693.40437527</v>
      </c>
      <c r="T485" s="11">
        <f t="shared" si="64"/>
        <v>84814470.686371416</v>
      </c>
      <c r="U485" s="11">
        <f t="shared" si="64"/>
        <v>179021643.72214091</v>
      </c>
    </row>
    <row r="486" spans="1:21" x14ac:dyDescent="0.2">
      <c r="A486" s="5">
        <v>489</v>
      </c>
      <c r="B486" s="17">
        <v>27</v>
      </c>
      <c r="C486" s="16">
        <v>5</v>
      </c>
      <c r="D486" s="16">
        <v>2005</v>
      </c>
      <c r="E486" s="18">
        <v>39146</v>
      </c>
      <c r="F486" s="9" t="s">
        <v>481</v>
      </c>
      <c r="G486" s="3">
        <v>82000000</v>
      </c>
      <c r="H486" s="3">
        <v>158119460</v>
      </c>
      <c r="I486" s="3">
        <v>190320568</v>
      </c>
      <c r="J486" s="8" t="str">
        <f t="shared" si="58"/>
        <v/>
      </c>
      <c r="K486" s="8" t="str">
        <f t="shared" si="59"/>
        <v/>
      </c>
      <c r="L486" s="8" t="str">
        <f t="shared" si="60"/>
        <v>The Longest Yard</v>
      </c>
      <c r="M486" s="8" t="str">
        <f t="shared" si="61"/>
        <v/>
      </c>
      <c r="N486" s="8" t="str">
        <f t="shared" si="57"/>
        <v>The Longest Yard</v>
      </c>
      <c r="O486" s="10">
        <f>INDEX(cpi!$A$1:$M$106,MATCH($D486,cpi!$A:$A,0),MATCH($C486,cpi!$1:$1,0))</f>
        <v>194.4</v>
      </c>
      <c r="P486" s="10">
        <f>cpi!$I$2</f>
        <v>245.51900000000001</v>
      </c>
      <c r="Q486" s="10">
        <f t="shared" si="62"/>
        <v>1.2629578189300412</v>
      </c>
      <c r="R486" s="8" t="str">
        <f t="shared" si="63"/>
        <v/>
      </c>
      <c r="S486" s="11">
        <f t="shared" si="64"/>
        <v>103562541.15226337</v>
      </c>
      <c r="T486" s="11">
        <f t="shared" si="64"/>
        <v>199698208.3319959</v>
      </c>
      <c r="U486" s="11">
        <f t="shared" si="64"/>
        <v>240366849.4588066</v>
      </c>
    </row>
    <row r="487" spans="1:21" x14ac:dyDescent="0.2">
      <c r="A487" s="5">
        <v>490</v>
      </c>
      <c r="B487" s="17">
        <v>13</v>
      </c>
      <c r="C487" s="16">
        <v>8</v>
      </c>
      <c r="D487" s="16">
        <v>2010</v>
      </c>
      <c r="E487" s="18">
        <v>40551</v>
      </c>
      <c r="F487" s="9" t="s">
        <v>482</v>
      </c>
      <c r="G487" s="3">
        <v>82000000</v>
      </c>
      <c r="H487" s="3">
        <v>103068524</v>
      </c>
      <c r="I487" s="3">
        <v>268268174</v>
      </c>
      <c r="J487" s="8" t="str">
        <f t="shared" si="58"/>
        <v/>
      </c>
      <c r="K487" s="8" t="str">
        <f t="shared" si="59"/>
        <v/>
      </c>
      <c r="L487" s="8" t="str">
        <f t="shared" si="60"/>
        <v>The Expendables</v>
      </c>
      <c r="M487" s="8" t="str">
        <f t="shared" si="61"/>
        <v/>
      </c>
      <c r="N487" s="8" t="str">
        <f t="shared" si="57"/>
        <v>The Expendables</v>
      </c>
      <c r="O487" s="10">
        <f>INDEX(cpi!$A$1:$M$106,MATCH($D487,cpi!$A:$A,0),MATCH($C487,cpi!$1:$1,0))</f>
        <v>218.31200000000001</v>
      </c>
      <c r="P487" s="10">
        <f>cpi!$I$2</f>
        <v>245.51900000000001</v>
      </c>
      <c r="Q487" s="10">
        <f t="shared" si="62"/>
        <v>1.1246243907801678</v>
      </c>
      <c r="R487" s="8" t="str">
        <f t="shared" si="63"/>
        <v/>
      </c>
      <c r="S487" s="11">
        <f t="shared" si="64"/>
        <v>92219200.043973759</v>
      </c>
      <c r="T487" s="11">
        <f t="shared" si="64"/>
        <v>115913376.01211111</v>
      </c>
      <c r="U487" s="11">
        <f t="shared" si="64"/>
        <v>301700931.75045806</v>
      </c>
    </row>
    <row r="488" spans="1:21" x14ac:dyDescent="0.2">
      <c r="A488" s="5">
        <v>491</v>
      </c>
      <c r="B488" s="17">
        <v>17</v>
      </c>
      <c r="C488" s="16">
        <v>11</v>
      </c>
      <c r="D488" s="16">
        <v>2000</v>
      </c>
      <c r="E488" s="18">
        <v>37022</v>
      </c>
      <c r="F488" s="9" t="s">
        <v>483</v>
      </c>
      <c r="G488" s="3">
        <v>82000000</v>
      </c>
      <c r="H488" s="3">
        <v>34543701</v>
      </c>
      <c r="I488" s="3">
        <v>96024898</v>
      </c>
      <c r="J488" s="8" t="str">
        <f t="shared" si="58"/>
        <v/>
      </c>
      <c r="K488" s="8" t="str">
        <f t="shared" si="59"/>
        <v/>
      </c>
      <c r="L488" s="8" t="str">
        <f t="shared" si="60"/>
        <v>The 6th Day</v>
      </c>
      <c r="M488" s="8" t="str">
        <f t="shared" si="61"/>
        <v/>
      </c>
      <c r="N488" s="8" t="str">
        <f t="shared" si="57"/>
        <v>The 6th Day</v>
      </c>
      <c r="O488" s="10">
        <f>INDEX(cpi!$A$1:$M$106,MATCH($D488,cpi!$A:$A,0),MATCH($C488,cpi!$1:$1,0))</f>
        <v>174.1</v>
      </c>
      <c r="P488" s="10">
        <f>cpi!$I$2</f>
        <v>245.51900000000001</v>
      </c>
      <c r="Q488" s="10">
        <f t="shared" si="62"/>
        <v>1.410218265364733</v>
      </c>
      <c r="R488" s="8" t="str">
        <f t="shared" si="63"/>
        <v/>
      </c>
      <c r="S488" s="11">
        <f t="shared" si="64"/>
        <v>115637897.75990811</v>
      </c>
      <c r="T488" s="11">
        <f t="shared" si="64"/>
        <v>48714158.103497997</v>
      </c>
      <c r="U488" s="11">
        <f t="shared" si="64"/>
        <v>135416065.08938542</v>
      </c>
    </row>
    <row r="489" spans="1:21" x14ac:dyDescent="0.2">
      <c r="A489" s="5">
        <v>492</v>
      </c>
      <c r="B489" s="17">
        <v>23</v>
      </c>
      <c r="C489" s="16">
        <v>5</v>
      </c>
      <c r="D489" s="16">
        <v>2003</v>
      </c>
      <c r="E489" s="18">
        <v>38296</v>
      </c>
      <c r="F489" s="9" t="s">
        <v>484</v>
      </c>
      <c r="G489" s="3">
        <v>81000000</v>
      </c>
      <c r="H489" s="3">
        <v>242704995</v>
      </c>
      <c r="I489" s="3">
        <v>484468608</v>
      </c>
      <c r="J489" s="8" t="str">
        <f t="shared" si="58"/>
        <v/>
      </c>
      <c r="K489" s="8" t="str">
        <f t="shared" si="59"/>
        <v/>
      </c>
      <c r="L489" s="8" t="str">
        <f t="shared" si="60"/>
        <v>Bruce Almighty</v>
      </c>
      <c r="M489" s="8" t="str">
        <f t="shared" si="61"/>
        <v/>
      </c>
      <c r="N489" s="8" t="str">
        <f t="shared" si="57"/>
        <v>Bruce Almighty</v>
      </c>
      <c r="O489" s="10">
        <f>INDEX(cpi!$A$1:$M$106,MATCH($D489,cpi!$A:$A,0),MATCH($C489,cpi!$1:$1,0))</f>
        <v>183.5</v>
      </c>
      <c r="P489" s="10">
        <f>cpi!$I$2</f>
        <v>245.51900000000001</v>
      </c>
      <c r="Q489" s="10">
        <f t="shared" si="62"/>
        <v>1.3379782016348774</v>
      </c>
      <c r="R489" s="8" t="str">
        <f t="shared" si="63"/>
        <v/>
      </c>
      <c r="S489" s="11">
        <f t="shared" si="64"/>
        <v>108376234.33242507</v>
      </c>
      <c r="T489" s="11">
        <f t="shared" si="64"/>
        <v>324733992.73790193</v>
      </c>
      <c r="U489" s="11">
        <f t="shared" si="64"/>
        <v>648208436.88039231</v>
      </c>
    </row>
    <row r="490" spans="1:21" x14ac:dyDescent="0.2">
      <c r="A490" s="5">
        <v>493</v>
      </c>
      <c r="B490" s="17">
        <v>23</v>
      </c>
      <c r="C490" s="16">
        <v>3</v>
      </c>
      <c r="D490" s="16">
        <v>2012</v>
      </c>
      <c r="E490" s="18">
        <v>41581</v>
      </c>
      <c r="F490" s="9" t="s">
        <v>485</v>
      </c>
      <c r="G490" s="3">
        <v>80000000</v>
      </c>
      <c r="H490" s="3">
        <v>408010692</v>
      </c>
      <c r="I490" s="3">
        <v>677923379</v>
      </c>
      <c r="J490" s="8" t="str">
        <f t="shared" si="58"/>
        <v/>
      </c>
      <c r="K490" s="8" t="str">
        <f t="shared" si="59"/>
        <v/>
      </c>
      <c r="L490" s="8" t="str">
        <f t="shared" si="60"/>
        <v>The Hunger Games</v>
      </c>
      <c r="M490" s="8" t="str">
        <f t="shared" si="61"/>
        <v/>
      </c>
      <c r="N490" s="8" t="str">
        <f t="shared" si="57"/>
        <v>The Hunger Games</v>
      </c>
      <c r="O490" s="10">
        <f>INDEX(cpi!$A$1:$M$106,MATCH($D490,cpi!$A:$A,0),MATCH($C490,cpi!$1:$1,0))</f>
        <v>229.392</v>
      </c>
      <c r="P490" s="10">
        <f>cpi!$I$2</f>
        <v>245.51900000000001</v>
      </c>
      <c r="Q490" s="10">
        <f t="shared" si="62"/>
        <v>1.0703032363813909</v>
      </c>
      <c r="R490" s="8" t="str">
        <f t="shared" si="63"/>
        <v/>
      </c>
      <c r="S490" s="11">
        <f t="shared" si="64"/>
        <v>85624258.91051127</v>
      </c>
      <c r="T490" s="11">
        <f t="shared" si="64"/>
        <v>436695164.12581086</v>
      </c>
      <c r="U490" s="11">
        <f t="shared" si="64"/>
        <v>725583586.56230831</v>
      </c>
    </row>
    <row r="491" spans="1:21" x14ac:dyDescent="0.2">
      <c r="A491" s="5">
        <v>494</v>
      </c>
      <c r="B491" s="17">
        <v>26</v>
      </c>
      <c r="C491" s="16">
        <v>5</v>
      </c>
      <c r="D491" s="16">
        <v>2011</v>
      </c>
      <c r="E491" s="18">
        <v>41310</v>
      </c>
      <c r="F491" s="9" t="s">
        <v>486</v>
      </c>
      <c r="G491" s="3">
        <v>80000000</v>
      </c>
      <c r="H491" s="3">
        <v>254464305</v>
      </c>
      <c r="I491" s="3">
        <v>586464305</v>
      </c>
      <c r="J491" s="8" t="str">
        <f t="shared" si="58"/>
        <v/>
      </c>
      <c r="K491" s="8" t="str">
        <f t="shared" si="59"/>
        <v/>
      </c>
      <c r="L491" s="8" t="str">
        <f t="shared" si="60"/>
        <v>The Hangover Part II</v>
      </c>
      <c r="M491" s="8" t="str">
        <f t="shared" si="61"/>
        <v/>
      </c>
      <c r="N491" s="8" t="str">
        <f t="shared" si="57"/>
        <v>The Hangover Part II</v>
      </c>
      <c r="O491" s="10">
        <f>INDEX(cpi!$A$1:$M$106,MATCH($D491,cpi!$A:$A,0),MATCH($C491,cpi!$1:$1,0))</f>
        <v>225.964</v>
      </c>
      <c r="P491" s="10">
        <f>cpi!$I$2</f>
        <v>245.51900000000001</v>
      </c>
      <c r="Q491" s="10">
        <f t="shared" si="62"/>
        <v>1.0865403338584907</v>
      </c>
      <c r="R491" s="8" t="str">
        <f t="shared" si="63"/>
        <v/>
      </c>
      <c r="S491" s="11">
        <f t="shared" si="64"/>
        <v>86923226.708679259</v>
      </c>
      <c r="T491" s="11">
        <f t="shared" si="64"/>
        <v>276485730.90976882</v>
      </c>
      <c r="U491" s="11">
        <f t="shared" si="64"/>
        <v>637217121.75078773</v>
      </c>
    </row>
    <row r="492" spans="1:21" x14ac:dyDescent="0.2">
      <c r="A492" s="5">
        <v>495</v>
      </c>
      <c r="B492" s="17">
        <v>21</v>
      </c>
      <c r="C492" s="16">
        <v>5</v>
      </c>
      <c r="D492" s="16">
        <v>1996</v>
      </c>
      <c r="E492" s="18">
        <v>35678</v>
      </c>
      <c r="F492" s="9" t="s">
        <v>487</v>
      </c>
      <c r="G492" s="3">
        <v>80000000</v>
      </c>
      <c r="H492" s="3">
        <v>180981886</v>
      </c>
      <c r="I492" s="3">
        <v>457697994</v>
      </c>
      <c r="J492" s="8" t="str">
        <f t="shared" si="58"/>
        <v/>
      </c>
      <c r="K492" s="8" t="str">
        <f t="shared" si="59"/>
        <v/>
      </c>
      <c r="L492" s="8" t="str">
        <f t="shared" si="60"/>
        <v>Mission: Impossible</v>
      </c>
      <c r="M492" s="8" t="str">
        <f t="shared" si="61"/>
        <v/>
      </c>
      <c r="N492" s="8" t="str">
        <f t="shared" si="57"/>
        <v>Mission: Impossible</v>
      </c>
      <c r="O492" s="10">
        <f>INDEX(cpi!$A$1:$M$106,MATCH($D492,cpi!$A:$A,0),MATCH($C492,cpi!$1:$1,0))</f>
        <v>156.6</v>
      </c>
      <c r="P492" s="10">
        <f>cpi!$I$2</f>
        <v>245.51900000000001</v>
      </c>
      <c r="Q492" s="10">
        <f t="shared" si="62"/>
        <v>1.5678097062579821</v>
      </c>
      <c r="R492" s="8" t="str">
        <f t="shared" si="63"/>
        <v/>
      </c>
      <c r="S492" s="11">
        <f t="shared" si="64"/>
        <v>125424776.50063857</v>
      </c>
      <c r="T492" s="11">
        <f t="shared" si="64"/>
        <v>283745157.52767563</v>
      </c>
      <c r="U492" s="11">
        <f t="shared" si="64"/>
        <v>717583357.52800763</v>
      </c>
    </row>
    <row r="493" spans="1:21" x14ac:dyDescent="0.2">
      <c r="A493" s="5">
        <v>496</v>
      </c>
      <c r="B493" s="17">
        <v>10</v>
      </c>
      <c r="C493" s="16">
        <v>2</v>
      </c>
      <c r="D493" s="16">
        <v>2017</v>
      </c>
      <c r="E493" s="18">
        <v>43010</v>
      </c>
      <c r="F493" s="9" t="s">
        <v>488</v>
      </c>
      <c r="G493" s="3">
        <v>80000000</v>
      </c>
      <c r="H493" s="3">
        <v>175750384</v>
      </c>
      <c r="I493" s="3">
        <v>310940997</v>
      </c>
      <c r="J493" s="8" t="str">
        <f t="shared" si="58"/>
        <v/>
      </c>
      <c r="K493" s="8" t="str">
        <f t="shared" si="59"/>
        <v/>
      </c>
      <c r="L493" s="8" t="str">
        <f t="shared" si="60"/>
        <v>The Lego Batman Movie</v>
      </c>
      <c r="M493" s="8" t="str">
        <f t="shared" si="61"/>
        <v/>
      </c>
      <c r="N493" s="8" t="str">
        <f t="shared" si="57"/>
        <v>The Lego Batman Movie</v>
      </c>
      <c r="O493" s="10">
        <f>INDEX(cpi!$A$1:$M$106,MATCH($D493,cpi!$A:$A,0),MATCH($C493,cpi!$1:$1,0))</f>
        <v>243.60300000000001</v>
      </c>
      <c r="P493" s="10">
        <f>cpi!$I$2</f>
        <v>245.51900000000001</v>
      </c>
      <c r="Q493" s="10">
        <f t="shared" si="62"/>
        <v>1.0078652561750061</v>
      </c>
      <c r="R493" s="8" t="str">
        <f t="shared" si="63"/>
        <v/>
      </c>
      <c r="S493" s="11">
        <f t="shared" si="64"/>
        <v>80629220.494000494</v>
      </c>
      <c r="T493" s="11">
        <f t="shared" si="64"/>
        <v>177132705.79301569</v>
      </c>
      <c r="U493" s="11">
        <f t="shared" si="64"/>
        <v>313386627.59671682</v>
      </c>
    </row>
    <row r="494" spans="1:21" x14ac:dyDescent="0.2">
      <c r="A494" s="5">
        <v>497</v>
      </c>
      <c r="B494" s="17">
        <v>25</v>
      </c>
      <c r="C494" s="16">
        <v>9</v>
      </c>
      <c r="D494" s="16">
        <v>2015</v>
      </c>
      <c r="E494" s="18">
        <v>42744</v>
      </c>
      <c r="F494" s="9" t="s">
        <v>489</v>
      </c>
      <c r="G494" s="3">
        <v>80000000</v>
      </c>
      <c r="H494" s="3">
        <v>169700110</v>
      </c>
      <c r="I494" s="3">
        <v>470751398</v>
      </c>
      <c r="J494" s="8" t="str">
        <f t="shared" si="58"/>
        <v/>
      </c>
      <c r="K494" s="8" t="str">
        <f t="shared" si="59"/>
        <v/>
      </c>
      <c r="L494" s="8" t="str">
        <f t="shared" si="60"/>
        <v>Hotel Transylvania 2</v>
      </c>
      <c r="M494" s="8" t="str">
        <f t="shared" si="61"/>
        <v/>
      </c>
      <c r="N494" s="8" t="str">
        <f t="shared" si="57"/>
        <v>Hotel Transylvania 2</v>
      </c>
      <c r="O494" s="10">
        <f>INDEX(cpi!$A$1:$M$106,MATCH($D494,cpi!$A:$A,0),MATCH($C494,cpi!$1:$1,0))</f>
        <v>237.94499999999999</v>
      </c>
      <c r="P494" s="10">
        <f>cpi!$I$2</f>
        <v>245.51900000000001</v>
      </c>
      <c r="Q494" s="10">
        <f t="shared" si="62"/>
        <v>1.0318308852886171</v>
      </c>
      <c r="R494" s="8" t="str">
        <f t="shared" si="63"/>
        <v/>
      </c>
      <c r="S494" s="11">
        <f t="shared" si="64"/>
        <v>82546470.823089361</v>
      </c>
      <c r="T494" s="11">
        <f t="shared" si="64"/>
        <v>175101814.73487571</v>
      </c>
      <c r="U494" s="11">
        <f t="shared" si="64"/>
        <v>485735831.74919415</v>
      </c>
    </row>
    <row r="495" spans="1:21" x14ac:dyDescent="0.2">
      <c r="A495" s="5">
        <v>498</v>
      </c>
      <c r="B495" s="17">
        <v>18</v>
      </c>
      <c r="C495" s="16">
        <v>6</v>
      </c>
      <c r="D495" s="16">
        <v>1992</v>
      </c>
      <c r="E495" s="18">
        <v>34126</v>
      </c>
      <c r="F495" s="9" t="s">
        <v>490</v>
      </c>
      <c r="G495" s="3">
        <v>80000000</v>
      </c>
      <c r="H495" s="3">
        <v>162833635</v>
      </c>
      <c r="I495" s="3">
        <v>266824291</v>
      </c>
      <c r="J495" s="8" t="str">
        <f t="shared" si="58"/>
        <v/>
      </c>
      <c r="K495" s="8" t="str">
        <f t="shared" si="59"/>
        <v/>
      </c>
      <c r="L495" s="8" t="str">
        <f t="shared" si="60"/>
        <v>Batman Returns</v>
      </c>
      <c r="M495" s="8" t="str">
        <f t="shared" si="61"/>
        <v/>
      </c>
      <c r="N495" s="8" t="str">
        <f t="shared" si="57"/>
        <v>Batman Returns</v>
      </c>
      <c r="O495" s="10">
        <f>INDEX(cpi!$A$1:$M$106,MATCH($D495,cpi!$A:$A,0),MATCH($C495,cpi!$1:$1,0))</f>
        <v>140.19999999999999</v>
      </c>
      <c r="P495" s="10">
        <f>cpi!$I$2</f>
        <v>245.51900000000001</v>
      </c>
      <c r="Q495" s="10">
        <f t="shared" si="62"/>
        <v>1.7512054208273897</v>
      </c>
      <c r="R495" s="8" t="str">
        <f t="shared" si="63"/>
        <v/>
      </c>
      <c r="S495" s="11">
        <f t="shared" si="64"/>
        <v>140096433.66619119</v>
      </c>
      <c r="T495" s="11">
        <f t="shared" si="64"/>
        <v>285155144.30502856</v>
      </c>
      <c r="U495" s="11">
        <f t="shared" si="64"/>
        <v>467264144.80762488</v>
      </c>
    </row>
    <row r="496" spans="1:21" x14ac:dyDescent="0.2">
      <c r="A496" s="5">
        <v>499</v>
      </c>
      <c r="B496" s="17">
        <v>7</v>
      </c>
      <c r="C496" s="16">
        <v>5</v>
      </c>
      <c r="D496" s="16">
        <v>1999</v>
      </c>
      <c r="E496" s="18">
        <v>36346</v>
      </c>
      <c r="F496" s="9" t="s">
        <v>55</v>
      </c>
      <c r="G496" s="3">
        <v>80000000</v>
      </c>
      <c r="H496" s="3">
        <v>155385488</v>
      </c>
      <c r="I496" s="3">
        <v>416385488</v>
      </c>
      <c r="J496" s="8" t="str">
        <f t="shared" si="58"/>
        <v/>
      </c>
      <c r="K496" s="8" t="str">
        <f t="shared" si="59"/>
        <v/>
      </c>
      <c r="L496" s="8" t="str">
        <f t="shared" si="60"/>
        <v>The Mummy</v>
      </c>
      <c r="M496" s="8">
        <f t="shared" si="61"/>
        <v>1</v>
      </c>
      <c r="N496" s="8" t="str">
        <f t="shared" si="57"/>
        <v>The Mummy (1999)</v>
      </c>
      <c r="O496" s="10">
        <f>INDEX(cpi!$A$1:$M$106,MATCH($D496,cpi!$A:$A,0),MATCH($C496,cpi!$1:$1,0))</f>
        <v>166.2</v>
      </c>
      <c r="P496" s="10">
        <f>cpi!$I$2</f>
        <v>245.51900000000001</v>
      </c>
      <c r="Q496" s="10">
        <f t="shared" si="62"/>
        <v>1.4772503008423588</v>
      </c>
      <c r="R496" s="8" t="str">
        <f t="shared" si="63"/>
        <v/>
      </c>
      <c r="S496" s="11">
        <f t="shared" si="64"/>
        <v>118180024.0673887</v>
      </c>
      <c r="T496" s="11">
        <f t="shared" si="64"/>
        <v>229543258.89453673</v>
      </c>
      <c r="U496" s="11">
        <f t="shared" si="64"/>
        <v>615105587.41439235</v>
      </c>
    </row>
    <row r="497" spans="1:21" x14ac:dyDescent="0.2">
      <c r="A497" s="5">
        <v>500</v>
      </c>
      <c r="B497" s="17">
        <v>19</v>
      </c>
      <c r="C497" s="16">
        <v>5</v>
      </c>
      <c r="D497" s="16">
        <v>2006</v>
      </c>
      <c r="E497" s="18">
        <v>39268</v>
      </c>
      <c r="F497" s="9" t="s">
        <v>491</v>
      </c>
      <c r="G497" s="3">
        <v>80000000</v>
      </c>
      <c r="H497" s="3">
        <v>155019340</v>
      </c>
      <c r="I497" s="3">
        <v>343397247</v>
      </c>
      <c r="J497" s="8" t="str">
        <f t="shared" si="58"/>
        <v/>
      </c>
      <c r="K497" s="8" t="str">
        <f t="shared" si="59"/>
        <v/>
      </c>
      <c r="L497" s="8" t="str">
        <f t="shared" si="60"/>
        <v>Over the Hedge</v>
      </c>
      <c r="M497" s="8" t="str">
        <f t="shared" si="61"/>
        <v/>
      </c>
      <c r="N497" s="8" t="str">
        <f t="shared" si="57"/>
        <v>Over the Hedge</v>
      </c>
      <c r="O497" s="10">
        <f>INDEX(cpi!$A$1:$M$106,MATCH($D497,cpi!$A:$A,0),MATCH($C497,cpi!$1:$1,0))</f>
        <v>202.5</v>
      </c>
      <c r="P497" s="10">
        <f>cpi!$I$2</f>
        <v>245.51900000000001</v>
      </c>
      <c r="Q497" s="10">
        <f t="shared" si="62"/>
        <v>1.2124395061728395</v>
      </c>
      <c r="R497" s="8" t="str">
        <f t="shared" si="63"/>
        <v/>
      </c>
      <c r="S497" s="11">
        <f t="shared" si="64"/>
        <v>96995160.493827164</v>
      </c>
      <c r="T497" s="11">
        <f t="shared" si="64"/>
        <v>187951572.03683949</v>
      </c>
      <c r="U497" s="11">
        <f t="shared" si="64"/>
        <v>416348388.57379258</v>
      </c>
    </row>
    <row r="498" spans="1:21" x14ac:dyDescent="0.2">
      <c r="A498" s="5">
        <v>501</v>
      </c>
      <c r="B498" s="17">
        <v>21</v>
      </c>
      <c r="C498" s="16">
        <v>6</v>
      </c>
      <c r="D498" s="16">
        <v>2002</v>
      </c>
      <c r="E498" s="18">
        <v>37870</v>
      </c>
      <c r="F498" s="9" t="s">
        <v>492</v>
      </c>
      <c r="G498" s="3">
        <v>80000000</v>
      </c>
      <c r="H498" s="3">
        <v>145771527</v>
      </c>
      <c r="I498" s="3">
        <v>245800000</v>
      </c>
      <c r="J498" s="8" t="str">
        <f t="shared" si="58"/>
        <v/>
      </c>
      <c r="K498" s="8" t="str">
        <f t="shared" si="59"/>
        <v/>
      </c>
      <c r="L498" s="8" t="str">
        <f t="shared" si="60"/>
        <v>Lilo &amp; Stitch</v>
      </c>
      <c r="M498" s="8" t="str">
        <f t="shared" si="61"/>
        <v/>
      </c>
      <c r="N498" s="8" t="str">
        <f t="shared" si="57"/>
        <v>Lilo &amp; Stitch</v>
      </c>
      <c r="O498" s="10">
        <f>INDEX(cpi!$A$1:$M$106,MATCH($D498,cpi!$A:$A,0),MATCH($C498,cpi!$1:$1,0))</f>
        <v>179.9</v>
      </c>
      <c r="P498" s="10">
        <f>cpi!$I$2</f>
        <v>245.51900000000001</v>
      </c>
      <c r="Q498" s="10">
        <f t="shared" si="62"/>
        <v>1.3647526403557533</v>
      </c>
      <c r="R498" s="8" t="str">
        <f t="shared" si="63"/>
        <v/>
      </c>
      <c r="S498" s="11">
        <f t="shared" si="64"/>
        <v>109180211.22846027</v>
      </c>
      <c r="T498" s="11">
        <f t="shared" si="64"/>
        <v>198942076.36193997</v>
      </c>
      <c r="U498" s="11">
        <f t="shared" si="64"/>
        <v>335456198.99944413</v>
      </c>
    </row>
    <row r="499" spans="1:21" x14ac:dyDescent="0.2">
      <c r="A499" s="5">
        <v>502</v>
      </c>
      <c r="B499" s="17">
        <v>8</v>
      </c>
      <c r="C499" s="16">
        <v>5</v>
      </c>
      <c r="D499" s="16">
        <v>1998</v>
      </c>
      <c r="E499" s="18">
        <v>36012</v>
      </c>
      <c r="F499" s="9" t="s">
        <v>493</v>
      </c>
      <c r="G499" s="3">
        <v>80000000</v>
      </c>
      <c r="H499" s="3">
        <v>140464664</v>
      </c>
      <c r="I499" s="3">
        <v>349464664</v>
      </c>
      <c r="J499" s="8" t="str">
        <f t="shared" si="58"/>
        <v/>
      </c>
      <c r="K499" s="8" t="str">
        <f t="shared" si="59"/>
        <v/>
      </c>
      <c r="L499" s="8" t="str">
        <f t="shared" si="60"/>
        <v>Deep Impact</v>
      </c>
      <c r="M499" s="8" t="str">
        <f t="shared" si="61"/>
        <v/>
      </c>
      <c r="N499" s="8" t="str">
        <f t="shared" si="57"/>
        <v>Deep Impact</v>
      </c>
      <c r="O499" s="10">
        <f>INDEX(cpi!$A$1:$M$106,MATCH($D499,cpi!$A:$A,0),MATCH($C499,cpi!$1:$1,0))</f>
        <v>162.80000000000001</v>
      </c>
      <c r="P499" s="10">
        <f>cpi!$I$2</f>
        <v>245.51900000000001</v>
      </c>
      <c r="Q499" s="10">
        <f t="shared" si="62"/>
        <v>1.5081019656019656</v>
      </c>
      <c r="R499" s="8" t="str">
        <f t="shared" si="63"/>
        <v/>
      </c>
      <c r="S499" s="11">
        <f t="shared" si="64"/>
        <v>120648157.24815725</v>
      </c>
      <c r="T499" s="11">
        <f t="shared" si="64"/>
        <v>211835035.87601966</v>
      </c>
      <c r="U499" s="11">
        <f t="shared" si="64"/>
        <v>527028346.68683046</v>
      </c>
    </row>
    <row r="500" spans="1:21" x14ac:dyDescent="0.2">
      <c r="A500" s="5">
        <v>503</v>
      </c>
      <c r="B500" s="17">
        <v>12</v>
      </c>
      <c r="C500" s="16">
        <v>7</v>
      </c>
      <c r="D500" s="16">
        <v>2013</v>
      </c>
      <c r="E500" s="18">
        <v>41615</v>
      </c>
      <c r="F500" s="9" t="s">
        <v>494</v>
      </c>
      <c r="G500" s="3">
        <v>80000000</v>
      </c>
      <c r="H500" s="3">
        <v>133668525</v>
      </c>
      <c r="I500" s="3">
        <v>247023808</v>
      </c>
      <c r="J500" s="8" t="str">
        <f t="shared" si="58"/>
        <v/>
      </c>
      <c r="K500" s="8" t="str">
        <f t="shared" si="59"/>
        <v/>
      </c>
      <c r="L500" s="8" t="str">
        <f t="shared" si="60"/>
        <v>Grown Ups 2</v>
      </c>
      <c r="M500" s="8" t="str">
        <f t="shared" si="61"/>
        <v/>
      </c>
      <c r="N500" s="8" t="str">
        <f t="shared" si="57"/>
        <v>Grown Ups 2</v>
      </c>
      <c r="O500" s="10">
        <f>INDEX(cpi!$A$1:$M$106,MATCH($D500,cpi!$A:$A,0),MATCH($C500,cpi!$1:$1,0))</f>
        <v>233.596</v>
      </c>
      <c r="P500" s="10">
        <f>cpi!$I$2</f>
        <v>245.51900000000001</v>
      </c>
      <c r="Q500" s="10">
        <f t="shared" si="62"/>
        <v>1.0510411137177007</v>
      </c>
      <c r="R500" s="8" t="str">
        <f t="shared" si="63"/>
        <v/>
      </c>
      <c r="S500" s="11">
        <f t="shared" si="64"/>
        <v>84083289.097416058</v>
      </c>
      <c r="T500" s="11">
        <f t="shared" si="64"/>
        <v>140491115.38500232</v>
      </c>
      <c r="U500" s="11">
        <f t="shared" si="64"/>
        <v>259632178.27510747</v>
      </c>
    </row>
    <row r="501" spans="1:21" x14ac:dyDescent="0.2">
      <c r="A501" s="5">
        <v>504</v>
      </c>
      <c r="B501" s="17">
        <v>16</v>
      </c>
      <c r="C501" s="16">
        <v>12</v>
      </c>
      <c r="D501" s="16">
        <v>2011</v>
      </c>
      <c r="E501" s="18">
        <v>41011</v>
      </c>
      <c r="F501" s="9" t="s">
        <v>495</v>
      </c>
      <c r="G501" s="3">
        <v>80000000</v>
      </c>
      <c r="H501" s="3">
        <v>133107389</v>
      </c>
      <c r="I501" s="3">
        <v>349088523</v>
      </c>
      <c r="J501" s="8" t="str">
        <f t="shared" si="58"/>
        <v/>
      </c>
      <c r="K501" s="8" t="str">
        <f t="shared" si="59"/>
        <v/>
      </c>
      <c r="L501" s="8" t="str">
        <f t="shared" si="60"/>
        <v>Alvin and the Chipmunks: Chipwrecked</v>
      </c>
      <c r="M501" s="8" t="str">
        <f t="shared" si="61"/>
        <v/>
      </c>
      <c r="N501" s="8" t="str">
        <f t="shared" si="57"/>
        <v>Alvin and the Chipmunks: Chipwrecked</v>
      </c>
      <c r="O501" s="10">
        <f>INDEX(cpi!$A$1:$M$106,MATCH($D501,cpi!$A:$A,0),MATCH($C501,cpi!$1:$1,0))</f>
        <v>225.672</v>
      </c>
      <c r="P501" s="10">
        <f>cpi!$I$2</f>
        <v>245.51900000000001</v>
      </c>
      <c r="Q501" s="10">
        <f t="shared" si="62"/>
        <v>1.0879462228366834</v>
      </c>
      <c r="R501" s="8" t="str">
        <f t="shared" si="63"/>
        <v/>
      </c>
      <c r="S501" s="11">
        <f t="shared" si="64"/>
        <v>87035697.826934665</v>
      </c>
      <c r="T501" s="11">
        <f t="shared" si="64"/>
        <v>144813681.09420311</v>
      </c>
      <c r="U501" s="11">
        <f t="shared" si="64"/>
        <v>379789540.03348666</v>
      </c>
    </row>
    <row r="502" spans="1:21" x14ac:dyDescent="0.2">
      <c r="A502" s="5">
        <v>506</v>
      </c>
      <c r="B502" s="17">
        <v>20</v>
      </c>
      <c r="C502" s="16">
        <v>6</v>
      </c>
      <c r="D502" s="16">
        <v>2008</v>
      </c>
      <c r="E502" s="18">
        <v>40031</v>
      </c>
      <c r="F502" s="9" t="s">
        <v>496</v>
      </c>
      <c r="G502" s="3">
        <v>80000000</v>
      </c>
      <c r="H502" s="3">
        <v>130319208</v>
      </c>
      <c r="I502" s="3">
        <v>226739416</v>
      </c>
      <c r="J502" s="8" t="str">
        <f t="shared" si="58"/>
        <v/>
      </c>
      <c r="K502" s="8" t="str">
        <f t="shared" si="59"/>
        <v/>
      </c>
      <c r="L502" s="8" t="str">
        <f t="shared" si="60"/>
        <v>Get Smart</v>
      </c>
      <c r="M502" s="8" t="str">
        <f t="shared" si="61"/>
        <v/>
      </c>
      <c r="N502" s="8" t="str">
        <f t="shared" si="57"/>
        <v>Get Smart</v>
      </c>
      <c r="O502" s="10">
        <f>INDEX(cpi!$A$1:$M$106,MATCH($D502,cpi!$A:$A,0),MATCH($C502,cpi!$1:$1,0))</f>
        <v>218.815</v>
      </c>
      <c r="P502" s="10">
        <f>cpi!$I$2</f>
        <v>245.51900000000001</v>
      </c>
      <c r="Q502" s="10">
        <f t="shared" si="62"/>
        <v>1.1220391655051072</v>
      </c>
      <c r="R502" s="8" t="str">
        <f t="shared" si="63"/>
        <v/>
      </c>
      <c r="S502" s="11">
        <f t="shared" si="64"/>
        <v>89763133.24040857</v>
      </c>
      <c r="T502" s="11">
        <f t="shared" si="64"/>
        <v>146223255.39360648</v>
      </c>
      <c r="U502" s="11">
        <f t="shared" si="64"/>
        <v>254410505.11575535</v>
      </c>
    </row>
    <row r="503" spans="1:21" x14ac:dyDescent="0.2">
      <c r="A503" s="5">
        <v>507</v>
      </c>
      <c r="B503" s="17">
        <v>11</v>
      </c>
      <c r="C503" s="16">
        <v>3</v>
      </c>
      <c r="D503" s="16">
        <v>2005</v>
      </c>
      <c r="E503" s="18">
        <v>38659</v>
      </c>
      <c r="F503" s="9" t="s">
        <v>497</v>
      </c>
      <c r="G503" s="3">
        <v>80000000</v>
      </c>
      <c r="H503" s="3">
        <v>128200012</v>
      </c>
      <c r="I503" s="3">
        <v>260700012</v>
      </c>
      <c r="J503" s="8" t="str">
        <f t="shared" si="58"/>
        <v/>
      </c>
      <c r="K503" s="8" t="str">
        <f t="shared" si="59"/>
        <v/>
      </c>
      <c r="L503" s="8" t="str">
        <f t="shared" si="60"/>
        <v>Robots</v>
      </c>
      <c r="M503" s="8" t="str">
        <f t="shared" si="61"/>
        <v/>
      </c>
      <c r="N503" s="8" t="str">
        <f t="shared" si="57"/>
        <v>Robots</v>
      </c>
      <c r="O503" s="10">
        <f>INDEX(cpi!$A$1:$M$106,MATCH($D503,cpi!$A:$A,0),MATCH($C503,cpi!$1:$1,0))</f>
        <v>193.3</v>
      </c>
      <c r="P503" s="10">
        <f>cpi!$I$2</f>
        <v>245.51900000000001</v>
      </c>
      <c r="Q503" s="10">
        <f t="shared" si="62"/>
        <v>1.2701448525607864</v>
      </c>
      <c r="R503" s="8" t="str">
        <f t="shared" si="63"/>
        <v/>
      </c>
      <c r="S503" s="11">
        <f t="shared" si="64"/>
        <v>101611588.20486291</v>
      </c>
      <c r="T503" s="11">
        <f t="shared" si="64"/>
        <v>162832585.34003103</v>
      </c>
      <c r="U503" s="11">
        <f t="shared" si="64"/>
        <v>331126778.30433524</v>
      </c>
    </row>
    <row r="504" spans="1:21" x14ac:dyDescent="0.2">
      <c r="A504" s="5">
        <v>508</v>
      </c>
      <c r="B504" s="17">
        <v>19</v>
      </c>
      <c r="C504" s="16">
        <v>2</v>
      </c>
      <c r="D504" s="16">
        <v>2010</v>
      </c>
      <c r="E504" s="18">
        <v>40726</v>
      </c>
      <c r="F504" s="9" t="s">
        <v>498</v>
      </c>
      <c r="G504" s="3">
        <v>80000000</v>
      </c>
      <c r="H504" s="3">
        <v>128012934</v>
      </c>
      <c r="I504" s="3">
        <v>299461782</v>
      </c>
      <c r="J504" s="8" t="str">
        <f t="shared" si="58"/>
        <v/>
      </c>
      <c r="K504" s="8" t="str">
        <f t="shared" si="59"/>
        <v/>
      </c>
      <c r="L504" s="8" t="str">
        <f t="shared" si="60"/>
        <v>Shutter Island</v>
      </c>
      <c r="M504" s="8" t="str">
        <f t="shared" si="61"/>
        <v/>
      </c>
      <c r="N504" s="8" t="str">
        <f t="shared" si="57"/>
        <v>Shutter Island</v>
      </c>
      <c r="O504" s="10">
        <f>INDEX(cpi!$A$1:$M$106,MATCH($D504,cpi!$A:$A,0),MATCH($C504,cpi!$1:$1,0))</f>
        <v>216.74100000000001</v>
      </c>
      <c r="P504" s="10">
        <f>cpi!$I$2</f>
        <v>245.51900000000001</v>
      </c>
      <c r="Q504" s="10">
        <f t="shared" si="62"/>
        <v>1.1327759860847739</v>
      </c>
      <c r="R504" s="8" t="str">
        <f t="shared" si="63"/>
        <v/>
      </c>
      <c r="S504" s="11">
        <f t="shared" si="64"/>
        <v>90622078.886781916</v>
      </c>
      <c r="T504" s="11">
        <f t="shared" si="64"/>
        <v>145009977.54345509</v>
      </c>
      <c r="U504" s="11">
        <f t="shared" si="64"/>
        <v>339223115.39975363</v>
      </c>
    </row>
    <row r="505" spans="1:21" x14ac:dyDescent="0.2">
      <c r="A505" s="5">
        <v>509</v>
      </c>
      <c r="B505" s="17">
        <v>12</v>
      </c>
      <c r="C505" s="16">
        <v>12</v>
      </c>
      <c r="D505" s="16">
        <v>2003</v>
      </c>
      <c r="E505" s="18">
        <v>37967</v>
      </c>
      <c r="F505" s="9" t="s">
        <v>499</v>
      </c>
      <c r="G505" s="3">
        <v>80000000</v>
      </c>
      <c r="H505" s="3">
        <v>124685242</v>
      </c>
      <c r="I505" s="3">
        <v>266685242</v>
      </c>
      <c r="J505" s="8" t="str">
        <f t="shared" si="58"/>
        <v/>
      </c>
      <c r="K505" s="8" t="str">
        <f t="shared" si="59"/>
        <v/>
      </c>
      <c r="L505" s="8" t="str">
        <f t="shared" si="60"/>
        <v>Something's Gotta Give</v>
      </c>
      <c r="M505" s="8" t="str">
        <f t="shared" si="61"/>
        <v/>
      </c>
      <c r="N505" s="8" t="str">
        <f t="shared" si="57"/>
        <v>Something's Gotta Give</v>
      </c>
      <c r="O505" s="10">
        <f>INDEX(cpi!$A$1:$M$106,MATCH($D505,cpi!$A:$A,0),MATCH($C505,cpi!$1:$1,0))</f>
        <v>184.3</v>
      </c>
      <c r="P505" s="10">
        <f>cpi!$I$2</f>
        <v>245.51900000000001</v>
      </c>
      <c r="Q505" s="10">
        <f t="shared" si="62"/>
        <v>1.3321703743895821</v>
      </c>
      <c r="R505" s="8" t="str">
        <f t="shared" si="63"/>
        <v/>
      </c>
      <c r="S505" s="11">
        <f t="shared" si="64"/>
        <v>106573629.95116657</v>
      </c>
      <c r="T505" s="11">
        <f t="shared" si="64"/>
        <v>166101985.51599565</v>
      </c>
      <c r="U505" s="11">
        <f t="shared" si="64"/>
        <v>355270178.67931628</v>
      </c>
    </row>
    <row r="506" spans="1:21" x14ac:dyDescent="0.2">
      <c r="A506" s="5">
        <v>510</v>
      </c>
      <c r="B506" s="17">
        <v>26</v>
      </c>
      <c r="C506" s="16">
        <v>11</v>
      </c>
      <c r="D506" s="16">
        <v>2008</v>
      </c>
      <c r="E506" s="18">
        <v>40220</v>
      </c>
      <c r="F506" s="9" t="s">
        <v>500</v>
      </c>
      <c r="G506" s="3">
        <v>80000000</v>
      </c>
      <c r="H506" s="3">
        <v>120146040</v>
      </c>
      <c r="I506" s="3">
        <v>168311558</v>
      </c>
      <c r="J506" s="8" t="str">
        <f t="shared" si="58"/>
        <v/>
      </c>
      <c r="K506" s="8" t="str">
        <f t="shared" si="59"/>
        <v/>
      </c>
      <c r="L506" s="8" t="str">
        <f t="shared" si="60"/>
        <v>Four Christmases</v>
      </c>
      <c r="M506" s="8" t="str">
        <f t="shared" si="61"/>
        <v/>
      </c>
      <c r="N506" s="8" t="str">
        <f t="shared" si="57"/>
        <v>Four Christmases</v>
      </c>
      <c r="O506" s="10">
        <f>INDEX(cpi!$A$1:$M$106,MATCH($D506,cpi!$A:$A,0),MATCH($C506,cpi!$1:$1,0))</f>
        <v>212.42500000000001</v>
      </c>
      <c r="P506" s="10">
        <f>cpi!$I$2</f>
        <v>245.51900000000001</v>
      </c>
      <c r="Q506" s="10">
        <f t="shared" si="62"/>
        <v>1.1557914558079321</v>
      </c>
      <c r="R506" s="8" t="str">
        <f t="shared" si="63"/>
        <v/>
      </c>
      <c r="S506" s="11">
        <f t="shared" si="64"/>
        <v>92463316.464634567</v>
      </c>
      <c r="T506" s="11">
        <f t="shared" si="64"/>
        <v>138863766.48115805</v>
      </c>
      <c r="U506" s="11">
        <f t="shared" si="64"/>
        <v>194533060.65012118</v>
      </c>
    </row>
    <row r="507" spans="1:21" x14ac:dyDescent="0.2">
      <c r="A507" s="5">
        <v>511</v>
      </c>
      <c r="B507" s="17">
        <v>27</v>
      </c>
      <c r="C507" s="16">
        <v>6</v>
      </c>
      <c r="D507" s="16">
        <v>1997</v>
      </c>
      <c r="E507" s="18">
        <v>36225</v>
      </c>
      <c r="F507" s="9" t="s">
        <v>501</v>
      </c>
      <c r="G507" s="3">
        <v>80000000</v>
      </c>
      <c r="H507" s="3">
        <v>112276146</v>
      </c>
      <c r="I507" s="3">
        <v>241200000</v>
      </c>
      <c r="J507" s="8" t="str">
        <f t="shared" si="58"/>
        <v/>
      </c>
      <c r="K507" s="8" t="str">
        <f t="shared" si="59"/>
        <v/>
      </c>
      <c r="L507" s="8" t="str">
        <f t="shared" si="60"/>
        <v>Face/Off</v>
      </c>
      <c r="M507" s="8" t="str">
        <f t="shared" si="61"/>
        <v/>
      </c>
      <c r="N507" s="8" t="str">
        <f t="shared" si="57"/>
        <v>Face/Off</v>
      </c>
      <c r="O507" s="10">
        <f>INDEX(cpi!$A$1:$M$106,MATCH($D507,cpi!$A:$A,0),MATCH($C507,cpi!$1:$1,0))</f>
        <v>160.30000000000001</v>
      </c>
      <c r="P507" s="10">
        <f>cpi!$I$2</f>
        <v>245.51900000000001</v>
      </c>
      <c r="Q507" s="10">
        <f t="shared" si="62"/>
        <v>1.5316219588271989</v>
      </c>
      <c r="R507" s="8" t="str">
        <f t="shared" si="63"/>
        <v/>
      </c>
      <c r="S507" s="11">
        <f t="shared" si="64"/>
        <v>122529756.70617591</v>
      </c>
      <c r="T507" s="11">
        <f t="shared" si="64"/>
        <v>171964610.66608858</v>
      </c>
      <c r="U507" s="11">
        <f t="shared" si="64"/>
        <v>369427216.46912038</v>
      </c>
    </row>
    <row r="508" spans="1:21" x14ac:dyDescent="0.2">
      <c r="A508" s="5">
        <v>512</v>
      </c>
      <c r="B508" s="17">
        <v>25</v>
      </c>
      <c r="C508" s="16">
        <v>12</v>
      </c>
      <c r="D508" s="16">
        <v>2008</v>
      </c>
      <c r="E508" s="18">
        <v>40190</v>
      </c>
      <c r="F508" s="9" t="s">
        <v>502</v>
      </c>
      <c r="G508" s="3">
        <v>80000000</v>
      </c>
      <c r="H508" s="3">
        <v>110101975</v>
      </c>
      <c r="I508" s="3">
        <v>221468935</v>
      </c>
      <c r="J508" s="8" t="str">
        <f t="shared" si="58"/>
        <v/>
      </c>
      <c r="K508" s="8" t="str">
        <f t="shared" si="59"/>
        <v/>
      </c>
      <c r="L508" s="8" t="str">
        <f t="shared" si="60"/>
        <v>Bedtime Stories</v>
      </c>
      <c r="M508" s="8" t="str">
        <f t="shared" si="61"/>
        <v/>
      </c>
      <c r="N508" s="8" t="str">
        <f t="shared" si="57"/>
        <v>Bedtime Stories</v>
      </c>
      <c r="O508" s="10">
        <f>INDEX(cpi!$A$1:$M$106,MATCH($D508,cpi!$A:$A,0),MATCH($C508,cpi!$1:$1,0))</f>
        <v>210.22800000000001</v>
      </c>
      <c r="P508" s="10">
        <f>cpi!$I$2</f>
        <v>245.51900000000001</v>
      </c>
      <c r="Q508" s="10">
        <f t="shared" si="62"/>
        <v>1.1678701219628214</v>
      </c>
      <c r="R508" s="8" t="str">
        <f t="shared" si="63"/>
        <v/>
      </c>
      <c r="S508" s="11">
        <f t="shared" si="64"/>
        <v>93429609.757025704</v>
      </c>
      <c r="T508" s="11">
        <f t="shared" si="64"/>
        <v>128584806.97159751</v>
      </c>
      <c r="U508" s="11">
        <f t="shared" si="64"/>
        <v>258646952.12942615</v>
      </c>
    </row>
    <row r="509" spans="1:21" x14ac:dyDescent="0.2">
      <c r="A509" s="5">
        <v>513</v>
      </c>
      <c r="B509" s="17">
        <v>12</v>
      </c>
      <c r="C509" s="16">
        <v>7</v>
      </c>
      <c r="D509" s="16">
        <v>2002</v>
      </c>
      <c r="E509" s="18">
        <v>37597</v>
      </c>
      <c r="F509" s="9" t="s">
        <v>503</v>
      </c>
      <c r="G509" s="3">
        <v>80000000</v>
      </c>
      <c r="H509" s="3">
        <v>104054514</v>
      </c>
      <c r="I509" s="3">
        <v>183354514</v>
      </c>
      <c r="J509" s="8" t="str">
        <f t="shared" si="58"/>
        <v/>
      </c>
      <c r="K509" s="8" t="str">
        <f t="shared" si="59"/>
        <v/>
      </c>
      <c r="L509" s="8" t="str">
        <f t="shared" si="60"/>
        <v>Road to Perdition</v>
      </c>
      <c r="M509" s="8" t="str">
        <f t="shared" si="61"/>
        <v/>
      </c>
      <c r="N509" s="8" t="str">
        <f t="shared" si="57"/>
        <v>Road to Perdition</v>
      </c>
      <c r="O509" s="10">
        <f>INDEX(cpi!$A$1:$M$106,MATCH($D509,cpi!$A:$A,0),MATCH($C509,cpi!$1:$1,0))</f>
        <v>180.1</v>
      </c>
      <c r="P509" s="10">
        <f>cpi!$I$2</f>
        <v>245.51900000000001</v>
      </c>
      <c r="Q509" s="10">
        <f t="shared" si="62"/>
        <v>1.3632370905052749</v>
      </c>
      <c r="R509" s="8" t="str">
        <f t="shared" si="63"/>
        <v/>
      </c>
      <c r="S509" s="11">
        <f t="shared" si="64"/>
        <v>109058967.240422</v>
      </c>
      <c r="T509" s="11">
        <f t="shared" si="64"/>
        <v>141850972.91930038</v>
      </c>
      <c r="U509" s="11">
        <f t="shared" si="64"/>
        <v>249955674.19636869</v>
      </c>
    </row>
    <row r="510" spans="1:21" x14ac:dyDescent="0.2">
      <c r="A510" s="5">
        <v>514</v>
      </c>
      <c r="B510" s="17">
        <v>11</v>
      </c>
      <c r="C510" s="16">
        <v>2</v>
      </c>
      <c r="D510" s="16">
        <v>2011</v>
      </c>
      <c r="E510" s="18">
        <v>40849</v>
      </c>
      <c r="F510" s="9" t="s">
        <v>504</v>
      </c>
      <c r="G510" s="3">
        <v>80000000</v>
      </c>
      <c r="H510" s="3">
        <v>103028109</v>
      </c>
      <c r="I510" s="3">
        <v>214974953</v>
      </c>
      <c r="J510" s="8" t="str">
        <f t="shared" si="58"/>
        <v/>
      </c>
      <c r="K510" s="8" t="str">
        <f t="shared" si="59"/>
        <v/>
      </c>
      <c r="L510" s="8" t="str">
        <f t="shared" si="60"/>
        <v>Just Go With It</v>
      </c>
      <c r="M510" s="8" t="str">
        <f t="shared" si="61"/>
        <v/>
      </c>
      <c r="N510" s="8" t="str">
        <f t="shared" si="57"/>
        <v>Just Go With It</v>
      </c>
      <c r="O510" s="10">
        <f>INDEX(cpi!$A$1:$M$106,MATCH($D510,cpi!$A:$A,0),MATCH($C510,cpi!$1:$1,0))</f>
        <v>221.309</v>
      </c>
      <c r="P510" s="10">
        <f>cpi!$I$2</f>
        <v>245.51900000000001</v>
      </c>
      <c r="Q510" s="10">
        <f t="shared" si="62"/>
        <v>1.109394556931711</v>
      </c>
      <c r="R510" s="8" t="str">
        <f t="shared" si="63"/>
        <v/>
      </c>
      <c r="S510" s="11">
        <f t="shared" si="64"/>
        <v>88751564.554536879</v>
      </c>
      <c r="T510" s="11">
        <f t="shared" si="64"/>
        <v>114298823.33556703</v>
      </c>
      <c r="U510" s="11">
        <f t="shared" si="64"/>
        <v>238492042.73485038</v>
      </c>
    </row>
    <row r="511" spans="1:21" x14ac:dyDescent="0.2">
      <c r="A511" s="5">
        <v>515</v>
      </c>
      <c r="B511" s="17">
        <v>14</v>
      </c>
      <c r="C511" s="16">
        <v>2</v>
      </c>
      <c r="D511" s="16">
        <v>2003</v>
      </c>
      <c r="E511" s="18">
        <v>38019</v>
      </c>
      <c r="F511" s="9" t="s">
        <v>505</v>
      </c>
      <c r="G511" s="3">
        <v>80000000</v>
      </c>
      <c r="H511" s="3">
        <v>102543518</v>
      </c>
      <c r="I511" s="3">
        <v>182782518</v>
      </c>
      <c r="J511" s="8" t="str">
        <f t="shared" si="58"/>
        <v/>
      </c>
      <c r="K511" s="8" t="str">
        <f t="shared" si="59"/>
        <v/>
      </c>
      <c r="L511" s="8" t="str">
        <f t="shared" si="60"/>
        <v>Daredevil</v>
      </c>
      <c r="M511" s="8" t="str">
        <f t="shared" si="61"/>
        <v/>
      </c>
      <c r="N511" s="8" t="str">
        <f t="shared" si="57"/>
        <v>Daredevil</v>
      </c>
      <c r="O511" s="10">
        <f>INDEX(cpi!$A$1:$M$106,MATCH($D511,cpi!$A:$A,0),MATCH($C511,cpi!$1:$1,0))</f>
        <v>183.1</v>
      </c>
      <c r="P511" s="10">
        <f>cpi!$I$2</f>
        <v>245.51900000000001</v>
      </c>
      <c r="Q511" s="10">
        <f t="shared" si="62"/>
        <v>1.3409011469142547</v>
      </c>
      <c r="R511" s="8" t="str">
        <f t="shared" si="63"/>
        <v/>
      </c>
      <c r="S511" s="11">
        <f t="shared" si="64"/>
        <v>107272091.75314038</v>
      </c>
      <c r="T511" s="11">
        <f t="shared" si="64"/>
        <v>137500720.89482251</v>
      </c>
      <c r="U511" s="11">
        <f t="shared" si="64"/>
        <v>245093288.02207538</v>
      </c>
    </row>
    <row r="512" spans="1:21" x14ac:dyDescent="0.2">
      <c r="A512" s="5">
        <v>516</v>
      </c>
      <c r="B512" s="17">
        <v>26</v>
      </c>
      <c r="C512" s="16">
        <v>9</v>
      </c>
      <c r="D512" s="16">
        <v>2008</v>
      </c>
      <c r="E512" s="18">
        <v>40218</v>
      </c>
      <c r="F512" s="9" t="s">
        <v>506</v>
      </c>
      <c r="G512" s="3">
        <v>80000000</v>
      </c>
      <c r="H512" s="3">
        <v>101440743</v>
      </c>
      <c r="I512" s="3">
        <v>178066569</v>
      </c>
      <c r="J512" s="8" t="str">
        <f t="shared" si="58"/>
        <v/>
      </c>
      <c r="K512" s="8" t="str">
        <f t="shared" si="59"/>
        <v/>
      </c>
      <c r="L512" s="8" t="str">
        <f t="shared" si="60"/>
        <v>Eagle Eye</v>
      </c>
      <c r="M512" s="8" t="str">
        <f t="shared" si="61"/>
        <v/>
      </c>
      <c r="N512" s="8" t="str">
        <f t="shared" si="57"/>
        <v>Eagle Eye</v>
      </c>
      <c r="O512" s="10">
        <f>INDEX(cpi!$A$1:$M$106,MATCH($D512,cpi!$A:$A,0),MATCH($C512,cpi!$1:$1,0))</f>
        <v>218.78299999999999</v>
      </c>
      <c r="P512" s="10">
        <f>cpi!$I$2</f>
        <v>245.51900000000001</v>
      </c>
      <c r="Q512" s="10">
        <f t="shared" si="62"/>
        <v>1.1222032790481893</v>
      </c>
      <c r="R512" s="8" t="str">
        <f t="shared" si="63"/>
        <v/>
      </c>
      <c r="S512" s="11">
        <f t="shared" si="64"/>
        <v>89776262.323855147</v>
      </c>
      <c r="T512" s="11">
        <f t="shared" si="64"/>
        <v>113837134.42368466</v>
      </c>
      <c r="U512" s="11">
        <f t="shared" si="64"/>
        <v>199826887.62066066</v>
      </c>
    </row>
    <row r="513" spans="1:21" x14ac:dyDescent="0.2">
      <c r="A513" s="5">
        <v>517</v>
      </c>
      <c r="B513" s="17">
        <v>6</v>
      </c>
      <c r="C513" s="16">
        <v>6</v>
      </c>
      <c r="D513" s="16">
        <v>1997</v>
      </c>
      <c r="E513" s="18">
        <v>35587</v>
      </c>
      <c r="F513" s="9" t="s">
        <v>507</v>
      </c>
      <c r="G513" s="3">
        <v>80000000</v>
      </c>
      <c r="H513" s="3">
        <v>101117573</v>
      </c>
      <c r="I513" s="3">
        <v>224117573</v>
      </c>
      <c r="J513" s="8" t="str">
        <f t="shared" si="58"/>
        <v/>
      </c>
      <c r="K513" s="8" t="str">
        <f t="shared" si="59"/>
        <v/>
      </c>
      <c r="L513" s="8" t="str">
        <f t="shared" si="60"/>
        <v>Con Air</v>
      </c>
      <c r="M513" s="8" t="str">
        <f t="shared" si="61"/>
        <v/>
      </c>
      <c r="N513" s="8" t="str">
        <f t="shared" si="57"/>
        <v>Con Air</v>
      </c>
      <c r="O513" s="10">
        <f>INDEX(cpi!$A$1:$M$106,MATCH($D513,cpi!$A:$A,0),MATCH($C513,cpi!$1:$1,0))</f>
        <v>160.30000000000001</v>
      </c>
      <c r="P513" s="10">
        <f>cpi!$I$2</f>
        <v>245.51900000000001</v>
      </c>
      <c r="Q513" s="10">
        <f t="shared" si="62"/>
        <v>1.5316219588271989</v>
      </c>
      <c r="R513" s="8" t="str">
        <f t="shared" si="63"/>
        <v/>
      </c>
      <c r="S513" s="11">
        <f t="shared" si="64"/>
        <v>122529756.70617591</v>
      </c>
      <c r="T513" s="11">
        <f t="shared" si="64"/>
        <v>154873895.23011228</v>
      </c>
      <c r="U513" s="11">
        <f t="shared" si="64"/>
        <v>343263396.16585773</v>
      </c>
    </row>
    <row r="514" spans="1:21" x14ac:dyDescent="0.2">
      <c r="A514" s="5">
        <v>518</v>
      </c>
      <c r="B514" s="17">
        <v>17</v>
      </c>
      <c r="C514" s="16">
        <v>12</v>
      </c>
      <c r="D514" s="16">
        <v>2010</v>
      </c>
      <c r="E514" s="18">
        <v>40675</v>
      </c>
      <c r="F514" s="9" t="s">
        <v>508</v>
      </c>
      <c r="G514" s="3">
        <v>80000000</v>
      </c>
      <c r="H514" s="3">
        <v>100246011</v>
      </c>
      <c r="I514" s="3">
        <v>204774690</v>
      </c>
      <c r="J514" s="8" t="str">
        <f t="shared" si="58"/>
        <v/>
      </c>
      <c r="K514" s="8" t="str">
        <f t="shared" si="59"/>
        <v/>
      </c>
      <c r="L514" s="8" t="str">
        <f t="shared" si="60"/>
        <v>Yogi Bear</v>
      </c>
      <c r="M514" s="8" t="str">
        <f t="shared" si="61"/>
        <v/>
      </c>
      <c r="N514" s="8" t="str">
        <f t="shared" ref="N514:N577" si="65">IF(M514=1,L514&amp;" ("&amp;D514&amp;")",L514)</f>
        <v>Yogi Bear</v>
      </c>
      <c r="O514" s="10">
        <f>INDEX(cpi!$A$1:$M$106,MATCH($D514,cpi!$A:$A,0),MATCH($C514,cpi!$1:$1,0))</f>
        <v>219.179</v>
      </c>
      <c r="P514" s="10">
        <f>cpi!$I$2</f>
        <v>245.51900000000001</v>
      </c>
      <c r="Q514" s="10">
        <f t="shared" si="62"/>
        <v>1.1201757467640605</v>
      </c>
      <c r="R514" s="8" t="str">
        <f t="shared" si="63"/>
        <v/>
      </c>
      <c r="S514" s="11">
        <f t="shared" si="64"/>
        <v>89614059.741124839</v>
      </c>
      <c r="T514" s="11">
        <f t="shared" si="64"/>
        <v>112293150.23204322</v>
      </c>
      <c r="U514" s="11">
        <f t="shared" si="64"/>
        <v>229383641.28912899</v>
      </c>
    </row>
    <row r="515" spans="1:21" x14ac:dyDescent="0.2">
      <c r="A515" s="5">
        <v>519</v>
      </c>
      <c r="B515" s="17">
        <v>25</v>
      </c>
      <c r="C515" s="16">
        <v>12</v>
      </c>
      <c r="D515" s="16">
        <v>2003</v>
      </c>
      <c r="E515" s="18">
        <v>38364</v>
      </c>
      <c r="F515" s="9" t="s">
        <v>509</v>
      </c>
      <c r="G515" s="3">
        <v>80000000</v>
      </c>
      <c r="H515" s="3">
        <v>95632614</v>
      </c>
      <c r="I515" s="3">
        <v>165173909</v>
      </c>
      <c r="J515" s="8" t="str">
        <f t="shared" ref="J515:J578" si="66">IF(I515=0,1,"")</f>
        <v/>
      </c>
      <c r="K515" s="8" t="str">
        <f t="shared" ref="K515:K578" si="67">IF(D515&gt;2017,1,"")</f>
        <v/>
      </c>
      <c r="L515" s="8" t="str">
        <f t="shared" ref="L515:L578" si="68">F515</f>
        <v>Cold Mountain</v>
      </c>
      <c r="M515" s="8" t="str">
        <f t="shared" ref="M515:M578" si="69">IF(COUNTIF($L$2:$L$5233,L515)&gt;1,1,"")</f>
        <v/>
      </c>
      <c r="N515" s="8" t="str">
        <f t="shared" si="65"/>
        <v>Cold Mountain</v>
      </c>
      <c r="O515" s="10">
        <f>INDEX(cpi!$A$1:$M$106,MATCH($D515,cpi!$A:$A,0),MATCH($C515,cpi!$1:$1,0))</f>
        <v>184.3</v>
      </c>
      <c r="P515" s="10">
        <f>cpi!$I$2</f>
        <v>245.51900000000001</v>
      </c>
      <c r="Q515" s="10">
        <f t="shared" ref="Q515:Q578" si="70">P515/O515</f>
        <v>1.3321703743895821</v>
      </c>
      <c r="R515" s="8" t="str">
        <f t="shared" ref="R515:R578" si="71">IF(ISERROR(Q515),1,"")</f>
        <v/>
      </c>
      <c r="S515" s="11">
        <f t="shared" ref="S515:U578" si="72">G515*$Q515</f>
        <v>106573629.95116657</v>
      </c>
      <c r="T515" s="11">
        <f t="shared" si="72"/>
        <v>127398935.19623439</v>
      </c>
      <c r="U515" s="11">
        <f t="shared" si="72"/>
        <v>220039788.19192076</v>
      </c>
    </row>
    <row r="516" spans="1:21" x14ac:dyDescent="0.2">
      <c r="A516" s="5">
        <v>520</v>
      </c>
      <c r="B516" s="17">
        <v>15</v>
      </c>
      <c r="C516" s="16">
        <v>1</v>
      </c>
      <c r="D516" s="16">
        <v>2010</v>
      </c>
      <c r="E516" s="18">
        <v>40603</v>
      </c>
      <c r="F516" s="9" t="s">
        <v>510</v>
      </c>
      <c r="G516" s="3">
        <v>80000000</v>
      </c>
      <c r="H516" s="3">
        <v>94835059</v>
      </c>
      <c r="I516" s="3">
        <v>158750817</v>
      </c>
      <c r="J516" s="8" t="str">
        <f t="shared" si="66"/>
        <v/>
      </c>
      <c r="K516" s="8" t="str">
        <f t="shared" si="67"/>
        <v/>
      </c>
      <c r="L516" s="8" t="str">
        <f t="shared" si="68"/>
        <v>The Book of Eli</v>
      </c>
      <c r="M516" s="8" t="str">
        <f t="shared" si="69"/>
        <v/>
      </c>
      <c r="N516" s="8" t="str">
        <f t="shared" si="65"/>
        <v>The Book of Eli</v>
      </c>
      <c r="O516" s="10">
        <f>INDEX(cpi!$A$1:$M$106,MATCH($D516,cpi!$A:$A,0),MATCH($C516,cpi!$1:$1,0))</f>
        <v>216.68700000000001</v>
      </c>
      <c r="P516" s="10">
        <f>cpi!$I$2</f>
        <v>245.51900000000001</v>
      </c>
      <c r="Q516" s="10">
        <f t="shared" si="70"/>
        <v>1.1330582822227453</v>
      </c>
      <c r="R516" s="8" t="str">
        <f t="shared" si="71"/>
        <v/>
      </c>
      <c r="S516" s="11">
        <f t="shared" si="72"/>
        <v>90644662.577819631</v>
      </c>
      <c r="T516" s="11">
        <f t="shared" si="72"/>
        <v>107453649.04503269</v>
      </c>
      <c r="U516" s="11">
        <f t="shared" si="72"/>
        <v>179873928.01147738</v>
      </c>
    </row>
    <row r="517" spans="1:21" x14ac:dyDescent="0.2">
      <c r="A517" s="5">
        <v>521</v>
      </c>
      <c r="B517" s="17">
        <v>26</v>
      </c>
      <c r="C517" s="16">
        <v>11</v>
      </c>
      <c r="D517" s="16">
        <v>1997</v>
      </c>
      <c r="E517" s="18">
        <v>36202</v>
      </c>
      <c r="F517" s="9" t="s">
        <v>511</v>
      </c>
      <c r="G517" s="3">
        <v>80000000</v>
      </c>
      <c r="H517" s="3">
        <v>92993801</v>
      </c>
      <c r="I517" s="3">
        <v>177993801</v>
      </c>
      <c r="J517" s="8" t="str">
        <f t="shared" si="66"/>
        <v/>
      </c>
      <c r="K517" s="8" t="str">
        <f t="shared" si="67"/>
        <v/>
      </c>
      <c r="L517" s="8" t="str">
        <f t="shared" si="68"/>
        <v>Flubber</v>
      </c>
      <c r="M517" s="8" t="str">
        <f t="shared" si="69"/>
        <v/>
      </c>
      <c r="N517" s="8" t="str">
        <f t="shared" si="65"/>
        <v>Flubber</v>
      </c>
      <c r="O517" s="10">
        <f>INDEX(cpi!$A$1:$M$106,MATCH($D517,cpi!$A:$A,0),MATCH($C517,cpi!$1:$1,0))</f>
        <v>161.5</v>
      </c>
      <c r="P517" s="10">
        <f>cpi!$I$2</f>
        <v>245.51900000000001</v>
      </c>
      <c r="Q517" s="10">
        <f t="shared" si="70"/>
        <v>1.5202414860681115</v>
      </c>
      <c r="R517" s="8" t="str">
        <f t="shared" si="71"/>
        <v/>
      </c>
      <c r="S517" s="11">
        <f t="shared" si="72"/>
        <v>121619318.88544892</v>
      </c>
      <c r="T517" s="11">
        <f t="shared" si="72"/>
        <v>141373034.22736225</v>
      </c>
      <c r="U517" s="11">
        <f t="shared" si="72"/>
        <v>270593560.54315174</v>
      </c>
    </row>
    <row r="518" spans="1:21" x14ac:dyDescent="0.2">
      <c r="A518" s="5">
        <v>522</v>
      </c>
      <c r="B518" s="17">
        <v>23</v>
      </c>
      <c r="C518" s="16">
        <v>7</v>
      </c>
      <c r="D518" s="16">
        <v>1999</v>
      </c>
      <c r="E518" s="18">
        <v>36837</v>
      </c>
      <c r="F518" s="9" t="s">
        <v>512</v>
      </c>
      <c r="G518" s="3">
        <v>80000000</v>
      </c>
      <c r="H518" s="3">
        <v>91188905</v>
      </c>
      <c r="I518" s="3">
        <v>180188905</v>
      </c>
      <c r="J518" s="8" t="str">
        <f t="shared" si="66"/>
        <v/>
      </c>
      <c r="K518" s="8" t="str">
        <f t="shared" si="67"/>
        <v/>
      </c>
      <c r="L518" s="8" t="str">
        <f t="shared" si="68"/>
        <v>The Haunting</v>
      </c>
      <c r="M518" s="8" t="str">
        <f t="shared" si="69"/>
        <v/>
      </c>
      <c r="N518" s="8" t="str">
        <f t="shared" si="65"/>
        <v>The Haunting</v>
      </c>
      <c r="O518" s="10">
        <f>INDEX(cpi!$A$1:$M$106,MATCH($D518,cpi!$A:$A,0),MATCH($C518,cpi!$1:$1,0))</f>
        <v>166.7</v>
      </c>
      <c r="P518" s="10">
        <f>cpi!$I$2</f>
        <v>245.51900000000001</v>
      </c>
      <c r="Q518" s="10">
        <f t="shared" si="70"/>
        <v>1.4728194361127775</v>
      </c>
      <c r="R518" s="8" t="str">
        <f t="shared" si="71"/>
        <v/>
      </c>
      <c r="S518" s="11">
        <f t="shared" si="72"/>
        <v>117825554.8890222</v>
      </c>
      <c r="T518" s="11">
        <f t="shared" si="72"/>
        <v>134304791.64184165</v>
      </c>
      <c r="U518" s="11">
        <f t="shared" si="72"/>
        <v>265385721.45587885</v>
      </c>
    </row>
    <row r="519" spans="1:21" x14ac:dyDescent="0.2">
      <c r="A519" s="5">
        <v>523</v>
      </c>
      <c r="B519" s="17">
        <v>15</v>
      </c>
      <c r="C519" s="16">
        <v>11</v>
      </c>
      <c r="D519" s="16">
        <v>1996</v>
      </c>
      <c r="E519" s="18">
        <v>35500</v>
      </c>
      <c r="F519" s="9" t="s">
        <v>513</v>
      </c>
      <c r="G519" s="3">
        <v>80000000</v>
      </c>
      <c r="H519" s="3">
        <v>90463534</v>
      </c>
      <c r="I519" s="3">
        <v>250200000</v>
      </c>
      <c r="J519" s="8" t="str">
        <f t="shared" si="66"/>
        <v/>
      </c>
      <c r="K519" s="8" t="str">
        <f t="shared" si="67"/>
        <v/>
      </c>
      <c r="L519" s="8" t="str">
        <f t="shared" si="68"/>
        <v>Space Jam</v>
      </c>
      <c r="M519" s="8" t="str">
        <f t="shared" si="69"/>
        <v/>
      </c>
      <c r="N519" s="8" t="str">
        <f t="shared" si="65"/>
        <v>Space Jam</v>
      </c>
      <c r="O519" s="10">
        <f>INDEX(cpi!$A$1:$M$106,MATCH($D519,cpi!$A:$A,0),MATCH($C519,cpi!$1:$1,0))</f>
        <v>158.6</v>
      </c>
      <c r="P519" s="10">
        <f>cpi!$I$2</f>
        <v>245.51900000000001</v>
      </c>
      <c r="Q519" s="10">
        <f t="shared" si="70"/>
        <v>1.5480390920554856</v>
      </c>
      <c r="R519" s="8" t="str">
        <f t="shared" si="71"/>
        <v/>
      </c>
      <c r="S519" s="11">
        <f t="shared" si="72"/>
        <v>123843127.36443885</v>
      </c>
      <c r="T519" s="11">
        <f t="shared" si="72"/>
        <v>140041087.03749055</v>
      </c>
      <c r="U519" s="11">
        <f t="shared" si="72"/>
        <v>387319380.83228248</v>
      </c>
    </row>
    <row r="520" spans="1:21" x14ac:dyDescent="0.2">
      <c r="A520" s="5">
        <v>524</v>
      </c>
      <c r="B520" s="17">
        <v>17</v>
      </c>
      <c r="C520" s="16">
        <v>10</v>
      </c>
      <c r="D520" s="16">
        <v>2014</v>
      </c>
      <c r="E520" s="18">
        <v>42134</v>
      </c>
      <c r="F520" s="9" t="s">
        <v>514</v>
      </c>
      <c r="G520" s="3">
        <v>80000000</v>
      </c>
      <c r="H520" s="3">
        <v>85755593</v>
      </c>
      <c r="I520" s="3">
        <v>210253368</v>
      </c>
      <c r="J520" s="8" t="str">
        <f t="shared" si="66"/>
        <v/>
      </c>
      <c r="K520" s="8" t="str">
        <f t="shared" si="67"/>
        <v/>
      </c>
      <c r="L520" s="8" t="str">
        <f t="shared" si="68"/>
        <v>Fury</v>
      </c>
      <c r="M520" s="8" t="str">
        <f t="shared" si="69"/>
        <v/>
      </c>
      <c r="N520" s="8" t="str">
        <f t="shared" si="65"/>
        <v>Fury</v>
      </c>
      <c r="O520" s="10">
        <f>INDEX(cpi!$A$1:$M$106,MATCH($D520,cpi!$A:$A,0),MATCH($C520,cpi!$1:$1,0))</f>
        <v>237.43299999999999</v>
      </c>
      <c r="P520" s="10">
        <f>cpi!$I$2</f>
        <v>245.51900000000001</v>
      </c>
      <c r="Q520" s="10">
        <f t="shared" si="70"/>
        <v>1.0340559231446345</v>
      </c>
      <c r="R520" s="8" t="str">
        <f t="shared" si="71"/>
        <v/>
      </c>
      <c r="S520" s="11">
        <f t="shared" si="72"/>
        <v>82724473.851570755</v>
      </c>
      <c r="T520" s="11">
        <f t="shared" si="72"/>
        <v>88676078.884430557</v>
      </c>
      <c r="U520" s="11">
        <f t="shared" si="72"/>
        <v>217413740.54150856</v>
      </c>
    </row>
    <row r="521" spans="1:21" x14ac:dyDescent="0.2">
      <c r="A521" s="5">
        <v>525</v>
      </c>
      <c r="B521" s="17">
        <v>10</v>
      </c>
      <c r="C521" s="16">
        <v>2</v>
      </c>
      <c r="D521" s="16">
        <v>2006</v>
      </c>
      <c r="E521" s="18">
        <v>38992</v>
      </c>
      <c r="F521" s="9" t="s">
        <v>515</v>
      </c>
      <c r="G521" s="3">
        <v>80000000</v>
      </c>
      <c r="H521" s="3">
        <v>82226474</v>
      </c>
      <c r="I521" s="3">
        <v>158926474</v>
      </c>
      <c r="J521" s="8" t="str">
        <f t="shared" si="66"/>
        <v/>
      </c>
      <c r="K521" s="8" t="str">
        <f t="shared" si="67"/>
        <v/>
      </c>
      <c r="L521" s="8" t="str">
        <f t="shared" si="68"/>
        <v>The Pink Panther</v>
      </c>
      <c r="M521" s="8" t="str">
        <f t="shared" si="69"/>
        <v/>
      </c>
      <c r="N521" s="8" t="str">
        <f t="shared" si="65"/>
        <v>The Pink Panther</v>
      </c>
      <c r="O521" s="10">
        <f>INDEX(cpi!$A$1:$M$106,MATCH($D521,cpi!$A:$A,0),MATCH($C521,cpi!$1:$1,0))</f>
        <v>198.7</v>
      </c>
      <c r="P521" s="10">
        <f>cpi!$I$2</f>
        <v>245.51900000000001</v>
      </c>
      <c r="Q521" s="10">
        <f t="shared" si="70"/>
        <v>1.2356265727226976</v>
      </c>
      <c r="R521" s="8" t="str">
        <f t="shared" si="71"/>
        <v/>
      </c>
      <c r="S521" s="11">
        <f t="shared" si="72"/>
        <v>98850125.81781581</v>
      </c>
      <c r="T521" s="11">
        <f t="shared" si="72"/>
        <v>101601216.25569201</v>
      </c>
      <c r="U521" s="11">
        <f t="shared" si="72"/>
        <v>196373774.3835229</v>
      </c>
    </row>
    <row r="522" spans="1:21" x14ac:dyDescent="0.2">
      <c r="A522" s="5">
        <v>526</v>
      </c>
      <c r="B522" s="17">
        <v>8</v>
      </c>
      <c r="C522" s="16">
        <v>7</v>
      </c>
      <c r="D522" s="16">
        <v>2011</v>
      </c>
      <c r="E522" s="18">
        <v>40762</v>
      </c>
      <c r="F522" s="9" t="s">
        <v>516</v>
      </c>
      <c r="G522" s="3">
        <v>80000000</v>
      </c>
      <c r="H522" s="3">
        <v>80360866</v>
      </c>
      <c r="I522" s="3">
        <v>170805525</v>
      </c>
      <c r="J522" s="8" t="str">
        <f t="shared" si="66"/>
        <v/>
      </c>
      <c r="K522" s="8" t="str">
        <f t="shared" si="67"/>
        <v/>
      </c>
      <c r="L522" s="8" t="str">
        <f t="shared" si="68"/>
        <v>Zookeeper</v>
      </c>
      <c r="M522" s="8" t="str">
        <f t="shared" si="69"/>
        <v/>
      </c>
      <c r="N522" s="8" t="str">
        <f t="shared" si="65"/>
        <v>Zookeeper</v>
      </c>
      <c r="O522" s="10">
        <f>INDEX(cpi!$A$1:$M$106,MATCH($D522,cpi!$A:$A,0),MATCH($C522,cpi!$1:$1,0))</f>
        <v>225.922</v>
      </c>
      <c r="P522" s="10">
        <f>cpi!$I$2</f>
        <v>245.51900000000001</v>
      </c>
      <c r="Q522" s="10">
        <f t="shared" si="70"/>
        <v>1.0867423269978134</v>
      </c>
      <c r="R522" s="8" t="str">
        <f t="shared" si="71"/>
        <v/>
      </c>
      <c r="S522" s="11">
        <f t="shared" si="72"/>
        <v>86939386.159825072</v>
      </c>
      <c r="T522" s="11">
        <f t="shared" si="72"/>
        <v>87331554.516399458</v>
      </c>
      <c r="U522" s="11">
        <f t="shared" si="72"/>
        <v>185621593.70258319</v>
      </c>
    </row>
    <row r="523" spans="1:21" x14ac:dyDescent="0.2">
      <c r="A523" s="5">
        <v>527</v>
      </c>
      <c r="B523" s="17">
        <v>12</v>
      </c>
      <c r="C523" s="16">
        <v>12</v>
      </c>
      <c r="D523" s="16">
        <v>2008</v>
      </c>
      <c r="E523" s="18">
        <v>39794</v>
      </c>
      <c r="F523" s="9" t="s">
        <v>517</v>
      </c>
      <c r="G523" s="3">
        <v>80000000</v>
      </c>
      <c r="H523" s="3">
        <v>79366978</v>
      </c>
      <c r="I523" s="3">
        <v>233066978</v>
      </c>
      <c r="J523" s="8" t="str">
        <f t="shared" si="66"/>
        <v/>
      </c>
      <c r="K523" s="8" t="str">
        <f t="shared" si="67"/>
        <v/>
      </c>
      <c r="L523" s="8" t="str">
        <f t="shared" si="68"/>
        <v>The Day the Earth Stood Still</v>
      </c>
      <c r="M523" s="8">
        <f t="shared" si="69"/>
        <v>1</v>
      </c>
      <c r="N523" s="8" t="str">
        <f t="shared" si="65"/>
        <v>The Day the Earth Stood Still (2008)</v>
      </c>
      <c r="O523" s="10">
        <f>INDEX(cpi!$A$1:$M$106,MATCH($D523,cpi!$A:$A,0),MATCH($C523,cpi!$1:$1,0))</f>
        <v>210.22800000000001</v>
      </c>
      <c r="P523" s="10">
        <f>cpi!$I$2</f>
        <v>245.51900000000001</v>
      </c>
      <c r="Q523" s="10">
        <f t="shared" si="70"/>
        <v>1.1678701219628214</v>
      </c>
      <c r="R523" s="8" t="str">
        <f t="shared" si="71"/>
        <v/>
      </c>
      <c r="S523" s="11">
        <f t="shared" si="72"/>
        <v>93429609.757025704</v>
      </c>
      <c r="T523" s="11">
        <f t="shared" si="72"/>
        <v>92690322.276680559</v>
      </c>
      <c r="U523" s="11">
        <f t="shared" si="72"/>
        <v>272191960.02236623</v>
      </c>
    </row>
    <row r="524" spans="1:21" x14ac:dyDescent="0.2">
      <c r="A524" s="5">
        <v>528</v>
      </c>
      <c r="B524" s="17">
        <v>8</v>
      </c>
      <c r="C524" s="16">
        <v>8</v>
      </c>
      <c r="D524" s="16">
        <v>1997</v>
      </c>
      <c r="E524" s="18">
        <v>35650</v>
      </c>
      <c r="F524" s="9" t="s">
        <v>518</v>
      </c>
      <c r="G524" s="3">
        <v>80000000</v>
      </c>
      <c r="H524" s="3">
        <v>76118990</v>
      </c>
      <c r="I524" s="3">
        <v>142783718</v>
      </c>
      <c r="J524" s="8" t="str">
        <f t="shared" si="66"/>
        <v/>
      </c>
      <c r="K524" s="8" t="str">
        <f t="shared" si="67"/>
        <v/>
      </c>
      <c r="L524" s="8" t="str">
        <f t="shared" si="68"/>
        <v>Conspiracy Theory</v>
      </c>
      <c r="M524" s="8" t="str">
        <f t="shared" si="69"/>
        <v/>
      </c>
      <c r="N524" s="8" t="str">
        <f t="shared" si="65"/>
        <v>Conspiracy Theory</v>
      </c>
      <c r="O524" s="10">
        <f>INDEX(cpi!$A$1:$M$106,MATCH($D524,cpi!$A:$A,0),MATCH($C524,cpi!$1:$1,0))</f>
        <v>160.80000000000001</v>
      </c>
      <c r="P524" s="10">
        <f>cpi!$I$2</f>
        <v>245.51900000000001</v>
      </c>
      <c r="Q524" s="10">
        <f t="shared" si="70"/>
        <v>1.5268594527363184</v>
      </c>
      <c r="R524" s="8" t="str">
        <f t="shared" si="71"/>
        <v/>
      </c>
      <c r="S524" s="11">
        <f t="shared" si="72"/>
        <v>122148756.21890548</v>
      </c>
      <c r="T524" s="11">
        <f t="shared" si="72"/>
        <v>116222999.4142413</v>
      </c>
      <c r="U524" s="11">
        <f t="shared" si="72"/>
        <v>218010669.52513683</v>
      </c>
    </row>
    <row r="525" spans="1:21" x14ac:dyDescent="0.2">
      <c r="A525" s="5">
        <v>529</v>
      </c>
      <c r="B525" s="17">
        <v>12</v>
      </c>
      <c r="C525" s="16">
        <v>6</v>
      </c>
      <c r="D525" s="16">
        <v>1998</v>
      </c>
      <c r="E525" s="18">
        <v>36135</v>
      </c>
      <c r="F525" s="9" t="s">
        <v>519</v>
      </c>
      <c r="G525" s="3">
        <v>80000000</v>
      </c>
      <c r="H525" s="3">
        <v>74339294</v>
      </c>
      <c r="I525" s="3">
        <v>164800000</v>
      </c>
      <c r="J525" s="8" t="str">
        <f t="shared" si="66"/>
        <v/>
      </c>
      <c r="K525" s="8" t="str">
        <f t="shared" si="67"/>
        <v/>
      </c>
      <c r="L525" s="8" t="str">
        <f t="shared" si="68"/>
        <v>Six Days, Seven Nights</v>
      </c>
      <c r="M525" s="8" t="str">
        <f t="shared" si="69"/>
        <v/>
      </c>
      <c r="N525" s="8" t="str">
        <f t="shared" si="65"/>
        <v>Six Days, Seven Nights</v>
      </c>
      <c r="O525" s="10">
        <f>INDEX(cpi!$A$1:$M$106,MATCH($D525,cpi!$A:$A,0),MATCH($C525,cpi!$1:$1,0))</f>
        <v>163</v>
      </c>
      <c r="P525" s="10">
        <f>cpi!$I$2</f>
        <v>245.51900000000001</v>
      </c>
      <c r="Q525" s="10">
        <f t="shared" si="70"/>
        <v>1.5062515337423312</v>
      </c>
      <c r="R525" s="8" t="str">
        <f t="shared" si="71"/>
        <v/>
      </c>
      <c r="S525" s="11">
        <f t="shared" si="72"/>
        <v>120500122.69938649</v>
      </c>
      <c r="T525" s="11">
        <f t="shared" si="72"/>
        <v>111973675.60482208</v>
      </c>
      <c r="U525" s="11">
        <f t="shared" si="72"/>
        <v>248230252.7607362</v>
      </c>
    </row>
    <row r="526" spans="1:21" x14ac:dyDescent="0.2">
      <c r="A526" s="5">
        <v>530</v>
      </c>
      <c r="B526" s="17">
        <v>24</v>
      </c>
      <c r="C526" s="16">
        <v>5</v>
      </c>
      <c r="D526" s="16">
        <v>2002</v>
      </c>
      <c r="E526" s="18">
        <v>37960</v>
      </c>
      <c r="F526" s="9" t="s">
        <v>520</v>
      </c>
      <c r="G526" s="3">
        <v>80000000</v>
      </c>
      <c r="H526" s="3">
        <v>73215310</v>
      </c>
      <c r="I526" s="3">
        <v>106515310</v>
      </c>
      <c r="J526" s="8" t="str">
        <f t="shared" si="66"/>
        <v/>
      </c>
      <c r="K526" s="8" t="str">
        <f t="shared" si="67"/>
        <v/>
      </c>
      <c r="L526" s="8" t="str">
        <f t="shared" si="68"/>
        <v>Spirit: Stallion of the Cimarron</v>
      </c>
      <c r="M526" s="8" t="str">
        <f t="shared" si="69"/>
        <v/>
      </c>
      <c r="N526" s="8" t="str">
        <f t="shared" si="65"/>
        <v>Spirit: Stallion of the Cimarron</v>
      </c>
      <c r="O526" s="10">
        <f>INDEX(cpi!$A$1:$M$106,MATCH($D526,cpi!$A:$A,0),MATCH($C526,cpi!$1:$1,0))</f>
        <v>179.8</v>
      </c>
      <c r="P526" s="10">
        <f>cpi!$I$2</f>
        <v>245.51900000000001</v>
      </c>
      <c r="Q526" s="10">
        <f t="shared" si="70"/>
        <v>1.365511679644049</v>
      </c>
      <c r="R526" s="8" t="str">
        <f t="shared" si="71"/>
        <v/>
      </c>
      <c r="S526" s="11">
        <f t="shared" si="72"/>
        <v>109240934.37152392</v>
      </c>
      <c r="T526" s="11">
        <f t="shared" si="72"/>
        <v>99976360.933759734</v>
      </c>
      <c r="U526" s="11">
        <f t="shared" si="72"/>
        <v>145447899.86590657</v>
      </c>
    </row>
    <row r="527" spans="1:21" x14ac:dyDescent="0.2">
      <c r="A527" s="5">
        <v>531</v>
      </c>
      <c r="B527" s="17">
        <v>8</v>
      </c>
      <c r="C527" s="16">
        <v>6</v>
      </c>
      <c r="D527" s="16">
        <v>2001</v>
      </c>
      <c r="E527" s="18">
        <v>37109</v>
      </c>
      <c r="F527" s="9" t="s">
        <v>521</v>
      </c>
      <c r="G527" s="3">
        <v>80000000</v>
      </c>
      <c r="H527" s="3">
        <v>69772969</v>
      </c>
      <c r="I527" s="3">
        <v>147080413</v>
      </c>
      <c r="J527" s="8" t="str">
        <f t="shared" si="66"/>
        <v/>
      </c>
      <c r="K527" s="8" t="str">
        <f t="shared" si="67"/>
        <v/>
      </c>
      <c r="L527" s="8" t="str">
        <f t="shared" si="68"/>
        <v>Swordfish</v>
      </c>
      <c r="M527" s="8" t="str">
        <f t="shared" si="69"/>
        <v/>
      </c>
      <c r="N527" s="8" t="str">
        <f t="shared" si="65"/>
        <v>Swordfish</v>
      </c>
      <c r="O527" s="10">
        <f>INDEX(cpi!$A$1:$M$106,MATCH($D527,cpi!$A:$A,0),MATCH($C527,cpi!$1:$1,0))</f>
        <v>178</v>
      </c>
      <c r="P527" s="10">
        <f>cpi!$I$2</f>
        <v>245.51900000000001</v>
      </c>
      <c r="Q527" s="10">
        <f t="shared" si="70"/>
        <v>1.3793202247191012</v>
      </c>
      <c r="R527" s="8" t="str">
        <f t="shared" si="71"/>
        <v/>
      </c>
      <c r="S527" s="11">
        <f t="shared" si="72"/>
        <v>110345617.9775281</v>
      </c>
      <c r="T527" s="11">
        <f t="shared" si="72"/>
        <v>96239267.280398875</v>
      </c>
      <c r="U527" s="11">
        <f t="shared" si="72"/>
        <v>202870988.31093821</v>
      </c>
    </row>
    <row r="528" spans="1:21" x14ac:dyDescent="0.2">
      <c r="A528" s="5">
        <v>532</v>
      </c>
      <c r="B528" s="17">
        <v>3</v>
      </c>
      <c r="C528" s="16">
        <v>4</v>
      </c>
      <c r="D528" s="16">
        <v>1998</v>
      </c>
      <c r="E528" s="18">
        <v>35858</v>
      </c>
      <c r="F528" s="9" t="s">
        <v>522</v>
      </c>
      <c r="G528" s="3">
        <v>80000000</v>
      </c>
      <c r="H528" s="3">
        <v>69117629</v>
      </c>
      <c r="I528" s="3">
        <v>136047317</v>
      </c>
      <c r="J528" s="8" t="str">
        <f t="shared" si="66"/>
        <v/>
      </c>
      <c r="K528" s="8" t="str">
        <f t="shared" si="67"/>
        <v/>
      </c>
      <c r="L528" s="8" t="str">
        <f t="shared" si="68"/>
        <v>Lost In Space</v>
      </c>
      <c r="M528" s="8" t="str">
        <f t="shared" si="69"/>
        <v/>
      </c>
      <c r="N528" s="8" t="str">
        <f t="shared" si="65"/>
        <v>Lost In Space</v>
      </c>
      <c r="O528" s="10">
        <f>INDEX(cpi!$A$1:$M$106,MATCH($D528,cpi!$A:$A,0),MATCH($C528,cpi!$1:$1,0))</f>
        <v>162.5</v>
      </c>
      <c r="P528" s="10">
        <f>cpi!$I$2</f>
        <v>245.51900000000001</v>
      </c>
      <c r="Q528" s="10">
        <f t="shared" si="70"/>
        <v>1.510886153846154</v>
      </c>
      <c r="R528" s="8" t="str">
        <f t="shared" si="71"/>
        <v/>
      </c>
      <c r="S528" s="11">
        <f t="shared" si="72"/>
        <v>120870892.30769232</v>
      </c>
      <c r="T528" s="11">
        <f t="shared" si="72"/>
        <v>104428868.6427754</v>
      </c>
      <c r="U528" s="11">
        <f t="shared" si="72"/>
        <v>205552007.52321848</v>
      </c>
    </row>
    <row r="529" spans="1:21" x14ac:dyDescent="0.2">
      <c r="A529" s="5">
        <v>533</v>
      </c>
      <c r="B529" s="17">
        <v>30</v>
      </c>
      <c r="C529" s="16">
        <v>7</v>
      </c>
      <c r="D529" s="16">
        <v>2004</v>
      </c>
      <c r="E529" s="18">
        <v>38875</v>
      </c>
      <c r="F529" s="9" t="s">
        <v>523</v>
      </c>
      <c r="G529" s="3">
        <v>80000000</v>
      </c>
      <c r="H529" s="3">
        <v>65948711</v>
      </c>
      <c r="I529" s="3">
        <v>96148711</v>
      </c>
      <c r="J529" s="8" t="str">
        <f t="shared" si="66"/>
        <v/>
      </c>
      <c r="K529" s="8" t="str">
        <f t="shared" si="67"/>
        <v/>
      </c>
      <c r="L529" s="8" t="str">
        <f t="shared" si="68"/>
        <v>The Manchurian Candidate</v>
      </c>
      <c r="M529" s="8" t="str">
        <f t="shared" si="69"/>
        <v/>
      </c>
      <c r="N529" s="8" t="str">
        <f t="shared" si="65"/>
        <v>The Manchurian Candidate</v>
      </c>
      <c r="O529" s="10">
        <f>INDEX(cpi!$A$1:$M$106,MATCH($D529,cpi!$A:$A,0),MATCH($C529,cpi!$1:$1,0))</f>
        <v>189.4</v>
      </c>
      <c r="P529" s="10">
        <f>cpi!$I$2</f>
        <v>245.51900000000001</v>
      </c>
      <c r="Q529" s="10">
        <f t="shared" si="70"/>
        <v>1.2962988384371701</v>
      </c>
      <c r="R529" s="8" t="str">
        <f t="shared" si="71"/>
        <v/>
      </c>
      <c r="S529" s="11">
        <f t="shared" si="72"/>
        <v>103703907.07497361</v>
      </c>
      <c r="T529" s="11">
        <f t="shared" si="72"/>
        <v>85489237.465728626</v>
      </c>
      <c r="U529" s="11">
        <f t="shared" si="72"/>
        <v>124637462.38653116</v>
      </c>
    </row>
    <row r="530" spans="1:21" x14ac:dyDescent="0.2">
      <c r="A530" s="5">
        <v>534</v>
      </c>
      <c r="B530" s="17">
        <v>22</v>
      </c>
      <c r="C530" s="16">
        <v>11</v>
      </c>
      <c r="D530" s="16">
        <v>2006</v>
      </c>
      <c r="E530" s="18">
        <v>39366</v>
      </c>
      <c r="F530" s="9" t="s">
        <v>524</v>
      </c>
      <c r="G530" s="3">
        <v>80000000</v>
      </c>
      <c r="H530">
        <v>64038616</v>
      </c>
      <c r="I530" s="3">
        <v>181038616</v>
      </c>
      <c r="J530" s="8" t="str">
        <f t="shared" si="66"/>
        <v/>
      </c>
      <c r="K530" s="8" t="str">
        <f t="shared" si="67"/>
        <v/>
      </c>
      <c r="L530" s="8" t="str">
        <f t="shared" si="68"/>
        <v>DÃ©jÃ  Vu</v>
      </c>
      <c r="M530" s="8" t="str">
        <f t="shared" si="69"/>
        <v/>
      </c>
      <c r="N530" s="8" t="str">
        <f t="shared" si="65"/>
        <v>DÃ©jÃ  Vu</v>
      </c>
      <c r="O530" s="10">
        <f>INDEX(cpi!$A$1:$M$106,MATCH($D530,cpi!$A:$A,0),MATCH($C530,cpi!$1:$1,0))</f>
        <v>201.5</v>
      </c>
      <c r="P530" s="10">
        <f>cpi!$I$2</f>
        <v>245.51900000000001</v>
      </c>
      <c r="Q530" s="10">
        <f t="shared" si="70"/>
        <v>1.2184565756823822</v>
      </c>
      <c r="R530" s="8" t="str">
        <f t="shared" si="71"/>
        <v/>
      </c>
      <c r="S530" s="11">
        <f t="shared" si="72"/>
        <v>97476526.054590583</v>
      </c>
      <c r="T530" s="11">
        <f t="shared" si="72"/>
        <v>78028272.76279901</v>
      </c>
      <c r="U530" s="11">
        <f t="shared" si="72"/>
        <v>220587692.11763772</v>
      </c>
    </row>
    <row r="531" spans="1:21" x14ac:dyDescent="0.2">
      <c r="A531" s="5">
        <v>535</v>
      </c>
      <c r="B531" s="17">
        <v>24</v>
      </c>
      <c r="C531" s="16">
        <v>6</v>
      </c>
      <c r="D531" s="16">
        <v>2005</v>
      </c>
      <c r="E531" s="18">
        <v>39057</v>
      </c>
      <c r="F531" s="9" t="s">
        <v>525</v>
      </c>
      <c r="G531" s="3">
        <v>80000000</v>
      </c>
      <c r="H531" s="3">
        <v>63313159</v>
      </c>
      <c r="I531" s="3">
        <v>131159306</v>
      </c>
      <c r="J531" s="8" t="str">
        <f t="shared" si="66"/>
        <v/>
      </c>
      <c r="K531" s="8" t="str">
        <f t="shared" si="67"/>
        <v/>
      </c>
      <c r="L531" s="8" t="str">
        <f t="shared" si="68"/>
        <v>Bewitched</v>
      </c>
      <c r="M531" s="8" t="str">
        <f t="shared" si="69"/>
        <v/>
      </c>
      <c r="N531" s="8" t="str">
        <f t="shared" si="65"/>
        <v>Bewitched</v>
      </c>
      <c r="O531" s="10">
        <f>INDEX(cpi!$A$1:$M$106,MATCH($D531,cpi!$A:$A,0),MATCH($C531,cpi!$1:$1,0))</f>
        <v>194.5</v>
      </c>
      <c r="P531" s="10">
        <f>cpi!$I$2</f>
        <v>245.51900000000001</v>
      </c>
      <c r="Q531" s="10">
        <f t="shared" si="70"/>
        <v>1.2623084832904885</v>
      </c>
      <c r="R531" s="8" t="str">
        <f t="shared" si="71"/>
        <v/>
      </c>
      <c r="S531" s="11">
        <f t="shared" si="72"/>
        <v>100984678.66323908</v>
      </c>
      <c r="T531" s="11">
        <f t="shared" si="72"/>
        <v>79920737.709619537</v>
      </c>
      <c r="U531" s="11">
        <f t="shared" si="72"/>
        <v>165563504.62629306</v>
      </c>
    </row>
    <row r="532" spans="1:21" x14ac:dyDescent="0.2">
      <c r="A532" s="5">
        <v>536</v>
      </c>
      <c r="B532" s="17">
        <v>1</v>
      </c>
      <c r="C532" s="16">
        <v>1</v>
      </c>
      <c r="D532" s="16">
        <v>2000</v>
      </c>
      <c r="E532" s="18">
        <v>36526</v>
      </c>
      <c r="F532" s="9" t="s">
        <v>526</v>
      </c>
      <c r="G532" s="3">
        <v>80000000</v>
      </c>
      <c r="H532" s="3">
        <v>60507228</v>
      </c>
      <c r="I532" s="3">
        <v>60507228</v>
      </c>
      <c r="J532" s="8" t="str">
        <f t="shared" si="66"/>
        <v/>
      </c>
      <c r="K532" s="8" t="str">
        <f t="shared" si="67"/>
        <v/>
      </c>
      <c r="L532" s="8" t="str">
        <f t="shared" si="68"/>
        <v>Fantasia 2000 (IMAX)</v>
      </c>
      <c r="M532" s="8" t="str">
        <f t="shared" si="69"/>
        <v/>
      </c>
      <c r="N532" s="8" t="str">
        <f t="shared" si="65"/>
        <v>Fantasia 2000 (IMAX)</v>
      </c>
      <c r="O532" s="10">
        <f>INDEX(cpi!$A$1:$M$106,MATCH($D532,cpi!$A:$A,0),MATCH($C532,cpi!$1:$1,0))</f>
        <v>168.8</v>
      </c>
      <c r="P532" s="10">
        <f>cpi!$I$2</f>
        <v>245.51900000000001</v>
      </c>
      <c r="Q532" s="10">
        <f t="shared" si="70"/>
        <v>1.4544964454976304</v>
      </c>
      <c r="R532" s="8" t="str">
        <f t="shared" si="71"/>
        <v/>
      </c>
      <c r="S532" s="11">
        <f t="shared" si="72"/>
        <v>116359715.63981043</v>
      </c>
      <c r="T532" s="11">
        <f t="shared" si="72"/>
        <v>88007548.052914694</v>
      </c>
      <c r="U532" s="11">
        <f t="shared" si="72"/>
        <v>88007548.052914694</v>
      </c>
    </row>
    <row r="533" spans="1:21" x14ac:dyDescent="0.2">
      <c r="A533" s="5">
        <v>537</v>
      </c>
      <c r="B533" s="17">
        <v>8</v>
      </c>
      <c r="C533" s="16">
        <v>3</v>
      </c>
      <c r="D533" s="16">
        <v>2002</v>
      </c>
      <c r="E533" s="18">
        <v>37471</v>
      </c>
      <c r="F533" s="9" t="s">
        <v>527</v>
      </c>
      <c r="G533" s="3">
        <v>80000000</v>
      </c>
      <c r="H533" s="3">
        <v>56684819</v>
      </c>
      <c r="I533" s="3">
        <v>98983590</v>
      </c>
      <c r="J533" s="8" t="str">
        <f t="shared" si="66"/>
        <v/>
      </c>
      <c r="K533" s="8" t="str">
        <f t="shared" si="67"/>
        <v/>
      </c>
      <c r="L533" s="8" t="str">
        <f t="shared" si="68"/>
        <v>The Time Machine</v>
      </c>
      <c r="M533" s="8" t="str">
        <f t="shared" si="69"/>
        <v/>
      </c>
      <c r="N533" s="8" t="str">
        <f t="shared" si="65"/>
        <v>The Time Machine</v>
      </c>
      <c r="O533" s="10">
        <f>INDEX(cpi!$A$1:$M$106,MATCH($D533,cpi!$A:$A,0),MATCH($C533,cpi!$1:$1,0))</f>
        <v>178.8</v>
      </c>
      <c r="P533" s="10">
        <f>cpi!$I$2</f>
        <v>245.51900000000001</v>
      </c>
      <c r="Q533" s="10">
        <f t="shared" si="70"/>
        <v>1.373148769574944</v>
      </c>
      <c r="R533" s="8" t="str">
        <f t="shared" si="71"/>
        <v/>
      </c>
      <c r="S533" s="11">
        <f t="shared" si="72"/>
        <v>109851901.56599553</v>
      </c>
      <c r="T533" s="11">
        <f t="shared" si="72"/>
        <v>77836689.463428408</v>
      </c>
      <c r="U533" s="11">
        <f t="shared" si="72"/>
        <v>135919194.81661072</v>
      </c>
    </row>
    <row r="534" spans="1:21" x14ac:dyDescent="0.2">
      <c r="A534" s="5">
        <v>538</v>
      </c>
      <c r="B534" s="17">
        <v>2</v>
      </c>
      <c r="C534" s="16">
        <v>10</v>
      </c>
      <c r="D534" s="16">
        <v>1998</v>
      </c>
      <c r="E534" s="18">
        <v>35836</v>
      </c>
      <c r="F534" s="9" t="s">
        <v>528</v>
      </c>
      <c r="G534" s="3">
        <v>80000000</v>
      </c>
      <c r="H534" s="3">
        <v>55485043</v>
      </c>
      <c r="I534" s="3">
        <v>71485043</v>
      </c>
      <c r="J534" s="8" t="str">
        <f t="shared" si="66"/>
        <v/>
      </c>
      <c r="K534" s="8" t="str">
        <f t="shared" si="67"/>
        <v/>
      </c>
      <c r="L534" s="8" t="str">
        <f t="shared" si="68"/>
        <v>What Dreams May Come</v>
      </c>
      <c r="M534" s="8" t="str">
        <f t="shared" si="69"/>
        <v/>
      </c>
      <c r="N534" s="8" t="str">
        <f t="shared" si="65"/>
        <v>What Dreams May Come</v>
      </c>
      <c r="O534" s="10">
        <f>INDEX(cpi!$A$1:$M$106,MATCH($D534,cpi!$A:$A,0),MATCH($C534,cpi!$1:$1,0))</f>
        <v>164</v>
      </c>
      <c r="P534" s="10">
        <f>cpi!$I$2</f>
        <v>245.51900000000001</v>
      </c>
      <c r="Q534" s="10">
        <f t="shared" si="70"/>
        <v>1.4970670731707318</v>
      </c>
      <c r="R534" s="8" t="str">
        <f t="shared" si="71"/>
        <v/>
      </c>
      <c r="S534" s="11">
        <f t="shared" si="72"/>
        <v>119765365.85365854</v>
      </c>
      <c r="T534" s="11">
        <f t="shared" si="72"/>
        <v>83064830.928762197</v>
      </c>
      <c r="U534" s="11">
        <f t="shared" si="72"/>
        <v>107017904.09949391</v>
      </c>
    </row>
    <row r="535" spans="1:21" x14ac:dyDescent="0.2">
      <c r="A535" s="5">
        <v>539</v>
      </c>
      <c r="B535" s="17">
        <v>25</v>
      </c>
      <c r="C535" s="16">
        <v>12</v>
      </c>
      <c r="D535" s="16">
        <v>1998</v>
      </c>
      <c r="E535" s="18">
        <v>36537</v>
      </c>
      <c r="F535" s="9" t="s">
        <v>529</v>
      </c>
      <c r="G535" s="3">
        <v>80000000</v>
      </c>
      <c r="H535" s="3">
        <v>50632037</v>
      </c>
      <c r="I535" s="3">
        <v>50632037</v>
      </c>
      <c r="J535" s="8" t="str">
        <f t="shared" si="66"/>
        <v/>
      </c>
      <c r="K535" s="8" t="str">
        <f t="shared" si="67"/>
        <v/>
      </c>
      <c r="L535" s="8" t="str">
        <f t="shared" si="68"/>
        <v>Mighty Joe Young</v>
      </c>
      <c r="M535" s="8" t="str">
        <f t="shared" si="69"/>
        <v/>
      </c>
      <c r="N535" s="8" t="str">
        <f t="shared" si="65"/>
        <v>Mighty Joe Young</v>
      </c>
      <c r="O535" s="10">
        <f>INDEX(cpi!$A$1:$M$106,MATCH($D535,cpi!$A:$A,0),MATCH($C535,cpi!$1:$1,0))</f>
        <v>163.9</v>
      </c>
      <c r="P535" s="10">
        <f>cpi!$I$2</f>
        <v>245.51900000000001</v>
      </c>
      <c r="Q535" s="10">
        <f t="shared" si="70"/>
        <v>1.4979804758999389</v>
      </c>
      <c r="R535" s="8" t="str">
        <f t="shared" si="71"/>
        <v/>
      </c>
      <c r="S535" s="11">
        <f t="shared" si="72"/>
        <v>119838438.07199511</v>
      </c>
      <c r="T535" s="11">
        <f t="shared" si="72"/>
        <v>75845802.881043315</v>
      </c>
      <c r="U535" s="11">
        <f t="shared" si="72"/>
        <v>75845802.881043315</v>
      </c>
    </row>
    <row r="536" spans="1:21" x14ac:dyDescent="0.2">
      <c r="A536" s="5">
        <v>540</v>
      </c>
      <c r="B536" s="17">
        <v>28</v>
      </c>
      <c r="C536" s="16">
        <v>10</v>
      </c>
      <c r="D536" s="16">
        <v>2005</v>
      </c>
      <c r="E536" s="18">
        <v>39182</v>
      </c>
      <c r="F536" s="9" t="s">
        <v>530</v>
      </c>
      <c r="G536" s="3">
        <v>80000000</v>
      </c>
      <c r="H536" s="3">
        <v>45575336</v>
      </c>
      <c r="I536" s="3">
        <v>141475336</v>
      </c>
      <c r="J536" s="8" t="str">
        <f t="shared" si="66"/>
        <v/>
      </c>
      <c r="K536" s="8" t="str">
        <f t="shared" si="67"/>
        <v/>
      </c>
      <c r="L536" s="8" t="str">
        <f t="shared" si="68"/>
        <v>The Legend of Zorro</v>
      </c>
      <c r="M536" s="8" t="str">
        <f t="shared" si="69"/>
        <v/>
      </c>
      <c r="N536" s="8" t="str">
        <f t="shared" si="65"/>
        <v>The Legend of Zorro</v>
      </c>
      <c r="O536" s="10">
        <f>INDEX(cpi!$A$1:$M$106,MATCH($D536,cpi!$A:$A,0),MATCH($C536,cpi!$1:$1,0))</f>
        <v>199.2</v>
      </c>
      <c r="P536" s="10">
        <f>cpi!$I$2</f>
        <v>245.51900000000001</v>
      </c>
      <c r="Q536" s="10">
        <f t="shared" si="70"/>
        <v>1.2325251004016065</v>
      </c>
      <c r="R536" s="8" t="str">
        <f t="shared" si="71"/>
        <v/>
      </c>
      <c r="S536" s="11">
        <f t="shared" si="72"/>
        <v>98602008.032128513</v>
      </c>
      <c r="T536" s="11">
        <f t="shared" si="72"/>
        <v>56172745.579236947</v>
      </c>
      <c r="U536" s="11">
        <f t="shared" si="72"/>
        <v>174371902.70775101</v>
      </c>
    </row>
    <row r="537" spans="1:21" x14ac:dyDescent="0.2">
      <c r="A537" s="5">
        <v>541</v>
      </c>
      <c r="B537" s="17">
        <v>10</v>
      </c>
      <c r="C537" s="16">
        <v>11</v>
      </c>
      <c r="D537" s="16">
        <v>2000</v>
      </c>
      <c r="E537" s="18">
        <v>36810</v>
      </c>
      <c r="F537" s="9" t="s">
        <v>531</v>
      </c>
      <c r="G537" s="3">
        <v>80000000</v>
      </c>
      <c r="H537" s="3">
        <v>39442871</v>
      </c>
      <c r="I537" s="3">
        <v>58270391</v>
      </c>
      <c r="J537" s="8" t="str">
        <f t="shared" si="66"/>
        <v/>
      </c>
      <c r="K537" s="8" t="str">
        <f t="shared" si="67"/>
        <v/>
      </c>
      <c r="L537" s="8" t="str">
        <f t="shared" si="68"/>
        <v>Little Nicky</v>
      </c>
      <c r="M537" s="8" t="str">
        <f t="shared" si="69"/>
        <v/>
      </c>
      <c r="N537" s="8" t="str">
        <f t="shared" si="65"/>
        <v>Little Nicky</v>
      </c>
      <c r="O537" s="10">
        <f>INDEX(cpi!$A$1:$M$106,MATCH($D537,cpi!$A:$A,0),MATCH($C537,cpi!$1:$1,0))</f>
        <v>174.1</v>
      </c>
      <c r="P537" s="10">
        <f>cpi!$I$2</f>
        <v>245.51900000000001</v>
      </c>
      <c r="Q537" s="10">
        <f t="shared" si="70"/>
        <v>1.410218265364733</v>
      </c>
      <c r="R537" s="8" t="str">
        <f t="shared" si="71"/>
        <v/>
      </c>
      <c r="S537" s="11">
        <f t="shared" si="72"/>
        <v>112817461.22917864</v>
      </c>
      <c r="T537" s="11">
        <f t="shared" si="72"/>
        <v>55623057.122624934</v>
      </c>
      <c r="U537" s="11">
        <f t="shared" si="72"/>
        <v>82173969.71814476</v>
      </c>
    </row>
    <row r="538" spans="1:21" x14ac:dyDescent="0.2">
      <c r="A538" s="5">
        <v>542</v>
      </c>
      <c r="B538" s="17">
        <v>25</v>
      </c>
      <c r="C538" s="16">
        <v>9</v>
      </c>
      <c r="D538" s="16">
        <v>2009</v>
      </c>
      <c r="E538" s="18">
        <v>40552</v>
      </c>
      <c r="F538" s="9" t="s">
        <v>532</v>
      </c>
      <c r="G538" s="3">
        <v>80000000</v>
      </c>
      <c r="H538" s="3">
        <v>38577772</v>
      </c>
      <c r="I538" s="3">
        <v>119668350</v>
      </c>
      <c r="J538" s="8" t="str">
        <f t="shared" si="66"/>
        <v/>
      </c>
      <c r="K538" s="8" t="str">
        <f t="shared" si="67"/>
        <v/>
      </c>
      <c r="L538" s="8" t="str">
        <f t="shared" si="68"/>
        <v>Surrogates</v>
      </c>
      <c r="M538" s="8" t="str">
        <f t="shared" si="69"/>
        <v/>
      </c>
      <c r="N538" s="8" t="str">
        <f t="shared" si="65"/>
        <v>Surrogates</v>
      </c>
      <c r="O538" s="10">
        <f>INDEX(cpi!$A$1:$M$106,MATCH($D538,cpi!$A:$A,0),MATCH($C538,cpi!$1:$1,0))</f>
        <v>215.96899999999999</v>
      </c>
      <c r="P538" s="10">
        <f>cpi!$I$2</f>
        <v>245.51900000000001</v>
      </c>
      <c r="Q538" s="10">
        <f t="shared" si="70"/>
        <v>1.1368251925044799</v>
      </c>
      <c r="R538" s="8" t="str">
        <f t="shared" si="71"/>
        <v/>
      </c>
      <c r="S538" s="11">
        <f t="shared" si="72"/>
        <v>90946015.400358394</v>
      </c>
      <c r="T538" s="11">
        <f t="shared" si="72"/>
        <v>43856183.080293931</v>
      </c>
      <c r="U538" s="11">
        <f t="shared" si="72"/>
        <v>136041995.02544346</v>
      </c>
    </row>
    <row r="539" spans="1:21" x14ac:dyDescent="0.2">
      <c r="A539" s="5">
        <v>543</v>
      </c>
      <c r="B539" s="17">
        <v>8</v>
      </c>
      <c r="C539" s="16">
        <v>6</v>
      </c>
      <c r="D539" s="16">
        <v>2001</v>
      </c>
      <c r="E539" s="18">
        <v>37109</v>
      </c>
      <c r="F539" s="9" t="s">
        <v>533</v>
      </c>
      <c r="G539" s="3">
        <v>80000000</v>
      </c>
      <c r="H539" s="3">
        <v>38311134</v>
      </c>
      <c r="I539" s="3">
        <v>98341932</v>
      </c>
      <c r="J539" s="8" t="str">
        <f t="shared" si="66"/>
        <v/>
      </c>
      <c r="K539" s="8" t="str">
        <f t="shared" si="67"/>
        <v/>
      </c>
      <c r="L539" s="8" t="str">
        <f t="shared" si="68"/>
        <v>Evolution</v>
      </c>
      <c r="M539" s="8" t="str">
        <f t="shared" si="69"/>
        <v/>
      </c>
      <c r="N539" s="8" t="str">
        <f t="shared" si="65"/>
        <v>Evolution</v>
      </c>
      <c r="O539" s="10">
        <f>INDEX(cpi!$A$1:$M$106,MATCH($D539,cpi!$A:$A,0),MATCH($C539,cpi!$1:$1,0))</f>
        <v>178</v>
      </c>
      <c r="P539" s="10">
        <f>cpi!$I$2</f>
        <v>245.51900000000001</v>
      </c>
      <c r="Q539" s="10">
        <f t="shared" si="70"/>
        <v>1.3793202247191012</v>
      </c>
      <c r="R539" s="8" t="str">
        <f t="shared" si="71"/>
        <v/>
      </c>
      <c r="S539" s="11">
        <f t="shared" si="72"/>
        <v>110345617.9775281</v>
      </c>
      <c r="T539" s="11">
        <f t="shared" si="72"/>
        <v>52843321.958123602</v>
      </c>
      <c r="U539" s="11">
        <f t="shared" si="72"/>
        <v>135645015.74555057</v>
      </c>
    </row>
    <row r="540" spans="1:21" x14ac:dyDescent="0.2">
      <c r="A540" s="5">
        <v>544</v>
      </c>
      <c r="B540" s="17">
        <v>26</v>
      </c>
      <c r="C540" s="16">
        <v>8</v>
      </c>
      <c r="D540" s="16">
        <v>2005</v>
      </c>
      <c r="E540" s="18">
        <v>39121</v>
      </c>
      <c r="F540" s="9" t="s">
        <v>534</v>
      </c>
      <c r="G540" s="3">
        <v>80000000</v>
      </c>
      <c r="H540">
        <v>37899638</v>
      </c>
      <c r="I540" s="3">
        <v>105299638</v>
      </c>
      <c r="J540" s="8" t="str">
        <f t="shared" si="66"/>
        <v/>
      </c>
      <c r="K540" s="8" t="str">
        <f t="shared" si="67"/>
        <v/>
      </c>
      <c r="L540" s="8" t="str">
        <f t="shared" si="68"/>
        <v>The Brothers Grimm</v>
      </c>
      <c r="M540" s="8" t="str">
        <f t="shared" si="69"/>
        <v/>
      </c>
      <c r="N540" s="8" t="str">
        <f t="shared" si="65"/>
        <v>The Brothers Grimm</v>
      </c>
      <c r="O540" s="10">
        <f>INDEX(cpi!$A$1:$M$106,MATCH($D540,cpi!$A:$A,0),MATCH($C540,cpi!$1:$1,0))</f>
        <v>196.4</v>
      </c>
      <c r="P540" s="10">
        <f>cpi!$I$2</f>
        <v>245.51900000000001</v>
      </c>
      <c r="Q540" s="10">
        <f t="shared" si="70"/>
        <v>1.2500967413441955</v>
      </c>
      <c r="R540" s="8" t="str">
        <f t="shared" si="71"/>
        <v/>
      </c>
      <c r="S540" s="11">
        <f t="shared" si="72"/>
        <v>100007739.30753563</v>
      </c>
      <c r="T540" s="11">
        <f t="shared" si="72"/>
        <v>47378213.961924642</v>
      </c>
      <c r="U540" s="11">
        <f t="shared" si="72"/>
        <v>131634734.32852341</v>
      </c>
    </row>
    <row r="541" spans="1:21" x14ac:dyDescent="0.2">
      <c r="A541" s="5">
        <v>545</v>
      </c>
      <c r="B541" s="17">
        <v>13</v>
      </c>
      <c r="C541" s="16">
        <v>12</v>
      </c>
      <c r="D541" s="16">
        <v>1996</v>
      </c>
      <c r="E541" s="18">
        <v>35442</v>
      </c>
      <c r="F541" s="9" t="s">
        <v>535</v>
      </c>
      <c r="G541" s="3">
        <v>80000000</v>
      </c>
      <c r="H541" s="3">
        <v>37771017</v>
      </c>
      <c r="I541" s="3">
        <v>101371017</v>
      </c>
      <c r="J541" s="8" t="str">
        <f t="shared" si="66"/>
        <v/>
      </c>
      <c r="K541" s="8" t="str">
        <f t="shared" si="67"/>
        <v/>
      </c>
      <c r="L541" s="8" t="str">
        <f t="shared" si="68"/>
        <v>Mars Attacks!</v>
      </c>
      <c r="M541" s="8" t="str">
        <f t="shared" si="69"/>
        <v/>
      </c>
      <c r="N541" s="8" t="str">
        <f t="shared" si="65"/>
        <v>Mars Attacks!</v>
      </c>
      <c r="O541" s="10">
        <f>INDEX(cpi!$A$1:$M$106,MATCH($D541,cpi!$A:$A,0),MATCH($C541,cpi!$1:$1,0))</f>
        <v>158.6</v>
      </c>
      <c r="P541" s="10">
        <f>cpi!$I$2</f>
        <v>245.51900000000001</v>
      </c>
      <c r="Q541" s="10">
        <f t="shared" si="70"/>
        <v>1.5480390920554856</v>
      </c>
      <c r="R541" s="8" t="str">
        <f t="shared" si="71"/>
        <v/>
      </c>
      <c r="S541" s="11">
        <f t="shared" si="72"/>
        <v>123843127.36443885</v>
      </c>
      <c r="T541" s="11">
        <f t="shared" si="72"/>
        <v>58471010.862692311</v>
      </c>
      <c r="U541" s="11">
        <f t="shared" si="72"/>
        <v>156926297.11742121</v>
      </c>
    </row>
    <row r="542" spans="1:21" x14ac:dyDescent="0.2">
      <c r="A542" s="5">
        <v>546</v>
      </c>
      <c r="B542" s="17">
        <v>14</v>
      </c>
      <c r="C542" s="16">
        <v>4</v>
      </c>
      <c r="D542" s="16">
        <v>2006</v>
      </c>
      <c r="E542" s="18">
        <v>39117</v>
      </c>
      <c r="F542" s="9" t="s">
        <v>536</v>
      </c>
      <c r="G542" s="3">
        <v>80000000</v>
      </c>
      <c r="H542" s="3">
        <v>37384046</v>
      </c>
      <c r="I542" s="3">
        <v>99010667</v>
      </c>
      <c r="J542" s="8" t="str">
        <f t="shared" si="66"/>
        <v/>
      </c>
      <c r="K542" s="8" t="str">
        <f t="shared" si="67"/>
        <v/>
      </c>
      <c r="L542" s="8" t="str">
        <f t="shared" si="68"/>
        <v>The Wild</v>
      </c>
      <c r="M542" s="8" t="str">
        <f t="shared" si="69"/>
        <v/>
      </c>
      <c r="N542" s="8" t="str">
        <f t="shared" si="65"/>
        <v>The Wild</v>
      </c>
      <c r="O542" s="10">
        <f>INDEX(cpi!$A$1:$M$106,MATCH($D542,cpi!$A:$A,0),MATCH($C542,cpi!$1:$1,0))</f>
        <v>201.5</v>
      </c>
      <c r="P542" s="10">
        <f>cpi!$I$2</f>
        <v>245.51900000000001</v>
      </c>
      <c r="Q542" s="10">
        <f t="shared" si="70"/>
        <v>1.2184565756823822</v>
      </c>
      <c r="R542" s="8" t="str">
        <f t="shared" si="71"/>
        <v/>
      </c>
      <c r="S542" s="11">
        <f t="shared" si="72"/>
        <v>97476526.054590583</v>
      </c>
      <c r="T542" s="11">
        <f t="shared" si="72"/>
        <v>45550836.674312659</v>
      </c>
      <c r="U542" s="11">
        <f t="shared" si="72"/>
        <v>120640198.26884864</v>
      </c>
    </row>
    <row r="543" spans="1:21" x14ac:dyDescent="0.2">
      <c r="A543" s="5">
        <v>547</v>
      </c>
      <c r="B543" s="17">
        <v>20</v>
      </c>
      <c r="C543" s="16">
        <v>12</v>
      </c>
      <c r="D543" s="16">
        <v>2013</v>
      </c>
      <c r="E543" s="18">
        <v>41863</v>
      </c>
      <c r="F543" s="9" t="s">
        <v>537</v>
      </c>
      <c r="G543" s="3">
        <v>80000000</v>
      </c>
      <c r="H543" s="3">
        <v>36076121</v>
      </c>
      <c r="I543" s="3">
        <v>130580730</v>
      </c>
      <c r="J543" s="8" t="str">
        <f t="shared" si="66"/>
        <v/>
      </c>
      <c r="K543" s="8" t="str">
        <f t="shared" si="67"/>
        <v/>
      </c>
      <c r="L543" s="8" t="str">
        <f t="shared" si="68"/>
        <v>Walking with Dinosaurs</v>
      </c>
      <c r="M543" s="8" t="str">
        <f t="shared" si="69"/>
        <v/>
      </c>
      <c r="N543" s="8" t="str">
        <f t="shared" si="65"/>
        <v>Walking with Dinosaurs</v>
      </c>
      <c r="O543" s="10">
        <f>INDEX(cpi!$A$1:$M$106,MATCH($D543,cpi!$A:$A,0),MATCH($C543,cpi!$1:$1,0))</f>
        <v>233.04900000000001</v>
      </c>
      <c r="P543" s="10">
        <f>cpi!$I$2</f>
        <v>245.51900000000001</v>
      </c>
      <c r="Q543" s="10">
        <f t="shared" si="70"/>
        <v>1.0535080605366254</v>
      </c>
      <c r="R543" s="8" t="str">
        <f t="shared" si="71"/>
        <v/>
      </c>
      <c r="S543" s="11">
        <f t="shared" si="72"/>
        <v>84280644.842930034</v>
      </c>
      <c r="T543" s="11">
        <f t="shared" si="72"/>
        <v>38006484.266394623</v>
      </c>
      <c r="U543" s="11">
        <f t="shared" si="72"/>
        <v>137567851.60575673</v>
      </c>
    </row>
    <row r="544" spans="1:21" x14ac:dyDescent="0.2">
      <c r="A544" s="5">
        <v>548</v>
      </c>
      <c r="B544" s="17">
        <v>22</v>
      </c>
      <c r="C544" s="16">
        <v>12</v>
      </c>
      <c r="D544" s="16">
        <v>2000</v>
      </c>
      <c r="E544" s="18">
        <v>37176</v>
      </c>
      <c r="F544" s="9" t="s">
        <v>538</v>
      </c>
      <c r="G544" s="3">
        <v>80000000</v>
      </c>
      <c r="H544" s="3">
        <v>34566746</v>
      </c>
      <c r="I544" s="3">
        <v>66554547</v>
      </c>
      <c r="J544" s="8" t="str">
        <f t="shared" si="66"/>
        <v/>
      </c>
      <c r="K544" s="8" t="str">
        <f t="shared" si="67"/>
        <v/>
      </c>
      <c r="L544" s="8" t="str">
        <f t="shared" si="68"/>
        <v>Thirteen Days</v>
      </c>
      <c r="M544" s="8" t="str">
        <f t="shared" si="69"/>
        <v/>
      </c>
      <c r="N544" s="8" t="str">
        <f t="shared" si="65"/>
        <v>Thirteen Days</v>
      </c>
      <c r="O544" s="10">
        <f>INDEX(cpi!$A$1:$M$106,MATCH($D544,cpi!$A:$A,0),MATCH($C544,cpi!$1:$1,0))</f>
        <v>174</v>
      </c>
      <c r="P544" s="10">
        <f>cpi!$I$2</f>
        <v>245.51900000000001</v>
      </c>
      <c r="Q544" s="10">
        <f t="shared" si="70"/>
        <v>1.411028735632184</v>
      </c>
      <c r="R544" s="8" t="str">
        <f t="shared" si="71"/>
        <v/>
      </c>
      <c r="S544" s="11">
        <f t="shared" si="72"/>
        <v>112882298.85057472</v>
      </c>
      <c r="T544" s="11">
        <f t="shared" si="72"/>
        <v>48774671.903298855</v>
      </c>
      <c r="U544" s="11">
        <f t="shared" si="72"/>
        <v>93910378.303982764</v>
      </c>
    </row>
    <row r="545" spans="1:21" x14ac:dyDescent="0.2">
      <c r="A545" s="5">
        <v>549</v>
      </c>
      <c r="B545" s="17">
        <v>6</v>
      </c>
      <c r="C545" s="16">
        <v>12</v>
      </c>
      <c r="D545" s="16">
        <v>1996</v>
      </c>
      <c r="E545" s="18">
        <v>35228</v>
      </c>
      <c r="F545" s="9" t="s">
        <v>539</v>
      </c>
      <c r="G545" s="3">
        <v>80000000</v>
      </c>
      <c r="H545" s="3">
        <v>32908290</v>
      </c>
      <c r="I545" s="3">
        <v>158908290</v>
      </c>
      <c r="J545" s="8" t="str">
        <f t="shared" si="66"/>
        <v/>
      </c>
      <c r="K545" s="8" t="str">
        <f t="shared" si="67"/>
        <v/>
      </c>
      <c r="L545" s="8" t="str">
        <f t="shared" si="68"/>
        <v>Daylight</v>
      </c>
      <c r="M545" s="8" t="str">
        <f t="shared" si="69"/>
        <v/>
      </c>
      <c r="N545" s="8" t="str">
        <f t="shared" si="65"/>
        <v>Daylight</v>
      </c>
      <c r="O545" s="10">
        <f>INDEX(cpi!$A$1:$M$106,MATCH($D545,cpi!$A:$A,0),MATCH($C545,cpi!$1:$1,0))</f>
        <v>158.6</v>
      </c>
      <c r="P545" s="10">
        <f>cpi!$I$2</f>
        <v>245.51900000000001</v>
      </c>
      <c r="Q545" s="10">
        <f t="shared" si="70"/>
        <v>1.5480390920554856</v>
      </c>
      <c r="R545" s="8" t="str">
        <f t="shared" si="71"/>
        <v/>
      </c>
      <c r="S545" s="11">
        <f t="shared" si="72"/>
        <v>123843127.36443885</v>
      </c>
      <c r="T545" s="11">
        <f t="shared" si="72"/>
        <v>50943319.37269862</v>
      </c>
      <c r="U545" s="11">
        <f t="shared" si="72"/>
        <v>245996244.97168979</v>
      </c>
    </row>
    <row r="546" spans="1:21" x14ac:dyDescent="0.2">
      <c r="A546" s="5">
        <v>550</v>
      </c>
      <c r="B546" s="17">
        <v>23</v>
      </c>
      <c r="C546" s="16">
        <v>10</v>
      </c>
      <c r="D546" s="16">
        <v>2015</v>
      </c>
      <c r="E546" s="18">
        <v>42684</v>
      </c>
      <c r="F546" s="9" t="s">
        <v>540</v>
      </c>
      <c r="G546" s="3">
        <v>80000000</v>
      </c>
      <c r="H546" s="3">
        <v>27367660</v>
      </c>
      <c r="I546" s="3">
        <v>131234406</v>
      </c>
      <c r="J546" s="8" t="str">
        <f t="shared" si="66"/>
        <v/>
      </c>
      <c r="K546" s="8" t="str">
        <f t="shared" si="67"/>
        <v/>
      </c>
      <c r="L546" s="8" t="str">
        <f t="shared" si="68"/>
        <v>The Last Witch Hunter</v>
      </c>
      <c r="M546" s="8" t="str">
        <f t="shared" si="69"/>
        <v/>
      </c>
      <c r="N546" s="8" t="str">
        <f t="shared" si="65"/>
        <v>The Last Witch Hunter</v>
      </c>
      <c r="O546" s="10">
        <f>INDEX(cpi!$A$1:$M$106,MATCH($D546,cpi!$A:$A,0),MATCH($C546,cpi!$1:$1,0))</f>
        <v>237.83799999999999</v>
      </c>
      <c r="P546" s="10">
        <f>cpi!$I$2</f>
        <v>245.51900000000001</v>
      </c>
      <c r="Q546" s="10">
        <f t="shared" si="70"/>
        <v>1.0322950916169831</v>
      </c>
      <c r="R546" s="8" t="str">
        <f t="shared" si="71"/>
        <v/>
      </c>
      <c r="S546" s="11">
        <f t="shared" si="72"/>
        <v>82583607.329358652</v>
      </c>
      <c r="T546" s="11">
        <f t="shared" si="72"/>
        <v>28251501.087042443</v>
      </c>
      <c r="U546" s="11">
        <f t="shared" si="72"/>
        <v>135472633.16507035</v>
      </c>
    </row>
    <row r="547" spans="1:21" x14ac:dyDescent="0.2">
      <c r="A547" s="5">
        <v>551</v>
      </c>
      <c r="B547" s="17">
        <v>21</v>
      </c>
      <c r="C547" s="16">
        <v>2</v>
      </c>
      <c r="D547" s="16">
        <v>2014</v>
      </c>
      <c r="E547" s="18">
        <v>42249</v>
      </c>
      <c r="F547" s="9" t="s">
        <v>541</v>
      </c>
      <c r="G547" s="3">
        <v>80000000</v>
      </c>
      <c r="H547" s="3">
        <v>23169033</v>
      </c>
      <c r="I547" s="3">
        <v>108469033</v>
      </c>
      <c r="J547" s="8" t="str">
        <f t="shared" si="66"/>
        <v/>
      </c>
      <c r="K547" s="8" t="str">
        <f t="shared" si="67"/>
        <v/>
      </c>
      <c r="L547" s="8" t="str">
        <f t="shared" si="68"/>
        <v>Pompeii</v>
      </c>
      <c r="M547" s="8" t="str">
        <f t="shared" si="69"/>
        <v/>
      </c>
      <c r="N547" s="8" t="str">
        <f t="shared" si="65"/>
        <v>Pompeii</v>
      </c>
      <c r="O547" s="10">
        <f>INDEX(cpi!$A$1:$M$106,MATCH($D547,cpi!$A:$A,0),MATCH($C547,cpi!$1:$1,0))</f>
        <v>234.78100000000001</v>
      </c>
      <c r="P547" s="10">
        <f>cpi!$I$2</f>
        <v>245.51900000000001</v>
      </c>
      <c r="Q547" s="10">
        <f t="shared" si="70"/>
        <v>1.0457362393038618</v>
      </c>
      <c r="R547" s="8" t="str">
        <f t="shared" si="71"/>
        <v/>
      </c>
      <c r="S547" s="11">
        <f t="shared" si="72"/>
        <v>83658899.14430894</v>
      </c>
      <c r="T547" s="11">
        <f t="shared" si="72"/>
        <v>24228697.437727071</v>
      </c>
      <c r="U547" s="11">
        <f t="shared" si="72"/>
        <v>113429998.65034649</v>
      </c>
    </row>
    <row r="548" spans="1:21" x14ac:dyDescent="0.2">
      <c r="A548" s="5">
        <v>552</v>
      </c>
      <c r="B548" s="17">
        <v>12</v>
      </c>
      <c r="C548" s="16">
        <v>5</v>
      </c>
      <c r="D548" s="16">
        <v>2000</v>
      </c>
      <c r="E548" s="18">
        <v>36865</v>
      </c>
      <c r="F548" s="9" t="s">
        <v>542</v>
      </c>
      <c r="G548" s="3">
        <v>80000000</v>
      </c>
      <c r="H548" s="3">
        <v>21471685</v>
      </c>
      <c r="I548" s="3">
        <v>29725663</v>
      </c>
      <c r="J548" s="8" t="str">
        <f t="shared" si="66"/>
        <v/>
      </c>
      <c r="K548" s="8" t="str">
        <f t="shared" si="67"/>
        <v/>
      </c>
      <c r="L548" s="8" t="str">
        <f t="shared" si="68"/>
        <v>Battlefield Earth: A Saga of the Year 3000</v>
      </c>
      <c r="M548" s="8" t="str">
        <f t="shared" si="69"/>
        <v/>
      </c>
      <c r="N548" s="8" t="str">
        <f t="shared" si="65"/>
        <v>Battlefield Earth: A Saga of the Year 3000</v>
      </c>
      <c r="O548" s="10">
        <f>INDEX(cpi!$A$1:$M$106,MATCH($D548,cpi!$A:$A,0),MATCH($C548,cpi!$1:$1,0))</f>
        <v>171.5</v>
      </c>
      <c r="P548" s="10">
        <f>cpi!$I$2</f>
        <v>245.51900000000001</v>
      </c>
      <c r="Q548" s="10">
        <f t="shared" si="70"/>
        <v>1.4315976676384841</v>
      </c>
      <c r="R548" s="8" t="str">
        <f t="shared" si="71"/>
        <v/>
      </c>
      <c r="S548" s="11">
        <f t="shared" si="72"/>
        <v>114527813.41107872</v>
      </c>
      <c r="T548" s="11">
        <f t="shared" si="72"/>
        <v>30738814.166268222</v>
      </c>
      <c r="U548" s="11">
        <f t="shared" si="72"/>
        <v>42555189.819807582</v>
      </c>
    </row>
    <row r="549" spans="1:21" x14ac:dyDescent="0.2">
      <c r="A549" s="5">
        <v>553</v>
      </c>
      <c r="B549" s="17">
        <v>14</v>
      </c>
      <c r="C549" s="16">
        <v>11</v>
      </c>
      <c r="D549" s="16">
        <v>2003</v>
      </c>
      <c r="E549" s="18">
        <v>38028</v>
      </c>
      <c r="F549" s="9" t="s">
        <v>543</v>
      </c>
      <c r="G549" s="3">
        <v>80000000</v>
      </c>
      <c r="H549" s="3">
        <v>20950820</v>
      </c>
      <c r="I549" s="3">
        <v>54540662</v>
      </c>
      <c r="J549" s="8" t="str">
        <f t="shared" si="66"/>
        <v/>
      </c>
      <c r="K549" s="8" t="str">
        <f t="shared" si="67"/>
        <v/>
      </c>
      <c r="L549" s="8" t="str">
        <f t="shared" si="68"/>
        <v>Looney Tunes: Back in Action</v>
      </c>
      <c r="M549" s="8" t="str">
        <f t="shared" si="69"/>
        <v/>
      </c>
      <c r="N549" s="8" t="str">
        <f t="shared" si="65"/>
        <v>Looney Tunes: Back in Action</v>
      </c>
      <c r="O549" s="10">
        <f>INDEX(cpi!$A$1:$M$106,MATCH($D549,cpi!$A:$A,0),MATCH($C549,cpi!$1:$1,0))</f>
        <v>184.5</v>
      </c>
      <c r="P549" s="10">
        <f>cpi!$I$2</f>
        <v>245.51900000000001</v>
      </c>
      <c r="Q549" s="10">
        <f t="shared" si="70"/>
        <v>1.3307262872628727</v>
      </c>
      <c r="R549" s="8" t="str">
        <f t="shared" si="71"/>
        <v/>
      </c>
      <c r="S549" s="11">
        <f t="shared" si="72"/>
        <v>106458102.98102981</v>
      </c>
      <c r="T549" s="11">
        <f t="shared" si="72"/>
        <v>27879806.91371274</v>
      </c>
      <c r="U549" s="11">
        <f t="shared" si="72"/>
        <v>72578692.648119241</v>
      </c>
    </row>
    <row r="550" spans="1:21" x14ac:dyDescent="0.2">
      <c r="A550" s="5">
        <v>554</v>
      </c>
      <c r="B550" s="17">
        <v>18</v>
      </c>
      <c r="C550" s="16">
        <v>12</v>
      </c>
      <c r="D550" s="16">
        <v>2009</v>
      </c>
      <c r="E550" s="18">
        <v>40341</v>
      </c>
      <c r="F550" s="9" t="s">
        <v>544</v>
      </c>
      <c r="G550" s="3">
        <v>80000000</v>
      </c>
      <c r="H550" s="3">
        <v>19676965</v>
      </c>
      <c r="I550" s="3">
        <v>53508858</v>
      </c>
      <c r="J550" s="8" t="str">
        <f t="shared" si="66"/>
        <v/>
      </c>
      <c r="K550" s="8" t="str">
        <f t="shared" si="67"/>
        <v/>
      </c>
      <c r="L550" s="8" t="str">
        <f t="shared" si="68"/>
        <v>Nine</v>
      </c>
      <c r="M550" s="8" t="str">
        <f t="shared" si="69"/>
        <v/>
      </c>
      <c r="N550" s="8" t="str">
        <f t="shared" si="65"/>
        <v>Nine</v>
      </c>
      <c r="O550" s="10">
        <f>INDEX(cpi!$A$1:$M$106,MATCH($D550,cpi!$A:$A,0),MATCH($C550,cpi!$1:$1,0))</f>
        <v>215.94900000000001</v>
      </c>
      <c r="P550" s="10">
        <f>cpi!$I$2</f>
        <v>245.51900000000001</v>
      </c>
      <c r="Q550" s="10">
        <f t="shared" si="70"/>
        <v>1.1369304789556793</v>
      </c>
      <c r="R550" s="8" t="str">
        <f t="shared" si="71"/>
        <v/>
      </c>
      <c r="S550" s="11">
        <f t="shared" si="72"/>
        <v>90954438.316454351</v>
      </c>
      <c r="T550" s="11">
        <f t="shared" si="72"/>
        <v>22371341.24184414</v>
      </c>
      <c r="U550" s="11">
        <f t="shared" si="72"/>
        <v>60835851.554311432</v>
      </c>
    </row>
    <row r="551" spans="1:21" x14ac:dyDescent="0.2">
      <c r="A551" s="5">
        <v>555</v>
      </c>
      <c r="B551" s="17">
        <v>26</v>
      </c>
      <c r="C551" s="16">
        <v>11</v>
      </c>
      <c r="D551" s="16">
        <v>2003</v>
      </c>
      <c r="E551" s="18">
        <v>38394</v>
      </c>
      <c r="F551" s="9" t="s">
        <v>545</v>
      </c>
      <c r="G551" s="3">
        <v>80000000</v>
      </c>
      <c r="H551" s="3">
        <v>19480739</v>
      </c>
      <c r="I551" s="3">
        <v>26703184</v>
      </c>
      <c r="J551" s="8" t="str">
        <f t="shared" si="66"/>
        <v/>
      </c>
      <c r="K551" s="8" t="str">
        <f t="shared" si="67"/>
        <v/>
      </c>
      <c r="L551" s="8" t="str">
        <f t="shared" si="68"/>
        <v>Timeline</v>
      </c>
      <c r="M551" s="8" t="str">
        <f t="shared" si="69"/>
        <v/>
      </c>
      <c r="N551" s="8" t="str">
        <f t="shared" si="65"/>
        <v>Timeline</v>
      </c>
      <c r="O551" s="10">
        <f>INDEX(cpi!$A$1:$M$106,MATCH($D551,cpi!$A:$A,0),MATCH($C551,cpi!$1:$1,0))</f>
        <v>184.5</v>
      </c>
      <c r="P551" s="10">
        <f>cpi!$I$2</f>
        <v>245.51900000000001</v>
      </c>
      <c r="Q551" s="10">
        <f t="shared" si="70"/>
        <v>1.3307262872628727</v>
      </c>
      <c r="R551" s="8" t="str">
        <f t="shared" si="71"/>
        <v/>
      </c>
      <c r="S551" s="11">
        <f t="shared" si="72"/>
        <v>106458102.98102981</v>
      </c>
      <c r="T551" s="11">
        <f t="shared" si="72"/>
        <v>25923531.482607048</v>
      </c>
      <c r="U551" s="11">
        <f t="shared" si="72"/>
        <v>35534628.902417347</v>
      </c>
    </row>
    <row r="552" spans="1:21" x14ac:dyDescent="0.2">
      <c r="A552" s="5">
        <v>556</v>
      </c>
      <c r="B552" s="17">
        <v>22</v>
      </c>
      <c r="C552" s="16">
        <v>4</v>
      </c>
      <c r="D552" s="16">
        <v>2010</v>
      </c>
      <c r="E552" s="18">
        <v>40820</v>
      </c>
      <c r="F552" s="9" t="s">
        <v>546</v>
      </c>
      <c r="G552" s="3">
        <v>80000000</v>
      </c>
      <c r="H552" s="3">
        <v>19422319</v>
      </c>
      <c r="I552" s="3">
        <v>86787530</v>
      </c>
      <c r="J552" s="8" t="str">
        <f t="shared" si="66"/>
        <v/>
      </c>
      <c r="K552" s="8" t="str">
        <f t="shared" si="67"/>
        <v/>
      </c>
      <c r="L552" s="8" t="str">
        <f t="shared" si="68"/>
        <v>Oceans</v>
      </c>
      <c r="M552" s="8" t="str">
        <f t="shared" si="69"/>
        <v/>
      </c>
      <c r="N552" s="8" t="str">
        <f t="shared" si="65"/>
        <v>Oceans</v>
      </c>
      <c r="O552" s="10">
        <f>INDEX(cpi!$A$1:$M$106,MATCH($D552,cpi!$A:$A,0),MATCH($C552,cpi!$1:$1,0))</f>
        <v>218.00899999999999</v>
      </c>
      <c r="P552" s="10">
        <f>cpi!$I$2</f>
        <v>245.51900000000001</v>
      </c>
      <c r="Q552" s="10">
        <f t="shared" si="70"/>
        <v>1.1261874509767946</v>
      </c>
      <c r="R552" s="8" t="str">
        <f t="shared" si="71"/>
        <v/>
      </c>
      <c r="S552" s="11">
        <f t="shared" si="72"/>
        <v>90094996.078143567</v>
      </c>
      <c r="T552" s="11">
        <f t="shared" si="72"/>
        <v>21873171.926668167</v>
      </c>
      <c r="U552" s="11">
        <f t="shared" si="72"/>
        <v>97739027.187272087</v>
      </c>
    </row>
    <row r="553" spans="1:21" x14ac:dyDescent="0.2">
      <c r="A553" s="5">
        <v>557</v>
      </c>
      <c r="B553" s="17">
        <v>25</v>
      </c>
      <c r="C553" s="16">
        <v>11</v>
      </c>
      <c r="D553" s="16">
        <v>1998</v>
      </c>
      <c r="E553" s="18">
        <v>36536</v>
      </c>
      <c r="F553" s="9" t="s">
        <v>547</v>
      </c>
      <c r="G553" s="3">
        <v>80000000</v>
      </c>
      <c r="H553" s="3">
        <v>18319860</v>
      </c>
      <c r="I553" s="3">
        <v>69131860</v>
      </c>
      <c r="J553" s="8" t="str">
        <f t="shared" si="66"/>
        <v/>
      </c>
      <c r="K553" s="8" t="str">
        <f t="shared" si="67"/>
        <v/>
      </c>
      <c r="L553" s="8" t="str">
        <f t="shared" si="68"/>
        <v>Babe: Pig in the City</v>
      </c>
      <c r="M553" s="8" t="str">
        <f t="shared" si="69"/>
        <v/>
      </c>
      <c r="N553" s="8" t="str">
        <f t="shared" si="65"/>
        <v>Babe: Pig in the City</v>
      </c>
      <c r="O553" s="10">
        <f>INDEX(cpi!$A$1:$M$106,MATCH($D553,cpi!$A:$A,0),MATCH($C553,cpi!$1:$1,0))</f>
        <v>164</v>
      </c>
      <c r="P553" s="10">
        <f>cpi!$I$2</f>
        <v>245.51900000000001</v>
      </c>
      <c r="Q553" s="10">
        <f t="shared" si="70"/>
        <v>1.4970670731707318</v>
      </c>
      <c r="R553" s="8" t="str">
        <f t="shared" si="71"/>
        <v/>
      </c>
      <c r="S553" s="11">
        <f t="shared" si="72"/>
        <v>119765365.85365854</v>
      </c>
      <c r="T553" s="11">
        <f t="shared" si="72"/>
        <v>27426059.191097565</v>
      </c>
      <c r="U553" s="11">
        <f t="shared" si="72"/>
        <v>103495031.31304879</v>
      </c>
    </row>
    <row r="554" spans="1:21" x14ac:dyDescent="0.2">
      <c r="A554" s="5">
        <v>558</v>
      </c>
      <c r="B554" s="17">
        <v>25</v>
      </c>
      <c r="C554" s="16">
        <v>12</v>
      </c>
      <c r="D554" s="16">
        <v>1997</v>
      </c>
      <c r="E554" s="18">
        <v>36172</v>
      </c>
      <c r="F554" s="9" t="s">
        <v>548</v>
      </c>
      <c r="G554" s="3">
        <v>80000000</v>
      </c>
      <c r="H554" s="3">
        <v>17650704</v>
      </c>
      <c r="I554" s="3">
        <v>20841123</v>
      </c>
      <c r="J554" s="8" t="str">
        <f t="shared" si="66"/>
        <v/>
      </c>
      <c r="K554" s="8" t="str">
        <f t="shared" si="67"/>
        <v/>
      </c>
      <c r="L554" s="8" t="str">
        <f t="shared" si="68"/>
        <v>The Postman</v>
      </c>
      <c r="M554" s="8" t="str">
        <f t="shared" si="69"/>
        <v/>
      </c>
      <c r="N554" s="8" t="str">
        <f t="shared" si="65"/>
        <v>The Postman</v>
      </c>
      <c r="O554" s="10">
        <f>INDEX(cpi!$A$1:$M$106,MATCH($D554,cpi!$A:$A,0),MATCH($C554,cpi!$1:$1,0))</f>
        <v>161.30000000000001</v>
      </c>
      <c r="P554" s="10">
        <f>cpi!$I$2</f>
        <v>245.51900000000001</v>
      </c>
      <c r="Q554" s="10">
        <f t="shared" si="70"/>
        <v>1.5221264724116552</v>
      </c>
      <c r="R554" s="8" t="str">
        <f t="shared" si="71"/>
        <v/>
      </c>
      <c r="S554" s="11">
        <f t="shared" si="72"/>
        <v>121770117.79293242</v>
      </c>
      <c r="T554" s="11">
        <f t="shared" si="72"/>
        <v>26866603.815102294</v>
      </c>
      <c r="U554" s="11">
        <f t="shared" si="72"/>
        <v>31722825.033087414</v>
      </c>
    </row>
    <row r="555" spans="1:21" x14ac:dyDescent="0.2">
      <c r="A555" s="5">
        <v>559</v>
      </c>
      <c r="B555" s="17">
        <v>10</v>
      </c>
      <c r="C555" s="16">
        <v>11</v>
      </c>
      <c r="D555" s="16">
        <v>2000</v>
      </c>
      <c r="E555" s="18">
        <v>36810</v>
      </c>
      <c r="F555" s="9" t="s">
        <v>549</v>
      </c>
      <c r="G555" s="3">
        <v>80000000</v>
      </c>
      <c r="H555" s="3">
        <v>17480890</v>
      </c>
      <c r="I555" s="3">
        <v>33463969</v>
      </c>
      <c r="J555" s="8" t="str">
        <f t="shared" si="66"/>
        <v/>
      </c>
      <c r="K555" s="8" t="str">
        <f t="shared" si="67"/>
        <v/>
      </c>
      <c r="L555" s="8" t="str">
        <f t="shared" si="68"/>
        <v>Red Planet</v>
      </c>
      <c r="M555" s="8" t="str">
        <f t="shared" si="69"/>
        <v/>
      </c>
      <c r="N555" s="8" t="str">
        <f t="shared" si="65"/>
        <v>Red Planet</v>
      </c>
      <c r="O555" s="10">
        <f>INDEX(cpi!$A$1:$M$106,MATCH($D555,cpi!$A:$A,0),MATCH($C555,cpi!$1:$1,0))</f>
        <v>174.1</v>
      </c>
      <c r="P555" s="10">
        <f>cpi!$I$2</f>
        <v>245.51900000000001</v>
      </c>
      <c r="Q555" s="10">
        <f t="shared" si="70"/>
        <v>1.410218265364733</v>
      </c>
      <c r="R555" s="8" t="str">
        <f t="shared" si="71"/>
        <v/>
      </c>
      <c r="S555" s="11">
        <f t="shared" si="72"/>
        <v>112817461.22917864</v>
      </c>
      <c r="T555" s="11">
        <f t="shared" si="72"/>
        <v>24651870.37283171</v>
      </c>
      <c r="U555" s="11">
        <f t="shared" si="72"/>
        <v>47191500.3153992</v>
      </c>
    </row>
    <row r="556" spans="1:21" x14ac:dyDescent="0.2">
      <c r="A556" s="5">
        <v>560</v>
      </c>
      <c r="B556" s="17">
        <v>12</v>
      </c>
      <c r="C556" s="16">
        <v>1</v>
      </c>
      <c r="D556" s="16">
        <v>2007</v>
      </c>
      <c r="E556" s="18">
        <v>39417</v>
      </c>
      <c r="F556" s="9" t="s">
        <v>550</v>
      </c>
      <c r="G556" s="3">
        <v>80000000</v>
      </c>
      <c r="H556" s="3">
        <v>15132763</v>
      </c>
      <c r="I556" s="3">
        <v>113325743</v>
      </c>
      <c r="J556" s="8" t="str">
        <f t="shared" si="66"/>
        <v/>
      </c>
      <c r="K556" s="8" t="str">
        <f t="shared" si="67"/>
        <v/>
      </c>
      <c r="L556" s="8" t="str">
        <f t="shared" si="68"/>
        <v>Arthur et les Minimoys</v>
      </c>
      <c r="M556" s="8" t="str">
        <f t="shared" si="69"/>
        <v/>
      </c>
      <c r="N556" s="8" t="str">
        <f t="shared" si="65"/>
        <v>Arthur et les Minimoys</v>
      </c>
      <c r="O556" s="10">
        <f>INDEX(cpi!$A$1:$M$106,MATCH($D556,cpi!$A:$A,0),MATCH($C556,cpi!$1:$1,0))</f>
        <v>202.416</v>
      </c>
      <c r="P556" s="10">
        <f>cpi!$I$2</f>
        <v>245.51900000000001</v>
      </c>
      <c r="Q556" s="10">
        <f t="shared" si="70"/>
        <v>1.2129426527547229</v>
      </c>
      <c r="R556" s="8" t="str">
        <f t="shared" si="71"/>
        <v/>
      </c>
      <c r="S556" s="11">
        <f t="shared" si="72"/>
        <v>97035412.220377833</v>
      </c>
      <c r="T556" s="11">
        <f t="shared" si="72"/>
        <v>18355173.69672852</v>
      </c>
      <c r="U556" s="11">
        <f t="shared" si="72"/>
        <v>137457627.33981997</v>
      </c>
    </row>
    <row r="557" spans="1:21" x14ac:dyDescent="0.2">
      <c r="A557" s="5">
        <v>561</v>
      </c>
      <c r="B557" s="17">
        <v>17</v>
      </c>
      <c r="C557" s="16">
        <v>8</v>
      </c>
      <c r="D557" s="16">
        <v>2007</v>
      </c>
      <c r="E557" s="18">
        <v>39576</v>
      </c>
      <c r="F557" s="9" t="s">
        <v>551</v>
      </c>
      <c r="G557" s="3">
        <v>80000000</v>
      </c>
      <c r="H557" s="3">
        <v>15074191</v>
      </c>
      <c r="I557" s="3">
        <v>40147042</v>
      </c>
      <c r="J557" s="8" t="str">
        <f t="shared" si="66"/>
        <v/>
      </c>
      <c r="K557" s="8" t="str">
        <f t="shared" si="67"/>
        <v/>
      </c>
      <c r="L557" s="8" t="str">
        <f t="shared" si="68"/>
        <v>The Invasion</v>
      </c>
      <c r="M557" s="8" t="str">
        <f t="shared" si="69"/>
        <v/>
      </c>
      <c r="N557" s="8" t="str">
        <f t="shared" si="65"/>
        <v>The Invasion</v>
      </c>
      <c r="O557" s="10">
        <f>INDEX(cpi!$A$1:$M$106,MATCH($D557,cpi!$A:$A,0),MATCH($C557,cpi!$1:$1,0))</f>
        <v>207.917</v>
      </c>
      <c r="P557" s="10">
        <f>cpi!$I$2</f>
        <v>245.51900000000001</v>
      </c>
      <c r="Q557" s="10">
        <f t="shared" si="70"/>
        <v>1.1808510126637071</v>
      </c>
      <c r="R557" s="8" t="str">
        <f t="shared" si="71"/>
        <v/>
      </c>
      <c r="S557" s="11">
        <f t="shared" si="72"/>
        <v>94468081.013096571</v>
      </c>
      <c r="T557" s="11">
        <f t="shared" si="72"/>
        <v>17800373.707436141</v>
      </c>
      <c r="U557" s="11">
        <f t="shared" si="72"/>
        <v>47407675.201152377</v>
      </c>
    </row>
    <row r="558" spans="1:21" x14ac:dyDescent="0.2">
      <c r="A558" s="5">
        <v>562</v>
      </c>
      <c r="B558" s="17">
        <v>16</v>
      </c>
      <c r="C558" s="16">
        <v>6</v>
      </c>
      <c r="D558" s="16">
        <v>2000</v>
      </c>
      <c r="E558" s="18">
        <v>36987</v>
      </c>
      <c r="F558" s="9" t="s">
        <v>552</v>
      </c>
      <c r="G558" s="3">
        <v>80000000</v>
      </c>
      <c r="H558" s="3">
        <v>9103630</v>
      </c>
      <c r="I558" s="3">
        <v>9103630</v>
      </c>
      <c r="J558" s="8" t="str">
        <f t="shared" si="66"/>
        <v/>
      </c>
      <c r="K558" s="8" t="str">
        <f t="shared" si="67"/>
        <v/>
      </c>
      <c r="L558" s="8" t="str">
        <f t="shared" si="68"/>
        <v>Fantasia 2000 (Theatrical Release)</v>
      </c>
      <c r="M558" s="8" t="str">
        <f t="shared" si="69"/>
        <v/>
      </c>
      <c r="N558" s="8" t="str">
        <f t="shared" si="65"/>
        <v>Fantasia 2000 (Theatrical Release)</v>
      </c>
      <c r="O558" s="10">
        <f>INDEX(cpi!$A$1:$M$106,MATCH($D558,cpi!$A:$A,0),MATCH($C558,cpi!$1:$1,0))</f>
        <v>172.4</v>
      </c>
      <c r="P558" s="10">
        <f>cpi!$I$2</f>
        <v>245.51900000000001</v>
      </c>
      <c r="Q558" s="10">
        <f t="shared" si="70"/>
        <v>1.4241241299303944</v>
      </c>
      <c r="R558" s="8" t="str">
        <f t="shared" si="71"/>
        <v/>
      </c>
      <c r="S558" s="11">
        <f t="shared" si="72"/>
        <v>113929930.39443155</v>
      </c>
      <c r="T558" s="11">
        <f t="shared" si="72"/>
        <v>12964699.152958237</v>
      </c>
      <c r="U558" s="11">
        <f t="shared" si="72"/>
        <v>12964699.152958237</v>
      </c>
    </row>
    <row r="559" spans="1:21" x14ac:dyDescent="0.2">
      <c r="A559" s="5">
        <v>563</v>
      </c>
      <c r="B559" s="17">
        <v>2</v>
      </c>
      <c r="C559" s="16">
        <v>9</v>
      </c>
      <c r="D559" s="16">
        <v>2005</v>
      </c>
      <c r="E559" s="18">
        <v>38392</v>
      </c>
      <c r="F559" s="9" t="s">
        <v>553</v>
      </c>
      <c r="G559" s="3">
        <v>80000000</v>
      </c>
      <c r="H559" s="3">
        <v>1900451</v>
      </c>
      <c r="I559" s="3">
        <v>6300451</v>
      </c>
      <c r="J559" s="8" t="str">
        <f t="shared" si="66"/>
        <v/>
      </c>
      <c r="K559" s="8" t="str">
        <f t="shared" si="67"/>
        <v/>
      </c>
      <c r="L559" s="8" t="str">
        <f t="shared" si="68"/>
        <v>A Sound of Thunder</v>
      </c>
      <c r="M559" s="8" t="str">
        <f t="shared" si="69"/>
        <v/>
      </c>
      <c r="N559" s="8" t="str">
        <f t="shared" si="65"/>
        <v>A Sound of Thunder</v>
      </c>
      <c r="O559" s="10">
        <f>INDEX(cpi!$A$1:$M$106,MATCH($D559,cpi!$A:$A,0),MATCH($C559,cpi!$1:$1,0))</f>
        <v>198.8</v>
      </c>
      <c r="P559" s="10">
        <f>cpi!$I$2</f>
        <v>245.51900000000001</v>
      </c>
      <c r="Q559" s="10">
        <f t="shared" si="70"/>
        <v>1.2350050301810864</v>
      </c>
      <c r="R559" s="8" t="str">
        <f t="shared" si="71"/>
        <v/>
      </c>
      <c r="S559" s="11">
        <f t="shared" si="72"/>
        <v>98800402.414486915</v>
      </c>
      <c r="T559" s="11">
        <f t="shared" si="72"/>
        <v>2347066.5446126759</v>
      </c>
      <c r="U559" s="11">
        <f t="shared" si="72"/>
        <v>7781088.6774094561</v>
      </c>
    </row>
    <row r="560" spans="1:21" x14ac:dyDescent="0.2">
      <c r="A560" s="5">
        <v>564</v>
      </c>
      <c r="B560" s="17">
        <v>29</v>
      </c>
      <c r="C560" s="16">
        <v>9</v>
      </c>
      <c r="D560" s="16">
        <v>2017</v>
      </c>
      <c r="E560" s="18">
        <v>43594</v>
      </c>
      <c r="F560" s="9" t="s">
        <v>554</v>
      </c>
      <c r="G560" s="3">
        <v>80000000</v>
      </c>
      <c r="H560" s="3">
        <v>0</v>
      </c>
      <c r="I560" s="3">
        <v>4582848</v>
      </c>
      <c r="J560" s="8" t="str">
        <f t="shared" si="66"/>
        <v/>
      </c>
      <c r="K560" s="8" t="str">
        <f t="shared" si="67"/>
        <v/>
      </c>
      <c r="L560" s="8" t="str">
        <f t="shared" si="68"/>
        <v>Don Gato, el inicio de la pandilla</v>
      </c>
      <c r="M560" s="8" t="str">
        <f t="shared" si="69"/>
        <v/>
      </c>
      <c r="N560" s="8" t="str">
        <f t="shared" si="65"/>
        <v>Don Gato, el inicio de la pandilla</v>
      </c>
      <c r="O560" s="10">
        <f>INDEX(cpi!$A$1:$M$106,MATCH($D560,cpi!$A:$A,0),MATCH($C560,cpi!$1:$1,0))</f>
        <v>0</v>
      </c>
      <c r="P560" s="10">
        <f>cpi!$I$2</f>
        <v>245.51900000000001</v>
      </c>
      <c r="Q560" s="10" t="e">
        <f t="shared" si="70"/>
        <v>#DIV/0!</v>
      </c>
      <c r="R560" s="8">
        <f t="shared" si="71"/>
        <v>1</v>
      </c>
      <c r="S560" s="11" t="e">
        <f t="shared" si="72"/>
        <v>#DIV/0!</v>
      </c>
      <c r="T560" s="11" t="e">
        <f t="shared" si="72"/>
        <v>#DIV/0!</v>
      </c>
      <c r="U560" s="11" t="e">
        <f t="shared" si="72"/>
        <v>#DIV/0!</v>
      </c>
    </row>
    <row r="561" spans="1:21" x14ac:dyDescent="0.2">
      <c r="A561" s="5">
        <v>565</v>
      </c>
      <c r="B561" s="17">
        <v>15</v>
      </c>
      <c r="C561" s="16">
        <v>6</v>
      </c>
      <c r="D561" s="16">
        <v>1994</v>
      </c>
      <c r="E561" s="18">
        <v>34764</v>
      </c>
      <c r="F561" s="9" t="s">
        <v>555</v>
      </c>
      <c r="G561" s="3">
        <v>79300000</v>
      </c>
      <c r="H561" s="3">
        <v>422780140</v>
      </c>
      <c r="I561" s="3">
        <v>987480140</v>
      </c>
      <c r="J561" s="8" t="str">
        <f t="shared" si="66"/>
        <v/>
      </c>
      <c r="K561" s="8" t="str">
        <f t="shared" si="67"/>
        <v/>
      </c>
      <c r="L561" s="8" t="str">
        <f t="shared" si="68"/>
        <v>The Lion King</v>
      </c>
      <c r="M561" s="8" t="str">
        <f t="shared" si="69"/>
        <v/>
      </c>
      <c r="N561" s="8" t="str">
        <f t="shared" si="65"/>
        <v>The Lion King</v>
      </c>
      <c r="O561" s="10">
        <f>INDEX(cpi!$A$1:$M$106,MATCH($D561,cpi!$A:$A,0),MATCH($C561,cpi!$1:$1,0))</f>
        <v>148</v>
      </c>
      <c r="P561" s="10">
        <f>cpi!$I$2</f>
        <v>245.51900000000001</v>
      </c>
      <c r="Q561" s="10">
        <f t="shared" si="70"/>
        <v>1.6589121621621623</v>
      </c>
      <c r="R561" s="8" t="str">
        <f t="shared" si="71"/>
        <v/>
      </c>
      <c r="S561" s="11">
        <f t="shared" si="72"/>
        <v>131551734.45945947</v>
      </c>
      <c r="T561" s="11">
        <f t="shared" si="72"/>
        <v>701355116.16662169</v>
      </c>
      <c r="U561" s="11">
        <f t="shared" si="72"/>
        <v>1638142814.1395948</v>
      </c>
    </row>
    <row r="562" spans="1:21" x14ac:dyDescent="0.2">
      <c r="A562" s="5">
        <v>566</v>
      </c>
      <c r="B562" s="17">
        <v>10</v>
      </c>
      <c r="C562" s="16">
        <v>2</v>
      </c>
      <c r="D562" s="16">
        <v>2012</v>
      </c>
      <c r="E562" s="18">
        <v>41184</v>
      </c>
      <c r="F562" s="9" t="s">
        <v>556</v>
      </c>
      <c r="G562" s="3">
        <v>79000000</v>
      </c>
      <c r="H562" s="3">
        <v>103860290</v>
      </c>
      <c r="I562" s="3">
        <v>318146162</v>
      </c>
      <c r="J562" s="8" t="str">
        <f t="shared" si="66"/>
        <v/>
      </c>
      <c r="K562" s="8" t="str">
        <f t="shared" si="67"/>
        <v/>
      </c>
      <c r="L562" s="8" t="str">
        <f t="shared" si="68"/>
        <v>Journey 2: The Mysterious Island</v>
      </c>
      <c r="M562" s="8" t="str">
        <f t="shared" si="69"/>
        <v/>
      </c>
      <c r="N562" s="8" t="str">
        <f t="shared" si="65"/>
        <v>Journey 2: The Mysterious Island</v>
      </c>
      <c r="O562" s="10">
        <f>INDEX(cpi!$A$1:$M$106,MATCH($D562,cpi!$A:$A,0),MATCH($C562,cpi!$1:$1,0))</f>
        <v>227.66300000000001</v>
      </c>
      <c r="P562" s="10">
        <f>cpi!$I$2</f>
        <v>245.51900000000001</v>
      </c>
      <c r="Q562" s="10">
        <f t="shared" si="70"/>
        <v>1.0784317170554722</v>
      </c>
      <c r="R562" s="8" t="str">
        <f t="shared" si="71"/>
        <v/>
      </c>
      <c r="S562" s="11">
        <f t="shared" si="72"/>
        <v>85196105.647382304</v>
      </c>
      <c r="T562" s="11">
        <f t="shared" si="72"/>
        <v>112006230.87857929</v>
      </c>
      <c r="U562" s="11">
        <f t="shared" si="72"/>
        <v>343098911.76026845</v>
      </c>
    </row>
    <row r="563" spans="1:21" x14ac:dyDescent="0.2">
      <c r="A563" s="5">
        <v>567</v>
      </c>
      <c r="B563" s="17">
        <v>11</v>
      </c>
      <c r="C563" s="16">
        <v>11</v>
      </c>
      <c r="D563" s="16">
        <v>2011</v>
      </c>
      <c r="E563" s="18">
        <v>40858</v>
      </c>
      <c r="F563" s="9" t="s">
        <v>557</v>
      </c>
      <c r="G563" s="3">
        <v>79000000</v>
      </c>
      <c r="H563" s="3">
        <v>74158157</v>
      </c>
      <c r="I563" s="3">
        <v>150519217</v>
      </c>
      <c r="J563" s="8" t="str">
        <f t="shared" si="66"/>
        <v/>
      </c>
      <c r="K563" s="8" t="str">
        <f t="shared" si="67"/>
        <v/>
      </c>
      <c r="L563" s="8" t="str">
        <f t="shared" si="68"/>
        <v>Jack and Jill</v>
      </c>
      <c r="M563" s="8" t="str">
        <f t="shared" si="69"/>
        <v/>
      </c>
      <c r="N563" s="8" t="str">
        <f t="shared" si="65"/>
        <v>Jack and Jill</v>
      </c>
      <c r="O563" s="10">
        <f>INDEX(cpi!$A$1:$M$106,MATCH($D563,cpi!$A:$A,0),MATCH($C563,cpi!$1:$1,0))</f>
        <v>226.23</v>
      </c>
      <c r="P563" s="10">
        <f>cpi!$I$2</f>
        <v>245.51900000000001</v>
      </c>
      <c r="Q563" s="10">
        <f t="shared" si="70"/>
        <v>1.085262785660611</v>
      </c>
      <c r="R563" s="8" t="str">
        <f t="shared" si="71"/>
        <v/>
      </c>
      <c r="S563" s="11">
        <f t="shared" si="72"/>
        <v>85735760.067188263</v>
      </c>
      <c r="T563" s="11">
        <f t="shared" si="72"/>
        <v>80481088.04527694</v>
      </c>
      <c r="U563" s="11">
        <f t="shared" si="72"/>
        <v>163352904.73687398</v>
      </c>
    </row>
    <row r="564" spans="1:21" x14ac:dyDescent="0.2">
      <c r="A564" s="5">
        <v>568</v>
      </c>
      <c r="B564" s="17">
        <v>21</v>
      </c>
      <c r="C564" s="16">
        <v>12</v>
      </c>
      <c r="D564" s="16">
        <v>2001</v>
      </c>
      <c r="E564" s="18">
        <v>37511</v>
      </c>
      <c r="F564" s="9" t="s">
        <v>558</v>
      </c>
      <c r="G564" s="3">
        <v>78000000</v>
      </c>
      <c r="H564" s="3">
        <v>170708996</v>
      </c>
      <c r="I564" s="3">
        <v>317668058</v>
      </c>
      <c r="J564" s="8" t="str">
        <f t="shared" si="66"/>
        <v/>
      </c>
      <c r="K564" s="8" t="str">
        <f t="shared" si="67"/>
        <v/>
      </c>
      <c r="L564" s="8" t="str">
        <f t="shared" si="68"/>
        <v>A Beautiful Mind</v>
      </c>
      <c r="M564" s="8" t="str">
        <f t="shared" si="69"/>
        <v/>
      </c>
      <c r="N564" s="8" t="str">
        <f t="shared" si="65"/>
        <v>A Beautiful Mind</v>
      </c>
      <c r="O564" s="10">
        <f>INDEX(cpi!$A$1:$M$106,MATCH($D564,cpi!$A:$A,0),MATCH($C564,cpi!$1:$1,0))</f>
        <v>176.7</v>
      </c>
      <c r="P564" s="10">
        <f>cpi!$I$2</f>
        <v>245.51900000000001</v>
      </c>
      <c r="Q564" s="10">
        <f t="shared" si="70"/>
        <v>1.3894680249009621</v>
      </c>
      <c r="R564" s="8" t="str">
        <f t="shared" si="71"/>
        <v/>
      </c>
      <c r="S564" s="11">
        <f t="shared" si="72"/>
        <v>108378505.94227505</v>
      </c>
      <c r="T564" s="11">
        <f t="shared" si="72"/>
        <v>237194691.50494623</v>
      </c>
      <c r="U564" s="11">
        <f t="shared" si="72"/>
        <v>441389609.1233843</v>
      </c>
    </row>
    <row r="565" spans="1:21" x14ac:dyDescent="0.2">
      <c r="A565" s="5">
        <v>569</v>
      </c>
      <c r="B565" s="17">
        <v>27</v>
      </c>
      <c r="C565" s="16">
        <v>9</v>
      </c>
      <c r="D565" s="16">
        <v>2013</v>
      </c>
      <c r="E565" s="18">
        <v>42072</v>
      </c>
      <c r="F565" s="9" t="s">
        <v>559</v>
      </c>
      <c r="G565" s="3">
        <v>78000000</v>
      </c>
      <c r="H565" s="3">
        <v>119793567</v>
      </c>
      <c r="I565" s="3">
        <v>274392649</v>
      </c>
      <c r="J565" s="8" t="str">
        <f t="shared" si="66"/>
        <v/>
      </c>
      <c r="K565" s="8" t="str">
        <f t="shared" si="67"/>
        <v/>
      </c>
      <c r="L565" s="8" t="str">
        <f t="shared" si="68"/>
        <v>Cloudy with a Chance of Meatballs 2</v>
      </c>
      <c r="M565" s="8" t="str">
        <f t="shared" si="69"/>
        <v/>
      </c>
      <c r="N565" s="8" t="str">
        <f t="shared" si="65"/>
        <v>Cloudy with a Chance of Meatballs 2</v>
      </c>
      <c r="O565" s="10">
        <f>INDEX(cpi!$A$1:$M$106,MATCH($D565,cpi!$A:$A,0),MATCH($C565,cpi!$1:$1,0))</f>
        <v>234.149</v>
      </c>
      <c r="P565" s="10">
        <f>cpi!$I$2</f>
        <v>245.51900000000001</v>
      </c>
      <c r="Q565" s="10">
        <f t="shared" si="70"/>
        <v>1.0485588236550232</v>
      </c>
      <c r="R565" s="8" t="str">
        <f t="shared" si="71"/>
        <v/>
      </c>
      <c r="S565" s="11">
        <f t="shared" si="72"/>
        <v>81787588.245091811</v>
      </c>
      <c r="T565" s="11">
        <f t="shared" si="72"/>
        <v>125610601.69495921</v>
      </c>
      <c r="U565" s="11">
        <f t="shared" si="72"/>
        <v>287716833.25502568</v>
      </c>
    </row>
    <row r="566" spans="1:21" x14ac:dyDescent="0.2">
      <c r="A566" s="5">
        <v>570</v>
      </c>
      <c r="B566" s="17">
        <v>4</v>
      </c>
      <c r="C566" s="16">
        <v>10</v>
      </c>
      <c r="D566" s="16">
        <v>2002</v>
      </c>
      <c r="E566" s="18">
        <v>37356</v>
      </c>
      <c r="F566" s="9" t="s">
        <v>560</v>
      </c>
      <c r="G566" s="3">
        <v>78000000</v>
      </c>
      <c r="H566" s="3">
        <v>92955420</v>
      </c>
      <c r="I566" s="3">
        <v>206455420</v>
      </c>
      <c r="J566" s="8" t="str">
        <f t="shared" si="66"/>
        <v/>
      </c>
      <c r="K566" s="8" t="str">
        <f t="shared" si="67"/>
        <v/>
      </c>
      <c r="L566" s="8" t="str">
        <f t="shared" si="68"/>
        <v>Red Dragon</v>
      </c>
      <c r="M566" s="8" t="str">
        <f t="shared" si="69"/>
        <v/>
      </c>
      <c r="N566" s="8" t="str">
        <f t="shared" si="65"/>
        <v>Red Dragon</v>
      </c>
      <c r="O566" s="10">
        <f>INDEX(cpi!$A$1:$M$106,MATCH($D566,cpi!$A:$A,0),MATCH($C566,cpi!$1:$1,0))</f>
        <v>181.3</v>
      </c>
      <c r="P566" s="10">
        <f>cpi!$I$2</f>
        <v>245.51900000000001</v>
      </c>
      <c r="Q566" s="10">
        <f t="shared" si="70"/>
        <v>1.3542140099282955</v>
      </c>
      <c r="R566" s="8" t="str">
        <f t="shared" si="71"/>
        <v/>
      </c>
      <c r="S566" s="11">
        <f t="shared" si="72"/>
        <v>105628692.77440706</v>
      </c>
      <c r="T566" s="11">
        <f t="shared" si="72"/>
        <v>125881532.06276888</v>
      </c>
      <c r="U566" s="11">
        <f t="shared" si="72"/>
        <v>279584822.18963045</v>
      </c>
    </row>
    <row r="567" spans="1:21" x14ac:dyDescent="0.2">
      <c r="A567" s="5">
        <v>571</v>
      </c>
      <c r="B567" s="17">
        <v>5</v>
      </c>
      <c r="C567" s="16">
        <v>3</v>
      </c>
      <c r="D567" s="16">
        <v>2004</v>
      </c>
      <c r="E567" s="18">
        <v>38110</v>
      </c>
      <c r="F567" s="9" t="s">
        <v>561</v>
      </c>
      <c r="G567" s="3">
        <v>78000000</v>
      </c>
      <c r="H567" s="3">
        <v>67286731</v>
      </c>
      <c r="I567" s="3">
        <v>108086731</v>
      </c>
      <c r="J567" s="8" t="str">
        <f t="shared" si="66"/>
        <v/>
      </c>
      <c r="K567" s="8" t="str">
        <f t="shared" si="67"/>
        <v/>
      </c>
      <c r="L567" s="8" t="str">
        <f t="shared" si="68"/>
        <v>Hidalgo</v>
      </c>
      <c r="M567" s="8" t="str">
        <f t="shared" si="69"/>
        <v/>
      </c>
      <c r="N567" s="8" t="str">
        <f t="shared" si="65"/>
        <v>Hidalgo</v>
      </c>
      <c r="O567" s="10">
        <f>INDEX(cpi!$A$1:$M$106,MATCH($D567,cpi!$A:$A,0),MATCH($C567,cpi!$1:$1,0))</f>
        <v>187.4</v>
      </c>
      <c r="P567" s="10">
        <f>cpi!$I$2</f>
        <v>245.51900000000001</v>
      </c>
      <c r="Q567" s="10">
        <f t="shared" si="70"/>
        <v>1.3101334044823907</v>
      </c>
      <c r="R567" s="8" t="str">
        <f t="shared" si="71"/>
        <v/>
      </c>
      <c r="S567" s="11">
        <f t="shared" si="72"/>
        <v>102190405.54962647</v>
      </c>
      <c r="T567" s="11">
        <f t="shared" si="72"/>
        <v>88154593.961520821</v>
      </c>
      <c r="U567" s="11">
        <f t="shared" si="72"/>
        <v>141608036.86440235</v>
      </c>
    </row>
    <row r="568" spans="1:21" x14ac:dyDescent="0.2">
      <c r="A568" s="5">
        <v>572</v>
      </c>
      <c r="B568" s="17">
        <v>11</v>
      </c>
      <c r="C568" s="16">
        <v>7</v>
      </c>
      <c r="D568" s="16">
        <v>2003</v>
      </c>
      <c r="E568" s="18">
        <v>37932</v>
      </c>
      <c r="F568" s="9" t="s">
        <v>562</v>
      </c>
      <c r="G568" s="3">
        <v>78000000</v>
      </c>
      <c r="H568" s="3">
        <v>66465204</v>
      </c>
      <c r="I568" s="3">
        <v>179265204</v>
      </c>
      <c r="J568" s="8" t="str">
        <f t="shared" si="66"/>
        <v/>
      </c>
      <c r="K568" s="8" t="str">
        <f t="shared" si="67"/>
        <v/>
      </c>
      <c r="L568" s="8" t="str">
        <f t="shared" si="68"/>
        <v>The League of Extraordinary Gentlemen</v>
      </c>
      <c r="M568" s="8" t="str">
        <f t="shared" si="69"/>
        <v/>
      </c>
      <c r="N568" s="8" t="str">
        <f t="shared" si="65"/>
        <v>The League of Extraordinary Gentlemen</v>
      </c>
      <c r="O568" s="10">
        <f>INDEX(cpi!$A$1:$M$106,MATCH($D568,cpi!$A:$A,0),MATCH($C568,cpi!$1:$1,0))</f>
        <v>183.9</v>
      </c>
      <c r="P568" s="10">
        <f>cpi!$I$2</f>
        <v>245.51900000000001</v>
      </c>
      <c r="Q568" s="10">
        <f t="shared" si="70"/>
        <v>1.335067971723763</v>
      </c>
      <c r="R568" s="8" t="str">
        <f t="shared" si="71"/>
        <v/>
      </c>
      <c r="S568" s="11">
        <f t="shared" si="72"/>
        <v>104135301.79445352</v>
      </c>
      <c r="T568" s="11">
        <f t="shared" si="72"/>
        <v>88735565.094486147</v>
      </c>
      <c r="U568" s="11">
        <f t="shared" si="72"/>
        <v>239331232.3049266</v>
      </c>
    </row>
    <row r="569" spans="1:21" x14ac:dyDescent="0.2">
      <c r="A569" s="5">
        <v>573</v>
      </c>
      <c r="B569" s="17">
        <v>20</v>
      </c>
      <c r="C569" s="16">
        <v>8</v>
      </c>
      <c r="D569" s="16">
        <v>2004</v>
      </c>
      <c r="E569" s="18">
        <v>38572</v>
      </c>
      <c r="F569" s="9" t="s">
        <v>563</v>
      </c>
      <c r="G569" s="3">
        <v>78000000</v>
      </c>
      <c r="H569" s="3">
        <v>41814863</v>
      </c>
      <c r="I569" s="3">
        <v>43957541</v>
      </c>
      <c r="J569" s="8" t="str">
        <f t="shared" si="66"/>
        <v/>
      </c>
      <c r="K569" s="8" t="str">
        <f t="shared" si="67"/>
        <v/>
      </c>
      <c r="L569" s="8" t="str">
        <f t="shared" si="68"/>
        <v>Exorcist: The Beginning</v>
      </c>
      <c r="M569" s="8" t="str">
        <f t="shared" si="69"/>
        <v/>
      </c>
      <c r="N569" s="8" t="str">
        <f t="shared" si="65"/>
        <v>Exorcist: The Beginning</v>
      </c>
      <c r="O569" s="10">
        <f>INDEX(cpi!$A$1:$M$106,MATCH($D569,cpi!$A:$A,0),MATCH($C569,cpi!$1:$1,0))</f>
        <v>189.5</v>
      </c>
      <c r="P569" s="10">
        <f>cpi!$I$2</f>
        <v>245.51900000000001</v>
      </c>
      <c r="Q569" s="10">
        <f t="shared" si="70"/>
        <v>1.2956147757255938</v>
      </c>
      <c r="R569" s="8" t="str">
        <f t="shared" si="71"/>
        <v/>
      </c>
      <c r="S569" s="11">
        <f t="shared" si="72"/>
        <v>101057952.50659631</v>
      </c>
      <c r="T569" s="11">
        <f t="shared" si="72"/>
        <v>54175954.347741432</v>
      </c>
      <c r="U569" s="11">
        <f t="shared" si="72"/>
        <v>56952039.624163598</v>
      </c>
    </row>
    <row r="570" spans="1:21" x14ac:dyDescent="0.2">
      <c r="A570" s="5">
        <v>574</v>
      </c>
      <c r="B570" s="17">
        <v>31</v>
      </c>
      <c r="C570" s="16">
        <v>12</v>
      </c>
      <c r="D570" s="16">
        <v>2012</v>
      </c>
      <c r="E570" s="18">
        <v>41832</v>
      </c>
      <c r="F570" s="9" t="s">
        <v>564</v>
      </c>
      <c r="G570" s="3">
        <v>77600000</v>
      </c>
      <c r="H570" s="3">
        <v>0</v>
      </c>
      <c r="I570" s="3">
        <v>60680125</v>
      </c>
      <c r="J570" s="8" t="str">
        <f t="shared" si="66"/>
        <v/>
      </c>
      <c r="K570" s="8" t="str">
        <f t="shared" si="67"/>
        <v/>
      </c>
      <c r="L570" s="8" t="str">
        <f t="shared" si="68"/>
        <v>AstÃ©rix et ObÃ©lix: Au service de Sa MajestÃ©</v>
      </c>
      <c r="M570" s="8" t="str">
        <f t="shared" si="69"/>
        <v/>
      </c>
      <c r="N570" s="8" t="str">
        <f t="shared" si="65"/>
        <v>AstÃ©rix et ObÃ©lix: Au service de Sa MajestÃ©</v>
      </c>
      <c r="O570" s="10">
        <f>INDEX(cpi!$A$1:$M$106,MATCH($D570,cpi!$A:$A,0),MATCH($C570,cpi!$1:$1,0))</f>
        <v>229.601</v>
      </c>
      <c r="P570" s="10">
        <f>cpi!$I$2</f>
        <v>245.51900000000001</v>
      </c>
      <c r="Q570" s="10">
        <f t="shared" si="70"/>
        <v>1.0693289663372547</v>
      </c>
      <c r="R570" s="8" t="str">
        <f t="shared" si="71"/>
        <v/>
      </c>
      <c r="S570" s="11">
        <f t="shared" si="72"/>
        <v>82979927.787770972</v>
      </c>
      <c r="T570" s="11">
        <f t="shared" si="72"/>
        <v>0</v>
      </c>
      <c r="U570" s="11">
        <f t="shared" si="72"/>
        <v>64887015.34346541</v>
      </c>
    </row>
    <row r="571" spans="1:21" x14ac:dyDescent="0.2">
      <c r="A571" s="5">
        <v>575</v>
      </c>
      <c r="B571" s="17">
        <v>12</v>
      </c>
      <c r="C571" s="16">
        <v>2</v>
      </c>
      <c r="D571" s="16">
        <v>2016</v>
      </c>
      <c r="E571" s="18">
        <v>42706</v>
      </c>
      <c r="F571" s="9" t="s">
        <v>565</v>
      </c>
      <c r="G571" s="3">
        <v>77500000</v>
      </c>
      <c r="H571" s="3">
        <v>1311213</v>
      </c>
      <c r="I571" s="3">
        <v>90905178</v>
      </c>
      <c r="J571" s="8" t="str">
        <f t="shared" si="66"/>
        <v/>
      </c>
      <c r="K571" s="8" t="str">
        <f t="shared" si="67"/>
        <v/>
      </c>
      <c r="L571" s="8" t="str">
        <f t="shared" si="68"/>
        <v>The Little Prince</v>
      </c>
      <c r="M571" s="8" t="str">
        <f t="shared" si="69"/>
        <v/>
      </c>
      <c r="N571" s="8" t="str">
        <f t="shared" si="65"/>
        <v>The Little Prince</v>
      </c>
      <c r="O571" s="10">
        <f>INDEX(cpi!$A$1:$M$106,MATCH($D571,cpi!$A:$A,0),MATCH($C571,cpi!$1:$1,0))</f>
        <v>237.11099999999999</v>
      </c>
      <c r="P571" s="10">
        <f>cpi!$I$2</f>
        <v>245.51900000000001</v>
      </c>
      <c r="Q571" s="10">
        <f t="shared" si="70"/>
        <v>1.0354601853140513</v>
      </c>
      <c r="R571" s="8" t="str">
        <f t="shared" si="71"/>
        <v/>
      </c>
      <c r="S571" s="11">
        <f t="shared" si="72"/>
        <v>80248164.361838967</v>
      </c>
      <c r="T571" s="11">
        <f t="shared" si="72"/>
        <v>1357708.8559661931</v>
      </c>
      <c r="U571" s="11">
        <f t="shared" si="72"/>
        <v>94128692.457886815</v>
      </c>
    </row>
    <row r="572" spans="1:21" x14ac:dyDescent="0.2">
      <c r="A572" s="5">
        <v>576</v>
      </c>
      <c r="B572" s="17">
        <v>3</v>
      </c>
      <c r="C572" s="16">
        <v>7</v>
      </c>
      <c r="D572" s="16">
        <v>2013</v>
      </c>
      <c r="E572" s="18">
        <v>41340</v>
      </c>
      <c r="F572" s="9" t="s">
        <v>566</v>
      </c>
      <c r="G572" s="3">
        <v>76000000</v>
      </c>
      <c r="H572" s="3">
        <v>368065385</v>
      </c>
      <c r="I572" s="3">
        <v>975216835</v>
      </c>
      <c r="J572" s="8" t="str">
        <f t="shared" si="66"/>
        <v/>
      </c>
      <c r="K572" s="8" t="str">
        <f t="shared" si="67"/>
        <v/>
      </c>
      <c r="L572" s="8" t="str">
        <f t="shared" si="68"/>
        <v>Despicable Me 2</v>
      </c>
      <c r="M572" s="8" t="str">
        <f t="shared" si="69"/>
        <v/>
      </c>
      <c r="N572" s="8" t="str">
        <f t="shared" si="65"/>
        <v>Despicable Me 2</v>
      </c>
      <c r="O572" s="10">
        <f>INDEX(cpi!$A$1:$M$106,MATCH($D572,cpi!$A:$A,0),MATCH($C572,cpi!$1:$1,0))</f>
        <v>233.596</v>
      </c>
      <c r="P572" s="10">
        <f>cpi!$I$2</f>
        <v>245.51900000000001</v>
      </c>
      <c r="Q572" s="10">
        <f t="shared" si="70"/>
        <v>1.0510411137177007</v>
      </c>
      <c r="R572" s="8" t="str">
        <f t="shared" si="71"/>
        <v/>
      </c>
      <c r="S572" s="11">
        <f t="shared" si="72"/>
        <v>79879124.642545253</v>
      </c>
      <c r="T572" s="11">
        <f t="shared" si="72"/>
        <v>386851852.17133427</v>
      </c>
      <c r="U572" s="11">
        <f t="shared" si="72"/>
        <v>1024992988.3746512</v>
      </c>
    </row>
    <row r="573" spans="1:21" x14ac:dyDescent="0.2">
      <c r="A573" s="5">
        <v>577</v>
      </c>
      <c r="B573" s="17">
        <v>6</v>
      </c>
      <c r="C573" s="16">
        <v>6</v>
      </c>
      <c r="D573" s="16">
        <v>2003</v>
      </c>
      <c r="E573" s="18">
        <v>37778</v>
      </c>
      <c r="F573" s="9" t="s">
        <v>567</v>
      </c>
      <c r="G573" s="3">
        <v>76000000</v>
      </c>
      <c r="H573" s="3">
        <v>127120058</v>
      </c>
      <c r="I573" s="3">
        <v>236410607</v>
      </c>
      <c r="J573" s="8" t="str">
        <f t="shared" si="66"/>
        <v/>
      </c>
      <c r="K573" s="8" t="str">
        <f t="shared" si="67"/>
        <v/>
      </c>
      <c r="L573" s="8" t="str">
        <f t="shared" si="68"/>
        <v>2 Fast 2 Furious</v>
      </c>
      <c r="M573" s="8" t="str">
        <f t="shared" si="69"/>
        <v/>
      </c>
      <c r="N573" s="8" t="str">
        <f t="shared" si="65"/>
        <v>2 Fast 2 Furious</v>
      </c>
      <c r="O573" s="10">
        <f>INDEX(cpi!$A$1:$M$106,MATCH($D573,cpi!$A:$A,0),MATCH($C573,cpi!$1:$1,0))</f>
        <v>183.7</v>
      </c>
      <c r="P573" s="10">
        <f>cpi!$I$2</f>
        <v>245.51900000000001</v>
      </c>
      <c r="Q573" s="10">
        <f t="shared" si="70"/>
        <v>1.3365215024496462</v>
      </c>
      <c r="R573" s="8" t="str">
        <f t="shared" si="71"/>
        <v/>
      </c>
      <c r="S573" s="11">
        <f t="shared" si="72"/>
        <v>101575634.18617311</v>
      </c>
      <c r="T573" s="11">
        <f t="shared" si="72"/>
        <v>169898690.90964615</v>
      </c>
      <c r="U573" s="11">
        <f t="shared" si="72"/>
        <v>315967859.66267282</v>
      </c>
    </row>
    <row r="574" spans="1:21" x14ac:dyDescent="0.2">
      <c r="A574" s="5">
        <v>578</v>
      </c>
      <c r="B574" s="17">
        <v>25</v>
      </c>
      <c r="C574" s="16">
        <v>12</v>
      </c>
      <c r="D574" s="16">
        <v>2006</v>
      </c>
      <c r="E574" s="18">
        <v>39459</v>
      </c>
      <c r="F574" s="9" t="s">
        <v>568</v>
      </c>
      <c r="G574" s="3">
        <v>76000000</v>
      </c>
      <c r="H574" s="3">
        <v>35552383</v>
      </c>
      <c r="I574" s="3">
        <v>69845011</v>
      </c>
      <c r="J574" s="8" t="str">
        <f t="shared" si="66"/>
        <v/>
      </c>
      <c r="K574" s="8" t="str">
        <f t="shared" si="67"/>
        <v/>
      </c>
      <c r="L574" s="8" t="str">
        <f t="shared" si="68"/>
        <v>Children of Men</v>
      </c>
      <c r="M574" s="8" t="str">
        <f t="shared" si="69"/>
        <v/>
      </c>
      <c r="N574" s="8" t="str">
        <f t="shared" si="65"/>
        <v>Children of Men</v>
      </c>
      <c r="O574" s="10">
        <f>INDEX(cpi!$A$1:$M$106,MATCH($D574,cpi!$A:$A,0),MATCH($C574,cpi!$1:$1,0))</f>
        <v>201.8</v>
      </c>
      <c r="P574" s="10">
        <f>cpi!$I$2</f>
        <v>245.51900000000001</v>
      </c>
      <c r="Q574" s="10">
        <f t="shared" si="70"/>
        <v>1.2166451932606541</v>
      </c>
      <c r="R574" s="8" t="str">
        <f t="shared" si="71"/>
        <v/>
      </c>
      <c r="S574" s="11">
        <f t="shared" si="72"/>
        <v>92465034.687809721</v>
      </c>
      <c r="T574" s="11">
        <f t="shared" si="72"/>
        <v>43254635.885911793</v>
      </c>
      <c r="U574" s="11">
        <f t="shared" si="72"/>
        <v>84976596.906387508</v>
      </c>
    </row>
    <row r="575" spans="1:21" x14ac:dyDescent="0.2">
      <c r="A575" s="5">
        <v>579</v>
      </c>
      <c r="B575" s="17">
        <v>30</v>
      </c>
      <c r="C575" s="16">
        <v>6</v>
      </c>
      <c r="D575" s="16">
        <v>2000</v>
      </c>
      <c r="E575" s="18">
        <v>37413</v>
      </c>
      <c r="F575" s="9" t="s">
        <v>569</v>
      </c>
      <c r="G575" s="3">
        <v>76000000</v>
      </c>
      <c r="H575" s="3">
        <v>26000610</v>
      </c>
      <c r="I575" s="3">
        <v>35129610</v>
      </c>
      <c r="J575" s="8" t="str">
        <f t="shared" si="66"/>
        <v/>
      </c>
      <c r="K575" s="8" t="str">
        <f t="shared" si="67"/>
        <v/>
      </c>
      <c r="L575" s="8" t="str">
        <f t="shared" si="68"/>
        <v>The Adventures of Rocky &amp; Bullwinkle</v>
      </c>
      <c r="M575" s="8" t="str">
        <f t="shared" si="69"/>
        <v/>
      </c>
      <c r="N575" s="8" t="str">
        <f t="shared" si="65"/>
        <v>The Adventures of Rocky &amp; Bullwinkle</v>
      </c>
      <c r="O575" s="10">
        <f>INDEX(cpi!$A$1:$M$106,MATCH($D575,cpi!$A:$A,0),MATCH($C575,cpi!$1:$1,0))</f>
        <v>172.4</v>
      </c>
      <c r="P575" s="10">
        <f>cpi!$I$2</f>
        <v>245.51900000000001</v>
      </c>
      <c r="Q575" s="10">
        <f t="shared" si="70"/>
        <v>1.4241241299303944</v>
      </c>
      <c r="R575" s="8" t="str">
        <f t="shared" si="71"/>
        <v/>
      </c>
      <c r="S575" s="11">
        <f t="shared" si="72"/>
        <v>108233433.87470998</v>
      </c>
      <c r="T575" s="11">
        <f t="shared" si="72"/>
        <v>37028096.093909509</v>
      </c>
      <c r="U575" s="11">
        <f t="shared" si="72"/>
        <v>50028925.276044086</v>
      </c>
    </row>
    <row r="576" spans="1:21" x14ac:dyDescent="0.2">
      <c r="A576" s="5">
        <v>580</v>
      </c>
      <c r="B576" s="17">
        <v>8</v>
      </c>
      <c r="C576" s="16">
        <v>7</v>
      </c>
      <c r="D576" s="16">
        <v>2016</v>
      </c>
      <c r="E576" s="18">
        <v>42589</v>
      </c>
      <c r="F576" s="9" t="s">
        <v>570</v>
      </c>
      <c r="G576" s="3">
        <v>75000000</v>
      </c>
      <c r="H576" s="3">
        <v>368384330</v>
      </c>
      <c r="I576" s="3">
        <v>875958307</v>
      </c>
      <c r="J576" s="8" t="str">
        <f t="shared" si="66"/>
        <v/>
      </c>
      <c r="K576" s="8" t="str">
        <f t="shared" si="67"/>
        <v/>
      </c>
      <c r="L576" s="8" t="str">
        <f t="shared" si="68"/>
        <v>The Secret Life of Pets</v>
      </c>
      <c r="M576" s="8" t="str">
        <f t="shared" si="69"/>
        <v/>
      </c>
      <c r="N576" s="8" t="str">
        <f t="shared" si="65"/>
        <v>The Secret Life of Pets</v>
      </c>
      <c r="O576" s="10">
        <f>INDEX(cpi!$A$1:$M$106,MATCH($D576,cpi!$A:$A,0),MATCH($C576,cpi!$1:$1,0))</f>
        <v>240.62799999999999</v>
      </c>
      <c r="P576" s="10">
        <f>cpi!$I$2</f>
        <v>245.51900000000001</v>
      </c>
      <c r="Q576" s="10">
        <f t="shared" si="70"/>
        <v>1.020325980351414</v>
      </c>
      <c r="R576" s="8" t="str">
        <f t="shared" si="71"/>
        <v/>
      </c>
      <c r="S576" s="11">
        <f t="shared" si="72"/>
        <v>76524448.526356041</v>
      </c>
      <c r="T576" s="11">
        <f t="shared" si="72"/>
        <v>375872102.6533488</v>
      </c>
      <c r="U576" s="11">
        <f t="shared" si="72"/>
        <v>893763018.3367399</v>
      </c>
    </row>
    <row r="577" spans="1:21" x14ac:dyDescent="0.2">
      <c r="A577" s="5">
        <v>581</v>
      </c>
      <c r="B577" s="17">
        <v>2</v>
      </c>
      <c r="C577" s="16">
        <v>7</v>
      </c>
      <c r="D577" s="16">
        <v>1996</v>
      </c>
      <c r="E577" s="18">
        <v>35102</v>
      </c>
      <c r="F577" s="9" t="s">
        <v>571</v>
      </c>
      <c r="G577" s="3">
        <v>75000000</v>
      </c>
      <c r="H577" s="3">
        <v>306169255</v>
      </c>
      <c r="I577" s="3">
        <v>817400878</v>
      </c>
      <c r="J577" s="8" t="str">
        <f t="shared" si="66"/>
        <v/>
      </c>
      <c r="K577" s="8" t="str">
        <f t="shared" si="67"/>
        <v/>
      </c>
      <c r="L577" s="8" t="str">
        <f t="shared" si="68"/>
        <v>Independence Day</v>
      </c>
      <c r="M577" s="8" t="str">
        <f t="shared" si="69"/>
        <v/>
      </c>
      <c r="N577" s="8" t="str">
        <f t="shared" si="65"/>
        <v>Independence Day</v>
      </c>
      <c r="O577" s="10">
        <f>INDEX(cpi!$A$1:$M$106,MATCH($D577,cpi!$A:$A,0),MATCH($C577,cpi!$1:$1,0))</f>
        <v>157</v>
      </c>
      <c r="P577" s="10">
        <f>cpi!$I$2</f>
        <v>245.51900000000001</v>
      </c>
      <c r="Q577" s="10">
        <f t="shared" si="70"/>
        <v>1.5638152866242039</v>
      </c>
      <c r="R577" s="8" t="str">
        <f t="shared" si="71"/>
        <v/>
      </c>
      <c r="S577" s="11">
        <f t="shared" si="72"/>
        <v>117286146.49681529</v>
      </c>
      <c r="T577" s="11">
        <f t="shared" si="72"/>
        <v>478792161.26334399</v>
      </c>
      <c r="U577" s="11">
        <f t="shared" si="72"/>
        <v>1278263988.3164458</v>
      </c>
    </row>
    <row r="578" spans="1:21" x14ac:dyDescent="0.2">
      <c r="A578" s="5">
        <v>582</v>
      </c>
      <c r="B578" s="17">
        <v>21</v>
      </c>
      <c r="C578" s="16">
        <v>12</v>
      </c>
      <c r="D578" s="16">
        <v>2016</v>
      </c>
      <c r="E578" s="18">
        <v>42990</v>
      </c>
      <c r="F578" s="9" t="s">
        <v>572</v>
      </c>
      <c r="G578" s="3">
        <v>75000000</v>
      </c>
      <c r="H578" s="3">
        <v>270329045</v>
      </c>
      <c r="I578" s="3">
        <v>627886287</v>
      </c>
      <c r="J578" s="8" t="str">
        <f t="shared" si="66"/>
        <v/>
      </c>
      <c r="K578" s="8" t="str">
        <f t="shared" si="67"/>
        <v/>
      </c>
      <c r="L578" s="8" t="str">
        <f t="shared" si="68"/>
        <v>Sing</v>
      </c>
      <c r="M578" s="8" t="str">
        <f t="shared" si="69"/>
        <v/>
      </c>
      <c r="N578" s="8" t="str">
        <f t="shared" ref="N578:N641" si="73">IF(M578=1,L578&amp;" ("&amp;D578&amp;")",L578)</f>
        <v>Sing</v>
      </c>
      <c r="O578" s="10">
        <f>INDEX(cpi!$A$1:$M$106,MATCH($D578,cpi!$A:$A,0),MATCH($C578,cpi!$1:$1,0))</f>
        <v>241.43199999999999</v>
      </c>
      <c r="P578" s="10">
        <f>cpi!$I$2</f>
        <v>245.51900000000001</v>
      </c>
      <c r="Q578" s="10">
        <f t="shared" si="70"/>
        <v>1.0169281619669308</v>
      </c>
      <c r="R578" s="8" t="str">
        <f t="shared" si="71"/>
        <v/>
      </c>
      <c r="S578" s="11">
        <f t="shared" si="72"/>
        <v>76269612.147519812</v>
      </c>
      <c r="T578" s="11">
        <f t="shared" si="72"/>
        <v>274905218.85812575</v>
      </c>
      <c r="U578" s="11">
        <f t="shared" si="72"/>
        <v>638515247.76315081</v>
      </c>
    </row>
    <row r="579" spans="1:21" x14ac:dyDescent="0.2">
      <c r="A579" s="5">
        <v>583</v>
      </c>
      <c r="B579" s="17">
        <v>30</v>
      </c>
      <c r="C579" s="16">
        <v>6</v>
      </c>
      <c r="D579" s="16">
        <v>2017</v>
      </c>
      <c r="E579" s="18">
        <v>43622</v>
      </c>
      <c r="F579" s="9" t="s">
        <v>573</v>
      </c>
      <c r="G579" s="3">
        <v>75000000</v>
      </c>
      <c r="H579" s="3">
        <v>262637975</v>
      </c>
      <c r="I579" s="3">
        <v>1024756210</v>
      </c>
      <c r="J579" s="8" t="str">
        <f t="shared" ref="J579:J642" si="74">IF(I579=0,1,"")</f>
        <v/>
      </c>
      <c r="K579" s="8" t="str">
        <f t="shared" ref="K579:K642" si="75">IF(D579&gt;2017,1,"")</f>
        <v/>
      </c>
      <c r="L579" s="8" t="str">
        <f t="shared" ref="L579:L642" si="76">F579</f>
        <v>Despicable Me 3</v>
      </c>
      <c r="M579" s="8" t="str">
        <f t="shared" ref="M579:M642" si="77">IF(COUNTIF($L$2:$L$5233,L579)&gt;1,1,"")</f>
        <v/>
      </c>
      <c r="N579" s="8" t="str">
        <f t="shared" si="73"/>
        <v>Despicable Me 3</v>
      </c>
      <c r="O579" s="10">
        <f>INDEX(cpi!$A$1:$M$106,MATCH($D579,cpi!$A:$A,0),MATCH($C579,cpi!$1:$1,0))</f>
        <v>244.95500000000001</v>
      </c>
      <c r="P579" s="10">
        <f>cpi!$I$2</f>
        <v>245.51900000000001</v>
      </c>
      <c r="Q579" s="10">
        <f t="shared" ref="Q579:Q642" si="78">P579/O579</f>
        <v>1.0023024637178257</v>
      </c>
      <c r="R579" s="8" t="str">
        <f t="shared" ref="R579:R642" si="79">IF(ISERROR(Q579),1,"")</f>
        <v/>
      </c>
      <c r="S579" s="11">
        <f t="shared" ref="S579:U642" si="80">G579*$Q579</f>
        <v>75172684.778836936</v>
      </c>
      <c r="T579" s="11">
        <f t="shared" si="80"/>
        <v>263242689.40836072</v>
      </c>
      <c r="U579" s="11">
        <f t="shared" si="80"/>
        <v>1027115673.9931417</v>
      </c>
    </row>
    <row r="580" spans="1:21" x14ac:dyDescent="0.2">
      <c r="A580" s="5">
        <v>584</v>
      </c>
      <c r="B580" s="17">
        <v>22</v>
      </c>
      <c r="C580" s="16">
        <v>5</v>
      </c>
      <c r="D580" s="16">
        <v>1997</v>
      </c>
      <c r="E580" s="18">
        <v>36073</v>
      </c>
      <c r="F580" s="9" t="s">
        <v>574</v>
      </c>
      <c r="G580" s="3">
        <v>75000000</v>
      </c>
      <c r="H580" s="3">
        <v>229086679</v>
      </c>
      <c r="I580" s="3">
        <v>618638999</v>
      </c>
      <c r="J580" s="8" t="str">
        <f t="shared" si="74"/>
        <v/>
      </c>
      <c r="K580" s="8" t="str">
        <f t="shared" si="75"/>
        <v/>
      </c>
      <c r="L580" s="8" t="str">
        <f t="shared" si="76"/>
        <v>The Lost World: Jurassic Park</v>
      </c>
      <c r="M580" s="8" t="str">
        <f t="shared" si="77"/>
        <v/>
      </c>
      <c r="N580" s="8" t="str">
        <f t="shared" si="73"/>
        <v>The Lost World: Jurassic Park</v>
      </c>
      <c r="O580" s="10">
        <f>INDEX(cpi!$A$1:$M$106,MATCH($D580,cpi!$A:$A,0),MATCH($C580,cpi!$1:$1,0))</f>
        <v>160.1</v>
      </c>
      <c r="P580" s="10">
        <f>cpi!$I$2</f>
        <v>245.51900000000001</v>
      </c>
      <c r="Q580" s="10">
        <f t="shared" si="78"/>
        <v>1.5335352904434729</v>
      </c>
      <c r="R580" s="8" t="str">
        <f t="shared" si="79"/>
        <v/>
      </c>
      <c r="S580" s="11">
        <f t="shared" si="80"/>
        <v>115015146.78326046</v>
      </c>
      <c r="T580" s="11">
        <f t="shared" si="80"/>
        <v>351312506.81699562</v>
      </c>
      <c r="U580" s="11">
        <f t="shared" si="80"/>
        <v>948704737.01112437</v>
      </c>
    </row>
    <row r="581" spans="1:21" x14ac:dyDescent="0.2">
      <c r="A581" s="5">
        <v>585</v>
      </c>
      <c r="B581" s="17">
        <v>31</v>
      </c>
      <c r="C581" s="16">
        <v>3</v>
      </c>
      <c r="D581" s="16">
        <v>2006</v>
      </c>
      <c r="E581" s="18">
        <v>39632</v>
      </c>
      <c r="F581" s="9" t="s">
        <v>575</v>
      </c>
      <c r="G581" s="3">
        <v>75000000</v>
      </c>
      <c r="H581" s="3">
        <v>195330621</v>
      </c>
      <c r="I581" s="3">
        <v>651899282</v>
      </c>
      <c r="J581" s="8" t="str">
        <f t="shared" si="74"/>
        <v/>
      </c>
      <c r="K581" s="8" t="str">
        <f t="shared" si="75"/>
        <v/>
      </c>
      <c r="L581" s="8" t="str">
        <f t="shared" si="76"/>
        <v>Ice Age: The Meltdown</v>
      </c>
      <c r="M581" s="8" t="str">
        <f t="shared" si="77"/>
        <v/>
      </c>
      <c r="N581" s="8" t="str">
        <f t="shared" si="73"/>
        <v>Ice Age: The Meltdown</v>
      </c>
      <c r="O581" s="10">
        <f>INDEX(cpi!$A$1:$M$106,MATCH($D581,cpi!$A:$A,0),MATCH($C581,cpi!$1:$1,0))</f>
        <v>199.8</v>
      </c>
      <c r="P581" s="10">
        <f>cpi!$I$2</f>
        <v>245.51900000000001</v>
      </c>
      <c r="Q581" s="10">
        <f t="shared" si="78"/>
        <v>1.2288238238238238</v>
      </c>
      <c r="R581" s="8" t="str">
        <f t="shared" si="79"/>
        <v/>
      </c>
      <c r="S581" s="11">
        <f t="shared" si="80"/>
        <v>92161786.78678678</v>
      </c>
      <c r="T581" s="11">
        <f t="shared" si="80"/>
        <v>240026920.6071021</v>
      </c>
      <c r="U581" s="11">
        <f t="shared" si="80"/>
        <v>801069368.45524526</v>
      </c>
    </row>
    <row r="582" spans="1:21" x14ac:dyDescent="0.2">
      <c r="A582" s="5">
        <v>586</v>
      </c>
      <c r="B582" s="17">
        <v>27</v>
      </c>
      <c r="C582" s="16">
        <v>5</v>
      </c>
      <c r="D582" s="16">
        <v>2005</v>
      </c>
      <c r="E582" s="18">
        <v>39146</v>
      </c>
      <c r="F582" s="9" t="s">
        <v>576</v>
      </c>
      <c r="G582" s="3">
        <v>75000000</v>
      </c>
      <c r="H582" s="3">
        <v>193595521</v>
      </c>
      <c r="I582" s="3">
        <v>556559566</v>
      </c>
      <c r="J582" s="8" t="str">
        <f t="shared" si="74"/>
        <v/>
      </c>
      <c r="K582" s="8" t="str">
        <f t="shared" si="75"/>
        <v/>
      </c>
      <c r="L582" s="8" t="str">
        <f t="shared" si="76"/>
        <v>Madagascar</v>
      </c>
      <c r="M582" s="8" t="str">
        <f t="shared" si="77"/>
        <v/>
      </c>
      <c r="N582" s="8" t="str">
        <f t="shared" si="73"/>
        <v>Madagascar</v>
      </c>
      <c r="O582" s="10">
        <f>INDEX(cpi!$A$1:$M$106,MATCH($D582,cpi!$A:$A,0),MATCH($C582,cpi!$1:$1,0))</f>
        <v>194.4</v>
      </c>
      <c r="P582" s="10">
        <f>cpi!$I$2</f>
        <v>245.51900000000001</v>
      </c>
      <c r="Q582" s="10">
        <f t="shared" si="78"/>
        <v>1.2629578189300412</v>
      </c>
      <c r="R582" s="8" t="str">
        <f t="shared" si="79"/>
        <v/>
      </c>
      <c r="S582" s="11">
        <f t="shared" si="80"/>
        <v>94721836.41975309</v>
      </c>
      <c r="T582" s="11">
        <f t="shared" si="80"/>
        <v>244502976.95678499</v>
      </c>
      <c r="U582" s="11">
        <f t="shared" si="80"/>
        <v>702911255.58001029</v>
      </c>
    </row>
    <row r="583" spans="1:21" x14ac:dyDescent="0.2">
      <c r="A583" s="5">
        <v>587</v>
      </c>
      <c r="B583" s="17">
        <v>25</v>
      </c>
      <c r="C583" s="16">
        <v>6</v>
      </c>
      <c r="D583" s="16">
        <v>2010</v>
      </c>
      <c r="E583" s="18">
        <v>40914</v>
      </c>
      <c r="F583" s="9" t="s">
        <v>577</v>
      </c>
      <c r="G583" s="3">
        <v>75000000</v>
      </c>
      <c r="H583" s="3">
        <v>162001186</v>
      </c>
      <c r="I583" s="3">
        <v>272223430</v>
      </c>
      <c r="J583" s="8" t="str">
        <f t="shared" si="74"/>
        <v/>
      </c>
      <c r="K583" s="8" t="str">
        <f t="shared" si="75"/>
        <v/>
      </c>
      <c r="L583" s="8" t="str">
        <f t="shared" si="76"/>
        <v>Grown Ups</v>
      </c>
      <c r="M583" s="8" t="str">
        <f t="shared" si="77"/>
        <v/>
      </c>
      <c r="N583" s="8" t="str">
        <f t="shared" si="73"/>
        <v>Grown Ups</v>
      </c>
      <c r="O583" s="10">
        <f>INDEX(cpi!$A$1:$M$106,MATCH($D583,cpi!$A:$A,0),MATCH($C583,cpi!$1:$1,0))</f>
        <v>217.965</v>
      </c>
      <c r="P583" s="10">
        <f>cpi!$I$2</f>
        <v>245.51900000000001</v>
      </c>
      <c r="Q583" s="10">
        <f t="shared" si="78"/>
        <v>1.1264147913655862</v>
      </c>
      <c r="R583" s="8" t="str">
        <f t="shared" si="79"/>
        <v/>
      </c>
      <c r="S583" s="11">
        <f t="shared" si="80"/>
        <v>84481109.352418959</v>
      </c>
      <c r="T583" s="11">
        <f t="shared" si="80"/>
        <v>182480532.12916753</v>
      </c>
      <c r="U583" s="11">
        <f t="shared" si="80"/>
        <v>306636498.10827428</v>
      </c>
    </row>
    <row r="584" spans="1:21" x14ac:dyDescent="0.2">
      <c r="A584" s="5">
        <v>588</v>
      </c>
      <c r="B584" s="17">
        <v>1</v>
      </c>
      <c r="C584" s="16">
        <v>10</v>
      </c>
      <c r="D584" s="16">
        <v>2004</v>
      </c>
      <c r="E584" s="18">
        <v>37996</v>
      </c>
      <c r="F584" s="9" t="s">
        <v>578</v>
      </c>
      <c r="G584" s="3">
        <v>75000000</v>
      </c>
      <c r="H584" s="3">
        <v>161412000</v>
      </c>
      <c r="I584" s="3">
        <v>371917043</v>
      </c>
      <c r="J584" s="8" t="str">
        <f t="shared" si="74"/>
        <v/>
      </c>
      <c r="K584" s="8" t="str">
        <f t="shared" si="75"/>
        <v/>
      </c>
      <c r="L584" s="8" t="str">
        <f t="shared" si="76"/>
        <v>Shark Tale</v>
      </c>
      <c r="M584" s="8" t="str">
        <f t="shared" si="77"/>
        <v/>
      </c>
      <c r="N584" s="8" t="str">
        <f t="shared" si="73"/>
        <v>Shark Tale</v>
      </c>
      <c r="O584" s="10">
        <f>INDEX(cpi!$A$1:$M$106,MATCH($D584,cpi!$A:$A,0),MATCH($C584,cpi!$1:$1,0))</f>
        <v>190.9</v>
      </c>
      <c r="P584" s="10">
        <f>cpi!$I$2</f>
        <v>245.51900000000001</v>
      </c>
      <c r="Q584" s="10">
        <f t="shared" si="78"/>
        <v>1.2861131482451544</v>
      </c>
      <c r="R584" s="8" t="str">
        <f t="shared" si="79"/>
        <v/>
      </c>
      <c r="S584" s="11">
        <f t="shared" si="80"/>
        <v>96458486.118386582</v>
      </c>
      <c r="T584" s="11">
        <f t="shared" si="80"/>
        <v>207594095.48454687</v>
      </c>
      <c r="U584" s="11">
        <f t="shared" si="80"/>
        <v>478327399.0587585</v>
      </c>
    </row>
    <row r="585" spans="1:21" x14ac:dyDescent="0.2">
      <c r="A585" s="5">
        <v>589</v>
      </c>
      <c r="B585" s="17">
        <v>14</v>
      </c>
      <c r="C585" s="16">
        <v>7</v>
      </c>
      <c r="D585" s="16">
        <v>2000</v>
      </c>
      <c r="E585" s="18">
        <v>36929</v>
      </c>
      <c r="F585" s="9" t="s">
        <v>579</v>
      </c>
      <c r="G585" s="3">
        <v>75000000</v>
      </c>
      <c r="H585" s="3">
        <v>157299717</v>
      </c>
      <c r="I585" s="3">
        <v>296872367</v>
      </c>
      <c r="J585" s="8" t="str">
        <f t="shared" si="74"/>
        <v/>
      </c>
      <c r="K585" s="8" t="str">
        <f t="shared" si="75"/>
        <v/>
      </c>
      <c r="L585" s="8" t="str">
        <f t="shared" si="76"/>
        <v>X-Men</v>
      </c>
      <c r="M585" s="8" t="str">
        <f t="shared" si="77"/>
        <v/>
      </c>
      <c r="N585" s="8" t="str">
        <f t="shared" si="73"/>
        <v>X-Men</v>
      </c>
      <c r="O585" s="10">
        <f>INDEX(cpi!$A$1:$M$106,MATCH($D585,cpi!$A:$A,0),MATCH($C585,cpi!$1:$1,0))</f>
        <v>172.8</v>
      </c>
      <c r="P585" s="10">
        <f>cpi!$I$2</f>
        <v>245.51900000000001</v>
      </c>
      <c r="Q585" s="10">
        <f t="shared" si="78"/>
        <v>1.4208275462962963</v>
      </c>
      <c r="R585" s="8" t="str">
        <f t="shared" si="79"/>
        <v/>
      </c>
      <c r="S585" s="11">
        <f t="shared" si="80"/>
        <v>106562065.97222222</v>
      </c>
      <c r="T585" s="11">
        <f t="shared" si="80"/>
        <v>223495770.9382118</v>
      </c>
      <c r="U585" s="11">
        <f t="shared" si="80"/>
        <v>421804436.76778358</v>
      </c>
    </row>
    <row r="586" spans="1:21" x14ac:dyDescent="0.2">
      <c r="A586" s="5">
        <v>590</v>
      </c>
      <c r="B586" s="17">
        <v>27</v>
      </c>
      <c r="C586" s="16">
        <v>6</v>
      </c>
      <c r="D586" s="16">
        <v>2008</v>
      </c>
      <c r="E586" s="18">
        <v>40243</v>
      </c>
      <c r="F586" s="9" t="s">
        <v>580</v>
      </c>
      <c r="G586" s="3">
        <v>75000000</v>
      </c>
      <c r="H586" s="3">
        <v>134508551</v>
      </c>
      <c r="I586" s="3">
        <v>342416460</v>
      </c>
      <c r="J586" s="8" t="str">
        <f t="shared" si="74"/>
        <v/>
      </c>
      <c r="K586" s="8" t="str">
        <f t="shared" si="75"/>
        <v/>
      </c>
      <c r="L586" s="8" t="str">
        <f t="shared" si="76"/>
        <v>Wanted</v>
      </c>
      <c r="M586" s="8" t="str">
        <f t="shared" si="77"/>
        <v/>
      </c>
      <c r="N586" s="8" t="str">
        <f t="shared" si="73"/>
        <v>Wanted</v>
      </c>
      <c r="O586" s="10">
        <f>INDEX(cpi!$A$1:$M$106,MATCH($D586,cpi!$A:$A,0),MATCH($C586,cpi!$1:$1,0))</f>
        <v>218.815</v>
      </c>
      <c r="P586" s="10">
        <f>cpi!$I$2</f>
        <v>245.51900000000001</v>
      </c>
      <c r="Q586" s="10">
        <f t="shared" si="78"/>
        <v>1.1220391655051072</v>
      </c>
      <c r="R586" s="8" t="str">
        <f t="shared" si="79"/>
        <v/>
      </c>
      <c r="S586" s="11">
        <f t="shared" si="80"/>
        <v>84152937.412883043</v>
      </c>
      <c r="T586" s="11">
        <f t="shared" si="80"/>
        <v>150923862.31734115</v>
      </c>
      <c r="U586" s="11">
        <f t="shared" si="80"/>
        <v>384204679.03361291</v>
      </c>
    </row>
    <row r="587" spans="1:21" x14ac:dyDescent="0.2">
      <c r="A587" s="5">
        <v>591</v>
      </c>
      <c r="B587" s="17">
        <v>7</v>
      </c>
      <c r="C587" s="16">
        <v>6</v>
      </c>
      <c r="D587" s="16">
        <v>1996</v>
      </c>
      <c r="E587" s="18">
        <v>35252</v>
      </c>
      <c r="F587" s="9" t="s">
        <v>581</v>
      </c>
      <c r="G587" s="3">
        <v>75000000</v>
      </c>
      <c r="H587" s="3">
        <v>134069511</v>
      </c>
      <c r="I587" s="3">
        <v>336069511</v>
      </c>
      <c r="J587" s="8" t="str">
        <f t="shared" si="74"/>
        <v/>
      </c>
      <c r="K587" s="8" t="str">
        <f t="shared" si="75"/>
        <v/>
      </c>
      <c r="L587" s="8" t="str">
        <f t="shared" si="76"/>
        <v>The Rock</v>
      </c>
      <c r="M587" s="8" t="str">
        <f t="shared" si="77"/>
        <v/>
      </c>
      <c r="N587" s="8" t="str">
        <f t="shared" si="73"/>
        <v>The Rock</v>
      </c>
      <c r="O587" s="10">
        <f>INDEX(cpi!$A$1:$M$106,MATCH($D587,cpi!$A:$A,0),MATCH($C587,cpi!$1:$1,0))</f>
        <v>156.69999999999999</v>
      </c>
      <c r="P587" s="10">
        <f>cpi!$I$2</f>
        <v>245.51900000000001</v>
      </c>
      <c r="Q587" s="10">
        <f t="shared" si="78"/>
        <v>1.5668091895341418</v>
      </c>
      <c r="R587" s="8" t="str">
        <f t="shared" si="79"/>
        <v/>
      </c>
      <c r="S587" s="11">
        <f t="shared" si="80"/>
        <v>117510689.21506064</v>
      </c>
      <c r="T587" s="11">
        <f t="shared" si="80"/>
        <v>210061341.87114871</v>
      </c>
      <c r="U587" s="11">
        <f t="shared" si="80"/>
        <v>526556798.15704536</v>
      </c>
    </row>
    <row r="588" spans="1:21" x14ac:dyDescent="0.2">
      <c r="A588" s="5">
        <v>592</v>
      </c>
      <c r="B588" s="17">
        <v>13</v>
      </c>
      <c r="C588" s="16">
        <v>2</v>
      </c>
      <c r="D588" s="16">
        <v>2004</v>
      </c>
      <c r="E588" s="18">
        <v>38354</v>
      </c>
      <c r="F588" s="9" t="s">
        <v>582</v>
      </c>
      <c r="G588" s="3">
        <v>75000000</v>
      </c>
      <c r="H588" s="3">
        <v>120776832</v>
      </c>
      <c r="I588" s="3">
        <v>196320329</v>
      </c>
      <c r="J588" s="8" t="str">
        <f t="shared" si="74"/>
        <v/>
      </c>
      <c r="K588" s="8" t="str">
        <f t="shared" si="75"/>
        <v/>
      </c>
      <c r="L588" s="8" t="str">
        <f t="shared" si="76"/>
        <v>50 First Dates</v>
      </c>
      <c r="M588" s="8" t="str">
        <f t="shared" si="77"/>
        <v/>
      </c>
      <c r="N588" s="8" t="str">
        <f t="shared" si="73"/>
        <v>50 First Dates</v>
      </c>
      <c r="O588" s="10">
        <f>INDEX(cpi!$A$1:$M$106,MATCH($D588,cpi!$A:$A,0),MATCH($C588,cpi!$1:$1,0))</f>
        <v>186.2</v>
      </c>
      <c r="P588" s="10">
        <f>cpi!$I$2</f>
        <v>245.51900000000001</v>
      </c>
      <c r="Q588" s="10">
        <f t="shared" si="78"/>
        <v>1.3185767991407091</v>
      </c>
      <c r="R588" s="8" t="str">
        <f t="shared" si="79"/>
        <v/>
      </c>
      <c r="S588" s="11">
        <f t="shared" si="80"/>
        <v>98893259.935553178</v>
      </c>
      <c r="T588" s="11">
        <f t="shared" si="80"/>
        <v>159253528.54891518</v>
      </c>
      <c r="U588" s="11">
        <f t="shared" si="80"/>
        <v>258863431.01907092</v>
      </c>
    </row>
    <row r="589" spans="1:21" x14ac:dyDescent="0.2">
      <c r="A589" s="5">
        <v>593</v>
      </c>
      <c r="B589" s="17">
        <v>20</v>
      </c>
      <c r="C589" s="16">
        <v>7</v>
      </c>
      <c r="D589" s="16">
        <v>2007</v>
      </c>
      <c r="E589" s="18">
        <v>39667</v>
      </c>
      <c r="F589" s="9" t="s">
        <v>583</v>
      </c>
      <c r="G589" s="3">
        <v>75000000</v>
      </c>
      <c r="H589" s="3">
        <v>118871849</v>
      </c>
      <c r="I589" s="3">
        <v>203035572</v>
      </c>
      <c r="J589" s="8" t="str">
        <f t="shared" si="74"/>
        <v/>
      </c>
      <c r="K589" s="8" t="str">
        <f t="shared" si="75"/>
        <v/>
      </c>
      <c r="L589" s="8" t="str">
        <f t="shared" si="76"/>
        <v>Hairspray</v>
      </c>
      <c r="M589" s="8" t="str">
        <f t="shared" si="77"/>
        <v/>
      </c>
      <c r="N589" s="8" t="str">
        <f t="shared" si="73"/>
        <v>Hairspray</v>
      </c>
      <c r="O589" s="10">
        <f>INDEX(cpi!$A$1:$M$106,MATCH($D589,cpi!$A:$A,0),MATCH($C589,cpi!$1:$1,0))</f>
        <v>208.29900000000001</v>
      </c>
      <c r="P589" s="10">
        <f>cpi!$I$2</f>
        <v>245.51900000000001</v>
      </c>
      <c r="Q589" s="10">
        <f t="shared" si="78"/>
        <v>1.1786854473617252</v>
      </c>
      <c r="R589" s="8" t="str">
        <f t="shared" si="79"/>
        <v/>
      </c>
      <c r="S589" s="11">
        <f t="shared" si="80"/>
        <v>88401408.552129388</v>
      </c>
      <c r="T589" s="11">
        <f t="shared" si="80"/>
        <v>140112518.51728046</v>
      </c>
      <c r="U589" s="11">
        <f t="shared" si="80"/>
        <v>239315074.01316378</v>
      </c>
    </row>
    <row r="590" spans="1:21" x14ac:dyDescent="0.2">
      <c r="A590" s="5">
        <v>594</v>
      </c>
      <c r="B590" s="17">
        <v>31</v>
      </c>
      <c r="C590" s="16">
        <v>5</v>
      </c>
      <c r="D590" s="16">
        <v>2013</v>
      </c>
      <c r="E590" s="18">
        <v>42190</v>
      </c>
      <c r="F590" s="9" t="s">
        <v>584</v>
      </c>
      <c r="G590" s="3">
        <v>75000000</v>
      </c>
      <c r="H590" s="3">
        <v>117723989</v>
      </c>
      <c r="I590" s="3">
        <v>342769200</v>
      </c>
      <c r="J590" s="8" t="str">
        <f t="shared" si="74"/>
        <v/>
      </c>
      <c r="K590" s="8" t="str">
        <f t="shared" si="75"/>
        <v/>
      </c>
      <c r="L590" s="8" t="str">
        <f t="shared" si="76"/>
        <v>Now You See Me</v>
      </c>
      <c r="M590" s="8" t="str">
        <f t="shared" si="77"/>
        <v/>
      </c>
      <c r="N590" s="8" t="str">
        <f t="shared" si="73"/>
        <v>Now You See Me</v>
      </c>
      <c r="O590" s="10">
        <f>INDEX(cpi!$A$1:$M$106,MATCH($D590,cpi!$A:$A,0),MATCH($C590,cpi!$1:$1,0))</f>
        <v>232.94499999999999</v>
      </c>
      <c r="P590" s="10">
        <f>cpi!$I$2</f>
        <v>245.51900000000001</v>
      </c>
      <c r="Q590" s="10">
        <f t="shared" si="78"/>
        <v>1.0539784069200886</v>
      </c>
      <c r="R590" s="8" t="str">
        <f t="shared" si="79"/>
        <v/>
      </c>
      <c r="S590" s="11">
        <f t="shared" si="80"/>
        <v>79048380.51900664</v>
      </c>
      <c r="T590" s="11">
        <f t="shared" si="80"/>
        <v>124078542.38249804</v>
      </c>
      <c r="U590" s="11">
        <f t="shared" si="80"/>
        <v>361271335.35727322</v>
      </c>
    </row>
    <row r="591" spans="1:21" x14ac:dyDescent="0.2">
      <c r="A591" s="5">
        <v>595</v>
      </c>
      <c r="B591" s="17">
        <v>15</v>
      </c>
      <c r="C591" s="16">
        <v>12</v>
      </c>
      <c r="D591" s="16">
        <v>2006</v>
      </c>
      <c r="E591" s="18">
        <v>39153</v>
      </c>
      <c r="F591" s="9" t="s">
        <v>585</v>
      </c>
      <c r="G591" s="3">
        <v>75000000</v>
      </c>
      <c r="H591" s="3">
        <v>103365956</v>
      </c>
      <c r="I591" s="3">
        <v>155708695</v>
      </c>
      <c r="J591" s="8" t="str">
        <f t="shared" si="74"/>
        <v/>
      </c>
      <c r="K591" s="8" t="str">
        <f t="shared" si="75"/>
        <v/>
      </c>
      <c r="L591" s="8" t="str">
        <f t="shared" si="76"/>
        <v>Dreamgirls</v>
      </c>
      <c r="M591" s="8" t="str">
        <f t="shared" si="77"/>
        <v/>
      </c>
      <c r="N591" s="8" t="str">
        <f t="shared" si="73"/>
        <v>Dreamgirls</v>
      </c>
      <c r="O591" s="10">
        <f>INDEX(cpi!$A$1:$M$106,MATCH($D591,cpi!$A:$A,0),MATCH($C591,cpi!$1:$1,0))</f>
        <v>201.8</v>
      </c>
      <c r="P591" s="10">
        <f>cpi!$I$2</f>
        <v>245.51900000000001</v>
      </c>
      <c r="Q591" s="10">
        <f t="shared" si="78"/>
        <v>1.2166451932606541</v>
      </c>
      <c r="R591" s="8" t="str">
        <f t="shared" si="79"/>
        <v/>
      </c>
      <c r="S591" s="11">
        <f t="shared" si="80"/>
        <v>91248389.494549066</v>
      </c>
      <c r="T591" s="11">
        <f t="shared" si="80"/>
        <v>125759693.51419227</v>
      </c>
      <c r="U591" s="11">
        <f t="shared" si="80"/>
        <v>189442235.32063925</v>
      </c>
    </row>
    <row r="592" spans="1:21" x14ac:dyDescent="0.2">
      <c r="A592" s="5">
        <v>596</v>
      </c>
      <c r="B592" s="17">
        <v>23</v>
      </c>
      <c r="C592" s="16">
        <v>7</v>
      </c>
      <c r="D592" s="16">
        <v>1999</v>
      </c>
      <c r="E592" s="18">
        <v>36837</v>
      </c>
      <c r="F592" s="9" t="s">
        <v>586</v>
      </c>
      <c r="G592" s="3">
        <v>75000000</v>
      </c>
      <c r="H592" s="3">
        <v>97387965</v>
      </c>
      <c r="I592" s="3">
        <v>97387965</v>
      </c>
      <c r="J592" s="8" t="str">
        <f t="shared" si="74"/>
        <v/>
      </c>
      <c r="K592" s="8" t="str">
        <f t="shared" si="75"/>
        <v/>
      </c>
      <c r="L592" s="8" t="str">
        <f t="shared" si="76"/>
        <v>Inspector Gadget</v>
      </c>
      <c r="M592" s="8" t="str">
        <f t="shared" si="77"/>
        <v/>
      </c>
      <c r="N592" s="8" t="str">
        <f t="shared" si="73"/>
        <v>Inspector Gadget</v>
      </c>
      <c r="O592" s="10">
        <f>INDEX(cpi!$A$1:$M$106,MATCH($D592,cpi!$A:$A,0),MATCH($C592,cpi!$1:$1,0))</f>
        <v>166.7</v>
      </c>
      <c r="P592" s="10">
        <f>cpi!$I$2</f>
        <v>245.51900000000001</v>
      </c>
      <c r="Q592" s="10">
        <f t="shared" si="78"/>
        <v>1.4728194361127775</v>
      </c>
      <c r="R592" s="8" t="str">
        <f t="shared" si="79"/>
        <v/>
      </c>
      <c r="S592" s="11">
        <f t="shared" si="80"/>
        <v>110461457.70845832</v>
      </c>
      <c r="T592" s="11">
        <f t="shared" si="80"/>
        <v>143434887.69547093</v>
      </c>
      <c r="U592" s="11">
        <f t="shared" si="80"/>
        <v>143434887.69547093</v>
      </c>
    </row>
    <row r="593" spans="1:21" x14ac:dyDescent="0.2">
      <c r="A593" s="5">
        <v>597</v>
      </c>
      <c r="B593" s="17">
        <v>11</v>
      </c>
      <c r="C593" s="16">
        <v>11</v>
      </c>
      <c r="D593" s="16">
        <v>2011</v>
      </c>
      <c r="E593" s="18">
        <v>40858</v>
      </c>
      <c r="F593" s="9" t="s">
        <v>587</v>
      </c>
      <c r="G593" s="3">
        <v>75000000</v>
      </c>
      <c r="H593" s="3">
        <v>83504017</v>
      </c>
      <c r="I593" s="3">
        <v>211562435</v>
      </c>
      <c r="J593" s="8" t="str">
        <f t="shared" si="74"/>
        <v/>
      </c>
      <c r="K593" s="8" t="str">
        <f t="shared" si="75"/>
        <v/>
      </c>
      <c r="L593" s="8" t="str">
        <f t="shared" si="76"/>
        <v>Immortals</v>
      </c>
      <c r="M593" s="8" t="str">
        <f t="shared" si="77"/>
        <v/>
      </c>
      <c r="N593" s="8" t="str">
        <f t="shared" si="73"/>
        <v>Immortals</v>
      </c>
      <c r="O593" s="10">
        <f>INDEX(cpi!$A$1:$M$106,MATCH($D593,cpi!$A:$A,0),MATCH($C593,cpi!$1:$1,0))</f>
        <v>226.23</v>
      </c>
      <c r="P593" s="10">
        <f>cpi!$I$2</f>
        <v>245.51900000000001</v>
      </c>
      <c r="Q593" s="10">
        <f t="shared" si="78"/>
        <v>1.085262785660611</v>
      </c>
      <c r="R593" s="8" t="str">
        <f t="shared" si="79"/>
        <v/>
      </c>
      <c r="S593" s="11">
        <f t="shared" si="80"/>
        <v>81394708.924545825</v>
      </c>
      <c r="T593" s="11">
        <f t="shared" si="80"/>
        <v>90623802.103271008</v>
      </c>
      <c r="U593" s="11">
        <f t="shared" si="80"/>
        <v>229600837.54924193</v>
      </c>
    </row>
    <row r="594" spans="1:21" x14ac:dyDescent="0.2">
      <c r="A594" s="5">
        <v>598</v>
      </c>
      <c r="B594" s="17">
        <v>18</v>
      </c>
      <c r="C594" s="16">
        <v>6</v>
      </c>
      <c r="D594" s="16">
        <v>2004</v>
      </c>
      <c r="E594" s="18">
        <v>38509</v>
      </c>
      <c r="F594" s="9" t="s">
        <v>588</v>
      </c>
      <c r="G594" s="3">
        <v>75000000</v>
      </c>
      <c r="H594" s="3">
        <v>77073959</v>
      </c>
      <c r="I594" s="3">
        <v>218673959</v>
      </c>
      <c r="J594" s="8" t="str">
        <f t="shared" si="74"/>
        <v/>
      </c>
      <c r="K594" s="8" t="str">
        <f t="shared" si="75"/>
        <v/>
      </c>
      <c r="L594" s="8" t="str">
        <f t="shared" si="76"/>
        <v>The Terminal</v>
      </c>
      <c r="M594" s="8" t="str">
        <f t="shared" si="77"/>
        <v/>
      </c>
      <c r="N594" s="8" t="str">
        <f t="shared" si="73"/>
        <v>The Terminal</v>
      </c>
      <c r="O594" s="10">
        <f>INDEX(cpi!$A$1:$M$106,MATCH($D594,cpi!$A:$A,0),MATCH($C594,cpi!$1:$1,0))</f>
        <v>189.7</v>
      </c>
      <c r="P594" s="10">
        <f>cpi!$I$2</f>
        <v>245.51900000000001</v>
      </c>
      <c r="Q594" s="10">
        <f t="shared" si="78"/>
        <v>1.2942488139167108</v>
      </c>
      <c r="R594" s="8" t="str">
        <f t="shared" si="79"/>
        <v/>
      </c>
      <c r="S594" s="11">
        <f t="shared" si="80"/>
        <v>97068661.043753311</v>
      </c>
      <c r="T594" s="11">
        <f t="shared" si="80"/>
        <v>99752880.019615188</v>
      </c>
      <c r="U594" s="11">
        <f t="shared" si="80"/>
        <v>283018512.07022142</v>
      </c>
    </row>
    <row r="595" spans="1:21" x14ac:dyDescent="0.2">
      <c r="A595" s="5">
        <v>599</v>
      </c>
      <c r="B595" s="17">
        <v>18</v>
      </c>
      <c r="C595" s="16">
        <v>2</v>
      </c>
      <c r="D595" s="16">
        <v>2005</v>
      </c>
      <c r="E595" s="18">
        <v>38870</v>
      </c>
      <c r="F595" s="9" t="s">
        <v>589</v>
      </c>
      <c r="G595" s="3">
        <v>75000000</v>
      </c>
      <c r="H595" s="3">
        <v>75976178</v>
      </c>
      <c r="I595" s="3">
        <v>221594911</v>
      </c>
      <c r="J595" s="8" t="str">
        <f t="shared" si="74"/>
        <v/>
      </c>
      <c r="K595" s="8" t="str">
        <f t="shared" si="75"/>
        <v/>
      </c>
      <c r="L595" s="8" t="str">
        <f t="shared" si="76"/>
        <v>Constantine</v>
      </c>
      <c r="M595" s="8" t="str">
        <f t="shared" si="77"/>
        <v/>
      </c>
      <c r="N595" s="8" t="str">
        <f t="shared" si="73"/>
        <v>Constantine</v>
      </c>
      <c r="O595" s="10">
        <f>INDEX(cpi!$A$1:$M$106,MATCH($D595,cpi!$A:$A,0),MATCH($C595,cpi!$1:$1,0))</f>
        <v>191.8</v>
      </c>
      <c r="P595" s="10">
        <f>cpi!$I$2</f>
        <v>245.51900000000001</v>
      </c>
      <c r="Q595" s="10">
        <f t="shared" si="78"/>
        <v>1.2800782064650678</v>
      </c>
      <c r="R595" s="8" t="str">
        <f t="shared" si="79"/>
        <v/>
      </c>
      <c r="S595" s="11">
        <f t="shared" si="80"/>
        <v>96005865.484880075</v>
      </c>
      <c r="T595" s="11">
        <f t="shared" si="80"/>
        <v>97255449.668310732</v>
      </c>
      <c r="U595" s="11">
        <f t="shared" si="80"/>
        <v>283658816.23466629</v>
      </c>
    </row>
    <row r="596" spans="1:21" x14ac:dyDescent="0.2">
      <c r="A596" s="5">
        <v>600</v>
      </c>
      <c r="B596" s="17">
        <v>21</v>
      </c>
      <c r="C596" s="16">
        <v>7</v>
      </c>
      <c r="D596" s="16">
        <v>2006</v>
      </c>
      <c r="E596" s="18">
        <v>39332</v>
      </c>
      <c r="F596" s="9" t="s">
        <v>590</v>
      </c>
      <c r="G596" s="3">
        <v>75000000</v>
      </c>
      <c r="H596" s="3">
        <v>73661010</v>
      </c>
      <c r="I596" s="3">
        <v>141267370</v>
      </c>
      <c r="J596" s="8" t="str">
        <f t="shared" si="74"/>
        <v/>
      </c>
      <c r="K596" s="8" t="str">
        <f t="shared" si="75"/>
        <v/>
      </c>
      <c r="L596" s="8" t="str">
        <f t="shared" si="76"/>
        <v>Monster House</v>
      </c>
      <c r="M596" s="8" t="str">
        <f t="shared" si="77"/>
        <v/>
      </c>
      <c r="N596" s="8" t="str">
        <f t="shared" si="73"/>
        <v>Monster House</v>
      </c>
      <c r="O596" s="10">
        <f>INDEX(cpi!$A$1:$M$106,MATCH($D596,cpi!$A:$A,0),MATCH($C596,cpi!$1:$1,0))</f>
        <v>203.5</v>
      </c>
      <c r="P596" s="10">
        <f>cpi!$I$2</f>
        <v>245.51900000000001</v>
      </c>
      <c r="Q596" s="10">
        <f t="shared" si="78"/>
        <v>1.2064815724815725</v>
      </c>
      <c r="R596" s="8" t="str">
        <f t="shared" si="79"/>
        <v/>
      </c>
      <c r="S596" s="11">
        <f t="shared" si="80"/>
        <v>90486117.936117932</v>
      </c>
      <c r="T596" s="11">
        <f t="shared" si="80"/>
        <v>88870651.175380841</v>
      </c>
      <c r="U596" s="11">
        <f t="shared" si="80"/>
        <v>170436478.69793612</v>
      </c>
    </row>
    <row r="597" spans="1:21" x14ac:dyDescent="0.2">
      <c r="A597" s="5">
        <v>601</v>
      </c>
      <c r="B597" s="17">
        <v>8</v>
      </c>
      <c r="C597" s="16">
        <v>12</v>
      </c>
      <c r="D597" s="16">
        <v>2000</v>
      </c>
      <c r="E597" s="18">
        <v>36750</v>
      </c>
      <c r="F597" s="9" t="s">
        <v>591</v>
      </c>
      <c r="G597" s="3">
        <v>75000000</v>
      </c>
      <c r="H597" s="3">
        <v>68473360</v>
      </c>
      <c r="I597" s="3">
        <v>213500000</v>
      </c>
      <c r="J597" s="8" t="str">
        <f t="shared" si="74"/>
        <v/>
      </c>
      <c r="K597" s="8" t="str">
        <f t="shared" si="75"/>
        <v/>
      </c>
      <c r="L597" s="8" t="str">
        <f t="shared" si="76"/>
        <v>Vertical Limit</v>
      </c>
      <c r="M597" s="8" t="str">
        <f t="shared" si="77"/>
        <v/>
      </c>
      <c r="N597" s="8" t="str">
        <f t="shared" si="73"/>
        <v>Vertical Limit</v>
      </c>
      <c r="O597" s="10">
        <f>INDEX(cpi!$A$1:$M$106,MATCH($D597,cpi!$A:$A,0),MATCH($C597,cpi!$1:$1,0))</f>
        <v>174</v>
      </c>
      <c r="P597" s="10">
        <f>cpi!$I$2</f>
        <v>245.51900000000001</v>
      </c>
      <c r="Q597" s="10">
        <f t="shared" si="78"/>
        <v>1.411028735632184</v>
      </c>
      <c r="R597" s="8" t="str">
        <f t="shared" si="79"/>
        <v/>
      </c>
      <c r="S597" s="11">
        <f t="shared" si="80"/>
        <v>105827155.1724138</v>
      </c>
      <c r="T597" s="11">
        <f t="shared" si="80"/>
        <v>96617878.585287362</v>
      </c>
      <c r="U597" s="11">
        <f t="shared" si="80"/>
        <v>301254635.05747128</v>
      </c>
    </row>
    <row r="598" spans="1:21" x14ac:dyDescent="0.2">
      <c r="A598" s="5">
        <v>602</v>
      </c>
      <c r="B598" s="17">
        <v>21</v>
      </c>
      <c r="C598" s="16">
        <v>12</v>
      </c>
      <c r="D598" s="16">
        <v>2007</v>
      </c>
      <c r="E598" s="18">
        <v>39703</v>
      </c>
      <c r="F598" s="9" t="s">
        <v>592</v>
      </c>
      <c r="G598" s="3">
        <v>75000000</v>
      </c>
      <c r="H598" s="3">
        <v>66661095</v>
      </c>
      <c r="I598" s="3">
        <v>119512771</v>
      </c>
      <c r="J598" s="8" t="str">
        <f t="shared" si="74"/>
        <v/>
      </c>
      <c r="K598" s="8" t="str">
        <f t="shared" si="75"/>
        <v/>
      </c>
      <c r="L598" s="8" t="str">
        <f t="shared" si="76"/>
        <v>Charlie Wilson's War</v>
      </c>
      <c r="M598" s="8" t="str">
        <f t="shared" si="77"/>
        <v/>
      </c>
      <c r="N598" s="8" t="str">
        <f t="shared" si="73"/>
        <v>Charlie Wilson's War</v>
      </c>
      <c r="O598" s="10">
        <f>INDEX(cpi!$A$1:$M$106,MATCH($D598,cpi!$A:$A,0),MATCH($C598,cpi!$1:$1,0))</f>
        <v>210.036</v>
      </c>
      <c r="P598" s="10">
        <f>cpi!$I$2</f>
        <v>245.51900000000001</v>
      </c>
      <c r="Q598" s="10">
        <f t="shared" si="78"/>
        <v>1.1689377059170809</v>
      </c>
      <c r="R598" s="8" t="str">
        <f t="shared" si="79"/>
        <v/>
      </c>
      <c r="S598" s="11">
        <f t="shared" si="80"/>
        <v>87670327.943781063</v>
      </c>
      <c r="T598" s="11">
        <f t="shared" si="80"/>
        <v>77922667.463220596</v>
      </c>
      <c r="U598" s="11">
        <f t="shared" si="80"/>
        <v>139702984.36053345</v>
      </c>
    </row>
    <row r="599" spans="1:21" x14ac:dyDescent="0.2">
      <c r="A599" s="5">
        <v>603</v>
      </c>
      <c r="B599" s="17">
        <v>16</v>
      </c>
      <c r="C599" s="16">
        <v>4</v>
      </c>
      <c r="D599" s="16">
        <v>1999</v>
      </c>
      <c r="E599" s="18">
        <v>36620</v>
      </c>
      <c r="F599" s="9" t="s">
        <v>593</v>
      </c>
      <c r="G599" s="3">
        <v>75000000</v>
      </c>
      <c r="H599" s="3">
        <v>64062587</v>
      </c>
      <c r="I599" s="3">
        <v>73521587</v>
      </c>
      <c r="J599" s="8" t="str">
        <f t="shared" si="74"/>
        <v/>
      </c>
      <c r="K599" s="8" t="str">
        <f t="shared" si="75"/>
        <v/>
      </c>
      <c r="L599" s="8" t="str">
        <f t="shared" si="76"/>
        <v>Life</v>
      </c>
      <c r="M599" s="8">
        <f t="shared" si="77"/>
        <v>1</v>
      </c>
      <c r="N599" s="8" t="str">
        <f t="shared" si="73"/>
        <v>Life (1999)</v>
      </c>
      <c r="O599" s="10">
        <f>INDEX(cpi!$A$1:$M$106,MATCH($D599,cpi!$A:$A,0),MATCH($C599,cpi!$1:$1,0))</f>
        <v>166.2</v>
      </c>
      <c r="P599" s="10">
        <f>cpi!$I$2</f>
        <v>245.51900000000001</v>
      </c>
      <c r="Q599" s="10">
        <f t="shared" si="78"/>
        <v>1.4772503008423588</v>
      </c>
      <c r="R599" s="8" t="str">
        <f t="shared" si="79"/>
        <v/>
      </c>
      <c r="S599" s="11">
        <f t="shared" si="80"/>
        <v>110793772.5631769</v>
      </c>
      <c r="T599" s="11">
        <f t="shared" si="80"/>
        <v>94636475.918489784</v>
      </c>
      <c r="U599" s="11">
        <f t="shared" si="80"/>
        <v>108609786.51415765</v>
      </c>
    </row>
    <row r="600" spans="1:21" x14ac:dyDescent="0.2">
      <c r="A600" s="5">
        <v>604</v>
      </c>
      <c r="B600" s="17">
        <v>4</v>
      </c>
      <c r="C600" s="16">
        <v>3</v>
      </c>
      <c r="D600" s="16">
        <v>2005</v>
      </c>
      <c r="E600" s="18">
        <v>38445</v>
      </c>
      <c r="F600" s="9" t="s">
        <v>594</v>
      </c>
      <c r="G600" s="3">
        <v>75000000</v>
      </c>
      <c r="H600" s="3">
        <v>55849401</v>
      </c>
      <c r="I600" s="3">
        <v>94944017</v>
      </c>
      <c r="J600" s="8" t="str">
        <f t="shared" si="74"/>
        <v/>
      </c>
      <c r="K600" s="8" t="str">
        <f t="shared" si="75"/>
        <v/>
      </c>
      <c r="L600" s="8" t="str">
        <f t="shared" si="76"/>
        <v>Be Cool</v>
      </c>
      <c r="M600" s="8" t="str">
        <f t="shared" si="77"/>
        <v/>
      </c>
      <c r="N600" s="8" t="str">
        <f t="shared" si="73"/>
        <v>Be Cool</v>
      </c>
      <c r="O600" s="10">
        <f>INDEX(cpi!$A$1:$M$106,MATCH($D600,cpi!$A:$A,0),MATCH($C600,cpi!$1:$1,0))</f>
        <v>193.3</v>
      </c>
      <c r="P600" s="10">
        <f>cpi!$I$2</f>
        <v>245.51900000000001</v>
      </c>
      <c r="Q600" s="10">
        <f t="shared" si="78"/>
        <v>1.2701448525607864</v>
      </c>
      <c r="R600" s="8" t="str">
        <f t="shared" si="79"/>
        <v/>
      </c>
      <c r="S600" s="11">
        <f t="shared" si="80"/>
        <v>95260863.94205898</v>
      </c>
      <c r="T600" s="11">
        <f t="shared" si="80"/>
        <v>70936829.198753238</v>
      </c>
      <c r="U600" s="11">
        <f t="shared" si="80"/>
        <v>120592654.47399379</v>
      </c>
    </row>
    <row r="601" spans="1:21" x14ac:dyDescent="0.2">
      <c r="A601" s="5">
        <v>605</v>
      </c>
      <c r="B601" s="17">
        <v>23</v>
      </c>
      <c r="C601" s="16">
        <v>12</v>
      </c>
      <c r="D601" s="16">
        <v>2005</v>
      </c>
      <c r="E601" s="18">
        <v>39033</v>
      </c>
      <c r="F601" s="9" t="s">
        <v>595</v>
      </c>
      <c r="G601" s="3">
        <v>75000000</v>
      </c>
      <c r="H601" s="3">
        <v>47379090</v>
      </c>
      <c r="I601" s="3">
        <v>131492772</v>
      </c>
      <c r="J601" s="8" t="str">
        <f t="shared" si="74"/>
        <v/>
      </c>
      <c r="K601" s="8" t="str">
        <f t="shared" si="75"/>
        <v/>
      </c>
      <c r="L601" s="8" t="str">
        <f t="shared" si="76"/>
        <v>Munich</v>
      </c>
      <c r="M601" s="8" t="str">
        <f t="shared" si="77"/>
        <v/>
      </c>
      <c r="N601" s="8" t="str">
        <f t="shared" si="73"/>
        <v>Munich</v>
      </c>
      <c r="O601" s="10">
        <f>INDEX(cpi!$A$1:$M$106,MATCH($D601,cpi!$A:$A,0),MATCH($C601,cpi!$1:$1,0))</f>
        <v>196.8</v>
      </c>
      <c r="P601" s="10">
        <f>cpi!$I$2</f>
        <v>245.51900000000001</v>
      </c>
      <c r="Q601" s="10">
        <f t="shared" si="78"/>
        <v>1.2475558943089431</v>
      </c>
      <c r="R601" s="8" t="str">
        <f t="shared" si="79"/>
        <v/>
      </c>
      <c r="S601" s="11">
        <f t="shared" si="80"/>
        <v>93566692.073170736</v>
      </c>
      <c r="T601" s="11">
        <f t="shared" si="80"/>
        <v>59108062.996493906</v>
      </c>
      <c r="U601" s="11">
        <f t="shared" si="80"/>
        <v>164044582.76762196</v>
      </c>
    </row>
    <row r="602" spans="1:21" x14ac:dyDescent="0.2">
      <c r="A602" s="5">
        <v>607</v>
      </c>
      <c r="B602" s="17">
        <v>4</v>
      </c>
      <c r="C602" s="16">
        <v>6</v>
      </c>
      <c r="D602" s="16">
        <v>2010</v>
      </c>
      <c r="E602" s="18">
        <v>40274</v>
      </c>
      <c r="F602" s="9" t="s">
        <v>596</v>
      </c>
      <c r="G602" s="3">
        <v>75000000</v>
      </c>
      <c r="H602" s="3">
        <v>47059963</v>
      </c>
      <c r="I602" s="3">
        <v>95572749</v>
      </c>
      <c r="J602" s="8" t="str">
        <f t="shared" si="74"/>
        <v/>
      </c>
      <c r="K602" s="8" t="str">
        <f t="shared" si="75"/>
        <v/>
      </c>
      <c r="L602" s="8" t="str">
        <f t="shared" si="76"/>
        <v>Killers</v>
      </c>
      <c r="M602" s="8" t="str">
        <f t="shared" si="77"/>
        <v/>
      </c>
      <c r="N602" s="8" t="str">
        <f t="shared" si="73"/>
        <v>Killers</v>
      </c>
      <c r="O602" s="10">
        <f>INDEX(cpi!$A$1:$M$106,MATCH($D602,cpi!$A:$A,0),MATCH($C602,cpi!$1:$1,0))</f>
        <v>217.965</v>
      </c>
      <c r="P602" s="10">
        <f>cpi!$I$2</f>
        <v>245.51900000000001</v>
      </c>
      <c r="Q602" s="10">
        <f t="shared" si="78"/>
        <v>1.1264147913655862</v>
      </c>
      <c r="R602" s="8" t="str">
        <f t="shared" si="79"/>
        <v/>
      </c>
      <c r="S602" s="11">
        <f t="shared" si="80"/>
        <v>84481109.352418959</v>
      </c>
      <c r="T602" s="11">
        <f t="shared" si="80"/>
        <v>53009038.404317208</v>
      </c>
      <c r="U602" s="11">
        <f t="shared" si="80"/>
        <v>107654558.12507054</v>
      </c>
    </row>
    <row r="603" spans="1:21" x14ac:dyDescent="0.2">
      <c r="A603" s="5">
        <v>608</v>
      </c>
      <c r="B603" s="17">
        <v>14</v>
      </c>
      <c r="C603" s="16">
        <v>8</v>
      </c>
      <c r="D603" s="16">
        <v>2015</v>
      </c>
      <c r="E603" s="18">
        <v>42408</v>
      </c>
      <c r="F603" s="9" t="s">
        <v>597</v>
      </c>
      <c r="G603" s="3">
        <v>75000000</v>
      </c>
      <c r="H603" s="3">
        <v>45445109</v>
      </c>
      <c r="I603" s="3">
        <v>105445109</v>
      </c>
      <c r="J603" s="8" t="str">
        <f t="shared" si="74"/>
        <v/>
      </c>
      <c r="K603" s="8" t="str">
        <f t="shared" si="75"/>
        <v/>
      </c>
      <c r="L603" s="8" t="str">
        <f t="shared" si="76"/>
        <v>The Man From U.N.C.L.E.</v>
      </c>
      <c r="M603" s="8" t="str">
        <f t="shared" si="77"/>
        <v/>
      </c>
      <c r="N603" s="8" t="str">
        <f t="shared" si="73"/>
        <v>The Man From U.N.C.L.E.</v>
      </c>
      <c r="O603" s="10">
        <f>INDEX(cpi!$A$1:$M$106,MATCH($D603,cpi!$A:$A,0),MATCH($C603,cpi!$1:$1,0))</f>
        <v>238.316</v>
      </c>
      <c r="P603" s="10">
        <f>cpi!$I$2</f>
        <v>245.51900000000001</v>
      </c>
      <c r="Q603" s="10">
        <f t="shared" si="78"/>
        <v>1.030224575773343</v>
      </c>
      <c r="R603" s="8" t="str">
        <f t="shared" si="79"/>
        <v/>
      </c>
      <c r="S603" s="11">
        <f t="shared" si="80"/>
        <v>77266843.183000728</v>
      </c>
      <c r="T603" s="11">
        <f t="shared" si="80"/>
        <v>46818668.140498333</v>
      </c>
      <c r="U603" s="11">
        <f t="shared" si="80"/>
        <v>108632142.68689892</v>
      </c>
    </row>
    <row r="604" spans="1:21" x14ac:dyDescent="0.2">
      <c r="A604" s="5">
        <v>609</v>
      </c>
      <c r="B604" s="17">
        <v>7</v>
      </c>
      <c r="C604" s="16">
        <v>3</v>
      </c>
      <c r="D604" s="16">
        <v>2003</v>
      </c>
      <c r="E604" s="18">
        <v>37805</v>
      </c>
      <c r="F604" s="9" t="s">
        <v>598</v>
      </c>
      <c r="G604" s="3">
        <v>75000000</v>
      </c>
      <c r="H604" s="3">
        <v>43632458</v>
      </c>
      <c r="I604" s="3">
        <v>85632458</v>
      </c>
      <c r="J604" s="8" t="str">
        <f t="shared" si="74"/>
        <v/>
      </c>
      <c r="K604" s="8" t="str">
        <f t="shared" si="75"/>
        <v/>
      </c>
      <c r="L604" s="8" t="str">
        <f t="shared" si="76"/>
        <v>Tears of the Sun</v>
      </c>
      <c r="M604" s="8" t="str">
        <f t="shared" si="77"/>
        <v/>
      </c>
      <c r="N604" s="8" t="str">
        <f t="shared" si="73"/>
        <v>Tears of the Sun</v>
      </c>
      <c r="O604" s="10">
        <f>INDEX(cpi!$A$1:$M$106,MATCH($D604,cpi!$A:$A,0),MATCH($C604,cpi!$1:$1,0))</f>
        <v>184.2</v>
      </c>
      <c r="P604" s="10">
        <f>cpi!$I$2</f>
        <v>245.51900000000001</v>
      </c>
      <c r="Q604" s="10">
        <f t="shared" si="78"/>
        <v>1.3328935939196527</v>
      </c>
      <c r="R604" s="8" t="str">
        <f t="shared" si="79"/>
        <v/>
      </c>
      <c r="S604" s="11">
        <f t="shared" si="80"/>
        <v>99967019.543973953</v>
      </c>
      <c r="T604" s="11">
        <f t="shared" si="80"/>
        <v>58157423.755168304</v>
      </c>
      <c r="U604" s="11">
        <f t="shared" si="80"/>
        <v>114138954.69979371</v>
      </c>
    </row>
    <row r="605" spans="1:21" x14ac:dyDescent="0.2">
      <c r="A605" s="5">
        <v>610</v>
      </c>
      <c r="B605" s="17">
        <v>21</v>
      </c>
      <c r="C605" s="16">
        <v>7</v>
      </c>
      <c r="D605" s="16">
        <v>2006</v>
      </c>
      <c r="E605" s="18">
        <v>39332</v>
      </c>
      <c r="F605" s="9" t="s">
        <v>599</v>
      </c>
      <c r="G605" s="3">
        <v>75000000</v>
      </c>
      <c r="H605" s="3">
        <v>42285169</v>
      </c>
      <c r="I605" s="3">
        <v>72785169</v>
      </c>
      <c r="J605" s="8" t="str">
        <f t="shared" si="74"/>
        <v/>
      </c>
      <c r="K605" s="8" t="str">
        <f t="shared" si="75"/>
        <v/>
      </c>
      <c r="L605" s="8" t="str">
        <f t="shared" si="76"/>
        <v>Lady in the Water</v>
      </c>
      <c r="M605" s="8" t="str">
        <f t="shared" si="77"/>
        <v/>
      </c>
      <c r="N605" s="8" t="str">
        <f t="shared" si="73"/>
        <v>Lady in the Water</v>
      </c>
      <c r="O605" s="10">
        <f>INDEX(cpi!$A$1:$M$106,MATCH($D605,cpi!$A:$A,0),MATCH($C605,cpi!$1:$1,0))</f>
        <v>203.5</v>
      </c>
      <c r="P605" s="10">
        <f>cpi!$I$2</f>
        <v>245.51900000000001</v>
      </c>
      <c r="Q605" s="10">
        <f t="shared" si="78"/>
        <v>1.2064815724815725</v>
      </c>
      <c r="R605" s="8" t="str">
        <f t="shared" si="79"/>
        <v/>
      </c>
      <c r="S605" s="11">
        <f t="shared" si="80"/>
        <v>90486117.936117932</v>
      </c>
      <c r="T605" s="11">
        <f t="shared" si="80"/>
        <v>51016277.18776904</v>
      </c>
      <c r="U605" s="11">
        <f t="shared" si="80"/>
        <v>87813965.148457006</v>
      </c>
    </row>
    <row r="606" spans="1:21" x14ac:dyDescent="0.2">
      <c r="A606" s="5">
        <v>611</v>
      </c>
      <c r="B606" s="17">
        <v>17</v>
      </c>
      <c r="C606" s="16">
        <v>12</v>
      </c>
      <c r="D606" s="16">
        <v>2004</v>
      </c>
      <c r="E606" s="18">
        <v>38484</v>
      </c>
      <c r="F606" s="9" t="s">
        <v>600</v>
      </c>
      <c r="G606" s="3">
        <v>75000000</v>
      </c>
      <c r="H606" s="3">
        <v>42044321</v>
      </c>
      <c r="I606" s="3">
        <v>54344321</v>
      </c>
      <c r="J606" s="8" t="str">
        <f t="shared" si="74"/>
        <v/>
      </c>
      <c r="K606" s="8" t="str">
        <f t="shared" si="75"/>
        <v/>
      </c>
      <c r="L606" s="8" t="str">
        <f t="shared" si="76"/>
        <v>Spanglish</v>
      </c>
      <c r="M606" s="8" t="str">
        <f t="shared" si="77"/>
        <v/>
      </c>
      <c r="N606" s="8" t="str">
        <f t="shared" si="73"/>
        <v>Spanglish</v>
      </c>
      <c r="O606" s="10">
        <f>INDEX(cpi!$A$1:$M$106,MATCH($D606,cpi!$A:$A,0),MATCH($C606,cpi!$1:$1,0))</f>
        <v>190.3</v>
      </c>
      <c r="P606" s="10">
        <f>cpi!$I$2</f>
        <v>245.51900000000001</v>
      </c>
      <c r="Q606" s="10">
        <f t="shared" si="78"/>
        <v>1.290168155543878</v>
      </c>
      <c r="R606" s="8" t="str">
        <f t="shared" si="79"/>
        <v/>
      </c>
      <c r="S606" s="11">
        <f t="shared" si="80"/>
        <v>96762611.665790856</v>
      </c>
      <c r="T606" s="11">
        <f t="shared" si="80"/>
        <v>54244244.075664736</v>
      </c>
      <c r="U606" s="11">
        <f t="shared" si="80"/>
        <v>70113312.388854429</v>
      </c>
    </row>
    <row r="607" spans="1:21" x14ac:dyDescent="0.2">
      <c r="A607" s="5">
        <v>612</v>
      </c>
      <c r="B607" s="17">
        <v>12</v>
      </c>
      <c r="C607" s="16">
        <v>10</v>
      </c>
      <c r="D607" s="16">
        <v>2001</v>
      </c>
      <c r="E607" s="18">
        <v>37235</v>
      </c>
      <c r="F607" s="9" t="s">
        <v>601</v>
      </c>
      <c r="G607" s="3">
        <v>75000000</v>
      </c>
      <c r="H607" s="3">
        <v>41523271</v>
      </c>
      <c r="I607" s="3">
        <v>71523271</v>
      </c>
      <c r="J607" s="8" t="str">
        <f t="shared" si="74"/>
        <v/>
      </c>
      <c r="K607" s="8" t="str">
        <f t="shared" si="75"/>
        <v/>
      </c>
      <c r="L607" s="8" t="str">
        <f t="shared" si="76"/>
        <v>Bandits</v>
      </c>
      <c r="M607" s="8" t="str">
        <f t="shared" si="77"/>
        <v/>
      </c>
      <c r="N607" s="8" t="str">
        <f t="shared" si="73"/>
        <v>Bandits</v>
      </c>
      <c r="O607" s="10">
        <f>INDEX(cpi!$A$1:$M$106,MATCH($D607,cpi!$A:$A,0),MATCH($C607,cpi!$1:$1,0))</f>
        <v>177.7</v>
      </c>
      <c r="P607" s="10">
        <f>cpi!$I$2</f>
        <v>245.51900000000001</v>
      </c>
      <c r="Q607" s="10">
        <f t="shared" si="78"/>
        <v>1.3816488463702872</v>
      </c>
      <c r="R607" s="8" t="str">
        <f t="shared" si="79"/>
        <v/>
      </c>
      <c r="S607" s="11">
        <f t="shared" si="80"/>
        <v>103623663.47777154</v>
      </c>
      <c r="T607" s="11">
        <f t="shared" si="80"/>
        <v>57370579.474670798</v>
      </c>
      <c r="U607" s="11">
        <f t="shared" si="80"/>
        <v>98820044.865779415</v>
      </c>
    </row>
    <row r="608" spans="1:21" x14ac:dyDescent="0.2">
      <c r="A608" s="5">
        <v>613</v>
      </c>
      <c r="B608" s="17">
        <v>17</v>
      </c>
      <c r="C608" s="16">
        <v>12</v>
      </c>
      <c r="D608" s="16">
        <v>1999</v>
      </c>
      <c r="E608" s="18">
        <v>36658</v>
      </c>
      <c r="F608" s="9" t="s">
        <v>602</v>
      </c>
      <c r="G608" s="3">
        <v>75000000</v>
      </c>
      <c r="H608" s="3">
        <v>39251128</v>
      </c>
      <c r="I608" s="3">
        <v>39251128</v>
      </c>
      <c r="J608" s="8" t="str">
        <f t="shared" si="74"/>
        <v/>
      </c>
      <c r="K608" s="8" t="str">
        <f t="shared" si="75"/>
        <v/>
      </c>
      <c r="L608" s="8" t="str">
        <f t="shared" si="76"/>
        <v>Anna and the King</v>
      </c>
      <c r="M608" s="8" t="str">
        <f t="shared" si="77"/>
        <v/>
      </c>
      <c r="N608" s="8" t="str">
        <f t="shared" si="73"/>
        <v>Anna and the King</v>
      </c>
      <c r="O608" s="10">
        <f>INDEX(cpi!$A$1:$M$106,MATCH($D608,cpi!$A:$A,0),MATCH($C608,cpi!$1:$1,0))</f>
        <v>168.3</v>
      </c>
      <c r="P608" s="10">
        <f>cpi!$I$2</f>
        <v>245.51900000000001</v>
      </c>
      <c r="Q608" s="10">
        <f t="shared" si="78"/>
        <v>1.4588175876411169</v>
      </c>
      <c r="R608" s="8" t="str">
        <f t="shared" si="79"/>
        <v/>
      </c>
      <c r="S608" s="11">
        <f t="shared" si="80"/>
        <v>109411319.07308377</v>
      </c>
      <c r="T608" s="11">
        <f t="shared" si="80"/>
        <v>57260235.861152701</v>
      </c>
      <c r="U608" s="11">
        <f t="shared" si="80"/>
        <v>57260235.861152701</v>
      </c>
    </row>
    <row r="609" spans="1:21" x14ac:dyDescent="0.2">
      <c r="A609" s="5">
        <v>614</v>
      </c>
      <c r="B609" s="17">
        <v>7</v>
      </c>
      <c r="C609" s="16">
        <v>7</v>
      </c>
      <c r="D609" s="16">
        <v>1995</v>
      </c>
      <c r="E609" s="18">
        <v>34887</v>
      </c>
      <c r="F609" s="9" t="s">
        <v>603</v>
      </c>
      <c r="G609" s="3">
        <v>75000000</v>
      </c>
      <c r="H609" s="3">
        <v>37361412</v>
      </c>
      <c r="I609" s="3">
        <v>127361412</v>
      </c>
      <c r="J609" s="8" t="str">
        <f t="shared" si="74"/>
        <v/>
      </c>
      <c r="K609" s="8" t="str">
        <f t="shared" si="75"/>
        <v/>
      </c>
      <c r="L609" s="8" t="str">
        <f t="shared" si="76"/>
        <v>First Knight</v>
      </c>
      <c r="M609" s="8" t="str">
        <f t="shared" si="77"/>
        <v/>
      </c>
      <c r="N609" s="8" t="str">
        <f t="shared" si="73"/>
        <v>First Knight</v>
      </c>
      <c r="O609" s="10">
        <f>INDEX(cpi!$A$1:$M$106,MATCH($D609,cpi!$A:$A,0),MATCH($C609,cpi!$1:$1,0))</f>
        <v>152.5</v>
      </c>
      <c r="P609" s="10">
        <f>cpi!$I$2</f>
        <v>245.51900000000001</v>
      </c>
      <c r="Q609" s="10">
        <f t="shared" si="78"/>
        <v>1.6099606557377049</v>
      </c>
      <c r="R609" s="8" t="str">
        <f t="shared" si="79"/>
        <v/>
      </c>
      <c r="S609" s="11">
        <f t="shared" si="80"/>
        <v>120747049.18032786</v>
      </c>
      <c r="T609" s="11">
        <f t="shared" si="80"/>
        <v>60150403.362806559</v>
      </c>
      <c r="U609" s="11">
        <f t="shared" si="80"/>
        <v>205046862.37919998</v>
      </c>
    </row>
    <row r="610" spans="1:21" x14ac:dyDescent="0.2">
      <c r="A610" s="5">
        <v>615</v>
      </c>
      <c r="B610" s="17">
        <v>25</v>
      </c>
      <c r="C610" s="16">
        <v>3</v>
      </c>
      <c r="D610" s="16">
        <v>2011</v>
      </c>
      <c r="E610" s="18">
        <v>41277</v>
      </c>
      <c r="F610" s="9" t="s">
        <v>604</v>
      </c>
      <c r="G610" s="3">
        <v>75000000</v>
      </c>
      <c r="H610" s="3">
        <v>36392502</v>
      </c>
      <c r="I610" s="3">
        <v>89758389</v>
      </c>
      <c r="J610" s="8" t="str">
        <f t="shared" si="74"/>
        <v/>
      </c>
      <c r="K610" s="8" t="str">
        <f t="shared" si="75"/>
        <v/>
      </c>
      <c r="L610" s="8" t="str">
        <f t="shared" si="76"/>
        <v>Sucker Punch</v>
      </c>
      <c r="M610" s="8" t="str">
        <f t="shared" si="77"/>
        <v/>
      </c>
      <c r="N610" s="8" t="str">
        <f t="shared" si="73"/>
        <v>Sucker Punch</v>
      </c>
      <c r="O610" s="10">
        <f>INDEX(cpi!$A$1:$M$106,MATCH($D610,cpi!$A:$A,0),MATCH($C610,cpi!$1:$1,0))</f>
        <v>223.46700000000001</v>
      </c>
      <c r="P610" s="10">
        <f>cpi!$I$2</f>
        <v>245.51900000000001</v>
      </c>
      <c r="Q610" s="10">
        <f t="shared" si="78"/>
        <v>1.0986812370506607</v>
      </c>
      <c r="R610" s="8" t="str">
        <f t="shared" si="79"/>
        <v/>
      </c>
      <c r="S610" s="11">
        <f t="shared" si="80"/>
        <v>82401092.778799549</v>
      </c>
      <c r="T610" s="11">
        <f t="shared" si="80"/>
        <v>39983759.116728641</v>
      </c>
      <c r="U610" s="11">
        <f t="shared" si="80"/>
        <v>98615857.862194419</v>
      </c>
    </row>
    <row r="611" spans="1:21" x14ac:dyDescent="0.2">
      <c r="A611" s="5">
        <v>616</v>
      </c>
      <c r="B611" s="17">
        <v>11</v>
      </c>
      <c r="C611" s="16">
        <v>3</v>
      </c>
      <c r="D611" s="16">
        <v>2005</v>
      </c>
      <c r="E611" s="18">
        <v>38659</v>
      </c>
      <c r="F611" s="9" t="s">
        <v>605</v>
      </c>
      <c r="G611" s="3">
        <v>75000000</v>
      </c>
      <c r="H611" s="3">
        <v>34636443</v>
      </c>
      <c r="I611" s="3">
        <v>77636443</v>
      </c>
      <c r="J611" s="8" t="str">
        <f t="shared" si="74"/>
        <v/>
      </c>
      <c r="K611" s="8" t="str">
        <f t="shared" si="75"/>
        <v/>
      </c>
      <c r="L611" s="8" t="str">
        <f t="shared" si="76"/>
        <v>Hostage</v>
      </c>
      <c r="M611" s="8" t="str">
        <f t="shared" si="77"/>
        <v/>
      </c>
      <c r="N611" s="8" t="str">
        <f t="shared" si="73"/>
        <v>Hostage</v>
      </c>
      <c r="O611" s="10">
        <f>INDEX(cpi!$A$1:$M$106,MATCH($D611,cpi!$A:$A,0),MATCH($C611,cpi!$1:$1,0))</f>
        <v>193.3</v>
      </c>
      <c r="P611" s="10">
        <f>cpi!$I$2</f>
        <v>245.51900000000001</v>
      </c>
      <c r="Q611" s="10">
        <f t="shared" si="78"/>
        <v>1.2701448525607864</v>
      </c>
      <c r="R611" s="8" t="str">
        <f t="shared" si="79"/>
        <v/>
      </c>
      <c r="S611" s="11">
        <f t="shared" si="80"/>
        <v>95260863.94205898</v>
      </c>
      <c r="T611" s="11">
        <f t="shared" si="80"/>
        <v>43993299.787465081</v>
      </c>
      <c r="U611" s="11">
        <f t="shared" si="80"/>
        <v>98609528.447578892</v>
      </c>
    </row>
    <row r="612" spans="1:21" x14ac:dyDescent="0.2">
      <c r="A612" s="5">
        <v>617</v>
      </c>
      <c r="B612" s="17">
        <v>28</v>
      </c>
      <c r="C612" s="16">
        <v>10</v>
      </c>
      <c r="D612" s="16">
        <v>2016</v>
      </c>
      <c r="E612" s="18">
        <v>43200</v>
      </c>
      <c r="F612" s="9" t="s">
        <v>606</v>
      </c>
      <c r="G612" s="3">
        <v>75000000</v>
      </c>
      <c r="H612" s="3">
        <v>34355263</v>
      </c>
      <c r="I612" s="3">
        <v>219572877</v>
      </c>
      <c r="J612" s="8" t="str">
        <f t="shared" si="74"/>
        <v/>
      </c>
      <c r="K612" s="8" t="str">
        <f t="shared" si="75"/>
        <v/>
      </c>
      <c r="L612" s="8" t="str">
        <f t="shared" si="76"/>
        <v>Inferno</v>
      </c>
      <c r="M612" s="8" t="str">
        <f t="shared" si="77"/>
        <v/>
      </c>
      <c r="N612" s="8" t="str">
        <f t="shared" si="73"/>
        <v>Inferno</v>
      </c>
      <c r="O612" s="10">
        <f>INDEX(cpi!$A$1:$M$106,MATCH($D612,cpi!$A:$A,0),MATCH($C612,cpi!$1:$1,0))</f>
        <v>241.72900000000001</v>
      </c>
      <c r="P612" s="10">
        <f>cpi!$I$2</f>
        <v>245.51900000000001</v>
      </c>
      <c r="Q612" s="10">
        <f t="shared" si="78"/>
        <v>1.015678714593615</v>
      </c>
      <c r="R612" s="8" t="str">
        <f t="shared" si="79"/>
        <v/>
      </c>
      <c r="S612" s="11">
        <f t="shared" si="80"/>
        <v>76175903.59452112</v>
      </c>
      <c r="T612" s="11">
        <f t="shared" si="80"/>
        <v>34893909.363365583</v>
      </c>
      <c r="U612" s="11">
        <f t="shared" si="80"/>
        <v>223015497.47098193</v>
      </c>
    </row>
    <row r="613" spans="1:21" x14ac:dyDescent="0.2">
      <c r="A613" s="5">
        <v>618</v>
      </c>
      <c r="B613" s="17">
        <v>13</v>
      </c>
      <c r="C613" s="16">
        <v>6</v>
      </c>
      <c r="D613" s="16">
        <v>2003</v>
      </c>
      <c r="E613" s="18">
        <v>37992</v>
      </c>
      <c r="F613" s="9" t="s">
        <v>607</v>
      </c>
      <c r="G613" s="3">
        <v>75000000</v>
      </c>
      <c r="H613" s="3">
        <v>30207785</v>
      </c>
      <c r="I613" s="3">
        <v>50409753</v>
      </c>
      <c r="J613" s="8" t="str">
        <f t="shared" si="74"/>
        <v/>
      </c>
      <c r="K613" s="8" t="str">
        <f t="shared" si="75"/>
        <v/>
      </c>
      <c r="L613" s="8" t="str">
        <f t="shared" si="76"/>
        <v>Hollywood Homicide</v>
      </c>
      <c r="M613" s="8" t="str">
        <f t="shared" si="77"/>
        <v/>
      </c>
      <c r="N613" s="8" t="str">
        <f t="shared" si="73"/>
        <v>Hollywood Homicide</v>
      </c>
      <c r="O613" s="10">
        <f>INDEX(cpi!$A$1:$M$106,MATCH($D613,cpi!$A:$A,0),MATCH($C613,cpi!$1:$1,0))</f>
        <v>183.7</v>
      </c>
      <c r="P613" s="10">
        <f>cpi!$I$2</f>
        <v>245.51900000000001</v>
      </c>
      <c r="Q613" s="10">
        <f t="shared" si="78"/>
        <v>1.3365215024496462</v>
      </c>
      <c r="R613" s="8" t="str">
        <f t="shared" si="79"/>
        <v/>
      </c>
      <c r="S613" s="11">
        <f t="shared" si="80"/>
        <v>100239112.68372346</v>
      </c>
      <c r="T613" s="11">
        <f t="shared" si="80"/>
        <v>40373354.193875886</v>
      </c>
      <c r="U613" s="11">
        <f t="shared" si="80"/>
        <v>67373718.817675561</v>
      </c>
    </row>
    <row r="614" spans="1:21" x14ac:dyDescent="0.2">
      <c r="A614" s="5">
        <v>619</v>
      </c>
      <c r="B614" s="17">
        <v>16</v>
      </c>
      <c r="C614" s="16">
        <v>6</v>
      </c>
      <c r="D614" s="16">
        <v>2000</v>
      </c>
      <c r="E614" s="18">
        <v>36987</v>
      </c>
      <c r="F614" s="9" t="s">
        <v>608</v>
      </c>
      <c r="G614" s="3">
        <v>75000000</v>
      </c>
      <c r="H614" s="3">
        <v>22751979</v>
      </c>
      <c r="I614" s="3">
        <v>36751979</v>
      </c>
      <c r="J614" s="8" t="str">
        <f t="shared" si="74"/>
        <v/>
      </c>
      <c r="K614" s="8" t="str">
        <f t="shared" si="75"/>
        <v/>
      </c>
      <c r="L614" s="8" t="str">
        <f t="shared" si="76"/>
        <v>Titan A.E.</v>
      </c>
      <c r="M614" s="8" t="str">
        <f t="shared" si="77"/>
        <v/>
      </c>
      <c r="N614" s="8" t="str">
        <f t="shared" si="73"/>
        <v>Titan A.E.</v>
      </c>
      <c r="O614" s="10">
        <f>INDEX(cpi!$A$1:$M$106,MATCH($D614,cpi!$A:$A,0),MATCH($C614,cpi!$1:$1,0))</f>
        <v>172.4</v>
      </c>
      <c r="P614" s="10">
        <f>cpi!$I$2</f>
        <v>245.51900000000001</v>
      </c>
      <c r="Q614" s="10">
        <f t="shared" si="78"/>
        <v>1.4241241299303944</v>
      </c>
      <c r="R614" s="8" t="str">
        <f t="shared" si="79"/>
        <v/>
      </c>
      <c r="S614" s="11">
        <f t="shared" si="80"/>
        <v>106809309.74477957</v>
      </c>
      <c r="T614" s="11">
        <f t="shared" si="80"/>
        <v>32401642.297569606</v>
      </c>
      <c r="U614" s="11">
        <f t="shared" si="80"/>
        <v>52339380.116595127</v>
      </c>
    </row>
    <row r="615" spans="1:21" x14ac:dyDescent="0.2">
      <c r="A615" s="5">
        <v>620</v>
      </c>
      <c r="B615" s="17">
        <v>17</v>
      </c>
      <c r="C615" s="16">
        <v>12</v>
      </c>
      <c r="D615" s="16">
        <v>2004</v>
      </c>
      <c r="E615" s="18">
        <v>38484</v>
      </c>
      <c r="F615" s="9" t="s">
        <v>609</v>
      </c>
      <c r="G615" s="3">
        <v>75000000</v>
      </c>
      <c r="H615" s="3">
        <v>21009180</v>
      </c>
      <c r="I615" s="3">
        <v>34009180</v>
      </c>
      <c r="J615" s="8" t="str">
        <f t="shared" si="74"/>
        <v/>
      </c>
      <c r="K615" s="8" t="str">
        <f t="shared" si="75"/>
        <v/>
      </c>
      <c r="L615" s="8" t="str">
        <f t="shared" si="76"/>
        <v>Flight of the Phoenix</v>
      </c>
      <c r="M615" s="8" t="str">
        <f t="shared" si="77"/>
        <v/>
      </c>
      <c r="N615" s="8" t="str">
        <f t="shared" si="73"/>
        <v>Flight of the Phoenix</v>
      </c>
      <c r="O615" s="10">
        <f>INDEX(cpi!$A$1:$M$106,MATCH($D615,cpi!$A:$A,0),MATCH($C615,cpi!$1:$1,0))</f>
        <v>190.3</v>
      </c>
      <c r="P615" s="10">
        <f>cpi!$I$2</f>
        <v>245.51900000000001</v>
      </c>
      <c r="Q615" s="10">
        <f t="shared" si="78"/>
        <v>1.290168155543878</v>
      </c>
      <c r="R615" s="8" t="str">
        <f t="shared" si="79"/>
        <v/>
      </c>
      <c r="S615" s="11">
        <f t="shared" si="80"/>
        <v>96762611.665790856</v>
      </c>
      <c r="T615" s="11">
        <f t="shared" si="80"/>
        <v>27105375.01008933</v>
      </c>
      <c r="U615" s="11">
        <f t="shared" si="80"/>
        <v>43877561.032159746</v>
      </c>
    </row>
    <row r="616" spans="1:21" x14ac:dyDescent="0.2">
      <c r="A616" s="5">
        <v>621</v>
      </c>
      <c r="B616" s="17">
        <v>23</v>
      </c>
      <c r="C616" s="16">
        <v>10</v>
      </c>
      <c r="D616" s="16">
        <v>1998</v>
      </c>
      <c r="E616" s="18">
        <v>36474</v>
      </c>
      <c r="F616" s="9" t="s">
        <v>610</v>
      </c>
      <c r="G616" s="3">
        <v>75000000</v>
      </c>
      <c r="H616" s="3">
        <v>14623082</v>
      </c>
      <c r="I616" s="3">
        <v>14623082</v>
      </c>
      <c r="J616" s="8" t="str">
        <f t="shared" si="74"/>
        <v/>
      </c>
      <c r="K616" s="8" t="str">
        <f t="shared" si="75"/>
        <v/>
      </c>
      <c r="L616" s="8" t="str">
        <f t="shared" si="76"/>
        <v>Soldier</v>
      </c>
      <c r="M616" s="8" t="str">
        <f t="shared" si="77"/>
        <v/>
      </c>
      <c r="N616" s="8" t="str">
        <f t="shared" si="73"/>
        <v>Soldier</v>
      </c>
      <c r="O616" s="10">
        <f>INDEX(cpi!$A$1:$M$106,MATCH($D616,cpi!$A:$A,0),MATCH($C616,cpi!$1:$1,0))</f>
        <v>164</v>
      </c>
      <c r="P616" s="10">
        <f>cpi!$I$2</f>
        <v>245.51900000000001</v>
      </c>
      <c r="Q616" s="10">
        <f t="shared" si="78"/>
        <v>1.4970670731707318</v>
      </c>
      <c r="R616" s="8" t="str">
        <f t="shared" si="79"/>
        <v/>
      </c>
      <c r="S616" s="11">
        <f t="shared" si="80"/>
        <v>112280030.48780489</v>
      </c>
      <c r="T616" s="11">
        <f t="shared" si="80"/>
        <v>21891734.570475612</v>
      </c>
      <c r="U616" s="11">
        <f t="shared" si="80"/>
        <v>21891734.570475612</v>
      </c>
    </row>
    <row r="617" spans="1:21" x14ac:dyDescent="0.2">
      <c r="A617" s="5">
        <v>622</v>
      </c>
      <c r="B617" s="17">
        <v>15</v>
      </c>
      <c r="C617" s="16">
        <v>1</v>
      </c>
      <c r="D617" s="16">
        <v>1999</v>
      </c>
      <c r="E617" s="18">
        <v>36586</v>
      </c>
      <c r="F617" s="9" t="s">
        <v>611</v>
      </c>
      <c r="G617" s="3">
        <v>75000000</v>
      </c>
      <c r="H617" s="3">
        <v>14010690</v>
      </c>
      <c r="I617" s="3">
        <v>30626690</v>
      </c>
      <c r="J617" s="8" t="str">
        <f t="shared" si="74"/>
        <v/>
      </c>
      <c r="K617" s="8" t="str">
        <f t="shared" si="75"/>
        <v/>
      </c>
      <c r="L617" s="8" t="str">
        <f t="shared" si="76"/>
        <v>Virus</v>
      </c>
      <c r="M617" s="8" t="str">
        <f t="shared" si="77"/>
        <v/>
      </c>
      <c r="N617" s="8" t="str">
        <f t="shared" si="73"/>
        <v>Virus</v>
      </c>
      <c r="O617" s="10">
        <f>INDEX(cpi!$A$1:$M$106,MATCH($D617,cpi!$A:$A,0),MATCH($C617,cpi!$1:$1,0))</f>
        <v>164.3</v>
      </c>
      <c r="P617" s="10">
        <f>cpi!$I$2</f>
        <v>245.51900000000001</v>
      </c>
      <c r="Q617" s="10">
        <f t="shared" si="78"/>
        <v>1.4943335362142423</v>
      </c>
      <c r="R617" s="8" t="str">
        <f t="shared" si="79"/>
        <v/>
      </c>
      <c r="S617" s="11">
        <f t="shared" si="80"/>
        <v>112075015.21606816</v>
      </c>
      <c r="T617" s="11">
        <f t="shared" si="80"/>
        <v>20936643.932501521</v>
      </c>
      <c r="U617" s="11">
        <f t="shared" si="80"/>
        <v>45766489.970237374</v>
      </c>
    </row>
    <row r="618" spans="1:21" x14ac:dyDescent="0.2">
      <c r="A618" s="5">
        <v>623</v>
      </c>
      <c r="B618" s="17">
        <v>23</v>
      </c>
      <c r="C618" s="16">
        <v>2</v>
      </c>
      <c r="D618" s="16">
        <v>2001</v>
      </c>
      <c r="E618" s="18">
        <v>37562</v>
      </c>
      <c r="F618" s="9" t="s">
        <v>612</v>
      </c>
      <c r="G618" s="3">
        <v>75000000</v>
      </c>
      <c r="H618" s="3">
        <v>5409517</v>
      </c>
      <c r="I618" s="3">
        <v>5409517</v>
      </c>
      <c r="J618" s="8" t="str">
        <f t="shared" si="74"/>
        <v/>
      </c>
      <c r="K618" s="8" t="str">
        <f t="shared" si="75"/>
        <v/>
      </c>
      <c r="L618" s="8" t="str">
        <f t="shared" si="76"/>
        <v>Monkeybone</v>
      </c>
      <c r="M618" s="8" t="str">
        <f t="shared" si="77"/>
        <v/>
      </c>
      <c r="N618" s="8" t="str">
        <f t="shared" si="73"/>
        <v>Monkeybone</v>
      </c>
      <c r="O618" s="10">
        <f>INDEX(cpi!$A$1:$M$106,MATCH($D618,cpi!$A:$A,0),MATCH($C618,cpi!$1:$1,0))</f>
        <v>175.8</v>
      </c>
      <c r="P618" s="10">
        <f>cpi!$I$2</f>
        <v>245.51900000000001</v>
      </c>
      <c r="Q618" s="10">
        <f t="shared" si="78"/>
        <v>1.3965813424345848</v>
      </c>
      <c r="R618" s="8" t="str">
        <f t="shared" si="79"/>
        <v/>
      </c>
      <c r="S618" s="11">
        <f t="shared" si="80"/>
        <v>104743600.68259385</v>
      </c>
      <c r="T618" s="11">
        <f t="shared" si="80"/>
        <v>7554830.513782708</v>
      </c>
      <c r="U618" s="11">
        <f t="shared" si="80"/>
        <v>7554830.513782708</v>
      </c>
    </row>
    <row r="619" spans="1:21" x14ac:dyDescent="0.2">
      <c r="A619" s="5">
        <v>624</v>
      </c>
      <c r="B619" s="17">
        <v>10</v>
      </c>
      <c r="C619" s="16">
        <v>7</v>
      </c>
      <c r="D619" s="16">
        <v>2015</v>
      </c>
      <c r="E619" s="18">
        <v>42284</v>
      </c>
      <c r="F619" s="9" t="s">
        <v>613</v>
      </c>
      <c r="G619" s="3">
        <v>74000000</v>
      </c>
      <c r="H619" s="3">
        <v>336045770</v>
      </c>
      <c r="I619" s="3">
        <v>1167245366</v>
      </c>
      <c r="J619" s="8" t="str">
        <f t="shared" si="74"/>
        <v/>
      </c>
      <c r="K619" s="8" t="str">
        <f t="shared" si="75"/>
        <v/>
      </c>
      <c r="L619" s="8" t="str">
        <f t="shared" si="76"/>
        <v>Minions</v>
      </c>
      <c r="M619" s="8" t="str">
        <f t="shared" si="77"/>
        <v/>
      </c>
      <c r="N619" s="8" t="str">
        <f t="shared" si="73"/>
        <v>Minions</v>
      </c>
      <c r="O619" s="10">
        <f>INDEX(cpi!$A$1:$M$106,MATCH($D619,cpi!$A:$A,0),MATCH($C619,cpi!$1:$1,0))</f>
        <v>238.654</v>
      </c>
      <c r="P619" s="10">
        <f>cpi!$I$2</f>
        <v>245.51900000000001</v>
      </c>
      <c r="Q619" s="10">
        <f t="shared" si="78"/>
        <v>1.0287654931406975</v>
      </c>
      <c r="R619" s="8" t="str">
        <f t="shared" si="79"/>
        <v/>
      </c>
      <c r="S619" s="11">
        <f t="shared" si="80"/>
        <v>76128646.492411613</v>
      </c>
      <c r="T619" s="11">
        <f t="shared" si="80"/>
        <v>345712292.29189545</v>
      </c>
      <c r="U619" s="11">
        <f t="shared" si="80"/>
        <v>1200821754.5691841</v>
      </c>
    </row>
    <row r="620" spans="1:21" x14ac:dyDescent="0.2">
      <c r="A620" s="5">
        <v>625</v>
      </c>
      <c r="B620" s="17">
        <v>6</v>
      </c>
      <c r="C620" s="16">
        <v>2</v>
      </c>
      <c r="D620" s="16">
        <v>2015</v>
      </c>
      <c r="E620" s="18">
        <v>42157</v>
      </c>
      <c r="F620" s="9" t="s">
        <v>614</v>
      </c>
      <c r="G620" s="3">
        <v>74000000</v>
      </c>
      <c r="H620" s="3">
        <v>162994032</v>
      </c>
      <c r="I620" s="3">
        <v>311594032</v>
      </c>
      <c r="J620" s="8" t="str">
        <f t="shared" si="74"/>
        <v/>
      </c>
      <c r="K620" s="8" t="str">
        <f t="shared" si="75"/>
        <v/>
      </c>
      <c r="L620" s="8" t="str">
        <f t="shared" si="76"/>
        <v>The SpongeBob Movie: Sponge Out of Water</v>
      </c>
      <c r="M620" s="8" t="str">
        <f t="shared" si="77"/>
        <v/>
      </c>
      <c r="N620" s="8" t="str">
        <f t="shared" si="73"/>
        <v>The SpongeBob Movie: Sponge Out of Water</v>
      </c>
      <c r="O620" s="10">
        <f>INDEX(cpi!$A$1:$M$106,MATCH($D620,cpi!$A:$A,0),MATCH($C620,cpi!$1:$1,0))</f>
        <v>234.72200000000001</v>
      </c>
      <c r="P620" s="10">
        <f>cpi!$I$2</f>
        <v>245.51900000000001</v>
      </c>
      <c r="Q620" s="10">
        <f t="shared" si="78"/>
        <v>1.0459990968038786</v>
      </c>
      <c r="R620" s="8" t="str">
        <f t="shared" si="79"/>
        <v/>
      </c>
      <c r="S620" s="11">
        <f t="shared" si="80"/>
        <v>77403933.163487017</v>
      </c>
      <c r="T620" s="11">
        <f t="shared" si="80"/>
        <v>170491610.25642249</v>
      </c>
      <c r="U620" s="11">
        <f t="shared" si="80"/>
        <v>325927076.04147887</v>
      </c>
    </row>
    <row r="621" spans="1:21" x14ac:dyDescent="0.2">
      <c r="A621" s="5">
        <v>626</v>
      </c>
      <c r="B621" s="17">
        <v>22</v>
      </c>
      <c r="C621" s="16">
        <v>11</v>
      </c>
      <c r="D621" s="16">
        <v>2000</v>
      </c>
      <c r="E621" s="18">
        <v>37175</v>
      </c>
      <c r="F621" s="9" t="s">
        <v>615</v>
      </c>
      <c r="G621" s="3">
        <v>73243106</v>
      </c>
      <c r="H621" s="3">
        <v>94999143</v>
      </c>
      <c r="I621" s="3">
        <v>248099143</v>
      </c>
      <c r="J621" s="8" t="str">
        <f t="shared" si="74"/>
        <v/>
      </c>
      <c r="K621" s="8" t="str">
        <f t="shared" si="75"/>
        <v/>
      </c>
      <c r="L621" s="8" t="str">
        <f t="shared" si="76"/>
        <v>Unbreakable</v>
      </c>
      <c r="M621" s="8" t="str">
        <f t="shared" si="77"/>
        <v/>
      </c>
      <c r="N621" s="8" t="str">
        <f t="shared" si="73"/>
        <v>Unbreakable</v>
      </c>
      <c r="O621" s="10">
        <f>INDEX(cpi!$A$1:$M$106,MATCH($D621,cpi!$A:$A,0),MATCH($C621,cpi!$1:$1,0))</f>
        <v>174.1</v>
      </c>
      <c r="P621" s="10">
        <f>cpi!$I$2</f>
        <v>245.51900000000001</v>
      </c>
      <c r="Q621" s="10">
        <f t="shared" si="78"/>
        <v>1.410218265364733</v>
      </c>
      <c r="R621" s="8" t="str">
        <f t="shared" si="79"/>
        <v/>
      </c>
      <c r="S621" s="11">
        <f t="shared" si="80"/>
        <v>103288765.89324526</v>
      </c>
      <c r="T621" s="11">
        <f t="shared" si="80"/>
        <v>133969526.65259622</v>
      </c>
      <c r="U621" s="11">
        <f t="shared" si="80"/>
        <v>349873943.07993686</v>
      </c>
    </row>
    <row r="622" spans="1:21" x14ac:dyDescent="0.2">
      <c r="A622" s="5">
        <v>627</v>
      </c>
      <c r="B622" s="17">
        <v>4</v>
      </c>
      <c r="C622" s="16">
        <v>8</v>
      </c>
      <c r="D622" s="16">
        <v>2006</v>
      </c>
      <c r="E622" s="18">
        <v>38815</v>
      </c>
      <c r="F622" s="9" t="s">
        <v>616</v>
      </c>
      <c r="G622" s="3">
        <v>73000000</v>
      </c>
      <c r="H622" s="3">
        <v>148213377</v>
      </c>
      <c r="I622" s="3">
        <v>162870525</v>
      </c>
      <c r="J622" s="8" t="str">
        <f t="shared" si="74"/>
        <v/>
      </c>
      <c r="K622" s="8" t="str">
        <f t="shared" si="75"/>
        <v/>
      </c>
      <c r="L622" s="8" t="str">
        <f t="shared" si="76"/>
        <v>Talladega Nights: The Ballad of Ricky Bobby</v>
      </c>
      <c r="M622" s="8" t="str">
        <f t="shared" si="77"/>
        <v/>
      </c>
      <c r="N622" s="8" t="str">
        <f t="shared" si="73"/>
        <v>Talladega Nights: The Ballad of Ricky Bobby</v>
      </c>
      <c r="O622" s="10">
        <f>INDEX(cpi!$A$1:$M$106,MATCH($D622,cpi!$A:$A,0),MATCH($C622,cpi!$1:$1,0))</f>
        <v>203.9</v>
      </c>
      <c r="P622" s="10">
        <f>cpi!$I$2</f>
        <v>245.51900000000001</v>
      </c>
      <c r="Q622" s="10">
        <f t="shared" si="78"/>
        <v>1.204114762138303</v>
      </c>
      <c r="R622" s="8" t="str">
        <f t="shared" si="79"/>
        <v/>
      </c>
      <c r="S622" s="11">
        <f t="shared" si="80"/>
        <v>87900377.63609612</v>
      </c>
      <c r="T622" s="11">
        <f t="shared" si="80"/>
        <v>178465915.19206962</v>
      </c>
      <c r="U622" s="11">
        <f t="shared" si="80"/>
        <v>196114803.46971554</v>
      </c>
    </row>
    <row r="623" spans="1:21" x14ac:dyDescent="0.2">
      <c r="A623" s="5">
        <v>628</v>
      </c>
      <c r="B623" s="17">
        <v>20</v>
      </c>
      <c r="C623" s="16">
        <v>5</v>
      </c>
      <c r="D623" s="16">
        <v>2016</v>
      </c>
      <c r="E623" s="18">
        <v>42952</v>
      </c>
      <c r="F623" s="9" t="s">
        <v>617</v>
      </c>
      <c r="G623" s="3">
        <v>73000000</v>
      </c>
      <c r="H623" s="3">
        <v>107509366</v>
      </c>
      <c r="I623" s="3">
        <v>352829528</v>
      </c>
      <c r="J623" s="8" t="str">
        <f t="shared" si="74"/>
        <v/>
      </c>
      <c r="K623" s="8" t="str">
        <f t="shared" si="75"/>
        <v/>
      </c>
      <c r="L623" s="8" t="str">
        <f t="shared" si="76"/>
        <v>The Angry Birds Movie</v>
      </c>
      <c r="M623" s="8" t="str">
        <f t="shared" si="77"/>
        <v/>
      </c>
      <c r="N623" s="8" t="str">
        <f t="shared" si="73"/>
        <v>The Angry Birds Movie</v>
      </c>
      <c r="O623" s="10">
        <f>INDEX(cpi!$A$1:$M$106,MATCH($D623,cpi!$A:$A,0),MATCH($C623,cpi!$1:$1,0))</f>
        <v>240.22900000000001</v>
      </c>
      <c r="P623" s="10">
        <f>cpi!$I$2</f>
        <v>245.51900000000001</v>
      </c>
      <c r="Q623" s="10">
        <f t="shared" si="78"/>
        <v>1.0220206552914095</v>
      </c>
      <c r="R623" s="8" t="str">
        <f t="shared" si="79"/>
        <v/>
      </c>
      <c r="S623" s="11">
        <f t="shared" si="80"/>
        <v>74607507.836272895</v>
      </c>
      <c r="T623" s="11">
        <f t="shared" si="80"/>
        <v>109876792.68928398</v>
      </c>
      <c r="U623" s="11">
        <f t="shared" si="80"/>
        <v>360599065.41271871</v>
      </c>
    </row>
    <row r="624" spans="1:21" x14ac:dyDescent="0.2">
      <c r="A624" s="5">
        <v>629</v>
      </c>
      <c r="B624" s="17">
        <v>7</v>
      </c>
      <c r="C624" s="16">
        <v>8</v>
      </c>
      <c r="D624" s="16">
        <v>1998</v>
      </c>
      <c r="E624" s="18">
        <v>35984</v>
      </c>
      <c r="F624" s="9" t="s">
        <v>618</v>
      </c>
      <c r="G624" s="3">
        <v>73000000</v>
      </c>
      <c r="H624" s="3">
        <v>55591409</v>
      </c>
      <c r="I624" s="3">
        <v>103891409</v>
      </c>
      <c r="J624" s="8" t="str">
        <f t="shared" si="74"/>
        <v/>
      </c>
      <c r="K624" s="8" t="str">
        <f t="shared" si="75"/>
        <v/>
      </c>
      <c r="L624" s="8" t="str">
        <f t="shared" si="76"/>
        <v>Snake Eyes</v>
      </c>
      <c r="M624" s="8" t="str">
        <f t="shared" si="77"/>
        <v/>
      </c>
      <c r="N624" s="8" t="str">
        <f t="shared" si="73"/>
        <v>Snake Eyes</v>
      </c>
      <c r="O624" s="10">
        <f>INDEX(cpi!$A$1:$M$106,MATCH($D624,cpi!$A:$A,0),MATCH($C624,cpi!$1:$1,0))</f>
        <v>163.4</v>
      </c>
      <c r="P624" s="10">
        <f>cpi!$I$2</f>
        <v>245.51900000000001</v>
      </c>
      <c r="Q624" s="10">
        <f t="shared" si="78"/>
        <v>1.5025642594859241</v>
      </c>
      <c r="R624" s="8" t="str">
        <f t="shared" si="79"/>
        <v/>
      </c>
      <c r="S624" s="11">
        <f t="shared" si="80"/>
        <v>109687190.94247246</v>
      </c>
      <c r="T624" s="11">
        <f t="shared" si="80"/>
        <v>83529664.297864139</v>
      </c>
      <c r="U624" s="11">
        <f t="shared" si="80"/>
        <v>156103518.03103426</v>
      </c>
    </row>
    <row r="625" spans="1:21" x14ac:dyDescent="0.2">
      <c r="A625" s="5">
        <v>630</v>
      </c>
      <c r="B625" s="17">
        <v>13</v>
      </c>
      <c r="C625" s="16">
        <v>2</v>
      </c>
      <c r="D625" s="16">
        <v>1998</v>
      </c>
      <c r="E625" s="18">
        <v>36162</v>
      </c>
      <c r="F625" s="9" t="s">
        <v>619</v>
      </c>
      <c r="G625" s="3">
        <v>73000000</v>
      </c>
      <c r="H625" s="3">
        <v>37068294</v>
      </c>
      <c r="I625" s="3">
        <v>50168294</v>
      </c>
      <c r="J625" s="8" t="str">
        <f t="shared" si="74"/>
        <v/>
      </c>
      <c r="K625" s="8" t="str">
        <f t="shared" si="75"/>
        <v/>
      </c>
      <c r="L625" s="8" t="str">
        <f t="shared" si="76"/>
        <v>Sphere</v>
      </c>
      <c r="M625" s="8" t="str">
        <f t="shared" si="77"/>
        <v/>
      </c>
      <c r="N625" s="8" t="str">
        <f t="shared" si="73"/>
        <v>Sphere</v>
      </c>
      <c r="O625" s="10">
        <f>INDEX(cpi!$A$1:$M$106,MATCH($D625,cpi!$A:$A,0),MATCH($C625,cpi!$1:$1,0))</f>
        <v>161.9</v>
      </c>
      <c r="P625" s="10">
        <f>cpi!$I$2</f>
        <v>245.51900000000001</v>
      </c>
      <c r="Q625" s="10">
        <f t="shared" si="78"/>
        <v>1.516485484867202</v>
      </c>
      <c r="R625" s="8" t="str">
        <f t="shared" si="79"/>
        <v/>
      </c>
      <c r="S625" s="11">
        <f t="shared" si="80"/>
        <v>110703440.39530575</v>
      </c>
      <c r="T625" s="11">
        <f t="shared" si="80"/>
        <v>56213529.799789995</v>
      </c>
      <c r="U625" s="11">
        <f t="shared" si="80"/>
        <v>76079489.651550338</v>
      </c>
    </row>
    <row r="626" spans="1:21" x14ac:dyDescent="0.2">
      <c r="A626" s="5">
        <v>631</v>
      </c>
      <c r="B626" s="17">
        <v>27</v>
      </c>
      <c r="C626" s="16">
        <v>7</v>
      </c>
      <c r="D626" s="16">
        <v>2007</v>
      </c>
      <c r="E626" s="18">
        <v>39879</v>
      </c>
      <c r="F626" s="9" t="s">
        <v>620</v>
      </c>
      <c r="G626" s="3">
        <v>72500000</v>
      </c>
      <c r="H626" s="3">
        <v>183135014</v>
      </c>
      <c r="I626" s="3">
        <v>527071022</v>
      </c>
      <c r="J626" s="8" t="str">
        <f t="shared" si="74"/>
        <v/>
      </c>
      <c r="K626" s="8" t="str">
        <f t="shared" si="75"/>
        <v/>
      </c>
      <c r="L626" s="8" t="str">
        <f t="shared" si="76"/>
        <v>The Simpsons Movie</v>
      </c>
      <c r="M626" s="8" t="str">
        <f t="shared" si="77"/>
        <v/>
      </c>
      <c r="N626" s="8" t="str">
        <f t="shared" si="73"/>
        <v>The Simpsons Movie</v>
      </c>
      <c r="O626" s="10">
        <f>INDEX(cpi!$A$1:$M$106,MATCH($D626,cpi!$A:$A,0),MATCH($C626,cpi!$1:$1,0))</f>
        <v>208.29900000000001</v>
      </c>
      <c r="P626" s="10">
        <f>cpi!$I$2</f>
        <v>245.51900000000001</v>
      </c>
      <c r="Q626" s="10">
        <f t="shared" si="78"/>
        <v>1.1786854473617252</v>
      </c>
      <c r="R626" s="8" t="str">
        <f t="shared" si="79"/>
        <v/>
      </c>
      <c r="S626" s="11">
        <f t="shared" si="80"/>
        <v>85454694.933725074</v>
      </c>
      <c r="T626" s="11">
        <f t="shared" si="80"/>
        <v>215858575.9041858</v>
      </c>
      <c r="U626" s="11">
        <f t="shared" si="80"/>
        <v>621250943.3574717</v>
      </c>
    </row>
    <row r="627" spans="1:21" x14ac:dyDescent="0.2">
      <c r="A627" s="5">
        <v>632</v>
      </c>
      <c r="B627" s="17">
        <v>8</v>
      </c>
      <c r="C627" s="16">
        <v>2</v>
      </c>
      <c r="D627" s="16">
        <v>2008</v>
      </c>
      <c r="E627" s="18">
        <v>39662</v>
      </c>
      <c r="F627" s="9" t="s">
        <v>621</v>
      </c>
      <c r="G627" s="3">
        <v>72500000</v>
      </c>
      <c r="H627" s="3">
        <v>70231041</v>
      </c>
      <c r="I627" s="3">
        <v>109362966</v>
      </c>
      <c r="J627" s="8" t="str">
        <f t="shared" si="74"/>
        <v/>
      </c>
      <c r="K627" s="8" t="str">
        <f t="shared" si="75"/>
        <v/>
      </c>
      <c r="L627" s="8" t="str">
        <f t="shared" si="76"/>
        <v>Fool's Gold</v>
      </c>
      <c r="M627" s="8" t="str">
        <f t="shared" si="77"/>
        <v/>
      </c>
      <c r="N627" s="8" t="str">
        <f t="shared" si="73"/>
        <v>Fool's Gold</v>
      </c>
      <c r="O627" s="10">
        <f>INDEX(cpi!$A$1:$M$106,MATCH($D627,cpi!$A:$A,0),MATCH($C627,cpi!$1:$1,0))</f>
        <v>211.69300000000001</v>
      </c>
      <c r="P627" s="10">
        <f>cpi!$I$2</f>
        <v>245.51900000000001</v>
      </c>
      <c r="Q627" s="10">
        <f t="shared" si="78"/>
        <v>1.1597879948793772</v>
      </c>
      <c r="R627" s="8" t="str">
        <f t="shared" si="79"/>
        <v/>
      </c>
      <c r="S627" s="11">
        <f t="shared" si="80"/>
        <v>84084629.628754854</v>
      </c>
      <c r="T627" s="11">
        <f t="shared" si="80"/>
        <v>81453118.219681337</v>
      </c>
      <c r="U627" s="11">
        <f t="shared" si="80"/>
        <v>126837855.05120151</v>
      </c>
    </row>
    <row r="628" spans="1:21" x14ac:dyDescent="0.2">
      <c r="A628" s="5">
        <v>633</v>
      </c>
      <c r="B628" s="17">
        <v>31</v>
      </c>
      <c r="C628" s="16">
        <v>7</v>
      </c>
      <c r="D628" s="16">
        <v>2009</v>
      </c>
      <c r="E628" s="18">
        <v>40731</v>
      </c>
      <c r="F628" s="9" t="s">
        <v>622</v>
      </c>
      <c r="G628" s="3">
        <v>72500000</v>
      </c>
      <c r="H628" s="3">
        <v>51855045</v>
      </c>
      <c r="I628" s="3">
        <v>71880305</v>
      </c>
      <c r="J628" s="8" t="str">
        <f t="shared" si="74"/>
        <v/>
      </c>
      <c r="K628" s="8" t="str">
        <f t="shared" si="75"/>
        <v/>
      </c>
      <c r="L628" s="8" t="str">
        <f t="shared" si="76"/>
        <v>Funny People</v>
      </c>
      <c r="M628" s="8" t="str">
        <f t="shared" si="77"/>
        <v/>
      </c>
      <c r="N628" s="8" t="str">
        <f t="shared" si="73"/>
        <v>Funny People</v>
      </c>
      <c r="O628" s="10">
        <f>INDEX(cpi!$A$1:$M$106,MATCH($D628,cpi!$A:$A,0),MATCH($C628,cpi!$1:$1,0))</f>
        <v>215.351</v>
      </c>
      <c r="P628" s="10">
        <f>cpi!$I$2</f>
        <v>245.51900000000001</v>
      </c>
      <c r="Q628" s="10">
        <f t="shared" si="78"/>
        <v>1.1400875779541306</v>
      </c>
      <c r="R628" s="8" t="str">
        <f t="shared" si="79"/>
        <v/>
      </c>
      <c r="S628" s="11">
        <f t="shared" si="80"/>
        <v>82656349.401674464</v>
      </c>
      <c r="T628" s="11">
        <f t="shared" si="80"/>
        <v>59119292.658752449</v>
      </c>
      <c r="U628" s="11">
        <f t="shared" si="80"/>
        <v>81949842.830054179</v>
      </c>
    </row>
    <row r="629" spans="1:21" x14ac:dyDescent="0.2">
      <c r="A629" s="5">
        <v>634</v>
      </c>
      <c r="B629" s="17">
        <v>28</v>
      </c>
      <c r="C629" s="16">
        <v>9</v>
      </c>
      <c r="D629" s="16">
        <v>2007</v>
      </c>
      <c r="E629" s="18">
        <v>39912</v>
      </c>
      <c r="F629" s="9" t="s">
        <v>623</v>
      </c>
      <c r="G629" s="3">
        <v>72500000</v>
      </c>
      <c r="H629" s="3">
        <v>47467250</v>
      </c>
      <c r="I629" s="3">
        <v>86509602</v>
      </c>
      <c r="J629" s="8" t="str">
        <f t="shared" si="74"/>
        <v/>
      </c>
      <c r="K629" s="8" t="str">
        <f t="shared" si="75"/>
        <v/>
      </c>
      <c r="L629" s="8" t="str">
        <f t="shared" si="76"/>
        <v>The Kingdom</v>
      </c>
      <c r="M629" s="8" t="str">
        <f t="shared" si="77"/>
        <v/>
      </c>
      <c r="N629" s="8" t="str">
        <f t="shared" si="73"/>
        <v>The Kingdom</v>
      </c>
      <c r="O629" s="10">
        <f>INDEX(cpi!$A$1:$M$106,MATCH($D629,cpi!$A:$A,0),MATCH($C629,cpi!$1:$1,0))</f>
        <v>208.49</v>
      </c>
      <c r="P629" s="10">
        <f>cpi!$I$2</f>
        <v>245.51900000000001</v>
      </c>
      <c r="Q629" s="10">
        <f t="shared" si="78"/>
        <v>1.1776056405583002</v>
      </c>
      <c r="R629" s="8" t="str">
        <f t="shared" si="79"/>
        <v/>
      </c>
      <c r="S629" s="11">
        <f t="shared" si="80"/>
        <v>85376408.94047676</v>
      </c>
      <c r="T629" s="11">
        <f t="shared" si="80"/>
        <v>55897701.341790974</v>
      </c>
      <c r="U629" s="11">
        <f t="shared" si="80"/>
        <v>101874195.2776536</v>
      </c>
    </row>
    <row r="630" spans="1:21" x14ac:dyDescent="0.2">
      <c r="A630" s="5">
        <v>635</v>
      </c>
      <c r="B630" s="17">
        <v>22</v>
      </c>
      <c r="C630" s="16">
        <v>6</v>
      </c>
      <c r="D630" s="16">
        <v>2001</v>
      </c>
      <c r="E630" s="18">
        <v>37535</v>
      </c>
      <c r="F630" s="9" t="s">
        <v>624</v>
      </c>
      <c r="G630" s="3">
        <v>72000000</v>
      </c>
      <c r="H630" s="3">
        <v>112950721</v>
      </c>
      <c r="I630" s="3">
        <v>176101721</v>
      </c>
      <c r="J630" s="8" t="str">
        <f t="shared" si="74"/>
        <v/>
      </c>
      <c r="K630" s="8" t="str">
        <f t="shared" si="75"/>
        <v/>
      </c>
      <c r="L630" s="8" t="str">
        <f t="shared" si="76"/>
        <v>Doctor Dolittle 2</v>
      </c>
      <c r="M630" s="8" t="str">
        <f t="shared" si="77"/>
        <v/>
      </c>
      <c r="N630" s="8" t="str">
        <f t="shared" si="73"/>
        <v>Doctor Dolittle 2</v>
      </c>
      <c r="O630" s="10">
        <f>INDEX(cpi!$A$1:$M$106,MATCH($D630,cpi!$A:$A,0),MATCH($C630,cpi!$1:$1,0))</f>
        <v>178</v>
      </c>
      <c r="P630" s="10">
        <f>cpi!$I$2</f>
        <v>245.51900000000001</v>
      </c>
      <c r="Q630" s="10">
        <f t="shared" si="78"/>
        <v>1.3793202247191012</v>
      </c>
      <c r="R630" s="8" t="str">
        <f t="shared" si="79"/>
        <v/>
      </c>
      <c r="S630" s="11">
        <f t="shared" si="80"/>
        <v>99311056.179775283</v>
      </c>
      <c r="T630" s="11">
        <f t="shared" si="80"/>
        <v>155795213.87190449</v>
      </c>
      <c r="U630" s="11">
        <f t="shared" si="80"/>
        <v>242900665.38314047</v>
      </c>
    </row>
    <row r="631" spans="1:21" x14ac:dyDescent="0.2">
      <c r="A631" s="5">
        <v>636</v>
      </c>
      <c r="B631" s="17">
        <v>24</v>
      </c>
      <c r="C631" s="16">
        <v>5</v>
      </c>
      <c r="D631" s="16">
        <v>1995</v>
      </c>
      <c r="E631" s="18">
        <v>35404</v>
      </c>
      <c r="F631" s="9" t="s">
        <v>625</v>
      </c>
      <c r="G631" s="3">
        <v>72000000</v>
      </c>
      <c r="H631" s="3">
        <v>75545647</v>
      </c>
      <c r="I631" s="3">
        <v>209045522</v>
      </c>
      <c r="J631" s="8" t="str">
        <f t="shared" si="74"/>
        <v/>
      </c>
      <c r="K631" s="8" t="str">
        <f t="shared" si="75"/>
        <v/>
      </c>
      <c r="L631" s="8" t="str">
        <f t="shared" si="76"/>
        <v>Braveheart</v>
      </c>
      <c r="M631" s="8" t="str">
        <f t="shared" si="77"/>
        <v/>
      </c>
      <c r="N631" s="8" t="str">
        <f t="shared" si="73"/>
        <v>Braveheart</v>
      </c>
      <c r="O631" s="10">
        <f>INDEX(cpi!$A$1:$M$106,MATCH($D631,cpi!$A:$A,0),MATCH($C631,cpi!$1:$1,0))</f>
        <v>152.19999999999999</v>
      </c>
      <c r="P631" s="10">
        <f>cpi!$I$2</f>
        <v>245.51900000000001</v>
      </c>
      <c r="Q631" s="10">
        <f t="shared" si="78"/>
        <v>1.6131340341655718</v>
      </c>
      <c r="R631" s="8" t="str">
        <f t="shared" si="79"/>
        <v/>
      </c>
      <c r="S631" s="11">
        <f t="shared" si="80"/>
        <v>116145650.45992117</v>
      </c>
      <c r="T631" s="11">
        <f t="shared" si="80"/>
        <v>121865254.30875823</v>
      </c>
      <c r="U631" s="11">
        <f t="shared" si="80"/>
        <v>337218446.22810781</v>
      </c>
    </row>
    <row r="632" spans="1:21" x14ac:dyDescent="0.2">
      <c r="A632" s="5">
        <v>637</v>
      </c>
      <c r="B632" s="17">
        <v>4</v>
      </c>
      <c r="C632" s="16">
        <v>11</v>
      </c>
      <c r="D632" s="16">
        <v>2005</v>
      </c>
      <c r="E632" s="18">
        <v>38453</v>
      </c>
      <c r="F632" s="9" t="s">
        <v>626</v>
      </c>
      <c r="G632" s="3">
        <v>72000000</v>
      </c>
      <c r="H632" s="3">
        <v>62647540</v>
      </c>
      <c r="I632" s="3">
        <v>96947540</v>
      </c>
      <c r="J632" s="8" t="str">
        <f t="shared" si="74"/>
        <v/>
      </c>
      <c r="K632" s="8" t="str">
        <f t="shared" si="75"/>
        <v/>
      </c>
      <c r="L632" s="8" t="str">
        <f t="shared" si="76"/>
        <v>Jarhead</v>
      </c>
      <c r="M632" s="8" t="str">
        <f t="shared" si="77"/>
        <v/>
      </c>
      <c r="N632" s="8" t="str">
        <f t="shared" si="73"/>
        <v>Jarhead</v>
      </c>
      <c r="O632" s="10">
        <f>INDEX(cpi!$A$1:$M$106,MATCH($D632,cpi!$A:$A,0),MATCH($C632,cpi!$1:$1,0))</f>
        <v>197.6</v>
      </c>
      <c r="P632" s="10">
        <f>cpi!$I$2</f>
        <v>245.51900000000001</v>
      </c>
      <c r="Q632" s="10">
        <f t="shared" si="78"/>
        <v>1.2425050607287449</v>
      </c>
      <c r="R632" s="8" t="str">
        <f t="shared" si="79"/>
        <v/>
      </c>
      <c r="S632" s="11">
        <f t="shared" si="80"/>
        <v>89460364.372469634</v>
      </c>
      <c r="T632" s="11">
        <f t="shared" si="80"/>
        <v>77839885.492206469</v>
      </c>
      <c r="U632" s="11">
        <f t="shared" si="80"/>
        <v>120457809.07520242</v>
      </c>
    </row>
    <row r="633" spans="1:21" x14ac:dyDescent="0.2">
      <c r="A633" s="5">
        <v>638</v>
      </c>
      <c r="B633" s="17">
        <v>27</v>
      </c>
      <c r="C633" s="16">
        <v>4</v>
      </c>
      <c r="D633" s="16">
        <v>2001</v>
      </c>
      <c r="E633" s="18">
        <v>37684</v>
      </c>
      <c r="F633" s="9" t="s">
        <v>627</v>
      </c>
      <c r="G633" s="3">
        <v>72000000</v>
      </c>
      <c r="H633" s="3">
        <v>32616869</v>
      </c>
      <c r="I633" s="3">
        <v>54616869</v>
      </c>
      <c r="J633" s="8" t="str">
        <f t="shared" si="74"/>
        <v/>
      </c>
      <c r="K633" s="8" t="str">
        <f t="shared" si="75"/>
        <v/>
      </c>
      <c r="L633" s="8" t="str">
        <f t="shared" si="76"/>
        <v>Driven</v>
      </c>
      <c r="M633" s="8" t="str">
        <f t="shared" si="77"/>
        <v/>
      </c>
      <c r="N633" s="8" t="str">
        <f t="shared" si="73"/>
        <v>Driven</v>
      </c>
      <c r="O633" s="10">
        <f>INDEX(cpi!$A$1:$M$106,MATCH($D633,cpi!$A:$A,0),MATCH($C633,cpi!$1:$1,0))</f>
        <v>176.9</v>
      </c>
      <c r="P633" s="10">
        <f>cpi!$I$2</f>
        <v>245.51900000000001</v>
      </c>
      <c r="Q633" s="10">
        <f t="shared" si="78"/>
        <v>1.3878971170152627</v>
      </c>
      <c r="R633" s="8" t="str">
        <f t="shared" si="79"/>
        <v/>
      </c>
      <c r="S633" s="11">
        <f t="shared" si="80"/>
        <v>99928592.425098911</v>
      </c>
      <c r="T633" s="11">
        <f t="shared" si="80"/>
        <v>45268858.451164499</v>
      </c>
      <c r="U633" s="11">
        <f t="shared" si="80"/>
        <v>75802595.025500283</v>
      </c>
    </row>
    <row r="634" spans="1:21" x14ac:dyDescent="0.2">
      <c r="A634" s="5">
        <v>639</v>
      </c>
      <c r="B634" s="17">
        <v>21</v>
      </c>
      <c r="C634" s="16">
        <v>12</v>
      </c>
      <c r="D634" s="16">
        <v>2001</v>
      </c>
      <c r="E634" s="18">
        <v>37511</v>
      </c>
      <c r="F634" s="9" t="s">
        <v>628</v>
      </c>
      <c r="G634" s="3">
        <v>72000000</v>
      </c>
      <c r="H634" s="3">
        <v>27796042</v>
      </c>
      <c r="I634" s="3">
        <v>37306334</v>
      </c>
      <c r="J634" s="8" t="str">
        <f t="shared" si="74"/>
        <v/>
      </c>
      <c r="K634" s="8" t="str">
        <f t="shared" si="75"/>
        <v/>
      </c>
      <c r="L634" s="8" t="str">
        <f t="shared" si="76"/>
        <v>The Majestic</v>
      </c>
      <c r="M634" s="8" t="str">
        <f t="shared" si="77"/>
        <v/>
      </c>
      <c r="N634" s="8" t="str">
        <f t="shared" si="73"/>
        <v>The Majestic</v>
      </c>
      <c r="O634" s="10">
        <f>INDEX(cpi!$A$1:$M$106,MATCH($D634,cpi!$A:$A,0),MATCH($C634,cpi!$1:$1,0))</f>
        <v>176.7</v>
      </c>
      <c r="P634" s="10">
        <f>cpi!$I$2</f>
        <v>245.51900000000001</v>
      </c>
      <c r="Q634" s="10">
        <f t="shared" si="78"/>
        <v>1.3894680249009621</v>
      </c>
      <c r="R634" s="8" t="str">
        <f t="shared" si="79"/>
        <v/>
      </c>
      <c r="S634" s="11">
        <f t="shared" si="80"/>
        <v>100041697.79286927</v>
      </c>
      <c r="T634" s="11">
        <f t="shared" si="80"/>
        <v>38621711.577804185</v>
      </c>
      <c r="U634" s="11">
        <f t="shared" si="80"/>
        <v>51835958.219275609</v>
      </c>
    </row>
    <row r="635" spans="1:21" x14ac:dyDescent="0.2">
      <c r="A635" s="5">
        <v>640</v>
      </c>
      <c r="B635" s="17">
        <v>25</v>
      </c>
      <c r="C635" s="16">
        <v>6</v>
      </c>
      <c r="D635" s="16">
        <v>2004</v>
      </c>
      <c r="E635" s="18">
        <v>38723</v>
      </c>
      <c r="F635" s="9" t="s">
        <v>629</v>
      </c>
      <c r="G635" s="3">
        <v>72000000</v>
      </c>
      <c r="H635" s="3">
        <v>19176754</v>
      </c>
      <c r="I635" s="3">
        <v>62176754</v>
      </c>
      <c r="J635" s="8" t="str">
        <f t="shared" si="74"/>
        <v/>
      </c>
      <c r="K635" s="8" t="str">
        <f t="shared" si="75"/>
        <v/>
      </c>
      <c r="L635" s="8" t="str">
        <f t="shared" si="76"/>
        <v>Two Brothers</v>
      </c>
      <c r="M635" s="8" t="str">
        <f t="shared" si="77"/>
        <v/>
      </c>
      <c r="N635" s="8" t="str">
        <f t="shared" si="73"/>
        <v>Two Brothers</v>
      </c>
      <c r="O635" s="10">
        <f>INDEX(cpi!$A$1:$M$106,MATCH($D635,cpi!$A:$A,0),MATCH($C635,cpi!$1:$1,0))</f>
        <v>189.7</v>
      </c>
      <c r="P635" s="10">
        <f>cpi!$I$2</f>
        <v>245.51900000000001</v>
      </c>
      <c r="Q635" s="10">
        <f t="shared" si="78"/>
        <v>1.2942488139167108</v>
      </c>
      <c r="R635" s="8" t="str">
        <f t="shared" si="79"/>
        <v/>
      </c>
      <c r="S635" s="11">
        <f t="shared" si="80"/>
        <v>93185914.602003172</v>
      </c>
      <c r="T635" s="11">
        <f t="shared" si="80"/>
        <v>24819491.119272538</v>
      </c>
      <c r="U635" s="11">
        <f t="shared" si="80"/>
        <v>80472190.1176911</v>
      </c>
    </row>
    <row r="636" spans="1:21" x14ac:dyDescent="0.2">
      <c r="A636" s="5">
        <v>641</v>
      </c>
      <c r="B636" s="17">
        <v>30</v>
      </c>
      <c r="C636" s="16">
        <v>7</v>
      </c>
      <c r="D636" s="16">
        <v>2004</v>
      </c>
      <c r="E636" s="18">
        <v>38875</v>
      </c>
      <c r="F636" s="9" t="s">
        <v>630</v>
      </c>
      <c r="G636" s="3">
        <v>71682975</v>
      </c>
      <c r="H636" s="3">
        <v>114197520</v>
      </c>
      <c r="I636" s="3">
        <v>257641634</v>
      </c>
      <c r="J636" s="8" t="str">
        <f t="shared" si="74"/>
        <v/>
      </c>
      <c r="K636" s="8" t="str">
        <f t="shared" si="75"/>
        <v/>
      </c>
      <c r="L636" s="8" t="str">
        <f t="shared" si="76"/>
        <v>The Village</v>
      </c>
      <c r="M636" s="8" t="str">
        <f t="shared" si="77"/>
        <v/>
      </c>
      <c r="N636" s="8" t="str">
        <f t="shared" si="73"/>
        <v>The Village</v>
      </c>
      <c r="O636" s="10">
        <f>INDEX(cpi!$A$1:$M$106,MATCH($D636,cpi!$A:$A,0),MATCH($C636,cpi!$1:$1,0))</f>
        <v>189.4</v>
      </c>
      <c r="P636" s="10">
        <f>cpi!$I$2</f>
        <v>245.51900000000001</v>
      </c>
      <c r="Q636" s="10">
        <f t="shared" si="78"/>
        <v>1.2962988384371701</v>
      </c>
      <c r="R636" s="8" t="str">
        <f t="shared" si="79"/>
        <v/>
      </c>
      <c r="S636" s="11">
        <f t="shared" si="80"/>
        <v>92922557.228220701</v>
      </c>
      <c r="T636" s="11">
        <f t="shared" si="80"/>
        <v>148034112.52840549</v>
      </c>
      <c r="U636" s="11">
        <f t="shared" si="80"/>
        <v>333980550.88725454</v>
      </c>
    </row>
    <row r="637" spans="1:21" x14ac:dyDescent="0.2">
      <c r="A637" s="5">
        <v>642</v>
      </c>
      <c r="B637" s="17">
        <v>26</v>
      </c>
      <c r="C637" s="16">
        <v>6</v>
      </c>
      <c r="D637" s="16">
        <v>1998</v>
      </c>
      <c r="E637" s="18">
        <v>36562</v>
      </c>
      <c r="F637" s="9" t="s">
        <v>631</v>
      </c>
      <c r="G637" s="3">
        <v>71500000</v>
      </c>
      <c r="H637" s="3">
        <v>144156605</v>
      </c>
      <c r="I637" s="3">
        <v>294156605</v>
      </c>
      <c r="J637" s="8" t="str">
        <f t="shared" si="74"/>
        <v/>
      </c>
      <c r="K637" s="8" t="str">
        <f t="shared" si="75"/>
        <v/>
      </c>
      <c r="L637" s="8" t="str">
        <f t="shared" si="76"/>
        <v>Doctor Dolittle</v>
      </c>
      <c r="M637" s="8" t="str">
        <f t="shared" si="77"/>
        <v/>
      </c>
      <c r="N637" s="8" t="str">
        <f t="shared" si="73"/>
        <v>Doctor Dolittle</v>
      </c>
      <c r="O637" s="10">
        <f>INDEX(cpi!$A$1:$M$106,MATCH($D637,cpi!$A:$A,0),MATCH($C637,cpi!$1:$1,0))</f>
        <v>163</v>
      </c>
      <c r="P637" s="10">
        <f>cpi!$I$2</f>
        <v>245.51900000000001</v>
      </c>
      <c r="Q637" s="10">
        <f t="shared" si="78"/>
        <v>1.5062515337423312</v>
      </c>
      <c r="R637" s="8" t="str">
        <f t="shared" si="79"/>
        <v/>
      </c>
      <c r="S637" s="11">
        <f t="shared" si="80"/>
        <v>107696984.66257668</v>
      </c>
      <c r="T637" s="11">
        <f t="shared" si="80"/>
        <v>217136107.38033742</v>
      </c>
      <c r="U637" s="11">
        <f t="shared" si="80"/>
        <v>443073837.44168711</v>
      </c>
    </row>
    <row r="638" spans="1:21" x14ac:dyDescent="0.2">
      <c r="A638" s="5">
        <v>643</v>
      </c>
      <c r="B638" s="17">
        <v>2</v>
      </c>
      <c r="C638" s="16">
        <v>8</v>
      </c>
      <c r="D638" s="16">
        <v>2002</v>
      </c>
      <c r="E638" s="18">
        <v>37295</v>
      </c>
      <c r="F638" s="9" t="s">
        <v>632</v>
      </c>
      <c r="G638" s="3">
        <v>70702619</v>
      </c>
      <c r="H638" s="3">
        <v>227969295</v>
      </c>
      <c r="I638" s="3">
        <v>408269295</v>
      </c>
      <c r="J638" s="8" t="str">
        <f t="shared" si="74"/>
        <v/>
      </c>
      <c r="K638" s="8" t="str">
        <f t="shared" si="75"/>
        <v/>
      </c>
      <c r="L638" s="8" t="str">
        <f t="shared" si="76"/>
        <v>Signs</v>
      </c>
      <c r="M638" s="8" t="str">
        <f t="shared" si="77"/>
        <v/>
      </c>
      <c r="N638" s="8" t="str">
        <f t="shared" si="73"/>
        <v>Signs</v>
      </c>
      <c r="O638" s="10">
        <f>INDEX(cpi!$A$1:$M$106,MATCH($D638,cpi!$A:$A,0),MATCH($C638,cpi!$1:$1,0))</f>
        <v>180.7</v>
      </c>
      <c r="P638" s="10">
        <f>cpi!$I$2</f>
        <v>245.51900000000001</v>
      </c>
      <c r="Q638" s="10">
        <f t="shared" si="78"/>
        <v>1.3587105700055342</v>
      </c>
      <c r="R638" s="8" t="str">
        <f t="shared" si="79"/>
        <v/>
      </c>
      <c r="S638" s="11">
        <f t="shared" si="80"/>
        <v>96064395.762374118</v>
      </c>
      <c r="T638" s="11">
        <f t="shared" si="80"/>
        <v>309744290.75320977</v>
      </c>
      <c r="U638" s="11">
        <f t="shared" si="80"/>
        <v>554719806.52520764</v>
      </c>
    </row>
    <row r="639" spans="1:21" x14ac:dyDescent="0.2">
      <c r="A639" s="5">
        <v>644</v>
      </c>
      <c r="B639" s="17">
        <v>19</v>
      </c>
      <c r="C639" s="16">
        <v>5</v>
      </c>
      <c r="D639" s="16">
        <v>2004</v>
      </c>
      <c r="E639" s="18">
        <v>38538</v>
      </c>
      <c r="F639" s="9" t="s">
        <v>633</v>
      </c>
      <c r="G639" s="3">
        <v>70000000</v>
      </c>
      <c r="H639" s="3">
        <v>441226247</v>
      </c>
      <c r="I639" s="3">
        <v>937008132</v>
      </c>
      <c r="J639" s="8" t="str">
        <f t="shared" si="74"/>
        <v/>
      </c>
      <c r="K639" s="8" t="str">
        <f t="shared" si="75"/>
        <v/>
      </c>
      <c r="L639" s="8" t="str">
        <f t="shared" si="76"/>
        <v>Shrek 2</v>
      </c>
      <c r="M639" s="8" t="str">
        <f t="shared" si="77"/>
        <v/>
      </c>
      <c r="N639" s="8" t="str">
        <f t="shared" si="73"/>
        <v>Shrek 2</v>
      </c>
      <c r="O639" s="10">
        <f>INDEX(cpi!$A$1:$M$106,MATCH($D639,cpi!$A:$A,0),MATCH($C639,cpi!$1:$1,0))</f>
        <v>189.1</v>
      </c>
      <c r="P639" s="10">
        <f>cpi!$I$2</f>
        <v>245.51900000000001</v>
      </c>
      <c r="Q639" s="10">
        <f t="shared" si="78"/>
        <v>1.2983553675304074</v>
      </c>
      <c r="R639" s="8" t="str">
        <f t="shared" si="79"/>
        <v/>
      </c>
      <c r="S639" s="11">
        <f t="shared" si="80"/>
        <v>90884875.727128521</v>
      </c>
      <c r="T639" s="11">
        <f t="shared" si="80"/>
        <v>572868466.08774734</v>
      </c>
      <c r="U639" s="11">
        <f t="shared" si="80"/>
        <v>1216569537.6018405</v>
      </c>
    </row>
    <row r="640" spans="1:21" x14ac:dyDescent="0.2">
      <c r="A640" s="5">
        <v>645</v>
      </c>
      <c r="B640" s="17">
        <v>9</v>
      </c>
      <c r="C640" s="16">
        <v>6</v>
      </c>
      <c r="D640" s="16">
        <v>2006</v>
      </c>
      <c r="E640" s="18">
        <v>38966</v>
      </c>
      <c r="F640" s="9" t="s">
        <v>634</v>
      </c>
      <c r="G640" s="3">
        <v>70000000</v>
      </c>
      <c r="H640" s="3">
        <v>244082982</v>
      </c>
      <c r="I640" s="3">
        <v>461651246</v>
      </c>
      <c r="J640" s="8" t="str">
        <f t="shared" si="74"/>
        <v/>
      </c>
      <c r="K640" s="8" t="str">
        <f t="shared" si="75"/>
        <v/>
      </c>
      <c r="L640" s="8" t="str">
        <f t="shared" si="76"/>
        <v>Cars</v>
      </c>
      <c r="M640" s="8" t="str">
        <f t="shared" si="77"/>
        <v/>
      </c>
      <c r="N640" s="8" t="str">
        <f t="shared" si="73"/>
        <v>Cars</v>
      </c>
      <c r="O640" s="10">
        <f>INDEX(cpi!$A$1:$M$106,MATCH($D640,cpi!$A:$A,0),MATCH($C640,cpi!$1:$1,0))</f>
        <v>202.9</v>
      </c>
      <c r="P640" s="10">
        <f>cpi!$I$2</f>
        <v>245.51900000000001</v>
      </c>
      <c r="Q640" s="10">
        <f t="shared" si="78"/>
        <v>1.2100492853622473</v>
      </c>
      <c r="R640" s="8" t="str">
        <f t="shared" si="79"/>
        <v/>
      </c>
      <c r="S640" s="11">
        <f t="shared" si="80"/>
        <v>84703449.975357309</v>
      </c>
      <c r="T640" s="11">
        <f t="shared" si="80"/>
        <v>295352437.93818629</v>
      </c>
      <c r="U640" s="11">
        <f t="shared" si="80"/>
        <v>558620760.30889106</v>
      </c>
    </row>
    <row r="641" spans="1:21" x14ac:dyDescent="0.2">
      <c r="A641" s="5">
        <v>646</v>
      </c>
      <c r="B641" s="17">
        <v>23</v>
      </c>
      <c r="C641" s="16">
        <v>12</v>
      </c>
      <c r="D641" s="16">
        <v>2009</v>
      </c>
      <c r="E641" s="18">
        <v>40494</v>
      </c>
      <c r="F641" s="9" t="s">
        <v>635</v>
      </c>
      <c r="G641" s="3">
        <v>70000000</v>
      </c>
      <c r="H641" s="3">
        <v>219614612</v>
      </c>
      <c r="I641" s="3">
        <v>443483213</v>
      </c>
      <c r="J641" s="8" t="str">
        <f t="shared" si="74"/>
        <v/>
      </c>
      <c r="K641" s="8" t="str">
        <f t="shared" si="75"/>
        <v/>
      </c>
      <c r="L641" s="8" t="str">
        <f t="shared" si="76"/>
        <v>Alvin and the Chipmunks: The Squeakquel</v>
      </c>
      <c r="M641" s="8" t="str">
        <f t="shared" si="77"/>
        <v/>
      </c>
      <c r="N641" s="8" t="str">
        <f t="shared" si="73"/>
        <v>Alvin and the Chipmunks: The Squeakquel</v>
      </c>
      <c r="O641" s="10">
        <f>INDEX(cpi!$A$1:$M$106,MATCH($D641,cpi!$A:$A,0),MATCH($C641,cpi!$1:$1,0))</f>
        <v>215.94900000000001</v>
      </c>
      <c r="P641" s="10">
        <f>cpi!$I$2</f>
        <v>245.51900000000001</v>
      </c>
      <c r="Q641" s="10">
        <f t="shared" si="78"/>
        <v>1.1369304789556793</v>
      </c>
      <c r="R641" s="8" t="str">
        <f t="shared" si="79"/>
        <v/>
      </c>
      <c r="S641" s="11">
        <f t="shared" si="80"/>
        <v>79585133.52689755</v>
      </c>
      <c r="T641" s="11">
        <f t="shared" si="80"/>
        <v>249686546.00682569</v>
      </c>
      <c r="U641" s="11">
        <f t="shared" si="80"/>
        <v>504209581.76489353</v>
      </c>
    </row>
    <row r="642" spans="1:21" x14ac:dyDescent="0.2">
      <c r="A642" s="5">
        <v>647</v>
      </c>
      <c r="B642" s="17">
        <v>22</v>
      </c>
      <c r="C642" s="16">
        <v>6</v>
      </c>
      <c r="D642" s="16">
        <v>1988</v>
      </c>
      <c r="E642" s="18">
        <v>32787</v>
      </c>
      <c r="F642" s="9" t="s">
        <v>636</v>
      </c>
      <c r="G642" s="3">
        <v>70000000</v>
      </c>
      <c r="H642" s="3">
        <v>154112492</v>
      </c>
      <c r="I642" s="3">
        <v>351500000</v>
      </c>
      <c r="J642" s="8" t="str">
        <f t="shared" si="74"/>
        <v/>
      </c>
      <c r="K642" s="8" t="str">
        <f t="shared" si="75"/>
        <v/>
      </c>
      <c r="L642" s="8" t="str">
        <f t="shared" si="76"/>
        <v>Who Framed Roger Rabbit?</v>
      </c>
      <c r="M642" s="8" t="str">
        <f t="shared" si="77"/>
        <v/>
      </c>
      <c r="N642" s="8" t="str">
        <f t="shared" ref="N642:N705" si="81">IF(M642=1,L642&amp;" ("&amp;D642&amp;")",L642)</f>
        <v>Who Framed Roger Rabbit?</v>
      </c>
      <c r="O642" s="10">
        <f>INDEX(cpi!$A$1:$M$106,MATCH($D642,cpi!$A:$A,0),MATCH($C642,cpi!$1:$1,0))</f>
        <v>118</v>
      </c>
      <c r="P642" s="10">
        <f>cpi!$I$2</f>
        <v>245.51900000000001</v>
      </c>
      <c r="Q642" s="10">
        <f t="shared" si="78"/>
        <v>2.0806694915254238</v>
      </c>
      <c r="R642" s="8" t="str">
        <f t="shared" si="79"/>
        <v/>
      </c>
      <c r="S642" s="11">
        <f t="shared" si="80"/>
        <v>145646864.40677968</v>
      </c>
      <c r="T642" s="11">
        <f t="shared" si="80"/>
        <v>320657160.36735594</v>
      </c>
      <c r="U642" s="11">
        <f t="shared" si="80"/>
        <v>731355326.27118647</v>
      </c>
    </row>
    <row r="643" spans="1:21" x14ac:dyDescent="0.2">
      <c r="A643" s="5">
        <v>648</v>
      </c>
      <c r="B643" s="17">
        <v>30</v>
      </c>
      <c r="C643" s="16">
        <v>7</v>
      </c>
      <c r="D643" s="16">
        <v>1999</v>
      </c>
      <c r="E643" s="18">
        <v>37049</v>
      </c>
      <c r="F643" s="9" t="s">
        <v>637</v>
      </c>
      <c r="G643" s="3">
        <v>70000000</v>
      </c>
      <c r="H643" s="3">
        <v>152257509</v>
      </c>
      <c r="I643" s="3">
        <v>310138178</v>
      </c>
      <c r="J643" s="8" t="str">
        <f t="shared" ref="J643:J706" si="82">IF(I643=0,1,"")</f>
        <v/>
      </c>
      <c r="K643" s="8" t="str">
        <f t="shared" ref="K643:K706" si="83">IF(D643&gt;2017,1,"")</f>
        <v/>
      </c>
      <c r="L643" s="8" t="str">
        <f t="shared" ref="L643:L706" si="84">F643</f>
        <v>Runaway Bride</v>
      </c>
      <c r="M643" s="8" t="str">
        <f t="shared" ref="M643:M706" si="85">IF(COUNTIF($L$2:$L$5233,L643)&gt;1,1,"")</f>
        <v/>
      </c>
      <c r="N643" s="8" t="str">
        <f t="shared" si="81"/>
        <v>Runaway Bride</v>
      </c>
      <c r="O643" s="10">
        <f>INDEX(cpi!$A$1:$M$106,MATCH($D643,cpi!$A:$A,0),MATCH($C643,cpi!$1:$1,0))</f>
        <v>166.7</v>
      </c>
      <c r="P643" s="10">
        <f>cpi!$I$2</f>
        <v>245.51900000000001</v>
      </c>
      <c r="Q643" s="10">
        <f t="shared" ref="Q643:Q706" si="86">P643/O643</f>
        <v>1.4728194361127775</v>
      </c>
      <c r="R643" s="8" t="str">
        <f t="shared" ref="R643:R706" si="87">IF(ISERROR(Q643),1,"")</f>
        <v/>
      </c>
      <c r="S643" s="11">
        <f t="shared" ref="S643:U706" si="88">G643*$Q643</f>
        <v>103097360.52789442</v>
      </c>
      <c r="T643" s="11">
        <f t="shared" si="88"/>
        <v>224247818.54931614</v>
      </c>
      <c r="U643" s="11">
        <f t="shared" si="88"/>
        <v>456777536.43900424</v>
      </c>
    </row>
    <row r="644" spans="1:21" x14ac:dyDescent="0.2">
      <c r="A644" s="5">
        <v>649</v>
      </c>
      <c r="B644" s="17">
        <v>9</v>
      </c>
      <c r="C644" s="16">
        <v>8</v>
      </c>
      <c r="D644" s="16">
        <v>2002</v>
      </c>
      <c r="E644" s="18">
        <v>37507</v>
      </c>
      <c r="F644" s="9" t="s">
        <v>638</v>
      </c>
      <c r="G644" s="3">
        <v>70000000</v>
      </c>
      <c r="H644" s="3">
        <v>141930000</v>
      </c>
      <c r="I644" s="3">
        <v>267200000</v>
      </c>
      <c r="J644" s="8" t="str">
        <f t="shared" si="82"/>
        <v/>
      </c>
      <c r="K644" s="8" t="str">
        <f t="shared" si="83"/>
        <v/>
      </c>
      <c r="L644" s="8" t="str">
        <f t="shared" si="84"/>
        <v>xXx</v>
      </c>
      <c r="M644" s="8" t="str">
        <f t="shared" si="85"/>
        <v/>
      </c>
      <c r="N644" s="8" t="str">
        <f t="shared" si="81"/>
        <v>xXx</v>
      </c>
      <c r="O644" s="10">
        <f>INDEX(cpi!$A$1:$M$106,MATCH($D644,cpi!$A:$A,0),MATCH($C644,cpi!$1:$1,0))</f>
        <v>180.7</v>
      </c>
      <c r="P644" s="10">
        <f>cpi!$I$2</f>
        <v>245.51900000000001</v>
      </c>
      <c r="Q644" s="10">
        <f t="shared" si="86"/>
        <v>1.3587105700055342</v>
      </c>
      <c r="R644" s="8" t="str">
        <f t="shared" si="87"/>
        <v/>
      </c>
      <c r="S644" s="11">
        <f t="shared" si="88"/>
        <v>95109739.900387391</v>
      </c>
      <c r="T644" s="11">
        <f t="shared" si="88"/>
        <v>192841791.20088547</v>
      </c>
      <c r="U644" s="11">
        <f t="shared" si="88"/>
        <v>363047464.30547875</v>
      </c>
    </row>
    <row r="645" spans="1:21" x14ac:dyDescent="0.2">
      <c r="A645" s="5">
        <v>650</v>
      </c>
      <c r="B645" s="17">
        <v>8</v>
      </c>
      <c r="C645" s="16">
        <v>11</v>
      </c>
      <c r="D645" s="16">
        <v>1996</v>
      </c>
      <c r="E645" s="18">
        <v>35288</v>
      </c>
      <c r="F645" s="9" t="s">
        <v>639</v>
      </c>
      <c r="G645" s="3">
        <v>70000000</v>
      </c>
      <c r="H645" s="3">
        <v>136492681</v>
      </c>
      <c r="I645" s="3">
        <v>308700000</v>
      </c>
      <c r="J645" s="8" t="str">
        <f t="shared" si="82"/>
        <v/>
      </c>
      <c r="K645" s="8" t="str">
        <f t="shared" si="83"/>
        <v/>
      </c>
      <c r="L645" s="8" t="str">
        <f t="shared" si="84"/>
        <v>Ransom</v>
      </c>
      <c r="M645" s="8" t="str">
        <f t="shared" si="85"/>
        <v/>
      </c>
      <c r="N645" s="8" t="str">
        <f t="shared" si="81"/>
        <v>Ransom</v>
      </c>
      <c r="O645" s="10">
        <f>INDEX(cpi!$A$1:$M$106,MATCH($D645,cpi!$A:$A,0),MATCH($C645,cpi!$1:$1,0))</f>
        <v>158.6</v>
      </c>
      <c r="P645" s="10">
        <f>cpi!$I$2</f>
        <v>245.51900000000001</v>
      </c>
      <c r="Q645" s="10">
        <f t="shared" si="86"/>
        <v>1.5480390920554856</v>
      </c>
      <c r="R645" s="8" t="str">
        <f t="shared" si="87"/>
        <v/>
      </c>
      <c r="S645" s="11">
        <f t="shared" si="88"/>
        <v>108362736.443884</v>
      </c>
      <c r="T645" s="11">
        <f t="shared" si="88"/>
        <v>211296005.96745902</v>
      </c>
      <c r="U645" s="11">
        <f t="shared" si="88"/>
        <v>477879667.7175284</v>
      </c>
    </row>
    <row r="646" spans="1:21" x14ac:dyDescent="0.2">
      <c r="A646" s="5">
        <v>651</v>
      </c>
      <c r="B646" s="17">
        <v>21</v>
      </c>
      <c r="C646" s="16">
        <v>8</v>
      </c>
      <c r="D646" s="16">
        <v>2009</v>
      </c>
      <c r="E646" s="18">
        <v>40429</v>
      </c>
      <c r="F646" s="9" t="s">
        <v>640</v>
      </c>
      <c r="G646" s="3">
        <v>70000000</v>
      </c>
      <c r="H646" s="3">
        <v>120774594</v>
      </c>
      <c r="I646" s="3">
        <v>316915264</v>
      </c>
      <c r="J646" s="8" t="str">
        <f t="shared" si="82"/>
        <v/>
      </c>
      <c r="K646" s="8" t="str">
        <f t="shared" si="83"/>
        <v/>
      </c>
      <c r="L646" s="8" t="str">
        <f t="shared" si="84"/>
        <v>Inglourious Basterds</v>
      </c>
      <c r="M646" s="8" t="str">
        <f t="shared" si="85"/>
        <v/>
      </c>
      <c r="N646" s="8" t="str">
        <f t="shared" si="81"/>
        <v>Inglourious Basterds</v>
      </c>
      <c r="O646" s="10">
        <f>INDEX(cpi!$A$1:$M$106,MATCH($D646,cpi!$A:$A,0),MATCH($C646,cpi!$1:$1,0))</f>
        <v>215.834</v>
      </c>
      <c r="P646" s="10">
        <f>cpi!$I$2</f>
        <v>245.51900000000001</v>
      </c>
      <c r="Q646" s="10">
        <f t="shared" si="86"/>
        <v>1.1375362547142711</v>
      </c>
      <c r="R646" s="8" t="str">
        <f t="shared" si="87"/>
        <v/>
      </c>
      <c r="S646" s="11">
        <f t="shared" si="88"/>
        <v>79627537.829998985</v>
      </c>
      <c r="T646" s="11">
        <f t="shared" si="88"/>
        <v>137385479.32339668</v>
      </c>
      <c r="U646" s="11">
        <f t="shared" si="88"/>
        <v>360502602.47234446</v>
      </c>
    </row>
    <row r="647" spans="1:21" x14ac:dyDescent="0.2">
      <c r="A647" s="5">
        <v>652</v>
      </c>
      <c r="B647" s="17">
        <v>11</v>
      </c>
      <c r="C647" s="16">
        <v>12</v>
      </c>
      <c r="D647" s="16">
        <v>1991</v>
      </c>
      <c r="E647" s="18">
        <v>33554</v>
      </c>
      <c r="F647" s="9" t="s">
        <v>641</v>
      </c>
      <c r="G647" s="3">
        <v>70000000</v>
      </c>
      <c r="H647" s="3">
        <v>119654823</v>
      </c>
      <c r="I647" s="3">
        <v>300854823</v>
      </c>
      <c r="J647" s="8" t="str">
        <f t="shared" si="82"/>
        <v/>
      </c>
      <c r="K647" s="8" t="str">
        <f t="shared" si="83"/>
        <v/>
      </c>
      <c r="L647" s="8" t="str">
        <f t="shared" si="84"/>
        <v>Hook</v>
      </c>
      <c r="M647" s="8" t="str">
        <f t="shared" si="85"/>
        <v/>
      </c>
      <c r="N647" s="8" t="str">
        <f t="shared" si="81"/>
        <v>Hook</v>
      </c>
      <c r="O647" s="10">
        <f>INDEX(cpi!$A$1:$M$106,MATCH($D647,cpi!$A:$A,0),MATCH($C647,cpi!$1:$1,0))</f>
        <v>137.9</v>
      </c>
      <c r="P647" s="10">
        <f>cpi!$I$2</f>
        <v>245.51900000000001</v>
      </c>
      <c r="Q647" s="10">
        <f t="shared" si="86"/>
        <v>1.7804133430021754</v>
      </c>
      <c r="R647" s="8" t="str">
        <f t="shared" si="87"/>
        <v/>
      </c>
      <c r="S647" s="11">
        <f t="shared" si="88"/>
        <v>124628934.01015228</v>
      </c>
      <c r="T647" s="11">
        <f t="shared" si="88"/>
        <v>213035043.42376357</v>
      </c>
      <c r="U647" s="11">
        <f t="shared" si="88"/>
        <v>535645941.17575777</v>
      </c>
    </row>
    <row r="648" spans="1:21" x14ac:dyDescent="0.2">
      <c r="A648" s="5">
        <v>653</v>
      </c>
      <c r="B648" s="17">
        <v>3</v>
      </c>
      <c r="C648" s="16">
        <v>7</v>
      </c>
      <c r="D648" s="16">
        <v>1990</v>
      </c>
      <c r="E648" s="18">
        <v>32939</v>
      </c>
      <c r="F648" s="9" t="s">
        <v>642</v>
      </c>
      <c r="G648" s="3">
        <v>70000000</v>
      </c>
      <c r="H648" s="3">
        <v>117323878</v>
      </c>
      <c r="I648" s="3">
        <v>239814025</v>
      </c>
      <c r="J648" s="8" t="str">
        <f t="shared" si="82"/>
        <v/>
      </c>
      <c r="K648" s="8" t="str">
        <f t="shared" si="83"/>
        <v/>
      </c>
      <c r="L648" s="8" t="str">
        <f t="shared" si="84"/>
        <v>Die Hard 2</v>
      </c>
      <c r="M648" s="8" t="str">
        <f t="shared" si="85"/>
        <v/>
      </c>
      <c r="N648" s="8" t="str">
        <f t="shared" si="81"/>
        <v>Die Hard 2</v>
      </c>
      <c r="O648" s="10">
        <f>INDEX(cpi!$A$1:$M$106,MATCH($D648,cpi!$A:$A,0),MATCH($C648,cpi!$1:$1,0))</f>
        <v>130.4</v>
      </c>
      <c r="P648" s="10">
        <f>cpi!$I$2</f>
        <v>245.51900000000001</v>
      </c>
      <c r="Q648" s="10">
        <f t="shared" si="86"/>
        <v>1.882814417177914</v>
      </c>
      <c r="R648" s="8" t="str">
        <f t="shared" si="87"/>
        <v/>
      </c>
      <c r="S648" s="11">
        <f t="shared" si="88"/>
        <v>131797009.20245399</v>
      </c>
      <c r="T648" s="11">
        <f t="shared" si="88"/>
        <v>220899088.97762269</v>
      </c>
      <c r="U648" s="11">
        <f t="shared" si="88"/>
        <v>451525303.7114647</v>
      </c>
    </row>
    <row r="649" spans="1:21" x14ac:dyDescent="0.2">
      <c r="A649" s="5">
        <v>654</v>
      </c>
      <c r="B649" s="17">
        <v>8</v>
      </c>
      <c r="C649" s="16">
        <v>8</v>
      </c>
      <c r="D649" s="16">
        <v>2003</v>
      </c>
      <c r="E649" s="18">
        <v>37841</v>
      </c>
      <c r="F649" s="9" t="s">
        <v>643</v>
      </c>
      <c r="G649" s="3">
        <v>70000000</v>
      </c>
      <c r="H649" s="3">
        <v>116877597</v>
      </c>
      <c r="I649" s="3">
        <v>207154748</v>
      </c>
      <c r="J649" s="8" t="str">
        <f t="shared" si="82"/>
        <v/>
      </c>
      <c r="K649" s="8" t="str">
        <f t="shared" si="83"/>
        <v/>
      </c>
      <c r="L649" s="8" t="str">
        <f t="shared" si="84"/>
        <v>S.W.A.T.</v>
      </c>
      <c r="M649" s="8" t="str">
        <f t="shared" si="85"/>
        <v/>
      </c>
      <c r="N649" s="8" t="str">
        <f t="shared" si="81"/>
        <v>S.W.A.T.</v>
      </c>
      <c r="O649" s="10">
        <f>INDEX(cpi!$A$1:$M$106,MATCH($D649,cpi!$A:$A,0),MATCH($C649,cpi!$1:$1,0))</f>
        <v>184.6</v>
      </c>
      <c r="P649" s="10">
        <f>cpi!$I$2</f>
        <v>245.51900000000001</v>
      </c>
      <c r="Q649" s="10">
        <f t="shared" si="86"/>
        <v>1.3300054171180933</v>
      </c>
      <c r="R649" s="8" t="str">
        <f t="shared" si="87"/>
        <v/>
      </c>
      <c r="S649" s="11">
        <f t="shared" si="88"/>
        <v>93100379.198266536</v>
      </c>
      <c r="T649" s="11">
        <f t="shared" si="88"/>
        <v>155447837.1497454</v>
      </c>
      <c r="U649" s="11">
        <f t="shared" si="88"/>
        <v>275516937.02173352</v>
      </c>
    </row>
    <row r="650" spans="1:21" x14ac:dyDescent="0.2">
      <c r="A650" s="5">
        <v>655</v>
      </c>
      <c r="B650" s="17">
        <v>19</v>
      </c>
      <c r="C650" s="16">
        <v>11</v>
      </c>
      <c r="D650" s="16">
        <v>1999</v>
      </c>
      <c r="E650" s="18">
        <v>36718</v>
      </c>
      <c r="F650" s="9" t="s">
        <v>644</v>
      </c>
      <c r="G650" s="3">
        <v>70000000</v>
      </c>
      <c r="H650" s="3">
        <v>101068340</v>
      </c>
      <c r="I650" s="3">
        <v>207068340</v>
      </c>
      <c r="J650" s="8" t="str">
        <f t="shared" si="82"/>
        <v/>
      </c>
      <c r="K650" s="8" t="str">
        <f t="shared" si="83"/>
        <v/>
      </c>
      <c r="L650" s="8" t="str">
        <f t="shared" si="84"/>
        <v>Sleepy Hollow</v>
      </c>
      <c r="M650" s="8" t="str">
        <f t="shared" si="85"/>
        <v/>
      </c>
      <c r="N650" s="8" t="str">
        <f t="shared" si="81"/>
        <v>Sleepy Hollow</v>
      </c>
      <c r="O650" s="10">
        <f>INDEX(cpi!$A$1:$M$106,MATCH($D650,cpi!$A:$A,0),MATCH($C650,cpi!$1:$1,0))</f>
        <v>168.3</v>
      </c>
      <c r="P650" s="10">
        <f>cpi!$I$2</f>
        <v>245.51900000000001</v>
      </c>
      <c r="Q650" s="10">
        <f t="shared" si="86"/>
        <v>1.4588175876411169</v>
      </c>
      <c r="R650" s="8" t="str">
        <f t="shared" si="87"/>
        <v/>
      </c>
      <c r="S650" s="11">
        <f t="shared" si="88"/>
        <v>102117231.13487819</v>
      </c>
      <c r="T650" s="11">
        <f t="shared" si="88"/>
        <v>147440271.94569221</v>
      </c>
      <c r="U650" s="11">
        <f t="shared" si="88"/>
        <v>302074936.2356506</v>
      </c>
    </row>
    <row r="651" spans="1:21" x14ac:dyDescent="0.2">
      <c r="A651" s="5">
        <v>656</v>
      </c>
      <c r="B651" s="17">
        <v>14</v>
      </c>
      <c r="C651" s="16">
        <v>12</v>
      </c>
      <c r="D651" s="16">
        <v>2001</v>
      </c>
      <c r="E651" s="18">
        <v>37299</v>
      </c>
      <c r="F651" s="9" t="s">
        <v>645</v>
      </c>
      <c r="G651" s="3">
        <v>70000000</v>
      </c>
      <c r="H651" s="3">
        <v>100614858</v>
      </c>
      <c r="I651" s="3">
        <v>202726605</v>
      </c>
      <c r="J651" s="8" t="str">
        <f t="shared" si="82"/>
        <v/>
      </c>
      <c r="K651" s="8" t="str">
        <f t="shared" si="83"/>
        <v/>
      </c>
      <c r="L651" s="8" t="str">
        <f t="shared" si="84"/>
        <v>Vanilla Sky</v>
      </c>
      <c r="M651" s="8" t="str">
        <f t="shared" si="85"/>
        <v/>
      </c>
      <c r="N651" s="8" t="str">
        <f t="shared" si="81"/>
        <v>Vanilla Sky</v>
      </c>
      <c r="O651" s="10">
        <f>INDEX(cpi!$A$1:$M$106,MATCH($D651,cpi!$A:$A,0),MATCH($C651,cpi!$1:$1,0))</f>
        <v>176.7</v>
      </c>
      <c r="P651" s="10">
        <f>cpi!$I$2</f>
        <v>245.51900000000001</v>
      </c>
      <c r="Q651" s="10">
        <f t="shared" si="86"/>
        <v>1.3894680249009621</v>
      </c>
      <c r="R651" s="8" t="str">
        <f t="shared" si="87"/>
        <v/>
      </c>
      <c r="S651" s="11">
        <f t="shared" si="88"/>
        <v>97262761.743067354</v>
      </c>
      <c r="T651" s="11">
        <f t="shared" si="88"/>
        <v>139801128.02095076</v>
      </c>
      <c r="U651" s="11">
        <f t="shared" si="88"/>
        <v>281682135.44422752</v>
      </c>
    </row>
    <row r="652" spans="1:21" x14ac:dyDescent="0.2">
      <c r="A652" s="5">
        <v>657</v>
      </c>
      <c r="B652" s="17">
        <v>13</v>
      </c>
      <c r="C652" s="16">
        <v>6</v>
      </c>
      <c r="D652" s="16">
        <v>1997</v>
      </c>
      <c r="E652" s="18">
        <v>35801</v>
      </c>
      <c r="F652" s="9" t="s">
        <v>345</v>
      </c>
      <c r="G652" s="3">
        <v>70000000</v>
      </c>
      <c r="H652" s="3">
        <v>99112101</v>
      </c>
      <c r="I652" s="3">
        <v>250700000</v>
      </c>
      <c r="J652" s="8" t="str">
        <f t="shared" si="82"/>
        <v/>
      </c>
      <c r="K652" s="8" t="str">
        <f t="shared" si="83"/>
        <v/>
      </c>
      <c r="L652" s="8" t="str">
        <f t="shared" si="84"/>
        <v>Hercules</v>
      </c>
      <c r="M652" s="8">
        <f t="shared" si="85"/>
        <v>1</v>
      </c>
      <c r="N652" s="8" t="str">
        <f t="shared" si="81"/>
        <v>Hercules (1997)</v>
      </c>
      <c r="O652" s="10">
        <f>INDEX(cpi!$A$1:$M$106,MATCH($D652,cpi!$A:$A,0),MATCH($C652,cpi!$1:$1,0))</f>
        <v>160.30000000000001</v>
      </c>
      <c r="P652" s="10">
        <f>cpi!$I$2</f>
        <v>245.51900000000001</v>
      </c>
      <c r="Q652" s="10">
        <f t="shared" si="86"/>
        <v>1.5316219588271989</v>
      </c>
      <c r="R652" s="8" t="str">
        <f t="shared" si="87"/>
        <v/>
      </c>
      <c r="S652" s="11">
        <f t="shared" si="88"/>
        <v>107213537.11790392</v>
      </c>
      <c r="T652" s="11">
        <f t="shared" si="88"/>
        <v>151802270.27709916</v>
      </c>
      <c r="U652" s="11">
        <f t="shared" si="88"/>
        <v>383977625.07797873</v>
      </c>
    </row>
    <row r="653" spans="1:21" x14ac:dyDescent="0.2">
      <c r="A653" s="5">
        <v>658</v>
      </c>
      <c r="B653" s="17">
        <v>22</v>
      </c>
      <c r="C653" s="16">
        <v>3</v>
      </c>
      <c r="D653" s="16">
        <v>2013</v>
      </c>
      <c r="E653" s="18">
        <v>41915</v>
      </c>
      <c r="F653" s="9" t="s">
        <v>646</v>
      </c>
      <c r="G653" s="3">
        <v>70000000</v>
      </c>
      <c r="H653" s="3">
        <v>98927592</v>
      </c>
      <c r="I653" s="3">
        <v>150562164</v>
      </c>
      <c r="J653" s="8" t="str">
        <f t="shared" si="82"/>
        <v/>
      </c>
      <c r="K653" s="8" t="str">
        <f t="shared" si="83"/>
        <v/>
      </c>
      <c r="L653" s="8" t="str">
        <f t="shared" si="84"/>
        <v>Olympus Has Fallen</v>
      </c>
      <c r="M653" s="8" t="str">
        <f t="shared" si="85"/>
        <v/>
      </c>
      <c r="N653" s="8" t="str">
        <f t="shared" si="81"/>
        <v>Olympus Has Fallen</v>
      </c>
      <c r="O653" s="10">
        <f>INDEX(cpi!$A$1:$M$106,MATCH($D653,cpi!$A:$A,0),MATCH($C653,cpi!$1:$1,0))</f>
        <v>232.773</v>
      </c>
      <c r="P653" s="10">
        <f>cpi!$I$2</f>
        <v>245.51900000000001</v>
      </c>
      <c r="Q653" s="10">
        <f t="shared" si="86"/>
        <v>1.0547572098138531</v>
      </c>
      <c r="R653" s="8" t="str">
        <f t="shared" si="87"/>
        <v/>
      </c>
      <c r="S653" s="11">
        <f t="shared" si="88"/>
        <v>73833004.686969712</v>
      </c>
      <c r="T653" s="11">
        <f t="shared" si="88"/>
        <v>104344590.91152325</v>
      </c>
      <c r="U653" s="11">
        <f t="shared" si="88"/>
        <v>158806528.00417575</v>
      </c>
    </row>
    <row r="654" spans="1:21" x14ac:dyDescent="0.2">
      <c r="A654" s="5">
        <v>659</v>
      </c>
      <c r="B654" s="17">
        <v>11</v>
      </c>
      <c r="C654" s="16">
        <v>3</v>
      </c>
      <c r="D654" s="16">
        <v>2011</v>
      </c>
      <c r="E654" s="18">
        <v>40850</v>
      </c>
      <c r="F654" s="9" t="s">
        <v>647</v>
      </c>
      <c r="G654" s="3">
        <v>70000000</v>
      </c>
      <c r="H654" s="3">
        <v>83552429</v>
      </c>
      <c r="I654" s="3">
        <v>213463976</v>
      </c>
      <c r="J654" s="8" t="str">
        <f t="shared" si="82"/>
        <v/>
      </c>
      <c r="K654" s="8" t="str">
        <f t="shared" si="83"/>
        <v/>
      </c>
      <c r="L654" s="8" t="str">
        <f t="shared" si="84"/>
        <v>Battle: Los Angeles</v>
      </c>
      <c r="M654" s="8" t="str">
        <f t="shared" si="85"/>
        <v/>
      </c>
      <c r="N654" s="8" t="str">
        <f t="shared" si="81"/>
        <v>Battle: Los Angeles</v>
      </c>
      <c r="O654" s="10">
        <f>INDEX(cpi!$A$1:$M$106,MATCH($D654,cpi!$A:$A,0),MATCH($C654,cpi!$1:$1,0))</f>
        <v>223.46700000000001</v>
      </c>
      <c r="P654" s="10">
        <f>cpi!$I$2</f>
        <v>245.51900000000001</v>
      </c>
      <c r="Q654" s="10">
        <f t="shared" si="86"/>
        <v>1.0986812370506607</v>
      </c>
      <c r="R654" s="8" t="str">
        <f t="shared" si="87"/>
        <v/>
      </c>
      <c r="S654" s="11">
        <f t="shared" si="88"/>
        <v>76907686.593546242</v>
      </c>
      <c r="T654" s="11">
        <f t="shared" si="88"/>
        <v>91797486.052307501</v>
      </c>
      <c r="U654" s="11">
        <f t="shared" si="88"/>
        <v>234528865.21743253</v>
      </c>
    </row>
    <row r="655" spans="1:21" x14ac:dyDescent="0.2">
      <c r="A655" s="5">
        <v>660</v>
      </c>
      <c r="B655" s="17">
        <v>13</v>
      </c>
      <c r="C655" s="16">
        <v>8</v>
      </c>
      <c r="D655" s="16">
        <v>2004</v>
      </c>
      <c r="E655" s="18">
        <v>38360</v>
      </c>
      <c r="F655" s="9" t="s">
        <v>648</v>
      </c>
      <c r="G655" s="3">
        <v>70000000</v>
      </c>
      <c r="H655" s="3">
        <v>80281096</v>
      </c>
      <c r="I655" s="3">
        <v>172543519</v>
      </c>
      <c r="J655" s="8" t="str">
        <f t="shared" si="82"/>
        <v/>
      </c>
      <c r="K655" s="8" t="str">
        <f t="shared" si="83"/>
        <v/>
      </c>
      <c r="L655" s="8" t="str">
        <f t="shared" si="84"/>
        <v>AVP: Alien Vs. Predator</v>
      </c>
      <c r="M655" s="8" t="str">
        <f t="shared" si="85"/>
        <v/>
      </c>
      <c r="N655" s="8" t="str">
        <f t="shared" si="81"/>
        <v>AVP: Alien Vs. Predator</v>
      </c>
      <c r="O655" s="10">
        <f>INDEX(cpi!$A$1:$M$106,MATCH($D655,cpi!$A:$A,0),MATCH($C655,cpi!$1:$1,0))</f>
        <v>189.5</v>
      </c>
      <c r="P655" s="10">
        <f>cpi!$I$2</f>
        <v>245.51900000000001</v>
      </c>
      <c r="Q655" s="10">
        <f t="shared" si="86"/>
        <v>1.2956147757255938</v>
      </c>
      <c r="R655" s="8" t="str">
        <f t="shared" si="87"/>
        <v/>
      </c>
      <c r="S655" s="11">
        <f t="shared" si="88"/>
        <v>90693034.300791562</v>
      </c>
      <c r="T655" s="11">
        <f t="shared" si="88"/>
        <v>104013374.18904486</v>
      </c>
      <c r="U655" s="11">
        <f t="shared" si="88"/>
        <v>223549932.67208973</v>
      </c>
    </row>
    <row r="656" spans="1:21" x14ac:dyDescent="0.2">
      <c r="A656" s="5">
        <v>661</v>
      </c>
      <c r="B656" s="17">
        <v>25</v>
      </c>
      <c r="C656" s="16">
        <v>12</v>
      </c>
      <c r="D656" s="16">
        <v>2011</v>
      </c>
      <c r="E656" s="18">
        <v>41286</v>
      </c>
      <c r="F656" s="9" t="s">
        <v>649</v>
      </c>
      <c r="G656" s="3">
        <v>70000000</v>
      </c>
      <c r="H656" s="3">
        <v>79883359</v>
      </c>
      <c r="I656" s="3">
        <v>156815529</v>
      </c>
      <c r="J656" s="8" t="str">
        <f t="shared" si="82"/>
        <v/>
      </c>
      <c r="K656" s="8" t="str">
        <f t="shared" si="83"/>
        <v/>
      </c>
      <c r="L656" s="8" t="str">
        <f t="shared" si="84"/>
        <v>War Horse</v>
      </c>
      <c r="M656" s="8" t="str">
        <f t="shared" si="85"/>
        <v/>
      </c>
      <c r="N656" s="8" t="str">
        <f t="shared" si="81"/>
        <v>War Horse</v>
      </c>
      <c r="O656" s="10">
        <f>INDEX(cpi!$A$1:$M$106,MATCH($D656,cpi!$A:$A,0),MATCH($C656,cpi!$1:$1,0))</f>
        <v>225.672</v>
      </c>
      <c r="P656" s="10">
        <f>cpi!$I$2</f>
        <v>245.51900000000001</v>
      </c>
      <c r="Q656" s="10">
        <f t="shared" si="86"/>
        <v>1.0879462228366834</v>
      </c>
      <c r="R656" s="8" t="str">
        <f t="shared" si="87"/>
        <v/>
      </c>
      <c r="S656" s="11">
        <f t="shared" si="88"/>
        <v>76156235.598567843</v>
      </c>
      <c r="T656" s="11">
        <f t="shared" si="88"/>
        <v>86908798.691556782</v>
      </c>
      <c r="U656" s="11">
        <f t="shared" si="88"/>
        <v>170606862.45768639</v>
      </c>
    </row>
    <row r="657" spans="1:21" x14ac:dyDescent="0.2">
      <c r="A657" s="5">
        <v>662</v>
      </c>
      <c r="B657" s="17">
        <v>1</v>
      </c>
      <c r="C657" s="16">
        <v>3</v>
      </c>
      <c r="D657" s="16">
        <v>2002</v>
      </c>
      <c r="E657" s="18">
        <v>37259</v>
      </c>
      <c r="F657" s="9" t="s">
        <v>650</v>
      </c>
      <c r="G657" s="3">
        <v>70000000</v>
      </c>
      <c r="H657" s="3">
        <v>78120196</v>
      </c>
      <c r="I657" s="3">
        <v>114658262</v>
      </c>
      <c r="J657" s="8" t="str">
        <f t="shared" si="82"/>
        <v/>
      </c>
      <c r="K657" s="8" t="str">
        <f t="shared" si="83"/>
        <v/>
      </c>
      <c r="L657" s="8" t="str">
        <f t="shared" si="84"/>
        <v>We Were Soldiers</v>
      </c>
      <c r="M657" s="8" t="str">
        <f t="shared" si="85"/>
        <v/>
      </c>
      <c r="N657" s="8" t="str">
        <f t="shared" si="81"/>
        <v>We Were Soldiers</v>
      </c>
      <c r="O657" s="10">
        <f>INDEX(cpi!$A$1:$M$106,MATCH($D657,cpi!$A:$A,0),MATCH($C657,cpi!$1:$1,0))</f>
        <v>178.8</v>
      </c>
      <c r="P657" s="10">
        <f>cpi!$I$2</f>
        <v>245.51900000000001</v>
      </c>
      <c r="Q657" s="10">
        <f t="shared" si="86"/>
        <v>1.373148769574944</v>
      </c>
      <c r="R657" s="8" t="str">
        <f t="shared" si="87"/>
        <v/>
      </c>
      <c r="S657" s="11">
        <f t="shared" si="88"/>
        <v>96120413.870246083</v>
      </c>
      <c r="T657" s="11">
        <f t="shared" si="88"/>
        <v>107270651.01635346</v>
      </c>
      <c r="U657" s="11">
        <f t="shared" si="88"/>
        <v>157442851.38690156</v>
      </c>
    </row>
    <row r="658" spans="1:21" x14ac:dyDescent="0.2">
      <c r="A658" s="5">
        <v>663</v>
      </c>
      <c r="B658" s="17">
        <v>7</v>
      </c>
      <c r="C658" s="16">
        <v>2</v>
      </c>
      <c r="D658" s="16">
        <v>2014</v>
      </c>
      <c r="E658" s="18">
        <v>41822</v>
      </c>
      <c r="F658" s="9" t="s">
        <v>651</v>
      </c>
      <c r="G658" s="3">
        <v>70000000</v>
      </c>
      <c r="H658" s="3">
        <v>78031620</v>
      </c>
      <c r="I658" s="3">
        <v>158702748</v>
      </c>
      <c r="J658" s="8" t="str">
        <f t="shared" si="82"/>
        <v/>
      </c>
      <c r="K658" s="8" t="str">
        <f t="shared" si="83"/>
        <v/>
      </c>
      <c r="L658" s="8" t="str">
        <f t="shared" si="84"/>
        <v>The Monuments Men</v>
      </c>
      <c r="M658" s="8" t="str">
        <f t="shared" si="85"/>
        <v/>
      </c>
      <c r="N658" s="8" t="str">
        <f t="shared" si="81"/>
        <v>The Monuments Men</v>
      </c>
      <c r="O658" s="10">
        <f>INDEX(cpi!$A$1:$M$106,MATCH($D658,cpi!$A:$A,0),MATCH($C658,cpi!$1:$1,0))</f>
        <v>234.78100000000001</v>
      </c>
      <c r="P658" s="10">
        <f>cpi!$I$2</f>
        <v>245.51900000000001</v>
      </c>
      <c r="Q658" s="10">
        <f t="shared" si="86"/>
        <v>1.0457362393038618</v>
      </c>
      <c r="R658" s="8" t="str">
        <f t="shared" si="87"/>
        <v/>
      </c>
      <c r="S658" s="11">
        <f t="shared" si="88"/>
        <v>73201536.751270324</v>
      </c>
      <c r="T658" s="11">
        <f t="shared" si="88"/>
        <v>81600492.845588014</v>
      </c>
      <c r="U658" s="11">
        <f t="shared" si="88"/>
        <v>165961214.86070848</v>
      </c>
    </row>
    <row r="659" spans="1:21" x14ac:dyDescent="0.2">
      <c r="A659" s="5">
        <v>664</v>
      </c>
      <c r="B659" s="17">
        <v>23</v>
      </c>
      <c r="C659" s="16">
        <v>9</v>
      </c>
      <c r="D659" s="16">
        <v>2016</v>
      </c>
      <c r="E659" s="18">
        <v>43048</v>
      </c>
      <c r="F659" s="9" t="s">
        <v>652</v>
      </c>
      <c r="G659" s="3">
        <v>70000000</v>
      </c>
      <c r="H659" s="3">
        <v>72679278</v>
      </c>
      <c r="I659" s="3">
        <v>174102281</v>
      </c>
      <c r="J659" s="8" t="str">
        <f t="shared" si="82"/>
        <v/>
      </c>
      <c r="K659" s="8" t="str">
        <f t="shared" si="83"/>
        <v/>
      </c>
      <c r="L659" s="8" t="str">
        <f t="shared" si="84"/>
        <v>Storks</v>
      </c>
      <c r="M659" s="8" t="str">
        <f t="shared" si="85"/>
        <v/>
      </c>
      <c r="N659" s="8" t="str">
        <f t="shared" si="81"/>
        <v>Storks</v>
      </c>
      <c r="O659" s="10">
        <f>INDEX(cpi!$A$1:$M$106,MATCH($D659,cpi!$A:$A,0),MATCH($C659,cpi!$1:$1,0))</f>
        <v>241.428</v>
      </c>
      <c r="P659" s="10">
        <f>cpi!$I$2</f>
        <v>245.51900000000001</v>
      </c>
      <c r="Q659" s="10">
        <f t="shared" si="86"/>
        <v>1.0169450105207349</v>
      </c>
      <c r="R659" s="8" t="str">
        <f t="shared" si="87"/>
        <v/>
      </c>
      <c r="S659" s="11">
        <f t="shared" si="88"/>
        <v>71186150.736451447</v>
      </c>
      <c r="T659" s="11">
        <f t="shared" si="88"/>
        <v>73910829.130349413</v>
      </c>
      <c r="U659" s="11">
        <f t="shared" si="88"/>
        <v>177052445.98322895</v>
      </c>
    </row>
    <row r="660" spans="1:21" x14ac:dyDescent="0.2">
      <c r="A660" s="5">
        <v>665</v>
      </c>
      <c r="B660" s="17">
        <v>11</v>
      </c>
      <c r="C660" s="16">
        <v>12</v>
      </c>
      <c r="D660" s="16">
        <v>1998</v>
      </c>
      <c r="E660" s="18">
        <v>36111</v>
      </c>
      <c r="F660" s="9" t="s">
        <v>653</v>
      </c>
      <c r="G660" s="3">
        <v>70000000</v>
      </c>
      <c r="H660" s="3">
        <v>70187658</v>
      </c>
      <c r="I660" s="3">
        <v>117800000</v>
      </c>
      <c r="J660" s="8" t="str">
        <f t="shared" si="82"/>
        <v/>
      </c>
      <c r="K660" s="8" t="str">
        <f t="shared" si="83"/>
        <v/>
      </c>
      <c r="L660" s="8" t="str">
        <f t="shared" si="84"/>
        <v>Star Trek: Insurrection</v>
      </c>
      <c r="M660" s="8" t="str">
        <f t="shared" si="85"/>
        <v/>
      </c>
      <c r="N660" s="8" t="str">
        <f t="shared" si="81"/>
        <v>Star Trek: Insurrection</v>
      </c>
      <c r="O660" s="10">
        <f>INDEX(cpi!$A$1:$M$106,MATCH($D660,cpi!$A:$A,0),MATCH($C660,cpi!$1:$1,0))</f>
        <v>163.9</v>
      </c>
      <c r="P660" s="10">
        <f>cpi!$I$2</f>
        <v>245.51900000000001</v>
      </c>
      <c r="Q660" s="10">
        <f t="shared" si="86"/>
        <v>1.4979804758999389</v>
      </c>
      <c r="R660" s="8" t="str">
        <f t="shared" si="87"/>
        <v/>
      </c>
      <c r="S660" s="11">
        <f t="shared" si="88"/>
        <v>104858633.31299572</v>
      </c>
      <c r="T660" s="11">
        <f t="shared" si="88"/>
        <v>105139741.33314215</v>
      </c>
      <c r="U660" s="11">
        <f t="shared" si="88"/>
        <v>176462100.0610128</v>
      </c>
    </row>
    <row r="661" spans="1:21" x14ac:dyDescent="0.2">
      <c r="A661" s="5">
        <v>666</v>
      </c>
      <c r="B661" s="17">
        <v>10</v>
      </c>
      <c r="C661" s="16">
        <v>12</v>
      </c>
      <c r="D661" s="16">
        <v>2003</v>
      </c>
      <c r="E661" s="18">
        <v>37906</v>
      </c>
      <c r="F661" s="9" t="s">
        <v>654</v>
      </c>
      <c r="G661" s="3">
        <v>70000000</v>
      </c>
      <c r="H661" s="3">
        <v>66432867</v>
      </c>
      <c r="I661" s="3">
        <v>123954323</v>
      </c>
      <c r="J661" s="8" t="str">
        <f t="shared" si="82"/>
        <v/>
      </c>
      <c r="K661" s="8" t="str">
        <f t="shared" si="83"/>
        <v/>
      </c>
      <c r="L661" s="8" t="str">
        <f t="shared" si="84"/>
        <v>Big Fish</v>
      </c>
      <c r="M661" s="8" t="str">
        <f t="shared" si="85"/>
        <v/>
      </c>
      <c r="N661" s="8" t="str">
        <f t="shared" si="81"/>
        <v>Big Fish</v>
      </c>
      <c r="O661" s="10">
        <f>INDEX(cpi!$A$1:$M$106,MATCH($D661,cpi!$A:$A,0),MATCH($C661,cpi!$1:$1,0))</f>
        <v>184.3</v>
      </c>
      <c r="P661" s="10">
        <f>cpi!$I$2</f>
        <v>245.51900000000001</v>
      </c>
      <c r="Q661" s="10">
        <f t="shared" si="86"/>
        <v>1.3321703743895821</v>
      </c>
      <c r="R661" s="8" t="str">
        <f t="shared" si="87"/>
        <v/>
      </c>
      <c r="S661" s="11">
        <f t="shared" si="88"/>
        <v>93251926.207270741</v>
      </c>
      <c r="T661" s="11">
        <f t="shared" si="88"/>
        <v>88499897.30316332</v>
      </c>
      <c r="U661" s="11">
        <f t="shared" si="88"/>
        <v>165128276.87811717</v>
      </c>
    </row>
    <row r="662" spans="1:21" x14ac:dyDescent="0.2">
      <c r="A662" s="5">
        <v>667</v>
      </c>
      <c r="B662" s="17">
        <v>17</v>
      </c>
      <c r="C662" s="16">
        <v>6</v>
      </c>
      <c r="D662" s="16">
        <v>1994</v>
      </c>
      <c r="E662" s="18">
        <v>34825</v>
      </c>
      <c r="F662" s="9" t="s">
        <v>655</v>
      </c>
      <c r="G662" s="3">
        <v>70000000</v>
      </c>
      <c r="H662" s="3">
        <v>65011757</v>
      </c>
      <c r="I662" s="3">
        <v>131011757</v>
      </c>
      <c r="J662" s="8" t="str">
        <f t="shared" si="82"/>
        <v/>
      </c>
      <c r="K662" s="8" t="str">
        <f t="shared" si="83"/>
        <v/>
      </c>
      <c r="L662" s="8" t="str">
        <f t="shared" si="84"/>
        <v>Wolf</v>
      </c>
      <c r="M662" s="8" t="str">
        <f t="shared" si="85"/>
        <v/>
      </c>
      <c r="N662" s="8" t="str">
        <f t="shared" si="81"/>
        <v>Wolf</v>
      </c>
      <c r="O662" s="10">
        <f>INDEX(cpi!$A$1:$M$106,MATCH($D662,cpi!$A:$A,0),MATCH($C662,cpi!$1:$1,0))</f>
        <v>148</v>
      </c>
      <c r="P662" s="10">
        <f>cpi!$I$2</f>
        <v>245.51900000000001</v>
      </c>
      <c r="Q662" s="10">
        <f t="shared" si="86"/>
        <v>1.6589121621621623</v>
      </c>
      <c r="R662" s="8" t="str">
        <f t="shared" si="87"/>
        <v/>
      </c>
      <c r="S662" s="11">
        <f t="shared" si="88"/>
        <v>116123851.35135137</v>
      </c>
      <c r="T662" s="11">
        <f t="shared" si="88"/>
        <v>107848794.37083109</v>
      </c>
      <c r="U662" s="11">
        <f t="shared" si="88"/>
        <v>217336997.0735338</v>
      </c>
    </row>
    <row r="663" spans="1:21" x14ac:dyDescent="0.2">
      <c r="A663" s="5">
        <v>668</v>
      </c>
      <c r="B663" s="17">
        <v>20</v>
      </c>
      <c r="C663" s="16">
        <v>1</v>
      </c>
      <c r="D663" s="16">
        <v>2012</v>
      </c>
      <c r="E663" s="18">
        <v>41487</v>
      </c>
      <c r="F663" s="9" t="s">
        <v>656</v>
      </c>
      <c r="G663" s="3">
        <v>70000000</v>
      </c>
      <c r="H663" s="3">
        <v>62321039</v>
      </c>
      <c r="I663" s="3">
        <v>160379930</v>
      </c>
      <c r="J663" s="8" t="str">
        <f t="shared" si="82"/>
        <v/>
      </c>
      <c r="K663" s="8" t="str">
        <f t="shared" si="83"/>
        <v/>
      </c>
      <c r="L663" s="8" t="str">
        <f t="shared" si="84"/>
        <v>Underworld: Awakening</v>
      </c>
      <c r="M663" s="8" t="str">
        <f t="shared" si="85"/>
        <v/>
      </c>
      <c r="N663" s="8" t="str">
        <f t="shared" si="81"/>
        <v>Underworld: Awakening</v>
      </c>
      <c r="O663" s="10">
        <f>INDEX(cpi!$A$1:$M$106,MATCH($D663,cpi!$A:$A,0),MATCH($C663,cpi!$1:$1,0))</f>
        <v>226.66499999999999</v>
      </c>
      <c r="P663" s="10">
        <f>cpi!$I$2</f>
        <v>245.51900000000001</v>
      </c>
      <c r="Q663" s="10">
        <f t="shared" si="86"/>
        <v>1.0831800233825248</v>
      </c>
      <c r="R663" s="8" t="str">
        <f t="shared" si="87"/>
        <v/>
      </c>
      <c r="S663" s="11">
        <f t="shared" si="88"/>
        <v>75822601.636776745</v>
      </c>
      <c r="T663" s="11">
        <f t="shared" si="88"/>
        <v>67504904.481243238</v>
      </c>
      <c r="U663" s="11">
        <f t="shared" si="88"/>
        <v>173720336.32748771</v>
      </c>
    </row>
    <row r="664" spans="1:21" x14ac:dyDescent="0.2">
      <c r="A664" s="5">
        <v>669</v>
      </c>
      <c r="B664" s="17">
        <v>10</v>
      </c>
      <c r="C664" s="16">
        <v>10</v>
      </c>
      <c r="D664" s="16">
        <v>2014</v>
      </c>
      <c r="E664" s="18">
        <v>41922</v>
      </c>
      <c r="F664" s="9" t="s">
        <v>657</v>
      </c>
      <c r="G664" s="3">
        <v>70000000</v>
      </c>
      <c r="H664" s="3">
        <v>55991880</v>
      </c>
      <c r="I664" s="3">
        <v>220241723</v>
      </c>
      <c r="J664" s="8" t="str">
        <f t="shared" si="82"/>
        <v/>
      </c>
      <c r="K664" s="8" t="str">
        <f t="shared" si="83"/>
        <v/>
      </c>
      <c r="L664" s="8" t="str">
        <f t="shared" si="84"/>
        <v>Dracula Untold</v>
      </c>
      <c r="M664" s="8" t="str">
        <f t="shared" si="85"/>
        <v/>
      </c>
      <c r="N664" s="8" t="str">
        <f t="shared" si="81"/>
        <v>Dracula Untold</v>
      </c>
      <c r="O664" s="10">
        <f>INDEX(cpi!$A$1:$M$106,MATCH($D664,cpi!$A:$A,0),MATCH($C664,cpi!$1:$1,0))</f>
        <v>237.43299999999999</v>
      </c>
      <c r="P664" s="10">
        <f>cpi!$I$2</f>
        <v>245.51900000000001</v>
      </c>
      <c r="Q664" s="10">
        <f t="shared" si="86"/>
        <v>1.0340559231446345</v>
      </c>
      <c r="R664" s="8" t="str">
        <f t="shared" si="87"/>
        <v/>
      </c>
      <c r="S664" s="11">
        <f t="shared" si="88"/>
        <v>72383914.620124415</v>
      </c>
      <c r="T664" s="11">
        <f t="shared" si="88"/>
        <v>57898735.162003592</v>
      </c>
      <c r="U664" s="11">
        <f t="shared" si="88"/>
        <v>227742258.19172987</v>
      </c>
    </row>
    <row r="665" spans="1:21" x14ac:dyDescent="0.2">
      <c r="A665" s="5">
        <v>670</v>
      </c>
      <c r="B665" s="17">
        <v>29</v>
      </c>
      <c r="C665" s="16">
        <v>9</v>
      </c>
      <c r="D665" s="16">
        <v>2006</v>
      </c>
      <c r="E665" s="18">
        <v>39577</v>
      </c>
      <c r="F665" s="9" t="s">
        <v>658</v>
      </c>
      <c r="G665" s="3">
        <v>70000000</v>
      </c>
      <c r="H665" s="3">
        <v>55011732</v>
      </c>
      <c r="I665" s="3">
        <v>94973540</v>
      </c>
      <c r="J665" s="8" t="str">
        <f t="shared" si="82"/>
        <v/>
      </c>
      <c r="K665" s="8" t="str">
        <f t="shared" si="83"/>
        <v/>
      </c>
      <c r="L665" s="8" t="str">
        <f t="shared" si="84"/>
        <v>The Guardian</v>
      </c>
      <c r="M665" s="8" t="str">
        <f t="shared" si="85"/>
        <v/>
      </c>
      <c r="N665" s="8" t="str">
        <f t="shared" si="81"/>
        <v>The Guardian</v>
      </c>
      <c r="O665" s="10">
        <f>INDEX(cpi!$A$1:$M$106,MATCH($D665,cpi!$A:$A,0),MATCH($C665,cpi!$1:$1,0))</f>
        <v>202.9</v>
      </c>
      <c r="P665" s="10">
        <f>cpi!$I$2</f>
        <v>245.51900000000001</v>
      </c>
      <c r="Q665" s="10">
        <f t="shared" si="86"/>
        <v>1.2100492853622473</v>
      </c>
      <c r="R665" s="8" t="str">
        <f t="shared" si="87"/>
        <v/>
      </c>
      <c r="S665" s="11">
        <f t="shared" si="88"/>
        <v>84703449.975357309</v>
      </c>
      <c r="T665" s="11">
        <f t="shared" si="88"/>
        <v>66566906.993139476</v>
      </c>
      <c r="U665" s="11">
        <f t="shared" si="88"/>
        <v>114922664.20532282</v>
      </c>
    </row>
    <row r="666" spans="1:21" x14ac:dyDescent="0.2">
      <c r="A666" s="5">
        <v>671</v>
      </c>
      <c r="B666" s="17">
        <v>9</v>
      </c>
      <c r="C666" s="16">
        <v>8</v>
      </c>
      <c r="D666" s="16">
        <v>1989</v>
      </c>
      <c r="E666" s="18">
        <v>32759</v>
      </c>
      <c r="F666" s="9" t="s">
        <v>659</v>
      </c>
      <c r="G666" s="3">
        <v>70000000</v>
      </c>
      <c r="H666" s="3">
        <v>54243125</v>
      </c>
      <c r="I666" s="3">
        <v>54243125</v>
      </c>
      <c r="J666" s="8" t="str">
        <f t="shared" si="82"/>
        <v/>
      </c>
      <c r="K666" s="8" t="str">
        <f t="shared" si="83"/>
        <v/>
      </c>
      <c r="L666" s="8" t="str">
        <f t="shared" si="84"/>
        <v>The Abyss</v>
      </c>
      <c r="M666" s="8" t="str">
        <f t="shared" si="85"/>
        <v/>
      </c>
      <c r="N666" s="8" t="str">
        <f t="shared" si="81"/>
        <v>The Abyss</v>
      </c>
      <c r="O666" s="10">
        <f>INDEX(cpi!$A$1:$M$106,MATCH($D666,cpi!$A:$A,0),MATCH($C666,cpi!$1:$1,0))</f>
        <v>124.6</v>
      </c>
      <c r="P666" s="10">
        <f>cpi!$I$2</f>
        <v>245.51900000000001</v>
      </c>
      <c r="Q666" s="10">
        <f t="shared" si="86"/>
        <v>1.9704574638844303</v>
      </c>
      <c r="R666" s="8" t="str">
        <f t="shared" si="87"/>
        <v/>
      </c>
      <c r="S666" s="11">
        <f t="shared" si="88"/>
        <v>137932022.47191012</v>
      </c>
      <c r="T666" s="11">
        <f t="shared" si="88"/>
        <v>106883770.52066614</v>
      </c>
      <c r="U666" s="11">
        <f t="shared" si="88"/>
        <v>106883770.52066614</v>
      </c>
    </row>
    <row r="667" spans="1:21" x14ac:dyDescent="0.2">
      <c r="A667" s="5">
        <v>672</v>
      </c>
      <c r="B667" s="17">
        <v>24</v>
      </c>
      <c r="C667" s="16">
        <v>9</v>
      </c>
      <c r="D667" s="16">
        <v>2010</v>
      </c>
      <c r="E667" s="18">
        <v>40886</v>
      </c>
      <c r="F667" s="9" t="s">
        <v>660</v>
      </c>
      <c r="G667" s="3">
        <v>70000000</v>
      </c>
      <c r="H667" s="3">
        <v>52474616</v>
      </c>
      <c r="I667" s="3">
        <v>137431619</v>
      </c>
      <c r="J667" s="8" t="str">
        <f t="shared" si="82"/>
        <v/>
      </c>
      <c r="K667" s="8" t="str">
        <f t="shared" si="83"/>
        <v/>
      </c>
      <c r="L667" s="8" t="str">
        <f t="shared" si="84"/>
        <v>Wall Street 2: Money Never Sleeps</v>
      </c>
      <c r="M667" s="8" t="str">
        <f t="shared" si="85"/>
        <v/>
      </c>
      <c r="N667" s="8" t="str">
        <f t="shared" si="81"/>
        <v>Wall Street 2: Money Never Sleeps</v>
      </c>
      <c r="O667" s="10">
        <f>INDEX(cpi!$A$1:$M$106,MATCH($D667,cpi!$A:$A,0),MATCH($C667,cpi!$1:$1,0))</f>
        <v>218.43899999999999</v>
      </c>
      <c r="P667" s="10">
        <f>cpi!$I$2</f>
        <v>245.51900000000001</v>
      </c>
      <c r="Q667" s="10">
        <f t="shared" si="86"/>
        <v>1.1239705363968888</v>
      </c>
      <c r="R667" s="8" t="str">
        <f t="shared" si="87"/>
        <v/>
      </c>
      <c r="S667" s="11">
        <f t="shared" si="88"/>
        <v>78677937.547782212</v>
      </c>
      <c r="T667" s="11">
        <f t="shared" si="88"/>
        <v>58979922.292740762</v>
      </c>
      <c r="U667" s="11">
        <f t="shared" si="88"/>
        <v>154469090.52532285</v>
      </c>
    </row>
    <row r="668" spans="1:21" x14ac:dyDescent="0.2">
      <c r="A668" s="5">
        <v>673</v>
      </c>
      <c r="B668" s="17">
        <v>14</v>
      </c>
      <c r="C668" s="16">
        <v>1</v>
      </c>
      <c r="D668" s="16">
        <v>2011</v>
      </c>
      <c r="E668" s="18">
        <v>40940</v>
      </c>
      <c r="F668" s="9" t="s">
        <v>661</v>
      </c>
      <c r="G668" s="3">
        <v>70000000</v>
      </c>
      <c r="H668" s="3">
        <v>48475290</v>
      </c>
      <c r="I668" s="3">
        <v>70546865</v>
      </c>
      <c r="J668" s="8" t="str">
        <f t="shared" si="82"/>
        <v/>
      </c>
      <c r="K668" s="8" t="str">
        <f t="shared" si="83"/>
        <v/>
      </c>
      <c r="L668" s="8" t="str">
        <f t="shared" si="84"/>
        <v>The Dilemma</v>
      </c>
      <c r="M668" s="8" t="str">
        <f t="shared" si="85"/>
        <v/>
      </c>
      <c r="N668" s="8" t="str">
        <f t="shared" si="81"/>
        <v>The Dilemma</v>
      </c>
      <c r="O668" s="10">
        <f>INDEX(cpi!$A$1:$M$106,MATCH($D668,cpi!$A:$A,0),MATCH($C668,cpi!$1:$1,0))</f>
        <v>220.22300000000001</v>
      </c>
      <c r="P668" s="10">
        <f>cpi!$I$2</f>
        <v>245.51900000000001</v>
      </c>
      <c r="Q668" s="10">
        <f t="shared" si="86"/>
        <v>1.1148653864491902</v>
      </c>
      <c r="R668" s="8" t="str">
        <f t="shared" si="87"/>
        <v/>
      </c>
      <c r="S668" s="11">
        <f t="shared" si="88"/>
        <v>78040577.051443309</v>
      </c>
      <c r="T668" s="11">
        <f t="shared" si="88"/>
        <v>54043422.919086568</v>
      </c>
      <c r="U668" s="11">
        <f t="shared" si="88"/>
        <v>78650257.911003843</v>
      </c>
    </row>
    <row r="669" spans="1:21" x14ac:dyDescent="0.2">
      <c r="A669" s="5">
        <v>674</v>
      </c>
      <c r="B669" s="17">
        <v>25</v>
      </c>
      <c r="C669" s="16">
        <v>12</v>
      </c>
      <c r="D669" s="16">
        <v>2005</v>
      </c>
      <c r="E669" s="18">
        <v>39094</v>
      </c>
      <c r="F669" s="9" t="s">
        <v>662</v>
      </c>
      <c r="G669" s="3">
        <v>70000000</v>
      </c>
      <c r="H669" s="3">
        <v>42996140</v>
      </c>
      <c r="I669" s="3">
        <v>88933562</v>
      </c>
      <c r="J669" s="8" t="str">
        <f t="shared" si="82"/>
        <v/>
      </c>
      <c r="K669" s="8" t="str">
        <f t="shared" si="83"/>
        <v/>
      </c>
      <c r="L669" s="8" t="str">
        <f t="shared" si="84"/>
        <v>Rumor Has It</v>
      </c>
      <c r="M669" s="8" t="str">
        <f t="shared" si="85"/>
        <v/>
      </c>
      <c r="N669" s="8" t="str">
        <f t="shared" si="81"/>
        <v>Rumor Has It</v>
      </c>
      <c r="O669" s="10">
        <f>INDEX(cpi!$A$1:$M$106,MATCH($D669,cpi!$A:$A,0),MATCH($C669,cpi!$1:$1,0))</f>
        <v>196.8</v>
      </c>
      <c r="P669" s="10">
        <f>cpi!$I$2</f>
        <v>245.51900000000001</v>
      </c>
      <c r="Q669" s="10">
        <f t="shared" si="86"/>
        <v>1.2475558943089431</v>
      </c>
      <c r="R669" s="8" t="str">
        <f t="shared" si="87"/>
        <v/>
      </c>
      <c r="S669" s="11">
        <f t="shared" si="88"/>
        <v>87328912.601626024</v>
      </c>
      <c r="T669" s="11">
        <f t="shared" si="88"/>
        <v>53640087.889532521</v>
      </c>
      <c r="U669" s="11">
        <f t="shared" si="88"/>
        <v>110949589.47498983</v>
      </c>
    </row>
    <row r="670" spans="1:21" x14ac:dyDescent="0.2">
      <c r="A670" s="5">
        <v>675</v>
      </c>
      <c r="B670" s="17">
        <v>6</v>
      </c>
      <c r="C670" s="16">
        <v>11</v>
      </c>
      <c r="D670" s="16">
        <v>1998</v>
      </c>
      <c r="E670" s="18">
        <v>35957</v>
      </c>
      <c r="F670" s="9" t="s">
        <v>663</v>
      </c>
      <c r="G670" s="3">
        <v>70000000</v>
      </c>
      <c r="H670" s="3">
        <v>40934175</v>
      </c>
      <c r="I670" s="3">
        <v>116625798</v>
      </c>
      <c r="J670" s="8" t="str">
        <f t="shared" si="82"/>
        <v/>
      </c>
      <c r="K670" s="8" t="str">
        <f t="shared" si="83"/>
        <v/>
      </c>
      <c r="L670" s="8" t="str">
        <f t="shared" si="84"/>
        <v>The Siege</v>
      </c>
      <c r="M670" s="8" t="str">
        <f t="shared" si="85"/>
        <v/>
      </c>
      <c r="N670" s="8" t="str">
        <f t="shared" si="81"/>
        <v>The Siege</v>
      </c>
      <c r="O670" s="10">
        <f>INDEX(cpi!$A$1:$M$106,MATCH($D670,cpi!$A:$A,0),MATCH($C670,cpi!$1:$1,0))</f>
        <v>164</v>
      </c>
      <c r="P670" s="10">
        <f>cpi!$I$2</f>
        <v>245.51900000000001</v>
      </c>
      <c r="Q670" s="10">
        <f t="shared" si="86"/>
        <v>1.4970670731707318</v>
      </c>
      <c r="R670" s="8" t="str">
        <f t="shared" si="87"/>
        <v/>
      </c>
      <c r="S670" s="11">
        <f t="shared" si="88"/>
        <v>104794695.12195122</v>
      </c>
      <c r="T670" s="11">
        <f t="shared" si="88"/>
        <v>61281205.559908539</v>
      </c>
      <c r="U670" s="11">
        <f t="shared" si="88"/>
        <v>174596642.06806099</v>
      </c>
    </row>
    <row r="671" spans="1:21" x14ac:dyDescent="0.2">
      <c r="A671" s="5">
        <v>676</v>
      </c>
      <c r="B671" s="17">
        <v>10</v>
      </c>
      <c r="C671" s="16">
        <v>8</v>
      </c>
      <c r="D671" s="16">
        <v>2007</v>
      </c>
      <c r="E671" s="18">
        <v>39363</v>
      </c>
      <c r="F671" s="9" t="s">
        <v>664</v>
      </c>
      <c r="G671" s="3">
        <v>70000000</v>
      </c>
      <c r="H671" s="3">
        <v>38634938</v>
      </c>
      <c r="I671" s="3">
        <v>137022245</v>
      </c>
      <c r="J671" s="8" t="str">
        <f t="shared" si="82"/>
        <v/>
      </c>
      <c r="K671" s="8" t="str">
        <f t="shared" si="83"/>
        <v/>
      </c>
      <c r="L671" s="8" t="str">
        <f t="shared" si="84"/>
        <v>Stardust</v>
      </c>
      <c r="M671" s="8" t="str">
        <f t="shared" si="85"/>
        <v/>
      </c>
      <c r="N671" s="8" t="str">
        <f t="shared" si="81"/>
        <v>Stardust</v>
      </c>
      <c r="O671" s="10">
        <f>INDEX(cpi!$A$1:$M$106,MATCH($D671,cpi!$A:$A,0),MATCH($C671,cpi!$1:$1,0))</f>
        <v>207.917</v>
      </c>
      <c r="P671" s="10">
        <f>cpi!$I$2</f>
        <v>245.51900000000001</v>
      </c>
      <c r="Q671" s="10">
        <f t="shared" si="86"/>
        <v>1.1808510126637071</v>
      </c>
      <c r="R671" s="8" t="str">
        <f t="shared" si="87"/>
        <v/>
      </c>
      <c r="S671" s="11">
        <f t="shared" si="88"/>
        <v>82659570.8864595</v>
      </c>
      <c r="T671" s="11">
        <f t="shared" si="88"/>
        <v>45622105.661499538</v>
      </c>
      <c r="U671" s="11">
        <f t="shared" si="88"/>
        <v>161802856.76570457</v>
      </c>
    </row>
    <row r="672" spans="1:21" x14ac:dyDescent="0.2">
      <c r="A672" s="5">
        <v>677</v>
      </c>
      <c r="B672" s="17">
        <v>15</v>
      </c>
      <c r="C672" s="16">
        <v>6</v>
      </c>
      <c r="D672" s="16">
        <v>2012</v>
      </c>
      <c r="E672" s="18">
        <v>41339</v>
      </c>
      <c r="F672" s="9" t="s">
        <v>665</v>
      </c>
      <c r="G672" s="3">
        <v>70000000</v>
      </c>
      <c r="H672" s="3">
        <v>38518613</v>
      </c>
      <c r="I672" s="3">
        <v>61031932</v>
      </c>
      <c r="J672" s="8" t="str">
        <f t="shared" si="82"/>
        <v/>
      </c>
      <c r="K672" s="8" t="str">
        <f t="shared" si="83"/>
        <v/>
      </c>
      <c r="L672" s="8" t="str">
        <f t="shared" si="84"/>
        <v>Rock of Ages</v>
      </c>
      <c r="M672" s="8" t="str">
        <f t="shared" si="85"/>
        <v/>
      </c>
      <c r="N672" s="8" t="str">
        <f t="shared" si="81"/>
        <v>Rock of Ages</v>
      </c>
      <c r="O672" s="10">
        <f>INDEX(cpi!$A$1:$M$106,MATCH($D672,cpi!$A:$A,0),MATCH($C672,cpi!$1:$1,0))</f>
        <v>229.47800000000001</v>
      </c>
      <c r="P672" s="10">
        <f>cpi!$I$2</f>
        <v>245.51900000000001</v>
      </c>
      <c r="Q672" s="10">
        <f t="shared" si="86"/>
        <v>1.0699021256939663</v>
      </c>
      <c r="R672" s="8" t="str">
        <f t="shared" si="87"/>
        <v/>
      </c>
      <c r="S672" s="11">
        <f t="shared" si="88"/>
        <v>74893148.798577636</v>
      </c>
      <c r="T672" s="11">
        <f t="shared" si="88"/>
        <v>41211145.927483246</v>
      </c>
      <c r="U672" s="11">
        <f t="shared" si="88"/>
        <v>65298193.782009602</v>
      </c>
    </row>
    <row r="673" spans="1:21" x14ac:dyDescent="0.2">
      <c r="A673" s="5">
        <v>678</v>
      </c>
      <c r="B673" s="17">
        <v>8</v>
      </c>
      <c r="C673" s="16">
        <v>10</v>
      </c>
      <c r="D673" s="16">
        <v>1997</v>
      </c>
      <c r="E673" s="18">
        <v>35652</v>
      </c>
      <c r="F673" s="9" t="s">
        <v>666</v>
      </c>
      <c r="G673" s="3">
        <v>70000000</v>
      </c>
      <c r="H673" s="3">
        <v>37945884</v>
      </c>
      <c r="I673" s="3">
        <v>131445884</v>
      </c>
      <c r="J673" s="8" t="str">
        <f t="shared" si="82"/>
        <v/>
      </c>
      <c r="K673" s="8" t="str">
        <f t="shared" si="83"/>
        <v/>
      </c>
      <c r="L673" s="8" t="str">
        <f t="shared" si="84"/>
        <v>Seven Years in Tibet</v>
      </c>
      <c r="M673" s="8" t="str">
        <f t="shared" si="85"/>
        <v/>
      </c>
      <c r="N673" s="8" t="str">
        <f t="shared" si="81"/>
        <v>Seven Years in Tibet</v>
      </c>
      <c r="O673" s="10">
        <f>INDEX(cpi!$A$1:$M$106,MATCH($D673,cpi!$A:$A,0),MATCH($C673,cpi!$1:$1,0))</f>
        <v>161.6</v>
      </c>
      <c r="P673" s="10">
        <f>cpi!$I$2</f>
        <v>245.51900000000001</v>
      </c>
      <c r="Q673" s="10">
        <f t="shared" si="86"/>
        <v>1.5193007425742575</v>
      </c>
      <c r="R673" s="8" t="str">
        <f t="shared" si="87"/>
        <v/>
      </c>
      <c r="S673" s="11">
        <f t="shared" si="88"/>
        <v>106351051.98019803</v>
      </c>
      <c r="T673" s="11">
        <f t="shared" si="88"/>
        <v>57651209.738836639</v>
      </c>
      <c r="U673" s="11">
        <f t="shared" si="88"/>
        <v>199705829.16952971</v>
      </c>
    </row>
    <row r="674" spans="1:21" x14ac:dyDescent="0.2">
      <c r="A674" s="5">
        <v>679</v>
      </c>
      <c r="B674" s="17">
        <v>17</v>
      </c>
      <c r="C674" s="16">
        <v>9</v>
      </c>
      <c r="D674" s="16">
        <v>2004</v>
      </c>
      <c r="E674" s="18">
        <v>38481</v>
      </c>
      <c r="F674" s="9" t="s">
        <v>667</v>
      </c>
      <c r="G674" s="3">
        <v>70000000</v>
      </c>
      <c r="H674" s="3">
        <v>37760080</v>
      </c>
      <c r="I674" s="3">
        <v>49730854</v>
      </c>
      <c r="J674" s="8" t="str">
        <f t="shared" si="82"/>
        <v/>
      </c>
      <c r="K674" s="8" t="str">
        <f t="shared" si="83"/>
        <v/>
      </c>
      <c r="L674" s="8" t="str">
        <f t="shared" si="84"/>
        <v>Sky Captain and the World of Tomorrow</v>
      </c>
      <c r="M674" s="8" t="str">
        <f t="shared" si="85"/>
        <v/>
      </c>
      <c r="N674" s="8" t="str">
        <f t="shared" si="81"/>
        <v>Sky Captain and the World of Tomorrow</v>
      </c>
      <c r="O674" s="10">
        <f>INDEX(cpi!$A$1:$M$106,MATCH($D674,cpi!$A:$A,0),MATCH($C674,cpi!$1:$1,0))</f>
        <v>189.9</v>
      </c>
      <c r="P674" s="10">
        <f>cpi!$I$2</f>
        <v>245.51900000000001</v>
      </c>
      <c r="Q674" s="10">
        <f t="shared" si="86"/>
        <v>1.292885729331227</v>
      </c>
      <c r="R674" s="8" t="str">
        <f t="shared" si="87"/>
        <v/>
      </c>
      <c r="S674" s="11">
        <f t="shared" si="88"/>
        <v>90502001.053185895</v>
      </c>
      <c r="T674" s="11">
        <f t="shared" si="88"/>
        <v>48819468.570405476</v>
      </c>
      <c r="U674" s="11">
        <f t="shared" si="88"/>
        <v>64296311.444054767</v>
      </c>
    </row>
    <row r="675" spans="1:21" x14ac:dyDescent="0.2">
      <c r="A675" s="5">
        <v>680</v>
      </c>
      <c r="B675" s="17">
        <v>1</v>
      </c>
      <c r="C675" s="16">
        <v>11</v>
      </c>
      <c r="D675" s="16">
        <v>2002</v>
      </c>
      <c r="E675" s="18">
        <v>37267</v>
      </c>
      <c r="F675" s="9" t="s">
        <v>668</v>
      </c>
      <c r="G675" s="3">
        <v>70000000</v>
      </c>
      <c r="H675" s="3">
        <v>33561137</v>
      </c>
      <c r="I675" s="3">
        <v>60279822</v>
      </c>
      <c r="J675" s="8" t="str">
        <f t="shared" si="82"/>
        <v/>
      </c>
      <c r="K675" s="8" t="str">
        <f t="shared" si="83"/>
        <v/>
      </c>
      <c r="L675" s="8" t="str">
        <f t="shared" si="84"/>
        <v>I Spy</v>
      </c>
      <c r="M675" s="8" t="str">
        <f t="shared" si="85"/>
        <v/>
      </c>
      <c r="N675" s="8" t="str">
        <f t="shared" si="81"/>
        <v>I Spy</v>
      </c>
      <c r="O675" s="10">
        <f>INDEX(cpi!$A$1:$M$106,MATCH($D675,cpi!$A:$A,0),MATCH($C675,cpi!$1:$1,0))</f>
        <v>181.3</v>
      </c>
      <c r="P675" s="10">
        <f>cpi!$I$2</f>
        <v>245.51900000000001</v>
      </c>
      <c r="Q675" s="10">
        <f t="shared" si="86"/>
        <v>1.3542140099282955</v>
      </c>
      <c r="R675" s="8" t="str">
        <f t="shared" si="87"/>
        <v/>
      </c>
      <c r="S675" s="11">
        <f t="shared" si="88"/>
        <v>94794980.694980681</v>
      </c>
      <c r="T675" s="11">
        <f t="shared" si="88"/>
        <v>45448961.914522886</v>
      </c>
      <c r="U675" s="11">
        <f t="shared" si="88"/>
        <v>81631779.468383893</v>
      </c>
    </row>
    <row r="676" spans="1:21" x14ac:dyDescent="0.2">
      <c r="A676" s="5">
        <v>681</v>
      </c>
      <c r="B676" s="17">
        <v>7</v>
      </c>
      <c r="C676" s="16">
        <v>6</v>
      </c>
      <c r="D676" s="16">
        <v>2002</v>
      </c>
      <c r="E676" s="18">
        <v>37443</v>
      </c>
      <c r="F676" s="9" t="s">
        <v>669</v>
      </c>
      <c r="G676" s="3">
        <v>70000000</v>
      </c>
      <c r="H676" s="3">
        <v>30157016</v>
      </c>
      <c r="I676" s="3">
        <v>69157016</v>
      </c>
      <c r="J676" s="8" t="str">
        <f t="shared" si="82"/>
        <v/>
      </c>
      <c r="K676" s="8" t="str">
        <f t="shared" si="83"/>
        <v/>
      </c>
      <c r="L676" s="8" t="str">
        <f t="shared" si="84"/>
        <v>Bad Company</v>
      </c>
      <c r="M676" s="8" t="str">
        <f t="shared" si="85"/>
        <v/>
      </c>
      <c r="N676" s="8" t="str">
        <f t="shared" si="81"/>
        <v>Bad Company</v>
      </c>
      <c r="O676" s="10">
        <f>INDEX(cpi!$A$1:$M$106,MATCH($D676,cpi!$A:$A,0),MATCH($C676,cpi!$1:$1,0))</f>
        <v>179.9</v>
      </c>
      <c r="P676" s="10">
        <f>cpi!$I$2</f>
        <v>245.51900000000001</v>
      </c>
      <c r="Q676" s="10">
        <f t="shared" si="86"/>
        <v>1.3647526403557533</v>
      </c>
      <c r="R676" s="8" t="str">
        <f t="shared" si="87"/>
        <v/>
      </c>
      <c r="S676" s="11">
        <f t="shared" si="88"/>
        <v>95532684.824902728</v>
      </c>
      <c r="T676" s="11">
        <f t="shared" si="88"/>
        <v>41156867.2112507</v>
      </c>
      <c r="U676" s="11">
        <f t="shared" si="88"/>
        <v>94382220.185125068</v>
      </c>
    </row>
    <row r="677" spans="1:21" x14ac:dyDescent="0.2">
      <c r="A677" s="5">
        <v>682</v>
      </c>
      <c r="B677" s="17">
        <v>21</v>
      </c>
      <c r="C677" s="16">
        <v>10</v>
      </c>
      <c r="D677" s="16">
        <v>2005</v>
      </c>
      <c r="E677" s="18">
        <v>38970</v>
      </c>
      <c r="F677" s="9" t="s">
        <v>670</v>
      </c>
      <c r="G677" s="3">
        <v>70000000</v>
      </c>
      <c r="H677" s="3">
        <v>28212337</v>
      </c>
      <c r="I677" s="3">
        <v>54612337</v>
      </c>
      <c r="J677" s="8" t="str">
        <f t="shared" si="82"/>
        <v/>
      </c>
      <c r="K677" s="8" t="str">
        <f t="shared" si="83"/>
        <v/>
      </c>
      <c r="L677" s="8" t="str">
        <f t="shared" si="84"/>
        <v>Doom</v>
      </c>
      <c r="M677" s="8" t="str">
        <f t="shared" si="85"/>
        <v/>
      </c>
      <c r="N677" s="8" t="str">
        <f t="shared" si="81"/>
        <v>Doom</v>
      </c>
      <c r="O677" s="10">
        <f>INDEX(cpi!$A$1:$M$106,MATCH($D677,cpi!$A:$A,0),MATCH($C677,cpi!$1:$1,0))</f>
        <v>199.2</v>
      </c>
      <c r="P677" s="10">
        <f>cpi!$I$2</f>
        <v>245.51900000000001</v>
      </c>
      <c r="Q677" s="10">
        <f t="shared" si="86"/>
        <v>1.2325251004016065</v>
      </c>
      <c r="R677" s="8" t="str">
        <f t="shared" si="87"/>
        <v/>
      </c>
      <c r="S677" s="11">
        <f t="shared" si="88"/>
        <v>86276757.028112456</v>
      </c>
      <c r="T677" s="11">
        <f t="shared" si="88"/>
        <v>34772413.49348896</v>
      </c>
      <c r="U677" s="11">
        <f t="shared" si="88"/>
        <v>67311076.144091368</v>
      </c>
    </row>
    <row r="678" spans="1:21" x14ac:dyDescent="0.2">
      <c r="A678" s="5">
        <v>683</v>
      </c>
      <c r="B678" s="17">
        <v>29</v>
      </c>
      <c r="C678" s="16">
        <v>1</v>
      </c>
      <c r="D678" s="16">
        <v>2016</v>
      </c>
      <c r="E678" s="18">
        <v>43221</v>
      </c>
      <c r="F678" s="9" t="s">
        <v>671</v>
      </c>
      <c r="G678" s="3">
        <v>70000000</v>
      </c>
      <c r="H678" s="3">
        <v>27569558</v>
      </c>
      <c r="I678" s="3">
        <v>49252761</v>
      </c>
      <c r="J678" s="8" t="str">
        <f t="shared" si="82"/>
        <v/>
      </c>
      <c r="K678" s="8" t="str">
        <f t="shared" si="83"/>
        <v/>
      </c>
      <c r="L678" s="8" t="str">
        <f t="shared" si="84"/>
        <v>The Finest Hours</v>
      </c>
      <c r="M678" s="8" t="str">
        <f t="shared" si="85"/>
        <v/>
      </c>
      <c r="N678" s="8" t="str">
        <f t="shared" si="81"/>
        <v>The Finest Hours</v>
      </c>
      <c r="O678" s="10">
        <f>INDEX(cpi!$A$1:$M$106,MATCH($D678,cpi!$A:$A,0),MATCH($C678,cpi!$1:$1,0))</f>
        <v>236.916</v>
      </c>
      <c r="P678" s="10">
        <f>cpi!$I$2</f>
        <v>245.51900000000001</v>
      </c>
      <c r="Q678" s="10">
        <f t="shared" si="86"/>
        <v>1.0363124482939101</v>
      </c>
      <c r="R678" s="8" t="str">
        <f t="shared" si="87"/>
        <v/>
      </c>
      <c r="S678" s="11">
        <f t="shared" si="88"/>
        <v>72541871.380573705</v>
      </c>
      <c r="T678" s="11">
        <f t="shared" si="88"/>
        <v>28570676.149360955</v>
      </c>
      <c r="U678" s="11">
        <f t="shared" si="88"/>
        <v>51041249.337144814</v>
      </c>
    </row>
    <row r="679" spans="1:21" x14ac:dyDescent="0.2">
      <c r="A679" s="5">
        <v>684</v>
      </c>
      <c r="B679" s="17">
        <v>18</v>
      </c>
      <c r="C679" s="16">
        <v>10</v>
      </c>
      <c r="D679" s="16">
        <v>2013</v>
      </c>
      <c r="E679" s="18">
        <v>41800</v>
      </c>
      <c r="F679" s="9" t="s">
        <v>672</v>
      </c>
      <c r="G679" s="3">
        <v>70000000</v>
      </c>
      <c r="H679" s="3">
        <v>25135965</v>
      </c>
      <c r="I679" s="3">
        <v>103735965</v>
      </c>
      <c r="J679" s="8" t="str">
        <f t="shared" si="82"/>
        <v/>
      </c>
      <c r="K679" s="8" t="str">
        <f t="shared" si="83"/>
        <v/>
      </c>
      <c r="L679" s="8" t="str">
        <f t="shared" si="84"/>
        <v>Escape Plan</v>
      </c>
      <c r="M679" s="8" t="str">
        <f t="shared" si="85"/>
        <v/>
      </c>
      <c r="N679" s="8" t="str">
        <f t="shared" si="81"/>
        <v>Escape Plan</v>
      </c>
      <c r="O679" s="10">
        <f>INDEX(cpi!$A$1:$M$106,MATCH($D679,cpi!$A:$A,0),MATCH($C679,cpi!$1:$1,0))</f>
        <v>233.54599999999999</v>
      </c>
      <c r="P679" s="10">
        <f>cpi!$I$2</f>
        <v>245.51900000000001</v>
      </c>
      <c r="Q679" s="10">
        <f t="shared" si="86"/>
        <v>1.0512661317256558</v>
      </c>
      <c r="R679" s="8" t="str">
        <f t="shared" si="87"/>
        <v/>
      </c>
      <c r="S679" s="11">
        <f t="shared" si="88"/>
        <v>73588629.2207959</v>
      </c>
      <c r="T679" s="11">
        <f t="shared" si="88"/>
        <v>26424588.692741472</v>
      </c>
      <c r="U679" s="11">
        <f t="shared" si="88"/>
        <v>109054106.64637801</v>
      </c>
    </row>
    <row r="680" spans="1:21" x14ac:dyDescent="0.2">
      <c r="A680" s="5">
        <v>685</v>
      </c>
      <c r="B680" s="17">
        <v>23</v>
      </c>
      <c r="C680" s="16">
        <v>9</v>
      </c>
      <c r="D680" s="16">
        <v>2011</v>
      </c>
      <c r="E680" s="18">
        <v>41222</v>
      </c>
      <c r="F680" s="9" t="s">
        <v>673</v>
      </c>
      <c r="G680" s="3">
        <v>70000000</v>
      </c>
      <c r="H680" s="3">
        <v>25124986</v>
      </c>
      <c r="I680" s="3">
        <v>65409046</v>
      </c>
      <c r="J680" s="8" t="str">
        <f t="shared" si="82"/>
        <v/>
      </c>
      <c r="K680" s="8" t="str">
        <f t="shared" si="83"/>
        <v/>
      </c>
      <c r="L680" s="8" t="str">
        <f t="shared" si="84"/>
        <v>Killer Elite</v>
      </c>
      <c r="M680" s="8" t="str">
        <f t="shared" si="85"/>
        <v/>
      </c>
      <c r="N680" s="8" t="str">
        <f t="shared" si="81"/>
        <v>Killer Elite</v>
      </c>
      <c r="O680" s="10">
        <f>INDEX(cpi!$A$1:$M$106,MATCH($D680,cpi!$A:$A,0),MATCH($C680,cpi!$1:$1,0))</f>
        <v>226.88900000000001</v>
      </c>
      <c r="P680" s="10">
        <f>cpi!$I$2</f>
        <v>245.51900000000001</v>
      </c>
      <c r="Q680" s="10">
        <f t="shared" si="86"/>
        <v>1.0821106355971422</v>
      </c>
      <c r="R680" s="8" t="str">
        <f t="shared" si="87"/>
        <v/>
      </c>
      <c r="S680" s="11">
        <f t="shared" si="88"/>
        <v>75747744.491799951</v>
      </c>
      <c r="T680" s="11">
        <f t="shared" si="88"/>
        <v>27188014.5698293</v>
      </c>
      <c r="U680" s="11">
        <f t="shared" si="88"/>
        <v>70779824.340862706</v>
      </c>
    </row>
    <row r="681" spans="1:21" x14ac:dyDescent="0.2">
      <c r="A681" s="5">
        <v>686</v>
      </c>
      <c r="B681" s="17">
        <v>16</v>
      </c>
      <c r="C681" s="16">
        <v>1</v>
      </c>
      <c r="D681" s="16">
        <v>1998</v>
      </c>
      <c r="E681" s="18">
        <v>36251</v>
      </c>
      <c r="F681" s="9" t="s">
        <v>674</v>
      </c>
      <c r="G681" s="3">
        <v>70000000</v>
      </c>
      <c r="H681" s="3">
        <v>19870567</v>
      </c>
      <c r="I681" s="3">
        <v>19870567</v>
      </c>
      <c r="J681" s="8" t="str">
        <f t="shared" si="82"/>
        <v/>
      </c>
      <c r="K681" s="8" t="str">
        <f t="shared" si="83"/>
        <v/>
      </c>
      <c r="L681" s="8" t="str">
        <f t="shared" si="84"/>
        <v>Hard Rain</v>
      </c>
      <c r="M681" s="8" t="str">
        <f t="shared" si="85"/>
        <v/>
      </c>
      <c r="N681" s="8" t="str">
        <f t="shared" si="81"/>
        <v>Hard Rain</v>
      </c>
      <c r="O681" s="10">
        <f>INDEX(cpi!$A$1:$M$106,MATCH($D681,cpi!$A:$A,0),MATCH($C681,cpi!$1:$1,0))</f>
        <v>161.6</v>
      </c>
      <c r="P681" s="10">
        <f>cpi!$I$2</f>
        <v>245.51900000000001</v>
      </c>
      <c r="Q681" s="10">
        <f t="shared" si="86"/>
        <v>1.5193007425742575</v>
      </c>
      <c r="R681" s="8" t="str">
        <f t="shared" si="87"/>
        <v/>
      </c>
      <c r="S681" s="11">
        <f t="shared" si="88"/>
        <v>106351051.98019803</v>
      </c>
      <c r="T681" s="11">
        <f t="shared" si="88"/>
        <v>30189367.198471535</v>
      </c>
      <c r="U681" s="11">
        <f t="shared" si="88"/>
        <v>30189367.198471535</v>
      </c>
    </row>
    <row r="682" spans="1:21" x14ac:dyDescent="0.2">
      <c r="A682" s="5">
        <v>687</v>
      </c>
      <c r="B682" s="17">
        <v>15</v>
      </c>
      <c r="C682" s="16">
        <v>2</v>
      </c>
      <c r="D682" s="16">
        <v>2002</v>
      </c>
      <c r="E682" s="18">
        <v>37682</v>
      </c>
      <c r="F682" s="9" t="s">
        <v>675</v>
      </c>
      <c r="G682" s="3">
        <v>70000000</v>
      </c>
      <c r="H682" s="3">
        <v>19076815</v>
      </c>
      <c r="I682" s="3">
        <v>33076815</v>
      </c>
      <c r="J682" s="8" t="str">
        <f t="shared" si="82"/>
        <v/>
      </c>
      <c r="K682" s="8" t="str">
        <f t="shared" si="83"/>
        <v/>
      </c>
      <c r="L682" s="8" t="str">
        <f t="shared" si="84"/>
        <v>Hart's War</v>
      </c>
      <c r="M682" s="8" t="str">
        <f t="shared" si="85"/>
        <v/>
      </c>
      <c r="N682" s="8" t="str">
        <f t="shared" si="81"/>
        <v>Hart's War</v>
      </c>
      <c r="O682" s="10">
        <f>INDEX(cpi!$A$1:$M$106,MATCH($D682,cpi!$A:$A,0),MATCH($C682,cpi!$1:$1,0))</f>
        <v>177.8</v>
      </c>
      <c r="P682" s="10">
        <f>cpi!$I$2</f>
        <v>245.51900000000001</v>
      </c>
      <c r="Q682" s="10">
        <f t="shared" si="86"/>
        <v>1.3808717660292462</v>
      </c>
      <c r="R682" s="8" t="str">
        <f t="shared" si="87"/>
        <v/>
      </c>
      <c r="S682" s="11">
        <f t="shared" si="88"/>
        <v>96661023.622047231</v>
      </c>
      <c r="T682" s="11">
        <f t="shared" si="88"/>
        <v>26342635.219263215</v>
      </c>
      <c r="U682" s="11">
        <f t="shared" si="88"/>
        <v>45674839.943672664</v>
      </c>
    </row>
    <row r="683" spans="1:21" x14ac:dyDescent="0.2">
      <c r="A683" s="5">
        <v>688</v>
      </c>
      <c r="B683" s="17">
        <v>8</v>
      </c>
      <c r="C683" s="16">
        <v>2</v>
      </c>
      <c r="D683" s="16">
        <v>2002</v>
      </c>
      <c r="E683" s="18">
        <v>37470</v>
      </c>
      <c r="F683" s="9" t="s">
        <v>676</v>
      </c>
      <c r="G683" s="3">
        <v>70000000</v>
      </c>
      <c r="H683" s="3">
        <v>18990542</v>
      </c>
      <c r="I683" s="3">
        <v>25852508</v>
      </c>
      <c r="J683" s="8" t="str">
        <f t="shared" si="82"/>
        <v/>
      </c>
      <c r="K683" s="8" t="str">
        <f t="shared" si="83"/>
        <v/>
      </c>
      <c r="L683" s="8" t="str">
        <f t="shared" si="84"/>
        <v>Rollerball</v>
      </c>
      <c r="M683" s="8" t="str">
        <f t="shared" si="85"/>
        <v/>
      </c>
      <c r="N683" s="8" t="str">
        <f t="shared" si="81"/>
        <v>Rollerball</v>
      </c>
      <c r="O683" s="10">
        <f>INDEX(cpi!$A$1:$M$106,MATCH($D683,cpi!$A:$A,0),MATCH($C683,cpi!$1:$1,0))</f>
        <v>177.8</v>
      </c>
      <c r="P683" s="10">
        <f>cpi!$I$2</f>
        <v>245.51900000000001</v>
      </c>
      <c r="Q683" s="10">
        <f t="shared" si="86"/>
        <v>1.3808717660292462</v>
      </c>
      <c r="R683" s="8" t="str">
        <f t="shared" si="87"/>
        <v/>
      </c>
      <c r="S683" s="11">
        <f t="shared" si="88"/>
        <v>96661023.622047231</v>
      </c>
      <c r="T683" s="11">
        <f t="shared" si="88"/>
        <v>26223503.269392572</v>
      </c>
      <c r="U683" s="11">
        <f t="shared" si="88"/>
        <v>35698998.37824522</v>
      </c>
    </row>
    <row r="684" spans="1:21" x14ac:dyDescent="0.2">
      <c r="A684" s="5">
        <v>689</v>
      </c>
      <c r="B684" s="17">
        <v>10</v>
      </c>
      <c r="C684" s="16">
        <v>1</v>
      </c>
      <c r="D684" s="16">
        <v>2014</v>
      </c>
      <c r="E684" s="18">
        <v>41913</v>
      </c>
      <c r="F684" s="9" t="s">
        <v>677</v>
      </c>
      <c r="G684" s="3">
        <v>70000000</v>
      </c>
      <c r="H684" s="3">
        <v>18848538</v>
      </c>
      <c r="I684" s="3">
        <v>58953319</v>
      </c>
      <c r="J684" s="8" t="str">
        <f t="shared" si="82"/>
        <v/>
      </c>
      <c r="K684" s="8" t="str">
        <f t="shared" si="83"/>
        <v/>
      </c>
      <c r="L684" s="8" t="str">
        <f t="shared" si="84"/>
        <v>The Legend of Hercules</v>
      </c>
      <c r="M684" s="8" t="str">
        <f t="shared" si="85"/>
        <v/>
      </c>
      <c r="N684" s="8" t="str">
        <f t="shared" si="81"/>
        <v>The Legend of Hercules</v>
      </c>
      <c r="O684" s="10">
        <f>INDEX(cpi!$A$1:$M$106,MATCH($D684,cpi!$A:$A,0),MATCH($C684,cpi!$1:$1,0))</f>
        <v>233.916</v>
      </c>
      <c r="P684" s="10">
        <f>cpi!$I$2</f>
        <v>245.51900000000001</v>
      </c>
      <c r="Q684" s="10">
        <f t="shared" si="86"/>
        <v>1.0496032763898151</v>
      </c>
      <c r="R684" s="8" t="str">
        <f t="shared" si="87"/>
        <v/>
      </c>
      <c r="S684" s="11">
        <f t="shared" si="88"/>
        <v>73472229.347287059</v>
      </c>
      <c r="T684" s="11">
        <f t="shared" si="88"/>
        <v>19783487.239957932</v>
      </c>
      <c r="U684" s="11">
        <f t="shared" si="88"/>
        <v>61877596.776453935</v>
      </c>
    </row>
    <row r="685" spans="1:21" x14ac:dyDescent="0.2">
      <c r="A685" s="5">
        <v>690</v>
      </c>
      <c r="B685" s="17">
        <v>20</v>
      </c>
      <c r="C685" s="16">
        <v>9</v>
      </c>
      <c r="D685" s="16">
        <v>2002</v>
      </c>
      <c r="E685" s="18">
        <v>37842</v>
      </c>
      <c r="F685" s="9" t="s">
        <v>678</v>
      </c>
      <c r="G685" s="3">
        <v>70000000</v>
      </c>
      <c r="H685" s="3">
        <v>14294842</v>
      </c>
      <c r="I685" s="3">
        <v>14294842</v>
      </c>
      <c r="J685" s="8" t="str">
        <f t="shared" si="82"/>
        <v/>
      </c>
      <c r="K685" s="8" t="str">
        <f t="shared" si="83"/>
        <v/>
      </c>
      <c r="L685" s="8" t="str">
        <f t="shared" si="84"/>
        <v>Ballistic: Ecks vs. Sever</v>
      </c>
      <c r="M685" s="8" t="str">
        <f t="shared" si="85"/>
        <v/>
      </c>
      <c r="N685" s="8" t="str">
        <f t="shared" si="81"/>
        <v>Ballistic: Ecks vs. Sever</v>
      </c>
      <c r="O685" s="10">
        <f>INDEX(cpi!$A$1:$M$106,MATCH($D685,cpi!$A:$A,0),MATCH($C685,cpi!$1:$1,0))</f>
        <v>181</v>
      </c>
      <c r="P685" s="10">
        <f>cpi!$I$2</f>
        <v>245.51900000000001</v>
      </c>
      <c r="Q685" s="10">
        <f t="shared" si="86"/>
        <v>1.3564585635359117</v>
      </c>
      <c r="R685" s="8" t="str">
        <f t="shared" si="87"/>
        <v/>
      </c>
      <c r="S685" s="11">
        <f t="shared" si="88"/>
        <v>94952099.447513819</v>
      </c>
      <c r="T685" s="11">
        <f t="shared" si="88"/>
        <v>19390360.845292818</v>
      </c>
      <c r="U685" s="11">
        <f t="shared" si="88"/>
        <v>19390360.845292818</v>
      </c>
    </row>
    <row r="686" spans="1:21" x14ac:dyDescent="0.2">
      <c r="A686" s="5">
        <v>691</v>
      </c>
      <c r="B686" s="17">
        <v>10</v>
      </c>
      <c r="C686" s="16">
        <v>8</v>
      </c>
      <c r="D686" s="16">
        <v>2001</v>
      </c>
      <c r="E686" s="18">
        <v>37172</v>
      </c>
      <c r="F686" s="9" t="s">
        <v>679</v>
      </c>
      <c r="G686" s="3">
        <v>70000000</v>
      </c>
      <c r="H686" s="3">
        <v>13596911</v>
      </c>
      <c r="I686" s="3">
        <v>13596911</v>
      </c>
      <c r="J686" s="8" t="str">
        <f t="shared" si="82"/>
        <v/>
      </c>
      <c r="K686" s="8" t="str">
        <f t="shared" si="83"/>
        <v/>
      </c>
      <c r="L686" s="8" t="str">
        <f t="shared" si="84"/>
        <v>Osmosis Jones</v>
      </c>
      <c r="M686" s="8" t="str">
        <f t="shared" si="85"/>
        <v/>
      </c>
      <c r="N686" s="8" t="str">
        <f t="shared" si="81"/>
        <v>Osmosis Jones</v>
      </c>
      <c r="O686" s="10">
        <f>INDEX(cpi!$A$1:$M$106,MATCH($D686,cpi!$A:$A,0),MATCH($C686,cpi!$1:$1,0))</f>
        <v>177.5</v>
      </c>
      <c r="P686" s="10">
        <f>cpi!$I$2</f>
        <v>245.51900000000001</v>
      </c>
      <c r="Q686" s="10">
        <f t="shared" si="86"/>
        <v>1.3832056338028169</v>
      </c>
      <c r="R686" s="8" t="str">
        <f t="shared" si="87"/>
        <v/>
      </c>
      <c r="S686" s="11">
        <f t="shared" si="88"/>
        <v>96824394.366197184</v>
      </c>
      <c r="T686" s="11">
        <f t="shared" si="88"/>
        <v>18807323.897515494</v>
      </c>
      <c r="U686" s="11">
        <f t="shared" si="88"/>
        <v>18807323.897515494</v>
      </c>
    </row>
    <row r="687" spans="1:21" x14ac:dyDescent="0.2">
      <c r="A687" s="5">
        <v>692</v>
      </c>
      <c r="B687" s="17">
        <v>9</v>
      </c>
      <c r="C687" s="16">
        <v>5</v>
      </c>
      <c r="D687" s="16">
        <v>2014</v>
      </c>
      <c r="E687" s="18">
        <v>41887</v>
      </c>
      <c r="F687" s="9" t="s">
        <v>5365</v>
      </c>
      <c r="G687" s="3">
        <v>70000000</v>
      </c>
      <c r="H687" s="3">
        <v>8462347</v>
      </c>
      <c r="I687" s="3">
        <v>20107933</v>
      </c>
      <c r="J687" s="8" t="str">
        <f t="shared" si="82"/>
        <v/>
      </c>
      <c r="K687" s="8" t="str">
        <f t="shared" si="83"/>
        <v/>
      </c>
      <c r="L687" s="8" t="str">
        <f t="shared" si="84"/>
        <v>Legends of Oz: Dorothy's Return</v>
      </c>
      <c r="M687" s="8" t="str">
        <f t="shared" si="85"/>
        <v/>
      </c>
      <c r="N687" s="8" t="str">
        <f t="shared" si="81"/>
        <v>Legends of Oz: Dorothy's Return</v>
      </c>
      <c r="O687" s="10">
        <f>INDEX(cpi!$A$1:$M$106,MATCH($D687,cpi!$A:$A,0),MATCH($C687,cpi!$1:$1,0))</f>
        <v>237.9</v>
      </c>
      <c r="P687" s="10">
        <f>cpi!$I$2</f>
        <v>245.51900000000001</v>
      </c>
      <c r="Q687" s="10">
        <f t="shared" si="86"/>
        <v>1.0320260613703236</v>
      </c>
      <c r="R687" s="8" t="str">
        <f t="shared" si="87"/>
        <v/>
      </c>
      <c r="S687" s="11">
        <f t="shared" si="88"/>
        <v>72241824.295922652</v>
      </c>
      <c r="T687" s="11">
        <f t="shared" si="88"/>
        <v>8733362.644358974</v>
      </c>
      <c r="U687" s="11">
        <f t="shared" si="88"/>
        <v>20751910.896288354</v>
      </c>
    </row>
    <row r="688" spans="1:21" x14ac:dyDescent="0.2">
      <c r="A688" s="5">
        <v>693</v>
      </c>
      <c r="B688" s="17">
        <v>16</v>
      </c>
      <c r="C688" s="16">
        <v>1</v>
      </c>
      <c r="D688" s="16">
        <v>2015</v>
      </c>
      <c r="E688" s="18">
        <v>42461</v>
      </c>
      <c r="F688" s="9" t="s">
        <v>681</v>
      </c>
      <c r="G688" s="3">
        <v>70000000</v>
      </c>
      <c r="H688" s="3">
        <v>7889395</v>
      </c>
      <c r="I688" s="3">
        <v>19548419</v>
      </c>
      <c r="J688" s="8" t="str">
        <f t="shared" si="82"/>
        <v/>
      </c>
      <c r="K688" s="8" t="str">
        <f t="shared" si="83"/>
        <v/>
      </c>
      <c r="L688" s="8" t="str">
        <f t="shared" si="84"/>
        <v>Blackhat</v>
      </c>
      <c r="M688" s="8" t="str">
        <f t="shared" si="85"/>
        <v/>
      </c>
      <c r="N688" s="8" t="str">
        <f t="shared" si="81"/>
        <v>Blackhat</v>
      </c>
      <c r="O688" s="10">
        <f>INDEX(cpi!$A$1:$M$106,MATCH($D688,cpi!$A:$A,0),MATCH($C688,cpi!$1:$1,0))</f>
        <v>233.70699999999999</v>
      </c>
      <c r="P688" s="10">
        <f>cpi!$I$2</f>
        <v>245.51900000000001</v>
      </c>
      <c r="Q688" s="10">
        <f t="shared" si="86"/>
        <v>1.050541917871523</v>
      </c>
      <c r="R688" s="8" t="str">
        <f t="shared" si="87"/>
        <v/>
      </c>
      <c r="S688" s="11">
        <f t="shared" si="88"/>
        <v>73537934.251006603</v>
      </c>
      <c r="T688" s="11">
        <f t="shared" si="88"/>
        <v>8288140.1541460035</v>
      </c>
      <c r="U688" s="11">
        <f t="shared" si="88"/>
        <v>20536433.58761612</v>
      </c>
    </row>
    <row r="689" spans="1:21" x14ac:dyDescent="0.2">
      <c r="A689" s="5">
        <v>694</v>
      </c>
      <c r="B689" s="17">
        <v>31</v>
      </c>
      <c r="C689" s="16">
        <v>3</v>
      </c>
      <c r="D689" s="16">
        <v>2006</v>
      </c>
      <c r="E689" s="18">
        <v>39632</v>
      </c>
      <c r="F689" s="9" t="s">
        <v>682</v>
      </c>
      <c r="G689" s="3">
        <v>70000000</v>
      </c>
      <c r="H689" s="3">
        <v>5946136</v>
      </c>
      <c r="I689" s="3">
        <v>35417162</v>
      </c>
      <c r="J689" s="8" t="str">
        <f t="shared" si="82"/>
        <v/>
      </c>
      <c r="K689" s="8" t="str">
        <f t="shared" si="83"/>
        <v/>
      </c>
      <c r="L689" s="8" t="str">
        <f t="shared" si="84"/>
        <v>Basic Instinct 2</v>
      </c>
      <c r="M689" s="8" t="str">
        <f t="shared" si="85"/>
        <v/>
      </c>
      <c r="N689" s="8" t="str">
        <f t="shared" si="81"/>
        <v>Basic Instinct 2</v>
      </c>
      <c r="O689" s="10">
        <f>INDEX(cpi!$A$1:$M$106,MATCH($D689,cpi!$A:$A,0),MATCH($C689,cpi!$1:$1,0))</f>
        <v>199.8</v>
      </c>
      <c r="P689" s="10">
        <f>cpi!$I$2</f>
        <v>245.51900000000001</v>
      </c>
      <c r="Q689" s="10">
        <f t="shared" si="86"/>
        <v>1.2288238238238238</v>
      </c>
      <c r="R689" s="8" t="str">
        <f t="shared" si="87"/>
        <v/>
      </c>
      <c r="S689" s="11">
        <f t="shared" si="88"/>
        <v>86017667.667667672</v>
      </c>
      <c r="T689" s="11">
        <f t="shared" si="88"/>
        <v>7306753.5764964968</v>
      </c>
      <c r="U689" s="11">
        <f t="shared" si="88"/>
        <v>43521452.437827826</v>
      </c>
    </row>
    <row r="690" spans="1:21" x14ac:dyDescent="0.2">
      <c r="A690" s="5">
        <v>695</v>
      </c>
      <c r="B690" s="17">
        <v>28</v>
      </c>
      <c r="C690" s="16">
        <v>5</v>
      </c>
      <c r="D690" s="16">
        <v>2010</v>
      </c>
      <c r="E690" s="18">
        <v>41004</v>
      </c>
      <c r="F690" s="9" t="s">
        <v>683</v>
      </c>
      <c r="G690" s="3">
        <v>70000000</v>
      </c>
      <c r="H690" s="3">
        <v>619423</v>
      </c>
      <c r="I690" s="3">
        <v>38992292</v>
      </c>
      <c r="J690" s="8" t="str">
        <f t="shared" si="82"/>
        <v/>
      </c>
      <c r="K690" s="8" t="str">
        <f t="shared" si="83"/>
        <v/>
      </c>
      <c r="L690" s="8" t="str">
        <f t="shared" si="84"/>
        <v>Agora</v>
      </c>
      <c r="M690" s="8" t="str">
        <f t="shared" si="85"/>
        <v/>
      </c>
      <c r="N690" s="8" t="str">
        <f t="shared" si="81"/>
        <v>Agora</v>
      </c>
      <c r="O690" s="10">
        <f>INDEX(cpi!$A$1:$M$106,MATCH($D690,cpi!$A:$A,0),MATCH($C690,cpi!$1:$1,0))</f>
        <v>218.178</v>
      </c>
      <c r="P690" s="10">
        <f>cpi!$I$2</f>
        <v>245.51900000000001</v>
      </c>
      <c r="Q690" s="10">
        <f t="shared" si="86"/>
        <v>1.1253151096810861</v>
      </c>
      <c r="R690" s="8" t="str">
        <f t="shared" si="87"/>
        <v/>
      </c>
      <c r="S690" s="11">
        <f t="shared" si="88"/>
        <v>78772057.677676022</v>
      </c>
      <c r="T690" s="11">
        <f t="shared" si="88"/>
        <v>697046.06118398742</v>
      </c>
      <c r="U690" s="11">
        <f t="shared" si="88"/>
        <v>43878615.348696932</v>
      </c>
    </row>
    <row r="691" spans="1:21" x14ac:dyDescent="0.2">
      <c r="A691" s="5">
        <v>696</v>
      </c>
      <c r="B691" s="17">
        <v>9</v>
      </c>
      <c r="C691" s="16">
        <v>7</v>
      </c>
      <c r="D691" s="16">
        <v>2010</v>
      </c>
      <c r="E691" s="18">
        <v>40428</v>
      </c>
      <c r="F691" s="9" t="s">
        <v>684</v>
      </c>
      <c r="G691" s="3">
        <v>69000000</v>
      </c>
      <c r="H691" s="3">
        <v>251513985</v>
      </c>
      <c r="I691" s="3">
        <v>543495033</v>
      </c>
      <c r="J691" s="8" t="str">
        <f t="shared" si="82"/>
        <v/>
      </c>
      <c r="K691" s="8" t="str">
        <f t="shared" si="83"/>
        <v/>
      </c>
      <c r="L691" s="8" t="str">
        <f t="shared" si="84"/>
        <v>Despicable Me</v>
      </c>
      <c r="M691" s="8" t="str">
        <f t="shared" si="85"/>
        <v/>
      </c>
      <c r="N691" s="8" t="str">
        <f t="shared" si="81"/>
        <v>Despicable Me</v>
      </c>
      <c r="O691" s="10">
        <f>INDEX(cpi!$A$1:$M$106,MATCH($D691,cpi!$A:$A,0),MATCH($C691,cpi!$1:$1,0))</f>
        <v>218.011</v>
      </c>
      <c r="P691" s="10">
        <f>cpi!$I$2</f>
        <v>245.51900000000001</v>
      </c>
      <c r="Q691" s="10">
        <f t="shared" si="86"/>
        <v>1.1261771195031445</v>
      </c>
      <c r="R691" s="8" t="str">
        <f t="shared" si="87"/>
        <v/>
      </c>
      <c r="S691" s="11">
        <f t="shared" si="88"/>
        <v>77706221.245716974</v>
      </c>
      <c r="T691" s="11">
        <f t="shared" si="88"/>
        <v>283249295.14205706</v>
      </c>
      <c r="U691" s="11">
        <f t="shared" si="88"/>
        <v>612071670.7282064</v>
      </c>
    </row>
    <row r="692" spans="1:21" x14ac:dyDescent="0.2">
      <c r="A692" s="5">
        <v>697</v>
      </c>
      <c r="B692" s="17">
        <v>30</v>
      </c>
      <c r="C692" s="16">
        <v>7</v>
      </c>
      <c r="D692" s="16">
        <v>2010</v>
      </c>
      <c r="E692" s="18">
        <v>41067</v>
      </c>
      <c r="F692" s="9" t="s">
        <v>685</v>
      </c>
      <c r="G692" s="3">
        <v>69000000</v>
      </c>
      <c r="H692" s="3">
        <v>73026337</v>
      </c>
      <c r="I692" s="3">
        <v>86796502</v>
      </c>
      <c r="J692" s="8" t="str">
        <f t="shared" si="82"/>
        <v/>
      </c>
      <c r="K692" s="8" t="str">
        <f t="shared" si="83"/>
        <v/>
      </c>
      <c r="L692" s="8" t="str">
        <f t="shared" si="84"/>
        <v>Dinner for Schmucks</v>
      </c>
      <c r="M692" s="8" t="str">
        <f t="shared" si="85"/>
        <v/>
      </c>
      <c r="N692" s="8" t="str">
        <f t="shared" si="81"/>
        <v>Dinner for Schmucks</v>
      </c>
      <c r="O692" s="10">
        <f>INDEX(cpi!$A$1:$M$106,MATCH($D692,cpi!$A:$A,0),MATCH($C692,cpi!$1:$1,0))</f>
        <v>218.011</v>
      </c>
      <c r="P692" s="10">
        <f>cpi!$I$2</f>
        <v>245.51900000000001</v>
      </c>
      <c r="Q692" s="10">
        <f t="shared" si="86"/>
        <v>1.1261771195031445</v>
      </c>
      <c r="R692" s="8" t="str">
        <f t="shared" si="87"/>
        <v/>
      </c>
      <c r="S692" s="11">
        <f t="shared" si="88"/>
        <v>77706221.245716974</v>
      </c>
      <c r="T692" s="11">
        <f t="shared" si="88"/>
        <v>82240589.850525901</v>
      </c>
      <c r="U692" s="11">
        <f t="shared" si="88"/>
        <v>97748234.60530892</v>
      </c>
    </row>
    <row r="693" spans="1:21" x14ac:dyDescent="0.2">
      <c r="A693" s="5">
        <v>698</v>
      </c>
      <c r="B693" s="17">
        <v>30</v>
      </c>
      <c r="C693" s="16">
        <v>6</v>
      </c>
      <c r="D693" s="16">
        <v>2010</v>
      </c>
      <c r="E693" s="18">
        <v>41066</v>
      </c>
      <c r="F693" s="9" t="s">
        <v>686</v>
      </c>
      <c r="G693" s="3">
        <v>68000000</v>
      </c>
      <c r="H693" s="3">
        <v>300531751</v>
      </c>
      <c r="I693" s="3">
        <v>706102828</v>
      </c>
      <c r="J693" s="8" t="str">
        <f t="shared" si="82"/>
        <v/>
      </c>
      <c r="K693" s="8" t="str">
        <f t="shared" si="83"/>
        <v/>
      </c>
      <c r="L693" s="8" t="str">
        <f t="shared" si="84"/>
        <v>The Twilight Saga: Eclipse</v>
      </c>
      <c r="M693" s="8" t="str">
        <f t="shared" si="85"/>
        <v/>
      </c>
      <c r="N693" s="8" t="str">
        <f t="shared" si="81"/>
        <v>The Twilight Saga: Eclipse</v>
      </c>
      <c r="O693" s="10">
        <f>INDEX(cpi!$A$1:$M$106,MATCH($D693,cpi!$A:$A,0),MATCH($C693,cpi!$1:$1,0))</f>
        <v>217.965</v>
      </c>
      <c r="P693" s="10">
        <f>cpi!$I$2</f>
        <v>245.51900000000001</v>
      </c>
      <c r="Q693" s="10">
        <f t="shared" si="86"/>
        <v>1.1264147913655862</v>
      </c>
      <c r="R693" s="8" t="str">
        <f t="shared" si="87"/>
        <v/>
      </c>
      <c r="S693" s="11">
        <f t="shared" si="88"/>
        <v>76596205.812859863</v>
      </c>
      <c r="T693" s="11">
        <f t="shared" si="88"/>
        <v>338523409.6013993</v>
      </c>
      <c r="U693" s="11">
        <f t="shared" si="88"/>
        <v>795364669.68427038</v>
      </c>
    </row>
    <row r="694" spans="1:21" x14ac:dyDescent="0.2">
      <c r="A694" s="5">
        <v>699</v>
      </c>
      <c r="B694" s="17">
        <v>31</v>
      </c>
      <c r="C694" s="16">
        <v>5</v>
      </c>
      <c r="D694" s="16">
        <v>2002</v>
      </c>
      <c r="E694" s="18">
        <v>38173</v>
      </c>
      <c r="F694" s="9" t="s">
        <v>687</v>
      </c>
      <c r="G694" s="3">
        <v>68000000</v>
      </c>
      <c r="H694" s="3">
        <v>118471320</v>
      </c>
      <c r="I694" s="3">
        <v>193500000</v>
      </c>
      <c r="J694" s="8" t="str">
        <f t="shared" si="82"/>
        <v/>
      </c>
      <c r="K694" s="8" t="str">
        <f t="shared" si="83"/>
        <v/>
      </c>
      <c r="L694" s="8" t="str">
        <f t="shared" si="84"/>
        <v>The Sum of All Fears</v>
      </c>
      <c r="M694" s="8" t="str">
        <f t="shared" si="85"/>
        <v/>
      </c>
      <c r="N694" s="8" t="str">
        <f t="shared" si="81"/>
        <v>The Sum of All Fears</v>
      </c>
      <c r="O694" s="10">
        <f>INDEX(cpi!$A$1:$M$106,MATCH($D694,cpi!$A:$A,0),MATCH($C694,cpi!$1:$1,0))</f>
        <v>179.8</v>
      </c>
      <c r="P694" s="10">
        <f>cpi!$I$2</f>
        <v>245.51900000000001</v>
      </c>
      <c r="Q694" s="10">
        <f t="shared" si="86"/>
        <v>1.365511679644049</v>
      </c>
      <c r="R694" s="8" t="str">
        <f t="shared" si="87"/>
        <v/>
      </c>
      <c r="S694" s="11">
        <f t="shared" si="88"/>
        <v>92854794.215795323</v>
      </c>
      <c r="T694" s="11">
        <f t="shared" si="88"/>
        <v>161773971.16284761</v>
      </c>
      <c r="U694" s="11">
        <f t="shared" si="88"/>
        <v>264226510.01112348</v>
      </c>
    </row>
    <row r="695" spans="1:21" x14ac:dyDescent="0.2">
      <c r="A695" s="5">
        <v>700</v>
      </c>
      <c r="B695" s="17">
        <v>26</v>
      </c>
      <c r="C695" s="16">
        <v>6</v>
      </c>
      <c r="D695" s="16">
        <v>2015</v>
      </c>
      <c r="E695" s="18">
        <v>42772</v>
      </c>
      <c r="F695" s="9" t="s">
        <v>688</v>
      </c>
      <c r="G695" s="3">
        <v>68000000</v>
      </c>
      <c r="H695" s="3">
        <v>81284830</v>
      </c>
      <c r="I695" s="3">
        <v>217022588</v>
      </c>
      <c r="J695" s="8" t="str">
        <f t="shared" si="82"/>
        <v/>
      </c>
      <c r="K695" s="8" t="str">
        <f t="shared" si="83"/>
        <v/>
      </c>
      <c r="L695" s="8" t="str">
        <f t="shared" si="84"/>
        <v>Ted 2</v>
      </c>
      <c r="M695" s="8" t="str">
        <f t="shared" si="85"/>
        <v/>
      </c>
      <c r="N695" s="8" t="str">
        <f t="shared" si="81"/>
        <v>Ted 2</v>
      </c>
      <c r="O695" s="10">
        <f>INDEX(cpi!$A$1:$M$106,MATCH($D695,cpi!$A:$A,0),MATCH($C695,cpi!$1:$1,0))</f>
        <v>238.63800000000001</v>
      </c>
      <c r="P695" s="10">
        <f>cpi!$I$2</f>
        <v>245.51900000000001</v>
      </c>
      <c r="Q695" s="10">
        <f t="shared" si="86"/>
        <v>1.0288344689445938</v>
      </c>
      <c r="R695" s="8" t="str">
        <f t="shared" si="87"/>
        <v/>
      </c>
      <c r="S695" s="11">
        <f t="shared" si="88"/>
        <v>69960743.88823238</v>
      </c>
      <c r="T695" s="11">
        <f t="shared" si="88"/>
        <v>83628634.906301588</v>
      </c>
      <c r="U695" s="11">
        <f t="shared" si="88"/>
        <v>223280319.07396138</v>
      </c>
    </row>
    <row r="696" spans="1:21" x14ac:dyDescent="0.2">
      <c r="A696" s="5">
        <v>701</v>
      </c>
      <c r="B696" s="17">
        <v>13</v>
      </c>
      <c r="C696" s="16">
        <v>7</v>
      </c>
      <c r="D696" s="16">
        <v>2001</v>
      </c>
      <c r="E696" s="18">
        <v>37263</v>
      </c>
      <c r="F696" s="9" t="s">
        <v>689</v>
      </c>
      <c r="G696" s="3">
        <v>68000000</v>
      </c>
      <c r="H696" s="3">
        <v>71069884</v>
      </c>
      <c r="I696" s="3">
        <v>113542091</v>
      </c>
      <c r="J696" s="8" t="str">
        <f t="shared" si="82"/>
        <v/>
      </c>
      <c r="K696" s="8" t="str">
        <f t="shared" si="83"/>
        <v/>
      </c>
      <c r="L696" s="8" t="str">
        <f t="shared" si="84"/>
        <v>The Score</v>
      </c>
      <c r="M696" s="8" t="str">
        <f t="shared" si="85"/>
        <v/>
      </c>
      <c r="N696" s="8" t="str">
        <f t="shared" si="81"/>
        <v>The Score</v>
      </c>
      <c r="O696" s="10">
        <f>INDEX(cpi!$A$1:$M$106,MATCH($D696,cpi!$A:$A,0),MATCH($C696,cpi!$1:$1,0))</f>
        <v>177.5</v>
      </c>
      <c r="P696" s="10">
        <f>cpi!$I$2</f>
        <v>245.51900000000001</v>
      </c>
      <c r="Q696" s="10">
        <f t="shared" si="86"/>
        <v>1.3832056338028169</v>
      </c>
      <c r="R696" s="8" t="str">
        <f t="shared" si="87"/>
        <v/>
      </c>
      <c r="S696" s="11">
        <f t="shared" si="88"/>
        <v>94057983.098591551</v>
      </c>
      <c r="T696" s="11">
        <f t="shared" si="88"/>
        <v>98304263.942512676</v>
      </c>
      <c r="U696" s="11">
        <f t="shared" si="88"/>
        <v>157052059.9449521</v>
      </c>
    </row>
    <row r="697" spans="1:21" x14ac:dyDescent="0.2">
      <c r="A697" s="5">
        <v>702</v>
      </c>
      <c r="B697" s="17">
        <v>25</v>
      </c>
      <c r="C697" s="16">
        <v>2</v>
      </c>
      <c r="D697" s="16">
        <v>2011</v>
      </c>
      <c r="E697" s="18">
        <v>41276</v>
      </c>
      <c r="F697" s="9" t="s">
        <v>690</v>
      </c>
      <c r="G697" s="3">
        <v>68000000</v>
      </c>
      <c r="H697" s="3">
        <v>45060734</v>
      </c>
      <c r="I697" s="3">
        <v>87173475</v>
      </c>
      <c r="J697" s="8" t="str">
        <f t="shared" si="82"/>
        <v/>
      </c>
      <c r="K697" s="8" t="str">
        <f t="shared" si="83"/>
        <v/>
      </c>
      <c r="L697" s="8" t="str">
        <f t="shared" si="84"/>
        <v>Hall Pass</v>
      </c>
      <c r="M697" s="8" t="str">
        <f t="shared" si="85"/>
        <v/>
      </c>
      <c r="N697" s="8" t="str">
        <f t="shared" si="81"/>
        <v>Hall Pass</v>
      </c>
      <c r="O697" s="10">
        <f>INDEX(cpi!$A$1:$M$106,MATCH($D697,cpi!$A:$A,0),MATCH($C697,cpi!$1:$1,0))</f>
        <v>221.309</v>
      </c>
      <c r="P697" s="10">
        <f>cpi!$I$2</f>
        <v>245.51900000000001</v>
      </c>
      <c r="Q697" s="10">
        <f t="shared" si="86"/>
        <v>1.109394556931711</v>
      </c>
      <c r="R697" s="8" t="str">
        <f t="shared" si="87"/>
        <v/>
      </c>
      <c r="S697" s="11">
        <f t="shared" si="88"/>
        <v>75438829.871356338</v>
      </c>
      <c r="T697" s="11">
        <f t="shared" si="88"/>
        <v>49990133.030947685</v>
      </c>
      <c r="U697" s="11">
        <f t="shared" si="88"/>
        <v>96709778.673822582</v>
      </c>
    </row>
    <row r="698" spans="1:21" x14ac:dyDescent="0.2">
      <c r="A698" s="5">
        <v>703</v>
      </c>
      <c r="B698" s="17">
        <v>22</v>
      </c>
      <c r="C698" s="16">
        <v>11</v>
      </c>
      <c r="D698" s="16">
        <v>1995</v>
      </c>
      <c r="E698" s="18">
        <v>35349</v>
      </c>
      <c r="F698" s="9" t="s">
        <v>691</v>
      </c>
      <c r="G698" s="3">
        <v>68000000</v>
      </c>
      <c r="H698" s="3">
        <v>35324232</v>
      </c>
      <c r="I698" s="3">
        <v>77224232</v>
      </c>
      <c r="J698" s="8" t="str">
        <f t="shared" si="82"/>
        <v/>
      </c>
      <c r="K698" s="8" t="str">
        <f t="shared" si="83"/>
        <v/>
      </c>
      <c r="L698" s="8" t="str">
        <f t="shared" si="84"/>
        <v>Money Train</v>
      </c>
      <c r="M698" s="8" t="str">
        <f t="shared" si="85"/>
        <v/>
      </c>
      <c r="N698" s="8" t="str">
        <f t="shared" si="81"/>
        <v>Money Train</v>
      </c>
      <c r="O698" s="10">
        <f>INDEX(cpi!$A$1:$M$106,MATCH($D698,cpi!$A:$A,0),MATCH($C698,cpi!$1:$1,0))</f>
        <v>153.6</v>
      </c>
      <c r="P698" s="10">
        <f>cpi!$I$2</f>
        <v>245.51900000000001</v>
      </c>
      <c r="Q698" s="10">
        <f t="shared" si="86"/>
        <v>1.5984309895833335</v>
      </c>
      <c r="R698" s="8" t="str">
        <f t="shared" si="87"/>
        <v/>
      </c>
      <c r="S698" s="11">
        <f t="shared" si="88"/>
        <v>108693307.29166669</v>
      </c>
      <c r="T698" s="11">
        <f t="shared" si="88"/>
        <v>56463347.112031259</v>
      </c>
      <c r="U698" s="11">
        <f t="shared" si="88"/>
        <v>123437605.57557294</v>
      </c>
    </row>
    <row r="699" spans="1:21" x14ac:dyDescent="0.2">
      <c r="A699" s="5">
        <v>704</v>
      </c>
      <c r="B699" s="17">
        <v>21</v>
      </c>
      <c r="C699" s="16">
        <v>3</v>
      </c>
      <c r="D699" s="16">
        <v>2003</v>
      </c>
      <c r="E699" s="18">
        <v>38233</v>
      </c>
      <c r="F699" s="9" t="s">
        <v>692</v>
      </c>
      <c r="G699" s="3">
        <v>68000000</v>
      </c>
      <c r="H699" s="3">
        <v>33685268</v>
      </c>
      <c r="I699" s="3">
        <v>75685268</v>
      </c>
      <c r="J699" s="8" t="str">
        <f t="shared" si="82"/>
        <v/>
      </c>
      <c r="K699" s="8" t="str">
        <f t="shared" si="83"/>
        <v/>
      </c>
      <c r="L699" s="8" t="str">
        <f t="shared" si="84"/>
        <v>Dreamcatcher</v>
      </c>
      <c r="M699" s="8" t="str">
        <f t="shared" si="85"/>
        <v/>
      </c>
      <c r="N699" s="8" t="str">
        <f t="shared" si="81"/>
        <v>Dreamcatcher</v>
      </c>
      <c r="O699" s="10">
        <f>INDEX(cpi!$A$1:$M$106,MATCH($D699,cpi!$A:$A,0),MATCH($C699,cpi!$1:$1,0))</f>
        <v>184.2</v>
      </c>
      <c r="P699" s="10">
        <f>cpi!$I$2</f>
        <v>245.51900000000001</v>
      </c>
      <c r="Q699" s="10">
        <f t="shared" si="86"/>
        <v>1.3328935939196527</v>
      </c>
      <c r="R699" s="8" t="str">
        <f t="shared" si="87"/>
        <v/>
      </c>
      <c r="S699" s="11">
        <f t="shared" si="88"/>
        <v>90636764.386536375</v>
      </c>
      <c r="T699" s="11">
        <f t="shared" si="88"/>
        <v>44898877.92666667</v>
      </c>
      <c r="U699" s="11">
        <f t="shared" si="88"/>
        <v>100880408.87129208</v>
      </c>
    </row>
    <row r="700" spans="1:21" x14ac:dyDescent="0.2">
      <c r="A700" s="5">
        <v>705</v>
      </c>
      <c r="B700" s="17">
        <v>6</v>
      </c>
      <c r="C700" s="16">
        <v>8</v>
      </c>
      <c r="D700" s="16">
        <v>1999</v>
      </c>
      <c r="E700" s="18">
        <v>36319</v>
      </c>
      <c r="F700" s="9" t="s">
        <v>693</v>
      </c>
      <c r="G700" s="3">
        <v>68000000</v>
      </c>
      <c r="H700" s="3">
        <v>29762011</v>
      </c>
      <c r="I700" s="3">
        <v>33462011</v>
      </c>
      <c r="J700" s="8" t="str">
        <f t="shared" si="82"/>
        <v/>
      </c>
      <c r="K700" s="8" t="str">
        <f t="shared" si="83"/>
        <v/>
      </c>
      <c r="L700" s="8" t="str">
        <f t="shared" si="84"/>
        <v>Mystery Men</v>
      </c>
      <c r="M700" s="8" t="str">
        <f t="shared" si="85"/>
        <v/>
      </c>
      <c r="N700" s="8" t="str">
        <f t="shared" si="81"/>
        <v>Mystery Men</v>
      </c>
      <c r="O700" s="10">
        <f>INDEX(cpi!$A$1:$M$106,MATCH($D700,cpi!$A:$A,0),MATCH($C700,cpi!$1:$1,0))</f>
        <v>167.1</v>
      </c>
      <c r="P700" s="10">
        <f>cpi!$I$2</f>
        <v>245.51900000000001</v>
      </c>
      <c r="Q700" s="10">
        <f t="shared" si="86"/>
        <v>1.4692938360263317</v>
      </c>
      <c r="R700" s="8" t="str">
        <f t="shared" si="87"/>
        <v/>
      </c>
      <c r="S700" s="11">
        <f t="shared" si="88"/>
        <v>99911980.849790558</v>
      </c>
      <c r="T700" s="11">
        <f t="shared" si="88"/>
        <v>43729139.31004788</v>
      </c>
      <c r="U700" s="11">
        <f t="shared" si="88"/>
        <v>49165526.503345303</v>
      </c>
    </row>
    <row r="701" spans="1:21" x14ac:dyDescent="0.2">
      <c r="A701" s="5">
        <v>706</v>
      </c>
      <c r="B701" s="17">
        <v>5</v>
      </c>
      <c r="C701" s="16">
        <v>11</v>
      </c>
      <c r="D701" s="16">
        <v>1999</v>
      </c>
      <c r="E701" s="18">
        <v>36291</v>
      </c>
      <c r="F701" s="9" t="s">
        <v>694</v>
      </c>
      <c r="G701" s="3">
        <v>68000000</v>
      </c>
      <c r="H701" s="3">
        <v>28965197</v>
      </c>
      <c r="I701" s="3">
        <v>60265197</v>
      </c>
      <c r="J701" s="8" t="str">
        <f t="shared" si="82"/>
        <v/>
      </c>
      <c r="K701" s="8" t="str">
        <f t="shared" si="83"/>
        <v/>
      </c>
      <c r="L701" s="8" t="str">
        <f t="shared" si="84"/>
        <v>The Insider</v>
      </c>
      <c r="M701" s="8" t="str">
        <f t="shared" si="85"/>
        <v/>
      </c>
      <c r="N701" s="8" t="str">
        <f t="shared" si="81"/>
        <v>The Insider</v>
      </c>
      <c r="O701" s="10">
        <f>INDEX(cpi!$A$1:$M$106,MATCH($D701,cpi!$A:$A,0),MATCH($C701,cpi!$1:$1,0))</f>
        <v>168.3</v>
      </c>
      <c r="P701" s="10">
        <f>cpi!$I$2</f>
        <v>245.51900000000001</v>
      </c>
      <c r="Q701" s="10">
        <f t="shared" si="86"/>
        <v>1.4588175876411169</v>
      </c>
      <c r="R701" s="8" t="str">
        <f t="shared" si="87"/>
        <v/>
      </c>
      <c r="S701" s="11">
        <f t="shared" si="88"/>
        <v>99199595.959595948</v>
      </c>
      <c r="T701" s="11">
        <f t="shared" si="88"/>
        <v>42254938.813089713</v>
      </c>
      <c r="U701" s="11">
        <f t="shared" si="88"/>
        <v>87915929.306256682</v>
      </c>
    </row>
    <row r="702" spans="1:21" x14ac:dyDescent="0.2">
      <c r="A702" s="5">
        <v>708</v>
      </c>
      <c r="B702" s="17">
        <v>2</v>
      </c>
      <c r="C702" s="16">
        <v>3</v>
      </c>
      <c r="D702" s="16">
        <v>2012</v>
      </c>
      <c r="E702" s="18">
        <v>40942</v>
      </c>
      <c r="F702" s="9" t="s">
        <v>695</v>
      </c>
      <c r="G702" s="3">
        <v>67500000</v>
      </c>
      <c r="H702" s="3">
        <v>214030500</v>
      </c>
      <c r="I702" s="3">
        <v>350976753</v>
      </c>
      <c r="J702" s="8" t="str">
        <f t="shared" si="82"/>
        <v/>
      </c>
      <c r="K702" s="8" t="str">
        <f t="shared" si="83"/>
        <v/>
      </c>
      <c r="L702" s="8" t="str">
        <f t="shared" si="84"/>
        <v>Doctor Seuss' The Lorax</v>
      </c>
      <c r="M702" s="8" t="str">
        <f t="shared" si="85"/>
        <v/>
      </c>
      <c r="N702" s="8" t="str">
        <f t="shared" si="81"/>
        <v>Doctor Seuss' The Lorax</v>
      </c>
      <c r="O702" s="10">
        <f>INDEX(cpi!$A$1:$M$106,MATCH($D702,cpi!$A:$A,0),MATCH($C702,cpi!$1:$1,0))</f>
        <v>229.392</v>
      </c>
      <c r="P702" s="10">
        <f>cpi!$I$2</f>
        <v>245.51900000000001</v>
      </c>
      <c r="Q702" s="10">
        <f t="shared" si="86"/>
        <v>1.0703032363813909</v>
      </c>
      <c r="R702" s="8" t="str">
        <f t="shared" si="87"/>
        <v/>
      </c>
      <c r="S702" s="11">
        <f t="shared" si="88"/>
        <v>72245468.455743879</v>
      </c>
      <c r="T702" s="11">
        <f t="shared" si="88"/>
        <v>229077536.83432728</v>
      </c>
      <c r="U702" s="11">
        <f t="shared" si="88"/>
        <v>375651554.63053203</v>
      </c>
    </row>
    <row r="703" spans="1:21" x14ac:dyDescent="0.2">
      <c r="A703" s="5">
        <v>709</v>
      </c>
      <c r="B703" s="17">
        <v>10</v>
      </c>
      <c r="C703" s="16">
        <v>10</v>
      </c>
      <c r="D703" s="16">
        <v>2008</v>
      </c>
      <c r="E703" s="18">
        <v>39731</v>
      </c>
      <c r="F703" s="9" t="s">
        <v>696</v>
      </c>
      <c r="G703" s="3">
        <v>67500000</v>
      </c>
      <c r="H703" s="3">
        <v>39394666</v>
      </c>
      <c r="I703" s="3">
        <v>118556530</v>
      </c>
      <c r="J703" s="8" t="str">
        <f t="shared" si="82"/>
        <v/>
      </c>
      <c r="K703" s="8" t="str">
        <f t="shared" si="83"/>
        <v/>
      </c>
      <c r="L703" s="8" t="str">
        <f t="shared" si="84"/>
        <v>Body of Lies</v>
      </c>
      <c r="M703" s="8" t="str">
        <f t="shared" si="85"/>
        <v/>
      </c>
      <c r="N703" s="8" t="str">
        <f t="shared" si="81"/>
        <v>Body of Lies</v>
      </c>
      <c r="O703" s="10">
        <f>INDEX(cpi!$A$1:$M$106,MATCH($D703,cpi!$A:$A,0),MATCH($C703,cpi!$1:$1,0))</f>
        <v>216.57300000000001</v>
      </c>
      <c r="P703" s="10">
        <f>cpi!$I$2</f>
        <v>245.51900000000001</v>
      </c>
      <c r="Q703" s="10">
        <f t="shared" si="86"/>
        <v>1.1336547030331574</v>
      </c>
      <c r="R703" s="8" t="str">
        <f t="shared" si="87"/>
        <v/>
      </c>
      <c r="S703" s="11">
        <f t="shared" si="88"/>
        <v>76521692.454738125</v>
      </c>
      <c r="T703" s="11">
        <f t="shared" si="88"/>
        <v>44659948.385320425</v>
      </c>
      <c r="U703" s="11">
        <f t="shared" si="88"/>
        <v>134402167.80979162</v>
      </c>
    </row>
    <row r="704" spans="1:21" x14ac:dyDescent="0.2">
      <c r="A704" s="5">
        <v>710</v>
      </c>
      <c r="B704" s="17">
        <v>22</v>
      </c>
      <c r="C704" s="16">
        <v>6</v>
      </c>
      <c r="D704" s="16">
        <v>2012</v>
      </c>
      <c r="E704" s="18">
        <v>41553</v>
      </c>
      <c r="F704" s="9" t="s">
        <v>697</v>
      </c>
      <c r="G704" s="3">
        <v>67500000</v>
      </c>
      <c r="H704" s="3">
        <v>37519139</v>
      </c>
      <c r="I704" s="3">
        <v>137489730</v>
      </c>
      <c r="J704" s="8" t="str">
        <f t="shared" si="82"/>
        <v/>
      </c>
      <c r="K704" s="8" t="str">
        <f t="shared" si="83"/>
        <v/>
      </c>
      <c r="L704" s="8" t="str">
        <f t="shared" si="84"/>
        <v>Abraham Lincoln: Vampire Hunter</v>
      </c>
      <c r="M704" s="8" t="str">
        <f t="shared" si="85"/>
        <v/>
      </c>
      <c r="N704" s="8" t="str">
        <f t="shared" si="81"/>
        <v>Abraham Lincoln: Vampire Hunter</v>
      </c>
      <c r="O704" s="10">
        <f>INDEX(cpi!$A$1:$M$106,MATCH($D704,cpi!$A:$A,0),MATCH($C704,cpi!$1:$1,0))</f>
        <v>229.47800000000001</v>
      </c>
      <c r="P704" s="10">
        <f>cpi!$I$2</f>
        <v>245.51900000000001</v>
      </c>
      <c r="Q704" s="10">
        <f t="shared" si="86"/>
        <v>1.0699021256939663</v>
      </c>
      <c r="R704" s="8" t="str">
        <f t="shared" si="87"/>
        <v/>
      </c>
      <c r="S704" s="11">
        <f t="shared" si="88"/>
        <v>72218393.484342724</v>
      </c>
      <c r="T704" s="11">
        <f t="shared" si="88"/>
        <v>40141806.570307389</v>
      </c>
      <c r="U704" s="11">
        <f t="shared" si="88"/>
        <v>147100554.38808948</v>
      </c>
    </row>
    <row r="705" spans="1:21" x14ac:dyDescent="0.2">
      <c r="A705" s="5">
        <v>711</v>
      </c>
      <c r="B705" s="17">
        <v>20</v>
      </c>
      <c r="C705" s="16">
        <v>9</v>
      </c>
      <c r="D705" s="16">
        <v>1996</v>
      </c>
      <c r="E705" s="18">
        <v>35651</v>
      </c>
      <c r="F705" s="9" t="s">
        <v>698</v>
      </c>
      <c r="G705" s="3">
        <v>67000000</v>
      </c>
      <c r="H705" s="3">
        <v>18115927</v>
      </c>
      <c r="I705" s="3">
        <v>18115927</v>
      </c>
      <c r="J705" s="8" t="str">
        <f t="shared" si="82"/>
        <v/>
      </c>
      <c r="K705" s="8" t="str">
        <f t="shared" si="83"/>
        <v/>
      </c>
      <c r="L705" s="8" t="str">
        <f t="shared" si="84"/>
        <v>Last Man Standing</v>
      </c>
      <c r="M705" s="8" t="str">
        <f t="shared" si="85"/>
        <v/>
      </c>
      <c r="N705" s="8" t="str">
        <f t="shared" si="81"/>
        <v>Last Man Standing</v>
      </c>
      <c r="O705" s="10">
        <f>INDEX(cpi!$A$1:$M$106,MATCH($D705,cpi!$A:$A,0),MATCH($C705,cpi!$1:$1,0))</f>
        <v>157.80000000000001</v>
      </c>
      <c r="P705" s="10">
        <f>cpi!$I$2</f>
        <v>245.51900000000001</v>
      </c>
      <c r="Q705" s="10">
        <f t="shared" si="86"/>
        <v>1.5558871989860583</v>
      </c>
      <c r="R705" s="8" t="str">
        <f t="shared" si="87"/>
        <v/>
      </c>
      <c r="S705" s="11">
        <f t="shared" si="88"/>
        <v>104244442.33206591</v>
      </c>
      <c r="T705" s="11">
        <f t="shared" si="88"/>
        <v>28186338.917065907</v>
      </c>
      <c r="U705" s="11">
        <f t="shared" si="88"/>
        <v>28186338.917065907</v>
      </c>
    </row>
    <row r="706" spans="1:21" x14ac:dyDescent="0.2">
      <c r="A706" s="5">
        <v>712</v>
      </c>
      <c r="B706" s="17">
        <v>17</v>
      </c>
      <c r="C706" s="16">
        <v>8</v>
      </c>
      <c r="D706" s="16">
        <v>2007</v>
      </c>
      <c r="E706" s="18">
        <v>39576</v>
      </c>
      <c r="F706" s="9" t="s">
        <v>699</v>
      </c>
      <c r="G706" s="3">
        <v>67000000</v>
      </c>
      <c r="H706" s="3">
        <v>5932060</v>
      </c>
      <c r="I706" s="3">
        <v>25357771</v>
      </c>
      <c r="J706" s="8" t="str">
        <f t="shared" si="82"/>
        <v/>
      </c>
      <c r="K706" s="8" t="str">
        <f t="shared" si="83"/>
        <v/>
      </c>
      <c r="L706" s="8" t="str">
        <f t="shared" si="84"/>
        <v>The Last Legion</v>
      </c>
      <c r="M706" s="8" t="str">
        <f t="shared" si="85"/>
        <v/>
      </c>
      <c r="N706" s="8" t="str">
        <f t="shared" ref="N706:N769" si="89">IF(M706=1,L706&amp;" ("&amp;D706&amp;")",L706)</f>
        <v>The Last Legion</v>
      </c>
      <c r="O706" s="10">
        <f>INDEX(cpi!$A$1:$M$106,MATCH($D706,cpi!$A:$A,0),MATCH($C706,cpi!$1:$1,0))</f>
        <v>207.917</v>
      </c>
      <c r="P706" s="10">
        <f>cpi!$I$2</f>
        <v>245.51900000000001</v>
      </c>
      <c r="Q706" s="10">
        <f t="shared" si="86"/>
        <v>1.1808510126637071</v>
      </c>
      <c r="R706" s="8" t="str">
        <f t="shared" si="87"/>
        <v/>
      </c>
      <c r="S706" s="11">
        <f t="shared" si="88"/>
        <v>79117017.848468378</v>
      </c>
      <c r="T706" s="11">
        <f t="shared" si="88"/>
        <v>7004879.0581818698</v>
      </c>
      <c r="U706" s="11">
        <f t="shared" si="88"/>
        <v>29943749.564244382</v>
      </c>
    </row>
    <row r="707" spans="1:21" x14ac:dyDescent="0.2">
      <c r="A707" s="5">
        <v>713</v>
      </c>
      <c r="B707" s="17">
        <v>30</v>
      </c>
      <c r="C707" s="16">
        <v>4</v>
      </c>
      <c r="D707" s="16">
        <v>1999</v>
      </c>
      <c r="E707" s="18">
        <v>37046</v>
      </c>
      <c r="F707" s="9" t="s">
        <v>700</v>
      </c>
      <c r="G707" s="3">
        <v>66000000</v>
      </c>
      <c r="H707" s="3">
        <v>87707396</v>
      </c>
      <c r="I707" s="3">
        <v>211700000</v>
      </c>
      <c r="J707" s="8" t="str">
        <f t="shared" ref="J707:J770" si="90">IF(I707=0,1,"")</f>
        <v/>
      </c>
      <c r="K707" s="8" t="str">
        <f t="shared" ref="K707:K770" si="91">IF(D707&gt;2017,1,"")</f>
        <v/>
      </c>
      <c r="L707" s="8" t="str">
        <f t="shared" ref="L707:L770" si="92">F707</f>
        <v>Entrapment</v>
      </c>
      <c r="M707" s="8" t="str">
        <f t="shared" ref="M707:M770" si="93">IF(COUNTIF($L$2:$L$5233,L707)&gt;1,1,"")</f>
        <v/>
      </c>
      <c r="N707" s="8" t="str">
        <f t="shared" si="89"/>
        <v>Entrapment</v>
      </c>
      <c r="O707" s="10">
        <f>INDEX(cpi!$A$1:$M$106,MATCH($D707,cpi!$A:$A,0),MATCH($C707,cpi!$1:$1,0))</f>
        <v>166.2</v>
      </c>
      <c r="P707" s="10">
        <f>cpi!$I$2</f>
        <v>245.51900000000001</v>
      </c>
      <c r="Q707" s="10">
        <f t="shared" ref="Q707:Q770" si="94">P707/O707</f>
        <v>1.4772503008423588</v>
      </c>
      <c r="R707" s="8" t="str">
        <f t="shared" ref="R707:R770" si="95">IF(ISERROR(Q707),1,"")</f>
        <v/>
      </c>
      <c r="S707" s="11">
        <f t="shared" ref="S707:U770" si="96">G707*$Q707</f>
        <v>97498519.855595678</v>
      </c>
      <c r="T707" s="11">
        <f t="shared" si="96"/>
        <v>129565777.12709989</v>
      </c>
      <c r="U707" s="11">
        <f t="shared" si="96"/>
        <v>312733888.68832737</v>
      </c>
    </row>
    <row r="708" spans="1:21" x14ac:dyDescent="0.2">
      <c r="A708" s="5">
        <v>714</v>
      </c>
      <c r="B708" s="17">
        <v>19</v>
      </c>
      <c r="C708" s="16">
        <v>6</v>
      </c>
      <c r="D708" s="16">
        <v>1998</v>
      </c>
      <c r="E708" s="18">
        <v>36347</v>
      </c>
      <c r="F708" s="9" t="s">
        <v>701</v>
      </c>
      <c r="G708" s="3">
        <v>66000000</v>
      </c>
      <c r="H708" s="3">
        <v>83898313</v>
      </c>
      <c r="I708" s="3">
        <v>189176423</v>
      </c>
      <c r="J708" s="8" t="str">
        <f t="shared" si="90"/>
        <v/>
      </c>
      <c r="K708" s="8" t="str">
        <f t="shared" si="91"/>
        <v/>
      </c>
      <c r="L708" s="8" t="str">
        <f t="shared" si="92"/>
        <v>The X Files: Fight the Future</v>
      </c>
      <c r="M708" s="8" t="str">
        <f t="shared" si="93"/>
        <v/>
      </c>
      <c r="N708" s="8" t="str">
        <f t="shared" si="89"/>
        <v>The X Files: Fight the Future</v>
      </c>
      <c r="O708" s="10">
        <f>INDEX(cpi!$A$1:$M$106,MATCH($D708,cpi!$A:$A,0),MATCH($C708,cpi!$1:$1,0))</f>
        <v>163</v>
      </c>
      <c r="P708" s="10">
        <f>cpi!$I$2</f>
        <v>245.51900000000001</v>
      </c>
      <c r="Q708" s="10">
        <f t="shared" si="94"/>
        <v>1.5062515337423312</v>
      </c>
      <c r="R708" s="8" t="str">
        <f t="shared" si="95"/>
        <v/>
      </c>
      <c r="S708" s="11">
        <f t="shared" si="96"/>
        <v>99412601.226993859</v>
      </c>
      <c r="T708" s="11">
        <f t="shared" si="96"/>
        <v>126371962.63464417</v>
      </c>
      <c r="U708" s="11">
        <f t="shared" si="96"/>
        <v>284947277.29163802</v>
      </c>
    </row>
    <row r="709" spans="1:21" x14ac:dyDescent="0.2">
      <c r="A709" s="5">
        <v>715</v>
      </c>
      <c r="B709" s="17">
        <v>14</v>
      </c>
      <c r="C709" s="16">
        <v>3</v>
      </c>
      <c r="D709" s="16">
        <v>2014</v>
      </c>
      <c r="E709" s="18">
        <v>42038</v>
      </c>
      <c r="F709" s="9" t="s">
        <v>702</v>
      </c>
      <c r="G709" s="3">
        <v>66000000</v>
      </c>
      <c r="H709" s="3">
        <v>43568507</v>
      </c>
      <c r="I709" s="3">
        <v>194169619</v>
      </c>
      <c r="J709" s="8" t="str">
        <f t="shared" si="90"/>
        <v/>
      </c>
      <c r="K709" s="8" t="str">
        <f t="shared" si="91"/>
        <v/>
      </c>
      <c r="L709" s="8" t="str">
        <f t="shared" si="92"/>
        <v>Need for Speed</v>
      </c>
      <c r="M709" s="8" t="str">
        <f t="shared" si="93"/>
        <v/>
      </c>
      <c r="N709" s="8" t="str">
        <f t="shared" si="89"/>
        <v>Need for Speed</v>
      </c>
      <c r="O709" s="10">
        <f>INDEX(cpi!$A$1:$M$106,MATCH($D709,cpi!$A:$A,0),MATCH($C709,cpi!$1:$1,0))</f>
        <v>236.29300000000001</v>
      </c>
      <c r="P709" s="10">
        <f>cpi!$I$2</f>
        <v>245.51900000000001</v>
      </c>
      <c r="Q709" s="10">
        <f t="shared" si="94"/>
        <v>1.0390447452950362</v>
      </c>
      <c r="R709" s="8" t="str">
        <f t="shared" si="95"/>
        <v/>
      </c>
      <c r="S709" s="11">
        <f t="shared" si="96"/>
        <v>68576953.189472392</v>
      </c>
      <c r="T709" s="11">
        <f t="shared" si="96"/>
        <v>45269628.258700006</v>
      </c>
      <c r="U709" s="11">
        <f t="shared" si="96"/>
        <v>201750922.31788921</v>
      </c>
    </row>
    <row r="710" spans="1:21" x14ac:dyDescent="0.2">
      <c r="A710" s="5">
        <v>716</v>
      </c>
      <c r="B710" s="17">
        <v>24</v>
      </c>
      <c r="C710" s="16">
        <v>7</v>
      </c>
      <c r="D710" s="16">
        <v>1998</v>
      </c>
      <c r="E710" s="18">
        <v>36501</v>
      </c>
      <c r="F710" s="9" t="s">
        <v>703</v>
      </c>
      <c r="G710" s="3">
        <v>65000000</v>
      </c>
      <c r="H710" s="3">
        <v>216335085</v>
      </c>
      <c r="I710" s="3">
        <v>485035085</v>
      </c>
      <c r="J710" s="8" t="str">
        <f t="shared" si="90"/>
        <v/>
      </c>
      <c r="K710" s="8" t="str">
        <f t="shared" si="91"/>
        <v/>
      </c>
      <c r="L710" s="8" t="str">
        <f t="shared" si="92"/>
        <v>Saving Private Ryan</v>
      </c>
      <c r="M710" s="8" t="str">
        <f t="shared" si="93"/>
        <v/>
      </c>
      <c r="N710" s="8" t="str">
        <f t="shared" si="89"/>
        <v>Saving Private Ryan</v>
      </c>
      <c r="O710" s="10">
        <f>INDEX(cpi!$A$1:$M$106,MATCH($D710,cpi!$A:$A,0),MATCH($C710,cpi!$1:$1,0))</f>
        <v>163.19999999999999</v>
      </c>
      <c r="P710" s="10">
        <f>cpi!$I$2</f>
        <v>245.51900000000001</v>
      </c>
      <c r="Q710" s="10">
        <f t="shared" si="94"/>
        <v>1.5044056372549022</v>
      </c>
      <c r="R710" s="8" t="str">
        <f t="shared" si="95"/>
        <v/>
      </c>
      <c r="S710" s="11">
        <f t="shared" si="96"/>
        <v>97786366.421568647</v>
      </c>
      <c r="T710" s="11">
        <f t="shared" si="96"/>
        <v>325455721.41001844</v>
      </c>
      <c r="U710" s="11">
        <f t="shared" si="96"/>
        <v>729689516.14041066</v>
      </c>
    </row>
    <row r="711" spans="1:21" x14ac:dyDescent="0.2">
      <c r="A711" s="5">
        <v>717</v>
      </c>
      <c r="B711" s="17">
        <v>15</v>
      </c>
      <c r="C711" s="16">
        <v>12</v>
      </c>
      <c r="D711" s="16">
        <v>2000</v>
      </c>
      <c r="E711" s="18">
        <v>36962</v>
      </c>
      <c r="F711" s="9" t="s">
        <v>704</v>
      </c>
      <c r="G711" s="3">
        <v>65000000</v>
      </c>
      <c r="H711" s="3">
        <v>182805123</v>
      </c>
      <c r="I711" s="3">
        <v>374105123</v>
      </c>
      <c r="J711" s="8" t="str">
        <f t="shared" si="90"/>
        <v/>
      </c>
      <c r="K711" s="8" t="str">
        <f t="shared" si="91"/>
        <v/>
      </c>
      <c r="L711" s="8" t="str">
        <f t="shared" si="92"/>
        <v>What Women Want</v>
      </c>
      <c r="M711" s="8" t="str">
        <f t="shared" si="93"/>
        <v/>
      </c>
      <c r="N711" s="8" t="str">
        <f t="shared" si="89"/>
        <v>What Women Want</v>
      </c>
      <c r="O711" s="10">
        <f>INDEX(cpi!$A$1:$M$106,MATCH($D711,cpi!$A:$A,0),MATCH($C711,cpi!$1:$1,0))</f>
        <v>174</v>
      </c>
      <c r="P711" s="10">
        <f>cpi!$I$2</f>
        <v>245.51900000000001</v>
      </c>
      <c r="Q711" s="10">
        <f t="shared" si="94"/>
        <v>1.411028735632184</v>
      </c>
      <c r="R711" s="8" t="str">
        <f t="shared" si="95"/>
        <v/>
      </c>
      <c r="S711" s="11">
        <f t="shared" si="96"/>
        <v>91716867.816091955</v>
      </c>
      <c r="T711" s="11">
        <f t="shared" si="96"/>
        <v>257943281.57377589</v>
      </c>
      <c r="U711" s="11">
        <f t="shared" si="96"/>
        <v>527873078.70021266</v>
      </c>
    </row>
    <row r="712" spans="1:21" x14ac:dyDescent="0.2">
      <c r="A712" s="5">
        <v>718</v>
      </c>
      <c r="B712" s="17">
        <v>9</v>
      </c>
      <c r="C712" s="16">
        <v>11</v>
      </c>
      <c r="D712" s="16">
        <v>2012</v>
      </c>
      <c r="E712" s="18">
        <v>41163</v>
      </c>
      <c r="F712" s="9" t="s">
        <v>705</v>
      </c>
      <c r="G712" s="3">
        <v>65000000</v>
      </c>
      <c r="H712" s="3">
        <v>182207973</v>
      </c>
      <c r="I712" s="3">
        <v>273346281</v>
      </c>
      <c r="J712" s="8" t="str">
        <f t="shared" si="90"/>
        <v/>
      </c>
      <c r="K712" s="8" t="str">
        <f t="shared" si="91"/>
        <v/>
      </c>
      <c r="L712" s="8" t="str">
        <f t="shared" si="92"/>
        <v>Lincoln</v>
      </c>
      <c r="M712" s="8" t="str">
        <f t="shared" si="93"/>
        <v/>
      </c>
      <c r="N712" s="8" t="str">
        <f t="shared" si="89"/>
        <v>Lincoln</v>
      </c>
      <c r="O712" s="10">
        <f>INDEX(cpi!$A$1:$M$106,MATCH($D712,cpi!$A:$A,0),MATCH($C712,cpi!$1:$1,0))</f>
        <v>230.221</v>
      </c>
      <c r="P712" s="10">
        <f>cpi!$I$2</f>
        <v>245.51900000000001</v>
      </c>
      <c r="Q712" s="10">
        <f t="shared" si="94"/>
        <v>1.0664491944696617</v>
      </c>
      <c r="R712" s="8" t="str">
        <f t="shared" si="95"/>
        <v/>
      </c>
      <c r="S712" s="11">
        <f t="shared" si="96"/>
        <v>69319197.640528008</v>
      </c>
      <c r="T712" s="11">
        <f t="shared" si="96"/>
        <v>194315546.03179985</v>
      </c>
      <c r="U712" s="11">
        <f t="shared" si="96"/>
        <v>291509921.1837278</v>
      </c>
    </row>
    <row r="713" spans="1:21" x14ac:dyDescent="0.2">
      <c r="A713" s="5">
        <v>719</v>
      </c>
      <c r="B713" s="17">
        <v>15</v>
      </c>
      <c r="C713" s="16">
        <v>3</v>
      </c>
      <c r="D713" s="16">
        <v>2002</v>
      </c>
      <c r="E713" s="18">
        <v>37683</v>
      </c>
      <c r="F713" s="9" t="s">
        <v>706</v>
      </c>
      <c r="G713" s="3">
        <v>65000000</v>
      </c>
      <c r="H713" s="3">
        <v>176387405</v>
      </c>
      <c r="I713" s="3">
        <v>386116343</v>
      </c>
      <c r="J713" s="8" t="str">
        <f t="shared" si="90"/>
        <v/>
      </c>
      <c r="K713" s="8" t="str">
        <f t="shared" si="91"/>
        <v/>
      </c>
      <c r="L713" s="8" t="str">
        <f t="shared" si="92"/>
        <v>Ice Age</v>
      </c>
      <c r="M713" s="8" t="str">
        <f t="shared" si="93"/>
        <v/>
      </c>
      <c r="N713" s="8" t="str">
        <f t="shared" si="89"/>
        <v>Ice Age</v>
      </c>
      <c r="O713" s="10">
        <f>INDEX(cpi!$A$1:$M$106,MATCH($D713,cpi!$A:$A,0),MATCH($C713,cpi!$1:$1,0))</f>
        <v>178.8</v>
      </c>
      <c r="P713" s="10">
        <f>cpi!$I$2</f>
        <v>245.51900000000001</v>
      </c>
      <c r="Q713" s="10">
        <f t="shared" si="94"/>
        <v>1.373148769574944</v>
      </c>
      <c r="R713" s="8" t="str">
        <f t="shared" si="95"/>
        <v/>
      </c>
      <c r="S713" s="11">
        <f t="shared" si="96"/>
        <v>89254670.022371367</v>
      </c>
      <c r="T713" s="11">
        <f t="shared" si="96"/>
        <v>242206148.14426732</v>
      </c>
      <c r="U713" s="11">
        <f t="shared" si="96"/>
        <v>530195181.30322707</v>
      </c>
    </row>
    <row r="714" spans="1:21" x14ac:dyDescent="0.2">
      <c r="A714" s="5">
        <v>720</v>
      </c>
      <c r="B714" s="17">
        <v>30</v>
      </c>
      <c r="C714" s="16">
        <v>6</v>
      </c>
      <c r="D714" s="16">
        <v>1995</v>
      </c>
      <c r="E714" s="18">
        <v>35587</v>
      </c>
      <c r="F714" s="9" t="s">
        <v>707</v>
      </c>
      <c r="G714" s="3">
        <v>65000000</v>
      </c>
      <c r="H714" s="3">
        <v>172070496</v>
      </c>
      <c r="I714" s="3">
        <v>334100000</v>
      </c>
      <c r="J714" s="8" t="str">
        <f t="shared" si="90"/>
        <v/>
      </c>
      <c r="K714" s="8" t="str">
        <f t="shared" si="91"/>
        <v/>
      </c>
      <c r="L714" s="8" t="str">
        <f t="shared" si="92"/>
        <v>Apollo 13</v>
      </c>
      <c r="M714" s="8" t="str">
        <f t="shared" si="93"/>
        <v/>
      </c>
      <c r="N714" s="8" t="str">
        <f t="shared" si="89"/>
        <v>Apollo 13</v>
      </c>
      <c r="O714" s="10">
        <f>INDEX(cpi!$A$1:$M$106,MATCH($D714,cpi!$A:$A,0),MATCH($C714,cpi!$1:$1,0))</f>
        <v>152.5</v>
      </c>
      <c r="P714" s="10">
        <f>cpi!$I$2</f>
        <v>245.51900000000001</v>
      </c>
      <c r="Q714" s="10">
        <f t="shared" si="94"/>
        <v>1.6099606557377049</v>
      </c>
      <c r="R714" s="8" t="str">
        <f t="shared" si="95"/>
        <v/>
      </c>
      <c r="S714" s="11">
        <f t="shared" si="96"/>
        <v>104647442.62295082</v>
      </c>
      <c r="T714" s="11">
        <f t="shared" si="96"/>
        <v>277026728.57327211</v>
      </c>
      <c r="U714" s="11">
        <f t="shared" si="96"/>
        <v>537887855.08196723</v>
      </c>
    </row>
    <row r="715" spans="1:21" x14ac:dyDescent="0.2">
      <c r="A715" s="5">
        <v>721</v>
      </c>
      <c r="B715" s="17">
        <v>31</v>
      </c>
      <c r="C715" s="16">
        <v>3</v>
      </c>
      <c r="D715" s="16">
        <v>1999</v>
      </c>
      <c r="E715" s="18">
        <v>37075</v>
      </c>
      <c r="F715" s="9" t="s">
        <v>708</v>
      </c>
      <c r="G715" s="3">
        <v>65000000</v>
      </c>
      <c r="H715" s="3">
        <v>171479930</v>
      </c>
      <c r="I715" s="3">
        <v>463517383</v>
      </c>
      <c r="J715" s="8" t="str">
        <f t="shared" si="90"/>
        <v/>
      </c>
      <c r="K715" s="8" t="str">
        <f t="shared" si="91"/>
        <v/>
      </c>
      <c r="L715" s="8" t="str">
        <f t="shared" si="92"/>
        <v>The Matrix</v>
      </c>
      <c r="M715" s="8" t="str">
        <f t="shared" si="93"/>
        <v/>
      </c>
      <c r="N715" s="8" t="str">
        <f t="shared" si="89"/>
        <v>The Matrix</v>
      </c>
      <c r="O715" s="10">
        <f>INDEX(cpi!$A$1:$M$106,MATCH($D715,cpi!$A:$A,0),MATCH($C715,cpi!$1:$1,0))</f>
        <v>165</v>
      </c>
      <c r="P715" s="10">
        <f>cpi!$I$2</f>
        <v>245.51900000000001</v>
      </c>
      <c r="Q715" s="10">
        <f t="shared" si="94"/>
        <v>1.4879939393939394</v>
      </c>
      <c r="R715" s="8" t="str">
        <f t="shared" si="95"/>
        <v/>
      </c>
      <c r="S715" s="11">
        <f t="shared" si="96"/>
        <v>96719606.060606062</v>
      </c>
      <c r="T715" s="11">
        <f t="shared" si="96"/>
        <v>255161096.56769699</v>
      </c>
      <c r="U715" s="11">
        <f t="shared" si="96"/>
        <v>689711056.70773935</v>
      </c>
    </row>
    <row r="716" spans="1:21" x14ac:dyDescent="0.2">
      <c r="A716" s="5">
        <v>722</v>
      </c>
      <c r="B716" s="17">
        <v>25</v>
      </c>
      <c r="C716" s="16">
        <v>12</v>
      </c>
      <c r="D716" s="16">
        <v>2012</v>
      </c>
      <c r="E716" s="18">
        <v>41651</v>
      </c>
      <c r="F716" s="9" t="s">
        <v>709</v>
      </c>
      <c r="G716" s="3">
        <v>65000000</v>
      </c>
      <c r="H716" s="3">
        <v>148809770</v>
      </c>
      <c r="I716" s="3">
        <v>442169052</v>
      </c>
      <c r="J716" s="8" t="str">
        <f t="shared" si="90"/>
        <v/>
      </c>
      <c r="K716" s="8" t="str">
        <f t="shared" si="91"/>
        <v/>
      </c>
      <c r="L716" s="8" t="str">
        <f t="shared" si="92"/>
        <v>Les Miserables</v>
      </c>
      <c r="M716" s="8" t="str">
        <f t="shared" si="93"/>
        <v/>
      </c>
      <c r="N716" s="8" t="str">
        <f t="shared" si="89"/>
        <v>Les Miserables</v>
      </c>
      <c r="O716" s="10">
        <f>INDEX(cpi!$A$1:$M$106,MATCH($D716,cpi!$A:$A,0),MATCH($C716,cpi!$1:$1,0))</f>
        <v>229.601</v>
      </c>
      <c r="P716" s="10">
        <f>cpi!$I$2</f>
        <v>245.51900000000001</v>
      </c>
      <c r="Q716" s="10">
        <f t="shared" si="94"/>
        <v>1.0693289663372547</v>
      </c>
      <c r="R716" s="8" t="str">
        <f t="shared" si="95"/>
        <v/>
      </c>
      <c r="S716" s="11">
        <f t="shared" si="96"/>
        <v>69506382.811921552</v>
      </c>
      <c r="T716" s="11">
        <f t="shared" si="96"/>
        <v>159126597.53498462</v>
      </c>
      <c r="U716" s="11">
        <f t="shared" si="96"/>
        <v>472824175.32148385</v>
      </c>
    </row>
    <row r="717" spans="1:21" x14ac:dyDescent="0.2">
      <c r="A717" s="5">
        <v>723</v>
      </c>
      <c r="B717" s="17">
        <v>1</v>
      </c>
      <c r="C717" s="16">
        <v>11</v>
      </c>
      <c r="D717" s="16">
        <v>2002</v>
      </c>
      <c r="E717" s="18">
        <v>37267</v>
      </c>
      <c r="F717" s="9" t="s">
        <v>710</v>
      </c>
      <c r="G717" s="3">
        <v>65000000</v>
      </c>
      <c r="H717" s="3">
        <v>139225854</v>
      </c>
      <c r="I717" s="3">
        <v>172825854</v>
      </c>
      <c r="J717" s="8" t="str">
        <f t="shared" si="90"/>
        <v/>
      </c>
      <c r="K717" s="8" t="str">
        <f t="shared" si="91"/>
        <v/>
      </c>
      <c r="L717" s="8" t="str">
        <f t="shared" si="92"/>
        <v>The Santa Clause 2</v>
      </c>
      <c r="M717" s="8" t="str">
        <f t="shared" si="93"/>
        <v/>
      </c>
      <c r="N717" s="8" t="str">
        <f t="shared" si="89"/>
        <v>The Santa Clause 2</v>
      </c>
      <c r="O717" s="10">
        <f>INDEX(cpi!$A$1:$M$106,MATCH($D717,cpi!$A:$A,0),MATCH($C717,cpi!$1:$1,0))</f>
        <v>181.3</v>
      </c>
      <c r="P717" s="10">
        <f>cpi!$I$2</f>
        <v>245.51900000000001</v>
      </c>
      <c r="Q717" s="10">
        <f t="shared" si="94"/>
        <v>1.3542140099282955</v>
      </c>
      <c r="R717" s="8" t="str">
        <f t="shared" si="95"/>
        <v/>
      </c>
      <c r="S717" s="11">
        <f t="shared" si="96"/>
        <v>88023910.645339206</v>
      </c>
      <c r="T717" s="11">
        <f t="shared" si="96"/>
        <v>188541602.03103143</v>
      </c>
      <c r="U717" s="11">
        <f t="shared" si="96"/>
        <v>234043192.76462215</v>
      </c>
    </row>
    <row r="718" spans="1:21" x14ac:dyDescent="0.2">
      <c r="A718" s="5">
        <v>724</v>
      </c>
      <c r="B718" s="17">
        <v>1</v>
      </c>
      <c r="C718" s="16">
        <v>6</v>
      </c>
      <c r="D718" s="16">
        <v>1990</v>
      </c>
      <c r="E718" s="18">
        <v>32879</v>
      </c>
      <c r="F718" s="9" t="s">
        <v>247</v>
      </c>
      <c r="G718" s="3">
        <v>65000000</v>
      </c>
      <c r="H718" s="3">
        <v>119394839</v>
      </c>
      <c r="I718" s="3">
        <v>261400000</v>
      </c>
      <c r="J718" s="8" t="str">
        <f t="shared" si="90"/>
        <v/>
      </c>
      <c r="K718" s="8" t="str">
        <f t="shared" si="91"/>
        <v/>
      </c>
      <c r="L718" s="8" t="str">
        <f t="shared" si="92"/>
        <v>Total Recall</v>
      </c>
      <c r="M718" s="8">
        <f t="shared" si="93"/>
        <v>1</v>
      </c>
      <c r="N718" s="8" t="str">
        <f t="shared" si="89"/>
        <v>Total Recall (1990)</v>
      </c>
      <c r="O718" s="10">
        <f>INDEX(cpi!$A$1:$M$106,MATCH($D718,cpi!$A:$A,0),MATCH($C718,cpi!$1:$1,0))</f>
        <v>129.9</v>
      </c>
      <c r="P718" s="10">
        <f>cpi!$I$2</f>
        <v>245.51900000000001</v>
      </c>
      <c r="Q718" s="10">
        <f t="shared" si="94"/>
        <v>1.8900615858352579</v>
      </c>
      <c r="R718" s="8" t="str">
        <f t="shared" si="95"/>
        <v/>
      </c>
      <c r="S718" s="11">
        <f t="shared" si="96"/>
        <v>122854003.07929176</v>
      </c>
      <c r="T718" s="11">
        <f t="shared" si="96"/>
        <v>225663598.74088529</v>
      </c>
      <c r="U718" s="11">
        <f t="shared" si="96"/>
        <v>494062098.53733641</v>
      </c>
    </row>
    <row r="719" spans="1:21" x14ac:dyDescent="0.2">
      <c r="A719" s="5">
        <v>725</v>
      </c>
      <c r="B719" s="17">
        <v>18</v>
      </c>
      <c r="C719" s="16">
        <v>12</v>
      </c>
      <c r="D719" s="16">
        <v>1998</v>
      </c>
      <c r="E719" s="18">
        <v>36323</v>
      </c>
      <c r="F719" s="9" t="s">
        <v>711</v>
      </c>
      <c r="G719" s="3">
        <v>65000000</v>
      </c>
      <c r="H719" s="3">
        <v>115821495</v>
      </c>
      <c r="I719" s="3">
        <v>250800000</v>
      </c>
      <c r="J719" s="8" t="str">
        <f t="shared" si="90"/>
        <v/>
      </c>
      <c r="K719" s="8" t="str">
        <f t="shared" si="91"/>
        <v/>
      </c>
      <c r="L719" s="8" t="str">
        <f t="shared" si="92"/>
        <v>You've Got Mail</v>
      </c>
      <c r="M719" s="8" t="str">
        <f t="shared" si="93"/>
        <v/>
      </c>
      <c r="N719" s="8" t="str">
        <f t="shared" si="89"/>
        <v>You've Got Mail</v>
      </c>
      <c r="O719" s="10">
        <f>INDEX(cpi!$A$1:$M$106,MATCH($D719,cpi!$A:$A,0),MATCH($C719,cpi!$1:$1,0))</f>
        <v>163.9</v>
      </c>
      <c r="P719" s="10">
        <f>cpi!$I$2</f>
        <v>245.51900000000001</v>
      </c>
      <c r="Q719" s="10">
        <f t="shared" si="94"/>
        <v>1.4979804758999389</v>
      </c>
      <c r="R719" s="8" t="str">
        <f t="shared" si="95"/>
        <v/>
      </c>
      <c r="S719" s="11">
        <f t="shared" si="96"/>
        <v>97368730.933496028</v>
      </c>
      <c r="T719" s="11">
        <f t="shared" si="96"/>
        <v>173498338.1995424</v>
      </c>
      <c r="U719" s="11">
        <f t="shared" si="96"/>
        <v>375693503.35570467</v>
      </c>
    </row>
    <row r="720" spans="1:21" x14ac:dyDescent="0.2">
      <c r="A720" s="5">
        <v>726</v>
      </c>
      <c r="B720" s="17">
        <v>25</v>
      </c>
      <c r="C720" s="16">
        <v>12</v>
      </c>
      <c r="D720" s="16">
        <v>2014</v>
      </c>
      <c r="E720" s="18">
        <v>42381</v>
      </c>
      <c r="F720" s="9" t="s">
        <v>712</v>
      </c>
      <c r="G720" s="3">
        <v>65000000</v>
      </c>
      <c r="H720" s="3">
        <v>115637895</v>
      </c>
      <c r="I720" s="3">
        <v>163527824</v>
      </c>
      <c r="J720" s="8" t="str">
        <f t="shared" si="90"/>
        <v/>
      </c>
      <c r="K720" s="8" t="str">
        <f t="shared" si="91"/>
        <v/>
      </c>
      <c r="L720" s="8" t="str">
        <f t="shared" si="92"/>
        <v>Unbroken</v>
      </c>
      <c r="M720" s="8" t="str">
        <f t="shared" si="93"/>
        <v/>
      </c>
      <c r="N720" s="8" t="str">
        <f t="shared" si="89"/>
        <v>Unbroken</v>
      </c>
      <c r="O720" s="10">
        <f>INDEX(cpi!$A$1:$M$106,MATCH($D720,cpi!$A:$A,0),MATCH($C720,cpi!$1:$1,0))</f>
        <v>234.81200000000001</v>
      </c>
      <c r="P720" s="10">
        <f>cpi!$I$2</f>
        <v>245.51900000000001</v>
      </c>
      <c r="Q720" s="10">
        <f t="shared" si="94"/>
        <v>1.0455981806721972</v>
      </c>
      <c r="R720" s="8" t="str">
        <f t="shared" si="95"/>
        <v/>
      </c>
      <c r="S720" s="11">
        <f t="shared" si="96"/>
        <v>67963881.743692815</v>
      </c>
      <c r="T720" s="11">
        <f t="shared" si="96"/>
        <v>120910772.62876257</v>
      </c>
      <c r="U720" s="11">
        <f t="shared" si="96"/>
        <v>170984395.26368326</v>
      </c>
    </row>
    <row r="721" spans="1:21" x14ac:dyDescent="0.2">
      <c r="A721" s="5">
        <v>727</v>
      </c>
      <c r="B721" s="17">
        <v>5</v>
      </c>
      <c r="C721" s="16">
        <v>6</v>
      </c>
      <c r="D721" s="16">
        <v>2015</v>
      </c>
      <c r="E721" s="18">
        <v>42130</v>
      </c>
      <c r="F721" s="9" t="s">
        <v>713</v>
      </c>
      <c r="G721" s="3">
        <v>65000000</v>
      </c>
      <c r="H721" s="3">
        <v>110825712</v>
      </c>
      <c r="I721" s="3">
        <v>233125712</v>
      </c>
      <c r="J721" s="8" t="str">
        <f t="shared" si="90"/>
        <v/>
      </c>
      <c r="K721" s="8" t="str">
        <f t="shared" si="91"/>
        <v/>
      </c>
      <c r="L721" s="8" t="str">
        <f t="shared" si="92"/>
        <v>Spy!</v>
      </c>
      <c r="M721" s="8" t="str">
        <f t="shared" si="93"/>
        <v/>
      </c>
      <c r="N721" s="8" t="str">
        <f t="shared" si="89"/>
        <v>Spy!</v>
      </c>
      <c r="O721" s="10">
        <f>INDEX(cpi!$A$1:$M$106,MATCH($D721,cpi!$A:$A,0),MATCH($C721,cpi!$1:$1,0))</f>
        <v>238.63800000000001</v>
      </c>
      <c r="P721" s="10">
        <f>cpi!$I$2</f>
        <v>245.51900000000001</v>
      </c>
      <c r="Q721" s="10">
        <f t="shared" si="94"/>
        <v>1.0288344689445938</v>
      </c>
      <c r="R721" s="8" t="str">
        <f t="shared" si="95"/>
        <v/>
      </c>
      <c r="S721" s="11">
        <f t="shared" si="96"/>
        <v>66874240.481398597</v>
      </c>
      <c r="T721" s="11">
        <f t="shared" si="96"/>
        <v>114021312.55092651</v>
      </c>
      <c r="U721" s="11">
        <f t="shared" si="96"/>
        <v>239847768.10285032</v>
      </c>
    </row>
    <row r="722" spans="1:21" x14ac:dyDescent="0.2">
      <c r="A722" s="5">
        <v>728</v>
      </c>
      <c r="B722" s="17">
        <v>5</v>
      </c>
      <c r="C722" s="16">
        <v>11</v>
      </c>
      <c r="D722" s="16">
        <v>2010</v>
      </c>
      <c r="E722" s="18">
        <v>40309</v>
      </c>
      <c r="F722" s="9" t="s">
        <v>714</v>
      </c>
      <c r="G722" s="3">
        <v>65000000</v>
      </c>
      <c r="H722" s="3">
        <v>100539043</v>
      </c>
      <c r="I722" s="3">
        <v>211739043</v>
      </c>
      <c r="J722" s="8" t="str">
        <f t="shared" si="90"/>
        <v/>
      </c>
      <c r="K722" s="8" t="str">
        <f t="shared" si="91"/>
        <v/>
      </c>
      <c r="L722" s="8" t="str">
        <f t="shared" si="92"/>
        <v>Due Date</v>
      </c>
      <c r="M722" s="8" t="str">
        <f t="shared" si="93"/>
        <v/>
      </c>
      <c r="N722" s="8" t="str">
        <f t="shared" si="89"/>
        <v>Due Date</v>
      </c>
      <c r="O722" s="10">
        <f>INDEX(cpi!$A$1:$M$106,MATCH($D722,cpi!$A:$A,0),MATCH($C722,cpi!$1:$1,0))</f>
        <v>218.803</v>
      </c>
      <c r="P722" s="10">
        <f>cpi!$I$2</f>
        <v>245.51900000000001</v>
      </c>
      <c r="Q722" s="10">
        <f t="shared" si="94"/>
        <v>1.1221007024583758</v>
      </c>
      <c r="R722" s="8" t="str">
        <f t="shared" si="95"/>
        <v/>
      </c>
      <c r="S722" s="11">
        <f t="shared" si="96"/>
        <v>72936545.65979442</v>
      </c>
      <c r="T722" s="11">
        <f t="shared" si="96"/>
        <v>112814930.77479285</v>
      </c>
      <c r="U722" s="11">
        <f t="shared" si="96"/>
        <v>237592528.88816422</v>
      </c>
    </row>
    <row r="723" spans="1:21" x14ac:dyDescent="0.2">
      <c r="A723" s="5">
        <v>729</v>
      </c>
      <c r="B723" s="17">
        <v>25</v>
      </c>
      <c r="C723" s="16">
        <v>7</v>
      </c>
      <c r="D723" s="16">
        <v>2008</v>
      </c>
      <c r="E723" s="18">
        <v>40185</v>
      </c>
      <c r="F723" s="9" t="s">
        <v>715</v>
      </c>
      <c r="G723" s="3">
        <v>65000000</v>
      </c>
      <c r="H723" s="3">
        <v>100468793</v>
      </c>
      <c r="I723" s="3">
        <v>128468793</v>
      </c>
      <c r="J723" s="8" t="str">
        <f t="shared" si="90"/>
        <v/>
      </c>
      <c r="K723" s="8" t="str">
        <f t="shared" si="91"/>
        <v/>
      </c>
      <c r="L723" s="8" t="str">
        <f t="shared" si="92"/>
        <v>Step Brothers</v>
      </c>
      <c r="M723" s="8" t="str">
        <f t="shared" si="93"/>
        <v/>
      </c>
      <c r="N723" s="8" t="str">
        <f t="shared" si="89"/>
        <v>Step Brothers</v>
      </c>
      <c r="O723" s="10">
        <f>INDEX(cpi!$A$1:$M$106,MATCH($D723,cpi!$A:$A,0),MATCH($C723,cpi!$1:$1,0))</f>
        <v>219.964</v>
      </c>
      <c r="P723" s="10">
        <f>cpi!$I$2</f>
        <v>245.51900000000001</v>
      </c>
      <c r="Q723" s="10">
        <f t="shared" si="94"/>
        <v>1.1161781018712154</v>
      </c>
      <c r="R723" s="8" t="str">
        <f t="shared" si="95"/>
        <v/>
      </c>
      <c r="S723" s="11">
        <f t="shared" si="96"/>
        <v>72551576.621629</v>
      </c>
      <c r="T723" s="11">
        <f t="shared" si="96"/>
        <v>112141066.66803205</v>
      </c>
      <c r="U723" s="11">
        <f t="shared" si="96"/>
        <v>143394053.52042606</v>
      </c>
    </row>
    <row r="724" spans="1:21" x14ac:dyDescent="0.2">
      <c r="A724" s="5">
        <v>730</v>
      </c>
      <c r="B724" s="17">
        <v>15</v>
      </c>
      <c r="C724" s="16">
        <v>12</v>
      </c>
      <c r="D724" s="16">
        <v>1995</v>
      </c>
      <c r="E724" s="18">
        <v>35136</v>
      </c>
      <c r="F724" s="9" t="s">
        <v>716</v>
      </c>
      <c r="G724" s="3">
        <v>65000000</v>
      </c>
      <c r="H724" s="3">
        <v>100458310</v>
      </c>
      <c r="I724" s="3">
        <v>262758310</v>
      </c>
      <c r="J724" s="8" t="str">
        <f t="shared" si="90"/>
        <v/>
      </c>
      <c r="K724" s="8" t="str">
        <f t="shared" si="91"/>
        <v/>
      </c>
      <c r="L724" s="8" t="str">
        <f t="shared" si="92"/>
        <v>Jumanji</v>
      </c>
      <c r="M724" s="8" t="str">
        <f t="shared" si="93"/>
        <v/>
      </c>
      <c r="N724" s="8" t="str">
        <f t="shared" si="89"/>
        <v>Jumanji</v>
      </c>
      <c r="O724" s="10">
        <f>INDEX(cpi!$A$1:$M$106,MATCH($D724,cpi!$A:$A,0),MATCH($C724,cpi!$1:$1,0))</f>
        <v>153.5</v>
      </c>
      <c r="P724" s="10">
        <f>cpi!$I$2</f>
        <v>245.51900000000001</v>
      </c>
      <c r="Q724" s="10">
        <f t="shared" si="94"/>
        <v>1.599472312703583</v>
      </c>
      <c r="R724" s="8" t="str">
        <f t="shared" si="95"/>
        <v/>
      </c>
      <c r="S724" s="11">
        <f t="shared" si="96"/>
        <v>103965700.3257329</v>
      </c>
      <c r="T724" s="11">
        <f t="shared" si="96"/>
        <v>160680285.42599347</v>
      </c>
      <c r="U724" s="11">
        <f t="shared" si="96"/>
        <v>420274641.777785</v>
      </c>
    </row>
    <row r="725" spans="1:21" x14ac:dyDescent="0.2">
      <c r="A725" s="5">
        <v>731</v>
      </c>
      <c r="B725" s="17">
        <v>17</v>
      </c>
      <c r="C725" s="16">
        <v>7</v>
      </c>
      <c r="D725" s="16">
        <v>1998</v>
      </c>
      <c r="E725" s="18">
        <v>36287</v>
      </c>
      <c r="F725" s="9" t="s">
        <v>717</v>
      </c>
      <c r="G725" s="3">
        <v>65000000</v>
      </c>
      <c r="H725" s="3">
        <v>93828745</v>
      </c>
      <c r="I725" s="3">
        <v>233700000</v>
      </c>
      <c r="J725" s="8" t="str">
        <f t="shared" si="90"/>
        <v/>
      </c>
      <c r="K725" s="8" t="str">
        <f t="shared" si="91"/>
        <v/>
      </c>
      <c r="L725" s="8" t="str">
        <f t="shared" si="92"/>
        <v>The Mask of Zorro</v>
      </c>
      <c r="M725" s="8" t="str">
        <f t="shared" si="93"/>
        <v/>
      </c>
      <c r="N725" s="8" t="str">
        <f t="shared" si="89"/>
        <v>The Mask of Zorro</v>
      </c>
      <c r="O725" s="10">
        <f>INDEX(cpi!$A$1:$M$106,MATCH($D725,cpi!$A:$A,0),MATCH($C725,cpi!$1:$1,0))</f>
        <v>163.19999999999999</v>
      </c>
      <c r="P725" s="10">
        <f>cpi!$I$2</f>
        <v>245.51900000000001</v>
      </c>
      <c r="Q725" s="10">
        <f t="shared" si="94"/>
        <v>1.5044056372549022</v>
      </c>
      <c r="R725" s="8" t="str">
        <f t="shared" si="95"/>
        <v/>
      </c>
      <c r="S725" s="11">
        <f t="shared" si="96"/>
        <v>97786366.421568647</v>
      </c>
      <c r="T725" s="11">
        <f t="shared" si="96"/>
        <v>141156492.91455272</v>
      </c>
      <c r="U725" s="11">
        <f t="shared" si="96"/>
        <v>351579597.42647064</v>
      </c>
    </row>
    <row r="726" spans="1:21" x14ac:dyDescent="0.2">
      <c r="A726" s="5">
        <v>732</v>
      </c>
      <c r="B726" s="17">
        <v>4</v>
      </c>
      <c r="C726" s="16">
        <v>8</v>
      </c>
      <c r="D726" s="16">
        <v>2000</v>
      </c>
      <c r="E726" s="18">
        <v>36624</v>
      </c>
      <c r="F726" s="9" t="s">
        <v>718</v>
      </c>
      <c r="G726" s="3">
        <v>65000000</v>
      </c>
      <c r="H726" s="3">
        <v>90454043</v>
      </c>
      <c r="I726" s="3">
        <v>128874043</v>
      </c>
      <c r="J726" s="8" t="str">
        <f t="shared" si="90"/>
        <v/>
      </c>
      <c r="K726" s="8" t="str">
        <f t="shared" si="91"/>
        <v/>
      </c>
      <c r="L726" s="8" t="str">
        <f t="shared" si="92"/>
        <v>Space Cowboys</v>
      </c>
      <c r="M726" s="8" t="str">
        <f t="shared" si="93"/>
        <v/>
      </c>
      <c r="N726" s="8" t="str">
        <f t="shared" si="89"/>
        <v>Space Cowboys</v>
      </c>
      <c r="O726" s="10">
        <f>INDEX(cpi!$A$1:$M$106,MATCH($D726,cpi!$A:$A,0),MATCH($C726,cpi!$1:$1,0))</f>
        <v>172.8</v>
      </c>
      <c r="P726" s="10">
        <f>cpi!$I$2</f>
        <v>245.51900000000001</v>
      </c>
      <c r="Q726" s="10">
        <f t="shared" si="94"/>
        <v>1.4208275462962963</v>
      </c>
      <c r="R726" s="8" t="str">
        <f t="shared" si="95"/>
        <v/>
      </c>
      <c r="S726" s="11">
        <f t="shared" si="96"/>
        <v>92353790.509259254</v>
      </c>
      <c r="T726" s="11">
        <f t="shared" si="96"/>
        <v>128519595.96826968</v>
      </c>
      <c r="U726" s="11">
        <f t="shared" si="96"/>
        <v>183107790.29697338</v>
      </c>
    </row>
    <row r="727" spans="1:21" x14ac:dyDescent="0.2">
      <c r="A727" s="5">
        <v>733</v>
      </c>
      <c r="B727" s="17">
        <v>19</v>
      </c>
      <c r="C727" s="16">
        <v>12</v>
      </c>
      <c r="D727" s="16">
        <v>2014</v>
      </c>
      <c r="E727" s="18">
        <v>42197</v>
      </c>
      <c r="F727" s="9" t="s">
        <v>719</v>
      </c>
      <c r="G727" s="3">
        <v>65000000</v>
      </c>
      <c r="H727" s="3">
        <v>85911262</v>
      </c>
      <c r="I727" s="3">
        <v>139840525</v>
      </c>
      <c r="J727" s="8" t="str">
        <f t="shared" si="90"/>
        <v/>
      </c>
      <c r="K727" s="8" t="str">
        <f t="shared" si="91"/>
        <v/>
      </c>
      <c r="L727" s="8" t="str">
        <f t="shared" si="92"/>
        <v>Annie</v>
      </c>
      <c r="M727" s="8" t="str">
        <f t="shared" si="93"/>
        <v/>
      </c>
      <c r="N727" s="8" t="str">
        <f t="shared" si="89"/>
        <v>Annie</v>
      </c>
      <c r="O727" s="10">
        <f>INDEX(cpi!$A$1:$M$106,MATCH($D727,cpi!$A:$A,0),MATCH($C727,cpi!$1:$1,0))</f>
        <v>234.81200000000001</v>
      </c>
      <c r="P727" s="10">
        <f>cpi!$I$2</f>
        <v>245.51900000000001</v>
      </c>
      <c r="Q727" s="10">
        <f t="shared" si="94"/>
        <v>1.0455981806721972</v>
      </c>
      <c r="R727" s="8" t="str">
        <f t="shared" si="95"/>
        <v/>
      </c>
      <c r="S727" s="11">
        <f t="shared" si="96"/>
        <v>67963881.743692815</v>
      </c>
      <c r="T727" s="11">
        <f t="shared" si="96"/>
        <v>89828659.246452466</v>
      </c>
      <c r="U727" s="11">
        <f t="shared" si="96"/>
        <v>146216998.5242449</v>
      </c>
    </row>
    <row r="728" spans="1:21" x14ac:dyDescent="0.2">
      <c r="A728" s="5">
        <v>734</v>
      </c>
      <c r="B728" s="17">
        <v>28</v>
      </c>
      <c r="C728" s="16">
        <v>5</v>
      </c>
      <c r="D728" s="16">
        <v>1993</v>
      </c>
      <c r="E728" s="18">
        <v>34794</v>
      </c>
      <c r="F728" s="9" t="s">
        <v>720</v>
      </c>
      <c r="G728" s="3">
        <v>65000000</v>
      </c>
      <c r="H728" s="3">
        <v>84049211</v>
      </c>
      <c r="I728" s="3">
        <v>255000000</v>
      </c>
      <c r="J728" s="8" t="str">
        <f t="shared" si="90"/>
        <v/>
      </c>
      <c r="K728" s="8" t="str">
        <f t="shared" si="91"/>
        <v/>
      </c>
      <c r="L728" s="8" t="str">
        <f t="shared" si="92"/>
        <v>Cliffhanger</v>
      </c>
      <c r="M728" s="8" t="str">
        <f t="shared" si="93"/>
        <v/>
      </c>
      <c r="N728" s="8" t="str">
        <f t="shared" si="89"/>
        <v>Cliffhanger</v>
      </c>
      <c r="O728" s="10">
        <f>INDEX(cpi!$A$1:$M$106,MATCH($D728,cpi!$A:$A,0),MATCH($C728,cpi!$1:$1,0))</f>
        <v>144.19999999999999</v>
      </c>
      <c r="P728" s="10">
        <f>cpi!$I$2</f>
        <v>245.51900000000001</v>
      </c>
      <c r="Q728" s="10">
        <f t="shared" si="94"/>
        <v>1.7026282940360613</v>
      </c>
      <c r="R728" s="8" t="str">
        <f t="shared" si="95"/>
        <v/>
      </c>
      <c r="S728" s="11">
        <f t="shared" si="96"/>
        <v>110670839.11234398</v>
      </c>
      <c r="T728" s="11">
        <f t="shared" si="96"/>
        <v>143104564.74000695</v>
      </c>
      <c r="U728" s="11">
        <f t="shared" si="96"/>
        <v>434170214.97919565</v>
      </c>
    </row>
    <row r="729" spans="1:21" x14ac:dyDescent="0.2">
      <c r="A729" s="5">
        <v>735</v>
      </c>
      <c r="B729" s="17">
        <v>12</v>
      </c>
      <c r="C729" s="16">
        <v>8</v>
      </c>
      <c r="D729" s="16">
        <v>2016</v>
      </c>
      <c r="E729" s="18">
        <v>42712</v>
      </c>
      <c r="F729" s="9" t="s">
        <v>5366</v>
      </c>
      <c r="G729" s="3">
        <v>65000000</v>
      </c>
      <c r="H729" s="3">
        <v>76233151</v>
      </c>
      <c r="I729" s="3">
        <v>137768975</v>
      </c>
      <c r="J729" s="8" t="str">
        <f t="shared" si="90"/>
        <v/>
      </c>
      <c r="K729" s="8" t="str">
        <f t="shared" si="91"/>
        <v/>
      </c>
      <c r="L729" s="8" t="str">
        <f t="shared" si="92"/>
        <v>Pete's Dragon</v>
      </c>
      <c r="M729" s="8">
        <f t="shared" si="93"/>
        <v>1</v>
      </c>
      <c r="N729" s="8" t="str">
        <f t="shared" si="89"/>
        <v>Pete's Dragon (2016)</v>
      </c>
      <c r="O729" s="10">
        <f>INDEX(cpi!$A$1:$M$106,MATCH($D729,cpi!$A:$A,0),MATCH($C729,cpi!$1:$1,0))</f>
        <v>240.84899999999999</v>
      </c>
      <c r="P729" s="10">
        <f>cpi!$I$2</f>
        <v>245.51900000000001</v>
      </c>
      <c r="Q729" s="10">
        <f t="shared" si="94"/>
        <v>1.0193897421205818</v>
      </c>
      <c r="R729" s="8" t="str">
        <f t="shared" si="95"/>
        <v/>
      </c>
      <c r="S729" s="11">
        <f t="shared" si="96"/>
        <v>66260333.237837814</v>
      </c>
      <c r="T729" s="11">
        <f t="shared" si="96"/>
        <v>77711292.138929367</v>
      </c>
      <c r="U729" s="11">
        <f t="shared" si="96"/>
        <v>140440279.89746687</v>
      </c>
    </row>
    <row r="730" spans="1:21" x14ac:dyDescent="0.2">
      <c r="A730" s="5">
        <v>736</v>
      </c>
      <c r="B730" s="17">
        <v>9</v>
      </c>
      <c r="C730" s="16">
        <v>2</v>
      </c>
      <c r="D730" s="16">
        <v>1996</v>
      </c>
      <c r="E730" s="18">
        <v>35310</v>
      </c>
      <c r="F730" s="9" t="s">
        <v>722</v>
      </c>
      <c r="G730" s="3">
        <v>65000000</v>
      </c>
      <c r="H730" s="3">
        <v>70645997</v>
      </c>
      <c r="I730" s="3">
        <v>148345997</v>
      </c>
      <c r="J730" s="8" t="str">
        <f t="shared" si="90"/>
        <v/>
      </c>
      <c r="K730" s="8" t="str">
        <f t="shared" si="91"/>
        <v/>
      </c>
      <c r="L730" s="8" t="str">
        <f t="shared" si="92"/>
        <v>Broken Arrow</v>
      </c>
      <c r="M730" s="8" t="str">
        <f t="shared" si="93"/>
        <v/>
      </c>
      <c r="N730" s="8" t="str">
        <f t="shared" si="89"/>
        <v>Broken Arrow</v>
      </c>
      <c r="O730" s="10">
        <f>INDEX(cpi!$A$1:$M$106,MATCH($D730,cpi!$A:$A,0),MATCH($C730,cpi!$1:$1,0))</f>
        <v>154.9</v>
      </c>
      <c r="P730" s="10">
        <f>cpi!$I$2</f>
        <v>245.51900000000001</v>
      </c>
      <c r="Q730" s="10">
        <f t="shared" si="94"/>
        <v>1.585016139444803</v>
      </c>
      <c r="R730" s="8" t="str">
        <f t="shared" si="95"/>
        <v/>
      </c>
      <c r="S730" s="11">
        <f t="shared" si="96"/>
        <v>103026049.0639122</v>
      </c>
      <c r="T730" s="11">
        <f t="shared" si="96"/>
        <v>111975045.43216914</v>
      </c>
      <c r="U730" s="11">
        <f t="shared" si="96"/>
        <v>235130799.46703032</v>
      </c>
    </row>
    <row r="731" spans="1:21" x14ac:dyDescent="0.2">
      <c r="A731" s="5">
        <v>737</v>
      </c>
      <c r="B731" s="17">
        <v>9</v>
      </c>
      <c r="C731" s="16">
        <v>8</v>
      </c>
      <c r="D731" s="16">
        <v>2006</v>
      </c>
      <c r="E731" s="18">
        <v>38968</v>
      </c>
      <c r="F731" s="9" t="s">
        <v>723</v>
      </c>
      <c r="G731" s="3">
        <v>65000000</v>
      </c>
      <c r="H731" s="3">
        <v>70278893</v>
      </c>
      <c r="I731" s="3">
        <v>163295654</v>
      </c>
      <c r="J731" s="8" t="str">
        <f t="shared" si="90"/>
        <v/>
      </c>
      <c r="K731" s="8" t="str">
        <f t="shared" si="91"/>
        <v/>
      </c>
      <c r="L731" s="8" t="str">
        <f t="shared" si="92"/>
        <v>World Trade Center</v>
      </c>
      <c r="M731" s="8" t="str">
        <f t="shared" si="93"/>
        <v/>
      </c>
      <c r="N731" s="8" t="str">
        <f t="shared" si="89"/>
        <v>World Trade Center</v>
      </c>
      <c r="O731" s="10">
        <f>INDEX(cpi!$A$1:$M$106,MATCH($D731,cpi!$A:$A,0),MATCH($C731,cpi!$1:$1,0))</f>
        <v>203.9</v>
      </c>
      <c r="P731" s="10">
        <f>cpi!$I$2</f>
        <v>245.51900000000001</v>
      </c>
      <c r="Q731" s="10">
        <f t="shared" si="94"/>
        <v>1.204114762138303</v>
      </c>
      <c r="R731" s="8" t="str">
        <f t="shared" si="95"/>
        <v/>
      </c>
      <c r="S731" s="11">
        <f t="shared" si="96"/>
        <v>78267459.538989693</v>
      </c>
      <c r="T731" s="11">
        <f t="shared" si="96"/>
        <v>84623852.528038248</v>
      </c>
      <c r="U731" s="11">
        <f t="shared" si="96"/>
        <v>196626707.57442865</v>
      </c>
    </row>
    <row r="732" spans="1:21" x14ac:dyDescent="0.2">
      <c r="A732" s="5">
        <v>738</v>
      </c>
      <c r="B732" s="17">
        <v>7</v>
      </c>
      <c r="C732" s="16">
        <v>7</v>
      </c>
      <c r="D732" s="16">
        <v>2000</v>
      </c>
      <c r="E732" s="18">
        <v>36714</v>
      </c>
      <c r="F732" s="9" t="s">
        <v>724</v>
      </c>
      <c r="G732" s="3">
        <v>65000000</v>
      </c>
      <c r="H732" s="3">
        <v>69688384</v>
      </c>
      <c r="I732" s="3">
        <v>69688384</v>
      </c>
      <c r="J732" s="8" t="str">
        <f t="shared" si="90"/>
        <v/>
      </c>
      <c r="K732" s="8" t="str">
        <f t="shared" si="91"/>
        <v/>
      </c>
      <c r="L732" s="8" t="str">
        <f t="shared" si="92"/>
        <v>The Kid</v>
      </c>
      <c r="M732" s="8" t="str">
        <f t="shared" si="93"/>
        <v/>
      </c>
      <c r="N732" s="8" t="str">
        <f t="shared" si="89"/>
        <v>The Kid</v>
      </c>
      <c r="O732" s="10">
        <f>INDEX(cpi!$A$1:$M$106,MATCH($D732,cpi!$A:$A,0),MATCH($C732,cpi!$1:$1,0))</f>
        <v>172.8</v>
      </c>
      <c r="P732" s="10">
        <f>cpi!$I$2</f>
        <v>245.51900000000001</v>
      </c>
      <c r="Q732" s="10">
        <f t="shared" si="94"/>
        <v>1.4208275462962963</v>
      </c>
      <c r="R732" s="8" t="str">
        <f t="shared" si="95"/>
        <v/>
      </c>
      <c r="S732" s="11">
        <f t="shared" si="96"/>
        <v>92353790.509259254</v>
      </c>
      <c r="T732" s="11">
        <f t="shared" si="96"/>
        <v>99015175.644074067</v>
      </c>
      <c r="U732" s="11">
        <f t="shared" si="96"/>
        <v>99015175.644074067</v>
      </c>
    </row>
    <row r="733" spans="1:21" x14ac:dyDescent="0.2">
      <c r="A733" s="5">
        <v>739</v>
      </c>
      <c r="B733" s="17">
        <v>19</v>
      </c>
      <c r="C733" s="16">
        <v>12</v>
      </c>
      <c r="D733" s="16">
        <v>2003</v>
      </c>
      <c r="E733" s="18">
        <v>38180</v>
      </c>
      <c r="F733" s="9" t="s">
        <v>725</v>
      </c>
      <c r="G733" s="3">
        <v>65000000</v>
      </c>
      <c r="H733" s="3">
        <v>63803100</v>
      </c>
      <c r="I733" s="3">
        <v>141205169</v>
      </c>
      <c r="J733" s="8" t="str">
        <f t="shared" si="90"/>
        <v/>
      </c>
      <c r="K733" s="8" t="str">
        <f t="shared" si="91"/>
        <v/>
      </c>
      <c r="L733" s="8" t="str">
        <f t="shared" si="92"/>
        <v>Mona Lisa Smile</v>
      </c>
      <c r="M733" s="8" t="str">
        <f t="shared" si="93"/>
        <v/>
      </c>
      <c r="N733" s="8" t="str">
        <f t="shared" si="89"/>
        <v>Mona Lisa Smile</v>
      </c>
      <c r="O733" s="10">
        <f>INDEX(cpi!$A$1:$M$106,MATCH($D733,cpi!$A:$A,0),MATCH($C733,cpi!$1:$1,0))</f>
        <v>184.3</v>
      </c>
      <c r="P733" s="10">
        <f>cpi!$I$2</f>
        <v>245.51900000000001</v>
      </c>
      <c r="Q733" s="10">
        <f t="shared" si="94"/>
        <v>1.3321703743895821</v>
      </c>
      <c r="R733" s="8" t="str">
        <f t="shared" si="95"/>
        <v/>
      </c>
      <c r="S733" s="11">
        <f t="shared" si="96"/>
        <v>86591074.335322842</v>
      </c>
      <c r="T733" s="11">
        <f t="shared" si="96"/>
        <v>84996599.61421594</v>
      </c>
      <c r="U733" s="11">
        <f t="shared" si="96"/>
        <v>188109342.85247421</v>
      </c>
    </row>
    <row r="734" spans="1:21" x14ac:dyDescent="0.2">
      <c r="A734" s="5">
        <v>740</v>
      </c>
      <c r="B734" s="17">
        <v>16</v>
      </c>
      <c r="C734" s="16">
        <v>5</v>
      </c>
      <c r="D734" s="16">
        <v>2012</v>
      </c>
      <c r="E734" s="18">
        <v>41369</v>
      </c>
      <c r="F734" s="9" t="s">
        <v>726</v>
      </c>
      <c r="G734" s="3">
        <v>65000000</v>
      </c>
      <c r="H734" s="3">
        <v>59650222</v>
      </c>
      <c r="I734" s="3">
        <v>180148897</v>
      </c>
      <c r="J734" s="8" t="str">
        <f t="shared" si="90"/>
        <v/>
      </c>
      <c r="K734" s="8" t="str">
        <f t="shared" si="91"/>
        <v/>
      </c>
      <c r="L734" s="8" t="str">
        <f t="shared" si="92"/>
        <v>The Dictator</v>
      </c>
      <c r="M734" s="8" t="str">
        <f t="shared" si="93"/>
        <v/>
      </c>
      <c r="N734" s="8" t="str">
        <f t="shared" si="89"/>
        <v>The Dictator</v>
      </c>
      <c r="O734" s="10">
        <f>INDEX(cpi!$A$1:$M$106,MATCH($D734,cpi!$A:$A,0),MATCH($C734,cpi!$1:$1,0))</f>
        <v>229.815</v>
      </c>
      <c r="P734" s="10">
        <f>cpi!$I$2</f>
        <v>245.51900000000001</v>
      </c>
      <c r="Q734" s="10">
        <f t="shared" si="94"/>
        <v>1.0683332245501818</v>
      </c>
      <c r="R734" s="8" t="str">
        <f t="shared" si="95"/>
        <v/>
      </c>
      <c r="S734" s="11">
        <f t="shared" si="96"/>
        <v>69441659.595761821</v>
      </c>
      <c r="T734" s="11">
        <f t="shared" si="96"/>
        <v>63726314.014394194</v>
      </c>
      <c r="U734" s="11">
        <f t="shared" si="96"/>
        <v>192459052.03116855</v>
      </c>
    </row>
    <row r="735" spans="1:21" x14ac:dyDescent="0.2">
      <c r="A735" s="5">
        <v>741</v>
      </c>
      <c r="B735" s="17">
        <v>16</v>
      </c>
      <c r="C735" s="16">
        <v>7</v>
      </c>
      <c r="D735" s="16">
        <v>1999</v>
      </c>
      <c r="E735" s="18">
        <v>36623</v>
      </c>
      <c r="F735" s="9" t="s">
        <v>727</v>
      </c>
      <c r="G735" s="3">
        <v>65000000</v>
      </c>
      <c r="H735" s="3">
        <v>55691208</v>
      </c>
      <c r="I735" s="3">
        <v>104267443</v>
      </c>
      <c r="J735" s="8" t="str">
        <f t="shared" si="90"/>
        <v/>
      </c>
      <c r="K735" s="8" t="str">
        <f t="shared" si="91"/>
        <v/>
      </c>
      <c r="L735" s="8" t="str">
        <f t="shared" si="92"/>
        <v>Eyes Wide Shut</v>
      </c>
      <c r="M735" s="8" t="str">
        <f t="shared" si="93"/>
        <v/>
      </c>
      <c r="N735" s="8" t="str">
        <f t="shared" si="89"/>
        <v>Eyes Wide Shut</v>
      </c>
      <c r="O735" s="10">
        <f>INDEX(cpi!$A$1:$M$106,MATCH($D735,cpi!$A:$A,0),MATCH($C735,cpi!$1:$1,0))</f>
        <v>166.7</v>
      </c>
      <c r="P735" s="10">
        <f>cpi!$I$2</f>
        <v>245.51900000000001</v>
      </c>
      <c r="Q735" s="10">
        <f t="shared" si="94"/>
        <v>1.4728194361127775</v>
      </c>
      <c r="R735" s="8" t="str">
        <f t="shared" si="95"/>
        <v/>
      </c>
      <c r="S735" s="11">
        <f t="shared" si="96"/>
        <v>95733263.34733054</v>
      </c>
      <c r="T735" s="11">
        <f t="shared" si="96"/>
        <v>82023093.562999412</v>
      </c>
      <c r="U735" s="11">
        <f t="shared" si="96"/>
        <v>153567116.60418117</v>
      </c>
    </row>
    <row r="736" spans="1:21" x14ac:dyDescent="0.2">
      <c r="A736" s="5">
        <v>742</v>
      </c>
      <c r="B736" s="17">
        <v>17</v>
      </c>
      <c r="C736" s="16">
        <v>2</v>
      </c>
      <c r="D736" s="16">
        <v>2012</v>
      </c>
      <c r="E736" s="18">
        <v>41396</v>
      </c>
      <c r="F736" s="9" t="s">
        <v>728</v>
      </c>
      <c r="G736" s="3">
        <v>65000000</v>
      </c>
      <c r="H736" s="3">
        <v>54760791</v>
      </c>
      <c r="I736" s="3">
        <v>156974557</v>
      </c>
      <c r="J736" s="8" t="str">
        <f t="shared" si="90"/>
        <v/>
      </c>
      <c r="K736" s="8" t="str">
        <f t="shared" si="91"/>
        <v/>
      </c>
      <c r="L736" s="8" t="str">
        <f t="shared" si="92"/>
        <v>This Means War</v>
      </c>
      <c r="M736" s="8" t="str">
        <f t="shared" si="93"/>
        <v/>
      </c>
      <c r="N736" s="8" t="str">
        <f t="shared" si="89"/>
        <v>This Means War</v>
      </c>
      <c r="O736" s="10">
        <f>INDEX(cpi!$A$1:$M$106,MATCH($D736,cpi!$A:$A,0),MATCH($C736,cpi!$1:$1,0))</f>
        <v>227.66300000000001</v>
      </c>
      <c r="P736" s="10">
        <f>cpi!$I$2</f>
        <v>245.51900000000001</v>
      </c>
      <c r="Q736" s="10">
        <f t="shared" si="94"/>
        <v>1.0784317170554722</v>
      </c>
      <c r="R736" s="8" t="str">
        <f t="shared" si="95"/>
        <v/>
      </c>
      <c r="S736" s="11">
        <f t="shared" si="96"/>
        <v>70098061.608605698</v>
      </c>
      <c r="T736" s="11">
        <f t="shared" si="96"/>
        <v>59055773.865445852</v>
      </c>
      <c r="U736" s="11">
        <f t="shared" si="96"/>
        <v>169286341.0395321</v>
      </c>
    </row>
    <row r="737" spans="1:21" x14ac:dyDescent="0.2">
      <c r="A737" s="5">
        <v>743</v>
      </c>
      <c r="B737" s="17">
        <v>27</v>
      </c>
      <c r="C737" s="16">
        <v>2</v>
      </c>
      <c r="D737" s="16">
        <v>2015</v>
      </c>
      <c r="E737" s="18">
        <v>42796</v>
      </c>
      <c r="F737" s="9" t="s">
        <v>729</v>
      </c>
      <c r="G737" s="3">
        <v>65000000</v>
      </c>
      <c r="H737" s="3">
        <v>53862963</v>
      </c>
      <c r="I737" s="3">
        <v>154362963</v>
      </c>
      <c r="J737" s="8" t="str">
        <f t="shared" si="90"/>
        <v/>
      </c>
      <c r="K737" s="8" t="str">
        <f t="shared" si="91"/>
        <v/>
      </c>
      <c r="L737" s="8" t="str">
        <f t="shared" si="92"/>
        <v>Focus</v>
      </c>
      <c r="M737" s="8" t="str">
        <f t="shared" si="93"/>
        <v/>
      </c>
      <c r="N737" s="8" t="str">
        <f t="shared" si="89"/>
        <v>Focus</v>
      </c>
      <c r="O737" s="10">
        <f>INDEX(cpi!$A$1:$M$106,MATCH($D737,cpi!$A:$A,0),MATCH($C737,cpi!$1:$1,0))</f>
        <v>234.72200000000001</v>
      </c>
      <c r="P737" s="10">
        <f>cpi!$I$2</f>
        <v>245.51900000000001</v>
      </c>
      <c r="Q737" s="10">
        <f t="shared" si="94"/>
        <v>1.0459990968038786</v>
      </c>
      <c r="R737" s="8" t="str">
        <f t="shared" si="95"/>
        <v/>
      </c>
      <c r="S737" s="11">
        <f t="shared" si="96"/>
        <v>67989941.292252108</v>
      </c>
      <c r="T737" s="11">
        <f t="shared" si="96"/>
        <v>56340610.649180733</v>
      </c>
      <c r="U737" s="11">
        <f t="shared" si="96"/>
        <v>161463519.87797052</v>
      </c>
    </row>
    <row r="738" spans="1:21" x14ac:dyDescent="0.2">
      <c r="A738" s="5">
        <v>744</v>
      </c>
      <c r="B738" s="17">
        <v>8</v>
      </c>
      <c r="C738" s="16">
        <v>12</v>
      </c>
      <c r="D738" s="16">
        <v>2004</v>
      </c>
      <c r="E738" s="18">
        <v>38211</v>
      </c>
      <c r="F738" s="9" t="s">
        <v>730</v>
      </c>
      <c r="G738" s="3">
        <v>65000000</v>
      </c>
      <c r="H738" s="3">
        <v>52397389</v>
      </c>
      <c r="I738" s="3">
        <v>131353165</v>
      </c>
      <c r="J738" s="8" t="str">
        <f t="shared" si="90"/>
        <v/>
      </c>
      <c r="K738" s="8" t="str">
        <f t="shared" si="91"/>
        <v/>
      </c>
      <c r="L738" s="8" t="str">
        <f t="shared" si="92"/>
        <v>Blade: Trinity</v>
      </c>
      <c r="M738" s="8" t="str">
        <f t="shared" si="93"/>
        <v/>
      </c>
      <c r="N738" s="8" t="str">
        <f t="shared" si="89"/>
        <v>Blade: Trinity</v>
      </c>
      <c r="O738" s="10">
        <f>INDEX(cpi!$A$1:$M$106,MATCH($D738,cpi!$A:$A,0),MATCH($C738,cpi!$1:$1,0))</f>
        <v>190.3</v>
      </c>
      <c r="P738" s="10">
        <f>cpi!$I$2</f>
        <v>245.51900000000001</v>
      </c>
      <c r="Q738" s="10">
        <f t="shared" si="94"/>
        <v>1.290168155543878</v>
      </c>
      <c r="R738" s="8" t="str">
        <f t="shared" si="95"/>
        <v/>
      </c>
      <c r="S738" s="11">
        <f t="shared" si="96"/>
        <v>83860930.110352069</v>
      </c>
      <c r="T738" s="11">
        <f t="shared" si="96"/>
        <v>67601442.721445084</v>
      </c>
      <c r="U738" s="11">
        <f t="shared" si="96"/>
        <v>169467670.61290067</v>
      </c>
    </row>
    <row r="739" spans="1:21" x14ac:dyDescent="0.2">
      <c r="A739" s="5">
        <v>745</v>
      </c>
      <c r="B739" s="17">
        <v>21</v>
      </c>
      <c r="C739" s="16">
        <v>11</v>
      </c>
      <c r="D739" s="16">
        <v>2012</v>
      </c>
      <c r="E739" s="18">
        <v>41528</v>
      </c>
      <c r="F739" s="9" t="s">
        <v>731</v>
      </c>
      <c r="G739" s="3">
        <v>65000000</v>
      </c>
      <c r="H739" s="3">
        <v>44806783</v>
      </c>
      <c r="I739" s="3">
        <v>48164150</v>
      </c>
      <c r="J739" s="8" t="str">
        <f t="shared" si="90"/>
        <v/>
      </c>
      <c r="K739" s="8" t="str">
        <f t="shared" si="91"/>
        <v/>
      </c>
      <c r="L739" s="8" t="str">
        <f t="shared" si="92"/>
        <v>Red Dawn</v>
      </c>
      <c r="M739" s="8" t="str">
        <f t="shared" si="93"/>
        <v/>
      </c>
      <c r="N739" s="8" t="str">
        <f t="shared" si="89"/>
        <v>Red Dawn</v>
      </c>
      <c r="O739" s="10">
        <f>INDEX(cpi!$A$1:$M$106,MATCH($D739,cpi!$A:$A,0),MATCH($C739,cpi!$1:$1,0))</f>
        <v>230.221</v>
      </c>
      <c r="P739" s="10">
        <f>cpi!$I$2</f>
        <v>245.51900000000001</v>
      </c>
      <c r="Q739" s="10">
        <f t="shared" si="94"/>
        <v>1.0664491944696617</v>
      </c>
      <c r="R739" s="8" t="str">
        <f t="shared" si="95"/>
        <v/>
      </c>
      <c r="S739" s="11">
        <f t="shared" si="96"/>
        <v>69319197.640528008</v>
      </c>
      <c r="T739" s="11">
        <f t="shared" si="96"/>
        <v>47784157.63712693</v>
      </c>
      <c r="U739" s="11">
        <f t="shared" si="96"/>
        <v>51364618.969815955</v>
      </c>
    </row>
    <row r="740" spans="1:21" x14ac:dyDescent="0.2">
      <c r="A740" s="5">
        <v>746</v>
      </c>
      <c r="B740" s="17">
        <v>22</v>
      </c>
      <c r="C740" s="16">
        <v>12</v>
      </c>
      <c r="D740" s="16">
        <v>2006</v>
      </c>
      <c r="E740" s="18">
        <v>39367</v>
      </c>
      <c r="F740" s="9" t="s">
        <v>732</v>
      </c>
      <c r="G740" s="3">
        <v>65000000</v>
      </c>
      <c r="H740" s="3">
        <v>43545364</v>
      </c>
      <c r="I740" s="3">
        <v>43545364</v>
      </c>
      <c r="J740" s="8" t="str">
        <f t="shared" si="90"/>
        <v/>
      </c>
      <c r="K740" s="8" t="str">
        <f t="shared" si="91"/>
        <v/>
      </c>
      <c r="L740" s="8" t="str">
        <f t="shared" si="92"/>
        <v>We Are Marshall</v>
      </c>
      <c r="M740" s="8" t="str">
        <f t="shared" si="93"/>
        <v/>
      </c>
      <c r="N740" s="8" t="str">
        <f t="shared" si="89"/>
        <v>We Are Marshall</v>
      </c>
      <c r="O740" s="10">
        <f>INDEX(cpi!$A$1:$M$106,MATCH($D740,cpi!$A:$A,0),MATCH($C740,cpi!$1:$1,0))</f>
        <v>201.8</v>
      </c>
      <c r="P740" s="10">
        <f>cpi!$I$2</f>
        <v>245.51900000000001</v>
      </c>
      <c r="Q740" s="10">
        <f t="shared" si="94"/>
        <v>1.2166451932606541</v>
      </c>
      <c r="R740" s="8" t="str">
        <f t="shared" si="95"/>
        <v/>
      </c>
      <c r="S740" s="11">
        <f t="shared" si="96"/>
        <v>79081937.561942518</v>
      </c>
      <c r="T740" s="11">
        <f t="shared" si="96"/>
        <v>52979257.799385533</v>
      </c>
      <c r="U740" s="11">
        <f t="shared" si="96"/>
        <v>52979257.799385533</v>
      </c>
    </row>
    <row r="741" spans="1:21" x14ac:dyDescent="0.2">
      <c r="A741" s="5">
        <v>747</v>
      </c>
      <c r="B741" s="17">
        <v>18</v>
      </c>
      <c r="C741" s="16">
        <v>9</v>
      </c>
      <c r="D741" s="16">
        <v>2015</v>
      </c>
      <c r="E741" s="18">
        <v>42530</v>
      </c>
      <c r="F741" s="9" t="s">
        <v>733</v>
      </c>
      <c r="G741" s="3">
        <v>65000000</v>
      </c>
      <c r="H741" s="3">
        <v>43309450</v>
      </c>
      <c r="I741" s="3">
        <v>221662676</v>
      </c>
      <c r="J741" s="8" t="str">
        <f t="shared" si="90"/>
        <v/>
      </c>
      <c r="K741" s="8" t="str">
        <f t="shared" si="91"/>
        <v/>
      </c>
      <c r="L741" s="8" t="str">
        <f t="shared" si="92"/>
        <v>Everest</v>
      </c>
      <c r="M741" s="8" t="str">
        <f t="shared" si="93"/>
        <v/>
      </c>
      <c r="N741" s="8" t="str">
        <f t="shared" si="89"/>
        <v>Everest</v>
      </c>
      <c r="O741" s="10">
        <f>INDEX(cpi!$A$1:$M$106,MATCH($D741,cpi!$A:$A,0),MATCH($C741,cpi!$1:$1,0))</f>
        <v>237.94499999999999</v>
      </c>
      <c r="P741" s="10">
        <f>cpi!$I$2</f>
        <v>245.51900000000001</v>
      </c>
      <c r="Q741" s="10">
        <f t="shared" si="94"/>
        <v>1.0318308852886171</v>
      </c>
      <c r="R741" s="8" t="str">
        <f t="shared" si="95"/>
        <v/>
      </c>
      <c r="S741" s="11">
        <f t="shared" si="96"/>
        <v>67069007.543760113</v>
      </c>
      <c r="T741" s="11">
        <f t="shared" si="96"/>
        <v>44688028.134863101</v>
      </c>
      <c r="U741" s="11">
        <f t="shared" si="96"/>
        <v>228718395.21252391</v>
      </c>
    </row>
    <row r="742" spans="1:21" x14ac:dyDescent="0.2">
      <c r="A742" s="5">
        <v>748</v>
      </c>
      <c r="B742" s="17">
        <v>14</v>
      </c>
      <c r="C742" s="16">
        <v>9</v>
      </c>
      <c r="D742" s="16">
        <v>2012</v>
      </c>
      <c r="E742" s="18">
        <v>41314</v>
      </c>
      <c r="F742" s="9" t="s">
        <v>734</v>
      </c>
      <c r="G742" s="3">
        <v>65000000</v>
      </c>
      <c r="H742" s="3">
        <v>42345531</v>
      </c>
      <c r="I742" s="3">
        <v>238940997</v>
      </c>
      <c r="J742" s="8" t="str">
        <f t="shared" si="90"/>
        <v/>
      </c>
      <c r="K742" s="8" t="str">
        <f t="shared" si="91"/>
        <v/>
      </c>
      <c r="L742" s="8" t="str">
        <f t="shared" si="92"/>
        <v>Resident Evil: Retribution</v>
      </c>
      <c r="M742" s="8" t="str">
        <f t="shared" si="93"/>
        <v/>
      </c>
      <c r="N742" s="8" t="str">
        <f t="shared" si="89"/>
        <v>Resident Evil: Retribution</v>
      </c>
      <c r="O742" s="10">
        <f>INDEX(cpi!$A$1:$M$106,MATCH($D742,cpi!$A:$A,0),MATCH($C742,cpi!$1:$1,0))</f>
        <v>231.40700000000001</v>
      </c>
      <c r="P742" s="10">
        <f>cpi!$I$2</f>
        <v>245.51900000000001</v>
      </c>
      <c r="Q742" s="10">
        <f t="shared" si="94"/>
        <v>1.0609834620387455</v>
      </c>
      <c r="R742" s="8" t="str">
        <f t="shared" si="95"/>
        <v/>
      </c>
      <c r="S742" s="11">
        <f t="shared" si="96"/>
        <v>68963925.032518461</v>
      </c>
      <c r="T742" s="11">
        <f t="shared" si="96"/>
        <v>44927908.082249023</v>
      </c>
      <c r="U742" s="11">
        <f t="shared" si="96"/>
        <v>253512446.2200495</v>
      </c>
    </row>
    <row r="743" spans="1:21" x14ac:dyDescent="0.2">
      <c r="A743" s="5">
        <v>749</v>
      </c>
      <c r="B743" s="17">
        <v>20</v>
      </c>
      <c r="C743" s="16">
        <v>3</v>
      </c>
      <c r="D743" s="16">
        <v>1998</v>
      </c>
      <c r="E743" s="18">
        <v>36375</v>
      </c>
      <c r="F743" s="9" t="s">
        <v>735</v>
      </c>
      <c r="G743" s="3">
        <v>65000000</v>
      </c>
      <c r="H743" s="3">
        <v>39017984</v>
      </c>
      <c r="I743" s="3">
        <v>39017984</v>
      </c>
      <c r="J743" s="8" t="str">
        <f t="shared" si="90"/>
        <v/>
      </c>
      <c r="K743" s="8" t="str">
        <f t="shared" si="91"/>
        <v/>
      </c>
      <c r="L743" s="8" t="str">
        <f t="shared" si="92"/>
        <v>Primary Colors</v>
      </c>
      <c r="M743" s="8" t="str">
        <f t="shared" si="93"/>
        <v/>
      </c>
      <c r="N743" s="8" t="str">
        <f t="shared" si="89"/>
        <v>Primary Colors</v>
      </c>
      <c r="O743" s="10">
        <f>INDEX(cpi!$A$1:$M$106,MATCH($D743,cpi!$A:$A,0),MATCH($C743,cpi!$1:$1,0))</f>
        <v>162.19999999999999</v>
      </c>
      <c r="P743" s="10">
        <f>cpi!$I$2</f>
        <v>245.51900000000001</v>
      </c>
      <c r="Q743" s="10">
        <f t="shared" si="94"/>
        <v>1.513680641183724</v>
      </c>
      <c r="R743" s="8" t="str">
        <f t="shared" si="95"/>
        <v/>
      </c>
      <c r="S743" s="11">
        <f t="shared" si="96"/>
        <v>98389241.676942065</v>
      </c>
      <c r="T743" s="11">
        <f t="shared" si="96"/>
        <v>59060767.038816288</v>
      </c>
      <c r="U743" s="11">
        <f t="shared" si="96"/>
        <v>59060767.038816288</v>
      </c>
    </row>
    <row r="744" spans="1:21" x14ac:dyDescent="0.2">
      <c r="A744" s="5">
        <v>750</v>
      </c>
      <c r="B744" s="17">
        <v>15</v>
      </c>
      <c r="C744" s="16">
        <v>10</v>
      </c>
      <c r="D744" s="16">
        <v>1999</v>
      </c>
      <c r="E744" s="18">
        <v>36595</v>
      </c>
      <c r="F744" s="9" t="s">
        <v>736</v>
      </c>
      <c r="G744" s="3">
        <v>65000000</v>
      </c>
      <c r="H744" s="3">
        <v>37030102</v>
      </c>
      <c r="I744" s="3">
        <v>100851705</v>
      </c>
      <c r="J744" s="8" t="str">
        <f t="shared" si="90"/>
        <v/>
      </c>
      <c r="K744" s="8" t="str">
        <f t="shared" si="91"/>
        <v/>
      </c>
      <c r="L744" s="8" t="str">
        <f t="shared" si="92"/>
        <v>Fight Club</v>
      </c>
      <c r="M744" s="8" t="str">
        <f t="shared" si="93"/>
        <v/>
      </c>
      <c r="N744" s="8" t="str">
        <f t="shared" si="89"/>
        <v>Fight Club</v>
      </c>
      <c r="O744" s="10">
        <f>INDEX(cpi!$A$1:$M$106,MATCH($D744,cpi!$A:$A,0),MATCH($C744,cpi!$1:$1,0))</f>
        <v>168.2</v>
      </c>
      <c r="P744" s="10">
        <f>cpi!$I$2</f>
        <v>245.51900000000001</v>
      </c>
      <c r="Q744" s="10">
        <f t="shared" si="94"/>
        <v>1.4596848989298457</v>
      </c>
      <c r="R744" s="8" t="str">
        <f t="shared" si="95"/>
        <v/>
      </c>
      <c r="S744" s="11">
        <f t="shared" si="96"/>
        <v>94879518.430439964</v>
      </c>
      <c r="T744" s="11">
        <f t="shared" si="96"/>
        <v>54052280.695231877</v>
      </c>
      <c r="U744" s="11">
        <f t="shared" si="96"/>
        <v>147211710.81982762</v>
      </c>
    </row>
    <row r="745" spans="1:21" x14ac:dyDescent="0.2">
      <c r="A745" s="5">
        <v>751</v>
      </c>
      <c r="B745" s="17">
        <v>22</v>
      </c>
      <c r="C745" s="16">
        <v>8</v>
      </c>
      <c r="D745" s="16">
        <v>2008</v>
      </c>
      <c r="E745" s="18">
        <v>40094</v>
      </c>
      <c r="F745" s="9" t="s">
        <v>737</v>
      </c>
      <c r="G745" s="3">
        <v>65000000</v>
      </c>
      <c r="H745" s="3">
        <v>36316032</v>
      </c>
      <c r="I745" s="3">
        <v>72516819</v>
      </c>
      <c r="J745" s="8" t="str">
        <f t="shared" si="90"/>
        <v/>
      </c>
      <c r="K745" s="8" t="str">
        <f t="shared" si="91"/>
        <v/>
      </c>
      <c r="L745" s="8" t="str">
        <f t="shared" si="92"/>
        <v>Death Race</v>
      </c>
      <c r="M745" s="8" t="str">
        <f t="shared" si="93"/>
        <v/>
      </c>
      <c r="N745" s="8" t="str">
        <f t="shared" si="89"/>
        <v>Death Race</v>
      </c>
      <c r="O745" s="10">
        <f>INDEX(cpi!$A$1:$M$106,MATCH($D745,cpi!$A:$A,0),MATCH($C745,cpi!$1:$1,0))</f>
        <v>219.08600000000001</v>
      </c>
      <c r="P745" s="10">
        <f>cpi!$I$2</f>
        <v>245.51900000000001</v>
      </c>
      <c r="Q745" s="10">
        <f t="shared" si="94"/>
        <v>1.1206512511068711</v>
      </c>
      <c r="R745" s="8" t="str">
        <f t="shared" si="95"/>
        <v/>
      </c>
      <c r="S745" s="11">
        <f t="shared" si="96"/>
        <v>72842331.321946621</v>
      </c>
      <c r="T745" s="11">
        <f t="shared" si="96"/>
        <v>40697606.696037166</v>
      </c>
      <c r="U745" s="11">
        <f t="shared" si="96"/>
        <v>81266063.93864052</v>
      </c>
    </row>
    <row r="746" spans="1:21" x14ac:dyDescent="0.2">
      <c r="A746" s="5">
        <v>752</v>
      </c>
      <c r="B746" s="17">
        <v>11</v>
      </c>
      <c r="C746" s="16">
        <v>10</v>
      </c>
      <c r="D746" s="16">
        <v>1996</v>
      </c>
      <c r="E746" s="18">
        <v>35379</v>
      </c>
      <c r="F746" s="9" t="s">
        <v>738</v>
      </c>
      <c r="G746" s="3">
        <v>65000000</v>
      </c>
      <c r="H746" s="3">
        <v>33447612</v>
      </c>
      <c r="I746" s="3">
        <v>33447612</v>
      </c>
      <c r="J746" s="8" t="str">
        <f t="shared" si="90"/>
        <v/>
      </c>
      <c r="K746" s="8" t="str">
        <f t="shared" si="91"/>
        <v/>
      </c>
      <c r="L746" s="8" t="str">
        <f t="shared" si="92"/>
        <v>The Long Kiss Goodnight</v>
      </c>
      <c r="M746" s="8" t="str">
        <f t="shared" si="93"/>
        <v/>
      </c>
      <c r="N746" s="8" t="str">
        <f t="shared" si="89"/>
        <v>The Long Kiss Goodnight</v>
      </c>
      <c r="O746" s="10">
        <f>INDEX(cpi!$A$1:$M$106,MATCH($D746,cpi!$A:$A,0),MATCH($C746,cpi!$1:$1,0))</f>
        <v>158.30000000000001</v>
      </c>
      <c r="P746" s="10">
        <f>cpi!$I$2</f>
        <v>245.51900000000001</v>
      </c>
      <c r="Q746" s="10">
        <f t="shared" si="94"/>
        <v>1.5509728363866075</v>
      </c>
      <c r="R746" s="8" t="str">
        <f t="shared" si="95"/>
        <v/>
      </c>
      <c r="S746" s="11">
        <f t="shared" si="96"/>
        <v>100813234.36512949</v>
      </c>
      <c r="T746" s="11">
        <f t="shared" si="96"/>
        <v>51876337.653998733</v>
      </c>
      <c r="U746" s="11">
        <f t="shared" si="96"/>
        <v>51876337.653998733</v>
      </c>
    </row>
    <row r="747" spans="1:21" x14ac:dyDescent="0.2">
      <c r="A747" s="5">
        <v>753</v>
      </c>
      <c r="B747" s="17">
        <v>8</v>
      </c>
      <c r="C747" s="16">
        <v>12</v>
      </c>
      <c r="D747" s="16">
        <v>2000</v>
      </c>
      <c r="E747" s="18">
        <v>36750</v>
      </c>
      <c r="F747" s="9" t="s">
        <v>739</v>
      </c>
      <c r="G747" s="3">
        <v>65000000</v>
      </c>
      <c r="H747" s="3">
        <v>32598931</v>
      </c>
      <c r="I747" s="3">
        <v>62761005</v>
      </c>
      <c r="J747" s="8" t="str">
        <f t="shared" si="90"/>
        <v/>
      </c>
      <c r="K747" s="8" t="str">
        <f t="shared" si="91"/>
        <v/>
      </c>
      <c r="L747" s="8" t="str">
        <f t="shared" si="92"/>
        <v>Proof of Life</v>
      </c>
      <c r="M747" s="8" t="str">
        <f t="shared" si="93"/>
        <v/>
      </c>
      <c r="N747" s="8" t="str">
        <f t="shared" si="89"/>
        <v>Proof of Life</v>
      </c>
      <c r="O747" s="10">
        <f>INDEX(cpi!$A$1:$M$106,MATCH($D747,cpi!$A:$A,0),MATCH($C747,cpi!$1:$1,0))</f>
        <v>174</v>
      </c>
      <c r="P747" s="10">
        <f>cpi!$I$2</f>
        <v>245.51900000000001</v>
      </c>
      <c r="Q747" s="10">
        <f t="shared" si="94"/>
        <v>1.411028735632184</v>
      </c>
      <c r="R747" s="8" t="str">
        <f t="shared" si="95"/>
        <v/>
      </c>
      <c r="S747" s="11">
        <f t="shared" si="96"/>
        <v>91716867.816091955</v>
      </c>
      <c r="T747" s="11">
        <f t="shared" si="96"/>
        <v>45998028.391890809</v>
      </c>
      <c r="U747" s="11">
        <f t="shared" si="96"/>
        <v>88557581.532155186</v>
      </c>
    </row>
    <row r="748" spans="1:21" x14ac:dyDescent="0.2">
      <c r="A748" s="5">
        <v>754</v>
      </c>
      <c r="B748" s="17">
        <v>11</v>
      </c>
      <c r="C748" s="16">
        <v>11</v>
      </c>
      <c r="D748" s="16">
        <v>2005</v>
      </c>
      <c r="E748" s="18">
        <v>38667</v>
      </c>
      <c r="F748" s="9" t="s">
        <v>740</v>
      </c>
      <c r="G748" s="3">
        <v>65000000</v>
      </c>
      <c r="H748" s="3">
        <v>28045540</v>
      </c>
      <c r="I748" s="3">
        <v>58545540</v>
      </c>
      <c r="J748" s="8" t="str">
        <f t="shared" si="90"/>
        <v/>
      </c>
      <c r="K748" s="8" t="str">
        <f t="shared" si="91"/>
        <v/>
      </c>
      <c r="L748" s="8" t="str">
        <f t="shared" si="92"/>
        <v>Zathura</v>
      </c>
      <c r="M748" s="8" t="str">
        <f t="shared" si="93"/>
        <v/>
      </c>
      <c r="N748" s="8" t="str">
        <f t="shared" si="89"/>
        <v>Zathura</v>
      </c>
      <c r="O748" s="10">
        <f>INDEX(cpi!$A$1:$M$106,MATCH($D748,cpi!$A:$A,0),MATCH($C748,cpi!$1:$1,0))</f>
        <v>197.6</v>
      </c>
      <c r="P748" s="10">
        <f>cpi!$I$2</f>
        <v>245.51900000000001</v>
      </c>
      <c r="Q748" s="10">
        <f t="shared" si="94"/>
        <v>1.2425050607287449</v>
      </c>
      <c r="R748" s="8" t="str">
        <f t="shared" si="95"/>
        <v/>
      </c>
      <c r="S748" s="11">
        <f t="shared" si="96"/>
        <v>80762828.947368413</v>
      </c>
      <c r="T748" s="11">
        <f t="shared" si="96"/>
        <v>34846725.380870447</v>
      </c>
      <c r="U748" s="11">
        <f t="shared" si="96"/>
        <v>72743129.733097166</v>
      </c>
    </row>
    <row r="749" spans="1:21" x14ac:dyDescent="0.2">
      <c r="A749" s="5">
        <v>755</v>
      </c>
      <c r="B749" s="17">
        <v>26</v>
      </c>
      <c r="C749" s="16">
        <v>11</v>
      </c>
      <c r="D749" s="16">
        <v>2003</v>
      </c>
      <c r="E749" s="18">
        <v>38394</v>
      </c>
      <c r="F749" s="9" t="s">
        <v>741</v>
      </c>
      <c r="G749" s="3">
        <v>65000000</v>
      </c>
      <c r="H749" s="3">
        <v>26900336</v>
      </c>
      <c r="I749" s="3">
        <v>38253433</v>
      </c>
      <c r="J749" s="8" t="str">
        <f t="shared" si="90"/>
        <v/>
      </c>
      <c r="K749" s="8" t="str">
        <f t="shared" si="91"/>
        <v/>
      </c>
      <c r="L749" s="8" t="str">
        <f t="shared" si="92"/>
        <v>The Missing</v>
      </c>
      <c r="M749" s="8" t="str">
        <f t="shared" si="93"/>
        <v/>
      </c>
      <c r="N749" s="8" t="str">
        <f t="shared" si="89"/>
        <v>The Missing</v>
      </c>
      <c r="O749" s="10">
        <f>INDEX(cpi!$A$1:$M$106,MATCH($D749,cpi!$A:$A,0),MATCH($C749,cpi!$1:$1,0))</f>
        <v>184.5</v>
      </c>
      <c r="P749" s="10">
        <f>cpi!$I$2</f>
        <v>245.51900000000001</v>
      </c>
      <c r="Q749" s="10">
        <f t="shared" si="94"/>
        <v>1.3307262872628727</v>
      </c>
      <c r="R749" s="8" t="str">
        <f t="shared" si="95"/>
        <v/>
      </c>
      <c r="S749" s="11">
        <f t="shared" si="96"/>
        <v>86497208.672086731</v>
      </c>
      <c r="T749" s="11">
        <f t="shared" si="96"/>
        <v>35796984.251403794</v>
      </c>
      <c r="U749" s="11">
        <f t="shared" si="96"/>
        <v>50904848.871149056</v>
      </c>
    </row>
    <row r="750" spans="1:21" x14ac:dyDescent="0.2">
      <c r="A750" s="5">
        <v>756</v>
      </c>
      <c r="B750" s="17">
        <v>14</v>
      </c>
      <c r="C750" s="16">
        <v>1</v>
      </c>
      <c r="D750" s="16">
        <v>2005</v>
      </c>
      <c r="E750" s="18">
        <v>38749</v>
      </c>
      <c r="F750" s="9" t="s">
        <v>742</v>
      </c>
      <c r="G750" s="3">
        <v>65000000</v>
      </c>
      <c r="H750" s="3">
        <v>24409722</v>
      </c>
      <c r="I750" s="3">
        <v>56824633</v>
      </c>
      <c r="J750" s="8" t="str">
        <f t="shared" si="90"/>
        <v/>
      </c>
      <c r="K750" s="8" t="str">
        <f t="shared" si="91"/>
        <v/>
      </c>
      <c r="L750" s="8" t="str">
        <f t="shared" si="92"/>
        <v>Elektra</v>
      </c>
      <c r="M750" s="8" t="str">
        <f t="shared" si="93"/>
        <v/>
      </c>
      <c r="N750" s="8" t="str">
        <f t="shared" si="89"/>
        <v>Elektra</v>
      </c>
      <c r="O750" s="10">
        <f>INDEX(cpi!$A$1:$M$106,MATCH($D750,cpi!$A:$A,0),MATCH($C750,cpi!$1:$1,0))</f>
        <v>190.7</v>
      </c>
      <c r="P750" s="10">
        <f>cpi!$I$2</f>
        <v>245.51900000000001</v>
      </c>
      <c r="Q750" s="10">
        <f t="shared" si="94"/>
        <v>1.2874619821709492</v>
      </c>
      <c r="R750" s="8" t="str">
        <f t="shared" si="95"/>
        <v/>
      </c>
      <c r="S750" s="11">
        <f t="shared" si="96"/>
        <v>83685028.841111705</v>
      </c>
      <c r="T750" s="11">
        <f t="shared" si="96"/>
        <v>31426589.070361827</v>
      </c>
      <c r="U750" s="11">
        <f t="shared" si="96"/>
        <v>73159554.638316736</v>
      </c>
    </row>
    <row r="751" spans="1:21" x14ac:dyDescent="0.2">
      <c r="A751" s="5">
        <v>757</v>
      </c>
      <c r="B751" s="17">
        <v>23</v>
      </c>
      <c r="C751" s="16">
        <v>10</v>
      </c>
      <c r="D751" s="16">
        <v>2009</v>
      </c>
      <c r="E751" s="18">
        <v>40492</v>
      </c>
      <c r="F751" s="9" t="s">
        <v>743</v>
      </c>
      <c r="G751" s="3">
        <v>65000000</v>
      </c>
      <c r="H751" s="3">
        <v>19551067</v>
      </c>
      <c r="I751" s="3">
        <v>41636243</v>
      </c>
      <c r="J751" s="8" t="str">
        <f t="shared" si="90"/>
        <v/>
      </c>
      <c r="K751" s="8" t="str">
        <f t="shared" si="91"/>
        <v/>
      </c>
      <c r="L751" s="8" t="str">
        <f t="shared" si="92"/>
        <v>Astro Boy</v>
      </c>
      <c r="M751" s="8" t="str">
        <f t="shared" si="93"/>
        <v/>
      </c>
      <c r="N751" s="8" t="str">
        <f t="shared" si="89"/>
        <v>Astro Boy</v>
      </c>
      <c r="O751" s="10">
        <f>INDEX(cpi!$A$1:$M$106,MATCH($D751,cpi!$A:$A,0),MATCH($C751,cpi!$1:$1,0))</f>
        <v>216.17699999999999</v>
      </c>
      <c r="P751" s="10">
        <f>cpi!$I$2</f>
        <v>245.51900000000001</v>
      </c>
      <c r="Q751" s="10">
        <f t="shared" si="94"/>
        <v>1.1357313682769212</v>
      </c>
      <c r="R751" s="8" t="str">
        <f t="shared" si="95"/>
        <v/>
      </c>
      <c r="S751" s="11">
        <f t="shared" si="96"/>
        <v>73822538.937999874</v>
      </c>
      <c r="T751" s="11">
        <f t="shared" si="96"/>
        <v>22204760.07518376</v>
      </c>
      <c r="U751" s="11">
        <f t="shared" si="96"/>
        <v>47287587.232300386</v>
      </c>
    </row>
    <row r="752" spans="1:21" x14ac:dyDescent="0.2">
      <c r="A752" s="5">
        <v>758</v>
      </c>
      <c r="B752" s="17">
        <v>24</v>
      </c>
      <c r="C752" s="16">
        <v>1</v>
      </c>
      <c r="D752" s="16">
        <v>2014</v>
      </c>
      <c r="E752" s="18">
        <v>42339</v>
      </c>
      <c r="F752" s="9" t="s">
        <v>744</v>
      </c>
      <c r="G752" s="3">
        <v>65000000</v>
      </c>
      <c r="H752" s="3">
        <v>19075290</v>
      </c>
      <c r="I752" s="3">
        <v>74575290</v>
      </c>
      <c r="J752" s="8" t="str">
        <f t="shared" si="90"/>
        <v/>
      </c>
      <c r="K752" s="8" t="str">
        <f t="shared" si="91"/>
        <v/>
      </c>
      <c r="L752" s="8" t="str">
        <f t="shared" si="92"/>
        <v>I, Frankenstein</v>
      </c>
      <c r="M752" s="8" t="str">
        <f t="shared" si="93"/>
        <v/>
      </c>
      <c r="N752" s="8" t="str">
        <f t="shared" si="89"/>
        <v>I, Frankenstein</v>
      </c>
      <c r="O752" s="10">
        <f>INDEX(cpi!$A$1:$M$106,MATCH($D752,cpi!$A:$A,0),MATCH($C752,cpi!$1:$1,0))</f>
        <v>233.916</v>
      </c>
      <c r="P752" s="10">
        <f>cpi!$I$2</f>
        <v>245.51900000000001</v>
      </c>
      <c r="Q752" s="10">
        <f t="shared" si="94"/>
        <v>1.0496032763898151</v>
      </c>
      <c r="R752" s="8" t="str">
        <f t="shared" si="95"/>
        <v/>
      </c>
      <c r="S752" s="11">
        <f t="shared" si="96"/>
        <v>68224212.965337977</v>
      </c>
      <c r="T752" s="11">
        <f t="shared" si="96"/>
        <v>20021486.882085875</v>
      </c>
      <c r="U752" s="11">
        <f t="shared" si="96"/>
        <v>78274468.721720621</v>
      </c>
    </row>
    <row r="753" spans="1:21" x14ac:dyDescent="0.2">
      <c r="A753" s="5">
        <v>759</v>
      </c>
      <c r="B753" s="17">
        <v>24</v>
      </c>
      <c r="C753" s="16">
        <v>5</v>
      </c>
      <c r="D753" s="16">
        <v>1991</v>
      </c>
      <c r="E753" s="18">
        <v>33943</v>
      </c>
      <c r="F753" s="9" t="s">
        <v>745</v>
      </c>
      <c r="G753" s="3">
        <v>65000000</v>
      </c>
      <c r="H753" s="3">
        <v>17218916</v>
      </c>
      <c r="I753" s="3">
        <v>17218916</v>
      </c>
      <c r="J753" s="8" t="str">
        <f t="shared" si="90"/>
        <v/>
      </c>
      <c r="K753" s="8" t="str">
        <f t="shared" si="91"/>
        <v/>
      </c>
      <c r="L753" s="8" t="str">
        <f t="shared" si="92"/>
        <v>Hudson Hawk</v>
      </c>
      <c r="M753" s="8" t="str">
        <f t="shared" si="93"/>
        <v/>
      </c>
      <c r="N753" s="8" t="str">
        <f t="shared" si="89"/>
        <v>Hudson Hawk</v>
      </c>
      <c r="O753" s="10">
        <f>INDEX(cpi!$A$1:$M$106,MATCH($D753,cpi!$A:$A,0),MATCH($C753,cpi!$1:$1,0))</f>
        <v>135.6</v>
      </c>
      <c r="P753" s="10">
        <f>cpi!$I$2</f>
        <v>245.51900000000001</v>
      </c>
      <c r="Q753" s="10">
        <f t="shared" si="94"/>
        <v>1.8106120943952804</v>
      </c>
      <c r="R753" s="8" t="str">
        <f t="shared" si="95"/>
        <v/>
      </c>
      <c r="S753" s="11">
        <f t="shared" si="96"/>
        <v>117689786.13569322</v>
      </c>
      <c r="T753" s="11">
        <f t="shared" si="96"/>
        <v>31176777.561976403</v>
      </c>
      <c r="U753" s="11">
        <f t="shared" si="96"/>
        <v>31176777.561976403</v>
      </c>
    </row>
    <row r="754" spans="1:21" x14ac:dyDescent="0.2">
      <c r="A754" s="5">
        <v>760</v>
      </c>
      <c r="B754" s="17">
        <v>22</v>
      </c>
      <c r="C754" s="16">
        <v>8</v>
      </c>
      <c r="D754" s="16">
        <v>2014</v>
      </c>
      <c r="E754" s="18">
        <v>42285</v>
      </c>
      <c r="F754" s="9" t="s">
        <v>746</v>
      </c>
      <c r="G754" s="3">
        <v>65000000</v>
      </c>
      <c r="H754" s="3">
        <v>13757804</v>
      </c>
      <c r="I754" s="3">
        <v>39499349</v>
      </c>
      <c r="J754" s="8" t="str">
        <f t="shared" si="90"/>
        <v/>
      </c>
      <c r="K754" s="8" t="str">
        <f t="shared" si="91"/>
        <v/>
      </c>
      <c r="L754" s="8" t="str">
        <f t="shared" si="92"/>
        <v>Sin City: A Dame to Kill For</v>
      </c>
      <c r="M754" s="8" t="str">
        <f t="shared" si="93"/>
        <v/>
      </c>
      <c r="N754" s="8" t="str">
        <f t="shared" si="89"/>
        <v>Sin City: A Dame to Kill For</v>
      </c>
      <c r="O754" s="10">
        <f>INDEX(cpi!$A$1:$M$106,MATCH($D754,cpi!$A:$A,0),MATCH($C754,cpi!$1:$1,0))</f>
        <v>237.852</v>
      </c>
      <c r="P754" s="10">
        <f>cpi!$I$2</f>
        <v>245.51900000000001</v>
      </c>
      <c r="Q754" s="10">
        <f t="shared" si="94"/>
        <v>1.0322343305921329</v>
      </c>
      <c r="R754" s="8" t="str">
        <f t="shared" si="95"/>
        <v/>
      </c>
      <c r="S754" s="11">
        <f t="shared" si="96"/>
        <v>67095231.488488637</v>
      </c>
      <c r="T754" s="11">
        <f t="shared" si="96"/>
        <v>14201277.602357768</v>
      </c>
      <c r="U754" s="11">
        <f t="shared" si="96"/>
        <v>40772584.07384003</v>
      </c>
    </row>
    <row r="755" spans="1:21" x14ac:dyDescent="0.2">
      <c r="A755" s="5">
        <v>761</v>
      </c>
      <c r="B755" s="17">
        <v>25</v>
      </c>
      <c r="C755" s="16">
        <v>12</v>
      </c>
      <c r="D755" s="16">
        <v>2016</v>
      </c>
      <c r="E755" s="18">
        <v>43112</v>
      </c>
      <c r="F755" s="9" t="s">
        <v>747</v>
      </c>
      <c r="G755" s="3">
        <v>65000000</v>
      </c>
      <c r="H755" s="3">
        <v>10378555</v>
      </c>
      <c r="I755" s="3">
        <v>21778555</v>
      </c>
      <c r="J755" s="8" t="str">
        <f t="shared" si="90"/>
        <v/>
      </c>
      <c r="K755" s="8" t="str">
        <f t="shared" si="91"/>
        <v/>
      </c>
      <c r="L755" s="8" t="str">
        <f t="shared" si="92"/>
        <v>Live by Night</v>
      </c>
      <c r="M755" s="8" t="str">
        <f t="shared" si="93"/>
        <v/>
      </c>
      <c r="N755" s="8" t="str">
        <f t="shared" si="89"/>
        <v>Live by Night</v>
      </c>
      <c r="O755" s="10">
        <f>INDEX(cpi!$A$1:$M$106,MATCH($D755,cpi!$A:$A,0),MATCH($C755,cpi!$1:$1,0))</f>
        <v>241.43199999999999</v>
      </c>
      <c r="P755" s="10">
        <f>cpi!$I$2</f>
        <v>245.51900000000001</v>
      </c>
      <c r="Q755" s="10">
        <f t="shared" si="94"/>
        <v>1.0169281619669308</v>
      </c>
      <c r="R755" s="8" t="str">
        <f t="shared" si="95"/>
        <v/>
      </c>
      <c r="S755" s="11">
        <f t="shared" si="96"/>
        <v>66100330.527850501</v>
      </c>
      <c r="T755" s="11">
        <f t="shared" si="96"/>
        <v>10554244.860022699</v>
      </c>
      <c r="U755" s="11">
        <f t="shared" si="96"/>
        <v>22147225.906445712</v>
      </c>
    </row>
    <row r="756" spans="1:21" x14ac:dyDescent="0.2">
      <c r="A756" s="5">
        <v>762</v>
      </c>
      <c r="B756" s="17">
        <v>27</v>
      </c>
      <c r="C756" s="16">
        <v>10</v>
      </c>
      <c r="D756" s="16">
        <v>2000</v>
      </c>
      <c r="E756" s="18">
        <v>37325</v>
      </c>
      <c r="F756" s="9" t="s">
        <v>748</v>
      </c>
      <c r="G756" s="3">
        <v>65000000</v>
      </c>
      <c r="H756" s="3">
        <v>10014234</v>
      </c>
      <c r="I756" s="3">
        <v>10014234</v>
      </c>
      <c r="J756" s="8" t="str">
        <f t="shared" si="90"/>
        <v/>
      </c>
      <c r="K756" s="8" t="str">
        <f t="shared" si="91"/>
        <v/>
      </c>
      <c r="L756" s="8" t="str">
        <f t="shared" si="92"/>
        <v>Lucky Numbers</v>
      </c>
      <c r="M756" s="8" t="str">
        <f t="shared" si="93"/>
        <v/>
      </c>
      <c r="N756" s="8" t="str">
        <f t="shared" si="89"/>
        <v>Lucky Numbers</v>
      </c>
      <c r="O756" s="10">
        <f>INDEX(cpi!$A$1:$M$106,MATCH($D756,cpi!$A:$A,0),MATCH($C756,cpi!$1:$1,0))</f>
        <v>174</v>
      </c>
      <c r="P756" s="10">
        <f>cpi!$I$2</f>
        <v>245.51900000000001</v>
      </c>
      <c r="Q756" s="10">
        <f t="shared" si="94"/>
        <v>1.411028735632184</v>
      </c>
      <c r="R756" s="8" t="str">
        <f t="shared" si="95"/>
        <v/>
      </c>
      <c r="S756" s="11">
        <f t="shared" si="96"/>
        <v>91716867.816091955</v>
      </c>
      <c r="T756" s="11">
        <f t="shared" si="96"/>
        <v>14130371.939344829</v>
      </c>
      <c r="U756" s="11">
        <f t="shared" si="96"/>
        <v>14130371.939344829</v>
      </c>
    </row>
    <row r="757" spans="1:21" x14ac:dyDescent="0.2">
      <c r="A757" s="5">
        <v>763</v>
      </c>
      <c r="B757" s="17">
        <v>23</v>
      </c>
      <c r="C757" s="16">
        <v>9</v>
      </c>
      <c r="D757" s="16">
        <v>2005</v>
      </c>
      <c r="E757" s="18">
        <v>39030</v>
      </c>
      <c r="F757" s="9" t="s">
        <v>749</v>
      </c>
      <c r="G757" s="3">
        <v>65000000</v>
      </c>
      <c r="H757" s="3">
        <v>2070920</v>
      </c>
      <c r="I757" s="3">
        <v>26670920</v>
      </c>
      <c r="J757" s="8" t="str">
        <f t="shared" si="90"/>
        <v/>
      </c>
      <c r="K757" s="8" t="str">
        <f t="shared" si="91"/>
        <v/>
      </c>
      <c r="L757" s="8" t="str">
        <f t="shared" si="92"/>
        <v>Oliver Twist</v>
      </c>
      <c r="M757" s="8" t="str">
        <f t="shared" si="93"/>
        <v/>
      </c>
      <c r="N757" s="8" t="str">
        <f t="shared" si="89"/>
        <v>Oliver Twist</v>
      </c>
      <c r="O757" s="10">
        <f>INDEX(cpi!$A$1:$M$106,MATCH($D757,cpi!$A:$A,0),MATCH($C757,cpi!$1:$1,0))</f>
        <v>198.8</v>
      </c>
      <c r="P757" s="10">
        <f>cpi!$I$2</f>
        <v>245.51900000000001</v>
      </c>
      <c r="Q757" s="10">
        <f t="shared" si="94"/>
        <v>1.2350050301810864</v>
      </c>
      <c r="R757" s="8" t="str">
        <f t="shared" si="95"/>
        <v/>
      </c>
      <c r="S757" s="11">
        <f t="shared" si="96"/>
        <v>80275326.961770624</v>
      </c>
      <c r="T757" s="11">
        <f t="shared" si="96"/>
        <v>2557596.6171026155</v>
      </c>
      <c r="U757" s="11">
        <f t="shared" si="96"/>
        <v>32938720.359557342</v>
      </c>
    </row>
    <row r="758" spans="1:21" x14ac:dyDescent="0.2">
      <c r="A758" s="5">
        <v>764</v>
      </c>
      <c r="B758" s="17">
        <v>4</v>
      </c>
      <c r="C758" s="16">
        <v>9</v>
      </c>
      <c r="D758" s="16">
        <v>2015</v>
      </c>
      <c r="E758" s="18">
        <v>42103</v>
      </c>
      <c r="F758" s="9" t="s">
        <v>750</v>
      </c>
      <c r="G758" s="3">
        <v>65000000</v>
      </c>
      <c r="H758" s="3">
        <v>74070</v>
      </c>
      <c r="I758" s="3">
        <v>122519874</v>
      </c>
      <c r="J758" s="8" t="str">
        <f t="shared" si="90"/>
        <v/>
      </c>
      <c r="K758" s="8" t="str">
        <f t="shared" si="91"/>
        <v/>
      </c>
      <c r="L758" s="8" t="str">
        <f t="shared" si="92"/>
        <v>Tian jiang xiong shi</v>
      </c>
      <c r="M758" s="8" t="str">
        <f t="shared" si="93"/>
        <v/>
      </c>
      <c r="N758" s="8" t="str">
        <f t="shared" si="89"/>
        <v>Tian jiang xiong shi</v>
      </c>
      <c r="O758" s="10">
        <f>INDEX(cpi!$A$1:$M$106,MATCH($D758,cpi!$A:$A,0),MATCH($C758,cpi!$1:$1,0))</f>
        <v>237.94499999999999</v>
      </c>
      <c r="P758" s="10">
        <f>cpi!$I$2</f>
        <v>245.51900000000001</v>
      </c>
      <c r="Q758" s="10">
        <f t="shared" si="94"/>
        <v>1.0318308852886171</v>
      </c>
      <c r="R758" s="8" t="str">
        <f t="shared" si="95"/>
        <v/>
      </c>
      <c r="S758" s="11">
        <f t="shared" si="96"/>
        <v>67069007.543760113</v>
      </c>
      <c r="T758" s="11">
        <f t="shared" si="96"/>
        <v>76427.713673327875</v>
      </c>
      <c r="U758" s="11">
        <f t="shared" si="96"/>
        <v>126419790.05486982</v>
      </c>
    </row>
    <row r="759" spans="1:21" x14ac:dyDescent="0.2">
      <c r="A759" s="5">
        <v>765</v>
      </c>
      <c r="B759" s="17">
        <v>14</v>
      </c>
      <c r="C759" s="16">
        <v>7</v>
      </c>
      <c r="D759" s="16">
        <v>2006</v>
      </c>
      <c r="E759" s="18">
        <v>39120</v>
      </c>
      <c r="F759" s="9" t="s">
        <v>751</v>
      </c>
      <c r="G759" s="3">
        <v>64000000</v>
      </c>
      <c r="H759" s="3">
        <v>58636047</v>
      </c>
      <c r="I759" s="3">
        <v>101636047</v>
      </c>
      <c r="J759" s="8" t="str">
        <f t="shared" si="90"/>
        <v/>
      </c>
      <c r="K759" s="8" t="str">
        <f t="shared" si="91"/>
        <v/>
      </c>
      <c r="L759" s="8" t="str">
        <f t="shared" si="92"/>
        <v>Little Man</v>
      </c>
      <c r="M759" s="8" t="str">
        <f t="shared" si="93"/>
        <v/>
      </c>
      <c r="N759" s="8" t="str">
        <f t="shared" si="89"/>
        <v>Little Man</v>
      </c>
      <c r="O759" s="10">
        <f>INDEX(cpi!$A$1:$M$106,MATCH($D759,cpi!$A:$A,0),MATCH($C759,cpi!$1:$1,0))</f>
        <v>203.5</v>
      </c>
      <c r="P759" s="10">
        <f>cpi!$I$2</f>
        <v>245.51900000000001</v>
      </c>
      <c r="Q759" s="10">
        <f t="shared" si="94"/>
        <v>1.2064815724815725</v>
      </c>
      <c r="R759" s="8" t="str">
        <f t="shared" si="95"/>
        <v/>
      </c>
      <c r="S759" s="11">
        <f t="shared" si="96"/>
        <v>77214820.638820633</v>
      </c>
      <c r="T759" s="11">
        <f t="shared" si="96"/>
        <v>70743310.188663393</v>
      </c>
      <c r="U759" s="11">
        <f t="shared" si="96"/>
        <v>122622017.80537102</v>
      </c>
    </row>
    <row r="760" spans="1:21" x14ac:dyDescent="0.2">
      <c r="A760" s="5">
        <v>766</v>
      </c>
      <c r="B760" s="17">
        <v>8</v>
      </c>
      <c r="C760" s="16">
        <v>10</v>
      </c>
      <c r="D760" s="16">
        <v>1999</v>
      </c>
      <c r="E760" s="18">
        <v>36382</v>
      </c>
      <c r="F760" s="9" t="s">
        <v>752</v>
      </c>
      <c r="G760" s="3">
        <v>64000000</v>
      </c>
      <c r="H760" s="3">
        <v>31054924</v>
      </c>
      <c r="I760" s="3">
        <v>63200000</v>
      </c>
      <c r="J760" s="8" t="str">
        <f t="shared" si="90"/>
        <v/>
      </c>
      <c r="K760" s="8" t="str">
        <f t="shared" si="91"/>
        <v/>
      </c>
      <c r="L760" s="8" t="str">
        <f t="shared" si="92"/>
        <v>Random Hearts</v>
      </c>
      <c r="M760" s="8" t="str">
        <f t="shared" si="93"/>
        <v/>
      </c>
      <c r="N760" s="8" t="str">
        <f t="shared" si="89"/>
        <v>Random Hearts</v>
      </c>
      <c r="O760" s="10">
        <f>INDEX(cpi!$A$1:$M$106,MATCH($D760,cpi!$A:$A,0),MATCH($C760,cpi!$1:$1,0))</f>
        <v>168.2</v>
      </c>
      <c r="P760" s="10">
        <f>cpi!$I$2</f>
        <v>245.51900000000001</v>
      </c>
      <c r="Q760" s="10">
        <f t="shared" si="94"/>
        <v>1.4596848989298457</v>
      </c>
      <c r="R760" s="8" t="str">
        <f t="shared" si="95"/>
        <v/>
      </c>
      <c r="S760" s="11">
        <f t="shared" si="96"/>
        <v>93419833.531510115</v>
      </c>
      <c r="T760" s="11">
        <f t="shared" si="96"/>
        <v>45330403.600214042</v>
      </c>
      <c r="U760" s="11">
        <f t="shared" si="96"/>
        <v>92252085.612366244</v>
      </c>
    </row>
    <row r="761" spans="1:21" x14ac:dyDescent="0.2">
      <c r="A761" s="5">
        <v>767</v>
      </c>
      <c r="B761" s="17">
        <v>27</v>
      </c>
      <c r="C761" s="16">
        <v>12</v>
      </c>
      <c r="D761" s="16">
        <v>2006</v>
      </c>
      <c r="E761" s="18">
        <v>39519</v>
      </c>
      <c r="F761" s="9" t="s">
        <v>753</v>
      </c>
      <c r="G761" s="3">
        <v>63700000</v>
      </c>
      <c r="H761" s="3">
        <v>2223293</v>
      </c>
      <c r="I761" s="3">
        <v>133603463</v>
      </c>
      <c r="J761" s="8" t="str">
        <f t="shared" si="90"/>
        <v/>
      </c>
      <c r="K761" s="8" t="str">
        <f t="shared" si="91"/>
        <v/>
      </c>
      <c r="L761" s="8" t="str">
        <f t="shared" si="92"/>
        <v>Perfume: The Story of a Murderer</v>
      </c>
      <c r="M761" s="8" t="str">
        <f t="shared" si="93"/>
        <v/>
      </c>
      <c r="N761" s="8" t="str">
        <f t="shared" si="89"/>
        <v>Perfume: The Story of a Murderer</v>
      </c>
      <c r="O761" s="10">
        <f>INDEX(cpi!$A$1:$M$106,MATCH($D761,cpi!$A:$A,0),MATCH($C761,cpi!$1:$1,0))</f>
        <v>201.8</v>
      </c>
      <c r="P761" s="10">
        <f>cpi!$I$2</f>
        <v>245.51900000000001</v>
      </c>
      <c r="Q761" s="10">
        <f t="shared" si="94"/>
        <v>1.2166451932606541</v>
      </c>
      <c r="R761" s="8" t="str">
        <f t="shared" si="95"/>
        <v/>
      </c>
      <c r="S761" s="11">
        <f t="shared" si="96"/>
        <v>77500298.810703665</v>
      </c>
      <c r="T761" s="11">
        <f t="shared" si="96"/>
        <v>2704958.7416600594</v>
      </c>
      <c r="U761" s="11">
        <f t="shared" si="96"/>
        <v>162548011.06192765</v>
      </c>
    </row>
    <row r="762" spans="1:21" x14ac:dyDescent="0.2">
      <c r="A762" s="5">
        <v>768</v>
      </c>
      <c r="B762" s="17">
        <v>11</v>
      </c>
      <c r="C762" s="16">
        <v>6</v>
      </c>
      <c r="D762" s="16">
        <v>1993</v>
      </c>
      <c r="E762" s="18">
        <v>34279</v>
      </c>
      <c r="F762" s="9" t="s">
        <v>754</v>
      </c>
      <c r="G762" s="3">
        <v>63000000</v>
      </c>
      <c r="H762" s="3">
        <v>395708305</v>
      </c>
      <c r="I762" s="3">
        <v>1038812584</v>
      </c>
      <c r="J762" s="8" t="str">
        <f t="shared" si="90"/>
        <v/>
      </c>
      <c r="K762" s="8" t="str">
        <f t="shared" si="91"/>
        <v/>
      </c>
      <c r="L762" s="8" t="str">
        <f t="shared" si="92"/>
        <v>Jurassic Park</v>
      </c>
      <c r="M762" s="8" t="str">
        <f t="shared" si="93"/>
        <v/>
      </c>
      <c r="N762" s="8" t="str">
        <f t="shared" si="89"/>
        <v>Jurassic Park</v>
      </c>
      <c r="O762" s="10">
        <f>INDEX(cpi!$A$1:$M$106,MATCH($D762,cpi!$A:$A,0),MATCH($C762,cpi!$1:$1,0))</f>
        <v>144.4</v>
      </c>
      <c r="P762" s="10">
        <f>cpi!$I$2</f>
        <v>245.51900000000001</v>
      </c>
      <c r="Q762" s="10">
        <f t="shared" si="94"/>
        <v>1.7002700831024931</v>
      </c>
      <c r="R762" s="8" t="str">
        <f t="shared" si="95"/>
        <v/>
      </c>
      <c r="S762" s="11">
        <f t="shared" si="96"/>
        <v>107117015.23545706</v>
      </c>
      <c r="T762" s="11">
        <f t="shared" si="96"/>
        <v>672810992.62669671</v>
      </c>
      <c r="U762" s="11">
        <f t="shared" si="96"/>
        <v>1766261958.5255957</v>
      </c>
    </row>
    <row r="763" spans="1:21" x14ac:dyDescent="0.2">
      <c r="A763" s="5">
        <v>769</v>
      </c>
      <c r="B763" s="17">
        <v>25</v>
      </c>
      <c r="C763" s="16">
        <v>7</v>
      </c>
      <c r="D763" s="16">
        <v>2002</v>
      </c>
      <c r="E763" s="18">
        <v>37993</v>
      </c>
      <c r="F763" s="9" t="s">
        <v>755</v>
      </c>
      <c r="G763" s="3">
        <v>63000000</v>
      </c>
      <c r="H763" s="3">
        <v>213117789</v>
      </c>
      <c r="I763" s="3">
        <v>296338663</v>
      </c>
      <c r="J763" s="8" t="str">
        <f t="shared" si="90"/>
        <v/>
      </c>
      <c r="K763" s="8" t="str">
        <f t="shared" si="91"/>
        <v/>
      </c>
      <c r="L763" s="8" t="str">
        <f t="shared" si="92"/>
        <v>Austin Powers in Goldmember</v>
      </c>
      <c r="M763" s="8" t="str">
        <f t="shared" si="93"/>
        <v/>
      </c>
      <c r="N763" s="8" t="str">
        <f t="shared" si="89"/>
        <v>Austin Powers in Goldmember</v>
      </c>
      <c r="O763" s="10">
        <f>INDEX(cpi!$A$1:$M$106,MATCH($D763,cpi!$A:$A,0),MATCH($C763,cpi!$1:$1,0))</f>
        <v>180.1</v>
      </c>
      <c r="P763" s="10">
        <f>cpi!$I$2</f>
        <v>245.51900000000001</v>
      </c>
      <c r="Q763" s="10">
        <f t="shared" si="94"/>
        <v>1.3632370905052749</v>
      </c>
      <c r="R763" s="8" t="str">
        <f t="shared" si="95"/>
        <v/>
      </c>
      <c r="S763" s="11">
        <f t="shared" si="96"/>
        <v>85883936.701832309</v>
      </c>
      <c r="T763" s="11">
        <f t="shared" si="96"/>
        <v>290530074.61127704</v>
      </c>
      <c r="U763" s="11">
        <f t="shared" si="96"/>
        <v>403979856.75234312</v>
      </c>
    </row>
    <row r="764" spans="1:21" x14ac:dyDescent="0.2">
      <c r="A764" s="5">
        <v>770</v>
      </c>
      <c r="B764" s="17">
        <v>1</v>
      </c>
      <c r="C764" s="16">
        <v>4</v>
      </c>
      <c r="D764" s="16">
        <v>2011</v>
      </c>
      <c r="E764" s="18">
        <v>40547</v>
      </c>
      <c r="F764" s="9" t="s">
        <v>756</v>
      </c>
      <c r="G764" s="3">
        <v>63000000</v>
      </c>
      <c r="H764" s="3">
        <v>108085305</v>
      </c>
      <c r="I764" s="3">
        <v>188657593</v>
      </c>
      <c r="J764" s="8" t="str">
        <f t="shared" si="90"/>
        <v/>
      </c>
      <c r="K764" s="8" t="str">
        <f t="shared" si="91"/>
        <v/>
      </c>
      <c r="L764" s="8" t="str">
        <f t="shared" si="92"/>
        <v>Hop</v>
      </c>
      <c r="M764" s="8" t="str">
        <f t="shared" si="93"/>
        <v/>
      </c>
      <c r="N764" s="8" t="str">
        <f t="shared" si="89"/>
        <v>Hop</v>
      </c>
      <c r="O764" s="10">
        <f>INDEX(cpi!$A$1:$M$106,MATCH($D764,cpi!$A:$A,0),MATCH($C764,cpi!$1:$1,0))</f>
        <v>224.90600000000001</v>
      </c>
      <c r="P764" s="10">
        <f>cpi!$I$2</f>
        <v>245.51900000000001</v>
      </c>
      <c r="Q764" s="10">
        <f t="shared" si="94"/>
        <v>1.0916516233448641</v>
      </c>
      <c r="R764" s="8" t="str">
        <f t="shared" si="95"/>
        <v/>
      </c>
      <c r="S764" s="11">
        <f t="shared" si="96"/>
        <v>68774052.270726442</v>
      </c>
      <c r="T764" s="11">
        <f t="shared" si="96"/>
        <v>117991498.66297476</v>
      </c>
      <c r="U764" s="11">
        <f t="shared" si="96"/>
        <v>205948367.65478468</v>
      </c>
    </row>
    <row r="765" spans="1:21" x14ac:dyDescent="0.2">
      <c r="A765" s="5">
        <v>771</v>
      </c>
      <c r="B765" s="17">
        <v>24</v>
      </c>
      <c r="C765" s="16">
        <v>6</v>
      </c>
      <c r="D765" s="16">
        <v>1994</v>
      </c>
      <c r="E765" s="18">
        <v>35039</v>
      </c>
      <c r="F765" s="9" t="s">
        <v>757</v>
      </c>
      <c r="G765" s="3">
        <v>63000000</v>
      </c>
      <c r="H765" s="3">
        <v>25052000</v>
      </c>
      <c r="I765" s="3">
        <v>25052000</v>
      </c>
      <c r="J765" s="8" t="str">
        <f t="shared" si="90"/>
        <v/>
      </c>
      <c r="K765" s="8" t="str">
        <f t="shared" si="91"/>
        <v/>
      </c>
      <c r="L765" s="8" t="str">
        <f t="shared" si="92"/>
        <v>Wyatt Earp</v>
      </c>
      <c r="M765" s="8" t="str">
        <f t="shared" si="93"/>
        <v/>
      </c>
      <c r="N765" s="8" t="str">
        <f t="shared" si="89"/>
        <v>Wyatt Earp</v>
      </c>
      <c r="O765" s="10">
        <f>INDEX(cpi!$A$1:$M$106,MATCH($D765,cpi!$A:$A,0),MATCH($C765,cpi!$1:$1,0))</f>
        <v>148</v>
      </c>
      <c r="P765" s="10">
        <f>cpi!$I$2</f>
        <v>245.51900000000001</v>
      </c>
      <c r="Q765" s="10">
        <f t="shared" si="94"/>
        <v>1.6589121621621623</v>
      </c>
      <c r="R765" s="8" t="str">
        <f t="shared" si="95"/>
        <v/>
      </c>
      <c r="S765" s="11">
        <f t="shared" si="96"/>
        <v>104511466.21621622</v>
      </c>
      <c r="T765" s="11">
        <f t="shared" si="96"/>
        <v>41559067.486486487</v>
      </c>
      <c r="U765" s="11">
        <f t="shared" si="96"/>
        <v>41559067.486486487</v>
      </c>
    </row>
    <row r="766" spans="1:21" x14ac:dyDescent="0.2">
      <c r="A766" s="5">
        <v>772</v>
      </c>
      <c r="B766" s="17">
        <v>3</v>
      </c>
      <c r="C766" s="16">
        <v>8</v>
      </c>
      <c r="D766" s="16">
        <v>1994</v>
      </c>
      <c r="E766" s="18">
        <v>34401</v>
      </c>
      <c r="F766" s="9" t="s">
        <v>758</v>
      </c>
      <c r="G766" s="3">
        <v>62000000</v>
      </c>
      <c r="H766" s="3">
        <v>122012656</v>
      </c>
      <c r="I766" s="3">
        <v>207500000</v>
      </c>
      <c r="J766" s="8" t="str">
        <f t="shared" si="90"/>
        <v/>
      </c>
      <c r="K766" s="8" t="str">
        <f t="shared" si="91"/>
        <v/>
      </c>
      <c r="L766" s="8" t="str">
        <f t="shared" si="92"/>
        <v>Clear and Present Danger</v>
      </c>
      <c r="M766" s="8" t="str">
        <f t="shared" si="93"/>
        <v/>
      </c>
      <c r="N766" s="8" t="str">
        <f t="shared" si="89"/>
        <v>Clear and Present Danger</v>
      </c>
      <c r="O766" s="10">
        <f>INDEX(cpi!$A$1:$M$106,MATCH($D766,cpi!$A:$A,0),MATCH($C766,cpi!$1:$1,0))</f>
        <v>149</v>
      </c>
      <c r="P766" s="10">
        <f>cpi!$I$2</f>
        <v>245.51900000000001</v>
      </c>
      <c r="Q766" s="10">
        <f t="shared" si="94"/>
        <v>1.6477785234899329</v>
      </c>
      <c r="R766" s="8" t="str">
        <f t="shared" si="95"/>
        <v/>
      </c>
      <c r="S766" s="11">
        <f t="shared" si="96"/>
        <v>102162268.45637584</v>
      </c>
      <c r="T766" s="11">
        <f t="shared" si="96"/>
        <v>201049834.15076509</v>
      </c>
      <c r="U766" s="11">
        <f t="shared" si="96"/>
        <v>341914043.62416106</v>
      </c>
    </row>
    <row r="767" spans="1:21" x14ac:dyDescent="0.2">
      <c r="A767" s="5">
        <v>773</v>
      </c>
      <c r="B767" s="17">
        <v>21</v>
      </c>
      <c r="C767" s="16">
        <v>4</v>
      </c>
      <c r="D767" s="16">
        <v>2000</v>
      </c>
      <c r="E767" s="18">
        <v>37138</v>
      </c>
      <c r="F767" s="9" t="s">
        <v>759</v>
      </c>
      <c r="G767" s="3">
        <v>62000000</v>
      </c>
      <c r="H767" s="3">
        <v>77086030</v>
      </c>
      <c r="I767" s="3">
        <v>127630030</v>
      </c>
      <c r="J767" s="8" t="str">
        <f t="shared" si="90"/>
        <v/>
      </c>
      <c r="K767" s="8" t="str">
        <f t="shared" si="91"/>
        <v/>
      </c>
      <c r="L767" s="8" t="str">
        <f t="shared" si="92"/>
        <v>U-571</v>
      </c>
      <c r="M767" s="8" t="str">
        <f t="shared" si="93"/>
        <v/>
      </c>
      <c r="N767" s="8" t="str">
        <f t="shared" si="89"/>
        <v>U-571</v>
      </c>
      <c r="O767" s="10">
        <f>INDEX(cpi!$A$1:$M$106,MATCH($D767,cpi!$A:$A,0),MATCH($C767,cpi!$1:$1,0))</f>
        <v>171.3</v>
      </c>
      <c r="P767" s="10">
        <f>cpi!$I$2</f>
        <v>245.51900000000001</v>
      </c>
      <c r="Q767" s="10">
        <f t="shared" si="94"/>
        <v>1.4332691185055457</v>
      </c>
      <c r="R767" s="8" t="str">
        <f t="shared" si="95"/>
        <v/>
      </c>
      <c r="S767" s="11">
        <f t="shared" si="96"/>
        <v>88862685.347343832</v>
      </c>
      <c r="T767" s="11">
        <f t="shared" si="96"/>
        <v>110485026.26719205</v>
      </c>
      <c r="U767" s="11">
        <f t="shared" si="96"/>
        <v>182928180.59293637</v>
      </c>
    </row>
    <row r="768" spans="1:21" x14ac:dyDescent="0.2">
      <c r="A768" s="5">
        <v>774</v>
      </c>
      <c r="B768" s="17">
        <v>17</v>
      </c>
      <c r="C768" s="16">
        <v>11</v>
      </c>
      <c r="D768" s="16">
        <v>1995</v>
      </c>
      <c r="E768" s="18">
        <v>35196</v>
      </c>
      <c r="F768" s="9" t="s">
        <v>760</v>
      </c>
      <c r="G768" s="3">
        <v>62000000</v>
      </c>
      <c r="H768" s="3">
        <v>60022813</v>
      </c>
      <c r="I768" s="3">
        <v>107822813</v>
      </c>
      <c r="J768" s="8" t="str">
        <f t="shared" si="90"/>
        <v/>
      </c>
      <c r="K768" s="8" t="str">
        <f t="shared" si="91"/>
        <v/>
      </c>
      <c r="L768" s="8" t="str">
        <f t="shared" si="92"/>
        <v>The American President</v>
      </c>
      <c r="M768" s="8" t="str">
        <f t="shared" si="93"/>
        <v/>
      </c>
      <c r="N768" s="8" t="str">
        <f t="shared" si="89"/>
        <v>The American President</v>
      </c>
      <c r="O768" s="10">
        <f>INDEX(cpi!$A$1:$M$106,MATCH($D768,cpi!$A:$A,0),MATCH($C768,cpi!$1:$1,0))</f>
        <v>153.6</v>
      </c>
      <c r="P768" s="10">
        <f>cpi!$I$2</f>
        <v>245.51900000000001</v>
      </c>
      <c r="Q768" s="10">
        <f t="shared" si="94"/>
        <v>1.5984309895833335</v>
      </c>
      <c r="R768" s="8" t="str">
        <f t="shared" si="95"/>
        <v/>
      </c>
      <c r="S768" s="11">
        <f t="shared" si="96"/>
        <v>99102721.354166672</v>
      </c>
      <c r="T768" s="11">
        <f t="shared" si="96"/>
        <v>95942324.38116537</v>
      </c>
      <c r="U768" s="11">
        <f t="shared" si="96"/>
        <v>172347325.68324873</v>
      </c>
    </row>
    <row r="769" spans="1:21" x14ac:dyDescent="0.2">
      <c r="A769" s="5">
        <v>775</v>
      </c>
      <c r="B769" s="17">
        <v>25</v>
      </c>
      <c r="C769" s="16">
        <v>12</v>
      </c>
      <c r="D769" s="16">
        <v>2015</v>
      </c>
      <c r="E769" s="18">
        <v>42747</v>
      </c>
      <c r="F769" s="9" t="s">
        <v>761</v>
      </c>
      <c r="G769" s="3">
        <v>62000000</v>
      </c>
      <c r="H769" s="3">
        <v>54117416</v>
      </c>
      <c r="I769" s="3">
        <v>145443360</v>
      </c>
      <c r="J769" s="8" t="str">
        <f t="shared" si="90"/>
        <v/>
      </c>
      <c r="K769" s="8" t="str">
        <f t="shared" si="91"/>
        <v/>
      </c>
      <c r="L769" s="8" t="str">
        <f t="shared" si="92"/>
        <v>The Hateful Eight</v>
      </c>
      <c r="M769" s="8" t="str">
        <f t="shared" si="93"/>
        <v/>
      </c>
      <c r="N769" s="8" t="str">
        <f t="shared" si="89"/>
        <v>The Hateful Eight</v>
      </c>
      <c r="O769" s="10">
        <f>INDEX(cpi!$A$1:$M$106,MATCH($D769,cpi!$A:$A,0),MATCH($C769,cpi!$1:$1,0))</f>
        <v>236.52500000000001</v>
      </c>
      <c r="P769" s="10">
        <f>cpi!$I$2</f>
        <v>245.51900000000001</v>
      </c>
      <c r="Q769" s="10">
        <f t="shared" si="94"/>
        <v>1.0380255786914703</v>
      </c>
      <c r="R769" s="8" t="str">
        <f t="shared" si="95"/>
        <v/>
      </c>
      <c r="S769" s="11">
        <f t="shared" si="96"/>
        <v>64357585.878871158</v>
      </c>
      <c r="T769" s="11">
        <f t="shared" si="96"/>
        <v>56175262.060687035</v>
      </c>
      <c r="U769" s="11">
        <f t="shared" si="96"/>
        <v>150973927.93083185</v>
      </c>
    </row>
    <row r="770" spans="1:21" x14ac:dyDescent="0.2">
      <c r="A770" s="5">
        <v>776</v>
      </c>
      <c r="B770" s="17">
        <v>20</v>
      </c>
      <c r="C770" s="16">
        <v>6</v>
      </c>
      <c r="D770" s="16">
        <v>2008</v>
      </c>
      <c r="E770" s="18">
        <v>40031</v>
      </c>
      <c r="F770" s="9" t="s">
        <v>762</v>
      </c>
      <c r="G770" s="3">
        <v>62000000</v>
      </c>
      <c r="H770" s="3">
        <v>32200122</v>
      </c>
      <c r="I770" s="3">
        <v>40123346</v>
      </c>
      <c r="J770" s="8" t="str">
        <f t="shared" si="90"/>
        <v/>
      </c>
      <c r="K770" s="8" t="str">
        <f t="shared" si="91"/>
        <v/>
      </c>
      <c r="L770" s="8" t="str">
        <f t="shared" si="92"/>
        <v>The Love Guru</v>
      </c>
      <c r="M770" s="8" t="str">
        <f t="shared" si="93"/>
        <v/>
      </c>
      <c r="N770" s="8" t="str">
        <f t="shared" ref="N770:N833" si="97">IF(M770=1,L770&amp;" ("&amp;D770&amp;")",L770)</f>
        <v>The Love Guru</v>
      </c>
      <c r="O770" s="10">
        <f>INDEX(cpi!$A$1:$M$106,MATCH($D770,cpi!$A:$A,0),MATCH($C770,cpi!$1:$1,0))</f>
        <v>218.815</v>
      </c>
      <c r="P770" s="10">
        <f>cpi!$I$2</f>
        <v>245.51900000000001</v>
      </c>
      <c r="Q770" s="10">
        <f t="shared" si="94"/>
        <v>1.1220391655051072</v>
      </c>
      <c r="R770" s="8" t="str">
        <f t="shared" si="95"/>
        <v/>
      </c>
      <c r="S770" s="11">
        <f t="shared" si="96"/>
        <v>69566428.261316642</v>
      </c>
      <c r="T770" s="11">
        <f t="shared" si="96"/>
        <v>36129798.018042646</v>
      </c>
      <c r="U770" s="11">
        <f t="shared" si="96"/>
        <v>45019965.663112678</v>
      </c>
    </row>
    <row r="771" spans="1:21" x14ac:dyDescent="0.2">
      <c r="A771" s="5">
        <v>777</v>
      </c>
      <c r="B771" s="17">
        <v>23</v>
      </c>
      <c r="C771" s="16">
        <v>2</v>
      </c>
      <c r="D771" s="16">
        <v>2001</v>
      </c>
      <c r="E771" s="18">
        <v>37562</v>
      </c>
      <c r="F771" s="9" t="s">
        <v>763</v>
      </c>
      <c r="G771" s="3">
        <v>62000000</v>
      </c>
      <c r="H771" s="3">
        <v>15738632</v>
      </c>
      <c r="I771" s="3">
        <v>18708848</v>
      </c>
      <c r="J771" s="8" t="str">
        <f t="shared" ref="J771:J834" si="98">IF(I771=0,1,"")</f>
        <v/>
      </c>
      <c r="K771" s="8" t="str">
        <f t="shared" ref="K771:K834" si="99">IF(D771&gt;2017,1,"")</f>
        <v/>
      </c>
      <c r="L771" s="8" t="str">
        <f t="shared" ref="L771:L834" si="100">F771</f>
        <v>3000 Miles to Graceland</v>
      </c>
      <c r="M771" s="8" t="str">
        <f t="shared" ref="M771:M834" si="101">IF(COUNTIF($L$2:$L$5233,L771)&gt;1,1,"")</f>
        <v/>
      </c>
      <c r="N771" s="8" t="str">
        <f t="shared" si="97"/>
        <v>3000 Miles to Graceland</v>
      </c>
      <c r="O771" s="10">
        <f>INDEX(cpi!$A$1:$M$106,MATCH($D771,cpi!$A:$A,0),MATCH($C771,cpi!$1:$1,0))</f>
        <v>175.8</v>
      </c>
      <c r="P771" s="10">
        <f>cpi!$I$2</f>
        <v>245.51900000000001</v>
      </c>
      <c r="Q771" s="10">
        <f t="shared" ref="Q771:Q834" si="102">P771/O771</f>
        <v>1.3965813424345848</v>
      </c>
      <c r="R771" s="8" t="str">
        <f t="shared" ref="R771:R834" si="103">IF(ISERROR(Q771),1,"")</f>
        <v/>
      </c>
      <c r="S771" s="11">
        <f t="shared" ref="S771:U834" si="104">G771*$Q771</f>
        <v>86588043.230944261</v>
      </c>
      <c r="T771" s="11">
        <f t="shared" si="104"/>
        <v>21980279.806643914</v>
      </c>
      <c r="U771" s="11">
        <f t="shared" si="104"/>
        <v>26128428.055244595</v>
      </c>
    </row>
    <row r="772" spans="1:21" x14ac:dyDescent="0.2">
      <c r="A772" s="5">
        <v>778</v>
      </c>
      <c r="B772" s="17">
        <v>3</v>
      </c>
      <c r="C772" s="16">
        <v>10</v>
      </c>
      <c r="D772" s="16">
        <v>2014</v>
      </c>
      <c r="E772" s="18">
        <v>41708</v>
      </c>
      <c r="F772" s="9" t="s">
        <v>764</v>
      </c>
      <c r="G772" s="3">
        <v>61000000</v>
      </c>
      <c r="H772" s="3">
        <v>167767189</v>
      </c>
      <c r="I772" s="3">
        <v>368567189</v>
      </c>
      <c r="J772" s="8" t="str">
        <f t="shared" si="98"/>
        <v/>
      </c>
      <c r="K772" s="8" t="str">
        <f t="shared" si="99"/>
        <v/>
      </c>
      <c r="L772" s="8" t="str">
        <f t="shared" si="100"/>
        <v>Gone Girl</v>
      </c>
      <c r="M772" s="8" t="str">
        <f t="shared" si="101"/>
        <v/>
      </c>
      <c r="N772" s="8" t="str">
        <f t="shared" si="97"/>
        <v>Gone Girl</v>
      </c>
      <c r="O772" s="10">
        <f>INDEX(cpi!$A$1:$M$106,MATCH($D772,cpi!$A:$A,0),MATCH($C772,cpi!$1:$1,0))</f>
        <v>237.43299999999999</v>
      </c>
      <c r="P772" s="10">
        <f>cpi!$I$2</f>
        <v>245.51900000000001</v>
      </c>
      <c r="Q772" s="10">
        <f t="shared" si="102"/>
        <v>1.0340559231446345</v>
      </c>
      <c r="R772" s="8" t="str">
        <f t="shared" si="103"/>
        <v/>
      </c>
      <c r="S772" s="11">
        <f t="shared" si="104"/>
        <v>63077411.311822705</v>
      </c>
      <c r="T772" s="11">
        <f t="shared" si="104"/>
        <v>173480655.49477535</v>
      </c>
      <c r="U772" s="11">
        <f t="shared" si="104"/>
        <v>381119084.86221796</v>
      </c>
    </row>
    <row r="773" spans="1:21" x14ac:dyDescent="0.2">
      <c r="A773" s="5">
        <v>779</v>
      </c>
      <c r="B773" s="17">
        <v>30</v>
      </c>
      <c r="C773" s="16">
        <v>3</v>
      </c>
      <c r="D773" s="16">
        <v>2007</v>
      </c>
      <c r="E773" s="18">
        <v>39967</v>
      </c>
      <c r="F773" s="9" t="s">
        <v>765</v>
      </c>
      <c r="G773" s="3">
        <v>61000000</v>
      </c>
      <c r="H773" s="3">
        <v>118594548</v>
      </c>
      <c r="I773" s="3">
        <v>145594548</v>
      </c>
      <c r="J773" s="8" t="str">
        <f t="shared" si="98"/>
        <v/>
      </c>
      <c r="K773" s="8" t="str">
        <f t="shared" si="99"/>
        <v/>
      </c>
      <c r="L773" s="8" t="str">
        <f t="shared" si="100"/>
        <v>Blades of Glory</v>
      </c>
      <c r="M773" s="8" t="str">
        <f t="shared" si="101"/>
        <v/>
      </c>
      <c r="N773" s="8" t="str">
        <f t="shared" si="97"/>
        <v>Blades of Glory</v>
      </c>
      <c r="O773" s="10">
        <f>INDEX(cpi!$A$1:$M$106,MATCH($D773,cpi!$A:$A,0),MATCH($C773,cpi!$1:$1,0))</f>
        <v>205.352</v>
      </c>
      <c r="P773" s="10">
        <f>cpi!$I$2</f>
        <v>245.51900000000001</v>
      </c>
      <c r="Q773" s="10">
        <f t="shared" si="102"/>
        <v>1.1956007246094511</v>
      </c>
      <c r="R773" s="8" t="str">
        <f t="shared" si="103"/>
        <v/>
      </c>
      <c r="S773" s="11">
        <f t="shared" si="104"/>
        <v>72931644.201176524</v>
      </c>
      <c r="T773" s="11">
        <f t="shared" si="104"/>
        <v>141791727.52353033</v>
      </c>
      <c r="U773" s="11">
        <f t="shared" si="104"/>
        <v>174072947.08798552</v>
      </c>
    </row>
    <row r="774" spans="1:21" x14ac:dyDescent="0.2">
      <c r="A774" s="5">
        <v>780</v>
      </c>
      <c r="B774" s="17">
        <v>18</v>
      </c>
      <c r="C774" s="16">
        <v>9</v>
      </c>
      <c r="D774" s="16">
        <v>2015</v>
      </c>
      <c r="E774" s="18">
        <v>42530</v>
      </c>
      <c r="F774" s="9" t="s">
        <v>766</v>
      </c>
      <c r="G774" s="3">
        <v>61000000</v>
      </c>
      <c r="H774" s="3">
        <v>81697192</v>
      </c>
      <c r="I774" s="3">
        <v>310697192</v>
      </c>
      <c r="J774" s="8" t="str">
        <f t="shared" si="98"/>
        <v/>
      </c>
      <c r="K774" s="8" t="str">
        <f t="shared" si="99"/>
        <v/>
      </c>
      <c r="L774" s="8" t="str">
        <f t="shared" si="100"/>
        <v>Maze Runner: The Scorch Trials</v>
      </c>
      <c r="M774" s="8" t="str">
        <f t="shared" si="101"/>
        <v/>
      </c>
      <c r="N774" s="8" t="str">
        <f t="shared" si="97"/>
        <v>Maze Runner: The Scorch Trials</v>
      </c>
      <c r="O774" s="10">
        <f>INDEX(cpi!$A$1:$M$106,MATCH($D774,cpi!$A:$A,0),MATCH($C774,cpi!$1:$1,0))</f>
        <v>237.94499999999999</v>
      </c>
      <c r="P774" s="10">
        <f>cpi!$I$2</f>
        <v>245.51900000000001</v>
      </c>
      <c r="Q774" s="10">
        <f t="shared" si="102"/>
        <v>1.0318308852886171</v>
      </c>
      <c r="R774" s="8" t="str">
        <f t="shared" si="103"/>
        <v/>
      </c>
      <c r="S774" s="11">
        <f t="shared" si="104"/>
        <v>62941684.002605647</v>
      </c>
      <c r="T774" s="11">
        <f t="shared" si="104"/>
        <v>84297685.946954131</v>
      </c>
      <c r="U774" s="11">
        <f t="shared" si="104"/>
        <v>320586958.67804742</v>
      </c>
    </row>
    <row r="775" spans="1:21" x14ac:dyDescent="0.2">
      <c r="A775" s="5">
        <v>781</v>
      </c>
      <c r="B775" s="17">
        <v>2</v>
      </c>
      <c r="C775" s="16">
        <v>8</v>
      </c>
      <c r="D775" s="16">
        <v>2013</v>
      </c>
      <c r="E775" s="18">
        <v>41313</v>
      </c>
      <c r="F775" s="9" t="s">
        <v>767</v>
      </c>
      <c r="G775" s="3">
        <v>61000000</v>
      </c>
      <c r="H775" s="3">
        <v>75612460</v>
      </c>
      <c r="I775" s="3">
        <v>132493015</v>
      </c>
      <c r="J775" s="8" t="str">
        <f t="shared" si="98"/>
        <v/>
      </c>
      <c r="K775" s="8" t="str">
        <f t="shared" si="99"/>
        <v/>
      </c>
      <c r="L775" s="8" t="str">
        <f t="shared" si="100"/>
        <v>2 Guns</v>
      </c>
      <c r="M775" s="8" t="str">
        <f t="shared" si="101"/>
        <v/>
      </c>
      <c r="N775" s="8" t="str">
        <f t="shared" si="97"/>
        <v>2 Guns</v>
      </c>
      <c r="O775" s="10">
        <f>INDEX(cpi!$A$1:$M$106,MATCH($D775,cpi!$A:$A,0),MATCH($C775,cpi!$1:$1,0))</f>
        <v>233.87700000000001</v>
      </c>
      <c r="P775" s="10">
        <f>cpi!$I$2</f>
        <v>245.51900000000001</v>
      </c>
      <c r="Q775" s="10">
        <f t="shared" si="102"/>
        <v>1.0497783022699967</v>
      </c>
      <c r="R775" s="8" t="str">
        <f t="shared" si="103"/>
        <v/>
      </c>
      <c r="S775" s="11">
        <f t="shared" si="104"/>
        <v>64036476.438469797</v>
      </c>
      <c r="T775" s="11">
        <f t="shared" si="104"/>
        <v>79376319.889258027</v>
      </c>
      <c r="U775" s="11">
        <f t="shared" si="104"/>
        <v>139088292.3493332</v>
      </c>
    </row>
    <row r="776" spans="1:21" x14ac:dyDescent="0.2">
      <c r="A776" s="5">
        <v>782</v>
      </c>
      <c r="B776" s="17">
        <v>19</v>
      </c>
      <c r="C776" s="16">
        <v>2</v>
      </c>
      <c r="D776" s="16">
        <v>2016</v>
      </c>
      <c r="E776" s="18">
        <v>42918</v>
      </c>
      <c r="F776" s="9" t="s">
        <v>768</v>
      </c>
      <c r="G776" s="3">
        <v>60720000</v>
      </c>
      <c r="H776" s="3">
        <v>3229457</v>
      </c>
      <c r="I776" s="3">
        <v>552198479</v>
      </c>
      <c r="J776" s="8" t="str">
        <f t="shared" si="98"/>
        <v/>
      </c>
      <c r="K776" s="8" t="str">
        <f t="shared" si="99"/>
        <v/>
      </c>
      <c r="L776" s="8" t="str">
        <f t="shared" si="100"/>
        <v>Mei Ren Yu</v>
      </c>
      <c r="M776" s="8" t="str">
        <f t="shared" si="101"/>
        <v/>
      </c>
      <c r="N776" s="8" t="str">
        <f t="shared" si="97"/>
        <v>Mei Ren Yu</v>
      </c>
      <c r="O776" s="10">
        <f>INDEX(cpi!$A$1:$M$106,MATCH($D776,cpi!$A:$A,0),MATCH($C776,cpi!$1:$1,0))</f>
        <v>237.11099999999999</v>
      </c>
      <c r="P776" s="10">
        <f>cpi!$I$2</f>
        <v>245.51900000000001</v>
      </c>
      <c r="Q776" s="10">
        <f t="shared" si="102"/>
        <v>1.0354601853140513</v>
      </c>
      <c r="R776" s="8" t="str">
        <f t="shared" si="103"/>
        <v/>
      </c>
      <c r="S776" s="11">
        <f t="shared" si="104"/>
        <v>62873142.452269189</v>
      </c>
      <c r="T776" s="11">
        <f t="shared" si="104"/>
        <v>3343974.14368376</v>
      </c>
      <c r="U776" s="11">
        <f t="shared" si="104"/>
        <v>571779539.39547729</v>
      </c>
    </row>
    <row r="777" spans="1:21" x14ac:dyDescent="0.2">
      <c r="A777" s="5">
        <v>783</v>
      </c>
      <c r="B777" s="17">
        <v>22</v>
      </c>
      <c r="C777" s="16">
        <v>12</v>
      </c>
      <c r="D777" s="16">
        <v>2004</v>
      </c>
      <c r="E777" s="18">
        <v>38637</v>
      </c>
      <c r="F777" s="9" t="s">
        <v>769</v>
      </c>
      <c r="G777" s="3">
        <v>60000000</v>
      </c>
      <c r="H777" s="3">
        <v>279167575</v>
      </c>
      <c r="I777" s="3">
        <v>516567575</v>
      </c>
      <c r="J777" s="8" t="str">
        <f t="shared" si="98"/>
        <v/>
      </c>
      <c r="K777" s="8" t="str">
        <f t="shared" si="99"/>
        <v/>
      </c>
      <c r="L777" s="8" t="str">
        <f t="shared" si="100"/>
        <v>Meet the Fockers</v>
      </c>
      <c r="M777" s="8" t="str">
        <f t="shared" si="101"/>
        <v/>
      </c>
      <c r="N777" s="8" t="str">
        <f t="shared" si="97"/>
        <v>Meet the Fockers</v>
      </c>
      <c r="O777" s="10">
        <f>INDEX(cpi!$A$1:$M$106,MATCH($D777,cpi!$A:$A,0),MATCH($C777,cpi!$1:$1,0))</f>
        <v>190.3</v>
      </c>
      <c r="P777" s="10">
        <f>cpi!$I$2</f>
        <v>245.51900000000001</v>
      </c>
      <c r="Q777" s="10">
        <f t="shared" si="102"/>
        <v>1.290168155543878</v>
      </c>
      <c r="R777" s="8" t="str">
        <f t="shared" si="103"/>
        <v/>
      </c>
      <c r="S777" s="11">
        <f t="shared" si="104"/>
        <v>77410089.332632676</v>
      </c>
      <c r="T777" s="11">
        <f t="shared" si="104"/>
        <v>360173115.32540721</v>
      </c>
      <c r="U777" s="11">
        <f t="shared" si="104"/>
        <v>666459035.4515239</v>
      </c>
    </row>
    <row r="778" spans="1:21" x14ac:dyDescent="0.2">
      <c r="A778" s="5">
        <v>784</v>
      </c>
      <c r="B778" s="17">
        <v>7</v>
      </c>
      <c r="C778" s="16">
        <v>2</v>
      </c>
      <c r="D778" s="16">
        <v>2014</v>
      </c>
      <c r="E778" s="18">
        <v>41822</v>
      </c>
      <c r="F778" s="9" t="s">
        <v>770</v>
      </c>
      <c r="G778" s="3">
        <v>60000000</v>
      </c>
      <c r="H778" s="3">
        <v>257784718</v>
      </c>
      <c r="I778" s="3">
        <v>457729388</v>
      </c>
      <c r="J778" s="8" t="str">
        <f t="shared" si="98"/>
        <v/>
      </c>
      <c r="K778" s="8" t="str">
        <f t="shared" si="99"/>
        <v/>
      </c>
      <c r="L778" s="8" t="str">
        <f t="shared" si="100"/>
        <v>The Lego Movie</v>
      </c>
      <c r="M778" s="8" t="str">
        <f t="shared" si="101"/>
        <v/>
      </c>
      <c r="N778" s="8" t="str">
        <f t="shared" si="97"/>
        <v>The Lego Movie</v>
      </c>
      <c r="O778" s="10">
        <f>INDEX(cpi!$A$1:$M$106,MATCH($D778,cpi!$A:$A,0),MATCH($C778,cpi!$1:$1,0))</f>
        <v>234.78100000000001</v>
      </c>
      <c r="P778" s="10">
        <f>cpi!$I$2</f>
        <v>245.51900000000001</v>
      </c>
      <c r="Q778" s="10">
        <f t="shared" si="102"/>
        <v>1.0457362393038618</v>
      </c>
      <c r="R778" s="8" t="str">
        <f t="shared" si="103"/>
        <v/>
      </c>
      <c r="S778" s="11">
        <f t="shared" si="104"/>
        <v>62744174.358231708</v>
      </c>
      <c r="T778" s="11">
        <f t="shared" si="104"/>
        <v>269574821.55132651</v>
      </c>
      <c r="U778" s="11">
        <f t="shared" si="104"/>
        <v>478664208.82597822</v>
      </c>
    </row>
    <row r="779" spans="1:21" x14ac:dyDescent="0.2">
      <c r="A779" s="5">
        <v>785</v>
      </c>
      <c r="B779" s="17">
        <v>9</v>
      </c>
      <c r="C779" s="16">
        <v>3</v>
      </c>
      <c r="D779" s="16">
        <v>2007</v>
      </c>
      <c r="E779" s="18">
        <v>39328</v>
      </c>
      <c r="F779" s="9">
        <v>300</v>
      </c>
      <c r="G779" s="3">
        <v>60000000</v>
      </c>
      <c r="H779" s="3">
        <v>210614939</v>
      </c>
      <c r="I779" s="3">
        <v>454161935</v>
      </c>
      <c r="J779" s="8" t="str">
        <f t="shared" si="98"/>
        <v/>
      </c>
      <c r="K779" s="8" t="str">
        <f t="shared" si="99"/>
        <v/>
      </c>
      <c r="L779" s="8">
        <f t="shared" si="100"/>
        <v>300</v>
      </c>
      <c r="M779" s="8" t="str">
        <f t="shared" si="101"/>
        <v/>
      </c>
      <c r="N779" s="8">
        <f t="shared" si="97"/>
        <v>300</v>
      </c>
      <c r="O779" s="10">
        <f>INDEX(cpi!$A$1:$M$106,MATCH($D779,cpi!$A:$A,0),MATCH($C779,cpi!$1:$1,0))</f>
        <v>205.352</v>
      </c>
      <c r="P779" s="10">
        <f>cpi!$I$2</f>
        <v>245.51900000000001</v>
      </c>
      <c r="Q779" s="10">
        <f t="shared" si="102"/>
        <v>1.1956007246094511</v>
      </c>
      <c r="R779" s="8" t="str">
        <f t="shared" si="103"/>
        <v/>
      </c>
      <c r="S779" s="11">
        <f t="shared" si="104"/>
        <v>71736043.47656706</v>
      </c>
      <c r="T779" s="11">
        <f t="shared" si="104"/>
        <v>251811373.68197533</v>
      </c>
      <c r="U779" s="11">
        <f t="shared" si="104"/>
        <v>542996338.57603037</v>
      </c>
    </row>
    <row r="780" spans="1:21" x14ac:dyDescent="0.2">
      <c r="A780" s="5">
        <v>786</v>
      </c>
      <c r="B780" s="17">
        <v>2</v>
      </c>
      <c r="C780" s="16">
        <v>3</v>
      </c>
      <c r="D780" s="16">
        <v>2007</v>
      </c>
      <c r="E780" s="18">
        <v>39116</v>
      </c>
      <c r="F780" s="9" t="s">
        <v>771</v>
      </c>
      <c r="G780" s="3">
        <v>60000000</v>
      </c>
      <c r="H780" s="3">
        <v>168213584</v>
      </c>
      <c r="I780" s="3">
        <v>253555383</v>
      </c>
      <c r="J780" s="8" t="str">
        <f t="shared" si="98"/>
        <v/>
      </c>
      <c r="K780" s="8" t="str">
        <f t="shared" si="99"/>
        <v/>
      </c>
      <c r="L780" s="8" t="str">
        <f t="shared" si="100"/>
        <v>Wild Hogs</v>
      </c>
      <c r="M780" s="8" t="str">
        <f t="shared" si="101"/>
        <v/>
      </c>
      <c r="N780" s="8" t="str">
        <f t="shared" si="97"/>
        <v>Wild Hogs</v>
      </c>
      <c r="O780" s="10">
        <f>INDEX(cpi!$A$1:$M$106,MATCH($D780,cpi!$A:$A,0),MATCH($C780,cpi!$1:$1,0))</f>
        <v>205.352</v>
      </c>
      <c r="P780" s="10">
        <f>cpi!$I$2</f>
        <v>245.51900000000001</v>
      </c>
      <c r="Q780" s="10">
        <f t="shared" si="102"/>
        <v>1.1956007246094511</v>
      </c>
      <c r="R780" s="8" t="str">
        <f t="shared" si="103"/>
        <v/>
      </c>
      <c r="S780" s="11">
        <f t="shared" si="104"/>
        <v>71736043.47656706</v>
      </c>
      <c r="T780" s="11">
        <f t="shared" si="104"/>
        <v>201116282.91955277</v>
      </c>
      <c r="U780" s="11">
        <f t="shared" si="104"/>
        <v>303150999.6434269</v>
      </c>
    </row>
    <row r="781" spans="1:21" x14ac:dyDescent="0.2">
      <c r="A781" s="5">
        <v>787</v>
      </c>
      <c r="B781" s="17">
        <v>25</v>
      </c>
      <c r="C781" s="16">
        <v>12</v>
      </c>
      <c r="D781" s="16">
        <v>2008</v>
      </c>
      <c r="E781" s="18">
        <v>40190</v>
      </c>
      <c r="F781" s="9" t="s">
        <v>772</v>
      </c>
      <c r="G781" s="3">
        <v>60000000</v>
      </c>
      <c r="H781" s="3">
        <v>143153751</v>
      </c>
      <c r="I781" s="3">
        <v>247812011</v>
      </c>
      <c r="J781" s="8" t="str">
        <f t="shared" si="98"/>
        <v/>
      </c>
      <c r="K781" s="8" t="str">
        <f t="shared" si="99"/>
        <v/>
      </c>
      <c r="L781" s="8" t="str">
        <f t="shared" si="100"/>
        <v>Marley &amp; Me</v>
      </c>
      <c r="M781" s="8" t="str">
        <f t="shared" si="101"/>
        <v/>
      </c>
      <c r="N781" s="8" t="str">
        <f t="shared" si="97"/>
        <v>Marley &amp; Me</v>
      </c>
      <c r="O781" s="10">
        <f>INDEX(cpi!$A$1:$M$106,MATCH($D781,cpi!$A:$A,0),MATCH($C781,cpi!$1:$1,0))</f>
        <v>210.22800000000001</v>
      </c>
      <c r="P781" s="10">
        <f>cpi!$I$2</f>
        <v>245.51900000000001</v>
      </c>
      <c r="Q781" s="10">
        <f t="shared" si="102"/>
        <v>1.1678701219628214</v>
      </c>
      <c r="R781" s="8" t="str">
        <f t="shared" si="103"/>
        <v/>
      </c>
      <c r="S781" s="11">
        <f t="shared" si="104"/>
        <v>70072207.317769289</v>
      </c>
      <c r="T781" s="11">
        <f t="shared" si="104"/>
        <v>167184988.63980535</v>
      </c>
      <c r="U781" s="11">
        <f t="shared" si="104"/>
        <v>289412243.51042205</v>
      </c>
    </row>
    <row r="782" spans="1:21" x14ac:dyDescent="0.2">
      <c r="A782" s="5">
        <v>788</v>
      </c>
      <c r="B782" s="17">
        <v>10</v>
      </c>
      <c r="C782" s="16">
        <v>12</v>
      </c>
      <c r="D782" s="16">
        <v>1999</v>
      </c>
      <c r="E782" s="18">
        <v>36445</v>
      </c>
      <c r="F782" s="9" t="s">
        <v>773</v>
      </c>
      <c r="G782" s="3">
        <v>60000000</v>
      </c>
      <c r="H782" s="3">
        <v>136801374</v>
      </c>
      <c r="I782" s="3">
        <v>290701374</v>
      </c>
      <c r="J782" s="8" t="str">
        <f t="shared" si="98"/>
        <v/>
      </c>
      <c r="K782" s="8" t="str">
        <f t="shared" si="99"/>
        <v/>
      </c>
      <c r="L782" s="8" t="str">
        <f t="shared" si="100"/>
        <v>The Green Mile</v>
      </c>
      <c r="M782" s="8" t="str">
        <f t="shared" si="101"/>
        <v/>
      </c>
      <c r="N782" s="8" t="str">
        <f t="shared" si="97"/>
        <v>The Green Mile</v>
      </c>
      <c r="O782" s="10">
        <f>INDEX(cpi!$A$1:$M$106,MATCH($D782,cpi!$A:$A,0),MATCH($C782,cpi!$1:$1,0))</f>
        <v>168.3</v>
      </c>
      <c r="P782" s="10">
        <f>cpi!$I$2</f>
        <v>245.51900000000001</v>
      </c>
      <c r="Q782" s="10">
        <f t="shared" si="102"/>
        <v>1.4588175876411169</v>
      </c>
      <c r="R782" s="8" t="str">
        <f t="shared" si="103"/>
        <v/>
      </c>
      <c r="S782" s="11">
        <f t="shared" si="104"/>
        <v>87529055.258467019</v>
      </c>
      <c r="T782" s="11">
        <f t="shared" si="104"/>
        <v>199568250.40467021</v>
      </c>
      <c r="U782" s="11">
        <f t="shared" si="104"/>
        <v>424080277.14263809</v>
      </c>
    </row>
    <row r="783" spans="1:21" x14ac:dyDescent="0.2">
      <c r="A783" s="5">
        <v>789</v>
      </c>
      <c r="B783" s="17">
        <v>4</v>
      </c>
      <c r="C783" s="16">
        <v>11</v>
      </c>
      <c r="D783" s="16">
        <v>2005</v>
      </c>
      <c r="E783" s="18">
        <v>38453</v>
      </c>
      <c r="F783" s="9" t="s">
        <v>774</v>
      </c>
      <c r="G783" s="3">
        <v>60000000</v>
      </c>
      <c r="H783" s="3">
        <v>135386665</v>
      </c>
      <c r="I783" s="3">
        <v>310043823</v>
      </c>
      <c r="J783" s="8" t="str">
        <f t="shared" si="98"/>
        <v/>
      </c>
      <c r="K783" s="8" t="str">
        <f t="shared" si="99"/>
        <v/>
      </c>
      <c r="L783" s="8" t="str">
        <f t="shared" si="100"/>
        <v>Chicken Little</v>
      </c>
      <c r="M783" s="8" t="str">
        <f t="shared" si="101"/>
        <v/>
      </c>
      <c r="N783" s="8" t="str">
        <f t="shared" si="97"/>
        <v>Chicken Little</v>
      </c>
      <c r="O783" s="10">
        <f>INDEX(cpi!$A$1:$M$106,MATCH($D783,cpi!$A:$A,0),MATCH($C783,cpi!$1:$1,0))</f>
        <v>197.6</v>
      </c>
      <c r="P783" s="10">
        <f>cpi!$I$2</f>
        <v>245.51900000000001</v>
      </c>
      <c r="Q783" s="10">
        <f t="shared" si="102"/>
        <v>1.2425050607287449</v>
      </c>
      <c r="R783" s="8" t="str">
        <f t="shared" si="103"/>
        <v/>
      </c>
      <c r="S783" s="11">
        <f t="shared" si="104"/>
        <v>74550303.643724695</v>
      </c>
      <c r="T783" s="11">
        <f t="shared" si="104"/>
        <v>168218616.41768724</v>
      </c>
      <c r="U783" s="11">
        <f t="shared" si="104"/>
        <v>385231019.12518722</v>
      </c>
    </row>
    <row r="784" spans="1:21" x14ac:dyDescent="0.2">
      <c r="A784" s="5">
        <v>790</v>
      </c>
      <c r="B784" s="17">
        <v>5</v>
      </c>
      <c r="C784" s="16">
        <v>6</v>
      </c>
      <c r="D784" s="16">
        <v>1998</v>
      </c>
      <c r="E784" s="18">
        <v>35921</v>
      </c>
      <c r="F784" s="9" t="s">
        <v>775</v>
      </c>
      <c r="G784" s="3">
        <v>60000000</v>
      </c>
      <c r="H784" s="3">
        <v>125618201</v>
      </c>
      <c r="I784" s="3">
        <v>264118201</v>
      </c>
      <c r="J784" s="8" t="str">
        <f t="shared" si="98"/>
        <v/>
      </c>
      <c r="K784" s="8" t="str">
        <f t="shared" si="99"/>
        <v/>
      </c>
      <c r="L784" s="8" t="str">
        <f t="shared" si="100"/>
        <v>The Truman Show</v>
      </c>
      <c r="M784" s="8" t="str">
        <f t="shared" si="101"/>
        <v/>
      </c>
      <c r="N784" s="8" t="str">
        <f t="shared" si="97"/>
        <v>The Truman Show</v>
      </c>
      <c r="O784" s="10">
        <f>INDEX(cpi!$A$1:$M$106,MATCH($D784,cpi!$A:$A,0),MATCH($C784,cpi!$1:$1,0))</f>
        <v>163</v>
      </c>
      <c r="P784" s="10">
        <f>cpi!$I$2</f>
        <v>245.51900000000001</v>
      </c>
      <c r="Q784" s="10">
        <f t="shared" si="102"/>
        <v>1.5062515337423312</v>
      </c>
      <c r="R784" s="8" t="str">
        <f t="shared" si="103"/>
        <v/>
      </c>
      <c r="S784" s="11">
        <f t="shared" si="104"/>
        <v>90375092.024539873</v>
      </c>
      <c r="T784" s="11">
        <f t="shared" si="104"/>
        <v>189212607.92220244</v>
      </c>
      <c r="U784" s="11">
        <f t="shared" si="104"/>
        <v>397828445.34551531</v>
      </c>
    </row>
    <row r="785" spans="1:21" x14ac:dyDescent="0.2">
      <c r="A785" s="5">
        <v>791</v>
      </c>
      <c r="B785" s="17">
        <v>9</v>
      </c>
      <c r="C785" s="16">
        <v>9</v>
      </c>
      <c r="D785" s="16">
        <v>2016</v>
      </c>
      <c r="E785" s="18">
        <v>42622</v>
      </c>
      <c r="F785" s="9" t="s">
        <v>776</v>
      </c>
      <c r="G785" s="3">
        <v>60000000</v>
      </c>
      <c r="H785" s="3">
        <v>125070033</v>
      </c>
      <c r="I785" s="3">
        <v>238552082</v>
      </c>
      <c r="J785" s="8" t="str">
        <f t="shared" si="98"/>
        <v/>
      </c>
      <c r="K785" s="8" t="str">
        <f t="shared" si="99"/>
        <v/>
      </c>
      <c r="L785" s="8" t="str">
        <f t="shared" si="100"/>
        <v>Sully</v>
      </c>
      <c r="M785" s="8" t="str">
        <f t="shared" si="101"/>
        <v/>
      </c>
      <c r="N785" s="8" t="str">
        <f t="shared" si="97"/>
        <v>Sully</v>
      </c>
      <c r="O785" s="10">
        <f>INDEX(cpi!$A$1:$M$106,MATCH($D785,cpi!$A:$A,0),MATCH($C785,cpi!$1:$1,0))</f>
        <v>241.428</v>
      </c>
      <c r="P785" s="10">
        <f>cpi!$I$2</f>
        <v>245.51900000000001</v>
      </c>
      <c r="Q785" s="10">
        <f t="shared" si="102"/>
        <v>1.0169450105207349</v>
      </c>
      <c r="R785" s="8" t="str">
        <f t="shared" si="103"/>
        <v/>
      </c>
      <c r="S785" s="11">
        <f t="shared" si="104"/>
        <v>61016700.631244093</v>
      </c>
      <c r="T785" s="11">
        <f t="shared" si="104"/>
        <v>127189346.02501367</v>
      </c>
      <c r="U785" s="11">
        <f t="shared" si="104"/>
        <v>242594349.53923324</v>
      </c>
    </row>
    <row r="786" spans="1:21" x14ac:dyDescent="0.2">
      <c r="A786" s="5">
        <v>792</v>
      </c>
      <c r="B786" s="17">
        <v>14</v>
      </c>
      <c r="C786" s="16">
        <v>6</v>
      </c>
      <c r="D786" s="16">
        <v>2002</v>
      </c>
      <c r="E786" s="18">
        <v>37658</v>
      </c>
      <c r="F786" s="9" t="s">
        <v>777</v>
      </c>
      <c r="G786" s="3">
        <v>60000000</v>
      </c>
      <c r="H786" s="3">
        <v>121468960</v>
      </c>
      <c r="I786" s="3">
        <v>214357371</v>
      </c>
      <c r="J786" s="8" t="str">
        <f t="shared" si="98"/>
        <v/>
      </c>
      <c r="K786" s="8" t="str">
        <f t="shared" si="99"/>
        <v/>
      </c>
      <c r="L786" s="8" t="str">
        <f t="shared" si="100"/>
        <v>The Bourne Identity</v>
      </c>
      <c r="M786" s="8" t="str">
        <f t="shared" si="101"/>
        <v/>
      </c>
      <c r="N786" s="8" t="str">
        <f t="shared" si="97"/>
        <v>The Bourne Identity</v>
      </c>
      <c r="O786" s="10">
        <f>INDEX(cpi!$A$1:$M$106,MATCH($D786,cpi!$A:$A,0),MATCH($C786,cpi!$1:$1,0))</f>
        <v>179.9</v>
      </c>
      <c r="P786" s="10">
        <f>cpi!$I$2</f>
        <v>245.51900000000001</v>
      </c>
      <c r="Q786" s="10">
        <f t="shared" si="102"/>
        <v>1.3647526403557533</v>
      </c>
      <c r="R786" s="8" t="str">
        <f t="shared" si="103"/>
        <v/>
      </c>
      <c r="S786" s="11">
        <f t="shared" si="104"/>
        <v>81885158.421345189</v>
      </c>
      <c r="T786" s="11">
        <f t="shared" si="104"/>
        <v>165775083.88126737</v>
      </c>
      <c r="U786" s="11">
        <f t="shared" si="104"/>
        <v>292544788.0519678</v>
      </c>
    </row>
    <row r="787" spans="1:21" x14ac:dyDescent="0.2">
      <c r="A787" s="5">
        <v>793</v>
      </c>
      <c r="B787" s="17">
        <v>9</v>
      </c>
      <c r="C787" s="16">
        <v>10</v>
      </c>
      <c r="D787" s="16">
        <v>2009</v>
      </c>
      <c r="E787" s="18">
        <v>40066</v>
      </c>
      <c r="F787" s="9" t="s">
        <v>778</v>
      </c>
      <c r="G787" s="3">
        <v>60000000</v>
      </c>
      <c r="H787" s="3">
        <v>109205660</v>
      </c>
      <c r="I787" s="3">
        <v>172450423</v>
      </c>
      <c r="J787" s="8" t="str">
        <f t="shared" si="98"/>
        <v/>
      </c>
      <c r="K787" s="8" t="str">
        <f t="shared" si="99"/>
        <v/>
      </c>
      <c r="L787" s="8" t="str">
        <f t="shared" si="100"/>
        <v>Couples Retreat</v>
      </c>
      <c r="M787" s="8" t="str">
        <f t="shared" si="101"/>
        <v/>
      </c>
      <c r="N787" s="8" t="str">
        <f t="shared" si="97"/>
        <v>Couples Retreat</v>
      </c>
      <c r="O787" s="10">
        <f>INDEX(cpi!$A$1:$M$106,MATCH($D787,cpi!$A:$A,0),MATCH($C787,cpi!$1:$1,0))</f>
        <v>216.17699999999999</v>
      </c>
      <c r="P787" s="10">
        <f>cpi!$I$2</f>
        <v>245.51900000000001</v>
      </c>
      <c r="Q787" s="10">
        <f t="shared" si="102"/>
        <v>1.1357313682769212</v>
      </c>
      <c r="R787" s="8" t="str">
        <f t="shared" si="103"/>
        <v/>
      </c>
      <c r="S787" s="11">
        <f t="shared" si="104"/>
        <v>68143882.09661527</v>
      </c>
      <c r="T787" s="11">
        <f t="shared" si="104"/>
        <v>124028293.65538424</v>
      </c>
      <c r="U787" s="11">
        <f t="shared" si="104"/>
        <v>195857354.87372383</v>
      </c>
    </row>
    <row r="788" spans="1:21" x14ac:dyDescent="0.2">
      <c r="A788" s="5">
        <v>794</v>
      </c>
      <c r="B788" s="17">
        <v>17</v>
      </c>
      <c r="C788" s="16">
        <v>11</v>
      </c>
      <c r="D788" s="16">
        <v>1995</v>
      </c>
      <c r="E788" s="18">
        <v>35196</v>
      </c>
      <c r="F788" s="9" t="s">
        <v>779</v>
      </c>
      <c r="G788" s="3">
        <v>60000000</v>
      </c>
      <c r="H788" s="3">
        <v>106429941</v>
      </c>
      <c r="I788" s="3">
        <v>356429941</v>
      </c>
      <c r="J788" s="8" t="str">
        <f t="shared" si="98"/>
        <v/>
      </c>
      <c r="K788" s="8" t="str">
        <f t="shared" si="99"/>
        <v/>
      </c>
      <c r="L788" s="8" t="str">
        <f t="shared" si="100"/>
        <v>Goldeneye</v>
      </c>
      <c r="M788" s="8" t="str">
        <f t="shared" si="101"/>
        <v/>
      </c>
      <c r="N788" s="8" t="str">
        <f t="shared" si="97"/>
        <v>Goldeneye</v>
      </c>
      <c r="O788" s="10">
        <f>INDEX(cpi!$A$1:$M$106,MATCH($D788,cpi!$A:$A,0),MATCH($C788,cpi!$1:$1,0))</f>
        <v>153.6</v>
      </c>
      <c r="P788" s="10">
        <f>cpi!$I$2</f>
        <v>245.51900000000001</v>
      </c>
      <c r="Q788" s="10">
        <f t="shared" si="102"/>
        <v>1.5984309895833335</v>
      </c>
      <c r="R788" s="8" t="str">
        <f t="shared" si="103"/>
        <v/>
      </c>
      <c r="S788" s="11">
        <f t="shared" si="104"/>
        <v>95905859.375000015</v>
      </c>
      <c r="T788" s="11">
        <f t="shared" si="104"/>
        <v>170120915.9139258</v>
      </c>
      <c r="U788" s="11">
        <f t="shared" si="104"/>
        <v>569728663.30975914</v>
      </c>
    </row>
    <row r="789" spans="1:21" x14ac:dyDescent="0.2">
      <c r="A789" s="5">
        <v>795</v>
      </c>
      <c r="B789" s="17">
        <v>30</v>
      </c>
      <c r="C789" s="16">
        <v>5</v>
      </c>
      <c r="D789" s="16">
        <v>2003</v>
      </c>
      <c r="E789" s="18">
        <v>38508</v>
      </c>
      <c r="F789" s="9" t="s">
        <v>780</v>
      </c>
      <c r="G789" s="3">
        <v>60000000</v>
      </c>
      <c r="H789" s="3">
        <v>106126012</v>
      </c>
      <c r="I789" s="3">
        <v>176262839</v>
      </c>
      <c r="J789" s="8" t="str">
        <f t="shared" si="98"/>
        <v/>
      </c>
      <c r="K789" s="8" t="str">
        <f t="shared" si="99"/>
        <v/>
      </c>
      <c r="L789" s="8" t="str">
        <f t="shared" si="100"/>
        <v>The Italian Job</v>
      </c>
      <c r="M789" s="8" t="str">
        <f t="shared" si="101"/>
        <v/>
      </c>
      <c r="N789" s="8" t="str">
        <f t="shared" si="97"/>
        <v>The Italian Job</v>
      </c>
      <c r="O789" s="10">
        <f>INDEX(cpi!$A$1:$M$106,MATCH($D789,cpi!$A:$A,0),MATCH($C789,cpi!$1:$1,0))</f>
        <v>183.5</v>
      </c>
      <c r="P789" s="10">
        <f>cpi!$I$2</f>
        <v>245.51900000000001</v>
      </c>
      <c r="Q789" s="10">
        <f t="shared" si="102"/>
        <v>1.3379782016348774</v>
      </c>
      <c r="R789" s="8" t="str">
        <f t="shared" si="103"/>
        <v/>
      </c>
      <c r="S789" s="11">
        <f t="shared" si="104"/>
        <v>80278692.098092645</v>
      </c>
      <c r="T789" s="11">
        <f t="shared" si="104"/>
        <v>141994290.68244141</v>
      </c>
      <c r="U789" s="11">
        <f t="shared" si="104"/>
        <v>235835836.34027791</v>
      </c>
    </row>
    <row r="790" spans="1:21" x14ac:dyDescent="0.2">
      <c r="A790" s="5">
        <v>796</v>
      </c>
      <c r="B790" s="17">
        <v>9</v>
      </c>
      <c r="C790" s="16">
        <v>5</v>
      </c>
      <c r="D790" s="16">
        <v>2003</v>
      </c>
      <c r="E790" s="18">
        <v>37869</v>
      </c>
      <c r="F790" s="9" t="s">
        <v>781</v>
      </c>
      <c r="G790" s="3">
        <v>60000000</v>
      </c>
      <c r="H790" s="3">
        <v>104148781</v>
      </c>
      <c r="I790" s="3">
        <v>164285587</v>
      </c>
      <c r="J790" s="8" t="str">
        <f t="shared" si="98"/>
        <v/>
      </c>
      <c r="K790" s="8" t="str">
        <f t="shared" si="99"/>
        <v/>
      </c>
      <c r="L790" s="8" t="str">
        <f t="shared" si="100"/>
        <v>Daddy Day Care</v>
      </c>
      <c r="M790" s="8" t="str">
        <f t="shared" si="101"/>
        <v/>
      </c>
      <c r="N790" s="8" t="str">
        <f t="shared" si="97"/>
        <v>Daddy Day Care</v>
      </c>
      <c r="O790" s="10">
        <f>INDEX(cpi!$A$1:$M$106,MATCH($D790,cpi!$A:$A,0),MATCH($C790,cpi!$1:$1,0))</f>
        <v>183.5</v>
      </c>
      <c r="P790" s="10">
        <f>cpi!$I$2</f>
        <v>245.51900000000001</v>
      </c>
      <c r="Q790" s="10">
        <f t="shared" si="102"/>
        <v>1.3379782016348774</v>
      </c>
      <c r="R790" s="8" t="str">
        <f t="shared" si="103"/>
        <v/>
      </c>
      <c r="S790" s="11">
        <f t="shared" si="104"/>
        <v>80278692.098092645</v>
      </c>
      <c r="T790" s="11">
        <f t="shared" si="104"/>
        <v>139348798.70484468</v>
      </c>
      <c r="U790" s="11">
        <f t="shared" si="104"/>
        <v>219810534.24879017</v>
      </c>
    </row>
    <row r="791" spans="1:21" x14ac:dyDescent="0.2">
      <c r="A791" s="5">
        <v>797</v>
      </c>
      <c r="B791" s="17">
        <v>18</v>
      </c>
      <c r="C791" s="16">
        <v>6</v>
      </c>
      <c r="D791" s="16">
        <v>1999</v>
      </c>
      <c r="E791" s="18">
        <v>36683</v>
      </c>
      <c r="F791" s="9" t="s">
        <v>782</v>
      </c>
      <c r="G791" s="3">
        <v>60000000</v>
      </c>
      <c r="H791" s="3">
        <v>102705852</v>
      </c>
      <c r="I791" s="3">
        <v>149705852</v>
      </c>
      <c r="J791" s="8" t="str">
        <f t="shared" si="98"/>
        <v/>
      </c>
      <c r="K791" s="8" t="str">
        <f t="shared" si="99"/>
        <v/>
      </c>
      <c r="L791" s="8" t="str">
        <f t="shared" si="100"/>
        <v>The General's Daughter</v>
      </c>
      <c r="M791" s="8" t="str">
        <f t="shared" si="101"/>
        <v/>
      </c>
      <c r="N791" s="8" t="str">
        <f t="shared" si="97"/>
        <v>The General's Daughter</v>
      </c>
      <c r="O791" s="10">
        <f>INDEX(cpi!$A$1:$M$106,MATCH($D791,cpi!$A:$A,0),MATCH($C791,cpi!$1:$1,0))</f>
        <v>166.2</v>
      </c>
      <c r="P791" s="10">
        <f>cpi!$I$2</f>
        <v>245.51900000000001</v>
      </c>
      <c r="Q791" s="10">
        <f t="shared" si="102"/>
        <v>1.4772503008423588</v>
      </c>
      <c r="R791" s="8" t="str">
        <f t="shared" si="103"/>
        <v/>
      </c>
      <c r="S791" s="11">
        <f t="shared" si="104"/>
        <v>88635018.05054152</v>
      </c>
      <c r="T791" s="11">
        <f t="shared" si="104"/>
        <v>151722250.76527077</v>
      </c>
      <c r="U791" s="11">
        <f t="shared" si="104"/>
        <v>221153014.90486163</v>
      </c>
    </row>
    <row r="792" spans="1:21" x14ac:dyDescent="0.2">
      <c r="A792" s="5">
        <v>798</v>
      </c>
      <c r="B792" s="17">
        <v>18</v>
      </c>
      <c r="C792" s="16">
        <v>12</v>
      </c>
      <c r="D792" s="16">
        <v>1998</v>
      </c>
      <c r="E792" s="18">
        <v>36323</v>
      </c>
      <c r="F792" s="9" t="s">
        <v>783</v>
      </c>
      <c r="G792" s="3">
        <v>60000000</v>
      </c>
      <c r="H792" s="3">
        <v>101413188</v>
      </c>
      <c r="I792" s="3">
        <v>218613188</v>
      </c>
      <c r="J792" s="8" t="str">
        <f t="shared" si="98"/>
        <v/>
      </c>
      <c r="K792" s="8" t="str">
        <f t="shared" si="99"/>
        <v/>
      </c>
      <c r="L792" s="8" t="str">
        <f t="shared" si="100"/>
        <v>The Prince of Egypt</v>
      </c>
      <c r="M792" s="8" t="str">
        <f t="shared" si="101"/>
        <v/>
      </c>
      <c r="N792" s="8" t="str">
        <f t="shared" si="97"/>
        <v>The Prince of Egypt</v>
      </c>
      <c r="O792" s="10">
        <f>INDEX(cpi!$A$1:$M$106,MATCH($D792,cpi!$A:$A,0),MATCH($C792,cpi!$1:$1,0))</f>
        <v>163.9</v>
      </c>
      <c r="P792" s="10">
        <f>cpi!$I$2</f>
        <v>245.51900000000001</v>
      </c>
      <c r="Q792" s="10">
        <f t="shared" si="102"/>
        <v>1.4979804758999389</v>
      </c>
      <c r="R792" s="8" t="str">
        <f t="shared" si="103"/>
        <v/>
      </c>
      <c r="S792" s="11">
        <f t="shared" si="104"/>
        <v>89878828.553996339</v>
      </c>
      <c r="T792" s="11">
        <f t="shared" si="104"/>
        <v>151914975.62276998</v>
      </c>
      <c r="U792" s="11">
        <f t="shared" si="104"/>
        <v>327478287.39824283</v>
      </c>
    </row>
    <row r="793" spans="1:21" x14ac:dyDescent="0.2">
      <c r="A793" s="5">
        <v>799</v>
      </c>
      <c r="B793" s="17">
        <v>6</v>
      </c>
      <c r="C793" s="16">
        <v>8</v>
      </c>
      <c r="D793" s="16">
        <v>2004</v>
      </c>
      <c r="E793" s="18">
        <v>38146</v>
      </c>
      <c r="F793" s="9" t="s">
        <v>784</v>
      </c>
      <c r="G793" s="3">
        <v>60000000</v>
      </c>
      <c r="H793" s="3">
        <v>100170152</v>
      </c>
      <c r="I793" s="3">
        <v>217670152</v>
      </c>
      <c r="J793" s="8" t="str">
        <f t="shared" si="98"/>
        <v/>
      </c>
      <c r="K793" s="8" t="str">
        <f t="shared" si="99"/>
        <v/>
      </c>
      <c r="L793" s="8" t="str">
        <f t="shared" si="100"/>
        <v>Collateral</v>
      </c>
      <c r="M793" s="8" t="str">
        <f t="shared" si="101"/>
        <v/>
      </c>
      <c r="N793" s="8" t="str">
        <f t="shared" si="97"/>
        <v>Collateral</v>
      </c>
      <c r="O793" s="10">
        <f>INDEX(cpi!$A$1:$M$106,MATCH($D793,cpi!$A:$A,0),MATCH($C793,cpi!$1:$1,0))</f>
        <v>189.5</v>
      </c>
      <c r="P793" s="10">
        <f>cpi!$I$2</f>
        <v>245.51900000000001</v>
      </c>
      <c r="Q793" s="10">
        <f t="shared" si="102"/>
        <v>1.2956147757255938</v>
      </c>
      <c r="R793" s="8" t="str">
        <f t="shared" si="103"/>
        <v/>
      </c>
      <c r="S793" s="11">
        <f t="shared" si="104"/>
        <v>77736886.543535635</v>
      </c>
      <c r="T793" s="11">
        <f t="shared" si="104"/>
        <v>129781929.01787864</v>
      </c>
      <c r="U793" s="11">
        <f t="shared" si="104"/>
        <v>282016665.16563588</v>
      </c>
    </row>
    <row r="794" spans="1:21" x14ac:dyDescent="0.2">
      <c r="A794" s="5">
        <v>800</v>
      </c>
      <c r="B794" s="17">
        <v>4</v>
      </c>
      <c r="C794" s="16">
        <v>7</v>
      </c>
      <c r="D794" s="16">
        <v>2001</v>
      </c>
      <c r="E794" s="18">
        <v>36988</v>
      </c>
      <c r="F794" s="9" t="s">
        <v>785</v>
      </c>
      <c r="G794" s="3">
        <v>60000000</v>
      </c>
      <c r="H794" s="3">
        <v>93375151</v>
      </c>
      <c r="I794" s="3">
        <v>200700000</v>
      </c>
      <c r="J794" s="8" t="str">
        <f t="shared" si="98"/>
        <v/>
      </c>
      <c r="K794" s="8" t="str">
        <f t="shared" si="99"/>
        <v/>
      </c>
      <c r="L794" s="8" t="str">
        <f t="shared" si="100"/>
        <v>Cats &amp; Dogs</v>
      </c>
      <c r="M794" s="8" t="str">
        <f t="shared" si="101"/>
        <v/>
      </c>
      <c r="N794" s="8" t="str">
        <f t="shared" si="97"/>
        <v>Cats &amp; Dogs</v>
      </c>
      <c r="O794" s="10">
        <f>INDEX(cpi!$A$1:$M$106,MATCH($D794,cpi!$A:$A,0),MATCH($C794,cpi!$1:$1,0))</f>
        <v>177.5</v>
      </c>
      <c r="P794" s="10">
        <f>cpi!$I$2</f>
        <v>245.51900000000001</v>
      </c>
      <c r="Q794" s="10">
        <f t="shared" si="102"/>
        <v>1.3832056338028169</v>
      </c>
      <c r="R794" s="8" t="str">
        <f t="shared" si="103"/>
        <v/>
      </c>
      <c r="S794" s="11">
        <f t="shared" si="104"/>
        <v>82992338.028169021</v>
      </c>
      <c r="T794" s="11">
        <f t="shared" si="104"/>
        <v>129157034.92038873</v>
      </c>
      <c r="U794" s="11">
        <f t="shared" si="104"/>
        <v>277609370.70422536</v>
      </c>
    </row>
    <row r="795" spans="1:21" x14ac:dyDescent="0.2">
      <c r="A795" s="5">
        <v>801</v>
      </c>
      <c r="B795" s="17">
        <v>20</v>
      </c>
      <c r="C795" s="16">
        <v>12</v>
      </c>
      <c r="D795" s="16">
        <v>2002</v>
      </c>
      <c r="E795" s="18">
        <v>37845</v>
      </c>
      <c r="F795" s="9" t="s">
        <v>786</v>
      </c>
      <c r="G795" s="3">
        <v>60000000</v>
      </c>
      <c r="H795" s="3">
        <v>93354918</v>
      </c>
      <c r="I795" s="3">
        <v>199043309</v>
      </c>
      <c r="J795" s="8" t="str">
        <f t="shared" si="98"/>
        <v/>
      </c>
      <c r="K795" s="8" t="str">
        <f t="shared" si="99"/>
        <v/>
      </c>
      <c r="L795" s="8" t="str">
        <f t="shared" si="100"/>
        <v>Two Weeks Notice</v>
      </c>
      <c r="M795" s="8" t="str">
        <f t="shared" si="101"/>
        <v/>
      </c>
      <c r="N795" s="8" t="str">
        <f t="shared" si="97"/>
        <v>Two Weeks Notice</v>
      </c>
      <c r="O795" s="10">
        <f>INDEX(cpi!$A$1:$M$106,MATCH($D795,cpi!$A:$A,0),MATCH($C795,cpi!$1:$1,0))</f>
        <v>180.9</v>
      </c>
      <c r="P795" s="10">
        <f>cpi!$I$2</f>
        <v>245.51900000000001</v>
      </c>
      <c r="Q795" s="10">
        <f t="shared" si="102"/>
        <v>1.357208402432283</v>
      </c>
      <c r="R795" s="8" t="str">
        <f t="shared" si="103"/>
        <v/>
      </c>
      <c r="S795" s="11">
        <f t="shared" si="104"/>
        <v>81432504.145936981</v>
      </c>
      <c r="T795" s="11">
        <f t="shared" si="104"/>
        <v>126702079.11797678</v>
      </c>
      <c r="U795" s="11">
        <f t="shared" si="104"/>
        <v>270143251.42272526</v>
      </c>
    </row>
    <row r="796" spans="1:21" x14ac:dyDescent="0.2">
      <c r="A796" s="5">
        <v>802</v>
      </c>
      <c r="B796" s="17">
        <v>2</v>
      </c>
      <c r="C796" s="16">
        <v>10</v>
      </c>
      <c r="D796" s="16">
        <v>1998</v>
      </c>
      <c r="E796" s="18">
        <v>35836</v>
      </c>
      <c r="F796" s="9" t="s">
        <v>787</v>
      </c>
      <c r="G796" s="3">
        <v>60000000</v>
      </c>
      <c r="H796" s="3">
        <v>90757863</v>
      </c>
      <c r="I796" s="3">
        <v>152457863</v>
      </c>
      <c r="J796" s="8" t="str">
        <f t="shared" si="98"/>
        <v/>
      </c>
      <c r="K796" s="8" t="str">
        <f t="shared" si="99"/>
        <v/>
      </c>
      <c r="L796" s="8" t="str">
        <f t="shared" si="100"/>
        <v>Antz</v>
      </c>
      <c r="M796" s="8" t="str">
        <f t="shared" si="101"/>
        <v/>
      </c>
      <c r="N796" s="8" t="str">
        <f t="shared" si="97"/>
        <v>Antz</v>
      </c>
      <c r="O796" s="10">
        <f>INDEX(cpi!$A$1:$M$106,MATCH($D796,cpi!$A:$A,0),MATCH($C796,cpi!$1:$1,0))</f>
        <v>164</v>
      </c>
      <c r="P796" s="10">
        <f>cpi!$I$2</f>
        <v>245.51900000000001</v>
      </c>
      <c r="Q796" s="10">
        <f t="shared" si="102"/>
        <v>1.4970670731707318</v>
      </c>
      <c r="R796" s="8" t="str">
        <f t="shared" si="103"/>
        <v/>
      </c>
      <c r="S796" s="11">
        <f t="shared" si="104"/>
        <v>89824024.390243918</v>
      </c>
      <c r="T796" s="11">
        <f t="shared" si="104"/>
        <v>135870608.32864025</v>
      </c>
      <c r="U796" s="11">
        <f t="shared" si="104"/>
        <v>228239646.74327442</v>
      </c>
    </row>
    <row r="797" spans="1:21" x14ac:dyDescent="0.2">
      <c r="A797" s="5">
        <v>803</v>
      </c>
      <c r="B797" s="17">
        <v>19</v>
      </c>
      <c r="C797" s="16">
        <v>4</v>
      </c>
      <c r="D797" s="16">
        <v>2002</v>
      </c>
      <c r="E797" s="18">
        <v>37806</v>
      </c>
      <c r="F797" s="9" t="s">
        <v>788</v>
      </c>
      <c r="G797" s="3">
        <v>60000000</v>
      </c>
      <c r="H797" s="3">
        <v>90580000</v>
      </c>
      <c r="I797" s="3">
        <v>165890634</v>
      </c>
      <c r="J797" s="8" t="str">
        <f t="shared" si="98"/>
        <v/>
      </c>
      <c r="K797" s="8" t="str">
        <f t="shared" si="99"/>
        <v/>
      </c>
      <c r="L797" s="8" t="str">
        <f t="shared" si="100"/>
        <v>The Scorpion King</v>
      </c>
      <c r="M797" s="8" t="str">
        <f t="shared" si="101"/>
        <v/>
      </c>
      <c r="N797" s="8" t="str">
        <f t="shared" si="97"/>
        <v>The Scorpion King</v>
      </c>
      <c r="O797" s="10">
        <f>INDEX(cpi!$A$1:$M$106,MATCH($D797,cpi!$A:$A,0),MATCH($C797,cpi!$1:$1,0))</f>
        <v>179.8</v>
      </c>
      <c r="P797" s="10">
        <f>cpi!$I$2</f>
        <v>245.51900000000001</v>
      </c>
      <c r="Q797" s="10">
        <f t="shared" si="102"/>
        <v>1.365511679644049</v>
      </c>
      <c r="R797" s="8" t="str">
        <f t="shared" si="103"/>
        <v/>
      </c>
      <c r="S797" s="11">
        <f t="shared" si="104"/>
        <v>81930700.778642938</v>
      </c>
      <c r="T797" s="11">
        <f t="shared" si="104"/>
        <v>123688047.94215795</v>
      </c>
      <c r="U797" s="11">
        <f t="shared" si="104"/>
        <v>226525598.27055618</v>
      </c>
    </row>
    <row r="798" spans="1:21" x14ac:dyDescent="0.2">
      <c r="A798" s="5">
        <v>804</v>
      </c>
      <c r="B798" s="17">
        <v>15</v>
      </c>
      <c r="C798" s="16">
        <v>10</v>
      </c>
      <c r="D798" s="16">
        <v>2010</v>
      </c>
      <c r="E798" s="18">
        <v>40612</v>
      </c>
      <c r="F798" s="9" t="s">
        <v>789</v>
      </c>
      <c r="G798" s="3">
        <v>60000000</v>
      </c>
      <c r="H798" s="3">
        <v>90380162</v>
      </c>
      <c r="I798" s="3">
        <v>196439693</v>
      </c>
      <c r="J798" s="8" t="str">
        <f t="shared" si="98"/>
        <v/>
      </c>
      <c r="K798" s="8" t="str">
        <f t="shared" si="99"/>
        <v/>
      </c>
      <c r="L798" s="8" t="str">
        <f t="shared" si="100"/>
        <v>Red</v>
      </c>
      <c r="M798" s="8" t="str">
        <f t="shared" si="101"/>
        <v/>
      </c>
      <c r="N798" s="8" t="str">
        <f t="shared" si="97"/>
        <v>Red</v>
      </c>
      <c r="O798" s="10">
        <f>INDEX(cpi!$A$1:$M$106,MATCH($D798,cpi!$A:$A,0),MATCH($C798,cpi!$1:$1,0))</f>
        <v>218.71100000000001</v>
      </c>
      <c r="P798" s="10">
        <f>cpi!$I$2</f>
        <v>245.51900000000001</v>
      </c>
      <c r="Q798" s="10">
        <f t="shared" si="102"/>
        <v>1.1225727101060303</v>
      </c>
      <c r="R798" s="8" t="str">
        <f t="shared" si="103"/>
        <v/>
      </c>
      <c r="S798" s="11">
        <f t="shared" si="104"/>
        <v>67354362.606361821</v>
      </c>
      <c r="T798" s="11">
        <f t="shared" si="104"/>
        <v>101458303.39616206</v>
      </c>
      <c r="U798" s="11">
        <f t="shared" si="104"/>
        <v>220517838.54340661</v>
      </c>
    </row>
    <row r="799" spans="1:21" x14ac:dyDescent="0.2">
      <c r="A799" s="5">
        <v>805</v>
      </c>
      <c r="B799" s="17">
        <v>5</v>
      </c>
      <c r="C799" s="16">
        <v>3</v>
      </c>
      <c r="D799" s="16">
        <v>2004</v>
      </c>
      <c r="E799" s="18">
        <v>38110</v>
      </c>
      <c r="F799" s="9" t="s">
        <v>790</v>
      </c>
      <c r="G799" s="3">
        <v>60000000</v>
      </c>
      <c r="H799" s="3">
        <v>88200225</v>
      </c>
      <c r="I799" s="3">
        <v>170200225</v>
      </c>
      <c r="J799" s="8" t="str">
        <f t="shared" si="98"/>
        <v/>
      </c>
      <c r="K799" s="8" t="str">
        <f t="shared" si="99"/>
        <v/>
      </c>
      <c r="L799" s="8" t="str">
        <f t="shared" si="100"/>
        <v>Starsky &amp; Hutch</v>
      </c>
      <c r="M799" s="8" t="str">
        <f t="shared" si="101"/>
        <v/>
      </c>
      <c r="N799" s="8" t="str">
        <f t="shared" si="97"/>
        <v>Starsky &amp; Hutch</v>
      </c>
      <c r="O799" s="10">
        <f>INDEX(cpi!$A$1:$M$106,MATCH($D799,cpi!$A:$A,0),MATCH($C799,cpi!$1:$1,0))</f>
        <v>187.4</v>
      </c>
      <c r="P799" s="10">
        <f>cpi!$I$2</f>
        <v>245.51900000000001</v>
      </c>
      <c r="Q799" s="10">
        <f t="shared" si="102"/>
        <v>1.3101334044823907</v>
      </c>
      <c r="R799" s="8" t="str">
        <f t="shared" si="103"/>
        <v/>
      </c>
      <c r="S799" s="11">
        <f t="shared" si="104"/>
        <v>78608004.268943444</v>
      </c>
      <c r="T799" s="11">
        <f t="shared" si="104"/>
        <v>115554061.05536287</v>
      </c>
      <c r="U799" s="11">
        <f t="shared" si="104"/>
        <v>222985000.2229189</v>
      </c>
    </row>
    <row r="800" spans="1:21" x14ac:dyDescent="0.2">
      <c r="A800" s="5">
        <v>806</v>
      </c>
      <c r="B800" s="17">
        <v>27</v>
      </c>
      <c r="C800" s="16">
        <v>6</v>
      </c>
      <c r="D800" s="16">
        <v>1990</v>
      </c>
      <c r="E800" s="18">
        <v>33669</v>
      </c>
      <c r="F800" s="9" t="s">
        <v>791</v>
      </c>
      <c r="G800" s="3">
        <v>60000000</v>
      </c>
      <c r="H800" s="3">
        <v>82670733</v>
      </c>
      <c r="I800" s="3">
        <v>157670733</v>
      </c>
      <c r="J800" s="8" t="str">
        <f t="shared" si="98"/>
        <v/>
      </c>
      <c r="K800" s="8" t="str">
        <f t="shared" si="99"/>
        <v/>
      </c>
      <c r="L800" s="8" t="str">
        <f t="shared" si="100"/>
        <v>Days of Thunder</v>
      </c>
      <c r="M800" s="8" t="str">
        <f t="shared" si="101"/>
        <v/>
      </c>
      <c r="N800" s="8" t="str">
        <f t="shared" si="97"/>
        <v>Days of Thunder</v>
      </c>
      <c r="O800" s="10">
        <f>INDEX(cpi!$A$1:$M$106,MATCH($D800,cpi!$A:$A,0),MATCH($C800,cpi!$1:$1,0))</f>
        <v>129.9</v>
      </c>
      <c r="P800" s="10">
        <f>cpi!$I$2</f>
        <v>245.51900000000001</v>
      </c>
      <c r="Q800" s="10">
        <f t="shared" si="102"/>
        <v>1.8900615858352579</v>
      </c>
      <c r="R800" s="8" t="str">
        <f t="shared" si="103"/>
        <v/>
      </c>
      <c r="S800" s="11">
        <f t="shared" si="104"/>
        <v>113403695.15011548</v>
      </c>
      <c r="T800" s="11">
        <f t="shared" si="104"/>
        <v>156252776.71614319</v>
      </c>
      <c r="U800" s="11">
        <f t="shared" si="104"/>
        <v>298007395.65378749</v>
      </c>
    </row>
    <row r="801" spans="1:21" x14ac:dyDescent="0.2">
      <c r="A801" s="5">
        <v>807</v>
      </c>
      <c r="B801" s="17">
        <v>21</v>
      </c>
      <c r="C801" s="16">
        <v>12</v>
      </c>
      <c r="D801" s="16">
        <v>2005</v>
      </c>
      <c r="E801" s="18">
        <v>38972</v>
      </c>
      <c r="F801" s="9" t="s">
        <v>792</v>
      </c>
      <c r="G801" s="3">
        <v>60000000</v>
      </c>
      <c r="H801" s="3">
        <v>82571173</v>
      </c>
      <c r="I801" s="3">
        <v>135015330</v>
      </c>
      <c r="J801" s="8" t="str">
        <f t="shared" si="98"/>
        <v/>
      </c>
      <c r="K801" s="8" t="str">
        <f t="shared" si="99"/>
        <v/>
      </c>
      <c r="L801" s="8" t="str">
        <f t="shared" si="100"/>
        <v>Cheaper by the Dozen 2</v>
      </c>
      <c r="M801" s="8" t="str">
        <f t="shared" si="101"/>
        <v/>
      </c>
      <c r="N801" s="8" t="str">
        <f t="shared" si="97"/>
        <v>Cheaper by the Dozen 2</v>
      </c>
      <c r="O801" s="10">
        <f>INDEX(cpi!$A$1:$M$106,MATCH($D801,cpi!$A:$A,0),MATCH($C801,cpi!$1:$1,0))</f>
        <v>196.8</v>
      </c>
      <c r="P801" s="10">
        <f>cpi!$I$2</f>
        <v>245.51900000000001</v>
      </c>
      <c r="Q801" s="10">
        <f t="shared" si="102"/>
        <v>1.2475558943089431</v>
      </c>
      <c r="R801" s="8" t="str">
        <f t="shared" si="103"/>
        <v/>
      </c>
      <c r="S801" s="11">
        <f t="shared" si="104"/>
        <v>74853353.658536583</v>
      </c>
      <c r="T801" s="11">
        <f t="shared" si="104"/>
        <v>103012153.57615346</v>
      </c>
      <c r="U801" s="11">
        <f t="shared" si="104"/>
        <v>168439170.76356706</v>
      </c>
    </row>
    <row r="802" spans="1:21" x14ac:dyDescent="0.2">
      <c r="A802" s="5">
        <v>809</v>
      </c>
      <c r="B802" s="17">
        <v>13</v>
      </c>
      <c r="C802" s="16">
        <v>8</v>
      </c>
      <c r="D802" s="16">
        <v>2010</v>
      </c>
      <c r="E802" s="18">
        <v>40551</v>
      </c>
      <c r="F802" s="9" t="s">
        <v>793</v>
      </c>
      <c r="G802" s="3">
        <v>60000000</v>
      </c>
      <c r="H802" s="3">
        <v>80574010</v>
      </c>
      <c r="I802" s="3">
        <v>206598789</v>
      </c>
      <c r="J802" s="8" t="str">
        <f t="shared" si="98"/>
        <v/>
      </c>
      <c r="K802" s="8" t="str">
        <f t="shared" si="99"/>
        <v/>
      </c>
      <c r="L802" s="8" t="str">
        <f t="shared" si="100"/>
        <v>Eat Pray Love</v>
      </c>
      <c r="M802" s="8" t="str">
        <f t="shared" si="101"/>
        <v/>
      </c>
      <c r="N802" s="8" t="str">
        <f t="shared" si="97"/>
        <v>Eat Pray Love</v>
      </c>
      <c r="O802" s="10">
        <f>INDEX(cpi!$A$1:$M$106,MATCH($D802,cpi!$A:$A,0),MATCH($C802,cpi!$1:$1,0))</f>
        <v>218.31200000000001</v>
      </c>
      <c r="P802" s="10">
        <f>cpi!$I$2</f>
        <v>245.51900000000001</v>
      </c>
      <c r="Q802" s="10">
        <f t="shared" si="102"/>
        <v>1.1246243907801678</v>
      </c>
      <c r="R802" s="8" t="str">
        <f t="shared" si="103"/>
        <v/>
      </c>
      <c r="S802" s="11">
        <f t="shared" si="104"/>
        <v>67477463.446810067</v>
      </c>
      <c r="T802" s="11">
        <f t="shared" si="104"/>
        <v>90615496.908965155</v>
      </c>
      <c r="U802" s="11">
        <f t="shared" si="104"/>
        <v>232346037.21504545</v>
      </c>
    </row>
    <row r="803" spans="1:21" x14ac:dyDescent="0.2">
      <c r="A803" s="5">
        <v>810</v>
      </c>
      <c r="B803" s="17">
        <v>21</v>
      </c>
      <c r="C803" s="16">
        <v>12</v>
      </c>
      <c r="D803" s="16">
        <v>2012</v>
      </c>
      <c r="E803" s="18">
        <v>41529</v>
      </c>
      <c r="F803" s="9" t="s">
        <v>794</v>
      </c>
      <c r="G803" s="3">
        <v>60000000</v>
      </c>
      <c r="H803" s="3">
        <v>80070736</v>
      </c>
      <c r="I803" s="3">
        <v>217370736</v>
      </c>
      <c r="J803" s="8" t="str">
        <f t="shared" si="98"/>
        <v/>
      </c>
      <c r="K803" s="8" t="str">
        <f t="shared" si="99"/>
        <v/>
      </c>
      <c r="L803" s="8" t="str">
        <f t="shared" si="100"/>
        <v>Jack Reacher</v>
      </c>
      <c r="M803" s="8" t="str">
        <f t="shared" si="101"/>
        <v/>
      </c>
      <c r="N803" s="8" t="str">
        <f t="shared" si="97"/>
        <v>Jack Reacher</v>
      </c>
      <c r="O803" s="10">
        <f>INDEX(cpi!$A$1:$M$106,MATCH($D803,cpi!$A:$A,0),MATCH($C803,cpi!$1:$1,0))</f>
        <v>229.601</v>
      </c>
      <c r="P803" s="10">
        <f>cpi!$I$2</f>
        <v>245.51900000000001</v>
      </c>
      <c r="Q803" s="10">
        <f t="shared" si="102"/>
        <v>1.0693289663372547</v>
      </c>
      <c r="R803" s="8" t="str">
        <f t="shared" si="103"/>
        <v/>
      </c>
      <c r="S803" s="11">
        <f t="shared" si="104"/>
        <v>64159737.980235286</v>
      </c>
      <c r="T803" s="11">
        <f t="shared" si="104"/>
        <v>85621957.36074321</v>
      </c>
      <c r="U803" s="11">
        <f t="shared" si="104"/>
        <v>232440824.43884829</v>
      </c>
    </row>
    <row r="804" spans="1:21" x14ac:dyDescent="0.2">
      <c r="A804" s="5">
        <v>811</v>
      </c>
      <c r="B804" s="17">
        <v>23</v>
      </c>
      <c r="C804" s="16">
        <v>4</v>
      </c>
      <c r="D804" s="16">
        <v>2004</v>
      </c>
      <c r="E804" s="18">
        <v>38660</v>
      </c>
      <c r="F804" s="9" t="s">
        <v>795</v>
      </c>
      <c r="G804" s="3">
        <v>60000000</v>
      </c>
      <c r="H804" s="3">
        <v>77906816</v>
      </c>
      <c r="I804" s="3">
        <v>130968579</v>
      </c>
      <c r="J804" s="8" t="str">
        <f t="shared" si="98"/>
        <v/>
      </c>
      <c r="K804" s="8" t="str">
        <f t="shared" si="99"/>
        <v/>
      </c>
      <c r="L804" s="8" t="str">
        <f t="shared" si="100"/>
        <v>Man on Fire</v>
      </c>
      <c r="M804" s="8" t="str">
        <f t="shared" si="101"/>
        <v/>
      </c>
      <c r="N804" s="8" t="str">
        <f t="shared" si="97"/>
        <v>Man on Fire</v>
      </c>
      <c r="O804" s="10">
        <f>INDEX(cpi!$A$1:$M$106,MATCH($D804,cpi!$A:$A,0),MATCH($C804,cpi!$1:$1,0))</f>
        <v>188</v>
      </c>
      <c r="P804" s="10">
        <f>cpi!$I$2</f>
        <v>245.51900000000001</v>
      </c>
      <c r="Q804" s="10">
        <f t="shared" si="102"/>
        <v>1.3059521276595745</v>
      </c>
      <c r="R804" s="8" t="str">
        <f t="shared" si="103"/>
        <v/>
      </c>
      <c r="S804" s="11">
        <f t="shared" si="104"/>
        <v>78357127.659574464</v>
      </c>
      <c r="T804" s="11">
        <f t="shared" si="104"/>
        <v>101742572.11438298</v>
      </c>
      <c r="U804" s="11">
        <f t="shared" si="104"/>
        <v>171038694.40160108</v>
      </c>
    </row>
    <row r="805" spans="1:21" x14ac:dyDescent="0.2">
      <c r="A805" s="5">
        <v>812</v>
      </c>
      <c r="B805" s="17">
        <v>22</v>
      </c>
      <c r="C805" s="16">
        <v>12</v>
      </c>
      <c r="D805" s="16">
        <v>2000</v>
      </c>
      <c r="E805" s="18">
        <v>37176</v>
      </c>
      <c r="F805" s="9" t="s">
        <v>796</v>
      </c>
      <c r="G805" s="3">
        <v>60000000</v>
      </c>
      <c r="H805" s="3">
        <v>75764085</v>
      </c>
      <c r="I805" s="3">
        <v>124715863</v>
      </c>
      <c r="J805" s="8" t="str">
        <f t="shared" si="98"/>
        <v/>
      </c>
      <c r="K805" s="8" t="str">
        <f t="shared" si="99"/>
        <v/>
      </c>
      <c r="L805" s="8" t="str">
        <f t="shared" si="100"/>
        <v>The Family Man</v>
      </c>
      <c r="M805" s="8" t="str">
        <f t="shared" si="101"/>
        <v/>
      </c>
      <c r="N805" s="8" t="str">
        <f t="shared" si="97"/>
        <v>The Family Man</v>
      </c>
      <c r="O805" s="10">
        <f>INDEX(cpi!$A$1:$M$106,MATCH($D805,cpi!$A:$A,0),MATCH($C805,cpi!$1:$1,0))</f>
        <v>174</v>
      </c>
      <c r="P805" s="10">
        <f>cpi!$I$2</f>
        <v>245.51900000000001</v>
      </c>
      <c r="Q805" s="10">
        <f t="shared" si="102"/>
        <v>1.411028735632184</v>
      </c>
      <c r="R805" s="8" t="str">
        <f t="shared" si="103"/>
        <v/>
      </c>
      <c r="S805" s="11">
        <f t="shared" si="104"/>
        <v>84661724.137931034</v>
      </c>
      <c r="T805" s="11">
        <f t="shared" si="104"/>
        <v>106905301.06387931</v>
      </c>
      <c r="U805" s="11">
        <f t="shared" si="104"/>
        <v>175977666.48216668</v>
      </c>
    </row>
    <row r="806" spans="1:21" x14ac:dyDescent="0.2">
      <c r="A806" s="5">
        <v>813</v>
      </c>
      <c r="B806" s="17">
        <v>9</v>
      </c>
      <c r="C806" s="16">
        <v>9</v>
      </c>
      <c r="D806" s="16">
        <v>2011</v>
      </c>
      <c r="E806" s="18">
        <v>40795</v>
      </c>
      <c r="F806" s="9" t="s">
        <v>797</v>
      </c>
      <c r="G806" s="3">
        <v>60000000</v>
      </c>
      <c r="H806" s="3">
        <v>75658097</v>
      </c>
      <c r="I806" s="3">
        <v>137551594</v>
      </c>
      <c r="J806" s="8" t="str">
        <f t="shared" si="98"/>
        <v/>
      </c>
      <c r="K806" s="8" t="str">
        <f t="shared" si="99"/>
        <v/>
      </c>
      <c r="L806" s="8" t="str">
        <f t="shared" si="100"/>
        <v>Contagion</v>
      </c>
      <c r="M806" s="8" t="str">
        <f t="shared" si="101"/>
        <v/>
      </c>
      <c r="N806" s="8" t="str">
        <f t="shared" si="97"/>
        <v>Contagion</v>
      </c>
      <c r="O806" s="10">
        <f>INDEX(cpi!$A$1:$M$106,MATCH($D806,cpi!$A:$A,0),MATCH($C806,cpi!$1:$1,0))</f>
        <v>226.88900000000001</v>
      </c>
      <c r="P806" s="10">
        <f>cpi!$I$2</f>
        <v>245.51900000000001</v>
      </c>
      <c r="Q806" s="10">
        <f t="shared" si="102"/>
        <v>1.0821106355971422</v>
      </c>
      <c r="R806" s="8" t="str">
        <f t="shared" si="103"/>
        <v/>
      </c>
      <c r="S806" s="11">
        <f t="shared" si="104"/>
        <v>64926638.135828532</v>
      </c>
      <c r="T806" s="11">
        <f t="shared" si="104"/>
        <v>81870431.432740241</v>
      </c>
      <c r="U806" s="11">
        <f t="shared" si="104"/>
        <v>148846042.81074005</v>
      </c>
    </row>
    <row r="807" spans="1:21" x14ac:dyDescent="0.2">
      <c r="A807" s="5">
        <v>814</v>
      </c>
      <c r="B807" s="17">
        <v>22</v>
      </c>
      <c r="C807" s="16">
        <v>12</v>
      </c>
      <c r="D807" s="16">
        <v>1999</v>
      </c>
      <c r="E807" s="18">
        <v>36811</v>
      </c>
      <c r="F807" s="9" t="s">
        <v>798</v>
      </c>
      <c r="G807" s="3">
        <v>60000000</v>
      </c>
      <c r="H807" s="3">
        <v>75530832</v>
      </c>
      <c r="I807" s="3">
        <v>100230832</v>
      </c>
      <c r="J807" s="8" t="str">
        <f t="shared" si="98"/>
        <v/>
      </c>
      <c r="K807" s="8" t="str">
        <f t="shared" si="99"/>
        <v/>
      </c>
      <c r="L807" s="8" t="str">
        <f t="shared" si="100"/>
        <v>Any Given Sunday</v>
      </c>
      <c r="M807" s="8" t="str">
        <f t="shared" si="101"/>
        <v/>
      </c>
      <c r="N807" s="8" t="str">
        <f t="shared" si="97"/>
        <v>Any Given Sunday</v>
      </c>
      <c r="O807" s="10">
        <f>INDEX(cpi!$A$1:$M$106,MATCH($D807,cpi!$A:$A,0),MATCH($C807,cpi!$1:$1,0))</f>
        <v>168.3</v>
      </c>
      <c r="P807" s="10">
        <f>cpi!$I$2</f>
        <v>245.51900000000001</v>
      </c>
      <c r="Q807" s="10">
        <f t="shared" si="102"/>
        <v>1.4588175876411169</v>
      </c>
      <c r="R807" s="8" t="str">
        <f t="shared" si="103"/>
        <v/>
      </c>
      <c r="S807" s="11">
        <f t="shared" si="104"/>
        <v>87529055.258467019</v>
      </c>
      <c r="T807" s="11">
        <f t="shared" si="104"/>
        <v>110185706.13076648</v>
      </c>
      <c r="U807" s="11">
        <f t="shared" si="104"/>
        <v>146218500.54550207</v>
      </c>
    </row>
    <row r="808" spans="1:21" x14ac:dyDescent="0.2">
      <c r="A808" s="5">
        <v>815</v>
      </c>
      <c r="B808" s="17">
        <v>15</v>
      </c>
      <c r="C808" s="16">
        <v>5</v>
      </c>
      <c r="D808" s="16">
        <v>1998</v>
      </c>
      <c r="E808" s="18">
        <v>36224</v>
      </c>
      <c r="F808" s="9" t="s">
        <v>799</v>
      </c>
      <c r="G808" s="3">
        <v>60000000</v>
      </c>
      <c r="H808" s="3">
        <v>75383563</v>
      </c>
      <c r="I808" s="3">
        <v>186883563</v>
      </c>
      <c r="J808" s="8" t="str">
        <f t="shared" si="98"/>
        <v/>
      </c>
      <c r="K808" s="8" t="str">
        <f t="shared" si="99"/>
        <v/>
      </c>
      <c r="L808" s="8" t="str">
        <f t="shared" si="100"/>
        <v>The Horse Whisperer</v>
      </c>
      <c r="M808" s="8" t="str">
        <f t="shared" si="101"/>
        <v/>
      </c>
      <c r="N808" s="8" t="str">
        <f t="shared" si="97"/>
        <v>The Horse Whisperer</v>
      </c>
      <c r="O808" s="10">
        <f>INDEX(cpi!$A$1:$M$106,MATCH($D808,cpi!$A:$A,0),MATCH($C808,cpi!$1:$1,0))</f>
        <v>162.80000000000001</v>
      </c>
      <c r="P808" s="10">
        <f>cpi!$I$2</f>
        <v>245.51900000000001</v>
      </c>
      <c r="Q808" s="10">
        <f t="shared" si="102"/>
        <v>1.5081019656019656</v>
      </c>
      <c r="R808" s="8" t="str">
        <f t="shared" si="103"/>
        <v/>
      </c>
      <c r="S808" s="11">
        <f t="shared" si="104"/>
        <v>90486117.936117932</v>
      </c>
      <c r="T808" s="11">
        <f t="shared" si="104"/>
        <v>113686099.53437962</v>
      </c>
      <c r="U808" s="11">
        <f t="shared" si="104"/>
        <v>281839468.69899875</v>
      </c>
    </row>
    <row r="809" spans="1:21" x14ac:dyDescent="0.2">
      <c r="A809" s="5">
        <v>816</v>
      </c>
      <c r="B809" s="17">
        <v>6</v>
      </c>
      <c r="C809" s="16">
        <v>2</v>
      </c>
      <c r="D809" s="16">
        <v>2009</v>
      </c>
      <c r="E809" s="18">
        <v>39966</v>
      </c>
      <c r="F809" s="9" t="s">
        <v>800</v>
      </c>
      <c r="G809" s="3">
        <v>60000000</v>
      </c>
      <c r="H809" s="3">
        <v>75286229</v>
      </c>
      <c r="I809" s="3">
        <v>126037057</v>
      </c>
      <c r="J809" s="8" t="str">
        <f t="shared" si="98"/>
        <v/>
      </c>
      <c r="K809" s="8" t="str">
        <f t="shared" si="99"/>
        <v/>
      </c>
      <c r="L809" s="8" t="str">
        <f t="shared" si="100"/>
        <v>Coraline</v>
      </c>
      <c r="M809" s="8" t="str">
        <f t="shared" si="101"/>
        <v/>
      </c>
      <c r="N809" s="8" t="str">
        <f t="shared" si="97"/>
        <v>Coraline</v>
      </c>
      <c r="O809" s="10">
        <f>INDEX(cpi!$A$1:$M$106,MATCH($D809,cpi!$A:$A,0),MATCH($C809,cpi!$1:$1,0))</f>
        <v>212.19300000000001</v>
      </c>
      <c r="P809" s="10">
        <f>cpi!$I$2</f>
        <v>245.51900000000001</v>
      </c>
      <c r="Q809" s="10">
        <f t="shared" si="102"/>
        <v>1.1570551337697286</v>
      </c>
      <c r="R809" s="8" t="str">
        <f t="shared" si="103"/>
        <v/>
      </c>
      <c r="S809" s="11">
        <f t="shared" si="104"/>
        <v>69423308.02618371</v>
      </c>
      <c r="T809" s="11">
        <f t="shared" si="104"/>
        <v>87110317.766613424</v>
      </c>
      <c r="U809" s="11">
        <f t="shared" si="104"/>
        <v>145831823.84707791</v>
      </c>
    </row>
    <row r="810" spans="1:21" x14ac:dyDescent="0.2">
      <c r="A810" s="5">
        <v>817</v>
      </c>
      <c r="B810" s="17">
        <v>1</v>
      </c>
      <c r="C810" s="16">
        <v>10</v>
      </c>
      <c r="D810" s="16">
        <v>2004</v>
      </c>
      <c r="E810" s="18">
        <v>37996</v>
      </c>
      <c r="F810" s="9" t="s">
        <v>801</v>
      </c>
      <c r="G810" s="3">
        <v>60000000</v>
      </c>
      <c r="H810" s="3">
        <v>74541707</v>
      </c>
      <c r="I810" s="3">
        <v>102332848</v>
      </c>
      <c r="J810" s="8" t="str">
        <f t="shared" si="98"/>
        <v/>
      </c>
      <c r="K810" s="8" t="str">
        <f t="shared" si="99"/>
        <v/>
      </c>
      <c r="L810" s="8" t="str">
        <f t="shared" si="100"/>
        <v>Ladder 49</v>
      </c>
      <c r="M810" s="8" t="str">
        <f t="shared" si="101"/>
        <v/>
      </c>
      <c r="N810" s="8" t="str">
        <f t="shared" si="97"/>
        <v>Ladder 49</v>
      </c>
      <c r="O810" s="10">
        <f>INDEX(cpi!$A$1:$M$106,MATCH($D810,cpi!$A:$A,0),MATCH($C810,cpi!$1:$1,0))</f>
        <v>190.9</v>
      </c>
      <c r="P810" s="10">
        <f>cpi!$I$2</f>
        <v>245.51900000000001</v>
      </c>
      <c r="Q810" s="10">
        <f t="shared" si="102"/>
        <v>1.2861131482451544</v>
      </c>
      <c r="R810" s="8" t="str">
        <f t="shared" si="103"/>
        <v/>
      </c>
      <c r="S810" s="11">
        <f t="shared" si="104"/>
        <v>77166788.894709259</v>
      </c>
      <c r="T810" s="11">
        <f t="shared" si="104"/>
        <v>95869069.465337873</v>
      </c>
      <c r="U810" s="11">
        <f t="shared" si="104"/>
        <v>131611621.31017286</v>
      </c>
    </row>
    <row r="811" spans="1:21" x14ac:dyDescent="0.2">
      <c r="A811" s="5">
        <v>818</v>
      </c>
      <c r="B811" s="17">
        <v>28</v>
      </c>
      <c r="C811" s="16">
        <v>7</v>
      </c>
      <c r="D811" s="16">
        <v>1999</v>
      </c>
      <c r="E811" s="18">
        <v>36988</v>
      </c>
      <c r="F811" s="9" t="s">
        <v>802</v>
      </c>
      <c r="G811" s="3">
        <v>60000000</v>
      </c>
      <c r="H811" s="3">
        <v>73648228</v>
      </c>
      <c r="I811" s="3">
        <v>165048228</v>
      </c>
      <c r="J811" s="8" t="str">
        <f t="shared" si="98"/>
        <v/>
      </c>
      <c r="K811" s="8" t="str">
        <f t="shared" si="99"/>
        <v/>
      </c>
      <c r="L811" s="8" t="str">
        <f t="shared" si="100"/>
        <v>Deep Blue Sea</v>
      </c>
      <c r="M811" s="8" t="str">
        <f t="shared" si="101"/>
        <v/>
      </c>
      <c r="N811" s="8" t="str">
        <f t="shared" si="97"/>
        <v>Deep Blue Sea</v>
      </c>
      <c r="O811" s="10">
        <f>INDEX(cpi!$A$1:$M$106,MATCH($D811,cpi!$A:$A,0),MATCH($C811,cpi!$1:$1,0))</f>
        <v>166.7</v>
      </c>
      <c r="P811" s="10">
        <f>cpi!$I$2</f>
        <v>245.51900000000001</v>
      </c>
      <c r="Q811" s="10">
        <f t="shared" si="102"/>
        <v>1.4728194361127775</v>
      </c>
      <c r="R811" s="8" t="str">
        <f t="shared" si="103"/>
        <v/>
      </c>
      <c r="S811" s="11">
        <f t="shared" si="104"/>
        <v>88369166.166766658</v>
      </c>
      <c r="T811" s="11">
        <f t="shared" si="104"/>
        <v>108470541.63366528</v>
      </c>
      <c r="U811" s="11">
        <f t="shared" si="104"/>
        <v>243086238.09437314</v>
      </c>
    </row>
    <row r="812" spans="1:21" x14ac:dyDescent="0.2">
      <c r="A812" s="5">
        <v>819</v>
      </c>
      <c r="B812" s="17">
        <v>28</v>
      </c>
      <c r="C812" s="16">
        <v>10</v>
      </c>
      <c r="D812" s="16">
        <v>2009</v>
      </c>
      <c r="E812" s="18">
        <v>40643</v>
      </c>
      <c r="F812" s="9" t="s">
        <v>803</v>
      </c>
      <c r="G812" s="3">
        <v>60000000</v>
      </c>
      <c r="H812" s="3">
        <v>72091016</v>
      </c>
      <c r="I812" s="3">
        <v>252091016</v>
      </c>
      <c r="J812" s="8" t="str">
        <f t="shared" si="98"/>
        <v/>
      </c>
      <c r="K812" s="8" t="str">
        <f t="shared" si="99"/>
        <v/>
      </c>
      <c r="L812" s="8" t="str">
        <f t="shared" si="100"/>
        <v>Michael Jackson's This Is It</v>
      </c>
      <c r="M812" s="8" t="str">
        <f t="shared" si="101"/>
        <v/>
      </c>
      <c r="N812" s="8" t="str">
        <f t="shared" si="97"/>
        <v>Michael Jackson's This Is It</v>
      </c>
      <c r="O812" s="10">
        <f>INDEX(cpi!$A$1:$M$106,MATCH($D812,cpi!$A:$A,0),MATCH($C812,cpi!$1:$1,0))</f>
        <v>216.17699999999999</v>
      </c>
      <c r="P812" s="10">
        <f>cpi!$I$2</f>
        <v>245.51900000000001</v>
      </c>
      <c r="Q812" s="10">
        <f t="shared" si="102"/>
        <v>1.1357313682769212</v>
      </c>
      <c r="R812" s="8" t="str">
        <f t="shared" si="103"/>
        <v/>
      </c>
      <c r="S812" s="11">
        <f t="shared" si="104"/>
        <v>68143882.09661527</v>
      </c>
      <c r="T812" s="11">
        <f t="shared" si="104"/>
        <v>81876028.242153421</v>
      </c>
      <c r="U812" s="11">
        <f t="shared" si="104"/>
        <v>286307674.53199923</v>
      </c>
    </row>
    <row r="813" spans="1:21" x14ac:dyDescent="0.2">
      <c r="A813" s="5">
        <v>820</v>
      </c>
      <c r="B813" s="17">
        <v>17</v>
      </c>
      <c r="C813" s="16">
        <v>1</v>
      </c>
      <c r="D813" s="16">
        <v>2003</v>
      </c>
      <c r="E813" s="18">
        <v>38108</v>
      </c>
      <c r="F813" s="9" t="s">
        <v>804</v>
      </c>
      <c r="G813" s="3">
        <v>60000000</v>
      </c>
      <c r="H813" s="3">
        <v>66723216</v>
      </c>
      <c r="I813" s="3">
        <v>90723216</v>
      </c>
      <c r="J813" s="8" t="str">
        <f t="shared" si="98"/>
        <v/>
      </c>
      <c r="K813" s="8" t="str">
        <f t="shared" si="99"/>
        <v/>
      </c>
      <c r="L813" s="8" t="str">
        <f t="shared" si="100"/>
        <v>Kangaroo Jack</v>
      </c>
      <c r="M813" s="8" t="str">
        <f t="shared" si="101"/>
        <v/>
      </c>
      <c r="N813" s="8" t="str">
        <f t="shared" si="97"/>
        <v>Kangaroo Jack</v>
      </c>
      <c r="O813" s="10">
        <f>INDEX(cpi!$A$1:$M$106,MATCH($D813,cpi!$A:$A,0),MATCH($C813,cpi!$1:$1,0))</f>
        <v>181.7</v>
      </c>
      <c r="P813" s="10">
        <f>cpi!$I$2</f>
        <v>245.51900000000001</v>
      </c>
      <c r="Q813" s="10">
        <f t="shared" si="102"/>
        <v>1.3512328013208588</v>
      </c>
      <c r="R813" s="8" t="str">
        <f t="shared" si="103"/>
        <v/>
      </c>
      <c r="S813" s="11">
        <f t="shared" si="104"/>
        <v>81073968.079251528</v>
      </c>
      <c r="T813" s="11">
        <f t="shared" si="104"/>
        <v>90158598.068816751</v>
      </c>
      <c r="U813" s="11">
        <f t="shared" si="104"/>
        <v>122588185.30051735</v>
      </c>
    </row>
    <row r="814" spans="1:21" x14ac:dyDescent="0.2">
      <c r="A814" s="5">
        <v>821</v>
      </c>
      <c r="B814" s="17">
        <v>13</v>
      </c>
      <c r="C814" s="16">
        <v>6</v>
      </c>
      <c r="D814" s="16">
        <v>2008</v>
      </c>
      <c r="E814" s="18">
        <v>39819</v>
      </c>
      <c r="F814" s="9" t="s">
        <v>805</v>
      </c>
      <c r="G814" s="3">
        <v>60000000</v>
      </c>
      <c r="H814" s="3">
        <v>64506874</v>
      </c>
      <c r="I814" s="3">
        <v>162778384</v>
      </c>
      <c r="J814" s="8" t="str">
        <f t="shared" si="98"/>
        <v/>
      </c>
      <c r="K814" s="8" t="str">
        <f t="shared" si="99"/>
        <v/>
      </c>
      <c r="L814" s="8" t="str">
        <f t="shared" si="100"/>
        <v>The Happening</v>
      </c>
      <c r="M814" s="8" t="str">
        <f t="shared" si="101"/>
        <v/>
      </c>
      <c r="N814" s="8" t="str">
        <f t="shared" si="97"/>
        <v>The Happening</v>
      </c>
      <c r="O814" s="10">
        <f>INDEX(cpi!$A$1:$M$106,MATCH($D814,cpi!$A:$A,0),MATCH($C814,cpi!$1:$1,0))</f>
        <v>218.815</v>
      </c>
      <c r="P814" s="10">
        <f>cpi!$I$2</f>
        <v>245.51900000000001</v>
      </c>
      <c r="Q814" s="10">
        <f t="shared" si="102"/>
        <v>1.1220391655051072</v>
      </c>
      <c r="R814" s="8" t="str">
        <f t="shared" si="103"/>
        <v/>
      </c>
      <c r="S814" s="11">
        <f t="shared" si="104"/>
        <v>67322349.930306435</v>
      </c>
      <c r="T814" s="11">
        <f t="shared" si="104"/>
        <v>72379239.072303101</v>
      </c>
      <c r="U814" s="11">
        <f t="shared" si="104"/>
        <v>182643722.14562988</v>
      </c>
    </row>
    <row r="815" spans="1:21" x14ac:dyDescent="0.2">
      <c r="A815" s="5">
        <v>822</v>
      </c>
      <c r="B815" s="17">
        <v>4</v>
      </c>
      <c r="C815" s="16">
        <v>3</v>
      </c>
      <c r="D815" s="16">
        <v>2016</v>
      </c>
      <c r="E815" s="18">
        <v>42463</v>
      </c>
      <c r="F815" s="9" t="s">
        <v>806</v>
      </c>
      <c r="G815" s="3">
        <v>60000000</v>
      </c>
      <c r="H815" s="3">
        <v>62524260</v>
      </c>
      <c r="I815" s="3">
        <v>193857962</v>
      </c>
      <c r="J815" s="8" t="str">
        <f t="shared" si="98"/>
        <v/>
      </c>
      <c r="K815" s="8" t="str">
        <f t="shared" si="99"/>
        <v/>
      </c>
      <c r="L815" s="8" t="str">
        <f t="shared" si="100"/>
        <v>London Has Fallen</v>
      </c>
      <c r="M815" s="8" t="str">
        <f t="shared" si="101"/>
        <v/>
      </c>
      <c r="N815" s="8" t="str">
        <f t="shared" si="97"/>
        <v>London Has Fallen</v>
      </c>
      <c r="O815" s="10">
        <f>INDEX(cpi!$A$1:$M$106,MATCH($D815,cpi!$A:$A,0),MATCH($C815,cpi!$1:$1,0))</f>
        <v>238.13200000000001</v>
      </c>
      <c r="P815" s="10">
        <f>cpi!$I$2</f>
        <v>245.51900000000001</v>
      </c>
      <c r="Q815" s="10">
        <f t="shared" si="102"/>
        <v>1.0310206104177515</v>
      </c>
      <c r="R815" s="8" t="str">
        <f t="shared" si="103"/>
        <v/>
      </c>
      <c r="S815" s="11">
        <f t="shared" si="104"/>
        <v>61861236.625065088</v>
      </c>
      <c r="T815" s="11">
        <f t="shared" si="104"/>
        <v>64463800.711118206</v>
      </c>
      <c r="U815" s="11">
        <f t="shared" si="104"/>
        <v>199871554.31558126</v>
      </c>
    </row>
    <row r="816" spans="1:21" x14ac:dyDescent="0.2">
      <c r="A816" s="5">
        <v>823</v>
      </c>
      <c r="B816" s="17">
        <v>7</v>
      </c>
      <c r="C816" s="16">
        <v>4</v>
      </c>
      <c r="D816" s="16">
        <v>2000</v>
      </c>
      <c r="E816" s="18">
        <v>36711</v>
      </c>
      <c r="F816" s="9" t="s">
        <v>807</v>
      </c>
      <c r="G816" s="3">
        <v>60000000</v>
      </c>
      <c r="H816" s="3">
        <v>61322858</v>
      </c>
      <c r="I816" s="3">
        <v>71719931</v>
      </c>
      <c r="J816" s="8" t="str">
        <f t="shared" si="98"/>
        <v/>
      </c>
      <c r="K816" s="8" t="str">
        <f t="shared" si="99"/>
        <v/>
      </c>
      <c r="L816" s="8" t="str">
        <f t="shared" si="100"/>
        <v>Rules of Engagement</v>
      </c>
      <c r="M816" s="8" t="str">
        <f t="shared" si="101"/>
        <v/>
      </c>
      <c r="N816" s="8" t="str">
        <f t="shared" si="97"/>
        <v>Rules of Engagement</v>
      </c>
      <c r="O816" s="10">
        <f>INDEX(cpi!$A$1:$M$106,MATCH($D816,cpi!$A:$A,0),MATCH($C816,cpi!$1:$1,0))</f>
        <v>171.3</v>
      </c>
      <c r="P816" s="10">
        <f>cpi!$I$2</f>
        <v>245.51900000000001</v>
      </c>
      <c r="Q816" s="10">
        <f t="shared" si="102"/>
        <v>1.4332691185055457</v>
      </c>
      <c r="R816" s="8" t="str">
        <f t="shared" si="103"/>
        <v/>
      </c>
      <c r="S816" s="11">
        <f t="shared" si="104"/>
        <v>85996147.110332742</v>
      </c>
      <c r="T816" s="11">
        <f t="shared" si="104"/>
        <v>87892158.629900753</v>
      </c>
      <c r="U816" s="11">
        <f t="shared" si="104"/>
        <v>102793962.28364857</v>
      </c>
    </row>
    <row r="817" spans="1:21" x14ac:dyDescent="0.2">
      <c r="A817" s="5">
        <v>824</v>
      </c>
      <c r="B817" s="17">
        <v>10</v>
      </c>
      <c r="C817" s="16">
        <v>3</v>
      </c>
      <c r="D817" s="16">
        <v>2006</v>
      </c>
      <c r="E817" s="18">
        <v>38993</v>
      </c>
      <c r="F817" s="9" t="s">
        <v>808</v>
      </c>
      <c r="G817" s="3">
        <v>60000000</v>
      </c>
      <c r="H817" s="3">
        <v>61123569</v>
      </c>
      <c r="I817" s="3">
        <v>87123569</v>
      </c>
      <c r="J817" s="8" t="str">
        <f t="shared" si="98"/>
        <v/>
      </c>
      <c r="K817" s="8" t="str">
        <f t="shared" si="99"/>
        <v/>
      </c>
      <c r="L817" s="8" t="str">
        <f t="shared" si="100"/>
        <v>The Shaggy Dog</v>
      </c>
      <c r="M817" s="8" t="str">
        <f t="shared" si="101"/>
        <v/>
      </c>
      <c r="N817" s="8" t="str">
        <f t="shared" si="97"/>
        <v>The Shaggy Dog</v>
      </c>
      <c r="O817" s="10">
        <f>INDEX(cpi!$A$1:$M$106,MATCH($D817,cpi!$A:$A,0),MATCH($C817,cpi!$1:$1,0))</f>
        <v>199.8</v>
      </c>
      <c r="P817" s="10">
        <f>cpi!$I$2</f>
        <v>245.51900000000001</v>
      </c>
      <c r="Q817" s="10">
        <f t="shared" si="102"/>
        <v>1.2288238238238238</v>
      </c>
      <c r="R817" s="8" t="str">
        <f t="shared" si="103"/>
        <v/>
      </c>
      <c r="S817" s="11">
        <f t="shared" si="104"/>
        <v>73729429.429429427</v>
      </c>
      <c r="T817" s="11">
        <f t="shared" si="104"/>
        <v>75110097.784339339</v>
      </c>
      <c r="U817" s="11">
        <f t="shared" si="104"/>
        <v>107059517.20375876</v>
      </c>
    </row>
    <row r="818" spans="1:21" x14ac:dyDescent="0.2">
      <c r="A818" s="5">
        <v>825</v>
      </c>
      <c r="B818" s="17">
        <v>22</v>
      </c>
      <c r="C818" s="16">
        <v>11</v>
      </c>
      <c r="D818" s="16">
        <v>1996</v>
      </c>
      <c r="E818" s="18">
        <v>35714</v>
      </c>
      <c r="F818" s="9" t="s">
        <v>809</v>
      </c>
      <c r="G818" s="3">
        <v>60000000</v>
      </c>
      <c r="H818" s="3">
        <v>60592389</v>
      </c>
      <c r="I818" s="3">
        <v>129832389</v>
      </c>
      <c r="J818" s="8" t="str">
        <f t="shared" si="98"/>
        <v/>
      </c>
      <c r="K818" s="8" t="str">
        <f t="shared" si="99"/>
        <v/>
      </c>
      <c r="L818" s="8" t="str">
        <f t="shared" si="100"/>
        <v>Jingle All the Way</v>
      </c>
      <c r="M818" s="8" t="str">
        <f t="shared" si="101"/>
        <v/>
      </c>
      <c r="N818" s="8" t="str">
        <f t="shared" si="97"/>
        <v>Jingle All the Way</v>
      </c>
      <c r="O818" s="10">
        <f>INDEX(cpi!$A$1:$M$106,MATCH($D818,cpi!$A:$A,0),MATCH($C818,cpi!$1:$1,0))</f>
        <v>158.6</v>
      </c>
      <c r="P818" s="10">
        <f>cpi!$I$2</f>
        <v>245.51900000000001</v>
      </c>
      <c r="Q818" s="10">
        <f t="shared" si="102"/>
        <v>1.5480390920554856</v>
      </c>
      <c r="R818" s="8" t="str">
        <f t="shared" si="103"/>
        <v/>
      </c>
      <c r="S818" s="11">
        <f t="shared" si="104"/>
        <v>92882345.523329139</v>
      </c>
      <c r="T818" s="11">
        <f t="shared" si="104"/>
        <v>93799386.853032798</v>
      </c>
      <c r="U818" s="11">
        <f t="shared" si="104"/>
        <v>200985613.58695462</v>
      </c>
    </row>
    <row r="819" spans="1:21" x14ac:dyDescent="0.2">
      <c r="A819" s="5">
        <v>826</v>
      </c>
      <c r="B819" s="17">
        <v>2</v>
      </c>
      <c r="C819" s="16">
        <v>4</v>
      </c>
      <c r="D819" s="16">
        <v>2004</v>
      </c>
      <c r="E819" s="18">
        <v>38021</v>
      </c>
      <c r="F819" s="9" t="s">
        <v>810</v>
      </c>
      <c r="G819" s="3">
        <v>60000000</v>
      </c>
      <c r="H819" s="3">
        <v>59623958</v>
      </c>
      <c r="I819" s="3">
        <v>99823958</v>
      </c>
      <c r="J819" s="8" t="str">
        <f t="shared" si="98"/>
        <v/>
      </c>
      <c r="K819" s="8" t="str">
        <f t="shared" si="99"/>
        <v/>
      </c>
      <c r="L819" s="8" t="str">
        <f t="shared" si="100"/>
        <v>Hellboy</v>
      </c>
      <c r="M819" s="8" t="str">
        <f t="shared" si="101"/>
        <v/>
      </c>
      <c r="N819" s="8" t="str">
        <f t="shared" si="97"/>
        <v>Hellboy</v>
      </c>
      <c r="O819" s="10">
        <f>INDEX(cpi!$A$1:$M$106,MATCH($D819,cpi!$A:$A,0),MATCH($C819,cpi!$1:$1,0))</f>
        <v>188</v>
      </c>
      <c r="P819" s="10">
        <f>cpi!$I$2</f>
        <v>245.51900000000001</v>
      </c>
      <c r="Q819" s="10">
        <f t="shared" si="102"/>
        <v>1.3059521276595745</v>
      </c>
      <c r="R819" s="8" t="str">
        <f t="shared" si="103"/>
        <v/>
      </c>
      <c r="S819" s="11">
        <f t="shared" si="104"/>
        <v>78357127.659574464</v>
      </c>
      <c r="T819" s="11">
        <f t="shared" si="104"/>
        <v>77866034.809585109</v>
      </c>
      <c r="U819" s="11">
        <f t="shared" si="104"/>
        <v>130365310.3415</v>
      </c>
    </row>
    <row r="820" spans="1:21" x14ac:dyDescent="0.2">
      <c r="A820" s="5">
        <v>827</v>
      </c>
      <c r="B820" s="17">
        <v>21</v>
      </c>
      <c r="C820" s="16">
        <v>10</v>
      </c>
      <c r="D820" s="16">
        <v>2016</v>
      </c>
      <c r="E820" s="18">
        <v>42988</v>
      </c>
      <c r="F820" s="9" t="s">
        <v>811</v>
      </c>
      <c r="G820" s="3">
        <v>60000000</v>
      </c>
      <c r="H820" s="3">
        <v>58697076</v>
      </c>
      <c r="I820" s="3">
        <v>160038407</v>
      </c>
      <c r="J820" s="8" t="str">
        <f t="shared" si="98"/>
        <v/>
      </c>
      <c r="K820" s="8" t="str">
        <f t="shared" si="99"/>
        <v/>
      </c>
      <c r="L820" s="8" t="str">
        <f t="shared" si="100"/>
        <v>Jack Reacher: Never Go Back</v>
      </c>
      <c r="M820" s="8" t="str">
        <f t="shared" si="101"/>
        <v/>
      </c>
      <c r="N820" s="8" t="str">
        <f t="shared" si="97"/>
        <v>Jack Reacher: Never Go Back</v>
      </c>
      <c r="O820" s="10">
        <f>INDEX(cpi!$A$1:$M$106,MATCH($D820,cpi!$A:$A,0),MATCH($C820,cpi!$1:$1,0))</f>
        <v>241.72900000000001</v>
      </c>
      <c r="P820" s="10">
        <f>cpi!$I$2</f>
        <v>245.51900000000001</v>
      </c>
      <c r="Q820" s="10">
        <f t="shared" si="102"/>
        <v>1.015678714593615</v>
      </c>
      <c r="R820" s="8" t="str">
        <f t="shared" si="103"/>
        <v/>
      </c>
      <c r="S820" s="11">
        <f t="shared" si="104"/>
        <v>60940722.875616901</v>
      </c>
      <c r="T820" s="11">
        <f t="shared" si="104"/>
        <v>59617370.702083729</v>
      </c>
      <c r="U820" s="11">
        <f t="shared" si="104"/>
        <v>162547603.50736982</v>
      </c>
    </row>
    <row r="821" spans="1:21" x14ac:dyDescent="0.2">
      <c r="A821" s="5">
        <v>828</v>
      </c>
      <c r="B821" s="17">
        <v>25</v>
      </c>
      <c r="C821" s="16">
        <v>5</v>
      </c>
      <c r="D821" s="16">
        <v>2017</v>
      </c>
      <c r="E821" s="18">
        <v>43470</v>
      </c>
      <c r="F821" s="9" t="s">
        <v>812</v>
      </c>
      <c r="G821" s="3">
        <v>60000000</v>
      </c>
      <c r="H821" s="3">
        <v>58060186</v>
      </c>
      <c r="I821" s="3">
        <v>176533570</v>
      </c>
      <c r="J821" s="8" t="str">
        <f t="shared" si="98"/>
        <v/>
      </c>
      <c r="K821" s="8" t="str">
        <f t="shared" si="99"/>
        <v/>
      </c>
      <c r="L821" s="8" t="str">
        <f t="shared" si="100"/>
        <v>Baywatch</v>
      </c>
      <c r="M821" s="8" t="str">
        <f t="shared" si="101"/>
        <v/>
      </c>
      <c r="N821" s="8" t="str">
        <f t="shared" si="97"/>
        <v>Baywatch</v>
      </c>
      <c r="O821" s="10">
        <f>INDEX(cpi!$A$1:$M$106,MATCH($D821,cpi!$A:$A,0),MATCH($C821,cpi!$1:$1,0))</f>
        <v>244.733</v>
      </c>
      <c r="P821" s="10">
        <f>cpi!$I$2</f>
        <v>245.51900000000001</v>
      </c>
      <c r="Q821" s="10">
        <f t="shared" si="102"/>
        <v>1.0032116633228865</v>
      </c>
      <c r="R821" s="8" t="str">
        <f t="shared" si="103"/>
        <v/>
      </c>
      <c r="S821" s="11">
        <f t="shared" si="104"/>
        <v>60192699.799373187</v>
      </c>
      <c r="T821" s="11">
        <f t="shared" si="104"/>
        <v>58246655.769896165</v>
      </c>
      <c r="U821" s="11">
        <f t="shared" si="104"/>
        <v>177100536.3920272</v>
      </c>
    </row>
    <row r="822" spans="1:21" x14ac:dyDescent="0.2">
      <c r="A822" s="5">
        <v>829</v>
      </c>
      <c r="B822" s="17">
        <v>25</v>
      </c>
      <c r="C822" s="16">
        <v>12</v>
      </c>
      <c r="D822" s="16">
        <v>1998</v>
      </c>
      <c r="E822" s="18">
        <v>36537</v>
      </c>
      <c r="F822" s="9" t="s">
        <v>813</v>
      </c>
      <c r="G822" s="3">
        <v>60000000</v>
      </c>
      <c r="H822" s="3">
        <v>56709981</v>
      </c>
      <c r="I822" s="3">
        <v>56709981</v>
      </c>
      <c r="J822" s="8" t="str">
        <f t="shared" si="98"/>
        <v/>
      </c>
      <c r="K822" s="8" t="str">
        <f t="shared" si="99"/>
        <v/>
      </c>
      <c r="L822" s="8" t="str">
        <f t="shared" si="100"/>
        <v>A Civil Action</v>
      </c>
      <c r="M822" s="8" t="str">
        <f t="shared" si="101"/>
        <v/>
      </c>
      <c r="N822" s="8" t="str">
        <f t="shared" si="97"/>
        <v>A Civil Action</v>
      </c>
      <c r="O822" s="10">
        <f>INDEX(cpi!$A$1:$M$106,MATCH($D822,cpi!$A:$A,0),MATCH($C822,cpi!$1:$1,0))</f>
        <v>163.9</v>
      </c>
      <c r="P822" s="10">
        <f>cpi!$I$2</f>
        <v>245.51900000000001</v>
      </c>
      <c r="Q822" s="10">
        <f t="shared" si="102"/>
        <v>1.4979804758999389</v>
      </c>
      <c r="R822" s="8" t="str">
        <f t="shared" si="103"/>
        <v/>
      </c>
      <c r="S822" s="11">
        <f t="shared" si="104"/>
        <v>89878828.553996339</v>
      </c>
      <c r="T822" s="11">
        <f t="shared" si="104"/>
        <v>84950444.326656491</v>
      </c>
      <c r="U822" s="11">
        <f t="shared" si="104"/>
        <v>84950444.326656491</v>
      </c>
    </row>
    <row r="823" spans="1:21" x14ac:dyDescent="0.2">
      <c r="A823" s="5">
        <v>830</v>
      </c>
      <c r="B823" s="17">
        <v>25</v>
      </c>
      <c r="C823" s="16">
        <v>12</v>
      </c>
      <c r="D823" s="16">
        <v>2015</v>
      </c>
      <c r="E823" s="18">
        <v>42747</v>
      </c>
      <c r="F823" s="9" t="s">
        <v>814</v>
      </c>
      <c r="G823" s="3">
        <v>60000000</v>
      </c>
      <c r="H823" s="3">
        <v>56451232</v>
      </c>
      <c r="I823" s="3">
        <v>101134059</v>
      </c>
      <c r="J823" s="8" t="str">
        <f t="shared" si="98"/>
        <v/>
      </c>
      <c r="K823" s="8" t="str">
        <f t="shared" si="99"/>
        <v/>
      </c>
      <c r="L823" s="8" t="str">
        <f t="shared" si="100"/>
        <v>Joy</v>
      </c>
      <c r="M823" s="8" t="str">
        <f t="shared" si="101"/>
        <v/>
      </c>
      <c r="N823" s="8" t="str">
        <f t="shared" si="97"/>
        <v>Joy</v>
      </c>
      <c r="O823" s="10">
        <f>INDEX(cpi!$A$1:$M$106,MATCH($D823,cpi!$A:$A,0),MATCH($C823,cpi!$1:$1,0))</f>
        <v>236.52500000000001</v>
      </c>
      <c r="P823" s="10">
        <f>cpi!$I$2</f>
        <v>245.51900000000001</v>
      </c>
      <c r="Q823" s="10">
        <f t="shared" si="102"/>
        <v>1.0380255786914703</v>
      </c>
      <c r="R823" s="8" t="str">
        <f t="shared" si="103"/>
        <v/>
      </c>
      <c r="S823" s="11">
        <f t="shared" si="104"/>
        <v>62281534.721488215</v>
      </c>
      <c r="T823" s="11">
        <f t="shared" si="104"/>
        <v>58597822.764646448</v>
      </c>
      <c r="U823" s="11">
        <f t="shared" si="104"/>
        <v>104979740.1188923</v>
      </c>
    </row>
    <row r="824" spans="1:21" x14ac:dyDescent="0.2">
      <c r="A824" s="5">
        <v>831</v>
      </c>
      <c r="B824" s="17">
        <v>17</v>
      </c>
      <c r="C824" s="16">
        <v>8</v>
      </c>
      <c r="D824" s="16">
        <v>2012</v>
      </c>
      <c r="E824" s="18">
        <v>41402</v>
      </c>
      <c r="F824" s="9" t="s">
        <v>815</v>
      </c>
      <c r="G824" s="3">
        <v>60000000</v>
      </c>
      <c r="H824" s="3">
        <v>56003051</v>
      </c>
      <c r="I824" s="3">
        <v>108119662</v>
      </c>
      <c r="J824" s="8" t="str">
        <f t="shared" si="98"/>
        <v/>
      </c>
      <c r="K824" s="8" t="str">
        <f t="shared" si="99"/>
        <v/>
      </c>
      <c r="L824" s="8" t="str">
        <f t="shared" si="100"/>
        <v>ParaNorman</v>
      </c>
      <c r="M824" s="8" t="str">
        <f t="shared" si="101"/>
        <v/>
      </c>
      <c r="N824" s="8" t="str">
        <f t="shared" si="97"/>
        <v>ParaNorman</v>
      </c>
      <c r="O824" s="10">
        <f>INDEX(cpi!$A$1:$M$106,MATCH($D824,cpi!$A:$A,0),MATCH($C824,cpi!$1:$1,0))</f>
        <v>230.37899999999999</v>
      </c>
      <c r="P824" s="10">
        <f>cpi!$I$2</f>
        <v>245.51900000000001</v>
      </c>
      <c r="Q824" s="10">
        <f t="shared" si="102"/>
        <v>1.0657177954587875</v>
      </c>
      <c r="R824" s="8" t="str">
        <f t="shared" si="103"/>
        <v/>
      </c>
      <c r="S824" s="11">
        <f t="shared" si="104"/>
        <v>63943067.727527253</v>
      </c>
      <c r="T824" s="11">
        <f t="shared" si="104"/>
        <v>59683448.050686046</v>
      </c>
      <c r="U824" s="11">
        <f t="shared" si="104"/>
        <v>115225047.83238924</v>
      </c>
    </row>
    <row r="825" spans="1:21" x14ac:dyDescent="0.2">
      <c r="A825" s="5">
        <v>832</v>
      </c>
      <c r="B825" s="17">
        <v>14</v>
      </c>
      <c r="C825" s="16">
        <v>11</v>
      </c>
      <c r="D825" s="16">
        <v>1997</v>
      </c>
      <c r="E825" s="18">
        <v>35837</v>
      </c>
      <c r="F825" s="9" t="s">
        <v>816</v>
      </c>
      <c r="G825" s="3">
        <v>60000000</v>
      </c>
      <c r="H825" s="3">
        <v>54956941</v>
      </c>
      <c r="I825" s="3">
        <v>159356941</v>
      </c>
      <c r="J825" s="8" t="str">
        <f t="shared" si="98"/>
        <v/>
      </c>
      <c r="K825" s="8" t="str">
        <f t="shared" si="99"/>
        <v/>
      </c>
      <c r="L825" s="8" t="str">
        <f t="shared" si="100"/>
        <v>The Jackal</v>
      </c>
      <c r="M825" s="8" t="str">
        <f t="shared" si="101"/>
        <v/>
      </c>
      <c r="N825" s="8" t="str">
        <f t="shared" si="97"/>
        <v>The Jackal</v>
      </c>
      <c r="O825" s="10">
        <f>INDEX(cpi!$A$1:$M$106,MATCH($D825,cpi!$A:$A,0),MATCH($C825,cpi!$1:$1,0))</f>
        <v>161.5</v>
      </c>
      <c r="P825" s="10">
        <f>cpi!$I$2</f>
        <v>245.51900000000001</v>
      </c>
      <c r="Q825" s="10">
        <f t="shared" si="102"/>
        <v>1.5202414860681115</v>
      </c>
      <c r="R825" s="8" t="str">
        <f t="shared" si="103"/>
        <v/>
      </c>
      <c r="S825" s="11">
        <f t="shared" si="104"/>
        <v>91214489.164086685</v>
      </c>
      <c r="T825" s="11">
        <f t="shared" si="104"/>
        <v>83547821.655597523</v>
      </c>
      <c r="U825" s="11">
        <f t="shared" si="104"/>
        <v>242261032.80110836</v>
      </c>
    </row>
    <row r="826" spans="1:21" x14ac:dyDescent="0.2">
      <c r="A826" s="5">
        <v>833</v>
      </c>
      <c r="B826" s="17">
        <v>25</v>
      </c>
      <c r="C826" s="16">
        <v>12</v>
      </c>
      <c r="D826" s="16">
        <v>2003</v>
      </c>
      <c r="E826" s="18">
        <v>38364</v>
      </c>
      <c r="F826" s="9" t="s">
        <v>817</v>
      </c>
      <c r="G826" s="3">
        <v>60000000</v>
      </c>
      <c r="H826" s="3">
        <v>53789313</v>
      </c>
      <c r="I826" s="3">
        <v>98819789</v>
      </c>
      <c r="J826" s="8" t="str">
        <f t="shared" si="98"/>
        <v/>
      </c>
      <c r="K826" s="8" t="str">
        <f t="shared" si="99"/>
        <v/>
      </c>
      <c r="L826" s="8" t="str">
        <f t="shared" si="100"/>
        <v>Paycheck</v>
      </c>
      <c r="M826" s="8" t="str">
        <f t="shared" si="101"/>
        <v/>
      </c>
      <c r="N826" s="8" t="str">
        <f t="shared" si="97"/>
        <v>Paycheck</v>
      </c>
      <c r="O826" s="10">
        <f>INDEX(cpi!$A$1:$M$106,MATCH($D826,cpi!$A:$A,0),MATCH($C826,cpi!$1:$1,0))</f>
        <v>184.3</v>
      </c>
      <c r="P826" s="10">
        <f>cpi!$I$2</f>
        <v>245.51900000000001</v>
      </c>
      <c r="Q826" s="10">
        <f t="shared" si="102"/>
        <v>1.3321703743895821</v>
      </c>
      <c r="R826" s="8" t="str">
        <f t="shared" si="103"/>
        <v/>
      </c>
      <c r="S826" s="11">
        <f t="shared" si="104"/>
        <v>79930222.463374928</v>
      </c>
      <c r="T826" s="11">
        <f t="shared" si="104"/>
        <v>71656529.23736842</v>
      </c>
      <c r="U826" s="11">
        <f t="shared" si="104"/>
        <v>131644795.30922951</v>
      </c>
    </row>
    <row r="827" spans="1:21" x14ac:dyDescent="0.2">
      <c r="A827" s="5">
        <v>834</v>
      </c>
      <c r="B827" s="17">
        <v>1</v>
      </c>
      <c r="C827" s="16">
        <v>3</v>
      </c>
      <c r="D827" s="16">
        <v>1996</v>
      </c>
      <c r="E827" s="18">
        <v>35067</v>
      </c>
      <c r="F827" s="9" t="s">
        <v>818</v>
      </c>
      <c r="G827" s="3">
        <v>60000000</v>
      </c>
      <c r="H827" s="3">
        <v>51045801</v>
      </c>
      <c r="I827" s="3">
        <v>100645801</v>
      </c>
      <c r="J827" s="8" t="str">
        <f t="shared" si="98"/>
        <v/>
      </c>
      <c r="K827" s="8" t="str">
        <f t="shared" si="99"/>
        <v/>
      </c>
      <c r="L827" s="8" t="str">
        <f t="shared" si="100"/>
        <v>Up Close &amp; Personal</v>
      </c>
      <c r="M827" s="8" t="str">
        <f t="shared" si="101"/>
        <v/>
      </c>
      <c r="N827" s="8" t="str">
        <f t="shared" si="97"/>
        <v>Up Close &amp; Personal</v>
      </c>
      <c r="O827" s="10">
        <f>INDEX(cpi!$A$1:$M$106,MATCH($D827,cpi!$A:$A,0),MATCH($C827,cpi!$1:$1,0))</f>
        <v>155.69999999999999</v>
      </c>
      <c r="P827" s="10">
        <f>cpi!$I$2</f>
        <v>245.51900000000001</v>
      </c>
      <c r="Q827" s="10">
        <f t="shared" si="102"/>
        <v>1.5768721901091844</v>
      </c>
      <c r="R827" s="8" t="str">
        <f t="shared" si="103"/>
        <v/>
      </c>
      <c r="S827" s="11">
        <f t="shared" si="104"/>
        <v>94612331.406551063</v>
      </c>
      <c r="T827" s="11">
        <f t="shared" si="104"/>
        <v>80492704.018747598</v>
      </c>
      <c r="U827" s="11">
        <f t="shared" si="104"/>
        <v>158705564.64816314</v>
      </c>
    </row>
    <row r="828" spans="1:21" x14ac:dyDescent="0.2">
      <c r="A828" s="5">
        <v>835</v>
      </c>
      <c r="B828" s="17">
        <v>19</v>
      </c>
      <c r="C828" s="16">
        <v>12</v>
      </c>
      <c r="D828" s="16">
        <v>2008</v>
      </c>
      <c r="E828" s="18">
        <v>40006</v>
      </c>
      <c r="F828" s="9" t="s">
        <v>819</v>
      </c>
      <c r="G828" s="3">
        <v>60000000</v>
      </c>
      <c r="H828" s="3">
        <v>50877145</v>
      </c>
      <c r="I828" s="3">
        <v>90482317</v>
      </c>
      <c r="J828" s="8" t="str">
        <f t="shared" si="98"/>
        <v/>
      </c>
      <c r="K828" s="8" t="str">
        <f t="shared" si="99"/>
        <v/>
      </c>
      <c r="L828" s="8" t="str">
        <f t="shared" si="100"/>
        <v>The Tale of Despereaux</v>
      </c>
      <c r="M828" s="8" t="str">
        <f t="shared" si="101"/>
        <v/>
      </c>
      <c r="N828" s="8" t="str">
        <f t="shared" si="97"/>
        <v>The Tale of Despereaux</v>
      </c>
      <c r="O828" s="10">
        <f>INDEX(cpi!$A$1:$M$106,MATCH($D828,cpi!$A:$A,0),MATCH($C828,cpi!$1:$1,0))</f>
        <v>210.22800000000001</v>
      </c>
      <c r="P828" s="10">
        <f>cpi!$I$2</f>
        <v>245.51900000000001</v>
      </c>
      <c r="Q828" s="10">
        <f t="shared" si="102"/>
        <v>1.1678701219628214</v>
      </c>
      <c r="R828" s="8" t="str">
        <f t="shared" si="103"/>
        <v/>
      </c>
      <c r="S828" s="11">
        <f t="shared" si="104"/>
        <v>70072207.317769289</v>
      </c>
      <c r="T828" s="11">
        <f t="shared" si="104"/>
        <v>59417897.536270149</v>
      </c>
      <c r="U828" s="11">
        <f t="shared" si="104"/>
        <v>105671594.59026867</v>
      </c>
    </row>
    <row r="829" spans="1:21" x14ac:dyDescent="0.2">
      <c r="A829" s="5">
        <v>836</v>
      </c>
      <c r="B829" s="17">
        <v>26</v>
      </c>
      <c r="C829" s="16">
        <v>9</v>
      </c>
      <c r="D829" s="16">
        <v>2014</v>
      </c>
      <c r="E829" s="18">
        <v>42409</v>
      </c>
      <c r="F829" s="9" t="s">
        <v>820</v>
      </c>
      <c r="G829" s="3">
        <v>60000000</v>
      </c>
      <c r="H829" s="3">
        <v>50837305</v>
      </c>
      <c r="I829" s="3">
        <v>111946251</v>
      </c>
      <c r="J829" s="8" t="str">
        <f t="shared" si="98"/>
        <v/>
      </c>
      <c r="K829" s="8" t="str">
        <f t="shared" si="99"/>
        <v/>
      </c>
      <c r="L829" s="8" t="str">
        <f t="shared" si="100"/>
        <v>The Boxtrolls</v>
      </c>
      <c r="M829" s="8" t="str">
        <f t="shared" si="101"/>
        <v/>
      </c>
      <c r="N829" s="8" t="str">
        <f t="shared" si="97"/>
        <v>The Boxtrolls</v>
      </c>
      <c r="O829" s="10">
        <f>INDEX(cpi!$A$1:$M$106,MATCH($D829,cpi!$A:$A,0),MATCH($C829,cpi!$1:$1,0))</f>
        <v>238.03100000000001</v>
      </c>
      <c r="P829" s="10">
        <f>cpi!$I$2</f>
        <v>245.51900000000001</v>
      </c>
      <c r="Q829" s="10">
        <f t="shared" si="102"/>
        <v>1.0314580873919783</v>
      </c>
      <c r="R829" s="8" t="str">
        <f t="shared" si="103"/>
        <v/>
      </c>
      <c r="S829" s="11">
        <f t="shared" si="104"/>
        <v>61887485.243518695</v>
      </c>
      <c r="T829" s="11">
        <f t="shared" si="104"/>
        <v>52436549.383462653</v>
      </c>
      <c r="U829" s="11">
        <f t="shared" si="104"/>
        <v>115467865.94716235</v>
      </c>
    </row>
    <row r="830" spans="1:21" x14ac:dyDescent="0.2">
      <c r="A830" s="5">
        <v>837</v>
      </c>
      <c r="B830" s="17">
        <v>4</v>
      </c>
      <c r="C830" s="16">
        <v>8</v>
      </c>
      <c r="D830" s="16">
        <v>2017</v>
      </c>
      <c r="E830" s="18">
        <v>42833</v>
      </c>
      <c r="F830" s="9" t="s">
        <v>821</v>
      </c>
      <c r="G830" s="3">
        <v>60000000</v>
      </c>
      <c r="H830" s="3">
        <v>50644837</v>
      </c>
      <c r="I830" s="3">
        <v>111531403</v>
      </c>
      <c r="J830" s="8" t="str">
        <f t="shared" si="98"/>
        <v/>
      </c>
      <c r="K830" s="8" t="str">
        <f t="shared" si="99"/>
        <v/>
      </c>
      <c r="L830" s="8" t="str">
        <f t="shared" si="100"/>
        <v>The Dark Tower</v>
      </c>
      <c r="M830" s="8" t="str">
        <f t="shared" si="101"/>
        <v/>
      </c>
      <c r="N830" s="8" t="str">
        <f t="shared" si="97"/>
        <v>The Dark Tower</v>
      </c>
      <c r="O830" s="10">
        <f>INDEX(cpi!$A$1:$M$106,MATCH($D830,cpi!$A:$A,0),MATCH($C830,cpi!$1:$1,0))</f>
        <v>245.51900000000001</v>
      </c>
      <c r="P830" s="10">
        <f>cpi!$I$2</f>
        <v>245.51900000000001</v>
      </c>
      <c r="Q830" s="10">
        <f t="shared" si="102"/>
        <v>1</v>
      </c>
      <c r="R830" s="8" t="str">
        <f t="shared" si="103"/>
        <v/>
      </c>
      <c r="S830" s="11">
        <f t="shared" si="104"/>
        <v>60000000</v>
      </c>
      <c r="T830" s="11">
        <f t="shared" si="104"/>
        <v>50644837</v>
      </c>
      <c r="U830" s="11">
        <f t="shared" si="104"/>
        <v>111531403</v>
      </c>
    </row>
    <row r="831" spans="1:21" x14ac:dyDescent="0.2">
      <c r="A831" s="5">
        <v>838</v>
      </c>
      <c r="B831" s="17">
        <v>27</v>
      </c>
      <c r="C831" s="16">
        <v>9</v>
      </c>
      <c r="D831" s="16">
        <v>2002</v>
      </c>
      <c r="E831" s="18">
        <v>38055</v>
      </c>
      <c r="F831" s="9" t="s">
        <v>822</v>
      </c>
      <c r="G831" s="3">
        <v>60000000</v>
      </c>
      <c r="H831" s="3">
        <v>50586000</v>
      </c>
      <c r="I831" s="3">
        <v>104429625</v>
      </c>
      <c r="J831" s="8" t="str">
        <f t="shared" si="98"/>
        <v/>
      </c>
      <c r="K831" s="8" t="str">
        <f t="shared" si="99"/>
        <v/>
      </c>
      <c r="L831" s="8" t="str">
        <f t="shared" si="100"/>
        <v>The Tuxedo</v>
      </c>
      <c r="M831" s="8" t="str">
        <f t="shared" si="101"/>
        <v/>
      </c>
      <c r="N831" s="8" t="str">
        <f t="shared" si="97"/>
        <v>The Tuxedo</v>
      </c>
      <c r="O831" s="10">
        <f>INDEX(cpi!$A$1:$M$106,MATCH($D831,cpi!$A:$A,0),MATCH($C831,cpi!$1:$1,0))</f>
        <v>181</v>
      </c>
      <c r="P831" s="10">
        <f>cpi!$I$2</f>
        <v>245.51900000000001</v>
      </c>
      <c r="Q831" s="10">
        <f t="shared" si="102"/>
        <v>1.3564585635359117</v>
      </c>
      <c r="R831" s="8" t="str">
        <f t="shared" si="103"/>
        <v/>
      </c>
      <c r="S831" s="11">
        <f t="shared" si="104"/>
        <v>81387513.812154695</v>
      </c>
      <c r="T831" s="11">
        <f t="shared" si="104"/>
        <v>68617812.895027623</v>
      </c>
      <c r="U831" s="11">
        <f t="shared" si="104"/>
        <v>141654459.11809394</v>
      </c>
    </row>
    <row r="832" spans="1:21" x14ac:dyDescent="0.2">
      <c r="A832" s="5">
        <v>839</v>
      </c>
      <c r="B832" s="17">
        <v>17</v>
      </c>
      <c r="C832" s="16">
        <v>1</v>
      </c>
      <c r="D832" s="16">
        <v>2014</v>
      </c>
      <c r="E832" s="18">
        <v>42125</v>
      </c>
      <c r="F832" s="9" t="s">
        <v>823</v>
      </c>
      <c r="G832" s="3">
        <v>60000000</v>
      </c>
      <c r="H832" s="3">
        <v>50577412</v>
      </c>
      <c r="I832" s="3">
        <v>131377412</v>
      </c>
      <c r="J832" s="8" t="str">
        <f t="shared" si="98"/>
        <v/>
      </c>
      <c r="K832" s="8" t="str">
        <f t="shared" si="99"/>
        <v/>
      </c>
      <c r="L832" s="8" t="str">
        <f t="shared" si="100"/>
        <v>Jack Ryan: Shadow Recruit</v>
      </c>
      <c r="M832" s="8" t="str">
        <f t="shared" si="101"/>
        <v/>
      </c>
      <c r="N832" s="8" t="str">
        <f t="shared" si="97"/>
        <v>Jack Ryan: Shadow Recruit</v>
      </c>
      <c r="O832" s="10">
        <f>INDEX(cpi!$A$1:$M$106,MATCH($D832,cpi!$A:$A,0),MATCH($C832,cpi!$1:$1,0))</f>
        <v>233.916</v>
      </c>
      <c r="P832" s="10">
        <f>cpi!$I$2</f>
        <v>245.51900000000001</v>
      </c>
      <c r="Q832" s="10">
        <f t="shared" si="102"/>
        <v>1.0496032763898151</v>
      </c>
      <c r="R832" s="8" t="str">
        <f t="shared" si="103"/>
        <v/>
      </c>
      <c r="S832" s="11">
        <f t="shared" si="104"/>
        <v>62976196.583388902</v>
      </c>
      <c r="T832" s="11">
        <f t="shared" si="104"/>
        <v>53086217.346517548</v>
      </c>
      <c r="U832" s="11">
        <f t="shared" si="104"/>
        <v>137894162.0788146</v>
      </c>
    </row>
    <row r="833" spans="1:21" x14ac:dyDescent="0.2">
      <c r="A833" s="5">
        <v>840</v>
      </c>
      <c r="B833" s="17">
        <v>14</v>
      </c>
      <c r="C833" s="16">
        <v>7</v>
      </c>
      <c r="D833" s="16">
        <v>1995</v>
      </c>
      <c r="E833" s="18">
        <v>35102</v>
      </c>
      <c r="F833" s="9" t="s">
        <v>824</v>
      </c>
      <c r="G833" s="3">
        <v>60000000</v>
      </c>
      <c r="H833" s="3">
        <v>50024083</v>
      </c>
      <c r="I833" s="3">
        <v>104324083</v>
      </c>
      <c r="J833" s="8" t="str">
        <f t="shared" si="98"/>
        <v/>
      </c>
      <c r="K833" s="8" t="str">
        <f t="shared" si="99"/>
        <v/>
      </c>
      <c r="L833" s="8" t="str">
        <f t="shared" si="100"/>
        <v>Under Siege 2: Dark Territory</v>
      </c>
      <c r="M833" s="8" t="str">
        <f t="shared" si="101"/>
        <v/>
      </c>
      <c r="N833" s="8" t="str">
        <f t="shared" si="97"/>
        <v>Under Siege 2: Dark Territory</v>
      </c>
      <c r="O833" s="10">
        <f>INDEX(cpi!$A$1:$M$106,MATCH($D833,cpi!$A:$A,0),MATCH($C833,cpi!$1:$1,0))</f>
        <v>152.5</v>
      </c>
      <c r="P833" s="10">
        <f>cpi!$I$2</f>
        <v>245.51900000000001</v>
      </c>
      <c r="Q833" s="10">
        <f t="shared" si="102"/>
        <v>1.6099606557377049</v>
      </c>
      <c r="R833" s="8" t="str">
        <f t="shared" si="103"/>
        <v/>
      </c>
      <c r="S833" s="11">
        <f t="shared" si="104"/>
        <v>96597639.344262287</v>
      </c>
      <c r="T833" s="11">
        <f t="shared" si="104"/>
        <v>80536805.469357371</v>
      </c>
      <c r="U833" s="11">
        <f t="shared" si="104"/>
        <v>167957669.07591474</v>
      </c>
    </row>
    <row r="834" spans="1:21" x14ac:dyDescent="0.2">
      <c r="A834" s="5">
        <v>841</v>
      </c>
      <c r="B834" s="17">
        <v>24</v>
      </c>
      <c r="C834" s="16">
        <v>3</v>
      </c>
      <c r="D834" s="16">
        <v>2005</v>
      </c>
      <c r="E834" s="18">
        <v>39054</v>
      </c>
      <c r="F834" s="9" t="s">
        <v>825</v>
      </c>
      <c r="G834" s="3">
        <v>60000000</v>
      </c>
      <c r="H834" s="3">
        <v>48478006</v>
      </c>
      <c r="I834" s="3">
        <v>101382396</v>
      </c>
      <c r="J834" s="8" t="str">
        <f t="shared" si="98"/>
        <v/>
      </c>
      <c r="K834" s="8" t="str">
        <f t="shared" si="99"/>
        <v/>
      </c>
      <c r="L834" s="8" t="str">
        <f t="shared" si="100"/>
        <v>Miss Congeniality 2: Armed and Fabulous</v>
      </c>
      <c r="M834" s="8" t="str">
        <f t="shared" si="101"/>
        <v/>
      </c>
      <c r="N834" s="8" t="str">
        <f t="shared" ref="N834:N897" si="105">IF(M834=1,L834&amp;" ("&amp;D834&amp;")",L834)</f>
        <v>Miss Congeniality 2: Armed and Fabulous</v>
      </c>
      <c r="O834" s="10">
        <f>INDEX(cpi!$A$1:$M$106,MATCH($D834,cpi!$A:$A,0),MATCH($C834,cpi!$1:$1,0))</f>
        <v>193.3</v>
      </c>
      <c r="P834" s="10">
        <f>cpi!$I$2</f>
        <v>245.51900000000001</v>
      </c>
      <c r="Q834" s="10">
        <f t="shared" si="102"/>
        <v>1.2701448525607864</v>
      </c>
      <c r="R834" s="8" t="str">
        <f t="shared" si="103"/>
        <v/>
      </c>
      <c r="S834" s="11">
        <f t="shared" si="104"/>
        <v>76208691.153647184</v>
      </c>
      <c r="T834" s="11">
        <f t="shared" si="104"/>
        <v>61574089.783310913</v>
      </c>
      <c r="U834" s="11">
        <f t="shared" si="104"/>
        <v>128770328.41967925</v>
      </c>
    </row>
    <row r="835" spans="1:21" x14ac:dyDescent="0.2">
      <c r="A835" s="5">
        <v>842</v>
      </c>
      <c r="B835" s="17">
        <v>26</v>
      </c>
      <c r="C835" s="16">
        <v>11</v>
      </c>
      <c r="D835" s="16">
        <v>1997</v>
      </c>
      <c r="E835" s="18">
        <v>36202</v>
      </c>
      <c r="F835" s="9" t="s">
        <v>826</v>
      </c>
      <c r="G835" s="3">
        <v>60000000</v>
      </c>
      <c r="H835" s="3">
        <v>47795018</v>
      </c>
      <c r="I835" s="3">
        <v>160700000</v>
      </c>
      <c r="J835" s="8" t="str">
        <f t="shared" ref="J835:J898" si="106">IF(I835=0,1,"")</f>
        <v/>
      </c>
      <c r="K835" s="8" t="str">
        <f t="shared" ref="K835:K898" si="107">IF(D835&gt;2017,1,"")</f>
        <v/>
      </c>
      <c r="L835" s="8" t="str">
        <f t="shared" ref="L835:L898" si="108">F835</f>
        <v>Alien: Resurrection</v>
      </c>
      <c r="M835" s="8" t="str">
        <f t="shared" ref="M835:M898" si="109">IF(COUNTIF($L$2:$L$5233,L835)&gt;1,1,"")</f>
        <v/>
      </c>
      <c r="N835" s="8" t="str">
        <f t="shared" si="105"/>
        <v>Alien: Resurrection</v>
      </c>
      <c r="O835" s="10">
        <f>INDEX(cpi!$A$1:$M$106,MATCH($D835,cpi!$A:$A,0),MATCH($C835,cpi!$1:$1,0))</f>
        <v>161.5</v>
      </c>
      <c r="P835" s="10">
        <f>cpi!$I$2</f>
        <v>245.51900000000001</v>
      </c>
      <c r="Q835" s="10">
        <f t="shared" ref="Q835:Q898" si="110">P835/O835</f>
        <v>1.5202414860681115</v>
      </c>
      <c r="R835" s="8" t="str">
        <f t="shared" ref="R835:R898" si="111">IF(ISERROR(Q835),1,"")</f>
        <v/>
      </c>
      <c r="S835" s="11">
        <f t="shared" ref="S835:U898" si="112">G835*$Q835</f>
        <v>91214489.164086685</v>
      </c>
      <c r="T835" s="11">
        <f t="shared" si="112"/>
        <v>72659969.190972134</v>
      </c>
      <c r="U835" s="11">
        <f t="shared" si="112"/>
        <v>244302806.81114551</v>
      </c>
    </row>
    <row r="836" spans="1:21" x14ac:dyDescent="0.2">
      <c r="A836" s="5">
        <v>843</v>
      </c>
      <c r="B836" s="17">
        <v>23</v>
      </c>
      <c r="C836" s="16">
        <v>3</v>
      </c>
      <c r="D836" s="16">
        <v>2007</v>
      </c>
      <c r="E836" s="18">
        <v>39755</v>
      </c>
      <c r="F836" s="9" t="s">
        <v>827</v>
      </c>
      <c r="G836" s="3">
        <v>60000000</v>
      </c>
      <c r="H836" s="3">
        <v>47003582</v>
      </c>
      <c r="I836" s="3">
        <v>95538560</v>
      </c>
      <c r="J836" s="8" t="str">
        <f t="shared" si="106"/>
        <v/>
      </c>
      <c r="K836" s="8" t="str">
        <f t="shared" si="107"/>
        <v/>
      </c>
      <c r="L836" s="8" t="str">
        <f t="shared" si="108"/>
        <v>Shooter</v>
      </c>
      <c r="M836" s="8" t="str">
        <f t="shared" si="109"/>
        <v/>
      </c>
      <c r="N836" s="8" t="str">
        <f t="shared" si="105"/>
        <v>Shooter</v>
      </c>
      <c r="O836" s="10">
        <f>INDEX(cpi!$A$1:$M$106,MATCH($D836,cpi!$A:$A,0),MATCH($C836,cpi!$1:$1,0))</f>
        <v>205.352</v>
      </c>
      <c r="P836" s="10">
        <f>cpi!$I$2</f>
        <v>245.51900000000001</v>
      </c>
      <c r="Q836" s="10">
        <f t="shared" si="110"/>
        <v>1.1956007246094511</v>
      </c>
      <c r="R836" s="8" t="str">
        <f t="shared" si="111"/>
        <v/>
      </c>
      <c r="S836" s="11">
        <f t="shared" si="112"/>
        <v>71736043.47656706</v>
      </c>
      <c r="T836" s="11">
        <f t="shared" si="112"/>
        <v>56197516.698439755</v>
      </c>
      <c r="U836" s="11">
        <f t="shared" si="112"/>
        <v>114225971.56414352</v>
      </c>
    </row>
    <row r="837" spans="1:21" x14ac:dyDescent="0.2">
      <c r="A837" s="5">
        <v>844</v>
      </c>
      <c r="B837" s="17">
        <v>16</v>
      </c>
      <c r="C837" s="16">
        <v>10</v>
      </c>
      <c r="D837" s="16">
        <v>1998</v>
      </c>
      <c r="E837" s="18">
        <v>36260</v>
      </c>
      <c r="F837" s="9" t="s">
        <v>828</v>
      </c>
      <c r="G837" s="3">
        <v>60000000</v>
      </c>
      <c r="H837" s="3">
        <v>46850558</v>
      </c>
      <c r="I837" s="3">
        <v>68336997</v>
      </c>
      <c r="J837" s="8" t="str">
        <f t="shared" si="106"/>
        <v/>
      </c>
      <c r="K837" s="8" t="str">
        <f t="shared" si="107"/>
        <v/>
      </c>
      <c r="L837" s="8" t="str">
        <f t="shared" si="108"/>
        <v>Practical Magic</v>
      </c>
      <c r="M837" s="8" t="str">
        <f t="shared" si="109"/>
        <v/>
      </c>
      <c r="N837" s="8" t="str">
        <f t="shared" si="105"/>
        <v>Practical Magic</v>
      </c>
      <c r="O837" s="10">
        <f>INDEX(cpi!$A$1:$M$106,MATCH($D837,cpi!$A:$A,0),MATCH($C837,cpi!$1:$1,0))</f>
        <v>164</v>
      </c>
      <c r="P837" s="10">
        <f>cpi!$I$2</f>
        <v>245.51900000000001</v>
      </c>
      <c r="Q837" s="10">
        <f t="shared" si="110"/>
        <v>1.4970670731707318</v>
      </c>
      <c r="R837" s="8" t="str">
        <f t="shared" si="111"/>
        <v/>
      </c>
      <c r="S837" s="11">
        <f t="shared" si="112"/>
        <v>89824024.390243918</v>
      </c>
      <c r="T837" s="11">
        <f t="shared" si="112"/>
        <v>70138427.741475612</v>
      </c>
      <c r="U837" s="11">
        <f t="shared" si="112"/>
        <v>102305068.08806708</v>
      </c>
    </row>
    <row r="838" spans="1:21" x14ac:dyDescent="0.2">
      <c r="A838" s="5">
        <v>845</v>
      </c>
      <c r="B838" s="17">
        <v>11</v>
      </c>
      <c r="C838" s="16">
        <v>1</v>
      </c>
      <c r="D838" s="16">
        <v>2013</v>
      </c>
      <c r="E838" s="18">
        <v>41579</v>
      </c>
      <c r="F838" s="9" t="s">
        <v>829</v>
      </c>
      <c r="G838" s="3">
        <v>60000000</v>
      </c>
      <c r="H838" s="3">
        <v>46000903</v>
      </c>
      <c r="I838" s="3">
        <v>104100903</v>
      </c>
      <c r="J838" s="8" t="str">
        <f t="shared" si="106"/>
        <v/>
      </c>
      <c r="K838" s="8" t="str">
        <f t="shared" si="107"/>
        <v/>
      </c>
      <c r="L838" s="8" t="str">
        <f t="shared" si="108"/>
        <v>Gangster Squad</v>
      </c>
      <c r="M838" s="8" t="str">
        <f t="shared" si="109"/>
        <v/>
      </c>
      <c r="N838" s="8" t="str">
        <f t="shared" si="105"/>
        <v>Gangster Squad</v>
      </c>
      <c r="O838" s="10">
        <f>INDEX(cpi!$A$1:$M$106,MATCH($D838,cpi!$A:$A,0),MATCH($C838,cpi!$1:$1,0))</f>
        <v>230.28</v>
      </c>
      <c r="P838" s="10">
        <f>cpi!$I$2</f>
        <v>245.51900000000001</v>
      </c>
      <c r="Q838" s="10">
        <f t="shared" si="110"/>
        <v>1.0661759597012332</v>
      </c>
      <c r="R838" s="8" t="str">
        <f t="shared" si="111"/>
        <v/>
      </c>
      <c r="S838" s="11">
        <f t="shared" si="112"/>
        <v>63970557.582073994</v>
      </c>
      <c r="T838" s="11">
        <f t="shared" si="112"/>
        <v>49045056.903148338</v>
      </c>
      <c r="U838" s="11">
        <f t="shared" si="112"/>
        <v>110989880.16179</v>
      </c>
    </row>
    <row r="839" spans="1:21" x14ac:dyDescent="0.2">
      <c r="A839" s="5">
        <v>846</v>
      </c>
      <c r="B839" s="17">
        <v>7</v>
      </c>
      <c r="C839" s="16">
        <v>4</v>
      </c>
      <c r="D839" s="16">
        <v>2017</v>
      </c>
      <c r="E839" s="18">
        <v>42920</v>
      </c>
      <c r="F839" s="9" t="s">
        <v>830</v>
      </c>
      <c r="G839" s="3">
        <v>60000000</v>
      </c>
      <c r="H839" s="3">
        <v>45011202</v>
      </c>
      <c r="I839" s="3">
        <v>197258954</v>
      </c>
      <c r="J839" s="8" t="str">
        <f t="shared" si="106"/>
        <v/>
      </c>
      <c r="K839" s="8" t="str">
        <f t="shared" si="107"/>
        <v/>
      </c>
      <c r="L839" s="8" t="str">
        <f t="shared" si="108"/>
        <v>Smurfs: The Lost Village</v>
      </c>
      <c r="M839" s="8" t="str">
        <f t="shared" si="109"/>
        <v/>
      </c>
      <c r="N839" s="8" t="str">
        <f t="shared" si="105"/>
        <v>Smurfs: The Lost Village</v>
      </c>
      <c r="O839" s="10">
        <f>INDEX(cpi!$A$1:$M$106,MATCH($D839,cpi!$A:$A,0),MATCH($C839,cpi!$1:$1,0))</f>
        <v>244.524</v>
      </c>
      <c r="P839" s="10">
        <f>cpi!$I$2</f>
        <v>245.51900000000001</v>
      </c>
      <c r="Q839" s="10">
        <f t="shared" si="110"/>
        <v>1.0040691302285256</v>
      </c>
      <c r="R839" s="8" t="str">
        <f t="shared" si="111"/>
        <v/>
      </c>
      <c r="S839" s="11">
        <f t="shared" si="112"/>
        <v>60244147.813711539</v>
      </c>
      <c r="T839" s="11">
        <f t="shared" si="112"/>
        <v>45194358.442680471</v>
      </c>
      <c r="U839" s="11">
        <f t="shared" si="112"/>
        <v>198061626.37256876</v>
      </c>
    </row>
    <row r="840" spans="1:21" x14ac:dyDescent="0.2">
      <c r="A840" s="5">
        <v>847</v>
      </c>
      <c r="B840" s="17">
        <v>19</v>
      </c>
      <c r="C840" s="16">
        <v>6</v>
      </c>
      <c r="D840" s="16">
        <v>2009</v>
      </c>
      <c r="E840" s="18">
        <v>40365</v>
      </c>
      <c r="F840" s="9" t="s">
        <v>831</v>
      </c>
      <c r="G840" s="3">
        <v>60000000</v>
      </c>
      <c r="H840" s="3">
        <v>43337279</v>
      </c>
      <c r="I840" s="3">
        <v>57604723</v>
      </c>
      <c r="J840" s="8" t="str">
        <f t="shared" si="106"/>
        <v/>
      </c>
      <c r="K840" s="8" t="str">
        <f t="shared" si="107"/>
        <v/>
      </c>
      <c r="L840" s="8" t="str">
        <f t="shared" si="108"/>
        <v>Year One</v>
      </c>
      <c r="M840" s="8" t="str">
        <f t="shared" si="109"/>
        <v/>
      </c>
      <c r="N840" s="8" t="str">
        <f t="shared" si="105"/>
        <v>Year One</v>
      </c>
      <c r="O840" s="10">
        <f>INDEX(cpi!$A$1:$M$106,MATCH($D840,cpi!$A:$A,0),MATCH($C840,cpi!$1:$1,0))</f>
        <v>215.69300000000001</v>
      </c>
      <c r="P840" s="10">
        <f>cpi!$I$2</f>
        <v>245.51900000000001</v>
      </c>
      <c r="Q840" s="10">
        <f t="shared" si="110"/>
        <v>1.1382798700004173</v>
      </c>
      <c r="R840" s="8" t="str">
        <f t="shared" si="111"/>
        <v/>
      </c>
      <c r="S840" s="11">
        <f t="shared" si="112"/>
        <v>68296792.200025037</v>
      </c>
      <c r="T840" s="11">
        <f t="shared" si="112"/>
        <v>49329952.306291811</v>
      </c>
      <c r="U840" s="11">
        <f t="shared" si="112"/>
        <v>65570296.607850052</v>
      </c>
    </row>
    <row r="841" spans="1:21" x14ac:dyDescent="0.2">
      <c r="A841" s="5">
        <v>848</v>
      </c>
      <c r="B841" s="17">
        <v>29</v>
      </c>
      <c r="C841" s="16">
        <v>1</v>
      </c>
      <c r="D841" s="16">
        <v>2010</v>
      </c>
      <c r="E841" s="18">
        <v>41030</v>
      </c>
      <c r="F841" s="9" t="s">
        <v>832</v>
      </c>
      <c r="G841" s="3">
        <v>60000000</v>
      </c>
      <c r="H841" s="3">
        <v>43313890</v>
      </c>
      <c r="I841" s="3">
        <v>82812456</v>
      </c>
      <c r="J841" s="8" t="str">
        <f t="shared" si="106"/>
        <v/>
      </c>
      <c r="K841" s="8" t="str">
        <f t="shared" si="107"/>
        <v/>
      </c>
      <c r="L841" s="8" t="str">
        <f t="shared" si="108"/>
        <v>Edge of Darkness</v>
      </c>
      <c r="M841" s="8" t="str">
        <f t="shared" si="109"/>
        <v/>
      </c>
      <c r="N841" s="8" t="str">
        <f t="shared" si="105"/>
        <v>Edge of Darkness</v>
      </c>
      <c r="O841" s="10">
        <f>INDEX(cpi!$A$1:$M$106,MATCH($D841,cpi!$A:$A,0),MATCH($C841,cpi!$1:$1,0))</f>
        <v>216.68700000000001</v>
      </c>
      <c r="P841" s="10">
        <f>cpi!$I$2</f>
        <v>245.51900000000001</v>
      </c>
      <c r="Q841" s="10">
        <f t="shared" si="110"/>
        <v>1.1330582822227453</v>
      </c>
      <c r="R841" s="8" t="str">
        <f t="shared" si="111"/>
        <v/>
      </c>
      <c r="S841" s="11">
        <f t="shared" si="112"/>
        <v>67983496.933364719</v>
      </c>
      <c r="T841" s="11">
        <f t="shared" si="112"/>
        <v>49077161.799784943</v>
      </c>
      <c r="U841" s="11">
        <f t="shared" si="112"/>
        <v>93831339.14200668</v>
      </c>
    </row>
    <row r="842" spans="1:21" x14ac:dyDescent="0.2">
      <c r="A842" s="5">
        <v>849</v>
      </c>
      <c r="B842" s="17">
        <v>13</v>
      </c>
      <c r="C842" s="16">
        <v>12</v>
      </c>
      <c r="D842" s="16">
        <v>2002</v>
      </c>
      <c r="E842" s="18">
        <v>37633</v>
      </c>
      <c r="F842" s="9" t="s">
        <v>833</v>
      </c>
      <c r="G842" s="3">
        <v>60000000</v>
      </c>
      <c r="H842" s="3">
        <v>43254409</v>
      </c>
      <c r="I842" s="3">
        <v>67312826</v>
      </c>
      <c r="J842" s="8" t="str">
        <f t="shared" si="106"/>
        <v/>
      </c>
      <c r="K842" s="8" t="str">
        <f t="shared" si="107"/>
        <v/>
      </c>
      <c r="L842" s="8" t="str">
        <f t="shared" si="108"/>
        <v>Star Trek: Nemesis</v>
      </c>
      <c r="M842" s="8" t="str">
        <f t="shared" si="109"/>
        <v/>
      </c>
      <c r="N842" s="8" t="str">
        <f t="shared" si="105"/>
        <v>Star Trek: Nemesis</v>
      </c>
      <c r="O842" s="10">
        <f>INDEX(cpi!$A$1:$M$106,MATCH($D842,cpi!$A:$A,0),MATCH($C842,cpi!$1:$1,0))</f>
        <v>180.9</v>
      </c>
      <c r="P842" s="10">
        <f>cpi!$I$2</f>
        <v>245.51900000000001</v>
      </c>
      <c r="Q842" s="10">
        <f t="shared" si="110"/>
        <v>1.357208402432283</v>
      </c>
      <c r="R842" s="8" t="str">
        <f t="shared" si="111"/>
        <v/>
      </c>
      <c r="S842" s="11">
        <f t="shared" si="112"/>
        <v>81432504.145936981</v>
      </c>
      <c r="T842" s="11">
        <f t="shared" si="112"/>
        <v>58705247.337042563</v>
      </c>
      <c r="U842" s="11">
        <f t="shared" si="112"/>
        <v>91357533.03866224</v>
      </c>
    </row>
    <row r="843" spans="1:21" x14ac:dyDescent="0.2">
      <c r="A843" s="5">
        <v>850</v>
      </c>
      <c r="B843" s="17">
        <v>19</v>
      </c>
      <c r="C843" s="16">
        <v>2</v>
      </c>
      <c r="D843" s="16">
        <v>2002</v>
      </c>
      <c r="E843" s="18">
        <v>37804</v>
      </c>
      <c r="F843" s="9" t="s">
        <v>834</v>
      </c>
      <c r="G843" s="3">
        <v>60000000</v>
      </c>
      <c r="H843" s="3">
        <v>43061982</v>
      </c>
      <c r="I843" s="3">
        <v>82150183</v>
      </c>
      <c r="J843" s="8" t="str">
        <f t="shared" si="106"/>
        <v/>
      </c>
      <c r="K843" s="8" t="str">
        <f t="shared" si="107"/>
        <v/>
      </c>
      <c r="L843" s="8" t="str">
        <f t="shared" si="108"/>
        <v>Reign of Fire</v>
      </c>
      <c r="M843" s="8" t="str">
        <f t="shared" si="109"/>
        <v/>
      </c>
      <c r="N843" s="8" t="str">
        <f t="shared" si="105"/>
        <v>Reign of Fire</v>
      </c>
      <c r="O843" s="10">
        <f>INDEX(cpi!$A$1:$M$106,MATCH($D843,cpi!$A:$A,0),MATCH($C843,cpi!$1:$1,0))</f>
        <v>177.8</v>
      </c>
      <c r="P843" s="10">
        <f>cpi!$I$2</f>
        <v>245.51900000000001</v>
      </c>
      <c r="Q843" s="10">
        <f t="shared" si="110"/>
        <v>1.3808717660292462</v>
      </c>
      <c r="R843" s="8" t="str">
        <f t="shared" si="111"/>
        <v/>
      </c>
      <c r="S843" s="11">
        <f t="shared" si="112"/>
        <v>82852305.961754769</v>
      </c>
      <c r="T843" s="11">
        <f t="shared" si="112"/>
        <v>59463075.133059613</v>
      </c>
      <c r="U843" s="11">
        <f t="shared" si="112"/>
        <v>113438868.27883576</v>
      </c>
    </row>
    <row r="844" spans="1:21" x14ac:dyDescent="0.2">
      <c r="A844" s="5">
        <v>851</v>
      </c>
      <c r="B844" s="17">
        <v>20</v>
      </c>
      <c r="C844" s="16">
        <v>11</v>
      </c>
      <c r="D844" s="16">
        <v>2009</v>
      </c>
      <c r="E844" s="18">
        <v>40401</v>
      </c>
      <c r="F844" s="9" t="s">
        <v>835</v>
      </c>
      <c r="G844" s="3">
        <v>60000000</v>
      </c>
      <c r="H844" s="3">
        <v>42194060</v>
      </c>
      <c r="I844" s="3">
        <v>108996113</v>
      </c>
      <c r="J844" s="8" t="str">
        <f t="shared" si="106"/>
        <v/>
      </c>
      <c r="K844" s="8" t="str">
        <f t="shared" si="107"/>
        <v/>
      </c>
      <c r="L844" s="8" t="str">
        <f t="shared" si="108"/>
        <v>Planet 51</v>
      </c>
      <c r="M844" s="8" t="str">
        <f t="shared" si="109"/>
        <v/>
      </c>
      <c r="N844" s="8" t="str">
        <f t="shared" si="105"/>
        <v>Planet 51</v>
      </c>
      <c r="O844" s="10">
        <f>INDEX(cpi!$A$1:$M$106,MATCH($D844,cpi!$A:$A,0),MATCH($C844,cpi!$1:$1,0))</f>
        <v>216.33</v>
      </c>
      <c r="P844" s="10">
        <f>cpi!$I$2</f>
        <v>245.51900000000001</v>
      </c>
      <c r="Q844" s="10">
        <f t="shared" si="110"/>
        <v>1.1349281190773355</v>
      </c>
      <c r="R844" s="8" t="str">
        <f t="shared" si="111"/>
        <v/>
      </c>
      <c r="S844" s="11">
        <f t="shared" si="112"/>
        <v>68095687.144640133</v>
      </c>
      <c r="T844" s="11">
        <f t="shared" si="112"/>
        <v>47887225.152036235</v>
      </c>
      <c r="U844" s="11">
        <f t="shared" si="112"/>
        <v>123702753.51383072</v>
      </c>
    </row>
    <row r="845" spans="1:21" x14ac:dyDescent="0.2">
      <c r="A845" s="5">
        <v>852</v>
      </c>
      <c r="B845" s="17">
        <v>20</v>
      </c>
      <c r="C845" s="16">
        <v>3</v>
      </c>
      <c r="D845" s="16">
        <v>2009</v>
      </c>
      <c r="E845" s="18">
        <v>40393</v>
      </c>
      <c r="F845" s="9" t="s">
        <v>836</v>
      </c>
      <c r="G845" s="3">
        <v>60000000</v>
      </c>
      <c r="H845">
        <v>40572825</v>
      </c>
      <c r="I845">
        <v>81079566</v>
      </c>
      <c r="J845" s="8" t="str">
        <f t="shared" si="106"/>
        <v/>
      </c>
      <c r="K845" s="8" t="str">
        <f t="shared" si="107"/>
        <v/>
      </c>
      <c r="L845" s="8" t="str">
        <f t="shared" si="108"/>
        <v>Duplicity</v>
      </c>
      <c r="M845" s="8" t="str">
        <f t="shared" si="109"/>
        <v/>
      </c>
      <c r="N845" s="8" t="str">
        <f t="shared" si="105"/>
        <v>Duplicity</v>
      </c>
      <c r="O845" s="10">
        <f>INDEX(cpi!$A$1:$M$106,MATCH($D845,cpi!$A:$A,0),MATCH($C845,cpi!$1:$1,0))</f>
        <v>212.709</v>
      </c>
      <c r="P845" s="10">
        <f>cpi!$I$2</f>
        <v>245.51900000000001</v>
      </c>
      <c r="Q845" s="10">
        <f t="shared" si="110"/>
        <v>1.1542482922678401</v>
      </c>
      <c r="R845" s="8" t="str">
        <f t="shared" si="111"/>
        <v/>
      </c>
      <c r="S845" s="11">
        <f t="shared" si="112"/>
        <v>69254897.536070406</v>
      </c>
      <c r="T845" s="11">
        <f t="shared" si="112"/>
        <v>46831113.968731932</v>
      </c>
      <c r="U845" s="11">
        <f t="shared" si="112"/>
        <v>93585950.593317628</v>
      </c>
    </row>
    <row r="846" spans="1:21" x14ac:dyDescent="0.2">
      <c r="A846" s="5">
        <v>853</v>
      </c>
      <c r="B846" s="17">
        <v>12</v>
      </c>
      <c r="C846" s="16">
        <v>9</v>
      </c>
      <c r="D846" s="16">
        <v>2008</v>
      </c>
      <c r="E846" s="18">
        <v>39791</v>
      </c>
      <c r="F846" s="9" t="s">
        <v>837</v>
      </c>
      <c r="G846" s="3">
        <v>60000000</v>
      </c>
      <c r="H846" s="3">
        <v>40081410</v>
      </c>
      <c r="I846" s="3">
        <v>78481410</v>
      </c>
      <c r="J846" s="8" t="str">
        <f t="shared" si="106"/>
        <v/>
      </c>
      <c r="K846" s="8" t="str">
        <f t="shared" si="107"/>
        <v/>
      </c>
      <c r="L846" s="8" t="str">
        <f t="shared" si="108"/>
        <v>Righteous Kill</v>
      </c>
      <c r="M846" s="8" t="str">
        <f t="shared" si="109"/>
        <v/>
      </c>
      <c r="N846" s="8" t="str">
        <f t="shared" si="105"/>
        <v>Righteous Kill</v>
      </c>
      <c r="O846" s="10">
        <f>INDEX(cpi!$A$1:$M$106,MATCH($D846,cpi!$A:$A,0),MATCH($C846,cpi!$1:$1,0))</f>
        <v>218.78299999999999</v>
      </c>
      <c r="P846" s="10">
        <f>cpi!$I$2</f>
        <v>245.51900000000001</v>
      </c>
      <c r="Q846" s="10">
        <f t="shared" si="110"/>
        <v>1.1222032790481893</v>
      </c>
      <c r="R846" s="8" t="str">
        <f t="shared" si="111"/>
        <v/>
      </c>
      <c r="S846" s="11">
        <f t="shared" si="112"/>
        <v>67332196.742891356</v>
      </c>
      <c r="T846" s="11">
        <f t="shared" si="112"/>
        <v>44979489.730874881</v>
      </c>
      <c r="U846" s="11">
        <f t="shared" si="112"/>
        <v>88072095.64632535</v>
      </c>
    </row>
    <row r="847" spans="1:21" x14ac:dyDescent="0.2">
      <c r="A847" s="5">
        <v>854</v>
      </c>
      <c r="B847" s="17">
        <v>11</v>
      </c>
      <c r="C847" s="16">
        <v>12</v>
      </c>
      <c r="D847" s="16">
        <v>2009</v>
      </c>
      <c r="E847" s="18">
        <v>40129</v>
      </c>
      <c r="F847" s="9" t="s">
        <v>838</v>
      </c>
      <c r="G847" s="3">
        <v>60000000</v>
      </c>
      <c r="H847" s="3">
        <v>37491364</v>
      </c>
      <c r="I847" s="3">
        <v>124514011</v>
      </c>
      <c r="J847" s="8" t="str">
        <f t="shared" si="106"/>
        <v/>
      </c>
      <c r="K847" s="8" t="str">
        <f t="shared" si="107"/>
        <v/>
      </c>
      <c r="L847" s="8" t="str">
        <f t="shared" si="108"/>
        <v>Invictus</v>
      </c>
      <c r="M847" s="8" t="str">
        <f t="shared" si="109"/>
        <v/>
      </c>
      <c r="N847" s="8" t="str">
        <f t="shared" si="105"/>
        <v>Invictus</v>
      </c>
      <c r="O847" s="10">
        <f>INDEX(cpi!$A$1:$M$106,MATCH($D847,cpi!$A:$A,0),MATCH($C847,cpi!$1:$1,0))</f>
        <v>215.94900000000001</v>
      </c>
      <c r="P847" s="10">
        <f>cpi!$I$2</f>
        <v>245.51900000000001</v>
      </c>
      <c r="Q847" s="10">
        <f t="shared" si="110"/>
        <v>1.1369304789556793</v>
      </c>
      <c r="R847" s="8" t="str">
        <f t="shared" si="111"/>
        <v/>
      </c>
      <c r="S847" s="11">
        <f t="shared" si="112"/>
        <v>68215828.737340763</v>
      </c>
      <c r="T847" s="11">
        <f t="shared" si="112"/>
        <v>42625074.429221712</v>
      </c>
      <c r="U847" s="11">
        <f t="shared" si="112"/>
        <v>141563774.16292274</v>
      </c>
    </row>
    <row r="848" spans="1:21" x14ac:dyDescent="0.2">
      <c r="A848" s="5">
        <v>855</v>
      </c>
      <c r="B848" s="17">
        <v>17</v>
      </c>
      <c r="C848" s="16">
        <v>4</v>
      </c>
      <c r="D848" s="16">
        <v>2009</v>
      </c>
      <c r="E848" s="18">
        <v>40302</v>
      </c>
      <c r="F848" s="9" t="s">
        <v>839</v>
      </c>
      <c r="G848" s="3">
        <v>60000000</v>
      </c>
      <c r="H848" s="3">
        <v>37017955</v>
      </c>
      <c r="I848" s="3">
        <v>88832210</v>
      </c>
      <c r="J848" s="8" t="str">
        <f t="shared" si="106"/>
        <v/>
      </c>
      <c r="K848" s="8" t="str">
        <f t="shared" si="107"/>
        <v/>
      </c>
      <c r="L848" s="8" t="str">
        <f t="shared" si="108"/>
        <v>State of Play</v>
      </c>
      <c r="M848" s="8" t="str">
        <f t="shared" si="109"/>
        <v/>
      </c>
      <c r="N848" s="8" t="str">
        <f t="shared" si="105"/>
        <v>State of Play</v>
      </c>
      <c r="O848" s="10">
        <f>INDEX(cpi!$A$1:$M$106,MATCH($D848,cpi!$A:$A,0),MATCH($C848,cpi!$1:$1,0))</f>
        <v>213.24</v>
      </c>
      <c r="P848" s="10">
        <f>cpi!$I$2</f>
        <v>245.51900000000001</v>
      </c>
      <c r="Q848" s="10">
        <f t="shared" si="110"/>
        <v>1.1513740386419058</v>
      </c>
      <c r="R848" s="8" t="str">
        <f t="shared" si="111"/>
        <v/>
      </c>
      <c r="S848" s="11">
        <f t="shared" si="112"/>
        <v>69082442.318514347</v>
      </c>
      <c r="T848" s="11">
        <f t="shared" si="112"/>
        <v>42621512.350614332</v>
      </c>
      <c r="U848" s="11">
        <f t="shared" si="112"/>
        <v>102279100.38918589</v>
      </c>
    </row>
    <row r="849" spans="1:21" x14ac:dyDescent="0.2">
      <c r="A849" s="5">
        <v>856</v>
      </c>
      <c r="B849" s="17">
        <v>12</v>
      </c>
      <c r="C849" s="16">
        <v>2</v>
      </c>
      <c r="D849" s="16">
        <v>1999</v>
      </c>
      <c r="E849" s="18">
        <v>36496</v>
      </c>
      <c r="F849" s="9" t="s">
        <v>840</v>
      </c>
      <c r="G849" s="3">
        <v>60000000</v>
      </c>
      <c r="H849" s="3">
        <v>36850101</v>
      </c>
      <c r="I849" s="3">
        <v>36850101</v>
      </c>
      <c r="J849" s="8" t="str">
        <f t="shared" si="106"/>
        <v/>
      </c>
      <c r="K849" s="8" t="str">
        <f t="shared" si="107"/>
        <v/>
      </c>
      <c r="L849" s="8" t="str">
        <f t="shared" si="108"/>
        <v>My Favorite Martian</v>
      </c>
      <c r="M849" s="8" t="str">
        <f t="shared" si="109"/>
        <v/>
      </c>
      <c r="N849" s="8" t="str">
        <f t="shared" si="105"/>
        <v>My Favorite Martian</v>
      </c>
      <c r="O849" s="10">
        <f>INDEX(cpi!$A$1:$M$106,MATCH($D849,cpi!$A:$A,0),MATCH($C849,cpi!$1:$1,0))</f>
        <v>164.5</v>
      </c>
      <c r="P849" s="10">
        <f>cpi!$I$2</f>
        <v>245.51900000000001</v>
      </c>
      <c r="Q849" s="10">
        <f t="shared" si="110"/>
        <v>1.4925167173252281</v>
      </c>
      <c r="R849" s="8" t="str">
        <f t="shared" si="111"/>
        <v/>
      </c>
      <c r="S849" s="11">
        <f t="shared" si="112"/>
        <v>89551003.039513677</v>
      </c>
      <c r="T849" s="11">
        <f t="shared" si="112"/>
        <v>54999391.777623102</v>
      </c>
      <c r="U849" s="11">
        <f t="shared" si="112"/>
        <v>54999391.777623102</v>
      </c>
    </row>
    <row r="850" spans="1:21" x14ac:dyDescent="0.2">
      <c r="A850" s="5">
        <v>857</v>
      </c>
      <c r="B850" s="17">
        <v>21</v>
      </c>
      <c r="C850" s="16">
        <v>4</v>
      </c>
      <c r="D850" s="16">
        <v>2006</v>
      </c>
      <c r="E850" s="18">
        <v>39329</v>
      </c>
      <c r="F850" s="9" t="s">
        <v>841</v>
      </c>
      <c r="G850" s="3">
        <v>60000000</v>
      </c>
      <c r="H850" s="3">
        <v>36280697</v>
      </c>
      <c r="I850" s="3">
        <v>78080697</v>
      </c>
      <c r="J850" s="8" t="str">
        <f t="shared" si="106"/>
        <v/>
      </c>
      <c r="K850" s="8" t="str">
        <f t="shared" si="107"/>
        <v/>
      </c>
      <c r="L850" s="8" t="str">
        <f t="shared" si="108"/>
        <v>The Sentinel</v>
      </c>
      <c r="M850" s="8" t="str">
        <f t="shared" si="109"/>
        <v/>
      </c>
      <c r="N850" s="8" t="str">
        <f t="shared" si="105"/>
        <v>The Sentinel</v>
      </c>
      <c r="O850" s="10">
        <f>INDEX(cpi!$A$1:$M$106,MATCH($D850,cpi!$A:$A,0),MATCH($C850,cpi!$1:$1,0))</f>
        <v>201.5</v>
      </c>
      <c r="P850" s="10">
        <f>cpi!$I$2</f>
        <v>245.51900000000001</v>
      </c>
      <c r="Q850" s="10">
        <f t="shared" si="110"/>
        <v>1.2184565756823822</v>
      </c>
      <c r="R850" s="8" t="str">
        <f t="shared" si="111"/>
        <v/>
      </c>
      <c r="S850" s="11">
        <f t="shared" si="112"/>
        <v>73107394.540942937</v>
      </c>
      <c r="T850" s="11">
        <f t="shared" si="112"/>
        <v>44206453.829990074</v>
      </c>
      <c r="U850" s="11">
        <f t="shared" si="112"/>
        <v>95137938.693513647</v>
      </c>
    </row>
    <row r="851" spans="1:21" x14ac:dyDescent="0.2">
      <c r="A851" s="5">
        <v>858</v>
      </c>
      <c r="B851" s="17">
        <v>21</v>
      </c>
      <c r="C851" s="16">
        <v>9</v>
      </c>
      <c r="D851" s="16">
        <v>2012</v>
      </c>
      <c r="E851" s="18">
        <v>41526</v>
      </c>
      <c r="F851" s="9" t="s">
        <v>842</v>
      </c>
      <c r="G851" s="3">
        <v>60000000</v>
      </c>
      <c r="H851" s="3">
        <v>35763137</v>
      </c>
      <c r="I851" s="3">
        <v>47818913</v>
      </c>
      <c r="J851" s="8" t="str">
        <f t="shared" si="106"/>
        <v/>
      </c>
      <c r="K851" s="8" t="str">
        <f t="shared" si="107"/>
        <v/>
      </c>
      <c r="L851" s="8" t="str">
        <f t="shared" si="108"/>
        <v>Trouble with the Curve</v>
      </c>
      <c r="M851" s="8" t="str">
        <f t="shared" si="109"/>
        <v/>
      </c>
      <c r="N851" s="8" t="str">
        <f t="shared" si="105"/>
        <v>Trouble with the Curve</v>
      </c>
      <c r="O851" s="10">
        <f>INDEX(cpi!$A$1:$M$106,MATCH($D851,cpi!$A:$A,0),MATCH($C851,cpi!$1:$1,0))</f>
        <v>231.40700000000001</v>
      </c>
      <c r="P851" s="10">
        <f>cpi!$I$2</f>
        <v>245.51900000000001</v>
      </c>
      <c r="Q851" s="10">
        <f t="shared" si="110"/>
        <v>1.0609834620387455</v>
      </c>
      <c r="R851" s="8" t="str">
        <f t="shared" si="111"/>
        <v/>
      </c>
      <c r="S851" s="11">
        <f t="shared" si="112"/>
        <v>63659007.722324729</v>
      </c>
      <c r="T851" s="11">
        <f t="shared" si="112"/>
        <v>37944096.907625951</v>
      </c>
      <c r="U851" s="11">
        <f t="shared" si="112"/>
        <v>50735075.865669571</v>
      </c>
    </row>
    <row r="852" spans="1:21" x14ac:dyDescent="0.2">
      <c r="A852" s="5">
        <v>859</v>
      </c>
      <c r="B852" s="17">
        <v>10</v>
      </c>
      <c r="C852" s="16">
        <v>10</v>
      </c>
      <c r="D852" s="16">
        <v>2003</v>
      </c>
      <c r="E852" s="18">
        <v>37904</v>
      </c>
      <c r="F852" s="9" t="s">
        <v>843</v>
      </c>
      <c r="G852" s="3">
        <v>60000000</v>
      </c>
      <c r="H852" s="3">
        <v>35327628</v>
      </c>
      <c r="I852" s="3">
        <v>121327628</v>
      </c>
      <c r="J852" s="8" t="str">
        <f t="shared" si="106"/>
        <v/>
      </c>
      <c r="K852" s="8" t="str">
        <f t="shared" si="107"/>
        <v/>
      </c>
      <c r="L852" s="8" t="str">
        <f t="shared" si="108"/>
        <v>Intolerable Cruelty</v>
      </c>
      <c r="M852" s="8" t="str">
        <f t="shared" si="109"/>
        <v/>
      </c>
      <c r="N852" s="8" t="str">
        <f t="shared" si="105"/>
        <v>Intolerable Cruelty</v>
      </c>
      <c r="O852" s="10">
        <f>INDEX(cpi!$A$1:$M$106,MATCH($D852,cpi!$A:$A,0),MATCH($C852,cpi!$1:$1,0))</f>
        <v>185</v>
      </c>
      <c r="P852" s="10">
        <f>cpi!$I$2</f>
        <v>245.51900000000001</v>
      </c>
      <c r="Q852" s="10">
        <f t="shared" si="110"/>
        <v>1.3271297297297298</v>
      </c>
      <c r="R852" s="8" t="str">
        <f t="shared" si="111"/>
        <v/>
      </c>
      <c r="S852" s="11">
        <f t="shared" si="112"/>
        <v>79627783.783783779</v>
      </c>
      <c r="T852" s="11">
        <f t="shared" si="112"/>
        <v>46884345.399632432</v>
      </c>
      <c r="U852" s="11">
        <f t="shared" si="112"/>
        <v>161017502.15638921</v>
      </c>
    </row>
    <row r="853" spans="1:21" x14ac:dyDescent="0.2">
      <c r="A853" s="5">
        <v>860</v>
      </c>
      <c r="B853" s="17">
        <v>10</v>
      </c>
      <c r="C853" s="16">
        <v>1</v>
      </c>
      <c r="D853" s="16">
        <v>1997</v>
      </c>
      <c r="E853" s="18">
        <v>35704</v>
      </c>
      <c r="F853" s="9" t="s">
        <v>844</v>
      </c>
      <c r="G853" s="3">
        <v>60000000</v>
      </c>
      <c r="H853" s="3">
        <v>33956608</v>
      </c>
      <c r="I853" s="3">
        <v>33956608</v>
      </c>
      <c r="J853" s="8" t="str">
        <f t="shared" si="106"/>
        <v/>
      </c>
      <c r="K853" s="8" t="str">
        <f t="shared" si="107"/>
        <v/>
      </c>
      <c r="L853" s="8" t="str">
        <f t="shared" si="108"/>
        <v>The Relic</v>
      </c>
      <c r="M853" s="8" t="str">
        <f t="shared" si="109"/>
        <v/>
      </c>
      <c r="N853" s="8" t="str">
        <f t="shared" si="105"/>
        <v>The Relic</v>
      </c>
      <c r="O853" s="10">
        <f>INDEX(cpi!$A$1:$M$106,MATCH($D853,cpi!$A:$A,0),MATCH($C853,cpi!$1:$1,0))</f>
        <v>159.1</v>
      </c>
      <c r="P853" s="10">
        <f>cpi!$I$2</f>
        <v>245.51900000000001</v>
      </c>
      <c r="Q853" s="10">
        <f t="shared" si="110"/>
        <v>1.5431741043368952</v>
      </c>
      <c r="R853" s="8" t="str">
        <f t="shared" si="111"/>
        <v/>
      </c>
      <c r="S853" s="11">
        <f t="shared" si="112"/>
        <v>92590446.260213703</v>
      </c>
      <c r="T853" s="11">
        <f t="shared" si="112"/>
        <v>52400958.136719048</v>
      </c>
      <c r="U853" s="11">
        <f t="shared" si="112"/>
        <v>52400958.136719048</v>
      </c>
    </row>
    <row r="854" spans="1:21" x14ac:dyDescent="0.2">
      <c r="A854" s="5">
        <v>861</v>
      </c>
      <c r="B854" s="17">
        <v>3</v>
      </c>
      <c r="C854" s="16">
        <v>4</v>
      </c>
      <c r="D854" s="16">
        <v>1998</v>
      </c>
      <c r="E854" s="18">
        <v>35858</v>
      </c>
      <c r="F854" s="9" t="s">
        <v>845</v>
      </c>
      <c r="G854" s="3">
        <v>60000000</v>
      </c>
      <c r="H854" s="3">
        <v>32983332</v>
      </c>
      <c r="I854" s="3">
        <v>32983332</v>
      </c>
      <c r="J854" s="8" t="str">
        <f t="shared" si="106"/>
        <v/>
      </c>
      <c r="K854" s="8" t="str">
        <f t="shared" si="107"/>
        <v/>
      </c>
      <c r="L854" s="8" t="str">
        <f t="shared" si="108"/>
        <v>Mercury Rising</v>
      </c>
      <c r="M854" s="8" t="str">
        <f t="shared" si="109"/>
        <v/>
      </c>
      <c r="N854" s="8" t="str">
        <f t="shared" si="105"/>
        <v>Mercury Rising</v>
      </c>
      <c r="O854" s="10">
        <f>INDEX(cpi!$A$1:$M$106,MATCH($D854,cpi!$A:$A,0),MATCH($C854,cpi!$1:$1,0))</f>
        <v>162.5</v>
      </c>
      <c r="P854" s="10">
        <f>cpi!$I$2</f>
        <v>245.51900000000001</v>
      </c>
      <c r="Q854" s="10">
        <f t="shared" si="110"/>
        <v>1.510886153846154</v>
      </c>
      <c r="R854" s="8" t="str">
        <f t="shared" si="111"/>
        <v/>
      </c>
      <c r="S854" s="11">
        <f t="shared" si="112"/>
        <v>90653169.230769247</v>
      </c>
      <c r="T854" s="11">
        <f t="shared" si="112"/>
        <v>49834059.626510777</v>
      </c>
      <c r="U854" s="11">
        <f t="shared" si="112"/>
        <v>49834059.626510777</v>
      </c>
    </row>
    <row r="855" spans="1:21" x14ac:dyDescent="0.2">
      <c r="A855" s="5">
        <v>862</v>
      </c>
      <c r="B855" s="17">
        <v>15</v>
      </c>
      <c r="C855" s="16">
        <v>9</v>
      </c>
      <c r="D855" s="16">
        <v>2000</v>
      </c>
      <c r="E855" s="18">
        <v>36959</v>
      </c>
      <c r="F855" s="9" t="s">
        <v>846</v>
      </c>
      <c r="G855" s="3">
        <v>60000000</v>
      </c>
      <c r="H855" s="3">
        <v>32522352</v>
      </c>
      <c r="I855" s="3">
        <v>47371191</v>
      </c>
      <c r="J855" s="8" t="str">
        <f t="shared" si="106"/>
        <v/>
      </c>
      <c r="K855" s="8" t="str">
        <f t="shared" si="107"/>
        <v/>
      </c>
      <c r="L855" s="8" t="str">
        <f t="shared" si="108"/>
        <v>Almost Famous</v>
      </c>
      <c r="M855" s="8" t="str">
        <f t="shared" si="109"/>
        <v/>
      </c>
      <c r="N855" s="8" t="str">
        <f t="shared" si="105"/>
        <v>Almost Famous</v>
      </c>
      <c r="O855" s="10">
        <f>INDEX(cpi!$A$1:$M$106,MATCH($D855,cpi!$A:$A,0),MATCH($C855,cpi!$1:$1,0))</f>
        <v>173.7</v>
      </c>
      <c r="P855" s="10">
        <f>cpi!$I$2</f>
        <v>245.51900000000001</v>
      </c>
      <c r="Q855" s="10">
        <f t="shared" si="110"/>
        <v>1.4134657455382844</v>
      </c>
      <c r="R855" s="8" t="str">
        <f t="shared" si="111"/>
        <v/>
      </c>
      <c r="S855" s="11">
        <f t="shared" si="112"/>
        <v>84807944.732297063</v>
      </c>
      <c r="T855" s="11">
        <f t="shared" si="112"/>
        <v>45969230.516338512</v>
      </c>
      <c r="U855" s="11">
        <f t="shared" si="112"/>
        <v>66957555.80385147</v>
      </c>
    </row>
    <row r="856" spans="1:21" x14ac:dyDescent="0.2">
      <c r="A856" s="5">
        <v>863</v>
      </c>
      <c r="B856" s="17">
        <v>6</v>
      </c>
      <c r="C856" s="16">
        <v>12</v>
      </c>
      <c r="D856" s="16">
        <v>2002</v>
      </c>
      <c r="E856" s="18">
        <v>37419</v>
      </c>
      <c r="F856" s="9" t="s">
        <v>847</v>
      </c>
      <c r="G856" s="3">
        <v>60000000</v>
      </c>
      <c r="H856" s="3">
        <v>32122249</v>
      </c>
      <c r="I856" s="3">
        <v>54994757</v>
      </c>
      <c r="J856" s="8" t="str">
        <f t="shared" si="106"/>
        <v/>
      </c>
      <c r="K856" s="8" t="str">
        <f t="shared" si="107"/>
        <v/>
      </c>
      <c r="L856" s="8" t="str">
        <f t="shared" si="108"/>
        <v>Analyze That</v>
      </c>
      <c r="M856" s="8" t="str">
        <f t="shared" si="109"/>
        <v/>
      </c>
      <c r="N856" s="8" t="str">
        <f t="shared" si="105"/>
        <v>Analyze That</v>
      </c>
      <c r="O856" s="10">
        <f>INDEX(cpi!$A$1:$M$106,MATCH($D856,cpi!$A:$A,0),MATCH($C856,cpi!$1:$1,0))</f>
        <v>180.9</v>
      </c>
      <c r="P856" s="10">
        <f>cpi!$I$2</f>
        <v>245.51900000000001</v>
      </c>
      <c r="Q856" s="10">
        <f t="shared" si="110"/>
        <v>1.357208402432283</v>
      </c>
      <c r="R856" s="8" t="str">
        <f t="shared" si="111"/>
        <v/>
      </c>
      <c r="S856" s="11">
        <f t="shared" si="112"/>
        <v>81432504.145936981</v>
      </c>
      <c r="T856" s="11">
        <f t="shared" si="112"/>
        <v>43596586.247822002</v>
      </c>
      <c r="U856" s="11">
        <f t="shared" si="112"/>
        <v>74639346.290121615</v>
      </c>
    </row>
    <row r="857" spans="1:21" x14ac:dyDescent="0.2">
      <c r="A857" s="5">
        <v>864</v>
      </c>
      <c r="B857" s="17">
        <v>24</v>
      </c>
      <c r="C857" s="16">
        <v>4</v>
      </c>
      <c r="D857" s="16">
        <v>2009</v>
      </c>
      <c r="E857" s="18">
        <v>40516</v>
      </c>
      <c r="F857" s="9" t="s">
        <v>848</v>
      </c>
      <c r="G857" s="3">
        <v>60000000</v>
      </c>
      <c r="H857" s="3">
        <v>31720158</v>
      </c>
      <c r="I857" s="3">
        <v>38389024</v>
      </c>
      <c r="J857" s="8" t="str">
        <f t="shared" si="106"/>
        <v/>
      </c>
      <c r="K857" s="8" t="str">
        <f t="shared" si="107"/>
        <v/>
      </c>
      <c r="L857" s="8" t="str">
        <f t="shared" si="108"/>
        <v>The Soloist</v>
      </c>
      <c r="M857" s="8" t="str">
        <f t="shared" si="109"/>
        <v/>
      </c>
      <c r="N857" s="8" t="str">
        <f t="shared" si="105"/>
        <v>The Soloist</v>
      </c>
      <c r="O857" s="10">
        <f>INDEX(cpi!$A$1:$M$106,MATCH($D857,cpi!$A:$A,0),MATCH($C857,cpi!$1:$1,0))</f>
        <v>213.24</v>
      </c>
      <c r="P857" s="10">
        <f>cpi!$I$2</f>
        <v>245.51900000000001</v>
      </c>
      <c r="Q857" s="10">
        <f t="shared" si="110"/>
        <v>1.1513740386419058</v>
      </c>
      <c r="R857" s="8" t="str">
        <f t="shared" si="111"/>
        <v/>
      </c>
      <c r="S857" s="11">
        <f t="shared" si="112"/>
        <v>69082442.318514347</v>
      </c>
      <c r="T857" s="11">
        <f t="shared" si="112"/>
        <v>36521766.422819354</v>
      </c>
      <c r="U857" s="11">
        <f t="shared" si="112"/>
        <v>44200125.602401048</v>
      </c>
    </row>
    <row r="858" spans="1:21" x14ac:dyDescent="0.2">
      <c r="A858" s="5">
        <v>865</v>
      </c>
      <c r="B858" s="17">
        <v>21</v>
      </c>
      <c r="C858" s="16">
        <v>8</v>
      </c>
      <c r="D858" s="16">
        <v>2013</v>
      </c>
      <c r="E858" s="18">
        <v>41890</v>
      </c>
      <c r="F858" s="9" t="s">
        <v>849</v>
      </c>
      <c r="G858" s="3">
        <v>60000000</v>
      </c>
      <c r="H858" s="3">
        <v>31165421</v>
      </c>
      <c r="I858" s="3">
        <v>75965567</v>
      </c>
      <c r="J858" s="8" t="str">
        <f t="shared" si="106"/>
        <v/>
      </c>
      <c r="K858" s="8" t="str">
        <f t="shared" si="107"/>
        <v/>
      </c>
      <c r="L858" s="8" t="str">
        <f t="shared" si="108"/>
        <v>The Mortal Instruments: City of Bones</v>
      </c>
      <c r="M858" s="8" t="str">
        <f t="shared" si="109"/>
        <v/>
      </c>
      <c r="N858" s="8" t="str">
        <f t="shared" si="105"/>
        <v>The Mortal Instruments: City of Bones</v>
      </c>
      <c r="O858" s="10">
        <f>INDEX(cpi!$A$1:$M$106,MATCH($D858,cpi!$A:$A,0),MATCH($C858,cpi!$1:$1,0))</f>
        <v>233.87700000000001</v>
      </c>
      <c r="P858" s="10">
        <f>cpi!$I$2</f>
        <v>245.51900000000001</v>
      </c>
      <c r="Q858" s="10">
        <f t="shared" si="110"/>
        <v>1.0497783022699967</v>
      </c>
      <c r="R858" s="8" t="str">
        <f t="shared" si="111"/>
        <v/>
      </c>
      <c r="S858" s="11">
        <f t="shared" si="112"/>
        <v>62986698.136199802</v>
      </c>
      <c r="T858" s="11">
        <f t="shared" si="112"/>
        <v>32716782.746909704</v>
      </c>
      <c r="U858" s="11">
        <f t="shared" si="112"/>
        <v>79747003.956237689</v>
      </c>
    </row>
    <row r="859" spans="1:21" x14ac:dyDescent="0.2">
      <c r="A859" s="5">
        <v>866</v>
      </c>
      <c r="B859" s="17">
        <v>3</v>
      </c>
      <c r="C859" s="16">
        <v>11</v>
      </c>
      <c r="D859" s="16">
        <v>2000</v>
      </c>
      <c r="E859" s="18">
        <v>36596</v>
      </c>
      <c r="F859" s="9" t="s">
        <v>850</v>
      </c>
      <c r="G859" s="3">
        <v>60000000</v>
      </c>
      <c r="H859" s="3">
        <v>30695227</v>
      </c>
      <c r="I859" s="3">
        <v>39235486</v>
      </c>
      <c r="J859" s="8" t="str">
        <f t="shared" si="106"/>
        <v/>
      </c>
      <c r="K859" s="8" t="str">
        <f t="shared" si="107"/>
        <v/>
      </c>
      <c r="L859" s="8" t="str">
        <f t="shared" si="108"/>
        <v>The Legend of Bagger Vance</v>
      </c>
      <c r="M859" s="8" t="str">
        <f t="shared" si="109"/>
        <v/>
      </c>
      <c r="N859" s="8" t="str">
        <f t="shared" si="105"/>
        <v>The Legend of Bagger Vance</v>
      </c>
      <c r="O859" s="10">
        <f>INDEX(cpi!$A$1:$M$106,MATCH($D859,cpi!$A:$A,0),MATCH($C859,cpi!$1:$1,0))</f>
        <v>174.1</v>
      </c>
      <c r="P859" s="10">
        <f>cpi!$I$2</f>
        <v>245.51900000000001</v>
      </c>
      <c r="Q859" s="10">
        <f t="shared" si="110"/>
        <v>1.410218265364733</v>
      </c>
      <c r="R859" s="8" t="str">
        <f t="shared" si="111"/>
        <v/>
      </c>
      <c r="S859" s="11">
        <f t="shared" si="112"/>
        <v>84613095.921883985</v>
      </c>
      <c r="T859" s="11">
        <f t="shared" si="112"/>
        <v>43286969.774916716</v>
      </c>
      <c r="U859" s="11">
        <f t="shared" si="112"/>
        <v>55330599.007662266</v>
      </c>
    </row>
    <row r="860" spans="1:21" x14ac:dyDescent="0.2">
      <c r="A860" s="5">
        <v>867</v>
      </c>
      <c r="B860" s="17">
        <v>22</v>
      </c>
      <c r="C860" s="16">
        <v>2</v>
      </c>
      <c r="D860" s="16">
        <v>2002</v>
      </c>
      <c r="E860" s="18">
        <v>37896</v>
      </c>
      <c r="F860" s="9" t="s">
        <v>851</v>
      </c>
      <c r="G860" s="3">
        <v>60000000</v>
      </c>
      <c r="H860" s="3">
        <v>30063805</v>
      </c>
      <c r="I860" s="3">
        <v>30063805</v>
      </c>
      <c r="J860" s="8" t="str">
        <f t="shared" si="106"/>
        <v/>
      </c>
      <c r="K860" s="8" t="str">
        <f t="shared" si="107"/>
        <v/>
      </c>
      <c r="L860" s="8" t="str">
        <f t="shared" si="108"/>
        <v>Dragonfly</v>
      </c>
      <c r="M860" s="8" t="str">
        <f t="shared" si="109"/>
        <v/>
      </c>
      <c r="N860" s="8" t="str">
        <f t="shared" si="105"/>
        <v>Dragonfly</v>
      </c>
      <c r="O860" s="10">
        <f>INDEX(cpi!$A$1:$M$106,MATCH($D860,cpi!$A:$A,0),MATCH($C860,cpi!$1:$1,0))</f>
        <v>177.8</v>
      </c>
      <c r="P860" s="10">
        <f>cpi!$I$2</f>
        <v>245.51900000000001</v>
      </c>
      <c r="Q860" s="10">
        <f t="shared" si="110"/>
        <v>1.3808717660292462</v>
      </c>
      <c r="R860" s="8" t="str">
        <f t="shared" si="111"/>
        <v/>
      </c>
      <c r="S860" s="11">
        <f t="shared" si="112"/>
        <v>82852305.961754769</v>
      </c>
      <c r="T860" s="11">
        <f t="shared" si="112"/>
        <v>41514259.50390888</v>
      </c>
      <c r="U860" s="11">
        <f t="shared" si="112"/>
        <v>41514259.50390888</v>
      </c>
    </row>
    <row r="861" spans="1:21" x14ac:dyDescent="0.2">
      <c r="A861" s="5">
        <v>868</v>
      </c>
      <c r="B861" s="17">
        <v>13</v>
      </c>
      <c r="C861" s="16">
        <v>5</v>
      </c>
      <c r="D861" s="16">
        <v>2011</v>
      </c>
      <c r="E861" s="18">
        <v>40913</v>
      </c>
      <c r="F861" s="9" t="s">
        <v>852</v>
      </c>
      <c r="G861" s="3">
        <v>60000000</v>
      </c>
      <c r="H861" s="3">
        <v>29136626</v>
      </c>
      <c r="I861" s="3">
        <v>84154026</v>
      </c>
      <c r="J861" s="8" t="str">
        <f t="shared" si="106"/>
        <v/>
      </c>
      <c r="K861" s="8" t="str">
        <f t="shared" si="107"/>
        <v/>
      </c>
      <c r="L861" s="8" t="str">
        <f t="shared" si="108"/>
        <v>Priest</v>
      </c>
      <c r="M861" s="8" t="str">
        <f t="shared" si="109"/>
        <v/>
      </c>
      <c r="N861" s="8" t="str">
        <f t="shared" si="105"/>
        <v>Priest</v>
      </c>
      <c r="O861" s="10">
        <f>INDEX(cpi!$A$1:$M$106,MATCH($D861,cpi!$A:$A,0),MATCH($C861,cpi!$1:$1,0))</f>
        <v>225.964</v>
      </c>
      <c r="P861" s="10">
        <f>cpi!$I$2</f>
        <v>245.51900000000001</v>
      </c>
      <c r="Q861" s="10">
        <f t="shared" si="110"/>
        <v>1.0865403338584907</v>
      </c>
      <c r="R861" s="8" t="str">
        <f t="shared" si="111"/>
        <v/>
      </c>
      <c r="S861" s="11">
        <f t="shared" si="112"/>
        <v>65192420.031509444</v>
      </c>
      <c r="T861" s="11">
        <f t="shared" si="112"/>
        <v>31658119.341549981</v>
      </c>
      <c r="U861" s="11">
        <f t="shared" si="112"/>
        <v>91436743.505576104</v>
      </c>
    </row>
    <row r="862" spans="1:21" x14ac:dyDescent="0.2">
      <c r="A862" s="5">
        <v>869</v>
      </c>
      <c r="B862" s="17">
        <v>16</v>
      </c>
      <c r="C862" s="16">
        <v>6</v>
      </c>
      <c r="D862" s="16">
        <v>2006</v>
      </c>
      <c r="E862" s="18">
        <v>39178</v>
      </c>
      <c r="F862" s="9" t="s">
        <v>853</v>
      </c>
      <c r="G862" s="3">
        <v>60000000</v>
      </c>
      <c r="H862" s="3">
        <v>28426747</v>
      </c>
      <c r="I862" s="3">
        <v>147985373</v>
      </c>
      <c r="J862" s="8" t="str">
        <f t="shared" si="106"/>
        <v/>
      </c>
      <c r="K862" s="8" t="str">
        <f t="shared" si="107"/>
        <v/>
      </c>
      <c r="L862" s="8" t="str">
        <f t="shared" si="108"/>
        <v>Garfield: A Tail of Two Kitties</v>
      </c>
      <c r="M862" s="8" t="str">
        <f t="shared" si="109"/>
        <v/>
      </c>
      <c r="N862" s="8" t="str">
        <f t="shared" si="105"/>
        <v>Garfield: A Tail of Two Kitties</v>
      </c>
      <c r="O862" s="10">
        <f>INDEX(cpi!$A$1:$M$106,MATCH($D862,cpi!$A:$A,0),MATCH($C862,cpi!$1:$1,0))</f>
        <v>202.9</v>
      </c>
      <c r="P862" s="10">
        <f>cpi!$I$2</f>
        <v>245.51900000000001</v>
      </c>
      <c r="Q862" s="10">
        <f t="shared" si="110"/>
        <v>1.2100492853622473</v>
      </c>
      <c r="R862" s="8" t="str">
        <f t="shared" si="111"/>
        <v/>
      </c>
      <c r="S862" s="11">
        <f t="shared" si="112"/>
        <v>72602957.121734843</v>
      </c>
      <c r="T862" s="11">
        <f t="shared" si="112"/>
        <v>34397764.892523408</v>
      </c>
      <c r="U862" s="11">
        <f t="shared" si="112"/>
        <v>179069594.84271562</v>
      </c>
    </row>
    <row r="863" spans="1:21" x14ac:dyDescent="0.2">
      <c r="A863" s="5">
        <v>870</v>
      </c>
      <c r="B863" s="17">
        <v>29</v>
      </c>
      <c r="C863" s="16">
        <v>4</v>
      </c>
      <c r="D863" s="16">
        <v>2005</v>
      </c>
      <c r="E863" s="18">
        <v>39206</v>
      </c>
      <c r="F863" s="9" t="s">
        <v>854</v>
      </c>
      <c r="G863" s="3">
        <v>60000000</v>
      </c>
      <c r="H863" s="3">
        <v>26873932</v>
      </c>
      <c r="I863" s="3">
        <v>71073932</v>
      </c>
      <c r="J863" s="8" t="str">
        <f t="shared" si="106"/>
        <v/>
      </c>
      <c r="K863" s="8" t="str">
        <f t="shared" si="107"/>
        <v/>
      </c>
      <c r="L863" s="8" t="str">
        <f t="shared" si="108"/>
        <v>XXX: State of the Union</v>
      </c>
      <c r="M863" s="8" t="str">
        <f t="shared" si="109"/>
        <v/>
      </c>
      <c r="N863" s="8" t="str">
        <f t="shared" si="105"/>
        <v>XXX: State of the Union</v>
      </c>
      <c r="O863" s="10">
        <f>INDEX(cpi!$A$1:$M$106,MATCH($D863,cpi!$A:$A,0),MATCH($C863,cpi!$1:$1,0))</f>
        <v>194.6</v>
      </c>
      <c r="P863" s="10">
        <f>cpi!$I$2</f>
        <v>245.51900000000001</v>
      </c>
      <c r="Q863" s="10">
        <f t="shared" si="110"/>
        <v>1.2616598150051388</v>
      </c>
      <c r="R863" s="8" t="str">
        <f t="shared" si="111"/>
        <v/>
      </c>
      <c r="S863" s="11">
        <f t="shared" si="112"/>
        <v>75699588.900308326</v>
      </c>
      <c r="T863" s="11">
        <f t="shared" si="112"/>
        <v>33905760.075580679</v>
      </c>
      <c r="U863" s="11">
        <f t="shared" si="112"/>
        <v>89671123.898807809</v>
      </c>
    </row>
    <row r="864" spans="1:21" x14ac:dyDescent="0.2">
      <c r="A864" s="5">
        <v>871</v>
      </c>
      <c r="B864" s="17">
        <v>15</v>
      </c>
      <c r="C864" s="16">
        <v>8</v>
      </c>
      <c r="D864" s="16">
        <v>1997</v>
      </c>
      <c r="E864" s="18">
        <v>35862</v>
      </c>
      <c r="F864" s="9" t="s">
        <v>855</v>
      </c>
      <c r="G864" s="3">
        <v>60000000</v>
      </c>
      <c r="H864" s="3">
        <v>26673242</v>
      </c>
      <c r="I864" s="3">
        <v>26673242</v>
      </c>
      <c r="J864" s="8" t="str">
        <f t="shared" si="106"/>
        <v/>
      </c>
      <c r="K864" s="8" t="str">
        <f t="shared" si="107"/>
        <v/>
      </c>
      <c r="L864" s="8" t="str">
        <f t="shared" si="108"/>
        <v>Event Horizon</v>
      </c>
      <c r="M864" s="8" t="str">
        <f t="shared" si="109"/>
        <v/>
      </c>
      <c r="N864" s="8" t="str">
        <f t="shared" si="105"/>
        <v>Event Horizon</v>
      </c>
      <c r="O864" s="10">
        <f>INDEX(cpi!$A$1:$M$106,MATCH($D864,cpi!$A:$A,0),MATCH($C864,cpi!$1:$1,0))</f>
        <v>160.80000000000001</v>
      </c>
      <c r="P864" s="10">
        <f>cpi!$I$2</f>
        <v>245.51900000000001</v>
      </c>
      <c r="Q864" s="10">
        <f t="shared" si="110"/>
        <v>1.5268594527363184</v>
      </c>
      <c r="R864" s="8" t="str">
        <f t="shared" si="111"/>
        <v/>
      </c>
      <c r="S864" s="11">
        <f t="shared" si="112"/>
        <v>91611567.164179102</v>
      </c>
      <c r="T864" s="11">
        <f t="shared" si="112"/>
        <v>40726291.682823382</v>
      </c>
      <c r="U864" s="11">
        <f t="shared" si="112"/>
        <v>40726291.682823382</v>
      </c>
    </row>
    <row r="865" spans="1:21" x14ac:dyDescent="0.2">
      <c r="A865" s="5">
        <v>872</v>
      </c>
      <c r="B865" s="17">
        <v>2</v>
      </c>
      <c r="C865" s="16">
        <v>7</v>
      </c>
      <c r="D865" s="16">
        <v>2003</v>
      </c>
      <c r="E865" s="18">
        <v>37659</v>
      </c>
      <c r="F865" s="9" t="s">
        <v>856</v>
      </c>
      <c r="G865" s="3">
        <v>60000000</v>
      </c>
      <c r="H865" s="3">
        <v>26483452</v>
      </c>
      <c r="I865" s="3">
        <v>80767884</v>
      </c>
      <c r="J865" s="8" t="str">
        <f t="shared" si="106"/>
        <v/>
      </c>
      <c r="K865" s="8" t="str">
        <f t="shared" si="107"/>
        <v/>
      </c>
      <c r="L865" s="8" t="str">
        <f t="shared" si="108"/>
        <v>Sinbad: Legend of the Seven Seas</v>
      </c>
      <c r="M865" s="8" t="str">
        <f t="shared" si="109"/>
        <v/>
      </c>
      <c r="N865" s="8" t="str">
        <f t="shared" si="105"/>
        <v>Sinbad: Legend of the Seven Seas</v>
      </c>
      <c r="O865" s="10">
        <f>INDEX(cpi!$A$1:$M$106,MATCH($D865,cpi!$A:$A,0),MATCH($C865,cpi!$1:$1,0))</f>
        <v>183.9</v>
      </c>
      <c r="P865" s="10">
        <f>cpi!$I$2</f>
        <v>245.51900000000001</v>
      </c>
      <c r="Q865" s="10">
        <f t="shared" si="110"/>
        <v>1.335067971723763</v>
      </c>
      <c r="R865" s="8" t="str">
        <f t="shared" si="111"/>
        <v/>
      </c>
      <c r="S865" s="11">
        <f t="shared" si="112"/>
        <v>80104078.303425774</v>
      </c>
      <c r="T865" s="11">
        <f t="shared" si="112"/>
        <v>35357208.545883633</v>
      </c>
      <c r="U865" s="11">
        <f t="shared" si="112"/>
        <v>107830615.07230017</v>
      </c>
    </row>
    <row r="866" spans="1:21" x14ac:dyDescent="0.2">
      <c r="A866" s="5">
        <v>873</v>
      </c>
      <c r="B866" s="17">
        <v>8</v>
      </c>
      <c r="C866" s="16">
        <v>7</v>
      </c>
      <c r="D866" s="16">
        <v>2005</v>
      </c>
      <c r="E866" s="18">
        <v>38571</v>
      </c>
      <c r="F866" s="9" t="s">
        <v>857</v>
      </c>
      <c r="G866" s="3">
        <v>60000000</v>
      </c>
      <c r="H866" s="3">
        <v>25473093</v>
      </c>
      <c r="I866" s="3">
        <v>49473093</v>
      </c>
      <c r="J866" s="8" t="str">
        <f t="shared" si="106"/>
        <v/>
      </c>
      <c r="K866" s="8" t="str">
        <f t="shared" si="107"/>
        <v/>
      </c>
      <c r="L866" s="8" t="str">
        <f t="shared" si="108"/>
        <v>Dark Water</v>
      </c>
      <c r="M866" s="8" t="str">
        <f t="shared" si="109"/>
        <v/>
      </c>
      <c r="N866" s="8" t="str">
        <f t="shared" si="105"/>
        <v>Dark Water</v>
      </c>
      <c r="O866" s="10">
        <f>INDEX(cpi!$A$1:$M$106,MATCH($D866,cpi!$A:$A,0),MATCH($C866,cpi!$1:$1,0))</f>
        <v>195.4</v>
      </c>
      <c r="P866" s="10">
        <f>cpi!$I$2</f>
        <v>245.51900000000001</v>
      </c>
      <c r="Q866" s="10">
        <f t="shared" si="110"/>
        <v>1.2564943705220062</v>
      </c>
      <c r="R866" s="8" t="str">
        <f t="shared" si="111"/>
        <v/>
      </c>
      <c r="S866" s="11">
        <f t="shared" si="112"/>
        <v>75389662.231320366</v>
      </c>
      <c r="T866" s="11">
        <f t="shared" si="112"/>
        <v>32006797.954283521</v>
      </c>
      <c r="U866" s="11">
        <f t="shared" si="112"/>
        <v>62162662.846811667</v>
      </c>
    </row>
    <row r="867" spans="1:21" x14ac:dyDescent="0.2">
      <c r="A867" s="5">
        <v>874</v>
      </c>
      <c r="B867" s="17">
        <v>14</v>
      </c>
      <c r="C867" s="16">
        <v>8</v>
      </c>
      <c r="D867" s="16">
        <v>1998</v>
      </c>
      <c r="E867" s="18">
        <v>36199</v>
      </c>
      <c r="F867" s="9" t="s">
        <v>21</v>
      </c>
      <c r="G867" s="3">
        <v>60000000</v>
      </c>
      <c r="H867" s="3">
        <v>23385416</v>
      </c>
      <c r="I867" s="3">
        <v>48585416</v>
      </c>
      <c r="J867" s="8" t="str">
        <f t="shared" si="106"/>
        <v/>
      </c>
      <c r="K867" s="8" t="str">
        <f t="shared" si="107"/>
        <v/>
      </c>
      <c r="L867" s="8" t="str">
        <f t="shared" si="108"/>
        <v>The Avengers</v>
      </c>
      <c r="M867" s="8">
        <f t="shared" si="109"/>
        <v>1</v>
      </c>
      <c r="N867" s="8" t="str">
        <f t="shared" si="105"/>
        <v>The Avengers (1998)</v>
      </c>
      <c r="O867" s="10">
        <f>INDEX(cpi!$A$1:$M$106,MATCH($D867,cpi!$A:$A,0),MATCH($C867,cpi!$1:$1,0))</f>
        <v>163.4</v>
      </c>
      <c r="P867" s="10">
        <f>cpi!$I$2</f>
        <v>245.51900000000001</v>
      </c>
      <c r="Q867" s="10">
        <f t="shared" si="110"/>
        <v>1.5025642594859241</v>
      </c>
      <c r="R867" s="8" t="str">
        <f t="shared" si="111"/>
        <v/>
      </c>
      <c r="S867" s="11">
        <f t="shared" si="112"/>
        <v>90153855.56915544</v>
      </c>
      <c r="T867" s="11">
        <f t="shared" si="112"/>
        <v>35138090.274810284</v>
      </c>
      <c r="U867" s="11">
        <f t="shared" si="112"/>
        <v>73002709.613855571</v>
      </c>
    </row>
    <row r="868" spans="1:21" x14ac:dyDescent="0.2">
      <c r="A868" s="5">
        <v>875</v>
      </c>
      <c r="B868" s="17">
        <v>15</v>
      </c>
      <c r="C868" s="16">
        <v>9</v>
      </c>
      <c r="D868" s="16">
        <v>2006</v>
      </c>
      <c r="E868" s="18">
        <v>39150</v>
      </c>
      <c r="F868" s="9" t="s">
        <v>858</v>
      </c>
      <c r="G868" s="3">
        <v>60000000</v>
      </c>
      <c r="H868" s="3">
        <v>22672813</v>
      </c>
      <c r="I868" s="3">
        <v>49238525</v>
      </c>
      <c r="J868" s="8" t="str">
        <f t="shared" si="106"/>
        <v/>
      </c>
      <c r="K868" s="8" t="str">
        <f t="shared" si="107"/>
        <v/>
      </c>
      <c r="L868" s="8" t="str">
        <f t="shared" si="108"/>
        <v>The Black Dahlia</v>
      </c>
      <c r="M868" s="8" t="str">
        <f t="shared" si="109"/>
        <v/>
      </c>
      <c r="N868" s="8" t="str">
        <f t="shared" si="105"/>
        <v>The Black Dahlia</v>
      </c>
      <c r="O868" s="10">
        <f>INDEX(cpi!$A$1:$M$106,MATCH($D868,cpi!$A:$A,0),MATCH($C868,cpi!$1:$1,0))</f>
        <v>202.9</v>
      </c>
      <c r="P868" s="10">
        <f>cpi!$I$2</f>
        <v>245.51900000000001</v>
      </c>
      <c r="Q868" s="10">
        <f t="shared" si="110"/>
        <v>1.2100492853622473</v>
      </c>
      <c r="R868" s="8" t="str">
        <f t="shared" si="111"/>
        <v/>
      </c>
      <c r="S868" s="11">
        <f t="shared" si="112"/>
        <v>72602957.121734843</v>
      </c>
      <c r="T868" s="11">
        <f t="shared" si="112"/>
        <v>27435221.167801872</v>
      </c>
      <c r="U868" s="11">
        <f t="shared" si="112"/>
        <v>59581041.988541149</v>
      </c>
    </row>
    <row r="869" spans="1:21" x14ac:dyDescent="0.2">
      <c r="A869" s="5">
        <v>876</v>
      </c>
      <c r="B869" s="17">
        <v>26</v>
      </c>
      <c r="C869" s="16">
        <v>3</v>
      </c>
      <c r="D869" s="16">
        <v>1999</v>
      </c>
      <c r="E869" s="18">
        <v>36925</v>
      </c>
      <c r="F869" s="9" t="s">
        <v>859</v>
      </c>
      <c r="G869" s="3">
        <v>60000000</v>
      </c>
      <c r="H869" s="3">
        <v>22508689</v>
      </c>
      <c r="I869" s="3">
        <v>35319689</v>
      </c>
      <c r="J869" s="8" t="str">
        <f t="shared" si="106"/>
        <v/>
      </c>
      <c r="K869" s="8" t="str">
        <f t="shared" si="107"/>
        <v/>
      </c>
      <c r="L869" s="8" t="str">
        <f t="shared" si="108"/>
        <v>EDtv</v>
      </c>
      <c r="M869" s="8" t="str">
        <f t="shared" si="109"/>
        <v/>
      </c>
      <c r="N869" s="8" t="str">
        <f t="shared" si="105"/>
        <v>EDtv</v>
      </c>
      <c r="O869" s="10">
        <f>INDEX(cpi!$A$1:$M$106,MATCH($D869,cpi!$A:$A,0),MATCH($C869,cpi!$1:$1,0))</f>
        <v>165</v>
      </c>
      <c r="P869" s="10">
        <f>cpi!$I$2</f>
        <v>245.51900000000001</v>
      </c>
      <c r="Q869" s="10">
        <f t="shared" si="110"/>
        <v>1.4879939393939394</v>
      </c>
      <c r="R869" s="8" t="str">
        <f t="shared" si="111"/>
        <v/>
      </c>
      <c r="S869" s="11">
        <f t="shared" si="112"/>
        <v>89279636.36363636</v>
      </c>
      <c r="T869" s="11">
        <f t="shared" si="112"/>
        <v>33492792.815703031</v>
      </c>
      <c r="U869" s="11">
        <f t="shared" si="112"/>
        <v>52555483.173278786</v>
      </c>
    </row>
    <row r="870" spans="1:21" x14ac:dyDescent="0.2">
      <c r="A870" s="5">
        <v>877</v>
      </c>
      <c r="B870" s="17">
        <v>25</v>
      </c>
      <c r="C870" s="16">
        <v>12</v>
      </c>
      <c r="D870" s="16">
        <v>2008</v>
      </c>
      <c r="E870" s="18">
        <v>40190</v>
      </c>
      <c r="F870" s="9" t="s">
        <v>860</v>
      </c>
      <c r="G870" s="3">
        <v>60000000</v>
      </c>
      <c r="H870" s="3">
        <v>19806188</v>
      </c>
      <c r="I870" s="3">
        <v>39006188</v>
      </c>
      <c r="J870" s="8" t="str">
        <f t="shared" si="106"/>
        <v/>
      </c>
      <c r="K870" s="8" t="str">
        <f t="shared" si="107"/>
        <v/>
      </c>
      <c r="L870" s="8" t="str">
        <f t="shared" si="108"/>
        <v>The Spirit</v>
      </c>
      <c r="M870" s="8" t="str">
        <f t="shared" si="109"/>
        <v/>
      </c>
      <c r="N870" s="8" t="str">
        <f t="shared" si="105"/>
        <v>The Spirit</v>
      </c>
      <c r="O870" s="10">
        <f>INDEX(cpi!$A$1:$M$106,MATCH($D870,cpi!$A:$A,0),MATCH($C870,cpi!$1:$1,0))</f>
        <v>210.22800000000001</v>
      </c>
      <c r="P870" s="10">
        <f>cpi!$I$2</f>
        <v>245.51900000000001</v>
      </c>
      <c r="Q870" s="10">
        <f t="shared" si="110"/>
        <v>1.1678701219628214</v>
      </c>
      <c r="R870" s="8" t="str">
        <f t="shared" si="111"/>
        <v/>
      </c>
      <c r="S870" s="11">
        <f t="shared" si="112"/>
        <v>70072207.317769289</v>
      </c>
      <c r="T870" s="11">
        <f t="shared" si="112"/>
        <v>23131055.195178568</v>
      </c>
      <c r="U870" s="11">
        <f t="shared" si="112"/>
        <v>45554161.536864743</v>
      </c>
    </row>
    <row r="871" spans="1:21" x14ac:dyDescent="0.2">
      <c r="A871" s="5">
        <v>878</v>
      </c>
      <c r="B871" s="17">
        <v>19</v>
      </c>
      <c r="C871" s="16">
        <v>10</v>
      </c>
      <c r="D871" s="16">
        <v>2001</v>
      </c>
      <c r="E871" s="18">
        <v>37447</v>
      </c>
      <c r="F871" s="9" t="s">
        <v>861</v>
      </c>
      <c r="G871" s="3">
        <v>60000000</v>
      </c>
      <c r="H871" s="3">
        <v>18208078</v>
      </c>
      <c r="I871" s="3">
        <v>20541668</v>
      </c>
      <c r="J871" s="8" t="str">
        <f t="shared" si="106"/>
        <v/>
      </c>
      <c r="K871" s="8" t="str">
        <f t="shared" si="107"/>
        <v/>
      </c>
      <c r="L871" s="8" t="str">
        <f t="shared" si="108"/>
        <v>The Last Castle</v>
      </c>
      <c r="M871" s="8" t="str">
        <f t="shared" si="109"/>
        <v/>
      </c>
      <c r="N871" s="8" t="str">
        <f t="shared" si="105"/>
        <v>The Last Castle</v>
      </c>
      <c r="O871" s="10">
        <f>INDEX(cpi!$A$1:$M$106,MATCH($D871,cpi!$A:$A,0),MATCH($C871,cpi!$1:$1,0))</f>
        <v>177.7</v>
      </c>
      <c r="P871" s="10">
        <f>cpi!$I$2</f>
        <v>245.51900000000001</v>
      </c>
      <c r="Q871" s="10">
        <f t="shared" si="110"/>
        <v>1.3816488463702872</v>
      </c>
      <c r="R871" s="8" t="str">
        <f t="shared" si="111"/>
        <v/>
      </c>
      <c r="S871" s="11">
        <f t="shared" si="112"/>
        <v>82898930.782217234</v>
      </c>
      <c r="T871" s="11">
        <f t="shared" si="112"/>
        <v>25157169.963320207</v>
      </c>
      <c r="U871" s="11">
        <f t="shared" si="112"/>
        <v>28381371.894721445</v>
      </c>
    </row>
    <row r="872" spans="1:21" x14ac:dyDescent="0.2">
      <c r="A872" s="5">
        <v>879</v>
      </c>
      <c r="B872" s="17">
        <v>23</v>
      </c>
      <c r="C872" s="16">
        <v>1</v>
      </c>
      <c r="D872" s="16">
        <v>2009</v>
      </c>
      <c r="E872" s="18">
        <v>40483</v>
      </c>
      <c r="F872" s="9" t="s">
        <v>862</v>
      </c>
      <c r="G872" s="3">
        <v>60000000</v>
      </c>
      <c r="H872" s="3">
        <v>17303424</v>
      </c>
      <c r="I872" s="3">
        <v>66655938</v>
      </c>
      <c r="J872" s="8" t="str">
        <f t="shared" si="106"/>
        <v/>
      </c>
      <c r="K872" s="8" t="str">
        <f t="shared" si="107"/>
        <v/>
      </c>
      <c r="L872" s="8" t="str">
        <f t="shared" si="108"/>
        <v>Inkheart</v>
      </c>
      <c r="M872" s="8" t="str">
        <f t="shared" si="109"/>
        <v/>
      </c>
      <c r="N872" s="8" t="str">
        <f t="shared" si="105"/>
        <v>Inkheart</v>
      </c>
      <c r="O872" s="10">
        <f>INDEX(cpi!$A$1:$M$106,MATCH($D872,cpi!$A:$A,0),MATCH($C872,cpi!$1:$1,0))</f>
        <v>211.143</v>
      </c>
      <c r="P872" s="10">
        <f>cpi!$I$2</f>
        <v>245.51900000000001</v>
      </c>
      <c r="Q872" s="10">
        <f t="shared" si="110"/>
        <v>1.1628090914688149</v>
      </c>
      <c r="R872" s="8" t="str">
        <f t="shared" si="111"/>
        <v/>
      </c>
      <c r="S872" s="11">
        <f t="shared" si="112"/>
        <v>69768545.488128901</v>
      </c>
      <c r="T872" s="11">
        <f t="shared" si="112"/>
        <v>20120578.740739688</v>
      </c>
      <c r="U872" s="11">
        <f t="shared" si="112"/>
        <v>77508130.706781656</v>
      </c>
    </row>
    <row r="873" spans="1:21" x14ac:dyDescent="0.2">
      <c r="A873" s="5">
        <v>880</v>
      </c>
      <c r="B873" s="17">
        <v>14</v>
      </c>
      <c r="C873" s="16">
        <v>1</v>
      </c>
      <c r="D873" s="16">
        <v>2000</v>
      </c>
      <c r="E873" s="18">
        <v>36923</v>
      </c>
      <c r="F873" s="9" t="s">
        <v>863</v>
      </c>
      <c r="G873" s="3">
        <v>60000000</v>
      </c>
      <c r="H873" s="3">
        <v>14218868</v>
      </c>
      <c r="I873" s="3">
        <v>14816494</v>
      </c>
      <c r="J873" s="8" t="str">
        <f t="shared" si="106"/>
        <v/>
      </c>
      <c r="K873" s="8" t="str">
        <f t="shared" si="107"/>
        <v/>
      </c>
      <c r="L873" s="8" t="str">
        <f t="shared" si="108"/>
        <v>Supernova</v>
      </c>
      <c r="M873" s="8" t="str">
        <f t="shared" si="109"/>
        <v/>
      </c>
      <c r="N873" s="8" t="str">
        <f t="shared" si="105"/>
        <v>Supernova</v>
      </c>
      <c r="O873" s="10">
        <f>INDEX(cpi!$A$1:$M$106,MATCH($D873,cpi!$A:$A,0),MATCH($C873,cpi!$1:$1,0))</f>
        <v>168.8</v>
      </c>
      <c r="P873" s="10">
        <f>cpi!$I$2</f>
        <v>245.51900000000001</v>
      </c>
      <c r="Q873" s="10">
        <f t="shared" si="110"/>
        <v>1.4544964454976304</v>
      </c>
      <c r="R873" s="8" t="str">
        <f t="shared" si="111"/>
        <v/>
      </c>
      <c r="S873" s="11">
        <f t="shared" si="112"/>
        <v>87269786.729857817</v>
      </c>
      <c r="T873" s="11">
        <f t="shared" si="112"/>
        <v>20681292.965</v>
      </c>
      <c r="U873" s="11">
        <f t="shared" si="112"/>
        <v>21550537.857736968</v>
      </c>
    </row>
    <row r="874" spans="1:21" x14ac:dyDescent="0.2">
      <c r="A874" s="5">
        <v>881</v>
      </c>
      <c r="B874" s="17">
        <v>22</v>
      </c>
      <c r="C874" s="16">
        <v>9</v>
      </c>
      <c r="D874" s="16">
        <v>2006</v>
      </c>
      <c r="E874" s="18">
        <v>39364</v>
      </c>
      <c r="F874" s="9" t="s">
        <v>864</v>
      </c>
      <c r="G874" s="3">
        <v>60000000</v>
      </c>
      <c r="H874" s="3">
        <v>13090630</v>
      </c>
      <c r="I874" s="3">
        <v>14816379</v>
      </c>
      <c r="J874" s="8" t="str">
        <f t="shared" si="106"/>
        <v/>
      </c>
      <c r="K874" s="8" t="str">
        <f t="shared" si="107"/>
        <v/>
      </c>
      <c r="L874" s="8" t="str">
        <f t="shared" si="108"/>
        <v>Flyboys</v>
      </c>
      <c r="M874" s="8" t="str">
        <f t="shared" si="109"/>
        <v/>
      </c>
      <c r="N874" s="8" t="str">
        <f t="shared" si="105"/>
        <v>Flyboys</v>
      </c>
      <c r="O874" s="10">
        <f>INDEX(cpi!$A$1:$M$106,MATCH($D874,cpi!$A:$A,0),MATCH($C874,cpi!$1:$1,0))</f>
        <v>202.9</v>
      </c>
      <c r="P874" s="10">
        <f>cpi!$I$2</f>
        <v>245.51900000000001</v>
      </c>
      <c r="Q874" s="10">
        <f t="shared" si="110"/>
        <v>1.2100492853622473</v>
      </c>
      <c r="R874" s="8" t="str">
        <f t="shared" si="111"/>
        <v/>
      </c>
      <c r="S874" s="11">
        <f t="shared" si="112"/>
        <v>72602957.121734843</v>
      </c>
      <c r="T874" s="11">
        <f t="shared" si="112"/>
        <v>15840307.476441596</v>
      </c>
      <c r="U874" s="11">
        <f t="shared" si="112"/>
        <v>17928548.820606209</v>
      </c>
    </row>
    <row r="875" spans="1:21" x14ac:dyDescent="0.2">
      <c r="A875" s="5">
        <v>882</v>
      </c>
      <c r="B875" s="17">
        <v>14</v>
      </c>
      <c r="C875" s="16">
        <v>2</v>
      </c>
      <c r="D875" s="16">
        <v>2014</v>
      </c>
      <c r="E875" s="18">
        <v>42037</v>
      </c>
      <c r="F875" s="9" t="s">
        <v>865</v>
      </c>
      <c r="G875" s="3">
        <v>60000000</v>
      </c>
      <c r="H875" s="3">
        <v>12600231</v>
      </c>
      <c r="I875" s="3">
        <v>22468620</v>
      </c>
      <c r="J875" s="8" t="str">
        <f t="shared" si="106"/>
        <v/>
      </c>
      <c r="K875" s="8" t="str">
        <f t="shared" si="107"/>
        <v/>
      </c>
      <c r="L875" s="8" t="str">
        <f t="shared" si="108"/>
        <v>Winter's Tale</v>
      </c>
      <c r="M875" s="8" t="str">
        <f t="shared" si="109"/>
        <v/>
      </c>
      <c r="N875" s="8" t="str">
        <f t="shared" si="105"/>
        <v>Winter's Tale</v>
      </c>
      <c r="O875" s="10">
        <f>INDEX(cpi!$A$1:$M$106,MATCH($D875,cpi!$A:$A,0),MATCH($C875,cpi!$1:$1,0))</f>
        <v>234.78100000000001</v>
      </c>
      <c r="P875" s="10">
        <f>cpi!$I$2</f>
        <v>245.51900000000001</v>
      </c>
      <c r="Q875" s="10">
        <f t="shared" si="110"/>
        <v>1.0457362393038618</v>
      </c>
      <c r="R875" s="8" t="str">
        <f t="shared" si="111"/>
        <v/>
      </c>
      <c r="S875" s="11">
        <f t="shared" si="112"/>
        <v>62744174.358231708</v>
      </c>
      <c r="T875" s="11">
        <f t="shared" si="112"/>
        <v>13176518.180299938</v>
      </c>
      <c r="U875" s="11">
        <f t="shared" si="112"/>
        <v>23496250.181147534</v>
      </c>
    </row>
    <row r="876" spans="1:21" x14ac:dyDescent="0.2">
      <c r="A876" s="5">
        <v>883</v>
      </c>
      <c r="B876" s="17">
        <v>9</v>
      </c>
      <c r="C876" s="16">
        <v>10</v>
      </c>
      <c r="D876" s="16">
        <v>1998</v>
      </c>
      <c r="E876" s="18">
        <v>36048</v>
      </c>
      <c r="F876" s="9" t="s">
        <v>866</v>
      </c>
      <c r="G876" s="3">
        <v>60000000</v>
      </c>
      <c r="H876" s="3">
        <v>12069719</v>
      </c>
      <c r="I876" s="3">
        <v>12069719</v>
      </c>
      <c r="J876" s="8" t="str">
        <f t="shared" si="106"/>
        <v/>
      </c>
      <c r="K876" s="8" t="str">
        <f t="shared" si="107"/>
        <v/>
      </c>
      <c r="L876" s="8" t="str">
        <f t="shared" si="108"/>
        <v>Holy Man</v>
      </c>
      <c r="M876" s="8" t="str">
        <f t="shared" si="109"/>
        <v/>
      </c>
      <c r="N876" s="8" t="str">
        <f t="shared" si="105"/>
        <v>Holy Man</v>
      </c>
      <c r="O876" s="10">
        <f>INDEX(cpi!$A$1:$M$106,MATCH($D876,cpi!$A:$A,0),MATCH($C876,cpi!$1:$1,0))</f>
        <v>164</v>
      </c>
      <c r="P876" s="10">
        <f>cpi!$I$2</f>
        <v>245.51900000000001</v>
      </c>
      <c r="Q876" s="10">
        <f t="shared" si="110"/>
        <v>1.4970670731707318</v>
      </c>
      <c r="R876" s="8" t="str">
        <f t="shared" si="111"/>
        <v/>
      </c>
      <c r="S876" s="11">
        <f t="shared" si="112"/>
        <v>89824024.390243918</v>
      </c>
      <c r="T876" s="11">
        <f t="shared" si="112"/>
        <v>18069178.897323173</v>
      </c>
      <c r="U876" s="11">
        <f t="shared" si="112"/>
        <v>18069178.897323173</v>
      </c>
    </row>
    <row r="877" spans="1:21" x14ac:dyDescent="0.2">
      <c r="A877" s="5">
        <v>884</v>
      </c>
      <c r="B877" s="17">
        <v>11</v>
      </c>
      <c r="C877" s="16">
        <v>7</v>
      </c>
      <c r="D877" s="16">
        <v>2008</v>
      </c>
      <c r="E877" s="18">
        <v>39759</v>
      </c>
      <c r="F877" s="9" t="s">
        <v>867</v>
      </c>
      <c r="G877" s="3">
        <v>60000000</v>
      </c>
      <c r="H877" s="3">
        <v>11803254</v>
      </c>
      <c r="I877" s="3">
        <v>50648806</v>
      </c>
      <c r="J877" s="8" t="str">
        <f t="shared" si="106"/>
        <v/>
      </c>
      <c r="K877" s="8" t="str">
        <f t="shared" si="107"/>
        <v/>
      </c>
      <c r="L877" s="8" t="str">
        <f t="shared" si="108"/>
        <v>Meet Dave</v>
      </c>
      <c r="M877" s="8" t="str">
        <f t="shared" si="109"/>
        <v/>
      </c>
      <c r="N877" s="8" t="str">
        <f t="shared" si="105"/>
        <v>Meet Dave</v>
      </c>
      <c r="O877" s="10">
        <f>INDEX(cpi!$A$1:$M$106,MATCH($D877,cpi!$A:$A,0),MATCH($C877,cpi!$1:$1,0))</f>
        <v>219.964</v>
      </c>
      <c r="P877" s="10">
        <f>cpi!$I$2</f>
        <v>245.51900000000001</v>
      </c>
      <c r="Q877" s="10">
        <f t="shared" si="110"/>
        <v>1.1161781018712154</v>
      </c>
      <c r="R877" s="8" t="str">
        <f t="shared" si="111"/>
        <v/>
      </c>
      <c r="S877" s="11">
        <f t="shared" si="112"/>
        <v>66970686.112272918</v>
      </c>
      <c r="T877" s="11">
        <f t="shared" si="112"/>
        <v>13174533.645623829</v>
      </c>
      <c r="U877" s="11">
        <f t="shared" si="112"/>
        <v>56533088.143123426</v>
      </c>
    </row>
    <row r="878" spans="1:21" x14ac:dyDescent="0.2">
      <c r="A878" s="5">
        <v>885</v>
      </c>
      <c r="B878" s="17">
        <v>12</v>
      </c>
      <c r="C878" s="16">
        <v>8</v>
      </c>
      <c r="D878" s="16">
        <v>2005</v>
      </c>
      <c r="E878" s="18">
        <v>38694</v>
      </c>
      <c r="F878" s="9" t="s">
        <v>868</v>
      </c>
      <c r="G878" s="3">
        <v>60000000</v>
      </c>
      <c r="H878" s="3">
        <v>10166502</v>
      </c>
      <c r="I878" s="3">
        <v>10597070</v>
      </c>
      <c r="J878" s="8" t="str">
        <f t="shared" si="106"/>
        <v/>
      </c>
      <c r="K878" s="8" t="str">
        <f t="shared" si="107"/>
        <v/>
      </c>
      <c r="L878" s="8" t="str">
        <f t="shared" si="108"/>
        <v>The Great Raid</v>
      </c>
      <c r="M878" s="8" t="str">
        <f t="shared" si="109"/>
        <v/>
      </c>
      <c r="N878" s="8" t="str">
        <f t="shared" si="105"/>
        <v>The Great Raid</v>
      </c>
      <c r="O878" s="10">
        <f>INDEX(cpi!$A$1:$M$106,MATCH($D878,cpi!$A:$A,0),MATCH($C878,cpi!$1:$1,0))</f>
        <v>196.4</v>
      </c>
      <c r="P878" s="10">
        <f>cpi!$I$2</f>
        <v>245.51900000000001</v>
      </c>
      <c r="Q878" s="10">
        <f t="shared" si="110"/>
        <v>1.2500967413441955</v>
      </c>
      <c r="R878" s="8" t="str">
        <f t="shared" si="111"/>
        <v/>
      </c>
      <c r="S878" s="11">
        <f t="shared" si="112"/>
        <v>75005804.480651721</v>
      </c>
      <c r="T878" s="11">
        <f t="shared" si="112"/>
        <v>12709111.021069245</v>
      </c>
      <c r="U878" s="11">
        <f t="shared" si="112"/>
        <v>13247362.674796334</v>
      </c>
    </row>
    <row r="879" spans="1:21" x14ac:dyDescent="0.2">
      <c r="A879" s="5">
        <v>886</v>
      </c>
      <c r="B879" s="17">
        <v>24</v>
      </c>
      <c r="C879" s="16">
        <v>2</v>
      </c>
      <c r="D879" s="16">
        <v>2017</v>
      </c>
      <c r="E879" s="18">
        <v>43436</v>
      </c>
      <c r="F879" s="9" t="s">
        <v>869</v>
      </c>
      <c r="G879" s="3">
        <v>60000000</v>
      </c>
      <c r="H879" s="3">
        <v>9420546</v>
      </c>
      <c r="I879" s="3">
        <v>20830546</v>
      </c>
      <c r="J879" s="8" t="str">
        <f t="shared" si="106"/>
        <v/>
      </c>
      <c r="K879" s="8" t="str">
        <f t="shared" si="107"/>
        <v/>
      </c>
      <c r="L879" s="8" t="str">
        <f t="shared" si="108"/>
        <v>Rock Dog</v>
      </c>
      <c r="M879" s="8" t="str">
        <f t="shared" si="109"/>
        <v/>
      </c>
      <c r="N879" s="8" t="str">
        <f t="shared" si="105"/>
        <v>Rock Dog</v>
      </c>
      <c r="O879" s="10">
        <f>INDEX(cpi!$A$1:$M$106,MATCH($D879,cpi!$A:$A,0),MATCH($C879,cpi!$1:$1,0))</f>
        <v>243.60300000000001</v>
      </c>
      <c r="P879" s="10">
        <f>cpi!$I$2</f>
        <v>245.51900000000001</v>
      </c>
      <c r="Q879" s="10">
        <f t="shared" si="110"/>
        <v>1.0078652561750061</v>
      </c>
      <c r="R879" s="8" t="str">
        <f t="shared" si="111"/>
        <v/>
      </c>
      <c r="S879" s="11">
        <f t="shared" si="112"/>
        <v>60471915.370500363</v>
      </c>
      <c r="T879" s="11">
        <f t="shared" si="112"/>
        <v>9494641.0075984299</v>
      </c>
      <c r="U879" s="11">
        <f t="shared" si="112"/>
        <v>20994383.580555249</v>
      </c>
    </row>
    <row r="880" spans="1:21" x14ac:dyDescent="0.2">
      <c r="A880" s="5">
        <v>887</v>
      </c>
      <c r="B880" s="17">
        <v>23</v>
      </c>
      <c r="C880" s="16">
        <v>1</v>
      </c>
      <c r="D880" s="16">
        <v>2015</v>
      </c>
      <c r="E880" s="18">
        <v>42675</v>
      </c>
      <c r="F880" s="9" t="s">
        <v>870</v>
      </c>
      <c r="G880" s="3">
        <v>60000000</v>
      </c>
      <c r="H880" s="3">
        <v>7696134</v>
      </c>
      <c r="I880" s="3">
        <v>30396134</v>
      </c>
      <c r="J880" s="8" t="str">
        <f t="shared" si="106"/>
        <v/>
      </c>
      <c r="K880" s="8" t="str">
        <f t="shared" si="107"/>
        <v/>
      </c>
      <c r="L880" s="8" t="str">
        <f t="shared" si="108"/>
        <v>Mortdecai</v>
      </c>
      <c r="M880" s="8" t="str">
        <f t="shared" si="109"/>
        <v/>
      </c>
      <c r="N880" s="8" t="str">
        <f t="shared" si="105"/>
        <v>Mortdecai</v>
      </c>
      <c r="O880" s="10">
        <f>INDEX(cpi!$A$1:$M$106,MATCH($D880,cpi!$A:$A,0),MATCH($C880,cpi!$1:$1,0))</f>
        <v>233.70699999999999</v>
      </c>
      <c r="P880" s="10">
        <f>cpi!$I$2</f>
        <v>245.51900000000001</v>
      </c>
      <c r="Q880" s="10">
        <f t="shared" si="110"/>
        <v>1.050541917871523</v>
      </c>
      <c r="R880" s="8" t="str">
        <f t="shared" si="111"/>
        <v/>
      </c>
      <c r="S880" s="11">
        <f t="shared" si="112"/>
        <v>63032515.072291374</v>
      </c>
      <c r="T880" s="11">
        <f t="shared" si="112"/>
        <v>8085111.3725562356</v>
      </c>
      <c r="U880" s="11">
        <f t="shared" si="112"/>
        <v>31932412.908239808</v>
      </c>
    </row>
    <row r="881" spans="1:21" x14ac:dyDescent="0.2">
      <c r="A881" s="5">
        <v>888</v>
      </c>
      <c r="B881" s="17">
        <v>11</v>
      </c>
      <c r="C881" s="16">
        <v>1</v>
      </c>
      <c r="D881" s="16">
        <v>2008</v>
      </c>
      <c r="E881" s="18">
        <v>39753</v>
      </c>
      <c r="F881" s="9" t="s">
        <v>871</v>
      </c>
      <c r="G881" s="3">
        <v>60000000</v>
      </c>
      <c r="H881" s="3">
        <v>4775656</v>
      </c>
      <c r="I881" s="3">
        <v>13233220</v>
      </c>
      <c r="J881" s="8" t="str">
        <f t="shared" si="106"/>
        <v/>
      </c>
      <c r="K881" s="8" t="str">
        <f t="shared" si="107"/>
        <v/>
      </c>
      <c r="L881" s="8" t="str">
        <f t="shared" si="108"/>
        <v>In the Name of the King: A Dungeon Siege Tale</v>
      </c>
      <c r="M881" s="8" t="str">
        <f t="shared" si="109"/>
        <v/>
      </c>
      <c r="N881" s="8" t="str">
        <f t="shared" si="105"/>
        <v>In the Name of the King: A Dungeon Siege Tale</v>
      </c>
      <c r="O881" s="10">
        <f>INDEX(cpi!$A$1:$M$106,MATCH($D881,cpi!$A:$A,0),MATCH($C881,cpi!$1:$1,0))</f>
        <v>211.08</v>
      </c>
      <c r="P881" s="10">
        <f>cpi!$I$2</f>
        <v>245.51900000000001</v>
      </c>
      <c r="Q881" s="10">
        <f t="shared" si="110"/>
        <v>1.1631561493272693</v>
      </c>
      <c r="R881" s="8" t="str">
        <f t="shared" si="111"/>
        <v/>
      </c>
      <c r="S881" s="11">
        <f t="shared" si="112"/>
        <v>69789368.959636152</v>
      </c>
      <c r="T881" s="11">
        <f t="shared" si="112"/>
        <v>5554833.6434716694</v>
      </c>
      <c r="U881" s="11">
        <f t="shared" si="112"/>
        <v>15392301.218400607</v>
      </c>
    </row>
    <row r="882" spans="1:21" x14ac:dyDescent="0.2">
      <c r="A882" s="5">
        <v>889</v>
      </c>
      <c r="B882" s="17">
        <v>24</v>
      </c>
      <c r="C882" s="16">
        <v>10</v>
      </c>
      <c r="D882" s="16">
        <v>2003</v>
      </c>
      <c r="E882" s="18">
        <v>38331</v>
      </c>
      <c r="F882" s="9" t="s">
        <v>872</v>
      </c>
      <c r="G882" s="3">
        <v>60000000</v>
      </c>
      <c r="H882" s="3">
        <v>4426297</v>
      </c>
      <c r="I882" s="3">
        <v>11427090</v>
      </c>
      <c r="J882" s="8" t="str">
        <f t="shared" si="106"/>
        <v/>
      </c>
      <c r="K882" s="8" t="str">
        <f t="shared" si="107"/>
        <v/>
      </c>
      <c r="L882" s="8" t="str">
        <f t="shared" si="108"/>
        <v>Beyond Borders</v>
      </c>
      <c r="M882" s="8" t="str">
        <f t="shared" si="109"/>
        <v/>
      </c>
      <c r="N882" s="8" t="str">
        <f t="shared" si="105"/>
        <v>Beyond Borders</v>
      </c>
      <c r="O882" s="10">
        <f>INDEX(cpi!$A$1:$M$106,MATCH($D882,cpi!$A:$A,0),MATCH($C882,cpi!$1:$1,0))</f>
        <v>185</v>
      </c>
      <c r="P882" s="10">
        <f>cpi!$I$2</f>
        <v>245.51900000000001</v>
      </c>
      <c r="Q882" s="10">
        <f t="shared" si="110"/>
        <v>1.3271297297297298</v>
      </c>
      <c r="R882" s="8" t="str">
        <f t="shared" si="111"/>
        <v/>
      </c>
      <c r="S882" s="11">
        <f t="shared" si="112"/>
        <v>79627783.783783779</v>
      </c>
      <c r="T882" s="11">
        <f t="shared" si="112"/>
        <v>5874270.3413135139</v>
      </c>
      <c r="U882" s="11">
        <f t="shared" si="112"/>
        <v>15165230.863297297</v>
      </c>
    </row>
    <row r="883" spans="1:21" x14ac:dyDescent="0.2">
      <c r="A883" s="5">
        <v>890</v>
      </c>
      <c r="B883" s="17">
        <v>5</v>
      </c>
      <c r="C883" s="16">
        <v>2</v>
      </c>
      <c r="D883" s="16">
        <v>2016</v>
      </c>
      <c r="E883" s="18">
        <v>42492</v>
      </c>
      <c r="F883" s="9" t="s">
        <v>873</v>
      </c>
      <c r="G883" s="3">
        <v>60000000</v>
      </c>
      <c r="H883" s="3">
        <v>709982</v>
      </c>
      <c r="I883" s="3">
        <v>194058503</v>
      </c>
      <c r="J883" s="8" t="str">
        <f t="shared" si="106"/>
        <v/>
      </c>
      <c r="K883" s="8" t="str">
        <f t="shared" si="107"/>
        <v/>
      </c>
      <c r="L883" s="8" t="str">
        <f t="shared" si="108"/>
        <v>Xi You Ji zhi Sun Wu Kong San Da Bai Gu Jing</v>
      </c>
      <c r="M883" s="8" t="str">
        <f t="shared" si="109"/>
        <v/>
      </c>
      <c r="N883" s="8" t="str">
        <f t="shared" si="105"/>
        <v>Xi You Ji zhi Sun Wu Kong San Da Bai Gu Jing</v>
      </c>
      <c r="O883" s="10">
        <f>INDEX(cpi!$A$1:$M$106,MATCH($D883,cpi!$A:$A,0),MATCH($C883,cpi!$1:$1,0))</f>
        <v>237.11099999999999</v>
      </c>
      <c r="P883" s="10">
        <f>cpi!$I$2</f>
        <v>245.51900000000001</v>
      </c>
      <c r="Q883" s="10">
        <f t="shared" si="110"/>
        <v>1.0354601853140513</v>
      </c>
      <c r="R883" s="8" t="str">
        <f t="shared" si="111"/>
        <v/>
      </c>
      <c r="S883" s="11">
        <f t="shared" si="112"/>
        <v>62127611.118843079</v>
      </c>
      <c r="T883" s="11">
        <f t="shared" si="112"/>
        <v>735158.09328964073</v>
      </c>
      <c r="U883" s="11">
        <f t="shared" si="112"/>
        <v>200939853.47814739</v>
      </c>
    </row>
    <row r="884" spans="1:21" x14ac:dyDescent="0.2">
      <c r="A884" s="5">
        <v>891</v>
      </c>
      <c r="B884" s="17">
        <v>11</v>
      </c>
      <c r="C884" s="16">
        <v>12</v>
      </c>
      <c r="D884" s="16">
        <v>2015</v>
      </c>
      <c r="E884" s="18">
        <v>42320</v>
      </c>
      <c r="F884" s="9" t="s">
        <v>874</v>
      </c>
      <c r="G884" s="3">
        <v>60000000</v>
      </c>
      <c r="H884" s="3">
        <v>0</v>
      </c>
      <c r="I884" s="3">
        <v>0</v>
      </c>
      <c r="J884" s="8">
        <f t="shared" si="106"/>
        <v>1</v>
      </c>
      <c r="K884" s="8" t="str">
        <f t="shared" si="107"/>
        <v/>
      </c>
      <c r="L884" s="8" t="str">
        <f t="shared" si="108"/>
        <v>The Ridiculous 6</v>
      </c>
      <c r="M884" s="8" t="str">
        <f t="shared" si="109"/>
        <v/>
      </c>
      <c r="N884" s="8" t="str">
        <f t="shared" si="105"/>
        <v>The Ridiculous 6</v>
      </c>
      <c r="O884" s="10">
        <f>INDEX(cpi!$A$1:$M$106,MATCH($D884,cpi!$A:$A,0),MATCH($C884,cpi!$1:$1,0))</f>
        <v>236.52500000000001</v>
      </c>
      <c r="P884" s="10">
        <f>cpi!$I$2</f>
        <v>245.51900000000001</v>
      </c>
      <c r="Q884" s="10">
        <f t="shared" si="110"/>
        <v>1.0380255786914703</v>
      </c>
      <c r="R884" s="8" t="str">
        <f t="shared" si="111"/>
        <v/>
      </c>
      <c r="S884" s="11">
        <f t="shared" si="112"/>
        <v>62281534.721488215</v>
      </c>
      <c r="T884" s="11">
        <f t="shared" si="112"/>
        <v>0</v>
      </c>
      <c r="U884" s="11">
        <f t="shared" si="112"/>
        <v>0</v>
      </c>
    </row>
    <row r="885" spans="1:21" x14ac:dyDescent="0.2">
      <c r="A885" s="5">
        <v>892</v>
      </c>
      <c r="B885" s="17">
        <v>12</v>
      </c>
      <c r="C885" s="16">
        <v>2</v>
      </c>
      <c r="D885" s="16">
        <v>2016</v>
      </c>
      <c r="E885" s="18">
        <v>42706</v>
      </c>
      <c r="F885" s="9" t="s">
        <v>875</v>
      </c>
      <c r="G885" s="3">
        <v>58000000</v>
      </c>
      <c r="H885" s="3">
        <v>363070709</v>
      </c>
      <c r="I885" s="3">
        <v>801029249</v>
      </c>
      <c r="J885" s="8" t="str">
        <f t="shared" si="106"/>
        <v/>
      </c>
      <c r="K885" s="8" t="str">
        <f t="shared" si="107"/>
        <v/>
      </c>
      <c r="L885" s="8" t="str">
        <f t="shared" si="108"/>
        <v>Deadpool</v>
      </c>
      <c r="M885" s="8" t="str">
        <f t="shared" si="109"/>
        <v/>
      </c>
      <c r="N885" s="8" t="str">
        <f t="shared" si="105"/>
        <v>Deadpool</v>
      </c>
      <c r="O885" s="10">
        <f>INDEX(cpi!$A$1:$M$106,MATCH($D885,cpi!$A:$A,0),MATCH($C885,cpi!$1:$1,0))</f>
        <v>237.11099999999999</v>
      </c>
      <c r="P885" s="10">
        <f>cpi!$I$2</f>
        <v>245.51900000000001</v>
      </c>
      <c r="Q885" s="10">
        <f t="shared" si="110"/>
        <v>1.0354601853140513</v>
      </c>
      <c r="R885" s="8" t="str">
        <f t="shared" si="111"/>
        <v/>
      </c>
      <c r="S885" s="11">
        <f t="shared" si="112"/>
        <v>60056690.748214975</v>
      </c>
      <c r="T885" s="11">
        <f t="shared" si="112"/>
        <v>375945263.62324399</v>
      </c>
      <c r="U885" s="11">
        <f t="shared" si="112"/>
        <v>829433894.61151528</v>
      </c>
    </row>
    <row r="886" spans="1:21" x14ac:dyDescent="0.2">
      <c r="A886" s="5">
        <v>893</v>
      </c>
      <c r="B886" s="17">
        <v>25</v>
      </c>
      <c r="C886" s="16">
        <v>12</v>
      </c>
      <c r="D886" s="16">
        <v>2014</v>
      </c>
      <c r="E886" s="18">
        <v>42381</v>
      </c>
      <c r="F886" s="9" t="s">
        <v>876</v>
      </c>
      <c r="G886" s="3">
        <v>58000000</v>
      </c>
      <c r="H886" s="3">
        <v>350126372</v>
      </c>
      <c r="I886" s="3">
        <v>547326372</v>
      </c>
      <c r="J886" s="8" t="str">
        <f t="shared" si="106"/>
        <v/>
      </c>
      <c r="K886" s="8" t="str">
        <f t="shared" si="107"/>
        <v/>
      </c>
      <c r="L886" s="8" t="str">
        <f t="shared" si="108"/>
        <v>American Sniper</v>
      </c>
      <c r="M886" s="8" t="str">
        <f t="shared" si="109"/>
        <v/>
      </c>
      <c r="N886" s="8" t="str">
        <f t="shared" si="105"/>
        <v>American Sniper</v>
      </c>
      <c r="O886" s="10">
        <f>INDEX(cpi!$A$1:$M$106,MATCH($D886,cpi!$A:$A,0),MATCH($C886,cpi!$1:$1,0))</f>
        <v>234.81200000000001</v>
      </c>
      <c r="P886" s="10">
        <f>cpi!$I$2</f>
        <v>245.51900000000001</v>
      </c>
      <c r="Q886" s="10">
        <f t="shared" si="110"/>
        <v>1.0455981806721972</v>
      </c>
      <c r="R886" s="8" t="str">
        <f t="shared" si="111"/>
        <v/>
      </c>
      <c r="S886" s="11">
        <f t="shared" si="112"/>
        <v>60644694.47898744</v>
      </c>
      <c r="T886" s="11">
        <f t="shared" si="112"/>
        <v>366091497.56855696</v>
      </c>
      <c r="U886" s="11">
        <f t="shared" si="112"/>
        <v>572283458.79711425</v>
      </c>
    </row>
    <row r="887" spans="1:21" x14ac:dyDescent="0.2">
      <c r="A887" s="5">
        <v>894</v>
      </c>
      <c r="B887" s="17">
        <v>16</v>
      </c>
      <c r="C887" s="16">
        <v>10</v>
      </c>
      <c r="D887" s="16">
        <v>2015</v>
      </c>
      <c r="E887" s="18">
        <v>42470</v>
      </c>
      <c r="F887" s="9" t="s">
        <v>877</v>
      </c>
      <c r="G887" s="3">
        <v>58000000</v>
      </c>
      <c r="H887" s="3">
        <v>80069458</v>
      </c>
      <c r="I887" s="3">
        <v>158905324</v>
      </c>
      <c r="J887" s="8" t="str">
        <f t="shared" si="106"/>
        <v/>
      </c>
      <c r="K887" s="8" t="str">
        <f t="shared" si="107"/>
        <v/>
      </c>
      <c r="L887" s="8" t="str">
        <f t="shared" si="108"/>
        <v>Goosebumps</v>
      </c>
      <c r="M887" s="8" t="str">
        <f t="shared" si="109"/>
        <v/>
      </c>
      <c r="N887" s="8" t="str">
        <f t="shared" si="105"/>
        <v>Goosebumps</v>
      </c>
      <c r="O887" s="10">
        <f>INDEX(cpi!$A$1:$M$106,MATCH($D887,cpi!$A:$A,0),MATCH($C887,cpi!$1:$1,0))</f>
        <v>237.83799999999999</v>
      </c>
      <c r="P887" s="10">
        <f>cpi!$I$2</f>
        <v>245.51900000000001</v>
      </c>
      <c r="Q887" s="10">
        <f t="shared" si="110"/>
        <v>1.0322950916169831</v>
      </c>
      <c r="R887" s="8" t="str">
        <f t="shared" si="111"/>
        <v/>
      </c>
      <c r="S887" s="11">
        <f t="shared" si="112"/>
        <v>59873115.313785017</v>
      </c>
      <c r="T887" s="11">
        <f t="shared" si="112"/>
        <v>82655308.481832176</v>
      </c>
      <c r="U887" s="11">
        <f t="shared" si="112"/>
        <v>164037185.99700639</v>
      </c>
    </row>
    <row r="888" spans="1:21" x14ac:dyDescent="0.2">
      <c r="A888" s="5">
        <v>895</v>
      </c>
      <c r="B888" s="17">
        <v>25</v>
      </c>
      <c r="C888" s="16">
        <v>5</v>
      </c>
      <c r="D888" s="16">
        <v>1988</v>
      </c>
      <c r="E888" s="18">
        <v>32878</v>
      </c>
      <c r="F888" s="9" t="s">
        <v>878</v>
      </c>
      <c r="G888" s="3">
        <v>58000000</v>
      </c>
      <c r="H888" s="3">
        <v>53715611</v>
      </c>
      <c r="I888" s="3">
        <v>188715611</v>
      </c>
      <c r="J888" s="8" t="str">
        <f t="shared" si="106"/>
        <v/>
      </c>
      <c r="K888" s="8" t="str">
        <f t="shared" si="107"/>
        <v/>
      </c>
      <c r="L888" s="8" t="str">
        <f t="shared" si="108"/>
        <v>Rambo III</v>
      </c>
      <c r="M888" s="8" t="str">
        <f t="shared" si="109"/>
        <v/>
      </c>
      <c r="N888" s="8" t="str">
        <f t="shared" si="105"/>
        <v>Rambo III</v>
      </c>
      <c r="O888" s="10">
        <f>INDEX(cpi!$A$1:$M$106,MATCH($D888,cpi!$A:$A,0),MATCH($C888,cpi!$1:$1,0))</f>
        <v>117.5</v>
      </c>
      <c r="P888" s="10">
        <f>cpi!$I$2</f>
        <v>245.51900000000001</v>
      </c>
      <c r="Q888" s="10">
        <f t="shared" si="110"/>
        <v>2.0895234042553192</v>
      </c>
      <c r="R888" s="8" t="str">
        <f t="shared" si="111"/>
        <v/>
      </c>
      <c r="S888" s="11">
        <f t="shared" si="112"/>
        <v>121192357.44680852</v>
      </c>
      <c r="T888" s="11">
        <f t="shared" si="112"/>
        <v>112240026.35837448</v>
      </c>
      <c r="U888" s="11">
        <f t="shared" si="112"/>
        <v>394325685.93284255</v>
      </c>
    </row>
    <row r="889" spans="1:21" x14ac:dyDescent="0.2">
      <c r="A889" s="5">
        <v>896</v>
      </c>
      <c r="B889" s="17">
        <v>15</v>
      </c>
      <c r="C889" s="16">
        <v>12</v>
      </c>
      <c r="D889" s="16">
        <v>1995</v>
      </c>
      <c r="E889" s="18">
        <v>35136</v>
      </c>
      <c r="F889" s="9" t="s">
        <v>879</v>
      </c>
      <c r="G889" s="3">
        <v>58000000</v>
      </c>
      <c r="H889" s="3">
        <v>53458319</v>
      </c>
      <c r="I889" s="3">
        <v>87100000</v>
      </c>
      <c r="J889" s="8" t="str">
        <f t="shared" si="106"/>
        <v/>
      </c>
      <c r="K889" s="8" t="str">
        <f t="shared" si="107"/>
        <v/>
      </c>
      <c r="L889" s="8" t="str">
        <f t="shared" si="108"/>
        <v>Sabrina</v>
      </c>
      <c r="M889" s="8" t="str">
        <f t="shared" si="109"/>
        <v/>
      </c>
      <c r="N889" s="8" t="str">
        <f t="shared" si="105"/>
        <v>Sabrina</v>
      </c>
      <c r="O889" s="10">
        <f>INDEX(cpi!$A$1:$M$106,MATCH($D889,cpi!$A:$A,0),MATCH($C889,cpi!$1:$1,0))</f>
        <v>153.5</v>
      </c>
      <c r="P889" s="10">
        <f>cpi!$I$2</f>
        <v>245.51900000000001</v>
      </c>
      <c r="Q889" s="10">
        <f t="shared" si="110"/>
        <v>1.599472312703583</v>
      </c>
      <c r="R889" s="8" t="str">
        <f t="shared" si="111"/>
        <v/>
      </c>
      <c r="S889" s="11">
        <f t="shared" si="112"/>
        <v>92769394.136807814</v>
      </c>
      <c r="T889" s="11">
        <f t="shared" si="112"/>
        <v>85505101.124175891</v>
      </c>
      <c r="U889" s="11">
        <f t="shared" si="112"/>
        <v>139314038.43648207</v>
      </c>
    </row>
    <row r="890" spans="1:21" x14ac:dyDescent="0.2">
      <c r="A890" s="5">
        <v>897</v>
      </c>
      <c r="B890" s="17">
        <v>20</v>
      </c>
      <c r="C890" s="16">
        <v>1</v>
      </c>
      <c r="D890" s="16">
        <v>2012</v>
      </c>
      <c r="E890" s="18">
        <v>41487</v>
      </c>
      <c r="F890" s="9" t="s">
        <v>880</v>
      </c>
      <c r="G890" s="3">
        <v>58000000</v>
      </c>
      <c r="H890" s="3">
        <v>49876377</v>
      </c>
      <c r="I890" s="3">
        <v>50365498</v>
      </c>
      <c r="J890" s="8" t="str">
        <f t="shared" si="106"/>
        <v/>
      </c>
      <c r="K890" s="8" t="str">
        <f t="shared" si="107"/>
        <v/>
      </c>
      <c r="L890" s="8" t="str">
        <f t="shared" si="108"/>
        <v>Red Tails</v>
      </c>
      <c r="M890" s="8" t="str">
        <f t="shared" si="109"/>
        <v/>
      </c>
      <c r="N890" s="8" t="str">
        <f t="shared" si="105"/>
        <v>Red Tails</v>
      </c>
      <c r="O890" s="10">
        <f>INDEX(cpi!$A$1:$M$106,MATCH($D890,cpi!$A:$A,0),MATCH($C890,cpi!$1:$1,0))</f>
        <v>226.66499999999999</v>
      </c>
      <c r="P890" s="10">
        <f>cpi!$I$2</f>
        <v>245.51900000000001</v>
      </c>
      <c r="Q890" s="10">
        <f t="shared" si="110"/>
        <v>1.0831800233825248</v>
      </c>
      <c r="R890" s="8" t="str">
        <f t="shared" si="111"/>
        <v/>
      </c>
      <c r="S890" s="11">
        <f t="shared" si="112"/>
        <v>62824441.356186442</v>
      </c>
      <c r="T890" s="11">
        <f t="shared" si="112"/>
        <v>54025095.205095626</v>
      </c>
      <c r="U890" s="11">
        <f t="shared" si="112"/>
        <v>54554901.301312506</v>
      </c>
    </row>
    <row r="891" spans="1:21" x14ac:dyDescent="0.2">
      <c r="A891" s="5">
        <v>898</v>
      </c>
      <c r="B891" s="17">
        <v>16</v>
      </c>
      <c r="C891" s="16">
        <v>9</v>
      </c>
      <c r="D891" s="16">
        <v>2005</v>
      </c>
      <c r="E891" s="18">
        <v>38816</v>
      </c>
      <c r="F891" s="9" t="s">
        <v>881</v>
      </c>
      <c r="G891" s="3">
        <v>58000000</v>
      </c>
      <c r="H891" s="3">
        <v>48318130</v>
      </c>
      <c r="I891" s="3">
        <v>100687083</v>
      </c>
      <c r="J891" s="8" t="str">
        <f t="shared" si="106"/>
        <v/>
      </c>
      <c r="K891" s="8" t="str">
        <f t="shared" si="107"/>
        <v/>
      </c>
      <c r="L891" s="8" t="str">
        <f t="shared" si="108"/>
        <v>Just Like Heaven</v>
      </c>
      <c r="M891" s="8" t="str">
        <f t="shared" si="109"/>
        <v/>
      </c>
      <c r="N891" s="8" t="str">
        <f t="shared" si="105"/>
        <v>Just Like Heaven</v>
      </c>
      <c r="O891" s="10">
        <f>INDEX(cpi!$A$1:$M$106,MATCH($D891,cpi!$A:$A,0),MATCH($C891,cpi!$1:$1,0))</f>
        <v>198.8</v>
      </c>
      <c r="P891" s="10">
        <f>cpi!$I$2</f>
        <v>245.51900000000001</v>
      </c>
      <c r="Q891" s="10">
        <f t="shared" si="110"/>
        <v>1.2350050301810864</v>
      </c>
      <c r="R891" s="8" t="str">
        <f t="shared" si="111"/>
        <v/>
      </c>
      <c r="S891" s="11">
        <f t="shared" si="112"/>
        <v>71630291.750503018</v>
      </c>
      <c r="T891" s="11">
        <f t="shared" si="112"/>
        <v>59673133.598943658</v>
      </c>
      <c r="U891" s="11">
        <f t="shared" si="112"/>
        <v>124349053.97926055</v>
      </c>
    </row>
    <row r="892" spans="1:21" x14ac:dyDescent="0.2">
      <c r="A892" s="5">
        <v>899</v>
      </c>
      <c r="B892" s="17">
        <v>7</v>
      </c>
      <c r="C892" s="16">
        <v>6</v>
      </c>
      <c r="D892" s="16">
        <v>2013</v>
      </c>
      <c r="E892" s="18">
        <v>41461</v>
      </c>
      <c r="F892" s="9" t="s">
        <v>882</v>
      </c>
      <c r="G892" s="3">
        <v>58000000</v>
      </c>
      <c r="H892" s="3">
        <v>44672764</v>
      </c>
      <c r="I892" s="3">
        <v>93672764</v>
      </c>
      <c r="J892" s="8" t="str">
        <f t="shared" si="106"/>
        <v/>
      </c>
      <c r="K892" s="8" t="str">
        <f t="shared" si="107"/>
        <v/>
      </c>
      <c r="L892" s="8" t="str">
        <f t="shared" si="108"/>
        <v>The Internship</v>
      </c>
      <c r="M892" s="8" t="str">
        <f t="shared" si="109"/>
        <v/>
      </c>
      <c r="N892" s="8" t="str">
        <f t="shared" si="105"/>
        <v>The Internship</v>
      </c>
      <c r="O892" s="10">
        <f>INDEX(cpi!$A$1:$M$106,MATCH($D892,cpi!$A:$A,0),MATCH($C892,cpi!$1:$1,0))</f>
        <v>233.50399999999999</v>
      </c>
      <c r="P892" s="10">
        <f>cpi!$I$2</f>
        <v>245.51900000000001</v>
      </c>
      <c r="Q892" s="10">
        <f t="shared" si="110"/>
        <v>1.0514552213238317</v>
      </c>
      <c r="R892" s="8" t="str">
        <f t="shared" si="111"/>
        <v/>
      </c>
      <c r="S892" s="11">
        <f t="shared" si="112"/>
        <v>60984402.836782239</v>
      </c>
      <c r="T892" s="11">
        <f t="shared" si="112"/>
        <v>46971410.958767302</v>
      </c>
      <c r="U892" s="11">
        <f t="shared" si="112"/>
        <v>98492716.803635061</v>
      </c>
    </row>
    <row r="893" spans="1:21" x14ac:dyDescent="0.2">
      <c r="A893" s="5">
        <v>900</v>
      </c>
      <c r="B893" s="17">
        <v>28</v>
      </c>
      <c r="C893" s="16">
        <v>4</v>
      </c>
      <c r="D893" s="16">
        <v>2000</v>
      </c>
      <c r="E893" s="18">
        <v>37350</v>
      </c>
      <c r="F893" s="9" t="s">
        <v>883</v>
      </c>
      <c r="G893" s="3">
        <v>58000000</v>
      </c>
      <c r="H893" s="3">
        <v>35231365</v>
      </c>
      <c r="I893" s="3">
        <v>59431365</v>
      </c>
      <c r="J893" s="8" t="str">
        <f t="shared" si="106"/>
        <v/>
      </c>
      <c r="K893" s="8" t="str">
        <f t="shared" si="107"/>
        <v/>
      </c>
      <c r="L893" s="8" t="str">
        <f t="shared" si="108"/>
        <v>The Flintstones in Viva Rock Vegas</v>
      </c>
      <c r="M893" s="8" t="str">
        <f t="shared" si="109"/>
        <v/>
      </c>
      <c r="N893" s="8" t="str">
        <f t="shared" si="105"/>
        <v>The Flintstones in Viva Rock Vegas</v>
      </c>
      <c r="O893" s="10">
        <f>INDEX(cpi!$A$1:$M$106,MATCH($D893,cpi!$A:$A,0),MATCH($C893,cpi!$1:$1,0))</f>
        <v>171.3</v>
      </c>
      <c r="P893" s="10">
        <f>cpi!$I$2</f>
        <v>245.51900000000001</v>
      </c>
      <c r="Q893" s="10">
        <f t="shared" si="110"/>
        <v>1.4332691185055457</v>
      </c>
      <c r="R893" s="8" t="str">
        <f t="shared" si="111"/>
        <v/>
      </c>
      <c r="S893" s="11">
        <f t="shared" si="112"/>
        <v>83129608.873321652</v>
      </c>
      <c r="T893" s="11">
        <f t="shared" si="112"/>
        <v>50496027.457297139</v>
      </c>
      <c r="U893" s="11">
        <f t="shared" si="112"/>
        <v>85181140.125131339</v>
      </c>
    </row>
    <row r="894" spans="1:21" x14ac:dyDescent="0.2">
      <c r="A894" s="5">
        <v>901</v>
      </c>
      <c r="B894" s="17">
        <v>4</v>
      </c>
      <c r="C894" s="16">
        <v>4</v>
      </c>
      <c r="D894" s="16">
        <v>2008</v>
      </c>
      <c r="E894" s="18">
        <v>39542</v>
      </c>
      <c r="F894" s="9" t="s">
        <v>884</v>
      </c>
      <c r="G894" s="3">
        <v>58000000</v>
      </c>
      <c r="H894" s="3">
        <v>31373938</v>
      </c>
      <c r="I894" s="3">
        <v>41348628</v>
      </c>
      <c r="J894" s="8" t="str">
        <f t="shared" si="106"/>
        <v/>
      </c>
      <c r="K894" s="8" t="str">
        <f t="shared" si="107"/>
        <v/>
      </c>
      <c r="L894" s="8" t="str">
        <f t="shared" si="108"/>
        <v>Leatherheads</v>
      </c>
      <c r="M894" s="8" t="str">
        <f t="shared" si="109"/>
        <v/>
      </c>
      <c r="N894" s="8" t="str">
        <f t="shared" si="105"/>
        <v>Leatherheads</v>
      </c>
      <c r="O894" s="10">
        <f>INDEX(cpi!$A$1:$M$106,MATCH($D894,cpi!$A:$A,0),MATCH($C894,cpi!$1:$1,0))</f>
        <v>214.82300000000001</v>
      </c>
      <c r="P894" s="10">
        <f>cpi!$I$2</f>
        <v>245.51900000000001</v>
      </c>
      <c r="Q894" s="10">
        <f t="shared" si="110"/>
        <v>1.1428897278224399</v>
      </c>
      <c r="R894" s="8" t="str">
        <f t="shared" si="111"/>
        <v/>
      </c>
      <c r="S894" s="11">
        <f t="shared" si="112"/>
        <v>66287604.213701516</v>
      </c>
      <c r="T894" s="11">
        <f t="shared" si="112"/>
        <v>35856951.461538106</v>
      </c>
      <c r="U894" s="11">
        <f t="shared" si="112"/>
        <v>47256922.20075132</v>
      </c>
    </row>
    <row r="895" spans="1:21" x14ac:dyDescent="0.2">
      <c r="A895" s="5">
        <v>902</v>
      </c>
      <c r="B895" s="17">
        <v>24</v>
      </c>
      <c r="C895" s="16">
        <v>3</v>
      </c>
      <c r="D895" s="16">
        <v>2017</v>
      </c>
      <c r="E895" s="18">
        <v>43437</v>
      </c>
      <c r="F895" s="9" t="s">
        <v>593</v>
      </c>
      <c r="G895" s="3">
        <v>58000000</v>
      </c>
      <c r="H895" s="3">
        <v>30223972</v>
      </c>
      <c r="I895" s="3">
        <v>100993260</v>
      </c>
      <c r="J895" s="8" t="str">
        <f t="shared" si="106"/>
        <v/>
      </c>
      <c r="K895" s="8" t="str">
        <f t="shared" si="107"/>
        <v/>
      </c>
      <c r="L895" s="8" t="str">
        <f t="shared" si="108"/>
        <v>Life</v>
      </c>
      <c r="M895" s="8">
        <f t="shared" si="109"/>
        <v>1</v>
      </c>
      <c r="N895" s="8" t="str">
        <f t="shared" si="105"/>
        <v>Life (2017)</v>
      </c>
      <c r="O895" s="10">
        <f>INDEX(cpi!$A$1:$M$106,MATCH($D895,cpi!$A:$A,0),MATCH($C895,cpi!$1:$1,0))</f>
        <v>243.80099999999999</v>
      </c>
      <c r="P895" s="10">
        <f>cpi!$I$2</f>
        <v>245.51900000000001</v>
      </c>
      <c r="Q895" s="10">
        <f t="shared" si="110"/>
        <v>1.0070467307353128</v>
      </c>
      <c r="R895" s="8" t="str">
        <f t="shared" si="111"/>
        <v/>
      </c>
      <c r="S895" s="11">
        <f t="shared" si="112"/>
        <v>58408710.38264814</v>
      </c>
      <c r="T895" s="11">
        <f t="shared" si="112"/>
        <v>30436952.192435633</v>
      </c>
      <c r="U895" s="11">
        <f t="shared" si="112"/>
        <v>101704932.30930144</v>
      </c>
    </row>
    <row r="896" spans="1:21" x14ac:dyDescent="0.2">
      <c r="A896" s="5">
        <v>903</v>
      </c>
      <c r="B896" s="17">
        <v>18</v>
      </c>
      <c r="C896" s="16">
        <v>12</v>
      </c>
      <c r="D896" s="16">
        <v>2009</v>
      </c>
      <c r="E896" s="18">
        <v>40341</v>
      </c>
      <c r="F896" s="9" t="s">
        <v>885</v>
      </c>
      <c r="G896" s="3">
        <v>58000000</v>
      </c>
      <c r="H896" s="3">
        <v>29580087</v>
      </c>
      <c r="I896" s="3">
        <v>80480566</v>
      </c>
      <c r="J896" s="8" t="str">
        <f t="shared" si="106"/>
        <v/>
      </c>
      <c r="K896" s="8" t="str">
        <f t="shared" si="107"/>
        <v/>
      </c>
      <c r="L896" s="8" t="str">
        <f t="shared" si="108"/>
        <v>Did You Hear About the Morgans?</v>
      </c>
      <c r="M896" s="8" t="str">
        <f t="shared" si="109"/>
        <v/>
      </c>
      <c r="N896" s="8" t="str">
        <f t="shared" si="105"/>
        <v>Did You Hear About the Morgans?</v>
      </c>
      <c r="O896" s="10">
        <f>INDEX(cpi!$A$1:$M$106,MATCH($D896,cpi!$A:$A,0),MATCH($C896,cpi!$1:$1,0))</f>
        <v>215.94900000000001</v>
      </c>
      <c r="P896" s="10">
        <f>cpi!$I$2</f>
        <v>245.51900000000001</v>
      </c>
      <c r="Q896" s="10">
        <f t="shared" si="110"/>
        <v>1.1369304789556793</v>
      </c>
      <c r="R896" s="8" t="str">
        <f t="shared" si="111"/>
        <v/>
      </c>
      <c r="S896" s="11">
        <f t="shared" si="112"/>
        <v>65941967.779429398</v>
      </c>
      <c r="T896" s="11">
        <f t="shared" si="112"/>
        <v>33630502.480460666</v>
      </c>
      <c r="U896" s="11">
        <f t="shared" si="112"/>
        <v>91500808.449004158</v>
      </c>
    </row>
    <row r="897" spans="1:21" x14ac:dyDescent="0.2">
      <c r="A897" s="5">
        <v>904</v>
      </c>
      <c r="B897" s="17">
        <v>12</v>
      </c>
      <c r="C897" s="16">
        <v>12</v>
      </c>
      <c r="D897" s="16">
        <v>2008</v>
      </c>
      <c r="E897" s="18">
        <v>39794</v>
      </c>
      <c r="F897" s="9" t="s">
        <v>886</v>
      </c>
      <c r="G897" s="3">
        <v>58000000</v>
      </c>
      <c r="H897" s="3">
        <v>293708</v>
      </c>
      <c r="I897" s="3">
        <v>30118557</v>
      </c>
      <c r="J897" s="8" t="str">
        <f t="shared" si="106"/>
        <v/>
      </c>
      <c r="K897" s="8" t="str">
        <f t="shared" si="107"/>
        <v/>
      </c>
      <c r="L897" s="8" t="str">
        <f t="shared" si="108"/>
        <v>Che, El Ar the Argentine</v>
      </c>
      <c r="M897" s="8" t="str">
        <f t="shared" si="109"/>
        <v/>
      </c>
      <c r="N897" s="8" t="str">
        <f t="shared" si="105"/>
        <v>Che, El Ar the Argentine</v>
      </c>
      <c r="O897" s="10">
        <f>INDEX(cpi!$A$1:$M$106,MATCH($D897,cpi!$A:$A,0),MATCH($C897,cpi!$1:$1,0))</f>
        <v>210.22800000000001</v>
      </c>
      <c r="P897" s="10">
        <f>cpi!$I$2</f>
        <v>245.51900000000001</v>
      </c>
      <c r="Q897" s="10">
        <f t="shared" si="110"/>
        <v>1.1678701219628214</v>
      </c>
      <c r="R897" s="8" t="str">
        <f t="shared" si="111"/>
        <v/>
      </c>
      <c r="S897" s="11">
        <f t="shared" si="112"/>
        <v>67736467.073843643</v>
      </c>
      <c r="T897" s="11">
        <f t="shared" si="112"/>
        <v>343012.79778145632</v>
      </c>
      <c r="U897" s="11">
        <f t="shared" si="112"/>
        <v>35174562.836934187</v>
      </c>
    </row>
    <row r="898" spans="1:21" x14ac:dyDescent="0.2">
      <c r="A898" s="5">
        <v>905</v>
      </c>
      <c r="B898" s="17">
        <v>30</v>
      </c>
      <c r="C898" s="16">
        <v>5</v>
      </c>
      <c r="D898" s="16">
        <v>2008</v>
      </c>
      <c r="E898" s="18">
        <v>40334</v>
      </c>
      <c r="F898" s="9" t="s">
        <v>887</v>
      </c>
      <c r="G898" s="3">
        <v>57500000</v>
      </c>
      <c r="H898" s="3">
        <v>152647258</v>
      </c>
      <c r="I898" s="3">
        <v>415247258</v>
      </c>
      <c r="J898" s="8" t="str">
        <f t="shared" si="106"/>
        <v/>
      </c>
      <c r="K898" s="8" t="str">
        <f t="shared" si="107"/>
        <v/>
      </c>
      <c r="L898" s="8" t="str">
        <f t="shared" si="108"/>
        <v>Sex and the City</v>
      </c>
      <c r="M898" s="8" t="str">
        <f t="shared" si="109"/>
        <v/>
      </c>
      <c r="N898" s="8" t="str">
        <f t="shared" ref="N898:N961" si="113">IF(M898=1,L898&amp;" ("&amp;D898&amp;")",L898)</f>
        <v>Sex and the City</v>
      </c>
      <c r="O898" s="10">
        <f>INDEX(cpi!$A$1:$M$106,MATCH($D898,cpi!$A:$A,0),MATCH($C898,cpi!$1:$1,0))</f>
        <v>216.63200000000001</v>
      </c>
      <c r="P898" s="10">
        <f>cpi!$I$2</f>
        <v>245.51900000000001</v>
      </c>
      <c r="Q898" s="10">
        <f t="shared" si="110"/>
        <v>1.1333459507367332</v>
      </c>
      <c r="R898" s="8" t="str">
        <f t="shared" si="111"/>
        <v/>
      </c>
      <c r="S898" s="11">
        <f t="shared" si="112"/>
        <v>65167392.167362154</v>
      </c>
      <c r="T898" s="11">
        <f t="shared" si="112"/>
        <v>173002151.74536541</v>
      </c>
      <c r="U898" s="11">
        <f t="shared" si="112"/>
        <v>470618798.40883154</v>
      </c>
    </row>
    <row r="899" spans="1:21" x14ac:dyDescent="0.2">
      <c r="A899" s="5">
        <v>906</v>
      </c>
      <c r="B899" s="17">
        <v>10</v>
      </c>
      <c r="C899" s="16">
        <v>9</v>
      </c>
      <c r="D899" s="16">
        <v>2010</v>
      </c>
      <c r="E899" s="18">
        <v>40460</v>
      </c>
      <c r="F899" s="9" t="s">
        <v>888</v>
      </c>
      <c r="G899" s="3">
        <v>57500000</v>
      </c>
      <c r="H899" s="3">
        <v>60128566</v>
      </c>
      <c r="I899" s="3">
        <v>295874190</v>
      </c>
      <c r="J899" s="8" t="str">
        <f t="shared" ref="J899:J962" si="114">IF(I899=0,1,"")</f>
        <v/>
      </c>
      <c r="K899" s="8" t="str">
        <f t="shared" ref="K899:K962" si="115">IF(D899&gt;2017,1,"")</f>
        <v/>
      </c>
      <c r="L899" s="8" t="str">
        <f t="shared" ref="L899:L962" si="116">F899</f>
        <v>Resident Evil: Afterlife</v>
      </c>
      <c r="M899" s="8" t="str">
        <f t="shared" ref="M899:M962" si="117">IF(COUNTIF($L$2:$L$5233,L899)&gt;1,1,"")</f>
        <v/>
      </c>
      <c r="N899" s="8" t="str">
        <f t="shared" si="113"/>
        <v>Resident Evil: Afterlife</v>
      </c>
      <c r="O899" s="10">
        <f>INDEX(cpi!$A$1:$M$106,MATCH($D899,cpi!$A:$A,0),MATCH($C899,cpi!$1:$1,0))</f>
        <v>218.43899999999999</v>
      </c>
      <c r="P899" s="10">
        <f>cpi!$I$2</f>
        <v>245.51900000000001</v>
      </c>
      <c r="Q899" s="10">
        <f t="shared" ref="Q899:Q962" si="118">P899/O899</f>
        <v>1.1239705363968888</v>
      </c>
      <c r="R899" s="8" t="str">
        <f t="shared" ref="R899:R962" si="119">IF(ISERROR(Q899),1,"")</f>
        <v/>
      </c>
      <c r="S899" s="11">
        <f t="shared" ref="S899:U962" si="120">G899*$Q899</f>
        <v>64628305.842821106</v>
      </c>
      <c r="T899" s="11">
        <f t="shared" si="120"/>
        <v>67582736.579795733</v>
      </c>
      <c r="U899" s="11">
        <f t="shared" si="120"/>
        <v>332553872.040295</v>
      </c>
    </row>
    <row r="900" spans="1:21" x14ac:dyDescent="0.2">
      <c r="A900" s="5">
        <v>907</v>
      </c>
      <c r="B900" s="17">
        <v>15</v>
      </c>
      <c r="C900" s="16">
        <v>6</v>
      </c>
      <c r="D900" s="16">
        <v>2012</v>
      </c>
      <c r="E900" s="18">
        <v>41339</v>
      </c>
      <c r="F900" s="9" t="s">
        <v>889</v>
      </c>
      <c r="G900" s="3">
        <v>57500000</v>
      </c>
      <c r="H900" s="3">
        <v>36931089</v>
      </c>
      <c r="I900" s="3">
        <v>58085235</v>
      </c>
      <c r="J900" s="8" t="str">
        <f t="shared" si="114"/>
        <v/>
      </c>
      <c r="K900" s="8" t="str">
        <f t="shared" si="115"/>
        <v/>
      </c>
      <c r="L900" s="8" t="str">
        <f t="shared" si="116"/>
        <v>That's My Boy</v>
      </c>
      <c r="M900" s="8" t="str">
        <f t="shared" si="117"/>
        <v/>
      </c>
      <c r="N900" s="8" t="str">
        <f t="shared" si="113"/>
        <v>That's My Boy</v>
      </c>
      <c r="O900" s="10">
        <f>INDEX(cpi!$A$1:$M$106,MATCH($D900,cpi!$A:$A,0),MATCH($C900,cpi!$1:$1,0))</f>
        <v>229.47800000000001</v>
      </c>
      <c r="P900" s="10">
        <f>cpi!$I$2</f>
        <v>245.51900000000001</v>
      </c>
      <c r="Q900" s="10">
        <f t="shared" si="118"/>
        <v>1.0699021256939663</v>
      </c>
      <c r="R900" s="8" t="str">
        <f t="shared" si="119"/>
        <v/>
      </c>
      <c r="S900" s="11">
        <f t="shared" si="120"/>
        <v>61519372.22740306</v>
      </c>
      <c r="T900" s="11">
        <f t="shared" si="120"/>
        <v>39512650.625293054</v>
      </c>
      <c r="U900" s="11">
        <f t="shared" si="120"/>
        <v>62145516.397933565</v>
      </c>
    </row>
    <row r="901" spans="1:21" x14ac:dyDescent="0.2">
      <c r="A901" s="5">
        <v>908</v>
      </c>
      <c r="B901" s="17">
        <v>17</v>
      </c>
      <c r="C901" s="16">
        <v>10</v>
      </c>
      <c r="D901" s="16">
        <v>1997</v>
      </c>
      <c r="E901" s="18">
        <v>35925</v>
      </c>
      <c r="F901" s="9" t="s">
        <v>890</v>
      </c>
      <c r="G901" s="3">
        <v>57000000</v>
      </c>
      <c r="H901" s="3">
        <v>61007424</v>
      </c>
      <c r="I901" s="3">
        <v>153007424</v>
      </c>
      <c r="J901" s="8" t="str">
        <f t="shared" si="114"/>
        <v/>
      </c>
      <c r="K901" s="8" t="str">
        <f t="shared" si="115"/>
        <v/>
      </c>
      <c r="L901" s="8" t="str">
        <f t="shared" si="116"/>
        <v>Devil's Advocate</v>
      </c>
      <c r="M901" s="8" t="str">
        <f t="shared" si="117"/>
        <v/>
      </c>
      <c r="N901" s="8" t="str">
        <f t="shared" si="113"/>
        <v>Devil's Advocate</v>
      </c>
      <c r="O901" s="10">
        <f>INDEX(cpi!$A$1:$M$106,MATCH($D901,cpi!$A:$A,0),MATCH($C901,cpi!$1:$1,0))</f>
        <v>161.6</v>
      </c>
      <c r="P901" s="10">
        <f>cpi!$I$2</f>
        <v>245.51900000000001</v>
      </c>
      <c r="Q901" s="10">
        <f t="shared" si="118"/>
        <v>1.5193007425742575</v>
      </c>
      <c r="R901" s="8" t="str">
        <f t="shared" si="119"/>
        <v/>
      </c>
      <c r="S901" s="11">
        <f t="shared" si="120"/>
        <v>86600142.32673268</v>
      </c>
      <c r="T901" s="11">
        <f t="shared" si="120"/>
        <v>92688624.585742578</v>
      </c>
      <c r="U901" s="11">
        <f t="shared" si="120"/>
        <v>232464292.90257427</v>
      </c>
    </row>
    <row r="902" spans="1:21" x14ac:dyDescent="0.2">
      <c r="A902" s="5">
        <v>910</v>
      </c>
      <c r="B902" s="17">
        <v>17</v>
      </c>
      <c r="C902" s="16">
        <v>2</v>
      </c>
      <c r="D902" s="16">
        <v>2012</v>
      </c>
      <c r="E902" s="18">
        <v>41396</v>
      </c>
      <c r="F902" s="9" t="s">
        <v>891</v>
      </c>
      <c r="G902" s="3">
        <v>57000000</v>
      </c>
      <c r="H902" s="3">
        <v>51774002</v>
      </c>
      <c r="I902" s="3">
        <v>149217355</v>
      </c>
      <c r="J902" s="8" t="str">
        <f t="shared" si="114"/>
        <v/>
      </c>
      <c r="K902" s="8" t="str">
        <f t="shared" si="115"/>
        <v/>
      </c>
      <c r="L902" s="8" t="str">
        <f t="shared" si="116"/>
        <v>Ghost Rider: Spirit of Vengeance</v>
      </c>
      <c r="M902" s="8" t="str">
        <f t="shared" si="117"/>
        <v/>
      </c>
      <c r="N902" s="8" t="str">
        <f t="shared" si="113"/>
        <v>Ghost Rider: Spirit of Vengeance</v>
      </c>
      <c r="O902" s="10">
        <f>INDEX(cpi!$A$1:$M$106,MATCH($D902,cpi!$A:$A,0),MATCH($C902,cpi!$1:$1,0))</f>
        <v>227.66300000000001</v>
      </c>
      <c r="P902" s="10">
        <f>cpi!$I$2</f>
        <v>245.51900000000001</v>
      </c>
      <c r="Q902" s="10">
        <f t="shared" si="118"/>
        <v>1.0784317170554722</v>
      </c>
      <c r="R902" s="8" t="str">
        <f t="shared" si="119"/>
        <v/>
      </c>
      <c r="S902" s="11">
        <f t="shared" si="120"/>
        <v>61470607.872161917</v>
      </c>
      <c r="T902" s="11">
        <f t="shared" si="120"/>
        <v>55834725.875693455</v>
      </c>
      <c r="U902" s="11">
        <f t="shared" si="120"/>
        <v>160920728.36712596</v>
      </c>
    </row>
    <row r="903" spans="1:21" x14ac:dyDescent="0.2">
      <c r="A903" s="5">
        <v>911</v>
      </c>
      <c r="B903" s="17">
        <v>31</v>
      </c>
      <c r="C903" s="16">
        <v>5</v>
      </c>
      <c r="D903" s="16">
        <v>1996</v>
      </c>
      <c r="E903" s="18">
        <v>35981</v>
      </c>
      <c r="F903" s="9" t="s">
        <v>892</v>
      </c>
      <c r="G903" s="3">
        <v>57000000</v>
      </c>
      <c r="H903" s="3">
        <v>51364680</v>
      </c>
      <c r="I903" s="3">
        <v>104364680</v>
      </c>
      <c r="J903" s="8" t="str">
        <f t="shared" si="114"/>
        <v/>
      </c>
      <c r="K903" s="8" t="str">
        <f t="shared" si="115"/>
        <v/>
      </c>
      <c r="L903" s="8" t="str">
        <f t="shared" si="116"/>
        <v>Dragonheart</v>
      </c>
      <c r="M903" s="8" t="str">
        <f t="shared" si="117"/>
        <v/>
      </c>
      <c r="N903" s="8" t="str">
        <f t="shared" si="113"/>
        <v>Dragonheart</v>
      </c>
      <c r="O903" s="10">
        <f>INDEX(cpi!$A$1:$M$106,MATCH($D903,cpi!$A:$A,0),MATCH($C903,cpi!$1:$1,0))</f>
        <v>156.6</v>
      </c>
      <c r="P903" s="10">
        <f>cpi!$I$2</f>
        <v>245.51900000000001</v>
      </c>
      <c r="Q903" s="10">
        <f t="shared" si="118"/>
        <v>1.5678097062579821</v>
      </c>
      <c r="R903" s="8" t="str">
        <f t="shared" si="119"/>
        <v/>
      </c>
      <c r="S903" s="11">
        <f t="shared" si="120"/>
        <v>89365153.256704986</v>
      </c>
      <c r="T903" s="11">
        <f t="shared" si="120"/>
        <v>80530043.862835243</v>
      </c>
      <c r="U903" s="11">
        <f t="shared" si="120"/>
        <v>163623958.29450831</v>
      </c>
    </row>
    <row r="904" spans="1:21" x14ac:dyDescent="0.2">
      <c r="A904" s="5">
        <v>912</v>
      </c>
      <c r="B904" s="17">
        <v>12</v>
      </c>
      <c r="C904" s="16">
        <v>11</v>
      </c>
      <c r="D904" s="16">
        <v>2004</v>
      </c>
      <c r="E904" s="18">
        <v>38332</v>
      </c>
      <c r="F904" s="9" t="s">
        <v>893</v>
      </c>
      <c r="G904" s="3">
        <v>57000000</v>
      </c>
      <c r="H904" s="3">
        <v>28328132</v>
      </c>
      <c r="I904" s="3">
        <v>38329114</v>
      </c>
      <c r="J904" s="8" t="str">
        <f t="shared" si="114"/>
        <v/>
      </c>
      <c r="K904" s="8" t="str">
        <f t="shared" si="115"/>
        <v/>
      </c>
      <c r="L904" s="8" t="str">
        <f t="shared" si="116"/>
        <v>After the Sunset</v>
      </c>
      <c r="M904" s="8" t="str">
        <f t="shared" si="117"/>
        <v/>
      </c>
      <c r="N904" s="8" t="str">
        <f t="shared" si="113"/>
        <v>After the Sunset</v>
      </c>
      <c r="O904" s="10">
        <f>INDEX(cpi!$A$1:$M$106,MATCH($D904,cpi!$A:$A,0),MATCH($C904,cpi!$1:$1,0))</f>
        <v>191</v>
      </c>
      <c r="P904" s="10">
        <f>cpi!$I$2</f>
        <v>245.51900000000001</v>
      </c>
      <c r="Q904" s="10">
        <f t="shared" si="118"/>
        <v>1.2854397905759163</v>
      </c>
      <c r="R904" s="8" t="str">
        <f t="shared" si="119"/>
        <v/>
      </c>
      <c r="S904" s="11">
        <f t="shared" si="120"/>
        <v>73270068.062827229</v>
      </c>
      <c r="T904" s="11">
        <f t="shared" si="120"/>
        <v>36414108.065486915</v>
      </c>
      <c r="U904" s="11">
        <f t="shared" si="120"/>
        <v>49269768.273120418</v>
      </c>
    </row>
    <row r="905" spans="1:21" x14ac:dyDescent="0.2">
      <c r="A905" s="5">
        <v>913</v>
      </c>
      <c r="B905" s="17">
        <v>17</v>
      </c>
      <c r="C905" s="16">
        <v>8</v>
      </c>
      <c r="D905" s="16">
        <v>2001</v>
      </c>
      <c r="E905" s="18">
        <v>37384</v>
      </c>
      <c r="F905" s="9" t="s">
        <v>894</v>
      </c>
      <c r="G905" s="3">
        <v>57000000</v>
      </c>
      <c r="H905" s="3">
        <v>25528495</v>
      </c>
      <c r="I905" s="3">
        <v>62097495</v>
      </c>
      <c r="J905" s="8" t="str">
        <f t="shared" si="114"/>
        <v/>
      </c>
      <c r="K905" s="8" t="str">
        <f t="shared" si="115"/>
        <v/>
      </c>
      <c r="L905" s="8" t="str">
        <f t="shared" si="116"/>
        <v>Captain Corelli's Mandolin</v>
      </c>
      <c r="M905" s="8" t="str">
        <f t="shared" si="117"/>
        <v/>
      </c>
      <c r="N905" s="8" t="str">
        <f t="shared" si="113"/>
        <v>Captain Corelli's Mandolin</v>
      </c>
      <c r="O905" s="10">
        <f>INDEX(cpi!$A$1:$M$106,MATCH($D905,cpi!$A:$A,0),MATCH($C905,cpi!$1:$1,0))</f>
        <v>177.5</v>
      </c>
      <c r="P905" s="10">
        <f>cpi!$I$2</f>
        <v>245.51900000000001</v>
      </c>
      <c r="Q905" s="10">
        <f t="shared" si="118"/>
        <v>1.3832056338028169</v>
      </c>
      <c r="R905" s="8" t="str">
        <f t="shared" si="119"/>
        <v/>
      </c>
      <c r="S905" s="11">
        <f t="shared" si="120"/>
        <v>78842721.126760557</v>
      </c>
      <c r="T905" s="11">
        <f t="shared" si="120"/>
        <v>35311158.106507041</v>
      </c>
      <c r="U905" s="11">
        <f t="shared" si="120"/>
        <v>85893604.92904225</v>
      </c>
    </row>
    <row r="906" spans="1:21" x14ac:dyDescent="0.2">
      <c r="A906" s="5">
        <v>914</v>
      </c>
      <c r="B906" s="17">
        <v>11</v>
      </c>
      <c r="C906" s="16">
        <v>4</v>
      </c>
      <c r="D906" s="16">
        <v>2003</v>
      </c>
      <c r="E906" s="18">
        <v>37929</v>
      </c>
      <c r="F906" s="9" t="s">
        <v>895</v>
      </c>
      <c r="G906" s="3">
        <v>56000000</v>
      </c>
      <c r="H906" s="3">
        <v>135560942</v>
      </c>
      <c r="I906" s="3">
        <v>195660942</v>
      </c>
      <c r="J906" s="8" t="str">
        <f t="shared" si="114"/>
        <v/>
      </c>
      <c r="K906" s="8" t="str">
        <f t="shared" si="115"/>
        <v/>
      </c>
      <c r="L906" s="8" t="str">
        <f t="shared" si="116"/>
        <v>Anger Management</v>
      </c>
      <c r="M906" s="8" t="str">
        <f t="shared" si="117"/>
        <v/>
      </c>
      <c r="N906" s="8" t="str">
        <f t="shared" si="113"/>
        <v>Anger Management</v>
      </c>
      <c r="O906" s="10">
        <f>INDEX(cpi!$A$1:$M$106,MATCH($D906,cpi!$A:$A,0),MATCH($C906,cpi!$1:$1,0))</f>
        <v>183.8</v>
      </c>
      <c r="P906" s="10">
        <f>cpi!$I$2</f>
        <v>245.51900000000001</v>
      </c>
      <c r="Q906" s="10">
        <f t="shared" si="118"/>
        <v>1.3357943416757345</v>
      </c>
      <c r="R906" s="8" t="str">
        <f t="shared" si="119"/>
        <v/>
      </c>
      <c r="S906" s="11">
        <f t="shared" si="120"/>
        <v>74804483.133841127</v>
      </c>
      <c r="T906" s="11">
        <f t="shared" si="120"/>
        <v>181081539.27583244</v>
      </c>
      <c r="U906" s="11">
        <f t="shared" si="120"/>
        <v>261362779.21054408</v>
      </c>
    </row>
    <row r="907" spans="1:21" x14ac:dyDescent="0.2">
      <c r="A907" s="5">
        <v>915</v>
      </c>
      <c r="B907" s="17">
        <v>4</v>
      </c>
      <c r="C907" s="16">
        <v>3</v>
      </c>
      <c r="D907" s="16">
        <v>2005</v>
      </c>
      <c r="E907" s="18">
        <v>38445</v>
      </c>
      <c r="F907" s="9" t="s">
        <v>896</v>
      </c>
      <c r="G907" s="3">
        <v>56000000</v>
      </c>
      <c r="H907" s="3">
        <v>113006880</v>
      </c>
      <c r="I907" s="3">
        <v>198006880</v>
      </c>
      <c r="J907" s="8" t="str">
        <f t="shared" si="114"/>
        <v/>
      </c>
      <c r="K907" s="8" t="str">
        <f t="shared" si="115"/>
        <v/>
      </c>
      <c r="L907" s="8" t="str">
        <f t="shared" si="116"/>
        <v>The Pacifier</v>
      </c>
      <c r="M907" s="8" t="str">
        <f t="shared" si="117"/>
        <v/>
      </c>
      <c r="N907" s="8" t="str">
        <f t="shared" si="113"/>
        <v>The Pacifier</v>
      </c>
      <c r="O907" s="10">
        <f>INDEX(cpi!$A$1:$M$106,MATCH($D907,cpi!$A:$A,0),MATCH($C907,cpi!$1:$1,0))</f>
        <v>193.3</v>
      </c>
      <c r="P907" s="10">
        <f>cpi!$I$2</f>
        <v>245.51900000000001</v>
      </c>
      <c r="Q907" s="10">
        <f t="shared" si="118"/>
        <v>1.2701448525607864</v>
      </c>
      <c r="R907" s="8" t="str">
        <f t="shared" si="119"/>
        <v/>
      </c>
      <c r="S907" s="11">
        <f t="shared" si="120"/>
        <v>71128111.743404031</v>
      </c>
      <c r="T907" s="11">
        <f t="shared" si="120"/>
        <v>143535106.93595448</v>
      </c>
      <c r="U907" s="11">
        <f t="shared" si="120"/>
        <v>251497419.40362132</v>
      </c>
    </row>
    <row r="908" spans="1:21" x14ac:dyDescent="0.2">
      <c r="A908" s="5">
        <v>916</v>
      </c>
      <c r="B908" s="17">
        <v>2</v>
      </c>
      <c r="C908" s="16">
        <v>4</v>
      </c>
      <c r="D908" s="16">
        <v>2004</v>
      </c>
      <c r="E908" s="18">
        <v>38021</v>
      </c>
      <c r="F908" s="9" t="s">
        <v>897</v>
      </c>
      <c r="G908" s="3">
        <v>56000000</v>
      </c>
      <c r="H908" s="3">
        <v>46213824</v>
      </c>
      <c r="I908" s="3">
        <v>47313824</v>
      </c>
      <c r="J908" s="8" t="str">
        <f t="shared" si="114"/>
        <v/>
      </c>
      <c r="K908" s="8" t="str">
        <f t="shared" si="115"/>
        <v/>
      </c>
      <c r="L908" s="8" t="str">
        <f t="shared" si="116"/>
        <v>Walking Tall</v>
      </c>
      <c r="M908" s="8" t="str">
        <f t="shared" si="117"/>
        <v/>
      </c>
      <c r="N908" s="8" t="str">
        <f t="shared" si="113"/>
        <v>Walking Tall</v>
      </c>
      <c r="O908" s="10">
        <f>INDEX(cpi!$A$1:$M$106,MATCH($D908,cpi!$A:$A,0),MATCH($C908,cpi!$1:$1,0))</f>
        <v>188</v>
      </c>
      <c r="P908" s="10">
        <f>cpi!$I$2</f>
        <v>245.51900000000001</v>
      </c>
      <c r="Q908" s="10">
        <f t="shared" si="118"/>
        <v>1.3059521276595745</v>
      </c>
      <c r="R908" s="8" t="str">
        <f t="shared" si="119"/>
        <v/>
      </c>
      <c r="S908" s="11">
        <f t="shared" si="120"/>
        <v>73133319.148936167</v>
      </c>
      <c r="T908" s="11">
        <f t="shared" si="120"/>
        <v>60353041.780085109</v>
      </c>
      <c r="U908" s="11">
        <f t="shared" si="120"/>
        <v>61789589.120510638</v>
      </c>
    </row>
    <row r="909" spans="1:21" x14ac:dyDescent="0.2">
      <c r="A909" s="5">
        <v>917</v>
      </c>
      <c r="B909" s="17">
        <v>22</v>
      </c>
      <c r="C909" s="16">
        <v>1</v>
      </c>
      <c r="D909" s="16">
        <v>2016</v>
      </c>
      <c r="E909" s="18">
        <v>43009</v>
      </c>
      <c r="F909" s="9" t="s">
        <v>898</v>
      </c>
      <c r="G909" s="3">
        <v>56000000</v>
      </c>
      <c r="H909" s="3">
        <v>32766</v>
      </c>
      <c r="I909" s="3">
        <v>386096060</v>
      </c>
      <c r="J909" s="8" t="str">
        <f t="shared" si="114"/>
        <v/>
      </c>
      <c r="K909" s="8" t="str">
        <f t="shared" si="115"/>
        <v/>
      </c>
      <c r="L909" s="8" t="str">
        <f t="shared" si="116"/>
        <v>Zhuo yao ji</v>
      </c>
      <c r="M909" s="8" t="str">
        <f t="shared" si="117"/>
        <v/>
      </c>
      <c r="N909" s="8" t="str">
        <f t="shared" si="113"/>
        <v>Zhuo yao ji</v>
      </c>
      <c r="O909" s="10">
        <f>INDEX(cpi!$A$1:$M$106,MATCH($D909,cpi!$A:$A,0),MATCH($C909,cpi!$1:$1,0))</f>
        <v>236.916</v>
      </c>
      <c r="P909" s="10">
        <f>cpi!$I$2</f>
        <v>245.51900000000001</v>
      </c>
      <c r="Q909" s="10">
        <f t="shared" si="118"/>
        <v>1.0363124482939101</v>
      </c>
      <c r="R909" s="8" t="str">
        <f t="shared" si="119"/>
        <v/>
      </c>
      <c r="S909" s="11">
        <f t="shared" si="120"/>
        <v>58033497.104458965</v>
      </c>
      <c r="T909" s="11">
        <f t="shared" si="120"/>
        <v>33955.813680798259</v>
      </c>
      <c r="U909" s="11">
        <f t="shared" si="120"/>
        <v>400116153.21523243</v>
      </c>
    </row>
    <row r="910" spans="1:21" x14ac:dyDescent="0.2">
      <c r="A910" s="5">
        <v>918</v>
      </c>
      <c r="B910" s="17">
        <v>6</v>
      </c>
      <c r="C910" s="16">
        <v>7</v>
      </c>
      <c r="D910" s="16">
        <v>1994</v>
      </c>
      <c r="E910" s="18">
        <v>34492</v>
      </c>
      <c r="F910" s="9" t="s">
        <v>899</v>
      </c>
      <c r="G910" s="3">
        <v>55000000</v>
      </c>
      <c r="H910" s="3">
        <v>330151138</v>
      </c>
      <c r="I910" s="3">
        <v>679850637</v>
      </c>
      <c r="J910" s="8" t="str">
        <f t="shared" si="114"/>
        <v/>
      </c>
      <c r="K910" s="8" t="str">
        <f t="shared" si="115"/>
        <v/>
      </c>
      <c r="L910" s="8" t="str">
        <f t="shared" si="116"/>
        <v>Forrest Gump</v>
      </c>
      <c r="M910" s="8" t="str">
        <f t="shared" si="117"/>
        <v/>
      </c>
      <c r="N910" s="8" t="str">
        <f t="shared" si="113"/>
        <v>Forrest Gump</v>
      </c>
      <c r="O910" s="10">
        <f>INDEX(cpi!$A$1:$M$106,MATCH($D910,cpi!$A:$A,0),MATCH($C910,cpi!$1:$1,0))</f>
        <v>148.4</v>
      </c>
      <c r="P910" s="10">
        <f>cpi!$I$2</f>
        <v>245.51900000000001</v>
      </c>
      <c r="Q910" s="10">
        <f t="shared" si="118"/>
        <v>1.6544407008086253</v>
      </c>
      <c r="R910" s="8" t="str">
        <f t="shared" si="119"/>
        <v/>
      </c>
      <c r="S910" s="11">
        <f t="shared" si="120"/>
        <v>90994238.544474393</v>
      </c>
      <c r="T910" s="11">
        <f t="shared" si="120"/>
        <v>546215480.12548518</v>
      </c>
      <c r="U910" s="11">
        <f t="shared" si="120"/>
        <v>1124772564.3234704</v>
      </c>
    </row>
    <row r="911" spans="1:21" x14ac:dyDescent="0.2">
      <c r="A911" s="5">
        <v>919</v>
      </c>
      <c r="B911" s="17">
        <v>14</v>
      </c>
      <c r="C911" s="16">
        <v>12</v>
      </c>
      <c r="D911" s="16">
        <v>2007</v>
      </c>
      <c r="E911" s="18">
        <v>39490</v>
      </c>
      <c r="F911" s="9" t="s">
        <v>900</v>
      </c>
      <c r="G911" s="3">
        <v>55000000</v>
      </c>
      <c r="H911" s="3">
        <v>217326974</v>
      </c>
      <c r="I911" s="3">
        <v>362605033</v>
      </c>
      <c r="J911" s="8" t="str">
        <f t="shared" si="114"/>
        <v/>
      </c>
      <c r="K911" s="8" t="str">
        <f t="shared" si="115"/>
        <v/>
      </c>
      <c r="L911" s="8" t="str">
        <f t="shared" si="116"/>
        <v>Alvin and the Chipmunks</v>
      </c>
      <c r="M911" s="8" t="str">
        <f t="shared" si="117"/>
        <v/>
      </c>
      <c r="N911" s="8" t="str">
        <f t="shared" si="113"/>
        <v>Alvin and the Chipmunks</v>
      </c>
      <c r="O911" s="10">
        <f>INDEX(cpi!$A$1:$M$106,MATCH($D911,cpi!$A:$A,0),MATCH($C911,cpi!$1:$1,0))</f>
        <v>210.036</v>
      </c>
      <c r="P911" s="10">
        <f>cpi!$I$2</f>
        <v>245.51900000000001</v>
      </c>
      <c r="Q911" s="10">
        <f t="shared" si="118"/>
        <v>1.1689377059170809</v>
      </c>
      <c r="R911" s="8" t="str">
        <f t="shared" si="119"/>
        <v/>
      </c>
      <c r="S911" s="11">
        <f t="shared" si="120"/>
        <v>64291573.825439453</v>
      </c>
      <c r="T911" s="11">
        <f t="shared" si="120"/>
        <v>254041694.42146108</v>
      </c>
      <c r="U911" s="11">
        <f t="shared" si="120"/>
        <v>423862695.42900741</v>
      </c>
    </row>
    <row r="912" spans="1:21" x14ac:dyDescent="0.2">
      <c r="A912" s="5">
        <v>920</v>
      </c>
      <c r="B912" s="17">
        <v>11</v>
      </c>
      <c r="C912" s="16">
        <v>2</v>
      </c>
      <c r="D912" s="16">
        <v>2005</v>
      </c>
      <c r="E912" s="18">
        <v>38658</v>
      </c>
      <c r="F912" s="9" t="s">
        <v>901</v>
      </c>
      <c r="G912" s="3">
        <v>55000000</v>
      </c>
      <c r="H912" s="3">
        <v>177784257</v>
      </c>
      <c r="I912" s="3">
        <v>366784257</v>
      </c>
      <c r="J912" s="8" t="str">
        <f t="shared" si="114"/>
        <v/>
      </c>
      <c r="K912" s="8" t="str">
        <f t="shared" si="115"/>
        <v/>
      </c>
      <c r="L912" s="8" t="str">
        <f t="shared" si="116"/>
        <v>Hitch</v>
      </c>
      <c r="M912" s="8" t="str">
        <f t="shared" si="117"/>
        <v/>
      </c>
      <c r="N912" s="8" t="str">
        <f t="shared" si="113"/>
        <v>Hitch</v>
      </c>
      <c r="O912" s="10">
        <f>INDEX(cpi!$A$1:$M$106,MATCH($D912,cpi!$A:$A,0),MATCH($C912,cpi!$1:$1,0))</f>
        <v>191.8</v>
      </c>
      <c r="P912" s="10">
        <f>cpi!$I$2</f>
        <v>245.51900000000001</v>
      </c>
      <c r="Q912" s="10">
        <f t="shared" si="118"/>
        <v>1.2800782064650678</v>
      </c>
      <c r="R912" s="8" t="str">
        <f t="shared" si="119"/>
        <v/>
      </c>
      <c r="S912" s="11">
        <f t="shared" si="120"/>
        <v>70404301.355578721</v>
      </c>
      <c r="T912" s="11">
        <f t="shared" si="120"/>
        <v>227577752.83828467</v>
      </c>
      <c r="U912" s="11">
        <f t="shared" si="120"/>
        <v>469512533.86018246</v>
      </c>
    </row>
    <row r="913" spans="1:21" x14ac:dyDescent="0.2">
      <c r="A913" s="5">
        <v>921</v>
      </c>
      <c r="B913" s="17">
        <v>6</v>
      </c>
      <c r="C913" s="16">
        <v>10</v>
      </c>
      <c r="D913" s="16">
        <v>2000</v>
      </c>
      <c r="E913" s="18">
        <v>36687</v>
      </c>
      <c r="F913" s="9" t="s">
        <v>902</v>
      </c>
      <c r="G913" s="3">
        <v>55000000</v>
      </c>
      <c r="H913" s="3">
        <v>166225040</v>
      </c>
      <c r="I913" s="3">
        <v>330425040</v>
      </c>
      <c r="J913" s="8" t="str">
        <f t="shared" si="114"/>
        <v/>
      </c>
      <c r="K913" s="8" t="str">
        <f t="shared" si="115"/>
        <v/>
      </c>
      <c r="L913" s="8" t="str">
        <f t="shared" si="116"/>
        <v>Meet the Parents</v>
      </c>
      <c r="M913" s="8" t="str">
        <f t="shared" si="117"/>
        <v/>
      </c>
      <c r="N913" s="8" t="str">
        <f t="shared" si="113"/>
        <v>Meet the Parents</v>
      </c>
      <c r="O913" s="10">
        <f>INDEX(cpi!$A$1:$M$106,MATCH($D913,cpi!$A:$A,0),MATCH($C913,cpi!$1:$1,0))</f>
        <v>174</v>
      </c>
      <c r="P913" s="10">
        <f>cpi!$I$2</f>
        <v>245.51900000000001</v>
      </c>
      <c r="Q913" s="10">
        <f t="shared" si="118"/>
        <v>1.411028735632184</v>
      </c>
      <c r="R913" s="8" t="str">
        <f t="shared" si="119"/>
        <v/>
      </c>
      <c r="S913" s="11">
        <f t="shared" si="120"/>
        <v>77606580.459770113</v>
      </c>
      <c r="T913" s="11">
        <f t="shared" si="120"/>
        <v>234548308.02160922</v>
      </c>
      <c r="U913" s="11">
        <f t="shared" si="120"/>
        <v>466239226.41241384</v>
      </c>
    </row>
    <row r="914" spans="1:21" x14ac:dyDescent="0.2">
      <c r="A914" s="5">
        <v>922</v>
      </c>
      <c r="B914" s="17">
        <v>15</v>
      </c>
      <c r="C914" s="16">
        <v>12</v>
      </c>
      <c r="D914" s="16">
        <v>2006</v>
      </c>
      <c r="E914" s="18">
        <v>39153</v>
      </c>
      <c r="F914" s="9" t="s">
        <v>903</v>
      </c>
      <c r="G914" s="3">
        <v>55000000</v>
      </c>
      <c r="H914" s="3">
        <v>162586036</v>
      </c>
      <c r="I914" s="3">
        <v>307325633</v>
      </c>
      <c r="J914" s="8" t="str">
        <f t="shared" si="114"/>
        <v/>
      </c>
      <c r="K914" s="8" t="str">
        <f t="shared" si="115"/>
        <v/>
      </c>
      <c r="L914" s="8" t="str">
        <f t="shared" si="116"/>
        <v>The Pursuit of Happyness</v>
      </c>
      <c r="M914" s="8" t="str">
        <f t="shared" si="117"/>
        <v/>
      </c>
      <c r="N914" s="8" t="str">
        <f t="shared" si="113"/>
        <v>The Pursuit of Happyness</v>
      </c>
      <c r="O914" s="10">
        <f>INDEX(cpi!$A$1:$M$106,MATCH($D914,cpi!$A:$A,0),MATCH($C914,cpi!$1:$1,0))</f>
        <v>201.8</v>
      </c>
      <c r="P914" s="10">
        <f>cpi!$I$2</f>
        <v>245.51900000000001</v>
      </c>
      <c r="Q914" s="10">
        <f t="shared" si="118"/>
        <v>1.2166451932606541</v>
      </c>
      <c r="R914" s="8" t="str">
        <f t="shared" si="119"/>
        <v/>
      </c>
      <c r="S914" s="11">
        <f t="shared" si="120"/>
        <v>66915485.629335977</v>
      </c>
      <c r="T914" s="11">
        <f t="shared" si="120"/>
        <v>197809519.19070366</v>
      </c>
      <c r="U914" s="11">
        <f t="shared" si="120"/>
        <v>373906254.15523785</v>
      </c>
    </row>
    <row r="915" spans="1:21" x14ac:dyDescent="0.2">
      <c r="A915" s="5">
        <v>923</v>
      </c>
      <c r="B915" s="17">
        <v>10</v>
      </c>
      <c r="C915" s="16">
        <v>6</v>
      </c>
      <c r="D915" s="16">
        <v>1995</v>
      </c>
      <c r="E915" s="18">
        <v>34978</v>
      </c>
      <c r="F915" s="9" t="s">
        <v>904</v>
      </c>
      <c r="G915" s="3">
        <v>55000000</v>
      </c>
      <c r="H915" s="3">
        <v>141579773</v>
      </c>
      <c r="I915" s="3">
        <v>347100000</v>
      </c>
      <c r="J915" s="8" t="str">
        <f t="shared" si="114"/>
        <v/>
      </c>
      <c r="K915" s="8" t="str">
        <f t="shared" si="115"/>
        <v/>
      </c>
      <c r="L915" s="8" t="str">
        <f t="shared" si="116"/>
        <v>Pocahontas</v>
      </c>
      <c r="M915" s="8" t="str">
        <f t="shared" si="117"/>
        <v/>
      </c>
      <c r="N915" s="8" t="str">
        <f t="shared" si="113"/>
        <v>Pocahontas</v>
      </c>
      <c r="O915" s="10">
        <f>INDEX(cpi!$A$1:$M$106,MATCH($D915,cpi!$A:$A,0),MATCH($C915,cpi!$1:$1,0))</f>
        <v>152.5</v>
      </c>
      <c r="P915" s="10">
        <f>cpi!$I$2</f>
        <v>245.51900000000001</v>
      </c>
      <c r="Q915" s="10">
        <f t="shared" si="118"/>
        <v>1.6099606557377049</v>
      </c>
      <c r="R915" s="8" t="str">
        <f t="shared" si="119"/>
        <v/>
      </c>
      <c r="S915" s="11">
        <f t="shared" si="120"/>
        <v>88547836.065573767</v>
      </c>
      <c r="T915" s="11">
        <f t="shared" si="120"/>
        <v>227937864.17827541</v>
      </c>
      <c r="U915" s="11">
        <f t="shared" si="120"/>
        <v>558817343.60655737</v>
      </c>
    </row>
    <row r="916" spans="1:21" x14ac:dyDescent="0.2">
      <c r="A916" s="5">
        <v>924</v>
      </c>
      <c r="B916" s="17">
        <v>15</v>
      </c>
      <c r="C916" s="16">
        <v>12</v>
      </c>
      <c r="D916" s="16">
        <v>1978</v>
      </c>
      <c r="E916" s="18">
        <v>28926</v>
      </c>
      <c r="F916" s="9" t="s">
        <v>905</v>
      </c>
      <c r="G916" s="3">
        <v>55000000</v>
      </c>
      <c r="H916" s="3">
        <v>134218018</v>
      </c>
      <c r="I916" s="3">
        <v>300200000</v>
      </c>
      <c r="J916" s="8" t="str">
        <f t="shared" si="114"/>
        <v/>
      </c>
      <c r="K916" s="8" t="str">
        <f t="shared" si="115"/>
        <v/>
      </c>
      <c r="L916" s="8" t="str">
        <f t="shared" si="116"/>
        <v>Superman</v>
      </c>
      <c r="M916" s="8" t="str">
        <f t="shared" si="117"/>
        <v/>
      </c>
      <c r="N916" s="8" t="str">
        <f t="shared" si="113"/>
        <v>Superman</v>
      </c>
      <c r="O916" s="10">
        <f>INDEX(cpi!$A$1:$M$106,MATCH($D916,cpi!$A:$A,0),MATCH($C916,cpi!$1:$1,0))</f>
        <v>67.7</v>
      </c>
      <c r="P916" s="10">
        <f>cpi!$I$2</f>
        <v>245.51900000000001</v>
      </c>
      <c r="Q916" s="10">
        <f t="shared" si="118"/>
        <v>3.6265731166912851</v>
      </c>
      <c r="R916" s="8" t="str">
        <f t="shared" si="119"/>
        <v/>
      </c>
      <c r="S916" s="11">
        <f t="shared" si="120"/>
        <v>199461521.4180207</v>
      </c>
      <c r="T916" s="11">
        <f t="shared" si="120"/>
        <v>486751455.85438699</v>
      </c>
      <c r="U916" s="11">
        <f t="shared" si="120"/>
        <v>1088697249.6307237</v>
      </c>
    </row>
    <row r="917" spans="1:21" x14ac:dyDescent="0.2">
      <c r="A917" s="5">
        <v>925</v>
      </c>
      <c r="B917" s="17">
        <v>28</v>
      </c>
      <c r="C917" s="16">
        <v>6</v>
      </c>
      <c r="D917" s="16">
        <v>1996</v>
      </c>
      <c r="E917" s="18">
        <v>35891</v>
      </c>
      <c r="F917" s="9" t="s">
        <v>906</v>
      </c>
      <c r="G917" s="3">
        <v>55000000</v>
      </c>
      <c r="H917" s="3">
        <v>128814019</v>
      </c>
      <c r="I917" s="3">
        <v>273814019</v>
      </c>
      <c r="J917" s="8" t="str">
        <f t="shared" si="114"/>
        <v/>
      </c>
      <c r="K917" s="8" t="str">
        <f t="shared" si="115"/>
        <v/>
      </c>
      <c r="L917" s="8" t="str">
        <f t="shared" si="116"/>
        <v>The Nutty Professor</v>
      </c>
      <c r="M917" s="8" t="str">
        <f t="shared" si="117"/>
        <v/>
      </c>
      <c r="N917" s="8" t="str">
        <f t="shared" si="113"/>
        <v>The Nutty Professor</v>
      </c>
      <c r="O917" s="10">
        <f>INDEX(cpi!$A$1:$M$106,MATCH($D917,cpi!$A:$A,0),MATCH($C917,cpi!$1:$1,0))</f>
        <v>156.69999999999999</v>
      </c>
      <c r="P917" s="10">
        <f>cpi!$I$2</f>
        <v>245.51900000000001</v>
      </c>
      <c r="Q917" s="10">
        <f t="shared" si="118"/>
        <v>1.5668091895341418</v>
      </c>
      <c r="R917" s="8" t="str">
        <f t="shared" si="119"/>
        <v/>
      </c>
      <c r="S917" s="11">
        <f t="shared" si="120"/>
        <v>86174505.424377799</v>
      </c>
      <c r="T917" s="11">
        <f t="shared" si="120"/>
        <v>201826988.71002555</v>
      </c>
      <c r="U917" s="11">
        <f t="shared" si="120"/>
        <v>429014321.19247609</v>
      </c>
    </row>
    <row r="918" spans="1:21" x14ac:dyDescent="0.2">
      <c r="A918" s="5">
        <v>926</v>
      </c>
      <c r="B918" s="17">
        <v>10</v>
      </c>
      <c r="C918" s="16">
        <v>2</v>
      </c>
      <c r="D918" s="16">
        <v>2017</v>
      </c>
      <c r="E918" s="18">
        <v>43010</v>
      </c>
      <c r="F918" s="9" t="s">
        <v>907</v>
      </c>
      <c r="G918" s="3">
        <v>55000000</v>
      </c>
      <c r="H918" s="3">
        <v>114434010</v>
      </c>
      <c r="I918" s="3">
        <v>376856949</v>
      </c>
      <c r="J918" s="8" t="str">
        <f t="shared" si="114"/>
        <v/>
      </c>
      <c r="K918" s="8" t="str">
        <f t="shared" si="115"/>
        <v/>
      </c>
      <c r="L918" s="8" t="str">
        <f t="shared" si="116"/>
        <v>Fifty Shades Darker</v>
      </c>
      <c r="M918" s="8" t="str">
        <f t="shared" si="117"/>
        <v/>
      </c>
      <c r="N918" s="8" t="str">
        <f t="shared" si="113"/>
        <v>Fifty Shades Darker</v>
      </c>
      <c r="O918" s="10">
        <f>INDEX(cpi!$A$1:$M$106,MATCH($D918,cpi!$A:$A,0),MATCH($C918,cpi!$1:$1,0))</f>
        <v>243.60300000000001</v>
      </c>
      <c r="P918" s="10">
        <f>cpi!$I$2</f>
        <v>245.51900000000001</v>
      </c>
      <c r="Q918" s="10">
        <f t="shared" si="118"/>
        <v>1.0078652561750061</v>
      </c>
      <c r="R918" s="8" t="str">
        <f t="shared" si="119"/>
        <v/>
      </c>
      <c r="S918" s="11">
        <f t="shared" si="120"/>
        <v>55432589.089625336</v>
      </c>
      <c r="T918" s="11">
        <f t="shared" si="120"/>
        <v>115334062.80378321</v>
      </c>
      <c r="U918" s="11">
        <f t="shared" si="120"/>
        <v>379821025.44521624</v>
      </c>
    </row>
    <row r="919" spans="1:21" x14ac:dyDescent="0.2">
      <c r="A919" s="5">
        <v>927</v>
      </c>
      <c r="B919" s="17">
        <v>11</v>
      </c>
      <c r="C919" s="16">
        <v>10</v>
      </c>
      <c r="D919" s="16">
        <v>2013</v>
      </c>
      <c r="E919" s="18">
        <v>41588</v>
      </c>
      <c r="F919" s="9" t="s">
        <v>908</v>
      </c>
      <c r="G919" s="3">
        <v>55000000</v>
      </c>
      <c r="H919" s="3">
        <v>107136417</v>
      </c>
      <c r="I919" s="3">
        <v>220648184</v>
      </c>
      <c r="J919" s="8" t="str">
        <f t="shared" si="114"/>
        <v/>
      </c>
      <c r="K919" s="8" t="str">
        <f t="shared" si="115"/>
        <v/>
      </c>
      <c r="L919" s="8" t="str">
        <f t="shared" si="116"/>
        <v>Captain Phillips</v>
      </c>
      <c r="M919" s="8" t="str">
        <f t="shared" si="117"/>
        <v/>
      </c>
      <c r="N919" s="8" t="str">
        <f t="shared" si="113"/>
        <v>Captain Phillips</v>
      </c>
      <c r="O919" s="10">
        <f>INDEX(cpi!$A$1:$M$106,MATCH($D919,cpi!$A:$A,0),MATCH($C919,cpi!$1:$1,0))</f>
        <v>233.54599999999999</v>
      </c>
      <c r="P919" s="10">
        <f>cpi!$I$2</f>
        <v>245.51900000000001</v>
      </c>
      <c r="Q919" s="10">
        <f t="shared" si="118"/>
        <v>1.0512661317256558</v>
      </c>
      <c r="R919" s="8" t="str">
        <f t="shared" si="119"/>
        <v/>
      </c>
      <c r="S919" s="11">
        <f t="shared" si="120"/>
        <v>57819637.244911067</v>
      </c>
      <c r="T919" s="11">
        <f t="shared" si="120"/>
        <v>112628886.66653678</v>
      </c>
      <c r="U919" s="11">
        <f t="shared" si="120"/>
        <v>231959962.86597073</v>
      </c>
    </row>
    <row r="920" spans="1:21" x14ac:dyDescent="0.2">
      <c r="A920" s="5">
        <v>928</v>
      </c>
      <c r="B920" s="17">
        <v>16</v>
      </c>
      <c r="C920" s="16">
        <v>7</v>
      </c>
      <c r="D920" s="16">
        <v>1997</v>
      </c>
      <c r="E920" s="18">
        <v>35892</v>
      </c>
      <c r="F920" s="9" t="s">
        <v>909</v>
      </c>
      <c r="G920" s="3">
        <v>55000000</v>
      </c>
      <c r="H920" s="3">
        <v>105263257</v>
      </c>
      <c r="I920" s="3">
        <v>174463257</v>
      </c>
      <c r="J920" s="8" t="str">
        <f t="shared" si="114"/>
        <v/>
      </c>
      <c r="K920" s="8" t="str">
        <f t="shared" si="115"/>
        <v/>
      </c>
      <c r="L920" s="8" t="str">
        <f t="shared" si="116"/>
        <v>George Of The Jungle</v>
      </c>
      <c r="M920" s="8" t="str">
        <f t="shared" si="117"/>
        <v/>
      </c>
      <c r="N920" s="8" t="str">
        <f t="shared" si="113"/>
        <v>George Of The Jungle</v>
      </c>
      <c r="O920" s="10">
        <f>INDEX(cpi!$A$1:$M$106,MATCH($D920,cpi!$A:$A,0),MATCH($C920,cpi!$1:$1,0))</f>
        <v>160.5</v>
      </c>
      <c r="P920" s="10">
        <f>cpi!$I$2</f>
        <v>245.51900000000001</v>
      </c>
      <c r="Q920" s="10">
        <f t="shared" si="118"/>
        <v>1.5297133956386293</v>
      </c>
      <c r="R920" s="8" t="str">
        <f t="shared" si="119"/>
        <v/>
      </c>
      <c r="S920" s="11">
        <f t="shared" si="120"/>
        <v>84134236.760124609</v>
      </c>
      <c r="T920" s="11">
        <f t="shared" si="120"/>
        <v>161022614.30145171</v>
      </c>
      <c r="U920" s="11">
        <f t="shared" si="120"/>
        <v>266878781.27964485</v>
      </c>
    </row>
    <row r="921" spans="1:21" x14ac:dyDescent="0.2">
      <c r="A921" s="5">
        <v>929</v>
      </c>
      <c r="B921" s="17">
        <v>1</v>
      </c>
      <c r="C921" s="16">
        <v>8</v>
      </c>
      <c r="D921" s="16">
        <v>2003</v>
      </c>
      <c r="E921" s="18">
        <v>37629</v>
      </c>
      <c r="F921" s="9" t="s">
        <v>910</v>
      </c>
      <c r="G921" s="3">
        <v>55000000</v>
      </c>
      <c r="H921" s="3">
        <v>104354205</v>
      </c>
      <c r="I921" s="3">
        <v>126425115</v>
      </c>
      <c r="J921" s="8" t="str">
        <f t="shared" si="114"/>
        <v/>
      </c>
      <c r="K921" s="8" t="str">
        <f t="shared" si="115"/>
        <v/>
      </c>
      <c r="L921" s="8" t="str">
        <f t="shared" si="116"/>
        <v>American Wedding</v>
      </c>
      <c r="M921" s="8" t="str">
        <f t="shared" si="117"/>
        <v/>
      </c>
      <c r="N921" s="8" t="str">
        <f t="shared" si="113"/>
        <v>American Wedding</v>
      </c>
      <c r="O921" s="10">
        <f>INDEX(cpi!$A$1:$M$106,MATCH($D921,cpi!$A:$A,0),MATCH($C921,cpi!$1:$1,0))</f>
        <v>184.6</v>
      </c>
      <c r="P921" s="10">
        <f>cpi!$I$2</f>
        <v>245.51900000000001</v>
      </c>
      <c r="Q921" s="10">
        <f t="shared" si="118"/>
        <v>1.3300054171180933</v>
      </c>
      <c r="R921" s="8" t="str">
        <f t="shared" si="119"/>
        <v/>
      </c>
      <c r="S921" s="11">
        <f t="shared" si="120"/>
        <v>73150297.941495135</v>
      </c>
      <c r="T921" s="11">
        <f t="shared" si="120"/>
        <v>138791657.94905201</v>
      </c>
      <c r="U921" s="11">
        <f t="shared" si="120"/>
        <v>168146087.80977792</v>
      </c>
    </row>
    <row r="922" spans="1:21" x14ac:dyDescent="0.2">
      <c r="A922" s="5">
        <v>930</v>
      </c>
      <c r="B922" s="17">
        <v>26</v>
      </c>
      <c r="C922" s="16">
        <v>9</v>
      </c>
      <c r="D922" s="16">
        <v>2014</v>
      </c>
      <c r="E922" s="18">
        <v>42409</v>
      </c>
      <c r="F922" s="9" t="s">
        <v>911</v>
      </c>
      <c r="G922" s="3">
        <v>55000000</v>
      </c>
      <c r="H922" s="3">
        <v>101530738</v>
      </c>
      <c r="I922" s="3">
        <v>192903624</v>
      </c>
      <c r="J922" s="8" t="str">
        <f t="shared" si="114"/>
        <v/>
      </c>
      <c r="K922" s="8" t="str">
        <f t="shared" si="115"/>
        <v/>
      </c>
      <c r="L922" s="8" t="str">
        <f t="shared" si="116"/>
        <v>The Equalizer</v>
      </c>
      <c r="M922" s="8" t="str">
        <f t="shared" si="117"/>
        <v/>
      </c>
      <c r="N922" s="8" t="str">
        <f t="shared" si="113"/>
        <v>The Equalizer</v>
      </c>
      <c r="O922" s="10">
        <f>INDEX(cpi!$A$1:$M$106,MATCH($D922,cpi!$A:$A,0),MATCH($C922,cpi!$1:$1,0))</f>
        <v>238.03100000000001</v>
      </c>
      <c r="P922" s="10">
        <f>cpi!$I$2</f>
        <v>245.51900000000001</v>
      </c>
      <c r="Q922" s="10">
        <f t="shared" si="118"/>
        <v>1.0314580873919783</v>
      </c>
      <c r="R922" s="8" t="str">
        <f t="shared" si="119"/>
        <v/>
      </c>
      <c r="S922" s="11">
        <f t="shared" si="120"/>
        <v>56730194.80655881</v>
      </c>
      <c r="T922" s="11">
        <f t="shared" si="120"/>
        <v>104724700.82897605</v>
      </c>
      <c r="U922" s="11">
        <f t="shared" si="120"/>
        <v>198972003.06202132</v>
      </c>
    </row>
    <row r="923" spans="1:21" x14ac:dyDescent="0.2">
      <c r="A923" s="5">
        <v>931</v>
      </c>
      <c r="B923" s="17">
        <v>26</v>
      </c>
      <c r="C923" s="16">
        <v>5</v>
      </c>
      <c r="D923" s="16">
        <v>1995</v>
      </c>
      <c r="E923" s="18">
        <v>35466</v>
      </c>
      <c r="F923" s="9" t="s">
        <v>912</v>
      </c>
      <c r="G923" s="3">
        <v>55000000</v>
      </c>
      <c r="H923" s="3">
        <v>100328194</v>
      </c>
      <c r="I923" s="3">
        <v>282300000</v>
      </c>
      <c r="J923" s="8" t="str">
        <f t="shared" si="114"/>
        <v/>
      </c>
      <c r="K923" s="8" t="str">
        <f t="shared" si="115"/>
        <v/>
      </c>
      <c r="L923" s="8" t="str">
        <f t="shared" si="116"/>
        <v>Casper</v>
      </c>
      <c r="M923" s="8" t="str">
        <f t="shared" si="117"/>
        <v/>
      </c>
      <c r="N923" s="8" t="str">
        <f t="shared" si="113"/>
        <v>Casper</v>
      </c>
      <c r="O923" s="10">
        <f>INDEX(cpi!$A$1:$M$106,MATCH($D923,cpi!$A:$A,0),MATCH($C923,cpi!$1:$1,0))</f>
        <v>152.19999999999999</v>
      </c>
      <c r="P923" s="10">
        <f>cpi!$I$2</f>
        <v>245.51900000000001</v>
      </c>
      <c r="Q923" s="10">
        <f t="shared" si="118"/>
        <v>1.6131340341655718</v>
      </c>
      <c r="R923" s="8" t="str">
        <f t="shared" si="119"/>
        <v/>
      </c>
      <c r="S923" s="11">
        <f t="shared" si="120"/>
        <v>88722371.879106447</v>
      </c>
      <c r="T923" s="11">
        <f t="shared" si="120"/>
        <v>161842824.32776612</v>
      </c>
      <c r="U923" s="11">
        <f t="shared" si="120"/>
        <v>455387737.8449409</v>
      </c>
    </row>
    <row r="924" spans="1:21" x14ac:dyDescent="0.2">
      <c r="A924" s="5">
        <v>932</v>
      </c>
      <c r="B924" s="17">
        <v>9</v>
      </c>
      <c r="C924" s="16">
        <v>4</v>
      </c>
      <c r="D924" s="16">
        <v>2010</v>
      </c>
      <c r="E924" s="18">
        <v>40425</v>
      </c>
      <c r="F924" s="9" t="s">
        <v>913</v>
      </c>
      <c r="G924" s="3">
        <v>55000000</v>
      </c>
      <c r="H924" s="3">
        <v>98711404</v>
      </c>
      <c r="I924" s="3">
        <v>152269033</v>
      </c>
      <c r="J924" s="8" t="str">
        <f t="shared" si="114"/>
        <v/>
      </c>
      <c r="K924" s="8" t="str">
        <f t="shared" si="115"/>
        <v/>
      </c>
      <c r="L924" s="8" t="str">
        <f t="shared" si="116"/>
        <v>Date Night</v>
      </c>
      <c r="M924" s="8" t="str">
        <f t="shared" si="117"/>
        <v/>
      </c>
      <c r="N924" s="8" t="str">
        <f t="shared" si="113"/>
        <v>Date Night</v>
      </c>
      <c r="O924" s="10">
        <f>INDEX(cpi!$A$1:$M$106,MATCH($D924,cpi!$A:$A,0),MATCH($C924,cpi!$1:$1,0))</f>
        <v>218.00899999999999</v>
      </c>
      <c r="P924" s="10">
        <f>cpi!$I$2</f>
        <v>245.51900000000001</v>
      </c>
      <c r="Q924" s="10">
        <f t="shared" si="118"/>
        <v>1.1261874509767946</v>
      </c>
      <c r="R924" s="8" t="str">
        <f t="shared" si="119"/>
        <v/>
      </c>
      <c r="S924" s="11">
        <f t="shared" si="120"/>
        <v>61940309.803723708</v>
      </c>
      <c r="T924" s="11">
        <f t="shared" si="120"/>
        <v>111167544.45310056</v>
      </c>
      <c r="U924" s="11">
        <f t="shared" si="120"/>
        <v>171483474.13697141</v>
      </c>
    </row>
    <row r="925" spans="1:21" x14ac:dyDescent="0.2">
      <c r="A925" s="5">
        <v>933</v>
      </c>
      <c r="B925" s="17">
        <v>13</v>
      </c>
      <c r="C925" s="16">
        <v>12</v>
      </c>
      <c r="D925" s="16">
        <v>2002</v>
      </c>
      <c r="E925" s="18">
        <v>37633</v>
      </c>
      <c r="F925" s="9" t="s">
        <v>914</v>
      </c>
      <c r="G925" s="3">
        <v>55000000</v>
      </c>
      <c r="H925" s="3">
        <v>93932896</v>
      </c>
      <c r="I925" s="3">
        <v>163838217</v>
      </c>
      <c r="J925" s="8" t="str">
        <f t="shared" si="114"/>
        <v/>
      </c>
      <c r="K925" s="8" t="str">
        <f t="shared" si="115"/>
        <v/>
      </c>
      <c r="L925" s="8" t="str">
        <f t="shared" si="116"/>
        <v>Maid in Manhattan</v>
      </c>
      <c r="M925" s="8" t="str">
        <f t="shared" si="117"/>
        <v/>
      </c>
      <c r="N925" s="8" t="str">
        <f t="shared" si="113"/>
        <v>Maid in Manhattan</v>
      </c>
      <c r="O925" s="10">
        <f>INDEX(cpi!$A$1:$M$106,MATCH($D925,cpi!$A:$A,0),MATCH($C925,cpi!$1:$1,0))</f>
        <v>180.9</v>
      </c>
      <c r="P925" s="10">
        <f>cpi!$I$2</f>
        <v>245.51900000000001</v>
      </c>
      <c r="Q925" s="10">
        <f t="shared" si="118"/>
        <v>1.357208402432283</v>
      </c>
      <c r="R925" s="8" t="str">
        <f t="shared" si="119"/>
        <v/>
      </c>
      <c r="S925" s="11">
        <f t="shared" si="120"/>
        <v>74646462.133775562</v>
      </c>
      <c r="T925" s="11">
        <f t="shared" si="120"/>
        <v>127486515.71599779</v>
      </c>
      <c r="U925" s="11">
        <f t="shared" si="120"/>
        <v>222362604.75192371</v>
      </c>
    </row>
    <row r="926" spans="1:21" x14ac:dyDescent="0.2">
      <c r="A926" s="5">
        <v>934</v>
      </c>
      <c r="B926" s="17">
        <v>12</v>
      </c>
      <c r="C926" s="16">
        <v>5</v>
      </c>
      <c r="D926" s="16">
        <v>1995</v>
      </c>
      <c r="E926" s="18">
        <v>35038</v>
      </c>
      <c r="F926" s="9" t="s">
        <v>915</v>
      </c>
      <c r="G926" s="3">
        <v>55000000</v>
      </c>
      <c r="H926" s="3">
        <v>91387195</v>
      </c>
      <c r="I926" s="3">
        <v>159387195</v>
      </c>
      <c r="J926" s="8" t="str">
        <f t="shared" si="114"/>
        <v/>
      </c>
      <c r="K926" s="8" t="str">
        <f t="shared" si="115"/>
        <v/>
      </c>
      <c r="L926" s="8" t="str">
        <f t="shared" si="116"/>
        <v>Crimson Tide</v>
      </c>
      <c r="M926" s="8" t="str">
        <f t="shared" si="117"/>
        <v/>
      </c>
      <c r="N926" s="8" t="str">
        <f t="shared" si="113"/>
        <v>Crimson Tide</v>
      </c>
      <c r="O926" s="10">
        <f>INDEX(cpi!$A$1:$M$106,MATCH($D926,cpi!$A:$A,0),MATCH($C926,cpi!$1:$1,0))</f>
        <v>152.19999999999999</v>
      </c>
      <c r="P926" s="10">
        <f>cpi!$I$2</f>
        <v>245.51900000000001</v>
      </c>
      <c r="Q926" s="10">
        <f t="shared" si="118"/>
        <v>1.6131340341655718</v>
      </c>
      <c r="R926" s="8" t="str">
        <f t="shared" si="119"/>
        <v/>
      </c>
      <c r="S926" s="11">
        <f t="shared" si="120"/>
        <v>88722371.879106447</v>
      </c>
      <c r="T926" s="11">
        <f t="shared" si="120"/>
        <v>147419794.54142576</v>
      </c>
      <c r="U926" s="11">
        <f t="shared" si="120"/>
        <v>257112908.86468464</v>
      </c>
    </row>
    <row r="927" spans="1:21" x14ac:dyDescent="0.2">
      <c r="A927" s="5">
        <v>935</v>
      </c>
      <c r="B927" s="17">
        <v>23</v>
      </c>
      <c r="C927" s="16">
        <v>9</v>
      </c>
      <c r="D927" s="16">
        <v>2005</v>
      </c>
      <c r="E927" s="18">
        <v>39030</v>
      </c>
      <c r="F927" s="9" t="s">
        <v>916</v>
      </c>
      <c r="G927" s="3">
        <v>55000000</v>
      </c>
      <c r="H927" s="3">
        <v>89706988</v>
      </c>
      <c r="I927" s="3">
        <v>214392904</v>
      </c>
      <c r="J927" s="8" t="str">
        <f t="shared" si="114"/>
        <v/>
      </c>
      <c r="K927" s="8" t="str">
        <f t="shared" si="115"/>
        <v/>
      </c>
      <c r="L927" s="8" t="str">
        <f t="shared" si="116"/>
        <v>Flightplan</v>
      </c>
      <c r="M927" s="8" t="str">
        <f t="shared" si="117"/>
        <v/>
      </c>
      <c r="N927" s="8" t="str">
        <f t="shared" si="113"/>
        <v>Flightplan</v>
      </c>
      <c r="O927" s="10">
        <f>INDEX(cpi!$A$1:$M$106,MATCH($D927,cpi!$A:$A,0),MATCH($C927,cpi!$1:$1,0))</f>
        <v>198.8</v>
      </c>
      <c r="P927" s="10">
        <f>cpi!$I$2</f>
        <v>245.51900000000001</v>
      </c>
      <c r="Q927" s="10">
        <f t="shared" si="118"/>
        <v>1.2350050301810864</v>
      </c>
      <c r="R927" s="8" t="str">
        <f t="shared" si="119"/>
        <v/>
      </c>
      <c r="S927" s="11">
        <f t="shared" si="120"/>
        <v>67925276.659959748</v>
      </c>
      <c r="T927" s="11">
        <f t="shared" si="120"/>
        <v>110788581.42239437</v>
      </c>
      <c r="U927" s="11">
        <f t="shared" si="120"/>
        <v>264776314.87513077</v>
      </c>
    </row>
    <row r="928" spans="1:21" x14ac:dyDescent="0.2">
      <c r="A928" s="5">
        <v>936</v>
      </c>
      <c r="B928" s="17">
        <v>9</v>
      </c>
      <c r="C928" s="16">
        <v>12</v>
      </c>
      <c r="D928" s="16">
        <v>1994</v>
      </c>
      <c r="E928" s="18">
        <v>34589</v>
      </c>
      <c r="F928" s="9" t="s">
        <v>917</v>
      </c>
      <c r="G928" s="3">
        <v>55000000</v>
      </c>
      <c r="H928" s="3">
        <v>83015089</v>
      </c>
      <c r="I928" s="3">
        <v>212200000</v>
      </c>
      <c r="J928" s="8" t="str">
        <f t="shared" si="114"/>
        <v/>
      </c>
      <c r="K928" s="8" t="str">
        <f t="shared" si="115"/>
        <v/>
      </c>
      <c r="L928" s="8" t="str">
        <f t="shared" si="116"/>
        <v>Disclosure</v>
      </c>
      <c r="M928" s="8" t="str">
        <f t="shared" si="117"/>
        <v/>
      </c>
      <c r="N928" s="8" t="str">
        <f t="shared" si="113"/>
        <v>Disclosure</v>
      </c>
      <c r="O928" s="10">
        <f>INDEX(cpi!$A$1:$M$106,MATCH($D928,cpi!$A:$A,0),MATCH($C928,cpi!$1:$1,0))</f>
        <v>149.69999999999999</v>
      </c>
      <c r="P928" s="10">
        <f>cpi!$I$2</f>
        <v>245.51900000000001</v>
      </c>
      <c r="Q928" s="10">
        <f t="shared" si="118"/>
        <v>1.6400734802939214</v>
      </c>
      <c r="R928" s="8" t="str">
        <f t="shared" si="119"/>
        <v/>
      </c>
      <c r="S928" s="11">
        <f t="shared" si="120"/>
        <v>90204041.41616568</v>
      </c>
      <c r="T928" s="11">
        <f t="shared" si="120"/>
        <v>136150845.93313962</v>
      </c>
      <c r="U928" s="11">
        <f t="shared" si="120"/>
        <v>348023592.51837015</v>
      </c>
    </row>
    <row r="929" spans="1:21" x14ac:dyDescent="0.2">
      <c r="A929" s="5">
        <v>937</v>
      </c>
      <c r="B929" s="17">
        <v>10</v>
      </c>
      <c r="C929" s="16">
        <v>4</v>
      </c>
      <c r="D929" s="16">
        <v>1998</v>
      </c>
      <c r="E929" s="18">
        <v>36072</v>
      </c>
      <c r="F929" s="9" t="s">
        <v>918</v>
      </c>
      <c r="G929" s="3">
        <v>55000000</v>
      </c>
      <c r="H929" s="3">
        <v>78750909</v>
      </c>
      <c r="I929" s="3">
        <v>198750909</v>
      </c>
      <c r="J929" s="8" t="str">
        <f t="shared" si="114"/>
        <v/>
      </c>
      <c r="K929" s="8" t="str">
        <f t="shared" si="115"/>
        <v/>
      </c>
      <c r="L929" s="8" t="str">
        <f t="shared" si="116"/>
        <v>City of Angels</v>
      </c>
      <c r="M929" s="8" t="str">
        <f t="shared" si="117"/>
        <v/>
      </c>
      <c r="N929" s="8" t="str">
        <f t="shared" si="113"/>
        <v>City of Angels</v>
      </c>
      <c r="O929" s="10">
        <f>INDEX(cpi!$A$1:$M$106,MATCH($D929,cpi!$A:$A,0),MATCH($C929,cpi!$1:$1,0))</f>
        <v>162.5</v>
      </c>
      <c r="P929" s="10">
        <f>cpi!$I$2</f>
        <v>245.51900000000001</v>
      </c>
      <c r="Q929" s="10">
        <f t="shared" si="118"/>
        <v>1.510886153846154</v>
      </c>
      <c r="R929" s="8" t="str">
        <f t="shared" si="119"/>
        <v/>
      </c>
      <c r="S929" s="11">
        <f t="shared" si="120"/>
        <v>83098738.461538464</v>
      </c>
      <c r="T929" s="11">
        <f t="shared" si="120"/>
        <v>118983658.01089847</v>
      </c>
      <c r="U929" s="11">
        <f t="shared" si="120"/>
        <v>300289996.47243696</v>
      </c>
    </row>
    <row r="930" spans="1:21" x14ac:dyDescent="0.2">
      <c r="A930" s="5">
        <v>938</v>
      </c>
      <c r="B930" s="17">
        <v>16</v>
      </c>
      <c r="C930" s="16">
        <v>1</v>
      </c>
      <c r="D930" s="16">
        <v>2015</v>
      </c>
      <c r="E930" s="18">
        <v>42461</v>
      </c>
      <c r="F930" s="9" t="s">
        <v>919</v>
      </c>
      <c r="G930" s="3">
        <v>55000000</v>
      </c>
      <c r="H930" s="3">
        <v>76223578</v>
      </c>
      <c r="I930" s="3">
        <v>259541430</v>
      </c>
      <c r="J930" s="8" t="str">
        <f t="shared" si="114"/>
        <v/>
      </c>
      <c r="K930" s="8" t="str">
        <f t="shared" si="115"/>
        <v/>
      </c>
      <c r="L930" s="8" t="str">
        <f t="shared" si="116"/>
        <v>Paddington</v>
      </c>
      <c r="M930" s="8" t="str">
        <f t="shared" si="117"/>
        <v/>
      </c>
      <c r="N930" s="8" t="str">
        <f t="shared" si="113"/>
        <v>Paddington</v>
      </c>
      <c r="O930" s="10">
        <f>INDEX(cpi!$A$1:$M$106,MATCH($D930,cpi!$A:$A,0),MATCH($C930,cpi!$1:$1,0))</f>
        <v>233.70699999999999</v>
      </c>
      <c r="P930" s="10">
        <f>cpi!$I$2</f>
        <v>245.51900000000001</v>
      </c>
      <c r="Q930" s="10">
        <f t="shared" si="118"/>
        <v>1.050541917871523</v>
      </c>
      <c r="R930" s="8" t="str">
        <f t="shared" si="119"/>
        <v/>
      </c>
      <c r="S930" s="11">
        <f t="shared" si="120"/>
        <v>57779805.48293376</v>
      </c>
      <c r="T930" s="11">
        <f t="shared" si="120"/>
        <v>80076063.819149628</v>
      </c>
      <c r="U930" s="11">
        <f t="shared" si="120"/>
        <v>272659151.63931763</v>
      </c>
    </row>
    <row r="931" spans="1:21" x14ac:dyDescent="0.2">
      <c r="A931" s="5">
        <v>939</v>
      </c>
      <c r="B931" s="17">
        <v>28</v>
      </c>
      <c r="C931" s="16">
        <v>4</v>
      </c>
      <c r="D931" s="16">
        <v>2006</v>
      </c>
      <c r="E931" s="18">
        <v>39542</v>
      </c>
      <c r="F931" s="9" t="s">
        <v>920</v>
      </c>
      <c r="G931" s="3">
        <v>55000000</v>
      </c>
      <c r="H931" s="3">
        <v>71724497</v>
      </c>
      <c r="I931" s="3">
        <v>87524497</v>
      </c>
      <c r="J931" s="8" t="str">
        <f t="shared" si="114"/>
        <v/>
      </c>
      <c r="K931" s="8" t="str">
        <f t="shared" si="115"/>
        <v/>
      </c>
      <c r="L931" s="8" t="str">
        <f t="shared" si="116"/>
        <v>R.V.</v>
      </c>
      <c r="M931" s="8" t="str">
        <f t="shared" si="117"/>
        <v/>
      </c>
      <c r="N931" s="8" t="str">
        <f t="shared" si="113"/>
        <v>R.V.</v>
      </c>
      <c r="O931" s="10">
        <f>INDEX(cpi!$A$1:$M$106,MATCH($D931,cpi!$A:$A,0),MATCH($C931,cpi!$1:$1,0))</f>
        <v>201.5</v>
      </c>
      <c r="P931" s="10">
        <f>cpi!$I$2</f>
        <v>245.51900000000001</v>
      </c>
      <c r="Q931" s="10">
        <f t="shared" si="118"/>
        <v>1.2184565756823822</v>
      </c>
      <c r="R931" s="8" t="str">
        <f t="shared" si="119"/>
        <v/>
      </c>
      <c r="S931" s="11">
        <f t="shared" si="120"/>
        <v>67015111.662531018</v>
      </c>
      <c r="T931" s="11">
        <f t="shared" si="120"/>
        <v>87393185.007161289</v>
      </c>
      <c r="U931" s="11">
        <f t="shared" si="120"/>
        <v>106644798.90294294</v>
      </c>
    </row>
    <row r="932" spans="1:21" x14ac:dyDescent="0.2">
      <c r="A932" s="5">
        <v>940</v>
      </c>
      <c r="B932" s="17">
        <v>28</v>
      </c>
      <c r="C932" s="16">
        <v>10</v>
      </c>
      <c r="D932" s="16">
        <v>1994</v>
      </c>
      <c r="E932" s="18">
        <v>35165</v>
      </c>
      <c r="F932" s="9" t="s">
        <v>921</v>
      </c>
      <c r="G932" s="3">
        <v>55000000</v>
      </c>
      <c r="H932" s="3">
        <v>71565669</v>
      </c>
      <c r="I932" s="3">
        <v>196565669</v>
      </c>
      <c r="J932" s="8" t="str">
        <f t="shared" si="114"/>
        <v/>
      </c>
      <c r="K932" s="8" t="str">
        <f t="shared" si="115"/>
        <v/>
      </c>
      <c r="L932" s="8" t="str">
        <f t="shared" si="116"/>
        <v>Stargate</v>
      </c>
      <c r="M932" s="8" t="str">
        <f t="shared" si="117"/>
        <v/>
      </c>
      <c r="N932" s="8" t="str">
        <f t="shared" si="113"/>
        <v>Stargate</v>
      </c>
      <c r="O932" s="10">
        <f>INDEX(cpi!$A$1:$M$106,MATCH($D932,cpi!$A:$A,0),MATCH($C932,cpi!$1:$1,0))</f>
        <v>149.5</v>
      </c>
      <c r="P932" s="10">
        <f>cpi!$I$2</f>
        <v>245.51900000000001</v>
      </c>
      <c r="Q932" s="10">
        <f t="shared" si="118"/>
        <v>1.6422675585284281</v>
      </c>
      <c r="R932" s="8" t="str">
        <f t="shared" si="119"/>
        <v/>
      </c>
      <c r="S932" s="11">
        <f t="shared" si="120"/>
        <v>90324715.71906355</v>
      </c>
      <c r="T932" s="11">
        <f t="shared" si="120"/>
        <v>117529976.50308362</v>
      </c>
      <c r="U932" s="11">
        <f t="shared" si="120"/>
        <v>322813421.3191371</v>
      </c>
    </row>
    <row r="933" spans="1:21" x14ac:dyDescent="0.2">
      <c r="A933" s="5">
        <v>941</v>
      </c>
      <c r="B933" s="17">
        <v>10</v>
      </c>
      <c r="C933" s="16">
        <v>10</v>
      </c>
      <c r="D933" s="16">
        <v>2003</v>
      </c>
      <c r="E933" s="18">
        <v>37904</v>
      </c>
      <c r="F933" s="9" t="s">
        <v>922</v>
      </c>
      <c r="G933" s="3">
        <v>55000000</v>
      </c>
      <c r="H933" s="3">
        <v>70098138</v>
      </c>
      <c r="I933" s="3">
        <v>176469428</v>
      </c>
      <c r="J933" s="8" t="str">
        <f t="shared" si="114"/>
        <v/>
      </c>
      <c r="K933" s="8" t="str">
        <f t="shared" si="115"/>
        <v/>
      </c>
      <c r="L933" s="8" t="str">
        <f t="shared" si="116"/>
        <v>Kill Bill: Volume 1</v>
      </c>
      <c r="M933" s="8" t="str">
        <f t="shared" si="117"/>
        <v/>
      </c>
      <c r="N933" s="8" t="str">
        <f t="shared" si="113"/>
        <v>Kill Bill: Volume 1</v>
      </c>
      <c r="O933" s="10">
        <f>INDEX(cpi!$A$1:$M$106,MATCH($D933,cpi!$A:$A,0),MATCH($C933,cpi!$1:$1,0))</f>
        <v>185</v>
      </c>
      <c r="P933" s="10">
        <f>cpi!$I$2</f>
        <v>245.51900000000001</v>
      </c>
      <c r="Q933" s="10">
        <f t="shared" si="118"/>
        <v>1.3271297297297298</v>
      </c>
      <c r="R933" s="8" t="str">
        <f t="shared" si="119"/>
        <v/>
      </c>
      <c r="S933" s="11">
        <f t="shared" si="120"/>
        <v>72992135.135135144</v>
      </c>
      <c r="T933" s="11">
        <f t="shared" si="120"/>
        <v>93029322.938497305</v>
      </c>
      <c r="U933" s="11">
        <f t="shared" si="120"/>
        <v>234197824.2872</v>
      </c>
    </row>
    <row r="934" spans="1:21" x14ac:dyDescent="0.2">
      <c r="A934" s="5">
        <v>942</v>
      </c>
      <c r="B934" s="17">
        <v>17</v>
      </c>
      <c r="C934" s="16">
        <v>6</v>
      </c>
      <c r="D934" s="16">
        <v>2011</v>
      </c>
      <c r="E934" s="18">
        <v>41035</v>
      </c>
      <c r="F934" s="9" t="s">
        <v>923</v>
      </c>
      <c r="G934" s="3">
        <v>55000000</v>
      </c>
      <c r="H934" s="3">
        <v>68224452</v>
      </c>
      <c r="I934" s="3">
        <v>189624452</v>
      </c>
      <c r="J934" s="8" t="str">
        <f t="shared" si="114"/>
        <v/>
      </c>
      <c r="K934" s="8" t="str">
        <f t="shared" si="115"/>
        <v/>
      </c>
      <c r="L934" s="8" t="str">
        <f t="shared" si="116"/>
        <v>Mr. Poppers's Penguins</v>
      </c>
      <c r="M934" s="8" t="str">
        <f t="shared" si="117"/>
        <v/>
      </c>
      <c r="N934" s="8" t="str">
        <f t="shared" si="113"/>
        <v>Mr. Poppers's Penguins</v>
      </c>
      <c r="O934" s="10">
        <f>INDEX(cpi!$A$1:$M$106,MATCH($D934,cpi!$A:$A,0),MATCH($C934,cpi!$1:$1,0))</f>
        <v>225.72200000000001</v>
      </c>
      <c r="P934" s="10">
        <f>cpi!$I$2</f>
        <v>245.51900000000001</v>
      </c>
      <c r="Q934" s="10">
        <f t="shared" si="118"/>
        <v>1.0877052303275712</v>
      </c>
      <c r="R934" s="8" t="str">
        <f t="shared" si="119"/>
        <v/>
      </c>
      <c r="S934" s="11">
        <f t="shared" si="120"/>
        <v>59823787.668016411</v>
      </c>
      <c r="T934" s="11">
        <f t="shared" si="120"/>
        <v>74208093.276632324</v>
      </c>
      <c r="U934" s="11">
        <f t="shared" si="120"/>
        <v>206255508.23839948</v>
      </c>
    </row>
    <row r="935" spans="1:21" x14ac:dyDescent="0.2">
      <c r="A935" s="5">
        <v>943</v>
      </c>
      <c r="B935" s="17">
        <v>13</v>
      </c>
      <c r="C935" s="16">
        <v>8</v>
      </c>
      <c r="D935" s="16">
        <v>1999</v>
      </c>
      <c r="E935" s="18">
        <v>36533</v>
      </c>
      <c r="F935" s="9" t="s">
        <v>924</v>
      </c>
      <c r="G935" s="3">
        <v>55000000</v>
      </c>
      <c r="H935" s="3">
        <v>66458769</v>
      </c>
      <c r="I935" s="3">
        <v>98699769</v>
      </c>
      <c r="J935" s="8" t="str">
        <f t="shared" si="114"/>
        <v/>
      </c>
      <c r="K935" s="8" t="str">
        <f t="shared" si="115"/>
        <v/>
      </c>
      <c r="L935" s="8" t="str">
        <f t="shared" si="116"/>
        <v>Bowfinger</v>
      </c>
      <c r="M935" s="8" t="str">
        <f t="shared" si="117"/>
        <v/>
      </c>
      <c r="N935" s="8" t="str">
        <f t="shared" si="113"/>
        <v>Bowfinger</v>
      </c>
      <c r="O935" s="10">
        <f>INDEX(cpi!$A$1:$M$106,MATCH($D935,cpi!$A:$A,0),MATCH($C935,cpi!$1:$1,0))</f>
        <v>167.1</v>
      </c>
      <c r="P935" s="10">
        <f>cpi!$I$2</f>
        <v>245.51900000000001</v>
      </c>
      <c r="Q935" s="10">
        <f t="shared" si="118"/>
        <v>1.4692938360263317</v>
      </c>
      <c r="R935" s="8" t="str">
        <f t="shared" si="119"/>
        <v/>
      </c>
      <c r="S935" s="11">
        <f t="shared" si="120"/>
        <v>80811160.981448248</v>
      </c>
      <c r="T935" s="11">
        <f t="shared" si="120"/>
        <v>97647459.641597852</v>
      </c>
      <c r="U935" s="11">
        <f t="shared" si="120"/>
        <v>145018962.2089228</v>
      </c>
    </row>
    <row r="936" spans="1:21" x14ac:dyDescent="0.2">
      <c r="A936" s="5">
        <v>944</v>
      </c>
      <c r="B936" s="17">
        <v>16</v>
      </c>
      <c r="C936" s="16">
        <v>4</v>
      </c>
      <c r="D936" s="16">
        <v>2004</v>
      </c>
      <c r="E936" s="18">
        <v>38446</v>
      </c>
      <c r="F936" s="9" t="s">
        <v>925</v>
      </c>
      <c r="G936" s="3">
        <v>55000000</v>
      </c>
      <c r="H936" s="3">
        <v>66207920</v>
      </c>
      <c r="I936" s="3">
        <v>153535982</v>
      </c>
      <c r="J936" s="8" t="str">
        <f t="shared" si="114"/>
        <v/>
      </c>
      <c r="K936" s="8" t="str">
        <f t="shared" si="115"/>
        <v/>
      </c>
      <c r="L936" s="8" t="str">
        <f t="shared" si="116"/>
        <v>Kill Bill: Volume 2</v>
      </c>
      <c r="M936" s="8" t="str">
        <f t="shared" si="117"/>
        <v/>
      </c>
      <c r="N936" s="8" t="str">
        <f t="shared" si="113"/>
        <v>Kill Bill: Volume 2</v>
      </c>
      <c r="O936" s="10">
        <f>INDEX(cpi!$A$1:$M$106,MATCH($D936,cpi!$A:$A,0),MATCH($C936,cpi!$1:$1,0))</f>
        <v>188</v>
      </c>
      <c r="P936" s="10">
        <f>cpi!$I$2</f>
        <v>245.51900000000001</v>
      </c>
      <c r="Q936" s="10">
        <f t="shared" si="118"/>
        <v>1.3059521276595745</v>
      </c>
      <c r="R936" s="8" t="str">
        <f t="shared" si="119"/>
        <v/>
      </c>
      <c r="S936" s="11">
        <f t="shared" si="120"/>
        <v>71827367.021276593</v>
      </c>
      <c r="T936" s="11">
        <f t="shared" si="120"/>
        <v>86464373.991914898</v>
      </c>
      <c r="U936" s="11">
        <f t="shared" si="120"/>
        <v>200510642.36520213</v>
      </c>
    </row>
    <row r="937" spans="1:21" x14ac:dyDescent="0.2">
      <c r="A937" s="5">
        <v>945</v>
      </c>
      <c r="B937" s="17">
        <v>22</v>
      </c>
      <c r="C937" s="16">
        <v>12</v>
      </c>
      <c r="D937" s="16">
        <v>1989</v>
      </c>
      <c r="E937" s="18">
        <v>33158</v>
      </c>
      <c r="F937" s="9" t="s">
        <v>926</v>
      </c>
      <c r="G937" s="3">
        <v>55000000</v>
      </c>
      <c r="H937" s="3">
        <v>63408614</v>
      </c>
      <c r="I937" s="3">
        <v>63408614</v>
      </c>
      <c r="J937" s="8" t="str">
        <f t="shared" si="114"/>
        <v/>
      </c>
      <c r="K937" s="8" t="str">
        <f t="shared" si="115"/>
        <v/>
      </c>
      <c r="L937" s="8" t="str">
        <f t="shared" si="116"/>
        <v>Tango &amp; Cash</v>
      </c>
      <c r="M937" s="8" t="str">
        <f t="shared" si="117"/>
        <v/>
      </c>
      <c r="N937" s="8" t="str">
        <f t="shared" si="113"/>
        <v>Tango &amp; Cash</v>
      </c>
      <c r="O937" s="10">
        <f>INDEX(cpi!$A$1:$M$106,MATCH($D937,cpi!$A:$A,0),MATCH($C937,cpi!$1:$1,0))</f>
        <v>126.1</v>
      </c>
      <c r="P937" s="10">
        <f>cpi!$I$2</f>
        <v>245.51900000000001</v>
      </c>
      <c r="Q937" s="10">
        <f t="shared" si="118"/>
        <v>1.9470182394924664</v>
      </c>
      <c r="R937" s="8" t="str">
        <f t="shared" si="119"/>
        <v/>
      </c>
      <c r="S937" s="11">
        <f t="shared" si="120"/>
        <v>107086003.17208566</v>
      </c>
      <c r="T937" s="11">
        <f t="shared" si="120"/>
        <v>123457727.99893735</v>
      </c>
      <c r="U937" s="11">
        <f t="shared" si="120"/>
        <v>123457727.99893735</v>
      </c>
    </row>
    <row r="938" spans="1:21" x14ac:dyDescent="0.2">
      <c r="A938" s="5">
        <v>946</v>
      </c>
      <c r="B938" s="17">
        <v>31</v>
      </c>
      <c r="C938" s="16">
        <v>7</v>
      </c>
      <c r="D938" s="16">
        <v>1992</v>
      </c>
      <c r="E938" s="18">
        <v>34522</v>
      </c>
      <c r="F938" s="9" t="s">
        <v>927</v>
      </c>
      <c r="G938" s="3">
        <v>55000000</v>
      </c>
      <c r="H938" s="3">
        <v>58422650</v>
      </c>
      <c r="I938" s="3">
        <v>149022650</v>
      </c>
      <c r="J938" s="8" t="str">
        <f t="shared" si="114"/>
        <v/>
      </c>
      <c r="K938" s="8" t="str">
        <f t="shared" si="115"/>
        <v/>
      </c>
      <c r="L938" s="8" t="str">
        <f t="shared" si="116"/>
        <v>Death Becomes Her</v>
      </c>
      <c r="M938" s="8" t="str">
        <f t="shared" si="117"/>
        <v/>
      </c>
      <c r="N938" s="8" t="str">
        <f t="shared" si="113"/>
        <v>Death Becomes Her</v>
      </c>
      <c r="O938" s="10">
        <f>INDEX(cpi!$A$1:$M$106,MATCH($D938,cpi!$A:$A,0),MATCH($C938,cpi!$1:$1,0))</f>
        <v>140.5</v>
      </c>
      <c r="P938" s="10">
        <f>cpi!$I$2</f>
        <v>245.51900000000001</v>
      </c>
      <c r="Q938" s="10">
        <f t="shared" si="118"/>
        <v>1.7474661921708186</v>
      </c>
      <c r="R938" s="8" t="str">
        <f t="shared" si="119"/>
        <v/>
      </c>
      <c r="S938" s="11">
        <f t="shared" si="120"/>
        <v>96110640.569395021</v>
      </c>
      <c r="T938" s="11">
        <f t="shared" si="120"/>
        <v>102091605.73202847</v>
      </c>
      <c r="U938" s="11">
        <f t="shared" si="120"/>
        <v>260412042.74270463</v>
      </c>
    </row>
    <row r="939" spans="1:21" x14ac:dyDescent="0.2">
      <c r="A939" s="5">
        <v>947</v>
      </c>
      <c r="B939" s="17">
        <v>26</v>
      </c>
      <c r="C939" s="16">
        <v>5</v>
      </c>
      <c r="D939" s="16">
        <v>2000</v>
      </c>
      <c r="E939" s="18">
        <v>37292</v>
      </c>
      <c r="F939" s="9" t="s">
        <v>928</v>
      </c>
      <c r="G939" s="3">
        <v>55000000</v>
      </c>
      <c r="H939" s="3">
        <v>56932305</v>
      </c>
      <c r="I939" s="3">
        <v>71189835</v>
      </c>
      <c r="J939" s="8" t="str">
        <f t="shared" si="114"/>
        <v/>
      </c>
      <c r="K939" s="8" t="str">
        <f t="shared" si="115"/>
        <v/>
      </c>
      <c r="L939" s="8" t="str">
        <f t="shared" si="116"/>
        <v>Shanghai Noon</v>
      </c>
      <c r="M939" s="8" t="str">
        <f t="shared" si="117"/>
        <v/>
      </c>
      <c r="N939" s="8" t="str">
        <f t="shared" si="113"/>
        <v>Shanghai Noon</v>
      </c>
      <c r="O939" s="10">
        <f>INDEX(cpi!$A$1:$M$106,MATCH($D939,cpi!$A:$A,0),MATCH($C939,cpi!$1:$1,0))</f>
        <v>171.5</v>
      </c>
      <c r="P939" s="10">
        <f>cpi!$I$2</f>
        <v>245.51900000000001</v>
      </c>
      <c r="Q939" s="10">
        <f t="shared" si="118"/>
        <v>1.4315976676384841</v>
      </c>
      <c r="R939" s="8" t="str">
        <f t="shared" si="119"/>
        <v/>
      </c>
      <c r="S939" s="11">
        <f t="shared" si="120"/>
        <v>78737871.72011663</v>
      </c>
      <c r="T939" s="11">
        <f t="shared" si="120"/>
        <v>81504155.051282808</v>
      </c>
      <c r="U939" s="11">
        <f t="shared" si="120"/>
        <v>101915201.74556851</v>
      </c>
    </row>
    <row r="940" spans="1:21" x14ac:dyDescent="0.2">
      <c r="A940" s="5">
        <v>948</v>
      </c>
      <c r="B940" s="17">
        <v>15</v>
      </c>
      <c r="C940" s="16">
        <v>3</v>
      </c>
      <c r="D940" s="16">
        <v>1996</v>
      </c>
      <c r="E940" s="18">
        <v>35492</v>
      </c>
      <c r="F940" s="9" t="s">
        <v>929</v>
      </c>
      <c r="G940" s="3">
        <v>55000000</v>
      </c>
      <c r="H940" s="3">
        <v>56679192</v>
      </c>
      <c r="I940" s="3">
        <v>122079192</v>
      </c>
      <c r="J940" s="8" t="str">
        <f t="shared" si="114"/>
        <v/>
      </c>
      <c r="K940" s="8" t="str">
        <f t="shared" si="115"/>
        <v/>
      </c>
      <c r="L940" s="8" t="str">
        <f t="shared" si="116"/>
        <v>Executive Decision</v>
      </c>
      <c r="M940" s="8" t="str">
        <f t="shared" si="117"/>
        <v/>
      </c>
      <c r="N940" s="8" t="str">
        <f t="shared" si="113"/>
        <v>Executive Decision</v>
      </c>
      <c r="O940" s="10">
        <f>INDEX(cpi!$A$1:$M$106,MATCH($D940,cpi!$A:$A,0),MATCH($C940,cpi!$1:$1,0))</f>
        <v>155.69999999999999</v>
      </c>
      <c r="P940" s="10">
        <f>cpi!$I$2</f>
        <v>245.51900000000001</v>
      </c>
      <c r="Q940" s="10">
        <f t="shared" si="118"/>
        <v>1.5768721901091844</v>
      </c>
      <c r="R940" s="8" t="str">
        <f t="shared" si="119"/>
        <v/>
      </c>
      <c r="S940" s="11">
        <f t="shared" si="120"/>
        <v>86727970.456005141</v>
      </c>
      <c r="T940" s="11">
        <f t="shared" si="120"/>
        <v>89375841.622658968</v>
      </c>
      <c r="U940" s="11">
        <f t="shared" si="120"/>
        <v>192503282.85579962</v>
      </c>
    </row>
    <row r="941" spans="1:21" x14ac:dyDescent="0.2">
      <c r="A941" s="5">
        <v>949</v>
      </c>
      <c r="B941" s="17">
        <v>1</v>
      </c>
      <c r="C941" s="16">
        <v>11</v>
      </c>
      <c r="D941" s="16">
        <v>2013</v>
      </c>
      <c r="E941" s="18">
        <v>41285</v>
      </c>
      <c r="F941" s="9" t="s">
        <v>930</v>
      </c>
      <c r="G941" s="3">
        <v>55000000</v>
      </c>
      <c r="H941" s="3">
        <v>55750480</v>
      </c>
      <c r="I941" s="3">
        <v>110387072</v>
      </c>
      <c r="J941" s="8" t="str">
        <f t="shared" si="114"/>
        <v/>
      </c>
      <c r="K941" s="8" t="str">
        <f t="shared" si="115"/>
        <v/>
      </c>
      <c r="L941" s="8" t="str">
        <f t="shared" si="116"/>
        <v>Free Birds</v>
      </c>
      <c r="M941" s="8" t="str">
        <f t="shared" si="117"/>
        <v/>
      </c>
      <c r="N941" s="8" t="str">
        <f t="shared" si="113"/>
        <v>Free Birds</v>
      </c>
      <c r="O941" s="10">
        <f>INDEX(cpi!$A$1:$M$106,MATCH($D941,cpi!$A:$A,0),MATCH($C941,cpi!$1:$1,0))</f>
        <v>233.06899999999999</v>
      </c>
      <c r="P941" s="10">
        <f>cpi!$I$2</f>
        <v>245.51900000000001</v>
      </c>
      <c r="Q941" s="10">
        <f t="shared" si="118"/>
        <v>1.0534176574319194</v>
      </c>
      <c r="R941" s="8" t="str">
        <f t="shared" si="119"/>
        <v/>
      </c>
      <c r="S941" s="11">
        <f t="shared" si="120"/>
        <v>57937971.158755563</v>
      </c>
      <c r="T941" s="11">
        <f t="shared" si="120"/>
        <v>58728540.042305075</v>
      </c>
      <c r="U941" s="11">
        <f t="shared" si="120"/>
        <v>116283690.79700862</v>
      </c>
    </row>
    <row r="942" spans="1:21" x14ac:dyDescent="0.2">
      <c r="A942" s="5">
        <v>950</v>
      </c>
      <c r="B942" s="17">
        <v>22</v>
      </c>
      <c r="C942" s="16">
        <v>5</v>
      </c>
      <c r="D942" s="16">
        <v>1992</v>
      </c>
      <c r="E942" s="18">
        <v>34247</v>
      </c>
      <c r="F942" s="9" t="s">
        <v>931</v>
      </c>
      <c r="G942" s="3">
        <v>55000000</v>
      </c>
      <c r="H942" s="3">
        <v>54927174</v>
      </c>
      <c r="I942" s="3">
        <v>158500000</v>
      </c>
      <c r="J942" s="8" t="str">
        <f t="shared" si="114"/>
        <v/>
      </c>
      <c r="K942" s="8" t="str">
        <f t="shared" si="115"/>
        <v/>
      </c>
      <c r="L942" s="8" t="str">
        <f t="shared" si="116"/>
        <v>Alien 3</v>
      </c>
      <c r="M942" s="8" t="str">
        <f t="shared" si="117"/>
        <v/>
      </c>
      <c r="N942" s="8" t="str">
        <f t="shared" si="113"/>
        <v>Alien 3</v>
      </c>
      <c r="O942" s="10">
        <f>INDEX(cpi!$A$1:$M$106,MATCH($D942,cpi!$A:$A,0),MATCH($C942,cpi!$1:$1,0))</f>
        <v>139.69999999999999</v>
      </c>
      <c r="P942" s="10">
        <f>cpi!$I$2</f>
        <v>245.51900000000001</v>
      </c>
      <c r="Q942" s="10">
        <f t="shared" si="118"/>
        <v>1.7574731567644954</v>
      </c>
      <c r="R942" s="8" t="str">
        <f t="shared" si="119"/>
        <v/>
      </c>
      <c r="S942" s="11">
        <f t="shared" si="120"/>
        <v>96661023.622047246</v>
      </c>
      <c r="T942" s="11">
        <f t="shared" si="120"/>
        <v>96533033.881932721</v>
      </c>
      <c r="U942" s="11">
        <f t="shared" si="120"/>
        <v>278559495.3471725</v>
      </c>
    </row>
    <row r="943" spans="1:21" x14ac:dyDescent="0.2">
      <c r="A943" s="5">
        <v>951</v>
      </c>
      <c r="B943" s="17">
        <v>18</v>
      </c>
      <c r="C943" s="16">
        <v>4</v>
      </c>
      <c r="D943" s="16">
        <v>2008</v>
      </c>
      <c r="E943" s="18">
        <v>39968</v>
      </c>
      <c r="F943" s="9" t="s">
        <v>932</v>
      </c>
      <c r="G943" s="3">
        <v>55000000</v>
      </c>
      <c r="H943" s="3">
        <v>52075270</v>
      </c>
      <c r="I943" s="3">
        <v>129075270</v>
      </c>
      <c r="J943" s="8" t="str">
        <f t="shared" si="114"/>
        <v/>
      </c>
      <c r="K943" s="8" t="str">
        <f t="shared" si="115"/>
        <v/>
      </c>
      <c r="L943" s="8" t="str">
        <f t="shared" si="116"/>
        <v>The Forbidden Kingdom</v>
      </c>
      <c r="M943" s="8" t="str">
        <f t="shared" si="117"/>
        <v/>
      </c>
      <c r="N943" s="8" t="str">
        <f t="shared" si="113"/>
        <v>The Forbidden Kingdom</v>
      </c>
      <c r="O943" s="10">
        <f>INDEX(cpi!$A$1:$M$106,MATCH($D943,cpi!$A:$A,0),MATCH($C943,cpi!$1:$1,0))</f>
        <v>214.82300000000001</v>
      </c>
      <c r="P943" s="10">
        <f>cpi!$I$2</f>
        <v>245.51900000000001</v>
      </c>
      <c r="Q943" s="10">
        <f t="shared" si="118"/>
        <v>1.1428897278224399</v>
      </c>
      <c r="R943" s="8" t="str">
        <f t="shared" si="119"/>
        <v/>
      </c>
      <c r="S943" s="11">
        <f t="shared" si="120"/>
        <v>62858935.030234195</v>
      </c>
      <c r="T943" s="11">
        <f t="shared" si="120"/>
        <v>59516291.156580068</v>
      </c>
      <c r="U943" s="11">
        <f t="shared" si="120"/>
        <v>147518800.19890794</v>
      </c>
    </row>
    <row r="944" spans="1:21" x14ac:dyDescent="0.2">
      <c r="A944" s="5">
        <v>952</v>
      </c>
      <c r="B944" s="17">
        <v>22</v>
      </c>
      <c r="C944" s="16">
        <v>12</v>
      </c>
      <c r="D944" s="16">
        <v>2004</v>
      </c>
      <c r="E944" s="18">
        <v>38637</v>
      </c>
      <c r="F944" s="9" t="s">
        <v>933</v>
      </c>
      <c r="G944" s="3">
        <v>55000000</v>
      </c>
      <c r="H944" s="3">
        <v>51225796</v>
      </c>
      <c r="I944" s="3">
        <v>153974114</v>
      </c>
      <c r="J944" s="8" t="str">
        <f t="shared" si="114"/>
        <v/>
      </c>
      <c r="K944" s="8" t="str">
        <f t="shared" si="115"/>
        <v/>
      </c>
      <c r="L944" s="8" t="str">
        <f t="shared" si="116"/>
        <v>The Phantom of the Opera</v>
      </c>
      <c r="M944" s="8" t="str">
        <f t="shared" si="117"/>
        <v/>
      </c>
      <c r="N944" s="8" t="str">
        <f t="shared" si="113"/>
        <v>The Phantom of the Opera</v>
      </c>
      <c r="O944" s="10">
        <f>INDEX(cpi!$A$1:$M$106,MATCH($D944,cpi!$A:$A,0),MATCH($C944,cpi!$1:$1,0))</f>
        <v>190.3</v>
      </c>
      <c r="P944" s="10">
        <f>cpi!$I$2</f>
        <v>245.51900000000001</v>
      </c>
      <c r="Q944" s="10">
        <f t="shared" si="118"/>
        <v>1.290168155543878</v>
      </c>
      <c r="R944" s="8" t="str">
        <f t="shared" si="119"/>
        <v/>
      </c>
      <c r="S944" s="11">
        <f t="shared" si="120"/>
        <v>70959248.554913282</v>
      </c>
      <c r="T944" s="11">
        <f t="shared" si="120"/>
        <v>66089890.741586961</v>
      </c>
      <c r="U944" s="11">
        <f t="shared" si="120"/>
        <v>198652498.6608828</v>
      </c>
    </row>
    <row r="945" spans="1:21" x14ac:dyDescent="0.2">
      <c r="A945" s="5">
        <v>953</v>
      </c>
      <c r="B945" s="17">
        <v>21</v>
      </c>
      <c r="C945" s="16">
        <v>3</v>
      </c>
      <c r="D945" s="16">
        <v>2014</v>
      </c>
      <c r="E945" s="18">
        <v>42250</v>
      </c>
      <c r="F945" s="9" t="s">
        <v>934</v>
      </c>
      <c r="G945" s="3">
        <v>55000000</v>
      </c>
      <c r="H945" s="3">
        <v>51178893</v>
      </c>
      <c r="I945" s="3">
        <v>79312301</v>
      </c>
      <c r="J945" s="8" t="str">
        <f t="shared" si="114"/>
        <v/>
      </c>
      <c r="K945" s="8" t="str">
        <f t="shared" si="115"/>
        <v/>
      </c>
      <c r="L945" s="8" t="str">
        <f t="shared" si="116"/>
        <v>Muppets Most Wanted</v>
      </c>
      <c r="M945" s="8" t="str">
        <f t="shared" si="117"/>
        <v/>
      </c>
      <c r="N945" s="8" t="str">
        <f t="shared" si="113"/>
        <v>Muppets Most Wanted</v>
      </c>
      <c r="O945" s="10">
        <f>INDEX(cpi!$A$1:$M$106,MATCH($D945,cpi!$A:$A,0),MATCH($C945,cpi!$1:$1,0))</f>
        <v>236.29300000000001</v>
      </c>
      <c r="P945" s="10">
        <f>cpi!$I$2</f>
        <v>245.51900000000001</v>
      </c>
      <c r="Q945" s="10">
        <f t="shared" si="118"/>
        <v>1.0390447452950362</v>
      </c>
      <c r="R945" s="8" t="str">
        <f t="shared" si="119"/>
        <v/>
      </c>
      <c r="S945" s="11">
        <f t="shared" si="120"/>
        <v>57147460.991226994</v>
      </c>
      <c r="T945" s="11">
        <f t="shared" si="120"/>
        <v>53177159.841666915</v>
      </c>
      <c r="U945" s="11">
        <f t="shared" si="120"/>
        <v>82409029.591308251</v>
      </c>
    </row>
    <row r="946" spans="1:21" x14ac:dyDescent="0.2">
      <c r="A946" s="5">
        <v>954</v>
      </c>
      <c r="B946" s="17">
        <v>25</v>
      </c>
      <c r="C946" s="16">
        <v>12</v>
      </c>
      <c r="D946" s="16">
        <v>1996</v>
      </c>
      <c r="E946" s="18">
        <v>35807</v>
      </c>
      <c r="F946" s="9" t="s">
        <v>935</v>
      </c>
      <c r="G946" s="3">
        <v>55000000</v>
      </c>
      <c r="H946" s="3">
        <v>50047179</v>
      </c>
      <c r="I946" s="3">
        <v>151947179</v>
      </c>
      <c r="J946" s="8" t="str">
        <f t="shared" si="114"/>
        <v/>
      </c>
      <c r="K946" s="8" t="str">
        <f t="shared" si="115"/>
        <v/>
      </c>
      <c r="L946" s="8" t="str">
        <f t="shared" si="116"/>
        <v>Evita</v>
      </c>
      <c r="M946" s="8" t="str">
        <f t="shared" si="117"/>
        <v/>
      </c>
      <c r="N946" s="8" t="str">
        <f t="shared" si="113"/>
        <v>Evita</v>
      </c>
      <c r="O946" s="10">
        <f>INDEX(cpi!$A$1:$M$106,MATCH($D946,cpi!$A:$A,0),MATCH($C946,cpi!$1:$1,0))</f>
        <v>158.6</v>
      </c>
      <c r="P946" s="10">
        <f>cpi!$I$2</f>
        <v>245.51900000000001</v>
      </c>
      <c r="Q946" s="10">
        <f t="shared" si="118"/>
        <v>1.5480390920554856</v>
      </c>
      <c r="R946" s="8" t="str">
        <f t="shared" si="119"/>
        <v/>
      </c>
      <c r="S946" s="11">
        <f t="shared" si="120"/>
        <v>85142150.063051715</v>
      </c>
      <c r="T946" s="11">
        <f t="shared" si="120"/>
        <v>77474989.539098367</v>
      </c>
      <c r="U946" s="11">
        <f t="shared" si="120"/>
        <v>235220173.01955235</v>
      </c>
    </row>
    <row r="947" spans="1:21" x14ac:dyDescent="0.2">
      <c r="A947" s="5">
        <v>955</v>
      </c>
      <c r="B947" s="17">
        <v>19</v>
      </c>
      <c r="C947" s="16">
        <v>8</v>
      </c>
      <c r="D947" s="16">
        <v>2016</v>
      </c>
      <c r="E947" s="18">
        <v>42924</v>
      </c>
      <c r="F947" s="9" t="s">
        <v>936</v>
      </c>
      <c r="G947" s="3">
        <v>55000000</v>
      </c>
      <c r="H947" s="3">
        <v>48023088</v>
      </c>
      <c r="I947" s="3">
        <v>74548006</v>
      </c>
      <c r="J947" s="8" t="str">
        <f t="shared" si="114"/>
        <v/>
      </c>
      <c r="K947" s="8" t="str">
        <f t="shared" si="115"/>
        <v/>
      </c>
      <c r="L947" s="8" t="str">
        <f t="shared" si="116"/>
        <v>Kubo and the Two Strings</v>
      </c>
      <c r="M947" s="8" t="str">
        <f t="shared" si="117"/>
        <v/>
      </c>
      <c r="N947" s="8" t="str">
        <f t="shared" si="113"/>
        <v>Kubo and the Two Strings</v>
      </c>
      <c r="O947" s="10">
        <f>INDEX(cpi!$A$1:$M$106,MATCH($D947,cpi!$A:$A,0),MATCH($C947,cpi!$1:$1,0))</f>
        <v>240.84899999999999</v>
      </c>
      <c r="P947" s="10">
        <f>cpi!$I$2</f>
        <v>245.51900000000001</v>
      </c>
      <c r="Q947" s="10">
        <f t="shared" si="118"/>
        <v>1.0193897421205818</v>
      </c>
      <c r="R947" s="8" t="str">
        <f t="shared" si="119"/>
        <v/>
      </c>
      <c r="S947" s="11">
        <f t="shared" si="120"/>
        <v>56066435.816631995</v>
      </c>
      <c r="T947" s="11">
        <f t="shared" si="120"/>
        <v>48954243.292154007</v>
      </c>
      <c r="U947" s="11">
        <f t="shared" si="120"/>
        <v>75993472.611943588</v>
      </c>
    </row>
    <row r="948" spans="1:21" x14ac:dyDescent="0.2">
      <c r="A948" s="5">
        <v>956</v>
      </c>
      <c r="B948" s="17">
        <v>25</v>
      </c>
      <c r="C948" s="16">
        <v>9</v>
      </c>
      <c r="D948" s="16">
        <v>1998</v>
      </c>
      <c r="E948" s="18">
        <v>36534</v>
      </c>
      <c r="F948" s="9" t="s">
        <v>937</v>
      </c>
      <c r="G948" s="3">
        <v>55000000</v>
      </c>
      <c r="H948" s="3">
        <v>41610884</v>
      </c>
      <c r="I948" s="3">
        <v>70692101</v>
      </c>
      <c r="J948" s="8" t="str">
        <f t="shared" si="114"/>
        <v/>
      </c>
      <c r="K948" s="8" t="str">
        <f t="shared" si="115"/>
        <v/>
      </c>
      <c r="L948" s="8" t="str">
        <f t="shared" si="116"/>
        <v>Ronin</v>
      </c>
      <c r="M948" s="8" t="str">
        <f t="shared" si="117"/>
        <v/>
      </c>
      <c r="N948" s="8" t="str">
        <f t="shared" si="113"/>
        <v>Ronin</v>
      </c>
      <c r="O948" s="10">
        <f>INDEX(cpi!$A$1:$M$106,MATCH($D948,cpi!$A:$A,0),MATCH($C948,cpi!$1:$1,0))</f>
        <v>163.6</v>
      </c>
      <c r="P948" s="10">
        <f>cpi!$I$2</f>
        <v>245.51900000000001</v>
      </c>
      <c r="Q948" s="10">
        <f t="shared" si="118"/>
        <v>1.5007273838630808</v>
      </c>
      <c r="R948" s="8" t="str">
        <f t="shared" si="119"/>
        <v/>
      </c>
      <c r="S948" s="11">
        <f t="shared" si="120"/>
        <v>82540006.11246945</v>
      </c>
      <c r="T948" s="11">
        <f t="shared" si="120"/>
        <v>62446593.085550129</v>
      </c>
      <c r="U948" s="11">
        <f t="shared" si="120"/>
        <v>106089571.79351468</v>
      </c>
    </row>
    <row r="949" spans="1:21" x14ac:dyDescent="0.2">
      <c r="A949" s="5">
        <v>957</v>
      </c>
      <c r="B949" s="17">
        <v>24</v>
      </c>
      <c r="C949" s="16">
        <v>11</v>
      </c>
      <c r="D949" s="16">
        <v>2010</v>
      </c>
      <c r="E949" s="18">
        <v>40888</v>
      </c>
      <c r="F949" s="9" t="s">
        <v>938</v>
      </c>
      <c r="G949" s="3">
        <v>55000000</v>
      </c>
      <c r="H949" s="3">
        <v>39440655</v>
      </c>
      <c r="I949" s="3">
        <v>90552675</v>
      </c>
      <c r="J949" s="8" t="str">
        <f t="shared" si="114"/>
        <v/>
      </c>
      <c r="K949" s="8" t="str">
        <f t="shared" si="115"/>
        <v/>
      </c>
      <c r="L949" s="8" t="str">
        <f t="shared" si="116"/>
        <v>Burlesque</v>
      </c>
      <c r="M949" s="8" t="str">
        <f t="shared" si="117"/>
        <v/>
      </c>
      <c r="N949" s="8" t="str">
        <f t="shared" si="113"/>
        <v>Burlesque</v>
      </c>
      <c r="O949" s="10">
        <f>INDEX(cpi!$A$1:$M$106,MATCH($D949,cpi!$A:$A,0),MATCH($C949,cpi!$1:$1,0))</f>
        <v>218.803</v>
      </c>
      <c r="P949" s="10">
        <f>cpi!$I$2</f>
        <v>245.51900000000001</v>
      </c>
      <c r="Q949" s="10">
        <f t="shared" si="118"/>
        <v>1.1221007024583758</v>
      </c>
      <c r="R949" s="8" t="str">
        <f t="shared" si="119"/>
        <v/>
      </c>
      <c r="S949" s="11">
        <f t="shared" si="120"/>
        <v>61715538.635210671</v>
      </c>
      <c r="T949" s="11">
        <f t="shared" si="120"/>
        <v>44256386.680918448</v>
      </c>
      <c r="U949" s="11">
        <f t="shared" si="120"/>
        <v>101609220.22698501</v>
      </c>
    </row>
    <row r="950" spans="1:21" x14ac:dyDescent="0.2">
      <c r="A950" s="5">
        <v>958</v>
      </c>
      <c r="B950" s="17">
        <v>11</v>
      </c>
      <c r="C950" s="16">
        <v>10</v>
      </c>
      <c r="D950" s="16">
        <v>1996</v>
      </c>
      <c r="E950" s="18">
        <v>35379</v>
      </c>
      <c r="F950" s="9" t="s">
        <v>939</v>
      </c>
      <c r="G950" s="3">
        <v>55000000</v>
      </c>
      <c r="H950" s="3">
        <v>38564422</v>
      </c>
      <c r="I950" s="3">
        <v>38564422</v>
      </c>
      <c r="J950" s="8" t="str">
        <f t="shared" si="114"/>
        <v/>
      </c>
      <c r="K950" s="8" t="str">
        <f t="shared" si="115"/>
        <v/>
      </c>
      <c r="L950" s="8" t="str">
        <f t="shared" si="116"/>
        <v>The Ghost and the Darkness</v>
      </c>
      <c r="M950" s="8" t="str">
        <f t="shared" si="117"/>
        <v/>
      </c>
      <c r="N950" s="8" t="str">
        <f t="shared" si="113"/>
        <v>The Ghost and the Darkness</v>
      </c>
      <c r="O950" s="10">
        <f>INDEX(cpi!$A$1:$M$106,MATCH($D950,cpi!$A:$A,0),MATCH($C950,cpi!$1:$1,0))</f>
        <v>158.30000000000001</v>
      </c>
      <c r="P950" s="10">
        <f>cpi!$I$2</f>
        <v>245.51900000000001</v>
      </c>
      <c r="Q950" s="10">
        <f t="shared" si="118"/>
        <v>1.5509728363866075</v>
      </c>
      <c r="R950" s="8" t="str">
        <f t="shared" si="119"/>
        <v/>
      </c>
      <c r="S950" s="11">
        <f t="shared" si="120"/>
        <v>85303506.00126341</v>
      </c>
      <c r="T950" s="11">
        <f t="shared" si="120"/>
        <v>59812370.972950086</v>
      </c>
      <c r="U950" s="11">
        <f t="shared" si="120"/>
        <v>59812370.972950086</v>
      </c>
    </row>
    <row r="951" spans="1:21" x14ac:dyDescent="0.2">
      <c r="A951" s="5">
        <v>959</v>
      </c>
      <c r="B951" s="17">
        <v>24</v>
      </c>
      <c r="C951" s="16">
        <v>10</v>
      </c>
      <c r="D951" s="16">
        <v>2008</v>
      </c>
      <c r="E951" s="18">
        <v>40157</v>
      </c>
      <c r="F951" s="9" t="s">
        <v>940</v>
      </c>
      <c r="G951" s="3">
        <v>55000000</v>
      </c>
      <c r="H951" s="3">
        <v>35739802</v>
      </c>
      <c r="I951" s="3">
        <v>113805580</v>
      </c>
      <c r="J951" s="8" t="str">
        <f t="shared" si="114"/>
        <v/>
      </c>
      <c r="K951" s="8" t="str">
        <f t="shared" si="115"/>
        <v/>
      </c>
      <c r="L951" s="8" t="str">
        <f t="shared" si="116"/>
        <v>Changeling</v>
      </c>
      <c r="M951" s="8" t="str">
        <f t="shared" si="117"/>
        <v/>
      </c>
      <c r="N951" s="8" t="str">
        <f t="shared" si="113"/>
        <v>Changeling</v>
      </c>
      <c r="O951" s="10">
        <f>INDEX(cpi!$A$1:$M$106,MATCH($D951,cpi!$A:$A,0),MATCH($C951,cpi!$1:$1,0))</f>
        <v>216.57300000000001</v>
      </c>
      <c r="P951" s="10">
        <f>cpi!$I$2</f>
        <v>245.51900000000001</v>
      </c>
      <c r="Q951" s="10">
        <f t="shared" si="118"/>
        <v>1.1336547030331574</v>
      </c>
      <c r="R951" s="8" t="str">
        <f t="shared" si="119"/>
        <v/>
      </c>
      <c r="S951" s="11">
        <f t="shared" si="120"/>
        <v>62351008.666823655</v>
      </c>
      <c r="T951" s="11">
        <f t="shared" si="120"/>
        <v>40516594.622773848</v>
      </c>
      <c r="U951" s="11">
        <f t="shared" si="120"/>
        <v>129016230.99841624</v>
      </c>
    </row>
    <row r="952" spans="1:21" x14ac:dyDescent="0.2">
      <c r="A952" s="5">
        <v>960</v>
      </c>
      <c r="B952" s="17">
        <v>27</v>
      </c>
      <c r="C952" s="16">
        <v>7</v>
      </c>
      <c r="D952" s="16">
        <v>2012</v>
      </c>
      <c r="E952" s="18">
        <v>41705</v>
      </c>
      <c r="F952" s="9" t="s">
        <v>941</v>
      </c>
      <c r="G952" s="3">
        <v>55000000</v>
      </c>
      <c r="H952" s="3">
        <v>34353000</v>
      </c>
      <c r="I952" s="3">
        <v>67130045</v>
      </c>
      <c r="J952" s="8" t="str">
        <f t="shared" si="114"/>
        <v/>
      </c>
      <c r="K952" s="8" t="str">
        <f t="shared" si="115"/>
        <v/>
      </c>
      <c r="L952" s="8" t="str">
        <f t="shared" si="116"/>
        <v>The Watch</v>
      </c>
      <c r="M952" s="8" t="str">
        <f t="shared" si="117"/>
        <v/>
      </c>
      <c r="N952" s="8" t="str">
        <f t="shared" si="113"/>
        <v>The Watch</v>
      </c>
      <c r="O952" s="10">
        <f>INDEX(cpi!$A$1:$M$106,MATCH($D952,cpi!$A:$A,0),MATCH($C952,cpi!$1:$1,0))</f>
        <v>229.10400000000001</v>
      </c>
      <c r="P952" s="10">
        <f>cpi!$I$2</f>
        <v>245.51900000000001</v>
      </c>
      <c r="Q952" s="10">
        <f t="shared" si="118"/>
        <v>1.0716486835672883</v>
      </c>
      <c r="R952" s="8" t="str">
        <f t="shared" si="119"/>
        <v/>
      </c>
      <c r="S952" s="11">
        <f t="shared" si="120"/>
        <v>58940677.596200854</v>
      </c>
      <c r="T952" s="11">
        <f t="shared" si="120"/>
        <v>36814347.226587057</v>
      </c>
      <c r="U952" s="11">
        <f t="shared" si="120"/>
        <v>71939824.352062821</v>
      </c>
    </row>
    <row r="953" spans="1:21" x14ac:dyDescent="0.2">
      <c r="A953" s="5">
        <v>961</v>
      </c>
      <c r="B953" s="17">
        <v>14</v>
      </c>
      <c r="C953" s="16">
        <v>3</v>
      </c>
      <c r="D953" s="16">
        <v>2003</v>
      </c>
      <c r="E953" s="18">
        <v>38020</v>
      </c>
      <c r="F953" s="9" t="s">
        <v>942</v>
      </c>
      <c r="G953" s="3">
        <v>55000000</v>
      </c>
      <c r="H953" s="3">
        <v>34234008</v>
      </c>
      <c r="I953" s="3">
        <v>47213095</v>
      </c>
      <c r="J953" s="8" t="str">
        <f t="shared" si="114"/>
        <v/>
      </c>
      <c r="K953" s="8" t="str">
        <f t="shared" si="115"/>
        <v/>
      </c>
      <c r="L953" s="8" t="str">
        <f t="shared" si="116"/>
        <v>The Hunted</v>
      </c>
      <c r="M953" s="8" t="str">
        <f t="shared" si="117"/>
        <v/>
      </c>
      <c r="N953" s="8" t="str">
        <f t="shared" si="113"/>
        <v>The Hunted</v>
      </c>
      <c r="O953" s="10">
        <f>INDEX(cpi!$A$1:$M$106,MATCH($D953,cpi!$A:$A,0),MATCH($C953,cpi!$1:$1,0))</f>
        <v>184.2</v>
      </c>
      <c r="P953" s="10">
        <f>cpi!$I$2</f>
        <v>245.51900000000001</v>
      </c>
      <c r="Q953" s="10">
        <f t="shared" si="118"/>
        <v>1.3328935939196527</v>
      </c>
      <c r="R953" s="8" t="str">
        <f t="shared" si="119"/>
        <v/>
      </c>
      <c r="S953" s="11">
        <f t="shared" si="120"/>
        <v>73309147.665580899</v>
      </c>
      <c r="T953" s="11">
        <f t="shared" si="120"/>
        <v>45630289.957394138</v>
      </c>
      <c r="U953" s="11">
        <f t="shared" si="120"/>
        <v>62930031.874619983</v>
      </c>
    </row>
    <row r="954" spans="1:21" x14ac:dyDescent="0.2">
      <c r="A954" s="5">
        <v>962</v>
      </c>
      <c r="B954" s="17">
        <v>4</v>
      </c>
      <c r="C954" s="16">
        <v>6</v>
      </c>
      <c r="D954" s="16">
        <v>1999</v>
      </c>
      <c r="E954" s="18">
        <v>36256</v>
      </c>
      <c r="F954" s="9" t="s">
        <v>943</v>
      </c>
      <c r="G954" s="3">
        <v>55000000</v>
      </c>
      <c r="H954" s="3">
        <v>34105207</v>
      </c>
      <c r="I954" s="3">
        <v>34105207</v>
      </c>
      <c r="J954" s="8" t="str">
        <f t="shared" si="114"/>
        <v/>
      </c>
      <c r="K954" s="8" t="str">
        <f t="shared" si="115"/>
        <v/>
      </c>
      <c r="L954" s="8" t="str">
        <f t="shared" si="116"/>
        <v>Instinct</v>
      </c>
      <c r="M954" s="8" t="str">
        <f t="shared" si="117"/>
        <v/>
      </c>
      <c r="N954" s="8" t="str">
        <f t="shared" si="113"/>
        <v>Instinct</v>
      </c>
      <c r="O954" s="10">
        <f>INDEX(cpi!$A$1:$M$106,MATCH($D954,cpi!$A:$A,0),MATCH($C954,cpi!$1:$1,0))</f>
        <v>166.2</v>
      </c>
      <c r="P954" s="10">
        <f>cpi!$I$2</f>
        <v>245.51900000000001</v>
      </c>
      <c r="Q954" s="10">
        <f t="shared" si="118"/>
        <v>1.4772503008423588</v>
      </c>
      <c r="R954" s="8" t="str">
        <f t="shared" si="119"/>
        <v/>
      </c>
      <c r="S954" s="11">
        <f t="shared" si="120"/>
        <v>81248766.546329737</v>
      </c>
      <c r="T954" s="11">
        <f t="shared" si="120"/>
        <v>50381927.301040918</v>
      </c>
      <c r="U954" s="11">
        <f t="shared" si="120"/>
        <v>50381927.301040918</v>
      </c>
    </row>
    <row r="955" spans="1:21" x14ac:dyDescent="0.2">
      <c r="A955" s="5">
        <v>963</v>
      </c>
      <c r="B955" s="17">
        <v>12</v>
      </c>
      <c r="C955" s="16">
        <v>12</v>
      </c>
      <c r="D955" s="16">
        <v>2003</v>
      </c>
      <c r="E955" s="18">
        <v>37967</v>
      </c>
      <c r="F955" s="9" t="s">
        <v>944</v>
      </c>
      <c r="G955" s="3">
        <v>55000000</v>
      </c>
      <c r="H955" s="3">
        <v>33832741</v>
      </c>
      <c r="I955" s="3">
        <v>63537164</v>
      </c>
      <c r="J955" s="8" t="str">
        <f t="shared" si="114"/>
        <v/>
      </c>
      <c r="K955" s="8" t="str">
        <f t="shared" si="115"/>
        <v/>
      </c>
      <c r="L955" s="8" t="str">
        <f t="shared" si="116"/>
        <v>Stuck On You</v>
      </c>
      <c r="M955" s="8" t="str">
        <f t="shared" si="117"/>
        <v/>
      </c>
      <c r="N955" s="8" t="str">
        <f t="shared" si="113"/>
        <v>Stuck On You</v>
      </c>
      <c r="O955" s="10">
        <f>INDEX(cpi!$A$1:$M$106,MATCH($D955,cpi!$A:$A,0),MATCH($C955,cpi!$1:$1,0))</f>
        <v>184.3</v>
      </c>
      <c r="P955" s="10">
        <f>cpi!$I$2</f>
        <v>245.51900000000001</v>
      </c>
      <c r="Q955" s="10">
        <f t="shared" si="118"/>
        <v>1.3321703743895821</v>
      </c>
      <c r="R955" s="8" t="str">
        <f t="shared" si="119"/>
        <v/>
      </c>
      <c r="S955" s="11">
        <f t="shared" si="120"/>
        <v>73269370.591427013</v>
      </c>
      <c r="T955" s="11">
        <f t="shared" si="120"/>
        <v>45070975.244595766</v>
      </c>
      <c r="U955" s="11">
        <f t="shared" si="120"/>
        <v>84642327.553532273</v>
      </c>
    </row>
    <row r="956" spans="1:21" x14ac:dyDescent="0.2">
      <c r="A956" s="5">
        <v>964</v>
      </c>
      <c r="B956" s="17">
        <v>29</v>
      </c>
      <c r="C956" s="16">
        <v>2</v>
      </c>
      <c r="D956" s="16">
        <v>2008</v>
      </c>
      <c r="E956" s="18">
        <v>40300</v>
      </c>
      <c r="F956" s="9" t="s">
        <v>945</v>
      </c>
      <c r="G956" s="3">
        <v>55000000</v>
      </c>
      <c r="H956" s="3">
        <v>33479698</v>
      </c>
      <c r="I956" s="3">
        <v>43980363</v>
      </c>
      <c r="J956" s="8" t="str">
        <f t="shared" si="114"/>
        <v/>
      </c>
      <c r="K956" s="8" t="str">
        <f t="shared" si="115"/>
        <v/>
      </c>
      <c r="L956" s="8" t="str">
        <f t="shared" si="116"/>
        <v>Semi-Pro</v>
      </c>
      <c r="M956" s="8" t="str">
        <f t="shared" si="117"/>
        <v/>
      </c>
      <c r="N956" s="8" t="str">
        <f t="shared" si="113"/>
        <v>Semi-Pro</v>
      </c>
      <c r="O956" s="10">
        <f>INDEX(cpi!$A$1:$M$106,MATCH($D956,cpi!$A:$A,0),MATCH($C956,cpi!$1:$1,0))</f>
        <v>211.69300000000001</v>
      </c>
      <c r="P956" s="10">
        <f>cpi!$I$2</f>
        <v>245.51900000000001</v>
      </c>
      <c r="Q956" s="10">
        <f t="shared" si="118"/>
        <v>1.1597879948793772</v>
      </c>
      <c r="R956" s="8" t="str">
        <f t="shared" si="119"/>
        <v/>
      </c>
      <c r="S956" s="11">
        <f t="shared" si="120"/>
        <v>63788339.718365744</v>
      </c>
      <c r="T956" s="11">
        <f t="shared" si="120"/>
        <v>38829351.812587097</v>
      </c>
      <c r="U956" s="11">
        <f t="shared" si="120"/>
        <v>51007897.017837152</v>
      </c>
    </row>
    <row r="957" spans="1:21" x14ac:dyDescent="0.2">
      <c r="A957" s="5">
        <v>965</v>
      </c>
      <c r="B957" s="17">
        <v>16</v>
      </c>
      <c r="C957" s="16">
        <v>10</v>
      </c>
      <c r="D957" s="16">
        <v>2015</v>
      </c>
      <c r="E957" s="18">
        <v>42470</v>
      </c>
      <c r="F957" s="9" t="s">
        <v>946</v>
      </c>
      <c r="G957" s="3">
        <v>55000000</v>
      </c>
      <c r="H957" s="3">
        <v>31090320</v>
      </c>
      <c r="I957" s="3">
        <v>75466595</v>
      </c>
      <c r="J957" s="8" t="str">
        <f t="shared" si="114"/>
        <v/>
      </c>
      <c r="K957" s="8" t="str">
        <f t="shared" si="115"/>
        <v/>
      </c>
      <c r="L957" s="8" t="str">
        <f t="shared" si="116"/>
        <v>Crimson Peak</v>
      </c>
      <c r="M957" s="8" t="str">
        <f t="shared" si="117"/>
        <v/>
      </c>
      <c r="N957" s="8" t="str">
        <f t="shared" si="113"/>
        <v>Crimson Peak</v>
      </c>
      <c r="O957" s="10">
        <f>INDEX(cpi!$A$1:$M$106,MATCH($D957,cpi!$A:$A,0),MATCH($C957,cpi!$1:$1,0))</f>
        <v>237.83799999999999</v>
      </c>
      <c r="P957" s="10">
        <f>cpi!$I$2</f>
        <v>245.51900000000001</v>
      </c>
      <c r="Q957" s="10">
        <f t="shared" si="118"/>
        <v>1.0322950916169831</v>
      </c>
      <c r="R957" s="8" t="str">
        <f t="shared" si="119"/>
        <v/>
      </c>
      <c r="S957" s="11">
        <f t="shared" si="120"/>
        <v>56776230.038934067</v>
      </c>
      <c r="T957" s="11">
        <f t="shared" si="120"/>
        <v>32094384.732801322</v>
      </c>
      <c r="U957" s="11">
        <f t="shared" si="120"/>
        <v>77903795.59954676</v>
      </c>
    </row>
    <row r="958" spans="1:21" x14ac:dyDescent="0.2">
      <c r="A958" s="5">
        <v>966</v>
      </c>
      <c r="B958" s="17">
        <v>27</v>
      </c>
      <c r="C958" s="16">
        <v>4</v>
      </c>
      <c r="D958" s="16">
        <v>2012</v>
      </c>
      <c r="E958" s="18">
        <v>41702</v>
      </c>
      <c r="F958" s="9" t="s">
        <v>947</v>
      </c>
      <c r="G958" s="3">
        <v>55000000</v>
      </c>
      <c r="H958" s="3">
        <v>31051126</v>
      </c>
      <c r="I958" s="3">
        <v>136143605</v>
      </c>
      <c r="J958" s="8" t="str">
        <f t="shared" si="114"/>
        <v/>
      </c>
      <c r="K958" s="8" t="str">
        <f t="shared" si="115"/>
        <v/>
      </c>
      <c r="L958" s="8" t="str">
        <f t="shared" si="116"/>
        <v>The Pirates! Band of Misfits</v>
      </c>
      <c r="M958" s="8" t="str">
        <f t="shared" si="117"/>
        <v/>
      </c>
      <c r="N958" s="8" t="str">
        <f t="shared" si="113"/>
        <v>The Pirates! Band of Misfits</v>
      </c>
      <c r="O958" s="10">
        <f>INDEX(cpi!$A$1:$M$106,MATCH($D958,cpi!$A:$A,0),MATCH($C958,cpi!$1:$1,0))</f>
        <v>230.08500000000001</v>
      </c>
      <c r="P958" s="10">
        <f>cpi!$I$2</f>
        <v>245.51900000000001</v>
      </c>
      <c r="Q958" s="10">
        <f t="shared" si="118"/>
        <v>1.0670795575548166</v>
      </c>
      <c r="R958" s="8" t="str">
        <f t="shared" si="119"/>
        <v/>
      </c>
      <c r="S958" s="11">
        <f t="shared" si="120"/>
        <v>58689375.665514916</v>
      </c>
      <c r="T958" s="11">
        <f t="shared" si="120"/>
        <v>33134021.793658864</v>
      </c>
      <c r="U958" s="11">
        <f t="shared" si="120"/>
        <v>145276057.78731772</v>
      </c>
    </row>
    <row r="959" spans="1:21" x14ac:dyDescent="0.2">
      <c r="A959" s="5">
        <v>967</v>
      </c>
      <c r="B959" s="17">
        <v>2</v>
      </c>
      <c r="C959" s="16">
        <v>12</v>
      </c>
      <c r="D959" s="16">
        <v>2005</v>
      </c>
      <c r="E959" s="18">
        <v>38395</v>
      </c>
      <c r="F959" s="9" t="s">
        <v>948</v>
      </c>
      <c r="G959" s="3">
        <v>55000000</v>
      </c>
      <c r="H959" s="3">
        <v>25857987</v>
      </c>
      <c r="I959" s="3">
        <v>53913573</v>
      </c>
      <c r="J959" s="8" t="str">
        <f t="shared" si="114"/>
        <v/>
      </c>
      <c r="K959" s="8" t="str">
        <f t="shared" si="115"/>
        <v/>
      </c>
      <c r="L959" s="8" t="str">
        <f t="shared" si="116"/>
        <v>Aeon Flux</v>
      </c>
      <c r="M959" s="8" t="str">
        <f t="shared" si="117"/>
        <v/>
      </c>
      <c r="N959" s="8" t="str">
        <f t="shared" si="113"/>
        <v>Aeon Flux</v>
      </c>
      <c r="O959" s="10">
        <f>INDEX(cpi!$A$1:$M$106,MATCH($D959,cpi!$A:$A,0),MATCH($C959,cpi!$1:$1,0))</f>
        <v>196.8</v>
      </c>
      <c r="P959" s="10">
        <f>cpi!$I$2</f>
        <v>245.51900000000001</v>
      </c>
      <c r="Q959" s="10">
        <f t="shared" si="118"/>
        <v>1.2475558943089431</v>
      </c>
      <c r="R959" s="8" t="str">
        <f t="shared" si="119"/>
        <v/>
      </c>
      <c r="S959" s="11">
        <f t="shared" si="120"/>
        <v>68615574.18699187</v>
      </c>
      <c r="T959" s="11">
        <f t="shared" si="120"/>
        <v>32259284.096814025</v>
      </c>
      <c r="U959" s="11">
        <f t="shared" si="120"/>
        <v>67260195.77940549</v>
      </c>
    </row>
    <row r="960" spans="1:21" x14ac:dyDescent="0.2">
      <c r="A960" s="5">
        <v>968</v>
      </c>
      <c r="B960" s="17">
        <v>2</v>
      </c>
      <c r="C960" s="16">
        <v>8</v>
      </c>
      <c r="D960" s="16">
        <v>1996</v>
      </c>
      <c r="E960" s="18">
        <v>35103</v>
      </c>
      <c r="F960" s="9" t="s">
        <v>949</v>
      </c>
      <c r="G960" s="3">
        <v>55000000</v>
      </c>
      <c r="H960" s="3">
        <v>21226204</v>
      </c>
      <c r="I960" s="3">
        <v>60209334</v>
      </c>
      <c r="J960" s="8" t="str">
        <f t="shared" si="114"/>
        <v/>
      </c>
      <c r="K960" s="8" t="str">
        <f t="shared" si="115"/>
        <v/>
      </c>
      <c r="L960" s="8" t="str">
        <f t="shared" si="116"/>
        <v>Chain Reaction</v>
      </c>
      <c r="M960" s="8" t="str">
        <f t="shared" si="117"/>
        <v/>
      </c>
      <c r="N960" s="8" t="str">
        <f t="shared" si="113"/>
        <v>Chain Reaction</v>
      </c>
      <c r="O960" s="10">
        <f>INDEX(cpi!$A$1:$M$106,MATCH($D960,cpi!$A:$A,0),MATCH($C960,cpi!$1:$1,0))</f>
        <v>157.30000000000001</v>
      </c>
      <c r="P960" s="10">
        <f>cpi!$I$2</f>
        <v>245.51900000000001</v>
      </c>
      <c r="Q960" s="10">
        <f t="shared" si="118"/>
        <v>1.5608328035600763</v>
      </c>
      <c r="R960" s="8" t="str">
        <f t="shared" si="119"/>
        <v/>
      </c>
      <c r="S960" s="11">
        <f t="shared" si="120"/>
        <v>85845804.195804194</v>
      </c>
      <c r="T960" s="11">
        <f t="shared" si="120"/>
        <v>33130555.498258106</v>
      </c>
      <c r="U960" s="11">
        <f t="shared" si="120"/>
        <v>93976703.587705016</v>
      </c>
    </row>
    <row r="961" spans="1:21" x14ac:dyDescent="0.2">
      <c r="A961" s="5">
        <v>969</v>
      </c>
      <c r="B961" s="17">
        <v>16</v>
      </c>
      <c r="C961" s="16">
        <v>8</v>
      </c>
      <c r="D961" s="16">
        <v>1996</v>
      </c>
      <c r="E961" s="18">
        <v>35528</v>
      </c>
      <c r="F961" s="9" t="s">
        <v>950</v>
      </c>
      <c r="G961" s="3">
        <v>55000000</v>
      </c>
      <c r="H961" s="3">
        <v>18582965</v>
      </c>
      <c r="I961" s="3">
        <v>18582965</v>
      </c>
      <c r="J961" s="8" t="str">
        <f t="shared" si="114"/>
        <v/>
      </c>
      <c r="K961" s="8" t="str">
        <f t="shared" si="115"/>
        <v/>
      </c>
      <c r="L961" s="8" t="str">
        <f t="shared" si="116"/>
        <v>The Fan</v>
      </c>
      <c r="M961" s="8" t="str">
        <f t="shared" si="117"/>
        <v/>
      </c>
      <c r="N961" s="8" t="str">
        <f t="shared" si="113"/>
        <v>The Fan</v>
      </c>
      <c r="O961" s="10">
        <f>INDEX(cpi!$A$1:$M$106,MATCH($D961,cpi!$A:$A,0),MATCH($C961,cpi!$1:$1,0))</f>
        <v>157.30000000000001</v>
      </c>
      <c r="P961" s="10">
        <f>cpi!$I$2</f>
        <v>245.51900000000001</v>
      </c>
      <c r="Q961" s="10">
        <f t="shared" si="118"/>
        <v>1.5608328035600763</v>
      </c>
      <c r="R961" s="8" t="str">
        <f t="shared" si="119"/>
        <v/>
      </c>
      <c r="S961" s="11">
        <f t="shared" si="120"/>
        <v>85845804.195804194</v>
      </c>
      <c r="T961" s="11">
        <f t="shared" si="120"/>
        <v>29004901.359408773</v>
      </c>
      <c r="U961" s="11">
        <f t="shared" si="120"/>
        <v>29004901.359408773</v>
      </c>
    </row>
    <row r="962" spans="1:21" x14ac:dyDescent="0.2">
      <c r="A962" s="5">
        <v>970</v>
      </c>
      <c r="B962" s="17">
        <v>12</v>
      </c>
      <c r="C962" s="16">
        <v>10</v>
      </c>
      <c r="D962" s="16">
        <v>2007</v>
      </c>
      <c r="E962" s="18">
        <v>39426</v>
      </c>
      <c r="F962" s="9" t="s">
        <v>951</v>
      </c>
      <c r="G962" s="3">
        <v>55000000</v>
      </c>
      <c r="H962" s="3">
        <v>16285240</v>
      </c>
      <c r="I962" s="3">
        <v>74870866</v>
      </c>
      <c r="J962" s="8" t="str">
        <f t="shared" si="114"/>
        <v/>
      </c>
      <c r="K962" s="8" t="str">
        <f t="shared" si="115"/>
        <v/>
      </c>
      <c r="L962" s="8" t="str">
        <f t="shared" si="116"/>
        <v>Elizabeth: The Golden Age</v>
      </c>
      <c r="M962" s="8" t="str">
        <f t="shared" si="117"/>
        <v/>
      </c>
      <c r="N962" s="8" t="str">
        <f t="shared" ref="N962:N1025" si="121">IF(M962=1,L962&amp;" ("&amp;D962&amp;")",L962)</f>
        <v>Elizabeth: The Golden Age</v>
      </c>
      <c r="O962" s="10">
        <f>INDEX(cpi!$A$1:$M$106,MATCH($D962,cpi!$A:$A,0),MATCH($C962,cpi!$1:$1,0))</f>
        <v>208.93600000000001</v>
      </c>
      <c r="P962" s="10">
        <f>cpi!$I$2</f>
        <v>245.51900000000001</v>
      </c>
      <c r="Q962" s="10">
        <f t="shared" si="118"/>
        <v>1.1750918941685493</v>
      </c>
      <c r="R962" s="8" t="str">
        <f t="shared" si="119"/>
        <v/>
      </c>
      <c r="S962" s="11">
        <f t="shared" si="120"/>
        <v>64630054.179270215</v>
      </c>
      <c r="T962" s="11">
        <f t="shared" si="120"/>
        <v>19136653.518589426</v>
      </c>
      <c r="U962" s="11">
        <f t="shared" si="120"/>
        <v>87980147.745979637</v>
      </c>
    </row>
    <row r="963" spans="1:21" x14ac:dyDescent="0.2">
      <c r="A963" s="5">
        <v>971</v>
      </c>
      <c r="B963" s="17">
        <v>12</v>
      </c>
      <c r="C963" s="16">
        <v>6</v>
      </c>
      <c r="D963" s="16">
        <v>2009</v>
      </c>
      <c r="E963" s="18">
        <v>40153</v>
      </c>
      <c r="F963" s="9" t="s">
        <v>952</v>
      </c>
      <c r="G963" s="3">
        <v>55000000</v>
      </c>
      <c r="H963" s="3">
        <v>16123323</v>
      </c>
      <c r="I963" s="3">
        <v>16123323</v>
      </c>
      <c r="J963" s="8" t="str">
        <f t="shared" ref="J963:J1026" si="122">IF(I963=0,1,"")</f>
        <v/>
      </c>
      <c r="K963" s="8" t="str">
        <f t="shared" ref="K963:K1026" si="123">IF(D963&gt;2017,1,"")</f>
        <v/>
      </c>
      <c r="L963" s="8" t="str">
        <f t="shared" ref="L963:L1026" si="124">F963</f>
        <v>Imagine That</v>
      </c>
      <c r="M963" s="8" t="str">
        <f t="shared" ref="M963:M1026" si="125">IF(COUNTIF($L$2:$L$5233,L963)&gt;1,1,"")</f>
        <v/>
      </c>
      <c r="N963" s="8" t="str">
        <f t="shared" si="121"/>
        <v>Imagine That</v>
      </c>
      <c r="O963" s="10">
        <f>INDEX(cpi!$A$1:$M$106,MATCH($D963,cpi!$A:$A,0),MATCH($C963,cpi!$1:$1,0))</f>
        <v>215.69300000000001</v>
      </c>
      <c r="P963" s="10">
        <f>cpi!$I$2</f>
        <v>245.51900000000001</v>
      </c>
      <c r="Q963" s="10">
        <f t="shared" ref="Q963:Q1026" si="126">P963/O963</f>
        <v>1.1382798700004173</v>
      </c>
      <c r="R963" s="8" t="str">
        <f t="shared" ref="R963:R1026" si="127">IF(ISERROR(Q963),1,"")</f>
        <v/>
      </c>
      <c r="S963" s="11">
        <f t="shared" ref="S963:U1026" si="128">G963*$Q963</f>
        <v>62605392.850022949</v>
      </c>
      <c r="T963" s="11">
        <f t="shared" si="128"/>
        <v>18352854.008414738</v>
      </c>
      <c r="U963" s="11">
        <f t="shared" si="128"/>
        <v>18352854.008414738</v>
      </c>
    </row>
    <row r="964" spans="1:21" x14ac:dyDescent="0.2">
      <c r="A964" s="5">
        <v>972</v>
      </c>
      <c r="B964" s="17">
        <v>21</v>
      </c>
      <c r="C964" s="16">
        <v>2</v>
      </c>
      <c r="D964" s="16">
        <v>2003</v>
      </c>
      <c r="E964" s="18">
        <v>38232</v>
      </c>
      <c r="F964" s="9" t="s">
        <v>953</v>
      </c>
      <c r="G964" s="3">
        <v>55000000</v>
      </c>
      <c r="H964" s="3">
        <v>12882934</v>
      </c>
      <c r="I964" s="3">
        <v>12923936</v>
      </c>
      <c r="J964" s="8" t="str">
        <f t="shared" si="122"/>
        <v/>
      </c>
      <c r="K964" s="8" t="str">
        <f t="shared" si="123"/>
        <v/>
      </c>
      <c r="L964" s="8" t="str">
        <f t="shared" si="124"/>
        <v>Gods and Generals</v>
      </c>
      <c r="M964" s="8" t="str">
        <f t="shared" si="125"/>
        <v/>
      </c>
      <c r="N964" s="8" t="str">
        <f t="shared" si="121"/>
        <v>Gods and Generals</v>
      </c>
      <c r="O964" s="10">
        <f>INDEX(cpi!$A$1:$M$106,MATCH($D964,cpi!$A:$A,0),MATCH($C964,cpi!$1:$1,0))</f>
        <v>183.1</v>
      </c>
      <c r="P964" s="10">
        <f>cpi!$I$2</f>
        <v>245.51900000000001</v>
      </c>
      <c r="Q964" s="10">
        <f t="shared" si="126"/>
        <v>1.3409011469142547</v>
      </c>
      <c r="R964" s="8" t="str">
        <f t="shared" si="127"/>
        <v/>
      </c>
      <c r="S964" s="11">
        <f t="shared" si="128"/>
        <v>73749563.080283999</v>
      </c>
      <c r="T964" s="11">
        <f t="shared" si="128"/>
        <v>17274740.976220645</v>
      </c>
      <c r="U964" s="11">
        <f t="shared" si="128"/>
        <v>17329720.605046425</v>
      </c>
    </row>
    <row r="965" spans="1:21" x14ac:dyDescent="0.2">
      <c r="A965" s="5">
        <v>973</v>
      </c>
      <c r="B965" s="17">
        <v>10</v>
      </c>
      <c r="C965" s="16">
        <v>1</v>
      </c>
      <c r="D965" s="16">
        <v>1997</v>
      </c>
      <c r="E965" s="18">
        <v>35704</v>
      </c>
      <c r="F965" s="9" t="s">
        <v>954</v>
      </c>
      <c r="G965" s="3">
        <v>55000000</v>
      </c>
      <c r="H965" s="3">
        <v>11532774</v>
      </c>
      <c r="I965" s="3">
        <v>11532774</v>
      </c>
      <c r="J965" s="8" t="str">
        <f t="shared" si="122"/>
        <v/>
      </c>
      <c r="K965" s="8" t="str">
        <f t="shared" si="123"/>
        <v/>
      </c>
      <c r="L965" s="8" t="str">
        <f t="shared" si="124"/>
        <v>Turbulence</v>
      </c>
      <c r="M965" s="8" t="str">
        <f t="shared" si="125"/>
        <v/>
      </c>
      <c r="N965" s="8" t="str">
        <f t="shared" si="121"/>
        <v>Turbulence</v>
      </c>
      <c r="O965" s="10">
        <f>INDEX(cpi!$A$1:$M$106,MATCH($D965,cpi!$A:$A,0),MATCH($C965,cpi!$1:$1,0))</f>
        <v>159.1</v>
      </c>
      <c r="P965" s="10">
        <f>cpi!$I$2</f>
        <v>245.51900000000001</v>
      </c>
      <c r="Q965" s="10">
        <f t="shared" si="126"/>
        <v>1.5431741043368952</v>
      </c>
      <c r="R965" s="8" t="str">
        <f t="shared" si="127"/>
        <v/>
      </c>
      <c r="S965" s="11">
        <f t="shared" si="128"/>
        <v>84874575.738529235</v>
      </c>
      <c r="T965" s="11">
        <f t="shared" si="128"/>
        <v>17797078.187969834</v>
      </c>
      <c r="U965" s="11">
        <f t="shared" si="128"/>
        <v>17797078.187969834</v>
      </c>
    </row>
    <row r="966" spans="1:21" x14ac:dyDescent="0.2">
      <c r="A966" s="5">
        <v>974</v>
      </c>
      <c r="B966" s="17">
        <v>1</v>
      </c>
      <c r="C966" s="16">
        <v>2</v>
      </c>
      <c r="D966" s="16">
        <v>2013</v>
      </c>
      <c r="E966" s="18">
        <v>41276</v>
      </c>
      <c r="F966" s="9" t="s">
        <v>955</v>
      </c>
      <c r="G966" s="3">
        <v>55000000</v>
      </c>
      <c r="H966" s="3">
        <v>9489829</v>
      </c>
      <c r="I966" s="3">
        <v>22597969</v>
      </c>
      <c r="J966" s="8" t="str">
        <f t="shared" si="122"/>
        <v/>
      </c>
      <c r="K966" s="8" t="str">
        <f t="shared" si="123"/>
        <v/>
      </c>
      <c r="L966" s="8" t="str">
        <f t="shared" si="124"/>
        <v>Bullet to the Head</v>
      </c>
      <c r="M966" s="8" t="str">
        <f t="shared" si="125"/>
        <v/>
      </c>
      <c r="N966" s="8" t="str">
        <f t="shared" si="121"/>
        <v>Bullet to the Head</v>
      </c>
      <c r="O966" s="10">
        <f>INDEX(cpi!$A$1:$M$106,MATCH($D966,cpi!$A:$A,0),MATCH($C966,cpi!$1:$1,0))</f>
        <v>232.166</v>
      </c>
      <c r="P966" s="10">
        <f>cpi!$I$2</f>
        <v>245.51900000000001</v>
      </c>
      <c r="Q966" s="10">
        <f t="shared" si="126"/>
        <v>1.0575148815933428</v>
      </c>
      <c r="R966" s="8" t="str">
        <f t="shared" si="127"/>
        <v/>
      </c>
      <c r="S966" s="11">
        <f t="shared" si="128"/>
        <v>58163318.487633854</v>
      </c>
      <c r="T966" s="11">
        <f t="shared" si="128"/>
        <v>10035635.391276071</v>
      </c>
      <c r="U966" s="11">
        <f t="shared" si="128"/>
        <v>23897688.511285033</v>
      </c>
    </row>
    <row r="967" spans="1:21" x14ac:dyDescent="0.2">
      <c r="A967" s="5">
        <v>975</v>
      </c>
      <c r="B967" s="17">
        <v>22</v>
      </c>
      <c r="C967" s="16">
        <v>9</v>
      </c>
      <c r="D967" s="16">
        <v>2006</v>
      </c>
      <c r="E967" s="18">
        <v>39364</v>
      </c>
      <c r="F967" s="9" t="s">
        <v>956</v>
      </c>
      <c r="G967" s="3">
        <v>55000000</v>
      </c>
      <c r="H967" s="3">
        <v>7221458</v>
      </c>
      <c r="I967" s="3">
        <v>9521458</v>
      </c>
      <c r="J967" s="8" t="str">
        <f t="shared" si="122"/>
        <v/>
      </c>
      <c r="K967" s="8" t="str">
        <f t="shared" si="123"/>
        <v/>
      </c>
      <c r="L967" s="8" t="str">
        <f t="shared" si="124"/>
        <v>All the King's Men</v>
      </c>
      <c r="M967" s="8" t="str">
        <f t="shared" si="125"/>
        <v/>
      </c>
      <c r="N967" s="8" t="str">
        <f t="shared" si="121"/>
        <v>All the King's Men</v>
      </c>
      <c r="O967" s="10">
        <f>INDEX(cpi!$A$1:$M$106,MATCH($D967,cpi!$A:$A,0),MATCH($C967,cpi!$1:$1,0))</f>
        <v>202.9</v>
      </c>
      <c r="P967" s="10">
        <f>cpi!$I$2</f>
        <v>245.51900000000001</v>
      </c>
      <c r="Q967" s="10">
        <f t="shared" si="126"/>
        <v>1.2100492853622473</v>
      </c>
      <c r="R967" s="8" t="str">
        <f t="shared" si="127"/>
        <v/>
      </c>
      <c r="S967" s="11">
        <f t="shared" si="128"/>
        <v>66552710.694923602</v>
      </c>
      <c r="T967" s="11">
        <f t="shared" si="128"/>
        <v>8738320.0921734832</v>
      </c>
      <c r="U967" s="11">
        <f t="shared" si="128"/>
        <v>11521433.448506653</v>
      </c>
    </row>
    <row r="968" spans="1:21" x14ac:dyDescent="0.2">
      <c r="A968" s="5">
        <v>976</v>
      </c>
      <c r="B968" s="17">
        <v>30</v>
      </c>
      <c r="C968" s="16">
        <v>7</v>
      </c>
      <c r="D968" s="16">
        <v>2004</v>
      </c>
      <c r="E968" s="18">
        <v>38875</v>
      </c>
      <c r="F968" s="9" t="s">
        <v>957</v>
      </c>
      <c r="G968" s="3">
        <v>55000000</v>
      </c>
      <c r="H968" s="3">
        <v>6768055</v>
      </c>
      <c r="I968" s="3">
        <v>28231444</v>
      </c>
      <c r="J968" s="8" t="str">
        <f t="shared" si="122"/>
        <v/>
      </c>
      <c r="K968" s="8" t="str">
        <f t="shared" si="123"/>
        <v/>
      </c>
      <c r="L968" s="8" t="str">
        <f t="shared" si="124"/>
        <v>Thunderbirds</v>
      </c>
      <c r="M968" s="8" t="str">
        <f t="shared" si="125"/>
        <v/>
      </c>
      <c r="N968" s="8" t="str">
        <f t="shared" si="121"/>
        <v>Thunderbirds</v>
      </c>
      <c r="O968" s="10">
        <f>INDEX(cpi!$A$1:$M$106,MATCH($D968,cpi!$A:$A,0),MATCH($C968,cpi!$1:$1,0))</f>
        <v>189.4</v>
      </c>
      <c r="P968" s="10">
        <f>cpi!$I$2</f>
        <v>245.51900000000001</v>
      </c>
      <c r="Q968" s="10">
        <f t="shared" si="126"/>
        <v>1.2962988384371701</v>
      </c>
      <c r="R968" s="8" t="str">
        <f t="shared" si="127"/>
        <v/>
      </c>
      <c r="S968" s="11">
        <f t="shared" si="128"/>
        <v>71296436.114044353</v>
      </c>
      <c r="T968" s="11">
        <f t="shared" si="128"/>
        <v>8773421.8349788804</v>
      </c>
      <c r="U968" s="11">
        <f t="shared" si="128"/>
        <v>36596388.064604014</v>
      </c>
    </row>
    <row r="969" spans="1:21" x14ac:dyDescent="0.2">
      <c r="A969" s="5">
        <v>977</v>
      </c>
      <c r="B969" s="17">
        <v>26</v>
      </c>
      <c r="C969" s="16">
        <v>11</v>
      </c>
      <c r="D969" s="16">
        <v>2004</v>
      </c>
      <c r="E969" s="18">
        <v>38759</v>
      </c>
      <c r="F969" s="9" t="s">
        <v>958</v>
      </c>
      <c r="G969" s="3">
        <v>55000000</v>
      </c>
      <c r="H969" s="3">
        <v>6167817</v>
      </c>
      <c r="I969" s="3">
        <v>69759296</v>
      </c>
      <c r="J969" s="8" t="str">
        <f t="shared" si="122"/>
        <v/>
      </c>
      <c r="K969" s="8" t="str">
        <f t="shared" si="123"/>
        <v/>
      </c>
      <c r="L969" s="8" t="str">
        <f t="shared" si="124"/>
        <v>Un long dimanche de fianÃ§ailles</v>
      </c>
      <c r="M969" s="8" t="str">
        <f t="shared" si="125"/>
        <v/>
      </c>
      <c r="N969" s="8" t="str">
        <f t="shared" si="121"/>
        <v>Un long dimanche de fianÃ§ailles</v>
      </c>
      <c r="O969" s="10">
        <f>INDEX(cpi!$A$1:$M$106,MATCH($D969,cpi!$A:$A,0),MATCH($C969,cpi!$1:$1,0))</f>
        <v>191</v>
      </c>
      <c r="P969" s="10">
        <f>cpi!$I$2</f>
        <v>245.51900000000001</v>
      </c>
      <c r="Q969" s="10">
        <f t="shared" si="126"/>
        <v>1.2854397905759163</v>
      </c>
      <c r="R969" s="8" t="str">
        <f t="shared" si="127"/>
        <v/>
      </c>
      <c r="S969" s="11">
        <f t="shared" si="128"/>
        <v>70699188.481675401</v>
      </c>
      <c r="T969" s="11">
        <f t="shared" si="128"/>
        <v>7928357.3927905764</v>
      </c>
      <c r="U969" s="11">
        <f t="shared" si="128"/>
        <v>89671374.840963349</v>
      </c>
    </row>
    <row r="970" spans="1:21" x14ac:dyDescent="0.2">
      <c r="A970" s="5">
        <v>978</v>
      </c>
      <c r="B970" s="17">
        <v>4</v>
      </c>
      <c r="C970" s="16">
        <v>5</v>
      </c>
      <c r="D970" s="16">
        <v>2007</v>
      </c>
      <c r="E970" s="18">
        <v>39177</v>
      </c>
      <c r="F970" s="9" t="s">
        <v>959</v>
      </c>
      <c r="G970" s="3">
        <v>55000000</v>
      </c>
      <c r="H970" s="3">
        <v>5755286</v>
      </c>
      <c r="I970" s="3">
        <v>6521829</v>
      </c>
      <c r="J970" s="8" t="str">
        <f t="shared" si="122"/>
        <v/>
      </c>
      <c r="K970" s="8" t="str">
        <f t="shared" si="123"/>
        <v/>
      </c>
      <c r="L970" s="8" t="str">
        <f t="shared" si="124"/>
        <v>Lucky You</v>
      </c>
      <c r="M970" s="8" t="str">
        <f t="shared" si="125"/>
        <v/>
      </c>
      <c r="N970" s="8" t="str">
        <f t="shared" si="121"/>
        <v>Lucky You</v>
      </c>
      <c r="O970" s="10">
        <f>INDEX(cpi!$A$1:$M$106,MATCH($D970,cpi!$A:$A,0),MATCH($C970,cpi!$1:$1,0))</f>
        <v>207.94900000000001</v>
      </c>
      <c r="P970" s="10">
        <f>cpi!$I$2</f>
        <v>245.51900000000001</v>
      </c>
      <c r="Q970" s="10">
        <f t="shared" si="126"/>
        <v>1.1806692987222829</v>
      </c>
      <c r="R970" s="8" t="str">
        <f t="shared" si="127"/>
        <v/>
      </c>
      <c r="S970" s="11">
        <f t="shared" si="128"/>
        <v>64936811.429725558</v>
      </c>
      <c r="T970" s="11">
        <f t="shared" si="128"/>
        <v>6795089.4855661727</v>
      </c>
      <c r="U970" s="11">
        <f t="shared" si="128"/>
        <v>7700123.2718166476</v>
      </c>
    </row>
    <row r="971" spans="1:21" x14ac:dyDescent="0.2">
      <c r="A971" s="5">
        <v>979</v>
      </c>
      <c r="B971" s="17">
        <v>22</v>
      </c>
      <c r="C971" s="16">
        <v>7</v>
      </c>
      <c r="D971" s="16">
        <v>1998</v>
      </c>
      <c r="E971" s="18">
        <v>36440</v>
      </c>
      <c r="F971" s="9" t="s">
        <v>960</v>
      </c>
      <c r="G971" s="3">
        <v>55000000</v>
      </c>
      <c r="H971" s="3">
        <v>1147784</v>
      </c>
      <c r="I971" s="3">
        <v>1147784</v>
      </c>
      <c r="J971" s="8" t="str">
        <f t="shared" si="122"/>
        <v/>
      </c>
      <c r="K971" s="8" t="str">
        <f t="shared" si="123"/>
        <v/>
      </c>
      <c r="L971" s="8" t="str">
        <f t="shared" si="124"/>
        <v>Lolita</v>
      </c>
      <c r="M971" s="8">
        <f t="shared" si="125"/>
        <v>1</v>
      </c>
      <c r="N971" s="8" t="str">
        <f t="shared" si="121"/>
        <v>Lolita (1998)</v>
      </c>
      <c r="O971" s="10">
        <f>INDEX(cpi!$A$1:$M$106,MATCH($D971,cpi!$A:$A,0),MATCH($C971,cpi!$1:$1,0))</f>
        <v>163.19999999999999</v>
      </c>
      <c r="P971" s="10">
        <f>cpi!$I$2</f>
        <v>245.51900000000001</v>
      </c>
      <c r="Q971" s="10">
        <f t="shared" si="126"/>
        <v>1.5044056372549022</v>
      </c>
      <c r="R971" s="8" t="str">
        <f t="shared" si="127"/>
        <v/>
      </c>
      <c r="S971" s="11">
        <f t="shared" si="128"/>
        <v>82742310.04901962</v>
      </c>
      <c r="T971" s="11">
        <f t="shared" si="128"/>
        <v>1726732.7199509807</v>
      </c>
      <c r="U971" s="11">
        <f t="shared" si="128"/>
        <v>1726732.7199509807</v>
      </c>
    </row>
    <row r="972" spans="1:21" x14ac:dyDescent="0.2">
      <c r="A972" s="5">
        <v>980</v>
      </c>
      <c r="B972" s="17">
        <v>20</v>
      </c>
      <c r="C972" s="16">
        <v>9</v>
      </c>
      <c r="D972" s="16">
        <v>2002</v>
      </c>
      <c r="E972" s="18">
        <v>37842</v>
      </c>
      <c r="F972" s="9" t="s">
        <v>961</v>
      </c>
      <c r="G972" s="3">
        <v>55000000</v>
      </c>
      <c r="H972" s="3">
        <v>79161</v>
      </c>
      <c r="I972" s="3">
        <v>1807990</v>
      </c>
      <c r="J972" s="8" t="str">
        <f t="shared" si="122"/>
        <v/>
      </c>
      <c r="K972" s="8" t="str">
        <f t="shared" si="123"/>
        <v/>
      </c>
      <c r="L972" s="8" t="str">
        <f t="shared" si="124"/>
        <v>Eye See You</v>
      </c>
      <c r="M972" s="8" t="str">
        <f t="shared" si="125"/>
        <v/>
      </c>
      <c r="N972" s="8" t="str">
        <f t="shared" si="121"/>
        <v>Eye See You</v>
      </c>
      <c r="O972" s="10">
        <f>INDEX(cpi!$A$1:$M$106,MATCH($D972,cpi!$A:$A,0),MATCH($C972,cpi!$1:$1,0))</f>
        <v>181</v>
      </c>
      <c r="P972" s="10">
        <f>cpi!$I$2</f>
        <v>245.51900000000001</v>
      </c>
      <c r="Q972" s="10">
        <f t="shared" si="126"/>
        <v>1.3564585635359117</v>
      </c>
      <c r="R972" s="8" t="str">
        <f t="shared" si="127"/>
        <v/>
      </c>
      <c r="S972" s="11">
        <f t="shared" si="128"/>
        <v>74605220.994475141</v>
      </c>
      <c r="T972" s="11">
        <f t="shared" si="128"/>
        <v>107378.61634806631</v>
      </c>
      <c r="U972" s="11">
        <f t="shared" si="128"/>
        <v>2452463.5182872927</v>
      </c>
    </row>
    <row r="973" spans="1:21" x14ac:dyDescent="0.2">
      <c r="A973" s="5">
        <v>981</v>
      </c>
      <c r="B973" s="17">
        <v>19</v>
      </c>
      <c r="C973" s="16">
        <v>6</v>
      </c>
      <c r="D973" s="16">
        <v>1981</v>
      </c>
      <c r="E973" s="18">
        <v>30138</v>
      </c>
      <c r="F973" s="9" t="s">
        <v>962</v>
      </c>
      <c r="G973" s="3">
        <v>54000000</v>
      </c>
      <c r="H973" s="3">
        <v>108185706</v>
      </c>
      <c r="I973" s="3">
        <v>108185706</v>
      </c>
      <c r="J973" s="8" t="str">
        <f t="shared" si="122"/>
        <v/>
      </c>
      <c r="K973" s="8" t="str">
        <f t="shared" si="123"/>
        <v/>
      </c>
      <c r="L973" s="8" t="str">
        <f t="shared" si="124"/>
        <v>Superman II</v>
      </c>
      <c r="M973" s="8" t="str">
        <f t="shared" si="125"/>
        <v/>
      </c>
      <c r="N973" s="8" t="str">
        <f t="shared" si="121"/>
        <v>Superman II</v>
      </c>
      <c r="O973" s="10">
        <f>INDEX(cpi!$A$1:$M$106,MATCH($D973,cpi!$A:$A,0),MATCH($C973,cpi!$1:$1,0))</f>
        <v>90.6</v>
      </c>
      <c r="P973" s="10">
        <f>cpi!$I$2</f>
        <v>245.51900000000001</v>
      </c>
      <c r="Q973" s="10">
        <f t="shared" si="126"/>
        <v>2.7099227373068433</v>
      </c>
      <c r="R973" s="8" t="str">
        <f t="shared" si="127"/>
        <v/>
      </c>
      <c r="S973" s="11">
        <f t="shared" si="128"/>
        <v>146335827.81456953</v>
      </c>
      <c r="T973" s="11">
        <f t="shared" si="128"/>
        <v>293174904.54099339</v>
      </c>
      <c r="U973" s="11">
        <f t="shared" si="128"/>
        <v>293174904.54099339</v>
      </c>
    </row>
    <row r="974" spans="1:21" x14ac:dyDescent="0.2">
      <c r="A974" s="5">
        <v>982</v>
      </c>
      <c r="B974" s="17">
        <v>22</v>
      </c>
      <c r="C974" s="16">
        <v>3</v>
      </c>
      <c r="D974" s="16">
        <v>2002</v>
      </c>
      <c r="E974" s="18">
        <v>37897</v>
      </c>
      <c r="F974" s="9" t="s">
        <v>963</v>
      </c>
      <c r="G974" s="3">
        <v>54000000</v>
      </c>
      <c r="H974" s="3">
        <v>81676888</v>
      </c>
      <c r="I974" s="3">
        <v>154338601</v>
      </c>
      <c r="J974" s="8" t="str">
        <f t="shared" si="122"/>
        <v/>
      </c>
      <c r="K974" s="8" t="str">
        <f t="shared" si="123"/>
        <v/>
      </c>
      <c r="L974" s="8" t="str">
        <f t="shared" si="124"/>
        <v>Blade 2</v>
      </c>
      <c r="M974" s="8" t="str">
        <f t="shared" si="125"/>
        <v/>
      </c>
      <c r="N974" s="8" t="str">
        <f t="shared" si="121"/>
        <v>Blade 2</v>
      </c>
      <c r="O974" s="10">
        <f>INDEX(cpi!$A$1:$M$106,MATCH($D974,cpi!$A:$A,0),MATCH($C974,cpi!$1:$1,0))</f>
        <v>178.8</v>
      </c>
      <c r="P974" s="10">
        <f>cpi!$I$2</f>
        <v>245.51900000000001</v>
      </c>
      <c r="Q974" s="10">
        <f t="shared" si="126"/>
        <v>1.373148769574944</v>
      </c>
      <c r="R974" s="8" t="str">
        <f t="shared" si="127"/>
        <v/>
      </c>
      <c r="S974" s="11">
        <f t="shared" si="128"/>
        <v>74150033.55704698</v>
      </c>
      <c r="T974" s="11">
        <f t="shared" si="128"/>
        <v>112154518.25991051</v>
      </c>
      <c r="U974" s="11">
        <f t="shared" si="128"/>
        <v>211929860.06106824</v>
      </c>
    </row>
    <row r="975" spans="1:21" x14ac:dyDescent="0.2">
      <c r="A975" s="5">
        <v>983</v>
      </c>
      <c r="B975" s="17">
        <v>14</v>
      </c>
      <c r="C975" s="16">
        <v>7</v>
      </c>
      <c r="D975" s="16">
        <v>2006</v>
      </c>
      <c r="E975" s="18">
        <v>39120</v>
      </c>
      <c r="F975" s="9" t="s">
        <v>964</v>
      </c>
      <c r="G975" s="3">
        <v>54000000</v>
      </c>
      <c r="H975" s="3">
        <v>75802010</v>
      </c>
      <c r="I975" s="3">
        <v>130402010</v>
      </c>
      <c r="J975" s="8" t="str">
        <f t="shared" si="122"/>
        <v/>
      </c>
      <c r="K975" s="8" t="str">
        <f t="shared" si="123"/>
        <v/>
      </c>
      <c r="L975" s="8" t="str">
        <f t="shared" si="124"/>
        <v>You, Me and Dupree</v>
      </c>
      <c r="M975" s="8" t="str">
        <f t="shared" si="125"/>
        <v/>
      </c>
      <c r="N975" s="8" t="str">
        <f t="shared" si="121"/>
        <v>You, Me and Dupree</v>
      </c>
      <c r="O975" s="10">
        <f>INDEX(cpi!$A$1:$M$106,MATCH($D975,cpi!$A:$A,0),MATCH($C975,cpi!$1:$1,0))</f>
        <v>203.5</v>
      </c>
      <c r="P975" s="10">
        <f>cpi!$I$2</f>
        <v>245.51900000000001</v>
      </c>
      <c r="Q975" s="10">
        <f t="shared" si="126"/>
        <v>1.2064815724815725</v>
      </c>
      <c r="R975" s="8" t="str">
        <f t="shared" si="127"/>
        <v/>
      </c>
      <c r="S975" s="11">
        <f t="shared" si="128"/>
        <v>65150004.914004914</v>
      </c>
      <c r="T975" s="11">
        <f t="shared" si="128"/>
        <v>91453728.222063884</v>
      </c>
      <c r="U975" s="11">
        <f t="shared" si="128"/>
        <v>157327622.07955775</v>
      </c>
    </row>
    <row r="976" spans="1:21" x14ac:dyDescent="0.2">
      <c r="A976" s="5">
        <v>984</v>
      </c>
      <c r="B976" s="17">
        <v>19</v>
      </c>
      <c r="C976" s="16">
        <v>12</v>
      </c>
      <c r="D976" s="16">
        <v>2008</v>
      </c>
      <c r="E976" s="18">
        <v>40006</v>
      </c>
      <c r="F976" s="9" t="s">
        <v>965</v>
      </c>
      <c r="G976" s="3">
        <v>54000000</v>
      </c>
      <c r="H976" s="3">
        <v>69951824</v>
      </c>
      <c r="I976" s="3">
        <v>166617328</v>
      </c>
      <c r="J976" s="8" t="str">
        <f t="shared" si="122"/>
        <v/>
      </c>
      <c r="K976" s="8" t="str">
        <f t="shared" si="123"/>
        <v/>
      </c>
      <c r="L976" s="8" t="str">
        <f t="shared" si="124"/>
        <v>Seven Pounds</v>
      </c>
      <c r="M976" s="8" t="str">
        <f t="shared" si="125"/>
        <v/>
      </c>
      <c r="N976" s="8" t="str">
        <f t="shared" si="121"/>
        <v>Seven Pounds</v>
      </c>
      <c r="O976" s="10">
        <f>INDEX(cpi!$A$1:$M$106,MATCH($D976,cpi!$A:$A,0),MATCH($C976,cpi!$1:$1,0))</f>
        <v>210.22800000000001</v>
      </c>
      <c r="P976" s="10">
        <f>cpi!$I$2</f>
        <v>245.51900000000001</v>
      </c>
      <c r="Q976" s="10">
        <f t="shared" si="126"/>
        <v>1.1678701219628214</v>
      </c>
      <c r="R976" s="8" t="str">
        <f t="shared" si="127"/>
        <v/>
      </c>
      <c r="S976" s="11">
        <f t="shared" si="128"/>
        <v>63064986.585992351</v>
      </c>
      <c r="T976" s="11">
        <f t="shared" si="128"/>
        <v>81694645.226401821</v>
      </c>
      <c r="U976" s="11">
        <f t="shared" si="128"/>
        <v>194587399.17247942</v>
      </c>
    </row>
    <row r="977" spans="1:21" x14ac:dyDescent="0.2">
      <c r="A977" s="5">
        <v>985</v>
      </c>
      <c r="B977" s="17">
        <v>25</v>
      </c>
      <c r="C977" s="16">
        <v>12</v>
      </c>
      <c r="D977" s="16">
        <v>1990</v>
      </c>
      <c r="E977" s="18">
        <v>33615</v>
      </c>
      <c r="F977" s="9" t="s">
        <v>966</v>
      </c>
      <c r="G977" s="3">
        <v>54000000</v>
      </c>
      <c r="H977" s="3">
        <v>66520529</v>
      </c>
      <c r="I977" s="3">
        <v>66520529</v>
      </c>
      <c r="J977" s="8" t="str">
        <f t="shared" si="122"/>
        <v/>
      </c>
      <c r="K977" s="8" t="str">
        <f t="shared" si="123"/>
        <v/>
      </c>
      <c r="L977" s="8" t="str">
        <f t="shared" si="124"/>
        <v>The Godfather: Part III</v>
      </c>
      <c r="M977" s="8" t="str">
        <f t="shared" si="125"/>
        <v/>
      </c>
      <c r="N977" s="8" t="str">
        <f t="shared" si="121"/>
        <v>The Godfather: Part III</v>
      </c>
      <c r="O977" s="10">
        <f>INDEX(cpi!$A$1:$M$106,MATCH($D977,cpi!$A:$A,0),MATCH($C977,cpi!$1:$1,0))</f>
        <v>133.80000000000001</v>
      </c>
      <c r="P977" s="10">
        <f>cpi!$I$2</f>
        <v>245.51900000000001</v>
      </c>
      <c r="Q977" s="10">
        <f t="shared" si="126"/>
        <v>1.8349701046337816</v>
      </c>
      <c r="R977" s="8" t="str">
        <f t="shared" si="127"/>
        <v/>
      </c>
      <c r="S977" s="11">
        <f t="shared" si="128"/>
        <v>99088385.650224209</v>
      </c>
      <c r="T977" s="11">
        <f t="shared" si="128"/>
        <v>122063182.0594245</v>
      </c>
      <c r="U977" s="11">
        <f t="shared" si="128"/>
        <v>122063182.0594245</v>
      </c>
    </row>
    <row r="978" spans="1:21" x14ac:dyDescent="0.2">
      <c r="A978" s="5">
        <v>986</v>
      </c>
      <c r="B978" s="17">
        <v>14</v>
      </c>
      <c r="C978" s="16">
        <v>10</v>
      </c>
      <c r="D978" s="16">
        <v>2005</v>
      </c>
      <c r="E978" s="18">
        <v>38758</v>
      </c>
      <c r="F978" s="9" t="s">
        <v>967</v>
      </c>
      <c r="G978" s="3">
        <v>54000000</v>
      </c>
      <c r="H978" s="3">
        <v>26850426</v>
      </c>
      <c r="I978" s="3">
        <v>50719373</v>
      </c>
      <c r="J978" s="8" t="str">
        <f t="shared" si="122"/>
        <v/>
      </c>
      <c r="K978" s="8" t="str">
        <f t="shared" si="123"/>
        <v/>
      </c>
      <c r="L978" s="8" t="str">
        <f t="shared" si="124"/>
        <v>Elizabethtown</v>
      </c>
      <c r="M978" s="8" t="str">
        <f t="shared" si="125"/>
        <v/>
      </c>
      <c r="N978" s="8" t="str">
        <f t="shared" si="121"/>
        <v>Elizabethtown</v>
      </c>
      <c r="O978" s="10">
        <f>INDEX(cpi!$A$1:$M$106,MATCH($D978,cpi!$A:$A,0),MATCH($C978,cpi!$1:$1,0))</f>
        <v>199.2</v>
      </c>
      <c r="P978" s="10">
        <f>cpi!$I$2</f>
        <v>245.51900000000001</v>
      </c>
      <c r="Q978" s="10">
        <f t="shared" si="126"/>
        <v>1.2325251004016065</v>
      </c>
      <c r="R978" s="8" t="str">
        <f t="shared" si="127"/>
        <v/>
      </c>
      <c r="S978" s="11">
        <f t="shared" si="128"/>
        <v>66556355.421686746</v>
      </c>
      <c r="T978" s="11">
        <f t="shared" si="128"/>
        <v>33093824.001475904</v>
      </c>
      <c r="U978" s="11">
        <f t="shared" si="128"/>
        <v>62512900.299131528</v>
      </c>
    </row>
    <row r="979" spans="1:21" x14ac:dyDescent="0.2">
      <c r="A979" s="5">
        <v>987</v>
      </c>
      <c r="B979" s="17">
        <v>1</v>
      </c>
      <c r="C979" s="16">
        <v>8</v>
      </c>
      <c r="D979" s="16">
        <v>2003</v>
      </c>
      <c r="E979" s="18">
        <v>37629</v>
      </c>
      <c r="F979" s="9" t="s">
        <v>968</v>
      </c>
      <c r="G979" s="3">
        <v>54000000</v>
      </c>
      <c r="H979" s="3">
        <v>6087542</v>
      </c>
      <c r="I979" s="3">
        <v>7126002</v>
      </c>
      <c r="J979" s="8" t="str">
        <f t="shared" si="122"/>
        <v/>
      </c>
      <c r="K979" s="8" t="str">
        <f t="shared" si="123"/>
        <v/>
      </c>
      <c r="L979" s="8" t="str">
        <f t="shared" si="124"/>
        <v>Gigli</v>
      </c>
      <c r="M979" s="8" t="str">
        <f t="shared" si="125"/>
        <v/>
      </c>
      <c r="N979" s="8" t="str">
        <f t="shared" si="121"/>
        <v>Gigli</v>
      </c>
      <c r="O979" s="10">
        <f>INDEX(cpi!$A$1:$M$106,MATCH($D979,cpi!$A:$A,0),MATCH($C979,cpi!$1:$1,0))</f>
        <v>184.6</v>
      </c>
      <c r="P979" s="10">
        <f>cpi!$I$2</f>
        <v>245.51900000000001</v>
      </c>
      <c r="Q979" s="10">
        <f t="shared" si="126"/>
        <v>1.3300054171180933</v>
      </c>
      <c r="R979" s="8" t="str">
        <f t="shared" si="127"/>
        <v/>
      </c>
      <c r="S979" s="11">
        <f t="shared" si="128"/>
        <v>71820292.524377033</v>
      </c>
      <c r="T979" s="11">
        <f t="shared" si="128"/>
        <v>8096463.8369339118</v>
      </c>
      <c r="U979" s="11">
        <f t="shared" si="128"/>
        <v>9477621.2623943668</v>
      </c>
    </row>
    <row r="980" spans="1:21" x14ac:dyDescent="0.2">
      <c r="A980" s="5">
        <v>988</v>
      </c>
      <c r="B980" s="17">
        <v>16</v>
      </c>
      <c r="C980" s="16">
        <v>6</v>
      </c>
      <c r="D980" s="16">
        <v>2000</v>
      </c>
      <c r="E980" s="18">
        <v>36987</v>
      </c>
      <c r="F980" s="9" t="s">
        <v>969</v>
      </c>
      <c r="G980" s="3">
        <v>53012938</v>
      </c>
      <c r="H980" s="3">
        <v>70327868</v>
      </c>
      <c r="I980" s="3">
        <v>107190108</v>
      </c>
      <c r="J980" s="8" t="str">
        <f t="shared" si="122"/>
        <v/>
      </c>
      <c r="K980" s="8" t="str">
        <f t="shared" si="123"/>
        <v/>
      </c>
      <c r="L980" s="8" t="str">
        <f t="shared" si="124"/>
        <v>Shaft</v>
      </c>
      <c r="M980" s="8" t="str">
        <f t="shared" si="125"/>
        <v/>
      </c>
      <c r="N980" s="8" t="str">
        <f t="shared" si="121"/>
        <v>Shaft</v>
      </c>
      <c r="O980" s="10">
        <f>INDEX(cpi!$A$1:$M$106,MATCH($D980,cpi!$A:$A,0),MATCH($C980,cpi!$1:$1,0))</f>
        <v>172.4</v>
      </c>
      <c r="P980" s="10">
        <f>cpi!$I$2</f>
        <v>245.51900000000001</v>
      </c>
      <c r="Q980" s="10">
        <f t="shared" si="126"/>
        <v>1.4241241299303944</v>
      </c>
      <c r="R980" s="8" t="str">
        <f t="shared" si="127"/>
        <v/>
      </c>
      <c r="S980" s="11">
        <f t="shared" si="128"/>
        <v>75497004.204303935</v>
      </c>
      <c r="T980" s="11">
        <f t="shared" si="128"/>
        <v>100155613.82535963</v>
      </c>
      <c r="U980" s="11">
        <f t="shared" si="128"/>
        <v>152652019.29264501</v>
      </c>
    </row>
    <row r="981" spans="1:21" x14ac:dyDescent="0.2">
      <c r="A981" s="5">
        <v>989</v>
      </c>
      <c r="B981" s="17">
        <v>5</v>
      </c>
      <c r="C981" s="16">
        <v>8</v>
      </c>
      <c r="D981" s="16">
        <v>2005</v>
      </c>
      <c r="E981" s="18">
        <v>38480</v>
      </c>
      <c r="F981" s="9" t="s">
        <v>970</v>
      </c>
      <c r="G981" s="3">
        <v>53000000</v>
      </c>
      <c r="H981" s="3">
        <v>80270227</v>
      </c>
      <c r="I981" s="3">
        <v>109848461</v>
      </c>
      <c r="J981" s="8" t="str">
        <f t="shared" si="122"/>
        <v/>
      </c>
      <c r="K981" s="8" t="str">
        <f t="shared" si="123"/>
        <v/>
      </c>
      <c r="L981" s="8" t="str">
        <f t="shared" si="124"/>
        <v>The Dukes of Hazzard</v>
      </c>
      <c r="M981" s="8" t="str">
        <f t="shared" si="125"/>
        <v/>
      </c>
      <c r="N981" s="8" t="str">
        <f t="shared" si="121"/>
        <v>The Dukes of Hazzard</v>
      </c>
      <c r="O981" s="10">
        <f>INDEX(cpi!$A$1:$M$106,MATCH($D981,cpi!$A:$A,0),MATCH($C981,cpi!$1:$1,0))</f>
        <v>196.4</v>
      </c>
      <c r="P981" s="10">
        <f>cpi!$I$2</f>
        <v>245.51900000000001</v>
      </c>
      <c r="Q981" s="10">
        <f t="shared" si="126"/>
        <v>1.2500967413441955</v>
      </c>
      <c r="R981" s="8" t="str">
        <f t="shared" si="127"/>
        <v/>
      </c>
      <c r="S981" s="11">
        <f t="shared" si="128"/>
        <v>66255127.291242361</v>
      </c>
      <c r="T981" s="11">
        <f t="shared" si="128"/>
        <v>100345549.19965886</v>
      </c>
      <c r="U981" s="11">
        <f t="shared" si="128"/>
        <v>137321203.13777494</v>
      </c>
    </row>
    <row r="982" spans="1:21" x14ac:dyDescent="0.2">
      <c r="A982" s="5">
        <v>990</v>
      </c>
      <c r="B982" s="17">
        <v>16</v>
      </c>
      <c r="C982" s="16">
        <v>10</v>
      </c>
      <c r="D982" s="16">
        <v>2009</v>
      </c>
      <c r="E982" s="18">
        <v>40278</v>
      </c>
      <c r="F982" s="9" t="s">
        <v>971</v>
      </c>
      <c r="G982" s="3">
        <v>53000000</v>
      </c>
      <c r="H982" s="3">
        <v>73357727</v>
      </c>
      <c r="I982" s="3">
        <v>131159781</v>
      </c>
      <c r="J982" s="8" t="str">
        <f t="shared" si="122"/>
        <v/>
      </c>
      <c r="K982" s="8" t="str">
        <f t="shared" si="123"/>
        <v/>
      </c>
      <c r="L982" s="8" t="str">
        <f t="shared" si="124"/>
        <v>Law Abiding Citizen</v>
      </c>
      <c r="M982" s="8" t="str">
        <f t="shared" si="125"/>
        <v/>
      </c>
      <c r="N982" s="8" t="str">
        <f t="shared" si="121"/>
        <v>Law Abiding Citizen</v>
      </c>
      <c r="O982" s="10">
        <f>INDEX(cpi!$A$1:$M$106,MATCH($D982,cpi!$A:$A,0),MATCH($C982,cpi!$1:$1,0))</f>
        <v>216.17699999999999</v>
      </c>
      <c r="P982" s="10">
        <f>cpi!$I$2</f>
        <v>245.51900000000001</v>
      </c>
      <c r="Q982" s="10">
        <f t="shared" si="126"/>
        <v>1.1357313682769212</v>
      </c>
      <c r="R982" s="8" t="str">
        <f t="shared" si="127"/>
        <v/>
      </c>
      <c r="S982" s="11">
        <f t="shared" si="128"/>
        <v>60193762.518676825</v>
      </c>
      <c r="T982" s="11">
        <f t="shared" si="128"/>
        <v>83314671.659394845</v>
      </c>
      <c r="U982" s="11">
        <f t="shared" si="128"/>
        <v>148962277.53803134</v>
      </c>
    </row>
    <row r="983" spans="1:21" x14ac:dyDescent="0.2">
      <c r="A983" s="5">
        <v>991</v>
      </c>
      <c r="B983" s="17">
        <v>18</v>
      </c>
      <c r="C983" s="16">
        <v>9</v>
      </c>
      <c r="D983" s="16">
        <v>2015</v>
      </c>
      <c r="E983" s="18">
        <v>42530</v>
      </c>
      <c r="F983" s="9" t="s">
        <v>972</v>
      </c>
      <c r="G983" s="3">
        <v>53000000</v>
      </c>
      <c r="H983" s="3">
        <v>62575678</v>
      </c>
      <c r="I983" s="3">
        <v>98837872</v>
      </c>
      <c r="J983" s="8" t="str">
        <f t="shared" si="122"/>
        <v/>
      </c>
      <c r="K983" s="8" t="str">
        <f t="shared" si="123"/>
        <v/>
      </c>
      <c r="L983" s="8" t="str">
        <f t="shared" si="124"/>
        <v>Black Mass</v>
      </c>
      <c r="M983" s="8" t="str">
        <f t="shared" si="125"/>
        <v/>
      </c>
      <c r="N983" s="8" t="str">
        <f t="shared" si="121"/>
        <v>Black Mass</v>
      </c>
      <c r="O983" s="10">
        <f>INDEX(cpi!$A$1:$M$106,MATCH($D983,cpi!$A:$A,0),MATCH($C983,cpi!$1:$1,0))</f>
        <v>237.94499999999999</v>
      </c>
      <c r="P983" s="10">
        <f>cpi!$I$2</f>
        <v>245.51900000000001</v>
      </c>
      <c r="Q983" s="10">
        <f t="shared" si="126"/>
        <v>1.0318308852886171</v>
      </c>
      <c r="R983" s="8" t="str">
        <f t="shared" si="127"/>
        <v/>
      </c>
      <c r="S983" s="11">
        <f t="shared" si="128"/>
        <v>54687036.920296706</v>
      </c>
      <c r="T983" s="11">
        <f t="shared" si="128"/>
        <v>64567517.228275441</v>
      </c>
      <c r="U983" s="11">
        <f t="shared" si="128"/>
        <v>101983968.96580303</v>
      </c>
    </row>
    <row r="984" spans="1:21" x14ac:dyDescent="0.2">
      <c r="A984" s="5">
        <v>992</v>
      </c>
      <c r="B984" s="17">
        <v>14</v>
      </c>
      <c r="C984" s="16">
        <v>11</v>
      </c>
      <c r="D984" s="16">
        <v>1997</v>
      </c>
      <c r="E984" s="18">
        <v>35837</v>
      </c>
      <c r="F984" s="9" t="s">
        <v>973</v>
      </c>
      <c r="G984" s="3">
        <v>53000000</v>
      </c>
      <c r="H984" s="3">
        <v>58403409</v>
      </c>
      <c r="I984" s="3">
        <v>139801290</v>
      </c>
      <c r="J984" s="8" t="str">
        <f t="shared" si="122"/>
        <v/>
      </c>
      <c r="K984" s="8" t="str">
        <f t="shared" si="123"/>
        <v/>
      </c>
      <c r="L984" s="8" t="str">
        <f t="shared" si="124"/>
        <v>Anastasia</v>
      </c>
      <c r="M984" s="8" t="str">
        <f t="shared" si="125"/>
        <v/>
      </c>
      <c r="N984" s="8" t="str">
        <f t="shared" si="121"/>
        <v>Anastasia</v>
      </c>
      <c r="O984" s="10">
        <f>INDEX(cpi!$A$1:$M$106,MATCH($D984,cpi!$A:$A,0),MATCH($C984,cpi!$1:$1,0))</f>
        <v>161.5</v>
      </c>
      <c r="P984" s="10">
        <f>cpi!$I$2</f>
        <v>245.51900000000001</v>
      </c>
      <c r="Q984" s="10">
        <f t="shared" si="126"/>
        <v>1.5202414860681115</v>
      </c>
      <c r="R984" s="8" t="str">
        <f t="shared" si="127"/>
        <v/>
      </c>
      <c r="S984" s="11">
        <f t="shared" si="128"/>
        <v>80572798.761609912</v>
      </c>
      <c r="T984" s="11">
        <f t="shared" si="128"/>
        <v>88787285.28960371</v>
      </c>
      <c r="U984" s="11">
        <f t="shared" si="128"/>
        <v>212531720.863839</v>
      </c>
    </row>
    <row r="985" spans="1:21" x14ac:dyDescent="0.2">
      <c r="A985" s="5">
        <v>993</v>
      </c>
      <c r="B985" s="17">
        <v>18</v>
      </c>
      <c r="C985" s="16">
        <v>5</v>
      </c>
      <c r="D985" s="16">
        <v>2001</v>
      </c>
      <c r="E985" s="18">
        <v>37412</v>
      </c>
      <c r="F985" s="9" t="s">
        <v>974</v>
      </c>
      <c r="G985" s="3">
        <v>53000000</v>
      </c>
      <c r="H985" s="3">
        <v>57386369</v>
      </c>
      <c r="I985" s="3">
        <v>179209685</v>
      </c>
      <c r="J985" s="8" t="str">
        <f t="shared" si="122"/>
        <v/>
      </c>
      <c r="K985" s="8" t="str">
        <f t="shared" si="123"/>
        <v/>
      </c>
      <c r="L985" s="8" t="str">
        <f t="shared" si="124"/>
        <v>Moulin Rouge</v>
      </c>
      <c r="M985" s="8" t="str">
        <f t="shared" si="125"/>
        <v/>
      </c>
      <c r="N985" s="8" t="str">
        <f t="shared" si="121"/>
        <v>Moulin Rouge</v>
      </c>
      <c r="O985" s="10">
        <f>INDEX(cpi!$A$1:$M$106,MATCH($D985,cpi!$A:$A,0),MATCH($C985,cpi!$1:$1,0))</f>
        <v>177.7</v>
      </c>
      <c r="P985" s="10">
        <f>cpi!$I$2</f>
        <v>245.51900000000001</v>
      </c>
      <c r="Q985" s="10">
        <f t="shared" si="126"/>
        <v>1.3816488463702872</v>
      </c>
      <c r="R985" s="8" t="str">
        <f t="shared" si="127"/>
        <v/>
      </c>
      <c r="S985" s="11">
        <f t="shared" si="128"/>
        <v>73227388.857625216</v>
      </c>
      <c r="T985" s="11">
        <f t="shared" si="128"/>
        <v>79287810.526229605</v>
      </c>
      <c r="U985" s="11">
        <f t="shared" si="128"/>
        <v>247604854.53863257</v>
      </c>
    </row>
    <row r="986" spans="1:21" x14ac:dyDescent="0.2">
      <c r="A986" s="5">
        <v>994</v>
      </c>
      <c r="B986" s="17">
        <v>2</v>
      </c>
      <c r="C986" s="16">
        <v>11</v>
      </c>
      <c r="D986" s="16">
        <v>2001</v>
      </c>
      <c r="E986" s="18">
        <v>36933</v>
      </c>
      <c r="F986" s="9" t="s">
        <v>975</v>
      </c>
      <c r="G986" s="3">
        <v>53000000</v>
      </c>
      <c r="H986" s="3">
        <v>45207112</v>
      </c>
      <c r="I986" s="3">
        <v>54207112</v>
      </c>
      <c r="J986" s="8" t="str">
        <f t="shared" si="122"/>
        <v/>
      </c>
      <c r="K986" s="8" t="str">
        <f t="shared" si="123"/>
        <v/>
      </c>
      <c r="L986" s="8" t="str">
        <f t="shared" si="124"/>
        <v>Domestic Disturbance</v>
      </c>
      <c r="M986" s="8" t="str">
        <f t="shared" si="125"/>
        <v/>
      </c>
      <c r="N986" s="8" t="str">
        <f t="shared" si="121"/>
        <v>Domestic Disturbance</v>
      </c>
      <c r="O986" s="10">
        <f>INDEX(cpi!$A$1:$M$106,MATCH($D986,cpi!$A:$A,0),MATCH($C986,cpi!$1:$1,0))</f>
        <v>177.4</v>
      </c>
      <c r="P986" s="10">
        <f>cpi!$I$2</f>
        <v>245.51900000000001</v>
      </c>
      <c r="Q986" s="10">
        <f t="shared" si="126"/>
        <v>1.3839853438556933</v>
      </c>
      <c r="R986" s="8" t="str">
        <f t="shared" si="127"/>
        <v/>
      </c>
      <c r="S986" s="11">
        <f t="shared" si="128"/>
        <v>73351223.224351749</v>
      </c>
      <c r="T986" s="11">
        <f t="shared" si="128"/>
        <v>62565980.446042836</v>
      </c>
      <c r="U986" s="11">
        <f t="shared" si="128"/>
        <v>75021848.540744081</v>
      </c>
    </row>
    <row r="987" spans="1:21" x14ac:dyDescent="0.2">
      <c r="A987" s="5">
        <v>995</v>
      </c>
      <c r="B987" s="17">
        <v>20</v>
      </c>
      <c r="C987" s="16">
        <v>10</v>
      </c>
      <c r="D987" s="16">
        <v>2006</v>
      </c>
      <c r="E987" s="18">
        <v>39304</v>
      </c>
      <c r="F987" s="9" t="s">
        <v>976</v>
      </c>
      <c r="G987" s="3">
        <v>53000000</v>
      </c>
      <c r="H987" s="3">
        <v>33602376</v>
      </c>
      <c r="I987" s="3">
        <v>63657941</v>
      </c>
      <c r="J987" s="8" t="str">
        <f t="shared" si="122"/>
        <v/>
      </c>
      <c r="K987" s="8" t="str">
        <f t="shared" si="123"/>
        <v/>
      </c>
      <c r="L987" s="8" t="str">
        <f t="shared" si="124"/>
        <v>Flags of Our Fathers</v>
      </c>
      <c r="M987" s="8" t="str">
        <f t="shared" si="125"/>
        <v/>
      </c>
      <c r="N987" s="8" t="str">
        <f t="shared" si="121"/>
        <v>Flags of Our Fathers</v>
      </c>
      <c r="O987" s="10">
        <f>INDEX(cpi!$A$1:$M$106,MATCH($D987,cpi!$A:$A,0),MATCH($C987,cpi!$1:$1,0))</f>
        <v>201.8</v>
      </c>
      <c r="P987" s="10">
        <f>cpi!$I$2</f>
        <v>245.51900000000001</v>
      </c>
      <c r="Q987" s="10">
        <f t="shared" si="126"/>
        <v>1.2166451932606541</v>
      </c>
      <c r="R987" s="8" t="str">
        <f t="shared" si="127"/>
        <v/>
      </c>
      <c r="S987" s="11">
        <f t="shared" si="128"/>
        <v>64482195.242814668</v>
      </c>
      <c r="T987" s="11">
        <f t="shared" si="128"/>
        <v>40882169.242537163</v>
      </c>
      <c r="U987" s="11">
        <f t="shared" si="128"/>
        <v>77449127.930520311</v>
      </c>
    </row>
    <row r="988" spans="1:21" x14ac:dyDescent="0.2">
      <c r="A988" s="5">
        <v>996</v>
      </c>
      <c r="B988" s="17">
        <v>6</v>
      </c>
      <c r="C988" s="16">
        <v>4</v>
      </c>
      <c r="D988" s="16">
        <v>2007</v>
      </c>
      <c r="E988" s="18">
        <v>39237</v>
      </c>
      <c r="F988" s="9" t="s">
        <v>977</v>
      </c>
      <c r="G988" s="3">
        <v>53000000</v>
      </c>
      <c r="H988" s="3">
        <v>25031037</v>
      </c>
      <c r="I988" s="3">
        <v>50187789</v>
      </c>
      <c r="J988" s="8" t="str">
        <f t="shared" si="122"/>
        <v/>
      </c>
      <c r="K988" s="8" t="str">
        <f t="shared" si="123"/>
        <v/>
      </c>
      <c r="L988" s="8" t="str">
        <f t="shared" si="124"/>
        <v>Grindhouse</v>
      </c>
      <c r="M988" s="8" t="str">
        <f t="shared" si="125"/>
        <v/>
      </c>
      <c r="N988" s="8" t="str">
        <f t="shared" si="121"/>
        <v>Grindhouse</v>
      </c>
      <c r="O988" s="10">
        <f>INDEX(cpi!$A$1:$M$106,MATCH($D988,cpi!$A:$A,0),MATCH($C988,cpi!$1:$1,0))</f>
        <v>206.68600000000001</v>
      </c>
      <c r="P988" s="10">
        <f>cpi!$I$2</f>
        <v>245.51900000000001</v>
      </c>
      <c r="Q988" s="10">
        <f t="shared" si="126"/>
        <v>1.1878840366546355</v>
      </c>
      <c r="R988" s="8" t="str">
        <f t="shared" si="127"/>
        <v/>
      </c>
      <c r="S988" s="11">
        <f t="shared" si="128"/>
        <v>62957853.942695677</v>
      </c>
      <c r="T988" s="11">
        <f t="shared" si="128"/>
        <v>29733969.273211539</v>
      </c>
      <c r="U988" s="11">
        <f t="shared" si="128"/>
        <v>59617273.38809111</v>
      </c>
    </row>
    <row r="989" spans="1:21" x14ac:dyDescent="0.2">
      <c r="A989" s="5">
        <v>997</v>
      </c>
      <c r="B989" s="17">
        <v>16</v>
      </c>
      <c r="C989" s="16">
        <v>10</v>
      </c>
      <c r="D989" s="16">
        <v>1998</v>
      </c>
      <c r="E989" s="18">
        <v>36260</v>
      </c>
      <c r="F989" s="9" t="s">
        <v>978</v>
      </c>
      <c r="G989" s="3">
        <v>53000000</v>
      </c>
      <c r="H989" s="3">
        <v>22852487</v>
      </c>
      <c r="I989" s="3">
        <v>22852487</v>
      </c>
      <c r="J989" s="8" t="str">
        <f t="shared" si="122"/>
        <v/>
      </c>
      <c r="K989" s="8" t="str">
        <f t="shared" si="123"/>
        <v/>
      </c>
      <c r="L989" s="8" t="str">
        <f t="shared" si="124"/>
        <v>Beloved</v>
      </c>
      <c r="M989" s="8" t="str">
        <f t="shared" si="125"/>
        <v/>
      </c>
      <c r="N989" s="8" t="str">
        <f t="shared" si="121"/>
        <v>Beloved</v>
      </c>
      <c r="O989" s="10">
        <f>INDEX(cpi!$A$1:$M$106,MATCH($D989,cpi!$A:$A,0),MATCH($C989,cpi!$1:$1,0))</f>
        <v>164</v>
      </c>
      <c r="P989" s="10">
        <f>cpi!$I$2</f>
        <v>245.51900000000001</v>
      </c>
      <c r="Q989" s="10">
        <f t="shared" si="126"/>
        <v>1.4970670731707318</v>
      </c>
      <c r="R989" s="8" t="str">
        <f t="shared" si="127"/>
        <v/>
      </c>
      <c r="S989" s="11">
        <f t="shared" si="128"/>
        <v>79344554.878048792</v>
      </c>
      <c r="T989" s="11">
        <f t="shared" si="128"/>
        <v>34211705.827762201</v>
      </c>
      <c r="U989" s="11">
        <f t="shared" si="128"/>
        <v>34211705.827762201</v>
      </c>
    </row>
    <row r="990" spans="1:21" x14ac:dyDescent="0.2">
      <c r="A990" s="5">
        <v>998</v>
      </c>
      <c r="B990" s="17">
        <v>19</v>
      </c>
      <c r="C990" s="16">
        <v>12</v>
      </c>
      <c r="D990" s="16">
        <v>2012</v>
      </c>
      <c r="E990" s="18">
        <v>41467</v>
      </c>
      <c r="F990" s="9" t="s">
        <v>979</v>
      </c>
      <c r="G990" s="3">
        <v>52500000</v>
      </c>
      <c r="H990" s="3">
        <v>95720716</v>
      </c>
      <c r="I990" s="3">
        <v>134612435</v>
      </c>
      <c r="J990" s="8" t="str">
        <f t="shared" si="122"/>
        <v/>
      </c>
      <c r="K990" s="8" t="str">
        <f t="shared" si="123"/>
        <v/>
      </c>
      <c r="L990" s="8" t="str">
        <f t="shared" si="124"/>
        <v>Zero Dark Thirty</v>
      </c>
      <c r="M990" s="8" t="str">
        <f t="shared" si="125"/>
        <v/>
      </c>
      <c r="N990" s="8" t="str">
        <f t="shared" si="121"/>
        <v>Zero Dark Thirty</v>
      </c>
      <c r="O990" s="10">
        <f>INDEX(cpi!$A$1:$M$106,MATCH($D990,cpi!$A:$A,0),MATCH($C990,cpi!$1:$1,0))</f>
        <v>229.601</v>
      </c>
      <c r="P990" s="10">
        <f>cpi!$I$2</f>
        <v>245.51900000000001</v>
      </c>
      <c r="Q990" s="10">
        <f t="shared" si="126"/>
        <v>1.0693289663372547</v>
      </c>
      <c r="R990" s="8" t="str">
        <f t="shared" si="127"/>
        <v/>
      </c>
      <c r="S990" s="11">
        <f t="shared" si="128"/>
        <v>56139770.732705876</v>
      </c>
      <c r="T990" s="11">
        <f t="shared" si="128"/>
        <v>102356934.29734191</v>
      </c>
      <c r="U990" s="11">
        <f t="shared" si="128"/>
        <v>143944975.97469088</v>
      </c>
    </row>
    <row r="991" spans="1:21" x14ac:dyDescent="0.2">
      <c r="A991" s="5">
        <v>999</v>
      </c>
      <c r="B991" s="17">
        <v>25</v>
      </c>
      <c r="C991" s="16">
        <v>12</v>
      </c>
      <c r="D991" s="16">
        <v>2002</v>
      </c>
      <c r="E991" s="18">
        <v>37998</v>
      </c>
      <c r="F991" s="9" t="s">
        <v>980</v>
      </c>
      <c r="G991" s="3">
        <v>52000000</v>
      </c>
      <c r="H991" s="3">
        <v>164606800</v>
      </c>
      <c r="I991" s="3">
        <v>355612291</v>
      </c>
      <c r="J991" s="8" t="str">
        <f t="shared" si="122"/>
        <v/>
      </c>
      <c r="K991" s="8" t="str">
        <f t="shared" si="123"/>
        <v/>
      </c>
      <c r="L991" s="8" t="str">
        <f t="shared" si="124"/>
        <v>Catch Me if You Can</v>
      </c>
      <c r="M991" s="8" t="str">
        <f t="shared" si="125"/>
        <v/>
      </c>
      <c r="N991" s="8" t="str">
        <f t="shared" si="121"/>
        <v>Catch Me if You Can</v>
      </c>
      <c r="O991" s="10">
        <f>INDEX(cpi!$A$1:$M$106,MATCH($D991,cpi!$A:$A,0),MATCH($C991,cpi!$1:$1,0))</f>
        <v>180.9</v>
      </c>
      <c r="P991" s="10">
        <f>cpi!$I$2</f>
        <v>245.51900000000001</v>
      </c>
      <c r="Q991" s="10">
        <f t="shared" si="126"/>
        <v>1.357208402432283</v>
      </c>
      <c r="R991" s="8" t="str">
        <f t="shared" si="127"/>
        <v/>
      </c>
      <c r="S991" s="11">
        <f t="shared" si="128"/>
        <v>70574836.926478714</v>
      </c>
      <c r="T991" s="11">
        <f t="shared" si="128"/>
        <v>223405732.05749032</v>
      </c>
      <c r="U991" s="11">
        <f t="shared" si="128"/>
        <v>482639989.35339415</v>
      </c>
    </row>
    <row r="992" spans="1:21" x14ac:dyDescent="0.2">
      <c r="A992" s="5">
        <v>1000</v>
      </c>
      <c r="B992" s="17">
        <v>18</v>
      </c>
      <c r="C992" s="16">
        <v>7</v>
      </c>
      <c r="D992" s="16">
        <v>2008</v>
      </c>
      <c r="E992" s="18">
        <v>39971</v>
      </c>
      <c r="F992" s="9" t="s">
        <v>981</v>
      </c>
      <c r="G992" s="3">
        <v>52000000</v>
      </c>
      <c r="H992" s="3">
        <v>144130063</v>
      </c>
      <c r="I992" s="3">
        <v>615748877</v>
      </c>
      <c r="J992" s="8" t="str">
        <f t="shared" si="122"/>
        <v/>
      </c>
      <c r="K992" s="8" t="str">
        <f t="shared" si="123"/>
        <v/>
      </c>
      <c r="L992" s="8" t="str">
        <f t="shared" si="124"/>
        <v>Mamma Mia!</v>
      </c>
      <c r="M992" s="8" t="str">
        <f t="shared" si="125"/>
        <v/>
      </c>
      <c r="N992" s="8" t="str">
        <f t="shared" si="121"/>
        <v>Mamma Mia!</v>
      </c>
      <c r="O992" s="10">
        <f>INDEX(cpi!$A$1:$M$106,MATCH($D992,cpi!$A:$A,0),MATCH($C992,cpi!$1:$1,0))</f>
        <v>219.964</v>
      </c>
      <c r="P992" s="10">
        <f>cpi!$I$2</f>
        <v>245.51900000000001</v>
      </c>
      <c r="Q992" s="10">
        <f t="shared" si="126"/>
        <v>1.1161781018712154</v>
      </c>
      <c r="R992" s="8" t="str">
        <f t="shared" si="127"/>
        <v/>
      </c>
      <c r="S992" s="11">
        <f t="shared" si="128"/>
        <v>58041261.2973032</v>
      </c>
      <c r="T992" s="11">
        <f t="shared" si="128"/>
        <v>160874820.14191869</v>
      </c>
      <c r="U992" s="11">
        <f t="shared" si="128"/>
        <v>687285412.75919247</v>
      </c>
    </row>
    <row r="993" spans="1:21" x14ac:dyDescent="0.2">
      <c r="A993" s="5">
        <v>1001</v>
      </c>
      <c r="B993" s="17">
        <v>2</v>
      </c>
      <c r="C993" s="16">
        <v>6</v>
      </c>
      <c r="D993" s="16">
        <v>2006</v>
      </c>
      <c r="E993" s="18">
        <v>38754</v>
      </c>
      <c r="F993" s="9" t="s">
        <v>982</v>
      </c>
      <c r="G993" s="3">
        <v>52000000</v>
      </c>
      <c r="H993" s="3">
        <v>118703275</v>
      </c>
      <c r="I993" s="3">
        <v>205727307</v>
      </c>
      <c r="J993" s="8" t="str">
        <f t="shared" si="122"/>
        <v/>
      </c>
      <c r="K993" s="8" t="str">
        <f t="shared" si="123"/>
        <v/>
      </c>
      <c r="L993" s="8" t="str">
        <f t="shared" si="124"/>
        <v>The Break-Up</v>
      </c>
      <c r="M993" s="8" t="str">
        <f t="shared" si="125"/>
        <v/>
      </c>
      <c r="N993" s="8" t="str">
        <f t="shared" si="121"/>
        <v>The Break-Up</v>
      </c>
      <c r="O993" s="10">
        <f>INDEX(cpi!$A$1:$M$106,MATCH($D993,cpi!$A:$A,0),MATCH($C993,cpi!$1:$1,0))</f>
        <v>202.9</v>
      </c>
      <c r="P993" s="10">
        <f>cpi!$I$2</f>
        <v>245.51900000000001</v>
      </c>
      <c r="Q993" s="10">
        <f t="shared" si="126"/>
        <v>1.2100492853622473</v>
      </c>
      <c r="R993" s="8" t="str">
        <f t="shared" si="127"/>
        <v/>
      </c>
      <c r="S993" s="11">
        <f t="shared" si="128"/>
        <v>62922562.838836864</v>
      </c>
      <c r="T993" s="11">
        <f t="shared" si="128"/>
        <v>143636813.08390832</v>
      </c>
      <c r="U993" s="11">
        <f t="shared" si="128"/>
        <v>248940180.81484967</v>
      </c>
    </row>
    <row r="994" spans="1:21" x14ac:dyDescent="0.2">
      <c r="A994" s="5">
        <v>1002</v>
      </c>
      <c r="B994" s="17">
        <v>12</v>
      </c>
      <c r="C994" s="16">
        <v>2</v>
      </c>
      <c r="D994" s="16">
        <v>2010</v>
      </c>
      <c r="E994" s="18">
        <v>40514</v>
      </c>
      <c r="F994" s="9" t="s">
        <v>983</v>
      </c>
      <c r="G994" s="3">
        <v>52000000</v>
      </c>
      <c r="H994" s="3">
        <v>110485654</v>
      </c>
      <c r="I994" s="3">
        <v>217569328</v>
      </c>
      <c r="J994" s="8" t="str">
        <f t="shared" si="122"/>
        <v/>
      </c>
      <c r="K994" s="8" t="str">
        <f t="shared" si="123"/>
        <v/>
      </c>
      <c r="L994" s="8" t="str">
        <f t="shared" si="124"/>
        <v>Valentine's Day</v>
      </c>
      <c r="M994" s="8" t="str">
        <f t="shared" si="125"/>
        <v/>
      </c>
      <c r="N994" s="8" t="str">
        <f t="shared" si="121"/>
        <v>Valentine's Day</v>
      </c>
      <c r="O994" s="10">
        <f>INDEX(cpi!$A$1:$M$106,MATCH($D994,cpi!$A:$A,0),MATCH($C994,cpi!$1:$1,0))</f>
        <v>216.74100000000001</v>
      </c>
      <c r="P994" s="10">
        <f>cpi!$I$2</f>
        <v>245.51900000000001</v>
      </c>
      <c r="Q994" s="10">
        <f t="shared" si="126"/>
        <v>1.1327759860847739</v>
      </c>
      <c r="R994" s="8" t="str">
        <f t="shared" si="127"/>
        <v/>
      </c>
      <c r="S994" s="11">
        <f t="shared" si="128"/>
        <v>58904351.276408248</v>
      </c>
      <c r="T994" s="11">
        <f t="shared" si="128"/>
        <v>125155495.65807115</v>
      </c>
      <c r="U994" s="11">
        <f t="shared" si="128"/>
        <v>246457310.06700161</v>
      </c>
    </row>
    <row r="995" spans="1:21" x14ac:dyDescent="0.2">
      <c r="A995" s="5">
        <v>1003</v>
      </c>
      <c r="B995" s="17">
        <v>22</v>
      </c>
      <c r="C995" s="16">
        <v>11</v>
      </c>
      <c r="D995" s="16">
        <v>1995</v>
      </c>
      <c r="E995" s="18">
        <v>35349</v>
      </c>
      <c r="F995" s="9" t="s">
        <v>984</v>
      </c>
      <c r="G995" s="3">
        <v>52000000</v>
      </c>
      <c r="H995" s="3">
        <v>42438300</v>
      </c>
      <c r="I995" s="3">
        <v>110400000</v>
      </c>
      <c r="J995" s="8" t="str">
        <f t="shared" si="122"/>
        <v/>
      </c>
      <c r="K995" s="8" t="str">
        <f t="shared" si="123"/>
        <v/>
      </c>
      <c r="L995" s="8" t="str">
        <f t="shared" si="124"/>
        <v>Casino</v>
      </c>
      <c r="M995" s="8" t="str">
        <f t="shared" si="125"/>
        <v/>
      </c>
      <c r="N995" s="8" t="str">
        <f t="shared" si="121"/>
        <v>Casino</v>
      </c>
      <c r="O995" s="10">
        <f>INDEX(cpi!$A$1:$M$106,MATCH($D995,cpi!$A:$A,0),MATCH($C995,cpi!$1:$1,0))</f>
        <v>153.6</v>
      </c>
      <c r="P995" s="10">
        <f>cpi!$I$2</f>
        <v>245.51900000000001</v>
      </c>
      <c r="Q995" s="10">
        <f t="shared" si="126"/>
        <v>1.5984309895833335</v>
      </c>
      <c r="R995" s="8" t="str">
        <f t="shared" si="127"/>
        <v/>
      </c>
      <c r="S995" s="11">
        <f t="shared" si="128"/>
        <v>83118411.458333343</v>
      </c>
      <c r="T995" s="11">
        <f t="shared" si="128"/>
        <v>67834693.86523439</v>
      </c>
      <c r="U995" s="11">
        <f t="shared" si="128"/>
        <v>176466781.25000003</v>
      </c>
    </row>
    <row r="996" spans="1:21" x14ac:dyDescent="0.2">
      <c r="A996" s="5">
        <v>1004</v>
      </c>
      <c r="B996" s="17">
        <v>5</v>
      </c>
      <c r="C996" s="16">
        <v>8</v>
      </c>
      <c r="D996" s="16">
        <v>2011</v>
      </c>
      <c r="E996" s="18">
        <v>40671</v>
      </c>
      <c r="F996" s="9" t="s">
        <v>985</v>
      </c>
      <c r="G996" s="3">
        <v>52000000</v>
      </c>
      <c r="H996" s="3">
        <v>37081475</v>
      </c>
      <c r="I996" s="3">
        <v>75835124</v>
      </c>
      <c r="J996" s="8" t="str">
        <f t="shared" si="122"/>
        <v/>
      </c>
      <c r="K996" s="8" t="str">
        <f t="shared" si="123"/>
        <v/>
      </c>
      <c r="L996" s="8" t="str">
        <f t="shared" si="124"/>
        <v>The Change-Up</v>
      </c>
      <c r="M996" s="8" t="str">
        <f t="shared" si="125"/>
        <v/>
      </c>
      <c r="N996" s="8" t="str">
        <f t="shared" si="121"/>
        <v>The Change-Up</v>
      </c>
      <c r="O996" s="10">
        <f>INDEX(cpi!$A$1:$M$106,MATCH($D996,cpi!$A:$A,0),MATCH($C996,cpi!$1:$1,0))</f>
        <v>226.54499999999999</v>
      </c>
      <c r="P996" s="10">
        <f>cpi!$I$2</f>
        <v>245.51900000000001</v>
      </c>
      <c r="Q996" s="10">
        <f t="shared" si="126"/>
        <v>1.0837537796022867</v>
      </c>
      <c r="R996" s="8" t="str">
        <f t="shared" si="127"/>
        <v/>
      </c>
      <c r="S996" s="11">
        <f t="shared" si="128"/>
        <v>56355196.539318912</v>
      </c>
      <c r="T996" s="11">
        <f t="shared" si="128"/>
        <v>40187188.684477702</v>
      </c>
      <c r="U996" s="11">
        <f t="shared" si="128"/>
        <v>82186602.261608079</v>
      </c>
    </row>
    <row r="997" spans="1:21" x14ac:dyDescent="0.2">
      <c r="A997" s="5">
        <v>1005</v>
      </c>
      <c r="B997" s="17">
        <v>23</v>
      </c>
      <c r="C997" s="16">
        <v>12</v>
      </c>
      <c r="D997" s="16">
        <v>1998</v>
      </c>
      <c r="E997" s="18">
        <v>36476</v>
      </c>
      <c r="F997" s="9" t="s">
        <v>986</v>
      </c>
      <c r="G997" s="3">
        <v>52000000</v>
      </c>
      <c r="H997" s="3">
        <v>36400491</v>
      </c>
      <c r="I997" s="3">
        <v>97709034</v>
      </c>
      <c r="J997" s="8" t="str">
        <f t="shared" si="122"/>
        <v/>
      </c>
      <c r="K997" s="8" t="str">
        <f t="shared" si="123"/>
        <v/>
      </c>
      <c r="L997" s="8" t="str">
        <f t="shared" si="124"/>
        <v>The Thin Red Line</v>
      </c>
      <c r="M997" s="8" t="str">
        <f t="shared" si="125"/>
        <v/>
      </c>
      <c r="N997" s="8" t="str">
        <f t="shared" si="121"/>
        <v>The Thin Red Line</v>
      </c>
      <c r="O997" s="10">
        <f>INDEX(cpi!$A$1:$M$106,MATCH($D997,cpi!$A:$A,0),MATCH($C997,cpi!$1:$1,0))</f>
        <v>163.9</v>
      </c>
      <c r="P997" s="10">
        <f>cpi!$I$2</f>
        <v>245.51900000000001</v>
      </c>
      <c r="Q997" s="10">
        <f t="shared" si="126"/>
        <v>1.4979804758999389</v>
      </c>
      <c r="R997" s="8" t="str">
        <f t="shared" si="127"/>
        <v/>
      </c>
      <c r="S997" s="11">
        <f t="shared" si="128"/>
        <v>77894984.746796817</v>
      </c>
      <c r="T997" s="11">
        <f t="shared" si="128"/>
        <v>54527224.831171446</v>
      </c>
      <c r="U997" s="11">
        <f t="shared" si="128"/>
        <v>146366225.25104332</v>
      </c>
    </row>
    <row r="998" spans="1:21" x14ac:dyDescent="0.2">
      <c r="A998" s="5">
        <v>1006</v>
      </c>
      <c r="B998" s="17">
        <v>22</v>
      </c>
      <c r="C998" s="16">
        <v>12</v>
      </c>
      <c r="D998" s="16">
        <v>1999</v>
      </c>
      <c r="E998" s="18">
        <v>36811</v>
      </c>
      <c r="F998" s="9" t="s">
        <v>987</v>
      </c>
      <c r="G998" s="3">
        <v>52000000</v>
      </c>
      <c r="H998" s="3">
        <v>34580635</v>
      </c>
      <c r="I998" s="3">
        <v>47407635</v>
      </c>
      <c r="J998" s="8" t="str">
        <f t="shared" si="122"/>
        <v/>
      </c>
      <c r="K998" s="8" t="str">
        <f t="shared" si="123"/>
        <v/>
      </c>
      <c r="L998" s="8" t="str">
        <f t="shared" si="124"/>
        <v>Man on the Moon</v>
      </c>
      <c r="M998" s="8" t="str">
        <f t="shared" si="125"/>
        <v/>
      </c>
      <c r="N998" s="8" t="str">
        <f t="shared" si="121"/>
        <v>Man on the Moon</v>
      </c>
      <c r="O998" s="10">
        <f>INDEX(cpi!$A$1:$M$106,MATCH($D998,cpi!$A:$A,0),MATCH($C998,cpi!$1:$1,0))</f>
        <v>168.3</v>
      </c>
      <c r="P998" s="10">
        <f>cpi!$I$2</f>
        <v>245.51900000000001</v>
      </c>
      <c r="Q998" s="10">
        <f t="shared" si="126"/>
        <v>1.4588175876411169</v>
      </c>
      <c r="R998" s="8" t="str">
        <f t="shared" si="127"/>
        <v/>
      </c>
      <c r="S998" s="11">
        <f t="shared" si="128"/>
        <v>75858514.557338074</v>
      </c>
      <c r="T998" s="11">
        <f t="shared" si="128"/>
        <v>50446838.529797971</v>
      </c>
      <c r="U998" s="11">
        <f t="shared" si="128"/>
        <v>69159091.726470575</v>
      </c>
    </row>
    <row r="999" spans="1:21" x14ac:dyDescent="0.2">
      <c r="A999" s="5">
        <v>1007</v>
      </c>
      <c r="B999" s="17">
        <v>5</v>
      </c>
      <c r="C999" s="16">
        <v>2</v>
      </c>
      <c r="D999" s="16">
        <v>2010</v>
      </c>
      <c r="E999" s="18">
        <v>40300</v>
      </c>
      <c r="F999" s="9" t="s">
        <v>988</v>
      </c>
      <c r="G999" s="3">
        <v>52000000</v>
      </c>
      <c r="H999" s="3">
        <v>24077427</v>
      </c>
      <c r="I999" s="3">
        <v>53139168</v>
      </c>
      <c r="J999" s="8" t="str">
        <f t="shared" si="122"/>
        <v/>
      </c>
      <c r="K999" s="8" t="str">
        <f t="shared" si="123"/>
        <v/>
      </c>
      <c r="L999" s="8" t="str">
        <f t="shared" si="124"/>
        <v>From Paris With Love</v>
      </c>
      <c r="M999" s="8" t="str">
        <f t="shared" si="125"/>
        <v/>
      </c>
      <c r="N999" s="8" t="str">
        <f t="shared" si="121"/>
        <v>From Paris With Love</v>
      </c>
      <c r="O999" s="10">
        <f>INDEX(cpi!$A$1:$M$106,MATCH($D999,cpi!$A:$A,0),MATCH($C999,cpi!$1:$1,0))</f>
        <v>216.74100000000001</v>
      </c>
      <c r="P999" s="10">
        <f>cpi!$I$2</f>
        <v>245.51900000000001</v>
      </c>
      <c r="Q999" s="10">
        <f t="shared" si="126"/>
        <v>1.1327759860847739</v>
      </c>
      <c r="R999" s="8" t="str">
        <f t="shared" si="127"/>
        <v/>
      </c>
      <c r="S999" s="11">
        <f t="shared" si="128"/>
        <v>58904351.276408248</v>
      </c>
      <c r="T999" s="11">
        <f t="shared" si="128"/>
        <v>27274331.112309162</v>
      </c>
      <c r="U999" s="11">
        <f t="shared" si="128"/>
        <v>60194773.43092446</v>
      </c>
    </row>
    <row r="1000" spans="1:21" x14ac:dyDescent="0.2">
      <c r="A1000" s="5">
        <v>1008</v>
      </c>
      <c r="B1000" s="17">
        <v>16</v>
      </c>
      <c r="C1000" s="16">
        <v>4</v>
      </c>
      <c r="D1000" s="16">
        <v>2003</v>
      </c>
      <c r="E1000" s="18">
        <v>38081</v>
      </c>
      <c r="F1000" s="9" t="s">
        <v>989</v>
      </c>
      <c r="G1000" s="3">
        <v>52000000</v>
      </c>
      <c r="H1000" s="3">
        <v>23010607</v>
      </c>
      <c r="I1000" s="3">
        <v>23010607</v>
      </c>
      <c r="J1000" s="8" t="str">
        <f t="shared" si="122"/>
        <v/>
      </c>
      <c r="K1000" s="8" t="str">
        <f t="shared" si="123"/>
        <v/>
      </c>
      <c r="L1000" s="8" t="str">
        <f t="shared" si="124"/>
        <v>Bulletproof Monk</v>
      </c>
      <c r="M1000" s="8" t="str">
        <f t="shared" si="125"/>
        <v/>
      </c>
      <c r="N1000" s="8" t="str">
        <f t="shared" si="121"/>
        <v>Bulletproof Monk</v>
      </c>
      <c r="O1000" s="10">
        <f>INDEX(cpi!$A$1:$M$106,MATCH($D1000,cpi!$A:$A,0),MATCH($C1000,cpi!$1:$1,0))</f>
        <v>183.8</v>
      </c>
      <c r="P1000" s="10">
        <f>cpi!$I$2</f>
        <v>245.51900000000001</v>
      </c>
      <c r="Q1000" s="10">
        <f t="shared" si="126"/>
        <v>1.3357943416757345</v>
      </c>
      <c r="R1000" s="8" t="str">
        <f t="shared" si="127"/>
        <v/>
      </c>
      <c r="S1000" s="11">
        <f t="shared" si="128"/>
        <v>69461305.767138198</v>
      </c>
      <c r="T1000" s="11">
        <f t="shared" si="128"/>
        <v>30737438.629124049</v>
      </c>
      <c r="U1000" s="11">
        <f t="shared" si="128"/>
        <v>30737438.629124049</v>
      </c>
    </row>
    <row r="1001" spans="1:21" x14ac:dyDescent="0.2">
      <c r="A1001" s="5">
        <v>1009</v>
      </c>
      <c r="B1001" s="17">
        <v>23</v>
      </c>
      <c r="C1001" s="16">
        <v>6</v>
      </c>
      <c r="D1001" s="16">
        <v>2000</v>
      </c>
      <c r="E1001" s="18">
        <v>37201</v>
      </c>
      <c r="F1001" s="9" t="s">
        <v>990</v>
      </c>
      <c r="G1001" s="3">
        <v>51000000</v>
      </c>
      <c r="H1001" s="3">
        <v>90570999</v>
      </c>
      <c r="I1001" s="3">
        <v>149270999</v>
      </c>
      <c r="J1001" s="8" t="str">
        <f t="shared" si="122"/>
        <v/>
      </c>
      <c r="K1001" s="8" t="str">
        <f t="shared" si="123"/>
        <v/>
      </c>
      <c r="L1001" s="8" t="str">
        <f t="shared" si="124"/>
        <v>Me, Myself &amp; Irene</v>
      </c>
      <c r="M1001" s="8" t="str">
        <f t="shared" si="125"/>
        <v/>
      </c>
      <c r="N1001" s="8" t="str">
        <f t="shared" si="121"/>
        <v>Me, Myself &amp; Irene</v>
      </c>
      <c r="O1001" s="10">
        <f>INDEX(cpi!$A$1:$M$106,MATCH($D1001,cpi!$A:$A,0),MATCH($C1001,cpi!$1:$1,0))</f>
        <v>172.4</v>
      </c>
      <c r="P1001" s="10">
        <f>cpi!$I$2</f>
        <v>245.51900000000001</v>
      </c>
      <c r="Q1001" s="10">
        <f t="shared" si="126"/>
        <v>1.4241241299303944</v>
      </c>
      <c r="R1001" s="8" t="str">
        <f t="shared" si="127"/>
        <v/>
      </c>
      <c r="S1001" s="11">
        <f t="shared" si="128"/>
        <v>72630330.626450107</v>
      </c>
      <c r="T1001" s="11">
        <f t="shared" si="128"/>
        <v>128984345.14780162</v>
      </c>
      <c r="U1001" s="11">
        <f t="shared" si="128"/>
        <v>212580431.57471576</v>
      </c>
    </row>
    <row r="1002" spans="1:21" x14ac:dyDescent="0.2">
      <c r="A1002" s="5">
        <v>1011</v>
      </c>
      <c r="B1002" s="17">
        <v>4</v>
      </c>
      <c r="C1002" s="16">
        <v>8</v>
      </c>
      <c r="D1002" s="16">
        <v>2006</v>
      </c>
      <c r="E1002" s="18">
        <v>38815</v>
      </c>
      <c r="F1002" s="9" t="s">
        <v>991</v>
      </c>
      <c r="G1002" s="3">
        <v>51000000</v>
      </c>
      <c r="H1002" s="3">
        <v>72779000</v>
      </c>
      <c r="I1002" s="3">
        <v>118583844</v>
      </c>
      <c r="J1002" s="8" t="str">
        <f t="shared" si="122"/>
        <v/>
      </c>
      <c r="K1002" s="8" t="str">
        <f t="shared" si="123"/>
        <v/>
      </c>
      <c r="L1002" s="8" t="str">
        <f t="shared" si="124"/>
        <v>Barnyard: The Original Party Animals</v>
      </c>
      <c r="M1002" s="8" t="str">
        <f t="shared" si="125"/>
        <v/>
      </c>
      <c r="N1002" s="8" t="str">
        <f t="shared" si="121"/>
        <v>Barnyard: The Original Party Animals</v>
      </c>
      <c r="O1002" s="10">
        <f>INDEX(cpi!$A$1:$M$106,MATCH($D1002,cpi!$A:$A,0),MATCH($C1002,cpi!$1:$1,0))</f>
        <v>203.9</v>
      </c>
      <c r="P1002" s="10">
        <f>cpi!$I$2</f>
        <v>245.51900000000001</v>
      </c>
      <c r="Q1002" s="10">
        <f t="shared" si="126"/>
        <v>1.204114762138303</v>
      </c>
      <c r="R1002" s="8" t="str">
        <f t="shared" si="127"/>
        <v/>
      </c>
      <c r="S1002" s="11">
        <f t="shared" si="128"/>
        <v>61409852.869053453</v>
      </c>
      <c r="T1002" s="11">
        <f t="shared" si="128"/>
        <v>87634268.273663551</v>
      </c>
      <c r="U1002" s="11">
        <f t="shared" si="128"/>
        <v>142788557.11150563</v>
      </c>
    </row>
    <row r="1003" spans="1:21" x14ac:dyDescent="0.2">
      <c r="A1003" s="5">
        <v>1012</v>
      </c>
      <c r="B1003" s="17">
        <v>22</v>
      </c>
      <c r="C1003" s="16">
        <v>11</v>
      </c>
      <c r="D1003" s="16">
        <v>2006</v>
      </c>
      <c r="E1003" s="18">
        <v>39366</v>
      </c>
      <c r="F1003" s="9" t="s">
        <v>992</v>
      </c>
      <c r="G1003" s="3">
        <v>51000000</v>
      </c>
      <c r="H1003" s="3">
        <v>35093569</v>
      </c>
      <c r="I1003" s="3">
        <v>46815807</v>
      </c>
      <c r="J1003" s="8" t="str">
        <f t="shared" si="122"/>
        <v/>
      </c>
      <c r="K1003" s="8" t="str">
        <f t="shared" si="123"/>
        <v/>
      </c>
      <c r="L1003" s="8" t="str">
        <f t="shared" si="124"/>
        <v>Deck the Halls</v>
      </c>
      <c r="M1003" s="8" t="str">
        <f t="shared" si="125"/>
        <v/>
      </c>
      <c r="N1003" s="8" t="str">
        <f t="shared" si="121"/>
        <v>Deck the Halls</v>
      </c>
      <c r="O1003" s="10">
        <f>INDEX(cpi!$A$1:$M$106,MATCH($D1003,cpi!$A:$A,0),MATCH($C1003,cpi!$1:$1,0))</f>
        <v>201.5</v>
      </c>
      <c r="P1003" s="10">
        <f>cpi!$I$2</f>
        <v>245.51900000000001</v>
      </c>
      <c r="Q1003" s="10">
        <f t="shared" si="126"/>
        <v>1.2184565756823822</v>
      </c>
      <c r="R1003" s="8" t="str">
        <f t="shared" si="127"/>
        <v/>
      </c>
      <c r="S1003" s="11">
        <f t="shared" si="128"/>
        <v>62141285.359801494</v>
      </c>
      <c r="T1003" s="11">
        <f t="shared" si="128"/>
        <v>42759989.9122134</v>
      </c>
      <c r="U1003" s="11">
        <f t="shared" si="128"/>
        <v>57043027.885027297</v>
      </c>
    </row>
    <row r="1004" spans="1:21" x14ac:dyDescent="0.2">
      <c r="A1004" s="5">
        <v>1013</v>
      </c>
      <c r="B1004" s="17">
        <v>4</v>
      </c>
      <c r="C1004" s="16">
        <v>3</v>
      </c>
      <c r="D1004" s="16">
        <v>2011</v>
      </c>
      <c r="E1004" s="18">
        <v>40636</v>
      </c>
      <c r="F1004" s="9" t="s">
        <v>993</v>
      </c>
      <c r="G1004" s="3">
        <v>50200000</v>
      </c>
      <c r="H1004" s="3">
        <v>62495645</v>
      </c>
      <c r="I1004" s="3">
        <v>126931325</v>
      </c>
      <c r="J1004" s="8" t="str">
        <f t="shared" si="122"/>
        <v/>
      </c>
      <c r="K1004" s="8" t="str">
        <f t="shared" si="123"/>
        <v/>
      </c>
      <c r="L1004" s="8" t="str">
        <f t="shared" si="124"/>
        <v>The Adjustment Bureau</v>
      </c>
      <c r="M1004" s="8" t="str">
        <f t="shared" si="125"/>
        <v/>
      </c>
      <c r="N1004" s="8" t="str">
        <f t="shared" si="121"/>
        <v>The Adjustment Bureau</v>
      </c>
      <c r="O1004" s="10">
        <f>INDEX(cpi!$A$1:$M$106,MATCH($D1004,cpi!$A:$A,0),MATCH($C1004,cpi!$1:$1,0))</f>
        <v>223.46700000000001</v>
      </c>
      <c r="P1004" s="10">
        <f>cpi!$I$2</f>
        <v>245.51900000000001</v>
      </c>
      <c r="Q1004" s="10">
        <f t="shared" si="126"/>
        <v>1.0986812370506607</v>
      </c>
      <c r="R1004" s="8" t="str">
        <f t="shared" si="127"/>
        <v/>
      </c>
      <c r="S1004" s="11">
        <f t="shared" si="128"/>
        <v>55153798.099943168</v>
      </c>
      <c r="T1004" s="11">
        <f t="shared" si="128"/>
        <v>68662792.558878943</v>
      </c>
      <c r="U1004" s="11">
        <f t="shared" si="128"/>
        <v>139457065.17147946</v>
      </c>
    </row>
    <row r="1005" spans="1:21" x14ac:dyDescent="0.2">
      <c r="A1005" s="5">
        <v>1014</v>
      </c>
      <c r="B1005" s="17">
        <v>20</v>
      </c>
      <c r="C1005" s="16">
        <v>11</v>
      </c>
      <c r="D1005" s="16">
        <v>2009</v>
      </c>
      <c r="E1005" s="18">
        <v>40401</v>
      </c>
      <c r="F1005" s="9" t="s">
        <v>994</v>
      </c>
      <c r="G1005" s="3">
        <v>50000000</v>
      </c>
      <c r="H1005" s="3">
        <v>296623634</v>
      </c>
      <c r="I1005" s="3">
        <v>687557727</v>
      </c>
      <c r="J1005" s="8" t="str">
        <f t="shared" si="122"/>
        <v/>
      </c>
      <c r="K1005" s="8" t="str">
        <f t="shared" si="123"/>
        <v/>
      </c>
      <c r="L1005" s="8" t="str">
        <f t="shared" si="124"/>
        <v>The Twilight Saga: New Moon</v>
      </c>
      <c r="M1005" s="8" t="str">
        <f t="shared" si="125"/>
        <v/>
      </c>
      <c r="N1005" s="8" t="str">
        <f t="shared" si="121"/>
        <v>The Twilight Saga: New Moon</v>
      </c>
      <c r="O1005" s="10">
        <f>INDEX(cpi!$A$1:$M$106,MATCH($D1005,cpi!$A:$A,0),MATCH($C1005,cpi!$1:$1,0))</f>
        <v>216.33</v>
      </c>
      <c r="P1005" s="10">
        <f>cpi!$I$2</f>
        <v>245.51900000000001</v>
      </c>
      <c r="Q1005" s="10">
        <f t="shared" si="126"/>
        <v>1.1349281190773355</v>
      </c>
      <c r="R1005" s="8" t="str">
        <f t="shared" si="127"/>
        <v/>
      </c>
      <c r="S1005" s="11">
        <f t="shared" si="128"/>
        <v>56746405.953866772</v>
      </c>
      <c r="T1005" s="11">
        <f t="shared" si="128"/>
        <v>336646503.00950396</v>
      </c>
      <c r="U1005" s="11">
        <f t="shared" si="128"/>
        <v>780328597.86119807</v>
      </c>
    </row>
    <row r="1006" spans="1:21" x14ac:dyDescent="0.2">
      <c r="A1006" s="5">
        <v>1015</v>
      </c>
      <c r="B1006" s="17">
        <v>18</v>
      </c>
      <c r="C1006" s="16">
        <v>5</v>
      </c>
      <c r="D1006" s="16">
        <v>2001</v>
      </c>
      <c r="E1006" s="18">
        <v>37412</v>
      </c>
      <c r="F1006" s="9" t="s">
        <v>995</v>
      </c>
      <c r="G1006" s="3">
        <v>50000000</v>
      </c>
      <c r="H1006" s="3">
        <v>267655011</v>
      </c>
      <c r="I1006" s="3">
        <v>491812794</v>
      </c>
      <c r="J1006" s="8" t="str">
        <f t="shared" si="122"/>
        <v/>
      </c>
      <c r="K1006" s="8" t="str">
        <f t="shared" si="123"/>
        <v/>
      </c>
      <c r="L1006" s="8" t="str">
        <f t="shared" si="124"/>
        <v>Shrek</v>
      </c>
      <c r="M1006" s="8" t="str">
        <f t="shared" si="125"/>
        <v/>
      </c>
      <c r="N1006" s="8" t="str">
        <f t="shared" si="121"/>
        <v>Shrek</v>
      </c>
      <c r="O1006" s="10">
        <f>INDEX(cpi!$A$1:$M$106,MATCH($D1006,cpi!$A:$A,0),MATCH($C1006,cpi!$1:$1,0))</f>
        <v>177.7</v>
      </c>
      <c r="P1006" s="10">
        <f>cpi!$I$2</f>
        <v>245.51900000000001</v>
      </c>
      <c r="Q1006" s="10">
        <f t="shared" si="126"/>
        <v>1.3816488463702872</v>
      </c>
      <c r="R1006" s="8" t="str">
        <f t="shared" si="127"/>
        <v/>
      </c>
      <c r="S1006" s="11">
        <f t="shared" si="128"/>
        <v>69082442.318514362</v>
      </c>
      <c r="T1006" s="11">
        <f t="shared" si="128"/>
        <v>369805237.1733765</v>
      </c>
      <c r="U1006" s="11">
        <f t="shared" si="128"/>
        <v>679512579.46024764</v>
      </c>
    </row>
    <row r="1007" spans="1:21" x14ac:dyDescent="0.2">
      <c r="A1007" s="5">
        <v>1016</v>
      </c>
      <c r="B1007" s="17">
        <v>29</v>
      </c>
      <c r="C1007" s="16">
        <v>6</v>
      </c>
      <c r="D1007" s="16">
        <v>2012</v>
      </c>
      <c r="E1007" s="18">
        <v>41765</v>
      </c>
      <c r="F1007" s="9" t="s">
        <v>996</v>
      </c>
      <c r="G1007" s="3">
        <v>50000000</v>
      </c>
      <c r="H1007" s="3">
        <v>218665740</v>
      </c>
      <c r="I1007" s="3">
        <v>556016627</v>
      </c>
      <c r="J1007" s="8" t="str">
        <f t="shared" si="122"/>
        <v/>
      </c>
      <c r="K1007" s="8" t="str">
        <f t="shared" si="123"/>
        <v/>
      </c>
      <c r="L1007" s="8" t="str">
        <f t="shared" si="124"/>
        <v>Ted</v>
      </c>
      <c r="M1007" s="8" t="str">
        <f t="shared" si="125"/>
        <v/>
      </c>
      <c r="N1007" s="8" t="str">
        <f t="shared" si="121"/>
        <v>Ted</v>
      </c>
      <c r="O1007" s="10">
        <f>INDEX(cpi!$A$1:$M$106,MATCH($D1007,cpi!$A:$A,0),MATCH($C1007,cpi!$1:$1,0))</f>
        <v>229.47800000000001</v>
      </c>
      <c r="P1007" s="10">
        <f>cpi!$I$2</f>
        <v>245.51900000000001</v>
      </c>
      <c r="Q1007" s="10">
        <f t="shared" si="126"/>
        <v>1.0699021256939663</v>
      </c>
      <c r="R1007" s="8" t="str">
        <f t="shared" si="127"/>
        <v/>
      </c>
      <c r="S1007" s="11">
        <f t="shared" si="128"/>
        <v>53495106.284698315</v>
      </c>
      <c r="T1007" s="11">
        <f t="shared" si="128"/>
        <v>233950940.04244414</v>
      </c>
      <c r="U1007" s="11">
        <f t="shared" si="128"/>
        <v>594883371.14848912</v>
      </c>
    </row>
    <row r="1008" spans="1:21" x14ac:dyDescent="0.2">
      <c r="A1008" s="5">
        <v>1017</v>
      </c>
      <c r="B1008" s="17">
        <v>13</v>
      </c>
      <c r="C1008" s="16">
        <v>6</v>
      </c>
      <c r="D1008" s="16">
        <v>2014</v>
      </c>
      <c r="E1008" s="18">
        <v>42010</v>
      </c>
      <c r="F1008" s="9" t="s">
        <v>997</v>
      </c>
      <c r="G1008" s="3">
        <v>50000000</v>
      </c>
      <c r="H1008" s="3">
        <v>191719337</v>
      </c>
      <c r="I1008" s="3">
        <v>331333876</v>
      </c>
      <c r="J1008" s="8" t="str">
        <f t="shared" si="122"/>
        <v/>
      </c>
      <c r="K1008" s="8" t="str">
        <f t="shared" si="123"/>
        <v/>
      </c>
      <c r="L1008" s="8" t="str">
        <f t="shared" si="124"/>
        <v>22 Jump Street</v>
      </c>
      <c r="M1008" s="8" t="str">
        <f t="shared" si="125"/>
        <v/>
      </c>
      <c r="N1008" s="8" t="str">
        <f t="shared" si="121"/>
        <v>22 Jump Street</v>
      </c>
      <c r="O1008" s="10">
        <f>INDEX(cpi!$A$1:$M$106,MATCH($D1008,cpi!$A:$A,0),MATCH($C1008,cpi!$1:$1,0))</f>
        <v>238.34299999999999</v>
      </c>
      <c r="P1008" s="10">
        <f>cpi!$I$2</f>
        <v>245.51900000000001</v>
      </c>
      <c r="Q1008" s="10">
        <f t="shared" si="126"/>
        <v>1.0301078697507375</v>
      </c>
      <c r="R1008" s="8" t="str">
        <f t="shared" si="127"/>
        <v/>
      </c>
      <c r="S1008" s="11">
        <f t="shared" si="128"/>
        <v>51505393.487536877</v>
      </c>
      <c r="T1008" s="11">
        <f t="shared" si="128"/>
        <v>197491597.82709375</v>
      </c>
      <c r="U1008" s="11">
        <f t="shared" si="128"/>
        <v>341309633.18261504</v>
      </c>
    </row>
    <row r="1009" spans="1:21" x14ac:dyDescent="0.2">
      <c r="A1009" s="5">
        <v>1018</v>
      </c>
      <c r="B1009" s="17">
        <v>14</v>
      </c>
      <c r="C1009" s="16">
        <v>6</v>
      </c>
      <c r="D1009" s="16">
        <v>1991</v>
      </c>
      <c r="E1009" s="18">
        <v>33640</v>
      </c>
      <c r="F1009" s="9" t="s">
        <v>998</v>
      </c>
      <c r="G1009" s="3">
        <v>50000000</v>
      </c>
      <c r="H1009" s="3">
        <v>165493908</v>
      </c>
      <c r="I1009" s="3">
        <v>390500000</v>
      </c>
      <c r="J1009" s="8" t="str">
        <f t="shared" si="122"/>
        <v/>
      </c>
      <c r="K1009" s="8" t="str">
        <f t="shared" si="123"/>
        <v/>
      </c>
      <c r="L1009" s="8" t="str">
        <f t="shared" si="124"/>
        <v>Robin Hood: Prince of Thieves</v>
      </c>
      <c r="M1009" s="8" t="str">
        <f t="shared" si="125"/>
        <v/>
      </c>
      <c r="N1009" s="8" t="str">
        <f t="shared" si="121"/>
        <v>Robin Hood: Prince of Thieves</v>
      </c>
      <c r="O1009" s="10">
        <f>INDEX(cpi!$A$1:$M$106,MATCH($D1009,cpi!$A:$A,0),MATCH($C1009,cpi!$1:$1,0))</f>
        <v>136</v>
      </c>
      <c r="P1009" s="10">
        <f>cpi!$I$2</f>
        <v>245.51900000000001</v>
      </c>
      <c r="Q1009" s="10">
        <f t="shared" si="126"/>
        <v>1.8052867647058823</v>
      </c>
      <c r="R1009" s="8" t="str">
        <f t="shared" si="127"/>
        <v/>
      </c>
      <c r="S1009" s="11">
        <f t="shared" si="128"/>
        <v>90264338.235294119</v>
      </c>
      <c r="T1009" s="11">
        <f t="shared" si="128"/>
        <v>298763961.75185293</v>
      </c>
      <c r="U1009" s="11">
        <f t="shared" si="128"/>
        <v>704964481.61764705</v>
      </c>
    </row>
    <row r="1010" spans="1:21" x14ac:dyDescent="0.2">
      <c r="A1010" s="5">
        <v>1019</v>
      </c>
      <c r="B1010" s="17">
        <v>13</v>
      </c>
      <c r="C1010" s="16">
        <v>12</v>
      </c>
      <c r="D1010" s="16">
        <v>1996</v>
      </c>
      <c r="E1010" s="18">
        <v>35442</v>
      </c>
      <c r="F1010" s="9" t="s">
        <v>999</v>
      </c>
      <c r="G1010" s="3">
        <v>50000000</v>
      </c>
      <c r="H1010" s="3">
        <v>153952592</v>
      </c>
      <c r="I1010" s="3">
        <v>274000000</v>
      </c>
      <c r="J1010" s="8" t="str">
        <f t="shared" si="122"/>
        <v/>
      </c>
      <c r="K1010" s="8" t="str">
        <f t="shared" si="123"/>
        <v/>
      </c>
      <c r="L1010" s="8" t="str">
        <f t="shared" si="124"/>
        <v>Jerry Maguire</v>
      </c>
      <c r="M1010" s="8" t="str">
        <f t="shared" si="125"/>
        <v/>
      </c>
      <c r="N1010" s="8" t="str">
        <f t="shared" si="121"/>
        <v>Jerry Maguire</v>
      </c>
      <c r="O1010" s="10">
        <f>INDEX(cpi!$A$1:$M$106,MATCH($D1010,cpi!$A:$A,0),MATCH($C1010,cpi!$1:$1,0))</f>
        <v>158.6</v>
      </c>
      <c r="P1010" s="10">
        <f>cpi!$I$2</f>
        <v>245.51900000000001</v>
      </c>
      <c r="Q1010" s="10">
        <f t="shared" si="126"/>
        <v>1.5480390920554856</v>
      </c>
      <c r="R1010" s="8" t="str">
        <f t="shared" si="127"/>
        <v/>
      </c>
      <c r="S1010" s="11">
        <f t="shared" si="128"/>
        <v>77401954.602774277</v>
      </c>
      <c r="T1010" s="11">
        <f t="shared" si="128"/>
        <v>238324630.73926863</v>
      </c>
      <c r="U1010" s="11">
        <f t="shared" si="128"/>
        <v>424162711.22320306</v>
      </c>
    </row>
    <row r="1011" spans="1:21" x14ac:dyDescent="0.2">
      <c r="A1011" s="5">
        <v>1020</v>
      </c>
      <c r="B1011" s="17">
        <v>25</v>
      </c>
      <c r="C1011" s="16">
        <v>12</v>
      </c>
      <c r="D1011" s="16">
        <v>2015</v>
      </c>
      <c r="E1011" s="18">
        <v>42747</v>
      </c>
      <c r="F1011" s="9" t="s">
        <v>5367</v>
      </c>
      <c r="G1011" s="3">
        <v>50000000</v>
      </c>
      <c r="H1011" s="3">
        <v>150357137</v>
      </c>
      <c r="I1011" s="3">
        <v>242757137</v>
      </c>
      <c r="J1011" s="8" t="str">
        <f t="shared" si="122"/>
        <v/>
      </c>
      <c r="K1011" s="8" t="str">
        <f t="shared" si="123"/>
        <v/>
      </c>
      <c r="L1011" s="8" t="str">
        <f t="shared" si="124"/>
        <v>Daddy's Home</v>
      </c>
      <c r="M1011" s="8" t="str">
        <f t="shared" si="125"/>
        <v/>
      </c>
      <c r="N1011" s="8" t="str">
        <f t="shared" si="121"/>
        <v>Daddy's Home</v>
      </c>
      <c r="O1011" s="10">
        <f>INDEX(cpi!$A$1:$M$106,MATCH($D1011,cpi!$A:$A,0),MATCH($C1011,cpi!$1:$1,0))</f>
        <v>236.52500000000001</v>
      </c>
      <c r="P1011" s="10">
        <f>cpi!$I$2</f>
        <v>245.51900000000001</v>
      </c>
      <c r="Q1011" s="10">
        <f t="shared" si="126"/>
        <v>1.0380255786914703</v>
      </c>
      <c r="R1011" s="8" t="str">
        <f t="shared" si="127"/>
        <v/>
      </c>
      <c r="S1011" s="11">
        <f t="shared" si="128"/>
        <v>51901278.934573516</v>
      </c>
      <c r="T1011" s="11">
        <f t="shared" si="128"/>
        <v>156074554.14481768</v>
      </c>
      <c r="U1011" s="11">
        <f t="shared" si="128"/>
        <v>251988117.61590952</v>
      </c>
    </row>
    <row r="1012" spans="1:21" x14ac:dyDescent="0.2">
      <c r="A1012" s="5">
        <v>1021</v>
      </c>
      <c r="B1012" s="17">
        <v>24</v>
      </c>
      <c r="C1012" s="16">
        <v>12</v>
      </c>
      <c r="D1012" s="16">
        <v>1997</v>
      </c>
      <c r="E1012" s="18">
        <v>36141</v>
      </c>
      <c r="F1012" s="9" t="s">
        <v>1001</v>
      </c>
      <c r="G1012" s="3">
        <v>50000000</v>
      </c>
      <c r="H1012" s="3">
        <v>148478011</v>
      </c>
      <c r="I1012" s="3">
        <v>314111923</v>
      </c>
      <c r="J1012" s="8" t="str">
        <f t="shared" si="122"/>
        <v/>
      </c>
      <c r="K1012" s="8" t="str">
        <f t="shared" si="123"/>
        <v/>
      </c>
      <c r="L1012" s="8" t="str">
        <f t="shared" si="124"/>
        <v>As Good as it Gets</v>
      </c>
      <c r="M1012" s="8" t="str">
        <f t="shared" si="125"/>
        <v/>
      </c>
      <c r="N1012" s="8" t="str">
        <f t="shared" si="121"/>
        <v>As Good as it Gets</v>
      </c>
      <c r="O1012" s="10">
        <f>INDEX(cpi!$A$1:$M$106,MATCH($D1012,cpi!$A:$A,0),MATCH($C1012,cpi!$1:$1,0))</f>
        <v>161.30000000000001</v>
      </c>
      <c r="P1012" s="10">
        <f>cpi!$I$2</f>
        <v>245.51900000000001</v>
      </c>
      <c r="Q1012" s="10">
        <f t="shared" si="126"/>
        <v>1.5221264724116552</v>
      </c>
      <c r="R1012" s="8" t="str">
        <f t="shared" si="127"/>
        <v/>
      </c>
      <c r="S1012" s="11">
        <f t="shared" si="128"/>
        <v>76106323.620582759</v>
      </c>
      <c r="T1012" s="11">
        <f t="shared" si="128"/>
        <v>226002311.11412895</v>
      </c>
      <c r="U1012" s="11">
        <f t="shared" si="128"/>
        <v>478118073.29843146</v>
      </c>
    </row>
    <row r="1013" spans="1:21" x14ac:dyDescent="0.2">
      <c r="A1013" s="5">
        <v>1022</v>
      </c>
      <c r="B1013" s="17">
        <v>25</v>
      </c>
      <c r="C1013" s="16">
        <v>12</v>
      </c>
      <c r="D1013" s="16">
        <v>1998</v>
      </c>
      <c r="E1013" s="18">
        <v>36537</v>
      </c>
      <c r="F1013" s="9" t="s">
        <v>1002</v>
      </c>
      <c r="G1013" s="3">
        <v>50000000</v>
      </c>
      <c r="H1013" s="3">
        <v>135014968</v>
      </c>
      <c r="I1013" s="3">
        <v>202173000</v>
      </c>
      <c r="J1013" s="8" t="str">
        <f t="shared" si="122"/>
        <v/>
      </c>
      <c r="K1013" s="8" t="str">
        <f t="shared" si="123"/>
        <v/>
      </c>
      <c r="L1013" s="8" t="str">
        <f t="shared" si="124"/>
        <v>Patch Adams</v>
      </c>
      <c r="M1013" s="8" t="str">
        <f t="shared" si="125"/>
        <v/>
      </c>
      <c r="N1013" s="8" t="str">
        <f t="shared" si="121"/>
        <v>Patch Adams</v>
      </c>
      <c r="O1013" s="10">
        <f>INDEX(cpi!$A$1:$M$106,MATCH($D1013,cpi!$A:$A,0),MATCH($C1013,cpi!$1:$1,0))</f>
        <v>163.9</v>
      </c>
      <c r="P1013" s="10">
        <f>cpi!$I$2</f>
        <v>245.51900000000001</v>
      </c>
      <c r="Q1013" s="10">
        <f t="shared" si="126"/>
        <v>1.4979804758999389</v>
      </c>
      <c r="R1013" s="8" t="str">
        <f t="shared" si="127"/>
        <v/>
      </c>
      <c r="S1013" s="11">
        <f t="shared" si="128"/>
        <v>74899023.794996947</v>
      </c>
      <c r="T1013" s="11">
        <f t="shared" si="128"/>
        <v>202249786.01825503</v>
      </c>
      <c r="U1013" s="11">
        <f t="shared" si="128"/>
        <v>302851206.75411832</v>
      </c>
    </row>
    <row r="1014" spans="1:21" x14ac:dyDescent="0.2">
      <c r="A1014" s="5">
        <v>1023</v>
      </c>
      <c r="B1014" s="17">
        <v>25</v>
      </c>
      <c r="C1014" s="16">
        <v>12</v>
      </c>
      <c r="D1014" s="16">
        <v>2014</v>
      </c>
      <c r="E1014" s="18">
        <v>42381</v>
      </c>
      <c r="F1014" s="9" t="s">
        <v>1003</v>
      </c>
      <c r="G1014" s="3">
        <v>50000000</v>
      </c>
      <c r="H1014" s="3">
        <v>128002372</v>
      </c>
      <c r="I1014" s="3">
        <v>203502372</v>
      </c>
      <c r="J1014" s="8" t="str">
        <f t="shared" si="122"/>
        <v/>
      </c>
      <c r="K1014" s="8" t="str">
        <f t="shared" si="123"/>
        <v/>
      </c>
      <c r="L1014" s="8" t="str">
        <f t="shared" si="124"/>
        <v>Into the Woods</v>
      </c>
      <c r="M1014" s="8" t="str">
        <f t="shared" si="125"/>
        <v/>
      </c>
      <c r="N1014" s="8" t="str">
        <f t="shared" si="121"/>
        <v>Into the Woods</v>
      </c>
      <c r="O1014" s="10">
        <f>INDEX(cpi!$A$1:$M$106,MATCH($D1014,cpi!$A:$A,0),MATCH($C1014,cpi!$1:$1,0))</f>
        <v>234.81200000000001</v>
      </c>
      <c r="P1014" s="10">
        <f>cpi!$I$2</f>
        <v>245.51900000000001</v>
      </c>
      <c r="Q1014" s="10">
        <f t="shared" si="126"/>
        <v>1.0455981806721972</v>
      </c>
      <c r="R1014" s="8" t="str">
        <f t="shared" si="127"/>
        <v/>
      </c>
      <c r="S1014" s="11">
        <f t="shared" si="128"/>
        <v>52279909.03360986</v>
      </c>
      <c r="T1014" s="11">
        <f t="shared" si="128"/>
        <v>133839047.2849258</v>
      </c>
      <c r="U1014" s="11">
        <f t="shared" si="128"/>
        <v>212781709.9256767</v>
      </c>
    </row>
    <row r="1015" spans="1:21" x14ac:dyDescent="0.2">
      <c r="A1015" s="5">
        <v>1024</v>
      </c>
      <c r="B1015" s="17">
        <v>17</v>
      </c>
      <c r="C1015" s="16">
        <v>6</v>
      </c>
      <c r="D1015" s="16">
        <v>2016</v>
      </c>
      <c r="E1015" s="18">
        <v>42861</v>
      </c>
      <c r="F1015" s="9" t="s">
        <v>1004</v>
      </c>
      <c r="G1015" s="3">
        <v>50000000</v>
      </c>
      <c r="H1015" s="3">
        <v>127440871</v>
      </c>
      <c r="I1015" s="3">
        <v>217196811</v>
      </c>
      <c r="J1015" s="8" t="str">
        <f t="shared" si="122"/>
        <v/>
      </c>
      <c r="K1015" s="8" t="str">
        <f t="shared" si="123"/>
        <v/>
      </c>
      <c r="L1015" s="8" t="str">
        <f t="shared" si="124"/>
        <v>Central Intelligence</v>
      </c>
      <c r="M1015" s="8" t="str">
        <f t="shared" si="125"/>
        <v/>
      </c>
      <c r="N1015" s="8" t="str">
        <f t="shared" si="121"/>
        <v>Central Intelligence</v>
      </c>
      <c r="O1015" s="10">
        <f>INDEX(cpi!$A$1:$M$106,MATCH($D1015,cpi!$A:$A,0),MATCH($C1015,cpi!$1:$1,0))</f>
        <v>241.018</v>
      </c>
      <c r="P1015" s="10">
        <f>cpi!$I$2</f>
        <v>245.51900000000001</v>
      </c>
      <c r="Q1015" s="10">
        <f t="shared" si="126"/>
        <v>1.0186749537378952</v>
      </c>
      <c r="R1015" s="8" t="str">
        <f t="shared" si="127"/>
        <v/>
      </c>
      <c r="S1015" s="11">
        <f t="shared" si="128"/>
        <v>50933747.68689476</v>
      </c>
      <c r="T1015" s="11">
        <f t="shared" si="128"/>
        <v>129820823.37024207</v>
      </c>
      <c r="U1015" s="11">
        <f t="shared" si="128"/>
        <v>221252951.39744335</v>
      </c>
    </row>
    <row r="1016" spans="1:21" x14ac:dyDescent="0.2">
      <c r="A1016" s="5">
        <v>1025</v>
      </c>
      <c r="B1016" s="17">
        <v>18</v>
      </c>
      <c r="C1016" s="16">
        <v>12</v>
      </c>
      <c r="D1016" s="16">
        <v>2013</v>
      </c>
      <c r="E1016" s="18">
        <v>41802</v>
      </c>
      <c r="F1016" s="9" t="s">
        <v>1005</v>
      </c>
      <c r="G1016" s="3">
        <v>50000000</v>
      </c>
      <c r="H1016" s="3">
        <v>127352707</v>
      </c>
      <c r="I1016" s="3">
        <v>172185754</v>
      </c>
      <c r="J1016" s="8" t="str">
        <f t="shared" si="122"/>
        <v/>
      </c>
      <c r="K1016" s="8" t="str">
        <f t="shared" si="123"/>
        <v/>
      </c>
      <c r="L1016" s="8" t="str">
        <f t="shared" si="124"/>
        <v>Anchorman 2: The Legend Continues</v>
      </c>
      <c r="M1016" s="8" t="str">
        <f t="shared" si="125"/>
        <v/>
      </c>
      <c r="N1016" s="8" t="str">
        <f t="shared" si="121"/>
        <v>Anchorman 2: The Legend Continues</v>
      </c>
      <c r="O1016" s="10">
        <f>INDEX(cpi!$A$1:$M$106,MATCH($D1016,cpi!$A:$A,0),MATCH($C1016,cpi!$1:$1,0))</f>
        <v>233.04900000000001</v>
      </c>
      <c r="P1016" s="10">
        <f>cpi!$I$2</f>
        <v>245.51900000000001</v>
      </c>
      <c r="Q1016" s="10">
        <f t="shared" si="126"/>
        <v>1.0535080605366254</v>
      </c>
      <c r="R1016" s="8" t="str">
        <f t="shared" si="127"/>
        <v/>
      </c>
      <c r="S1016" s="11">
        <f t="shared" si="128"/>
        <v>52675403.026831269</v>
      </c>
      <c r="T1016" s="11">
        <f t="shared" si="128"/>
        <v>134167103.35565911</v>
      </c>
      <c r="U1016" s="11">
        <f t="shared" si="128"/>
        <v>181399079.74857649</v>
      </c>
    </row>
    <row r="1017" spans="1:21" x14ac:dyDescent="0.2">
      <c r="A1017" s="5">
        <v>1026</v>
      </c>
      <c r="B1017" s="17">
        <v>10</v>
      </c>
      <c r="C1017" s="16">
        <v>6</v>
      </c>
      <c r="D1017" s="16">
        <v>2011</v>
      </c>
      <c r="E1017" s="18">
        <v>40822</v>
      </c>
      <c r="F1017" s="9" t="s">
        <v>1006</v>
      </c>
      <c r="G1017" s="3">
        <v>50000000</v>
      </c>
      <c r="H1017" s="3">
        <v>127004179</v>
      </c>
      <c r="I1017" s="3">
        <v>257972745</v>
      </c>
      <c r="J1017" s="8" t="str">
        <f t="shared" si="122"/>
        <v/>
      </c>
      <c r="K1017" s="8" t="str">
        <f t="shared" si="123"/>
        <v/>
      </c>
      <c r="L1017" s="8" t="str">
        <f t="shared" si="124"/>
        <v>Super 8</v>
      </c>
      <c r="M1017" s="8" t="str">
        <f t="shared" si="125"/>
        <v/>
      </c>
      <c r="N1017" s="8" t="str">
        <f t="shared" si="121"/>
        <v>Super 8</v>
      </c>
      <c r="O1017" s="10">
        <f>INDEX(cpi!$A$1:$M$106,MATCH($D1017,cpi!$A:$A,0),MATCH($C1017,cpi!$1:$1,0))</f>
        <v>225.72200000000001</v>
      </c>
      <c r="P1017" s="10">
        <f>cpi!$I$2</f>
        <v>245.51900000000001</v>
      </c>
      <c r="Q1017" s="10">
        <f t="shared" si="126"/>
        <v>1.0877052303275712</v>
      </c>
      <c r="R1017" s="8" t="str">
        <f t="shared" si="127"/>
        <v/>
      </c>
      <c r="S1017" s="11">
        <f t="shared" si="128"/>
        <v>54385261.516378559</v>
      </c>
      <c r="T1017" s="11">
        <f t="shared" si="128"/>
        <v>138143109.77175906</v>
      </c>
      <c r="U1017" s="11">
        <f t="shared" si="128"/>
        <v>280598304.01846081</v>
      </c>
    </row>
    <row r="1018" spans="1:21" x14ac:dyDescent="0.2">
      <c r="A1018" s="5">
        <v>1027</v>
      </c>
      <c r="B1018" s="17">
        <v>28</v>
      </c>
      <c r="C1018" s="16">
        <v>6</v>
      </c>
      <c r="D1018" s="16">
        <v>2002</v>
      </c>
      <c r="E1018" s="18">
        <v>38083</v>
      </c>
      <c r="F1018" s="9" t="s">
        <v>1007</v>
      </c>
      <c r="G1018" s="3">
        <v>50000000</v>
      </c>
      <c r="H1018" s="3">
        <v>126293452</v>
      </c>
      <c r="I1018" s="3">
        <v>171269535</v>
      </c>
      <c r="J1018" s="8" t="str">
        <f t="shared" si="122"/>
        <v/>
      </c>
      <c r="K1018" s="8" t="str">
        <f t="shared" si="123"/>
        <v/>
      </c>
      <c r="L1018" s="8" t="str">
        <f t="shared" si="124"/>
        <v>Mr. Deeds</v>
      </c>
      <c r="M1018" s="8" t="str">
        <f t="shared" si="125"/>
        <v/>
      </c>
      <c r="N1018" s="8" t="str">
        <f t="shared" si="121"/>
        <v>Mr. Deeds</v>
      </c>
      <c r="O1018" s="10">
        <f>INDEX(cpi!$A$1:$M$106,MATCH($D1018,cpi!$A:$A,0),MATCH($C1018,cpi!$1:$1,0))</f>
        <v>179.9</v>
      </c>
      <c r="P1018" s="10">
        <f>cpi!$I$2</f>
        <v>245.51900000000001</v>
      </c>
      <c r="Q1018" s="10">
        <f t="shared" si="126"/>
        <v>1.3647526403557533</v>
      </c>
      <c r="R1018" s="8" t="str">
        <f t="shared" si="127"/>
        <v/>
      </c>
      <c r="S1018" s="11">
        <f t="shared" si="128"/>
        <v>68237632.017787665</v>
      </c>
      <c r="T1018" s="11">
        <f t="shared" si="128"/>
        <v>172359322.0766426</v>
      </c>
      <c r="U1018" s="11">
        <f t="shared" si="128"/>
        <v>233740550.10375211</v>
      </c>
    </row>
    <row r="1019" spans="1:21" x14ac:dyDescent="0.2">
      <c r="A1019" s="5">
        <v>1028</v>
      </c>
      <c r="B1019" s="17">
        <v>17</v>
      </c>
      <c r="C1019" s="16">
        <v>3</v>
      </c>
      <c r="D1019" s="16">
        <v>2000</v>
      </c>
      <c r="E1019" s="18">
        <v>37014</v>
      </c>
      <c r="F1019" s="9" t="s">
        <v>1008</v>
      </c>
      <c r="G1019" s="3">
        <v>50000000</v>
      </c>
      <c r="H1019" s="3">
        <v>125548685</v>
      </c>
      <c r="I1019" s="3">
        <v>257805243</v>
      </c>
      <c r="J1019" s="8" t="str">
        <f t="shared" si="122"/>
        <v/>
      </c>
      <c r="K1019" s="8" t="str">
        <f t="shared" si="123"/>
        <v/>
      </c>
      <c r="L1019" s="8" t="str">
        <f t="shared" si="124"/>
        <v>Erin Brockovich</v>
      </c>
      <c r="M1019" s="8" t="str">
        <f t="shared" si="125"/>
        <v/>
      </c>
      <c r="N1019" s="8" t="str">
        <f t="shared" si="121"/>
        <v>Erin Brockovich</v>
      </c>
      <c r="O1019" s="10">
        <f>INDEX(cpi!$A$1:$M$106,MATCH($D1019,cpi!$A:$A,0),MATCH($C1019,cpi!$1:$1,0))</f>
        <v>171.2</v>
      </c>
      <c r="P1019" s="10">
        <f>cpi!$I$2</f>
        <v>245.51900000000001</v>
      </c>
      <c r="Q1019" s="10">
        <f t="shared" si="126"/>
        <v>1.4341063084112151</v>
      </c>
      <c r="R1019" s="8" t="str">
        <f t="shared" si="127"/>
        <v/>
      </c>
      <c r="S1019" s="11">
        <f t="shared" si="128"/>
        <v>71705315.420560762</v>
      </c>
      <c r="T1019" s="11">
        <f t="shared" si="128"/>
        <v>180050161.17123249</v>
      </c>
      <c r="U1019" s="11">
        <f t="shared" si="128"/>
        <v>369720125.32778627</v>
      </c>
    </row>
    <row r="1020" spans="1:21" x14ac:dyDescent="0.2">
      <c r="A1020" s="5">
        <v>1029</v>
      </c>
      <c r="B1020" s="17">
        <v>7</v>
      </c>
      <c r="C1020" s="16">
        <v>2</v>
      </c>
      <c r="D1020" s="16">
        <v>2003</v>
      </c>
      <c r="E1020" s="18">
        <v>37804</v>
      </c>
      <c r="F1020" s="9" t="s">
        <v>1009</v>
      </c>
      <c r="G1020" s="3">
        <v>50000000</v>
      </c>
      <c r="H1020" s="3">
        <v>105807520</v>
      </c>
      <c r="I1020" s="3">
        <v>178890782</v>
      </c>
      <c r="J1020" s="8" t="str">
        <f t="shared" si="122"/>
        <v/>
      </c>
      <c r="K1020" s="8" t="str">
        <f t="shared" si="123"/>
        <v/>
      </c>
      <c r="L1020" s="8" t="str">
        <f t="shared" si="124"/>
        <v>How to Lose a Guy in 10 Days</v>
      </c>
      <c r="M1020" s="8" t="str">
        <f t="shared" si="125"/>
        <v/>
      </c>
      <c r="N1020" s="8" t="str">
        <f t="shared" si="121"/>
        <v>How to Lose a Guy in 10 Days</v>
      </c>
      <c r="O1020" s="10">
        <f>INDEX(cpi!$A$1:$M$106,MATCH($D1020,cpi!$A:$A,0),MATCH($C1020,cpi!$1:$1,0))</f>
        <v>183.1</v>
      </c>
      <c r="P1020" s="10">
        <f>cpi!$I$2</f>
        <v>245.51900000000001</v>
      </c>
      <c r="Q1020" s="10">
        <f t="shared" si="126"/>
        <v>1.3409011469142547</v>
      </c>
      <c r="R1020" s="8" t="str">
        <f t="shared" si="127"/>
        <v/>
      </c>
      <c r="S1020" s="11">
        <f t="shared" si="128"/>
        <v>67045057.345712736</v>
      </c>
      <c r="T1020" s="11">
        <f t="shared" si="128"/>
        <v>141877424.92015293</v>
      </c>
      <c r="U1020" s="11">
        <f t="shared" si="128"/>
        <v>239874854.75618792</v>
      </c>
    </row>
    <row r="1021" spans="1:21" x14ac:dyDescent="0.2">
      <c r="A1021" s="5">
        <v>1030</v>
      </c>
      <c r="B1021" s="17">
        <v>11</v>
      </c>
      <c r="C1021" s="16">
        <v>11</v>
      </c>
      <c r="D1021" s="16">
        <v>1994</v>
      </c>
      <c r="E1021" s="18">
        <v>34649</v>
      </c>
      <c r="F1021" s="9" t="s">
        <v>1010</v>
      </c>
      <c r="G1021" s="3">
        <v>50000000</v>
      </c>
      <c r="H1021" s="3">
        <v>105264608</v>
      </c>
      <c r="I1021" s="3">
        <v>223564608</v>
      </c>
      <c r="J1021" s="8" t="str">
        <f t="shared" si="122"/>
        <v/>
      </c>
      <c r="K1021" s="8" t="str">
        <f t="shared" si="123"/>
        <v/>
      </c>
      <c r="L1021" s="8" t="str">
        <f t="shared" si="124"/>
        <v>Interview with the Vampire: The Vampire Chronicles</v>
      </c>
      <c r="M1021" s="8" t="str">
        <f t="shared" si="125"/>
        <v/>
      </c>
      <c r="N1021" s="8" t="str">
        <f t="shared" si="121"/>
        <v>Interview with the Vampire: The Vampire Chronicles</v>
      </c>
      <c r="O1021" s="10">
        <f>INDEX(cpi!$A$1:$M$106,MATCH($D1021,cpi!$A:$A,0),MATCH($C1021,cpi!$1:$1,0))</f>
        <v>149.69999999999999</v>
      </c>
      <c r="P1021" s="10">
        <f>cpi!$I$2</f>
        <v>245.51900000000001</v>
      </c>
      <c r="Q1021" s="10">
        <f t="shared" si="126"/>
        <v>1.6400734802939214</v>
      </c>
      <c r="R1021" s="8" t="str">
        <f t="shared" si="127"/>
        <v/>
      </c>
      <c r="S1021" s="11">
        <f t="shared" si="128"/>
        <v>82003674.014696077</v>
      </c>
      <c r="T1021" s="11">
        <f t="shared" si="128"/>
        <v>172641691.99433535</v>
      </c>
      <c r="U1021" s="11">
        <f t="shared" si="128"/>
        <v>366662384.71310627</v>
      </c>
    </row>
    <row r="1022" spans="1:21" x14ac:dyDescent="0.2">
      <c r="A1022" s="5">
        <v>1031</v>
      </c>
      <c r="B1022" s="17">
        <v>19</v>
      </c>
      <c r="C1022" s="16">
        <v>12</v>
      </c>
      <c r="D1022" s="16">
        <v>2008</v>
      </c>
      <c r="E1022" s="18">
        <v>40006</v>
      </c>
      <c r="F1022" s="9" t="s">
        <v>1011</v>
      </c>
      <c r="G1022" s="3">
        <v>50000000</v>
      </c>
      <c r="H1022" s="3">
        <v>97690976</v>
      </c>
      <c r="I1022" s="3">
        <v>225990976</v>
      </c>
      <c r="J1022" s="8" t="str">
        <f t="shared" si="122"/>
        <v/>
      </c>
      <c r="K1022" s="8" t="str">
        <f t="shared" si="123"/>
        <v/>
      </c>
      <c r="L1022" s="8" t="str">
        <f t="shared" si="124"/>
        <v>Yes Man</v>
      </c>
      <c r="M1022" s="8" t="str">
        <f t="shared" si="125"/>
        <v/>
      </c>
      <c r="N1022" s="8" t="str">
        <f t="shared" si="121"/>
        <v>Yes Man</v>
      </c>
      <c r="O1022" s="10">
        <f>INDEX(cpi!$A$1:$M$106,MATCH($D1022,cpi!$A:$A,0),MATCH($C1022,cpi!$1:$1,0))</f>
        <v>210.22800000000001</v>
      </c>
      <c r="P1022" s="10">
        <f>cpi!$I$2</f>
        <v>245.51900000000001</v>
      </c>
      <c r="Q1022" s="10">
        <f t="shared" si="126"/>
        <v>1.1678701219628214</v>
      </c>
      <c r="R1022" s="8" t="str">
        <f t="shared" si="127"/>
        <v/>
      </c>
      <c r="S1022" s="11">
        <f t="shared" si="128"/>
        <v>58393506.098141067</v>
      </c>
      <c r="T1022" s="11">
        <f t="shared" si="128"/>
        <v>114090372.05578706</v>
      </c>
      <c r="U1022" s="11">
        <f t="shared" si="128"/>
        <v>263928108.70361704</v>
      </c>
    </row>
    <row r="1023" spans="1:21" x14ac:dyDescent="0.2">
      <c r="A1023" s="5">
        <v>1032</v>
      </c>
      <c r="B1023" s="17">
        <v>28</v>
      </c>
      <c r="C1023" s="16">
        <v>2</v>
      </c>
      <c r="D1023" s="16">
        <v>2014</v>
      </c>
      <c r="E1023" s="18">
        <v>42462</v>
      </c>
      <c r="F1023" s="9" t="s">
        <v>1012</v>
      </c>
      <c r="G1023" s="3">
        <v>50000000</v>
      </c>
      <c r="H1023" s="3">
        <v>91742160</v>
      </c>
      <c r="I1023" s="3">
        <v>222383055</v>
      </c>
      <c r="J1023" s="8" t="str">
        <f t="shared" si="122"/>
        <v/>
      </c>
      <c r="K1023" s="8" t="str">
        <f t="shared" si="123"/>
        <v/>
      </c>
      <c r="L1023" s="8" t="str">
        <f t="shared" si="124"/>
        <v>Non-Stop</v>
      </c>
      <c r="M1023" s="8" t="str">
        <f t="shared" si="125"/>
        <v/>
      </c>
      <c r="N1023" s="8" t="str">
        <f t="shared" si="121"/>
        <v>Non-Stop</v>
      </c>
      <c r="O1023" s="10">
        <f>INDEX(cpi!$A$1:$M$106,MATCH($D1023,cpi!$A:$A,0),MATCH($C1023,cpi!$1:$1,0))</f>
        <v>234.78100000000001</v>
      </c>
      <c r="P1023" s="10">
        <f>cpi!$I$2</f>
        <v>245.51900000000001</v>
      </c>
      <c r="Q1023" s="10">
        <f t="shared" si="126"/>
        <v>1.0457362393038618</v>
      </c>
      <c r="R1023" s="8" t="str">
        <f t="shared" si="127"/>
        <v/>
      </c>
      <c r="S1023" s="11">
        <f t="shared" si="128"/>
        <v>52286811.965193093</v>
      </c>
      <c r="T1023" s="11">
        <f t="shared" si="128"/>
        <v>95938101.384013176</v>
      </c>
      <c r="U1023" s="11">
        <f t="shared" si="128"/>
        <v>232554019.62060386</v>
      </c>
    </row>
    <row r="1024" spans="1:21" x14ac:dyDescent="0.2">
      <c r="A1024" s="5">
        <v>1033</v>
      </c>
      <c r="B1024" s="17">
        <v>25</v>
      </c>
      <c r="C1024" s="16">
        <v>12</v>
      </c>
      <c r="D1024" s="16">
        <v>1998</v>
      </c>
      <c r="E1024" s="18">
        <v>36537</v>
      </c>
      <c r="F1024" s="9" t="s">
        <v>1013</v>
      </c>
      <c r="G1024" s="3">
        <v>50000000</v>
      </c>
      <c r="H1024" s="3">
        <v>91137662</v>
      </c>
      <c r="I1024" s="3">
        <v>159745279</v>
      </c>
      <c r="J1024" s="8" t="str">
        <f t="shared" si="122"/>
        <v/>
      </c>
      <c r="K1024" s="8" t="str">
        <f t="shared" si="123"/>
        <v/>
      </c>
      <c r="L1024" s="8" t="str">
        <f t="shared" si="124"/>
        <v>Stepmom</v>
      </c>
      <c r="M1024" s="8" t="str">
        <f t="shared" si="125"/>
        <v/>
      </c>
      <c r="N1024" s="8" t="str">
        <f t="shared" si="121"/>
        <v>Stepmom</v>
      </c>
      <c r="O1024" s="10">
        <f>INDEX(cpi!$A$1:$M$106,MATCH($D1024,cpi!$A:$A,0),MATCH($C1024,cpi!$1:$1,0))</f>
        <v>163.9</v>
      </c>
      <c r="P1024" s="10">
        <f>cpi!$I$2</f>
        <v>245.51900000000001</v>
      </c>
      <c r="Q1024" s="10">
        <f t="shared" si="126"/>
        <v>1.4979804758999389</v>
      </c>
      <c r="R1024" s="8" t="str">
        <f t="shared" si="127"/>
        <v/>
      </c>
      <c r="S1024" s="11">
        <f t="shared" si="128"/>
        <v>74899023.794996947</v>
      </c>
      <c r="T1024" s="11">
        <f t="shared" si="128"/>
        <v>136522438.29516777</v>
      </c>
      <c r="U1024" s="11">
        <f t="shared" si="128"/>
        <v>239295309.05918851</v>
      </c>
    </row>
    <row r="1025" spans="1:21" x14ac:dyDescent="0.2">
      <c r="A1025" s="5">
        <v>1034</v>
      </c>
      <c r="B1025" s="17">
        <v>9</v>
      </c>
      <c r="C1025" s="16">
        <v>8</v>
      </c>
      <c r="D1025" s="16">
        <v>2013</v>
      </c>
      <c r="E1025" s="18">
        <v>41525</v>
      </c>
      <c r="F1025" s="9" t="s">
        <v>1014</v>
      </c>
      <c r="G1025" s="3">
        <v>50000000</v>
      </c>
      <c r="H1025" s="3">
        <v>90282580</v>
      </c>
      <c r="I1025" s="3">
        <v>238059569</v>
      </c>
      <c r="J1025" s="8" t="str">
        <f t="shared" si="122"/>
        <v/>
      </c>
      <c r="K1025" s="8" t="str">
        <f t="shared" si="123"/>
        <v/>
      </c>
      <c r="L1025" s="8" t="str">
        <f t="shared" si="124"/>
        <v>Disney Planes</v>
      </c>
      <c r="M1025" s="8" t="str">
        <f t="shared" si="125"/>
        <v/>
      </c>
      <c r="N1025" s="8" t="str">
        <f t="shared" si="121"/>
        <v>Disney Planes</v>
      </c>
      <c r="O1025" s="10">
        <f>INDEX(cpi!$A$1:$M$106,MATCH($D1025,cpi!$A:$A,0),MATCH($C1025,cpi!$1:$1,0))</f>
        <v>233.87700000000001</v>
      </c>
      <c r="P1025" s="10">
        <f>cpi!$I$2</f>
        <v>245.51900000000001</v>
      </c>
      <c r="Q1025" s="10">
        <f t="shared" si="126"/>
        <v>1.0497783022699967</v>
      </c>
      <c r="R1025" s="8" t="str">
        <f t="shared" si="127"/>
        <v/>
      </c>
      <c r="S1025" s="11">
        <f t="shared" si="128"/>
        <v>52488915.113499835</v>
      </c>
      <c r="T1025" s="11">
        <f t="shared" si="128"/>
        <v>94776693.556955159</v>
      </c>
      <c r="U1025" s="11">
        <f t="shared" si="128"/>
        <v>249909770.18394715</v>
      </c>
    </row>
    <row r="1026" spans="1:21" x14ac:dyDescent="0.2">
      <c r="A1026" s="5">
        <v>1035</v>
      </c>
      <c r="B1026" s="17">
        <v>10</v>
      </c>
      <c r="C1026" s="16">
        <v>3</v>
      </c>
      <c r="D1026" s="16">
        <v>2006</v>
      </c>
      <c r="E1026" s="18">
        <v>38993</v>
      </c>
      <c r="F1026" s="9" t="s">
        <v>1015</v>
      </c>
      <c r="G1026" s="3">
        <v>50000000</v>
      </c>
      <c r="H1026" s="3">
        <v>88715192</v>
      </c>
      <c r="I1026" s="3">
        <v>128402901</v>
      </c>
      <c r="J1026" s="8" t="str">
        <f t="shared" si="122"/>
        <v/>
      </c>
      <c r="K1026" s="8" t="str">
        <f t="shared" si="123"/>
        <v/>
      </c>
      <c r="L1026" s="8" t="str">
        <f t="shared" si="124"/>
        <v>Failure to Launch</v>
      </c>
      <c r="M1026" s="8" t="str">
        <f t="shared" si="125"/>
        <v/>
      </c>
      <c r="N1026" s="8" t="str">
        <f t="shared" ref="N1026:N1089" si="129">IF(M1026=1,L1026&amp;" ("&amp;D1026&amp;")",L1026)</f>
        <v>Failure to Launch</v>
      </c>
      <c r="O1026" s="10">
        <f>INDEX(cpi!$A$1:$M$106,MATCH($D1026,cpi!$A:$A,0),MATCH($C1026,cpi!$1:$1,0))</f>
        <v>199.8</v>
      </c>
      <c r="P1026" s="10">
        <f>cpi!$I$2</f>
        <v>245.51900000000001</v>
      </c>
      <c r="Q1026" s="10">
        <f t="shared" si="126"/>
        <v>1.2288238238238238</v>
      </c>
      <c r="R1026" s="8" t="str">
        <f t="shared" si="127"/>
        <v/>
      </c>
      <c r="S1026" s="11">
        <f t="shared" si="128"/>
        <v>61441191.191191189</v>
      </c>
      <c r="T1026" s="11">
        <f t="shared" si="128"/>
        <v>109015341.46470471</v>
      </c>
      <c r="U1026" s="11">
        <f t="shared" si="128"/>
        <v>157784543.7968919</v>
      </c>
    </row>
    <row r="1027" spans="1:21" x14ac:dyDescent="0.2">
      <c r="A1027" s="5">
        <v>1036</v>
      </c>
      <c r="B1027" s="17">
        <v>24</v>
      </c>
      <c r="C1027" s="16">
        <v>3</v>
      </c>
      <c r="D1027" s="16">
        <v>2006</v>
      </c>
      <c r="E1027" s="18">
        <v>39419</v>
      </c>
      <c r="F1027" s="9" t="s">
        <v>1016</v>
      </c>
      <c r="G1027" s="3">
        <v>50000000</v>
      </c>
      <c r="H1027" s="3">
        <v>88634237</v>
      </c>
      <c r="I1027" s="3">
        <v>185798265</v>
      </c>
      <c r="J1027" s="8" t="str">
        <f t="shared" ref="J1027:J1090" si="130">IF(I1027=0,1,"")</f>
        <v/>
      </c>
      <c r="K1027" s="8" t="str">
        <f t="shared" ref="K1027:K1090" si="131">IF(D1027&gt;2017,1,"")</f>
        <v/>
      </c>
      <c r="L1027" s="8" t="str">
        <f t="shared" ref="L1027:L1090" si="132">F1027</f>
        <v>Inside Man</v>
      </c>
      <c r="M1027" s="8" t="str">
        <f t="shared" ref="M1027:M1090" si="133">IF(COUNTIF($L$2:$L$5233,L1027)&gt;1,1,"")</f>
        <v/>
      </c>
      <c r="N1027" s="8" t="str">
        <f t="shared" si="129"/>
        <v>Inside Man</v>
      </c>
      <c r="O1027" s="10">
        <f>INDEX(cpi!$A$1:$M$106,MATCH($D1027,cpi!$A:$A,0),MATCH($C1027,cpi!$1:$1,0))</f>
        <v>199.8</v>
      </c>
      <c r="P1027" s="10">
        <f>cpi!$I$2</f>
        <v>245.51900000000001</v>
      </c>
      <c r="Q1027" s="10">
        <f t="shared" ref="Q1027:Q1090" si="134">P1027/O1027</f>
        <v>1.2288238238238238</v>
      </c>
      <c r="R1027" s="8" t="str">
        <f t="shared" ref="R1027:R1090" si="135">IF(ISERROR(Q1027),1,"")</f>
        <v/>
      </c>
      <c r="S1027" s="11">
        <f t="shared" ref="S1027:U1090" si="136">G1027*$Q1027</f>
        <v>61441191.191191189</v>
      </c>
      <c r="T1027" s="11">
        <f t="shared" si="136"/>
        <v>108915862.03204705</v>
      </c>
      <c r="U1027" s="11">
        <f t="shared" si="136"/>
        <v>228313334.45713213</v>
      </c>
    </row>
    <row r="1028" spans="1:21" x14ac:dyDescent="0.2">
      <c r="A1028" s="5">
        <v>1037</v>
      </c>
      <c r="B1028" s="17">
        <v>28</v>
      </c>
      <c r="C1028" s="16">
        <v>7</v>
      </c>
      <c r="D1028" s="16">
        <v>2017</v>
      </c>
      <c r="E1028" s="18">
        <v>43562</v>
      </c>
      <c r="F1028" s="9" t="s">
        <v>1017</v>
      </c>
      <c r="G1028" s="3">
        <v>50000000</v>
      </c>
      <c r="H1028" s="3">
        <v>85194738</v>
      </c>
      <c r="I1028" s="3">
        <v>200177279</v>
      </c>
      <c r="J1028" s="8" t="str">
        <f t="shared" si="130"/>
        <v/>
      </c>
      <c r="K1028" s="8" t="str">
        <f t="shared" si="131"/>
        <v/>
      </c>
      <c r="L1028" s="8" t="str">
        <f t="shared" si="132"/>
        <v>The Emoji Movie</v>
      </c>
      <c r="M1028" s="8" t="str">
        <f t="shared" si="133"/>
        <v/>
      </c>
      <c r="N1028" s="8" t="str">
        <f t="shared" si="129"/>
        <v>The Emoji Movie</v>
      </c>
      <c r="O1028" s="10">
        <f>INDEX(cpi!$A$1:$M$106,MATCH($D1028,cpi!$A:$A,0),MATCH($C1028,cpi!$1:$1,0))</f>
        <v>244.786</v>
      </c>
      <c r="P1028" s="10">
        <f>cpi!$I$2</f>
        <v>245.51900000000001</v>
      </c>
      <c r="Q1028" s="10">
        <f t="shared" si="134"/>
        <v>1.0029944522971086</v>
      </c>
      <c r="R1028" s="8" t="str">
        <f t="shared" si="135"/>
        <v/>
      </c>
      <c r="S1028" s="11">
        <f t="shared" si="136"/>
        <v>50149722.614855431</v>
      </c>
      <c r="T1028" s="11">
        <f t="shared" si="136"/>
        <v>85449849.578905672</v>
      </c>
      <c r="U1028" s="11">
        <f t="shared" si="136"/>
        <v>200776700.31293049</v>
      </c>
    </row>
    <row r="1029" spans="1:21" x14ac:dyDescent="0.2">
      <c r="A1029" s="5">
        <v>1038</v>
      </c>
      <c r="B1029" s="17">
        <v>29</v>
      </c>
      <c r="C1029" s="16">
        <v>7</v>
      </c>
      <c r="D1029" s="16">
        <v>2011</v>
      </c>
      <c r="E1029" s="18">
        <v>41401</v>
      </c>
      <c r="F1029" s="9" t="s">
        <v>1018</v>
      </c>
      <c r="G1029" s="3">
        <v>50000000</v>
      </c>
      <c r="H1029" s="3">
        <v>84351197</v>
      </c>
      <c r="I1029" s="3">
        <v>147142328</v>
      </c>
      <c r="J1029" s="8" t="str">
        <f t="shared" si="130"/>
        <v/>
      </c>
      <c r="K1029" s="8" t="str">
        <f t="shared" si="131"/>
        <v/>
      </c>
      <c r="L1029" s="8" t="str">
        <f t="shared" si="132"/>
        <v>Crazy, Stupid, Love</v>
      </c>
      <c r="M1029" s="8" t="str">
        <f t="shared" si="133"/>
        <v/>
      </c>
      <c r="N1029" s="8" t="str">
        <f t="shared" si="129"/>
        <v>Crazy, Stupid, Love</v>
      </c>
      <c r="O1029" s="10">
        <f>INDEX(cpi!$A$1:$M$106,MATCH($D1029,cpi!$A:$A,0),MATCH($C1029,cpi!$1:$1,0))</f>
        <v>225.922</v>
      </c>
      <c r="P1029" s="10">
        <f>cpi!$I$2</f>
        <v>245.51900000000001</v>
      </c>
      <c r="Q1029" s="10">
        <f t="shared" si="134"/>
        <v>1.0867423269978134</v>
      </c>
      <c r="R1029" s="8" t="str">
        <f t="shared" si="135"/>
        <v/>
      </c>
      <c r="S1029" s="11">
        <f t="shared" si="136"/>
        <v>54337116.349890672</v>
      </c>
      <c r="T1029" s="11">
        <f t="shared" si="136"/>
        <v>91668016.112830967</v>
      </c>
      <c r="U1029" s="11">
        <f t="shared" si="136"/>
        <v>159905795.93059552</v>
      </c>
    </row>
    <row r="1030" spans="1:21" x14ac:dyDescent="0.2">
      <c r="A1030" s="5">
        <v>1039</v>
      </c>
      <c r="B1030" s="17">
        <v>5</v>
      </c>
      <c r="C1030" s="16">
        <v>2</v>
      </c>
      <c r="D1030" s="16">
        <v>1999</v>
      </c>
      <c r="E1030" s="18">
        <v>36282</v>
      </c>
      <c r="F1030" s="9" t="s">
        <v>1019</v>
      </c>
      <c r="G1030" s="3">
        <v>50000000</v>
      </c>
      <c r="H1030" s="3">
        <v>81526121</v>
      </c>
      <c r="I1030" s="3">
        <v>161626121</v>
      </c>
      <c r="J1030" s="8" t="str">
        <f t="shared" si="130"/>
        <v/>
      </c>
      <c r="K1030" s="8" t="str">
        <f t="shared" si="131"/>
        <v/>
      </c>
      <c r="L1030" s="8" t="str">
        <f t="shared" si="132"/>
        <v>Payback</v>
      </c>
      <c r="M1030" s="8" t="str">
        <f t="shared" si="133"/>
        <v/>
      </c>
      <c r="N1030" s="8" t="str">
        <f t="shared" si="129"/>
        <v>Payback</v>
      </c>
      <c r="O1030" s="10">
        <f>INDEX(cpi!$A$1:$M$106,MATCH($D1030,cpi!$A:$A,0),MATCH($C1030,cpi!$1:$1,0))</f>
        <v>164.5</v>
      </c>
      <c r="P1030" s="10">
        <f>cpi!$I$2</f>
        <v>245.51900000000001</v>
      </c>
      <c r="Q1030" s="10">
        <f t="shared" si="134"/>
        <v>1.4925167173252281</v>
      </c>
      <c r="R1030" s="8" t="str">
        <f t="shared" si="135"/>
        <v/>
      </c>
      <c r="S1030" s="11">
        <f t="shared" si="136"/>
        <v>74625835.866261408</v>
      </c>
      <c r="T1030" s="11">
        <f t="shared" si="136"/>
        <v>121679098.49117933</v>
      </c>
      <c r="U1030" s="11">
        <f t="shared" si="136"/>
        <v>241229687.54893011</v>
      </c>
    </row>
    <row r="1031" spans="1:21" x14ac:dyDescent="0.2">
      <c r="A1031" s="5">
        <v>1040</v>
      </c>
      <c r="B1031" s="17">
        <v>9</v>
      </c>
      <c r="C1031" s="16">
        <v>6</v>
      </c>
      <c r="D1031" s="16">
        <v>1995</v>
      </c>
      <c r="E1031" s="18">
        <v>34948</v>
      </c>
      <c r="F1031" s="9" t="s">
        <v>1020</v>
      </c>
      <c r="G1031" s="3">
        <v>50000000</v>
      </c>
      <c r="H1031" s="3">
        <v>81022333</v>
      </c>
      <c r="I1031" s="3">
        <v>152022333</v>
      </c>
      <c r="J1031" s="8" t="str">
        <f t="shared" si="130"/>
        <v/>
      </c>
      <c r="K1031" s="8" t="str">
        <f t="shared" si="131"/>
        <v/>
      </c>
      <c r="L1031" s="8" t="str">
        <f t="shared" si="132"/>
        <v>Congo</v>
      </c>
      <c r="M1031" s="8" t="str">
        <f t="shared" si="133"/>
        <v/>
      </c>
      <c r="N1031" s="8" t="str">
        <f t="shared" si="129"/>
        <v>Congo</v>
      </c>
      <c r="O1031" s="10">
        <f>INDEX(cpi!$A$1:$M$106,MATCH($D1031,cpi!$A:$A,0),MATCH($C1031,cpi!$1:$1,0))</f>
        <v>152.5</v>
      </c>
      <c r="P1031" s="10">
        <f>cpi!$I$2</f>
        <v>245.51900000000001</v>
      </c>
      <c r="Q1031" s="10">
        <f t="shared" si="134"/>
        <v>1.6099606557377049</v>
      </c>
      <c r="R1031" s="8" t="str">
        <f t="shared" si="135"/>
        <v/>
      </c>
      <c r="S1031" s="11">
        <f t="shared" si="136"/>
        <v>80498032.786885247</v>
      </c>
      <c r="T1031" s="11">
        <f t="shared" si="136"/>
        <v>130442768.36607869</v>
      </c>
      <c r="U1031" s="11">
        <f t="shared" si="136"/>
        <v>244749974.92345572</v>
      </c>
    </row>
    <row r="1032" spans="1:21" x14ac:dyDescent="0.2">
      <c r="A1032" s="5">
        <v>1041</v>
      </c>
      <c r="B1032" s="17">
        <v>20</v>
      </c>
      <c r="C1032" s="16">
        <v>3</v>
      </c>
      <c r="D1032" s="16">
        <v>2009</v>
      </c>
      <c r="E1032" s="18">
        <v>40393</v>
      </c>
      <c r="F1032" s="9" t="s">
        <v>1021</v>
      </c>
      <c r="G1032" s="3">
        <v>50000000</v>
      </c>
      <c r="H1032" s="3">
        <v>79957634</v>
      </c>
      <c r="I1032" s="3">
        <v>186450317</v>
      </c>
      <c r="J1032" s="8" t="str">
        <f t="shared" si="130"/>
        <v/>
      </c>
      <c r="K1032" s="8" t="str">
        <f t="shared" si="131"/>
        <v/>
      </c>
      <c r="L1032" s="8" t="str">
        <f t="shared" si="132"/>
        <v>Knowing</v>
      </c>
      <c r="M1032" s="8" t="str">
        <f t="shared" si="133"/>
        <v/>
      </c>
      <c r="N1032" s="8" t="str">
        <f t="shared" si="129"/>
        <v>Knowing</v>
      </c>
      <c r="O1032" s="10">
        <f>INDEX(cpi!$A$1:$M$106,MATCH($D1032,cpi!$A:$A,0),MATCH($C1032,cpi!$1:$1,0))</f>
        <v>212.709</v>
      </c>
      <c r="P1032" s="10">
        <f>cpi!$I$2</f>
        <v>245.51900000000001</v>
      </c>
      <c r="Q1032" s="10">
        <f t="shared" si="134"/>
        <v>1.1542482922678401</v>
      </c>
      <c r="R1032" s="8" t="str">
        <f t="shared" si="135"/>
        <v/>
      </c>
      <c r="S1032" s="11">
        <f t="shared" si="136"/>
        <v>57712414.613392003</v>
      </c>
      <c r="T1032" s="11">
        <f t="shared" si="136"/>
        <v>92290962.498276994</v>
      </c>
      <c r="U1032" s="11">
        <f t="shared" si="136"/>
        <v>215209959.99004743</v>
      </c>
    </row>
    <row r="1033" spans="1:21" x14ac:dyDescent="0.2">
      <c r="A1033" s="5">
        <v>1042</v>
      </c>
      <c r="B1033" s="17">
        <v>18</v>
      </c>
      <c r="C1033" s="16">
        <v>3</v>
      </c>
      <c r="D1033" s="16">
        <v>2005</v>
      </c>
      <c r="E1033" s="18">
        <v>38871</v>
      </c>
      <c r="F1033" s="9" t="s">
        <v>1022</v>
      </c>
      <c r="G1033" s="3">
        <v>50000000</v>
      </c>
      <c r="H1033" s="3">
        <v>75941727</v>
      </c>
      <c r="I1033" s="3">
        <v>161941727</v>
      </c>
      <c r="J1033" s="8" t="str">
        <f t="shared" si="130"/>
        <v/>
      </c>
      <c r="K1033" s="8" t="str">
        <f t="shared" si="131"/>
        <v/>
      </c>
      <c r="L1033" s="8" t="str">
        <f t="shared" si="132"/>
        <v>The Ring Two</v>
      </c>
      <c r="M1033" s="8" t="str">
        <f t="shared" si="133"/>
        <v/>
      </c>
      <c r="N1033" s="8" t="str">
        <f t="shared" si="129"/>
        <v>The Ring Two</v>
      </c>
      <c r="O1033" s="10">
        <f>INDEX(cpi!$A$1:$M$106,MATCH($D1033,cpi!$A:$A,0),MATCH($C1033,cpi!$1:$1,0))</f>
        <v>193.3</v>
      </c>
      <c r="P1033" s="10">
        <f>cpi!$I$2</f>
        <v>245.51900000000001</v>
      </c>
      <c r="Q1033" s="10">
        <f t="shared" si="134"/>
        <v>1.2701448525607864</v>
      </c>
      <c r="R1033" s="8" t="str">
        <f t="shared" si="135"/>
        <v/>
      </c>
      <c r="S1033" s="11">
        <f t="shared" si="136"/>
        <v>63507242.628039315</v>
      </c>
      <c r="T1033" s="11">
        <f t="shared" si="136"/>
        <v>96456993.643626481</v>
      </c>
      <c r="U1033" s="11">
        <f t="shared" si="136"/>
        <v>205689450.9638541</v>
      </c>
    </row>
    <row r="1034" spans="1:21" x14ac:dyDescent="0.2">
      <c r="A1034" s="5">
        <v>1043</v>
      </c>
      <c r="B1034" s="17">
        <v>23</v>
      </c>
      <c r="C1034" s="16">
        <v>12</v>
      </c>
      <c r="D1034" s="16">
        <v>2011</v>
      </c>
      <c r="E1034" s="18">
        <v>41225</v>
      </c>
      <c r="F1034" s="9" t="s">
        <v>1023</v>
      </c>
      <c r="G1034" s="3">
        <v>50000000</v>
      </c>
      <c r="H1034" s="3">
        <v>75624550</v>
      </c>
      <c r="I1034" s="3">
        <v>118729073</v>
      </c>
      <c r="J1034" s="8" t="str">
        <f t="shared" si="130"/>
        <v/>
      </c>
      <c r="K1034" s="8" t="str">
        <f t="shared" si="131"/>
        <v/>
      </c>
      <c r="L1034" s="8" t="str">
        <f t="shared" si="132"/>
        <v>We Bought a Zoo</v>
      </c>
      <c r="M1034" s="8" t="str">
        <f t="shared" si="133"/>
        <v/>
      </c>
      <c r="N1034" s="8" t="str">
        <f t="shared" si="129"/>
        <v>We Bought a Zoo</v>
      </c>
      <c r="O1034" s="10">
        <f>INDEX(cpi!$A$1:$M$106,MATCH($D1034,cpi!$A:$A,0),MATCH($C1034,cpi!$1:$1,0))</f>
        <v>225.672</v>
      </c>
      <c r="P1034" s="10">
        <f>cpi!$I$2</f>
        <v>245.51900000000001</v>
      </c>
      <c r="Q1034" s="10">
        <f t="shared" si="134"/>
        <v>1.0879462228366834</v>
      </c>
      <c r="R1034" s="8" t="str">
        <f t="shared" si="135"/>
        <v/>
      </c>
      <c r="S1034" s="11">
        <f t="shared" si="136"/>
        <v>54397311.14183417</v>
      </c>
      <c r="T1034" s="11">
        <f t="shared" si="136"/>
        <v>82275443.526223913</v>
      </c>
      <c r="U1034" s="11">
        <f t="shared" si="136"/>
        <v>129170846.51125085</v>
      </c>
    </row>
    <row r="1035" spans="1:21" x14ac:dyDescent="0.2">
      <c r="A1035" s="5">
        <v>1044</v>
      </c>
      <c r="B1035" s="17">
        <v>23</v>
      </c>
      <c r="C1035" s="16">
        <v>9</v>
      </c>
      <c r="D1035" s="16">
        <v>2011</v>
      </c>
      <c r="E1035" s="18">
        <v>41222</v>
      </c>
      <c r="F1035" s="9" t="s">
        <v>1024</v>
      </c>
      <c r="G1035" s="3">
        <v>50000000</v>
      </c>
      <c r="H1035" s="3">
        <v>75605492</v>
      </c>
      <c r="I1035" s="3">
        <v>111300835</v>
      </c>
      <c r="J1035" s="8" t="str">
        <f t="shared" si="130"/>
        <v/>
      </c>
      <c r="K1035" s="8" t="str">
        <f t="shared" si="131"/>
        <v/>
      </c>
      <c r="L1035" s="8" t="str">
        <f t="shared" si="132"/>
        <v>Moneyball</v>
      </c>
      <c r="M1035" s="8" t="str">
        <f t="shared" si="133"/>
        <v/>
      </c>
      <c r="N1035" s="8" t="str">
        <f t="shared" si="129"/>
        <v>Moneyball</v>
      </c>
      <c r="O1035" s="10">
        <f>INDEX(cpi!$A$1:$M$106,MATCH($D1035,cpi!$A:$A,0),MATCH($C1035,cpi!$1:$1,0))</f>
        <v>226.88900000000001</v>
      </c>
      <c r="P1035" s="10">
        <f>cpi!$I$2</f>
        <v>245.51900000000001</v>
      </c>
      <c r="Q1035" s="10">
        <f t="shared" si="134"/>
        <v>1.0821106355971422</v>
      </c>
      <c r="R1035" s="8" t="str">
        <f t="shared" si="135"/>
        <v/>
      </c>
      <c r="S1035" s="11">
        <f t="shared" si="136"/>
        <v>54105531.779857107</v>
      </c>
      <c r="T1035" s="11">
        <f t="shared" si="136"/>
        <v>81813507.002754644</v>
      </c>
      <c r="U1035" s="11">
        <f t="shared" si="136"/>
        <v>120439817.30434264</v>
      </c>
    </row>
    <row r="1036" spans="1:21" x14ac:dyDescent="0.2">
      <c r="A1036" s="5">
        <v>1045</v>
      </c>
      <c r="B1036" s="17">
        <v>11</v>
      </c>
      <c r="C1036" s="16">
        <v>6</v>
      </c>
      <c r="D1036" s="16">
        <v>2004</v>
      </c>
      <c r="E1036" s="18">
        <v>38297</v>
      </c>
      <c r="F1036" s="9" t="s">
        <v>1025</v>
      </c>
      <c r="G1036" s="3">
        <v>50000000</v>
      </c>
      <c r="H1036" s="3">
        <v>75367693</v>
      </c>
      <c r="I1036" s="3">
        <v>208094550</v>
      </c>
      <c r="J1036" s="8" t="str">
        <f t="shared" si="130"/>
        <v/>
      </c>
      <c r="K1036" s="8" t="str">
        <f t="shared" si="131"/>
        <v/>
      </c>
      <c r="L1036" s="8" t="str">
        <f t="shared" si="132"/>
        <v>Garfield</v>
      </c>
      <c r="M1036" s="8" t="str">
        <f t="shared" si="133"/>
        <v/>
      </c>
      <c r="N1036" s="8" t="str">
        <f t="shared" si="129"/>
        <v>Garfield</v>
      </c>
      <c r="O1036" s="10">
        <f>INDEX(cpi!$A$1:$M$106,MATCH($D1036,cpi!$A:$A,0),MATCH($C1036,cpi!$1:$1,0))</f>
        <v>189.7</v>
      </c>
      <c r="P1036" s="10">
        <f>cpi!$I$2</f>
        <v>245.51900000000001</v>
      </c>
      <c r="Q1036" s="10">
        <f t="shared" si="134"/>
        <v>1.2942488139167108</v>
      </c>
      <c r="R1036" s="8" t="str">
        <f t="shared" si="135"/>
        <v/>
      </c>
      <c r="S1036" s="11">
        <f t="shared" si="136"/>
        <v>64712440.695835538</v>
      </c>
      <c r="T1036" s="11">
        <f t="shared" si="136"/>
        <v>97544547.27288878</v>
      </c>
      <c r="U1036" s="11">
        <f t="shared" si="136"/>
        <v>269326124.52003169</v>
      </c>
    </row>
    <row r="1037" spans="1:21" x14ac:dyDescent="0.2">
      <c r="A1037" s="5">
        <v>1046</v>
      </c>
      <c r="B1037" s="17">
        <v>24</v>
      </c>
      <c r="C1037" s="16">
        <v>11</v>
      </c>
      <c r="D1037" s="16">
        <v>2004</v>
      </c>
      <c r="E1037" s="18">
        <v>38697</v>
      </c>
      <c r="F1037" s="9" t="s">
        <v>1026</v>
      </c>
      <c r="G1037" s="3">
        <v>50000000</v>
      </c>
      <c r="H1037" s="3">
        <v>73701902</v>
      </c>
      <c r="I1037" s="3">
        <v>96469187</v>
      </c>
      <c r="J1037" s="8" t="str">
        <f t="shared" si="130"/>
        <v/>
      </c>
      <c r="K1037" s="8" t="str">
        <f t="shared" si="131"/>
        <v/>
      </c>
      <c r="L1037" s="8" t="str">
        <f t="shared" si="132"/>
        <v>Christmas with the Kranks</v>
      </c>
      <c r="M1037" s="8" t="str">
        <f t="shared" si="133"/>
        <v/>
      </c>
      <c r="N1037" s="8" t="str">
        <f t="shared" si="129"/>
        <v>Christmas with the Kranks</v>
      </c>
      <c r="O1037" s="10">
        <f>INDEX(cpi!$A$1:$M$106,MATCH($D1037,cpi!$A:$A,0),MATCH($C1037,cpi!$1:$1,0))</f>
        <v>191</v>
      </c>
      <c r="P1037" s="10">
        <f>cpi!$I$2</f>
        <v>245.51900000000001</v>
      </c>
      <c r="Q1037" s="10">
        <f t="shared" si="134"/>
        <v>1.2854397905759163</v>
      </c>
      <c r="R1037" s="8" t="str">
        <f t="shared" si="135"/>
        <v/>
      </c>
      <c r="S1037" s="11">
        <f t="shared" si="136"/>
        <v>64271989.528795816</v>
      </c>
      <c r="T1037" s="11">
        <f t="shared" si="136"/>
        <v>94739357.471926704</v>
      </c>
      <c r="U1037" s="11">
        <f t="shared" si="136"/>
        <v>124005331.53430891</v>
      </c>
    </row>
    <row r="1038" spans="1:21" x14ac:dyDescent="0.2">
      <c r="A1038" s="5">
        <v>1047</v>
      </c>
      <c r="B1038" s="17">
        <v>17</v>
      </c>
      <c r="C1038" s="16">
        <v>3</v>
      </c>
      <c r="D1038" s="16">
        <v>2006</v>
      </c>
      <c r="E1038" s="18">
        <v>39205</v>
      </c>
      <c r="F1038" s="9" t="s">
        <v>1027</v>
      </c>
      <c r="G1038" s="3">
        <v>50000000</v>
      </c>
      <c r="H1038" s="3">
        <v>70511035</v>
      </c>
      <c r="I1038" s="3">
        <v>130214162</v>
      </c>
      <c r="J1038" s="8" t="str">
        <f t="shared" si="130"/>
        <v/>
      </c>
      <c r="K1038" s="8" t="str">
        <f t="shared" si="131"/>
        <v/>
      </c>
      <c r="L1038" s="8" t="str">
        <f t="shared" si="132"/>
        <v>V for Vendetta</v>
      </c>
      <c r="M1038" s="8" t="str">
        <f t="shared" si="133"/>
        <v/>
      </c>
      <c r="N1038" s="8" t="str">
        <f t="shared" si="129"/>
        <v>V for Vendetta</v>
      </c>
      <c r="O1038" s="10">
        <f>INDEX(cpi!$A$1:$M$106,MATCH($D1038,cpi!$A:$A,0),MATCH($C1038,cpi!$1:$1,0))</f>
        <v>199.8</v>
      </c>
      <c r="P1038" s="10">
        <f>cpi!$I$2</f>
        <v>245.51900000000001</v>
      </c>
      <c r="Q1038" s="10">
        <f t="shared" si="134"/>
        <v>1.2288238238238238</v>
      </c>
      <c r="R1038" s="8" t="str">
        <f t="shared" si="135"/>
        <v/>
      </c>
      <c r="S1038" s="11">
        <f t="shared" si="136"/>
        <v>61441191.191191189</v>
      </c>
      <c r="T1038" s="11">
        <f t="shared" si="136"/>
        <v>86645639.650475472</v>
      </c>
      <c r="U1038" s="11">
        <f t="shared" si="136"/>
        <v>160010264.46485487</v>
      </c>
    </row>
    <row r="1039" spans="1:21" x14ac:dyDescent="0.2">
      <c r="A1039" s="5">
        <v>1048</v>
      </c>
      <c r="B1039" s="17">
        <v>10</v>
      </c>
      <c r="C1039" s="16">
        <v>3</v>
      </c>
      <c r="D1039" s="16">
        <v>1995</v>
      </c>
      <c r="E1039" s="18">
        <v>34975</v>
      </c>
      <c r="F1039" s="9" t="s">
        <v>1028</v>
      </c>
      <c r="G1039" s="3">
        <v>50000000</v>
      </c>
      <c r="H1039" s="3">
        <v>67823573</v>
      </c>
      <c r="I1039" s="3">
        <v>67823573</v>
      </c>
      <c r="J1039" s="8" t="str">
        <f t="shared" si="130"/>
        <v/>
      </c>
      <c r="K1039" s="8" t="str">
        <f t="shared" si="131"/>
        <v/>
      </c>
      <c r="L1039" s="8" t="str">
        <f t="shared" si="132"/>
        <v>Outbreak</v>
      </c>
      <c r="M1039" s="8" t="str">
        <f t="shared" si="133"/>
        <v/>
      </c>
      <c r="N1039" s="8" t="str">
        <f t="shared" si="129"/>
        <v>Outbreak</v>
      </c>
      <c r="O1039" s="10">
        <f>INDEX(cpi!$A$1:$M$106,MATCH($D1039,cpi!$A:$A,0),MATCH($C1039,cpi!$1:$1,0))</f>
        <v>151.4</v>
      </c>
      <c r="P1039" s="10">
        <f>cpi!$I$2</f>
        <v>245.51900000000001</v>
      </c>
      <c r="Q1039" s="10">
        <f t="shared" si="134"/>
        <v>1.6216578599735798</v>
      </c>
      <c r="R1039" s="8" t="str">
        <f t="shared" si="135"/>
        <v/>
      </c>
      <c r="S1039" s="11">
        <f t="shared" si="136"/>
        <v>81082892.998678997</v>
      </c>
      <c r="T1039" s="11">
        <f t="shared" si="136"/>
        <v>109986630.24694186</v>
      </c>
      <c r="U1039" s="11">
        <f t="shared" si="136"/>
        <v>109986630.24694186</v>
      </c>
    </row>
    <row r="1040" spans="1:21" x14ac:dyDescent="0.2">
      <c r="A1040" s="5">
        <v>1049</v>
      </c>
      <c r="B1040" s="17">
        <v>13</v>
      </c>
      <c r="C1040" s="16">
        <v>3</v>
      </c>
      <c r="D1040" s="16">
        <v>2009</v>
      </c>
      <c r="E1040" s="18">
        <v>40181</v>
      </c>
      <c r="F1040" s="9" t="s">
        <v>1029</v>
      </c>
      <c r="G1040" s="3">
        <v>50000000</v>
      </c>
      <c r="H1040" s="3">
        <v>67172594</v>
      </c>
      <c r="I1040" s="3">
        <v>105103783</v>
      </c>
      <c r="J1040" s="8" t="str">
        <f t="shared" si="130"/>
        <v/>
      </c>
      <c r="K1040" s="8" t="str">
        <f t="shared" si="131"/>
        <v/>
      </c>
      <c r="L1040" s="8" t="str">
        <f t="shared" si="132"/>
        <v>Race to Witch Mountain</v>
      </c>
      <c r="M1040" s="8" t="str">
        <f t="shared" si="133"/>
        <v/>
      </c>
      <c r="N1040" s="8" t="str">
        <f t="shared" si="129"/>
        <v>Race to Witch Mountain</v>
      </c>
      <c r="O1040" s="10">
        <f>INDEX(cpi!$A$1:$M$106,MATCH($D1040,cpi!$A:$A,0),MATCH($C1040,cpi!$1:$1,0))</f>
        <v>212.709</v>
      </c>
      <c r="P1040" s="10">
        <f>cpi!$I$2</f>
        <v>245.51900000000001</v>
      </c>
      <c r="Q1040" s="10">
        <f t="shared" si="134"/>
        <v>1.1542482922678401</v>
      </c>
      <c r="R1040" s="8" t="str">
        <f t="shared" si="135"/>
        <v/>
      </c>
      <c r="S1040" s="11">
        <f t="shared" si="136"/>
        <v>57712414.613392003</v>
      </c>
      <c r="T1040" s="11">
        <f t="shared" si="136"/>
        <v>77533851.911700964</v>
      </c>
      <c r="U1040" s="11">
        <f t="shared" si="136"/>
        <v>121315862.03863965</v>
      </c>
    </row>
    <row r="1041" spans="1:21" x14ac:dyDescent="0.2">
      <c r="A1041" s="5">
        <v>1050</v>
      </c>
      <c r="B1041" s="17">
        <v>24</v>
      </c>
      <c r="C1041" s="16">
        <v>9</v>
      </c>
      <c r="D1041" s="16">
        <v>2004</v>
      </c>
      <c r="E1041" s="18">
        <v>38695</v>
      </c>
      <c r="F1041" s="9" t="s">
        <v>1030</v>
      </c>
      <c r="G1041" s="3">
        <v>50000000</v>
      </c>
      <c r="H1041" s="3">
        <v>66711892</v>
      </c>
      <c r="I1041" s="3">
        <v>117211892</v>
      </c>
      <c r="J1041" s="8" t="str">
        <f t="shared" si="130"/>
        <v/>
      </c>
      <c r="K1041" s="8" t="str">
        <f t="shared" si="131"/>
        <v/>
      </c>
      <c r="L1041" s="8" t="str">
        <f t="shared" si="132"/>
        <v>The Forgotten</v>
      </c>
      <c r="M1041" s="8" t="str">
        <f t="shared" si="133"/>
        <v/>
      </c>
      <c r="N1041" s="8" t="str">
        <f t="shared" si="129"/>
        <v>The Forgotten</v>
      </c>
      <c r="O1041" s="10">
        <f>INDEX(cpi!$A$1:$M$106,MATCH($D1041,cpi!$A:$A,0),MATCH($C1041,cpi!$1:$1,0))</f>
        <v>189.9</v>
      </c>
      <c r="P1041" s="10">
        <f>cpi!$I$2</f>
        <v>245.51900000000001</v>
      </c>
      <c r="Q1041" s="10">
        <f t="shared" si="134"/>
        <v>1.292885729331227</v>
      </c>
      <c r="R1041" s="8" t="str">
        <f t="shared" si="135"/>
        <v/>
      </c>
      <c r="S1041" s="11">
        <f t="shared" si="136"/>
        <v>64644286.466561355</v>
      </c>
      <c r="T1041" s="11">
        <f t="shared" si="136"/>
        <v>86250853.143486053</v>
      </c>
      <c r="U1041" s="11">
        <f t="shared" si="136"/>
        <v>151541582.47471303</v>
      </c>
    </row>
    <row r="1042" spans="1:21" x14ac:dyDescent="0.2">
      <c r="A1042" s="5">
        <v>1051</v>
      </c>
      <c r="B1042" s="17">
        <v>22</v>
      </c>
      <c r="C1042" s="16">
        <v>6</v>
      </c>
      <c r="D1042" s="16">
        <v>2005</v>
      </c>
      <c r="E1042" s="18">
        <v>38996</v>
      </c>
      <c r="F1042" s="9" t="s">
        <v>1031</v>
      </c>
      <c r="G1042" s="3">
        <v>50000000</v>
      </c>
      <c r="H1042" s="3">
        <v>66010682</v>
      </c>
      <c r="I1042" s="3">
        <v>144110682</v>
      </c>
      <c r="J1042" s="8" t="str">
        <f t="shared" si="130"/>
        <v/>
      </c>
      <c r="K1042" s="8" t="str">
        <f t="shared" si="131"/>
        <v/>
      </c>
      <c r="L1042" s="8" t="str">
        <f t="shared" si="132"/>
        <v>Herbie: Fully Loaded</v>
      </c>
      <c r="M1042" s="8" t="str">
        <f t="shared" si="133"/>
        <v/>
      </c>
      <c r="N1042" s="8" t="str">
        <f t="shared" si="129"/>
        <v>Herbie: Fully Loaded</v>
      </c>
      <c r="O1042" s="10">
        <f>INDEX(cpi!$A$1:$M$106,MATCH($D1042,cpi!$A:$A,0),MATCH($C1042,cpi!$1:$1,0))</f>
        <v>194.5</v>
      </c>
      <c r="P1042" s="10">
        <f>cpi!$I$2</f>
        <v>245.51900000000001</v>
      </c>
      <c r="Q1042" s="10">
        <f t="shared" si="134"/>
        <v>1.2623084832904885</v>
      </c>
      <c r="R1042" s="8" t="str">
        <f t="shared" si="135"/>
        <v/>
      </c>
      <c r="S1042" s="11">
        <f t="shared" si="136"/>
        <v>63115424.164524429</v>
      </c>
      <c r="T1042" s="11">
        <f t="shared" si="136"/>
        <v>83325843.876390755</v>
      </c>
      <c r="U1042" s="11">
        <f t="shared" si="136"/>
        <v>181912136.4213779</v>
      </c>
    </row>
    <row r="1043" spans="1:21" x14ac:dyDescent="0.2">
      <c r="A1043" s="5">
        <v>1052</v>
      </c>
      <c r="B1043" s="17">
        <v>7</v>
      </c>
      <c r="C1043" s="16">
        <v>2</v>
      </c>
      <c r="D1043" s="16">
        <v>2003</v>
      </c>
      <c r="E1043" s="18">
        <v>37804</v>
      </c>
      <c r="F1043" s="9" t="s">
        <v>1032</v>
      </c>
      <c r="G1043" s="3">
        <v>50000000</v>
      </c>
      <c r="H1043" s="3">
        <v>60470220</v>
      </c>
      <c r="I1043" s="3">
        <v>88316835</v>
      </c>
      <c r="J1043" s="8" t="str">
        <f t="shared" si="130"/>
        <v/>
      </c>
      <c r="K1043" s="8" t="str">
        <f t="shared" si="131"/>
        <v/>
      </c>
      <c r="L1043" s="8" t="str">
        <f t="shared" si="132"/>
        <v>Shanghai Knights</v>
      </c>
      <c r="M1043" s="8" t="str">
        <f t="shared" si="133"/>
        <v/>
      </c>
      <c r="N1043" s="8" t="str">
        <f t="shared" si="129"/>
        <v>Shanghai Knights</v>
      </c>
      <c r="O1043" s="10">
        <f>INDEX(cpi!$A$1:$M$106,MATCH($D1043,cpi!$A:$A,0),MATCH($C1043,cpi!$1:$1,0))</f>
        <v>183.1</v>
      </c>
      <c r="P1043" s="10">
        <f>cpi!$I$2</f>
        <v>245.51900000000001</v>
      </c>
      <c r="Q1043" s="10">
        <f t="shared" si="134"/>
        <v>1.3409011469142547</v>
      </c>
      <c r="R1043" s="8" t="str">
        <f t="shared" si="135"/>
        <v/>
      </c>
      <c r="S1043" s="11">
        <f t="shared" si="136"/>
        <v>67045057.345712736</v>
      </c>
      <c r="T1043" s="11">
        <f t="shared" si="136"/>
        <v>81084587.352157295</v>
      </c>
      <c r="U1043" s="11">
        <f t="shared" si="136"/>
        <v>118424145.34333698</v>
      </c>
    </row>
    <row r="1044" spans="1:21" x14ac:dyDescent="0.2">
      <c r="A1044" s="5">
        <v>1053</v>
      </c>
      <c r="B1044" s="17">
        <v>18</v>
      </c>
      <c r="C1044" s="16">
        <v>7</v>
      </c>
      <c r="D1044" s="16">
        <v>2014</v>
      </c>
      <c r="E1044" s="18">
        <v>42162</v>
      </c>
      <c r="F1044" s="9" t="s">
        <v>1033</v>
      </c>
      <c r="G1044" s="3">
        <v>50000000</v>
      </c>
      <c r="H1044" s="3">
        <v>59157732</v>
      </c>
      <c r="I1044" s="3">
        <v>156399644</v>
      </c>
      <c r="J1044" s="8" t="str">
        <f t="shared" si="130"/>
        <v/>
      </c>
      <c r="K1044" s="8" t="str">
        <f t="shared" si="131"/>
        <v/>
      </c>
      <c r="L1044" s="8" t="str">
        <f t="shared" si="132"/>
        <v>Planes: Fire and Rescue</v>
      </c>
      <c r="M1044" s="8" t="str">
        <f t="shared" si="133"/>
        <v/>
      </c>
      <c r="N1044" s="8" t="str">
        <f t="shared" si="129"/>
        <v>Planes: Fire and Rescue</v>
      </c>
      <c r="O1044" s="10">
        <f>INDEX(cpi!$A$1:$M$106,MATCH($D1044,cpi!$A:$A,0),MATCH($C1044,cpi!$1:$1,0))</f>
        <v>238.25</v>
      </c>
      <c r="P1044" s="10">
        <f>cpi!$I$2</f>
        <v>245.51900000000001</v>
      </c>
      <c r="Q1044" s="10">
        <f t="shared" si="134"/>
        <v>1.0305099685204617</v>
      </c>
      <c r="R1044" s="8" t="str">
        <f t="shared" si="135"/>
        <v/>
      </c>
      <c r="S1044" s="11">
        <f t="shared" si="136"/>
        <v>51525498.426023088</v>
      </c>
      <c r="T1044" s="11">
        <f t="shared" si="136"/>
        <v>60962632.541061908</v>
      </c>
      <c r="U1044" s="11">
        <f t="shared" si="136"/>
        <v>161171392.21505141</v>
      </c>
    </row>
    <row r="1045" spans="1:21" x14ac:dyDescent="0.2">
      <c r="A1045" s="5">
        <v>1054</v>
      </c>
      <c r="B1045" s="17">
        <v>10</v>
      </c>
      <c r="C1045" s="16">
        <v>2</v>
      </c>
      <c r="D1045" s="16">
        <v>2006</v>
      </c>
      <c r="E1045" s="18">
        <v>38992</v>
      </c>
      <c r="F1045" s="9" t="s">
        <v>1034</v>
      </c>
      <c r="G1045" s="3">
        <v>50000000</v>
      </c>
      <c r="H1045" s="3">
        <v>58640119</v>
      </c>
      <c r="I1045" s="3">
        <v>71052604</v>
      </c>
      <c r="J1045" s="8" t="str">
        <f t="shared" si="130"/>
        <v/>
      </c>
      <c r="K1045" s="8" t="str">
        <f t="shared" si="131"/>
        <v/>
      </c>
      <c r="L1045" s="8" t="str">
        <f t="shared" si="132"/>
        <v>Curious George</v>
      </c>
      <c r="M1045" s="8" t="str">
        <f t="shared" si="133"/>
        <v/>
      </c>
      <c r="N1045" s="8" t="str">
        <f t="shared" si="129"/>
        <v>Curious George</v>
      </c>
      <c r="O1045" s="10">
        <f>INDEX(cpi!$A$1:$M$106,MATCH($D1045,cpi!$A:$A,0),MATCH($C1045,cpi!$1:$1,0))</f>
        <v>198.7</v>
      </c>
      <c r="P1045" s="10">
        <f>cpi!$I$2</f>
        <v>245.51900000000001</v>
      </c>
      <c r="Q1045" s="10">
        <f t="shared" si="134"/>
        <v>1.2356265727226976</v>
      </c>
      <c r="R1045" s="8" t="str">
        <f t="shared" si="135"/>
        <v/>
      </c>
      <c r="S1045" s="11">
        <f t="shared" si="136"/>
        <v>61781328.636134878</v>
      </c>
      <c r="T1045" s="11">
        <f t="shared" si="136"/>
        <v>72457289.264021143</v>
      </c>
      <c r="U1045" s="11">
        <f t="shared" si="136"/>
        <v>87794485.563543037</v>
      </c>
    </row>
    <row r="1046" spans="1:21" x14ac:dyDescent="0.2">
      <c r="A1046" s="5">
        <v>1055</v>
      </c>
      <c r="B1046" s="17">
        <v>6</v>
      </c>
      <c r="C1046" s="16">
        <v>4</v>
      </c>
      <c r="D1046" s="16">
        <v>2012</v>
      </c>
      <c r="E1046" s="18">
        <v>41064</v>
      </c>
      <c r="F1046" s="9" t="s">
        <v>1035</v>
      </c>
      <c r="G1046" s="3">
        <v>50000000</v>
      </c>
      <c r="H1046" s="3">
        <v>56758835</v>
      </c>
      <c r="I1046" s="3">
        <v>236799211</v>
      </c>
      <c r="J1046" s="8" t="str">
        <f t="shared" si="130"/>
        <v/>
      </c>
      <c r="K1046" s="8" t="str">
        <f t="shared" si="131"/>
        <v/>
      </c>
      <c r="L1046" s="8" t="str">
        <f t="shared" si="132"/>
        <v>American Reunion</v>
      </c>
      <c r="M1046" s="8" t="str">
        <f t="shared" si="133"/>
        <v/>
      </c>
      <c r="N1046" s="8" t="str">
        <f t="shared" si="129"/>
        <v>American Reunion</v>
      </c>
      <c r="O1046" s="10">
        <f>INDEX(cpi!$A$1:$M$106,MATCH($D1046,cpi!$A:$A,0),MATCH($C1046,cpi!$1:$1,0))</f>
        <v>230.08500000000001</v>
      </c>
      <c r="P1046" s="10">
        <f>cpi!$I$2</f>
        <v>245.51900000000001</v>
      </c>
      <c r="Q1046" s="10">
        <f t="shared" si="134"/>
        <v>1.0670795575548166</v>
      </c>
      <c r="R1046" s="8" t="str">
        <f t="shared" si="135"/>
        <v/>
      </c>
      <c r="S1046" s="11">
        <f t="shared" si="136"/>
        <v>53353977.87774083</v>
      </c>
      <c r="T1046" s="11">
        <f t="shared" si="136"/>
        <v>60566192.539126843</v>
      </c>
      <c r="U1046" s="11">
        <f t="shared" si="136"/>
        <v>252683597.30320966</v>
      </c>
    </row>
    <row r="1047" spans="1:21" x14ac:dyDescent="0.2">
      <c r="A1047" s="5">
        <v>1056</v>
      </c>
      <c r="B1047" s="17">
        <v>25</v>
      </c>
      <c r="C1047" s="16">
        <v>1</v>
      </c>
      <c r="D1047" s="16">
        <v>2013</v>
      </c>
      <c r="E1047" s="18">
        <v>42005</v>
      </c>
      <c r="F1047" s="9" t="s">
        <v>1036</v>
      </c>
      <c r="G1047" s="3">
        <v>50000000</v>
      </c>
      <c r="H1047" s="3">
        <v>55703475</v>
      </c>
      <c r="I1047" s="3">
        <v>214949716</v>
      </c>
      <c r="J1047" s="8" t="str">
        <f t="shared" si="130"/>
        <v/>
      </c>
      <c r="K1047" s="8" t="str">
        <f t="shared" si="131"/>
        <v/>
      </c>
      <c r="L1047" s="8" t="str">
        <f t="shared" si="132"/>
        <v>Hansel &amp; Gretel: Witch Hunters</v>
      </c>
      <c r="M1047" s="8" t="str">
        <f t="shared" si="133"/>
        <v/>
      </c>
      <c r="N1047" s="8" t="str">
        <f t="shared" si="129"/>
        <v>Hansel &amp; Gretel: Witch Hunters</v>
      </c>
      <c r="O1047" s="10">
        <f>INDEX(cpi!$A$1:$M$106,MATCH($D1047,cpi!$A:$A,0),MATCH($C1047,cpi!$1:$1,0))</f>
        <v>230.28</v>
      </c>
      <c r="P1047" s="10">
        <f>cpi!$I$2</f>
        <v>245.51900000000001</v>
      </c>
      <c r="Q1047" s="10">
        <f t="shared" si="134"/>
        <v>1.0661759597012332</v>
      </c>
      <c r="R1047" s="8" t="str">
        <f t="shared" si="135"/>
        <v/>
      </c>
      <c r="S1047" s="11">
        <f t="shared" si="136"/>
        <v>53308797.98506166</v>
      </c>
      <c r="T1047" s="11">
        <f t="shared" si="136"/>
        <v>59389705.916818656</v>
      </c>
      <c r="U1047" s="11">
        <f t="shared" si="136"/>
        <v>229174219.74380752</v>
      </c>
    </row>
    <row r="1048" spans="1:21" x14ac:dyDescent="0.2">
      <c r="A1048" s="5">
        <v>1057</v>
      </c>
      <c r="B1048" s="17">
        <v>18</v>
      </c>
      <c r="C1048" s="16">
        <v>2</v>
      </c>
      <c r="D1048" s="16">
        <v>2011</v>
      </c>
      <c r="E1048" s="18">
        <v>41062</v>
      </c>
      <c r="F1048" s="9" t="s">
        <v>1037</v>
      </c>
      <c r="G1048" s="3">
        <v>50000000</v>
      </c>
      <c r="H1048" s="3">
        <v>55100437</v>
      </c>
      <c r="I1048" s="3">
        <v>146195159</v>
      </c>
      <c r="J1048" s="8" t="str">
        <f t="shared" si="130"/>
        <v/>
      </c>
      <c r="K1048" s="8" t="str">
        <f t="shared" si="131"/>
        <v/>
      </c>
      <c r="L1048" s="8" t="str">
        <f t="shared" si="132"/>
        <v>I am Number Four</v>
      </c>
      <c r="M1048" s="8" t="str">
        <f t="shared" si="133"/>
        <v/>
      </c>
      <c r="N1048" s="8" t="str">
        <f t="shared" si="129"/>
        <v>I am Number Four</v>
      </c>
      <c r="O1048" s="10">
        <f>INDEX(cpi!$A$1:$M$106,MATCH($D1048,cpi!$A:$A,0),MATCH($C1048,cpi!$1:$1,0))</f>
        <v>221.309</v>
      </c>
      <c r="P1048" s="10">
        <f>cpi!$I$2</f>
        <v>245.51900000000001</v>
      </c>
      <c r="Q1048" s="10">
        <f t="shared" si="134"/>
        <v>1.109394556931711</v>
      </c>
      <c r="R1048" s="8" t="str">
        <f t="shared" si="135"/>
        <v/>
      </c>
      <c r="S1048" s="11">
        <f t="shared" si="136"/>
        <v>55469727.846585549</v>
      </c>
      <c r="T1048" s="11">
        <f t="shared" si="136"/>
        <v>61128124.892358653</v>
      </c>
      <c r="U1048" s="11">
        <f t="shared" si="136"/>
        <v>162188113.64436603</v>
      </c>
    </row>
    <row r="1049" spans="1:21" x14ac:dyDescent="0.2">
      <c r="A1049" s="5">
        <v>1058</v>
      </c>
      <c r="B1049" s="17">
        <v>28</v>
      </c>
      <c r="C1049" s="16">
        <v>9</v>
      </c>
      <c r="D1049" s="16">
        <v>2001</v>
      </c>
      <c r="E1049" s="18">
        <v>37720</v>
      </c>
      <c r="F1049" s="9" t="s">
        <v>5368</v>
      </c>
      <c r="G1049" s="3">
        <v>50000000</v>
      </c>
      <c r="H1049" s="3">
        <v>54997476</v>
      </c>
      <c r="I1049" s="3">
        <v>104488383</v>
      </c>
      <c r="J1049" s="8" t="str">
        <f t="shared" si="130"/>
        <v/>
      </c>
      <c r="K1049" s="8" t="str">
        <f t="shared" si="131"/>
        <v/>
      </c>
      <c r="L1049" s="8" t="str">
        <f t="shared" si="132"/>
        <v>Don't Say a Word</v>
      </c>
      <c r="M1049" s="8" t="str">
        <f t="shared" si="133"/>
        <v/>
      </c>
      <c r="N1049" s="8" t="str">
        <f t="shared" si="129"/>
        <v>Don't Say a Word</v>
      </c>
      <c r="O1049" s="10">
        <f>INDEX(cpi!$A$1:$M$106,MATCH($D1049,cpi!$A:$A,0),MATCH($C1049,cpi!$1:$1,0))</f>
        <v>178.3</v>
      </c>
      <c r="P1049" s="10">
        <f>cpi!$I$2</f>
        <v>245.51900000000001</v>
      </c>
      <c r="Q1049" s="10">
        <f t="shared" si="134"/>
        <v>1.3769994391475042</v>
      </c>
      <c r="R1049" s="8" t="str">
        <f t="shared" si="135"/>
        <v/>
      </c>
      <c r="S1049" s="11">
        <f t="shared" si="136"/>
        <v>68849971.957375214</v>
      </c>
      <c r="T1049" s="11">
        <f t="shared" si="136"/>
        <v>75731493.606528327</v>
      </c>
      <c r="U1049" s="11">
        <f t="shared" si="136"/>
        <v>143880444.78842962</v>
      </c>
    </row>
    <row r="1050" spans="1:21" x14ac:dyDescent="0.2">
      <c r="A1050" s="5">
        <v>1059</v>
      </c>
      <c r="B1050" s="17">
        <v>15</v>
      </c>
      <c r="C1050" s="16">
        <v>1</v>
      </c>
      <c r="D1050" s="16">
        <v>2016</v>
      </c>
      <c r="E1050" s="18">
        <v>42795</v>
      </c>
      <c r="F1050" s="9" t="s">
        <v>1039</v>
      </c>
      <c r="G1050" s="3">
        <v>50000000</v>
      </c>
      <c r="H1050" s="3">
        <v>52853219</v>
      </c>
      <c r="I1050" s="3">
        <v>69411370</v>
      </c>
      <c r="J1050" s="8" t="str">
        <f t="shared" si="130"/>
        <v/>
      </c>
      <c r="K1050" s="8" t="str">
        <f t="shared" si="131"/>
        <v/>
      </c>
      <c r="L1050" s="8" t="str">
        <f t="shared" si="132"/>
        <v>13 Hours: The Secret Soldiers of Benghazi</v>
      </c>
      <c r="M1050" s="8" t="str">
        <f t="shared" si="133"/>
        <v/>
      </c>
      <c r="N1050" s="8" t="str">
        <f t="shared" si="129"/>
        <v>13 Hours: The Secret Soldiers of Benghazi</v>
      </c>
      <c r="O1050" s="10">
        <f>INDEX(cpi!$A$1:$M$106,MATCH($D1050,cpi!$A:$A,0),MATCH($C1050,cpi!$1:$1,0))</f>
        <v>236.916</v>
      </c>
      <c r="P1050" s="10">
        <f>cpi!$I$2</f>
        <v>245.51900000000001</v>
      </c>
      <c r="Q1050" s="10">
        <f t="shared" si="134"/>
        <v>1.0363124482939101</v>
      </c>
      <c r="R1050" s="8" t="str">
        <f t="shared" si="135"/>
        <v/>
      </c>
      <c r="S1050" s="11">
        <f t="shared" si="136"/>
        <v>51815622.414695509</v>
      </c>
      <c r="T1050" s="11">
        <f t="shared" si="136"/>
        <v>54772448.782104209</v>
      </c>
      <c r="U1050" s="11">
        <f t="shared" si="136"/>
        <v>71931866.784134462</v>
      </c>
    </row>
    <row r="1051" spans="1:21" x14ac:dyDescent="0.2">
      <c r="A1051" s="5">
        <v>1060</v>
      </c>
      <c r="B1051" s="17">
        <v>8</v>
      </c>
      <c r="C1051" s="16">
        <v>5</v>
      </c>
      <c r="D1051" s="16">
        <v>2002</v>
      </c>
      <c r="E1051" s="18">
        <v>37473</v>
      </c>
      <c r="F1051" s="9" t="s">
        <v>1040</v>
      </c>
      <c r="G1051" s="3">
        <v>50000000</v>
      </c>
      <c r="H1051" s="3">
        <v>52752475</v>
      </c>
      <c r="I1051" s="3">
        <v>119114494</v>
      </c>
      <c r="J1051" s="8" t="str">
        <f t="shared" si="130"/>
        <v/>
      </c>
      <c r="K1051" s="8" t="str">
        <f t="shared" si="131"/>
        <v/>
      </c>
      <c r="L1051" s="8" t="str">
        <f t="shared" si="132"/>
        <v>Unfaithful</v>
      </c>
      <c r="M1051" s="8" t="str">
        <f t="shared" si="133"/>
        <v/>
      </c>
      <c r="N1051" s="8" t="str">
        <f t="shared" si="129"/>
        <v>Unfaithful</v>
      </c>
      <c r="O1051" s="10">
        <f>INDEX(cpi!$A$1:$M$106,MATCH($D1051,cpi!$A:$A,0),MATCH($C1051,cpi!$1:$1,0))</f>
        <v>179.8</v>
      </c>
      <c r="P1051" s="10">
        <f>cpi!$I$2</f>
        <v>245.51900000000001</v>
      </c>
      <c r="Q1051" s="10">
        <f t="shared" si="134"/>
        <v>1.365511679644049</v>
      </c>
      <c r="R1051" s="8" t="str">
        <f t="shared" si="135"/>
        <v/>
      </c>
      <c r="S1051" s="11">
        <f t="shared" si="136"/>
        <v>68275583.982202455</v>
      </c>
      <c r="T1051" s="11">
        <f t="shared" si="136"/>
        <v>72034120.742630705</v>
      </c>
      <c r="U1051" s="11">
        <f t="shared" si="136"/>
        <v>162652232.771891</v>
      </c>
    </row>
    <row r="1052" spans="1:21" x14ac:dyDescent="0.2">
      <c r="A1052" s="5">
        <v>1061</v>
      </c>
      <c r="B1052" s="17">
        <v>23</v>
      </c>
      <c r="C1052" s="16">
        <v>11</v>
      </c>
      <c r="D1052" s="16">
        <v>2005</v>
      </c>
      <c r="E1052" s="18">
        <v>39032</v>
      </c>
      <c r="F1052" s="9" t="s">
        <v>1041</v>
      </c>
      <c r="G1052" s="3">
        <v>50000000</v>
      </c>
      <c r="H1052" s="3">
        <v>50824620</v>
      </c>
      <c r="I1052" s="3">
        <v>92690959</v>
      </c>
      <c r="J1052" s="8" t="str">
        <f t="shared" si="130"/>
        <v/>
      </c>
      <c r="K1052" s="8" t="str">
        <f t="shared" si="131"/>
        <v/>
      </c>
      <c r="L1052" s="8" t="str">
        <f t="shared" si="132"/>
        <v>Syriana</v>
      </c>
      <c r="M1052" s="8" t="str">
        <f t="shared" si="133"/>
        <v/>
      </c>
      <c r="N1052" s="8" t="str">
        <f t="shared" si="129"/>
        <v>Syriana</v>
      </c>
      <c r="O1052" s="10">
        <f>INDEX(cpi!$A$1:$M$106,MATCH($D1052,cpi!$A:$A,0),MATCH($C1052,cpi!$1:$1,0))</f>
        <v>197.6</v>
      </c>
      <c r="P1052" s="10">
        <f>cpi!$I$2</f>
        <v>245.51900000000001</v>
      </c>
      <c r="Q1052" s="10">
        <f t="shared" si="134"/>
        <v>1.2425050607287449</v>
      </c>
      <c r="R1052" s="8" t="str">
        <f t="shared" si="135"/>
        <v/>
      </c>
      <c r="S1052" s="11">
        <f t="shared" si="136"/>
        <v>62125253.036437243</v>
      </c>
      <c r="T1052" s="11">
        <f t="shared" si="136"/>
        <v>63149847.559615381</v>
      </c>
      <c r="U1052" s="11">
        <f t="shared" si="136"/>
        <v>115168985.6413006</v>
      </c>
    </row>
    <row r="1053" spans="1:21" x14ac:dyDescent="0.2">
      <c r="A1053" s="5">
        <v>1062</v>
      </c>
      <c r="B1053" s="17">
        <v>10</v>
      </c>
      <c r="C1053" s="16">
        <v>9</v>
      </c>
      <c r="D1053" s="16">
        <v>2004</v>
      </c>
      <c r="E1053" s="18">
        <v>38269</v>
      </c>
      <c r="F1053" s="9" t="s">
        <v>1042</v>
      </c>
      <c r="G1053" s="3">
        <v>50000000</v>
      </c>
      <c r="H1053" s="3">
        <v>50740078</v>
      </c>
      <c r="I1053" s="3">
        <v>125168734</v>
      </c>
      <c r="J1053" s="8" t="str">
        <f t="shared" si="130"/>
        <v/>
      </c>
      <c r="K1053" s="8" t="str">
        <f t="shared" si="131"/>
        <v/>
      </c>
      <c r="L1053" s="8" t="str">
        <f t="shared" si="132"/>
        <v>Resident Evil: Apocalypse</v>
      </c>
      <c r="M1053" s="8" t="str">
        <f t="shared" si="133"/>
        <v/>
      </c>
      <c r="N1053" s="8" t="str">
        <f t="shared" si="129"/>
        <v>Resident Evil: Apocalypse</v>
      </c>
      <c r="O1053" s="10">
        <f>INDEX(cpi!$A$1:$M$106,MATCH($D1053,cpi!$A:$A,0),MATCH($C1053,cpi!$1:$1,0))</f>
        <v>189.9</v>
      </c>
      <c r="P1053" s="10">
        <f>cpi!$I$2</f>
        <v>245.51900000000001</v>
      </c>
      <c r="Q1053" s="10">
        <f t="shared" si="134"/>
        <v>1.292885729331227</v>
      </c>
      <c r="R1053" s="8" t="str">
        <f t="shared" si="135"/>
        <v/>
      </c>
      <c r="S1053" s="11">
        <f t="shared" si="136"/>
        <v>64644286.466561355</v>
      </c>
      <c r="T1053" s="11">
        <f t="shared" si="136"/>
        <v>65601122.751353346</v>
      </c>
      <c r="U1053" s="11">
        <f t="shared" si="136"/>
        <v>161828869.94705635</v>
      </c>
    </row>
    <row r="1054" spans="1:21" x14ac:dyDescent="0.2">
      <c r="A1054" s="5">
        <v>1063</v>
      </c>
      <c r="B1054" s="17">
        <v>17</v>
      </c>
      <c r="C1054" s="16">
        <v>10</v>
      </c>
      <c r="D1054" s="16">
        <v>2014</v>
      </c>
      <c r="E1054" s="18">
        <v>42134</v>
      </c>
      <c r="F1054" s="9" t="s">
        <v>1043</v>
      </c>
      <c r="G1054" s="3">
        <v>50000000</v>
      </c>
      <c r="H1054" s="3">
        <v>50151543</v>
      </c>
      <c r="I1054" s="3">
        <v>97651543</v>
      </c>
      <c r="J1054" s="8" t="str">
        <f t="shared" si="130"/>
        <v/>
      </c>
      <c r="K1054" s="8" t="str">
        <f t="shared" si="131"/>
        <v/>
      </c>
      <c r="L1054" s="8" t="str">
        <f t="shared" si="132"/>
        <v>The Book of Life</v>
      </c>
      <c r="M1054" s="8" t="str">
        <f t="shared" si="133"/>
        <v/>
      </c>
      <c r="N1054" s="8" t="str">
        <f t="shared" si="129"/>
        <v>The Book of Life</v>
      </c>
      <c r="O1054" s="10">
        <f>INDEX(cpi!$A$1:$M$106,MATCH($D1054,cpi!$A:$A,0),MATCH($C1054,cpi!$1:$1,0))</f>
        <v>237.43299999999999</v>
      </c>
      <c r="P1054" s="10">
        <f>cpi!$I$2</f>
        <v>245.51900000000001</v>
      </c>
      <c r="Q1054" s="10">
        <f t="shared" si="134"/>
        <v>1.0340559231446345</v>
      </c>
      <c r="R1054" s="8" t="str">
        <f t="shared" si="135"/>
        <v/>
      </c>
      <c r="S1054" s="11">
        <f t="shared" si="136"/>
        <v>51702796.157231726</v>
      </c>
      <c r="T1054" s="11">
        <f t="shared" si="136"/>
        <v>51859500.093992829</v>
      </c>
      <c r="U1054" s="11">
        <f t="shared" si="136"/>
        <v>100977156.44336297</v>
      </c>
    </row>
    <row r="1055" spans="1:21" x14ac:dyDescent="0.2">
      <c r="A1055" s="5">
        <v>1064</v>
      </c>
      <c r="B1055" s="17">
        <v>14</v>
      </c>
      <c r="C1055" s="16">
        <v>2</v>
      </c>
      <c r="D1055" s="16">
        <v>1997</v>
      </c>
      <c r="E1055" s="18">
        <v>35828</v>
      </c>
      <c r="F1055" s="9" t="s">
        <v>1044</v>
      </c>
      <c r="G1055" s="3">
        <v>50000000</v>
      </c>
      <c r="H1055" s="3">
        <v>50068310</v>
      </c>
      <c r="I1055" s="3">
        <v>50068310</v>
      </c>
      <c r="J1055" s="8" t="str">
        <f t="shared" si="130"/>
        <v/>
      </c>
      <c r="K1055" s="8" t="str">
        <f t="shared" si="131"/>
        <v/>
      </c>
      <c r="L1055" s="8" t="str">
        <f t="shared" si="132"/>
        <v>Absolute Power</v>
      </c>
      <c r="M1055" s="8" t="str">
        <f t="shared" si="133"/>
        <v/>
      </c>
      <c r="N1055" s="8" t="str">
        <f t="shared" si="129"/>
        <v>Absolute Power</v>
      </c>
      <c r="O1055" s="10">
        <f>INDEX(cpi!$A$1:$M$106,MATCH($D1055,cpi!$A:$A,0),MATCH($C1055,cpi!$1:$1,0))</f>
        <v>159.6</v>
      </c>
      <c r="P1055" s="10">
        <f>cpi!$I$2</f>
        <v>245.51900000000001</v>
      </c>
      <c r="Q1055" s="10">
        <f t="shared" si="134"/>
        <v>1.5383395989974937</v>
      </c>
      <c r="R1055" s="8" t="str">
        <f t="shared" si="135"/>
        <v/>
      </c>
      <c r="S1055" s="11">
        <f t="shared" si="136"/>
        <v>76916979.949874684</v>
      </c>
      <c r="T1055" s="11">
        <f t="shared" si="136"/>
        <v>77022063.927882209</v>
      </c>
      <c r="U1055" s="11">
        <f t="shared" si="136"/>
        <v>77022063.927882209</v>
      </c>
    </row>
    <row r="1056" spans="1:21" x14ac:dyDescent="0.2">
      <c r="A1056" s="5">
        <v>1065</v>
      </c>
      <c r="B1056" s="17">
        <v>10</v>
      </c>
      <c r="C1056" s="16">
        <v>2</v>
      </c>
      <c r="D1056" s="16">
        <v>2006</v>
      </c>
      <c r="E1056" s="18">
        <v>38992</v>
      </c>
      <c r="F1056" s="9" t="s">
        <v>1045</v>
      </c>
      <c r="G1056" s="3">
        <v>50000000</v>
      </c>
      <c r="H1056" s="3">
        <v>48751189</v>
      </c>
      <c r="I1056" s="3">
        <v>82751189</v>
      </c>
      <c r="J1056" s="8" t="str">
        <f t="shared" si="130"/>
        <v/>
      </c>
      <c r="K1056" s="8" t="str">
        <f t="shared" si="131"/>
        <v/>
      </c>
      <c r="L1056" s="8" t="str">
        <f t="shared" si="132"/>
        <v>Firewall</v>
      </c>
      <c r="M1056" s="8" t="str">
        <f t="shared" si="133"/>
        <v/>
      </c>
      <c r="N1056" s="8" t="str">
        <f t="shared" si="129"/>
        <v>Firewall</v>
      </c>
      <c r="O1056" s="10">
        <f>INDEX(cpi!$A$1:$M$106,MATCH($D1056,cpi!$A:$A,0),MATCH($C1056,cpi!$1:$1,0))</f>
        <v>198.7</v>
      </c>
      <c r="P1056" s="10">
        <f>cpi!$I$2</f>
        <v>245.51900000000001</v>
      </c>
      <c r="Q1056" s="10">
        <f t="shared" si="134"/>
        <v>1.2356265727226976</v>
      </c>
      <c r="R1056" s="8" t="str">
        <f t="shared" si="135"/>
        <v/>
      </c>
      <c r="S1056" s="11">
        <f t="shared" si="136"/>
        <v>61781328.636134878</v>
      </c>
      <c r="T1056" s="11">
        <f t="shared" si="136"/>
        <v>60238264.580226474</v>
      </c>
      <c r="U1056" s="11">
        <f t="shared" si="136"/>
        <v>102249568.0527982</v>
      </c>
    </row>
    <row r="1057" spans="1:21" x14ac:dyDescent="0.2">
      <c r="A1057" s="5">
        <v>1066</v>
      </c>
      <c r="B1057" s="17">
        <v>12</v>
      </c>
      <c r="C1057" s="16">
        <v>9</v>
      </c>
      <c r="D1057" s="16">
        <v>1997</v>
      </c>
      <c r="E1057" s="18">
        <v>35773</v>
      </c>
      <c r="F1057" s="9" t="s">
        <v>1046</v>
      </c>
      <c r="G1057" s="3">
        <v>50000000</v>
      </c>
      <c r="H1057" s="3">
        <v>48265581</v>
      </c>
      <c r="I1057" s="3">
        <v>80369970</v>
      </c>
      <c r="J1057" s="8" t="str">
        <f t="shared" si="130"/>
        <v/>
      </c>
      <c r="K1057" s="8" t="str">
        <f t="shared" si="131"/>
        <v/>
      </c>
      <c r="L1057" s="8" t="str">
        <f t="shared" si="132"/>
        <v>The Game</v>
      </c>
      <c r="M1057" s="8" t="str">
        <f t="shared" si="133"/>
        <v/>
      </c>
      <c r="N1057" s="8" t="str">
        <f t="shared" si="129"/>
        <v>The Game</v>
      </c>
      <c r="O1057" s="10">
        <f>INDEX(cpi!$A$1:$M$106,MATCH($D1057,cpi!$A:$A,0),MATCH($C1057,cpi!$1:$1,0))</f>
        <v>161.19999999999999</v>
      </c>
      <c r="P1057" s="10">
        <f>cpi!$I$2</f>
        <v>245.51900000000001</v>
      </c>
      <c r="Q1057" s="10">
        <f t="shared" si="134"/>
        <v>1.5230707196029778</v>
      </c>
      <c r="R1057" s="8" t="str">
        <f t="shared" si="135"/>
        <v/>
      </c>
      <c r="S1057" s="11">
        <f t="shared" si="136"/>
        <v>76153535.980148897</v>
      </c>
      <c r="T1057" s="11">
        <f t="shared" si="136"/>
        <v>73511893.185725808</v>
      </c>
      <c r="U1057" s="11">
        <f t="shared" si="136"/>
        <v>122409148.04236974</v>
      </c>
    </row>
    <row r="1058" spans="1:21" x14ac:dyDescent="0.2">
      <c r="A1058" s="5">
        <v>1067</v>
      </c>
      <c r="B1058" s="17">
        <v>22</v>
      </c>
      <c r="C1058" s="16">
        <v>8</v>
      </c>
      <c r="D1058" s="16">
        <v>1997</v>
      </c>
      <c r="E1058" s="18">
        <v>36076</v>
      </c>
      <c r="F1058" s="9" t="s">
        <v>1047</v>
      </c>
      <c r="G1058" s="3">
        <v>50000000</v>
      </c>
      <c r="H1058" s="3">
        <v>48169156</v>
      </c>
      <c r="I1058" s="3">
        <v>48169156</v>
      </c>
      <c r="J1058" s="8" t="str">
        <f t="shared" si="130"/>
        <v/>
      </c>
      <c r="K1058" s="8" t="str">
        <f t="shared" si="131"/>
        <v/>
      </c>
      <c r="L1058" s="8" t="str">
        <f t="shared" si="132"/>
        <v>G.I. Jane</v>
      </c>
      <c r="M1058" s="8" t="str">
        <f t="shared" si="133"/>
        <v/>
      </c>
      <c r="N1058" s="8" t="str">
        <f t="shared" si="129"/>
        <v>G.I. Jane</v>
      </c>
      <c r="O1058" s="10">
        <f>INDEX(cpi!$A$1:$M$106,MATCH($D1058,cpi!$A:$A,0),MATCH($C1058,cpi!$1:$1,0))</f>
        <v>160.80000000000001</v>
      </c>
      <c r="P1058" s="10">
        <f>cpi!$I$2</f>
        <v>245.51900000000001</v>
      </c>
      <c r="Q1058" s="10">
        <f t="shared" si="134"/>
        <v>1.5268594527363184</v>
      </c>
      <c r="R1058" s="8" t="str">
        <f t="shared" si="135"/>
        <v/>
      </c>
      <c r="S1058" s="11">
        <f t="shared" si="136"/>
        <v>76342972.63681592</v>
      </c>
      <c r="T1058" s="11">
        <f t="shared" si="136"/>
        <v>73547531.168930352</v>
      </c>
      <c r="U1058" s="11">
        <f t="shared" si="136"/>
        <v>73547531.168930352</v>
      </c>
    </row>
    <row r="1059" spans="1:21" x14ac:dyDescent="0.2">
      <c r="A1059" s="5">
        <v>1068</v>
      </c>
      <c r="B1059" s="17">
        <v>8</v>
      </c>
      <c r="C1059" s="16">
        <v>8</v>
      </c>
      <c r="D1059" s="16">
        <v>2014</v>
      </c>
      <c r="E1059" s="18">
        <v>41859</v>
      </c>
      <c r="F1059" s="9" t="s">
        <v>1048</v>
      </c>
      <c r="G1059" s="3">
        <v>50000000</v>
      </c>
      <c r="H1059" s="3">
        <v>47602194</v>
      </c>
      <c r="I1059" s="3">
        <v>150429371</v>
      </c>
      <c r="J1059" s="8" t="str">
        <f t="shared" si="130"/>
        <v/>
      </c>
      <c r="K1059" s="8" t="str">
        <f t="shared" si="131"/>
        <v/>
      </c>
      <c r="L1059" s="8" t="str">
        <f t="shared" si="132"/>
        <v>Into the Storm</v>
      </c>
      <c r="M1059" s="8" t="str">
        <f t="shared" si="133"/>
        <v/>
      </c>
      <c r="N1059" s="8" t="str">
        <f t="shared" si="129"/>
        <v>Into the Storm</v>
      </c>
      <c r="O1059" s="10">
        <f>INDEX(cpi!$A$1:$M$106,MATCH($D1059,cpi!$A:$A,0),MATCH($C1059,cpi!$1:$1,0))</f>
        <v>237.852</v>
      </c>
      <c r="P1059" s="10">
        <f>cpi!$I$2</f>
        <v>245.51900000000001</v>
      </c>
      <c r="Q1059" s="10">
        <f t="shared" si="134"/>
        <v>1.0322343305921329</v>
      </c>
      <c r="R1059" s="8" t="str">
        <f t="shared" si="135"/>
        <v/>
      </c>
      <c r="S1059" s="11">
        <f t="shared" si="136"/>
        <v>51611716.52960664</v>
      </c>
      <c r="T1059" s="11">
        <f t="shared" si="136"/>
        <v>49136618.858306848</v>
      </c>
      <c r="U1059" s="11">
        <f t="shared" si="136"/>
        <v>155278361.0755806</v>
      </c>
    </row>
    <row r="1060" spans="1:21" x14ac:dyDescent="0.2">
      <c r="A1060" s="5">
        <v>1069</v>
      </c>
      <c r="B1060" s="17">
        <v>10</v>
      </c>
      <c r="C1060" s="16">
        <v>10</v>
      </c>
      <c r="D1060" s="16">
        <v>2014</v>
      </c>
      <c r="E1060" s="18">
        <v>41922</v>
      </c>
      <c r="F1060" s="9" t="s">
        <v>1049</v>
      </c>
      <c r="G1060" s="3">
        <v>50000000</v>
      </c>
      <c r="H1060" s="3">
        <v>47119388</v>
      </c>
      <c r="I1060" s="3">
        <v>76119388</v>
      </c>
      <c r="J1060" s="8" t="str">
        <f t="shared" si="130"/>
        <v/>
      </c>
      <c r="K1060" s="8" t="str">
        <f t="shared" si="131"/>
        <v/>
      </c>
      <c r="L1060" s="8" t="str">
        <f t="shared" si="132"/>
        <v>The Judge</v>
      </c>
      <c r="M1060" s="8" t="str">
        <f t="shared" si="133"/>
        <v/>
      </c>
      <c r="N1060" s="8" t="str">
        <f t="shared" si="129"/>
        <v>The Judge</v>
      </c>
      <c r="O1060" s="10">
        <f>INDEX(cpi!$A$1:$M$106,MATCH($D1060,cpi!$A:$A,0),MATCH($C1060,cpi!$1:$1,0))</f>
        <v>237.43299999999999</v>
      </c>
      <c r="P1060" s="10">
        <f>cpi!$I$2</f>
        <v>245.51900000000001</v>
      </c>
      <c r="Q1060" s="10">
        <f t="shared" si="134"/>
        <v>1.0340559231446345</v>
      </c>
      <c r="R1060" s="8" t="str">
        <f t="shared" si="135"/>
        <v/>
      </c>
      <c r="S1060" s="11">
        <f t="shared" si="136"/>
        <v>51702796.157231726</v>
      </c>
      <c r="T1060" s="11">
        <f t="shared" si="136"/>
        <v>48724082.256350212</v>
      </c>
      <c r="U1060" s="11">
        <f t="shared" si="136"/>
        <v>78711704.027544618</v>
      </c>
    </row>
    <row r="1061" spans="1:21" x14ac:dyDescent="0.2">
      <c r="A1061" s="5">
        <v>1070</v>
      </c>
      <c r="B1061" s="17">
        <v>21</v>
      </c>
      <c r="C1061" s="16">
        <v>4</v>
      </c>
      <c r="D1061" s="16">
        <v>2006</v>
      </c>
      <c r="E1061" s="18">
        <v>39329</v>
      </c>
      <c r="F1061" s="9" t="s">
        <v>1050</v>
      </c>
      <c r="G1061" s="3">
        <v>50000000</v>
      </c>
      <c r="H1061" s="3">
        <v>46982632</v>
      </c>
      <c r="I1061" s="3">
        <v>94704227</v>
      </c>
      <c r="J1061" s="8" t="str">
        <f t="shared" si="130"/>
        <v/>
      </c>
      <c r="K1061" s="8" t="str">
        <f t="shared" si="131"/>
        <v/>
      </c>
      <c r="L1061" s="8" t="str">
        <f t="shared" si="132"/>
        <v>Silent Hill</v>
      </c>
      <c r="M1061" s="8" t="str">
        <f t="shared" si="133"/>
        <v/>
      </c>
      <c r="N1061" s="8" t="str">
        <f t="shared" si="129"/>
        <v>Silent Hill</v>
      </c>
      <c r="O1061" s="10">
        <f>INDEX(cpi!$A$1:$M$106,MATCH($D1061,cpi!$A:$A,0),MATCH($C1061,cpi!$1:$1,0))</f>
        <v>201.5</v>
      </c>
      <c r="P1061" s="10">
        <f>cpi!$I$2</f>
        <v>245.51900000000001</v>
      </c>
      <c r="Q1061" s="10">
        <f t="shared" si="134"/>
        <v>1.2184565756823822</v>
      </c>
      <c r="R1061" s="8" t="str">
        <f t="shared" si="135"/>
        <v/>
      </c>
      <c r="S1061" s="11">
        <f t="shared" si="136"/>
        <v>60922828.784119107</v>
      </c>
      <c r="T1061" s="11">
        <f t="shared" si="136"/>
        <v>57246296.903265513</v>
      </c>
      <c r="U1061" s="11">
        <f t="shared" si="136"/>
        <v>115392988.133067</v>
      </c>
    </row>
    <row r="1062" spans="1:21" x14ac:dyDescent="0.2">
      <c r="A1062" s="5">
        <v>1071</v>
      </c>
      <c r="B1062" s="17">
        <v>11</v>
      </c>
      <c r="C1062" s="16">
        <v>8</v>
      </c>
      <c r="D1062" s="16">
        <v>2000</v>
      </c>
      <c r="E1062" s="18">
        <v>36838</v>
      </c>
      <c r="F1062" s="9" t="s">
        <v>1051</v>
      </c>
      <c r="G1062" s="3">
        <v>50000000</v>
      </c>
      <c r="H1062" s="3">
        <v>44737059</v>
      </c>
      <c r="I1062" s="3">
        <v>50054511</v>
      </c>
      <c r="J1062" s="8" t="str">
        <f t="shared" si="130"/>
        <v/>
      </c>
      <c r="K1062" s="8" t="str">
        <f t="shared" si="131"/>
        <v/>
      </c>
      <c r="L1062" s="8" t="str">
        <f t="shared" si="132"/>
        <v>The Replacements</v>
      </c>
      <c r="M1062" s="8" t="str">
        <f t="shared" si="133"/>
        <v/>
      </c>
      <c r="N1062" s="8" t="str">
        <f t="shared" si="129"/>
        <v>The Replacements</v>
      </c>
      <c r="O1062" s="10">
        <f>INDEX(cpi!$A$1:$M$106,MATCH($D1062,cpi!$A:$A,0),MATCH($C1062,cpi!$1:$1,0))</f>
        <v>172.8</v>
      </c>
      <c r="P1062" s="10">
        <f>cpi!$I$2</f>
        <v>245.51900000000001</v>
      </c>
      <c r="Q1062" s="10">
        <f t="shared" si="134"/>
        <v>1.4208275462962963</v>
      </c>
      <c r="R1062" s="8" t="str">
        <f t="shared" si="135"/>
        <v/>
      </c>
      <c r="S1062" s="11">
        <f t="shared" si="136"/>
        <v>71041377.314814806</v>
      </c>
      <c r="T1062" s="11">
        <f t="shared" si="136"/>
        <v>63563645.767482638</v>
      </c>
      <c r="U1062" s="11">
        <f t="shared" si="136"/>
        <v>71118828.045190975</v>
      </c>
    </row>
    <row r="1063" spans="1:21" x14ac:dyDescent="0.2">
      <c r="A1063" s="5">
        <v>1072</v>
      </c>
      <c r="B1063" s="17">
        <v>29</v>
      </c>
      <c r="C1063" s="16">
        <v>7</v>
      </c>
      <c r="D1063" s="16">
        <v>1998</v>
      </c>
      <c r="E1063" s="18">
        <v>36653</v>
      </c>
      <c r="F1063" s="9" t="s">
        <v>1052</v>
      </c>
      <c r="G1063" s="3">
        <v>50000000</v>
      </c>
      <c r="H1063" s="3">
        <v>44705766</v>
      </c>
      <c r="I1063" s="3">
        <v>49105766</v>
      </c>
      <c r="J1063" s="8" t="str">
        <f t="shared" si="130"/>
        <v/>
      </c>
      <c r="K1063" s="8" t="str">
        <f t="shared" si="131"/>
        <v/>
      </c>
      <c r="L1063" s="8" t="str">
        <f t="shared" si="132"/>
        <v>The Negotiator</v>
      </c>
      <c r="M1063" s="8" t="str">
        <f t="shared" si="133"/>
        <v/>
      </c>
      <c r="N1063" s="8" t="str">
        <f t="shared" si="129"/>
        <v>The Negotiator</v>
      </c>
      <c r="O1063" s="10">
        <f>INDEX(cpi!$A$1:$M$106,MATCH($D1063,cpi!$A:$A,0),MATCH($C1063,cpi!$1:$1,0))</f>
        <v>163.19999999999999</v>
      </c>
      <c r="P1063" s="10">
        <f>cpi!$I$2</f>
        <v>245.51900000000001</v>
      </c>
      <c r="Q1063" s="10">
        <f t="shared" si="134"/>
        <v>1.5044056372549022</v>
      </c>
      <c r="R1063" s="8" t="str">
        <f t="shared" si="135"/>
        <v/>
      </c>
      <c r="S1063" s="11">
        <f t="shared" si="136"/>
        <v>75220281.862745106</v>
      </c>
      <c r="T1063" s="11">
        <f t="shared" si="136"/>
        <v>67255606.38819854</v>
      </c>
      <c r="U1063" s="11">
        <f t="shared" si="136"/>
        <v>73874991.192120105</v>
      </c>
    </row>
    <row r="1064" spans="1:21" x14ac:dyDescent="0.2">
      <c r="A1064" s="5">
        <v>1073</v>
      </c>
      <c r="B1064" s="17">
        <v>19</v>
      </c>
      <c r="C1064" s="16">
        <v>8</v>
      </c>
      <c r="D1064" s="16">
        <v>2016</v>
      </c>
      <c r="E1064" s="18">
        <v>42924</v>
      </c>
      <c r="F1064" s="9" t="s">
        <v>1053</v>
      </c>
      <c r="G1064" s="3">
        <v>50000000</v>
      </c>
      <c r="H1064" s="3">
        <v>43034523</v>
      </c>
      <c r="I1064" s="3">
        <v>83034523</v>
      </c>
      <c r="J1064" s="8" t="str">
        <f t="shared" si="130"/>
        <v/>
      </c>
      <c r="K1064" s="8" t="str">
        <f t="shared" si="131"/>
        <v/>
      </c>
      <c r="L1064" s="8" t="str">
        <f t="shared" si="132"/>
        <v>War Dogs</v>
      </c>
      <c r="M1064" s="8" t="str">
        <f t="shared" si="133"/>
        <v/>
      </c>
      <c r="N1064" s="8" t="str">
        <f t="shared" si="129"/>
        <v>War Dogs</v>
      </c>
      <c r="O1064" s="10">
        <f>INDEX(cpi!$A$1:$M$106,MATCH($D1064,cpi!$A:$A,0),MATCH($C1064,cpi!$1:$1,0))</f>
        <v>240.84899999999999</v>
      </c>
      <c r="P1064" s="10">
        <f>cpi!$I$2</f>
        <v>245.51900000000001</v>
      </c>
      <c r="Q1064" s="10">
        <f t="shared" si="134"/>
        <v>1.0193897421205818</v>
      </c>
      <c r="R1064" s="8" t="str">
        <f t="shared" si="135"/>
        <v/>
      </c>
      <c r="S1064" s="11">
        <f t="shared" si="136"/>
        <v>50969487.106029086</v>
      </c>
      <c r="T1064" s="11">
        <f t="shared" si="136"/>
        <v>43868951.303252243</v>
      </c>
      <c r="U1064" s="11">
        <f t="shared" si="136"/>
        <v>84644540.98807551</v>
      </c>
    </row>
    <row r="1065" spans="1:21" x14ac:dyDescent="0.2">
      <c r="A1065" s="5">
        <v>1074</v>
      </c>
      <c r="B1065" s="17">
        <v>25</v>
      </c>
      <c r="C1065" s="16">
        <v>5</v>
      </c>
      <c r="D1065" s="16">
        <v>1994</v>
      </c>
      <c r="E1065" s="18">
        <v>35069</v>
      </c>
      <c r="F1065" s="9" t="s">
        <v>1054</v>
      </c>
      <c r="G1065" s="3">
        <v>50000000</v>
      </c>
      <c r="H1065" s="3">
        <v>42586861</v>
      </c>
      <c r="I1065" s="3">
        <v>119180938</v>
      </c>
      <c r="J1065" s="8" t="str">
        <f t="shared" si="130"/>
        <v/>
      </c>
      <c r="K1065" s="8" t="str">
        <f t="shared" si="131"/>
        <v/>
      </c>
      <c r="L1065" s="8" t="str">
        <f t="shared" si="132"/>
        <v>Beverly Hills Cop III</v>
      </c>
      <c r="M1065" s="8" t="str">
        <f t="shared" si="133"/>
        <v/>
      </c>
      <c r="N1065" s="8" t="str">
        <f t="shared" si="129"/>
        <v>Beverly Hills Cop III</v>
      </c>
      <c r="O1065" s="10">
        <f>INDEX(cpi!$A$1:$M$106,MATCH($D1065,cpi!$A:$A,0),MATCH($C1065,cpi!$1:$1,0))</f>
        <v>147.5</v>
      </c>
      <c r="P1065" s="10">
        <f>cpi!$I$2</f>
        <v>245.51900000000001</v>
      </c>
      <c r="Q1065" s="10">
        <f t="shared" si="134"/>
        <v>1.6645355932203389</v>
      </c>
      <c r="R1065" s="8" t="str">
        <f t="shared" si="135"/>
        <v/>
      </c>
      <c r="S1065" s="11">
        <f t="shared" si="136"/>
        <v>83226779.661016941</v>
      </c>
      <c r="T1065" s="11">
        <f t="shared" si="136"/>
        <v>70887345.938027114</v>
      </c>
      <c r="U1065" s="11">
        <f t="shared" si="136"/>
        <v>198380913.33438644</v>
      </c>
    </row>
    <row r="1066" spans="1:21" x14ac:dyDescent="0.2">
      <c r="A1066" s="5">
        <v>1075</v>
      </c>
      <c r="B1066" s="17">
        <v>15</v>
      </c>
      <c r="C1066" s="16">
        <v>6</v>
      </c>
      <c r="D1066" s="16">
        <v>1990</v>
      </c>
      <c r="E1066" s="18">
        <v>33303</v>
      </c>
      <c r="F1066" s="9" t="s">
        <v>1055</v>
      </c>
      <c r="G1066" s="3">
        <v>50000000</v>
      </c>
      <c r="H1066" s="3">
        <v>41476097</v>
      </c>
      <c r="I1066" s="3">
        <v>41476097</v>
      </c>
      <c r="J1066" s="8" t="str">
        <f t="shared" si="130"/>
        <v/>
      </c>
      <c r="K1066" s="8" t="str">
        <f t="shared" si="131"/>
        <v/>
      </c>
      <c r="L1066" s="8" t="str">
        <f t="shared" si="132"/>
        <v>Gremlins 2: The New Batch</v>
      </c>
      <c r="M1066" s="8" t="str">
        <f t="shared" si="133"/>
        <v/>
      </c>
      <c r="N1066" s="8" t="str">
        <f t="shared" si="129"/>
        <v>Gremlins 2: The New Batch</v>
      </c>
      <c r="O1066" s="10">
        <f>INDEX(cpi!$A$1:$M$106,MATCH($D1066,cpi!$A:$A,0),MATCH($C1066,cpi!$1:$1,0))</f>
        <v>129.9</v>
      </c>
      <c r="P1066" s="10">
        <f>cpi!$I$2</f>
        <v>245.51900000000001</v>
      </c>
      <c r="Q1066" s="10">
        <f t="shared" si="134"/>
        <v>1.8900615858352579</v>
      </c>
      <c r="R1066" s="8" t="str">
        <f t="shared" si="135"/>
        <v/>
      </c>
      <c r="S1066" s="11">
        <f t="shared" si="136"/>
        <v>94503079.291762888</v>
      </c>
      <c r="T1066" s="11">
        <f t="shared" si="136"/>
        <v>78392377.670076981</v>
      </c>
      <c r="U1066" s="11">
        <f t="shared" si="136"/>
        <v>78392377.670076981</v>
      </c>
    </row>
    <row r="1067" spans="1:21" x14ac:dyDescent="0.2">
      <c r="A1067" s="5">
        <v>1076</v>
      </c>
      <c r="B1067" s="17">
        <v>26</v>
      </c>
      <c r="C1067" s="16">
        <v>9</v>
      </c>
      <c r="D1067" s="16">
        <v>1997</v>
      </c>
      <c r="E1067" s="18">
        <v>36200</v>
      </c>
      <c r="F1067" s="9" t="s">
        <v>1056</v>
      </c>
      <c r="G1067" s="3">
        <v>50000000</v>
      </c>
      <c r="H1067" s="3">
        <v>41263140</v>
      </c>
      <c r="I1067" s="3">
        <v>62967368</v>
      </c>
      <c r="J1067" s="8" t="str">
        <f t="shared" si="130"/>
        <v/>
      </c>
      <c r="K1067" s="8" t="str">
        <f t="shared" si="131"/>
        <v/>
      </c>
      <c r="L1067" s="8" t="str">
        <f t="shared" si="132"/>
        <v>The Peacemaker</v>
      </c>
      <c r="M1067" s="8" t="str">
        <f t="shared" si="133"/>
        <v/>
      </c>
      <c r="N1067" s="8" t="str">
        <f t="shared" si="129"/>
        <v>The Peacemaker</v>
      </c>
      <c r="O1067" s="10">
        <f>INDEX(cpi!$A$1:$M$106,MATCH($D1067,cpi!$A:$A,0),MATCH($C1067,cpi!$1:$1,0))</f>
        <v>161.19999999999999</v>
      </c>
      <c r="P1067" s="10">
        <f>cpi!$I$2</f>
        <v>245.51900000000001</v>
      </c>
      <c r="Q1067" s="10">
        <f t="shared" si="134"/>
        <v>1.5230707196029778</v>
      </c>
      <c r="R1067" s="8" t="str">
        <f t="shared" si="135"/>
        <v/>
      </c>
      <c r="S1067" s="11">
        <f t="shared" si="136"/>
        <v>76153535.980148897</v>
      </c>
      <c r="T1067" s="11">
        <f t="shared" si="136"/>
        <v>62846680.332878418</v>
      </c>
      <c r="U1067" s="11">
        <f t="shared" si="136"/>
        <v>95903754.49126552</v>
      </c>
    </row>
    <row r="1068" spans="1:21" x14ac:dyDescent="0.2">
      <c r="A1068" s="5">
        <v>1077</v>
      </c>
      <c r="B1068" s="17">
        <v>3</v>
      </c>
      <c r="C1068" s="16">
        <v>10</v>
      </c>
      <c r="D1068" s="16">
        <v>2003</v>
      </c>
      <c r="E1068" s="18">
        <v>37690</v>
      </c>
      <c r="F1068" s="9" t="s">
        <v>1057</v>
      </c>
      <c r="G1068" s="3">
        <v>50000000</v>
      </c>
      <c r="H1068" s="3">
        <v>41083108</v>
      </c>
      <c r="I1068" s="3">
        <v>55489826</v>
      </c>
      <c r="J1068" s="8" t="str">
        <f t="shared" si="130"/>
        <v/>
      </c>
      <c r="K1068" s="8" t="str">
        <f t="shared" si="131"/>
        <v/>
      </c>
      <c r="L1068" s="8" t="str">
        <f t="shared" si="132"/>
        <v>Out of Time</v>
      </c>
      <c r="M1068" s="8" t="str">
        <f t="shared" si="133"/>
        <v/>
      </c>
      <c r="N1068" s="8" t="str">
        <f t="shared" si="129"/>
        <v>Out of Time</v>
      </c>
      <c r="O1068" s="10">
        <f>INDEX(cpi!$A$1:$M$106,MATCH($D1068,cpi!$A:$A,0),MATCH($C1068,cpi!$1:$1,0))</f>
        <v>185</v>
      </c>
      <c r="P1068" s="10">
        <f>cpi!$I$2</f>
        <v>245.51900000000001</v>
      </c>
      <c r="Q1068" s="10">
        <f t="shared" si="134"/>
        <v>1.3271297297297298</v>
      </c>
      <c r="R1068" s="8" t="str">
        <f t="shared" si="135"/>
        <v/>
      </c>
      <c r="S1068" s="11">
        <f t="shared" si="136"/>
        <v>66356486.486486487</v>
      </c>
      <c r="T1068" s="11">
        <f t="shared" si="136"/>
        <v>54522614.016497299</v>
      </c>
      <c r="U1068" s="11">
        <f t="shared" si="136"/>
        <v>73642197.782129735</v>
      </c>
    </row>
    <row r="1069" spans="1:21" x14ac:dyDescent="0.2">
      <c r="A1069" s="5">
        <v>1078</v>
      </c>
      <c r="B1069" s="17">
        <v>12</v>
      </c>
      <c r="C1069" s="16">
        <v>11</v>
      </c>
      <c r="D1069" s="16">
        <v>2004</v>
      </c>
      <c r="E1069" s="18">
        <v>38332</v>
      </c>
      <c r="F1069" s="9" t="s">
        <v>1058</v>
      </c>
      <c r="G1069" s="3">
        <v>50000000</v>
      </c>
      <c r="H1069" s="3">
        <v>40203020</v>
      </c>
      <c r="I1069" s="3">
        <v>263894551</v>
      </c>
      <c r="J1069" s="8" t="str">
        <f t="shared" si="130"/>
        <v/>
      </c>
      <c r="K1069" s="8" t="str">
        <f t="shared" si="131"/>
        <v/>
      </c>
      <c r="L1069" s="8" t="str">
        <f t="shared" si="132"/>
        <v>Bridget Jones: The Edge Of Reason</v>
      </c>
      <c r="M1069" s="8" t="str">
        <f t="shared" si="133"/>
        <v/>
      </c>
      <c r="N1069" s="8" t="str">
        <f t="shared" si="129"/>
        <v>Bridget Jones: The Edge Of Reason</v>
      </c>
      <c r="O1069" s="10">
        <f>INDEX(cpi!$A$1:$M$106,MATCH($D1069,cpi!$A:$A,0),MATCH($C1069,cpi!$1:$1,0))</f>
        <v>191</v>
      </c>
      <c r="P1069" s="10">
        <f>cpi!$I$2</f>
        <v>245.51900000000001</v>
      </c>
      <c r="Q1069" s="10">
        <f t="shared" si="134"/>
        <v>1.2854397905759163</v>
      </c>
      <c r="R1069" s="8" t="str">
        <f t="shared" si="135"/>
        <v/>
      </c>
      <c r="S1069" s="11">
        <f t="shared" si="136"/>
        <v>64271989.528795816</v>
      </c>
      <c r="T1069" s="11">
        <f t="shared" si="136"/>
        <v>51678561.609319374</v>
      </c>
      <c r="U1069" s="11">
        <f t="shared" si="136"/>
        <v>339220556.37156546</v>
      </c>
    </row>
    <row r="1070" spans="1:21" x14ac:dyDescent="0.2">
      <c r="A1070" s="5">
        <v>1079</v>
      </c>
      <c r="B1070" s="17">
        <v>11</v>
      </c>
      <c r="C1070" s="16">
        <v>2</v>
      </c>
      <c r="D1070" s="16">
        <v>2000</v>
      </c>
      <c r="E1070" s="18">
        <v>36832</v>
      </c>
      <c r="F1070" s="9" t="s">
        <v>1059</v>
      </c>
      <c r="G1070" s="3">
        <v>50000000</v>
      </c>
      <c r="H1070" s="3">
        <v>39778599</v>
      </c>
      <c r="I1070" s="3">
        <v>39778599</v>
      </c>
      <c r="J1070" s="8" t="str">
        <f t="shared" si="130"/>
        <v/>
      </c>
      <c r="K1070" s="8" t="str">
        <f t="shared" si="131"/>
        <v/>
      </c>
      <c r="L1070" s="8" t="str">
        <f t="shared" si="132"/>
        <v>The Beach</v>
      </c>
      <c r="M1070" s="8" t="str">
        <f t="shared" si="133"/>
        <v/>
      </c>
      <c r="N1070" s="8" t="str">
        <f t="shared" si="129"/>
        <v>The Beach</v>
      </c>
      <c r="O1070" s="10">
        <f>INDEX(cpi!$A$1:$M$106,MATCH($D1070,cpi!$A:$A,0),MATCH($C1070,cpi!$1:$1,0))</f>
        <v>169.8</v>
      </c>
      <c r="P1070" s="10">
        <f>cpi!$I$2</f>
        <v>245.51900000000001</v>
      </c>
      <c r="Q1070" s="10">
        <f t="shared" si="134"/>
        <v>1.4459305064782095</v>
      </c>
      <c r="R1070" s="8" t="str">
        <f t="shared" si="135"/>
        <v/>
      </c>
      <c r="S1070" s="11">
        <f t="shared" si="136"/>
        <v>72296525.323910475</v>
      </c>
      <c r="T1070" s="11">
        <f t="shared" si="136"/>
        <v>57517089.799063601</v>
      </c>
      <c r="U1070" s="11">
        <f t="shared" si="136"/>
        <v>57517089.799063601</v>
      </c>
    </row>
    <row r="1071" spans="1:21" x14ac:dyDescent="0.2">
      <c r="A1071" s="5">
        <v>1080</v>
      </c>
      <c r="B1071" s="17">
        <v>10</v>
      </c>
      <c r="C1071" s="16">
        <v>6</v>
      </c>
      <c r="D1071" s="16">
        <v>2005</v>
      </c>
      <c r="E1071" s="18">
        <v>38631</v>
      </c>
      <c r="F1071" s="9" t="s">
        <v>1060</v>
      </c>
      <c r="G1071" s="3">
        <v>50000000</v>
      </c>
      <c r="H1071" s="3">
        <v>39177684</v>
      </c>
      <c r="I1071" s="3">
        <v>69425966</v>
      </c>
      <c r="J1071" s="8" t="str">
        <f t="shared" si="130"/>
        <v/>
      </c>
      <c r="K1071" s="8" t="str">
        <f t="shared" si="131"/>
        <v/>
      </c>
      <c r="L1071" s="8" t="str">
        <f t="shared" si="132"/>
        <v>The Adventures of Sharkboy and Lavagirl in 3-D</v>
      </c>
      <c r="M1071" s="8" t="str">
        <f t="shared" si="133"/>
        <v/>
      </c>
      <c r="N1071" s="8" t="str">
        <f t="shared" si="129"/>
        <v>The Adventures of Sharkboy and Lavagirl in 3-D</v>
      </c>
      <c r="O1071" s="10">
        <f>INDEX(cpi!$A$1:$M$106,MATCH($D1071,cpi!$A:$A,0),MATCH($C1071,cpi!$1:$1,0))</f>
        <v>194.5</v>
      </c>
      <c r="P1071" s="10">
        <f>cpi!$I$2</f>
        <v>245.51900000000001</v>
      </c>
      <c r="Q1071" s="10">
        <f t="shared" si="134"/>
        <v>1.2623084832904885</v>
      </c>
      <c r="R1071" s="8" t="str">
        <f t="shared" si="135"/>
        <v/>
      </c>
      <c r="S1071" s="11">
        <f t="shared" si="136"/>
        <v>63115424.164524429</v>
      </c>
      <c r="T1071" s="11">
        <f t="shared" si="136"/>
        <v>49454322.868874036</v>
      </c>
      <c r="U1071" s="11">
        <f t="shared" si="136"/>
        <v>87636985.842437029</v>
      </c>
    </row>
    <row r="1072" spans="1:21" x14ac:dyDescent="0.2">
      <c r="A1072" s="5">
        <v>1081</v>
      </c>
      <c r="B1072" s="17">
        <v>18</v>
      </c>
      <c r="C1072" s="16">
        <v>2</v>
      </c>
      <c r="D1072" s="16">
        <v>1994</v>
      </c>
      <c r="E1072" s="18">
        <v>34852</v>
      </c>
      <c r="F1072" s="9" t="s">
        <v>1061</v>
      </c>
      <c r="G1072" s="3">
        <v>50000000</v>
      </c>
      <c r="H1072" s="3">
        <v>38590458</v>
      </c>
      <c r="I1072" s="3">
        <v>38590458</v>
      </c>
      <c r="J1072" s="8" t="str">
        <f t="shared" si="130"/>
        <v/>
      </c>
      <c r="K1072" s="8" t="str">
        <f t="shared" si="131"/>
        <v/>
      </c>
      <c r="L1072" s="8" t="str">
        <f t="shared" si="132"/>
        <v>On Deadly Ground</v>
      </c>
      <c r="M1072" s="8" t="str">
        <f t="shared" si="133"/>
        <v/>
      </c>
      <c r="N1072" s="8" t="str">
        <f t="shared" si="129"/>
        <v>On Deadly Ground</v>
      </c>
      <c r="O1072" s="10">
        <f>INDEX(cpi!$A$1:$M$106,MATCH($D1072,cpi!$A:$A,0),MATCH($C1072,cpi!$1:$1,0))</f>
        <v>146.69999999999999</v>
      </c>
      <c r="P1072" s="10">
        <f>cpi!$I$2</f>
        <v>245.51900000000001</v>
      </c>
      <c r="Q1072" s="10">
        <f t="shared" si="134"/>
        <v>1.6736128152692571</v>
      </c>
      <c r="R1072" s="8" t="str">
        <f t="shared" si="135"/>
        <v/>
      </c>
      <c r="S1072" s="11">
        <f t="shared" si="136"/>
        <v>83680640.763462856</v>
      </c>
      <c r="T1072" s="11">
        <f t="shared" si="136"/>
        <v>64585485.055910021</v>
      </c>
      <c r="U1072" s="11">
        <f t="shared" si="136"/>
        <v>64585485.055910021</v>
      </c>
    </row>
    <row r="1073" spans="1:21" x14ac:dyDescent="0.2">
      <c r="A1073" s="5">
        <v>1082</v>
      </c>
      <c r="B1073" s="17">
        <v>25</v>
      </c>
      <c r="C1073" s="16">
        <v>11</v>
      </c>
      <c r="D1073" s="16">
        <v>2009</v>
      </c>
      <c r="E1073" s="18">
        <v>40554</v>
      </c>
      <c r="F1073" s="9" t="s">
        <v>1062</v>
      </c>
      <c r="G1073" s="3">
        <v>50000000</v>
      </c>
      <c r="H1073" s="3">
        <v>38122883</v>
      </c>
      <c r="I1073" s="3">
        <v>62209892</v>
      </c>
      <c r="J1073" s="8" t="str">
        <f t="shared" si="130"/>
        <v/>
      </c>
      <c r="K1073" s="8" t="str">
        <f t="shared" si="131"/>
        <v/>
      </c>
      <c r="L1073" s="8" t="str">
        <f t="shared" si="132"/>
        <v>Ninja Assassin</v>
      </c>
      <c r="M1073" s="8" t="str">
        <f t="shared" si="133"/>
        <v/>
      </c>
      <c r="N1073" s="8" t="str">
        <f t="shared" si="129"/>
        <v>Ninja Assassin</v>
      </c>
      <c r="O1073" s="10">
        <f>INDEX(cpi!$A$1:$M$106,MATCH($D1073,cpi!$A:$A,0),MATCH($C1073,cpi!$1:$1,0))</f>
        <v>216.33</v>
      </c>
      <c r="P1073" s="10">
        <f>cpi!$I$2</f>
        <v>245.51900000000001</v>
      </c>
      <c r="Q1073" s="10">
        <f t="shared" si="134"/>
        <v>1.1349281190773355</v>
      </c>
      <c r="R1073" s="8" t="str">
        <f t="shared" si="135"/>
        <v/>
      </c>
      <c r="S1073" s="11">
        <f t="shared" si="136"/>
        <v>56746405.953866772</v>
      </c>
      <c r="T1073" s="11">
        <f t="shared" si="136"/>
        <v>43266731.896995328</v>
      </c>
      <c r="U1073" s="11">
        <f t="shared" si="136"/>
        <v>70603755.715564176</v>
      </c>
    </row>
    <row r="1074" spans="1:21" x14ac:dyDescent="0.2">
      <c r="A1074" s="5">
        <v>1083</v>
      </c>
      <c r="B1074" s="17">
        <v>28</v>
      </c>
      <c r="C1074" s="16">
        <v>5</v>
      </c>
      <c r="D1074" s="16">
        <v>2004</v>
      </c>
      <c r="E1074" s="18">
        <v>38812</v>
      </c>
      <c r="F1074" s="9" t="s">
        <v>1063</v>
      </c>
      <c r="G1074" s="3">
        <v>50000000</v>
      </c>
      <c r="H1074" s="3">
        <v>37485528</v>
      </c>
      <c r="I1074" s="3">
        <v>49928680</v>
      </c>
      <c r="J1074" s="8" t="str">
        <f t="shared" si="130"/>
        <v/>
      </c>
      <c r="K1074" s="8" t="str">
        <f t="shared" si="131"/>
        <v/>
      </c>
      <c r="L1074" s="8" t="str">
        <f t="shared" si="132"/>
        <v>Raising Helen</v>
      </c>
      <c r="M1074" s="8" t="str">
        <f t="shared" si="133"/>
        <v/>
      </c>
      <c r="N1074" s="8" t="str">
        <f t="shared" si="129"/>
        <v>Raising Helen</v>
      </c>
      <c r="O1074" s="10">
        <f>INDEX(cpi!$A$1:$M$106,MATCH($D1074,cpi!$A:$A,0),MATCH($C1074,cpi!$1:$1,0))</f>
        <v>189.1</v>
      </c>
      <c r="P1074" s="10">
        <f>cpi!$I$2</f>
        <v>245.51900000000001</v>
      </c>
      <c r="Q1074" s="10">
        <f t="shared" si="134"/>
        <v>1.2983553675304074</v>
      </c>
      <c r="R1074" s="8" t="str">
        <f t="shared" si="135"/>
        <v/>
      </c>
      <c r="S1074" s="11">
        <f t="shared" si="136"/>
        <v>64917768.376520365</v>
      </c>
      <c r="T1074" s="11">
        <f t="shared" si="136"/>
        <v>48669536.483511373</v>
      </c>
      <c r="U1074" s="11">
        <f t="shared" si="136"/>
        <v>64825169.6717081</v>
      </c>
    </row>
    <row r="1075" spans="1:21" x14ac:dyDescent="0.2">
      <c r="A1075" s="5">
        <v>1084</v>
      </c>
      <c r="B1075" s="17">
        <v>20</v>
      </c>
      <c r="C1075" s="16">
        <v>5</v>
      </c>
      <c r="D1075" s="16">
        <v>2016</v>
      </c>
      <c r="E1075" s="18">
        <v>42952</v>
      </c>
      <c r="F1075" s="9" t="s">
        <v>1064</v>
      </c>
      <c r="G1075" s="3">
        <v>50000000</v>
      </c>
      <c r="H1075" s="3">
        <v>36261763</v>
      </c>
      <c r="I1075" s="3">
        <v>57261763</v>
      </c>
      <c r="J1075" s="8" t="str">
        <f t="shared" si="130"/>
        <v/>
      </c>
      <c r="K1075" s="8" t="str">
        <f t="shared" si="131"/>
        <v/>
      </c>
      <c r="L1075" s="8" t="str">
        <f t="shared" si="132"/>
        <v>The Nice Guys</v>
      </c>
      <c r="M1075" s="8" t="str">
        <f t="shared" si="133"/>
        <v/>
      </c>
      <c r="N1075" s="8" t="str">
        <f t="shared" si="129"/>
        <v>The Nice Guys</v>
      </c>
      <c r="O1075" s="10">
        <f>INDEX(cpi!$A$1:$M$106,MATCH($D1075,cpi!$A:$A,0),MATCH($C1075,cpi!$1:$1,0))</f>
        <v>240.22900000000001</v>
      </c>
      <c r="P1075" s="10">
        <f>cpi!$I$2</f>
        <v>245.51900000000001</v>
      </c>
      <c r="Q1075" s="10">
        <f t="shared" si="134"/>
        <v>1.0220206552914095</v>
      </c>
      <c r="R1075" s="8" t="str">
        <f t="shared" si="135"/>
        <v/>
      </c>
      <c r="S1075" s="11">
        <f t="shared" si="136"/>
        <v>51101032.764570475</v>
      </c>
      <c r="T1075" s="11">
        <f t="shared" si="136"/>
        <v>37060270.783281788</v>
      </c>
      <c r="U1075" s="11">
        <f t="shared" si="136"/>
        <v>58522704.544401385</v>
      </c>
    </row>
    <row r="1076" spans="1:21" x14ac:dyDescent="0.2">
      <c r="A1076" s="5">
        <v>1085</v>
      </c>
      <c r="B1076" s="17">
        <v>17</v>
      </c>
      <c r="C1076" s="16">
        <v>9</v>
      </c>
      <c r="D1076" s="16">
        <v>1999</v>
      </c>
      <c r="E1076" s="18">
        <v>36655</v>
      </c>
      <c r="F1076" s="9" t="s">
        <v>1065</v>
      </c>
      <c r="G1076" s="3">
        <v>50000000</v>
      </c>
      <c r="H1076" s="3">
        <v>35188640</v>
      </c>
      <c r="I1076" s="3">
        <v>46112640</v>
      </c>
      <c r="J1076" s="8" t="str">
        <f t="shared" si="130"/>
        <v/>
      </c>
      <c r="K1076" s="8" t="str">
        <f t="shared" si="131"/>
        <v/>
      </c>
      <c r="L1076" s="8" t="str">
        <f t="shared" si="132"/>
        <v>For Love of the Game</v>
      </c>
      <c r="M1076" s="8" t="str">
        <f t="shared" si="133"/>
        <v/>
      </c>
      <c r="N1076" s="8" t="str">
        <f t="shared" si="129"/>
        <v>For Love of the Game</v>
      </c>
      <c r="O1076" s="10">
        <f>INDEX(cpi!$A$1:$M$106,MATCH($D1076,cpi!$A:$A,0),MATCH($C1076,cpi!$1:$1,0))</f>
        <v>167.9</v>
      </c>
      <c r="P1076" s="10">
        <f>cpi!$I$2</f>
        <v>245.51900000000001</v>
      </c>
      <c r="Q1076" s="10">
        <f t="shared" si="134"/>
        <v>1.4622930315664087</v>
      </c>
      <c r="R1076" s="8" t="str">
        <f t="shared" si="135"/>
        <v/>
      </c>
      <c r="S1076" s="11">
        <f t="shared" si="136"/>
        <v>73114651.578320429</v>
      </c>
      <c r="T1076" s="11">
        <f t="shared" si="136"/>
        <v>51456103.062298991</v>
      </c>
      <c r="U1076" s="11">
        <f t="shared" si="136"/>
        <v>67430192.139130443</v>
      </c>
    </row>
    <row r="1077" spans="1:21" x14ac:dyDescent="0.2">
      <c r="A1077" s="5">
        <v>1086</v>
      </c>
      <c r="B1077" s="17">
        <v>11</v>
      </c>
      <c r="C1077" s="16">
        <v>12</v>
      </c>
      <c r="D1077" s="16">
        <v>1998</v>
      </c>
      <c r="E1077" s="18">
        <v>36111</v>
      </c>
      <c r="F1077" s="9" t="s">
        <v>1066</v>
      </c>
      <c r="G1077" s="3">
        <v>50000000</v>
      </c>
      <c r="H1077" s="3">
        <v>34645374</v>
      </c>
      <c r="I1077" s="3">
        <v>34645374</v>
      </c>
      <c r="J1077" s="8" t="str">
        <f t="shared" si="130"/>
        <v/>
      </c>
      <c r="K1077" s="8" t="str">
        <f t="shared" si="131"/>
        <v/>
      </c>
      <c r="L1077" s="8" t="str">
        <f t="shared" si="132"/>
        <v>Jack Frost</v>
      </c>
      <c r="M1077" s="8" t="str">
        <f t="shared" si="133"/>
        <v/>
      </c>
      <c r="N1077" s="8" t="str">
        <f t="shared" si="129"/>
        <v>Jack Frost</v>
      </c>
      <c r="O1077" s="10">
        <f>INDEX(cpi!$A$1:$M$106,MATCH($D1077,cpi!$A:$A,0),MATCH($C1077,cpi!$1:$1,0))</f>
        <v>163.9</v>
      </c>
      <c r="P1077" s="10">
        <f>cpi!$I$2</f>
        <v>245.51900000000001</v>
      </c>
      <c r="Q1077" s="10">
        <f t="shared" si="134"/>
        <v>1.4979804758999389</v>
      </c>
      <c r="R1077" s="8" t="str">
        <f t="shared" si="135"/>
        <v/>
      </c>
      <c r="S1077" s="11">
        <f t="shared" si="136"/>
        <v>74899023.794996947</v>
      </c>
      <c r="T1077" s="11">
        <f t="shared" si="136"/>
        <v>51898093.83225137</v>
      </c>
      <c r="U1077" s="11">
        <f t="shared" si="136"/>
        <v>51898093.83225137</v>
      </c>
    </row>
    <row r="1078" spans="1:21" x14ac:dyDescent="0.2">
      <c r="A1078" s="5">
        <v>1087</v>
      </c>
      <c r="B1078" s="17">
        <v>4</v>
      </c>
      <c r="C1078" s="16">
        <v>6</v>
      </c>
      <c r="D1078" s="16">
        <v>2010</v>
      </c>
      <c r="E1078" s="18">
        <v>40274</v>
      </c>
      <c r="F1078" s="9" t="s">
        <v>1067</v>
      </c>
      <c r="G1078" s="3">
        <v>50000000</v>
      </c>
      <c r="H1078" s="3">
        <v>33644788</v>
      </c>
      <c r="I1078" s="3">
        <v>89895930</v>
      </c>
      <c r="J1078" s="8" t="str">
        <f t="shared" si="130"/>
        <v/>
      </c>
      <c r="K1078" s="8" t="str">
        <f t="shared" si="131"/>
        <v/>
      </c>
      <c r="L1078" s="8" t="str">
        <f t="shared" si="132"/>
        <v>Marmaduke</v>
      </c>
      <c r="M1078" s="8" t="str">
        <f t="shared" si="133"/>
        <v/>
      </c>
      <c r="N1078" s="8" t="str">
        <f t="shared" si="129"/>
        <v>Marmaduke</v>
      </c>
      <c r="O1078" s="10">
        <f>INDEX(cpi!$A$1:$M$106,MATCH($D1078,cpi!$A:$A,0),MATCH($C1078,cpi!$1:$1,0))</f>
        <v>217.965</v>
      </c>
      <c r="P1078" s="10">
        <f>cpi!$I$2</f>
        <v>245.51900000000001</v>
      </c>
      <c r="Q1078" s="10">
        <f t="shared" si="134"/>
        <v>1.1264147913655862</v>
      </c>
      <c r="R1078" s="8" t="str">
        <f t="shared" si="135"/>
        <v/>
      </c>
      <c r="S1078" s="11">
        <f t="shared" si="136"/>
        <v>56320739.568279311</v>
      </c>
      <c r="T1078" s="11">
        <f t="shared" si="136"/>
        <v>37897986.855559379</v>
      </c>
      <c r="U1078" s="11">
        <f t="shared" si="136"/>
        <v>101260105.23556533</v>
      </c>
    </row>
    <row r="1079" spans="1:21" x14ac:dyDescent="0.2">
      <c r="A1079" s="5">
        <v>1088</v>
      </c>
      <c r="B1079" s="17">
        <v>28</v>
      </c>
      <c r="C1079" s="16">
        <v>6</v>
      </c>
      <c r="D1079" s="16">
        <v>1996</v>
      </c>
      <c r="E1079" s="18">
        <v>35891</v>
      </c>
      <c r="F1079" s="9" t="s">
        <v>1068</v>
      </c>
      <c r="G1079" s="3">
        <v>50000000</v>
      </c>
      <c r="H1079" s="3">
        <v>33109743</v>
      </c>
      <c r="I1079" s="3">
        <v>113309743</v>
      </c>
      <c r="J1079" s="8" t="str">
        <f t="shared" si="130"/>
        <v/>
      </c>
      <c r="K1079" s="8" t="str">
        <f t="shared" si="131"/>
        <v/>
      </c>
      <c r="L1079" s="8" t="str">
        <f t="shared" si="132"/>
        <v>Striptease</v>
      </c>
      <c r="M1079" s="8" t="str">
        <f t="shared" si="133"/>
        <v/>
      </c>
      <c r="N1079" s="8" t="str">
        <f t="shared" si="129"/>
        <v>Striptease</v>
      </c>
      <c r="O1079" s="10">
        <f>INDEX(cpi!$A$1:$M$106,MATCH($D1079,cpi!$A:$A,0),MATCH($C1079,cpi!$1:$1,0))</f>
        <v>156.69999999999999</v>
      </c>
      <c r="P1079" s="10">
        <f>cpi!$I$2</f>
        <v>245.51900000000001</v>
      </c>
      <c r="Q1079" s="10">
        <f t="shared" si="134"/>
        <v>1.5668091895341418</v>
      </c>
      <c r="R1079" s="8" t="str">
        <f t="shared" si="135"/>
        <v/>
      </c>
      <c r="S1079" s="11">
        <f t="shared" si="136"/>
        <v>78340459.476707086</v>
      </c>
      <c r="T1079" s="11">
        <f t="shared" si="136"/>
        <v>51876649.595513724</v>
      </c>
      <c r="U1079" s="11">
        <f t="shared" si="136"/>
        <v>177534746.59615189</v>
      </c>
    </row>
    <row r="1080" spans="1:21" x14ac:dyDescent="0.2">
      <c r="A1080" s="5">
        <v>1089</v>
      </c>
      <c r="B1080" s="17">
        <v>15</v>
      </c>
      <c r="C1080" s="16">
        <v>10</v>
      </c>
      <c r="D1080" s="16">
        <v>2010</v>
      </c>
      <c r="E1080" s="18">
        <v>40612</v>
      </c>
      <c r="F1080" s="9" t="s">
        <v>1069</v>
      </c>
      <c r="G1080" s="3">
        <v>50000000</v>
      </c>
      <c r="H1080" s="3">
        <v>32746941</v>
      </c>
      <c r="I1080" s="3">
        <v>105246941</v>
      </c>
      <c r="J1080" s="8" t="str">
        <f t="shared" si="130"/>
        <v/>
      </c>
      <c r="K1080" s="8" t="str">
        <f t="shared" si="131"/>
        <v/>
      </c>
      <c r="L1080" s="8" t="str">
        <f t="shared" si="132"/>
        <v>Hereafter</v>
      </c>
      <c r="M1080" s="8" t="str">
        <f t="shared" si="133"/>
        <v/>
      </c>
      <c r="N1080" s="8" t="str">
        <f t="shared" si="129"/>
        <v>Hereafter</v>
      </c>
      <c r="O1080" s="10">
        <f>INDEX(cpi!$A$1:$M$106,MATCH($D1080,cpi!$A:$A,0),MATCH($C1080,cpi!$1:$1,0))</f>
        <v>218.71100000000001</v>
      </c>
      <c r="P1080" s="10">
        <f>cpi!$I$2</f>
        <v>245.51900000000001</v>
      </c>
      <c r="Q1080" s="10">
        <f t="shared" si="134"/>
        <v>1.1225727101060303</v>
      </c>
      <c r="R1080" s="8" t="str">
        <f t="shared" si="135"/>
        <v/>
      </c>
      <c r="S1080" s="11">
        <f t="shared" si="136"/>
        <v>56128635.505301513</v>
      </c>
      <c r="T1080" s="11">
        <f t="shared" si="136"/>
        <v>36760822.306052282</v>
      </c>
      <c r="U1080" s="11">
        <f t="shared" si="136"/>
        <v>118147343.78873947</v>
      </c>
    </row>
    <row r="1081" spans="1:21" x14ac:dyDescent="0.2">
      <c r="A1081" s="5">
        <v>1090</v>
      </c>
      <c r="B1081" s="17">
        <v>19</v>
      </c>
      <c r="C1081" s="16">
        <v>4</v>
      </c>
      <c r="D1081" s="16">
        <v>2002</v>
      </c>
      <c r="E1081" s="18">
        <v>37806</v>
      </c>
      <c r="F1081" s="9" t="s">
        <v>1070</v>
      </c>
      <c r="G1081" s="3">
        <v>50000000</v>
      </c>
      <c r="H1081">
        <v>31874869</v>
      </c>
      <c r="I1081">
        <v>56643267</v>
      </c>
      <c r="J1081" s="8" t="str">
        <f t="shared" si="130"/>
        <v/>
      </c>
      <c r="K1081" s="8" t="str">
        <f t="shared" si="131"/>
        <v/>
      </c>
      <c r="L1081" s="8" t="str">
        <f t="shared" si="132"/>
        <v>Murder by Numbers</v>
      </c>
      <c r="M1081" s="8" t="str">
        <f t="shared" si="133"/>
        <v/>
      </c>
      <c r="N1081" s="8" t="str">
        <f t="shared" si="129"/>
        <v>Murder by Numbers</v>
      </c>
      <c r="O1081" s="10">
        <f>INDEX(cpi!$A$1:$M$106,MATCH($D1081,cpi!$A:$A,0),MATCH($C1081,cpi!$1:$1,0))</f>
        <v>179.8</v>
      </c>
      <c r="P1081" s="10">
        <f>cpi!$I$2</f>
        <v>245.51900000000001</v>
      </c>
      <c r="Q1081" s="10">
        <f t="shared" si="134"/>
        <v>1.365511679644049</v>
      </c>
      <c r="R1081" s="8" t="str">
        <f t="shared" si="135"/>
        <v/>
      </c>
      <c r="S1081" s="11">
        <f t="shared" si="136"/>
        <v>68275583.982202455</v>
      </c>
      <c r="T1081" s="11">
        <f t="shared" si="136"/>
        <v>43525505.906624027</v>
      </c>
      <c r="U1081" s="11">
        <f t="shared" si="136"/>
        <v>77347042.66169633</v>
      </c>
    </row>
    <row r="1082" spans="1:21" x14ac:dyDescent="0.2">
      <c r="A1082" s="5">
        <v>1091</v>
      </c>
      <c r="B1082" s="17">
        <v>6</v>
      </c>
      <c r="C1082" s="16">
        <v>10</v>
      </c>
      <c r="D1082" s="16">
        <v>1995</v>
      </c>
      <c r="E1082" s="18">
        <v>34860</v>
      </c>
      <c r="F1082" s="9" t="s">
        <v>1071</v>
      </c>
      <c r="G1082" s="3">
        <v>50000000</v>
      </c>
      <c r="H1082">
        <v>30306268</v>
      </c>
      <c r="I1082">
        <v>83306268</v>
      </c>
      <c r="J1082" s="8" t="str">
        <f t="shared" si="130"/>
        <v/>
      </c>
      <c r="K1082" s="8" t="str">
        <f t="shared" si="131"/>
        <v/>
      </c>
      <c r="L1082" s="8" t="str">
        <f t="shared" si="132"/>
        <v>Assassins</v>
      </c>
      <c r="M1082" s="8" t="str">
        <f t="shared" si="133"/>
        <v/>
      </c>
      <c r="N1082" s="8" t="str">
        <f t="shared" si="129"/>
        <v>Assassins</v>
      </c>
      <c r="O1082" s="10">
        <f>INDEX(cpi!$A$1:$M$106,MATCH($D1082,cpi!$A:$A,0),MATCH($C1082,cpi!$1:$1,0))</f>
        <v>153.69999999999999</v>
      </c>
      <c r="P1082" s="10">
        <f>cpi!$I$2</f>
        <v>245.51900000000001</v>
      </c>
      <c r="Q1082" s="10">
        <f t="shared" si="134"/>
        <v>1.597391021470397</v>
      </c>
      <c r="R1082" s="8" t="str">
        <f t="shared" si="135"/>
        <v/>
      </c>
      <c r="S1082" s="11">
        <f t="shared" si="136"/>
        <v>79869551.073519856</v>
      </c>
      <c r="T1082" s="11">
        <f t="shared" si="136"/>
        <v>48410960.397475608</v>
      </c>
      <c r="U1082" s="11">
        <f t="shared" si="136"/>
        <v>133072684.53540665</v>
      </c>
    </row>
    <row r="1083" spans="1:21" x14ac:dyDescent="0.2">
      <c r="A1083" s="5">
        <v>1092</v>
      </c>
      <c r="B1083" s="17">
        <v>12</v>
      </c>
      <c r="C1083" s="16">
        <v>2</v>
      </c>
      <c r="D1083" s="16">
        <v>2016</v>
      </c>
      <c r="E1083" s="18">
        <v>42706</v>
      </c>
      <c r="F1083" s="9" t="s">
        <v>1072</v>
      </c>
      <c r="G1083" s="3">
        <v>50000000</v>
      </c>
      <c r="H1083" s="3">
        <v>28848693</v>
      </c>
      <c r="I1083" s="3">
        <v>55348693</v>
      </c>
      <c r="J1083" s="8" t="str">
        <f t="shared" si="130"/>
        <v/>
      </c>
      <c r="K1083" s="8" t="str">
        <f t="shared" si="131"/>
        <v/>
      </c>
      <c r="L1083" s="8" t="str">
        <f t="shared" si="132"/>
        <v>Zoolander 2</v>
      </c>
      <c r="M1083" s="8" t="str">
        <f t="shared" si="133"/>
        <v/>
      </c>
      <c r="N1083" s="8" t="str">
        <f t="shared" si="129"/>
        <v>Zoolander 2</v>
      </c>
      <c r="O1083" s="10">
        <f>INDEX(cpi!$A$1:$M$106,MATCH($D1083,cpi!$A:$A,0),MATCH($C1083,cpi!$1:$1,0))</f>
        <v>237.11099999999999</v>
      </c>
      <c r="P1083" s="10">
        <f>cpi!$I$2</f>
        <v>245.51900000000001</v>
      </c>
      <c r="Q1083" s="10">
        <f t="shared" si="134"/>
        <v>1.0354601853140513</v>
      </c>
      <c r="R1083" s="8" t="str">
        <f t="shared" si="135"/>
        <v/>
      </c>
      <c r="S1083" s="11">
        <f t="shared" si="136"/>
        <v>51773009.265702561</v>
      </c>
      <c r="T1083" s="11">
        <f t="shared" si="136"/>
        <v>29871672.999848172</v>
      </c>
      <c r="U1083" s="11">
        <f t="shared" si="136"/>
        <v>57311367.910670534</v>
      </c>
    </row>
    <row r="1084" spans="1:21" x14ac:dyDescent="0.2">
      <c r="A1084" s="5">
        <v>1093</v>
      </c>
      <c r="B1084" s="17">
        <v>16</v>
      </c>
      <c r="C1084" s="16">
        <v>1</v>
      </c>
      <c r="D1084" s="16">
        <v>2009</v>
      </c>
      <c r="E1084" s="18">
        <v>40269</v>
      </c>
      <c r="F1084" s="9" t="s">
        <v>1073</v>
      </c>
      <c r="G1084" s="3">
        <v>50000000</v>
      </c>
      <c r="H1084" s="3">
        <v>28644813</v>
      </c>
      <c r="I1084" s="3">
        <v>52987754</v>
      </c>
      <c r="J1084" s="8" t="str">
        <f t="shared" si="130"/>
        <v/>
      </c>
      <c r="K1084" s="8" t="str">
        <f t="shared" si="131"/>
        <v/>
      </c>
      <c r="L1084" s="8" t="str">
        <f t="shared" si="132"/>
        <v>Defiance</v>
      </c>
      <c r="M1084" s="8" t="str">
        <f t="shared" si="133"/>
        <v/>
      </c>
      <c r="N1084" s="8" t="str">
        <f t="shared" si="129"/>
        <v>Defiance</v>
      </c>
      <c r="O1084" s="10">
        <f>INDEX(cpi!$A$1:$M$106,MATCH($D1084,cpi!$A:$A,0),MATCH($C1084,cpi!$1:$1,0))</f>
        <v>211.143</v>
      </c>
      <c r="P1084" s="10">
        <f>cpi!$I$2</f>
        <v>245.51900000000001</v>
      </c>
      <c r="Q1084" s="10">
        <f t="shared" si="134"/>
        <v>1.1628090914688149</v>
      </c>
      <c r="R1084" s="8" t="str">
        <f t="shared" si="135"/>
        <v/>
      </c>
      <c r="S1084" s="11">
        <f t="shared" si="136"/>
        <v>58140454.573440745</v>
      </c>
      <c r="T1084" s="11">
        <f t="shared" si="136"/>
        <v>33308448.9798241</v>
      </c>
      <c r="U1084" s="11">
        <f t="shared" si="136"/>
        <v>61614642.087713063</v>
      </c>
    </row>
    <row r="1085" spans="1:21" x14ac:dyDescent="0.2">
      <c r="A1085" s="5">
        <v>1094</v>
      </c>
      <c r="B1085" s="17">
        <v>9</v>
      </c>
      <c r="C1085" s="16">
        <v>2</v>
      </c>
      <c r="D1085" s="16">
        <v>2007</v>
      </c>
      <c r="E1085" s="18">
        <v>39327</v>
      </c>
      <c r="F1085" s="9" t="s">
        <v>1074</v>
      </c>
      <c r="G1085" s="3">
        <v>50000000</v>
      </c>
      <c r="H1085" s="3">
        <v>27669725</v>
      </c>
      <c r="I1085" s="3">
        <v>80583311</v>
      </c>
      <c r="J1085" s="8" t="str">
        <f t="shared" si="130"/>
        <v/>
      </c>
      <c r="K1085" s="8" t="str">
        <f t="shared" si="131"/>
        <v/>
      </c>
      <c r="L1085" s="8" t="str">
        <f t="shared" si="132"/>
        <v>Hannibal Rising</v>
      </c>
      <c r="M1085" s="8" t="str">
        <f t="shared" si="133"/>
        <v/>
      </c>
      <c r="N1085" s="8" t="str">
        <f t="shared" si="129"/>
        <v>Hannibal Rising</v>
      </c>
      <c r="O1085" s="10">
        <f>INDEX(cpi!$A$1:$M$106,MATCH($D1085,cpi!$A:$A,0),MATCH($C1085,cpi!$1:$1,0))</f>
        <v>203.499</v>
      </c>
      <c r="P1085" s="10">
        <f>cpi!$I$2</f>
        <v>245.51900000000001</v>
      </c>
      <c r="Q1085" s="10">
        <f t="shared" si="134"/>
        <v>1.2064875011670819</v>
      </c>
      <c r="R1085" s="8" t="str">
        <f t="shared" si="135"/>
        <v/>
      </c>
      <c r="S1085" s="11">
        <f t="shared" si="136"/>
        <v>60324375.058354095</v>
      </c>
      <c r="T1085" s="11">
        <f t="shared" si="136"/>
        <v>33383177.373230334</v>
      </c>
      <c r="U1085" s="11">
        <f t="shared" si="136"/>
        <v>97222757.524159819</v>
      </c>
    </row>
    <row r="1086" spans="1:21" x14ac:dyDescent="0.2">
      <c r="A1086" s="5">
        <v>1095</v>
      </c>
      <c r="B1086" s="17">
        <v>15</v>
      </c>
      <c r="C1086" s="16">
        <v>10</v>
      </c>
      <c r="D1086" s="16">
        <v>1999</v>
      </c>
      <c r="E1086" s="18">
        <v>36595</v>
      </c>
      <c r="F1086" s="9" t="s">
        <v>1075</v>
      </c>
      <c r="G1086" s="3">
        <v>50000000</v>
      </c>
      <c r="H1086" s="3">
        <v>27100030</v>
      </c>
      <c r="I1086" s="3">
        <v>27100030</v>
      </c>
      <c r="J1086" s="8" t="str">
        <f t="shared" si="130"/>
        <v/>
      </c>
      <c r="K1086" s="8" t="str">
        <f t="shared" si="131"/>
        <v/>
      </c>
      <c r="L1086" s="8" t="str">
        <f t="shared" si="132"/>
        <v>The Story of Us</v>
      </c>
      <c r="M1086" s="8" t="str">
        <f t="shared" si="133"/>
        <v/>
      </c>
      <c r="N1086" s="8" t="str">
        <f t="shared" si="129"/>
        <v>The Story of Us</v>
      </c>
      <c r="O1086" s="10">
        <f>INDEX(cpi!$A$1:$M$106,MATCH($D1086,cpi!$A:$A,0),MATCH($C1086,cpi!$1:$1,0))</f>
        <v>168.2</v>
      </c>
      <c r="P1086" s="10">
        <f>cpi!$I$2</f>
        <v>245.51900000000001</v>
      </c>
      <c r="Q1086" s="10">
        <f t="shared" si="134"/>
        <v>1.4596848989298457</v>
      </c>
      <c r="R1086" s="8" t="str">
        <f t="shared" si="135"/>
        <v/>
      </c>
      <c r="S1086" s="11">
        <f t="shared" si="136"/>
        <v>72984244.946492285</v>
      </c>
      <c r="T1086" s="11">
        <f t="shared" si="136"/>
        <v>39557504.551545784</v>
      </c>
      <c r="U1086" s="11">
        <f t="shared" si="136"/>
        <v>39557504.551545784</v>
      </c>
    </row>
    <row r="1087" spans="1:21" x14ac:dyDescent="0.2">
      <c r="A1087" s="5">
        <v>1096</v>
      </c>
      <c r="B1087" s="17">
        <v>29</v>
      </c>
      <c r="C1087" s="16">
        <v>3</v>
      </c>
      <c r="D1087" s="16">
        <v>2013</v>
      </c>
      <c r="E1087" s="18">
        <v>42127</v>
      </c>
      <c r="F1087" s="9" t="s">
        <v>1076</v>
      </c>
      <c r="G1087" s="3">
        <v>50000000</v>
      </c>
      <c r="H1087" s="3">
        <v>26623701</v>
      </c>
      <c r="I1087" s="3">
        <v>64477051</v>
      </c>
      <c r="J1087" s="8" t="str">
        <f t="shared" si="130"/>
        <v/>
      </c>
      <c r="K1087" s="8" t="str">
        <f t="shared" si="131"/>
        <v/>
      </c>
      <c r="L1087" s="8" t="str">
        <f t="shared" si="132"/>
        <v>The Host</v>
      </c>
      <c r="M1087" s="8" t="str">
        <f t="shared" si="133"/>
        <v/>
      </c>
      <c r="N1087" s="8" t="str">
        <f t="shared" si="129"/>
        <v>The Host</v>
      </c>
      <c r="O1087" s="10">
        <f>INDEX(cpi!$A$1:$M$106,MATCH($D1087,cpi!$A:$A,0),MATCH($C1087,cpi!$1:$1,0))</f>
        <v>232.773</v>
      </c>
      <c r="P1087" s="10">
        <f>cpi!$I$2</f>
        <v>245.51900000000001</v>
      </c>
      <c r="Q1087" s="10">
        <f t="shared" si="134"/>
        <v>1.0547572098138531</v>
      </c>
      <c r="R1087" s="8" t="str">
        <f t="shared" si="135"/>
        <v/>
      </c>
      <c r="S1087" s="11">
        <f t="shared" si="136"/>
        <v>52737860.490692653</v>
      </c>
      <c r="T1087" s="11">
        <f t="shared" si="136"/>
        <v>28081540.58167829</v>
      </c>
      <c r="U1087" s="11">
        <f t="shared" si="136"/>
        <v>68007634.409785509</v>
      </c>
    </row>
    <row r="1088" spans="1:21" x14ac:dyDescent="0.2">
      <c r="A1088" s="5">
        <v>1097</v>
      </c>
      <c r="B1088" s="17">
        <v>28</v>
      </c>
      <c r="C1088" s="16">
        <v>3</v>
      </c>
      <c r="D1088" s="16">
        <v>2003</v>
      </c>
      <c r="E1088" s="18">
        <v>38445</v>
      </c>
      <c r="F1088" s="9" t="s">
        <v>1077</v>
      </c>
      <c r="G1088" s="3">
        <v>50000000</v>
      </c>
      <c r="H1088" s="3">
        <v>26599248</v>
      </c>
      <c r="I1088" s="3">
        <v>42598498</v>
      </c>
      <c r="J1088" s="8" t="str">
        <f t="shared" si="130"/>
        <v/>
      </c>
      <c r="K1088" s="8" t="str">
        <f t="shared" si="131"/>
        <v/>
      </c>
      <c r="L1088" s="8" t="str">
        <f t="shared" si="132"/>
        <v>Basic</v>
      </c>
      <c r="M1088" s="8" t="str">
        <f t="shared" si="133"/>
        <v/>
      </c>
      <c r="N1088" s="8" t="str">
        <f t="shared" si="129"/>
        <v>Basic</v>
      </c>
      <c r="O1088" s="10">
        <f>INDEX(cpi!$A$1:$M$106,MATCH($D1088,cpi!$A:$A,0),MATCH($C1088,cpi!$1:$1,0))</f>
        <v>184.2</v>
      </c>
      <c r="P1088" s="10">
        <f>cpi!$I$2</f>
        <v>245.51900000000001</v>
      </c>
      <c r="Q1088" s="10">
        <f t="shared" si="134"/>
        <v>1.3328935939196527</v>
      </c>
      <c r="R1088" s="8" t="str">
        <f t="shared" si="135"/>
        <v/>
      </c>
      <c r="S1088" s="11">
        <f t="shared" si="136"/>
        <v>66644679.695982635</v>
      </c>
      <c r="T1088" s="11">
        <f t="shared" si="136"/>
        <v>35453967.262280136</v>
      </c>
      <c r="U1088" s="11">
        <f t="shared" si="136"/>
        <v>56779265.094799139</v>
      </c>
    </row>
    <row r="1089" spans="1:21" x14ac:dyDescent="0.2">
      <c r="A1089" s="5">
        <v>1098</v>
      </c>
      <c r="B1089" s="17">
        <v>13</v>
      </c>
      <c r="C1089" s="16">
        <v>3</v>
      </c>
      <c r="D1089" s="16">
        <v>2015</v>
      </c>
      <c r="E1089" s="18">
        <v>42372</v>
      </c>
      <c r="F1089" s="9" t="s">
        <v>1078</v>
      </c>
      <c r="G1089" s="3">
        <v>50000000</v>
      </c>
      <c r="H1089" s="3">
        <v>26461644</v>
      </c>
      <c r="I1089" s="3">
        <v>66961644</v>
      </c>
      <c r="J1089" s="8" t="str">
        <f t="shared" si="130"/>
        <v/>
      </c>
      <c r="K1089" s="8" t="str">
        <f t="shared" si="131"/>
        <v/>
      </c>
      <c r="L1089" s="8" t="str">
        <f t="shared" si="132"/>
        <v>Run All Night</v>
      </c>
      <c r="M1089" s="8" t="str">
        <f t="shared" si="133"/>
        <v/>
      </c>
      <c r="N1089" s="8" t="str">
        <f t="shared" si="129"/>
        <v>Run All Night</v>
      </c>
      <c r="O1089" s="10">
        <f>INDEX(cpi!$A$1:$M$106,MATCH($D1089,cpi!$A:$A,0),MATCH($C1089,cpi!$1:$1,0))</f>
        <v>236.119</v>
      </c>
      <c r="P1089" s="10">
        <f>cpi!$I$2</f>
        <v>245.51900000000001</v>
      </c>
      <c r="Q1089" s="10">
        <f t="shared" si="134"/>
        <v>1.0398104345690098</v>
      </c>
      <c r="R1089" s="8" t="str">
        <f t="shared" si="135"/>
        <v/>
      </c>
      <c r="S1089" s="11">
        <f t="shared" si="136"/>
        <v>51990521.728450492</v>
      </c>
      <c r="T1089" s="11">
        <f t="shared" si="136"/>
        <v>27515093.547050431</v>
      </c>
      <c r="U1089" s="11">
        <f t="shared" si="136"/>
        <v>69627416.147095323</v>
      </c>
    </row>
    <row r="1090" spans="1:21" x14ac:dyDescent="0.2">
      <c r="A1090" s="5">
        <v>1099</v>
      </c>
      <c r="B1090" s="17">
        <v>9</v>
      </c>
      <c r="C1090" s="16">
        <v>8</v>
      </c>
      <c r="D1090" s="16">
        <v>2002</v>
      </c>
      <c r="E1090" s="18">
        <v>37507</v>
      </c>
      <c r="F1090" s="9" t="s">
        <v>1079</v>
      </c>
      <c r="G1090" s="3">
        <v>50000000</v>
      </c>
      <c r="H1090" s="3">
        <v>26199517</v>
      </c>
      <c r="I1090" s="3">
        <v>26199517</v>
      </c>
      <c r="J1090" s="8" t="str">
        <f t="shared" si="130"/>
        <v/>
      </c>
      <c r="K1090" s="8" t="str">
        <f t="shared" si="131"/>
        <v/>
      </c>
      <c r="L1090" s="8" t="str">
        <f t="shared" si="132"/>
        <v>Blood Work</v>
      </c>
      <c r="M1090" s="8" t="str">
        <f t="shared" si="133"/>
        <v/>
      </c>
      <c r="N1090" s="8" t="str">
        <f t="shared" ref="N1090:N1153" si="137">IF(M1090=1,L1090&amp;" ("&amp;D1090&amp;")",L1090)</f>
        <v>Blood Work</v>
      </c>
      <c r="O1090" s="10">
        <f>INDEX(cpi!$A$1:$M$106,MATCH($D1090,cpi!$A:$A,0),MATCH($C1090,cpi!$1:$1,0))</f>
        <v>180.7</v>
      </c>
      <c r="P1090" s="10">
        <f>cpi!$I$2</f>
        <v>245.51900000000001</v>
      </c>
      <c r="Q1090" s="10">
        <f t="shared" si="134"/>
        <v>1.3587105700055342</v>
      </c>
      <c r="R1090" s="8" t="str">
        <f t="shared" si="135"/>
        <v/>
      </c>
      <c r="S1090" s="11">
        <f t="shared" si="136"/>
        <v>67935528.500276715</v>
      </c>
      <c r="T1090" s="11">
        <f t="shared" si="136"/>
        <v>35597560.676939681</v>
      </c>
      <c r="U1090" s="11">
        <f t="shared" si="136"/>
        <v>35597560.676939681</v>
      </c>
    </row>
    <row r="1091" spans="1:21" x14ac:dyDescent="0.2">
      <c r="A1091" s="5">
        <v>1100</v>
      </c>
      <c r="B1091" s="17">
        <v>13</v>
      </c>
      <c r="C1091" s="16">
        <v>2</v>
      </c>
      <c r="D1091" s="16">
        <v>2009</v>
      </c>
      <c r="E1091" s="18">
        <v>40180</v>
      </c>
      <c r="F1091" s="9" t="s">
        <v>1080</v>
      </c>
      <c r="G1091" s="3">
        <v>50000000</v>
      </c>
      <c r="H1091" s="3">
        <v>25450527</v>
      </c>
      <c r="I1091" s="3">
        <v>53850527</v>
      </c>
      <c r="J1091" s="8" t="str">
        <f t="shared" ref="J1091:J1154" si="138">IF(I1091=0,1,"")</f>
        <v/>
      </c>
      <c r="K1091" s="8" t="str">
        <f t="shared" ref="K1091:K1154" si="139">IF(D1091&gt;2017,1,"")</f>
        <v/>
      </c>
      <c r="L1091" s="8" t="str">
        <f t="shared" ref="L1091:L1154" si="140">F1091</f>
        <v>The International</v>
      </c>
      <c r="M1091" s="8" t="str">
        <f t="shared" ref="M1091:M1154" si="141">IF(COUNTIF($L$2:$L$5233,L1091)&gt;1,1,"")</f>
        <v/>
      </c>
      <c r="N1091" s="8" t="str">
        <f t="shared" si="137"/>
        <v>The International</v>
      </c>
      <c r="O1091" s="10">
        <f>INDEX(cpi!$A$1:$M$106,MATCH($D1091,cpi!$A:$A,0),MATCH($C1091,cpi!$1:$1,0))</f>
        <v>212.19300000000001</v>
      </c>
      <c r="P1091" s="10">
        <f>cpi!$I$2</f>
        <v>245.51900000000001</v>
      </c>
      <c r="Q1091" s="10">
        <f t="shared" ref="Q1091:Q1154" si="142">P1091/O1091</f>
        <v>1.1570551337697286</v>
      </c>
      <c r="R1091" s="8" t="str">
        <f t="shared" ref="R1091:R1154" si="143">IF(ISERROR(Q1091),1,"")</f>
        <v/>
      </c>
      <c r="S1091" s="11">
        <f t="shared" ref="S1091:U1154" si="144">G1091*$Q1091</f>
        <v>57852756.688486427</v>
      </c>
      <c r="T1091" s="11">
        <f t="shared" si="144"/>
        <v>29447662.922495089</v>
      </c>
      <c r="U1091" s="11">
        <f t="shared" si="144"/>
        <v>62308028.721555382</v>
      </c>
    </row>
    <row r="1092" spans="1:21" x14ac:dyDescent="0.2">
      <c r="A1092" s="5">
        <v>1101</v>
      </c>
      <c r="B1092" s="17">
        <v>9</v>
      </c>
      <c r="C1092" s="16">
        <v>8</v>
      </c>
      <c r="D1092" s="16">
        <v>1996</v>
      </c>
      <c r="E1092" s="18">
        <v>35316</v>
      </c>
      <c r="F1092" s="9" t="s">
        <v>1081</v>
      </c>
      <c r="G1092" s="3">
        <v>50000000</v>
      </c>
      <c r="H1092" s="3">
        <v>25426861</v>
      </c>
      <c r="I1092" s="3">
        <v>25426861</v>
      </c>
      <c r="J1092" s="8" t="str">
        <f t="shared" si="138"/>
        <v/>
      </c>
      <c r="K1092" s="8" t="str">
        <f t="shared" si="139"/>
        <v/>
      </c>
      <c r="L1092" s="8" t="str">
        <f t="shared" si="140"/>
        <v>Escape from L.A.</v>
      </c>
      <c r="M1092" s="8" t="str">
        <f t="shared" si="141"/>
        <v/>
      </c>
      <c r="N1092" s="8" t="str">
        <f t="shared" si="137"/>
        <v>Escape from L.A.</v>
      </c>
      <c r="O1092" s="10">
        <f>INDEX(cpi!$A$1:$M$106,MATCH($D1092,cpi!$A:$A,0),MATCH($C1092,cpi!$1:$1,0))</f>
        <v>157.30000000000001</v>
      </c>
      <c r="P1092" s="10">
        <f>cpi!$I$2</f>
        <v>245.51900000000001</v>
      </c>
      <c r="Q1092" s="10">
        <f t="shared" si="142"/>
        <v>1.5608328035600763</v>
      </c>
      <c r="R1092" s="8" t="str">
        <f t="shared" si="143"/>
        <v/>
      </c>
      <c r="S1092" s="11">
        <f t="shared" si="144"/>
        <v>78041640.178003818</v>
      </c>
      <c r="T1092" s="11">
        <f t="shared" si="144"/>
        <v>39687078.740362361</v>
      </c>
      <c r="U1092" s="11">
        <f t="shared" si="144"/>
        <v>39687078.740362361</v>
      </c>
    </row>
    <row r="1093" spans="1:21" x14ac:dyDescent="0.2">
      <c r="A1093" s="5">
        <v>1102</v>
      </c>
      <c r="B1093" s="17">
        <v>27</v>
      </c>
      <c r="C1093" s="16">
        <v>2</v>
      </c>
      <c r="D1093" s="16">
        <v>2004</v>
      </c>
      <c r="E1093" s="18">
        <v>38778</v>
      </c>
      <c r="F1093" s="9" t="s">
        <v>1082</v>
      </c>
      <c r="G1093" s="3">
        <v>50000000</v>
      </c>
      <c r="H1093" s="3">
        <v>25195050</v>
      </c>
      <c r="I1093" s="3">
        <v>40119848</v>
      </c>
      <c r="J1093" s="8" t="str">
        <f t="shared" si="138"/>
        <v/>
      </c>
      <c r="K1093" s="8" t="str">
        <f t="shared" si="139"/>
        <v/>
      </c>
      <c r="L1093" s="8" t="str">
        <f t="shared" si="140"/>
        <v>Twisted</v>
      </c>
      <c r="M1093" s="8" t="str">
        <f t="shared" si="141"/>
        <v/>
      </c>
      <c r="N1093" s="8" t="str">
        <f t="shared" si="137"/>
        <v>Twisted</v>
      </c>
      <c r="O1093" s="10">
        <f>INDEX(cpi!$A$1:$M$106,MATCH($D1093,cpi!$A:$A,0),MATCH($C1093,cpi!$1:$1,0))</f>
        <v>186.2</v>
      </c>
      <c r="P1093" s="10">
        <f>cpi!$I$2</f>
        <v>245.51900000000001</v>
      </c>
      <c r="Q1093" s="10">
        <f t="shared" si="142"/>
        <v>1.3185767991407091</v>
      </c>
      <c r="R1093" s="8" t="str">
        <f t="shared" si="143"/>
        <v/>
      </c>
      <c r="S1093" s="11">
        <f t="shared" si="144"/>
        <v>65928839.95703546</v>
      </c>
      <c r="T1093" s="11">
        <f t="shared" si="144"/>
        <v>33221608.383190125</v>
      </c>
      <c r="U1093" s="11">
        <f t="shared" si="144"/>
        <v>52901100.757851779</v>
      </c>
    </row>
    <row r="1094" spans="1:21" x14ac:dyDescent="0.2">
      <c r="A1094" s="5">
        <v>1103</v>
      </c>
      <c r="B1094" s="17">
        <v>10</v>
      </c>
      <c r="C1094" s="16">
        <v>12</v>
      </c>
      <c r="D1094" s="16">
        <v>2004</v>
      </c>
      <c r="E1094" s="18">
        <v>38272</v>
      </c>
      <c r="F1094" s="9" t="s">
        <v>1083</v>
      </c>
      <c r="G1094" s="3">
        <v>50000000</v>
      </c>
      <c r="H1094" s="3">
        <v>24006726</v>
      </c>
      <c r="I1094" s="3">
        <v>34806726</v>
      </c>
      <c r="J1094" s="8" t="str">
        <f t="shared" si="138"/>
        <v/>
      </c>
      <c r="K1094" s="8" t="str">
        <f t="shared" si="139"/>
        <v/>
      </c>
      <c r="L1094" s="8" t="str">
        <f t="shared" si="140"/>
        <v>The Life Aquatic with Steve Zissou</v>
      </c>
      <c r="M1094" s="8" t="str">
        <f t="shared" si="141"/>
        <v/>
      </c>
      <c r="N1094" s="8" t="str">
        <f t="shared" si="137"/>
        <v>The Life Aquatic with Steve Zissou</v>
      </c>
      <c r="O1094" s="10">
        <f>INDEX(cpi!$A$1:$M$106,MATCH($D1094,cpi!$A:$A,0),MATCH($C1094,cpi!$1:$1,0))</f>
        <v>190.3</v>
      </c>
      <c r="P1094" s="10">
        <f>cpi!$I$2</f>
        <v>245.51900000000001</v>
      </c>
      <c r="Q1094" s="10">
        <f t="shared" si="142"/>
        <v>1.290168155543878</v>
      </c>
      <c r="R1094" s="8" t="str">
        <f t="shared" si="143"/>
        <v/>
      </c>
      <c r="S1094" s="11">
        <f t="shared" si="144"/>
        <v>64508407.777193896</v>
      </c>
      <c r="T1094" s="11">
        <f t="shared" si="144"/>
        <v>30972713.404067259</v>
      </c>
      <c r="U1094" s="11">
        <f t="shared" si="144"/>
        <v>44906529.483941145</v>
      </c>
    </row>
    <row r="1095" spans="1:21" x14ac:dyDescent="0.2">
      <c r="A1095" s="5">
        <v>1104</v>
      </c>
      <c r="B1095" s="17">
        <v>4</v>
      </c>
      <c r="C1095" s="16">
        <v>8</v>
      </c>
      <c r="D1095" s="16">
        <v>1999</v>
      </c>
      <c r="E1095" s="18">
        <v>36258</v>
      </c>
      <c r="F1095" s="9" t="s">
        <v>1084</v>
      </c>
      <c r="G1095" s="3">
        <v>50000000</v>
      </c>
      <c r="H1095" s="3">
        <v>23159305</v>
      </c>
      <c r="I1095" s="3">
        <v>31333917</v>
      </c>
      <c r="J1095" s="8" t="str">
        <f t="shared" si="138"/>
        <v/>
      </c>
      <c r="K1095" s="8" t="str">
        <f t="shared" si="139"/>
        <v/>
      </c>
      <c r="L1095" s="8" t="str">
        <f t="shared" si="140"/>
        <v>The Iron Giant</v>
      </c>
      <c r="M1095" s="8" t="str">
        <f t="shared" si="141"/>
        <v/>
      </c>
      <c r="N1095" s="8" t="str">
        <f t="shared" si="137"/>
        <v>The Iron Giant</v>
      </c>
      <c r="O1095" s="10">
        <f>INDEX(cpi!$A$1:$M$106,MATCH($D1095,cpi!$A:$A,0),MATCH($C1095,cpi!$1:$1,0))</f>
        <v>167.1</v>
      </c>
      <c r="P1095" s="10">
        <f>cpi!$I$2</f>
        <v>245.51900000000001</v>
      </c>
      <c r="Q1095" s="10">
        <f t="shared" si="142"/>
        <v>1.4692938360263317</v>
      </c>
      <c r="R1095" s="8" t="str">
        <f t="shared" si="143"/>
        <v/>
      </c>
      <c r="S1095" s="11">
        <f t="shared" si="144"/>
        <v>73464691.801316589</v>
      </c>
      <c r="T1095" s="11">
        <f t="shared" si="144"/>
        <v>34027824.083153807</v>
      </c>
      <c r="U1095" s="11">
        <f t="shared" si="144"/>
        <v>46038731.106660686</v>
      </c>
    </row>
    <row r="1096" spans="1:21" x14ac:dyDescent="0.2">
      <c r="A1096" s="5">
        <v>1105</v>
      </c>
      <c r="B1096" s="17">
        <v>8</v>
      </c>
      <c r="C1096" s="16">
        <v>4</v>
      </c>
      <c r="D1096" s="16">
        <v>2011</v>
      </c>
      <c r="E1096" s="18">
        <v>40759</v>
      </c>
      <c r="F1096" s="9" t="s">
        <v>1085</v>
      </c>
      <c r="G1096" s="3">
        <v>50000000</v>
      </c>
      <c r="H1096" s="3">
        <v>21596445</v>
      </c>
      <c r="I1096" s="3">
        <v>26121638</v>
      </c>
      <c r="J1096" s="8" t="str">
        <f t="shared" si="138"/>
        <v/>
      </c>
      <c r="K1096" s="8" t="str">
        <f t="shared" si="139"/>
        <v/>
      </c>
      <c r="L1096" s="8" t="str">
        <f t="shared" si="140"/>
        <v>Your Highness</v>
      </c>
      <c r="M1096" s="8" t="str">
        <f t="shared" si="141"/>
        <v/>
      </c>
      <c r="N1096" s="8" t="str">
        <f t="shared" si="137"/>
        <v>Your Highness</v>
      </c>
      <c r="O1096" s="10">
        <f>INDEX(cpi!$A$1:$M$106,MATCH($D1096,cpi!$A:$A,0),MATCH($C1096,cpi!$1:$1,0))</f>
        <v>224.90600000000001</v>
      </c>
      <c r="P1096" s="10">
        <f>cpi!$I$2</f>
        <v>245.51900000000001</v>
      </c>
      <c r="Q1096" s="10">
        <f t="shared" si="142"/>
        <v>1.0916516233448641</v>
      </c>
      <c r="R1096" s="8" t="str">
        <f t="shared" si="143"/>
        <v/>
      </c>
      <c r="S1096" s="11">
        <f t="shared" si="144"/>
        <v>54582581.167243205</v>
      </c>
      <c r="T1096" s="11">
        <f t="shared" si="144"/>
        <v>23575794.242728073</v>
      </c>
      <c r="U1096" s="11">
        <f t="shared" si="144"/>
        <v>28515728.52712689</v>
      </c>
    </row>
    <row r="1097" spans="1:21" x14ac:dyDescent="0.2">
      <c r="A1097" s="5">
        <v>1106</v>
      </c>
      <c r="B1097" s="17">
        <v>16</v>
      </c>
      <c r="C1097" s="16">
        <v>9</v>
      </c>
      <c r="D1097" s="16">
        <v>2016</v>
      </c>
      <c r="E1097" s="18">
        <v>42834</v>
      </c>
      <c r="F1097" s="9" t="s">
        <v>1086</v>
      </c>
      <c r="G1097" s="3">
        <v>50000000</v>
      </c>
      <c r="H1097" s="3">
        <v>21587519</v>
      </c>
      <c r="I1097" s="3">
        <v>34301950</v>
      </c>
      <c r="J1097" s="8" t="str">
        <f t="shared" si="138"/>
        <v/>
      </c>
      <c r="K1097" s="8" t="str">
        <f t="shared" si="139"/>
        <v/>
      </c>
      <c r="L1097" s="8" t="str">
        <f t="shared" si="140"/>
        <v>Snowden</v>
      </c>
      <c r="M1097" s="8" t="str">
        <f t="shared" si="141"/>
        <v/>
      </c>
      <c r="N1097" s="8" t="str">
        <f t="shared" si="137"/>
        <v>Snowden</v>
      </c>
      <c r="O1097" s="10">
        <f>INDEX(cpi!$A$1:$M$106,MATCH($D1097,cpi!$A:$A,0),MATCH($C1097,cpi!$1:$1,0))</f>
        <v>241.428</v>
      </c>
      <c r="P1097" s="10">
        <f>cpi!$I$2</f>
        <v>245.51900000000001</v>
      </c>
      <c r="Q1097" s="10">
        <f t="shared" si="142"/>
        <v>1.0169450105207349</v>
      </c>
      <c r="R1097" s="8" t="str">
        <f t="shared" si="143"/>
        <v/>
      </c>
      <c r="S1097" s="11">
        <f t="shared" si="144"/>
        <v>50847250.526036747</v>
      </c>
      <c r="T1097" s="11">
        <f t="shared" si="144"/>
        <v>21953319.736571565</v>
      </c>
      <c r="U1097" s="11">
        <f t="shared" si="144"/>
        <v>34883196.903631724</v>
      </c>
    </row>
    <row r="1098" spans="1:21" x14ac:dyDescent="0.2">
      <c r="A1098" s="5">
        <v>1107</v>
      </c>
      <c r="B1098" s="17">
        <v>30</v>
      </c>
      <c r="C1098" s="16">
        <v>9</v>
      </c>
      <c r="D1098" s="16">
        <v>2011</v>
      </c>
      <c r="E1098" s="18">
        <v>41434</v>
      </c>
      <c r="F1098" s="9" t="s">
        <v>1087</v>
      </c>
      <c r="G1098" s="3">
        <v>50000000</v>
      </c>
      <c r="H1098" s="3">
        <v>21302340</v>
      </c>
      <c r="I1098" s="3">
        <v>41642166</v>
      </c>
      <c r="J1098" s="8" t="str">
        <f t="shared" si="138"/>
        <v/>
      </c>
      <c r="K1098" s="8" t="str">
        <f t="shared" si="139"/>
        <v/>
      </c>
      <c r="L1098" s="8" t="str">
        <f t="shared" si="140"/>
        <v>Dream House</v>
      </c>
      <c r="M1098" s="8" t="str">
        <f t="shared" si="141"/>
        <v/>
      </c>
      <c r="N1098" s="8" t="str">
        <f t="shared" si="137"/>
        <v>Dream House</v>
      </c>
      <c r="O1098" s="10">
        <f>INDEX(cpi!$A$1:$M$106,MATCH($D1098,cpi!$A:$A,0),MATCH($C1098,cpi!$1:$1,0))</f>
        <v>226.88900000000001</v>
      </c>
      <c r="P1098" s="10">
        <f>cpi!$I$2</f>
        <v>245.51900000000001</v>
      </c>
      <c r="Q1098" s="10">
        <f t="shared" si="142"/>
        <v>1.0821106355971422</v>
      </c>
      <c r="R1098" s="8" t="str">
        <f t="shared" si="143"/>
        <v/>
      </c>
      <c r="S1098" s="11">
        <f t="shared" si="144"/>
        <v>54105531.779857107</v>
      </c>
      <c r="T1098" s="11">
        <f t="shared" si="144"/>
        <v>23051488.677106425</v>
      </c>
      <c r="U1098" s="11">
        <f t="shared" si="144"/>
        <v>45061430.717901699</v>
      </c>
    </row>
    <row r="1099" spans="1:21" x14ac:dyDescent="0.2">
      <c r="A1099" s="5">
        <v>1108</v>
      </c>
      <c r="B1099" s="17">
        <v>24</v>
      </c>
      <c r="C1099" s="16">
        <v>6</v>
      </c>
      <c r="D1099" s="16">
        <v>2016</v>
      </c>
      <c r="E1099" s="18">
        <v>43075</v>
      </c>
      <c r="F1099" s="9" t="s">
        <v>1088</v>
      </c>
      <c r="G1099" s="3">
        <v>50000000</v>
      </c>
      <c r="H1099" s="3">
        <v>20810036</v>
      </c>
      <c r="I1099" s="3">
        <v>23152062</v>
      </c>
      <c r="J1099" s="8" t="str">
        <f t="shared" si="138"/>
        <v/>
      </c>
      <c r="K1099" s="8" t="str">
        <f t="shared" si="139"/>
        <v/>
      </c>
      <c r="L1099" s="8" t="str">
        <f t="shared" si="140"/>
        <v>Free State of Jones</v>
      </c>
      <c r="M1099" s="8" t="str">
        <f t="shared" si="141"/>
        <v/>
      </c>
      <c r="N1099" s="8" t="str">
        <f t="shared" si="137"/>
        <v>Free State of Jones</v>
      </c>
      <c r="O1099" s="10">
        <f>INDEX(cpi!$A$1:$M$106,MATCH($D1099,cpi!$A:$A,0),MATCH($C1099,cpi!$1:$1,0))</f>
        <v>241.018</v>
      </c>
      <c r="P1099" s="10">
        <f>cpi!$I$2</f>
        <v>245.51900000000001</v>
      </c>
      <c r="Q1099" s="10">
        <f t="shared" si="142"/>
        <v>1.0186749537378952</v>
      </c>
      <c r="R1099" s="8" t="str">
        <f t="shared" si="143"/>
        <v/>
      </c>
      <c r="S1099" s="11">
        <f t="shared" si="144"/>
        <v>50933747.68689476</v>
      </c>
      <c r="T1099" s="11">
        <f t="shared" si="144"/>
        <v>21198662.459583934</v>
      </c>
      <c r="U1099" s="11">
        <f t="shared" si="144"/>
        <v>23584425.686786883</v>
      </c>
    </row>
    <row r="1100" spans="1:21" x14ac:dyDescent="0.2">
      <c r="A1100" s="5">
        <v>1109</v>
      </c>
      <c r="B1100" s="17">
        <v>4</v>
      </c>
      <c r="C1100" s="16">
        <v>9</v>
      </c>
      <c r="D1100" s="16">
        <v>2009</v>
      </c>
      <c r="E1100" s="18">
        <v>39912</v>
      </c>
      <c r="F1100" s="9" t="s">
        <v>1089</v>
      </c>
      <c r="G1100" s="3">
        <v>50000000</v>
      </c>
      <c r="H1100" s="3">
        <v>20534907</v>
      </c>
      <c r="I1100" s="3">
        <v>42002029</v>
      </c>
      <c r="J1100" s="8" t="str">
        <f t="shared" si="138"/>
        <v/>
      </c>
      <c r="K1100" s="8" t="str">
        <f t="shared" si="139"/>
        <v/>
      </c>
      <c r="L1100" s="8" t="str">
        <f t="shared" si="140"/>
        <v>Gamer</v>
      </c>
      <c r="M1100" s="8" t="str">
        <f t="shared" si="141"/>
        <v/>
      </c>
      <c r="N1100" s="8" t="str">
        <f t="shared" si="137"/>
        <v>Gamer</v>
      </c>
      <c r="O1100" s="10">
        <f>INDEX(cpi!$A$1:$M$106,MATCH($D1100,cpi!$A:$A,0),MATCH($C1100,cpi!$1:$1,0))</f>
        <v>215.96899999999999</v>
      </c>
      <c r="P1100" s="10">
        <f>cpi!$I$2</f>
        <v>245.51900000000001</v>
      </c>
      <c r="Q1100" s="10">
        <f t="shared" si="142"/>
        <v>1.1368251925044799</v>
      </c>
      <c r="R1100" s="8" t="str">
        <f t="shared" si="143"/>
        <v/>
      </c>
      <c r="S1100" s="11">
        <f t="shared" si="144"/>
        <v>56841259.625223994</v>
      </c>
      <c r="T1100" s="11">
        <f t="shared" si="144"/>
        <v>23344599.603336591</v>
      </c>
      <c r="U1100" s="11">
        <f t="shared" si="144"/>
        <v>47748964.70350375</v>
      </c>
    </row>
    <row r="1101" spans="1:21" x14ac:dyDescent="0.2">
      <c r="A1101" s="5">
        <v>1110</v>
      </c>
      <c r="B1101" s="17">
        <v>25</v>
      </c>
      <c r="C1101" s="16">
        <v>2</v>
      </c>
      <c r="D1101" s="16">
        <v>2005</v>
      </c>
      <c r="E1101" s="18">
        <v>39084</v>
      </c>
      <c r="F1101" s="9" t="s">
        <v>1090</v>
      </c>
      <c r="G1101" s="3">
        <v>50000000</v>
      </c>
      <c r="H1101" s="3">
        <v>19699706</v>
      </c>
      <c r="I1101" s="3">
        <v>22099706</v>
      </c>
      <c r="J1101" s="8" t="str">
        <f t="shared" si="138"/>
        <v/>
      </c>
      <c r="K1101" s="8" t="str">
        <f t="shared" si="139"/>
        <v/>
      </c>
      <c r="L1101" s="8" t="str">
        <f t="shared" si="140"/>
        <v>Man of the House</v>
      </c>
      <c r="M1101" s="8" t="str">
        <f t="shared" si="141"/>
        <v/>
      </c>
      <c r="N1101" s="8" t="str">
        <f t="shared" si="137"/>
        <v>Man of the House</v>
      </c>
      <c r="O1101" s="10">
        <f>INDEX(cpi!$A$1:$M$106,MATCH($D1101,cpi!$A:$A,0),MATCH($C1101,cpi!$1:$1,0))</f>
        <v>191.8</v>
      </c>
      <c r="P1101" s="10">
        <f>cpi!$I$2</f>
        <v>245.51900000000001</v>
      </c>
      <c r="Q1101" s="10">
        <f t="shared" si="142"/>
        <v>1.2800782064650678</v>
      </c>
      <c r="R1101" s="8" t="str">
        <f t="shared" si="143"/>
        <v/>
      </c>
      <c r="S1101" s="11">
        <f t="shared" si="144"/>
        <v>64003910.323253386</v>
      </c>
      <c r="T1101" s="11">
        <f t="shared" si="144"/>
        <v>25217164.324369133</v>
      </c>
      <c r="U1101" s="11">
        <f t="shared" si="144"/>
        <v>28289352.019885298</v>
      </c>
    </row>
    <row r="1102" spans="1:21" x14ac:dyDescent="0.2">
      <c r="A1102" s="5">
        <v>1112</v>
      </c>
      <c r="B1102" s="17">
        <v>21</v>
      </c>
      <c r="C1102" s="16">
        <v>2</v>
      </c>
      <c r="D1102" s="16">
        <v>2003</v>
      </c>
      <c r="E1102" s="18">
        <v>38232</v>
      </c>
      <c r="F1102" s="9" t="s">
        <v>1091</v>
      </c>
      <c r="G1102" s="3">
        <v>50000000</v>
      </c>
      <c r="H1102" s="3">
        <v>19694635</v>
      </c>
      <c r="I1102" s="3">
        <v>28920188</v>
      </c>
      <c r="J1102" s="8" t="str">
        <f t="shared" si="138"/>
        <v/>
      </c>
      <c r="K1102" s="8" t="str">
        <f t="shared" si="139"/>
        <v/>
      </c>
      <c r="L1102" s="8" t="str">
        <f t="shared" si="140"/>
        <v>The Life of David Gale</v>
      </c>
      <c r="M1102" s="8" t="str">
        <f t="shared" si="141"/>
        <v/>
      </c>
      <c r="N1102" s="8" t="str">
        <f t="shared" si="137"/>
        <v>The Life of David Gale</v>
      </c>
      <c r="O1102" s="10">
        <f>INDEX(cpi!$A$1:$M$106,MATCH($D1102,cpi!$A:$A,0),MATCH($C1102,cpi!$1:$1,0))</f>
        <v>183.1</v>
      </c>
      <c r="P1102" s="10">
        <f>cpi!$I$2</f>
        <v>245.51900000000001</v>
      </c>
      <c r="Q1102" s="10">
        <f t="shared" si="142"/>
        <v>1.3409011469142547</v>
      </c>
      <c r="R1102" s="8" t="str">
        <f t="shared" si="143"/>
        <v/>
      </c>
      <c r="S1102" s="11">
        <f t="shared" si="144"/>
        <v>67045057.345712736</v>
      </c>
      <c r="T1102" s="11">
        <f t="shared" si="144"/>
        <v>26408558.659557622</v>
      </c>
      <c r="U1102" s="11">
        <f t="shared" si="144"/>
        <v>38779113.258175865</v>
      </c>
    </row>
    <row r="1103" spans="1:21" x14ac:dyDescent="0.2">
      <c r="A1103" s="5">
        <v>1113</v>
      </c>
      <c r="B1103" s="17">
        <v>14</v>
      </c>
      <c r="C1103" s="16">
        <v>2</v>
      </c>
      <c r="D1103" s="16">
        <v>2013</v>
      </c>
      <c r="E1103" s="18">
        <v>41672</v>
      </c>
      <c r="F1103" s="9" t="s">
        <v>1092</v>
      </c>
      <c r="G1103" s="3">
        <v>50000000</v>
      </c>
      <c r="H1103" s="3">
        <v>19452138</v>
      </c>
      <c r="I1103" s="3">
        <v>60282876</v>
      </c>
      <c r="J1103" s="8" t="str">
        <f t="shared" si="138"/>
        <v/>
      </c>
      <c r="K1103" s="8" t="str">
        <f t="shared" si="139"/>
        <v/>
      </c>
      <c r="L1103" s="8" t="str">
        <f t="shared" si="140"/>
        <v>Beautiful Creatures</v>
      </c>
      <c r="M1103" s="8" t="str">
        <f t="shared" si="141"/>
        <v/>
      </c>
      <c r="N1103" s="8" t="str">
        <f t="shared" si="137"/>
        <v>Beautiful Creatures</v>
      </c>
      <c r="O1103" s="10">
        <f>INDEX(cpi!$A$1:$M$106,MATCH($D1103,cpi!$A:$A,0),MATCH($C1103,cpi!$1:$1,0))</f>
        <v>232.166</v>
      </c>
      <c r="P1103" s="10">
        <f>cpi!$I$2</f>
        <v>245.51900000000001</v>
      </c>
      <c r="Q1103" s="10">
        <f t="shared" si="142"/>
        <v>1.0575148815933428</v>
      </c>
      <c r="R1103" s="8" t="str">
        <f t="shared" si="143"/>
        <v/>
      </c>
      <c r="S1103" s="11">
        <f t="shared" si="144"/>
        <v>52875744.079667144</v>
      </c>
      <c r="T1103" s="11">
        <f t="shared" si="144"/>
        <v>20570925.413807366</v>
      </c>
      <c r="U1103" s="11">
        <f t="shared" si="144"/>
        <v>63750038.475246169</v>
      </c>
    </row>
    <row r="1104" spans="1:21" x14ac:dyDescent="0.2">
      <c r="A1104" s="5">
        <v>1114</v>
      </c>
      <c r="B1104" s="17">
        <v>30</v>
      </c>
      <c r="C1104" s="16">
        <v>9</v>
      </c>
      <c r="D1104" s="16">
        <v>2005</v>
      </c>
      <c r="E1104" s="18">
        <v>39242</v>
      </c>
      <c r="F1104" s="9" t="s">
        <v>1093</v>
      </c>
      <c r="G1104" s="3">
        <v>50000000</v>
      </c>
      <c r="H1104" s="3">
        <v>18782227</v>
      </c>
      <c r="I1104" s="3">
        <v>41982227</v>
      </c>
      <c r="J1104" s="8" t="str">
        <f t="shared" si="138"/>
        <v/>
      </c>
      <c r="K1104" s="8" t="str">
        <f t="shared" si="139"/>
        <v/>
      </c>
      <c r="L1104" s="8" t="str">
        <f t="shared" si="140"/>
        <v>Into the Blue</v>
      </c>
      <c r="M1104" s="8" t="str">
        <f t="shared" si="141"/>
        <v/>
      </c>
      <c r="N1104" s="8" t="str">
        <f t="shared" si="137"/>
        <v>Into the Blue</v>
      </c>
      <c r="O1104" s="10">
        <f>INDEX(cpi!$A$1:$M$106,MATCH($D1104,cpi!$A:$A,0),MATCH($C1104,cpi!$1:$1,0))</f>
        <v>198.8</v>
      </c>
      <c r="P1104" s="10">
        <f>cpi!$I$2</f>
        <v>245.51900000000001</v>
      </c>
      <c r="Q1104" s="10">
        <f t="shared" si="142"/>
        <v>1.2350050301810864</v>
      </c>
      <c r="R1104" s="8" t="str">
        <f t="shared" si="143"/>
        <v/>
      </c>
      <c r="S1104" s="11">
        <f t="shared" si="144"/>
        <v>61750251.509054318</v>
      </c>
      <c r="T1104" s="11">
        <f t="shared" si="144"/>
        <v>23196144.823003016</v>
      </c>
      <c r="U1104" s="11">
        <f t="shared" si="144"/>
        <v>51848261.523204222</v>
      </c>
    </row>
    <row r="1105" spans="1:21" x14ac:dyDescent="0.2">
      <c r="A1105" s="5">
        <v>1115</v>
      </c>
      <c r="B1105" s="17">
        <v>14</v>
      </c>
      <c r="C1105" s="16">
        <v>9</v>
      </c>
      <c r="D1105" s="16">
        <v>2007</v>
      </c>
      <c r="E1105" s="18">
        <v>39487</v>
      </c>
      <c r="F1105" s="9" t="s">
        <v>1094</v>
      </c>
      <c r="G1105" s="3">
        <v>50000000</v>
      </c>
      <c r="H1105" s="3">
        <v>17181265</v>
      </c>
      <c r="I1105" s="3">
        <v>56077088</v>
      </c>
      <c r="J1105" s="8" t="str">
        <f t="shared" si="138"/>
        <v/>
      </c>
      <c r="K1105" s="8" t="str">
        <f t="shared" si="139"/>
        <v/>
      </c>
      <c r="L1105" s="8" t="str">
        <f t="shared" si="140"/>
        <v>Eastern Promises</v>
      </c>
      <c r="M1105" s="8" t="str">
        <f t="shared" si="141"/>
        <v/>
      </c>
      <c r="N1105" s="8" t="str">
        <f t="shared" si="137"/>
        <v>Eastern Promises</v>
      </c>
      <c r="O1105" s="10">
        <f>INDEX(cpi!$A$1:$M$106,MATCH($D1105,cpi!$A:$A,0),MATCH($C1105,cpi!$1:$1,0))</f>
        <v>208.49</v>
      </c>
      <c r="P1105" s="10">
        <f>cpi!$I$2</f>
        <v>245.51900000000001</v>
      </c>
      <c r="Q1105" s="10">
        <f t="shared" si="142"/>
        <v>1.1776056405583002</v>
      </c>
      <c r="R1105" s="8" t="str">
        <f t="shared" si="143"/>
        <v/>
      </c>
      <c r="S1105" s="11">
        <f t="shared" si="144"/>
        <v>58880282.027915008</v>
      </c>
      <c r="T1105" s="11">
        <f t="shared" si="144"/>
        <v>20232754.575926904</v>
      </c>
      <c r="U1105" s="11">
        <f t="shared" si="144"/>
        <v>66036695.134884171</v>
      </c>
    </row>
    <row r="1106" spans="1:21" x14ac:dyDescent="0.2">
      <c r="A1106" s="5">
        <v>1116</v>
      </c>
      <c r="B1106" s="17">
        <v>1</v>
      </c>
      <c r="C1106" s="16">
        <v>7</v>
      </c>
      <c r="D1106" s="16">
        <v>1994</v>
      </c>
      <c r="E1106" s="18">
        <v>34341</v>
      </c>
      <c r="F1106" s="9" t="s">
        <v>1095</v>
      </c>
      <c r="G1106" s="3">
        <v>50000000</v>
      </c>
      <c r="H1106" s="3">
        <v>16581575</v>
      </c>
      <c r="I1106" s="3">
        <v>16581575</v>
      </c>
      <c r="J1106" s="8" t="str">
        <f t="shared" si="138"/>
        <v/>
      </c>
      <c r="K1106" s="8" t="str">
        <f t="shared" si="139"/>
        <v/>
      </c>
      <c r="L1106" s="8" t="str">
        <f t="shared" si="140"/>
        <v>Baby's Day Out</v>
      </c>
      <c r="M1106" s="8" t="str">
        <f t="shared" si="141"/>
        <v/>
      </c>
      <c r="N1106" s="8" t="str">
        <f t="shared" si="137"/>
        <v>Baby's Day Out</v>
      </c>
      <c r="O1106" s="10">
        <f>INDEX(cpi!$A$1:$M$106,MATCH($D1106,cpi!$A:$A,0),MATCH($C1106,cpi!$1:$1,0))</f>
        <v>148.4</v>
      </c>
      <c r="P1106" s="10">
        <f>cpi!$I$2</f>
        <v>245.51900000000001</v>
      </c>
      <c r="Q1106" s="10">
        <f t="shared" si="142"/>
        <v>1.6544407008086253</v>
      </c>
      <c r="R1106" s="8" t="str">
        <f t="shared" si="143"/>
        <v/>
      </c>
      <c r="S1106" s="11">
        <f t="shared" si="144"/>
        <v>82722035.040431261</v>
      </c>
      <c r="T1106" s="11">
        <f t="shared" si="144"/>
        <v>27433232.563510779</v>
      </c>
      <c r="U1106" s="11">
        <f t="shared" si="144"/>
        <v>27433232.563510779</v>
      </c>
    </row>
    <row r="1107" spans="1:21" x14ac:dyDescent="0.2">
      <c r="A1107" s="5">
        <v>1117</v>
      </c>
      <c r="B1107" s="17">
        <v>12</v>
      </c>
      <c r="C1107" s="16">
        <v>11</v>
      </c>
      <c r="D1107" s="16">
        <v>1999</v>
      </c>
      <c r="E1107" s="18">
        <v>36505</v>
      </c>
      <c r="F1107" s="9" t="s">
        <v>1096</v>
      </c>
      <c r="G1107" s="3">
        <v>50000000</v>
      </c>
      <c r="H1107" s="3">
        <v>14271297</v>
      </c>
      <c r="I1107" s="3">
        <v>14271297</v>
      </c>
      <c r="J1107" s="8" t="str">
        <f t="shared" si="138"/>
        <v/>
      </c>
      <c r="K1107" s="8" t="str">
        <f t="shared" si="139"/>
        <v/>
      </c>
      <c r="L1107" s="8" t="str">
        <f t="shared" si="140"/>
        <v>The Messenger: The Story of Joan of Arc</v>
      </c>
      <c r="M1107" s="8" t="str">
        <f t="shared" si="141"/>
        <v/>
      </c>
      <c r="N1107" s="8" t="str">
        <f t="shared" si="137"/>
        <v>The Messenger: The Story of Joan of Arc</v>
      </c>
      <c r="O1107" s="10">
        <f>INDEX(cpi!$A$1:$M$106,MATCH($D1107,cpi!$A:$A,0),MATCH($C1107,cpi!$1:$1,0))</f>
        <v>168.3</v>
      </c>
      <c r="P1107" s="10">
        <f>cpi!$I$2</f>
        <v>245.51900000000001</v>
      </c>
      <c r="Q1107" s="10">
        <f t="shared" si="142"/>
        <v>1.4588175876411169</v>
      </c>
      <c r="R1107" s="8" t="str">
        <f t="shared" si="143"/>
        <v/>
      </c>
      <c r="S1107" s="11">
        <f t="shared" si="144"/>
        <v>72940879.382055849</v>
      </c>
      <c r="T1107" s="11">
        <f t="shared" si="144"/>
        <v>20819219.06204991</v>
      </c>
      <c r="U1107" s="11">
        <f t="shared" si="144"/>
        <v>20819219.06204991</v>
      </c>
    </row>
    <row r="1108" spans="1:21" x14ac:dyDescent="0.2">
      <c r="A1108" s="5">
        <v>1118</v>
      </c>
      <c r="B1108" s="17">
        <v>3</v>
      </c>
      <c r="C1108" s="16">
        <v>11</v>
      </c>
      <c r="D1108" s="16">
        <v>1995</v>
      </c>
      <c r="E1108" s="18">
        <v>34769</v>
      </c>
      <c r="F1108" s="9" t="s">
        <v>1097</v>
      </c>
      <c r="G1108" s="3">
        <v>50000000</v>
      </c>
      <c r="H1108" s="3">
        <v>11497497</v>
      </c>
      <c r="I1108" s="3">
        <v>26097497</v>
      </c>
      <c r="J1108" s="8" t="str">
        <f t="shared" si="138"/>
        <v/>
      </c>
      <c r="K1108" s="8" t="str">
        <f t="shared" si="139"/>
        <v/>
      </c>
      <c r="L1108" s="8" t="str">
        <f t="shared" si="140"/>
        <v>Fair Game</v>
      </c>
      <c r="M1108" s="8" t="str">
        <f t="shared" si="141"/>
        <v/>
      </c>
      <c r="N1108" s="8" t="str">
        <f t="shared" si="137"/>
        <v>Fair Game</v>
      </c>
      <c r="O1108" s="10">
        <f>INDEX(cpi!$A$1:$M$106,MATCH($D1108,cpi!$A:$A,0),MATCH($C1108,cpi!$1:$1,0))</f>
        <v>153.6</v>
      </c>
      <c r="P1108" s="10">
        <f>cpi!$I$2</f>
        <v>245.51900000000001</v>
      </c>
      <c r="Q1108" s="10">
        <f t="shared" si="142"/>
        <v>1.5984309895833335</v>
      </c>
      <c r="R1108" s="8" t="str">
        <f t="shared" si="143"/>
        <v/>
      </c>
      <c r="S1108" s="11">
        <f t="shared" si="144"/>
        <v>79921549.479166672</v>
      </c>
      <c r="T1108" s="11">
        <f t="shared" si="144"/>
        <v>18377955.507441409</v>
      </c>
      <c r="U1108" s="11">
        <f t="shared" si="144"/>
        <v>41715047.955358081</v>
      </c>
    </row>
    <row r="1109" spans="1:21" x14ac:dyDescent="0.2">
      <c r="A1109" s="5">
        <v>1119</v>
      </c>
      <c r="B1109" s="17">
        <v>25</v>
      </c>
      <c r="C1109" s="16">
        <v>2</v>
      </c>
      <c r="D1109" s="16">
        <v>2011</v>
      </c>
      <c r="E1109" s="18">
        <v>41276</v>
      </c>
      <c r="F1109" s="9" t="s">
        <v>1098</v>
      </c>
      <c r="G1109" s="3">
        <v>50000000</v>
      </c>
      <c r="H1109" s="3">
        <v>10721033</v>
      </c>
      <c r="I1109" s="3">
        <v>41042583</v>
      </c>
      <c r="J1109" s="8" t="str">
        <f t="shared" si="138"/>
        <v/>
      </c>
      <c r="K1109" s="8" t="str">
        <f t="shared" si="139"/>
        <v/>
      </c>
      <c r="L1109" s="8" t="str">
        <f t="shared" si="140"/>
        <v>Drive Angry</v>
      </c>
      <c r="M1109" s="8" t="str">
        <f t="shared" si="141"/>
        <v/>
      </c>
      <c r="N1109" s="8" t="str">
        <f t="shared" si="137"/>
        <v>Drive Angry</v>
      </c>
      <c r="O1109" s="10">
        <f>INDEX(cpi!$A$1:$M$106,MATCH($D1109,cpi!$A:$A,0),MATCH($C1109,cpi!$1:$1,0))</f>
        <v>221.309</v>
      </c>
      <c r="P1109" s="10">
        <f>cpi!$I$2</f>
        <v>245.51900000000001</v>
      </c>
      <c r="Q1109" s="10">
        <f t="shared" si="142"/>
        <v>1.109394556931711</v>
      </c>
      <c r="R1109" s="8" t="str">
        <f t="shared" si="143"/>
        <v/>
      </c>
      <c r="S1109" s="11">
        <f t="shared" si="144"/>
        <v>55469727.846585549</v>
      </c>
      <c r="T1109" s="11">
        <f t="shared" si="144"/>
        <v>11893855.654885251</v>
      </c>
      <c r="U1109" s="11">
        <f t="shared" si="144"/>
        <v>45532418.18261797</v>
      </c>
    </row>
    <row r="1110" spans="1:21" x14ac:dyDescent="0.2">
      <c r="A1110" s="5">
        <v>1120</v>
      </c>
      <c r="B1110" s="17">
        <v>7</v>
      </c>
      <c r="C1110" s="16">
        <v>11</v>
      </c>
      <c r="D1110" s="16">
        <v>1997</v>
      </c>
      <c r="E1110" s="18">
        <v>35622</v>
      </c>
      <c r="F1110" s="9" t="s">
        <v>1099</v>
      </c>
      <c r="G1110" s="3">
        <v>50000000</v>
      </c>
      <c r="H1110" s="3">
        <v>10561038</v>
      </c>
      <c r="I1110" s="3">
        <v>10561038</v>
      </c>
      <c r="J1110" s="8" t="str">
        <f t="shared" si="138"/>
        <v/>
      </c>
      <c r="K1110" s="8" t="str">
        <f t="shared" si="139"/>
        <v/>
      </c>
      <c r="L1110" s="8" t="str">
        <f t="shared" si="140"/>
        <v>Mad City</v>
      </c>
      <c r="M1110" s="8" t="str">
        <f t="shared" si="141"/>
        <v/>
      </c>
      <c r="N1110" s="8" t="str">
        <f t="shared" si="137"/>
        <v>Mad City</v>
      </c>
      <c r="O1110" s="10">
        <f>INDEX(cpi!$A$1:$M$106,MATCH($D1110,cpi!$A:$A,0),MATCH($C1110,cpi!$1:$1,0))</f>
        <v>161.5</v>
      </c>
      <c r="P1110" s="10">
        <f>cpi!$I$2</f>
        <v>245.51900000000001</v>
      </c>
      <c r="Q1110" s="10">
        <f t="shared" si="142"/>
        <v>1.5202414860681115</v>
      </c>
      <c r="R1110" s="8" t="str">
        <f t="shared" si="143"/>
        <v/>
      </c>
      <c r="S1110" s="11">
        <f t="shared" si="144"/>
        <v>76012074.303405568</v>
      </c>
      <c r="T1110" s="11">
        <f t="shared" si="144"/>
        <v>16055328.103541795</v>
      </c>
      <c r="U1110" s="11">
        <f t="shared" si="144"/>
        <v>16055328.103541795</v>
      </c>
    </row>
    <row r="1111" spans="1:21" x14ac:dyDescent="0.2">
      <c r="A1111" s="5">
        <v>1121</v>
      </c>
      <c r="B1111" s="17">
        <v>13</v>
      </c>
      <c r="C1111" s="16">
        <v>10</v>
      </c>
      <c r="D1111" s="16">
        <v>1995</v>
      </c>
      <c r="E1111" s="18">
        <v>35074</v>
      </c>
      <c r="F1111" s="9" t="s">
        <v>1100</v>
      </c>
      <c r="G1111" s="3">
        <v>50000000</v>
      </c>
      <c r="H1111" s="3">
        <v>10359006</v>
      </c>
      <c r="I1111" s="3">
        <v>10359006</v>
      </c>
      <c r="J1111" s="8" t="str">
        <f t="shared" si="138"/>
        <v/>
      </c>
      <c r="K1111" s="8" t="str">
        <f t="shared" si="139"/>
        <v/>
      </c>
      <c r="L1111" s="8" t="str">
        <f t="shared" si="140"/>
        <v>The Scarlet Letter</v>
      </c>
      <c r="M1111" s="8" t="str">
        <f t="shared" si="141"/>
        <v/>
      </c>
      <c r="N1111" s="8" t="str">
        <f t="shared" si="137"/>
        <v>The Scarlet Letter</v>
      </c>
      <c r="O1111" s="10">
        <f>INDEX(cpi!$A$1:$M$106,MATCH($D1111,cpi!$A:$A,0),MATCH($C1111,cpi!$1:$1,0))</f>
        <v>153.69999999999999</v>
      </c>
      <c r="P1111" s="10">
        <f>cpi!$I$2</f>
        <v>245.51900000000001</v>
      </c>
      <c r="Q1111" s="10">
        <f t="shared" si="142"/>
        <v>1.597391021470397</v>
      </c>
      <c r="R1111" s="8" t="str">
        <f t="shared" si="143"/>
        <v/>
      </c>
      <c r="S1111" s="11">
        <f t="shared" si="144"/>
        <v>79869551.073519856</v>
      </c>
      <c r="T1111" s="11">
        <f t="shared" si="144"/>
        <v>16547383.175757971</v>
      </c>
      <c r="U1111" s="11">
        <f t="shared" si="144"/>
        <v>16547383.175757971</v>
      </c>
    </row>
    <row r="1112" spans="1:21" x14ac:dyDescent="0.2">
      <c r="A1112" s="5">
        <v>1122</v>
      </c>
      <c r="B1112" s="17">
        <v>14</v>
      </c>
      <c r="C1112" s="16">
        <v>10</v>
      </c>
      <c r="D1112" s="16">
        <v>2005</v>
      </c>
      <c r="E1112" s="18">
        <v>38758</v>
      </c>
      <c r="F1112" s="9" t="s">
        <v>1101</v>
      </c>
      <c r="G1112" s="3">
        <v>50000000</v>
      </c>
      <c r="H1112" s="3">
        <v>10169202</v>
      </c>
      <c r="I1112" s="3">
        <v>22969202</v>
      </c>
      <c r="J1112" s="8" t="str">
        <f t="shared" si="138"/>
        <v/>
      </c>
      <c r="K1112" s="8" t="str">
        <f t="shared" si="139"/>
        <v/>
      </c>
      <c r="L1112" s="8" t="str">
        <f t="shared" si="140"/>
        <v>Domino</v>
      </c>
      <c r="M1112" s="8" t="str">
        <f t="shared" si="141"/>
        <v/>
      </c>
      <c r="N1112" s="8" t="str">
        <f t="shared" si="137"/>
        <v>Domino</v>
      </c>
      <c r="O1112" s="10">
        <f>INDEX(cpi!$A$1:$M$106,MATCH($D1112,cpi!$A:$A,0),MATCH($C1112,cpi!$1:$1,0))</f>
        <v>199.2</v>
      </c>
      <c r="P1112" s="10">
        <f>cpi!$I$2</f>
        <v>245.51900000000001</v>
      </c>
      <c r="Q1112" s="10">
        <f t="shared" si="142"/>
        <v>1.2325251004016065</v>
      </c>
      <c r="R1112" s="8" t="str">
        <f t="shared" si="143"/>
        <v/>
      </c>
      <c r="S1112" s="11">
        <f t="shared" si="144"/>
        <v>61626255.020080321</v>
      </c>
      <c r="T1112" s="11">
        <f t="shared" si="144"/>
        <v>12533796.716054218</v>
      </c>
      <c r="U1112" s="11">
        <f t="shared" si="144"/>
        <v>28310118.001194779</v>
      </c>
    </row>
    <row r="1113" spans="1:21" x14ac:dyDescent="0.2">
      <c r="A1113" s="5">
        <v>1123</v>
      </c>
      <c r="B1113" s="17">
        <v>13</v>
      </c>
      <c r="C1113" s="16">
        <v>10</v>
      </c>
      <c r="D1113" s="16">
        <v>1995</v>
      </c>
      <c r="E1113" s="18">
        <v>35074</v>
      </c>
      <c r="F1113" s="9" t="s">
        <v>1102</v>
      </c>
      <c r="G1113" s="3">
        <v>50000000</v>
      </c>
      <c r="H1113" s="3">
        <v>9812870</v>
      </c>
      <c r="I1113" s="3">
        <v>9812870</v>
      </c>
      <c r="J1113" s="8" t="str">
        <f t="shared" si="138"/>
        <v/>
      </c>
      <c r="K1113" s="8" t="str">
        <f t="shared" si="139"/>
        <v/>
      </c>
      <c r="L1113" s="8" t="str">
        <f t="shared" si="140"/>
        <v>Jade</v>
      </c>
      <c r="M1113" s="8" t="str">
        <f t="shared" si="141"/>
        <v/>
      </c>
      <c r="N1113" s="8" t="str">
        <f t="shared" si="137"/>
        <v>Jade</v>
      </c>
      <c r="O1113" s="10">
        <f>INDEX(cpi!$A$1:$M$106,MATCH($D1113,cpi!$A:$A,0),MATCH($C1113,cpi!$1:$1,0))</f>
        <v>153.69999999999999</v>
      </c>
      <c r="P1113" s="10">
        <f>cpi!$I$2</f>
        <v>245.51900000000001</v>
      </c>
      <c r="Q1113" s="10">
        <f t="shared" si="142"/>
        <v>1.597391021470397</v>
      </c>
      <c r="R1113" s="8" t="str">
        <f t="shared" si="143"/>
        <v/>
      </c>
      <c r="S1113" s="11">
        <f t="shared" si="144"/>
        <v>79869551.073519856</v>
      </c>
      <c r="T1113" s="11">
        <f t="shared" si="144"/>
        <v>15674990.432856215</v>
      </c>
      <c r="U1113" s="11">
        <f t="shared" si="144"/>
        <v>15674990.432856215</v>
      </c>
    </row>
    <row r="1114" spans="1:21" x14ac:dyDescent="0.2">
      <c r="A1114" s="5">
        <v>1124</v>
      </c>
      <c r="B1114" s="17">
        <v>27</v>
      </c>
      <c r="C1114" s="16">
        <v>2</v>
      </c>
      <c r="D1114" s="16">
        <v>2009</v>
      </c>
      <c r="E1114" s="18">
        <v>40604</v>
      </c>
      <c r="F1114" s="9" t="s">
        <v>1103</v>
      </c>
      <c r="G1114" s="3">
        <v>50000000</v>
      </c>
      <c r="H1114" s="3">
        <v>9135036</v>
      </c>
      <c r="I1114" s="3">
        <v>12335036</v>
      </c>
      <c r="J1114" s="8" t="str">
        <f t="shared" si="138"/>
        <v/>
      </c>
      <c r="K1114" s="8" t="str">
        <f t="shared" si="139"/>
        <v/>
      </c>
      <c r="L1114" s="8" t="str">
        <f t="shared" si="140"/>
        <v>Street Fighter: The Legend of Chun-Li</v>
      </c>
      <c r="M1114" s="8" t="str">
        <f t="shared" si="141"/>
        <v/>
      </c>
      <c r="N1114" s="8" t="str">
        <f t="shared" si="137"/>
        <v>Street Fighter: The Legend of Chun-Li</v>
      </c>
      <c r="O1114" s="10">
        <f>INDEX(cpi!$A$1:$M$106,MATCH($D1114,cpi!$A:$A,0),MATCH($C1114,cpi!$1:$1,0))</f>
        <v>212.19300000000001</v>
      </c>
      <c r="P1114" s="10">
        <f>cpi!$I$2</f>
        <v>245.51900000000001</v>
      </c>
      <c r="Q1114" s="10">
        <f t="shared" si="142"/>
        <v>1.1570551337697286</v>
      </c>
      <c r="R1114" s="8" t="str">
        <f t="shared" si="143"/>
        <v/>
      </c>
      <c r="S1114" s="11">
        <f t="shared" si="144"/>
        <v>57852756.688486427</v>
      </c>
      <c r="T1114" s="11">
        <f t="shared" si="144"/>
        <v>10569740.300971286</v>
      </c>
      <c r="U1114" s="11">
        <f t="shared" si="144"/>
        <v>14272316.729034418</v>
      </c>
    </row>
    <row r="1115" spans="1:21" x14ac:dyDescent="0.2">
      <c r="A1115" s="5">
        <v>1125</v>
      </c>
      <c r="B1115" s="17">
        <v>29</v>
      </c>
      <c r="C1115" s="16">
        <v>3</v>
      </c>
      <c r="D1115" s="16">
        <v>2002</v>
      </c>
      <c r="E1115" s="18">
        <v>38110</v>
      </c>
      <c r="F1115" s="9" t="s">
        <v>1104</v>
      </c>
      <c r="G1115" s="3">
        <v>50000000</v>
      </c>
      <c r="H1115" s="3">
        <v>8355815</v>
      </c>
      <c r="I1115" s="3">
        <v>8374062</v>
      </c>
      <c r="J1115" s="8" t="str">
        <f t="shared" si="138"/>
        <v/>
      </c>
      <c r="K1115" s="8" t="str">
        <f t="shared" si="139"/>
        <v/>
      </c>
      <c r="L1115" s="8" t="str">
        <f t="shared" si="140"/>
        <v>Death to Smoochy</v>
      </c>
      <c r="M1115" s="8" t="str">
        <f t="shared" si="141"/>
        <v/>
      </c>
      <c r="N1115" s="8" t="str">
        <f t="shared" si="137"/>
        <v>Death to Smoochy</v>
      </c>
      <c r="O1115" s="10">
        <f>INDEX(cpi!$A$1:$M$106,MATCH($D1115,cpi!$A:$A,0),MATCH($C1115,cpi!$1:$1,0))</f>
        <v>178.8</v>
      </c>
      <c r="P1115" s="10">
        <f>cpi!$I$2</f>
        <v>245.51900000000001</v>
      </c>
      <c r="Q1115" s="10">
        <f t="shared" si="142"/>
        <v>1.373148769574944</v>
      </c>
      <c r="R1115" s="8" t="str">
        <f t="shared" si="143"/>
        <v/>
      </c>
      <c r="S1115" s="11">
        <f t="shared" si="144"/>
        <v>68657438.478747204</v>
      </c>
      <c r="T1115" s="11">
        <f t="shared" si="144"/>
        <v>11473777.086045861</v>
      </c>
      <c r="U1115" s="11">
        <f t="shared" si="144"/>
        <v>11498832.931644294</v>
      </c>
    </row>
    <row r="1116" spans="1:21" x14ac:dyDescent="0.2">
      <c r="A1116" s="5">
        <v>1126</v>
      </c>
      <c r="B1116" s="17">
        <v>13</v>
      </c>
      <c r="C1116" s="16">
        <v>11</v>
      </c>
      <c r="D1116" s="16">
        <v>2009</v>
      </c>
      <c r="E1116" s="18">
        <v>40189</v>
      </c>
      <c r="F1116" s="9" t="s">
        <v>1105</v>
      </c>
      <c r="G1116" s="3">
        <v>50000000</v>
      </c>
      <c r="H1116" s="3">
        <v>8017467</v>
      </c>
      <c r="I1116" s="3">
        <v>37472651</v>
      </c>
      <c r="J1116" s="8" t="str">
        <f t="shared" si="138"/>
        <v/>
      </c>
      <c r="K1116" s="8" t="str">
        <f t="shared" si="139"/>
        <v/>
      </c>
      <c r="L1116" s="8" t="str">
        <f t="shared" si="140"/>
        <v>The Boat That Rocked</v>
      </c>
      <c r="M1116" s="8" t="str">
        <f t="shared" si="141"/>
        <v/>
      </c>
      <c r="N1116" s="8" t="str">
        <f t="shared" si="137"/>
        <v>The Boat That Rocked</v>
      </c>
      <c r="O1116" s="10">
        <f>INDEX(cpi!$A$1:$M$106,MATCH($D1116,cpi!$A:$A,0),MATCH($C1116,cpi!$1:$1,0))</f>
        <v>216.33</v>
      </c>
      <c r="P1116" s="10">
        <f>cpi!$I$2</f>
        <v>245.51900000000001</v>
      </c>
      <c r="Q1116" s="10">
        <f t="shared" si="142"/>
        <v>1.1349281190773355</v>
      </c>
      <c r="R1116" s="8" t="str">
        <f t="shared" si="143"/>
        <v/>
      </c>
      <c r="S1116" s="11">
        <f t="shared" si="144"/>
        <v>56746405.953866772</v>
      </c>
      <c r="T1116" s="11">
        <f t="shared" si="144"/>
        <v>9099248.7420746069</v>
      </c>
      <c r="U1116" s="11">
        <f t="shared" si="144"/>
        <v>42528765.316271432</v>
      </c>
    </row>
    <row r="1117" spans="1:21" x14ac:dyDescent="0.2">
      <c r="A1117" s="5">
        <v>1127</v>
      </c>
      <c r="B1117" s="17">
        <v>30</v>
      </c>
      <c r="C1117" s="16">
        <v>1</v>
      </c>
      <c r="D1117" s="16">
        <v>2004</v>
      </c>
      <c r="E1117" s="18">
        <v>38869</v>
      </c>
      <c r="F1117" s="9" t="s">
        <v>1106</v>
      </c>
      <c r="G1117" s="3">
        <v>50000000</v>
      </c>
      <c r="H1117" s="3">
        <v>6471394</v>
      </c>
      <c r="I1117" s="3">
        <v>6626115</v>
      </c>
      <c r="J1117" s="8" t="str">
        <f t="shared" si="138"/>
        <v/>
      </c>
      <c r="K1117" s="8" t="str">
        <f t="shared" si="139"/>
        <v/>
      </c>
      <c r="L1117" s="8" t="str">
        <f t="shared" si="140"/>
        <v>The Big Bounce</v>
      </c>
      <c r="M1117" s="8" t="str">
        <f t="shared" si="141"/>
        <v/>
      </c>
      <c r="N1117" s="8" t="str">
        <f t="shared" si="137"/>
        <v>The Big Bounce</v>
      </c>
      <c r="O1117" s="10">
        <f>INDEX(cpi!$A$1:$M$106,MATCH($D1117,cpi!$A:$A,0),MATCH($C1117,cpi!$1:$1,0))</f>
        <v>185.2</v>
      </c>
      <c r="P1117" s="10">
        <f>cpi!$I$2</f>
        <v>245.51900000000001</v>
      </c>
      <c r="Q1117" s="10">
        <f t="shared" si="142"/>
        <v>1.3256965442764579</v>
      </c>
      <c r="R1117" s="8" t="str">
        <f t="shared" si="143"/>
        <v/>
      </c>
      <c r="S1117" s="11">
        <f t="shared" si="144"/>
        <v>66284827.213822894</v>
      </c>
      <c r="T1117" s="11">
        <f t="shared" si="144"/>
        <v>8579104.6624514032</v>
      </c>
      <c r="U1117" s="11">
        <f t="shared" si="144"/>
        <v>8784217.7574784011</v>
      </c>
    </row>
    <row r="1118" spans="1:21" x14ac:dyDescent="0.2">
      <c r="A1118" s="5">
        <v>1128</v>
      </c>
      <c r="B1118" s="17">
        <v>3</v>
      </c>
      <c r="C1118" s="16">
        <v>3</v>
      </c>
      <c r="D1118" s="16">
        <v>2000</v>
      </c>
      <c r="E1118" s="18">
        <v>36588</v>
      </c>
      <c r="F1118" s="9" t="s">
        <v>1107</v>
      </c>
      <c r="G1118" s="3">
        <v>50000000</v>
      </c>
      <c r="H1118" s="3">
        <v>6291602</v>
      </c>
      <c r="I1118" s="3">
        <v>6291602</v>
      </c>
      <c r="J1118" s="8" t="str">
        <f t="shared" si="138"/>
        <v/>
      </c>
      <c r="K1118" s="8" t="str">
        <f t="shared" si="139"/>
        <v/>
      </c>
      <c r="L1118" s="8" t="str">
        <f t="shared" si="140"/>
        <v>What Planet Are You From?</v>
      </c>
      <c r="M1118" s="8" t="str">
        <f t="shared" si="141"/>
        <v/>
      </c>
      <c r="N1118" s="8" t="str">
        <f t="shared" si="137"/>
        <v>What Planet Are You From?</v>
      </c>
      <c r="O1118" s="10">
        <f>INDEX(cpi!$A$1:$M$106,MATCH($D1118,cpi!$A:$A,0),MATCH($C1118,cpi!$1:$1,0))</f>
        <v>171.2</v>
      </c>
      <c r="P1118" s="10">
        <f>cpi!$I$2</f>
        <v>245.51900000000001</v>
      </c>
      <c r="Q1118" s="10">
        <f t="shared" si="142"/>
        <v>1.4341063084112151</v>
      </c>
      <c r="R1118" s="8" t="str">
        <f t="shared" si="143"/>
        <v/>
      </c>
      <c r="S1118" s="11">
        <f t="shared" si="144"/>
        <v>71705315.420560762</v>
      </c>
      <c r="T1118" s="11">
        <f t="shared" si="144"/>
        <v>9022826.1182126179</v>
      </c>
      <c r="U1118" s="11">
        <f t="shared" si="144"/>
        <v>9022826.1182126179</v>
      </c>
    </row>
    <row r="1119" spans="1:21" x14ac:dyDescent="0.2">
      <c r="A1119" s="5">
        <v>1129</v>
      </c>
      <c r="B1119" s="17">
        <v>17</v>
      </c>
      <c r="C1119" s="16">
        <v>4</v>
      </c>
      <c r="D1119" s="16">
        <v>2015</v>
      </c>
      <c r="E1119" s="18">
        <v>42494</v>
      </c>
      <c r="F1119" s="9" t="s">
        <v>1108</v>
      </c>
      <c r="G1119" s="3">
        <v>50000000</v>
      </c>
      <c r="H1119" s="3">
        <v>1224330</v>
      </c>
      <c r="I1119" s="3">
        <v>3434330</v>
      </c>
      <c r="J1119" s="8" t="str">
        <f t="shared" si="138"/>
        <v/>
      </c>
      <c r="K1119" s="8" t="str">
        <f t="shared" si="139"/>
        <v/>
      </c>
      <c r="L1119" s="8" t="str">
        <f t="shared" si="140"/>
        <v>Child 44</v>
      </c>
      <c r="M1119" s="8" t="str">
        <f t="shared" si="141"/>
        <v/>
      </c>
      <c r="N1119" s="8" t="str">
        <f t="shared" si="137"/>
        <v>Child 44</v>
      </c>
      <c r="O1119" s="10">
        <f>INDEX(cpi!$A$1:$M$106,MATCH($D1119,cpi!$A:$A,0),MATCH($C1119,cpi!$1:$1,0))</f>
        <v>236.59899999999999</v>
      </c>
      <c r="P1119" s="10">
        <f>cpi!$I$2</f>
        <v>245.51900000000001</v>
      </c>
      <c r="Q1119" s="10">
        <f t="shared" si="142"/>
        <v>1.0377009201222323</v>
      </c>
      <c r="R1119" s="8" t="str">
        <f t="shared" si="143"/>
        <v/>
      </c>
      <c r="S1119" s="11">
        <f t="shared" si="144"/>
        <v>51885046.006111614</v>
      </c>
      <c r="T1119" s="11">
        <f t="shared" si="144"/>
        <v>1270488.3675332526</v>
      </c>
      <c r="U1119" s="11">
        <f t="shared" si="144"/>
        <v>3563807.4010033859</v>
      </c>
    </row>
    <row r="1120" spans="1:21" x14ac:dyDescent="0.2">
      <c r="A1120" s="5">
        <v>1130</v>
      </c>
      <c r="B1120" s="17">
        <v>23</v>
      </c>
      <c r="C1120" s="16">
        <v>1</v>
      </c>
      <c r="D1120" s="16">
        <v>2009</v>
      </c>
      <c r="E1120" s="18">
        <v>40483</v>
      </c>
      <c r="F1120" s="9" t="s">
        <v>1109</v>
      </c>
      <c r="G1120" s="3">
        <v>50000000</v>
      </c>
      <c r="H1120" s="3">
        <v>166003</v>
      </c>
      <c r="I1120" s="3">
        <v>1250617</v>
      </c>
      <c r="J1120" s="8" t="str">
        <f t="shared" si="138"/>
        <v/>
      </c>
      <c r="K1120" s="8" t="str">
        <f t="shared" si="139"/>
        <v/>
      </c>
      <c r="L1120" s="8" t="str">
        <f t="shared" si="140"/>
        <v>Outlander</v>
      </c>
      <c r="M1120" s="8" t="str">
        <f t="shared" si="141"/>
        <v/>
      </c>
      <c r="N1120" s="8" t="str">
        <f t="shared" si="137"/>
        <v>Outlander</v>
      </c>
      <c r="O1120" s="10">
        <f>INDEX(cpi!$A$1:$M$106,MATCH($D1120,cpi!$A:$A,0),MATCH($C1120,cpi!$1:$1,0))</f>
        <v>211.143</v>
      </c>
      <c r="P1120" s="10">
        <f>cpi!$I$2</f>
        <v>245.51900000000001</v>
      </c>
      <c r="Q1120" s="10">
        <f t="shared" si="142"/>
        <v>1.1628090914688149</v>
      </c>
      <c r="R1120" s="8" t="str">
        <f t="shared" si="143"/>
        <v/>
      </c>
      <c r="S1120" s="11">
        <f t="shared" si="144"/>
        <v>58140454.573440745</v>
      </c>
      <c r="T1120" s="11">
        <f t="shared" si="144"/>
        <v>193029.79761109769</v>
      </c>
      <c r="U1120" s="11">
        <f t="shared" si="144"/>
        <v>1454228.8175454549</v>
      </c>
    </row>
    <row r="1121" spans="1:21" x14ac:dyDescent="0.2">
      <c r="A1121" s="5">
        <v>1131</v>
      </c>
      <c r="B1121" s="17">
        <v>15</v>
      </c>
      <c r="C1121" s="16">
        <v>3</v>
      </c>
      <c r="D1121" s="16">
        <v>2013</v>
      </c>
      <c r="E1121" s="18">
        <v>41701</v>
      </c>
      <c r="F1121" s="9" t="s">
        <v>1110</v>
      </c>
      <c r="G1121" s="3">
        <v>50000000</v>
      </c>
      <c r="H1121" s="3">
        <v>102118</v>
      </c>
      <c r="I1121" s="3">
        <v>26387039</v>
      </c>
      <c r="J1121" s="8" t="str">
        <f t="shared" si="138"/>
        <v/>
      </c>
      <c r="K1121" s="8" t="str">
        <f t="shared" si="139"/>
        <v/>
      </c>
      <c r="L1121" s="8" t="str">
        <f t="shared" si="140"/>
        <v>Upside Down</v>
      </c>
      <c r="M1121" s="8" t="str">
        <f t="shared" si="141"/>
        <v/>
      </c>
      <c r="N1121" s="8" t="str">
        <f t="shared" si="137"/>
        <v>Upside Down</v>
      </c>
      <c r="O1121" s="10">
        <f>INDEX(cpi!$A$1:$M$106,MATCH($D1121,cpi!$A:$A,0),MATCH($C1121,cpi!$1:$1,0))</f>
        <v>232.773</v>
      </c>
      <c r="P1121" s="10">
        <f>cpi!$I$2</f>
        <v>245.51900000000001</v>
      </c>
      <c r="Q1121" s="10">
        <f t="shared" si="142"/>
        <v>1.0547572098138531</v>
      </c>
      <c r="R1121" s="8" t="str">
        <f t="shared" si="143"/>
        <v/>
      </c>
      <c r="S1121" s="11">
        <f t="shared" si="144"/>
        <v>52737860.490692653</v>
      </c>
      <c r="T1121" s="11">
        <f t="shared" si="144"/>
        <v>107709.69675177106</v>
      </c>
      <c r="U1121" s="11">
        <f t="shared" si="144"/>
        <v>27831919.630889326</v>
      </c>
    </row>
    <row r="1122" spans="1:21" x14ac:dyDescent="0.2">
      <c r="A1122" s="5">
        <v>1132</v>
      </c>
      <c r="B1122" s="17">
        <v>2</v>
      </c>
      <c r="C1122" s="16">
        <v>10</v>
      </c>
      <c r="D1122" s="16">
        <v>2015</v>
      </c>
      <c r="E1122" s="18">
        <v>42045</v>
      </c>
      <c r="F1122" s="9" t="s">
        <v>1111</v>
      </c>
      <c r="G1122" s="3">
        <v>50000000</v>
      </c>
      <c r="H1122" s="3">
        <v>46425</v>
      </c>
      <c r="I1122" s="3">
        <v>15505922</v>
      </c>
      <c r="J1122" s="8" t="str">
        <f t="shared" si="138"/>
        <v/>
      </c>
      <c r="K1122" s="8" t="str">
        <f t="shared" si="139"/>
        <v/>
      </c>
      <c r="L1122" s="8" t="str">
        <f t="shared" si="140"/>
        <v>Shanghai</v>
      </c>
      <c r="M1122" s="8" t="str">
        <f t="shared" si="141"/>
        <v/>
      </c>
      <c r="N1122" s="8" t="str">
        <f t="shared" si="137"/>
        <v>Shanghai</v>
      </c>
      <c r="O1122" s="10">
        <f>INDEX(cpi!$A$1:$M$106,MATCH($D1122,cpi!$A:$A,0),MATCH($C1122,cpi!$1:$1,0))</f>
        <v>237.83799999999999</v>
      </c>
      <c r="P1122" s="10">
        <f>cpi!$I$2</f>
        <v>245.51900000000001</v>
      </c>
      <c r="Q1122" s="10">
        <f t="shared" si="142"/>
        <v>1.0322950916169831</v>
      </c>
      <c r="R1122" s="8" t="str">
        <f t="shared" si="143"/>
        <v/>
      </c>
      <c r="S1122" s="11">
        <f t="shared" si="144"/>
        <v>51614754.580849156</v>
      </c>
      <c r="T1122" s="11">
        <f t="shared" si="144"/>
        <v>47924.29962831844</v>
      </c>
      <c r="U1122" s="11">
        <f t="shared" si="144"/>
        <v>16006687.171595793</v>
      </c>
    </row>
    <row r="1123" spans="1:21" x14ac:dyDescent="0.2">
      <c r="A1123" s="5">
        <v>1133</v>
      </c>
      <c r="B1123" s="17">
        <v>31</v>
      </c>
      <c r="C1123" s="16">
        <v>12</v>
      </c>
      <c r="D1123" s="16">
        <v>2020</v>
      </c>
      <c r="E1123" s="18">
        <v>44754</v>
      </c>
      <c r="F1123" s="9" t="s">
        <v>1112</v>
      </c>
      <c r="G1123" s="3">
        <v>50000000</v>
      </c>
      <c r="H1123" s="3">
        <v>0</v>
      </c>
      <c r="I1123" s="3">
        <v>0</v>
      </c>
      <c r="J1123" s="8">
        <f t="shared" si="138"/>
        <v>1</v>
      </c>
      <c r="K1123" s="8">
        <f t="shared" si="139"/>
        <v>1</v>
      </c>
      <c r="L1123" s="8" t="str">
        <f t="shared" si="140"/>
        <v>Hannibal the Conqueror</v>
      </c>
      <c r="M1123" s="8" t="str">
        <f t="shared" si="141"/>
        <v/>
      </c>
      <c r="N1123" s="8" t="str">
        <f t="shared" si="137"/>
        <v>Hannibal the Conqueror</v>
      </c>
      <c r="O1123" s="10" t="e">
        <f>INDEX(cpi!$A$1:$M$106,MATCH($D1123,cpi!$A:$A,0),MATCH($C1123,cpi!$1:$1,0))</f>
        <v>#N/A</v>
      </c>
      <c r="P1123" s="10">
        <f>cpi!$I$2</f>
        <v>245.51900000000001</v>
      </c>
      <c r="Q1123" s="10" t="e">
        <f t="shared" si="142"/>
        <v>#N/A</v>
      </c>
      <c r="R1123" s="8">
        <f t="shared" si="143"/>
        <v>1</v>
      </c>
      <c r="S1123" s="11" t="e">
        <f t="shared" si="144"/>
        <v>#N/A</v>
      </c>
      <c r="T1123" s="11" t="e">
        <f t="shared" si="144"/>
        <v>#N/A</v>
      </c>
      <c r="U1123" s="11" t="e">
        <f t="shared" si="144"/>
        <v>#N/A</v>
      </c>
    </row>
    <row r="1124" spans="1:21" x14ac:dyDescent="0.2">
      <c r="A1124" s="5">
        <v>1134</v>
      </c>
      <c r="B1124" s="17">
        <v>2</v>
      </c>
      <c r="C1124" s="16">
        <v>11</v>
      </c>
      <c r="D1124" s="16">
        <v>2001</v>
      </c>
      <c r="E1124" s="18">
        <v>36933</v>
      </c>
      <c r="F1124" s="9" t="s">
        <v>1113</v>
      </c>
      <c r="G1124" s="3">
        <v>49000000</v>
      </c>
      <c r="H1124" s="3">
        <v>43905746</v>
      </c>
      <c r="I1124" s="3">
        <v>72689126</v>
      </c>
      <c r="J1124" s="8" t="str">
        <f t="shared" si="138"/>
        <v/>
      </c>
      <c r="K1124" s="8" t="str">
        <f t="shared" si="139"/>
        <v/>
      </c>
      <c r="L1124" s="8" t="str">
        <f t="shared" si="140"/>
        <v>The One</v>
      </c>
      <c r="M1124" s="8" t="str">
        <f t="shared" si="141"/>
        <v/>
      </c>
      <c r="N1124" s="8" t="str">
        <f t="shared" si="137"/>
        <v>The One</v>
      </c>
      <c r="O1124" s="10">
        <f>INDEX(cpi!$A$1:$M$106,MATCH($D1124,cpi!$A:$A,0),MATCH($C1124,cpi!$1:$1,0))</f>
        <v>177.4</v>
      </c>
      <c r="P1124" s="10">
        <f>cpi!$I$2</f>
        <v>245.51900000000001</v>
      </c>
      <c r="Q1124" s="10">
        <f t="shared" si="142"/>
        <v>1.3839853438556933</v>
      </c>
      <c r="R1124" s="8" t="str">
        <f t="shared" si="143"/>
        <v/>
      </c>
      <c r="S1124" s="11">
        <f t="shared" si="144"/>
        <v>67815281.848928973</v>
      </c>
      <c r="T1124" s="11">
        <f t="shared" si="144"/>
        <v>60764908.975050732</v>
      </c>
      <c r="U1124" s="11">
        <f t="shared" si="144"/>
        <v>100600685.04167981</v>
      </c>
    </row>
    <row r="1125" spans="1:21" x14ac:dyDescent="0.2">
      <c r="A1125" s="5">
        <v>1135</v>
      </c>
      <c r="B1125" s="17">
        <v>6</v>
      </c>
      <c r="C1125" s="16">
        <v>3</v>
      </c>
      <c r="D1125" s="16">
        <v>2015</v>
      </c>
      <c r="E1125" s="18">
        <v>42158</v>
      </c>
      <c r="F1125" s="9" t="s">
        <v>1114</v>
      </c>
      <c r="G1125" s="3">
        <v>49000000</v>
      </c>
      <c r="H1125" s="3">
        <v>31569268</v>
      </c>
      <c r="I1125" s="3">
        <v>105002056</v>
      </c>
      <c r="J1125" s="8" t="str">
        <f t="shared" si="138"/>
        <v/>
      </c>
      <c r="K1125" s="8" t="str">
        <f t="shared" si="139"/>
        <v/>
      </c>
      <c r="L1125" s="8" t="str">
        <f t="shared" si="140"/>
        <v>Chappie</v>
      </c>
      <c r="M1125" s="8" t="str">
        <f t="shared" si="141"/>
        <v/>
      </c>
      <c r="N1125" s="8" t="str">
        <f t="shared" si="137"/>
        <v>Chappie</v>
      </c>
      <c r="O1125" s="10">
        <f>INDEX(cpi!$A$1:$M$106,MATCH($D1125,cpi!$A:$A,0),MATCH($C1125,cpi!$1:$1,0))</f>
        <v>236.119</v>
      </c>
      <c r="P1125" s="10">
        <f>cpi!$I$2</f>
        <v>245.51900000000001</v>
      </c>
      <c r="Q1125" s="10">
        <f t="shared" si="142"/>
        <v>1.0398104345690098</v>
      </c>
      <c r="R1125" s="8" t="str">
        <f t="shared" si="143"/>
        <v/>
      </c>
      <c r="S1125" s="11">
        <f t="shared" si="144"/>
        <v>50950711.293881483</v>
      </c>
      <c r="T1125" s="11">
        <f t="shared" si="144"/>
        <v>32826054.278105535</v>
      </c>
      <c r="U1125" s="11">
        <f t="shared" si="144"/>
        <v>109182233.4799995</v>
      </c>
    </row>
    <row r="1126" spans="1:21" x14ac:dyDescent="0.2">
      <c r="A1126" s="5">
        <v>1136</v>
      </c>
      <c r="B1126" s="17">
        <v>11</v>
      </c>
      <c r="C1126" s="16">
        <v>7</v>
      </c>
      <c r="D1126" s="16">
        <v>1990</v>
      </c>
      <c r="E1126" s="18">
        <v>33184</v>
      </c>
      <c r="F1126" s="9" t="s">
        <v>1115</v>
      </c>
      <c r="G1126" s="3">
        <v>49000000</v>
      </c>
      <c r="H1126" s="3">
        <v>20423389</v>
      </c>
      <c r="I1126" s="3">
        <v>20423389</v>
      </c>
      <c r="J1126" s="8" t="str">
        <f t="shared" si="138"/>
        <v/>
      </c>
      <c r="K1126" s="8" t="str">
        <f t="shared" si="139"/>
        <v/>
      </c>
      <c r="L1126" s="8" t="str">
        <f t="shared" si="140"/>
        <v>The Adventures of Ford Fairlane</v>
      </c>
      <c r="M1126" s="8" t="str">
        <f t="shared" si="141"/>
        <v/>
      </c>
      <c r="N1126" s="8" t="str">
        <f t="shared" si="137"/>
        <v>The Adventures of Ford Fairlane</v>
      </c>
      <c r="O1126" s="10">
        <f>INDEX(cpi!$A$1:$M$106,MATCH($D1126,cpi!$A:$A,0),MATCH($C1126,cpi!$1:$1,0))</f>
        <v>130.4</v>
      </c>
      <c r="P1126" s="10">
        <f>cpi!$I$2</f>
        <v>245.51900000000001</v>
      </c>
      <c r="Q1126" s="10">
        <f t="shared" si="142"/>
        <v>1.882814417177914</v>
      </c>
      <c r="R1126" s="8" t="str">
        <f t="shared" si="143"/>
        <v/>
      </c>
      <c r="S1126" s="11">
        <f t="shared" si="144"/>
        <v>92257906.441717789</v>
      </c>
      <c r="T1126" s="11">
        <f t="shared" si="144"/>
        <v>38453451.256832816</v>
      </c>
      <c r="U1126" s="11">
        <f t="shared" si="144"/>
        <v>38453451.256832816</v>
      </c>
    </row>
    <row r="1127" spans="1:21" x14ac:dyDescent="0.2">
      <c r="A1127" s="5">
        <v>1137</v>
      </c>
      <c r="B1127" s="17">
        <v>16</v>
      </c>
      <c r="C1127" s="16">
        <v>11</v>
      </c>
      <c r="D1127" s="16">
        <v>2012</v>
      </c>
      <c r="E1127" s="18">
        <v>41375</v>
      </c>
      <c r="F1127" s="9" t="s">
        <v>1116</v>
      </c>
      <c r="G1127" s="3">
        <v>49000000</v>
      </c>
      <c r="H1127" s="3">
        <v>12816367</v>
      </c>
      <c r="I1127" s="3">
        <v>71004627</v>
      </c>
      <c r="J1127" s="8" t="str">
        <f t="shared" si="138"/>
        <v/>
      </c>
      <c r="K1127" s="8" t="str">
        <f t="shared" si="139"/>
        <v/>
      </c>
      <c r="L1127" s="8" t="str">
        <f t="shared" si="140"/>
        <v>Anna Karenina</v>
      </c>
      <c r="M1127" s="8" t="str">
        <f t="shared" si="141"/>
        <v/>
      </c>
      <c r="N1127" s="8" t="str">
        <f t="shared" si="137"/>
        <v>Anna Karenina</v>
      </c>
      <c r="O1127" s="10">
        <f>INDEX(cpi!$A$1:$M$106,MATCH($D1127,cpi!$A:$A,0),MATCH($C1127,cpi!$1:$1,0))</f>
        <v>230.221</v>
      </c>
      <c r="P1127" s="10">
        <f>cpi!$I$2</f>
        <v>245.51900000000001</v>
      </c>
      <c r="Q1127" s="10">
        <f t="shared" si="142"/>
        <v>1.0664491944696617</v>
      </c>
      <c r="R1127" s="8" t="str">
        <f t="shared" si="143"/>
        <v/>
      </c>
      <c r="S1127" s="11">
        <f t="shared" si="144"/>
        <v>52256010.529013425</v>
      </c>
      <c r="T1127" s="11">
        <f t="shared" si="144"/>
        <v>13668004.263177555</v>
      </c>
      <c r="U1127" s="11">
        <f t="shared" si="144"/>
        <v>75722827.267768785</v>
      </c>
    </row>
    <row r="1128" spans="1:21" x14ac:dyDescent="0.2">
      <c r="A1128" s="5">
        <v>1138</v>
      </c>
      <c r="B1128" s="17">
        <v>24</v>
      </c>
      <c r="C1128" s="16">
        <v>5</v>
      </c>
      <c r="D1128" s="16">
        <v>1989</v>
      </c>
      <c r="E1128" s="18">
        <v>33212</v>
      </c>
      <c r="F1128" s="9" t="s">
        <v>1117</v>
      </c>
      <c r="G1128" s="3">
        <v>48000000</v>
      </c>
      <c r="H1128" s="3">
        <v>197171806</v>
      </c>
      <c r="I1128" s="3">
        <v>474171806</v>
      </c>
      <c r="J1128" s="8" t="str">
        <f t="shared" si="138"/>
        <v/>
      </c>
      <c r="K1128" s="8" t="str">
        <f t="shared" si="139"/>
        <v/>
      </c>
      <c r="L1128" s="8" t="str">
        <f t="shared" si="140"/>
        <v>Indiana Jones and the Last Crusade</v>
      </c>
      <c r="M1128" s="8" t="str">
        <f t="shared" si="141"/>
        <v/>
      </c>
      <c r="N1128" s="8" t="str">
        <f t="shared" si="137"/>
        <v>Indiana Jones and the Last Crusade</v>
      </c>
      <c r="O1128" s="10">
        <f>INDEX(cpi!$A$1:$M$106,MATCH($D1128,cpi!$A:$A,0),MATCH($C1128,cpi!$1:$1,0))</f>
        <v>123.8</v>
      </c>
      <c r="P1128" s="10">
        <f>cpi!$I$2</f>
        <v>245.51900000000001</v>
      </c>
      <c r="Q1128" s="10">
        <f t="shared" si="142"/>
        <v>1.9831906300484654</v>
      </c>
      <c r="R1128" s="8" t="str">
        <f t="shared" si="143"/>
        <v/>
      </c>
      <c r="S1128" s="11">
        <f t="shared" si="144"/>
        <v>95193150.242326334</v>
      </c>
      <c r="T1128" s="11">
        <f t="shared" si="144"/>
        <v>391029278.16893381</v>
      </c>
      <c r="U1128" s="11">
        <f t="shared" si="144"/>
        <v>940373082.69235873</v>
      </c>
    </row>
    <row r="1129" spans="1:21" x14ac:dyDescent="0.2">
      <c r="A1129" s="5">
        <v>1139</v>
      </c>
      <c r="B1129" s="17">
        <v>18</v>
      </c>
      <c r="C1129" s="16">
        <v>10</v>
      </c>
      <c r="D1129" s="16">
        <v>2002</v>
      </c>
      <c r="E1129" s="18">
        <v>37782</v>
      </c>
      <c r="F1129" s="9" t="s">
        <v>1118</v>
      </c>
      <c r="G1129" s="3">
        <v>48000000</v>
      </c>
      <c r="H1129" s="3">
        <v>129094024</v>
      </c>
      <c r="I1129" s="3">
        <v>248218486</v>
      </c>
      <c r="J1129" s="8" t="str">
        <f t="shared" si="138"/>
        <v/>
      </c>
      <c r="K1129" s="8" t="str">
        <f t="shared" si="139"/>
        <v/>
      </c>
      <c r="L1129" s="8" t="str">
        <f t="shared" si="140"/>
        <v>The Ring</v>
      </c>
      <c r="M1129" s="8" t="str">
        <f t="shared" si="141"/>
        <v/>
      </c>
      <c r="N1129" s="8" t="str">
        <f t="shared" si="137"/>
        <v>The Ring</v>
      </c>
      <c r="O1129" s="10">
        <f>INDEX(cpi!$A$1:$M$106,MATCH($D1129,cpi!$A:$A,0),MATCH($C1129,cpi!$1:$1,0))</f>
        <v>181.3</v>
      </c>
      <c r="P1129" s="10">
        <f>cpi!$I$2</f>
        <v>245.51900000000001</v>
      </c>
      <c r="Q1129" s="10">
        <f t="shared" si="142"/>
        <v>1.3542140099282955</v>
      </c>
      <c r="R1129" s="8" t="str">
        <f t="shared" si="143"/>
        <v/>
      </c>
      <c r="S1129" s="11">
        <f t="shared" si="144"/>
        <v>65002272.476558186</v>
      </c>
      <c r="T1129" s="11">
        <f t="shared" si="144"/>
        <v>174820935.89881963</v>
      </c>
      <c r="U1129" s="11">
        <f t="shared" si="144"/>
        <v>336140951.26439047</v>
      </c>
    </row>
    <row r="1130" spans="1:21" x14ac:dyDescent="0.2">
      <c r="A1130" s="5">
        <v>1140</v>
      </c>
      <c r="B1130" s="17">
        <v>27</v>
      </c>
      <c r="C1130" s="16">
        <v>12</v>
      </c>
      <c r="D1130" s="16">
        <v>2000</v>
      </c>
      <c r="E1130" s="18">
        <v>37327</v>
      </c>
      <c r="F1130" s="9" t="s">
        <v>1119</v>
      </c>
      <c r="G1130" s="3">
        <v>48000000</v>
      </c>
      <c r="H1130" s="3">
        <v>124107476</v>
      </c>
      <c r="I1130" s="3">
        <v>208300000</v>
      </c>
      <c r="J1130" s="8" t="str">
        <f t="shared" si="138"/>
        <v/>
      </c>
      <c r="K1130" s="8" t="str">
        <f t="shared" si="139"/>
        <v/>
      </c>
      <c r="L1130" s="8" t="str">
        <f t="shared" si="140"/>
        <v>Traffic</v>
      </c>
      <c r="M1130" s="8" t="str">
        <f t="shared" si="141"/>
        <v/>
      </c>
      <c r="N1130" s="8" t="str">
        <f t="shared" si="137"/>
        <v>Traffic</v>
      </c>
      <c r="O1130" s="10">
        <f>INDEX(cpi!$A$1:$M$106,MATCH($D1130,cpi!$A:$A,0),MATCH($C1130,cpi!$1:$1,0))</f>
        <v>174</v>
      </c>
      <c r="P1130" s="10">
        <f>cpi!$I$2</f>
        <v>245.51900000000001</v>
      </c>
      <c r="Q1130" s="10">
        <f t="shared" si="142"/>
        <v>1.411028735632184</v>
      </c>
      <c r="R1130" s="8" t="str">
        <f t="shared" si="143"/>
        <v/>
      </c>
      <c r="S1130" s="11">
        <f t="shared" si="144"/>
        <v>67729379.31034483</v>
      </c>
      <c r="T1130" s="11">
        <f t="shared" si="144"/>
        <v>175119214.94278163</v>
      </c>
      <c r="U1130" s="11">
        <f t="shared" si="144"/>
        <v>293917285.63218391</v>
      </c>
    </row>
    <row r="1131" spans="1:21" x14ac:dyDescent="0.2">
      <c r="A1131" s="5">
        <v>1141</v>
      </c>
      <c r="B1131" s="17">
        <v>29</v>
      </c>
      <c r="C1131" s="16">
        <v>3</v>
      </c>
      <c r="D1131" s="16">
        <v>2002</v>
      </c>
      <c r="E1131" s="18">
        <v>38110</v>
      </c>
      <c r="F1131" s="9" t="s">
        <v>1120</v>
      </c>
      <c r="G1131" s="3">
        <v>48000000</v>
      </c>
      <c r="H1131" s="3">
        <v>95308367</v>
      </c>
      <c r="I1131" s="3">
        <v>196308367</v>
      </c>
      <c r="J1131" s="8" t="str">
        <f t="shared" si="138"/>
        <v/>
      </c>
      <c r="K1131" s="8" t="str">
        <f t="shared" si="139"/>
        <v/>
      </c>
      <c r="L1131" s="8" t="str">
        <f t="shared" si="140"/>
        <v>Panic Room</v>
      </c>
      <c r="M1131" s="8" t="str">
        <f t="shared" si="141"/>
        <v/>
      </c>
      <c r="N1131" s="8" t="str">
        <f t="shared" si="137"/>
        <v>Panic Room</v>
      </c>
      <c r="O1131" s="10">
        <f>INDEX(cpi!$A$1:$M$106,MATCH($D1131,cpi!$A:$A,0),MATCH($C1131,cpi!$1:$1,0))</f>
        <v>178.8</v>
      </c>
      <c r="P1131" s="10">
        <f>cpi!$I$2</f>
        <v>245.51900000000001</v>
      </c>
      <c r="Q1131" s="10">
        <f t="shared" si="142"/>
        <v>1.373148769574944</v>
      </c>
      <c r="R1131" s="8" t="str">
        <f t="shared" si="143"/>
        <v/>
      </c>
      <c r="S1131" s="11">
        <f t="shared" si="144"/>
        <v>65911140.939597316</v>
      </c>
      <c r="T1131" s="11">
        <f t="shared" si="144"/>
        <v>130872566.8762472</v>
      </c>
      <c r="U1131" s="11">
        <f t="shared" si="144"/>
        <v>269560592.60331655</v>
      </c>
    </row>
    <row r="1132" spans="1:21" x14ac:dyDescent="0.2">
      <c r="A1132" s="5">
        <v>1142</v>
      </c>
      <c r="B1132" s="17">
        <v>9</v>
      </c>
      <c r="C1132" s="16">
        <v>1</v>
      </c>
      <c r="D1132" s="16">
        <v>2015</v>
      </c>
      <c r="E1132" s="18">
        <v>42248</v>
      </c>
      <c r="F1132" s="9" t="s">
        <v>1121</v>
      </c>
      <c r="G1132" s="3">
        <v>48000000</v>
      </c>
      <c r="H1132" s="3">
        <v>89256424</v>
      </c>
      <c r="I1132" s="3">
        <v>327656424</v>
      </c>
      <c r="J1132" s="8" t="str">
        <f t="shared" si="138"/>
        <v/>
      </c>
      <c r="K1132" s="8" t="str">
        <f t="shared" si="139"/>
        <v/>
      </c>
      <c r="L1132" s="8" t="str">
        <f t="shared" si="140"/>
        <v>Taken 3</v>
      </c>
      <c r="M1132" s="8" t="str">
        <f t="shared" si="141"/>
        <v/>
      </c>
      <c r="N1132" s="8" t="str">
        <f t="shared" si="137"/>
        <v>Taken 3</v>
      </c>
      <c r="O1132" s="10">
        <f>INDEX(cpi!$A$1:$M$106,MATCH($D1132,cpi!$A:$A,0),MATCH($C1132,cpi!$1:$1,0))</f>
        <v>233.70699999999999</v>
      </c>
      <c r="P1132" s="10">
        <f>cpi!$I$2</f>
        <v>245.51900000000001</v>
      </c>
      <c r="Q1132" s="10">
        <f t="shared" si="142"/>
        <v>1.050541917871523</v>
      </c>
      <c r="R1132" s="8" t="str">
        <f t="shared" si="143"/>
        <v/>
      </c>
      <c r="S1132" s="11">
        <f t="shared" si="144"/>
        <v>50426012.057833105</v>
      </c>
      <c r="T1132" s="11">
        <f t="shared" si="144"/>
        <v>93767614.851313829</v>
      </c>
      <c r="U1132" s="11">
        <f t="shared" si="144"/>
        <v>344216808.07188493</v>
      </c>
    </row>
    <row r="1133" spans="1:21" x14ac:dyDescent="0.2">
      <c r="A1133" s="5">
        <v>1143</v>
      </c>
      <c r="B1133" s="17">
        <v>6</v>
      </c>
      <c r="C1133" s="16">
        <v>8</v>
      </c>
      <c r="D1133" s="16">
        <v>1999</v>
      </c>
      <c r="E1133" s="18">
        <v>36319</v>
      </c>
      <c r="F1133" s="9" t="s">
        <v>1122</v>
      </c>
      <c r="G1133" s="3">
        <v>48000000</v>
      </c>
      <c r="H1133" s="3">
        <v>69304264</v>
      </c>
      <c r="I1133" s="3">
        <v>124304264</v>
      </c>
      <c r="J1133" s="8" t="str">
        <f t="shared" si="138"/>
        <v/>
      </c>
      <c r="K1133" s="8" t="str">
        <f t="shared" si="139"/>
        <v/>
      </c>
      <c r="L1133" s="8" t="str">
        <f t="shared" si="140"/>
        <v>The Thomas Crown Affair</v>
      </c>
      <c r="M1133" s="8" t="str">
        <f t="shared" si="141"/>
        <v/>
      </c>
      <c r="N1133" s="8" t="str">
        <f t="shared" si="137"/>
        <v>The Thomas Crown Affair</v>
      </c>
      <c r="O1133" s="10">
        <f>INDEX(cpi!$A$1:$M$106,MATCH($D1133,cpi!$A:$A,0),MATCH($C1133,cpi!$1:$1,0))</f>
        <v>167.1</v>
      </c>
      <c r="P1133" s="10">
        <f>cpi!$I$2</f>
        <v>245.51900000000001</v>
      </c>
      <c r="Q1133" s="10">
        <f t="shared" si="142"/>
        <v>1.4692938360263317</v>
      </c>
      <c r="R1133" s="8" t="str">
        <f t="shared" si="143"/>
        <v/>
      </c>
      <c r="S1133" s="11">
        <f t="shared" si="144"/>
        <v>70526104.129263923</v>
      </c>
      <c r="T1133" s="11">
        <f t="shared" si="144"/>
        <v>101828327.9055416</v>
      </c>
      <c r="U1133" s="11">
        <f t="shared" si="144"/>
        <v>182639488.88698983</v>
      </c>
    </row>
    <row r="1134" spans="1:21" x14ac:dyDescent="0.2">
      <c r="A1134" s="5">
        <v>1144</v>
      </c>
      <c r="B1134" s="17">
        <v>5</v>
      </c>
      <c r="C1134" s="16">
        <v>11</v>
      </c>
      <c r="D1134" s="16">
        <v>1999</v>
      </c>
      <c r="E1134" s="18">
        <v>36291</v>
      </c>
      <c r="F1134" s="9" t="s">
        <v>1123</v>
      </c>
      <c r="G1134" s="3">
        <v>48000000</v>
      </c>
      <c r="H1134" s="3">
        <v>66488090</v>
      </c>
      <c r="I1134" s="3">
        <v>151463090</v>
      </c>
      <c r="J1134" s="8" t="str">
        <f t="shared" si="138"/>
        <v/>
      </c>
      <c r="K1134" s="8" t="str">
        <f t="shared" si="139"/>
        <v/>
      </c>
      <c r="L1134" s="8" t="str">
        <f t="shared" si="140"/>
        <v>The Bone Collector</v>
      </c>
      <c r="M1134" s="8" t="str">
        <f t="shared" si="141"/>
        <v/>
      </c>
      <c r="N1134" s="8" t="str">
        <f t="shared" si="137"/>
        <v>The Bone Collector</v>
      </c>
      <c r="O1134" s="10">
        <f>INDEX(cpi!$A$1:$M$106,MATCH($D1134,cpi!$A:$A,0),MATCH($C1134,cpi!$1:$1,0))</f>
        <v>168.3</v>
      </c>
      <c r="P1134" s="10">
        <f>cpi!$I$2</f>
        <v>245.51900000000001</v>
      </c>
      <c r="Q1134" s="10">
        <f t="shared" si="142"/>
        <v>1.4588175876411169</v>
      </c>
      <c r="R1134" s="8" t="str">
        <f t="shared" si="143"/>
        <v/>
      </c>
      <c r="S1134" s="11">
        <f t="shared" si="144"/>
        <v>70023244.206773609</v>
      </c>
      <c r="T1134" s="11">
        <f t="shared" si="144"/>
        <v>96993995.060665473</v>
      </c>
      <c r="U1134" s="11">
        <f t="shared" si="144"/>
        <v>220957019.57046938</v>
      </c>
    </row>
    <row r="1135" spans="1:21" x14ac:dyDescent="0.2">
      <c r="A1135" s="5">
        <v>1145</v>
      </c>
      <c r="B1135" s="17">
        <v>1</v>
      </c>
      <c r="C1135" s="16">
        <v>10</v>
      </c>
      <c r="D1135" s="16">
        <v>1999</v>
      </c>
      <c r="E1135" s="18">
        <v>36170</v>
      </c>
      <c r="F1135" s="9" t="s">
        <v>1124</v>
      </c>
      <c r="G1135" s="3">
        <v>48000000</v>
      </c>
      <c r="H1135" s="3">
        <v>60652036</v>
      </c>
      <c r="I1135" s="3">
        <v>107752036</v>
      </c>
      <c r="J1135" s="8" t="str">
        <f t="shared" si="138"/>
        <v/>
      </c>
      <c r="K1135" s="8" t="str">
        <f t="shared" si="139"/>
        <v/>
      </c>
      <c r="L1135" s="8" t="str">
        <f t="shared" si="140"/>
        <v>Three Kings</v>
      </c>
      <c r="M1135" s="8" t="str">
        <f t="shared" si="141"/>
        <v/>
      </c>
      <c r="N1135" s="8" t="str">
        <f t="shared" si="137"/>
        <v>Three Kings</v>
      </c>
      <c r="O1135" s="10">
        <f>INDEX(cpi!$A$1:$M$106,MATCH($D1135,cpi!$A:$A,0),MATCH($C1135,cpi!$1:$1,0))</f>
        <v>168.2</v>
      </c>
      <c r="P1135" s="10">
        <f>cpi!$I$2</f>
        <v>245.51900000000001</v>
      </c>
      <c r="Q1135" s="10">
        <f t="shared" si="142"/>
        <v>1.4596848989298457</v>
      </c>
      <c r="R1135" s="8" t="str">
        <f t="shared" si="143"/>
        <v/>
      </c>
      <c r="S1135" s="11">
        <f t="shared" si="144"/>
        <v>70064875.148632586</v>
      </c>
      <c r="T1135" s="11">
        <f t="shared" si="144"/>
        <v>88532861.038549364</v>
      </c>
      <c r="U1135" s="11">
        <f t="shared" si="144"/>
        <v>157284019.7781451</v>
      </c>
    </row>
    <row r="1136" spans="1:21" x14ac:dyDescent="0.2">
      <c r="A1136" s="5">
        <v>1146</v>
      </c>
      <c r="B1136" s="17">
        <v>22</v>
      </c>
      <c r="C1136" s="16">
        <v>1</v>
      </c>
      <c r="D1136" s="16">
        <v>2010</v>
      </c>
      <c r="E1136" s="18">
        <v>40817</v>
      </c>
      <c r="F1136" s="9" t="s">
        <v>1125</v>
      </c>
      <c r="G1136" s="3">
        <v>48000000</v>
      </c>
      <c r="H1136" s="3">
        <v>60022256</v>
      </c>
      <c r="I1136" s="3">
        <v>112610386</v>
      </c>
      <c r="J1136" s="8" t="str">
        <f t="shared" si="138"/>
        <v/>
      </c>
      <c r="K1136" s="8" t="str">
        <f t="shared" si="139"/>
        <v/>
      </c>
      <c r="L1136" s="8" t="str">
        <f t="shared" si="140"/>
        <v>The Tooth Fairy</v>
      </c>
      <c r="M1136" s="8" t="str">
        <f t="shared" si="141"/>
        <v/>
      </c>
      <c r="N1136" s="8" t="str">
        <f t="shared" si="137"/>
        <v>The Tooth Fairy</v>
      </c>
      <c r="O1136" s="10">
        <f>INDEX(cpi!$A$1:$M$106,MATCH($D1136,cpi!$A:$A,0),MATCH($C1136,cpi!$1:$1,0))</f>
        <v>216.68700000000001</v>
      </c>
      <c r="P1136" s="10">
        <f>cpi!$I$2</f>
        <v>245.51900000000001</v>
      </c>
      <c r="Q1136" s="10">
        <f t="shared" si="142"/>
        <v>1.1330582822227453</v>
      </c>
      <c r="R1136" s="8" t="str">
        <f t="shared" si="143"/>
        <v/>
      </c>
      <c r="S1136" s="11">
        <f t="shared" si="144"/>
        <v>54386797.546691775</v>
      </c>
      <c r="T1136" s="11">
        <f t="shared" si="144"/>
        <v>68008714.278493866</v>
      </c>
      <c r="U1136" s="11">
        <f t="shared" si="144"/>
        <v>127594130.52160029</v>
      </c>
    </row>
    <row r="1137" spans="1:21" x14ac:dyDescent="0.2">
      <c r="A1137" s="5">
        <v>1147</v>
      </c>
      <c r="B1137" s="17">
        <v>17</v>
      </c>
      <c r="C1137" s="16">
        <v>8</v>
      </c>
      <c r="D1137" s="16">
        <v>2001</v>
      </c>
      <c r="E1137" s="18">
        <v>37384</v>
      </c>
      <c r="F1137" s="9" t="s">
        <v>1126</v>
      </c>
      <c r="G1137" s="3">
        <v>48000000</v>
      </c>
      <c r="H1137" s="3">
        <v>56607223</v>
      </c>
      <c r="I1137" s="3">
        <v>86607223</v>
      </c>
      <c r="J1137" s="8" t="str">
        <f t="shared" si="138"/>
        <v/>
      </c>
      <c r="K1137" s="8" t="str">
        <f t="shared" si="139"/>
        <v/>
      </c>
      <c r="L1137" s="8" t="str">
        <f t="shared" si="140"/>
        <v>Rat Race</v>
      </c>
      <c r="M1137" s="8" t="str">
        <f t="shared" si="141"/>
        <v/>
      </c>
      <c r="N1137" s="8" t="str">
        <f t="shared" si="137"/>
        <v>Rat Race</v>
      </c>
      <c r="O1137" s="10">
        <f>INDEX(cpi!$A$1:$M$106,MATCH($D1137,cpi!$A:$A,0),MATCH($C1137,cpi!$1:$1,0))</f>
        <v>177.5</v>
      </c>
      <c r="P1137" s="10">
        <f>cpi!$I$2</f>
        <v>245.51900000000001</v>
      </c>
      <c r="Q1137" s="10">
        <f t="shared" si="142"/>
        <v>1.3832056338028169</v>
      </c>
      <c r="R1137" s="8" t="str">
        <f t="shared" si="143"/>
        <v/>
      </c>
      <c r="S1137" s="11">
        <f t="shared" si="144"/>
        <v>66393870.422535211</v>
      </c>
      <c r="T1137" s="11">
        <f t="shared" si="144"/>
        <v>78299429.767532393</v>
      </c>
      <c r="U1137" s="11">
        <f t="shared" si="144"/>
        <v>119795598.7816169</v>
      </c>
    </row>
    <row r="1138" spans="1:21" x14ac:dyDescent="0.2">
      <c r="A1138" s="5">
        <v>1148</v>
      </c>
      <c r="B1138" s="17">
        <v>7</v>
      </c>
      <c r="C1138" s="16">
        <v>9</v>
      </c>
      <c r="D1138" s="16">
        <v>2007</v>
      </c>
      <c r="E1138" s="18">
        <v>39272</v>
      </c>
      <c r="F1138" s="9" t="s">
        <v>1127</v>
      </c>
      <c r="G1138" s="3">
        <v>48000000</v>
      </c>
      <c r="H1138" s="3">
        <v>53606916</v>
      </c>
      <c r="I1138" s="3">
        <v>71171825</v>
      </c>
      <c r="J1138" s="8" t="str">
        <f t="shared" si="138"/>
        <v/>
      </c>
      <c r="K1138" s="8" t="str">
        <f t="shared" si="139"/>
        <v/>
      </c>
      <c r="L1138" s="8" t="str">
        <f t="shared" si="140"/>
        <v>3:10 to Yuma</v>
      </c>
      <c r="M1138" s="8" t="str">
        <f t="shared" si="141"/>
        <v/>
      </c>
      <c r="N1138" s="8" t="str">
        <f t="shared" si="137"/>
        <v>3:10 to Yuma</v>
      </c>
      <c r="O1138" s="10">
        <f>INDEX(cpi!$A$1:$M$106,MATCH($D1138,cpi!$A:$A,0),MATCH($C1138,cpi!$1:$1,0))</f>
        <v>208.49</v>
      </c>
      <c r="P1138" s="10">
        <f>cpi!$I$2</f>
        <v>245.51900000000001</v>
      </c>
      <c r="Q1138" s="10">
        <f t="shared" si="142"/>
        <v>1.1776056405583002</v>
      </c>
      <c r="R1138" s="8" t="str">
        <f t="shared" si="143"/>
        <v/>
      </c>
      <c r="S1138" s="11">
        <f t="shared" si="144"/>
        <v>56525070.746798411</v>
      </c>
      <c r="T1138" s="11">
        <f t="shared" si="144"/>
        <v>63127806.654534988</v>
      </c>
      <c r="U1138" s="11">
        <f t="shared" si="144"/>
        <v>83812342.56882824</v>
      </c>
    </row>
    <row r="1139" spans="1:21" x14ac:dyDescent="0.2">
      <c r="A1139" s="5">
        <v>1149</v>
      </c>
      <c r="B1139" s="17">
        <v>13</v>
      </c>
      <c r="C1139" s="16">
        <v>8</v>
      </c>
      <c r="D1139" s="16">
        <v>2001</v>
      </c>
      <c r="E1139" s="18">
        <v>37264</v>
      </c>
      <c r="F1139" s="9" t="s">
        <v>1128</v>
      </c>
      <c r="G1139" s="3">
        <v>48000000</v>
      </c>
      <c r="H1139" s="3">
        <v>50315140</v>
      </c>
      <c r="I1139" s="3">
        <v>50315140</v>
      </c>
      <c r="J1139" s="8" t="str">
        <f t="shared" si="138"/>
        <v/>
      </c>
      <c r="K1139" s="8" t="str">
        <f t="shared" si="139"/>
        <v/>
      </c>
      <c r="L1139" s="8" t="str">
        <f t="shared" si="140"/>
        <v>K-PAX</v>
      </c>
      <c r="M1139" s="8" t="str">
        <f t="shared" si="141"/>
        <v/>
      </c>
      <c r="N1139" s="8" t="str">
        <f t="shared" si="137"/>
        <v>K-PAX</v>
      </c>
      <c r="O1139" s="10">
        <f>INDEX(cpi!$A$1:$M$106,MATCH($D1139,cpi!$A:$A,0),MATCH($C1139,cpi!$1:$1,0))</f>
        <v>177.5</v>
      </c>
      <c r="P1139" s="10">
        <f>cpi!$I$2</f>
        <v>245.51900000000001</v>
      </c>
      <c r="Q1139" s="10">
        <f t="shared" si="142"/>
        <v>1.3832056338028169</v>
      </c>
      <c r="R1139" s="8" t="str">
        <f t="shared" si="143"/>
        <v/>
      </c>
      <c r="S1139" s="11">
        <f t="shared" si="144"/>
        <v>66393870.422535211</v>
      </c>
      <c r="T1139" s="11">
        <f t="shared" si="144"/>
        <v>69596185.11357747</v>
      </c>
      <c r="U1139" s="11">
        <f t="shared" si="144"/>
        <v>69596185.11357747</v>
      </c>
    </row>
    <row r="1140" spans="1:21" x14ac:dyDescent="0.2">
      <c r="A1140" s="5">
        <v>1150</v>
      </c>
      <c r="B1140" s="17">
        <v>25</v>
      </c>
      <c r="C1140" s="16">
        <v>12</v>
      </c>
      <c r="D1140" s="16">
        <v>2001</v>
      </c>
      <c r="E1140" s="18">
        <v>37633</v>
      </c>
      <c r="F1140" s="9" t="s">
        <v>1129</v>
      </c>
      <c r="G1140" s="3">
        <v>48000000</v>
      </c>
      <c r="H1140" s="3">
        <v>47095453</v>
      </c>
      <c r="I1140" s="3">
        <v>70937778</v>
      </c>
      <c r="J1140" s="8" t="str">
        <f t="shared" si="138"/>
        <v/>
      </c>
      <c r="K1140" s="8" t="str">
        <f t="shared" si="139"/>
        <v/>
      </c>
      <c r="L1140" s="8" t="str">
        <f t="shared" si="140"/>
        <v>Kate and Leopold</v>
      </c>
      <c r="M1140" s="8" t="str">
        <f t="shared" si="141"/>
        <v/>
      </c>
      <c r="N1140" s="8" t="str">
        <f t="shared" si="137"/>
        <v>Kate and Leopold</v>
      </c>
      <c r="O1140" s="10">
        <f>INDEX(cpi!$A$1:$M$106,MATCH($D1140,cpi!$A:$A,0),MATCH($C1140,cpi!$1:$1,0))</f>
        <v>176.7</v>
      </c>
      <c r="P1140" s="10">
        <f>cpi!$I$2</f>
        <v>245.51900000000001</v>
      </c>
      <c r="Q1140" s="10">
        <f t="shared" si="142"/>
        <v>1.3894680249009621</v>
      </c>
      <c r="R1140" s="8" t="str">
        <f t="shared" si="143"/>
        <v/>
      </c>
      <c r="S1140" s="11">
        <f t="shared" si="144"/>
        <v>66694465.195246182</v>
      </c>
      <c r="T1140" s="11">
        <f t="shared" si="144"/>
        <v>65437626.061726093</v>
      </c>
      <c r="U1140" s="11">
        <f t="shared" si="144"/>
        <v>98565774.288522929</v>
      </c>
    </row>
    <row r="1141" spans="1:21" x14ac:dyDescent="0.2">
      <c r="A1141" s="5">
        <v>1151</v>
      </c>
      <c r="B1141" s="17">
        <v>20</v>
      </c>
      <c r="C1141" s="16">
        <v>10</v>
      </c>
      <c r="D1141" s="16">
        <v>2000</v>
      </c>
      <c r="E1141" s="18">
        <v>37113</v>
      </c>
      <c r="F1141" s="9" t="s">
        <v>1130</v>
      </c>
      <c r="G1141" s="3">
        <v>48000000</v>
      </c>
      <c r="H1141" s="3">
        <v>37879996</v>
      </c>
      <c r="I1141" s="3">
        <v>90376224</v>
      </c>
      <c r="J1141" s="8" t="str">
        <f t="shared" si="138"/>
        <v/>
      </c>
      <c r="K1141" s="8" t="str">
        <f t="shared" si="139"/>
        <v/>
      </c>
      <c r="L1141" s="8" t="str">
        <f t="shared" si="140"/>
        <v>Bedazzled</v>
      </c>
      <c r="M1141" s="8" t="str">
        <f t="shared" si="141"/>
        <v/>
      </c>
      <c r="N1141" s="8" t="str">
        <f t="shared" si="137"/>
        <v>Bedazzled</v>
      </c>
      <c r="O1141" s="10">
        <f>INDEX(cpi!$A$1:$M$106,MATCH($D1141,cpi!$A:$A,0),MATCH($C1141,cpi!$1:$1,0))</f>
        <v>174</v>
      </c>
      <c r="P1141" s="10">
        <f>cpi!$I$2</f>
        <v>245.51900000000001</v>
      </c>
      <c r="Q1141" s="10">
        <f t="shared" si="142"/>
        <v>1.411028735632184</v>
      </c>
      <c r="R1141" s="8" t="str">
        <f t="shared" si="143"/>
        <v/>
      </c>
      <c r="S1141" s="11">
        <f t="shared" si="144"/>
        <v>67729379.31034483</v>
      </c>
      <c r="T1141" s="11">
        <f t="shared" si="144"/>
        <v>53449762.861632191</v>
      </c>
      <c r="U1141" s="11">
        <f t="shared" si="144"/>
        <v>127523449.08193104</v>
      </c>
    </row>
    <row r="1142" spans="1:21" x14ac:dyDescent="0.2">
      <c r="A1142" s="5">
        <v>1152</v>
      </c>
      <c r="B1142" s="17">
        <v>26</v>
      </c>
      <c r="C1142" s="16">
        <v>6</v>
      </c>
      <c r="D1142" s="16">
        <v>1998</v>
      </c>
      <c r="E1142" s="18">
        <v>36562</v>
      </c>
      <c r="F1142" s="9" t="s">
        <v>1131</v>
      </c>
      <c r="G1142" s="3">
        <v>48000000</v>
      </c>
      <c r="H1142" s="3">
        <v>37562568</v>
      </c>
      <c r="I1142" s="3">
        <v>77562568</v>
      </c>
      <c r="J1142" s="8" t="str">
        <f t="shared" si="138"/>
        <v/>
      </c>
      <c r="K1142" s="8" t="str">
        <f t="shared" si="139"/>
        <v/>
      </c>
      <c r="L1142" s="8" t="str">
        <f t="shared" si="140"/>
        <v>Out of Sight</v>
      </c>
      <c r="M1142" s="8" t="str">
        <f t="shared" si="141"/>
        <v/>
      </c>
      <c r="N1142" s="8" t="str">
        <f t="shared" si="137"/>
        <v>Out of Sight</v>
      </c>
      <c r="O1142" s="10">
        <f>INDEX(cpi!$A$1:$M$106,MATCH($D1142,cpi!$A:$A,0),MATCH($C1142,cpi!$1:$1,0))</f>
        <v>163</v>
      </c>
      <c r="P1142" s="10">
        <f>cpi!$I$2</f>
        <v>245.51900000000001</v>
      </c>
      <c r="Q1142" s="10">
        <f t="shared" si="142"/>
        <v>1.5062515337423312</v>
      </c>
      <c r="R1142" s="8" t="str">
        <f t="shared" si="143"/>
        <v/>
      </c>
      <c r="S1142" s="11">
        <f t="shared" si="144"/>
        <v>72300073.619631901</v>
      </c>
      <c r="T1142" s="11">
        <f t="shared" si="144"/>
        <v>56578675.661300614</v>
      </c>
      <c r="U1142" s="11">
        <f t="shared" si="144"/>
        <v>116828737.01099385</v>
      </c>
    </row>
    <row r="1143" spans="1:21" x14ac:dyDescent="0.2">
      <c r="A1143" s="5">
        <v>1153</v>
      </c>
      <c r="B1143" s="17">
        <v>14</v>
      </c>
      <c r="C1143" s="16">
        <v>12</v>
      </c>
      <c r="D1143" s="16">
        <v>1984</v>
      </c>
      <c r="E1143" s="18">
        <v>31090</v>
      </c>
      <c r="F1143" s="9" t="s">
        <v>1132</v>
      </c>
      <c r="G1143" s="3">
        <v>48000000</v>
      </c>
      <c r="H1143" s="3">
        <v>25928721</v>
      </c>
      <c r="I1143" s="3">
        <v>25928721</v>
      </c>
      <c r="J1143" s="8" t="str">
        <f t="shared" si="138"/>
        <v/>
      </c>
      <c r="K1143" s="8" t="str">
        <f t="shared" si="139"/>
        <v/>
      </c>
      <c r="L1143" s="8" t="str">
        <f t="shared" si="140"/>
        <v>The Cotton Club</v>
      </c>
      <c r="M1143" s="8" t="str">
        <f t="shared" si="141"/>
        <v/>
      </c>
      <c r="N1143" s="8" t="str">
        <f t="shared" si="137"/>
        <v>The Cotton Club</v>
      </c>
      <c r="O1143" s="10">
        <f>INDEX(cpi!$A$1:$M$106,MATCH($D1143,cpi!$A:$A,0),MATCH($C1143,cpi!$1:$1,0))</f>
        <v>105.3</v>
      </c>
      <c r="P1143" s="10">
        <f>cpi!$I$2</f>
        <v>245.51900000000001</v>
      </c>
      <c r="Q1143" s="10">
        <f t="shared" si="142"/>
        <v>2.3316144349477685</v>
      </c>
      <c r="R1143" s="8" t="str">
        <f t="shared" si="143"/>
        <v/>
      </c>
      <c r="S1143" s="11">
        <f t="shared" si="144"/>
        <v>111917492.87749289</v>
      </c>
      <c r="T1143" s="11">
        <f t="shared" si="144"/>
        <v>60455780.163333341</v>
      </c>
      <c r="U1143" s="11">
        <f t="shared" si="144"/>
        <v>60455780.163333341</v>
      </c>
    </row>
    <row r="1144" spans="1:21" x14ac:dyDescent="0.2">
      <c r="A1144" s="5">
        <v>1154</v>
      </c>
      <c r="B1144" s="17">
        <v>25</v>
      </c>
      <c r="C1144" s="16">
        <v>1</v>
      </c>
      <c r="D1144" s="16">
        <v>2008</v>
      </c>
      <c r="E1144" s="18">
        <v>40179</v>
      </c>
      <c r="F1144" s="9" t="s">
        <v>1133</v>
      </c>
      <c r="G1144" s="3">
        <v>47500000</v>
      </c>
      <c r="H1144" s="3">
        <v>42754105</v>
      </c>
      <c r="I1144" s="3">
        <v>112214531</v>
      </c>
      <c r="J1144" s="8" t="str">
        <f t="shared" si="138"/>
        <v/>
      </c>
      <c r="K1144" s="8" t="str">
        <f t="shared" si="139"/>
        <v/>
      </c>
      <c r="L1144" s="8" t="str">
        <f t="shared" si="140"/>
        <v>Rambo</v>
      </c>
      <c r="M1144" s="8" t="str">
        <f t="shared" si="141"/>
        <v/>
      </c>
      <c r="N1144" s="8" t="str">
        <f t="shared" si="137"/>
        <v>Rambo</v>
      </c>
      <c r="O1144" s="10">
        <f>INDEX(cpi!$A$1:$M$106,MATCH($D1144,cpi!$A:$A,0),MATCH($C1144,cpi!$1:$1,0))</f>
        <v>211.08</v>
      </c>
      <c r="P1144" s="10">
        <f>cpi!$I$2</f>
        <v>245.51900000000001</v>
      </c>
      <c r="Q1144" s="10">
        <f t="shared" si="142"/>
        <v>1.1631561493272693</v>
      </c>
      <c r="R1144" s="8" t="str">
        <f t="shared" si="143"/>
        <v/>
      </c>
      <c r="S1144" s="11">
        <f t="shared" si="144"/>
        <v>55249917.093045294</v>
      </c>
      <c r="T1144" s="11">
        <f t="shared" si="144"/>
        <v>49729700.139733754</v>
      </c>
      <c r="U1144" s="11">
        <f t="shared" si="144"/>
        <v>130523021.77652548</v>
      </c>
    </row>
    <row r="1145" spans="1:21" x14ac:dyDescent="0.2">
      <c r="A1145" s="5">
        <v>1155</v>
      </c>
      <c r="B1145" s="17">
        <v>13</v>
      </c>
      <c r="C1145" s="16">
        <v>7</v>
      </c>
      <c r="D1145" s="16">
        <v>2016</v>
      </c>
      <c r="E1145" s="18">
        <v>42742</v>
      </c>
      <c r="F1145" s="9" t="s">
        <v>1134</v>
      </c>
      <c r="G1145" s="3">
        <v>47500000</v>
      </c>
      <c r="H1145" s="3">
        <v>15436808</v>
      </c>
      <c r="I1145" s="3">
        <v>18329653</v>
      </c>
      <c r="J1145" s="8" t="str">
        <f t="shared" si="138"/>
        <v/>
      </c>
      <c r="K1145" s="8" t="str">
        <f t="shared" si="139"/>
        <v/>
      </c>
      <c r="L1145" s="8" t="str">
        <f t="shared" si="140"/>
        <v>The Infiltrator</v>
      </c>
      <c r="M1145" s="8" t="str">
        <f t="shared" si="141"/>
        <v/>
      </c>
      <c r="N1145" s="8" t="str">
        <f t="shared" si="137"/>
        <v>The Infiltrator</v>
      </c>
      <c r="O1145" s="10">
        <f>INDEX(cpi!$A$1:$M$106,MATCH($D1145,cpi!$A:$A,0),MATCH($C1145,cpi!$1:$1,0))</f>
        <v>240.62799999999999</v>
      </c>
      <c r="P1145" s="10">
        <f>cpi!$I$2</f>
        <v>245.51900000000001</v>
      </c>
      <c r="Q1145" s="10">
        <f t="shared" si="142"/>
        <v>1.020325980351414</v>
      </c>
      <c r="R1145" s="8" t="str">
        <f t="shared" si="143"/>
        <v/>
      </c>
      <c r="S1145" s="11">
        <f t="shared" si="144"/>
        <v>48465484.066692166</v>
      </c>
      <c r="T1145" s="11">
        <f t="shared" si="144"/>
        <v>15750576.256096549</v>
      </c>
      <c r="U1145" s="11">
        <f t="shared" si="144"/>
        <v>18702221.166726235</v>
      </c>
    </row>
    <row r="1146" spans="1:21" x14ac:dyDescent="0.2">
      <c r="A1146" s="5">
        <v>1156</v>
      </c>
      <c r="B1146" s="17">
        <v>15</v>
      </c>
      <c r="C1146" s="16">
        <v>6</v>
      </c>
      <c r="D1146" s="16">
        <v>1990</v>
      </c>
      <c r="E1146" s="18">
        <v>33303</v>
      </c>
      <c r="F1146" s="9" t="s">
        <v>1135</v>
      </c>
      <c r="G1146" s="3">
        <v>47000000</v>
      </c>
      <c r="H1146" s="3">
        <v>103738726</v>
      </c>
      <c r="I1146" s="3">
        <v>162738726</v>
      </c>
      <c r="J1146" s="8" t="str">
        <f t="shared" si="138"/>
        <v/>
      </c>
      <c r="K1146" s="8" t="str">
        <f t="shared" si="139"/>
        <v/>
      </c>
      <c r="L1146" s="8" t="str">
        <f t="shared" si="140"/>
        <v>Dick Tracy</v>
      </c>
      <c r="M1146" s="8" t="str">
        <f t="shared" si="141"/>
        <v/>
      </c>
      <c r="N1146" s="8" t="str">
        <f t="shared" si="137"/>
        <v>Dick Tracy</v>
      </c>
      <c r="O1146" s="10">
        <f>INDEX(cpi!$A$1:$M$106,MATCH($D1146,cpi!$A:$A,0),MATCH($C1146,cpi!$1:$1,0))</f>
        <v>129.9</v>
      </c>
      <c r="P1146" s="10">
        <f>cpi!$I$2</f>
        <v>245.51900000000001</v>
      </c>
      <c r="Q1146" s="10">
        <f t="shared" si="142"/>
        <v>1.8900615858352579</v>
      </c>
      <c r="R1146" s="8" t="str">
        <f t="shared" si="143"/>
        <v/>
      </c>
      <c r="S1146" s="11">
        <f t="shared" si="144"/>
        <v>88832894.534257114</v>
      </c>
      <c r="T1146" s="11">
        <f t="shared" si="144"/>
        <v>196072580.9760893</v>
      </c>
      <c r="U1146" s="11">
        <f t="shared" si="144"/>
        <v>307586214.54036951</v>
      </c>
    </row>
    <row r="1147" spans="1:21" x14ac:dyDescent="0.2">
      <c r="A1147" s="5">
        <v>1157</v>
      </c>
      <c r="B1147" s="17">
        <v>11</v>
      </c>
      <c r="C1147" s="16">
        <v>11</v>
      </c>
      <c r="D1147" s="16">
        <v>2016</v>
      </c>
      <c r="E1147" s="18">
        <v>42685</v>
      </c>
      <c r="F1147" s="9" t="s">
        <v>1136</v>
      </c>
      <c r="G1147" s="3">
        <v>47000000</v>
      </c>
      <c r="H1147" s="3">
        <v>100546139</v>
      </c>
      <c r="I1147" s="3">
        <v>203178872</v>
      </c>
      <c r="J1147" s="8" t="str">
        <f t="shared" si="138"/>
        <v/>
      </c>
      <c r="K1147" s="8" t="str">
        <f t="shared" si="139"/>
        <v/>
      </c>
      <c r="L1147" s="8" t="str">
        <f t="shared" si="140"/>
        <v>Arrival</v>
      </c>
      <c r="M1147" s="8" t="str">
        <f t="shared" si="141"/>
        <v/>
      </c>
      <c r="N1147" s="8" t="str">
        <f t="shared" si="137"/>
        <v>Arrival</v>
      </c>
      <c r="O1147" s="10">
        <f>INDEX(cpi!$A$1:$M$106,MATCH($D1147,cpi!$A:$A,0),MATCH($C1147,cpi!$1:$1,0))</f>
        <v>241.35300000000001</v>
      </c>
      <c r="P1147" s="10">
        <f>cpi!$I$2</f>
        <v>245.51900000000001</v>
      </c>
      <c r="Q1147" s="10">
        <f t="shared" si="142"/>
        <v>1.0172610243087925</v>
      </c>
      <c r="R1147" s="8" t="str">
        <f t="shared" si="143"/>
        <v/>
      </c>
      <c r="S1147" s="11">
        <f t="shared" si="144"/>
        <v>47811268.142513245</v>
      </c>
      <c r="T1147" s="11">
        <f t="shared" si="144"/>
        <v>102281668.34943423</v>
      </c>
      <c r="U1147" s="11">
        <f t="shared" si="144"/>
        <v>206685947.44862503</v>
      </c>
    </row>
    <row r="1148" spans="1:21" x14ac:dyDescent="0.2">
      <c r="A1148" s="5">
        <v>1158</v>
      </c>
      <c r="B1148" s="17">
        <v>14</v>
      </c>
      <c r="C1148" s="16">
        <v>6</v>
      </c>
      <c r="D1148" s="16">
        <v>1996</v>
      </c>
      <c r="E1148" s="18">
        <v>35467</v>
      </c>
      <c r="F1148" s="9" t="s">
        <v>1137</v>
      </c>
      <c r="G1148" s="3">
        <v>47000000</v>
      </c>
      <c r="H1148" s="3">
        <v>60240295</v>
      </c>
      <c r="I1148" s="3">
        <v>102825796</v>
      </c>
      <c r="J1148" s="8" t="str">
        <f t="shared" si="138"/>
        <v/>
      </c>
      <c r="K1148" s="8" t="str">
        <f t="shared" si="139"/>
        <v/>
      </c>
      <c r="L1148" s="8" t="str">
        <f t="shared" si="140"/>
        <v>The Cable Guy</v>
      </c>
      <c r="M1148" s="8" t="str">
        <f t="shared" si="141"/>
        <v/>
      </c>
      <c r="N1148" s="8" t="str">
        <f t="shared" si="137"/>
        <v>The Cable Guy</v>
      </c>
      <c r="O1148" s="10">
        <f>INDEX(cpi!$A$1:$M$106,MATCH($D1148,cpi!$A:$A,0),MATCH($C1148,cpi!$1:$1,0))</f>
        <v>156.69999999999999</v>
      </c>
      <c r="P1148" s="10">
        <f>cpi!$I$2</f>
        <v>245.51900000000001</v>
      </c>
      <c r="Q1148" s="10">
        <f t="shared" si="142"/>
        <v>1.5668091895341418</v>
      </c>
      <c r="R1148" s="8" t="str">
        <f t="shared" si="143"/>
        <v/>
      </c>
      <c r="S1148" s="11">
        <f t="shared" si="144"/>
        <v>73640031.908104673</v>
      </c>
      <c r="T1148" s="11">
        <f t="shared" si="144"/>
        <v>94385047.786247611</v>
      </c>
      <c r="U1148" s="11">
        <f t="shared" si="144"/>
        <v>161108402.093963</v>
      </c>
    </row>
    <row r="1149" spans="1:21" x14ac:dyDescent="0.2">
      <c r="A1149" s="5">
        <v>1159</v>
      </c>
      <c r="B1149" s="17">
        <v>22</v>
      </c>
      <c r="C1149" s="16">
        <v>4</v>
      </c>
      <c r="D1149" s="16">
        <v>2009</v>
      </c>
      <c r="E1149" s="18">
        <v>40455</v>
      </c>
      <c r="F1149" s="9" t="s">
        <v>1138</v>
      </c>
      <c r="G1149" s="3">
        <v>47000000</v>
      </c>
      <c r="H1149" s="3">
        <v>32011576</v>
      </c>
      <c r="I1149" s="3">
        <v>116773317</v>
      </c>
      <c r="J1149" s="8" t="str">
        <f t="shared" si="138"/>
        <v/>
      </c>
      <c r="K1149" s="8" t="str">
        <f t="shared" si="139"/>
        <v/>
      </c>
      <c r="L1149" s="8" t="str">
        <f t="shared" si="140"/>
        <v>Earth</v>
      </c>
      <c r="M1149" s="8" t="str">
        <f t="shared" si="141"/>
        <v/>
      </c>
      <c r="N1149" s="8" t="str">
        <f t="shared" si="137"/>
        <v>Earth</v>
      </c>
      <c r="O1149" s="10">
        <f>INDEX(cpi!$A$1:$M$106,MATCH($D1149,cpi!$A:$A,0),MATCH($C1149,cpi!$1:$1,0))</f>
        <v>213.24</v>
      </c>
      <c r="P1149" s="10">
        <f>cpi!$I$2</f>
        <v>245.51900000000001</v>
      </c>
      <c r="Q1149" s="10">
        <f t="shared" si="142"/>
        <v>1.1513740386419058</v>
      </c>
      <c r="R1149" s="8" t="str">
        <f t="shared" si="143"/>
        <v/>
      </c>
      <c r="S1149" s="11">
        <f t="shared" si="144"/>
        <v>54114579.816169575</v>
      </c>
      <c r="T1149" s="11">
        <f t="shared" si="144"/>
        <v>36857297.542412303</v>
      </c>
      <c r="U1149" s="11">
        <f t="shared" si="144"/>
        <v>134449765.59990153</v>
      </c>
    </row>
    <row r="1150" spans="1:21" x14ac:dyDescent="0.2">
      <c r="A1150" s="5">
        <v>1160</v>
      </c>
      <c r="B1150" s="17">
        <v>19</v>
      </c>
      <c r="C1150" s="16">
        <v>10</v>
      </c>
      <c r="D1150" s="16">
        <v>2001</v>
      </c>
      <c r="E1150" s="18">
        <v>37447</v>
      </c>
      <c r="F1150" s="9" t="s">
        <v>1139</v>
      </c>
      <c r="G1150" s="3">
        <v>47000000</v>
      </c>
      <c r="H1150" s="3">
        <v>29781453</v>
      </c>
      <c r="I1150" s="3">
        <v>29781453</v>
      </c>
      <c r="J1150" s="8" t="str">
        <f t="shared" si="138"/>
        <v/>
      </c>
      <c r="K1150" s="8" t="str">
        <f t="shared" si="139"/>
        <v/>
      </c>
      <c r="L1150" s="8" t="str">
        <f t="shared" si="140"/>
        <v>Riding in Cars with Boys</v>
      </c>
      <c r="M1150" s="8" t="str">
        <f t="shared" si="141"/>
        <v/>
      </c>
      <c r="N1150" s="8" t="str">
        <f t="shared" si="137"/>
        <v>Riding in Cars with Boys</v>
      </c>
      <c r="O1150" s="10">
        <f>INDEX(cpi!$A$1:$M$106,MATCH($D1150,cpi!$A:$A,0),MATCH($C1150,cpi!$1:$1,0))</f>
        <v>177.7</v>
      </c>
      <c r="P1150" s="10">
        <f>cpi!$I$2</f>
        <v>245.51900000000001</v>
      </c>
      <c r="Q1150" s="10">
        <f t="shared" si="142"/>
        <v>1.3816488463702872</v>
      </c>
      <c r="R1150" s="8" t="str">
        <f t="shared" si="143"/>
        <v/>
      </c>
      <c r="S1150" s="11">
        <f t="shared" si="144"/>
        <v>64937495.7794035</v>
      </c>
      <c r="T1150" s="11">
        <f t="shared" si="144"/>
        <v>41147510.180680931</v>
      </c>
      <c r="U1150" s="11">
        <f t="shared" si="144"/>
        <v>41147510.180680931</v>
      </c>
    </row>
    <row r="1151" spans="1:21" x14ac:dyDescent="0.2">
      <c r="A1151" s="5">
        <v>1161</v>
      </c>
      <c r="B1151" s="17">
        <v>5</v>
      </c>
      <c r="C1151" s="16">
        <v>1</v>
      </c>
      <c r="D1151" s="16">
        <v>2007</v>
      </c>
      <c r="E1151" s="18">
        <v>39203</v>
      </c>
      <c r="F1151" s="9" t="s">
        <v>1140</v>
      </c>
      <c r="G1151" s="3">
        <v>47000000</v>
      </c>
      <c r="H1151" s="3">
        <v>15849032</v>
      </c>
      <c r="I1151" s="3">
        <v>37923818</v>
      </c>
      <c r="J1151" s="8" t="str">
        <f t="shared" si="138"/>
        <v/>
      </c>
      <c r="K1151" s="8" t="str">
        <f t="shared" si="139"/>
        <v/>
      </c>
      <c r="L1151" s="8" t="str">
        <f t="shared" si="140"/>
        <v>Happily N'Ever After</v>
      </c>
      <c r="M1151" s="8" t="str">
        <f t="shared" si="141"/>
        <v/>
      </c>
      <c r="N1151" s="8" t="str">
        <f t="shared" si="137"/>
        <v>Happily N'Ever After</v>
      </c>
      <c r="O1151" s="10">
        <f>INDEX(cpi!$A$1:$M$106,MATCH($D1151,cpi!$A:$A,0),MATCH($C1151,cpi!$1:$1,0))</f>
        <v>202.416</v>
      </c>
      <c r="P1151" s="10">
        <f>cpi!$I$2</f>
        <v>245.51900000000001</v>
      </c>
      <c r="Q1151" s="10">
        <f t="shared" si="142"/>
        <v>1.2129426527547229</v>
      </c>
      <c r="R1151" s="8" t="str">
        <f t="shared" si="143"/>
        <v/>
      </c>
      <c r="S1151" s="11">
        <f t="shared" si="144"/>
        <v>57008304.679471977</v>
      </c>
      <c r="T1151" s="11">
        <f t="shared" si="144"/>
        <v>19223966.917674493</v>
      </c>
      <c r="U1151" s="11">
        <f t="shared" si="144"/>
        <v>45999416.407507308</v>
      </c>
    </row>
    <row r="1152" spans="1:21" x14ac:dyDescent="0.2">
      <c r="A1152" s="5">
        <v>1162</v>
      </c>
      <c r="B1152" s="17">
        <v>27</v>
      </c>
      <c r="C1152" s="16">
        <v>11</v>
      </c>
      <c r="D1152" s="16">
        <v>2002</v>
      </c>
      <c r="E1152" s="18">
        <v>38057</v>
      </c>
      <c r="F1152" s="9" t="s">
        <v>1141</v>
      </c>
      <c r="G1152" s="3">
        <v>47000000</v>
      </c>
      <c r="H1152" s="3">
        <v>14970038</v>
      </c>
      <c r="I1152" s="3">
        <v>14970038</v>
      </c>
      <c r="J1152" s="8" t="str">
        <f t="shared" si="138"/>
        <v/>
      </c>
      <c r="K1152" s="8" t="str">
        <f t="shared" si="139"/>
        <v/>
      </c>
      <c r="L1152" s="8" t="str">
        <f t="shared" si="140"/>
        <v>Solaris</v>
      </c>
      <c r="M1152" s="8" t="str">
        <f t="shared" si="141"/>
        <v/>
      </c>
      <c r="N1152" s="8" t="str">
        <f t="shared" si="137"/>
        <v>Solaris</v>
      </c>
      <c r="O1152" s="10">
        <f>INDEX(cpi!$A$1:$M$106,MATCH($D1152,cpi!$A:$A,0),MATCH($C1152,cpi!$1:$1,0))</f>
        <v>181.3</v>
      </c>
      <c r="P1152" s="10">
        <f>cpi!$I$2</f>
        <v>245.51900000000001</v>
      </c>
      <c r="Q1152" s="10">
        <f t="shared" si="142"/>
        <v>1.3542140099282955</v>
      </c>
      <c r="R1152" s="8" t="str">
        <f t="shared" si="143"/>
        <v/>
      </c>
      <c r="S1152" s="11">
        <f t="shared" si="144"/>
        <v>63648058.466629893</v>
      </c>
      <c r="T1152" s="11">
        <f t="shared" si="144"/>
        <v>20272635.188758962</v>
      </c>
      <c r="U1152" s="11">
        <f t="shared" si="144"/>
        <v>20272635.188758962</v>
      </c>
    </row>
    <row r="1153" spans="1:21" x14ac:dyDescent="0.2">
      <c r="A1153" s="5">
        <v>1163</v>
      </c>
      <c r="B1153" s="17">
        <v>18</v>
      </c>
      <c r="C1153" s="16">
        <v>6</v>
      </c>
      <c r="D1153" s="16">
        <v>2010</v>
      </c>
      <c r="E1153" s="18">
        <v>40700</v>
      </c>
      <c r="F1153" s="9" t="s">
        <v>1142</v>
      </c>
      <c r="G1153" s="3">
        <v>47000000</v>
      </c>
      <c r="H1153" s="3">
        <v>10547117</v>
      </c>
      <c r="I1153" s="3">
        <v>11022696</v>
      </c>
      <c r="J1153" s="8" t="str">
        <f t="shared" si="138"/>
        <v/>
      </c>
      <c r="K1153" s="8" t="str">
        <f t="shared" si="139"/>
        <v/>
      </c>
      <c r="L1153" s="8" t="str">
        <f t="shared" si="140"/>
        <v>Jonah Hex</v>
      </c>
      <c r="M1153" s="8" t="str">
        <f t="shared" si="141"/>
        <v/>
      </c>
      <c r="N1153" s="8" t="str">
        <f t="shared" si="137"/>
        <v>Jonah Hex</v>
      </c>
      <c r="O1153" s="10">
        <f>INDEX(cpi!$A$1:$M$106,MATCH($D1153,cpi!$A:$A,0),MATCH($C1153,cpi!$1:$1,0))</f>
        <v>217.965</v>
      </c>
      <c r="P1153" s="10">
        <f>cpi!$I$2</f>
        <v>245.51900000000001</v>
      </c>
      <c r="Q1153" s="10">
        <f t="shared" si="142"/>
        <v>1.1264147913655862</v>
      </c>
      <c r="R1153" s="8" t="str">
        <f t="shared" si="143"/>
        <v/>
      </c>
      <c r="S1153" s="11">
        <f t="shared" si="144"/>
        <v>52941495.194182552</v>
      </c>
      <c r="T1153" s="11">
        <f t="shared" si="144"/>
        <v>11880428.595063427</v>
      </c>
      <c r="U1153" s="11">
        <f t="shared" si="144"/>
        <v>12416127.815126281</v>
      </c>
    </row>
    <row r="1154" spans="1:21" x14ac:dyDescent="0.2">
      <c r="A1154" s="5">
        <v>1164</v>
      </c>
      <c r="B1154" s="17">
        <v>23</v>
      </c>
      <c r="C1154" s="16">
        <v>2</v>
      </c>
      <c r="D1154" s="16">
        <v>1996</v>
      </c>
      <c r="E1154" s="18">
        <v>35736</v>
      </c>
      <c r="F1154" s="9" t="s">
        <v>1143</v>
      </c>
      <c r="G1154" s="3">
        <v>47000000</v>
      </c>
      <c r="H1154" s="3">
        <v>5707094</v>
      </c>
      <c r="I1154" s="3">
        <v>12900000</v>
      </c>
      <c r="J1154" s="8" t="str">
        <f t="shared" si="138"/>
        <v/>
      </c>
      <c r="K1154" s="8" t="str">
        <f t="shared" si="139"/>
        <v/>
      </c>
      <c r="L1154" s="8" t="str">
        <f t="shared" si="140"/>
        <v>Mary Reilly</v>
      </c>
      <c r="M1154" s="8" t="str">
        <f t="shared" si="141"/>
        <v/>
      </c>
      <c r="N1154" s="8" t="str">
        <f t="shared" ref="N1154:N1217" si="145">IF(M1154=1,L1154&amp;" ("&amp;D1154&amp;")",L1154)</f>
        <v>Mary Reilly</v>
      </c>
      <c r="O1154" s="10">
        <f>INDEX(cpi!$A$1:$M$106,MATCH($D1154,cpi!$A:$A,0),MATCH($C1154,cpi!$1:$1,0))</f>
        <v>154.9</v>
      </c>
      <c r="P1154" s="10">
        <f>cpi!$I$2</f>
        <v>245.51900000000001</v>
      </c>
      <c r="Q1154" s="10">
        <f t="shared" si="142"/>
        <v>1.585016139444803</v>
      </c>
      <c r="R1154" s="8" t="str">
        <f t="shared" si="143"/>
        <v/>
      </c>
      <c r="S1154" s="11">
        <f t="shared" si="144"/>
        <v>74495758.55390574</v>
      </c>
      <c r="T1154" s="11">
        <f t="shared" si="144"/>
        <v>9045836.099328598</v>
      </c>
      <c r="U1154" s="11">
        <f t="shared" si="144"/>
        <v>20446708.198837958</v>
      </c>
    </row>
    <row r="1155" spans="1:21" x14ac:dyDescent="0.2">
      <c r="A1155" s="5">
        <v>1165</v>
      </c>
      <c r="B1155" s="17">
        <v>23</v>
      </c>
      <c r="C1155" s="16">
        <v>12</v>
      </c>
      <c r="D1155" s="16">
        <v>2016</v>
      </c>
      <c r="E1155" s="18">
        <v>43051</v>
      </c>
      <c r="F1155" s="9" t="s">
        <v>1144</v>
      </c>
      <c r="G1155" s="3">
        <v>46500000</v>
      </c>
      <c r="H1155" s="3">
        <v>7100177</v>
      </c>
      <c r="I1155" s="3">
        <v>16149791</v>
      </c>
      <c r="J1155" s="8" t="str">
        <f t="shared" ref="J1155:J1218" si="146">IF(I1155=0,1,"")</f>
        <v/>
      </c>
      <c r="K1155" s="8" t="str">
        <f t="shared" ref="K1155:K1218" si="147">IF(D1155&gt;2017,1,"")</f>
        <v/>
      </c>
      <c r="L1155" s="8" t="str">
        <f t="shared" ref="L1155:L1218" si="148">F1155</f>
        <v>Silence</v>
      </c>
      <c r="M1155" s="8" t="str">
        <f t="shared" ref="M1155:M1218" si="149">IF(COUNTIF($L$2:$L$5233,L1155)&gt;1,1,"")</f>
        <v/>
      </c>
      <c r="N1155" s="8" t="str">
        <f t="shared" si="145"/>
        <v>Silence</v>
      </c>
      <c r="O1155" s="10">
        <f>INDEX(cpi!$A$1:$M$106,MATCH($D1155,cpi!$A:$A,0),MATCH($C1155,cpi!$1:$1,0))</f>
        <v>241.43199999999999</v>
      </c>
      <c r="P1155" s="10">
        <f>cpi!$I$2</f>
        <v>245.51900000000001</v>
      </c>
      <c r="Q1155" s="10">
        <f t="shared" ref="Q1155:Q1218" si="150">P1155/O1155</f>
        <v>1.0169281619669308</v>
      </c>
      <c r="R1155" s="8" t="str">
        <f t="shared" ref="R1155:R1218" si="151">IF(ISERROR(Q1155),1,"")</f>
        <v/>
      </c>
      <c r="S1155" s="11">
        <f t="shared" ref="S1155:U1218" si="152">G1155*$Q1155</f>
        <v>47287159.531462282</v>
      </c>
      <c r="T1155" s="11">
        <f t="shared" si="152"/>
        <v>7220369.9462498771</v>
      </c>
      <c r="U1155" s="11">
        <f t="shared" si="152"/>
        <v>16423177.277780082</v>
      </c>
    </row>
    <row r="1156" spans="1:21" x14ac:dyDescent="0.2">
      <c r="A1156" s="5">
        <v>1166</v>
      </c>
      <c r="B1156" s="17">
        <v>20</v>
      </c>
      <c r="C1156" s="16">
        <v>6</v>
      </c>
      <c r="D1156" s="16">
        <v>1997</v>
      </c>
      <c r="E1156" s="18">
        <v>36013</v>
      </c>
      <c r="F1156" s="9" t="s">
        <v>1145</v>
      </c>
      <c r="G1156" s="3">
        <v>46000000</v>
      </c>
      <c r="H1156" s="3">
        <v>126813153</v>
      </c>
      <c r="I1156" s="3">
        <v>298923419</v>
      </c>
      <c r="J1156" s="8" t="str">
        <f t="shared" si="146"/>
        <v/>
      </c>
      <c r="K1156" s="8" t="str">
        <f t="shared" si="147"/>
        <v/>
      </c>
      <c r="L1156" s="8" t="str">
        <f t="shared" si="148"/>
        <v>My Best Friend's Wedding</v>
      </c>
      <c r="M1156" s="8" t="str">
        <f t="shared" si="149"/>
        <v/>
      </c>
      <c r="N1156" s="8" t="str">
        <f t="shared" si="145"/>
        <v>My Best Friend's Wedding</v>
      </c>
      <c r="O1156" s="10">
        <f>INDEX(cpi!$A$1:$M$106,MATCH($D1156,cpi!$A:$A,0),MATCH($C1156,cpi!$1:$1,0))</f>
        <v>160.30000000000001</v>
      </c>
      <c r="P1156" s="10">
        <f>cpi!$I$2</f>
        <v>245.51900000000001</v>
      </c>
      <c r="Q1156" s="10">
        <f t="shared" si="150"/>
        <v>1.5316219588271989</v>
      </c>
      <c r="R1156" s="8" t="str">
        <f t="shared" si="151"/>
        <v/>
      </c>
      <c r="S1156" s="11">
        <f t="shared" si="152"/>
        <v>70454610.106051147</v>
      </c>
      <c r="T1156" s="11">
        <f t="shared" si="152"/>
        <v>194229809.80291328</v>
      </c>
      <c r="U1156" s="11">
        <f t="shared" si="152"/>
        <v>457837672.54810351</v>
      </c>
    </row>
    <row r="1157" spans="1:21" x14ac:dyDescent="0.2">
      <c r="A1157" s="5">
        <v>1167</v>
      </c>
      <c r="B1157" s="17">
        <v>20</v>
      </c>
      <c r="C1157" s="16">
        <v>7</v>
      </c>
      <c r="D1157" s="16">
        <v>2001</v>
      </c>
      <c r="E1157" s="18">
        <v>37475</v>
      </c>
      <c r="F1157" s="9" t="s">
        <v>1146</v>
      </c>
      <c r="G1157" s="3">
        <v>46000000</v>
      </c>
      <c r="H1157" s="3">
        <v>93607673</v>
      </c>
      <c r="I1157" s="3">
        <v>160648493</v>
      </c>
      <c r="J1157" s="8" t="str">
        <f t="shared" si="146"/>
        <v/>
      </c>
      <c r="K1157" s="8" t="str">
        <f t="shared" si="147"/>
        <v/>
      </c>
      <c r="L1157" s="8" t="str">
        <f t="shared" si="148"/>
        <v>America's Sweethearts</v>
      </c>
      <c r="M1157" s="8" t="str">
        <f t="shared" si="149"/>
        <v/>
      </c>
      <c r="N1157" s="8" t="str">
        <f t="shared" si="145"/>
        <v>America's Sweethearts</v>
      </c>
      <c r="O1157" s="10">
        <f>INDEX(cpi!$A$1:$M$106,MATCH($D1157,cpi!$A:$A,0),MATCH($C1157,cpi!$1:$1,0))</f>
        <v>177.5</v>
      </c>
      <c r="P1157" s="10">
        <f>cpi!$I$2</f>
        <v>245.51900000000001</v>
      </c>
      <c r="Q1157" s="10">
        <f t="shared" si="150"/>
        <v>1.3832056338028169</v>
      </c>
      <c r="R1157" s="8" t="str">
        <f t="shared" si="151"/>
        <v/>
      </c>
      <c r="S1157" s="11">
        <f t="shared" si="152"/>
        <v>63627459.154929578</v>
      </c>
      <c r="T1157" s="11">
        <f t="shared" si="152"/>
        <v>129478660.66077183</v>
      </c>
      <c r="U1157" s="11">
        <f t="shared" si="152"/>
        <v>222209900.57953238</v>
      </c>
    </row>
    <row r="1158" spans="1:21" x14ac:dyDescent="0.2">
      <c r="A1158" s="5">
        <v>1168</v>
      </c>
      <c r="B1158" s="17">
        <v>22</v>
      </c>
      <c r="C1158" s="16">
        <v>11</v>
      </c>
      <c r="D1158" s="16">
        <v>1996</v>
      </c>
      <c r="E1158" s="18">
        <v>35714</v>
      </c>
      <c r="F1158" s="9" t="s">
        <v>1147</v>
      </c>
      <c r="G1158" s="3">
        <v>46000000</v>
      </c>
      <c r="H1158" s="3">
        <v>92027888</v>
      </c>
      <c r="I1158" s="3">
        <v>150000000</v>
      </c>
      <c r="J1158" s="8" t="str">
        <f t="shared" si="146"/>
        <v/>
      </c>
      <c r="K1158" s="8" t="str">
        <f t="shared" si="147"/>
        <v/>
      </c>
      <c r="L1158" s="8" t="str">
        <f t="shared" si="148"/>
        <v>Star Trek: First Contact</v>
      </c>
      <c r="M1158" s="8" t="str">
        <f t="shared" si="149"/>
        <v/>
      </c>
      <c r="N1158" s="8" t="str">
        <f t="shared" si="145"/>
        <v>Star Trek: First Contact</v>
      </c>
      <c r="O1158" s="10">
        <f>INDEX(cpi!$A$1:$M$106,MATCH($D1158,cpi!$A:$A,0),MATCH($C1158,cpi!$1:$1,0))</f>
        <v>158.6</v>
      </c>
      <c r="P1158" s="10">
        <f>cpi!$I$2</f>
        <v>245.51900000000001</v>
      </c>
      <c r="Q1158" s="10">
        <f t="shared" si="150"/>
        <v>1.5480390920554856</v>
      </c>
      <c r="R1158" s="8" t="str">
        <f t="shared" si="151"/>
        <v/>
      </c>
      <c r="S1158" s="11">
        <f t="shared" si="152"/>
        <v>71209798.234552339</v>
      </c>
      <c r="T1158" s="11">
        <f t="shared" si="152"/>
        <v>142462768.18330392</v>
      </c>
      <c r="U1158" s="11">
        <f t="shared" si="152"/>
        <v>232205863.80832285</v>
      </c>
    </row>
    <row r="1159" spans="1:21" x14ac:dyDescent="0.2">
      <c r="A1159" s="5">
        <v>1169</v>
      </c>
      <c r="B1159" s="17">
        <v>24</v>
      </c>
      <c r="C1159" s="16">
        <v>5</v>
      </c>
      <c r="D1159" s="16">
        <v>2002</v>
      </c>
      <c r="E1159" s="18">
        <v>37960</v>
      </c>
      <c r="F1159" s="9" t="s">
        <v>1148</v>
      </c>
      <c r="G1159" s="3">
        <v>46000000</v>
      </c>
      <c r="H1159" s="3">
        <v>67263182</v>
      </c>
      <c r="I1159" s="3">
        <v>113622499</v>
      </c>
      <c r="J1159" s="8" t="str">
        <f t="shared" si="146"/>
        <v/>
      </c>
      <c r="K1159" s="8" t="str">
        <f t="shared" si="147"/>
        <v/>
      </c>
      <c r="L1159" s="8" t="str">
        <f t="shared" si="148"/>
        <v>Insomnia</v>
      </c>
      <c r="M1159" s="8" t="str">
        <f t="shared" si="149"/>
        <v/>
      </c>
      <c r="N1159" s="8" t="str">
        <f t="shared" si="145"/>
        <v>Insomnia</v>
      </c>
      <c r="O1159" s="10">
        <f>INDEX(cpi!$A$1:$M$106,MATCH($D1159,cpi!$A:$A,0),MATCH($C1159,cpi!$1:$1,0))</f>
        <v>179.8</v>
      </c>
      <c r="P1159" s="10">
        <f>cpi!$I$2</f>
        <v>245.51900000000001</v>
      </c>
      <c r="Q1159" s="10">
        <f t="shared" si="150"/>
        <v>1.365511679644049</v>
      </c>
      <c r="R1159" s="8" t="str">
        <f t="shared" si="151"/>
        <v/>
      </c>
      <c r="S1159" s="11">
        <f t="shared" si="152"/>
        <v>62813537.263626255</v>
      </c>
      <c r="T1159" s="11">
        <f t="shared" si="152"/>
        <v>91848660.631023362</v>
      </c>
      <c r="U1159" s="11">
        <f t="shared" si="152"/>
        <v>155152849.45484427</v>
      </c>
    </row>
    <row r="1160" spans="1:21" x14ac:dyDescent="0.2">
      <c r="A1160" s="5">
        <v>1170</v>
      </c>
      <c r="B1160" s="17">
        <v>20</v>
      </c>
      <c r="C1160" s="16">
        <v>9</v>
      </c>
      <c r="D1160" s="16">
        <v>2013</v>
      </c>
      <c r="E1160" s="18">
        <v>41860</v>
      </c>
      <c r="F1160" s="9" t="s">
        <v>1149</v>
      </c>
      <c r="G1160" s="3">
        <v>46000000</v>
      </c>
      <c r="H1160" s="3">
        <v>61002302</v>
      </c>
      <c r="I1160" s="3">
        <v>113402302</v>
      </c>
      <c r="J1160" s="8" t="str">
        <f t="shared" si="146"/>
        <v/>
      </c>
      <c r="K1160" s="8" t="str">
        <f t="shared" si="147"/>
        <v/>
      </c>
      <c r="L1160" s="8" t="str">
        <f t="shared" si="148"/>
        <v>Prisoners</v>
      </c>
      <c r="M1160" s="8" t="str">
        <f t="shared" si="149"/>
        <v/>
      </c>
      <c r="N1160" s="8" t="str">
        <f t="shared" si="145"/>
        <v>Prisoners</v>
      </c>
      <c r="O1160" s="10">
        <f>INDEX(cpi!$A$1:$M$106,MATCH($D1160,cpi!$A:$A,0),MATCH($C1160,cpi!$1:$1,0))</f>
        <v>234.149</v>
      </c>
      <c r="P1160" s="10">
        <f>cpi!$I$2</f>
        <v>245.51900000000001</v>
      </c>
      <c r="Q1160" s="10">
        <f t="shared" si="150"/>
        <v>1.0485588236550232</v>
      </c>
      <c r="R1160" s="8" t="str">
        <f t="shared" si="151"/>
        <v/>
      </c>
      <c r="S1160" s="11">
        <f t="shared" si="152"/>
        <v>48233705.888131067</v>
      </c>
      <c r="T1160" s="11">
        <f t="shared" si="152"/>
        <v>63964502.025368467</v>
      </c>
      <c r="U1160" s="11">
        <f t="shared" si="152"/>
        <v>118908984.38489169</v>
      </c>
    </row>
    <row r="1161" spans="1:21" x14ac:dyDescent="0.2">
      <c r="A1161" s="5">
        <v>1171</v>
      </c>
      <c r="B1161" s="17">
        <v>12</v>
      </c>
      <c r="C1161" s="16">
        <v>7</v>
      </c>
      <c r="D1161" s="16">
        <v>1996</v>
      </c>
      <c r="E1161" s="18">
        <v>35406</v>
      </c>
      <c r="F1161" s="9" t="s">
        <v>1150</v>
      </c>
      <c r="G1161" s="3">
        <v>46000000</v>
      </c>
      <c r="H1161" s="3">
        <v>59003384</v>
      </c>
      <c r="I1161" s="3">
        <v>100833145</v>
      </c>
      <c r="J1161" s="8" t="str">
        <f t="shared" si="146"/>
        <v/>
      </c>
      <c r="K1161" s="8" t="str">
        <f t="shared" si="147"/>
        <v/>
      </c>
      <c r="L1161" s="8" t="str">
        <f t="shared" si="148"/>
        <v>Courage Under Fire</v>
      </c>
      <c r="M1161" s="8" t="str">
        <f t="shared" si="149"/>
        <v/>
      </c>
      <c r="N1161" s="8" t="str">
        <f t="shared" si="145"/>
        <v>Courage Under Fire</v>
      </c>
      <c r="O1161" s="10">
        <f>INDEX(cpi!$A$1:$M$106,MATCH($D1161,cpi!$A:$A,0),MATCH($C1161,cpi!$1:$1,0))</f>
        <v>157</v>
      </c>
      <c r="P1161" s="10">
        <f>cpi!$I$2</f>
        <v>245.51900000000001</v>
      </c>
      <c r="Q1161" s="10">
        <f t="shared" si="150"/>
        <v>1.5638152866242039</v>
      </c>
      <c r="R1161" s="8" t="str">
        <f t="shared" si="151"/>
        <v/>
      </c>
      <c r="S1161" s="11">
        <f t="shared" si="152"/>
        <v>71935503.184713379</v>
      </c>
      <c r="T1161" s="11">
        <f t="shared" si="152"/>
        <v>92270393.861757964</v>
      </c>
      <c r="U1161" s="11">
        <f t="shared" si="152"/>
        <v>157684413.54939491</v>
      </c>
    </row>
    <row r="1162" spans="1:21" x14ac:dyDescent="0.2">
      <c r="A1162" s="5">
        <v>1172</v>
      </c>
      <c r="B1162" s="17">
        <v>17</v>
      </c>
      <c r="C1162" s="16">
        <v>9</v>
      </c>
      <c r="D1162" s="16">
        <v>1982</v>
      </c>
      <c r="E1162" s="18">
        <v>30445</v>
      </c>
      <c r="F1162" s="9" t="s">
        <v>1151</v>
      </c>
      <c r="G1162" s="3">
        <v>46000000</v>
      </c>
      <c r="H1162" s="3">
        <v>4408636</v>
      </c>
      <c r="I1162" s="3">
        <v>4408636</v>
      </c>
      <c r="J1162" s="8" t="str">
        <f t="shared" si="146"/>
        <v/>
      </c>
      <c r="K1162" s="8" t="str">
        <f t="shared" si="147"/>
        <v/>
      </c>
      <c r="L1162" s="8" t="str">
        <f t="shared" si="148"/>
        <v>Inchon</v>
      </c>
      <c r="M1162" s="8" t="str">
        <f t="shared" si="149"/>
        <v/>
      </c>
      <c r="N1162" s="8" t="str">
        <f t="shared" si="145"/>
        <v>Inchon</v>
      </c>
      <c r="O1162" s="10">
        <f>INDEX(cpi!$A$1:$M$106,MATCH($D1162,cpi!$A:$A,0),MATCH($C1162,cpi!$1:$1,0))</f>
        <v>97.9</v>
      </c>
      <c r="P1162" s="10">
        <f>cpi!$I$2</f>
        <v>245.51900000000001</v>
      </c>
      <c r="Q1162" s="10">
        <f t="shared" si="150"/>
        <v>2.507854954034729</v>
      </c>
      <c r="R1162" s="8" t="str">
        <f t="shared" si="151"/>
        <v/>
      </c>
      <c r="S1162" s="11">
        <f t="shared" si="152"/>
        <v>115361327.88559754</v>
      </c>
      <c r="T1162" s="11">
        <f t="shared" si="152"/>
        <v>11056219.633135851</v>
      </c>
      <c r="U1162" s="11">
        <f t="shared" si="152"/>
        <v>11056219.633135851</v>
      </c>
    </row>
    <row r="1163" spans="1:21" x14ac:dyDescent="0.2">
      <c r="A1163" s="5">
        <v>1173</v>
      </c>
      <c r="B1163" s="17">
        <v>21</v>
      </c>
      <c r="C1163" s="16">
        <v>3</v>
      </c>
      <c r="D1163" s="16">
        <v>1997</v>
      </c>
      <c r="E1163" s="18">
        <v>36041</v>
      </c>
      <c r="F1163" s="9" t="s">
        <v>1152</v>
      </c>
      <c r="G1163" s="3">
        <v>45000000</v>
      </c>
      <c r="H1163" s="3">
        <v>181410615</v>
      </c>
      <c r="I1163" s="3">
        <v>302710615</v>
      </c>
      <c r="J1163" s="8" t="str">
        <f t="shared" si="146"/>
        <v/>
      </c>
      <c r="K1163" s="8" t="str">
        <f t="shared" si="147"/>
        <v/>
      </c>
      <c r="L1163" s="8" t="str">
        <f t="shared" si="148"/>
        <v>Liar Liar</v>
      </c>
      <c r="M1163" s="8" t="str">
        <f t="shared" si="149"/>
        <v/>
      </c>
      <c r="N1163" s="8" t="str">
        <f t="shared" si="145"/>
        <v>Liar Liar</v>
      </c>
      <c r="O1163" s="10">
        <f>INDEX(cpi!$A$1:$M$106,MATCH($D1163,cpi!$A:$A,0),MATCH($C1163,cpi!$1:$1,0))</f>
        <v>160</v>
      </c>
      <c r="P1163" s="10">
        <f>cpi!$I$2</f>
        <v>245.51900000000001</v>
      </c>
      <c r="Q1163" s="10">
        <f t="shared" si="150"/>
        <v>1.53449375</v>
      </c>
      <c r="R1163" s="8" t="str">
        <f t="shared" si="151"/>
        <v/>
      </c>
      <c r="S1163" s="11">
        <f t="shared" si="152"/>
        <v>69052218.75</v>
      </c>
      <c r="T1163" s="11">
        <f t="shared" si="152"/>
        <v>278373454.90115625</v>
      </c>
      <c r="U1163" s="11">
        <f t="shared" si="152"/>
        <v>464507546.77615625</v>
      </c>
    </row>
    <row r="1164" spans="1:21" x14ac:dyDescent="0.2">
      <c r="A1164" s="5">
        <v>1174</v>
      </c>
      <c r="B1164" s="17">
        <v>20</v>
      </c>
      <c r="C1164" s="16">
        <v>11</v>
      </c>
      <c r="D1164" s="16">
        <v>1998</v>
      </c>
      <c r="E1164" s="18">
        <v>36383</v>
      </c>
      <c r="F1164" s="9" t="s">
        <v>1153</v>
      </c>
      <c r="G1164" s="3">
        <v>45000000</v>
      </c>
      <c r="H1164" s="3">
        <v>162798565</v>
      </c>
      <c r="I1164" s="3">
        <v>363095319</v>
      </c>
      <c r="J1164" s="8" t="str">
        <f t="shared" si="146"/>
        <v/>
      </c>
      <c r="K1164" s="8" t="str">
        <f t="shared" si="147"/>
        <v/>
      </c>
      <c r="L1164" s="8" t="str">
        <f t="shared" si="148"/>
        <v>A Bug's Life</v>
      </c>
      <c r="M1164" s="8" t="str">
        <f t="shared" si="149"/>
        <v/>
      </c>
      <c r="N1164" s="8" t="str">
        <f t="shared" si="145"/>
        <v>A Bug's Life</v>
      </c>
      <c r="O1164" s="10">
        <f>INDEX(cpi!$A$1:$M$106,MATCH($D1164,cpi!$A:$A,0),MATCH($C1164,cpi!$1:$1,0))</f>
        <v>164</v>
      </c>
      <c r="P1164" s="10">
        <f>cpi!$I$2</f>
        <v>245.51900000000001</v>
      </c>
      <c r="Q1164" s="10">
        <f t="shared" si="150"/>
        <v>1.4970670731707318</v>
      </c>
      <c r="R1164" s="8" t="str">
        <f t="shared" si="151"/>
        <v/>
      </c>
      <c r="S1164" s="11">
        <f t="shared" si="152"/>
        <v>67368018.292682931</v>
      </c>
      <c r="T1164" s="11">
        <f t="shared" si="152"/>
        <v>243720371.22094515</v>
      </c>
      <c r="U1164" s="11">
        <f t="shared" si="152"/>
        <v>543578046.49732327</v>
      </c>
    </row>
    <row r="1165" spans="1:21" x14ac:dyDescent="0.2">
      <c r="A1165" s="5">
        <v>1175</v>
      </c>
      <c r="B1165" s="17">
        <v>5</v>
      </c>
      <c r="C1165" s="16">
        <v>10</v>
      </c>
      <c r="D1165" s="16">
        <v>2012</v>
      </c>
      <c r="E1165" s="18">
        <v>41039</v>
      </c>
      <c r="F1165" s="9" t="s">
        <v>1154</v>
      </c>
      <c r="G1165" s="3">
        <v>45000000</v>
      </c>
      <c r="H1165" s="3">
        <v>139854287</v>
      </c>
      <c r="I1165" s="3">
        <v>377807404</v>
      </c>
      <c r="J1165" s="8" t="str">
        <f t="shared" si="146"/>
        <v/>
      </c>
      <c r="K1165" s="8" t="str">
        <f t="shared" si="147"/>
        <v/>
      </c>
      <c r="L1165" s="8" t="str">
        <f t="shared" si="148"/>
        <v>Taken 2</v>
      </c>
      <c r="M1165" s="8" t="str">
        <f t="shared" si="149"/>
        <v/>
      </c>
      <c r="N1165" s="8" t="str">
        <f t="shared" si="145"/>
        <v>Taken 2</v>
      </c>
      <c r="O1165" s="10">
        <f>INDEX(cpi!$A$1:$M$106,MATCH($D1165,cpi!$A:$A,0),MATCH($C1165,cpi!$1:$1,0))</f>
        <v>231.31700000000001</v>
      </c>
      <c r="P1165" s="10">
        <f>cpi!$I$2</f>
        <v>245.51900000000001</v>
      </c>
      <c r="Q1165" s="10">
        <f t="shared" si="150"/>
        <v>1.0613962657305775</v>
      </c>
      <c r="R1165" s="8" t="str">
        <f t="shared" si="151"/>
        <v/>
      </c>
      <c r="S1165" s="11">
        <f t="shared" si="152"/>
        <v>47762831.957875989</v>
      </c>
      <c r="T1165" s="11">
        <f t="shared" si="152"/>
        <v>148440817.96821246</v>
      </c>
      <c r="U1165" s="11">
        <f t="shared" si="152"/>
        <v>401003367.77096367</v>
      </c>
    </row>
    <row r="1166" spans="1:21" x14ac:dyDescent="0.2">
      <c r="A1166" s="5">
        <v>1176</v>
      </c>
      <c r="B1166" s="17">
        <v>27</v>
      </c>
      <c r="C1166" s="16">
        <v>5</v>
      </c>
      <c r="D1166" s="16">
        <v>1994</v>
      </c>
      <c r="E1166" s="18">
        <v>35129</v>
      </c>
      <c r="F1166" s="9" t="s">
        <v>1155</v>
      </c>
      <c r="G1166" s="3">
        <v>45000000</v>
      </c>
      <c r="H1166" s="3">
        <v>130531208</v>
      </c>
      <c r="I1166" s="3">
        <v>358500000</v>
      </c>
      <c r="J1166" s="8" t="str">
        <f t="shared" si="146"/>
        <v/>
      </c>
      <c r="K1166" s="8" t="str">
        <f t="shared" si="147"/>
        <v/>
      </c>
      <c r="L1166" s="8" t="str">
        <f t="shared" si="148"/>
        <v>The Flintstones</v>
      </c>
      <c r="M1166" s="8" t="str">
        <f t="shared" si="149"/>
        <v/>
      </c>
      <c r="N1166" s="8" t="str">
        <f t="shared" si="145"/>
        <v>The Flintstones</v>
      </c>
      <c r="O1166" s="10">
        <f>INDEX(cpi!$A$1:$M$106,MATCH($D1166,cpi!$A:$A,0),MATCH($C1166,cpi!$1:$1,0))</f>
        <v>147.5</v>
      </c>
      <c r="P1166" s="10">
        <f>cpi!$I$2</f>
        <v>245.51900000000001</v>
      </c>
      <c r="Q1166" s="10">
        <f t="shared" si="150"/>
        <v>1.6645355932203389</v>
      </c>
      <c r="R1166" s="8" t="str">
        <f t="shared" si="151"/>
        <v/>
      </c>
      <c r="S1166" s="11">
        <f t="shared" si="152"/>
        <v>74904101.69491525</v>
      </c>
      <c r="T1166" s="11">
        <f t="shared" si="152"/>
        <v>217273841.74204746</v>
      </c>
      <c r="U1166" s="11">
        <f t="shared" si="152"/>
        <v>596736010.16949153</v>
      </c>
    </row>
    <row r="1167" spans="1:21" x14ac:dyDescent="0.2">
      <c r="A1167" s="5">
        <v>1177</v>
      </c>
      <c r="B1167" s="17">
        <v>24</v>
      </c>
      <c r="C1167" s="16">
        <v>10</v>
      </c>
      <c r="D1167" s="16">
        <v>2003</v>
      </c>
      <c r="E1167" s="18">
        <v>38331</v>
      </c>
      <c r="F1167" s="9" t="s">
        <v>1156</v>
      </c>
      <c r="G1167" s="3">
        <v>45000000</v>
      </c>
      <c r="H1167" s="3">
        <v>110000082</v>
      </c>
      <c r="I1167" s="3">
        <v>155200000</v>
      </c>
      <c r="J1167" s="8" t="str">
        <f t="shared" si="146"/>
        <v/>
      </c>
      <c r="K1167" s="8" t="str">
        <f t="shared" si="147"/>
        <v/>
      </c>
      <c r="L1167" s="8" t="str">
        <f t="shared" si="148"/>
        <v>Scary Movie 3</v>
      </c>
      <c r="M1167" s="8" t="str">
        <f t="shared" si="149"/>
        <v/>
      </c>
      <c r="N1167" s="8" t="str">
        <f t="shared" si="145"/>
        <v>Scary Movie 3</v>
      </c>
      <c r="O1167" s="10">
        <f>INDEX(cpi!$A$1:$M$106,MATCH($D1167,cpi!$A:$A,0),MATCH($C1167,cpi!$1:$1,0))</f>
        <v>185</v>
      </c>
      <c r="P1167" s="10">
        <f>cpi!$I$2</f>
        <v>245.51900000000001</v>
      </c>
      <c r="Q1167" s="10">
        <f t="shared" si="150"/>
        <v>1.3271297297297298</v>
      </c>
      <c r="R1167" s="8" t="str">
        <f t="shared" si="151"/>
        <v/>
      </c>
      <c r="S1167" s="11">
        <f t="shared" si="152"/>
        <v>59720837.837837838</v>
      </c>
      <c r="T1167" s="11">
        <f t="shared" si="152"/>
        <v>145984379.09490812</v>
      </c>
      <c r="U1167" s="11">
        <f t="shared" si="152"/>
        <v>205970534.05405405</v>
      </c>
    </row>
    <row r="1168" spans="1:21" x14ac:dyDescent="0.2">
      <c r="A1168" s="5">
        <v>1178</v>
      </c>
      <c r="B1168" s="17">
        <v>22</v>
      </c>
      <c r="C1168" s="16">
        <v>12</v>
      </c>
      <c r="D1168" s="16">
        <v>2000</v>
      </c>
      <c r="E1168" s="18">
        <v>37176</v>
      </c>
      <c r="F1168" s="9" t="s">
        <v>1157</v>
      </c>
      <c r="G1168" s="3">
        <v>45000000</v>
      </c>
      <c r="H1168" s="3">
        <v>106807667</v>
      </c>
      <c r="I1168" s="3">
        <v>213420951</v>
      </c>
      <c r="J1168" s="8" t="str">
        <f t="shared" si="146"/>
        <v/>
      </c>
      <c r="K1168" s="8" t="str">
        <f t="shared" si="147"/>
        <v/>
      </c>
      <c r="L1168" s="8" t="str">
        <f t="shared" si="148"/>
        <v>Miss Congeniality</v>
      </c>
      <c r="M1168" s="8" t="str">
        <f t="shared" si="149"/>
        <v/>
      </c>
      <c r="N1168" s="8" t="str">
        <f t="shared" si="145"/>
        <v>Miss Congeniality</v>
      </c>
      <c r="O1168" s="10">
        <f>INDEX(cpi!$A$1:$M$106,MATCH($D1168,cpi!$A:$A,0),MATCH($C1168,cpi!$1:$1,0))</f>
        <v>174</v>
      </c>
      <c r="P1168" s="10">
        <f>cpi!$I$2</f>
        <v>245.51900000000001</v>
      </c>
      <c r="Q1168" s="10">
        <f t="shared" si="150"/>
        <v>1.411028735632184</v>
      </c>
      <c r="R1168" s="8" t="str">
        <f t="shared" si="151"/>
        <v/>
      </c>
      <c r="S1168" s="11">
        <f t="shared" si="152"/>
        <v>63496293.103448279</v>
      </c>
      <c r="T1168" s="11">
        <f t="shared" si="152"/>
        <v>150708687.32283333</v>
      </c>
      <c r="U1168" s="11">
        <f t="shared" si="152"/>
        <v>301143094.64694828</v>
      </c>
    </row>
    <row r="1169" spans="1:21" x14ac:dyDescent="0.2">
      <c r="A1169" s="5">
        <v>1179</v>
      </c>
      <c r="B1169" s="17">
        <v>11</v>
      </c>
      <c r="C1169" s="16">
        <v>7</v>
      </c>
      <c r="D1169" s="16">
        <v>2008</v>
      </c>
      <c r="E1169" s="18">
        <v>39759</v>
      </c>
      <c r="F1169" s="9" t="s">
        <v>1158</v>
      </c>
      <c r="G1169" s="3">
        <v>45000000</v>
      </c>
      <c r="H1169" s="3">
        <v>101704370</v>
      </c>
      <c r="I1169" s="3">
        <v>243180937</v>
      </c>
      <c r="J1169" s="8" t="str">
        <f t="shared" si="146"/>
        <v/>
      </c>
      <c r="K1169" s="8" t="str">
        <f t="shared" si="147"/>
        <v/>
      </c>
      <c r="L1169" s="8" t="str">
        <f t="shared" si="148"/>
        <v>Journey to the Center of the Earth</v>
      </c>
      <c r="M1169" s="8" t="str">
        <f t="shared" si="149"/>
        <v/>
      </c>
      <c r="N1169" s="8" t="str">
        <f t="shared" si="145"/>
        <v>Journey to the Center of the Earth</v>
      </c>
      <c r="O1169" s="10">
        <f>INDEX(cpi!$A$1:$M$106,MATCH($D1169,cpi!$A:$A,0),MATCH($C1169,cpi!$1:$1,0))</f>
        <v>219.964</v>
      </c>
      <c r="P1169" s="10">
        <f>cpi!$I$2</f>
        <v>245.51900000000001</v>
      </c>
      <c r="Q1169" s="10">
        <f t="shared" si="150"/>
        <v>1.1161781018712154</v>
      </c>
      <c r="R1169" s="8" t="str">
        <f t="shared" si="151"/>
        <v/>
      </c>
      <c r="S1169" s="11">
        <f t="shared" si="152"/>
        <v>50228014.584204689</v>
      </c>
      <c r="T1169" s="11">
        <f t="shared" si="152"/>
        <v>113520190.65860778</v>
      </c>
      <c r="U1169" s="11">
        <f t="shared" si="152"/>
        <v>271433236.67192358</v>
      </c>
    </row>
    <row r="1170" spans="1:21" x14ac:dyDescent="0.2">
      <c r="A1170" s="5">
        <v>1180</v>
      </c>
      <c r="B1170" s="17">
        <v>17</v>
      </c>
      <c r="C1170" s="16">
        <v>12</v>
      </c>
      <c r="D1170" s="16">
        <v>1993</v>
      </c>
      <c r="E1170" s="18">
        <v>34466</v>
      </c>
      <c r="F1170" s="9" t="s">
        <v>1159</v>
      </c>
      <c r="G1170" s="3">
        <v>45000000</v>
      </c>
      <c r="H1170" s="3">
        <v>100768056</v>
      </c>
      <c r="I1170" s="3">
        <v>187995859</v>
      </c>
      <c r="J1170" s="8" t="str">
        <f t="shared" si="146"/>
        <v/>
      </c>
      <c r="K1170" s="8" t="str">
        <f t="shared" si="147"/>
        <v/>
      </c>
      <c r="L1170" s="8" t="str">
        <f t="shared" si="148"/>
        <v>The Pelican Brief</v>
      </c>
      <c r="M1170" s="8" t="str">
        <f t="shared" si="149"/>
        <v/>
      </c>
      <c r="N1170" s="8" t="str">
        <f t="shared" si="145"/>
        <v>The Pelican Brief</v>
      </c>
      <c r="O1170" s="10">
        <f>INDEX(cpi!$A$1:$M$106,MATCH($D1170,cpi!$A:$A,0),MATCH($C1170,cpi!$1:$1,0))</f>
        <v>145.80000000000001</v>
      </c>
      <c r="P1170" s="10">
        <f>cpi!$I$2</f>
        <v>245.51900000000001</v>
      </c>
      <c r="Q1170" s="10">
        <f t="shared" si="150"/>
        <v>1.6839437585733881</v>
      </c>
      <c r="R1170" s="8" t="str">
        <f t="shared" si="151"/>
        <v/>
      </c>
      <c r="S1170" s="11">
        <f t="shared" si="152"/>
        <v>75777469.135802463</v>
      </c>
      <c r="T1170" s="11">
        <f t="shared" si="152"/>
        <v>169687738.96477365</v>
      </c>
      <c r="U1170" s="11">
        <f t="shared" si="152"/>
        <v>316574453.4006927</v>
      </c>
    </row>
    <row r="1171" spans="1:21" x14ac:dyDescent="0.2">
      <c r="A1171" s="5">
        <v>1181</v>
      </c>
      <c r="B1171" s="17">
        <v>11</v>
      </c>
      <c r="C1171" s="16">
        <v>8</v>
      </c>
      <c r="D1171" s="16">
        <v>2004</v>
      </c>
      <c r="E1171" s="18">
        <v>38299</v>
      </c>
      <c r="F1171" s="9" t="s">
        <v>1160</v>
      </c>
      <c r="G1171" s="3">
        <v>45000000</v>
      </c>
      <c r="H1171" s="3">
        <v>95149435</v>
      </c>
      <c r="I1171" s="3">
        <v>122071435</v>
      </c>
      <c r="J1171" s="8" t="str">
        <f t="shared" si="146"/>
        <v/>
      </c>
      <c r="K1171" s="8" t="str">
        <f t="shared" si="147"/>
        <v/>
      </c>
      <c r="L1171" s="8" t="str">
        <f t="shared" si="148"/>
        <v>The Princess Diaries 2: Royal Engagement</v>
      </c>
      <c r="M1171" s="8" t="str">
        <f t="shared" si="149"/>
        <v/>
      </c>
      <c r="N1171" s="8" t="str">
        <f t="shared" si="145"/>
        <v>The Princess Diaries 2: Royal Engagement</v>
      </c>
      <c r="O1171" s="10">
        <f>INDEX(cpi!$A$1:$M$106,MATCH($D1171,cpi!$A:$A,0),MATCH($C1171,cpi!$1:$1,0))</f>
        <v>189.5</v>
      </c>
      <c r="P1171" s="10">
        <f>cpi!$I$2</f>
        <v>245.51900000000001</v>
      </c>
      <c r="Q1171" s="10">
        <f t="shared" si="150"/>
        <v>1.2956147757255938</v>
      </c>
      <c r="R1171" s="8" t="str">
        <f t="shared" si="151"/>
        <v/>
      </c>
      <c r="S1171" s="11">
        <f t="shared" si="152"/>
        <v>58302664.907651722</v>
      </c>
      <c r="T1171" s="11">
        <f t="shared" si="152"/>
        <v>123277013.88794197</v>
      </c>
      <c r="U1171" s="11">
        <f t="shared" si="152"/>
        <v>158157554.8800264</v>
      </c>
    </row>
    <row r="1172" spans="1:21" x14ac:dyDescent="0.2">
      <c r="A1172" s="5">
        <v>1182</v>
      </c>
      <c r="B1172" s="17">
        <v>25</v>
      </c>
      <c r="C1172" s="16">
        <v>12</v>
      </c>
      <c r="D1172" s="16">
        <v>2007</v>
      </c>
      <c r="E1172" s="18">
        <v>39825</v>
      </c>
      <c r="F1172" s="9" t="s">
        <v>1161</v>
      </c>
      <c r="G1172" s="3">
        <v>45000000</v>
      </c>
      <c r="H1172" s="3">
        <v>93466502</v>
      </c>
      <c r="I1172" s="3">
        <v>174810815</v>
      </c>
      <c r="J1172" s="8" t="str">
        <f t="shared" si="146"/>
        <v/>
      </c>
      <c r="K1172" s="8" t="str">
        <f t="shared" si="147"/>
        <v/>
      </c>
      <c r="L1172" s="8" t="str">
        <f t="shared" si="148"/>
        <v>The Bucket List</v>
      </c>
      <c r="M1172" s="8" t="str">
        <f t="shared" si="149"/>
        <v/>
      </c>
      <c r="N1172" s="8" t="str">
        <f t="shared" si="145"/>
        <v>The Bucket List</v>
      </c>
      <c r="O1172" s="10">
        <f>INDEX(cpi!$A$1:$M$106,MATCH($D1172,cpi!$A:$A,0),MATCH($C1172,cpi!$1:$1,0))</f>
        <v>210.036</v>
      </c>
      <c r="P1172" s="10">
        <f>cpi!$I$2</f>
        <v>245.51900000000001</v>
      </c>
      <c r="Q1172" s="10">
        <f t="shared" si="150"/>
        <v>1.1689377059170809</v>
      </c>
      <c r="R1172" s="8" t="str">
        <f t="shared" si="151"/>
        <v/>
      </c>
      <c r="S1172" s="11">
        <f t="shared" si="152"/>
        <v>52602196.766268641</v>
      </c>
      <c r="T1172" s="11">
        <f t="shared" si="152"/>
        <v>109256518.42797425</v>
      </c>
      <c r="U1172" s="11">
        <f t="shared" si="152"/>
        <v>204342953.05559525</v>
      </c>
    </row>
    <row r="1173" spans="1:21" x14ac:dyDescent="0.2">
      <c r="A1173" s="5">
        <v>1183</v>
      </c>
      <c r="B1173" s="17">
        <v>20</v>
      </c>
      <c r="C1173" s="16">
        <v>7</v>
      </c>
      <c r="D1173" s="16">
        <v>1994</v>
      </c>
      <c r="E1173" s="18">
        <v>34918</v>
      </c>
      <c r="F1173" s="9" t="s">
        <v>1162</v>
      </c>
      <c r="G1173" s="3">
        <v>45000000</v>
      </c>
      <c r="H1173" s="3">
        <v>92115211</v>
      </c>
      <c r="I1173" s="3">
        <v>117615211</v>
      </c>
      <c r="J1173" s="8" t="str">
        <f t="shared" si="146"/>
        <v/>
      </c>
      <c r="K1173" s="8" t="str">
        <f t="shared" si="147"/>
        <v/>
      </c>
      <c r="L1173" s="8" t="str">
        <f t="shared" si="148"/>
        <v>The Client</v>
      </c>
      <c r="M1173" s="8" t="str">
        <f t="shared" si="149"/>
        <v/>
      </c>
      <c r="N1173" s="8" t="str">
        <f t="shared" si="145"/>
        <v>The Client</v>
      </c>
      <c r="O1173" s="10">
        <f>INDEX(cpi!$A$1:$M$106,MATCH($D1173,cpi!$A:$A,0),MATCH($C1173,cpi!$1:$1,0))</f>
        <v>148.4</v>
      </c>
      <c r="P1173" s="10">
        <f>cpi!$I$2</f>
        <v>245.51900000000001</v>
      </c>
      <c r="Q1173" s="10">
        <f t="shared" si="150"/>
        <v>1.6544407008086253</v>
      </c>
      <c r="R1173" s="8" t="str">
        <f t="shared" si="151"/>
        <v/>
      </c>
      <c r="S1173" s="11">
        <f t="shared" si="152"/>
        <v>74449831.536388144</v>
      </c>
      <c r="T1173" s="11">
        <f t="shared" si="152"/>
        <v>152399154.24197438</v>
      </c>
      <c r="U1173" s="11">
        <f t="shared" si="152"/>
        <v>194587392.11259434</v>
      </c>
    </row>
    <row r="1174" spans="1:21" x14ac:dyDescent="0.2">
      <c r="A1174" s="5">
        <v>1184</v>
      </c>
      <c r="B1174" s="17">
        <v>23</v>
      </c>
      <c r="C1174" s="16">
        <v>11</v>
      </c>
      <c r="D1174" s="16">
        <v>2011</v>
      </c>
      <c r="E1174" s="18">
        <v>41224</v>
      </c>
      <c r="F1174" s="9" t="s">
        <v>1163</v>
      </c>
      <c r="G1174" s="3">
        <v>45000000</v>
      </c>
      <c r="H1174" s="3">
        <v>88625922</v>
      </c>
      <c r="I1174" s="3">
        <v>160971922</v>
      </c>
      <c r="J1174" s="8" t="str">
        <f t="shared" si="146"/>
        <v/>
      </c>
      <c r="K1174" s="8" t="str">
        <f t="shared" si="147"/>
        <v/>
      </c>
      <c r="L1174" s="8" t="str">
        <f t="shared" si="148"/>
        <v>The Muppets</v>
      </c>
      <c r="M1174" s="8" t="str">
        <f t="shared" si="149"/>
        <v/>
      </c>
      <c r="N1174" s="8" t="str">
        <f t="shared" si="145"/>
        <v>The Muppets</v>
      </c>
      <c r="O1174" s="10">
        <f>INDEX(cpi!$A$1:$M$106,MATCH($D1174,cpi!$A:$A,0),MATCH($C1174,cpi!$1:$1,0))</f>
        <v>226.23</v>
      </c>
      <c r="P1174" s="10">
        <f>cpi!$I$2</f>
        <v>245.51900000000001</v>
      </c>
      <c r="Q1174" s="10">
        <f t="shared" si="150"/>
        <v>1.085262785660611</v>
      </c>
      <c r="R1174" s="8" t="str">
        <f t="shared" si="151"/>
        <v/>
      </c>
      <c r="S1174" s="11">
        <f t="shared" si="152"/>
        <v>48836825.354727492</v>
      </c>
      <c r="T1174" s="11">
        <f t="shared" si="152"/>
        <v>96182414.991460025</v>
      </c>
      <c r="U1174" s="11">
        <f t="shared" si="152"/>
        <v>174696836.48286259</v>
      </c>
    </row>
    <row r="1175" spans="1:21" x14ac:dyDescent="0.2">
      <c r="A1175" s="5">
        <v>1185</v>
      </c>
      <c r="B1175" s="17">
        <v>5</v>
      </c>
      <c r="C1175" s="16">
        <v>6</v>
      </c>
      <c r="D1175" s="16">
        <v>1992</v>
      </c>
      <c r="E1175" s="18">
        <v>33730</v>
      </c>
      <c r="F1175" s="9" t="s">
        <v>1164</v>
      </c>
      <c r="G1175" s="3">
        <v>45000000</v>
      </c>
      <c r="H1175" s="3">
        <v>83287363</v>
      </c>
      <c r="I1175" s="3">
        <v>178100000</v>
      </c>
      <c r="J1175" s="8" t="str">
        <f t="shared" si="146"/>
        <v/>
      </c>
      <c r="K1175" s="8" t="str">
        <f t="shared" si="147"/>
        <v/>
      </c>
      <c r="L1175" s="8" t="str">
        <f t="shared" si="148"/>
        <v>Patriot Games</v>
      </c>
      <c r="M1175" s="8" t="str">
        <f t="shared" si="149"/>
        <v/>
      </c>
      <c r="N1175" s="8" t="str">
        <f t="shared" si="145"/>
        <v>Patriot Games</v>
      </c>
      <c r="O1175" s="10">
        <f>INDEX(cpi!$A$1:$M$106,MATCH($D1175,cpi!$A:$A,0),MATCH($C1175,cpi!$1:$1,0))</f>
        <v>140.19999999999999</v>
      </c>
      <c r="P1175" s="10">
        <f>cpi!$I$2</f>
        <v>245.51900000000001</v>
      </c>
      <c r="Q1175" s="10">
        <f t="shared" si="150"/>
        <v>1.7512054208273897</v>
      </c>
      <c r="R1175" s="8" t="str">
        <f t="shared" si="151"/>
        <v/>
      </c>
      <c r="S1175" s="11">
        <f t="shared" si="152"/>
        <v>78804243.937232539</v>
      </c>
      <c r="T1175" s="11">
        <f t="shared" si="152"/>
        <v>145853281.57201856</v>
      </c>
      <c r="U1175" s="11">
        <f t="shared" si="152"/>
        <v>311889685.44935811</v>
      </c>
    </row>
    <row r="1176" spans="1:21" x14ac:dyDescent="0.2">
      <c r="A1176" s="5">
        <v>1186</v>
      </c>
      <c r="B1176" s="17">
        <v>13</v>
      </c>
      <c r="C1176" s="16">
        <v>5</v>
      </c>
      <c r="D1176" s="16">
        <v>2005</v>
      </c>
      <c r="E1176" s="18">
        <v>38722</v>
      </c>
      <c r="F1176" s="9" t="s">
        <v>1165</v>
      </c>
      <c r="G1176" s="3">
        <v>45000000</v>
      </c>
      <c r="H1176" s="3">
        <v>82931301</v>
      </c>
      <c r="I1176" s="3">
        <v>155931301</v>
      </c>
      <c r="J1176" s="8" t="str">
        <f t="shared" si="146"/>
        <v/>
      </c>
      <c r="K1176" s="8" t="str">
        <f t="shared" si="147"/>
        <v/>
      </c>
      <c r="L1176" s="8" t="str">
        <f t="shared" si="148"/>
        <v>Monster-in-Law</v>
      </c>
      <c r="M1176" s="8" t="str">
        <f t="shared" si="149"/>
        <v/>
      </c>
      <c r="N1176" s="8" t="str">
        <f t="shared" si="145"/>
        <v>Monster-in-Law</v>
      </c>
      <c r="O1176" s="10">
        <f>INDEX(cpi!$A$1:$M$106,MATCH($D1176,cpi!$A:$A,0),MATCH($C1176,cpi!$1:$1,0))</f>
        <v>194.4</v>
      </c>
      <c r="P1176" s="10">
        <f>cpi!$I$2</f>
        <v>245.51900000000001</v>
      </c>
      <c r="Q1176" s="10">
        <f t="shared" si="150"/>
        <v>1.2629578189300412</v>
      </c>
      <c r="R1176" s="8" t="str">
        <f t="shared" si="151"/>
        <v/>
      </c>
      <c r="S1176" s="11">
        <f t="shared" si="152"/>
        <v>56833101.851851858</v>
      </c>
      <c r="T1176" s="11">
        <f t="shared" si="152"/>
        <v>104738735.03199075</v>
      </c>
      <c r="U1176" s="11">
        <f t="shared" si="152"/>
        <v>196934655.81388375</v>
      </c>
    </row>
    <row r="1177" spans="1:21" x14ac:dyDescent="0.2">
      <c r="A1177" s="5">
        <v>1187</v>
      </c>
      <c r="B1177" s="17">
        <v>5</v>
      </c>
      <c r="C1177" s="16">
        <v>10</v>
      </c>
      <c r="D1177" s="16">
        <v>2001</v>
      </c>
      <c r="E1177" s="18">
        <v>37021</v>
      </c>
      <c r="F1177" s="9" t="s">
        <v>1166</v>
      </c>
      <c r="G1177" s="3">
        <v>45000000</v>
      </c>
      <c r="H1177" s="3">
        <v>76261036</v>
      </c>
      <c r="I1177" s="3">
        <v>104505362</v>
      </c>
      <c r="J1177" s="8" t="str">
        <f t="shared" si="146"/>
        <v/>
      </c>
      <c r="K1177" s="8" t="str">
        <f t="shared" si="147"/>
        <v/>
      </c>
      <c r="L1177" s="8" t="str">
        <f t="shared" si="148"/>
        <v>Training Day</v>
      </c>
      <c r="M1177" s="8" t="str">
        <f t="shared" si="149"/>
        <v/>
      </c>
      <c r="N1177" s="8" t="str">
        <f t="shared" si="145"/>
        <v>Training Day</v>
      </c>
      <c r="O1177" s="10">
        <f>INDEX(cpi!$A$1:$M$106,MATCH($D1177,cpi!$A:$A,0),MATCH($C1177,cpi!$1:$1,0))</f>
        <v>177.7</v>
      </c>
      <c r="P1177" s="10">
        <f>cpi!$I$2</f>
        <v>245.51900000000001</v>
      </c>
      <c r="Q1177" s="10">
        <f t="shared" si="150"/>
        <v>1.3816488463702872</v>
      </c>
      <c r="R1177" s="8" t="str">
        <f t="shared" si="151"/>
        <v/>
      </c>
      <c r="S1177" s="11">
        <f t="shared" si="152"/>
        <v>62174198.086662926</v>
      </c>
      <c r="T1177" s="11">
        <f t="shared" si="152"/>
        <v>105365972.41240294</v>
      </c>
      <c r="U1177" s="11">
        <f t="shared" si="152"/>
        <v>144389712.84680924</v>
      </c>
    </row>
    <row r="1178" spans="1:21" x14ac:dyDescent="0.2">
      <c r="A1178" s="5">
        <v>1188</v>
      </c>
      <c r="B1178" s="17">
        <v>7</v>
      </c>
      <c r="C1178" s="16">
        <v>10</v>
      </c>
      <c r="D1178" s="16">
        <v>2016</v>
      </c>
      <c r="E1178" s="18">
        <v>42561</v>
      </c>
      <c r="F1178" s="9" t="s">
        <v>1167</v>
      </c>
      <c r="G1178" s="3">
        <v>45000000</v>
      </c>
      <c r="H1178" s="3">
        <v>75395035</v>
      </c>
      <c r="I1178" s="3">
        <v>170327930</v>
      </c>
      <c r="J1178" s="8" t="str">
        <f t="shared" si="146"/>
        <v/>
      </c>
      <c r="K1178" s="8" t="str">
        <f t="shared" si="147"/>
        <v/>
      </c>
      <c r="L1178" s="8" t="str">
        <f t="shared" si="148"/>
        <v>The Girl on the Train</v>
      </c>
      <c r="M1178" s="8" t="str">
        <f t="shared" si="149"/>
        <v/>
      </c>
      <c r="N1178" s="8" t="str">
        <f t="shared" si="145"/>
        <v>The Girl on the Train</v>
      </c>
      <c r="O1178" s="10">
        <f>INDEX(cpi!$A$1:$M$106,MATCH($D1178,cpi!$A:$A,0),MATCH($C1178,cpi!$1:$1,0))</f>
        <v>241.72900000000001</v>
      </c>
      <c r="P1178" s="10">
        <f>cpi!$I$2</f>
        <v>245.51900000000001</v>
      </c>
      <c r="Q1178" s="10">
        <f t="shared" si="150"/>
        <v>1.015678714593615</v>
      </c>
      <c r="R1178" s="8" t="str">
        <f t="shared" si="151"/>
        <v/>
      </c>
      <c r="S1178" s="11">
        <f t="shared" si="152"/>
        <v>45705542.156712674</v>
      </c>
      <c r="T1178" s="11">
        <f t="shared" si="152"/>
        <v>76577132.235540614</v>
      </c>
      <c r="U1178" s="11">
        <f t="shared" si="152"/>
        <v>172998453.00179124</v>
      </c>
    </row>
    <row r="1179" spans="1:21" x14ac:dyDescent="0.2">
      <c r="A1179" s="5">
        <v>1189</v>
      </c>
      <c r="B1179" s="17">
        <v>24</v>
      </c>
      <c r="C1179" s="16">
        <v>12</v>
      </c>
      <c r="D1179" s="16">
        <v>1999</v>
      </c>
      <c r="E1179" s="18">
        <v>36872</v>
      </c>
      <c r="F1179" s="9" t="s">
        <v>1168</v>
      </c>
      <c r="G1179" s="3">
        <v>45000000</v>
      </c>
      <c r="H1179" s="3">
        <v>71423726</v>
      </c>
      <c r="I1179" s="3">
        <v>90523726</v>
      </c>
      <c r="J1179" s="8" t="str">
        <f t="shared" si="146"/>
        <v/>
      </c>
      <c r="K1179" s="8" t="str">
        <f t="shared" si="147"/>
        <v/>
      </c>
      <c r="L1179" s="8" t="str">
        <f t="shared" si="148"/>
        <v>Galaxy Quest</v>
      </c>
      <c r="M1179" s="8" t="str">
        <f t="shared" si="149"/>
        <v/>
      </c>
      <c r="N1179" s="8" t="str">
        <f t="shared" si="145"/>
        <v>Galaxy Quest</v>
      </c>
      <c r="O1179" s="10">
        <f>INDEX(cpi!$A$1:$M$106,MATCH($D1179,cpi!$A:$A,0),MATCH($C1179,cpi!$1:$1,0))</f>
        <v>168.3</v>
      </c>
      <c r="P1179" s="10">
        <f>cpi!$I$2</f>
        <v>245.51900000000001</v>
      </c>
      <c r="Q1179" s="10">
        <f t="shared" si="150"/>
        <v>1.4588175876411169</v>
      </c>
      <c r="R1179" s="8" t="str">
        <f t="shared" si="151"/>
        <v/>
      </c>
      <c r="S1179" s="11">
        <f t="shared" si="152"/>
        <v>65646791.443850264</v>
      </c>
      <c r="T1179" s="11">
        <f t="shared" si="152"/>
        <v>104194187.66366012</v>
      </c>
      <c r="U1179" s="11">
        <f t="shared" si="152"/>
        <v>132057603.58760545</v>
      </c>
    </row>
    <row r="1180" spans="1:21" x14ac:dyDescent="0.2">
      <c r="A1180" s="5">
        <v>1190</v>
      </c>
      <c r="B1180" s="17">
        <v>4</v>
      </c>
      <c r="C1180" s="16">
        <v>7</v>
      </c>
      <c r="D1180" s="16">
        <v>2001</v>
      </c>
      <c r="E1180" s="18">
        <v>36988</v>
      </c>
      <c r="F1180" s="9" t="s">
        <v>1169</v>
      </c>
      <c r="G1180" s="3">
        <v>45000000</v>
      </c>
      <c r="H1180" s="3">
        <v>71277420</v>
      </c>
      <c r="I1180" s="3">
        <v>141189101</v>
      </c>
      <c r="J1180" s="8" t="str">
        <f t="shared" si="146"/>
        <v/>
      </c>
      <c r="K1180" s="8" t="str">
        <f t="shared" si="147"/>
        <v/>
      </c>
      <c r="L1180" s="8" t="str">
        <f t="shared" si="148"/>
        <v>Scary Movie 2</v>
      </c>
      <c r="M1180" s="8" t="str">
        <f t="shared" si="149"/>
        <v/>
      </c>
      <c r="N1180" s="8" t="str">
        <f t="shared" si="145"/>
        <v>Scary Movie 2</v>
      </c>
      <c r="O1180" s="10">
        <f>INDEX(cpi!$A$1:$M$106,MATCH($D1180,cpi!$A:$A,0),MATCH($C1180,cpi!$1:$1,0))</f>
        <v>177.5</v>
      </c>
      <c r="P1180" s="10">
        <f>cpi!$I$2</f>
        <v>245.51900000000001</v>
      </c>
      <c r="Q1180" s="10">
        <f t="shared" si="150"/>
        <v>1.3832056338028169</v>
      </c>
      <c r="R1180" s="8" t="str">
        <f t="shared" si="151"/>
        <v/>
      </c>
      <c r="S1180" s="11">
        <f t="shared" si="152"/>
        <v>62244253.521126762</v>
      </c>
      <c r="T1180" s="11">
        <f t="shared" si="152"/>
        <v>98591328.906929582</v>
      </c>
      <c r="U1180" s="11">
        <f t="shared" si="152"/>
        <v>195293559.93475494</v>
      </c>
    </row>
    <row r="1181" spans="1:21" x14ac:dyDescent="0.2">
      <c r="A1181" s="5">
        <v>1191</v>
      </c>
      <c r="B1181" s="17">
        <v>21</v>
      </c>
      <c r="C1181" s="16">
        <v>8</v>
      </c>
      <c r="D1181" s="16">
        <v>1998</v>
      </c>
      <c r="E1181" s="18">
        <v>36411</v>
      </c>
      <c r="F1181" s="9" t="s">
        <v>1170</v>
      </c>
      <c r="G1181" s="3">
        <v>45000000</v>
      </c>
      <c r="H1181" s="3">
        <v>70141876</v>
      </c>
      <c r="I1181" s="3">
        <v>131237688</v>
      </c>
      <c r="J1181" s="8" t="str">
        <f t="shared" si="146"/>
        <v/>
      </c>
      <c r="K1181" s="8" t="str">
        <f t="shared" si="147"/>
        <v/>
      </c>
      <c r="L1181" s="8" t="str">
        <f t="shared" si="148"/>
        <v>Blade</v>
      </c>
      <c r="M1181" s="8" t="str">
        <f t="shared" si="149"/>
        <v/>
      </c>
      <c r="N1181" s="8" t="str">
        <f t="shared" si="145"/>
        <v>Blade</v>
      </c>
      <c r="O1181" s="10">
        <f>INDEX(cpi!$A$1:$M$106,MATCH($D1181,cpi!$A:$A,0),MATCH($C1181,cpi!$1:$1,0))</f>
        <v>163.4</v>
      </c>
      <c r="P1181" s="10">
        <f>cpi!$I$2</f>
        <v>245.51900000000001</v>
      </c>
      <c r="Q1181" s="10">
        <f t="shared" si="150"/>
        <v>1.5025642594859241</v>
      </c>
      <c r="R1181" s="8" t="str">
        <f t="shared" si="151"/>
        <v/>
      </c>
      <c r="S1181" s="11">
        <f t="shared" si="152"/>
        <v>67615391.676866591</v>
      </c>
      <c r="T1181" s="11">
        <f t="shared" si="152"/>
        <v>105392675.97089352</v>
      </c>
      <c r="U1181" s="11">
        <f t="shared" si="152"/>
        <v>197193059.48636475</v>
      </c>
    </row>
    <row r="1182" spans="1:21" x14ac:dyDescent="0.2">
      <c r="A1182" s="5">
        <v>1192</v>
      </c>
      <c r="B1182" s="17">
        <v>14</v>
      </c>
      <c r="C1182" s="16">
        <v>1</v>
      </c>
      <c r="D1182" s="16">
        <v>2005</v>
      </c>
      <c r="E1182" s="18">
        <v>38749</v>
      </c>
      <c r="F1182" s="9" t="s">
        <v>1171</v>
      </c>
      <c r="G1182" s="3">
        <v>45000000</v>
      </c>
      <c r="H1182" s="3">
        <v>67264877</v>
      </c>
      <c r="I1182" s="3">
        <v>76665507</v>
      </c>
      <c r="J1182" s="8" t="str">
        <f t="shared" si="146"/>
        <v/>
      </c>
      <c r="K1182" s="8" t="str">
        <f t="shared" si="147"/>
        <v/>
      </c>
      <c r="L1182" s="8" t="str">
        <f t="shared" si="148"/>
        <v>Coach Carter</v>
      </c>
      <c r="M1182" s="8" t="str">
        <f t="shared" si="149"/>
        <v/>
      </c>
      <c r="N1182" s="8" t="str">
        <f t="shared" si="145"/>
        <v>Coach Carter</v>
      </c>
      <c r="O1182" s="10">
        <f>INDEX(cpi!$A$1:$M$106,MATCH($D1182,cpi!$A:$A,0),MATCH($C1182,cpi!$1:$1,0))</f>
        <v>190.7</v>
      </c>
      <c r="P1182" s="10">
        <f>cpi!$I$2</f>
        <v>245.51900000000001</v>
      </c>
      <c r="Q1182" s="10">
        <f t="shared" si="150"/>
        <v>1.2874619821709492</v>
      </c>
      <c r="R1182" s="8" t="str">
        <f t="shared" si="151"/>
        <v/>
      </c>
      <c r="S1182" s="11">
        <f t="shared" si="152"/>
        <v>57935789.197692715</v>
      </c>
      <c r="T1182" s="11">
        <f t="shared" si="152"/>
        <v>86600971.87290509</v>
      </c>
      <c r="U1182" s="11">
        <f t="shared" si="152"/>
        <v>98703925.606360778</v>
      </c>
    </row>
    <row r="1183" spans="1:21" x14ac:dyDescent="0.2">
      <c r="A1183" s="5">
        <v>1193</v>
      </c>
      <c r="B1183" s="17">
        <v>19</v>
      </c>
      <c r="C1183" s="16">
        <v>3</v>
      </c>
      <c r="D1183" s="16">
        <v>2010</v>
      </c>
      <c r="E1183" s="18">
        <v>40727</v>
      </c>
      <c r="F1183" s="9" t="s">
        <v>1172</v>
      </c>
      <c r="G1183" s="3">
        <v>45000000</v>
      </c>
      <c r="H1183" s="3">
        <v>67061228</v>
      </c>
      <c r="I1183" s="3">
        <v>135808837</v>
      </c>
      <c r="J1183" s="8" t="str">
        <f t="shared" si="146"/>
        <v/>
      </c>
      <c r="K1183" s="8" t="str">
        <f t="shared" si="147"/>
        <v/>
      </c>
      <c r="L1183" s="8" t="str">
        <f t="shared" si="148"/>
        <v>The Bounty Hunter</v>
      </c>
      <c r="M1183" s="8" t="str">
        <f t="shared" si="149"/>
        <v/>
      </c>
      <c r="N1183" s="8" t="str">
        <f t="shared" si="145"/>
        <v>The Bounty Hunter</v>
      </c>
      <c r="O1183" s="10">
        <f>INDEX(cpi!$A$1:$M$106,MATCH($D1183,cpi!$A:$A,0),MATCH($C1183,cpi!$1:$1,0))</f>
        <v>217.631</v>
      </c>
      <c r="P1183" s="10">
        <f>cpi!$I$2</f>
        <v>245.51900000000001</v>
      </c>
      <c r="Q1183" s="10">
        <f t="shared" si="150"/>
        <v>1.1281435089670131</v>
      </c>
      <c r="R1183" s="8" t="str">
        <f t="shared" si="151"/>
        <v/>
      </c>
      <c r="S1183" s="11">
        <f t="shared" si="152"/>
        <v>50766457.903515592</v>
      </c>
      <c r="T1183" s="11">
        <f t="shared" si="152"/>
        <v>75654689.071556911</v>
      </c>
      <c r="U1183" s="11">
        <f t="shared" si="152"/>
        <v>153211857.92190912</v>
      </c>
    </row>
    <row r="1184" spans="1:21" x14ac:dyDescent="0.2">
      <c r="A1184" s="5">
        <v>1194</v>
      </c>
      <c r="B1184" s="17">
        <v>12</v>
      </c>
      <c r="C1184" s="16">
        <v>4</v>
      </c>
      <c r="D1184" s="16">
        <v>2002</v>
      </c>
      <c r="E1184" s="18">
        <v>37594</v>
      </c>
      <c r="F1184" s="9" t="s">
        <v>1173</v>
      </c>
      <c r="G1184" s="3">
        <v>45000000</v>
      </c>
      <c r="H1184" s="3">
        <v>66790248</v>
      </c>
      <c r="I1184" s="3">
        <v>66790248</v>
      </c>
      <c r="J1184" s="8" t="str">
        <f t="shared" si="146"/>
        <v/>
      </c>
      <c r="K1184" s="8" t="str">
        <f t="shared" si="147"/>
        <v/>
      </c>
      <c r="L1184" s="8" t="str">
        <f t="shared" si="148"/>
        <v>Changing Lanes</v>
      </c>
      <c r="M1184" s="8" t="str">
        <f t="shared" si="149"/>
        <v/>
      </c>
      <c r="N1184" s="8" t="str">
        <f t="shared" si="145"/>
        <v>Changing Lanes</v>
      </c>
      <c r="O1184" s="10">
        <f>INDEX(cpi!$A$1:$M$106,MATCH($D1184,cpi!$A:$A,0),MATCH($C1184,cpi!$1:$1,0))</f>
        <v>179.8</v>
      </c>
      <c r="P1184" s="10">
        <f>cpi!$I$2</f>
        <v>245.51900000000001</v>
      </c>
      <c r="Q1184" s="10">
        <f t="shared" si="150"/>
        <v>1.365511679644049</v>
      </c>
      <c r="R1184" s="8" t="str">
        <f t="shared" si="151"/>
        <v/>
      </c>
      <c r="S1184" s="11">
        <f t="shared" si="152"/>
        <v>61448025.583982207</v>
      </c>
      <c r="T1184" s="11">
        <f t="shared" si="152"/>
        <v>91202863.730322585</v>
      </c>
      <c r="U1184" s="11">
        <f t="shared" si="152"/>
        <v>91202863.730322585</v>
      </c>
    </row>
    <row r="1185" spans="1:21" x14ac:dyDescent="0.2">
      <c r="A1185" s="5">
        <v>1195</v>
      </c>
      <c r="B1185" s="17">
        <v>11</v>
      </c>
      <c r="C1185" s="16">
        <v>4</v>
      </c>
      <c r="D1185" s="16">
        <v>1997</v>
      </c>
      <c r="E1185" s="18">
        <v>35738</v>
      </c>
      <c r="F1185" s="9" t="s">
        <v>1174</v>
      </c>
      <c r="G1185" s="3">
        <v>45000000</v>
      </c>
      <c r="H1185" s="3">
        <v>65598907</v>
      </c>
      <c r="I1185" s="3">
        <v>136998907</v>
      </c>
      <c r="J1185" s="8" t="str">
        <f t="shared" si="146"/>
        <v/>
      </c>
      <c r="K1185" s="8" t="str">
        <f t="shared" si="147"/>
        <v/>
      </c>
      <c r="L1185" s="8" t="str">
        <f t="shared" si="148"/>
        <v>Anaconda</v>
      </c>
      <c r="M1185" s="8" t="str">
        <f t="shared" si="149"/>
        <v/>
      </c>
      <c r="N1185" s="8" t="str">
        <f t="shared" si="145"/>
        <v>Anaconda</v>
      </c>
      <c r="O1185" s="10">
        <f>INDEX(cpi!$A$1:$M$106,MATCH($D1185,cpi!$A:$A,0),MATCH($C1185,cpi!$1:$1,0))</f>
        <v>160.19999999999999</v>
      </c>
      <c r="P1185" s="10">
        <f>cpi!$I$2</f>
        <v>245.51900000000001</v>
      </c>
      <c r="Q1185" s="10">
        <f t="shared" si="150"/>
        <v>1.532578027465668</v>
      </c>
      <c r="R1185" s="8" t="str">
        <f t="shared" si="151"/>
        <v/>
      </c>
      <c r="S1185" s="11">
        <f t="shared" si="152"/>
        <v>68966011.23595506</v>
      </c>
      <c r="T1185" s="11">
        <f t="shared" si="152"/>
        <v>100535443.49396379</v>
      </c>
      <c r="U1185" s="11">
        <f t="shared" si="152"/>
        <v>209961514.65501249</v>
      </c>
    </row>
    <row r="1186" spans="1:21" x14ac:dyDescent="0.2">
      <c r="A1186" s="5">
        <v>1196</v>
      </c>
      <c r="B1186" s="17">
        <v>20</v>
      </c>
      <c r="C1186" s="16">
        <v>1</v>
      </c>
      <c r="D1186" s="16">
        <v>2006</v>
      </c>
      <c r="E1186" s="18">
        <v>39295</v>
      </c>
      <c r="F1186" s="9" t="s">
        <v>1175</v>
      </c>
      <c r="G1186" s="3">
        <v>45000000</v>
      </c>
      <c r="H1186" s="3">
        <v>62318875</v>
      </c>
      <c r="I1186" s="3">
        <v>113417762</v>
      </c>
      <c r="J1186" s="8" t="str">
        <f t="shared" si="146"/>
        <v/>
      </c>
      <c r="K1186" s="8" t="str">
        <f t="shared" si="147"/>
        <v/>
      </c>
      <c r="L1186" s="8" t="str">
        <f t="shared" si="148"/>
        <v>Underworld: Evolution</v>
      </c>
      <c r="M1186" s="8" t="str">
        <f t="shared" si="149"/>
        <v/>
      </c>
      <c r="N1186" s="8" t="str">
        <f t="shared" si="145"/>
        <v>Underworld: Evolution</v>
      </c>
      <c r="O1186" s="10">
        <f>INDEX(cpi!$A$1:$M$106,MATCH($D1186,cpi!$A:$A,0),MATCH($C1186,cpi!$1:$1,0))</f>
        <v>198.3</v>
      </c>
      <c r="P1186" s="10">
        <f>cpi!$I$2</f>
        <v>245.51900000000001</v>
      </c>
      <c r="Q1186" s="10">
        <f t="shared" si="150"/>
        <v>1.2381190115985881</v>
      </c>
      <c r="R1186" s="8" t="str">
        <f t="shared" si="151"/>
        <v/>
      </c>
      <c r="S1186" s="11">
        <f t="shared" si="152"/>
        <v>55715355.521936461</v>
      </c>
      <c r="T1186" s="11">
        <f t="shared" si="152"/>
        <v>77158183.918935955</v>
      </c>
      <c r="U1186" s="11">
        <f t="shared" si="152"/>
        <v>140424687.3851639</v>
      </c>
    </row>
    <row r="1187" spans="1:21" x14ac:dyDescent="0.2">
      <c r="A1187" s="5">
        <v>1197</v>
      </c>
      <c r="B1187" s="17">
        <v>4</v>
      </c>
      <c r="C1187" s="16">
        <v>8</v>
      </c>
      <c r="D1187" s="16">
        <v>2000</v>
      </c>
      <c r="E1187" s="18">
        <v>36624</v>
      </c>
      <c r="F1187" s="9" t="s">
        <v>1176</v>
      </c>
      <c r="G1187" s="3">
        <v>45000000</v>
      </c>
      <c r="H1187" s="3">
        <v>60786269</v>
      </c>
      <c r="I1187" s="3">
        <v>113916474</v>
      </c>
      <c r="J1187" s="8" t="str">
        <f t="shared" si="146"/>
        <v/>
      </c>
      <c r="K1187" s="8" t="str">
        <f t="shared" si="147"/>
        <v/>
      </c>
      <c r="L1187" s="8" t="str">
        <f t="shared" si="148"/>
        <v>Coyote Ugly</v>
      </c>
      <c r="M1187" s="8" t="str">
        <f t="shared" si="149"/>
        <v/>
      </c>
      <c r="N1187" s="8" t="str">
        <f t="shared" si="145"/>
        <v>Coyote Ugly</v>
      </c>
      <c r="O1187" s="10">
        <f>INDEX(cpi!$A$1:$M$106,MATCH($D1187,cpi!$A:$A,0),MATCH($C1187,cpi!$1:$1,0))</f>
        <v>172.8</v>
      </c>
      <c r="P1187" s="10">
        <f>cpi!$I$2</f>
        <v>245.51900000000001</v>
      </c>
      <c r="Q1187" s="10">
        <f t="shared" si="150"/>
        <v>1.4208275462962963</v>
      </c>
      <c r="R1187" s="8" t="str">
        <f t="shared" si="151"/>
        <v/>
      </c>
      <c r="S1187" s="11">
        <f t="shared" si="152"/>
        <v>63937239.583333328</v>
      </c>
      <c r="T1187" s="11">
        <f t="shared" si="152"/>
        <v>86366805.431776613</v>
      </c>
      <c r="U1187" s="11">
        <f t="shared" si="152"/>
        <v>161855664.23614582</v>
      </c>
    </row>
    <row r="1188" spans="1:21" x14ac:dyDescent="0.2">
      <c r="A1188" s="5">
        <v>1198</v>
      </c>
      <c r="B1188" s="17">
        <v>7</v>
      </c>
      <c r="C1188" s="16">
        <v>11</v>
      </c>
      <c r="D1188" s="16">
        <v>2003</v>
      </c>
      <c r="E1188" s="18">
        <v>37813</v>
      </c>
      <c r="F1188" s="9" t="s">
        <v>1177</v>
      </c>
      <c r="G1188" s="3">
        <v>45000000</v>
      </c>
      <c r="H1188" s="3">
        <v>59472278</v>
      </c>
      <c r="I1188" s="3">
        <v>247950247</v>
      </c>
      <c r="J1188" s="8" t="str">
        <f t="shared" si="146"/>
        <v/>
      </c>
      <c r="K1188" s="8" t="str">
        <f t="shared" si="147"/>
        <v/>
      </c>
      <c r="L1188" s="8" t="str">
        <f t="shared" si="148"/>
        <v>Love Actually</v>
      </c>
      <c r="M1188" s="8" t="str">
        <f t="shared" si="149"/>
        <v/>
      </c>
      <c r="N1188" s="8" t="str">
        <f t="shared" si="145"/>
        <v>Love Actually</v>
      </c>
      <c r="O1188" s="10">
        <f>INDEX(cpi!$A$1:$M$106,MATCH($D1188,cpi!$A:$A,0),MATCH($C1188,cpi!$1:$1,0))</f>
        <v>184.5</v>
      </c>
      <c r="P1188" s="10">
        <f>cpi!$I$2</f>
        <v>245.51900000000001</v>
      </c>
      <c r="Q1188" s="10">
        <f t="shared" si="150"/>
        <v>1.3307262872628727</v>
      </c>
      <c r="R1188" s="8" t="str">
        <f t="shared" si="151"/>
        <v/>
      </c>
      <c r="S1188" s="11">
        <f t="shared" si="152"/>
        <v>59882682.926829271</v>
      </c>
      <c r="T1188" s="11">
        <f t="shared" si="152"/>
        <v>79141323.698005423</v>
      </c>
      <c r="U1188" s="11">
        <f t="shared" si="152"/>
        <v>329953911.61622226</v>
      </c>
    </row>
    <row r="1189" spans="1:21" x14ac:dyDescent="0.2">
      <c r="A1189" s="5">
        <v>1199</v>
      </c>
      <c r="B1189" s="17">
        <v>9</v>
      </c>
      <c r="C1189" s="16">
        <v>8</v>
      </c>
      <c r="D1189" s="16">
        <v>1996</v>
      </c>
      <c r="E1189" s="18">
        <v>35316</v>
      </c>
      <c r="F1189" s="9" t="s">
        <v>1178</v>
      </c>
      <c r="G1189" s="3">
        <v>45000000</v>
      </c>
      <c r="H1189">
        <v>58617334</v>
      </c>
      <c r="I1189" s="3">
        <v>58617334</v>
      </c>
      <c r="J1189" s="8" t="str">
        <f t="shared" si="146"/>
        <v/>
      </c>
      <c r="K1189" s="8" t="str">
        <f t="shared" si="147"/>
        <v/>
      </c>
      <c r="L1189" s="8" t="str">
        <f t="shared" si="148"/>
        <v>Jack</v>
      </c>
      <c r="M1189" s="8" t="str">
        <f t="shared" si="149"/>
        <v/>
      </c>
      <c r="N1189" s="8" t="str">
        <f t="shared" si="145"/>
        <v>Jack</v>
      </c>
      <c r="O1189" s="10">
        <f>INDEX(cpi!$A$1:$M$106,MATCH($D1189,cpi!$A:$A,0),MATCH($C1189,cpi!$1:$1,0))</f>
        <v>157.30000000000001</v>
      </c>
      <c r="P1189" s="10">
        <f>cpi!$I$2</f>
        <v>245.51900000000001</v>
      </c>
      <c r="Q1189" s="10">
        <f t="shared" si="150"/>
        <v>1.5608328035600763</v>
      </c>
      <c r="R1189" s="8" t="str">
        <f t="shared" si="151"/>
        <v/>
      </c>
      <c r="S1189" s="11">
        <f t="shared" si="152"/>
        <v>70237476.160203427</v>
      </c>
      <c r="T1189" s="11">
        <f t="shared" si="152"/>
        <v>91491857.764437377</v>
      </c>
      <c r="U1189" s="11">
        <f t="shared" si="152"/>
        <v>91491857.764437377</v>
      </c>
    </row>
    <row r="1190" spans="1:21" x14ac:dyDescent="0.2">
      <c r="A1190" s="5">
        <v>1200</v>
      </c>
      <c r="B1190" s="17">
        <v>7</v>
      </c>
      <c r="C1190" s="16">
        <v>10</v>
      </c>
      <c r="D1190" s="16">
        <v>1994</v>
      </c>
      <c r="E1190" s="18">
        <v>34525</v>
      </c>
      <c r="F1190" s="9" t="s">
        <v>1179</v>
      </c>
      <c r="G1190" s="3">
        <v>45000000</v>
      </c>
      <c r="H1190" s="3">
        <v>57362581</v>
      </c>
      <c r="I1190" s="3">
        <v>57362581</v>
      </c>
      <c r="J1190" s="8" t="str">
        <f t="shared" si="146"/>
        <v/>
      </c>
      <c r="K1190" s="8" t="str">
        <f t="shared" si="147"/>
        <v/>
      </c>
      <c r="L1190" s="8" t="str">
        <f t="shared" si="148"/>
        <v>The Specialist</v>
      </c>
      <c r="M1190" s="8" t="str">
        <f t="shared" si="149"/>
        <v/>
      </c>
      <c r="N1190" s="8" t="str">
        <f t="shared" si="145"/>
        <v>The Specialist</v>
      </c>
      <c r="O1190" s="10">
        <f>INDEX(cpi!$A$1:$M$106,MATCH($D1190,cpi!$A:$A,0),MATCH($C1190,cpi!$1:$1,0))</f>
        <v>149.5</v>
      </c>
      <c r="P1190" s="10">
        <f>cpi!$I$2</f>
        <v>245.51900000000001</v>
      </c>
      <c r="Q1190" s="10">
        <f t="shared" si="150"/>
        <v>1.6422675585284281</v>
      </c>
      <c r="R1190" s="8" t="str">
        <f t="shared" si="151"/>
        <v/>
      </c>
      <c r="S1190" s="11">
        <f t="shared" si="152"/>
        <v>73902040.133779258</v>
      </c>
      <c r="T1190" s="11">
        <f t="shared" si="152"/>
        <v>94204705.849759191</v>
      </c>
      <c r="U1190" s="11">
        <f t="shared" si="152"/>
        <v>94204705.849759191</v>
      </c>
    </row>
    <row r="1191" spans="1:21" x14ac:dyDescent="0.2">
      <c r="A1191" s="5">
        <v>1201</v>
      </c>
      <c r="B1191" s="17">
        <v>9</v>
      </c>
      <c r="C1191" s="16">
        <v>12</v>
      </c>
      <c r="D1191" s="16">
        <v>2016</v>
      </c>
      <c r="E1191" s="18">
        <v>42625</v>
      </c>
      <c r="F1191" s="9" t="s">
        <v>1180</v>
      </c>
      <c r="G1191" s="3">
        <v>45000000</v>
      </c>
      <c r="H1191" s="3">
        <v>54767494</v>
      </c>
      <c r="I1191" s="3">
        <v>91342494</v>
      </c>
      <c r="J1191" s="8" t="str">
        <f t="shared" si="146"/>
        <v/>
      </c>
      <c r="K1191" s="8" t="str">
        <f t="shared" si="147"/>
        <v/>
      </c>
      <c r="L1191" s="8" t="str">
        <f t="shared" si="148"/>
        <v>Office Christmas Party</v>
      </c>
      <c r="M1191" s="8" t="str">
        <f t="shared" si="149"/>
        <v/>
      </c>
      <c r="N1191" s="8" t="str">
        <f t="shared" si="145"/>
        <v>Office Christmas Party</v>
      </c>
      <c r="O1191" s="10">
        <f>INDEX(cpi!$A$1:$M$106,MATCH($D1191,cpi!$A:$A,0),MATCH($C1191,cpi!$1:$1,0))</f>
        <v>241.43199999999999</v>
      </c>
      <c r="P1191" s="10">
        <f>cpi!$I$2</f>
        <v>245.51900000000001</v>
      </c>
      <c r="Q1191" s="10">
        <f t="shared" si="150"/>
        <v>1.0169281619669308</v>
      </c>
      <c r="R1191" s="8" t="str">
        <f t="shared" si="151"/>
        <v/>
      </c>
      <c r="S1191" s="11">
        <f t="shared" si="152"/>
        <v>45761767.288511887</v>
      </c>
      <c r="T1191" s="11">
        <f t="shared" si="152"/>
        <v>55694607.008954912</v>
      </c>
      <c r="U1191" s="11">
        <f t="shared" si="152"/>
        <v>92888754.532895401</v>
      </c>
    </row>
    <row r="1192" spans="1:21" x14ac:dyDescent="0.2">
      <c r="A1192" s="5">
        <v>1202</v>
      </c>
      <c r="B1192" s="17">
        <v>16</v>
      </c>
      <c r="C1192" s="16">
        <v>8</v>
      </c>
      <c r="D1192" s="16">
        <v>1996</v>
      </c>
      <c r="E1192" s="18">
        <v>35528</v>
      </c>
      <c r="F1192" s="9" t="s">
        <v>1181</v>
      </c>
      <c r="G1192" s="3">
        <v>45000000</v>
      </c>
      <c r="H1192" s="3">
        <v>53854588</v>
      </c>
      <c r="I1192" s="3">
        <v>75854588</v>
      </c>
      <c r="J1192" s="8" t="str">
        <f t="shared" si="146"/>
        <v/>
      </c>
      <c r="K1192" s="8" t="str">
        <f t="shared" si="147"/>
        <v/>
      </c>
      <c r="L1192" s="8" t="str">
        <f t="shared" si="148"/>
        <v>Tin Cup</v>
      </c>
      <c r="M1192" s="8" t="str">
        <f t="shared" si="149"/>
        <v/>
      </c>
      <c r="N1192" s="8" t="str">
        <f t="shared" si="145"/>
        <v>Tin Cup</v>
      </c>
      <c r="O1192" s="10">
        <f>INDEX(cpi!$A$1:$M$106,MATCH($D1192,cpi!$A:$A,0),MATCH($C1192,cpi!$1:$1,0))</f>
        <v>157.30000000000001</v>
      </c>
      <c r="P1192" s="10">
        <f>cpi!$I$2</f>
        <v>245.51900000000001</v>
      </c>
      <c r="Q1192" s="10">
        <f t="shared" si="150"/>
        <v>1.5608328035600763</v>
      </c>
      <c r="R1192" s="8" t="str">
        <f t="shared" si="151"/>
        <v/>
      </c>
      <c r="S1192" s="11">
        <f t="shared" si="152"/>
        <v>70237476.160203427</v>
      </c>
      <c r="T1192" s="11">
        <f t="shared" si="152"/>
        <v>84058007.572612837</v>
      </c>
      <c r="U1192" s="11">
        <f t="shared" si="152"/>
        <v>118396329.25093451</v>
      </c>
    </row>
    <row r="1193" spans="1:21" x14ac:dyDescent="0.2">
      <c r="A1193" s="5">
        <v>1203</v>
      </c>
      <c r="B1193" s="17">
        <v>23</v>
      </c>
      <c r="C1193" s="16">
        <v>11</v>
      </c>
      <c r="D1193" s="16">
        <v>2005</v>
      </c>
      <c r="E1193" s="18">
        <v>39032</v>
      </c>
      <c r="F1193" s="9" t="s">
        <v>1182</v>
      </c>
      <c r="G1193" s="3">
        <v>45000000</v>
      </c>
      <c r="H1193" s="3">
        <v>53359917</v>
      </c>
      <c r="I1193" s="3">
        <v>72359917</v>
      </c>
      <c r="J1193" s="8" t="str">
        <f t="shared" si="146"/>
        <v/>
      </c>
      <c r="K1193" s="8" t="str">
        <f t="shared" si="147"/>
        <v/>
      </c>
      <c r="L1193" s="8" t="str">
        <f t="shared" si="148"/>
        <v>Yours, Mine and Ours</v>
      </c>
      <c r="M1193" s="8" t="str">
        <f t="shared" si="149"/>
        <v/>
      </c>
      <c r="N1193" s="8" t="str">
        <f t="shared" si="145"/>
        <v>Yours, Mine and Ours</v>
      </c>
      <c r="O1193" s="10">
        <f>INDEX(cpi!$A$1:$M$106,MATCH($D1193,cpi!$A:$A,0),MATCH($C1193,cpi!$1:$1,0))</f>
        <v>197.6</v>
      </c>
      <c r="P1193" s="10">
        <f>cpi!$I$2</f>
        <v>245.51900000000001</v>
      </c>
      <c r="Q1193" s="10">
        <f t="shared" si="150"/>
        <v>1.2425050607287449</v>
      </c>
      <c r="R1193" s="8" t="str">
        <f t="shared" si="151"/>
        <v/>
      </c>
      <c r="S1193" s="11">
        <f t="shared" si="152"/>
        <v>55912727.732793517</v>
      </c>
      <c r="T1193" s="11">
        <f t="shared" si="152"/>
        <v>66299966.91256579</v>
      </c>
      <c r="U1193" s="11">
        <f t="shared" si="152"/>
        <v>89907563.066411942</v>
      </c>
    </row>
    <row r="1194" spans="1:21" x14ac:dyDescent="0.2">
      <c r="A1194" s="5">
        <v>1204</v>
      </c>
      <c r="B1194" s="17">
        <v>13</v>
      </c>
      <c r="C1194" s="16">
        <v>5</v>
      </c>
      <c r="D1194" s="16">
        <v>2005</v>
      </c>
      <c r="E1194" s="18">
        <v>38722</v>
      </c>
      <c r="F1194" s="9" t="s">
        <v>1183</v>
      </c>
      <c r="G1194" s="3">
        <v>45000000</v>
      </c>
      <c r="H1194" s="3">
        <v>52842724</v>
      </c>
      <c r="I1194" s="3">
        <v>55842724</v>
      </c>
      <c r="J1194" s="8" t="str">
        <f t="shared" si="146"/>
        <v/>
      </c>
      <c r="K1194" s="8" t="str">
        <f t="shared" si="147"/>
        <v/>
      </c>
      <c r="L1194" s="8" t="str">
        <f t="shared" si="148"/>
        <v>Kicking and Screaming</v>
      </c>
      <c r="M1194" s="8" t="str">
        <f t="shared" si="149"/>
        <v/>
      </c>
      <c r="N1194" s="8" t="str">
        <f t="shared" si="145"/>
        <v>Kicking and Screaming</v>
      </c>
      <c r="O1194" s="10">
        <f>INDEX(cpi!$A$1:$M$106,MATCH($D1194,cpi!$A:$A,0),MATCH($C1194,cpi!$1:$1,0))</f>
        <v>194.4</v>
      </c>
      <c r="P1194" s="10">
        <f>cpi!$I$2</f>
        <v>245.51900000000001</v>
      </c>
      <c r="Q1194" s="10">
        <f t="shared" si="150"/>
        <v>1.2629578189300412</v>
      </c>
      <c r="R1194" s="8" t="str">
        <f t="shared" si="151"/>
        <v/>
      </c>
      <c r="S1194" s="11">
        <f t="shared" si="152"/>
        <v>56833101.851851858</v>
      </c>
      <c r="T1194" s="11">
        <f t="shared" si="152"/>
        <v>66738131.449362144</v>
      </c>
      <c r="U1194" s="11">
        <f t="shared" si="152"/>
        <v>70527004.906152263</v>
      </c>
    </row>
    <row r="1195" spans="1:21" x14ac:dyDescent="0.2">
      <c r="A1195" s="5">
        <v>1205</v>
      </c>
      <c r="B1195" s="17">
        <v>29</v>
      </c>
      <c r="C1195" s="16">
        <v>4</v>
      </c>
      <c r="D1195" s="16">
        <v>2005</v>
      </c>
      <c r="E1195" s="18">
        <v>39206</v>
      </c>
      <c r="F1195" s="9" t="s">
        <v>1184</v>
      </c>
      <c r="G1195" s="3">
        <v>45000000</v>
      </c>
      <c r="H1195" s="3">
        <v>51019112</v>
      </c>
      <c r="I1195" s="3">
        <v>102746214</v>
      </c>
      <c r="J1195" s="8" t="str">
        <f t="shared" si="146"/>
        <v/>
      </c>
      <c r="K1195" s="8" t="str">
        <f t="shared" si="147"/>
        <v/>
      </c>
      <c r="L1195" s="8" t="str">
        <f t="shared" si="148"/>
        <v>The Hitchhiker's Guide to the Galaxy</v>
      </c>
      <c r="M1195" s="8" t="str">
        <f t="shared" si="149"/>
        <v/>
      </c>
      <c r="N1195" s="8" t="str">
        <f t="shared" si="145"/>
        <v>The Hitchhiker's Guide to the Galaxy</v>
      </c>
      <c r="O1195" s="10">
        <f>INDEX(cpi!$A$1:$M$106,MATCH($D1195,cpi!$A:$A,0),MATCH($C1195,cpi!$1:$1,0))</f>
        <v>194.6</v>
      </c>
      <c r="P1195" s="10">
        <f>cpi!$I$2</f>
        <v>245.51900000000001</v>
      </c>
      <c r="Q1195" s="10">
        <f t="shared" si="150"/>
        <v>1.2616598150051388</v>
      </c>
      <c r="R1195" s="8" t="str">
        <f t="shared" si="151"/>
        <v/>
      </c>
      <c r="S1195" s="11">
        <f t="shared" si="152"/>
        <v>56774691.675231248</v>
      </c>
      <c r="T1195" s="11">
        <f t="shared" si="152"/>
        <v>64368763.407646455</v>
      </c>
      <c r="U1195" s="11">
        <f t="shared" si="152"/>
        <v>129630769.3477184</v>
      </c>
    </row>
    <row r="1196" spans="1:21" x14ac:dyDescent="0.2">
      <c r="A1196" s="5">
        <v>1206</v>
      </c>
      <c r="B1196" s="17">
        <v>21</v>
      </c>
      <c r="C1196" s="16">
        <v>9</v>
      </c>
      <c r="D1196" s="16">
        <v>2007</v>
      </c>
      <c r="E1196" s="18">
        <v>39700</v>
      </c>
      <c r="F1196" s="9" t="s">
        <v>1185</v>
      </c>
      <c r="G1196" s="3">
        <v>45000000</v>
      </c>
      <c r="H1196" s="3">
        <v>50648679</v>
      </c>
      <c r="I1196" s="3">
        <v>146162920</v>
      </c>
      <c r="J1196" s="8" t="str">
        <f t="shared" si="146"/>
        <v/>
      </c>
      <c r="K1196" s="8" t="str">
        <f t="shared" si="147"/>
        <v/>
      </c>
      <c r="L1196" s="8" t="str">
        <f t="shared" si="148"/>
        <v>Resident Evil: Extinction</v>
      </c>
      <c r="M1196" s="8" t="str">
        <f t="shared" si="149"/>
        <v/>
      </c>
      <c r="N1196" s="8" t="str">
        <f t="shared" si="145"/>
        <v>Resident Evil: Extinction</v>
      </c>
      <c r="O1196" s="10">
        <f>INDEX(cpi!$A$1:$M$106,MATCH($D1196,cpi!$A:$A,0),MATCH($C1196,cpi!$1:$1,0))</f>
        <v>208.49</v>
      </c>
      <c r="P1196" s="10">
        <f>cpi!$I$2</f>
        <v>245.51900000000001</v>
      </c>
      <c r="Q1196" s="10">
        <f t="shared" si="150"/>
        <v>1.1776056405583002</v>
      </c>
      <c r="R1196" s="8" t="str">
        <f t="shared" si="151"/>
        <v/>
      </c>
      <c r="S1196" s="11">
        <f t="shared" si="152"/>
        <v>52992253.825123511</v>
      </c>
      <c r="T1196" s="11">
        <f t="shared" si="152"/>
        <v>59644170.077226728</v>
      </c>
      <c r="U1196" s="11">
        <f t="shared" si="152"/>
        <v>172122279.0324716</v>
      </c>
    </row>
    <row r="1197" spans="1:21" x14ac:dyDescent="0.2">
      <c r="A1197" s="5">
        <v>1207</v>
      </c>
      <c r="B1197" s="17">
        <v>25</v>
      </c>
      <c r="C1197" s="16">
        <v>12</v>
      </c>
      <c r="D1197" s="16">
        <v>2004</v>
      </c>
      <c r="E1197" s="18">
        <v>38729</v>
      </c>
      <c r="F1197" s="9" t="s">
        <v>1186</v>
      </c>
      <c r="G1197" s="3">
        <v>45000000</v>
      </c>
      <c r="H1197" s="3">
        <v>48114556</v>
      </c>
      <c r="I1197" s="3">
        <v>48563556</v>
      </c>
      <c r="J1197" s="8" t="str">
        <f t="shared" si="146"/>
        <v/>
      </c>
      <c r="K1197" s="8" t="str">
        <f t="shared" si="147"/>
        <v/>
      </c>
      <c r="L1197" s="8" t="str">
        <f t="shared" si="148"/>
        <v>Fat Albert</v>
      </c>
      <c r="M1197" s="8" t="str">
        <f t="shared" si="149"/>
        <v/>
      </c>
      <c r="N1197" s="8" t="str">
        <f t="shared" si="145"/>
        <v>Fat Albert</v>
      </c>
      <c r="O1197" s="10">
        <f>INDEX(cpi!$A$1:$M$106,MATCH($D1197,cpi!$A:$A,0),MATCH($C1197,cpi!$1:$1,0))</f>
        <v>190.3</v>
      </c>
      <c r="P1197" s="10">
        <f>cpi!$I$2</f>
        <v>245.51900000000001</v>
      </c>
      <c r="Q1197" s="10">
        <f t="shared" si="150"/>
        <v>1.290168155543878</v>
      </c>
      <c r="R1197" s="8" t="str">
        <f t="shared" si="151"/>
        <v/>
      </c>
      <c r="S1197" s="11">
        <f t="shared" si="152"/>
        <v>58057566.999474511</v>
      </c>
      <c r="T1197" s="11">
        <f t="shared" si="152"/>
        <v>62075867.969332628</v>
      </c>
      <c r="U1197" s="11">
        <f t="shared" si="152"/>
        <v>62655153.471171826</v>
      </c>
    </row>
    <row r="1198" spans="1:21" x14ac:dyDescent="0.2">
      <c r="A1198" s="5">
        <v>1208</v>
      </c>
      <c r="B1198" s="17">
        <v>6</v>
      </c>
      <c r="C1198" s="16">
        <v>7</v>
      </c>
      <c r="D1198" s="16">
        <v>2012</v>
      </c>
      <c r="E1198" s="18">
        <v>41067</v>
      </c>
      <c r="F1198" s="9" t="s">
        <v>1187</v>
      </c>
      <c r="G1198" s="3">
        <v>45000000</v>
      </c>
      <c r="H1198" s="3">
        <v>47323100</v>
      </c>
      <c r="I1198" s="3">
        <v>80594860</v>
      </c>
      <c r="J1198" s="8" t="str">
        <f t="shared" si="146"/>
        <v/>
      </c>
      <c r="K1198" s="8" t="str">
        <f t="shared" si="147"/>
        <v/>
      </c>
      <c r="L1198" s="8" t="str">
        <f t="shared" si="148"/>
        <v>Savages</v>
      </c>
      <c r="M1198" s="8" t="str">
        <f t="shared" si="149"/>
        <v/>
      </c>
      <c r="N1198" s="8" t="str">
        <f t="shared" si="145"/>
        <v>Savages</v>
      </c>
      <c r="O1198" s="10">
        <f>INDEX(cpi!$A$1:$M$106,MATCH($D1198,cpi!$A:$A,0),MATCH($C1198,cpi!$1:$1,0))</f>
        <v>229.10400000000001</v>
      </c>
      <c r="P1198" s="10">
        <f>cpi!$I$2</f>
        <v>245.51900000000001</v>
      </c>
      <c r="Q1198" s="10">
        <f t="shared" si="150"/>
        <v>1.0716486835672883</v>
      </c>
      <c r="R1198" s="8" t="str">
        <f t="shared" si="151"/>
        <v/>
      </c>
      <c r="S1198" s="11">
        <f t="shared" si="152"/>
        <v>48224190.760527968</v>
      </c>
      <c r="T1198" s="11">
        <f t="shared" si="152"/>
        <v>50713737.817323141</v>
      </c>
      <c r="U1198" s="11">
        <f t="shared" si="152"/>
        <v>86369375.621289894</v>
      </c>
    </row>
    <row r="1199" spans="1:21" x14ac:dyDescent="0.2">
      <c r="A1199" s="5">
        <v>1209</v>
      </c>
      <c r="B1199" s="17">
        <v>30</v>
      </c>
      <c r="C1199" s="16">
        <v>9</v>
      </c>
      <c r="D1199" s="16">
        <v>1994</v>
      </c>
      <c r="E1199" s="18">
        <v>35225</v>
      </c>
      <c r="F1199" s="9" t="s">
        <v>1188</v>
      </c>
      <c r="G1199" s="3">
        <v>45000000</v>
      </c>
      <c r="H1199" s="3">
        <v>46815000</v>
      </c>
      <c r="I1199" s="3">
        <v>94215000</v>
      </c>
      <c r="J1199" s="8" t="str">
        <f t="shared" si="146"/>
        <v/>
      </c>
      <c r="K1199" s="8" t="str">
        <f t="shared" si="147"/>
        <v/>
      </c>
      <c r="L1199" s="8" t="str">
        <f t="shared" si="148"/>
        <v>The River Wild</v>
      </c>
      <c r="M1199" s="8" t="str">
        <f t="shared" si="149"/>
        <v/>
      </c>
      <c r="N1199" s="8" t="str">
        <f t="shared" si="145"/>
        <v>The River Wild</v>
      </c>
      <c r="O1199" s="10">
        <f>INDEX(cpi!$A$1:$M$106,MATCH($D1199,cpi!$A:$A,0),MATCH($C1199,cpi!$1:$1,0))</f>
        <v>149.4</v>
      </c>
      <c r="P1199" s="10">
        <f>cpi!$I$2</f>
        <v>245.51900000000001</v>
      </c>
      <c r="Q1199" s="10">
        <f t="shared" si="150"/>
        <v>1.6433668005354751</v>
      </c>
      <c r="R1199" s="8" t="str">
        <f t="shared" si="151"/>
        <v/>
      </c>
      <c r="S1199" s="11">
        <f t="shared" si="152"/>
        <v>73951506.024096385</v>
      </c>
      <c r="T1199" s="11">
        <f t="shared" si="152"/>
        <v>76934216.767068267</v>
      </c>
      <c r="U1199" s="11">
        <f t="shared" si="152"/>
        <v>154829803.1124498</v>
      </c>
    </row>
    <row r="1200" spans="1:21" x14ac:dyDescent="0.2">
      <c r="A1200" s="5">
        <v>1210</v>
      </c>
      <c r="B1200" s="17">
        <v>23</v>
      </c>
      <c r="C1200" s="16">
        <v>5</v>
      </c>
      <c r="D1200" s="16">
        <v>2014</v>
      </c>
      <c r="E1200" s="18">
        <v>42313</v>
      </c>
      <c r="F1200" s="9" t="s">
        <v>1189</v>
      </c>
      <c r="G1200" s="3">
        <v>45000000</v>
      </c>
      <c r="H1200" s="3">
        <v>46290741</v>
      </c>
      <c r="I1200" s="3">
        <v>127990741</v>
      </c>
      <c r="J1200" s="8" t="str">
        <f t="shared" si="146"/>
        <v/>
      </c>
      <c r="K1200" s="8" t="str">
        <f t="shared" si="147"/>
        <v/>
      </c>
      <c r="L1200" s="8" t="str">
        <f t="shared" si="148"/>
        <v>Blended</v>
      </c>
      <c r="M1200" s="8" t="str">
        <f t="shared" si="149"/>
        <v/>
      </c>
      <c r="N1200" s="8" t="str">
        <f t="shared" si="145"/>
        <v>Blended</v>
      </c>
      <c r="O1200" s="10">
        <f>INDEX(cpi!$A$1:$M$106,MATCH($D1200,cpi!$A:$A,0),MATCH($C1200,cpi!$1:$1,0))</f>
        <v>237.9</v>
      </c>
      <c r="P1200" s="10">
        <f>cpi!$I$2</f>
        <v>245.51900000000001</v>
      </c>
      <c r="Q1200" s="10">
        <f t="shared" si="150"/>
        <v>1.0320260613703236</v>
      </c>
      <c r="R1200" s="8" t="str">
        <f t="shared" si="151"/>
        <v/>
      </c>
      <c r="S1200" s="11">
        <f t="shared" si="152"/>
        <v>46441172.761664562</v>
      </c>
      <c r="T1200" s="11">
        <f t="shared" si="152"/>
        <v>47773251.112143755</v>
      </c>
      <c r="U1200" s="11">
        <f t="shared" si="152"/>
        <v>132089780.32609919</v>
      </c>
    </row>
    <row r="1201" spans="1:21" x14ac:dyDescent="0.2">
      <c r="A1201" s="5">
        <v>1211</v>
      </c>
      <c r="B1201" s="17">
        <v>16</v>
      </c>
      <c r="C1201" s="16">
        <v>6</v>
      </c>
      <c r="D1201" s="16">
        <v>2017</v>
      </c>
      <c r="E1201" s="18">
        <v>43196</v>
      </c>
      <c r="F1201" s="9" t="s">
        <v>1190</v>
      </c>
      <c r="G1201" s="3">
        <v>45000000</v>
      </c>
      <c r="H1201" s="3">
        <v>44922302</v>
      </c>
      <c r="I1201" s="3">
        <v>54876855</v>
      </c>
      <c r="J1201" s="8" t="str">
        <f t="shared" si="146"/>
        <v/>
      </c>
      <c r="K1201" s="8" t="str">
        <f t="shared" si="147"/>
        <v/>
      </c>
      <c r="L1201" s="8" t="str">
        <f t="shared" si="148"/>
        <v>All Eyez on Me</v>
      </c>
      <c r="M1201" s="8" t="str">
        <f t="shared" si="149"/>
        <v/>
      </c>
      <c r="N1201" s="8" t="str">
        <f t="shared" si="145"/>
        <v>All Eyez on Me</v>
      </c>
      <c r="O1201" s="10">
        <f>INDEX(cpi!$A$1:$M$106,MATCH($D1201,cpi!$A:$A,0),MATCH($C1201,cpi!$1:$1,0))</f>
        <v>244.95500000000001</v>
      </c>
      <c r="P1201" s="10">
        <f>cpi!$I$2</f>
        <v>245.51900000000001</v>
      </c>
      <c r="Q1201" s="10">
        <f t="shared" si="150"/>
        <v>1.0023024637178257</v>
      </c>
      <c r="R1201" s="8" t="str">
        <f t="shared" si="151"/>
        <v/>
      </c>
      <c r="S1201" s="11">
        <f t="shared" si="152"/>
        <v>45103610.867302157</v>
      </c>
      <c r="T1201" s="11">
        <f t="shared" si="152"/>
        <v>45025733.97047621</v>
      </c>
      <c r="U1201" s="11">
        <f t="shared" si="152"/>
        <v>55003206.967585884</v>
      </c>
    </row>
    <row r="1202" spans="1:21" x14ac:dyDescent="0.2">
      <c r="A1202" s="5">
        <v>1213</v>
      </c>
      <c r="B1202" s="17">
        <v>13</v>
      </c>
      <c r="C1202" s="16">
        <v>1</v>
      </c>
      <c r="D1202" s="16">
        <v>2006</v>
      </c>
      <c r="E1202" s="18">
        <v>39083</v>
      </c>
      <c r="F1202" s="9" t="s">
        <v>1191</v>
      </c>
      <c r="G1202" s="3">
        <v>45000000</v>
      </c>
      <c r="H1202" s="3">
        <v>38399961</v>
      </c>
      <c r="I1202" s="3">
        <v>43343247</v>
      </c>
      <c r="J1202" s="8" t="str">
        <f t="shared" si="146"/>
        <v/>
      </c>
      <c r="K1202" s="8" t="str">
        <f t="shared" si="147"/>
        <v/>
      </c>
      <c r="L1202" s="8" t="str">
        <f t="shared" si="148"/>
        <v>Last Holiday</v>
      </c>
      <c r="M1202" s="8" t="str">
        <f t="shared" si="149"/>
        <v/>
      </c>
      <c r="N1202" s="8" t="str">
        <f t="shared" si="145"/>
        <v>Last Holiday</v>
      </c>
      <c r="O1202" s="10">
        <f>INDEX(cpi!$A$1:$M$106,MATCH($D1202,cpi!$A:$A,0),MATCH($C1202,cpi!$1:$1,0))</f>
        <v>198.3</v>
      </c>
      <c r="P1202" s="10">
        <f>cpi!$I$2</f>
        <v>245.51900000000001</v>
      </c>
      <c r="Q1202" s="10">
        <f t="shared" si="150"/>
        <v>1.2381190115985881</v>
      </c>
      <c r="R1202" s="8" t="str">
        <f t="shared" si="151"/>
        <v/>
      </c>
      <c r="S1202" s="11">
        <f t="shared" si="152"/>
        <v>55715355.521936461</v>
      </c>
      <c r="T1202" s="11">
        <f t="shared" si="152"/>
        <v>47543721.758744329</v>
      </c>
      <c r="U1202" s="11">
        <f t="shared" si="152"/>
        <v>53664098.13511347</v>
      </c>
    </row>
    <row r="1203" spans="1:21" x14ac:dyDescent="0.2">
      <c r="A1203" s="5">
        <v>1214</v>
      </c>
      <c r="B1203" s="17">
        <v>3</v>
      </c>
      <c r="C1203" s="16">
        <v>3</v>
      </c>
      <c r="D1203" s="16">
        <v>2006</v>
      </c>
      <c r="E1203" s="18">
        <v>38779</v>
      </c>
      <c r="F1203" s="9" t="s">
        <v>1192</v>
      </c>
      <c r="G1203" s="3">
        <v>45000000</v>
      </c>
      <c r="H1203" s="3">
        <v>36895141</v>
      </c>
      <c r="I1203" s="3">
        <v>65595141</v>
      </c>
      <c r="J1203" s="8" t="str">
        <f t="shared" si="146"/>
        <v/>
      </c>
      <c r="K1203" s="8" t="str">
        <f t="shared" si="147"/>
        <v/>
      </c>
      <c r="L1203" s="8" t="str">
        <f t="shared" si="148"/>
        <v>16 Blocks</v>
      </c>
      <c r="M1203" s="8" t="str">
        <f t="shared" si="149"/>
        <v/>
      </c>
      <c r="N1203" s="8" t="str">
        <f t="shared" si="145"/>
        <v>16 Blocks</v>
      </c>
      <c r="O1203" s="10">
        <f>INDEX(cpi!$A$1:$M$106,MATCH($D1203,cpi!$A:$A,0),MATCH($C1203,cpi!$1:$1,0))</f>
        <v>199.8</v>
      </c>
      <c r="P1203" s="10">
        <f>cpi!$I$2</f>
        <v>245.51900000000001</v>
      </c>
      <c r="Q1203" s="10">
        <f t="shared" si="150"/>
        <v>1.2288238238238238</v>
      </c>
      <c r="R1203" s="8" t="str">
        <f t="shared" si="151"/>
        <v/>
      </c>
      <c r="S1203" s="11">
        <f t="shared" si="152"/>
        <v>55297072.072072074</v>
      </c>
      <c r="T1203" s="11">
        <f t="shared" si="152"/>
        <v>45337628.244139142</v>
      </c>
      <c r="U1203" s="11">
        <f t="shared" si="152"/>
        <v>80604871.987882882</v>
      </c>
    </row>
    <row r="1204" spans="1:21" x14ac:dyDescent="0.2">
      <c r="A1204" s="5">
        <v>1215</v>
      </c>
      <c r="B1204" s="17">
        <v>14</v>
      </c>
      <c r="C1204" s="16">
        <v>7</v>
      </c>
      <c r="D1204" s="16">
        <v>1995</v>
      </c>
      <c r="E1204" s="18">
        <v>35102</v>
      </c>
      <c r="F1204" s="9" t="s">
        <v>1193</v>
      </c>
      <c r="G1204" s="3">
        <v>45000000</v>
      </c>
      <c r="H1204" s="3">
        <v>35627222</v>
      </c>
      <c r="I1204" s="3">
        <v>35627222</v>
      </c>
      <c r="J1204" s="8" t="str">
        <f t="shared" si="146"/>
        <v/>
      </c>
      <c r="K1204" s="8" t="str">
        <f t="shared" si="147"/>
        <v/>
      </c>
      <c r="L1204" s="8" t="str">
        <f t="shared" si="148"/>
        <v>The Indian in the Cupboard</v>
      </c>
      <c r="M1204" s="8" t="str">
        <f t="shared" si="149"/>
        <v/>
      </c>
      <c r="N1204" s="8" t="str">
        <f t="shared" si="145"/>
        <v>The Indian in the Cupboard</v>
      </c>
      <c r="O1204" s="10">
        <f>INDEX(cpi!$A$1:$M$106,MATCH($D1204,cpi!$A:$A,0),MATCH($C1204,cpi!$1:$1,0))</f>
        <v>152.5</v>
      </c>
      <c r="P1204" s="10">
        <f>cpi!$I$2</f>
        <v>245.51900000000001</v>
      </c>
      <c r="Q1204" s="10">
        <f t="shared" si="150"/>
        <v>1.6099606557377049</v>
      </c>
      <c r="R1204" s="8" t="str">
        <f t="shared" si="151"/>
        <v/>
      </c>
      <c r="S1204" s="11">
        <f t="shared" si="152"/>
        <v>72448229.508196712</v>
      </c>
      <c r="T1204" s="11">
        <f t="shared" si="152"/>
        <v>57358425.693232782</v>
      </c>
      <c r="U1204" s="11">
        <f t="shared" si="152"/>
        <v>57358425.693232782</v>
      </c>
    </row>
    <row r="1205" spans="1:21" x14ac:dyDescent="0.2">
      <c r="A1205" s="5">
        <v>1216</v>
      </c>
      <c r="B1205" s="17">
        <v>10</v>
      </c>
      <c r="C1205" s="16">
        <v>9</v>
      </c>
      <c r="D1205" s="16">
        <v>2004</v>
      </c>
      <c r="E1205" s="18">
        <v>38269</v>
      </c>
      <c r="F1205" s="9" t="s">
        <v>1194</v>
      </c>
      <c r="G1205" s="3">
        <v>45000000</v>
      </c>
      <c r="H1205" s="3">
        <v>32003620</v>
      </c>
      <c r="I1205" s="3">
        <v>61475984</v>
      </c>
      <c r="J1205" s="8" t="str">
        <f t="shared" si="146"/>
        <v/>
      </c>
      <c r="K1205" s="8" t="str">
        <f t="shared" si="147"/>
        <v/>
      </c>
      <c r="L1205" s="8" t="str">
        <f t="shared" si="148"/>
        <v>Cellular</v>
      </c>
      <c r="M1205" s="8" t="str">
        <f t="shared" si="149"/>
        <v/>
      </c>
      <c r="N1205" s="8" t="str">
        <f t="shared" si="145"/>
        <v>Cellular</v>
      </c>
      <c r="O1205" s="10">
        <f>INDEX(cpi!$A$1:$M$106,MATCH($D1205,cpi!$A:$A,0),MATCH($C1205,cpi!$1:$1,0))</f>
        <v>189.9</v>
      </c>
      <c r="P1205" s="10">
        <f>cpi!$I$2</f>
        <v>245.51900000000001</v>
      </c>
      <c r="Q1205" s="10">
        <f t="shared" si="150"/>
        <v>1.292885729331227</v>
      </c>
      <c r="R1205" s="8" t="str">
        <f t="shared" si="151"/>
        <v/>
      </c>
      <c r="S1205" s="11">
        <f t="shared" si="152"/>
        <v>58179857.819905214</v>
      </c>
      <c r="T1205" s="11">
        <f t="shared" si="152"/>
        <v>41377023.584939443</v>
      </c>
      <c r="U1205" s="11">
        <f t="shared" si="152"/>
        <v>79481422.410194844</v>
      </c>
    </row>
    <row r="1206" spans="1:21" x14ac:dyDescent="0.2">
      <c r="A1206" s="5">
        <v>1217</v>
      </c>
      <c r="B1206" s="17">
        <v>28</v>
      </c>
      <c r="C1206" s="16">
        <v>7</v>
      </c>
      <c r="D1206" s="16">
        <v>2006</v>
      </c>
      <c r="E1206" s="18">
        <v>39545</v>
      </c>
      <c r="F1206" s="9" t="s">
        <v>1195</v>
      </c>
      <c r="G1206" s="3">
        <v>45000000</v>
      </c>
      <c r="H1206" s="3">
        <v>28142535</v>
      </c>
      <c r="I1206" s="3">
        <v>49610898</v>
      </c>
      <c r="J1206" s="8" t="str">
        <f t="shared" si="146"/>
        <v/>
      </c>
      <c r="K1206" s="8" t="str">
        <f t="shared" si="147"/>
        <v/>
      </c>
      <c r="L1206" s="8" t="str">
        <f t="shared" si="148"/>
        <v>The Ant Bully</v>
      </c>
      <c r="M1206" s="8" t="str">
        <f t="shared" si="149"/>
        <v/>
      </c>
      <c r="N1206" s="8" t="str">
        <f t="shared" si="145"/>
        <v>The Ant Bully</v>
      </c>
      <c r="O1206" s="10">
        <f>INDEX(cpi!$A$1:$M$106,MATCH($D1206,cpi!$A:$A,0),MATCH($C1206,cpi!$1:$1,0))</f>
        <v>203.5</v>
      </c>
      <c r="P1206" s="10">
        <f>cpi!$I$2</f>
        <v>245.51900000000001</v>
      </c>
      <c r="Q1206" s="10">
        <f t="shared" si="150"/>
        <v>1.2064815724815725</v>
      </c>
      <c r="R1206" s="8" t="str">
        <f t="shared" si="151"/>
        <v/>
      </c>
      <c r="S1206" s="11">
        <f t="shared" si="152"/>
        <v>54291670.761670761</v>
      </c>
      <c r="T1206" s="11">
        <f t="shared" si="152"/>
        <v>33953449.88041769</v>
      </c>
      <c r="U1206" s="11">
        <f t="shared" si="152"/>
        <v>59854634.2312629</v>
      </c>
    </row>
    <row r="1207" spans="1:21" x14ac:dyDescent="0.2">
      <c r="A1207" s="5">
        <v>1218</v>
      </c>
      <c r="B1207" s="17">
        <v>18</v>
      </c>
      <c r="C1207" s="16">
        <v>7</v>
      </c>
      <c r="D1207" s="16">
        <v>2003</v>
      </c>
      <c r="E1207" s="18">
        <v>38145</v>
      </c>
      <c r="F1207" s="9" t="s">
        <v>1196</v>
      </c>
      <c r="G1207" s="3">
        <v>45000000</v>
      </c>
      <c r="H1207" s="3">
        <v>28013509</v>
      </c>
      <c r="I1207" s="3">
        <v>163126676</v>
      </c>
      <c r="J1207" s="8" t="str">
        <f t="shared" si="146"/>
        <v/>
      </c>
      <c r="K1207" s="8" t="str">
        <f t="shared" si="147"/>
        <v/>
      </c>
      <c r="L1207" s="8" t="str">
        <f t="shared" si="148"/>
        <v>Johnny English</v>
      </c>
      <c r="M1207" s="8" t="str">
        <f t="shared" si="149"/>
        <v/>
      </c>
      <c r="N1207" s="8" t="str">
        <f t="shared" si="145"/>
        <v>Johnny English</v>
      </c>
      <c r="O1207" s="10">
        <f>INDEX(cpi!$A$1:$M$106,MATCH($D1207,cpi!$A:$A,0),MATCH($C1207,cpi!$1:$1,0))</f>
        <v>183.9</v>
      </c>
      <c r="P1207" s="10">
        <f>cpi!$I$2</f>
        <v>245.51900000000001</v>
      </c>
      <c r="Q1207" s="10">
        <f t="shared" si="150"/>
        <v>1.335067971723763</v>
      </c>
      <c r="R1207" s="8" t="str">
        <f t="shared" si="151"/>
        <v/>
      </c>
      <c r="S1207" s="11">
        <f t="shared" si="152"/>
        <v>60078058.727569334</v>
      </c>
      <c r="T1207" s="11">
        <f t="shared" si="152"/>
        <v>37399938.641495384</v>
      </c>
      <c r="U1207" s="11">
        <f t="shared" si="152"/>
        <v>217785200.46135944</v>
      </c>
    </row>
    <row r="1208" spans="1:21" x14ac:dyDescent="0.2">
      <c r="A1208" s="5">
        <v>1219</v>
      </c>
      <c r="B1208" s="17">
        <v>14</v>
      </c>
      <c r="C1208" s="16">
        <v>12</v>
      </c>
      <c r="D1208" s="16">
        <v>1984</v>
      </c>
      <c r="E1208" s="18">
        <v>31090</v>
      </c>
      <c r="F1208" s="9" t="s">
        <v>1197</v>
      </c>
      <c r="G1208" s="3">
        <v>45000000</v>
      </c>
      <c r="H1208" s="3">
        <v>27447471</v>
      </c>
      <c r="I1208" s="3">
        <v>27447471</v>
      </c>
      <c r="J1208" s="8" t="str">
        <f t="shared" si="146"/>
        <v/>
      </c>
      <c r="K1208" s="8" t="str">
        <f t="shared" si="147"/>
        <v/>
      </c>
      <c r="L1208" s="8" t="str">
        <f t="shared" si="148"/>
        <v>Dune</v>
      </c>
      <c r="M1208" s="8" t="str">
        <f t="shared" si="149"/>
        <v/>
      </c>
      <c r="N1208" s="8" t="str">
        <f t="shared" si="145"/>
        <v>Dune</v>
      </c>
      <c r="O1208" s="10">
        <f>INDEX(cpi!$A$1:$M$106,MATCH($D1208,cpi!$A:$A,0),MATCH($C1208,cpi!$1:$1,0))</f>
        <v>105.3</v>
      </c>
      <c r="P1208" s="10">
        <f>cpi!$I$2</f>
        <v>245.51900000000001</v>
      </c>
      <c r="Q1208" s="10">
        <f t="shared" si="150"/>
        <v>2.3316144349477685</v>
      </c>
      <c r="R1208" s="8" t="str">
        <f t="shared" si="151"/>
        <v/>
      </c>
      <c r="S1208" s="11">
        <f t="shared" si="152"/>
        <v>104922649.57264958</v>
      </c>
      <c r="T1208" s="11">
        <f t="shared" si="152"/>
        <v>63996919.586410262</v>
      </c>
      <c r="U1208" s="11">
        <f t="shared" si="152"/>
        <v>63996919.586410262</v>
      </c>
    </row>
    <row r="1209" spans="1:21" x14ac:dyDescent="0.2">
      <c r="A1209" s="5">
        <v>1220</v>
      </c>
      <c r="B1209" s="17">
        <v>31</v>
      </c>
      <c r="C1209" s="16">
        <v>7</v>
      </c>
      <c r="D1209" s="16">
        <v>2009</v>
      </c>
      <c r="E1209" s="18">
        <v>40731</v>
      </c>
      <c r="F1209" s="9" t="s">
        <v>1198</v>
      </c>
      <c r="G1209" s="3">
        <v>45000000</v>
      </c>
      <c r="H1209" s="3">
        <v>25200412</v>
      </c>
      <c r="I1209" s="3">
        <v>59551283</v>
      </c>
      <c r="J1209" s="8" t="str">
        <f t="shared" si="146"/>
        <v/>
      </c>
      <c r="K1209" s="8" t="str">
        <f t="shared" si="147"/>
        <v/>
      </c>
      <c r="L1209" s="8" t="str">
        <f t="shared" si="148"/>
        <v>Aliens in the Attic</v>
      </c>
      <c r="M1209" s="8" t="str">
        <f t="shared" si="149"/>
        <v/>
      </c>
      <c r="N1209" s="8" t="str">
        <f t="shared" si="145"/>
        <v>Aliens in the Attic</v>
      </c>
      <c r="O1209" s="10">
        <f>INDEX(cpi!$A$1:$M$106,MATCH($D1209,cpi!$A:$A,0),MATCH($C1209,cpi!$1:$1,0))</f>
        <v>215.351</v>
      </c>
      <c r="P1209" s="10">
        <f>cpi!$I$2</f>
        <v>245.51900000000001</v>
      </c>
      <c r="Q1209" s="10">
        <f t="shared" si="150"/>
        <v>1.1400875779541306</v>
      </c>
      <c r="R1209" s="8" t="str">
        <f t="shared" si="151"/>
        <v/>
      </c>
      <c r="S1209" s="11">
        <f t="shared" si="152"/>
        <v>51303941.007935882</v>
      </c>
      <c r="T1209" s="11">
        <f t="shared" si="152"/>
        <v>28730676.680526208</v>
      </c>
      <c r="U1209" s="11">
        <f t="shared" si="152"/>
        <v>67893677.999531001</v>
      </c>
    </row>
    <row r="1210" spans="1:21" x14ac:dyDescent="0.2">
      <c r="A1210" s="5">
        <v>1221</v>
      </c>
      <c r="B1210" s="17">
        <v>14</v>
      </c>
      <c r="C1210" s="16">
        <v>9</v>
      </c>
      <c r="D1210" s="16">
        <v>2007</v>
      </c>
      <c r="E1210" s="18">
        <v>39487</v>
      </c>
      <c r="F1210" s="9" t="s">
        <v>1199</v>
      </c>
      <c r="G1210" s="3">
        <v>45000000</v>
      </c>
      <c r="H1210" s="3">
        <v>24343673</v>
      </c>
      <c r="I1210" s="3">
        <v>29367143</v>
      </c>
      <c r="J1210" s="8" t="str">
        <f t="shared" si="146"/>
        <v/>
      </c>
      <c r="K1210" s="8" t="str">
        <f t="shared" si="147"/>
        <v/>
      </c>
      <c r="L1210" s="8" t="str">
        <f t="shared" si="148"/>
        <v>Across the Universe</v>
      </c>
      <c r="M1210" s="8" t="str">
        <f t="shared" si="149"/>
        <v/>
      </c>
      <c r="N1210" s="8" t="str">
        <f t="shared" si="145"/>
        <v>Across the Universe</v>
      </c>
      <c r="O1210" s="10">
        <f>INDEX(cpi!$A$1:$M$106,MATCH($D1210,cpi!$A:$A,0),MATCH($C1210,cpi!$1:$1,0))</f>
        <v>208.49</v>
      </c>
      <c r="P1210" s="10">
        <f>cpi!$I$2</f>
        <v>245.51900000000001</v>
      </c>
      <c r="Q1210" s="10">
        <f t="shared" si="150"/>
        <v>1.1776056405583002</v>
      </c>
      <c r="R1210" s="8" t="str">
        <f t="shared" si="151"/>
        <v/>
      </c>
      <c r="S1210" s="11">
        <f t="shared" si="152"/>
        <v>52992253.825123511</v>
      </c>
      <c r="T1210" s="11">
        <f t="shared" si="152"/>
        <v>28667246.636706796</v>
      </c>
      <c r="U1210" s="11">
        <f t="shared" si="152"/>
        <v>34582913.243882202</v>
      </c>
    </row>
    <row r="1211" spans="1:21" x14ac:dyDescent="0.2">
      <c r="A1211" s="5">
        <v>1222</v>
      </c>
      <c r="B1211" s="17">
        <v>26</v>
      </c>
      <c r="C1211" s="16">
        <v>12</v>
      </c>
      <c r="D1211" s="16">
        <v>2008</v>
      </c>
      <c r="E1211" s="18">
        <v>40221</v>
      </c>
      <c r="F1211" s="9" t="s">
        <v>1200</v>
      </c>
      <c r="G1211" s="3">
        <v>45000000</v>
      </c>
      <c r="H1211" s="3">
        <v>22911480</v>
      </c>
      <c r="I1211" s="3">
        <v>79564960</v>
      </c>
      <c r="J1211" s="8" t="str">
        <f t="shared" si="146"/>
        <v/>
      </c>
      <c r="K1211" s="8" t="str">
        <f t="shared" si="147"/>
        <v/>
      </c>
      <c r="L1211" s="8" t="str">
        <f t="shared" si="148"/>
        <v>Revolutionary Road</v>
      </c>
      <c r="M1211" s="8" t="str">
        <f t="shared" si="149"/>
        <v/>
      </c>
      <c r="N1211" s="8" t="str">
        <f t="shared" si="145"/>
        <v>Revolutionary Road</v>
      </c>
      <c r="O1211" s="10">
        <f>INDEX(cpi!$A$1:$M$106,MATCH($D1211,cpi!$A:$A,0),MATCH($C1211,cpi!$1:$1,0))</f>
        <v>210.22800000000001</v>
      </c>
      <c r="P1211" s="10">
        <f>cpi!$I$2</f>
        <v>245.51900000000001</v>
      </c>
      <c r="Q1211" s="10">
        <f t="shared" si="150"/>
        <v>1.1678701219628214</v>
      </c>
      <c r="R1211" s="8" t="str">
        <f t="shared" si="151"/>
        <v/>
      </c>
      <c r="S1211" s="11">
        <f t="shared" si="152"/>
        <v>52554155.488326959</v>
      </c>
      <c r="T1211" s="11">
        <f t="shared" si="152"/>
        <v>26757632.941948742</v>
      </c>
      <c r="U1211" s="11">
        <f t="shared" si="152"/>
        <v>92921539.539167002</v>
      </c>
    </row>
    <row r="1212" spans="1:21" x14ac:dyDescent="0.2">
      <c r="A1212" s="5">
        <v>1223</v>
      </c>
      <c r="B1212" s="17">
        <v>29</v>
      </c>
      <c r="C1212" s="16">
        <v>8</v>
      </c>
      <c r="D1212" s="16">
        <v>2008</v>
      </c>
      <c r="E1212" s="18">
        <v>40306</v>
      </c>
      <c r="F1212" s="9" t="s">
        <v>1201</v>
      </c>
      <c r="G1212" s="3">
        <v>45000000</v>
      </c>
      <c r="H1212" s="3">
        <v>22532572</v>
      </c>
      <c r="I1212" s="3">
        <v>70216497</v>
      </c>
      <c r="J1212" s="8" t="str">
        <f t="shared" si="146"/>
        <v/>
      </c>
      <c r="K1212" s="8" t="str">
        <f t="shared" si="147"/>
        <v/>
      </c>
      <c r="L1212" s="8" t="str">
        <f t="shared" si="148"/>
        <v>Babylon A.D.</v>
      </c>
      <c r="M1212" s="8" t="str">
        <f t="shared" si="149"/>
        <v/>
      </c>
      <c r="N1212" s="8" t="str">
        <f t="shared" si="145"/>
        <v>Babylon A.D.</v>
      </c>
      <c r="O1212" s="10">
        <f>INDEX(cpi!$A$1:$M$106,MATCH($D1212,cpi!$A:$A,0),MATCH($C1212,cpi!$1:$1,0))</f>
        <v>219.08600000000001</v>
      </c>
      <c r="P1212" s="10">
        <f>cpi!$I$2</f>
        <v>245.51900000000001</v>
      </c>
      <c r="Q1212" s="10">
        <f t="shared" si="150"/>
        <v>1.1206512511068711</v>
      </c>
      <c r="R1212" s="8" t="str">
        <f t="shared" si="151"/>
        <v/>
      </c>
      <c r="S1212" s="11">
        <f t="shared" si="152"/>
        <v>50429306.299809203</v>
      </c>
      <c r="T1212" s="11">
        <f t="shared" si="152"/>
        <v>25251155.002455652</v>
      </c>
      <c r="U1212" s="11">
        <f t="shared" si="152"/>
        <v>78688205.211391866</v>
      </c>
    </row>
    <row r="1213" spans="1:21" x14ac:dyDescent="0.2">
      <c r="A1213" s="5">
        <v>1224</v>
      </c>
      <c r="B1213" s="17">
        <v>4</v>
      </c>
      <c r="C1213" s="16">
        <v>11</v>
      </c>
      <c r="D1213" s="16">
        <v>1994</v>
      </c>
      <c r="E1213" s="18">
        <v>34435</v>
      </c>
      <c r="F1213" s="9" t="s">
        <v>1202</v>
      </c>
      <c r="G1213" s="3">
        <v>45000000</v>
      </c>
      <c r="H1213" s="3">
        <v>22006296</v>
      </c>
      <c r="I1213" s="3">
        <v>112006296</v>
      </c>
      <c r="J1213" s="8" t="str">
        <f t="shared" si="146"/>
        <v/>
      </c>
      <c r="K1213" s="8" t="str">
        <f t="shared" si="147"/>
        <v/>
      </c>
      <c r="L1213" s="8" t="str">
        <f t="shared" si="148"/>
        <v>Frankenstein</v>
      </c>
      <c r="M1213" s="8" t="str">
        <f t="shared" si="149"/>
        <v/>
      </c>
      <c r="N1213" s="8" t="str">
        <f t="shared" si="145"/>
        <v>Frankenstein</v>
      </c>
      <c r="O1213" s="10">
        <f>INDEX(cpi!$A$1:$M$106,MATCH($D1213,cpi!$A:$A,0),MATCH($C1213,cpi!$1:$1,0))</f>
        <v>149.69999999999999</v>
      </c>
      <c r="P1213" s="10">
        <f>cpi!$I$2</f>
        <v>245.51900000000001</v>
      </c>
      <c r="Q1213" s="10">
        <f t="shared" si="150"/>
        <v>1.6400734802939214</v>
      </c>
      <c r="R1213" s="8" t="str">
        <f t="shared" si="151"/>
        <v/>
      </c>
      <c r="S1213" s="11">
        <f t="shared" si="152"/>
        <v>73803306.613226458</v>
      </c>
      <c r="T1213" s="11">
        <f t="shared" si="152"/>
        <v>36091942.469098203</v>
      </c>
      <c r="U1213" s="11">
        <f t="shared" si="152"/>
        <v>183698555.69555113</v>
      </c>
    </row>
    <row r="1214" spans="1:21" x14ac:dyDescent="0.2">
      <c r="A1214" s="5">
        <v>1225</v>
      </c>
      <c r="B1214" s="17">
        <v>4</v>
      </c>
      <c r="C1214" s="16">
        <v>10</v>
      </c>
      <c r="D1214" s="16">
        <v>1996</v>
      </c>
      <c r="E1214" s="18">
        <v>35165</v>
      </c>
      <c r="F1214" s="9" t="s">
        <v>1203</v>
      </c>
      <c r="G1214" s="3">
        <v>45000000</v>
      </c>
      <c r="H1214" s="3">
        <v>20404841</v>
      </c>
      <c r="I1214" s="3">
        <v>36404841</v>
      </c>
      <c r="J1214" s="8" t="str">
        <f t="shared" si="146"/>
        <v/>
      </c>
      <c r="K1214" s="8" t="str">
        <f t="shared" si="147"/>
        <v/>
      </c>
      <c r="L1214" s="8" t="str">
        <f t="shared" si="148"/>
        <v>The Glimmer Man</v>
      </c>
      <c r="M1214" s="8" t="str">
        <f t="shared" si="149"/>
        <v/>
      </c>
      <c r="N1214" s="8" t="str">
        <f t="shared" si="145"/>
        <v>The Glimmer Man</v>
      </c>
      <c r="O1214" s="10">
        <f>INDEX(cpi!$A$1:$M$106,MATCH($D1214,cpi!$A:$A,0),MATCH($C1214,cpi!$1:$1,0))</f>
        <v>158.30000000000001</v>
      </c>
      <c r="P1214" s="10">
        <f>cpi!$I$2</f>
        <v>245.51900000000001</v>
      </c>
      <c r="Q1214" s="10">
        <f t="shared" si="150"/>
        <v>1.5509728363866075</v>
      </c>
      <c r="R1214" s="8" t="str">
        <f t="shared" si="151"/>
        <v/>
      </c>
      <c r="S1214" s="11">
        <f t="shared" si="152"/>
        <v>69793777.637397334</v>
      </c>
      <c r="T1214" s="11">
        <f t="shared" si="152"/>
        <v>31647354.121787742</v>
      </c>
      <c r="U1214" s="11">
        <f t="shared" si="152"/>
        <v>56462919.503973462</v>
      </c>
    </row>
    <row r="1215" spans="1:21" x14ac:dyDescent="0.2">
      <c r="A1215" s="5">
        <v>1226</v>
      </c>
      <c r="B1215" s="17">
        <v>17</v>
      </c>
      <c r="C1215" s="16">
        <v>7</v>
      </c>
      <c r="D1215" s="16">
        <v>1996</v>
      </c>
      <c r="E1215" s="18">
        <v>35557</v>
      </c>
      <c r="F1215" s="9" t="s">
        <v>1204</v>
      </c>
      <c r="G1215" s="3">
        <v>45000000</v>
      </c>
      <c r="H1215" s="3">
        <v>20133326</v>
      </c>
      <c r="I1215" s="3">
        <v>20133326</v>
      </c>
      <c r="J1215" s="8" t="str">
        <f t="shared" si="146"/>
        <v/>
      </c>
      <c r="K1215" s="8" t="str">
        <f t="shared" si="147"/>
        <v/>
      </c>
      <c r="L1215" s="8" t="str">
        <f t="shared" si="148"/>
        <v>Multiplicity</v>
      </c>
      <c r="M1215" s="8" t="str">
        <f t="shared" si="149"/>
        <v/>
      </c>
      <c r="N1215" s="8" t="str">
        <f t="shared" si="145"/>
        <v>Multiplicity</v>
      </c>
      <c r="O1215" s="10">
        <f>INDEX(cpi!$A$1:$M$106,MATCH($D1215,cpi!$A:$A,0),MATCH($C1215,cpi!$1:$1,0))</f>
        <v>157</v>
      </c>
      <c r="P1215" s="10">
        <f>cpi!$I$2</f>
        <v>245.51900000000001</v>
      </c>
      <c r="Q1215" s="10">
        <f t="shared" si="150"/>
        <v>1.5638152866242039</v>
      </c>
      <c r="R1215" s="8" t="str">
        <f t="shared" si="151"/>
        <v/>
      </c>
      <c r="S1215" s="11">
        <f t="shared" si="152"/>
        <v>70371687.89808917</v>
      </c>
      <c r="T1215" s="11">
        <f t="shared" si="152"/>
        <v>31484802.969388537</v>
      </c>
      <c r="U1215" s="11">
        <f t="shared" si="152"/>
        <v>31484802.969388537</v>
      </c>
    </row>
    <row r="1216" spans="1:21" x14ac:dyDescent="0.2">
      <c r="A1216" s="5">
        <v>1227</v>
      </c>
      <c r="B1216" s="17">
        <v>19</v>
      </c>
      <c r="C1216" s="16">
        <v>1</v>
      </c>
      <c r="D1216" s="16">
        <v>2001</v>
      </c>
      <c r="E1216" s="18">
        <v>37438</v>
      </c>
      <c r="F1216" s="9" t="s">
        <v>1205</v>
      </c>
      <c r="G1216" s="3">
        <v>45000000</v>
      </c>
      <c r="H1216" s="3">
        <v>19719930</v>
      </c>
      <c r="I1216" s="3">
        <v>29406132</v>
      </c>
      <c r="J1216" s="8" t="str">
        <f t="shared" si="146"/>
        <v/>
      </c>
      <c r="K1216" s="8" t="str">
        <f t="shared" si="147"/>
        <v/>
      </c>
      <c r="L1216" s="8" t="str">
        <f t="shared" si="148"/>
        <v>The Pledge</v>
      </c>
      <c r="M1216" s="8" t="str">
        <f t="shared" si="149"/>
        <v/>
      </c>
      <c r="N1216" s="8" t="str">
        <f t="shared" si="145"/>
        <v>The Pledge</v>
      </c>
      <c r="O1216" s="10">
        <f>INDEX(cpi!$A$1:$M$106,MATCH($D1216,cpi!$A:$A,0),MATCH($C1216,cpi!$1:$1,0))</f>
        <v>175.1</v>
      </c>
      <c r="P1216" s="10">
        <f>cpi!$I$2</f>
        <v>245.51900000000001</v>
      </c>
      <c r="Q1216" s="10">
        <f t="shared" si="150"/>
        <v>1.4021644774414621</v>
      </c>
      <c r="R1216" s="8" t="str">
        <f t="shared" si="151"/>
        <v/>
      </c>
      <c r="S1216" s="11">
        <f t="shared" si="152"/>
        <v>63097401.484865792</v>
      </c>
      <c r="T1216" s="11">
        <f t="shared" si="152"/>
        <v>27650585.34363221</v>
      </c>
      <c r="U1216" s="11">
        <f t="shared" si="152"/>
        <v>41232233.709354654</v>
      </c>
    </row>
    <row r="1217" spans="1:21" x14ac:dyDescent="0.2">
      <c r="A1217" s="5">
        <v>1228</v>
      </c>
      <c r="B1217" s="17">
        <v>16</v>
      </c>
      <c r="C1217" s="16">
        <v>12</v>
      </c>
      <c r="D1217" s="16">
        <v>2005</v>
      </c>
      <c r="E1217" s="18">
        <v>38819</v>
      </c>
      <c r="F1217" s="9" t="s">
        <v>1206</v>
      </c>
      <c r="G1217" s="3">
        <v>45000000</v>
      </c>
      <c r="H1217" s="3">
        <v>19398532</v>
      </c>
      <c r="I1217" s="3">
        <v>32952995</v>
      </c>
      <c r="J1217" s="8" t="str">
        <f t="shared" si="146"/>
        <v/>
      </c>
      <c r="K1217" s="8" t="str">
        <f t="shared" si="147"/>
        <v/>
      </c>
      <c r="L1217" s="8" t="str">
        <f t="shared" si="148"/>
        <v>The Producers: The Movie Musical</v>
      </c>
      <c r="M1217" s="8" t="str">
        <f t="shared" si="149"/>
        <v/>
      </c>
      <c r="N1217" s="8" t="str">
        <f t="shared" si="145"/>
        <v>The Producers: The Movie Musical</v>
      </c>
      <c r="O1217" s="10">
        <f>INDEX(cpi!$A$1:$M$106,MATCH($D1217,cpi!$A:$A,0),MATCH($C1217,cpi!$1:$1,0))</f>
        <v>196.8</v>
      </c>
      <c r="P1217" s="10">
        <f>cpi!$I$2</f>
        <v>245.51900000000001</v>
      </c>
      <c r="Q1217" s="10">
        <f t="shared" si="150"/>
        <v>1.2475558943089431</v>
      </c>
      <c r="R1217" s="8" t="str">
        <f t="shared" si="151"/>
        <v/>
      </c>
      <c r="S1217" s="11">
        <f t="shared" si="152"/>
        <v>56140015.243902437</v>
      </c>
      <c r="T1217" s="11">
        <f t="shared" si="152"/>
        <v>24200752.93754065</v>
      </c>
      <c r="U1217" s="11">
        <f t="shared" si="152"/>
        <v>41110703.147383131</v>
      </c>
    </row>
    <row r="1218" spans="1:21" x14ac:dyDescent="0.2">
      <c r="A1218" s="5">
        <v>1229</v>
      </c>
      <c r="B1218" s="17">
        <v>7</v>
      </c>
      <c r="C1218" s="16">
        <v>6</v>
      </c>
      <c r="D1218" s="16">
        <v>1996</v>
      </c>
      <c r="E1218" s="18">
        <v>35252</v>
      </c>
      <c r="F1218" s="9" t="s">
        <v>1207</v>
      </c>
      <c r="G1218" s="3">
        <v>45000000</v>
      </c>
      <c r="H1218" s="3">
        <v>17220599</v>
      </c>
      <c r="I1218" s="3">
        <v>17220599</v>
      </c>
      <c r="J1218" s="8" t="str">
        <f t="shared" si="146"/>
        <v/>
      </c>
      <c r="K1218" s="8" t="str">
        <f t="shared" si="147"/>
        <v/>
      </c>
      <c r="L1218" s="8" t="str">
        <f t="shared" si="148"/>
        <v>The Phantom</v>
      </c>
      <c r="M1218" s="8" t="str">
        <f t="shared" si="149"/>
        <v/>
      </c>
      <c r="N1218" s="8" t="str">
        <f t="shared" ref="N1218:N1281" si="153">IF(M1218=1,L1218&amp;" ("&amp;D1218&amp;")",L1218)</f>
        <v>The Phantom</v>
      </c>
      <c r="O1218" s="10">
        <f>INDEX(cpi!$A$1:$M$106,MATCH($D1218,cpi!$A:$A,0),MATCH($C1218,cpi!$1:$1,0))</f>
        <v>156.69999999999999</v>
      </c>
      <c r="P1218" s="10">
        <f>cpi!$I$2</f>
        <v>245.51900000000001</v>
      </c>
      <c r="Q1218" s="10">
        <f t="shared" si="150"/>
        <v>1.5668091895341418</v>
      </c>
      <c r="R1218" s="8" t="str">
        <f t="shared" si="151"/>
        <v/>
      </c>
      <c r="S1218" s="11">
        <f t="shared" si="152"/>
        <v>70506413.529036388</v>
      </c>
      <c r="T1218" s="11">
        <f t="shared" si="152"/>
        <v>26981392.762482453</v>
      </c>
      <c r="U1218" s="11">
        <f t="shared" si="152"/>
        <v>26981392.762482453</v>
      </c>
    </row>
    <row r="1219" spans="1:21" x14ac:dyDescent="0.2">
      <c r="A1219" s="5">
        <v>1230</v>
      </c>
      <c r="B1219" s="17">
        <v>1</v>
      </c>
      <c r="C1219" s="16">
        <v>7</v>
      </c>
      <c r="D1219" s="16">
        <v>2005</v>
      </c>
      <c r="E1219" s="18">
        <v>38359</v>
      </c>
      <c r="F1219" s="9" t="s">
        <v>1208</v>
      </c>
      <c r="G1219" s="3">
        <v>45000000</v>
      </c>
      <c r="H1219" s="3">
        <v>16809014</v>
      </c>
      <c r="I1219" s="3">
        <v>17492014</v>
      </c>
      <c r="J1219" s="8" t="str">
        <f t="shared" ref="J1219:J1282" si="154">IF(I1219=0,1,"")</f>
        <v/>
      </c>
      <c r="K1219" s="8" t="str">
        <f t="shared" ref="K1219:K1282" si="155">IF(D1219&gt;2017,1,"")</f>
        <v/>
      </c>
      <c r="L1219" s="8" t="str">
        <f t="shared" ref="L1219:L1282" si="156">F1219</f>
        <v>Rebound</v>
      </c>
      <c r="M1219" s="8" t="str">
        <f t="shared" ref="M1219:M1282" si="157">IF(COUNTIF($L$2:$L$5233,L1219)&gt;1,1,"")</f>
        <v/>
      </c>
      <c r="N1219" s="8" t="str">
        <f t="shared" si="153"/>
        <v>Rebound</v>
      </c>
      <c r="O1219" s="10">
        <f>INDEX(cpi!$A$1:$M$106,MATCH($D1219,cpi!$A:$A,0),MATCH($C1219,cpi!$1:$1,0))</f>
        <v>195.4</v>
      </c>
      <c r="P1219" s="10">
        <f>cpi!$I$2</f>
        <v>245.51900000000001</v>
      </c>
      <c r="Q1219" s="10">
        <f t="shared" ref="Q1219:Q1282" si="158">P1219/O1219</f>
        <v>1.2564943705220062</v>
      </c>
      <c r="R1219" s="8" t="str">
        <f t="shared" ref="R1219:R1282" si="159">IF(ISERROR(Q1219),1,"")</f>
        <v/>
      </c>
      <c r="S1219" s="11">
        <f t="shared" ref="S1219:U1282" si="160">G1219*$Q1219</f>
        <v>56542246.673490278</v>
      </c>
      <c r="T1219" s="11">
        <f t="shared" si="160"/>
        <v>21120431.465025589</v>
      </c>
      <c r="U1219" s="11">
        <f t="shared" si="160"/>
        <v>21978617.12009212</v>
      </c>
    </row>
    <row r="1220" spans="1:21" x14ac:dyDescent="0.2">
      <c r="A1220" s="5">
        <v>1231</v>
      </c>
      <c r="B1220" s="17">
        <v>19</v>
      </c>
      <c r="C1220" s="16">
        <v>2</v>
      </c>
      <c r="D1220" s="16">
        <v>2010</v>
      </c>
      <c r="E1220" s="18">
        <v>40726</v>
      </c>
      <c r="F1220" s="9" t="s">
        <v>1209</v>
      </c>
      <c r="G1220" s="3">
        <v>45000000</v>
      </c>
      <c r="H1220" s="3">
        <v>15541549</v>
      </c>
      <c r="I1220" s="3">
        <v>65532491</v>
      </c>
      <c r="J1220" s="8" t="str">
        <f t="shared" si="154"/>
        <v/>
      </c>
      <c r="K1220" s="8" t="str">
        <f t="shared" si="155"/>
        <v/>
      </c>
      <c r="L1220" s="8" t="str">
        <f t="shared" si="156"/>
        <v>The Ghost Writer</v>
      </c>
      <c r="M1220" s="8" t="str">
        <f t="shared" si="157"/>
        <v/>
      </c>
      <c r="N1220" s="8" t="str">
        <f t="shared" si="153"/>
        <v>The Ghost Writer</v>
      </c>
      <c r="O1220" s="10">
        <f>INDEX(cpi!$A$1:$M$106,MATCH($D1220,cpi!$A:$A,0),MATCH($C1220,cpi!$1:$1,0))</f>
        <v>216.74100000000001</v>
      </c>
      <c r="P1220" s="10">
        <f>cpi!$I$2</f>
        <v>245.51900000000001</v>
      </c>
      <c r="Q1220" s="10">
        <f t="shared" si="158"/>
        <v>1.1327759860847739</v>
      </c>
      <c r="R1220" s="8" t="str">
        <f t="shared" si="159"/>
        <v/>
      </c>
      <c r="S1220" s="11">
        <f t="shared" si="160"/>
        <v>50974919.373814829</v>
      </c>
      <c r="T1220" s="11">
        <f t="shared" si="160"/>
        <v>17605093.493759833</v>
      </c>
      <c r="U1220" s="11">
        <f t="shared" si="160"/>
        <v>74233632.113116577</v>
      </c>
    </row>
    <row r="1221" spans="1:21" x14ac:dyDescent="0.2">
      <c r="A1221" s="5">
        <v>1232</v>
      </c>
      <c r="B1221" s="17">
        <v>22</v>
      </c>
      <c r="C1221" s="16">
        <v>12</v>
      </c>
      <c r="D1221" s="16">
        <v>2000</v>
      </c>
      <c r="E1221" s="18">
        <v>37176</v>
      </c>
      <c r="F1221" s="9" t="s">
        <v>1210</v>
      </c>
      <c r="G1221" s="3">
        <v>45000000</v>
      </c>
      <c r="H1221" s="3">
        <v>15527125</v>
      </c>
      <c r="I1221" s="3">
        <v>18120267</v>
      </c>
      <c r="J1221" s="8" t="str">
        <f t="shared" si="154"/>
        <v/>
      </c>
      <c r="K1221" s="8" t="str">
        <f t="shared" si="155"/>
        <v/>
      </c>
      <c r="L1221" s="8" t="str">
        <f t="shared" si="156"/>
        <v>All the Pretty Horses</v>
      </c>
      <c r="M1221" s="8" t="str">
        <f t="shared" si="157"/>
        <v/>
      </c>
      <c r="N1221" s="8" t="str">
        <f t="shared" si="153"/>
        <v>All the Pretty Horses</v>
      </c>
      <c r="O1221" s="10">
        <f>INDEX(cpi!$A$1:$M$106,MATCH($D1221,cpi!$A:$A,0),MATCH($C1221,cpi!$1:$1,0))</f>
        <v>174</v>
      </c>
      <c r="P1221" s="10">
        <f>cpi!$I$2</f>
        <v>245.51900000000001</v>
      </c>
      <c r="Q1221" s="10">
        <f t="shared" si="158"/>
        <v>1.411028735632184</v>
      </c>
      <c r="R1221" s="8" t="str">
        <f t="shared" si="159"/>
        <v/>
      </c>
      <c r="S1221" s="11">
        <f t="shared" si="160"/>
        <v>63496293.103448279</v>
      </c>
      <c r="T1221" s="11">
        <f t="shared" si="160"/>
        <v>21909219.556752875</v>
      </c>
      <c r="U1221" s="11">
        <f t="shared" si="160"/>
        <v>25568217.434327587</v>
      </c>
    </row>
    <row r="1222" spans="1:21" x14ac:dyDescent="0.2">
      <c r="A1222" s="5">
        <v>1233</v>
      </c>
      <c r="B1222" s="17">
        <v>5</v>
      </c>
      <c r="C1222" s="16">
        <v>9</v>
      </c>
      <c r="D1222" s="16">
        <v>2008</v>
      </c>
      <c r="E1222" s="18">
        <v>39577</v>
      </c>
      <c r="F1222" s="9" t="s">
        <v>1211</v>
      </c>
      <c r="G1222" s="3">
        <v>45000000</v>
      </c>
      <c r="H1222" s="3">
        <v>15298133</v>
      </c>
      <c r="I1222" s="3">
        <v>46598133</v>
      </c>
      <c r="J1222" s="8" t="str">
        <f t="shared" si="154"/>
        <v/>
      </c>
      <c r="K1222" s="8" t="str">
        <f t="shared" si="155"/>
        <v/>
      </c>
      <c r="L1222" s="8" t="str">
        <f t="shared" si="156"/>
        <v>Bangkok Dangerous</v>
      </c>
      <c r="M1222" s="8" t="str">
        <f t="shared" si="157"/>
        <v/>
      </c>
      <c r="N1222" s="8" t="str">
        <f t="shared" si="153"/>
        <v>Bangkok Dangerous</v>
      </c>
      <c r="O1222" s="10">
        <f>INDEX(cpi!$A$1:$M$106,MATCH($D1222,cpi!$A:$A,0),MATCH($C1222,cpi!$1:$1,0))</f>
        <v>218.78299999999999</v>
      </c>
      <c r="P1222" s="10">
        <f>cpi!$I$2</f>
        <v>245.51900000000001</v>
      </c>
      <c r="Q1222" s="10">
        <f t="shared" si="158"/>
        <v>1.1222032790481893</v>
      </c>
      <c r="R1222" s="8" t="str">
        <f t="shared" si="159"/>
        <v/>
      </c>
      <c r="S1222" s="11">
        <f t="shared" si="160"/>
        <v>50499147.557168521</v>
      </c>
      <c r="T1222" s="11">
        <f t="shared" si="160"/>
        <v>17167615.015915312</v>
      </c>
      <c r="U1222" s="11">
        <f t="shared" si="160"/>
        <v>52292577.650123641</v>
      </c>
    </row>
    <row r="1223" spans="1:21" x14ac:dyDescent="0.2">
      <c r="A1223" s="5">
        <v>1234</v>
      </c>
      <c r="B1223" s="17">
        <v>20</v>
      </c>
      <c r="C1223" s="16">
        <v>12</v>
      </c>
      <c r="D1223" s="16">
        <v>1995</v>
      </c>
      <c r="E1223" s="18">
        <v>35289</v>
      </c>
      <c r="F1223" s="9" t="s">
        <v>1212</v>
      </c>
      <c r="G1223" s="3">
        <v>45000000</v>
      </c>
      <c r="H1223" s="3">
        <v>13668249</v>
      </c>
      <c r="I1223" s="3">
        <v>34668249</v>
      </c>
      <c r="J1223" s="8" t="str">
        <f t="shared" si="154"/>
        <v/>
      </c>
      <c r="K1223" s="8" t="str">
        <f t="shared" si="155"/>
        <v/>
      </c>
      <c r="L1223" s="8" t="str">
        <f t="shared" si="156"/>
        <v>Nixon</v>
      </c>
      <c r="M1223" s="8" t="str">
        <f t="shared" si="157"/>
        <v/>
      </c>
      <c r="N1223" s="8" t="str">
        <f t="shared" si="153"/>
        <v>Nixon</v>
      </c>
      <c r="O1223" s="10">
        <f>INDEX(cpi!$A$1:$M$106,MATCH($D1223,cpi!$A:$A,0),MATCH($C1223,cpi!$1:$1,0))</f>
        <v>153.5</v>
      </c>
      <c r="P1223" s="10">
        <f>cpi!$I$2</f>
        <v>245.51900000000001</v>
      </c>
      <c r="Q1223" s="10">
        <f t="shared" si="158"/>
        <v>1.599472312703583</v>
      </c>
      <c r="R1223" s="8" t="str">
        <f t="shared" si="159"/>
        <v/>
      </c>
      <c r="S1223" s="11">
        <f t="shared" si="160"/>
        <v>71976254.071661234</v>
      </c>
      <c r="T1223" s="11">
        <f t="shared" si="160"/>
        <v>21861985.838638436</v>
      </c>
      <c r="U1223" s="11">
        <f t="shared" si="160"/>
        <v>55450904.40541368</v>
      </c>
    </row>
    <row r="1224" spans="1:21" x14ac:dyDescent="0.2">
      <c r="A1224" s="5">
        <v>1235</v>
      </c>
      <c r="B1224" s="17">
        <v>21</v>
      </c>
      <c r="C1224" s="16">
        <v>9</v>
      </c>
      <c r="D1224" s="16">
        <v>2012</v>
      </c>
      <c r="E1224" s="18">
        <v>41526</v>
      </c>
      <c r="F1224" s="9" t="s">
        <v>1213</v>
      </c>
      <c r="G1224" s="3">
        <v>45000000</v>
      </c>
      <c r="H1224" s="3">
        <v>13414714</v>
      </c>
      <c r="I1224" s="3">
        <v>41467606</v>
      </c>
      <c r="J1224" s="8" t="str">
        <f t="shared" si="154"/>
        <v/>
      </c>
      <c r="K1224" s="8" t="str">
        <f t="shared" si="155"/>
        <v/>
      </c>
      <c r="L1224" s="8" t="str">
        <f t="shared" si="156"/>
        <v>Dredd</v>
      </c>
      <c r="M1224" s="8" t="str">
        <f t="shared" si="157"/>
        <v/>
      </c>
      <c r="N1224" s="8" t="str">
        <f t="shared" si="153"/>
        <v>Dredd</v>
      </c>
      <c r="O1224" s="10">
        <f>INDEX(cpi!$A$1:$M$106,MATCH($D1224,cpi!$A:$A,0),MATCH($C1224,cpi!$1:$1,0))</f>
        <v>231.40700000000001</v>
      </c>
      <c r="P1224" s="10">
        <f>cpi!$I$2</f>
        <v>245.51900000000001</v>
      </c>
      <c r="Q1224" s="10">
        <f t="shared" si="158"/>
        <v>1.0609834620387455</v>
      </c>
      <c r="R1224" s="8" t="str">
        <f t="shared" si="159"/>
        <v/>
      </c>
      <c r="S1224" s="11">
        <f t="shared" si="160"/>
        <v>47744255.791743547</v>
      </c>
      <c r="T1224" s="11">
        <f t="shared" si="160"/>
        <v>14232789.701979628</v>
      </c>
      <c r="U1224" s="11">
        <f t="shared" si="160"/>
        <v>43996444.176338658</v>
      </c>
    </row>
    <row r="1225" spans="1:21" x14ac:dyDescent="0.2">
      <c r="A1225" s="5">
        <v>1236</v>
      </c>
      <c r="B1225" s="17">
        <v>28</v>
      </c>
      <c r="C1225" s="16">
        <v>10</v>
      </c>
      <c r="D1225" s="16">
        <v>2011</v>
      </c>
      <c r="E1225" s="18">
        <v>41374</v>
      </c>
      <c r="F1225" s="9" t="s">
        <v>1214</v>
      </c>
      <c r="G1225" s="3">
        <v>45000000</v>
      </c>
      <c r="H1225" s="3">
        <v>13109815</v>
      </c>
      <c r="I1225" s="3">
        <v>21544732</v>
      </c>
      <c r="J1225" s="8" t="str">
        <f t="shared" si="154"/>
        <v/>
      </c>
      <c r="K1225" s="8" t="str">
        <f t="shared" si="155"/>
        <v/>
      </c>
      <c r="L1225" s="8" t="str">
        <f t="shared" si="156"/>
        <v>The Rum Diary</v>
      </c>
      <c r="M1225" s="8" t="str">
        <f t="shared" si="157"/>
        <v/>
      </c>
      <c r="N1225" s="8" t="str">
        <f t="shared" si="153"/>
        <v>The Rum Diary</v>
      </c>
      <c r="O1225" s="10">
        <f>INDEX(cpi!$A$1:$M$106,MATCH($D1225,cpi!$A:$A,0),MATCH($C1225,cpi!$1:$1,0))</f>
        <v>226.42099999999999</v>
      </c>
      <c r="P1225" s="10">
        <f>cpi!$I$2</f>
        <v>245.51900000000001</v>
      </c>
      <c r="Q1225" s="10">
        <f t="shared" si="158"/>
        <v>1.08434729994126</v>
      </c>
      <c r="R1225" s="8" t="str">
        <f t="shared" si="159"/>
        <v/>
      </c>
      <c r="S1225" s="11">
        <f t="shared" si="160"/>
        <v>48795628.497356698</v>
      </c>
      <c r="T1225" s="11">
        <f t="shared" si="160"/>
        <v>14215592.497979429</v>
      </c>
      <c r="U1225" s="11">
        <f t="shared" si="160"/>
        <v>23361971.972158063</v>
      </c>
    </row>
    <row r="1226" spans="1:21" x14ac:dyDescent="0.2">
      <c r="A1226" s="5">
        <v>1237</v>
      </c>
      <c r="B1226" s="17">
        <v>30</v>
      </c>
      <c r="C1226" s="16">
        <v>1</v>
      </c>
      <c r="D1226" s="16">
        <v>1998</v>
      </c>
      <c r="E1226" s="18">
        <v>36678</v>
      </c>
      <c r="F1226" s="9" t="s">
        <v>1215</v>
      </c>
      <c r="G1226" s="3">
        <v>45000000</v>
      </c>
      <c r="H1226" s="3">
        <v>11203026</v>
      </c>
      <c r="I1226" s="3">
        <v>11203026</v>
      </c>
      <c r="J1226" s="8" t="str">
        <f t="shared" si="154"/>
        <v/>
      </c>
      <c r="K1226" s="8" t="str">
        <f t="shared" si="155"/>
        <v/>
      </c>
      <c r="L1226" s="8" t="str">
        <f t="shared" si="156"/>
        <v>Deep Rising</v>
      </c>
      <c r="M1226" s="8" t="str">
        <f t="shared" si="157"/>
        <v/>
      </c>
      <c r="N1226" s="8" t="str">
        <f t="shared" si="153"/>
        <v>Deep Rising</v>
      </c>
      <c r="O1226" s="10">
        <f>INDEX(cpi!$A$1:$M$106,MATCH($D1226,cpi!$A:$A,0),MATCH($C1226,cpi!$1:$1,0))</f>
        <v>161.6</v>
      </c>
      <c r="P1226" s="10">
        <f>cpi!$I$2</f>
        <v>245.51900000000001</v>
      </c>
      <c r="Q1226" s="10">
        <f t="shared" si="158"/>
        <v>1.5193007425742575</v>
      </c>
      <c r="R1226" s="8" t="str">
        <f t="shared" si="159"/>
        <v/>
      </c>
      <c r="S1226" s="11">
        <f t="shared" si="160"/>
        <v>68368533.415841594</v>
      </c>
      <c r="T1226" s="11">
        <f t="shared" si="160"/>
        <v>17020765.720878713</v>
      </c>
      <c r="U1226" s="11">
        <f t="shared" si="160"/>
        <v>17020765.720878713</v>
      </c>
    </row>
    <row r="1227" spans="1:21" x14ac:dyDescent="0.2">
      <c r="A1227" s="5">
        <v>1238</v>
      </c>
      <c r="B1227" s="17">
        <v>21</v>
      </c>
      <c r="C1227" s="16">
        <v>10</v>
      </c>
      <c r="D1227" s="16">
        <v>2011</v>
      </c>
      <c r="E1227" s="18">
        <v>41162</v>
      </c>
      <c r="F1227" s="9" t="s">
        <v>1216</v>
      </c>
      <c r="G1227" s="3">
        <v>45000000</v>
      </c>
      <c r="H1227">
        <v>8305970</v>
      </c>
      <c r="I1227" s="3">
        <v>164539660</v>
      </c>
      <c r="J1227" s="8" t="str">
        <f t="shared" si="154"/>
        <v/>
      </c>
      <c r="K1227" s="8" t="str">
        <f t="shared" si="155"/>
        <v/>
      </c>
      <c r="L1227" s="8" t="str">
        <f t="shared" si="156"/>
        <v>Johnny English Reborn</v>
      </c>
      <c r="M1227" s="8" t="str">
        <f t="shared" si="157"/>
        <v/>
      </c>
      <c r="N1227" s="8" t="str">
        <f t="shared" si="153"/>
        <v>Johnny English Reborn</v>
      </c>
      <c r="O1227" s="10">
        <f>INDEX(cpi!$A$1:$M$106,MATCH($D1227,cpi!$A:$A,0),MATCH($C1227,cpi!$1:$1,0))</f>
        <v>226.42099999999999</v>
      </c>
      <c r="P1227" s="10">
        <f>cpi!$I$2</f>
        <v>245.51900000000001</v>
      </c>
      <c r="Q1227" s="10">
        <f t="shared" si="158"/>
        <v>1.08434729994126</v>
      </c>
      <c r="R1227" s="8" t="str">
        <f t="shared" si="159"/>
        <v/>
      </c>
      <c r="S1227" s="11">
        <f t="shared" si="160"/>
        <v>48795628.497356698</v>
      </c>
      <c r="T1227" s="11">
        <f t="shared" si="160"/>
        <v>9006556.1428931076</v>
      </c>
      <c r="U1227" s="11">
        <f t="shared" si="160"/>
        <v>178418136.05425295</v>
      </c>
    </row>
    <row r="1228" spans="1:21" x14ac:dyDescent="0.2">
      <c r="A1228" s="5">
        <v>1239</v>
      </c>
      <c r="B1228" s="17">
        <v>26</v>
      </c>
      <c r="C1228" s="16">
        <v>9</v>
      </c>
      <c r="D1228" s="16">
        <v>2008</v>
      </c>
      <c r="E1228" s="18">
        <v>40218</v>
      </c>
      <c r="F1228" s="9" t="s">
        <v>1217</v>
      </c>
      <c r="G1228" s="3">
        <v>45000000</v>
      </c>
      <c r="H1228">
        <v>7916887</v>
      </c>
      <c r="I1228" s="3">
        <v>9676497</v>
      </c>
      <c r="J1228" s="8" t="str">
        <f t="shared" si="154"/>
        <v/>
      </c>
      <c r="K1228" s="8" t="str">
        <f t="shared" si="155"/>
        <v/>
      </c>
      <c r="L1228" s="8" t="str">
        <f t="shared" si="156"/>
        <v>Miracle at St. Anna</v>
      </c>
      <c r="M1228" s="8" t="str">
        <f t="shared" si="157"/>
        <v/>
      </c>
      <c r="N1228" s="8" t="str">
        <f t="shared" si="153"/>
        <v>Miracle at St. Anna</v>
      </c>
      <c r="O1228" s="10">
        <f>INDEX(cpi!$A$1:$M$106,MATCH($D1228,cpi!$A:$A,0),MATCH($C1228,cpi!$1:$1,0))</f>
        <v>218.78299999999999</v>
      </c>
      <c r="P1228" s="10">
        <f>cpi!$I$2</f>
        <v>245.51900000000001</v>
      </c>
      <c r="Q1228" s="10">
        <f t="shared" si="158"/>
        <v>1.1222032790481893</v>
      </c>
      <c r="R1228" s="8" t="str">
        <f t="shared" si="159"/>
        <v/>
      </c>
      <c r="S1228" s="11">
        <f t="shared" si="160"/>
        <v>50499147.557168521</v>
      </c>
      <c r="T1228" s="11">
        <f t="shared" si="160"/>
        <v>8884356.5512539819</v>
      </c>
      <c r="U1228" s="11">
        <f t="shared" si="160"/>
        <v>10858996.663099967</v>
      </c>
    </row>
    <row r="1229" spans="1:21" x14ac:dyDescent="0.2">
      <c r="A1229" s="5">
        <v>1240</v>
      </c>
      <c r="B1229" s="17">
        <v>5</v>
      </c>
      <c r="C1229" s="16">
        <v>4</v>
      </c>
      <c r="D1229" s="16">
        <v>2002</v>
      </c>
      <c r="E1229" s="18">
        <v>37380</v>
      </c>
      <c r="F1229" s="9" t="s">
        <v>1218</v>
      </c>
      <c r="G1229" s="3">
        <v>45000000</v>
      </c>
      <c r="H1229" s="3">
        <v>7262288</v>
      </c>
      <c r="I1229" s="3">
        <v>8488871</v>
      </c>
      <c r="J1229" s="8" t="str">
        <f t="shared" si="154"/>
        <v/>
      </c>
      <c r="K1229" s="8" t="str">
        <f t="shared" si="155"/>
        <v/>
      </c>
      <c r="L1229" s="8" t="str">
        <f t="shared" si="156"/>
        <v>Big Trouble</v>
      </c>
      <c r="M1229" s="8" t="str">
        <f t="shared" si="157"/>
        <v/>
      </c>
      <c r="N1229" s="8" t="str">
        <f t="shared" si="153"/>
        <v>Big Trouble</v>
      </c>
      <c r="O1229" s="10">
        <f>INDEX(cpi!$A$1:$M$106,MATCH($D1229,cpi!$A:$A,0),MATCH($C1229,cpi!$1:$1,0))</f>
        <v>179.8</v>
      </c>
      <c r="P1229" s="10">
        <f>cpi!$I$2</f>
        <v>245.51900000000001</v>
      </c>
      <c r="Q1229" s="10">
        <f t="shared" si="158"/>
        <v>1.365511679644049</v>
      </c>
      <c r="R1229" s="8" t="str">
        <f t="shared" si="159"/>
        <v/>
      </c>
      <c r="S1229" s="11">
        <f t="shared" si="160"/>
        <v>61448025.583982207</v>
      </c>
      <c r="T1229" s="11">
        <f t="shared" si="160"/>
        <v>9916739.0849388205</v>
      </c>
      <c r="U1229" s="11">
        <f t="shared" si="160"/>
        <v>11591652.497491658</v>
      </c>
    </row>
    <row r="1230" spans="1:21" x14ac:dyDescent="0.2">
      <c r="A1230" s="5">
        <v>1241</v>
      </c>
      <c r="B1230" s="17">
        <v>21</v>
      </c>
      <c r="C1230" s="16">
        <v>12</v>
      </c>
      <c r="D1230" s="16">
        <v>2006</v>
      </c>
      <c r="E1230" s="18">
        <v>39337</v>
      </c>
      <c r="F1230" s="9" t="s">
        <v>1219</v>
      </c>
      <c r="G1230" s="3">
        <v>45000000</v>
      </c>
      <c r="H1230" s="3">
        <v>6566773</v>
      </c>
      <c r="I1230" s="3">
        <v>76904429</v>
      </c>
      <c r="J1230" s="8" t="str">
        <f t="shared" si="154"/>
        <v/>
      </c>
      <c r="K1230" s="8" t="str">
        <f t="shared" si="155"/>
        <v/>
      </c>
      <c r="L1230" s="8" t="str">
        <f t="shared" si="156"/>
        <v>Man cheng jin dai huang jin jia</v>
      </c>
      <c r="M1230" s="8" t="str">
        <f t="shared" si="157"/>
        <v/>
      </c>
      <c r="N1230" s="8" t="str">
        <f t="shared" si="153"/>
        <v>Man cheng jin dai huang jin jia</v>
      </c>
      <c r="O1230" s="10">
        <f>INDEX(cpi!$A$1:$M$106,MATCH($D1230,cpi!$A:$A,0),MATCH($C1230,cpi!$1:$1,0))</f>
        <v>201.8</v>
      </c>
      <c r="P1230" s="10">
        <f>cpi!$I$2</f>
        <v>245.51900000000001</v>
      </c>
      <c r="Q1230" s="10">
        <f t="shared" si="158"/>
        <v>1.2166451932606541</v>
      </c>
      <c r="R1230" s="8" t="str">
        <f t="shared" si="159"/>
        <v/>
      </c>
      <c r="S1230" s="11">
        <f t="shared" si="160"/>
        <v>54749033.696729437</v>
      </c>
      <c r="T1230" s="11">
        <f t="shared" si="160"/>
        <v>7989432.8056838457</v>
      </c>
      <c r="U1230" s="11">
        <f t="shared" si="160"/>
        <v>93565403.883305252</v>
      </c>
    </row>
    <row r="1231" spans="1:21" x14ac:dyDescent="0.2">
      <c r="A1231" s="5">
        <v>1242</v>
      </c>
      <c r="B1231" s="17">
        <v>16</v>
      </c>
      <c r="C1231" s="16">
        <v>11</v>
      </c>
      <c r="D1231" s="16">
        <v>2007</v>
      </c>
      <c r="E1231" s="18">
        <v>39549</v>
      </c>
      <c r="F1231" s="9" t="s">
        <v>1220</v>
      </c>
      <c r="G1231" s="3">
        <v>45000000</v>
      </c>
      <c r="H1231" s="3">
        <v>4617608</v>
      </c>
      <c r="I1231" s="3">
        <v>31077418</v>
      </c>
      <c r="J1231" s="8" t="str">
        <f t="shared" si="154"/>
        <v/>
      </c>
      <c r="K1231" s="8" t="str">
        <f t="shared" si="155"/>
        <v/>
      </c>
      <c r="L1231" s="8" t="str">
        <f t="shared" si="156"/>
        <v>Love in the Time of Cholera</v>
      </c>
      <c r="M1231" s="8" t="str">
        <f t="shared" si="157"/>
        <v/>
      </c>
      <c r="N1231" s="8" t="str">
        <f t="shared" si="153"/>
        <v>Love in the Time of Cholera</v>
      </c>
      <c r="O1231" s="10">
        <f>INDEX(cpi!$A$1:$M$106,MATCH($D1231,cpi!$A:$A,0),MATCH($C1231,cpi!$1:$1,0))</f>
        <v>210.17699999999999</v>
      </c>
      <c r="P1231" s="10">
        <f>cpi!$I$2</f>
        <v>245.51900000000001</v>
      </c>
      <c r="Q1231" s="10">
        <f t="shared" si="158"/>
        <v>1.168153508709326</v>
      </c>
      <c r="R1231" s="8" t="str">
        <f t="shared" si="159"/>
        <v/>
      </c>
      <c r="S1231" s="11">
        <f t="shared" si="160"/>
        <v>52566907.891919672</v>
      </c>
      <c r="T1231" s="11">
        <f t="shared" si="160"/>
        <v>5394074.9870442534</v>
      </c>
      <c r="U1231" s="11">
        <f t="shared" si="160"/>
        <v>36303194.878326364</v>
      </c>
    </row>
    <row r="1232" spans="1:21" x14ac:dyDescent="0.2">
      <c r="A1232" s="5">
        <v>1243</v>
      </c>
      <c r="B1232" s="17">
        <v>25</v>
      </c>
      <c r="C1232" s="16">
        <v>12</v>
      </c>
      <c r="D1232" s="16">
        <v>2002</v>
      </c>
      <c r="E1232" s="18">
        <v>37998</v>
      </c>
      <c r="F1232" s="9" t="s">
        <v>1221</v>
      </c>
      <c r="G1232" s="3">
        <v>45000000</v>
      </c>
      <c r="H1232" s="3">
        <v>3681811</v>
      </c>
      <c r="I1232" s="3">
        <v>31681811</v>
      </c>
      <c r="J1232" s="8" t="str">
        <f t="shared" si="154"/>
        <v/>
      </c>
      <c r="K1232" s="8" t="str">
        <f t="shared" si="155"/>
        <v/>
      </c>
      <c r="L1232" s="8" t="str">
        <f t="shared" si="156"/>
        <v>Pinocchio</v>
      </c>
      <c r="M1232" s="8" t="str">
        <f t="shared" si="157"/>
        <v/>
      </c>
      <c r="N1232" s="8" t="str">
        <f t="shared" si="153"/>
        <v>Pinocchio</v>
      </c>
      <c r="O1232" s="10">
        <f>INDEX(cpi!$A$1:$M$106,MATCH($D1232,cpi!$A:$A,0),MATCH($C1232,cpi!$1:$1,0))</f>
        <v>180.9</v>
      </c>
      <c r="P1232" s="10">
        <f>cpi!$I$2</f>
        <v>245.51900000000001</v>
      </c>
      <c r="Q1232" s="10">
        <f t="shared" si="158"/>
        <v>1.357208402432283</v>
      </c>
      <c r="R1232" s="8" t="str">
        <f t="shared" si="159"/>
        <v/>
      </c>
      <c r="S1232" s="11">
        <f t="shared" si="160"/>
        <v>61074378.109452739</v>
      </c>
      <c r="T1232" s="11">
        <f t="shared" si="160"/>
        <v>4996984.8253676062</v>
      </c>
      <c r="U1232" s="11">
        <f t="shared" si="160"/>
        <v>42998820.093471535</v>
      </c>
    </row>
    <row r="1233" spans="1:21" x14ac:dyDescent="0.2">
      <c r="A1233" s="5">
        <v>1244</v>
      </c>
      <c r="B1233" s="17">
        <v>31</v>
      </c>
      <c r="C1233" s="16">
        <v>1</v>
      </c>
      <c r="D1233" s="16">
        <v>1997</v>
      </c>
      <c r="E1233" s="18">
        <v>36342</v>
      </c>
      <c r="F1233" s="9" t="s">
        <v>1222</v>
      </c>
      <c r="G1233" s="3">
        <v>45000000</v>
      </c>
      <c r="H1233" s="3">
        <v>2154540</v>
      </c>
      <c r="I1233" s="3">
        <v>2154540</v>
      </c>
      <c r="J1233" s="8" t="str">
        <f t="shared" si="154"/>
        <v/>
      </c>
      <c r="K1233" s="8" t="str">
        <f t="shared" si="155"/>
        <v/>
      </c>
      <c r="L1233" s="8" t="str">
        <f t="shared" si="156"/>
        <v>Shadow Conspiracy</v>
      </c>
      <c r="M1233" s="8" t="str">
        <f t="shared" si="157"/>
        <v/>
      </c>
      <c r="N1233" s="8" t="str">
        <f t="shared" si="153"/>
        <v>Shadow Conspiracy</v>
      </c>
      <c r="O1233" s="10">
        <f>INDEX(cpi!$A$1:$M$106,MATCH($D1233,cpi!$A:$A,0),MATCH($C1233,cpi!$1:$1,0))</f>
        <v>159.1</v>
      </c>
      <c r="P1233" s="10">
        <f>cpi!$I$2</f>
        <v>245.51900000000001</v>
      </c>
      <c r="Q1233" s="10">
        <f t="shared" si="158"/>
        <v>1.5431741043368952</v>
      </c>
      <c r="R1233" s="8" t="str">
        <f t="shared" si="159"/>
        <v/>
      </c>
      <c r="S1233" s="11">
        <f t="shared" si="160"/>
        <v>69442834.695160285</v>
      </c>
      <c r="T1233" s="11">
        <f t="shared" si="160"/>
        <v>3324830.334758014</v>
      </c>
      <c r="U1233" s="11">
        <f t="shared" si="160"/>
        <v>3324830.334758014</v>
      </c>
    </row>
    <row r="1234" spans="1:21" x14ac:dyDescent="0.2">
      <c r="A1234" s="5">
        <v>1245</v>
      </c>
      <c r="B1234" s="17">
        <v>31</v>
      </c>
      <c r="C1234" s="16">
        <v>12</v>
      </c>
      <c r="D1234" s="16">
        <v>2012</v>
      </c>
      <c r="E1234" s="18">
        <v>41832</v>
      </c>
      <c r="F1234" s="9" t="s">
        <v>1223</v>
      </c>
      <c r="G1234" s="3">
        <v>45000000</v>
      </c>
      <c r="H1234" s="3">
        <v>0</v>
      </c>
      <c r="I1234" s="3">
        <v>73706</v>
      </c>
      <c r="J1234" s="8" t="str">
        <f t="shared" si="154"/>
        <v/>
      </c>
      <c r="K1234" s="8" t="str">
        <f t="shared" si="155"/>
        <v/>
      </c>
      <c r="L1234" s="8" t="str">
        <f t="shared" si="156"/>
        <v>Foodfight!</v>
      </c>
      <c r="M1234" s="8" t="str">
        <f t="shared" si="157"/>
        <v/>
      </c>
      <c r="N1234" s="8" t="str">
        <f t="shared" si="153"/>
        <v>Foodfight!</v>
      </c>
      <c r="O1234" s="10">
        <f>INDEX(cpi!$A$1:$M$106,MATCH($D1234,cpi!$A:$A,0),MATCH($C1234,cpi!$1:$1,0))</f>
        <v>229.601</v>
      </c>
      <c r="P1234" s="10">
        <f>cpi!$I$2</f>
        <v>245.51900000000001</v>
      </c>
      <c r="Q1234" s="10">
        <f t="shared" si="158"/>
        <v>1.0693289663372547</v>
      </c>
      <c r="R1234" s="8" t="str">
        <f t="shared" si="159"/>
        <v/>
      </c>
      <c r="S1234" s="11">
        <f t="shared" si="160"/>
        <v>48119803.485176459</v>
      </c>
      <c r="T1234" s="11">
        <f t="shared" si="160"/>
        <v>0</v>
      </c>
      <c r="U1234" s="11">
        <f t="shared" si="160"/>
        <v>78815.960792853701</v>
      </c>
    </row>
    <row r="1235" spans="1:21" x14ac:dyDescent="0.2">
      <c r="A1235" s="5">
        <v>1246</v>
      </c>
      <c r="B1235" s="17">
        <v>12</v>
      </c>
      <c r="C1235" s="16">
        <v>10</v>
      </c>
      <c r="D1235" s="16">
        <v>2012</v>
      </c>
      <c r="E1235" s="18">
        <v>41253</v>
      </c>
      <c r="F1235" s="9" t="s">
        <v>1224</v>
      </c>
      <c r="G1235" s="3">
        <v>44500000</v>
      </c>
      <c r="H1235" s="3">
        <v>136025503</v>
      </c>
      <c r="I1235" s="3">
        <v>227140757</v>
      </c>
      <c r="J1235" s="8" t="str">
        <f t="shared" si="154"/>
        <v/>
      </c>
      <c r="K1235" s="8" t="str">
        <f t="shared" si="155"/>
        <v/>
      </c>
      <c r="L1235" s="8" t="str">
        <f t="shared" si="156"/>
        <v>Argo</v>
      </c>
      <c r="M1235" s="8" t="str">
        <f t="shared" si="157"/>
        <v/>
      </c>
      <c r="N1235" s="8" t="str">
        <f t="shared" si="153"/>
        <v>Argo</v>
      </c>
      <c r="O1235" s="10">
        <f>INDEX(cpi!$A$1:$M$106,MATCH($D1235,cpi!$A:$A,0),MATCH($C1235,cpi!$1:$1,0))</f>
        <v>231.31700000000001</v>
      </c>
      <c r="P1235" s="10">
        <f>cpi!$I$2</f>
        <v>245.51900000000001</v>
      </c>
      <c r="Q1235" s="10">
        <f t="shared" si="158"/>
        <v>1.0613962657305775</v>
      </c>
      <c r="R1235" s="8" t="str">
        <f t="shared" si="159"/>
        <v/>
      </c>
      <c r="S1235" s="11">
        <f t="shared" si="160"/>
        <v>47232133.825010702</v>
      </c>
      <c r="T1235" s="11">
        <f t="shared" si="160"/>
        <v>144376960.92832348</v>
      </c>
      <c r="U1235" s="11">
        <f t="shared" si="160"/>
        <v>241086351.27501655</v>
      </c>
    </row>
    <row r="1236" spans="1:21" x14ac:dyDescent="0.2">
      <c r="A1236" s="5">
        <v>1247</v>
      </c>
      <c r="B1236" s="17">
        <v>6</v>
      </c>
      <c r="C1236" s="16">
        <v>8</v>
      </c>
      <c r="D1236" s="16">
        <v>1993</v>
      </c>
      <c r="E1236" s="18">
        <v>34128</v>
      </c>
      <c r="F1236" s="9" t="s">
        <v>1225</v>
      </c>
      <c r="G1236" s="3">
        <v>44000000</v>
      </c>
      <c r="H1236" s="3">
        <v>183875760</v>
      </c>
      <c r="I1236" s="3">
        <v>353715317</v>
      </c>
      <c r="J1236" s="8" t="str">
        <f t="shared" si="154"/>
        <v/>
      </c>
      <c r="K1236" s="8" t="str">
        <f t="shared" si="155"/>
        <v/>
      </c>
      <c r="L1236" s="8" t="str">
        <f t="shared" si="156"/>
        <v>The Fugitive</v>
      </c>
      <c r="M1236" s="8" t="str">
        <f t="shared" si="157"/>
        <v/>
      </c>
      <c r="N1236" s="8" t="str">
        <f t="shared" si="153"/>
        <v>The Fugitive</v>
      </c>
      <c r="O1236" s="10">
        <f>INDEX(cpi!$A$1:$M$106,MATCH($D1236,cpi!$A:$A,0),MATCH($C1236,cpi!$1:$1,0))</f>
        <v>144.80000000000001</v>
      </c>
      <c r="P1236" s="10">
        <f>cpi!$I$2</f>
        <v>245.51900000000001</v>
      </c>
      <c r="Q1236" s="10">
        <f t="shared" si="158"/>
        <v>1.6955732044198895</v>
      </c>
      <c r="R1236" s="8" t="str">
        <f t="shared" si="159"/>
        <v/>
      </c>
      <c r="S1236" s="11">
        <f t="shared" si="160"/>
        <v>74605220.994475141</v>
      </c>
      <c r="T1236" s="11">
        <f t="shared" si="160"/>
        <v>311774811.59834254</v>
      </c>
      <c r="U1236" s="11">
        <f t="shared" si="160"/>
        <v>599750213.49808705</v>
      </c>
    </row>
    <row r="1237" spans="1:21" x14ac:dyDescent="0.2">
      <c r="A1237" s="5">
        <v>1248</v>
      </c>
      <c r="B1237" s="17">
        <v>22</v>
      </c>
      <c r="C1237" s="16">
        <v>5</v>
      </c>
      <c r="D1237" s="16">
        <v>1985</v>
      </c>
      <c r="E1237" s="18">
        <v>31690</v>
      </c>
      <c r="F1237" s="9" t="s">
        <v>1226</v>
      </c>
      <c r="G1237" s="3">
        <v>44000000</v>
      </c>
      <c r="H1237" s="3">
        <v>150415432</v>
      </c>
      <c r="I1237" s="3">
        <v>300400000</v>
      </c>
      <c r="J1237" s="8" t="str">
        <f t="shared" si="154"/>
        <v/>
      </c>
      <c r="K1237" s="8" t="str">
        <f t="shared" si="155"/>
        <v/>
      </c>
      <c r="L1237" s="8" t="str">
        <f t="shared" si="156"/>
        <v>Rambo: First Blood Part II</v>
      </c>
      <c r="M1237" s="8" t="str">
        <f t="shared" si="157"/>
        <v/>
      </c>
      <c r="N1237" s="8" t="str">
        <f t="shared" si="153"/>
        <v>Rambo: First Blood Part II</v>
      </c>
      <c r="O1237" s="10">
        <f>INDEX(cpi!$A$1:$M$106,MATCH($D1237,cpi!$A:$A,0),MATCH($C1237,cpi!$1:$1,0))</f>
        <v>107.3</v>
      </c>
      <c r="P1237" s="10">
        <f>cpi!$I$2</f>
        <v>245.51900000000001</v>
      </c>
      <c r="Q1237" s="10">
        <f t="shared" si="158"/>
        <v>2.2881547064305687</v>
      </c>
      <c r="R1237" s="8" t="str">
        <f t="shared" si="159"/>
        <v/>
      </c>
      <c r="S1237" s="11">
        <f t="shared" si="160"/>
        <v>100678807.08294502</v>
      </c>
      <c r="T1237" s="11">
        <f t="shared" si="160"/>
        <v>344173778.6505872</v>
      </c>
      <c r="U1237" s="11">
        <f t="shared" si="160"/>
        <v>687361673.8117429</v>
      </c>
    </row>
    <row r="1238" spans="1:21" x14ac:dyDescent="0.2">
      <c r="A1238" s="5">
        <v>1249</v>
      </c>
      <c r="B1238" s="17">
        <v>18</v>
      </c>
      <c r="C1238" s="16">
        <v>10</v>
      </c>
      <c r="D1238" s="16">
        <v>1996</v>
      </c>
      <c r="E1238" s="18">
        <v>35591</v>
      </c>
      <c r="F1238" s="9" t="s">
        <v>1227</v>
      </c>
      <c r="G1238" s="3">
        <v>44000000</v>
      </c>
      <c r="H1238" s="3">
        <v>53300852</v>
      </c>
      <c r="I1238" s="3">
        <v>165600852</v>
      </c>
      <c r="J1238" s="8" t="str">
        <f t="shared" si="154"/>
        <v/>
      </c>
      <c r="K1238" s="8" t="str">
        <f t="shared" si="155"/>
        <v/>
      </c>
      <c r="L1238" s="8" t="str">
        <f t="shared" si="156"/>
        <v>Sleepers</v>
      </c>
      <c r="M1238" s="8" t="str">
        <f t="shared" si="157"/>
        <v/>
      </c>
      <c r="N1238" s="8" t="str">
        <f t="shared" si="153"/>
        <v>Sleepers</v>
      </c>
      <c r="O1238" s="10">
        <f>INDEX(cpi!$A$1:$M$106,MATCH($D1238,cpi!$A:$A,0),MATCH($C1238,cpi!$1:$1,0))</f>
        <v>158.30000000000001</v>
      </c>
      <c r="P1238" s="10">
        <f>cpi!$I$2</f>
        <v>245.51900000000001</v>
      </c>
      <c r="Q1238" s="10">
        <f t="shared" si="158"/>
        <v>1.5509728363866075</v>
      </c>
      <c r="R1238" s="8" t="str">
        <f t="shared" si="159"/>
        <v/>
      </c>
      <c r="S1238" s="11">
        <f t="shared" si="160"/>
        <v>68242804.801010728</v>
      </c>
      <c r="T1238" s="11">
        <f t="shared" si="160"/>
        <v>82668173.608262777</v>
      </c>
      <c r="U1238" s="11">
        <f t="shared" si="160"/>
        <v>256842423.13447881</v>
      </c>
    </row>
    <row r="1239" spans="1:21" x14ac:dyDescent="0.2">
      <c r="A1239" s="5">
        <v>1250</v>
      </c>
      <c r="B1239" s="17">
        <v>30</v>
      </c>
      <c r="C1239" s="16">
        <v>7</v>
      </c>
      <c r="D1239" s="16">
        <v>2010</v>
      </c>
      <c r="E1239" s="18">
        <v>41067</v>
      </c>
      <c r="F1239" s="9" t="s">
        <v>1228</v>
      </c>
      <c r="G1239" s="3">
        <v>44000000</v>
      </c>
      <c r="H1239" s="3">
        <v>31206263</v>
      </c>
      <c r="I1239" s="3">
        <v>48478084</v>
      </c>
      <c r="J1239" s="8" t="str">
        <f t="shared" si="154"/>
        <v/>
      </c>
      <c r="K1239" s="8" t="str">
        <f t="shared" si="155"/>
        <v/>
      </c>
      <c r="L1239" s="8" t="str">
        <f t="shared" si="156"/>
        <v>Charlie St. Cloud</v>
      </c>
      <c r="M1239" s="8" t="str">
        <f t="shared" si="157"/>
        <v/>
      </c>
      <c r="N1239" s="8" t="str">
        <f t="shared" si="153"/>
        <v>Charlie St. Cloud</v>
      </c>
      <c r="O1239" s="10">
        <f>INDEX(cpi!$A$1:$M$106,MATCH($D1239,cpi!$A:$A,0),MATCH($C1239,cpi!$1:$1,0))</f>
        <v>218.011</v>
      </c>
      <c r="P1239" s="10">
        <f>cpi!$I$2</f>
        <v>245.51900000000001</v>
      </c>
      <c r="Q1239" s="10">
        <f t="shared" si="158"/>
        <v>1.1261771195031445</v>
      </c>
      <c r="R1239" s="8" t="str">
        <f t="shared" si="159"/>
        <v/>
      </c>
      <c r="S1239" s="11">
        <f t="shared" si="160"/>
        <v>49551793.258138359</v>
      </c>
      <c r="T1239" s="11">
        <f t="shared" si="160"/>
        <v>35143779.375797555</v>
      </c>
      <c r="U1239" s="11">
        <f t="shared" si="160"/>
        <v>54594908.998151474</v>
      </c>
    </row>
    <row r="1240" spans="1:21" x14ac:dyDescent="0.2">
      <c r="A1240" s="5">
        <v>1251</v>
      </c>
      <c r="B1240" s="17">
        <v>2</v>
      </c>
      <c r="C1240" s="16">
        <v>2</v>
      </c>
      <c r="D1240" s="16">
        <v>1996</v>
      </c>
      <c r="E1240" s="18">
        <v>35097</v>
      </c>
      <c r="F1240" s="9" t="s">
        <v>1229</v>
      </c>
      <c r="G1240" s="3">
        <v>44000000</v>
      </c>
      <c r="H1240" s="3">
        <v>22730924</v>
      </c>
      <c r="I1240" s="3">
        <v>22730924</v>
      </c>
      <c r="J1240" s="8" t="str">
        <f t="shared" si="154"/>
        <v/>
      </c>
      <c r="K1240" s="8" t="str">
        <f t="shared" si="155"/>
        <v/>
      </c>
      <c r="L1240" s="8" t="str">
        <f t="shared" si="156"/>
        <v>The Juror</v>
      </c>
      <c r="M1240" s="8" t="str">
        <f t="shared" si="157"/>
        <v/>
      </c>
      <c r="N1240" s="8" t="str">
        <f t="shared" si="153"/>
        <v>The Juror</v>
      </c>
      <c r="O1240" s="10">
        <f>INDEX(cpi!$A$1:$M$106,MATCH($D1240,cpi!$A:$A,0),MATCH($C1240,cpi!$1:$1,0))</f>
        <v>154.9</v>
      </c>
      <c r="P1240" s="10">
        <f>cpi!$I$2</f>
        <v>245.51900000000001</v>
      </c>
      <c r="Q1240" s="10">
        <f t="shared" si="158"/>
        <v>1.585016139444803</v>
      </c>
      <c r="R1240" s="8" t="str">
        <f t="shared" si="159"/>
        <v/>
      </c>
      <c r="S1240" s="11">
        <f t="shared" si="160"/>
        <v>69740710.135571331</v>
      </c>
      <c r="T1240" s="11">
        <f t="shared" si="160"/>
        <v>36028881.40449322</v>
      </c>
      <c r="U1240" s="11">
        <f t="shared" si="160"/>
        <v>36028881.40449322</v>
      </c>
    </row>
    <row r="1241" spans="1:21" x14ac:dyDescent="0.2">
      <c r="A1241" s="5">
        <v>1252</v>
      </c>
      <c r="B1241" s="17">
        <v>6</v>
      </c>
      <c r="C1241" s="16">
        <v>2</v>
      </c>
      <c r="D1241" s="16">
        <v>2014</v>
      </c>
      <c r="E1241" s="18">
        <v>41792</v>
      </c>
      <c r="F1241" s="9" t="s">
        <v>1230</v>
      </c>
      <c r="G1241" s="3">
        <v>44000000</v>
      </c>
      <c r="H1241" s="3">
        <v>6105175</v>
      </c>
      <c r="I1241" s="3">
        <v>12342632</v>
      </c>
      <c r="J1241" s="8" t="str">
        <f t="shared" si="154"/>
        <v/>
      </c>
      <c r="K1241" s="8" t="str">
        <f t="shared" si="155"/>
        <v/>
      </c>
      <c r="L1241" s="8" t="str">
        <f t="shared" si="156"/>
        <v>The Interview</v>
      </c>
      <c r="M1241" s="8" t="str">
        <f t="shared" si="157"/>
        <v/>
      </c>
      <c r="N1241" s="8" t="str">
        <f t="shared" si="153"/>
        <v>The Interview</v>
      </c>
      <c r="O1241" s="10">
        <f>INDEX(cpi!$A$1:$M$106,MATCH($D1241,cpi!$A:$A,0),MATCH($C1241,cpi!$1:$1,0))</f>
        <v>234.78100000000001</v>
      </c>
      <c r="P1241" s="10">
        <f>cpi!$I$2</f>
        <v>245.51900000000001</v>
      </c>
      <c r="Q1241" s="10">
        <f t="shared" si="158"/>
        <v>1.0457362393038618</v>
      </c>
      <c r="R1241" s="8" t="str">
        <f t="shared" si="159"/>
        <v/>
      </c>
      <c r="S1241" s="11">
        <f t="shared" si="160"/>
        <v>46012394.52936992</v>
      </c>
      <c r="T1241" s="11">
        <f t="shared" si="160"/>
        <v>6384402.7447919548</v>
      </c>
      <c r="U1241" s="11">
        <f t="shared" si="160"/>
        <v>12907137.570791503</v>
      </c>
    </row>
    <row r="1242" spans="1:21" x14ac:dyDescent="0.2">
      <c r="A1242" s="5">
        <v>1253</v>
      </c>
      <c r="B1242" s="17">
        <v>19</v>
      </c>
      <c r="C1242" s="16">
        <v>11</v>
      </c>
      <c r="D1242" s="16">
        <v>1980</v>
      </c>
      <c r="E1242" s="18">
        <v>29778</v>
      </c>
      <c r="F1242" s="9" t="s">
        <v>1231</v>
      </c>
      <c r="G1242" s="3">
        <v>44000000</v>
      </c>
      <c r="H1242" s="3">
        <v>3484331</v>
      </c>
      <c r="I1242" s="3">
        <v>3484523</v>
      </c>
      <c r="J1242" s="8" t="str">
        <f t="shared" si="154"/>
        <v/>
      </c>
      <c r="K1242" s="8" t="str">
        <f t="shared" si="155"/>
        <v/>
      </c>
      <c r="L1242" s="8" t="str">
        <f t="shared" si="156"/>
        <v>Heaven's Gate</v>
      </c>
      <c r="M1242" s="8" t="str">
        <f t="shared" si="157"/>
        <v/>
      </c>
      <c r="N1242" s="8" t="str">
        <f t="shared" si="153"/>
        <v>Heaven's Gate</v>
      </c>
      <c r="O1242" s="10">
        <f>INDEX(cpi!$A$1:$M$106,MATCH($D1242,cpi!$A:$A,0),MATCH($C1242,cpi!$1:$1,0))</f>
        <v>85.5</v>
      </c>
      <c r="P1242" s="10">
        <f>cpi!$I$2</f>
        <v>245.51900000000001</v>
      </c>
      <c r="Q1242" s="10">
        <f t="shared" si="158"/>
        <v>2.8715672514619883</v>
      </c>
      <c r="R1242" s="8" t="str">
        <f t="shared" si="159"/>
        <v/>
      </c>
      <c r="S1242" s="11">
        <f t="shared" si="160"/>
        <v>126348959.06432749</v>
      </c>
      <c r="T1242" s="11">
        <f t="shared" si="160"/>
        <v>10005490.792853801</v>
      </c>
      <c r="U1242" s="11">
        <f t="shared" si="160"/>
        <v>10006042.133766081</v>
      </c>
    </row>
    <row r="1243" spans="1:21" x14ac:dyDescent="0.2">
      <c r="A1243" s="5">
        <v>1254</v>
      </c>
      <c r="B1243" s="17">
        <v>28</v>
      </c>
      <c r="C1243" s="16">
        <v>6</v>
      </c>
      <c r="D1243" s="16">
        <v>2013</v>
      </c>
      <c r="E1243" s="18">
        <v>42100</v>
      </c>
      <c r="F1243" s="9" t="s">
        <v>1232</v>
      </c>
      <c r="G1243" s="3">
        <v>43000000</v>
      </c>
      <c r="H1243" s="3">
        <v>159581587</v>
      </c>
      <c r="I1243" s="3">
        <v>229727774</v>
      </c>
      <c r="J1243" s="8" t="str">
        <f t="shared" si="154"/>
        <v/>
      </c>
      <c r="K1243" s="8" t="str">
        <f t="shared" si="155"/>
        <v/>
      </c>
      <c r="L1243" s="8" t="str">
        <f t="shared" si="156"/>
        <v>The Heat</v>
      </c>
      <c r="M1243" s="8" t="str">
        <f t="shared" si="157"/>
        <v/>
      </c>
      <c r="N1243" s="8" t="str">
        <f t="shared" si="153"/>
        <v>The Heat</v>
      </c>
      <c r="O1243" s="10">
        <f>INDEX(cpi!$A$1:$M$106,MATCH($D1243,cpi!$A:$A,0),MATCH($C1243,cpi!$1:$1,0))</f>
        <v>233.50399999999999</v>
      </c>
      <c r="P1243" s="10">
        <f>cpi!$I$2</f>
        <v>245.51900000000001</v>
      </c>
      <c r="Q1243" s="10">
        <f t="shared" si="158"/>
        <v>1.0514552213238317</v>
      </c>
      <c r="R1243" s="8" t="str">
        <f t="shared" si="159"/>
        <v/>
      </c>
      <c r="S1243" s="11">
        <f t="shared" si="160"/>
        <v>45212574.516924761</v>
      </c>
      <c r="T1243" s="11">
        <f t="shared" si="160"/>
        <v>167792892.87829331</v>
      </c>
      <c r="U1243" s="11">
        <f t="shared" si="160"/>
        <v>241548467.45540121</v>
      </c>
    </row>
    <row r="1244" spans="1:21" x14ac:dyDescent="0.2">
      <c r="A1244" s="5">
        <v>1255</v>
      </c>
      <c r="B1244" s="17">
        <v>19</v>
      </c>
      <c r="C1244" s="16">
        <v>12</v>
      </c>
      <c r="D1244" s="16">
        <v>2000</v>
      </c>
      <c r="E1244" s="18">
        <v>37084</v>
      </c>
      <c r="F1244" s="9" t="s">
        <v>1233</v>
      </c>
      <c r="G1244" s="3">
        <v>43000000</v>
      </c>
      <c r="H1244" s="3">
        <v>51768623</v>
      </c>
      <c r="I1244" s="3">
        <v>80013623</v>
      </c>
      <c r="J1244" s="8" t="str">
        <f t="shared" si="154"/>
        <v/>
      </c>
      <c r="K1244" s="8" t="str">
        <f t="shared" si="155"/>
        <v/>
      </c>
      <c r="L1244" s="8" t="str">
        <f t="shared" si="156"/>
        <v>Finding Forrester</v>
      </c>
      <c r="M1244" s="8" t="str">
        <f t="shared" si="157"/>
        <v/>
      </c>
      <c r="N1244" s="8" t="str">
        <f t="shared" si="153"/>
        <v>Finding Forrester</v>
      </c>
      <c r="O1244" s="10">
        <f>INDEX(cpi!$A$1:$M$106,MATCH($D1244,cpi!$A:$A,0),MATCH($C1244,cpi!$1:$1,0))</f>
        <v>174</v>
      </c>
      <c r="P1244" s="10">
        <f>cpi!$I$2</f>
        <v>245.51900000000001</v>
      </c>
      <c r="Q1244" s="10">
        <f t="shared" si="158"/>
        <v>1.411028735632184</v>
      </c>
      <c r="R1244" s="8" t="str">
        <f t="shared" si="159"/>
        <v/>
      </c>
      <c r="S1244" s="11">
        <f t="shared" si="160"/>
        <v>60674235.632183909</v>
      </c>
      <c r="T1244" s="11">
        <f t="shared" si="160"/>
        <v>73047014.657109201</v>
      </c>
      <c r="U1244" s="11">
        <f t="shared" si="160"/>
        <v>112901521.29504023</v>
      </c>
    </row>
    <row r="1245" spans="1:21" x14ac:dyDescent="0.2">
      <c r="A1245" s="5">
        <v>1256</v>
      </c>
      <c r="B1245" s="17">
        <v>14</v>
      </c>
      <c r="C1245" s="16">
        <v>4</v>
      </c>
      <c r="D1245" s="16">
        <v>2000</v>
      </c>
      <c r="E1245" s="18">
        <v>36926</v>
      </c>
      <c r="F1245" s="9" t="s">
        <v>1234</v>
      </c>
      <c r="G1245" s="3">
        <v>43000000</v>
      </c>
      <c r="H1245" s="3">
        <v>37035515</v>
      </c>
      <c r="I1245" s="3">
        <v>62063972</v>
      </c>
      <c r="J1245" s="8" t="str">
        <f t="shared" si="154"/>
        <v/>
      </c>
      <c r="K1245" s="8" t="str">
        <f t="shared" si="155"/>
        <v/>
      </c>
      <c r="L1245" s="8" t="str">
        <f t="shared" si="156"/>
        <v>28 Days</v>
      </c>
      <c r="M1245" s="8" t="str">
        <f t="shared" si="157"/>
        <v/>
      </c>
      <c r="N1245" s="8" t="str">
        <f t="shared" si="153"/>
        <v>28 Days</v>
      </c>
      <c r="O1245" s="10">
        <f>INDEX(cpi!$A$1:$M$106,MATCH($D1245,cpi!$A:$A,0),MATCH($C1245,cpi!$1:$1,0))</f>
        <v>171.3</v>
      </c>
      <c r="P1245" s="10">
        <f>cpi!$I$2</f>
        <v>245.51900000000001</v>
      </c>
      <c r="Q1245" s="10">
        <f t="shared" si="158"/>
        <v>1.4332691185055457</v>
      </c>
      <c r="R1245" s="8" t="str">
        <f t="shared" si="159"/>
        <v/>
      </c>
      <c r="S1245" s="11">
        <f t="shared" si="160"/>
        <v>61630572.095738463</v>
      </c>
      <c r="T1245" s="11">
        <f t="shared" si="160"/>
        <v>53081859.937448919</v>
      </c>
      <c r="U1245" s="11">
        <f t="shared" si="160"/>
        <v>88954374.439392865</v>
      </c>
    </row>
    <row r="1246" spans="1:21" x14ac:dyDescent="0.2">
      <c r="A1246" s="5">
        <v>1257</v>
      </c>
      <c r="B1246" s="17">
        <v>13</v>
      </c>
      <c r="C1246" s="16">
        <v>5</v>
      </c>
      <c r="D1246" s="16">
        <v>2005</v>
      </c>
      <c r="E1246" s="18">
        <v>38722</v>
      </c>
      <c r="F1246" s="9" t="s">
        <v>1235</v>
      </c>
      <c r="G1246" s="3">
        <v>43000000</v>
      </c>
      <c r="H1246" s="3">
        <v>24537621</v>
      </c>
      <c r="I1246" s="3">
        <v>49037621</v>
      </c>
      <c r="J1246" s="8" t="str">
        <f t="shared" si="154"/>
        <v/>
      </c>
      <c r="K1246" s="8" t="str">
        <f t="shared" si="155"/>
        <v/>
      </c>
      <c r="L1246" s="8" t="str">
        <f t="shared" si="156"/>
        <v>Danny the Dog</v>
      </c>
      <c r="M1246" s="8" t="str">
        <f t="shared" si="157"/>
        <v/>
      </c>
      <c r="N1246" s="8" t="str">
        <f t="shared" si="153"/>
        <v>Danny the Dog</v>
      </c>
      <c r="O1246" s="10">
        <f>INDEX(cpi!$A$1:$M$106,MATCH($D1246,cpi!$A:$A,0),MATCH($C1246,cpi!$1:$1,0))</f>
        <v>194.4</v>
      </c>
      <c r="P1246" s="10">
        <f>cpi!$I$2</f>
        <v>245.51900000000001</v>
      </c>
      <c r="Q1246" s="10">
        <f t="shared" si="158"/>
        <v>1.2629578189300412</v>
      </c>
      <c r="R1246" s="8" t="str">
        <f t="shared" si="159"/>
        <v/>
      </c>
      <c r="S1246" s="11">
        <f t="shared" si="160"/>
        <v>54307186.213991776</v>
      </c>
      <c r="T1246" s="11">
        <f t="shared" si="160"/>
        <v>30989980.299891979</v>
      </c>
      <c r="U1246" s="11">
        <f t="shared" si="160"/>
        <v>61932446.863677986</v>
      </c>
    </row>
    <row r="1247" spans="1:21" x14ac:dyDescent="0.2">
      <c r="A1247" s="5">
        <v>1258</v>
      </c>
      <c r="B1247" s="17">
        <v>12</v>
      </c>
      <c r="C1247" s="16">
        <v>4</v>
      </c>
      <c r="D1247" s="16">
        <v>2002</v>
      </c>
      <c r="E1247" s="18">
        <v>37594</v>
      </c>
      <c r="F1247" s="9" t="s">
        <v>1236</v>
      </c>
      <c r="G1247" s="3">
        <v>43000000</v>
      </c>
      <c r="H1247" s="3">
        <v>24430272</v>
      </c>
      <c r="I1247" s="3">
        <v>63078756</v>
      </c>
      <c r="J1247" s="8" t="str">
        <f t="shared" si="154"/>
        <v/>
      </c>
      <c r="K1247" s="8" t="str">
        <f t="shared" si="155"/>
        <v/>
      </c>
      <c r="L1247" s="8" t="str">
        <f t="shared" si="156"/>
        <v>The Sweetest Thing</v>
      </c>
      <c r="M1247" s="8" t="str">
        <f t="shared" si="157"/>
        <v/>
      </c>
      <c r="N1247" s="8" t="str">
        <f t="shared" si="153"/>
        <v>The Sweetest Thing</v>
      </c>
      <c r="O1247" s="10">
        <f>INDEX(cpi!$A$1:$M$106,MATCH($D1247,cpi!$A:$A,0),MATCH($C1247,cpi!$1:$1,0))</f>
        <v>179.8</v>
      </c>
      <c r="P1247" s="10">
        <f>cpi!$I$2</f>
        <v>245.51900000000001</v>
      </c>
      <c r="Q1247" s="10">
        <f t="shared" si="158"/>
        <v>1.365511679644049</v>
      </c>
      <c r="R1247" s="8" t="str">
        <f t="shared" si="159"/>
        <v/>
      </c>
      <c r="S1247" s="11">
        <f t="shared" si="160"/>
        <v>58717002.224694103</v>
      </c>
      <c r="T1247" s="11">
        <f t="shared" si="160"/>
        <v>33359821.752880979</v>
      </c>
      <c r="U1247" s="11">
        <f t="shared" si="160"/>
        <v>86134778.055417135</v>
      </c>
    </row>
    <row r="1248" spans="1:21" x14ac:dyDescent="0.2">
      <c r="A1248" s="5">
        <v>1259</v>
      </c>
      <c r="B1248" s="17">
        <v>6</v>
      </c>
      <c r="C1248" s="16">
        <v>1</v>
      </c>
      <c r="D1248" s="16">
        <v>2017</v>
      </c>
      <c r="E1248" s="18">
        <v>42887</v>
      </c>
      <c r="F1248" s="9" t="s">
        <v>1237</v>
      </c>
      <c r="G1248" s="3">
        <v>43000000</v>
      </c>
      <c r="H1248" s="3">
        <v>3740823</v>
      </c>
      <c r="I1248" s="3">
        <v>46428833</v>
      </c>
      <c r="J1248" s="8" t="str">
        <f t="shared" si="154"/>
        <v/>
      </c>
      <c r="K1248" s="8" t="str">
        <f t="shared" si="155"/>
        <v/>
      </c>
      <c r="L1248" s="8" t="str">
        <f t="shared" si="156"/>
        <v>A Monster Calls</v>
      </c>
      <c r="M1248" s="8" t="str">
        <f t="shared" si="157"/>
        <v/>
      </c>
      <c r="N1248" s="8" t="str">
        <f t="shared" si="153"/>
        <v>A Monster Calls</v>
      </c>
      <c r="O1248" s="10">
        <f>INDEX(cpi!$A$1:$M$106,MATCH($D1248,cpi!$A:$A,0),MATCH($C1248,cpi!$1:$1,0))</f>
        <v>242.839</v>
      </c>
      <c r="P1248" s="10">
        <f>cpi!$I$2</f>
        <v>245.51900000000001</v>
      </c>
      <c r="Q1248" s="10">
        <f t="shared" si="158"/>
        <v>1.0110361185806234</v>
      </c>
      <c r="R1248" s="8" t="str">
        <f t="shared" si="159"/>
        <v/>
      </c>
      <c r="S1248" s="11">
        <f t="shared" si="160"/>
        <v>43474553.098966807</v>
      </c>
      <c r="T1248" s="11">
        <f t="shared" si="160"/>
        <v>3782107.1662171232</v>
      </c>
      <c r="U1248" s="11">
        <f t="shared" si="160"/>
        <v>46941227.106547959</v>
      </c>
    </row>
    <row r="1249" spans="1:21" x14ac:dyDescent="0.2">
      <c r="A1249" s="5">
        <v>1260</v>
      </c>
      <c r="B1249" s="17">
        <v>28</v>
      </c>
      <c r="C1249" s="16">
        <v>1</v>
      </c>
      <c r="D1249" s="16">
        <v>2011</v>
      </c>
      <c r="E1249" s="18">
        <v>41365</v>
      </c>
      <c r="F1249" s="9" t="s">
        <v>1238</v>
      </c>
      <c r="G1249" s="3">
        <v>42500000</v>
      </c>
      <c r="H1249" s="3">
        <v>29121498</v>
      </c>
      <c r="I1249" s="3">
        <v>76347393</v>
      </c>
      <c r="J1249" s="8" t="str">
        <f t="shared" si="154"/>
        <v/>
      </c>
      <c r="K1249" s="8" t="str">
        <f t="shared" si="155"/>
        <v/>
      </c>
      <c r="L1249" s="8" t="str">
        <f t="shared" si="156"/>
        <v>The Mechanic</v>
      </c>
      <c r="M1249" s="8" t="str">
        <f t="shared" si="157"/>
        <v/>
      </c>
      <c r="N1249" s="8" t="str">
        <f t="shared" si="153"/>
        <v>The Mechanic</v>
      </c>
      <c r="O1249" s="10">
        <f>INDEX(cpi!$A$1:$M$106,MATCH($D1249,cpi!$A:$A,0),MATCH($C1249,cpi!$1:$1,0))</f>
        <v>220.22300000000001</v>
      </c>
      <c r="P1249" s="10">
        <f>cpi!$I$2</f>
        <v>245.51900000000001</v>
      </c>
      <c r="Q1249" s="10">
        <f t="shared" si="158"/>
        <v>1.1148653864491902</v>
      </c>
      <c r="R1249" s="8" t="str">
        <f t="shared" si="159"/>
        <v/>
      </c>
      <c r="S1249" s="11">
        <f t="shared" si="160"/>
        <v>47381778.924090587</v>
      </c>
      <c r="T1249" s="11">
        <f t="shared" si="160"/>
        <v>32466550.121749319</v>
      </c>
      <c r="U1249" s="11">
        <f t="shared" si="160"/>
        <v>85117065.801333204</v>
      </c>
    </row>
    <row r="1250" spans="1:21" x14ac:dyDescent="0.2">
      <c r="A1250" s="5">
        <v>1261</v>
      </c>
      <c r="B1250" s="17">
        <v>30</v>
      </c>
      <c r="C1250" s="16">
        <v>6</v>
      </c>
      <c r="D1250" s="16">
        <v>1993</v>
      </c>
      <c r="E1250" s="18">
        <v>34856</v>
      </c>
      <c r="F1250" s="9" t="s">
        <v>1239</v>
      </c>
      <c r="G1250" s="3">
        <v>42000000</v>
      </c>
      <c r="H1250" s="3">
        <v>158340892</v>
      </c>
      <c r="I1250" s="3">
        <v>270340892</v>
      </c>
      <c r="J1250" s="8" t="str">
        <f t="shared" si="154"/>
        <v/>
      </c>
      <c r="K1250" s="8" t="str">
        <f t="shared" si="155"/>
        <v/>
      </c>
      <c r="L1250" s="8" t="str">
        <f t="shared" si="156"/>
        <v>The Firm</v>
      </c>
      <c r="M1250" s="8" t="str">
        <f t="shared" si="157"/>
        <v/>
      </c>
      <c r="N1250" s="8" t="str">
        <f t="shared" si="153"/>
        <v>The Firm</v>
      </c>
      <c r="O1250" s="10">
        <f>INDEX(cpi!$A$1:$M$106,MATCH($D1250,cpi!$A:$A,0),MATCH($C1250,cpi!$1:$1,0))</f>
        <v>144.4</v>
      </c>
      <c r="P1250" s="10">
        <f>cpi!$I$2</f>
        <v>245.51900000000001</v>
      </c>
      <c r="Q1250" s="10">
        <f t="shared" si="158"/>
        <v>1.7002700831024931</v>
      </c>
      <c r="R1250" s="8" t="str">
        <f t="shared" si="159"/>
        <v/>
      </c>
      <c r="S1250" s="11">
        <f t="shared" si="160"/>
        <v>71411343.490304708</v>
      </c>
      <c r="T1250" s="11">
        <f t="shared" si="160"/>
        <v>269222281.59936285</v>
      </c>
      <c r="U1250" s="11">
        <f t="shared" si="160"/>
        <v>459652530.90684211</v>
      </c>
    </row>
    <row r="1251" spans="1:21" x14ac:dyDescent="0.2">
      <c r="A1251" s="5">
        <v>1262</v>
      </c>
      <c r="B1251" s="17">
        <v>16</v>
      </c>
      <c r="C1251" s="16">
        <v>3</v>
      </c>
      <c r="D1251" s="16">
        <v>2012</v>
      </c>
      <c r="E1251" s="18">
        <v>41367</v>
      </c>
      <c r="F1251" s="9" t="s">
        <v>1240</v>
      </c>
      <c r="G1251" s="3">
        <v>42000000</v>
      </c>
      <c r="H1251" s="3">
        <v>138447667</v>
      </c>
      <c r="I1251" s="3">
        <v>202812429</v>
      </c>
      <c r="J1251" s="8" t="str">
        <f t="shared" si="154"/>
        <v/>
      </c>
      <c r="K1251" s="8" t="str">
        <f t="shared" si="155"/>
        <v/>
      </c>
      <c r="L1251" s="8" t="str">
        <f t="shared" si="156"/>
        <v>21 Jump Street</v>
      </c>
      <c r="M1251" s="8" t="str">
        <f t="shared" si="157"/>
        <v/>
      </c>
      <c r="N1251" s="8" t="str">
        <f t="shared" si="153"/>
        <v>21 Jump Street</v>
      </c>
      <c r="O1251" s="10">
        <f>INDEX(cpi!$A$1:$M$106,MATCH($D1251,cpi!$A:$A,0),MATCH($C1251,cpi!$1:$1,0))</f>
        <v>229.392</v>
      </c>
      <c r="P1251" s="10">
        <f>cpi!$I$2</f>
        <v>245.51900000000001</v>
      </c>
      <c r="Q1251" s="10">
        <f t="shared" si="158"/>
        <v>1.0703032363813909</v>
      </c>
      <c r="R1251" s="8" t="str">
        <f t="shared" si="159"/>
        <v/>
      </c>
      <c r="S1251" s="11">
        <f t="shared" si="160"/>
        <v>44952735.928018421</v>
      </c>
      <c r="T1251" s="11">
        <f t="shared" si="160"/>
        <v>148180986.05955309</v>
      </c>
      <c r="U1251" s="11">
        <f t="shared" si="160"/>
        <v>217070799.13707107</v>
      </c>
    </row>
    <row r="1252" spans="1:21" x14ac:dyDescent="0.2">
      <c r="A1252" s="5">
        <v>1263</v>
      </c>
      <c r="B1252" s="17">
        <v>28</v>
      </c>
      <c r="C1252" s="16">
        <v>5</v>
      </c>
      <c r="D1252" s="16">
        <v>1999</v>
      </c>
      <c r="E1252" s="18">
        <v>36986</v>
      </c>
      <c r="F1252" s="9" t="s">
        <v>1241</v>
      </c>
      <c r="G1252" s="3">
        <v>42000000</v>
      </c>
      <c r="H1252" s="3">
        <v>116089678</v>
      </c>
      <c r="I1252" s="3">
        <v>363728226</v>
      </c>
      <c r="J1252" s="8" t="str">
        <f t="shared" si="154"/>
        <v/>
      </c>
      <c r="K1252" s="8" t="str">
        <f t="shared" si="155"/>
        <v/>
      </c>
      <c r="L1252" s="8" t="str">
        <f t="shared" si="156"/>
        <v>Notting Hill</v>
      </c>
      <c r="M1252" s="8" t="str">
        <f t="shared" si="157"/>
        <v/>
      </c>
      <c r="N1252" s="8" t="str">
        <f t="shared" si="153"/>
        <v>Notting Hill</v>
      </c>
      <c r="O1252" s="10">
        <f>INDEX(cpi!$A$1:$M$106,MATCH($D1252,cpi!$A:$A,0),MATCH($C1252,cpi!$1:$1,0))</f>
        <v>166.2</v>
      </c>
      <c r="P1252" s="10">
        <f>cpi!$I$2</f>
        <v>245.51900000000001</v>
      </c>
      <c r="Q1252" s="10">
        <f t="shared" si="158"/>
        <v>1.4772503008423588</v>
      </c>
      <c r="R1252" s="8" t="str">
        <f t="shared" si="159"/>
        <v/>
      </c>
      <c r="S1252" s="11">
        <f t="shared" si="160"/>
        <v>62044512.635379069</v>
      </c>
      <c r="T1252" s="11">
        <f t="shared" si="160"/>
        <v>171493511.75019255</v>
      </c>
      <c r="U1252" s="11">
        <f t="shared" si="160"/>
        <v>537317631.2833575</v>
      </c>
    </row>
    <row r="1253" spans="1:21" x14ac:dyDescent="0.2">
      <c r="A1253" s="5">
        <v>1264</v>
      </c>
      <c r="B1253" s="17">
        <v>21</v>
      </c>
      <c r="C1253" s="16">
        <v>6</v>
      </c>
      <c r="D1253" s="16">
        <v>2000</v>
      </c>
      <c r="E1253" s="18">
        <v>37140</v>
      </c>
      <c r="F1253" s="9" t="s">
        <v>1242</v>
      </c>
      <c r="G1253" s="3">
        <v>42000000</v>
      </c>
      <c r="H1253" s="3">
        <v>106793915</v>
      </c>
      <c r="I1253" s="3">
        <v>227793915</v>
      </c>
      <c r="J1253" s="8" t="str">
        <f t="shared" si="154"/>
        <v/>
      </c>
      <c r="K1253" s="8" t="str">
        <f t="shared" si="155"/>
        <v/>
      </c>
      <c r="L1253" s="8" t="str">
        <f t="shared" si="156"/>
        <v>Chicken Run</v>
      </c>
      <c r="M1253" s="8" t="str">
        <f t="shared" si="157"/>
        <v/>
      </c>
      <c r="N1253" s="8" t="str">
        <f t="shared" si="153"/>
        <v>Chicken Run</v>
      </c>
      <c r="O1253" s="10">
        <f>INDEX(cpi!$A$1:$M$106,MATCH($D1253,cpi!$A:$A,0),MATCH($C1253,cpi!$1:$1,0))</f>
        <v>172.4</v>
      </c>
      <c r="P1253" s="10">
        <f>cpi!$I$2</f>
        <v>245.51900000000001</v>
      </c>
      <c r="Q1253" s="10">
        <f t="shared" si="158"/>
        <v>1.4241241299303944</v>
      </c>
      <c r="R1253" s="8" t="str">
        <f t="shared" si="159"/>
        <v/>
      </c>
      <c r="S1253" s="11">
        <f t="shared" si="160"/>
        <v>59813213.457076564</v>
      </c>
      <c r="T1253" s="11">
        <f t="shared" si="160"/>
        <v>152087791.28123549</v>
      </c>
      <c r="U1253" s="11">
        <f t="shared" si="160"/>
        <v>324406811.00281322</v>
      </c>
    </row>
    <row r="1254" spans="1:21" x14ac:dyDescent="0.2">
      <c r="A1254" s="5">
        <v>1265</v>
      </c>
      <c r="B1254" s="17">
        <v>16</v>
      </c>
      <c r="C1254" s="16">
        <v>1</v>
      </c>
      <c r="D1254" s="16">
        <v>2004</v>
      </c>
      <c r="E1254" s="18">
        <v>38443</v>
      </c>
      <c r="F1254" s="9" t="s">
        <v>1243</v>
      </c>
      <c r="G1254" s="3">
        <v>42000000</v>
      </c>
      <c r="H1254" s="3">
        <v>88073507</v>
      </c>
      <c r="I1254" s="3">
        <v>173044410</v>
      </c>
      <c r="J1254" s="8" t="str">
        <f t="shared" si="154"/>
        <v/>
      </c>
      <c r="K1254" s="8" t="str">
        <f t="shared" si="155"/>
        <v/>
      </c>
      <c r="L1254" s="8" t="str">
        <f t="shared" si="156"/>
        <v>Along Came Polly</v>
      </c>
      <c r="M1254" s="8" t="str">
        <f t="shared" si="157"/>
        <v/>
      </c>
      <c r="N1254" s="8" t="str">
        <f t="shared" si="153"/>
        <v>Along Came Polly</v>
      </c>
      <c r="O1254" s="10">
        <f>INDEX(cpi!$A$1:$M$106,MATCH($D1254,cpi!$A:$A,0),MATCH($C1254,cpi!$1:$1,0))</f>
        <v>185.2</v>
      </c>
      <c r="P1254" s="10">
        <f>cpi!$I$2</f>
        <v>245.51900000000001</v>
      </c>
      <c r="Q1254" s="10">
        <f t="shared" si="158"/>
        <v>1.3256965442764579</v>
      </c>
      <c r="R1254" s="8" t="str">
        <f t="shared" si="159"/>
        <v/>
      </c>
      <c r="S1254" s="11">
        <f t="shared" si="160"/>
        <v>55679254.859611228</v>
      </c>
      <c r="T1254" s="11">
        <f t="shared" si="160"/>
        <v>116758743.87220842</v>
      </c>
      <c r="U1254" s="11">
        <f t="shared" si="160"/>
        <v>229404376.34335855</v>
      </c>
    </row>
    <row r="1255" spans="1:21" x14ac:dyDescent="0.2">
      <c r="A1255" s="5">
        <v>1266</v>
      </c>
      <c r="B1255" s="17">
        <v>1</v>
      </c>
      <c r="C1255" s="16">
        <v>7</v>
      </c>
      <c r="D1255" s="16">
        <v>1992</v>
      </c>
      <c r="E1255" s="18">
        <v>33610</v>
      </c>
      <c r="F1255" s="9" t="s">
        <v>1244</v>
      </c>
      <c r="G1255" s="3">
        <v>42000000</v>
      </c>
      <c r="H1255" s="3">
        <v>70052444</v>
      </c>
      <c r="I1255" s="3">
        <v>131052444</v>
      </c>
      <c r="J1255" s="8" t="str">
        <f t="shared" si="154"/>
        <v/>
      </c>
      <c r="K1255" s="8" t="str">
        <f t="shared" si="155"/>
        <v/>
      </c>
      <c r="L1255" s="8" t="str">
        <f t="shared" si="156"/>
        <v>Boomerang</v>
      </c>
      <c r="M1255" s="8" t="str">
        <f t="shared" si="157"/>
        <v/>
      </c>
      <c r="N1255" s="8" t="str">
        <f t="shared" si="153"/>
        <v>Boomerang</v>
      </c>
      <c r="O1255" s="10">
        <f>INDEX(cpi!$A$1:$M$106,MATCH($D1255,cpi!$A:$A,0),MATCH($C1255,cpi!$1:$1,0))</f>
        <v>140.5</v>
      </c>
      <c r="P1255" s="10">
        <f>cpi!$I$2</f>
        <v>245.51900000000001</v>
      </c>
      <c r="Q1255" s="10">
        <f t="shared" si="158"/>
        <v>1.7474661921708186</v>
      </c>
      <c r="R1255" s="8" t="str">
        <f t="shared" si="159"/>
        <v/>
      </c>
      <c r="S1255" s="11">
        <f t="shared" si="160"/>
        <v>73393580.071174383</v>
      </c>
      <c r="T1255" s="11">
        <f t="shared" si="160"/>
        <v>122414277.56893951</v>
      </c>
      <c r="U1255" s="11">
        <f t="shared" si="160"/>
        <v>229009715.29135942</v>
      </c>
    </row>
    <row r="1256" spans="1:21" x14ac:dyDescent="0.2">
      <c r="A1256" s="5">
        <v>1267</v>
      </c>
      <c r="B1256" s="17">
        <v>10</v>
      </c>
      <c r="C1256" s="16">
        <v>7</v>
      </c>
      <c r="D1256" s="16">
        <v>2009</v>
      </c>
      <c r="E1256" s="18">
        <v>40093</v>
      </c>
      <c r="F1256" s="9" t="s">
        <v>1245</v>
      </c>
      <c r="G1256" s="3">
        <v>42000000</v>
      </c>
      <c r="H1256" s="3">
        <v>60054530</v>
      </c>
      <c r="I1256" s="3">
        <v>138708527</v>
      </c>
      <c r="J1256" s="8" t="str">
        <f t="shared" si="154"/>
        <v/>
      </c>
      <c r="K1256" s="8" t="str">
        <f t="shared" si="155"/>
        <v/>
      </c>
      <c r="L1256" s="8" t="str">
        <f t="shared" si="156"/>
        <v>BrÃ¼no</v>
      </c>
      <c r="M1256" s="8" t="str">
        <f t="shared" si="157"/>
        <v/>
      </c>
      <c r="N1256" s="8" t="str">
        <f t="shared" si="153"/>
        <v>BrÃ¼no</v>
      </c>
      <c r="O1256" s="10">
        <f>INDEX(cpi!$A$1:$M$106,MATCH($D1256,cpi!$A:$A,0),MATCH($C1256,cpi!$1:$1,0))</f>
        <v>215.351</v>
      </c>
      <c r="P1256" s="10">
        <f>cpi!$I$2</f>
        <v>245.51900000000001</v>
      </c>
      <c r="Q1256" s="10">
        <f t="shared" si="158"/>
        <v>1.1400875779541306</v>
      </c>
      <c r="R1256" s="8" t="str">
        <f t="shared" si="159"/>
        <v/>
      </c>
      <c r="S1256" s="11">
        <f t="shared" si="160"/>
        <v>47883678.274073489</v>
      </c>
      <c r="T1256" s="11">
        <f t="shared" si="160"/>
        <v>68467423.65287368</v>
      </c>
      <c r="U1256" s="11">
        <f t="shared" si="160"/>
        <v>158139868.58901513</v>
      </c>
    </row>
    <row r="1257" spans="1:21" x14ac:dyDescent="0.2">
      <c r="A1257" s="5">
        <v>1268</v>
      </c>
      <c r="B1257" s="17">
        <v>12</v>
      </c>
      <c r="C1257" s="16">
        <v>6</v>
      </c>
      <c r="D1257" s="16">
        <v>1963</v>
      </c>
      <c r="E1257" s="18">
        <v>23351</v>
      </c>
      <c r="F1257" s="9" t="s">
        <v>1246</v>
      </c>
      <c r="G1257" s="3">
        <v>42000000</v>
      </c>
      <c r="H1257" s="3">
        <v>57000000</v>
      </c>
      <c r="I1257" s="3">
        <v>71000000</v>
      </c>
      <c r="J1257" s="8" t="str">
        <f t="shared" si="154"/>
        <v/>
      </c>
      <c r="K1257" s="8" t="str">
        <f t="shared" si="155"/>
        <v/>
      </c>
      <c r="L1257" s="8" t="str">
        <f t="shared" si="156"/>
        <v>Cleopatra</v>
      </c>
      <c r="M1257" s="8" t="str">
        <f t="shared" si="157"/>
        <v/>
      </c>
      <c r="N1257" s="8" t="str">
        <f t="shared" si="153"/>
        <v>Cleopatra</v>
      </c>
      <c r="O1257" s="10">
        <f>INDEX(cpi!$A$1:$M$106,MATCH($D1257,cpi!$A:$A,0),MATCH($C1257,cpi!$1:$1,0))</f>
        <v>30.6</v>
      </c>
      <c r="P1257" s="10">
        <f>cpi!$I$2</f>
        <v>245.51900000000001</v>
      </c>
      <c r="Q1257" s="10">
        <f t="shared" si="158"/>
        <v>8.0234967320261443</v>
      </c>
      <c r="R1257" s="8" t="str">
        <f t="shared" si="159"/>
        <v/>
      </c>
      <c r="S1257" s="11">
        <f t="shared" si="160"/>
        <v>336986862.74509805</v>
      </c>
      <c r="T1257" s="11">
        <f t="shared" si="160"/>
        <v>457339313.72549021</v>
      </c>
      <c r="U1257" s="11">
        <f t="shared" si="160"/>
        <v>569668267.97385621</v>
      </c>
    </row>
    <row r="1258" spans="1:21" x14ac:dyDescent="0.2">
      <c r="A1258" s="5">
        <v>1269</v>
      </c>
      <c r="B1258" s="17">
        <v>12</v>
      </c>
      <c r="C1258" s="16">
        <v>5</v>
      </c>
      <c r="D1258" s="16">
        <v>2017</v>
      </c>
      <c r="E1258" s="18">
        <v>43074</v>
      </c>
      <c r="F1258" s="9" t="s">
        <v>1247</v>
      </c>
      <c r="G1258" s="3">
        <v>42000000</v>
      </c>
      <c r="H1258" s="3">
        <v>45852178</v>
      </c>
      <c r="I1258" s="3">
        <v>57852177</v>
      </c>
      <c r="J1258" s="8" t="str">
        <f t="shared" si="154"/>
        <v/>
      </c>
      <c r="K1258" s="8" t="str">
        <f t="shared" si="155"/>
        <v/>
      </c>
      <c r="L1258" s="8" t="str">
        <f t="shared" si="156"/>
        <v>Snatched</v>
      </c>
      <c r="M1258" s="8" t="str">
        <f t="shared" si="157"/>
        <v/>
      </c>
      <c r="N1258" s="8" t="str">
        <f t="shared" si="153"/>
        <v>Snatched</v>
      </c>
      <c r="O1258" s="10">
        <f>INDEX(cpi!$A$1:$M$106,MATCH($D1258,cpi!$A:$A,0),MATCH($C1258,cpi!$1:$1,0))</f>
        <v>244.733</v>
      </c>
      <c r="P1258" s="10">
        <f>cpi!$I$2</f>
        <v>245.51900000000001</v>
      </c>
      <c r="Q1258" s="10">
        <f t="shared" si="158"/>
        <v>1.0032116633228865</v>
      </c>
      <c r="R1258" s="8" t="str">
        <f t="shared" si="159"/>
        <v/>
      </c>
      <c r="S1258" s="11">
        <f t="shared" si="160"/>
        <v>42134889.859561235</v>
      </c>
      <c r="T1258" s="11">
        <f t="shared" si="160"/>
        <v>45999439.758357063</v>
      </c>
      <c r="U1258" s="11">
        <f t="shared" si="160"/>
        <v>58037978.715020038</v>
      </c>
    </row>
    <row r="1259" spans="1:21" x14ac:dyDescent="0.2">
      <c r="A1259" s="5">
        <v>1270</v>
      </c>
      <c r="B1259" s="17">
        <v>12</v>
      </c>
      <c r="C1259" s="16">
        <v>10</v>
      </c>
      <c r="D1259" s="16">
        <v>2012</v>
      </c>
      <c r="E1259" s="18">
        <v>41253</v>
      </c>
      <c r="F1259" s="9" t="s">
        <v>1248</v>
      </c>
      <c r="G1259" s="3">
        <v>42000000</v>
      </c>
      <c r="H1259" s="3">
        <v>45290318</v>
      </c>
      <c r="I1259" s="3">
        <v>73239258</v>
      </c>
      <c r="J1259" s="8" t="str">
        <f t="shared" si="154"/>
        <v/>
      </c>
      <c r="K1259" s="8" t="str">
        <f t="shared" si="155"/>
        <v/>
      </c>
      <c r="L1259" s="8" t="str">
        <f t="shared" si="156"/>
        <v>Here Comes the Boom</v>
      </c>
      <c r="M1259" s="8" t="str">
        <f t="shared" si="157"/>
        <v/>
      </c>
      <c r="N1259" s="8" t="str">
        <f t="shared" si="153"/>
        <v>Here Comes the Boom</v>
      </c>
      <c r="O1259" s="10">
        <f>INDEX(cpi!$A$1:$M$106,MATCH($D1259,cpi!$A:$A,0),MATCH($C1259,cpi!$1:$1,0))</f>
        <v>231.31700000000001</v>
      </c>
      <c r="P1259" s="10">
        <f>cpi!$I$2</f>
        <v>245.51900000000001</v>
      </c>
      <c r="Q1259" s="10">
        <f t="shared" si="158"/>
        <v>1.0613962657305775</v>
      </c>
      <c r="R1259" s="8" t="str">
        <f t="shared" si="159"/>
        <v/>
      </c>
      <c r="S1259" s="11">
        <f t="shared" si="160"/>
        <v>44578643.160684258</v>
      </c>
      <c r="T1259" s="11">
        <f t="shared" si="160"/>
        <v>48070974.398950361</v>
      </c>
      <c r="U1259" s="11">
        <f t="shared" si="160"/>
        <v>77735874.94607833</v>
      </c>
    </row>
    <row r="1260" spans="1:21" x14ac:dyDescent="0.2">
      <c r="A1260" s="5">
        <v>1271</v>
      </c>
      <c r="B1260" s="17">
        <v>5</v>
      </c>
      <c r="C1260" s="16">
        <v>4</v>
      </c>
      <c r="D1260" s="16">
        <v>2002</v>
      </c>
      <c r="E1260" s="18">
        <v>37380</v>
      </c>
      <c r="F1260" s="9" t="s">
        <v>1249</v>
      </c>
      <c r="G1260" s="3">
        <v>42000000</v>
      </c>
      <c r="H1260" s="3">
        <v>41543207</v>
      </c>
      <c r="I1260" s="3">
        <v>63781100</v>
      </c>
      <c r="J1260" s="8" t="str">
        <f t="shared" si="154"/>
        <v/>
      </c>
      <c r="K1260" s="8" t="str">
        <f t="shared" si="155"/>
        <v/>
      </c>
      <c r="L1260" s="8" t="str">
        <f t="shared" si="156"/>
        <v>High Crimes</v>
      </c>
      <c r="M1260" s="8" t="str">
        <f t="shared" si="157"/>
        <v/>
      </c>
      <c r="N1260" s="8" t="str">
        <f t="shared" si="153"/>
        <v>High Crimes</v>
      </c>
      <c r="O1260" s="10">
        <f>INDEX(cpi!$A$1:$M$106,MATCH($D1260,cpi!$A:$A,0),MATCH($C1260,cpi!$1:$1,0))</f>
        <v>179.8</v>
      </c>
      <c r="P1260" s="10">
        <f>cpi!$I$2</f>
        <v>245.51900000000001</v>
      </c>
      <c r="Q1260" s="10">
        <f t="shared" si="158"/>
        <v>1.365511679644049</v>
      </c>
      <c r="R1260" s="8" t="str">
        <f t="shared" si="159"/>
        <v/>
      </c>
      <c r="S1260" s="11">
        <f t="shared" si="160"/>
        <v>57351490.545050055</v>
      </c>
      <c r="T1260" s="11">
        <f t="shared" si="160"/>
        <v>56727734.368370414</v>
      </c>
      <c r="U1260" s="11">
        <f t="shared" si="160"/>
        <v>87093836.990545049</v>
      </c>
    </row>
    <row r="1261" spans="1:21" x14ac:dyDescent="0.2">
      <c r="A1261" s="5">
        <v>1272</v>
      </c>
      <c r="B1261" s="17">
        <v>15</v>
      </c>
      <c r="C1261" s="16">
        <v>11</v>
      </c>
      <c r="D1261" s="16">
        <v>1996</v>
      </c>
      <c r="E1261" s="18">
        <v>35500</v>
      </c>
      <c r="F1261" s="9" t="s">
        <v>1250</v>
      </c>
      <c r="G1261" s="3">
        <v>42000000</v>
      </c>
      <c r="H1261" s="3">
        <v>41267469</v>
      </c>
      <c r="I1261" s="3">
        <v>41267469</v>
      </c>
      <c r="J1261" s="8" t="str">
        <f t="shared" si="154"/>
        <v/>
      </c>
      <c r="K1261" s="8" t="str">
        <f t="shared" si="155"/>
        <v/>
      </c>
      <c r="L1261" s="8" t="str">
        <f t="shared" si="156"/>
        <v>The Mirror Has Two Faces</v>
      </c>
      <c r="M1261" s="8" t="str">
        <f t="shared" si="157"/>
        <v/>
      </c>
      <c r="N1261" s="8" t="str">
        <f t="shared" si="153"/>
        <v>The Mirror Has Two Faces</v>
      </c>
      <c r="O1261" s="10">
        <f>INDEX(cpi!$A$1:$M$106,MATCH($D1261,cpi!$A:$A,0),MATCH($C1261,cpi!$1:$1,0))</f>
        <v>158.6</v>
      </c>
      <c r="P1261" s="10">
        <f>cpi!$I$2</f>
        <v>245.51900000000001</v>
      </c>
      <c r="Q1261" s="10">
        <f t="shared" si="158"/>
        <v>1.5480390920554856</v>
      </c>
      <c r="R1261" s="8" t="str">
        <f t="shared" si="159"/>
        <v/>
      </c>
      <c r="S1261" s="11">
        <f t="shared" si="160"/>
        <v>65017641.866330393</v>
      </c>
      <c r="T1261" s="11">
        <f t="shared" si="160"/>
        <v>63883655.242187902</v>
      </c>
      <c r="U1261" s="11">
        <f t="shared" si="160"/>
        <v>63883655.242187902</v>
      </c>
    </row>
    <row r="1262" spans="1:21" x14ac:dyDescent="0.2">
      <c r="A1262" s="5">
        <v>1273</v>
      </c>
      <c r="B1262" s="17">
        <v>11</v>
      </c>
      <c r="C1262" s="16">
        <v>3</v>
      </c>
      <c r="D1262" s="16">
        <v>2011</v>
      </c>
      <c r="E1262" s="18">
        <v>40850</v>
      </c>
      <c r="F1262" s="9" t="s">
        <v>1251</v>
      </c>
      <c r="G1262" s="3">
        <v>42000000</v>
      </c>
      <c r="H1262" s="3">
        <v>37662162</v>
      </c>
      <c r="I1262" s="3">
        <v>91678442</v>
      </c>
      <c r="J1262" s="8" t="str">
        <f t="shared" si="154"/>
        <v/>
      </c>
      <c r="K1262" s="8" t="str">
        <f t="shared" si="155"/>
        <v/>
      </c>
      <c r="L1262" s="8" t="str">
        <f t="shared" si="156"/>
        <v>Red Riding Hood</v>
      </c>
      <c r="M1262" s="8" t="str">
        <f t="shared" si="157"/>
        <v/>
      </c>
      <c r="N1262" s="8" t="str">
        <f t="shared" si="153"/>
        <v>Red Riding Hood</v>
      </c>
      <c r="O1262" s="10">
        <f>INDEX(cpi!$A$1:$M$106,MATCH($D1262,cpi!$A:$A,0),MATCH($C1262,cpi!$1:$1,0))</f>
        <v>223.46700000000001</v>
      </c>
      <c r="P1262" s="10">
        <f>cpi!$I$2</f>
        <v>245.51900000000001</v>
      </c>
      <c r="Q1262" s="10">
        <f t="shared" si="158"/>
        <v>1.0986812370506607</v>
      </c>
      <c r="R1262" s="8" t="str">
        <f t="shared" si="159"/>
        <v/>
      </c>
      <c r="S1262" s="11">
        <f t="shared" si="160"/>
        <v>46144611.956127748</v>
      </c>
      <c r="T1262" s="11">
        <f t="shared" si="160"/>
        <v>41378710.736162387</v>
      </c>
      <c r="U1262" s="11">
        <f t="shared" si="160"/>
        <v>100725384.06743725</v>
      </c>
    </row>
    <row r="1263" spans="1:21" x14ac:dyDescent="0.2">
      <c r="A1263" s="5">
        <v>1274</v>
      </c>
      <c r="B1263" s="17">
        <v>25</v>
      </c>
      <c r="C1263" s="16">
        <v>1</v>
      </c>
      <c r="D1263" s="16">
        <v>2002</v>
      </c>
      <c r="E1263" s="18">
        <v>37987</v>
      </c>
      <c r="F1263" s="9" t="s">
        <v>1252</v>
      </c>
      <c r="G1263" s="3">
        <v>42000000</v>
      </c>
      <c r="H1263" s="3">
        <v>35228696</v>
      </c>
      <c r="I1263" s="3">
        <v>56438555</v>
      </c>
      <c r="J1263" s="8" t="str">
        <f t="shared" si="154"/>
        <v/>
      </c>
      <c r="K1263" s="8" t="str">
        <f t="shared" si="155"/>
        <v/>
      </c>
      <c r="L1263" s="8" t="str">
        <f t="shared" si="156"/>
        <v>The Mothman Prophecies</v>
      </c>
      <c r="M1263" s="8" t="str">
        <f t="shared" si="157"/>
        <v/>
      </c>
      <c r="N1263" s="8" t="str">
        <f t="shared" si="153"/>
        <v>The Mothman Prophecies</v>
      </c>
      <c r="O1263" s="10">
        <f>INDEX(cpi!$A$1:$M$106,MATCH($D1263,cpi!$A:$A,0),MATCH($C1263,cpi!$1:$1,0))</f>
        <v>177.1</v>
      </c>
      <c r="P1263" s="10">
        <f>cpi!$I$2</f>
        <v>245.51900000000001</v>
      </c>
      <c r="Q1263" s="10">
        <f t="shared" si="158"/>
        <v>1.3863297571993225</v>
      </c>
      <c r="R1263" s="8" t="str">
        <f t="shared" si="159"/>
        <v/>
      </c>
      <c r="S1263" s="11">
        <f t="shared" si="160"/>
        <v>58225849.802371547</v>
      </c>
      <c r="T1263" s="11">
        <f t="shared" si="160"/>
        <v>48838589.572128743</v>
      </c>
      <c r="U1263" s="11">
        <f t="shared" si="160"/>
        <v>78242448.249830604</v>
      </c>
    </row>
    <row r="1264" spans="1:21" x14ac:dyDescent="0.2">
      <c r="A1264" s="5">
        <v>1275</v>
      </c>
      <c r="B1264" s="17">
        <v>14</v>
      </c>
      <c r="C1264" s="16">
        <v>7</v>
      </c>
      <c r="D1264" s="16">
        <v>1989</v>
      </c>
      <c r="E1264" s="18">
        <v>32911</v>
      </c>
      <c r="F1264" s="9" t="s">
        <v>1253</v>
      </c>
      <c r="G1264" s="3">
        <v>42000000</v>
      </c>
      <c r="H1264" s="3">
        <v>34667015</v>
      </c>
      <c r="I1264" s="3">
        <v>156167015</v>
      </c>
      <c r="J1264" s="8" t="str">
        <f t="shared" si="154"/>
        <v/>
      </c>
      <c r="K1264" s="8" t="str">
        <f t="shared" si="155"/>
        <v/>
      </c>
      <c r="L1264" s="8" t="str">
        <f t="shared" si="156"/>
        <v>Licence to Kill</v>
      </c>
      <c r="M1264" s="8" t="str">
        <f t="shared" si="157"/>
        <v/>
      </c>
      <c r="N1264" s="8" t="str">
        <f t="shared" si="153"/>
        <v>Licence to Kill</v>
      </c>
      <c r="O1264" s="10">
        <f>INDEX(cpi!$A$1:$M$106,MATCH($D1264,cpi!$A:$A,0),MATCH($C1264,cpi!$1:$1,0))</f>
        <v>124.4</v>
      </c>
      <c r="P1264" s="10">
        <f>cpi!$I$2</f>
        <v>245.51900000000001</v>
      </c>
      <c r="Q1264" s="10">
        <f t="shared" si="158"/>
        <v>1.9736254019292605</v>
      </c>
      <c r="R1264" s="8" t="str">
        <f t="shared" si="159"/>
        <v/>
      </c>
      <c r="S1264" s="11">
        <f t="shared" si="160"/>
        <v>82892266.881028935</v>
      </c>
      <c r="T1264" s="11">
        <f t="shared" si="160"/>
        <v>68419701.413062707</v>
      </c>
      <c r="U1264" s="11">
        <f t="shared" si="160"/>
        <v>308215187.74746788</v>
      </c>
    </row>
    <row r="1265" spans="1:21" x14ac:dyDescent="0.2">
      <c r="A1265" s="5">
        <v>1276</v>
      </c>
      <c r="B1265" s="17">
        <v>27</v>
      </c>
      <c r="C1265" s="16">
        <v>1</v>
      </c>
      <c r="D1265" s="16">
        <v>2012</v>
      </c>
      <c r="E1265" s="18">
        <v>41699</v>
      </c>
      <c r="F1265" s="9" t="s">
        <v>1254</v>
      </c>
      <c r="G1265" s="3">
        <v>42000000</v>
      </c>
      <c r="H1265" s="3">
        <v>26414527</v>
      </c>
      <c r="I1265" s="3">
        <v>36197221</v>
      </c>
      <c r="J1265" s="8" t="str">
        <f t="shared" si="154"/>
        <v/>
      </c>
      <c r="K1265" s="8" t="str">
        <f t="shared" si="155"/>
        <v/>
      </c>
      <c r="L1265" s="8" t="str">
        <f t="shared" si="156"/>
        <v>One for the Money</v>
      </c>
      <c r="M1265" s="8" t="str">
        <f t="shared" si="157"/>
        <v/>
      </c>
      <c r="N1265" s="8" t="str">
        <f t="shared" si="153"/>
        <v>One for the Money</v>
      </c>
      <c r="O1265" s="10">
        <f>INDEX(cpi!$A$1:$M$106,MATCH($D1265,cpi!$A:$A,0),MATCH($C1265,cpi!$1:$1,0))</f>
        <v>226.66499999999999</v>
      </c>
      <c r="P1265" s="10">
        <f>cpi!$I$2</f>
        <v>245.51900000000001</v>
      </c>
      <c r="Q1265" s="10">
        <f t="shared" si="158"/>
        <v>1.0831800233825248</v>
      </c>
      <c r="R1265" s="8" t="str">
        <f t="shared" si="159"/>
        <v/>
      </c>
      <c r="S1265" s="11">
        <f t="shared" si="160"/>
        <v>45493560.982066043</v>
      </c>
      <c r="T1265" s="11">
        <f t="shared" si="160"/>
        <v>28611687.973498333</v>
      </c>
      <c r="U1265" s="11">
        <f t="shared" si="160"/>
        <v>39208106.689162418</v>
      </c>
    </row>
    <row r="1266" spans="1:21" x14ac:dyDescent="0.2">
      <c r="A1266" s="5">
        <v>1277</v>
      </c>
      <c r="B1266" s="17">
        <v>9</v>
      </c>
      <c r="C1266" s="16">
        <v>3</v>
      </c>
      <c r="D1266" s="16">
        <v>2001</v>
      </c>
      <c r="E1266" s="18">
        <v>37137</v>
      </c>
      <c r="F1266" s="9" t="s">
        <v>1255</v>
      </c>
      <c r="G1266" s="3">
        <v>42000000</v>
      </c>
      <c r="H1266" s="3">
        <v>24375436</v>
      </c>
      <c r="I1266" s="3">
        <v>56331864</v>
      </c>
      <c r="J1266" s="8" t="str">
        <f t="shared" si="154"/>
        <v/>
      </c>
      <c r="K1266" s="8" t="str">
        <f t="shared" si="155"/>
        <v/>
      </c>
      <c r="L1266" s="8" t="str">
        <f t="shared" si="156"/>
        <v>15 Minutes</v>
      </c>
      <c r="M1266" s="8" t="str">
        <f t="shared" si="157"/>
        <v/>
      </c>
      <c r="N1266" s="8" t="str">
        <f t="shared" si="153"/>
        <v>15 Minutes</v>
      </c>
      <c r="O1266" s="10">
        <f>INDEX(cpi!$A$1:$M$106,MATCH($D1266,cpi!$A:$A,0),MATCH($C1266,cpi!$1:$1,0))</f>
        <v>176.2</v>
      </c>
      <c r="P1266" s="10">
        <f>cpi!$I$2</f>
        <v>245.51900000000001</v>
      </c>
      <c r="Q1266" s="10">
        <f t="shared" si="158"/>
        <v>1.3934108967082861</v>
      </c>
      <c r="R1266" s="8" t="str">
        <f t="shared" si="159"/>
        <v/>
      </c>
      <c r="S1266" s="11">
        <f t="shared" si="160"/>
        <v>58523257.661748014</v>
      </c>
      <c r="T1266" s="11">
        <f t="shared" si="160"/>
        <v>33964998.13441544</v>
      </c>
      <c r="U1266" s="11">
        <f t="shared" si="160"/>
        <v>78493433.129489213</v>
      </c>
    </row>
    <row r="1267" spans="1:21" x14ac:dyDescent="0.2">
      <c r="A1267" s="5">
        <v>1278</v>
      </c>
      <c r="B1267" s="17">
        <v>16</v>
      </c>
      <c r="C1267" s="16">
        <v>9</v>
      </c>
      <c r="D1267" s="16">
        <v>2005</v>
      </c>
      <c r="E1267" s="18">
        <v>38816</v>
      </c>
      <c r="F1267" s="9" t="s">
        <v>1256</v>
      </c>
      <c r="G1267" s="3">
        <v>42000000</v>
      </c>
      <c r="H1267" s="3">
        <v>24149632</v>
      </c>
      <c r="I1267" s="3">
        <v>60437727</v>
      </c>
      <c r="J1267" s="8" t="str">
        <f t="shared" si="154"/>
        <v/>
      </c>
      <c r="K1267" s="8" t="str">
        <f t="shared" si="155"/>
        <v/>
      </c>
      <c r="L1267" s="8" t="str">
        <f t="shared" si="156"/>
        <v>Lord of War</v>
      </c>
      <c r="M1267" s="8" t="str">
        <f t="shared" si="157"/>
        <v/>
      </c>
      <c r="N1267" s="8" t="str">
        <f t="shared" si="153"/>
        <v>Lord of War</v>
      </c>
      <c r="O1267" s="10">
        <f>INDEX(cpi!$A$1:$M$106,MATCH($D1267,cpi!$A:$A,0),MATCH($C1267,cpi!$1:$1,0))</f>
        <v>198.8</v>
      </c>
      <c r="P1267" s="10">
        <f>cpi!$I$2</f>
        <v>245.51900000000001</v>
      </c>
      <c r="Q1267" s="10">
        <f t="shared" si="158"/>
        <v>1.2350050301810864</v>
      </c>
      <c r="R1267" s="8" t="str">
        <f t="shared" si="159"/>
        <v/>
      </c>
      <c r="S1267" s="11">
        <f t="shared" si="160"/>
        <v>51870211.267605633</v>
      </c>
      <c r="T1267" s="11">
        <f t="shared" si="160"/>
        <v>29824916.99702213</v>
      </c>
      <c r="U1267" s="11">
        <f t="shared" si="160"/>
        <v>74640896.857711256</v>
      </c>
    </row>
    <row r="1268" spans="1:21" x14ac:dyDescent="0.2">
      <c r="A1268" s="5">
        <v>1279</v>
      </c>
      <c r="B1268" s="17">
        <v>28</v>
      </c>
      <c r="C1268" s="16">
        <v>5</v>
      </c>
      <c r="D1268" s="16">
        <v>1993</v>
      </c>
      <c r="E1268" s="18">
        <v>34794</v>
      </c>
      <c r="F1268" s="9" t="s">
        <v>1257</v>
      </c>
      <c r="G1268" s="3">
        <v>42000000</v>
      </c>
      <c r="H1268" s="3">
        <v>20844907</v>
      </c>
      <c r="I1268" s="3">
        <v>20844907</v>
      </c>
      <c r="J1268" s="8" t="str">
        <f t="shared" si="154"/>
        <v/>
      </c>
      <c r="K1268" s="8" t="str">
        <f t="shared" si="155"/>
        <v/>
      </c>
      <c r="L1268" s="8" t="str">
        <f t="shared" si="156"/>
        <v>Super Mario Bros.</v>
      </c>
      <c r="M1268" s="8" t="str">
        <f t="shared" si="157"/>
        <v/>
      </c>
      <c r="N1268" s="8" t="str">
        <f t="shared" si="153"/>
        <v>Super Mario Bros.</v>
      </c>
      <c r="O1268" s="10">
        <f>INDEX(cpi!$A$1:$M$106,MATCH($D1268,cpi!$A:$A,0),MATCH($C1268,cpi!$1:$1,0))</f>
        <v>144.19999999999999</v>
      </c>
      <c r="P1268" s="10">
        <f>cpi!$I$2</f>
        <v>245.51900000000001</v>
      </c>
      <c r="Q1268" s="10">
        <f t="shared" si="158"/>
        <v>1.7026282940360613</v>
      </c>
      <c r="R1268" s="8" t="str">
        <f t="shared" si="159"/>
        <v/>
      </c>
      <c r="S1268" s="11">
        <f t="shared" si="160"/>
        <v>71510388.349514574</v>
      </c>
      <c r="T1268" s="11">
        <f t="shared" si="160"/>
        <v>35491128.444750354</v>
      </c>
      <c r="U1268" s="11">
        <f t="shared" si="160"/>
        <v>35491128.444750354</v>
      </c>
    </row>
    <row r="1269" spans="1:21" x14ac:dyDescent="0.2">
      <c r="A1269" s="5">
        <v>1280</v>
      </c>
      <c r="B1269" s="17">
        <v>2</v>
      </c>
      <c r="C1269" s="16">
        <v>10</v>
      </c>
      <c r="D1269" s="16">
        <v>1992</v>
      </c>
      <c r="E1269" s="18">
        <v>33644</v>
      </c>
      <c r="F1269" s="9" t="s">
        <v>1258</v>
      </c>
      <c r="G1269" s="3">
        <v>42000000</v>
      </c>
      <c r="H1269" s="3">
        <v>19487173</v>
      </c>
      <c r="I1269" s="3">
        <v>66787173</v>
      </c>
      <c r="J1269" s="8" t="str">
        <f t="shared" si="154"/>
        <v/>
      </c>
      <c r="K1269" s="8" t="str">
        <f t="shared" si="155"/>
        <v/>
      </c>
      <c r="L1269" s="8" t="str">
        <f t="shared" si="156"/>
        <v>Hero</v>
      </c>
      <c r="M1269" s="8" t="str">
        <f t="shared" si="157"/>
        <v/>
      </c>
      <c r="N1269" s="8" t="str">
        <f t="shared" si="153"/>
        <v>Hero</v>
      </c>
      <c r="O1269" s="10">
        <f>INDEX(cpi!$A$1:$M$106,MATCH($D1269,cpi!$A:$A,0),MATCH($C1269,cpi!$1:$1,0))</f>
        <v>141.80000000000001</v>
      </c>
      <c r="P1269" s="10">
        <f>cpi!$I$2</f>
        <v>245.51900000000001</v>
      </c>
      <c r="Q1269" s="10">
        <f t="shared" si="158"/>
        <v>1.7314456981664315</v>
      </c>
      <c r="R1269" s="8" t="str">
        <f t="shared" si="159"/>
        <v/>
      </c>
      <c r="S1269" s="11">
        <f t="shared" si="160"/>
        <v>72720719.322990119</v>
      </c>
      <c r="T1269" s="11">
        <f t="shared" si="160"/>
        <v>33740981.86027503</v>
      </c>
      <c r="U1269" s="11">
        <f t="shared" si="160"/>
        <v>115638363.38354725</v>
      </c>
    </row>
    <row r="1270" spans="1:21" x14ac:dyDescent="0.2">
      <c r="A1270" s="5">
        <v>1281</v>
      </c>
      <c r="B1270" s="17">
        <v>27</v>
      </c>
      <c r="C1270" s="16">
        <v>1</v>
      </c>
      <c r="D1270" s="16">
        <v>2012</v>
      </c>
      <c r="E1270" s="18">
        <v>41699</v>
      </c>
      <c r="F1270" s="9" t="s">
        <v>1259</v>
      </c>
      <c r="G1270" s="3">
        <v>42000000</v>
      </c>
      <c r="H1270" s="3">
        <v>18620000</v>
      </c>
      <c r="I1270" s="3">
        <v>45688337</v>
      </c>
      <c r="J1270" s="8" t="str">
        <f t="shared" si="154"/>
        <v/>
      </c>
      <c r="K1270" s="8" t="str">
        <f t="shared" si="155"/>
        <v/>
      </c>
      <c r="L1270" s="8" t="str">
        <f t="shared" si="156"/>
        <v>Man on a Ledge</v>
      </c>
      <c r="M1270" s="8" t="str">
        <f t="shared" si="157"/>
        <v/>
      </c>
      <c r="N1270" s="8" t="str">
        <f t="shared" si="153"/>
        <v>Man on a Ledge</v>
      </c>
      <c r="O1270" s="10">
        <f>INDEX(cpi!$A$1:$M$106,MATCH($D1270,cpi!$A:$A,0),MATCH($C1270,cpi!$1:$1,0))</f>
        <v>226.66499999999999</v>
      </c>
      <c r="P1270" s="10">
        <f>cpi!$I$2</f>
        <v>245.51900000000001</v>
      </c>
      <c r="Q1270" s="10">
        <f t="shared" si="158"/>
        <v>1.0831800233825248</v>
      </c>
      <c r="R1270" s="8" t="str">
        <f t="shared" si="159"/>
        <v/>
      </c>
      <c r="S1270" s="11">
        <f t="shared" si="160"/>
        <v>45493560.982066043</v>
      </c>
      <c r="T1270" s="11">
        <f t="shared" si="160"/>
        <v>20168812.035382614</v>
      </c>
      <c r="U1270" s="11">
        <f t="shared" si="160"/>
        <v>49488693.939968675</v>
      </c>
    </row>
    <row r="1271" spans="1:21" x14ac:dyDescent="0.2">
      <c r="A1271" s="5">
        <v>1282</v>
      </c>
      <c r="B1271" s="17">
        <v>3</v>
      </c>
      <c r="C1271" s="16">
        <v>12</v>
      </c>
      <c r="D1271" s="16">
        <v>2010</v>
      </c>
      <c r="E1271" s="18">
        <v>40249</v>
      </c>
      <c r="F1271" s="9" t="s">
        <v>1260</v>
      </c>
      <c r="G1271" s="3">
        <v>42000000</v>
      </c>
      <c r="H1271" s="3">
        <v>5666340</v>
      </c>
      <c r="I1271" s="3">
        <v>8514325</v>
      </c>
      <c r="J1271" s="8" t="str">
        <f t="shared" si="154"/>
        <v/>
      </c>
      <c r="K1271" s="8" t="str">
        <f t="shared" si="155"/>
        <v/>
      </c>
      <c r="L1271" s="8" t="str">
        <f t="shared" si="156"/>
        <v>The Warrior's Way</v>
      </c>
      <c r="M1271" s="8" t="str">
        <f t="shared" si="157"/>
        <v/>
      </c>
      <c r="N1271" s="8" t="str">
        <f t="shared" si="153"/>
        <v>The Warrior's Way</v>
      </c>
      <c r="O1271" s="10">
        <f>INDEX(cpi!$A$1:$M$106,MATCH($D1271,cpi!$A:$A,0),MATCH($C1271,cpi!$1:$1,0))</f>
        <v>219.179</v>
      </c>
      <c r="P1271" s="10">
        <f>cpi!$I$2</f>
        <v>245.51900000000001</v>
      </c>
      <c r="Q1271" s="10">
        <f t="shared" si="158"/>
        <v>1.1201757467640605</v>
      </c>
      <c r="R1271" s="8" t="str">
        <f t="shared" si="159"/>
        <v/>
      </c>
      <c r="S1271" s="11">
        <f t="shared" si="160"/>
        <v>47047381.36409054</v>
      </c>
      <c r="T1271" s="11">
        <f t="shared" si="160"/>
        <v>6347296.640919067</v>
      </c>
      <c r="U1271" s="11">
        <f t="shared" si="160"/>
        <v>9537540.3650669102</v>
      </c>
    </row>
    <row r="1272" spans="1:21" x14ac:dyDescent="0.2">
      <c r="A1272" s="5">
        <v>1283</v>
      </c>
      <c r="B1272" s="17">
        <v>18</v>
      </c>
      <c r="C1272" s="16">
        <v>4</v>
      </c>
      <c r="D1272" s="16">
        <v>1997</v>
      </c>
      <c r="E1272" s="18">
        <v>35950</v>
      </c>
      <c r="F1272" s="9" t="s">
        <v>1261</v>
      </c>
      <c r="G1272" s="3">
        <v>42000000</v>
      </c>
      <c r="H1272" s="3">
        <v>4408420</v>
      </c>
      <c r="I1272" s="3">
        <v>4408420</v>
      </c>
      <c r="J1272" s="8" t="str">
        <f t="shared" si="154"/>
        <v/>
      </c>
      <c r="K1272" s="8" t="str">
        <f t="shared" si="155"/>
        <v/>
      </c>
      <c r="L1272" s="8" t="str">
        <f t="shared" si="156"/>
        <v>McHale's Navy</v>
      </c>
      <c r="M1272" s="8" t="str">
        <f t="shared" si="157"/>
        <v/>
      </c>
      <c r="N1272" s="8" t="str">
        <f t="shared" si="153"/>
        <v>McHale's Navy</v>
      </c>
      <c r="O1272" s="10">
        <f>INDEX(cpi!$A$1:$M$106,MATCH($D1272,cpi!$A:$A,0),MATCH($C1272,cpi!$1:$1,0))</f>
        <v>160.19999999999999</v>
      </c>
      <c r="P1272" s="10">
        <f>cpi!$I$2</f>
        <v>245.51900000000001</v>
      </c>
      <c r="Q1272" s="10">
        <f t="shared" si="158"/>
        <v>1.532578027465668</v>
      </c>
      <c r="R1272" s="8" t="str">
        <f t="shared" si="159"/>
        <v/>
      </c>
      <c r="S1272" s="11">
        <f t="shared" si="160"/>
        <v>64368277.153558053</v>
      </c>
      <c r="T1272" s="11">
        <f t="shared" si="160"/>
        <v>6756247.6278401995</v>
      </c>
      <c r="U1272" s="11">
        <f t="shared" si="160"/>
        <v>6756247.6278401995</v>
      </c>
    </row>
    <row r="1273" spans="1:21" x14ac:dyDescent="0.2">
      <c r="A1273" s="5">
        <v>1284</v>
      </c>
      <c r="B1273" s="17">
        <v>28</v>
      </c>
      <c r="C1273" s="16">
        <v>5</v>
      </c>
      <c r="D1273" s="16">
        <v>2010</v>
      </c>
      <c r="E1273" s="18">
        <v>41004</v>
      </c>
      <c r="F1273" s="9" t="s">
        <v>1262</v>
      </c>
      <c r="G1273" s="3">
        <v>42000000</v>
      </c>
      <c r="H1273" s="3">
        <v>1259693</v>
      </c>
      <c r="I1273" s="3">
        <v>11756922</v>
      </c>
      <c r="J1273" s="8" t="str">
        <f t="shared" si="154"/>
        <v/>
      </c>
      <c r="K1273" s="8" t="str">
        <f t="shared" si="155"/>
        <v/>
      </c>
      <c r="L1273" s="8" t="str">
        <f t="shared" si="156"/>
        <v>Micmacs</v>
      </c>
      <c r="M1273" s="8" t="str">
        <f t="shared" si="157"/>
        <v/>
      </c>
      <c r="N1273" s="8" t="str">
        <f t="shared" si="153"/>
        <v>Micmacs</v>
      </c>
      <c r="O1273" s="10">
        <f>INDEX(cpi!$A$1:$M$106,MATCH($D1273,cpi!$A:$A,0),MATCH($C1273,cpi!$1:$1,0))</f>
        <v>218.178</v>
      </c>
      <c r="P1273" s="10">
        <f>cpi!$I$2</f>
        <v>245.51900000000001</v>
      </c>
      <c r="Q1273" s="10">
        <f t="shared" si="158"/>
        <v>1.1253151096810861</v>
      </c>
      <c r="R1273" s="8" t="str">
        <f t="shared" si="159"/>
        <v/>
      </c>
      <c r="S1273" s="11">
        <f t="shared" si="160"/>
        <v>47263234.606605612</v>
      </c>
      <c r="T1273" s="11">
        <f t="shared" si="160"/>
        <v>1417551.5664594963</v>
      </c>
      <c r="U1273" s="11">
        <f t="shared" si="160"/>
        <v>13230241.969941974</v>
      </c>
    </row>
    <row r="1274" spans="1:21" x14ac:dyDescent="0.2">
      <c r="A1274" s="5">
        <v>1285</v>
      </c>
      <c r="B1274" s="17">
        <v>31</v>
      </c>
      <c r="C1274" s="16">
        <v>12</v>
      </c>
      <c r="D1274" s="16">
        <v>2006</v>
      </c>
      <c r="E1274" s="18">
        <v>39641</v>
      </c>
      <c r="F1274" s="9" t="s">
        <v>1263</v>
      </c>
      <c r="G1274" s="3">
        <v>42000000</v>
      </c>
      <c r="H1274" s="3">
        <v>0</v>
      </c>
      <c r="I1274" s="3">
        <v>83833602</v>
      </c>
      <c r="J1274" s="8" t="str">
        <f t="shared" si="154"/>
        <v/>
      </c>
      <c r="K1274" s="8" t="str">
        <f t="shared" si="155"/>
        <v/>
      </c>
      <c r="L1274" s="8" t="str">
        <f t="shared" si="156"/>
        <v>Les BronzÃ©s 3: amis pour la vie</v>
      </c>
      <c r="M1274" s="8" t="str">
        <f t="shared" si="157"/>
        <v/>
      </c>
      <c r="N1274" s="8" t="str">
        <f t="shared" si="153"/>
        <v>Les BronzÃ©s 3: amis pour la vie</v>
      </c>
      <c r="O1274" s="10">
        <f>INDEX(cpi!$A$1:$M$106,MATCH($D1274,cpi!$A:$A,0),MATCH($C1274,cpi!$1:$1,0))</f>
        <v>201.8</v>
      </c>
      <c r="P1274" s="10">
        <f>cpi!$I$2</f>
        <v>245.51900000000001</v>
      </c>
      <c r="Q1274" s="10">
        <f t="shared" si="158"/>
        <v>1.2166451932606541</v>
      </c>
      <c r="R1274" s="8" t="str">
        <f t="shared" si="159"/>
        <v/>
      </c>
      <c r="S1274" s="11">
        <f t="shared" si="160"/>
        <v>51099098.116947472</v>
      </c>
      <c r="T1274" s="11">
        <f t="shared" si="160"/>
        <v>0</v>
      </c>
      <c r="U1274" s="11">
        <f t="shared" si="160"/>
        <v>101995748.90702675</v>
      </c>
    </row>
    <row r="1275" spans="1:21" x14ac:dyDescent="0.2">
      <c r="A1275" s="5">
        <v>1286</v>
      </c>
      <c r="B1275" s="17">
        <v>31</v>
      </c>
      <c r="C1275" s="16">
        <v>12</v>
      </c>
      <c r="D1275" s="16">
        <v>2015</v>
      </c>
      <c r="E1275" s="18">
        <v>42928</v>
      </c>
      <c r="F1275" s="9" t="s">
        <v>1264</v>
      </c>
      <c r="G1275" s="3">
        <v>42000000</v>
      </c>
      <c r="H1275" s="3">
        <v>0</v>
      </c>
      <c r="I1275" s="3">
        <v>182156</v>
      </c>
      <c r="J1275" s="8" t="str">
        <f t="shared" si="154"/>
        <v/>
      </c>
      <c r="K1275" s="8" t="str">
        <f t="shared" si="155"/>
        <v/>
      </c>
      <c r="L1275" s="8" t="str">
        <f t="shared" si="156"/>
        <v>Pourquoi j'ai pas mangÃ© mon pÃ¨re</v>
      </c>
      <c r="M1275" s="8" t="str">
        <f t="shared" si="157"/>
        <v/>
      </c>
      <c r="N1275" s="8" t="str">
        <f t="shared" si="153"/>
        <v>Pourquoi j'ai pas mangÃ© mon pÃ¨re</v>
      </c>
      <c r="O1275" s="10">
        <f>INDEX(cpi!$A$1:$M$106,MATCH($D1275,cpi!$A:$A,0),MATCH($C1275,cpi!$1:$1,0))</f>
        <v>236.52500000000001</v>
      </c>
      <c r="P1275" s="10">
        <f>cpi!$I$2</f>
        <v>245.51900000000001</v>
      </c>
      <c r="Q1275" s="10">
        <f t="shared" si="158"/>
        <v>1.0380255786914703</v>
      </c>
      <c r="R1275" s="8" t="str">
        <f t="shared" si="159"/>
        <v/>
      </c>
      <c r="S1275" s="11">
        <f t="shared" si="160"/>
        <v>43597074.305041753</v>
      </c>
      <c r="T1275" s="11">
        <f t="shared" si="160"/>
        <v>0</v>
      </c>
      <c r="U1275" s="11">
        <f t="shared" si="160"/>
        <v>189082.58731212345</v>
      </c>
    </row>
    <row r="1276" spans="1:21" x14ac:dyDescent="0.2">
      <c r="A1276" s="5">
        <v>1287</v>
      </c>
      <c r="B1276" s="17">
        <v>8</v>
      </c>
      <c r="C1276" s="16">
        <v>11</v>
      </c>
      <c r="D1276" s="16">
        <v>2002</v>
      </c>
      <c r="E1276" s="18">
        <v>37479</v>
      </c>
      <c r="F1276" s="9" t="s">
        <v>1265</v>
      </c>
      <c r="G1276" s="3">
        <v>41000000</v>
      </c>
      <c r="H1276" s="3">
        <v>116724075</v>
      </c>
      <c r="I1276" s="3">
        <v>245768384</v>
      </c>
      <c r="J1276" s="8" t="str">
        <f t="shared" si="154"/>
        <v/>
      </c>
      <c r="K1276" s="8" t="str">
        <f t="shared" si="155"/>
        <v/>
      </c>
      <c r="L1276" s="8" t="str">
        <f t="shared" si="156"/>
        <v>8 Mile</v>
      </c>
      <c r="M1276" s="8" t="str">
        <f t="shared" si="157"/>
        <v/>
      </c>
      <c r="N1276" s="8" t="str">
        <f t="shared" si="153"/>
        <v>8 Mile</v>
      </c>
      <c r="O1276" s="10">
        <f>INDEX(cpi!$A$1:$M$106,MATCH($D1276,cpi!$A:$A,0),MATCH($C1276,cpi!$1:$1,0))</f>
        <v>181.3</v>
      </c>
      <c r="P1276" s="10">
        <f>cpi!$I$2</f>
        <v>245.51900000000001</v>
      </c>
      <c r="Q1276" s="10">
        <f t="shared" si="158"/>
        <v>1.3542140099282955</v>
      </c>
      <c r="R1276" s="8" t="str">
        <f t="shared" si="159"/>
        <v/>
      </c>
      <c r="S1276" s="11">
        <f t="shared" si="160"/>
        <v>55522774.407060117</v>
      </c>
      <c r="T1276" s="11">
        <f t="shared" si="160"/>
        <v>158069377.66092113</v>
      </c>
      <c r="U1276" s="11">
        <f t="shared" si="160"/>
        <v>332822988.81023717</v>
      </c>
    </row>
    <row r="1277" spans="1:21" x14ac:dyDescent="0.2">
      <c r="A1277" s="5">
        <v>1288</v>
      </c>
      <c r="B1277" s="17">
        <v>11</v>
      </c>
      <c r="C1277" s="16">
        <v>5</v>
      </c>
      <c r="D1277" s="16">
        <v>2001</v>
      </c>
      <c r="E1277" s="18">
        <v>37200</v>
      </c>
      <c r="F1277" s="9" t="s">
        <v>5369</v>
      </c>
      <c r="G1277" s="3">
        <v>41000000</v>
      </c>
      <c r="H1277" s="3">
        <v>56083966</v>
      </c>
      <c r="I1277" s="3">
        <v>100622586</v>
      </c>
      <c r="J1277" s="8" t="str">
        <f t="shared" si="154"/>
        <v/>
      </c>
      <c r="K1277" s="8" t="str">
        <f t="shared" si="155"/>
        <v/>
      </c>
      <c r="L1277" s="8" t="str">
        <f t="shared" si="156"/>
        <v>A Knight's Tale</v>
      </c>
      <c r="M1277" s="8" t="str">
        <f t="shared" si="157"/>
        <v/>
      </c>
      <c r="N1277" s="8" t="str">
        <f t="shared" si="153"/>
        <v>A Knight's Tale</v>
      </c>
      <c r="O1277" s="10">
        <f>INDEX(cpi!$A$1:$M$106,MATCH($D1277,cpi!$A:$A,0),MATCH($C1277,cpi!$1:$1,0))</f>
        <v>177.7</v>
      </c>
      <c r="P1277" s="10">
        <f>cpi!$I$2</f>
        <v>245.51900000000001</v>
      </c>
      <c r="Q1277" s="10">
        <f t="shared" si="158"/>
        <v>1.3816488463702872</v>
      </c>
      <c r="R1277" s="8" t="str">
        <f t="shared" si="159"/>
        <v/>
      </c>
      <c r="S1277" s="11">
        <f t="shared" si="160"/>
        <v>56647602.701181777</v>
      </c>
      <c r="T1277" s="11">
        <f t="shared" si="160"/>
        <v>77488346.923770413</v>
      </c>
      <c r="U1277" s="11">
        <f t="shared" si="160"/>
        <v>139025079.865695</v>
      </c>
    </row>
    <row r="1278" spans="1:21" x14ac:dyDescent="0.2">
      <c r="A1278" s="5">
        <v>1289</v>
      </c>
      <c r="B1278" s="17">
        <v>22</v>
      </c>
      <c r="C1278" s="16">
        <v>8</v>
      </c>
      <c r="D1278" s="16">
        <v>2003</v>
      </c>
      <c r="E1278" s="18">
        <v>38268</v>
      </c>
      <c r="F1278" s="9" t="s">
        <v>1267</v>
      </c>
      <c r="G1278" s="3">
        <v>41000000</v>
      </c>
      <c r="H1278" s="3">
        <v>22108977</v>
      </c>
      <c r="I1278" s="3">
        <v>22108977</v>
      </c>
      <c r="J1278" s="8" t="str">
        <f t="shared" si="154"/>
        <v/>
      </c>
      <c r="K1278" s="8" t="str">
        <f t="shared" si="155"/>
        <v/>
      </c>
      <c r="L1278" s="8" t="str">
        <f t="shared" si="156"/>
        <v>The Medallion</v>
      </c>
      <c r="M1278" s="8" t="str">
        <f t="shared" si="157"/>
        <v/>
      </c>
      <c r="N1278" s="8" t="str">
        <f t="shared" si="153"/>
        <v>The Medallion</v>
      </c>
      <c r="O1278" s="10">
        <f>INDEX(cpi!$A$1:$M$106,MATCH($D1278,cpi!$A:$A,0),MATCH($C1278,cpi!$1:$1,0))</f>
        <v>184.6</v>
      </c>
      <c r="P1278" s="10">
        <f>cpi!$I$2</f>
        <v>245.51900000000001</v>
      </c>
      <c r="Q1278" s="10">
        <f t="shared" si="158"/>
        <v>1.3300054171180933</v>
      </c>
      <c r="R1278" s="8" t="str">
        <f t="shared" si="159"/>
        <v/>
      </c>
      <c r="S1278" s="11">
        <f t="shared" si="160"/>
        <v>54530222.101841822</v>
      </c>
      <c r="T1278" s="11">
        <f t="shared" si="160"/>
        <v>29405059.176939331</v>
      </c>
      <c r="U1278" s="11">
        <f t="shared" si="160"/>
        <v>29405059.176939331</v>
      </c>
    </row>
    <row r="1279" spans="1:21" x14ac:dyDescent="0.2">
      <c r="A1279" s="5">
        <v>1290</v>
      </c>
      <c r="B1279" s="17">
        <v>14</v>
      </c>
      <c r="C1279" s="16">
        <v>10</v>
      </c>
      <c r="D1279" s="16">
        <v>2011</v>
      </c>
      <c r="E1279" s="18">
        <v>40949</v>
      </c>
      <c r="F1279" s="9" t="s">
        <v>1268</v>
      </c>
      <c r="G1279" s="3">
        <v>41000000</v>
      </c>
      <c r="H1279" s="3">
        <v>7204138</v>
      </c>
      <c r="I1279" s="3">
        <v>7684524</v>
      </c>
      <c r="J1279" s="8" t="str">
        <f t="shared" si="154"/>
        <v/>
      </c>
      <c r="K1279" s="8" t="str">
        <f t="shared" si="155"/>
        <v/>
      </c>
      <c r="L1279" s="8" t="str">
        <f t="shared" si="156"/>
        <v>The Big Year</v>
      </c>
      <c r="M1279" s="8" t="str">
        <f t="shared" si="157"/>
        <v/>
      </c>
      <c r="N1279" s="8" t="str">
        <f t="shared" si="153"/>
        <v>The Big Year</v>
      </c>
      <c r="O1279" s="10">
        <f>INDEX(cpi!$A$1:$M$106,MATCH($D1279,cpi!$A:$A,0),MATCH($C1279,cpi!$1:$1,0))</f>
        <v>226.42099999999999</v>
      </c>
      <c r="P1279" s="10">
        <f>cpi!$I$2</f>
        <v>245.51900000000001</v>
      </c>
      <c r="Q1279" s="10">
        <f t="shared" si="158"/>
        <v>1.08434729994126</v>
      </c>
      <c r="R1279" s="8" t="str">
        <f t="shared" si="159"/>
        <v/>
      </c>
      <c r="S1279" s="11">
        <f t="shared" si="160"/>
        <v>44458239.297591656</v>
      </c>
      <c r="T1279" s="11">
        <f t="shared" si="160"/>
        <v>7811787.5887042293</v>
      </c>
      <c r="U1279" s="11">
        <f t="shared" si="160"/>
        <v>8332692.850733811</v>
      </c>
    </row>
    <row r="1280" spans="1:21" x14ac:dyDescent="0.2">
      <c r="A1280" s="5">
        <v>1291</v>
      </c>
      <c r="B1280" s="17">
        <v>6</v>
      </c>
      <c r="C1280" s="16">
        <v>8</v>
      </c>
      <c r="D1280" s="16">
        <v>1999</v>
      </c>
      <c r="E1280" s="18">
        <v>36319</v>
      </c>
      <c r="F1280" s="9" t="s">
        <v>1269</v>
      </c>
      <c r="G1280" s="3">
        <v>40000000</v>
      </c>
      <c r="H1280" s="3">
        <v>293506292</v>
      </c>
      <c r="I1280" s="3">
        <v>672806292</v>
      </c>
      <c r="J1280" s="8" t="str">
        <f t="shared" si="154"/>
        <v/>
      </c>
      <c r="K1280" s="8" t="str">
        <f t="shared" si="155"/>
        <v/>
      </c>
      <c r="L1280" s="8" t="str">
        <f t="shared" si="156"/>
        <v>The Sixth Sense</v>
      </c>
      <c r="M1280" s="8" t="str">
        <f t="shared" si="157"/>
        <v/>
      </c>
      <c r="N1280" s="8" t="str">
        <f t="shared" si="153"/>
        <v>The Sixth Sense</v>
      </c>
      <c r="O1280" s="10">
        <f>INDEX(cpi!$A$1:$M$106,MATCH($D1280,cpi!$A:$A,0),MATCH($C1280,cpi!$1:$1,0))</f>
        <v>167.1</v>
      </c>
      <c r="P1280" s="10">
        <f>cpi!$I$2</f>
        <v>245.51900000000001</v>
      </c>
      <c r="Q1280" s="10">
        <f t="shared" si="158"/>
        <v>1.4692938360263317</v>
      </c>
      <c r="R1280" s="8" t="str">
        <f t="shared" si="159"/>
        <v/>
      </c>
      <c r="S1280" s="11">
        <f t="shared" si="160"/>
        <v>58771753.441053264</v>
      </c>
      <c r="T1280" s="11">
        <f t="shared" si="160"/>
        <v>431246985.67054462</v>
      </c>
      <c r="U1280" s="11">
        <f t="shared" si="160"/>
        <v>988550137.67533219</v>
      </c>
    </row>
    <row r="1281" spans="1:21" x14ac:dyDescent="0.2">
      <c r="A1281" s="5">
        <v>1292</v>
      </c>
      <c r="B1281" s="17">
        <v>15</v>
      </c>
      <c r="C1281" s="16">
        <v>7</v>
      </c>
      <c r="D1281" s="16">
        <v>2005</v>
      </c>
      <c r="E1281" s="18">
        <v>38783</v>
      </c>
      <c r="F1281" s="9" t="s">
        <v>1270</v>
      </c>
      <c r="G1281" s="3">
        <v>40000000</v>
      </c>
      <c r="H1281" s="3">
        <v>209218368</v>
      </c>
      <c r="I1281" s="3">
        <v>283218368</v>
      </c>
      <c r="J1281" s="8" t="str">
        <f t="shared" si="154"/>
        <v/>
      </c>
      <c r="K1281" s="8" t="str">
        <f t="shared" si="155"/>
        <v/>
      </c>
      <c r="L1281" s="8" t="str">
        <f t="shared" si="156"/>
        <v>Wedding Crashers</v>
      </c>
      <c r="M1281" s="8" t="str">
        <f t="shared" si="157"/>
        <v/>
      </c>
      <c r="N1281" s="8" t="str">
        <f t="shared" si="153"/>
        <v>Wedding Crashers</v>
      </c>
      <c r="O1281" s="10">
        <f>INDEX(cpi!$A$1:$M$106,MATCH($D1281,cpi!$A:$A,0),MATCH($C1281,cpi!$1:$1,0))</f>
        <v>195.4</v>
      </c>
      <c r="P1281" s="10">
        <f>cpi!$I$2</f>
        <v>245.51900000000001</v>
      </c>
      <c r="Q1281" s="10">
        <f t="shared" si="158"/>
        <v>1.2564943705220062</v>
      </c>
      <c r="R1281" s="8" t="str">
        <f t="shared" si="159"/>
        <v/>
      </c>
      <c r="S1281" s="11">
        <f t="shared" si="160"/>
        <v>50259774.820880249</v>
      </c>
      <c r="T1281" s="11">
        <f t="shared" si="160"/>
        <v>262881701.60180146</v>
      </c>
      <c r="U1281" s="11">
        <f t="shared" si="160"/>
        <v>355862285.02042991</v>
      </c>
    </row>
    <row r="1282" spans="1:21" x14ac:dyDescent="0.2">
      <c r="A1282" s="5">
        <v>1293</v>
      </c>
      <c r="B1282" s="17">
        <v>11</v>
      </c>
      <c r="C1282" s="16">
        <v>6</v>
      </c>
      <c r="D1282" s="16">
        <v>2010</v>
      </c>
      <c r="E1282" s="18">
        <v>40488</v>
      </c>
      <c r="F1282" s="9" t="s">
        <v>1271</v>
      </c>
      <c r="G1282" s="3">
        <v>40000000</v>
      </c>
      <c r="H1282" s="3">
        <v>176591618</v>
      </c>
      <c r="I1282" s="3">
        <v>351774938</v>
      </c>
      <c r="J1282" s="8" t="str">
        <f t="shared" si="154"/>
        <v/>
      </c>
      <c r="K1282" s="8" t="str">
        <f t="shared" si="155"/>
        <v/>
      </c>
      <c r="L1282" s="8" t="str">
        <f t="shared" si="156"/>
        <v>The Karate Kid</v>
      </c>
      <c r="M1282" s="8">
        <f t="shared" si="157"/>
        <v>1</v>
      </c>
      <c r="N1282" s="8" t="str">
        <f t="shared" ref="N1282:N1345" si="161">IF(M1282=1,L1282&amp;" ("&amp;D1282&amp;")",L1282)</f>
        <v>The Karate Kid (2010)</v>
      </c>
      <c r="O1282" s="10">
        <f>INDEX(cpi!$A$1:$M$106,MATCH($D1282,cpi!$A:$A,0),MATCH($C1282,cpi!$1:$1,0))</f>
        <v>217.965</v>
      </c>
      <c r="P1282" s="10">
        <f>cpi!$I$2</f>
        <v>245.51900000000001</v>
      </c>
      <c r="Q1282" s="10">
        <f t="shared" si="158"/>
        <v>1.1264147913655862</v>
      </c>
      <c r="R1282" s="8" t="str">
        <f t="shared" si="159"/>
        <v/>
      </c>
      <c r="S1282" s="11">
        <f t="shared" si="160"/>
        <v>45056591.654623449</v>
      </c>
      <c r="T1282" s="11">
        <f t="shared" si="160"/>
        <v>198915410.54638129</v>
      </c>
      <c r="U1282" s="11">
        <f t="shared" si="160"/>
        <v>396244493.394912</v>
      </c>
    </row>
    <row r="1283" spans="1:21" x14ac:dyDescent="0.2">
      <c r="A1283" s="5">
        <v>1294</v>
      </c>
      <c r="B1283" s="17">
        <v>13</v>
      </c>
      <c r="C1283" s="16">
        <v>2</v>
      </c>
      <c r="D1283" s="16">
        <v>2015</v>
      </c>
      <c r="E1283" s="18">
        <v>42371</v>
      </c>
      <c r="F1283" s="9" t="s">
        <v>1272</v>
      </c>
      <c r="G1283" s="3">
        <v>40000000</v>
      </c>
      <c r="H1283" s="3">
        <v>166167230</v>
      </c>
      <c r="I1283" s="3">
        <v>570998101</v>
      </c>
      <c r="J1283" s="8" t="str">
        <f t="shared" ref="J1283:J1346" si="162">IF(I1283=0,1,"")</f>
        <v/>
      </c>
      <c r="K1283" s="8" t="str">
        <f t="shared" ref="K1283:K1346" si="163">IF(D1283&gt;2017,1,"")</f>
        <v/>
      </c>
      <c r="L1283" s="8" t="str">
        <f t="shared" ref="L1283:L1346" si="164">F1283</f>
        <v>Fifty Shades of Grey</v>
      </c>
      <c r="M1283" s="8" t="str">
        <f t="shared" ref="M1283:M1346" si="165">IF(COUNTIF($L$2:$L$5233,L1283)&gt;1,1,"")</f>
        <v/>
      </c>
      <c r="N1283" s="8" t="str">
        <f t="shared" si="161"/>
        <v>Fifty Shades of Grey</v>
      </c>
      <c r="O1283" s="10">
        <f>INDEX(cpi!$A$1:$M$106,MATCH($D1283,cpi!$A:$A,0),MATCH($C1283,cpi!$1:$1,0))</f>
        <v>234.72200000000001</v>
      </c>
      <c r="P1283" s="10">
        <f>cpi!$I$2</f>
        <v>245.51900000000001</v>
      </c>
      <c r="Q1283" s="10">
        <f t="shared" ref="Q1283:Q1346" si="166">P1283/O1283</f>
        <v>1.0459990968038786</v>
      </c>
      <c r="R1283" s="8" t="str">
        <f t="shared" ref="R1283:R1346" si="167">IF(ISERROR(Q1283),1,"")</f>
        <v/>
      </c>
      <c r="S1283" s="11">
        <f t="shared" ref="S1283:U1346" si="168">G1283*$Q1283</f>
        <v>41839963.872155145</v>
      </c>
      <c r="T1283" s="11">
        <f t="shared" si="168"/>
        <v>173810772.49840236</v>
      </c>
      <c r="U1283" s="11">
        <f t="shared" si="168"/>
        <v>597263497.92272985</v>
      </c>
    </row>
    <row r="1284" spans="1:21" x14ac:dyDescent="0.2">
      <c r="A1284" s="5">
        <v>1295</v>
      </c>
      <c r="B1284" s="17">
        <v>19</v>
      </c>
      <c r="C1284" s="16">
        <v>6</v>
      </c>
      <c r="D1284" s="16">
        <v>2009</v>
      </c>
      <c r="E1284" s="18">
        <v>40365</v>
      </c>
      <c r="F1284" s="9" t="s">
        <v>1273</v>
      </c>
      <c r="G1284" s="3">
        <v>40000000</v>
      </c>
      <c r="H1284" s="3">
        <v>163958031</v>
      </c>
      <c r="I1284" s="3">
        <v>314709717</v>
      </c>
      <c r="J1284" s="8" t="str">
        <f t="shared" si="162"/>
        <v/>
      </c>
      <c r="K1284" s="8" t="str">
        <f t="shared" si="163"/>
        <v/>
      </c>
      <c r="L1284" s="8" t="str">
        <f t="shared" si="164"/>
        <v>The Proposal</v>
      </c>
      <c r="M1284" s="8" t="str">
        <f t="shared" si="165"/>
        <v/>
      </c>
      <c r="N1284" s="8" t="str">
        <f t="shared" si="161"/>
        <v>The Proposal</v>
      </c>
      <c r="O1284" s="10">
        <f>INDEX(cpi!$A$1:$M$106,MATCH($D1284,cpi!$A:$A,0),MATCH($C1284,cpi!$1:$1,0))</f>
        <v>215.69300000000001</v>
      </c>
      <c r="P1284" s="10">
        <f>cpi!$I$2</f>
        <v>245.51900000000001</v>
      </c>
      <c r="Q1284" s="10">
        <f t="shared" si="166"/>
        <v>1.1382798700004173</v>
      </c>
      <c r="R1284" s="8" t="str">
        <f t="shared" si="167"/>
        <v/>
      </c>
      <c r="S1284" s="11">
        <f t="shared" si="168"/>
        <v>45531194.800016694</v>
      </c>
      <c r="T1284" s="11">
        <f t="shared" si="168"/>
        <v>186630126.2122044</v>
      </c>
      <c r="U1284" s="11">
        <f t="shared" si="168"/>
        <v>358227735.75462812</v>
      </c>
    </row>
    <row r="1285" spans="1:21" x14ac:dyDescent="0.2">
      <c r="A1285" s="5">
        <v>1296</v>
      </c>
      <c r="B1285" s="17">
        <v>13</v>
      </c>
      <c r="C1285" s="16">
        <v>12</v>
      </c>
      <c r="D1285" s="16">
        <v>2013</v>
      </c>
      <c r="E1285" s="18">
        <v>41651</v>
      </c>
      <c r="F1285" s="9" t="s">
        <v>1274</v>
      </c>
      <c r="G1285" s="3">
        <v>40000000</v>
      </c>
      <c r="H1285" s="3">
        <v>150117807</v>
      </c>
      <c r="I1285" s="3">
        <v>257878294</v>
      </c>
      <c r="J1285" s="8" t="str">
        <f t="shared" si="162"/>
        <v/>
      </c>
      <c r="K1285" s="8" t="str">
        <f t="shared" si="163"/>
        <v/>
      </c>
      <c r="L1285" s="8" t="str">
        <f t="shared" si="164"/>
        <v>American Hustle</v>
      </c>
      <c r="M1285" s="8" t="str">
        <f t="shared" si="165"/>
        <v/>
      </c>
      <c r="N1285" s="8" t="str">
        <f t="shared" si="161"/>
        <v>American Hustle</v>
      </c>
      <c r="O1285" s="10">
        <f>INDEX(cpi!$A$1:$M$106,MATCH($D1285,cpi!$A:$A,0),MATCH($C1285,cpi!$1:$1,0))</f>
        <v>233.04900000000001</v>
      </c>
      <c r="P1285" s="10">
        <f>cpi!$I$2</f>
        <v>245.51900000000001</v>
      </c>
      <c r="Q1285" s="10">
        <f t="shared" si="166"/>
        <v>1.0535080605366254</v>
      </c>
      <c r="R1285" s="8" t="str">
        <f t="shared" si="167"/>
        <v/>
      </c>
      <c r="S1285" s="11">
        <f t="shared" si="168"/>
        <v>42140322.421465017</v>
      </c>
      <c r="T1285" s="11">
        <f t="shared" si="168"/>
        <v>158150319.70458144</v>
      </c>
      <c r="U1285" s="11">
        <f t="shared" si="168"/>
        <v>271676861.36643368</v>
      </c>
    </row>
    <row r="1286" spans="1:21" x14ac:dyDescent="0.2">
      <c r="A1286" s="5">
        <v>1297</v>
      </c>
      <c r="B1286" s="17">
        <v>25</v>
      </c>
      <c r="C1286" s="16">
        <v>12</v>
      </c>
      <c r="D1286" s="16">
        <v>2003</v>
      </c>
      <c r="E1286" s="18">
        <v>38364</v>
      </c>
      <c r="F1286" s="9" t="s">
        <v>1275</v>
      </c>
      <c r="G1286" s="3">
        <v>40000000</v>
      </c>
      <c r="H1286" s="3">
        <v>138614544</v>
      </c>
      <c r="I1286" s="3">
        <v>190212113</v>
      </c>
      <c r="J1286" s="8" t="str">
        <f t="shared" si="162"/>
        <v/>
      </c>
      <c r="K1286" s="8" t="str">
        <f t="shared" si="163"/>
        <v/>
      </c>
      <c r="L1286" s="8" t="str">
        <f t="shared" si="164"/>
        <v>Cheaper by the Dozen</v>
      </c>
      <c r="M1286" s="8" t="str">
        <f t="shared" si="165"/>
        <v/>
      </c>
      <c r="N1286" s="8" t="str">
        <f t="shared" si="161"/>
        <v>Cheaper by the Dozen</v>
      </c>
      <c r="O1286" s="10">
        <f>INDEX(cpi!$A$1:$M$106,MATCH($D1286,cpi!$A:$A,0),MATCH($C1286,cpi!$1:$1,0))</f>
        <v>184.3</v>
      </c>
      <c r="P1286" s="10">
        <f>cpi!$I$2</f>
        <v>245.51900000000001</v>
      </c>
      <c r="Q1286" s="10">
        <f t="shared" si="166"/>
        <v>1.3321703743895821</v>
      </c>
      <c r="R1286" s="8" t="str">
        <f t="shared" si="167"/>
        <v/>
      </c>
      <c r="S1286" s="11">
        <f t="shared" si="168"/>
        <v>53286814.975583285</v>
      </c>
      <c r="T1286" s="11">
        <f t="shared" si="168"/>
        <v>184658188.97632119</v>
      </c>
      <c r="U1286" s="11">
        <f t="shared" si="168"/>
        <v>253394941.78864348</v>
      </c>
    </row>
    <row r="1287" spans="1:21" x14ac:dyDescent="0.2">
      <c r="A1287" s="5">
        <v>1298</v>
      </c>
      <c r="B1287" s="17">
        <v>25</v>
      </c>
      <c r="C1287" s="16">
        <v>7</v>
      </c>
      <c r="D1287" s="16">
        <v>2014</v>
      </c>
      <c r="E1287" s="18">
        <v>42376</v>
      </c>
      <c r="F1287" s="9" t="s">
        <v>1276</v>
      </c>
      <c r="G1287" s="3">
        <v>40000000</v>
      </c>
      <c r="H1287" s="3">
        <v>126573960</v>
      </c>
      <c r="I1287" s="3">
        <v>457507776</v>
      </c>
      <c r="J1287" s="8" t="str">
        <f t="shared" si="162"/>
        <v/>
      </c>
      <c r="K1287" s="8" t="str">
        <f t="shared" si="163"/>
        <v/>
      </c>
      <c r="L1287" s="8" t="str">
        <f t="shared" si="164"/>
        <v>Lucy</v>
      </c>
      <c r="M1287" s="8" t="str">
        <f t="shared" si="165"/>
        <v/>
      </c>
      <c r="N1287" s="8" t="str">
        <f t="shared" si="161"/>
        <v>Lucy</v>
      </c>
      <c r="O1287" s="10">
        <f>INDEX(cpi!$A$1:$M$106,MATCH($D1287,cpi!$A:$A,0),MATCH($C1287,cpi!$1:$1,0))</f>
        <v>238.25</v>
      </c>
      <c r="P1287" s="10">
        <f>cpi!$I$2</f>
        <v>245.51900000000001</v>
      </c>
      <c r="Q1287" s="10">
        <f t="shared" si="166"/>
        <v>1.0305099685204617</v>
      </c>
      <c r="R1287" s="8" t="str">
        <f t="shared" si="167"/>
        <v/>
      </c>
      <c r="S1287" s="11">
        <f t="shared" si="168"/>
        <v>41220398.740818471</v>
      </c>
      <c r="T1287" s="11">
        <f t="shared" si="168"/>
        <v>130435727.53511018</v>
      </c>
      <c r="U1287" s="11">
        <f t="shared" si="168"/>
        <v>471466323.84362644</v>
      </c>
    </row>
    <row r="1288" spans="1:21" x14ac:dyDescent="0.2">
      <c r="A1288" s="5">
        <v>1299</v>
      </c>
      <c r="B1288" s="17">
        <v>25</v>
      </c>
      <c r="C1288" s="16">
        <v>12</v>
      </c>
      <c r="D1288" s="16">
        <v>2013</v>
      </c>
      <c r="E1288" s="18">
        <v>42016</v>
      </c>
      <c r="F1288" s="9" t="s">
        <v>1277</v>
      </c>
      <c r="G1288" s="3">
        <v>40000000</v>
      </c>
      <c r="H1288" s="3">
        <v>125095601</v>
      </c>
      <c r="I1288" s="3">
        <v>149804632</v>
      </c>
      <c r="J1288" s="8" t="str">
        <f t="shared" si="162"/>
        <v/>
      </c>
      <c r="K1288" s="8" t="str">
        <f t="shared" si="163"/>
        <v/>
      </c>
      <c r="L1288" s="8" t="str">
        <f t="shared" si="164"/>
        <v>Lone Survivor</v>
      </c>
      <c r="M1288" s="8" t="str">
        <f t="shared" si="165"/>
        <v/>
      </c>
      <c r="N1288" s="8" t="str">
        <f t="shared" si="161"/>
        <v>Lone Survivor</v>
      </c>
      <c r="O1288" s="10">
        <f>INDEX(cpi!$A$1:$M$106,MATCH($D1288,cpi!$A:$A,0),MATCH($C1288,cpi!$1:$1,0))</f>
        <v>233.04900000000001</v>
      </c>
      <c r="P1288" s="10">
        <f>cpi!$I$2</f>
        <v>245.51900000000001</v>
      </c>
      <c r="Q1288" s="10">
        <f t="shared" si="166"/>
        <v>1.0535080605366254</v>
      </c>
      <c r="R1288" s="8" t="str">
        <f t="shared" si="167"/>
        <v/>
      </c>
      <c r="S1288" s="11">
        <f t="shared" si="168"/>
        <v>42140322.421465017</v>
      </c>
      <c r="T1288" s="11">
        <f t="shared" si="168"/>
        <v>131789223.99117354</v>
      </c>
      <c r="U1288" s="11">
        <f t="shared" si="168"/>
        <v>157820387.31772289</v>
      </c>
    </row>
    <row r="1289" spans="1:21" x14ac:dyDescent="0.2">
      <c r="A1289" s="5">
        <v>1300</v>
      </c>
      <c r="B1289" s="17">
        <v>22</v>
      </c>
      <c r="C1289" s="16">
        <v>11</v>
      </c>
      <c r="D1289" s="16">
        <v>1989</v>
      </c>
      <c r="E1289" s="18">
        <v>33157</v>
      </c>
      <c r="F1289" s="9" t="s">
        <v>1278</v>
      </c>
      <c r="G1289" s="3">
        <v>40000000</v>
      </c>
      <c r="H1289" s="3">
        <v>118450002</v>
      </c>
      <c r="I1289" s="3">
        <v>332000000</v>
      </c>
      <c r="J1289" s="8" t="str">
        <f t="shared" si="162"/>
        <v/>
      </c>
      <c r="K1289" s="8" t="str">
        <f t="shared" si="163"/>
        <v/>
      </c>
      <c r="L1289" s="8" t="str">
        <f t="shared" si="164"/>
        <v>Back to the Future Part II</v>
      </c>
      <c r="M1289" s="8" t="str">
        <f t="shared" si="165"/>
        <v/>
      </c>
      <c r="N1289" s="8" t="str">
        <f t="shared" si="161"/>
        <v>Back to the Future Part II</v>
      </c>
      <c r="O1289" s="10">
        <f>INDEX(cpi!$A$1:$M$106,MATCH($D1289,cpi!$A:$A,0),MATCH($C1289,cpi!$1:$1,0))</f>
        <v>125.9</v>
      </c>
      <c r="P1289" s="10">
        <f>cpi!$I$2</f>
        <v>245.51900000000001</v>
      </c>
      <c r="Q1289" s="10">
        <f t="shared" si="166"/>
        <v>1.950111199364575</v>
      </c>
      <c r="R1289" s="8" t="str">
        <f t="shared" si="167"/>
        <v/>
      </c>
      <c r="S1289" s="11">
        <f t="shared" si="168"/>
        <v>78004447.974583</v>
      </c>
      <c r="T1289" s="11">
        <f t="shared" si="168"/>
        <v>230990675.46495631</v>
      </c>
      <c r="U1289" s="11">
        <f t="shared" si="168"/>
        <v>647436918.18903887</v>
      </c>
    </row>
    <row r="1290" spans="1:21" x14ac:dyDescent="0.2">
      <c r="A1290" s="5">
        <v>1301</v>
      </c>
      <c r="B1290" s="17">
        <v>24</v>
      </c>
      <c r="C1290" s="16">
        <v>9</v>
      </c>
      <c r="D1290" s="16">
        <v>1999</v>
      </c>
      <c r="E1290" s="18">
        <v>36869</v>
      </c>
      <c r="F1290" s="9" t="s">
        <v>1279</v>
      </c>
      <c r="G1290" s="3">
        <v>40000000</v>
      </c>
      <c r="H1290" s="3">
        <v>116735231</v>
      </c>
      <c r="I1290" s="3">
        <v>177835231</v>
      </c>
      <c r="J1290" s="8" t="str">
        <f t="shared" si="162"/>
        <v/>
      </c>
      <c r="K1290" s="8" t="str">
        <f t="shared" si="163"/>
        <v/>
      </c>
      <c r="L1290" s="8" t="str">
        <f t="shared" si="164"/>
        <v>Double Jeopardy</v>
      </c>
      <c r="M1290" s="8" t="str">
        <f t="shared" si="165"/>
        <v/>
      </c>
      <c r="N1290" s="8" t="str">
        <f t="shared" si="161"/>
        <v>Double Jeopardy</v>
      </c>
      <c r="O1290" s="10">
        <f>INDEX(cpi!$A$1:$M$106,MATCH($D1290,cpi!$A:$A,0),MATCH($C1290,cpi!$1:$1,0))</f>
        <v>167.9</v>
      </c>
      <c r="P1290" s="10">
        <f>cpi!$I$2</f>
        <v>245.51900000000001</v>
      </c>
      <c r="Q1290" s="10">
        <f t="shared" si="166"/>
        <v>1.4622930315664087</v>
      </c>
      <c r="R1290" s="8" t="str">
        <f t="shared" si="167"/>
        <v/>
      </c>
      <c r="S1290" s="11">
        <f t="shared" si="168"/>
        <v>58491721.262656346</v>
      </c>
      <c r="T1290" s="11">
        <f t="shared" si="168"/>
        <v>170701114.829595</v>
      </c>
      <c r="U1290" s="11">
        <f t="shared" si="168"/>
        <v>260047219.05830258</v>
      </c>
    </row>
    <row r="1291" spans="1:21" x14ac:dyDescent="0.2">
      <c r="A1291" s="5">
        <v>1302</v>
      </c>
      <c r="B1291" s="17">
        <v>25</v>
      </c>
      <c r="C1291" s="16">
        <v>7</v>
      </c>
      <c r="D1291" s="16">
        <v>2003</v>
      </c>
      <c r="E1291" s="18">
        <v>38359</v>
      </c>
      <c r="F1291" s="9" t="s">
        <v>1280</v>
      </c>
      <c r="G1291" s="3">
        <v>40000000</v>
      </c>
      <c r="H1291" s="3">
        <v>111760631</v>
      </c>
      <c r="I1291" s="3">
        <v>167851995</v>
      </c>
      <c r="J1291" s="8" t="str">
        <f t="shared" si="162"/>
        <v/>
      </c>
      <c r="K1291" s="8" t="str">
        <f t="shared" si="163"/>
        <v/>
      </c>
      <c r="L1291" s="8" t="str">
        <f t="shared" si="164"/>
        <v>Spy Kids 3-D: Game Over</v>
      </c>
      <c r="M1291" s="8" t="str">
        <f t="shared" si="165"/>
        <v/>
      </c>
      <c r="N1291" s="8" t="str">
        <f t="shared" si="161"/>
        <v>Spy Kids 3-D: Game Over</v>
      </c>
      <c r="O1291" s="10">
        <f>INDEX(cpi!$A$1:$M$106,MATCH($D1291,cpi!$A:$A,0),MATCH($C1291,cpi!$1:$1,0))</f>
        <v>183.9</v>
      </c>
      <c r="P1291" s="10">
        <f>cpi!$I$2</f>
        <v>245.51900000000001</v>
      </c>
      <c r="Q1291" s="10">
        <f t="shared" si="166"/>
        <v>1.335067971723763</v>
      </c>
      <c r="R1291" s="8" t="str">
        <f t="shared" si="167"/>
        <v/>
      </c>
      <c r="S1291" s="11">
        <f t="shared" si="168"/>
        <v>53402718.868950523</v>
      </c>
      <c r="T1291" s="11">
        <f t="shared" si="168"/>
        <v>149208038.9477379</v>
      </c>
      <c r="U1291" s="11">
        <f t="shared" si="168"/>
        <v>224093822.5144372</v>
      </c>
    </row>
    <row r="1292" spans="1:21" x14ac:dyDescent="0.2">
      <c r="A1292" s="5">
        <v>1303</v>
      </c>
      <c r="B1292" s="17">
        <v>24</v>
      </c>
      <c r="C1292" s="16">
        <v>7</v>
      </c>
      <c r="D1292" s="16">
        <v>1996</v>
      </c>
      <c r="E1292" s="18">
        <v>35771</v>
      </c>
      <c r="F1292" s="9" t="s">
        <v>1281</v>
      </c>
      <c r="G1292" s="3">
        <v>40000000</v>
      </c>
      <c r="H1292" s="3">
        <v>108766007</v>
      </c>
      <c r="I1292" s="3">
        <v>152266007</v>
      </c>
      <c r="J1292" s="8" t="str">
        <f t="shared" si="162"/>
        <v/>
      </c>
      <c r="K1292" s="8" t="str">
        <f t="shared" si="163"/>
        <v/>
      </c>
      <c r="L1292" s="8" t="str">
        <f t="shared" si="164"/>
        <v>A Time to Kill</v>
      </c>
      <c r="M1292" s="8" t="str">
        <f t="shared" si="165"/>
        <v/>
      </c>
      <c r="N1292" s="8" t="str">
        <f t="shared" si="161"/>
        <v>A Time to Kill</v>
      </c>
      <c r="O1292" s="10">
        <f>INDEX(cpi!$A$1:$M$106,MATCH($D1292,cpi!$A:$A,0),MATCH($C1292,cpi!$1:$1,0))</f>
        <v>157</v>
      </c>
      <c r="P1292" s="10">
        <f>cpi!$I$2</f>
        <v>245.51900000000001</v>
      </c>
      <c r="Q1292" s="10">
        <f t="shared" si="166"/>
        <v>1.5638152866242039</v>
      </c>
      <c r="R1292" s="8" t="str">
        <f t="shared" si="167"/>
        <v/>
      </c>
      <c r="S1292" s="11">
        <f t="shared" si="168"/>
        <v>62552611.464968152</v>
      </c>
      <c r="T1292" s="11">
        <f t="shared" si="168"/>
        <v>170089944.41167516</v>
      </c>
      <c r="U1292" s="11">
        <f t="shared" si="168"/>
        <v>238115909.37982804</v>
      </c>
    </row>
    <row r="1293" spans="1:21" x14ac:dyDescent="0.2">
      <c r="A1293" s="5">
        <v>1304</v>
      </c>
      <c r="B1293" s="17">
        <v>1</v>
      </c>
      <c r="C1293" s="16">
        <v>7</v>
      </c>
      <c r="D1293" s="16">
        <v>1992</v>
      </c>
      <c r="E1293" s="18">
        <v>33610</v>
      </c>
      <c r="F1293" s="9" t="s">
        <v>1282</v>
      </c>
      <c r="G1293" s="3">
        <v>40000000</v>
      </c>
      <c r="H1293" s="3">
        <v>107533925</v>
      </c>
      <c r="I1293" s="3">
        <v>132440066</v>
      </c>
      <c r="J1293" s="8" t="str">
        <f t="shared" si="162"/>
        <v/>
      </c>
      <c r="K1293" s="8" t="str">
        <f t="shared" si="163"/>
        <v/>
      </c>
      <c r="L1293" s="8" t="str">
        <f t="shared" si="164"/>
        <v>A League of Their Own</v>
      </c>
      <c r="M1293" s="8" t="str">
        <f t="shared" si="165"/>
        <v/>
      </c>
      <c r="N1293" s="8" t="str">
        <f t="shared" si="161"/>
        <v>A League of Their Own</v>
      </c>
      <c r="O1293" s="10">
        <f>INDEX(cpi!$A$1:$M$106,MATCH($D1293,cpi!$A:$A,0),MATCH($C1293,cpi!$1:$1,0))</f>
        <v>140.5</v>
      </c>
      <c r="P1293" s="10">
        <f>cpi!$I$2</f>
        <v>245.51900000000001</v>
      </c>
      <c r="Q1293" s="10">
        <f t="shared" si="166"/>
        <v>1.7474661921708186</v>
      </c>
      <c r="R1293" s="8" t="str">
        <f t="shared" si="167"/>
        <v/>
      </c>
      <c r="S1293" s="11">
        <f t="shared" si="168"/>
        <v>69898647.686832741</v>
      </c>
      <c r="T1293" s="11">
        <f t="shared" si="168"/>
        <v>187911898.44893238</v>
      </c>
      <c r="U1293" s="11">
        <f t="shared" si="168"/>
        <v>231434537.82387188</v>
      </c>
    </row>
    <row r="1294" spans="1:21" x14ac:dyDescent="0.2">
      <c r="A1294" s="5">
        <v>1305</v>
      </c>
      <c r="B1294" s="17">
        <v>10</v>
      </c>
      <c r="C1294" s="16">
        <v>6</v>
      </c>
      <c r="D1294" s="16">
        <v>2016</v>
      </c>
      <c r="E1294" s="18">
        <v>42649</v>
      </c>
      <c r="F1294" s="9" t="s">
        <v>1283</v>
      </c>
      <c r="G1294" s="3">
        <v>40000000</v>
      </c>
      <c r="H1294" s="3">
        <v>102470008</v>
      </c>
      <c r="I1294" s="3">
        <v>311270008</v>
      </c>
      <c r="J1294" s="8" t="str">
        <f t="shared" si="162"/>
        <v/>
      </c>
      <c r="K1294" s="8" t="str">
        <f t="shared" si="163"/>
        <v/>
      </c>
      <c r="L1294" s="8" t="str">
        <f t="shared" si="164"/>
        <v>The Conjuring 2: The Enfield Poltergeist</v>
      </c>
      <c r="M1294" s="8" t="str">
        <f t="shared" si="165"/>
        <v/>
      </c>
      <c r="N1294" s="8" t="str">
        <f t="shared" si="161"/>
        <v>The Conjuring 2: The Enfield Poltergeist</v>
      </c>
      <c r="O1294" s="10">
        <f>INDEX(cpi!$A$1:$M$106,MATCH($D1294,cpi!$A:$A,0),MATCH($C1294,cpi!$1:$1,0))</f>
        <v>241.018</v>
      </c>
      <c r="P1294" s="10">
        <f>cpi!$I$2</f>
        <v>245.51900000000001</v>
      </c>
      <c r="Q1294" s="10">
        <f t="shared" si="166"/>
        <v>1.0186749537378952</v>
      </c>
      <c r="R1294" s="8" t="str">
        <f t="shared" si="167"/>
        <v/>
      </c>
      <c r="S1294" s="11">
        <f t="shared" si="168"/>
        <v>40746998.149515808</v>
      </c>
      <c r="T1294" s="11">
        <f t="shared" si="168"/>
        <v>104383630.65892175</v>
      </c>
      <c r="U1294" s="11">
        <f t="shared" si="168"/>
        <v>317082960.99939424</v>
      </c>
    </row>
    <row r="1295" spans="1:21" x14ac:dyDescent="0.2">
      <c r="A1295" s="5">
        <v>1306</v>
      </c>
      <c r="B1295" s="17">
        <v>1</v>
      </c>
      <c r="C1295" s="16">
        <v>10</v>
      </c>
      <c r="D1295" s="16">
        <v>2010</v>
      </c>
      <c r="E1295" s="18">
        <v>40188</v>
      </c>
      <c r="F1295" s="9" t="s">
        <v>1284</v>
      </c>
      <c r="G1295" s="3">
        <v>40000000</v>
      </c>
      <c r="H1295" s="3">
        <v>96962694</v>
      </c>
      <c r="I1295" s="3">
        <v>224922135</v>
      </c>
      <c r="J1295" s="8" t="str">
        <f t="shared" si="162"/>
        <v/>
      </c>
      <c r="K1295" s="8" t="str">
        <f t="shared" si="163"/>
        <v/>
      </c>
      <c r="L1295" s="8" t="str">
        <f t="shared" si="164"/>
        <v>The Social Network</v>
      </c>
      <c r="M1295" s="8" t="str">
        <f t="shared" si="165"/>
        <v/>
      </c>
      <c r="N1295" s="8" t="str">
        <f t="shared" si="161"/>
        <v>The Social Network</v>
      </c>
      <c r="O1295" s="10">
        <f>INDEX(cpi!$A$1:$M$106,MATCH($D1295,cpi!$A:$A,0),MATCH($C1295,cpi!$1:$1,0))</f>
        <v>218.71100000000001</v>
      </c>
      <c r="P1295" s="10">
        <f>cpi!$I$2</f>
        <v>245.51900000000001</v>
      </c>
      <c r="Q1295" s="10">
        <f t="shared" si="166"/>
        <v>1.1225727101060303</v>
      </c>
      <c r="R1295" s="8" t="str">
        <f t="shared" si="167"/>
        <v/>
      </c>
      <c r="S1295" s="11">
        <f t="shared" si="168"/>
        <v>44902908.404241212</v>
      </c>
      <c r="T1295" s="11">
        <f t="shared" si="168"/>
        <v>108847674.18276173</v>
      </c>
      <c r="U1295" s="11">
        <f t="shared" si="168"/>
        <v>252491450.64978442</v>
      </c>
    </row>
    <row r="1296" spans="1:21" x14ac:dyDescent="0.2">
      <c r="A1296" s="5">
        <v>1307</v>
      </c>
      <c r="B1296" s="17">
        <v>12</v>
      </c>
      <c r="C1296" s="16">
        <v>4</v>
      </c>
      <c r="D1296" s="16">
        <v>2013</v>
      </c>
      <c r="E1296" s="18">
        <v>41612</v>
      </c>
      <c r="F1296" s="9">
        <v>42</v>
      </c>
      <c r="G1296" s="3">
        <v>40000000</v>
      </c>
      <c r="H1296" s="3">
        <v>95020213</v>
      </c>
      <c r="I1296" s="3">
        <v>97470701</v>
      </c>
      <c r="J1296" s="8" t="str">
        <f t="shared" si="162"/>
        <v/>
      </c>
      <c r="K1296" s="8" t="str">
        <f t="shared" si="163"/>
        <v/>
      </c>
      <c r="L1296" s="8">
        <f t="shared" si="164"/>
        <v>42</v>
      </c>
      <c r="M1296" s="8" t="str">
        <f t="shared" si="165"/>
        <v/>
      </c>
      <c r="N1296" s="8">
        <f t="shared" si="161"/>
        <v>42</v>
      </c>
      <c r="O1296" s="10">
        <f>INDEX(cpi!$A$1:$M$106,MATCH($D1296,cpi!$A:$A,0),MATCH($C1296,cpi!$1:$1,0))</f>
        <v>232.53100000000001</v>
      </c>
      <c r="P1296" s="10">
        <f>cpi!$I$2</f>
        <v>245.51900000000001</v>
      </c>
      <c r="Q1296" s="10">
        <f t="shared" si="166"/>
        <v>1.0558549182689621</v>
      </c>
      <c r="R1296" s="8" t="str">
        <f t="shared" si="167"/>
        <v/>
      </c>
      <c r="S1296" s="11">
        <f t="shared" si="168"/>
        <v>42234196.730758481</v>
      </c>
      <c r="T1296" s="11">
        <f t="shared" si="168"/>
        <v>100327559.23101437</v>
      </c>
      <c r="U1296" s="11">
        <f t="shared" si="168"/>
        <v>102914919.03797343</v>
      </c>
    </row>
    <row r="1297" spans="1:21" x14ac:dyDescent="0.2">
      <c r="A1297" s="5">
        <v>1308</v>
      </c>
      <c r="B1297" s="17">
        <v>7</v>
      </c>
      <c r="C1297" s="16">
        <v>8</v>
      </c>
      <c r="D1297" s="16">
        <v>2009</v>
      </c>
      <c r="E1297" s="18">
        <v>40002</v>
      </c>
      <c r="F1297" s="9" t="s">
        <v>1285</v>
      </c>
      <c r="G1297" s="3">
        <v>40000000</v>
      </c>
      <c r="H1297" s="3">
        <v>94125426</v>
      </c>
      <c r="I1297" s="3">
        <v>126646119</v>
      </c>
      <c r="J1297" s="8" t="str">
        <f t="shared" si="162"/>
        <v/>
      </c>
      <c r="K1297" s="8" t="str">
        <f t="shared" si="163"/>
        <v/>
      </c>
      <c r="L1297" s="8" t="str">
        <f t="shared" si="164"/>
        <v>Julie &amp; Julia</v>
      </c>
      <c r="M1297" s="8" t="str">
        <f t="shared" si="165"/>
        <v/>
      </c>
      <c r="N1297" s="8" t="str">
        <f t="shared" si="161"/>
        <v>Julie &amp; Julia</v>
      </c>
      <c r="O1297" s="10">
        <f>INDEX(cpi!$A$1:$M$106,MATCH($D1297,cpi!$A:$A,0),MATCH($C1297,cpi!$1:$1,0))</f>
        <v>215.834</v>
      </c>
      <c r="P1297" s="10">
        <f>cpi!$I$2</f>
        <v>245.51900000000001</v>
      </c>
      <c r="Q1297" s="10">
        <f t="shared" si="166"/>
        <v>1.1375362547142711</v>
      </c>
      <c r="R1297" s="8" t="str">
        <f t="shared" si="167"/>
        <v/>
      </c>
      <c r="S1297" s="11">
        <f t="shared" si="168"/>
        <v>45501450.188570842</v>
      </c>
      <c r="T1297" s="11">
        <f t="shared" si="168"/>
        <v>107071084.56542528</v>
      </c>
      <c r="U1297" s="11">
        <f t="shared" si="168"/>
        <v>144064551.88135788</v>
      </c>
    </row>
    <row r="1298" spans="1:21" x14ac:dyDescent="0.2">
      <c r="A1298" s="5">
        <v>1309</v>
      </c>
      <c r="B1298" s="17">
        <v>6</v>
      </c>
      <c r="C1298" s="16">
        <v>2</v>
      </c>
      <c r="D1298" s="16">
        <v>2009</v>
      </c>
      <c r="E1298" s="18">
        <v>39966</v>
      </c>
      <c r="F1298" s="9" t="s">
        <v>1286</v>
      </c>
      <c r="G1298" s="3">
        <v>40000000</v>
      </c>
      <c r="H1298" s="3">
        <v>93953653</v>
      </c>
      <c r="I1298" s="3">
        <v>181053657</v>
      </c>
      <c r="J1298" s="8" t="str">
        <f t="shared" si="162"/>
        <v/>
      </c>
      <c r="K1298" s="8" t="str">
        <f t="shared" si="163"/>
        <v/>
      </c>
      <c r="L1298" s="8" t="str">
        <f t="shared" si="164"/>
        <v>He's Just Not That Into You</v>
      </c>
      <c r="M1298" s="8" t="str">
        <f t="shared" si="165"/>
        <v/>
      </c>
      <c r="N1298" s="8" t="str">
        <f t="shared" si="161"/>
        <v>He's Just Not That Into You</v>
      </c>
      <c r="O1298" s="10">
        <f>INDEX(cpi!$A$1:$M$106,MATCH($D1298,cpi!$A:$A,0),MATCH($C1298,cpi!$1:$1,0))</f>
        <v>212.19300000000001</v>
      </c>
      <c r="P1298" s="10">
        <f>cpi!$I$2</f>
        <v>245.51900000000001</v>
      </c>
      <c r="Q1298" s="10">
        <f t="shared" si="166"/>
        <v>1.1570551337697286</v>
      </c>
      <c r="R1298" s="8" t="str">
        <f t="shared" si="167"/>
        <v/>
      </c>
      <c r="S1298" s="11">
        <f t="shared" si="168"/>
        <v>46282205.350789145</v>
      </c>
      <c r="T1298" s="11">
        <f t="shared" si="168"/>
        <v>108709556.54006965</v>
      </c>
      <c r="U1298" s="11">
        <f t="shared" si="168"/>
        <v>209489063.31963354</v>
      </c>
    </row>
    <row r="1299" spans="1:21" x14ac:dyDescent="0.2">
      <c r="A1299" s="5">
        <v>1310</v>
      </c>
      <c r="B1299" s="17">
        <v>10</v>
      </c>
      <c r="C1299" s="16">
        <v>2</v>
      </c>
      <c r="D1299" s="16">
        <v>2017</v>
      </c>
      <c r="E1299" s="18">
        <v>43010</v>
      </c>
      <c r="F1299" s="9" t="s">
        <v>1287</v>
      </c>
      <c r="G1299" s="3">
        <v>40000000</v>
      </c>
      <c r="H1299" s="3">
        <v>92029184</v>
      </c>
      <c r="I1299" s="3">
        <v>166893990</v>
      </c>
      <c r="J1299" s="8" t="str">
        <f t="shared" si="162"/>
        <v/>
      </c>
      <c r="K1299" s="8" t="str">
        <f t="shared" si="163"/>
        <v/>
      </c>
      <c r="L1299" s="8" t="str">
        <f t="shared" si="164"/>
        <v>John Wick: Chapter Two</v>
      </c>
      <c r="M1299" s="8" t="str">
        <f t="shared" si="165"/>
        <v/>
      </c>
      <c r="N1299" s="8" t="str">
        <f t="shared" si="161"/>
        <v>John Wick: Chapter Two</v>
      </c>
      <c r="O1299" s="10">
        <f>INDEX(cpi!$A$1:$M$106,MATCH($D1299,cpi!$A:$A,0),MATCH($C1299,cpi!$1:$1,0))</f>
        <v>243.60300000000001</v>
      </c>
      <c r="P1299" s="10">
        <f>cpi!$I$2</f>
        <v>245.51900000000001</v>
      </c>
      <c r="Q1299" s="10">
        <f t="shared" si="166"/>
        <v>1.0078652561750061</v>
      </c>
      <c r="R1299" s="8" t="str">
        <f t="shared" si="167"/>
        <v/>
      </c>
      <c r="S1299" s="11">
        <f t="shared" si="168"/>
        <v>40314610.247000247</v>
      </c>
      <c r="T1299" s="11">
        <f t="shared" si="168"/>
        <v>92753017.107736766</v>
      </c>
      <c r="U1299" s="11">
        <f t="shared" si="168"/>
        <v>168206653.98541892</v>
      </c>
    </row>
    <row r="1300" spans="1:21" x14ac:dyDescent="0.2">
      <c r="A1300" s="5">
        <v>1311</v>
      </c>
      <c r="B1300" s="17">
        <v>15</v>
      </c>
      <c r="C1300" s="16">
        <v>1</v>
      </c>
      <c r="D1300" s="16">
        <v>2016</v>
      </c>
      <c r="E1300" s="18">
        <v>42795</v>
      </c>
      <c r="F1300" s="9" t="s">
        <v>1288</v>
      </c>
      <c r="G1300" s="3">
        <v>40000000</v>
      </c>
      <c r="H1300" s="3">
        <v>90862685</v>
      </c>
      <c r="I1300" s="3">
        <v>124827316</v>
      </c>
      <c r="J1300" s="8" t="str">
        <f t="shared" si="162"/>
        <v/>
      </c>
      <c r="K1300" s="8" t="str">
        <f t="shared" si="163"/>
        <v/>
      </c>
      <c r="L1300" s="8" t="str">
        <f t="shared" si="164"/>
        <v>Ride Along 2</v>
      </c>
      <c r="M1300" s="8" t="str">
        <f t="shared" si="165"/>
        <v/>
      </c>
      <c r="N1300" s="8" t="str">
        <f t="shared" si="161"/>
        <v>Ride Along 2</v>
      </c>
      <c r="O1300" s="10">
        <f>INDEX(cpi!$A$1:$M$106,MATCH($D1300,cpi!$A:$A,0),MATCH($C1300,cpi!$1:$1,0))</f>
        <v>236.916</v>
      </c>
      <c r="P1300" s="10">
        <f>cpi!$I$2</f>
        <v>245.51900000000001</v>
      </c>
      <c r="Q1300" s="10">
        <f t="shared" si="166"/>
        <v>1.0363124482939101</v>
      </c>
      <c r="R1300" s="8" t="str">
        <f t="shared" si="167"/>
        <v/>
      </c>
      <c r="S1300" s="11">
        <f t="shared" si="168"/>
        <v>41452497.931756407</v>
      </c>
      <c r="T1300" s="11">
        <f t="shared" si="168"/>
        <v>94162131.550908342</v>
      </c>
      <c r="U1300" s="11">
        <f t="shared" si="168"/>
        <v>129360101.45791759</v>
      </c>
    </row>
    <row r="1301" spans="1:21" x14ac:dyDescent="0.2">
      <c r="A1301" s="5">
        <v>1312</v>
      </c>
      <c r="B1301" s="17">
        <v>14</v>
      </c>
      <c r="C1301" s="16">
        <v>4</v>
      </c>
      <c r="D1301" s="16">
        <v>2006</v>
      </c>
      <c r="E1301" s="18">
        <v>39117</v>
      </c>
      <c r="F1301" s="9" t="s">
        <v>1289</v>
      </c>
      <c r="G1301" s="3">
        <v>40000000</v>
      </c>
      <c r="H1301" s="3">
        <v>90710620</v>
      </c>
      <c r="I1301" s="3">
        <v>178710620</v>
      </c>
      <c r="J1301" s="8" t="str">
        <f t="shared" si="162"/>
        <v/>
      </c>
      <c r="K1301" s="8" t="str">
        <f t="shared" si="163"/>
        <v/>
      </c>
      <c r="L1301" s="8" t="str">
        <f t="shared" si="164"/>
        <v>Scary Movie 4</v>
      </c>
      <c r="M1301" s="8" t="str">
        <f t="shared" si="165"/>
        <v/>
      </c>
      <c r="N1301" s="8" t="str">
        <f t="shared" si="161"/>
        <v>Scary Movie 4</v>
      </c>
      <c r="O1301" s="10">
        <f>INDEX(cpi!$A$1:$M$106,MATCH($D1301,cpi!$A:$A,0),MATCH($C1301,cpi!$1:$1,0))</f>
        <v>201.5</v>
      </c>
      <c r="P1301" s="10">
        <f>cpi!$I$2</f>
        <v>245.51900000000001</v>
      </c>
      <c r="Q1301" s="10">
        <f t="shared" si="166"/>
        <v>1.2184565756823822</v>
      </c>
      <c r="R1301" s="8" t="str">
        <f t="shared" si="167"/>
        <v/>
      </c>
      <c r="S1301" s="11">
        <f t="shared" si="168"/>
        <v>48738263.027295291</v>
      </c>
      <c r="T1301" s="11">
        <f t="shared" si="168"/>
        <v>110526951.42322581</v>
      </c>
      <c r="U1301" s="11">
        <f t="shared" si="168"/>
        <v>217751130.08327544</v>
      </c>
    </row>
    <row r="1302" spans="1:21" x14ac:dyDescent="0.2">
      <c r="A1302" s="5">
        <v>1314</v>
      </c>
      <c r="B1302" s="17">
        <v>27</v>
      </c>
      <c r="C1302" s="16">
        <v>3</v>
      </c>
      <c r="D1302" s="16">
        <v>2015</v>
      </c>
      <c r="E1302" s="18">
        <v>42797</v>
      </c>
      <c r="F1302" s="9" t="s">
        <v>1290</v>
      </c>
      <c r="G1302" s="3">
        <v>40000000</v>
      </c>
      <c r="H1302" s="3">
        <v>90411453</v>
      </c>
      <c r="I1302" s="3">
        <v>106511453</v>
      </c>
      <c r="J1302" s="8" t="str">
        <f t="shared" si="162"/>
        <v/>
      </c>
      <c r="K1302" s="8" t="str">
        <f t="shared" si="163"/>
        <v/>
      </c>
      <c r="L1302" s="8" t="str">
        <f t="shared" si="164"/>
        <v>Get Hard</v>
      </c>
      <c r="M1302" s="8" t="str">
        <f t="shared" si="165"/>
        <v/>
      </c>
      <c r="N1302" s="8" t="str">
        <f t="shared" si="161"/>
        <v>Get Hard</v>
      </c>
      <c r="O1302" s="10">
        <f>INDEX(cpi!$A$1:$M$106,MATCH($D1302,cpi!$A:$A,0),MATCH($C1302,cpi!$1:$1,0))</f>
        <v>236.119</v>
      </c>
      <c r="P1302" s="10">
        <f>cpi!$I$2</f>
        <v>245.51900000000001</v>
      </c>
      <c r="Q1302" s="10">
        <f t="shared" si="166"/>
        <v>1.0398104345690098</v>
      </c>
      <c r="R1302" s="8" t="str">
        <f t="shared" si="167"/>
        <v/>
      </c>
      <c r="S1302" s="11">
        <f t="shared" si="168"/>
        <v>41592417.382760391</v>
      </c>
      <c r="T1302" s="11">
        <f t="shared" si="168"/>
        <v>94010772.233945608</v>
      </c>
      <c r="U1302" s="11">
        <f t="shared" si="168"/>
        <v>110751720.23050666</v>
      </c>
    </row>
    <row r="1303" spans="1:21" x14ac:dyDescent="0.2">
      <c r="A1303" s="5">
        <v>1315</v>
      </c>
      <c r="B1303" s="17">
        <v>4</v>
      </c>
      <c r="C1303" s="16">
        <v>2</v>
      </c>
      <c r="D1303" s="16">
        <v>2000</v>
      </c>
      <c r="E1303" s="18">
        <v>36618</v>
      </c>
      <c r="F1303" s="9" t="s">
        <v>1291</v>
      </c>
      <c r="G1303" s="3">
        <v>40000000</v>
      </c>
      <c r="H1303" s="3">
        <v>89138076</v>
      </c>
      <c r="I1303" s="3">
        <v>161838076</v>
      </c>
      <c r="J1303" s="8" t="str">
        <f t="shared" si="162"/>
        <v/>
      </c>
      <c r="K1303" s="8" t="str">
        <f t="shared" si="163"/>
        <v/>
      </c>
      <c r="L1303" s="8" t="str">
        <f t="shared" si="164"/>
        <v>Scream 3</v>
      </c>
      <c r="M1303" s="8" t="str">
        <f t="shared" si="165"/>
        <v/>
      </c>
      <c r="N1303" s="8" t="str">
        <f t="shared" si="161"/>
        <v>Scream 3</v>
      </c>
      <c r="O1303" s="10">
        <f>INDEX(cpi!$A$1:$M$106,MATCH($D1303,cpi!$A:$A,0),MATCH($C1303,cpi!$1:$1,0))</f>
        <v>169.8</v>
      </c>
      <c r="P1303" s="10">
        <f>cpi!$I$2</f>
        <v>245.51900000000001</v>
      </c>
      <c r="Q1303" s="10">
        <f t="shared" si="166"/>
        <v>1.4459305064782095</v>
      </c>
      <c r="R1303" s="8" t="str">
        <f t="shared" si="167"/>
        <v/>
      </c>
      <c r="S1303" s="11">
        <f t="shared" si="168"/>
        <v>57837220.259128384</v>
      </c>
      <c r="T1303" s="11">
        <f t="shared" si="168"/>
        <v>128887463.37717314</v>
      </c>
      <c r="U1303" s="11">
        <f t="shared" si="168"/>
        <v>234006611.19813895</v>
      </c>
    </row>
    <row r="1304" spans="1:21" x14ac:dyDescent="0.2">
      <c r="A1304" s="5">
        <v>1316</v>
      </c>
      <c r="B1304" s="17">
        <v>24</v>
      </c>
      <c r="C1304" s="16">
        <v>5</v>
      </c>
      <c r="D1304" s="16">
        <v>1990</v>
      </c>
      <c r="E1304" s="18">
        <v>33577</v>
      </c>
      <c r="F1304" s="9" t="s">
        <v>1292</v>
      </c>
      <c r="G1304" s="3">
        <v>40000000</v>
      </c>
      <c r="H1304" s="3">
        <v>88055283</v>
      </c>
      <c r="I1304" s="3">
        <v>244088654</v>
      </c>
      <c r="J1304" s="8" t="str">
        <f t="shared" si="162"/>
        <v/>
      </c>
      <c r="K1304" s="8" t="str">
        <f t="shared" si="163"/>
        <v/>
      </c>
      <c r="L1304" s="8" t="str">
        <f t="shared" si="164"/>
        <v>Back to the Future Part III</v>
      </c>
      <c r="M1304" s="8" t="str">
        <f t="shared" si="165"/>
        <v/>
      </c>
      <c r="N1304" s="8" t="str">
        <f t="shared" si="161"/>
        <v>Back to the Future Part III</v>
      </c>
      <c r="O1304" s="10">
        <f>INDEX(cpi!$A$1:$M$106,MATCH($D1304,cpi!$A:$A,0),MATCH($C1304,cpi!$1:$1,0))</f>
        <v>129.19999999999999</v>
      </c>
      <c r="P1304" s="10">
        <f>cpi!$I$2</f>
        <v>245.51900000000001</v>
      </c>
      <c r="Q1304" s="10">
        <f t="shared" si="166"/>
        <v>1.9003018575851396</v>
      </c>
      <c r="R1304" s="8" t="str">
        <f t="shared" si="167"/>
        <v/>
      </c>
      <c r="S1304" s="11">
        <f t="shared" si="168"/>
        <v>76012074.303405583</v>
      </c>
      <c r="T1304" s="11">
        <f t="shared" si="168"/>
        <v>167331617.85508516</v>
      </c>
      <c r="U1304" s="11">
        <f t="shared" si="168"/>
        <v>463842122.61165643</v>
      </c>
    </row>
    <row r="1305" spans="1:21" x14ac:dyDescent="0.2">
      <c r="A1305" s="5">
        <v>1317</v>
      </c>
      <c r="B1305" s="17">
        <v>14</v>
      </c>
      <c r="C1305" s="16">
        <v>10</v>
      </c>
      <c r="D1305" s="16">
        <v>2016</v>
      </c>
      <c r="E1305" s="18">
        <v>42776</v>
      </c>
      <c r="F1305" s="9" t="s">
        <v>1293</v>
      </c>
      <c r="G1305" s="3">
        <v>40000000</v>
      </c>
      <c r="H1305" s="3">
        <v>86260045</v>
      </c>
      <c r="I1305" s="3">
        <v>153060045</v>
      </c>
      <c r="J1305" s="8" t="str">
        <f t="shared" si="162"/>
        <v/>
      </c>
      <c r="K1305" s="8" t="str">
        <f t="shared" si="163"/>
        <v/>
      </c>
      <c r="L1305" s="8" t="str">
        <f t="shared" si="164"/>
        <v>The Accountant</v>
      </c>
      <c r="M1305" s="8" t="str">
        <f t="shared" si="165"/>
        <v/>
      </c>
      <c r="N1305" s="8" t="str">
        <f t="shared" si="161"/>
        <v>The Accountant</v>
      </c>
      <c r="O1305" s="10">
        <f>INDEX(cpi!$A$1:$M$106,MATCH($D1305,cpi!$A:$A,0),MATCH($C1305,cpi!$1:$1,0))</f>
        <v>241.72900000000001</v>
      </c>
      <c r="P1305" s="10">
        <f>cpi!$I$2</f>
        <v>245.51900000000001</v>
      </c>
      <c r="Q1305" s="10">
        <f t="shared" si="166"/>
        <v>1.015678714593615</v>
      </c>
      <c r="R1305" s="8" t="str">
        <f t="shared" si="167"/>
        <v/>
      </c>
      <c r="S1305" s="11">
        <f t="shared" si="168"/>
        <v>40627148.5837446</v>
      </c>
      <c r="T1305" s="11">
        <f t="shared" si="168"/>
        <v>87612491.626387388</v>
      </c>
      <c r="U1305" s="11">
        <f t="shared" si="168"/>
        <v>155459829.76124087</v>
      </c>
    </row>
    <row r="1306" spans="1:21" x14ac:dyDescent="0.2">
      <c r="A1306" s="5">
        <v>1318</v>
      </c>
      <c r="B1306" s="17">
        <v>14</v>
      </c>
      <c r="C1306" s="16">
        <v>11</v>
      </c>
      <c r="D1306" s="16">
        <v>2014</v>
      </c>
      <c r="E1306" s="18">
        <v>42046</v>
      </c>
      <c r="F1306" s="9" t="s">
        <v>1294</v>
      </c>
      <c r="G1306" s="3">
        <v>40000000</v>
      </c>
      <c r="H1306" s="3">
        <v>86208010</v>
      </c>
      <c r="I1306" s="3">
        <v>156553592</v>
      </c>
      <c r="J1306" s="8" t="str">
        <f t="shared" si="162"/>
        <v/>
      </c>
      <c r="K1306" s="8" t="str">
        <f t="shared" si="163"/>
        <v/>
      </c>
      <c r="L1306" s="8" t="str">
        <f t="shared" si="164"/>
        <v>Dumb and Dumber To</v>
      </c>
      <c r="M1306" s="8" t="str">
        <f t="shared" si="165"/>
        <v/>
      </c>
      <c r="N1306" s="8" t="str">
        <f t="shared" si="161"/>
        <v>Dumb and Dumber To</v>
      </c>
      <c r="O1306" s="10">
        <f>INDEX(cpi!$A$1:$M$106,MATCH($D1306,cpi!$A:$A,0),MATCH($C1306,cpi!$1:$1,0))</f>
        <v>236.15100000000001</v>
      </c>
      <c r="P1306" s="10">
        <f>cpi!$I$2</f>
        <v>245.51900000000001</v>
      </c>
      <c r="Q1306" s="10">
        <f t="shared" si="166"/>
        <v>1.0396695334764621</v>
      </c>
      <c r="R1306" s="8" t="str">
        <f t="shared" si="167"/>
        <v/>
      </c>
      <c r="S1306" s="11">
        <f t="shared" si="168"/>
        <v>41586781.339058481</v>
      </c>
      <c r="T1306" s="11">
        <f t="shared" si="168"/>
        <v>89627841.538634181</v>
      </c>
      <c r="U1306" s="11">
        <f t="shared" si="168"/>
        <v>162763999.95870438</v>
      </c>
    </row>
    <row r="1307" spans="1:21" x14ac:dyDescent="0.2">
      <c r="A1307" s="5">
        <v>1319</v>
      </c>
      <c r="B1307" s="17">
        <v>25</v>
      </c>
      <c r="C1307" s="16">
        <v>4</v>
      </c>
      <c r="D1307" s="16">
        <v>2014</v>
      </c>
      <c r="E1307" s="18">
        <v>42373</v>
      </c>
      <c r="F1307" s="9" t="s">
        <v>1295</v>
      </c>
      <c r="G1307" s="3">
        <v>40000000</v>
      </c>
      <c r="H1307" s="3">
        <v>83911193</v>
      </c>
      <c r="I1307" s="3">
        <v>195111193</v>
      </c>
      <c r="J1307" s="8" t="str">
        <f t="shared" si="162"/>
        <v/>
      </c>
      <c r="K1307" s="8" t="str">
        <f t="shared" si="163"/>
        <v/>
      </c>
      <c r="L1307" s="8" t="str">
        <f t="shared" si="164"/>
        <v>The Other Woman</v>
      </c>
      <c r="M1307" s="8" t="str">
        <f t="shared" si="165"/>
        <v/>
      </c>
      <c r="N1307" s="8" t="str">
        <f t="shared" si="161"/>
        <v>The Other Woman</v>
      </c>
      <c r="O1307" s="10">
        <f>INDEX(cpi!$A$1:$M$106,MATCH($D1307,cpi!$A:$A,0),MATCH($C1307,cpi!$1:$1,0))</f>
        <v>237.072</v>
      </c>
      <c r="P1307" s="10">
        <f>cpi!$I$2</f>
        <v>245.51900000000001</v>
      </c>
      <c r="Q1307" s="10">
        <f t="shared" si="166"/>
        <v>1.0356305257474523</v>
      </c>
      <c r="R1307" s="8" t="str">
        <f t="shared" si="167"/>
        <v/>
      </c>
      <c r="S1307" s="11">
        <f t="shared" si="168"/>
        <v>41425221.029898092</v>
      </c>
      <c r="T1307" s="11">
        <f t="shared" si="168"/>
        <v>86900992.922685936</v>
      </c>
      <c r="U1307" s="11">
        <f t="shared" si="168"/>
        <v>202063107.38580263</v>
      </c>
    </row>
    <row r="1308" spans="1:21" x14ac:dyDescent="0.2">
      <c r="A1308" s="5">
        <v>1320</v>
      </c>
      <c r="B1308" s="17">
        <v>13</v>
      </c>
      <c r="C1308" s="16">
        <v>11</v>
      </c>
      <c r="D1308" s="16">
        <v>1992</v>
      </c>
      <c r="E1308" s="18">
        <v>33980</v>
      </c>
      <c r="F1308" s="9" t="s">
        <v>1296</v>
      </c>
      <c r="G1308" s="3">
        <v>40000000</v>
      </c>
      <c r="H1308" s="3">
        <v>82522790</v>
      </c>
      <c r="I1308" s="3">
        <v>215862692</v>
      </c>
      <c r="J1308" s="8" t="str">
        <f t="shared" si="162"/>
        <v/>
      </c>
      <c r="K1308" s="8" t="str">
        <f t="shared" si="163"/>
        <v/>
      </c>
      <c r="L1308" s="8" t="str">
        <f t="shared" si="164"/>
        <v>Bram Stoker's Dracula</v>
      </c>
      <c r="M1308" s="8" t="str">
        <f t="shared" si="165"/>
        <v/>
      </c>
      <c r="N1308" s="8" t="str">
        <f t="shared" si="161"/>
        <v>Bram Stoker's Dracula</v>
      </c>
      <c r="O1308" s="10">
        <f>INDEX(cpi!$A$1:$M$106,MATCH($D1308,cpi!$A:$A,0),MATCH($C1308,cpi!$1:$1,0))</f>
        <v>142</v>
      </c>
      <c r="P1308" s="10">
        <f>cpi!$I$2</f>
        <v>245.51900000000001</v>
      </c>
      <c r="Q1308" s="10">
        <f t="shared" si="166"/>
        <v>1.7290070422535211</v>
      </c>
      <c r="R1308" s="8" t="str">
        <f t="shared" si="167"/>
        <v/>
      </c>
      <c r="S1308" s="11">
        <f t="shared" si="168"/>
        <v>69160281.690140843</v>
      </c>
      <c r="T1308" s="11">
        <f t="shared" si="168"/>
        <v>142682485.05640844</v>
      </c>
      <c r="U1308" s="11">
        <f t="shared" si="168"/>
        <v>373228114.62780279</v>
      </c>
    </row>
    <row r="1309" spans="1:21" x14ac:dyDescent="0.2">
      <c r="A1309" s="5">
        <v>1321</v>
      </c>
      <c r="B1309" s="17">
        <v>17</v>
      </c>
      <c r="C1309" s="16">
        <v>2</v>
      </c>
      <c r="D1309" s="16">
        <v>2006</v>
      </c>
      <c r="E1309" s="18">
        <v>39204</v>
      </c>
      <c r="F1309" s="9" t="s">
        <v>1297</v>
      </c>
      <c r="G1309" s="3">
        <v>40000000</v>
      </c>
      <c r="H1309" s="3">
        <v>81612565</v>
      </c>
      <c r="I1309" s="3">
        <v>120455994</v>
      </c>
      <c r="J1309" s="8" t="str">
        <f t="shared" si="162"/>
        <v/>
      </c>
      <c r="K1309" s="8" t="str">
        <f t="shared" si="163"/>
        <v/>
      </c>
      <c r="L1309" s="8" t="str">
        <f t="shared" si="164"/>
        <v>Eight Below</v>
      </c>
      <c r="M1309" s="8" t="str">
        <f t="shared" si="165"/>
        <v/>
      </c>
      <c r="N1309" s="8" t="str">
        <f t="shared" si="161"/>
        <v>Eight Below</v>
      </c>
      <c r="O1309" s="10">
        <f>INDEX(cpi!$A$1:$M$106,MATCH($D1309,cpi!$A:$A,0),MATCH($C1309,cpi!$1:$1,0))</f>
        <v>198.7</v>
      </c>
      <c r="P1309" s="10">
        <f>cpi!$I$2</f>
        <v>245.51900000000001</v>
      </c>
      <c r="Q1309" s="10">
        <f t="shared" si="166"/>
        <v>1.2356265727226976</v>
      </c>
      <c r="R1309" s="8" t="str">
        <f t="shared" si="167"/>
        <v/>
      </c>
      <c r="S1309" s="11">
        <f t="shared" si="168"/>
        <v>49425062.908907905</v>
      </c>
      <c r="T1309" s="11">
        <f t="shared" si="168"/>
        <v>100842653.98205839</v>
      </c>
      <c r="U1309" s="11">
        <f t="shared" si="168"/>
        <v>148838627.03012583</v>
      </c>
    </row>
    <row r="1310" spans="1:21" x14ac:dyDescent="0.2">
      <c r="A1310" s="5">
        <v>1322</v>
      </c>
      <c r="B1310" s="17">
        <v>24</v>
      </c>
      <c r="C1310" s="16">
        <v>12</v>
      </c>
      <c r="D1310" s="16">
        <v>1999</v>
      </c>
      <c r="E1310" s="18">
        <v>36872</v>
      </c>
      <c r="F1310" s="9" t="s">
        <v>1298</v>
      </c>
      <c r="G1310" s="3">
        <v>40000000</v>
      </c>
      <c r="H1310" s="3">
        <v>81292135</v>
      </c>
      <c r="I1310" s="3">
        <v>128792135</v>
      </c>
      <c r="J1310" s="8" t="str">
        <f t="shared" si="162"/>
        <v/>
      </c>
      <c r="K1310" s="8" t="str">
        <f t="shared" si="163"/>
        <v/>
      </c>
      <c r="L1310" s="8" t="str">
        <f t="shared" si="164"/>
        <v>The Talented Mr. Ripley</v>
      </c>
      <c r="M1310" s="8" t="str">
        <f t="shared" si="165"/>
        <v/>
      </c>
      <c r="N1310" s="8" t="str">
        <f t="shared" si="161"/>
        <v>The Talented Mr. Ripley</v>
      </c>
      <c r="O1310" s="10">
        <f>INDEX(cpi!$A$1:$M$106,MATCH($D1310,cpi!$A:$A,0),MATCH($C1310,cpi!$1:$1,0))</f>
        <v>168.3</v>
      </c>
      <c r="P1310" s="10">
        <f>cpi!$I$2</f>
        <v>245.51900000000001</v>
      </c>
      <c r="Q1310" s="10">
        <f t="shared" si="166"/>
        <v>1.4588175876411169</v>
      </c>
      <c r="R1310" s="8" t="str">
        <f t="shared" si="167"/>
        <v/>
      </c>
      <c r="S1310" s="11">
        <f t="shared" si="168"/>
        <v>58352703.505644679</v>
      </c>
      <c r="T1310" s="11">
        <f t="shared" si="168"/>
        <v>118590396.27489601</v>
      </c>
      <c r="U1310" s="11">
        <f t="shared" si="168"/>
        <v>187884231.68784907</v>
      </c>
    </row>
    <row r="1311" spans="1:21" x14ac:dyDescent="0.2">
      <c r="A1311" s="5">
        <v>1323</v>
      </c>
      <c r="B1311" s="17">
        <v>25</v>
      </c>
      <c r="C1311" s="16">
        <v>9</v>
      </c>
      <c r="D1311" s="16">
        <v>2015</v>
      </c>
      <c r="E1311" s="18">
        <v>42744</v>
      </c>
      <c r="F1311" s="9" t="s">
        <v>1299</v>
      </c>
      <c r="G1311" s="3">
        <v>40000000</v>
      </c>
      <c r="H1311" s="3">
        <v>75764672</v>
      </c>
      <c r="I1311" s="3">
        <v>197232734</v>
      </c>
      <c r="J1311" s="8" t="str">
        <f t="shared" si="162"/>
        <v/>
      </c>
      <c r="K1311" s="8" t="str">
        <f t="shared" si="163"/>
        <v/>
      </c>
      <c r="L1311" s="8" t="str">
        <f t="shared" si="164"/>
        <v>The Intern</v>
      </c>
      <c r="M1311" s="8" t="str">
        <f t="shared" si="165"/>
        <v/>
      </c>
      <c r="N1311" s="8" t="str">
        <f t="shared" si="161"/>
        <v>The Intern</v>
      </c>
      <c r="O1311" s="10">
        <f>INDEX(cpi!$A$1:$M$106,MATCH($D1311,cpi!$A:$A,0),MATCH($C1311,cpi!$1:$1,0))</f>
        <v>237.94499999999999</v>
      </c>
      <c r="P1311" s="10">
        <f>cpi!$I$2</f>
        <v>245.51900000000001</v>
      </c>
      <c r="Q1311" s="10">
        <f t="shared" si="166"/>
        <v>1.0318308852886171</v>
      </c>
      <c r="R1311" s="8" t="str">
        <f t="shared" si="167"/>
        <v/>
      </c>
      <c r="S1311" s="11">
        <f t="shared" si="168"/>
        <v>41273235.411544681</v>
      </c>
      <c r="T1311" s="11">
        <f t="shared" si="168"/>
        <v>78176328.5833617</v>
      </c>
      <c r="U1311" s="11">
        <f t="shared" si="168"/>
        <v>203510826.53111434</v>
      </c>
    </row>
    <row r="1312" spans="1:21" x14ac:dyDescent="0.2">
      <c r="A1312" s="5">
        <v>1324</v>
      </c>
      <c r="B1312" s="17">
        <v>25</v>
      </c>
      <c r="C1312" s="16">
        <v>9</v>
      </c>
      <c r="D1312" s="16">
        <v>1992</v>
      </c>
      <c r="E1312" s="18">
        <v>34343</v>
      </c>
      <c r="F1312" s="9" t="s">
        <v>1300</v>
      </c>
      <c r="G1312" s="3">
        <v>40000000</v>
      </c>
      <c r="H1312" s="3">
        <v>75505856</v>
      </c>
      <c r="I1312" s="3">
        <v>75505856</v>
      </c>
      <c r="J1312" s="8" t="str">
        <f t="shared" si="162"/>
        <v/>
      </c>
      <c r="K1312" s="8" t="str">
        <f t="shared" si="163"/>
        <v/>
      </c>
      <c r="L1312" s="8" t="str">
        <f t="shared" si="164"/>
        <v>The Last of the Mohicans</v>
      </c>
      <c r="M1312" s="8" t="str">
        <f t="shared" si="165"/>
        <v/>
      </c>
      <c r="N1312" s="8" t="str">
        <f t="shared" si="161"/>
        <v>The Last of the Mohicans</v>
      </c>
      <c r="O1312" s="10">
        <f>INDEX(cpi!$A$1:$M$106,MATCH($D1312,cpi!$A:$A,0),MATCH($C1312,cpi!$1:$1,0))</f>
        <v>141.30000000000001</v>
      </c>
      <c r="P1312" s="10">
        <f>cpi!$I$2</f>
        <v>245.51900000000001</v>
      </c>
      <c r="Q1312" s="10">
        <f t="shared" si="166"/>
        <v>1.7375725406935596</v>
      </c>
      <c r="R1312" s="8" t="str">
        <f t="shared" si="167"/>
        <v/>
      </c>
      <c r="S1312" s="11">
        <f t="shared" si="168"/>
        <v>69502901.62774238</v>
      </c>
      <c r="T1312" s="11">
        <f t="shared" si="168"/>
        <v>131196902.04716206</v>
      </c>
      <c r="U1312" s="11">
        <f t="shared" si="168"/>
        <v>131196902.04716206</v>
      </c>
    </row>
    <row r="1313" spans="1:21" x14ac:dyDescent="0.2">
      <c r="A1313" s="5">
        <v>1325</v>
      </c>
      <c r="B1313" s="17">
        <v>29</v>
      </c>
      <c r="C1313" s="16">
        <v>10</v>
      </c>
      <c r="D1313" s="16">
        <v>2004</v>
      </c>
      <c r="E1313" s="18">
        <v>38847</v>
      </c>
      <c r="F1313" s="9" t="s">
        <v>1301</v>
      </c>
      <c r="G1313" s="3">
        <v>40000000</v>
      </c>
      <c r="H1313" s="3">
        <v>75305995</v>
      </c>
      <c r="I1313" s="3">
        <v>124823094</v>
      </c>
      <c r="J1313" s="8" t="str">
        <f t="shared" si="162"/>
        <v/>
      </c>
      <c r="K1313" s="8" t="str">
        <f t="shared" si="163"/>
        <v/>
      </c>
      <c r="L1313" s="8" t="str">
        <f t="shared" si="164"/>
        <v>Ray</v>
      </c>
      <c r="M1313" s="8" t="str">
        <f t="shared" si="165"/>
        <v/>
      </c>
      <c r="N1313" s="8" t="str">
        <f t="shared" si="161"/>
        <v>Ray</v>
      </c>
      <c r="O1313" s="10">
        <f>INDEX(cpi!$A$1:$M$106,MATCH($D1313,cpi!$A:$A,0),MATCH($C1313,cpi!$1:$1,0))</f>
        <v>190.9</v>
      </c>
      <c r="P1313" s="10">
        <f>cpi!$I$2</f>
        <v>245.51900000000001</v>
      </c>
      <c r="Q1313" s="10">
        <f t="shared" si="166"/>
        <v>1.2861131482451544</v>
      </c>
      <c r="R1313" s="8" t="str">
        <f t="shared" si="167"/>
        <v/>
      </c>
      <c r="S1313" s="11">
        <f t="shared" si="168"/>
        <v>51444525.92980618</v>
      </c>
      <c r="T1313" s="11">
        <f t="shared" si="168"/>
        <v>96852030.311183855</v>
      </c>
      <c r="U1313" s="11">
        <f t="shared" si="168"/>
        <v>160536622.39804086</v>
      </c>
    </row>
    <row r="1314" spans="1:21" x14ac:dyDescent="0.2">
      <c r="A1314" s="5">
        <v>1326</v>
      </c>
      <c r="B1314" s="17">
        <v>1</v>
      </c>
      <c r="C1314" s="16">
        <v>4</v>
      </c>
      <c r="D1314" s="16">
        <v>2005</v>
      </c>
      <c r="E1314" s="18">
        <v>38356</v>
      </c>
      <c r="F1314" s="9" t="s">
        <v>1302</v>
      </c>
      <c r="G1314" s="3">
        <v>40000000</v>
      </c>
      <c r="H1314" s="3">
        <v>74103820</v>
      </c>
      <c r="I1314" s="3">
        <v>158527918</v>
      </c>
      <c r="J1314" s="8" t="str">
        <f t="shared" si="162"/>
        <v/>
      </c>
      <c r="K1314" s="8" t="str">
        <f t="shared" si="163"/>
        <v/>
      </c>
      <c r="L1314" s="8" t="str">
        <f t="shared" si="164"/>
        <v>Sin City</v>
      </c>
      <c r="M1314" s="8" t="str">
        <f t="shared" si="165"/>
        <v/>
      </c>
      <c r="N1314" s="8" t="str">
        <f t="shared" si="161"/>
        <v>Sin City</v>
      </c>
      <c r="O1314" s="10">
        <f>INDEX(cpi!$A$1:$M$106,MATCH($D1314,cpi!$A:$A,0),MATCH($C1314,cpi!$1:$1,0))</f>
        <v>194.6</v>
      </c>
      <c r="P1314" s="10">
        <f>cpi!$I$2</f>
        <v>245.51900000000001</v>
      </c>
      <c r="Q1314" s="10">
        <f t="shared" si="166"/>
        <v>1.2616598150051388</v>
      </c>
      <c r="R1314" s="8" t="str">
        <f t="shared" si="167"/>
        <v/>
      </c>
      <c r="S1314" s="11">
        <f t="shared" si="168"/>
        <v>50466392.600205556</v>
      </c>
      <c r="T1314" s="11">
        <f t="shared" si="168"/>
        <v>93493811.832374111</v>
      </c>
      <c r="U1314" s="11">
        <f t="shared" si="168"/>
        <v>200008303.6970298</v>
      </c>
    </row>
    <row r="1315" spans="1:21" x14ac:dyDescent="0.2">
      <c r="A1315" s="5">
        <v>1327</v>
      </c>
      <c r="B1315" s="17">
        <v>16</v>
      </c>
      <c r="C1315" s="16">
        <v>10</v>
      </c>
      <c r="D1315" s="16">
        <v>2015</v>
      </c>
      <c r="E1315" s="18">
        <v>42470</v>
      </c>
      <c r="F1315" s="9" t="s">
        <v>1303</v>
      </c>
      <c r="G1315" s="3">
        <v>40000000</v>
      </c>
      <c r="H1315" s="3">
        <v>72313754</v>
      </c>
      <c r="I1315" s="3">
        <v>162610473</v>
      </c>
      <c r="J1315" s="8" t="str">
        <f t="shared" si="162"/>
        <v/>
      </c>
      <c r="K1315" s="8" t="str">
        <f t="shared" si="163"/>
        <v/>
      </c>
      <c r="L1315" s="8" t="str">
        <f t="shared" si="164"/>
        <v>Bridge of Spies</v>
      </c>
      <c r="M1315" s="8" t="str">
        <f t="shared" si="165"/>
        <v/>
      </c>
      <c r="N1315" s="8" t="str">
        <f t="shared" si="161"/>
        <v>Bridge of Spies</v>
      </c>
      <c r="O1315" s="10">
        <f>INDEX(cpi!$A$1:$M$106,MATCH($D1315,cpi!$A:$A,0),MATCH($C1315,cpi!$1:$1,0))</f>
        <v>237.83799999999999</v>
      </c>
      <c r="P1315" s="10">
        <f>cpi!$I$2</f>
        <v>245.51900000000001</v>
      </c>
      <c r="Q1315" s="10">
        <f t="shared" si="166"/>
        <v>1.0322950916169831</v>
      </c>
      <c r="R1315" s="8" t="str">
        <f t="shared" si="167"/>
        <v/>
      </c>
      <c r="S1315" s="11">
        <f t="shared" si="168"/>
        <v>41291803.664679326</v>
      </c>
      <c r="T1315" s="11">
        <f t="shared" si="168"/>
        <v>74649133.310597971</v>
      </c>
      <c r="U1315" s="11">
        <f t="shared" si="168"/>
        <v>167861993.12341595</v>
      </c>
    </row>
    <row r="1316" spans="1:21" x14ac:dyDescent="0.2">
      <c r="A1316" s="5">
        <v>1328</v>
      </c>
      <c r="B1316" s="17">
        <v>22</v>
      </c>
      <c r="C1316" s="16">
        <v>2</v>
      </c>
      <c r="D1316" s="16">
        <v>2008</v>
      </c>
      <c r="E1316" s="18">
        <v>40088</v>
      </c>
      <c r="F1316" s="9" t="s">
        <v>1304</v>
      </c>
      <c r="G1316" s="3">
        <v>40000000</v>
      </c>
      <c r="H1316" s="3">
        <v>72266306</v>
      </c>
      <c r="I1316" s="3">
        <v>150886329</v>
      </c>
      <c r="J1316" s="8" t="str">
        <f t="shared" si="162"/>
        <v/>
      </c>
      <c r="K1316" s="8" t="str">
        <f t="shared" si="163"/>
        <v/>
      </c>
      <c r="L1316" s="8" t="str">
        <f t="shared" si="164"/>
        <v>Vantage Point</v>
      </c>
      <c r="M1316" s="8" t="str">
        <f t="shared" si="165"/>
        <v/>
      </c>
      <c r="N1316" s="8" t="str">
        <f t="shared" si="161"/>
        <v>Vantage Point</v>
      </c>
      <c r="O1316" s="10">
        <f>INDEX(cpi!$A$1:$M$106,MATCH($D1316,cpi!$A:$A,0),MATCH($C1316,cpi!$1:$1,0))</f>
        <v>211.69300000000001</v>
      </c>
      <c r="P1316" s="10">
        <f>cpi!$I$2</f>
        <v>245.51900000000001</v>
      </c>
      <c r="Q1316" s="10">
        <f t="shared" si="166"/>
        <v>1.1597879948793772</v>
      </c>
      <c r="R1316" s="8" t="str">
        <f t="shared" si="167"/>
        <v/>
      </c>
      <c r="S1316" s="11">
        <f t="shared" si="168"/>
        <v>46391519.79517509</v>
      </c>
      <c r="T1316" s="11">
        <f t="shared" si="168"/>
        <v>83813594.133079514</v>
      </c>
      <c r="U1316" s="11">
        <f t="shared" si="168"/>
        <v>174996152.96562004</v>
      </c>
    </row>
    <row r="1317" spans="1:21" x14ac:dyDescent="0.2">
      <c r="A1317" s="5">
        <v>1329</v>
      </c>
      <c r="B1317" s="17">
        <v>20</v>
      </c>
      <c r="C1317" s="16">
        <v>3</v>
      </c>
      <c r="D1317" s="16">
        <v>2009</v>
      </c>
      <c r="E1317" s="18">
        <v>40393</v>
      </c>
      <c r="F1317" s="9" t="s">
        <v>1305</v>
      </c>
      <c r="G1317" s="3">
        <v>40000000</v>
      </c>
      <c r="H1317" s="3">
        <v>71440011</v>
      </c>
      <c r="I1317" s="3">
        <v>91729503</v>
      </c>
      <c r="J1317" s="8" t="str">
        <f t="shared" si="162"/>
        <v/>
      </c>
      <c r="K1317" s="8" t="str">
        <f t="shared" si="163"/>
        <v/>
      </c>
      <c r="L1317" s="8" t="str">
        <f t="shared" si="164"/>
        <v>I Love You, Man</v>
      </c>
      <c r="M1317" s="8" t="str">
        <f t="shared" si="165"/>
        <v/>
      </c>
      <c r="N1317" s="8" t="str">
        <f t="shared" si="161"/>
        <v>I Love You, Man</v>
      </c>
      <c r="O1317" s="10">
        <f>INDEX(cpi!$A$1:$M$106,MATCH($D1317,cpi!$A:$A,0),MATCH($C1317,cpi!$1:$1,0))</f>
        <v>212.709</v>
      </c>
      <c r="P1317" s="10">
        <f>cpi!$I$2</f>
        <v>245.51900000000001</v>
      </c>
      <c r="Q1317" s="10">
        <f t="shared" si="166"/>
        <v>1.1542482922678401</v>
      </c>
      <c r="R1317" s="8" t="str">
        <f t="shared" si="167"/>
        <v/>
      </c>
      <c r="S1317" s="11">
        <f t="shared" si="168"/>
        <v>46169931.690713607</v>
      </c>
      <c r="T1317" s="11">
        <f t="shared" si="168"/>
        <v>82459510.696345717</v>
      </c>
      <c r="U1317" s="11">
        <f t="shared" si="168"/>
        <v>105878622.18832771</v>
      </c>
    </row>
    <row r="1318" spans="1:21" x14ac:dyDescent="0.2">
      <c r="A1318" s="5">
        <v>1330</v>
      </c>
      <c r="B1318" s="17">
        <v>9</v>
      </c>
      <c r="C1318" s="16">
        <v>11</v>
      </c>
      <c r="D1318" s="16">
        <v>2001</v>
      </c>
      <c r="E1318" s="18">
        <v>37145</v>
      </c>
      <c r="F1318" s="9" t="s">
        <v>1306</v>
      </c>
      <c r="G1318" s="3">
        <v>40000000</v>
      </c>
      <c r="H1318" s="3">
        <v>70836296</v>
      </c>
      <c r="I1318" s="3">
        <v>70836296</v>
      </c>
      <c r="J1318" s="8" t="str">
        <f t="shared" si="162"/>
        <v/>
      </c>
      <c r="K1318" s="8" t="str">
        <f t="shared" si="163"/>
        <v/>
      </c>
      <c r="L1318" s="8" t="str">
        <f t="shared" si="164"/>
        <v>Shallow Hal</v>
      </c>
      <c r="M1318" s="8" t="str">
        <f t="shared" si="165"/>
        <v/>
      </c>
      <c r="N1318" s="8" t="str">
        <f t="shared" si="161"/>
        <v>Shallow Hal</v>
      </c>
      <c r="O1318" s="10">
        <f>INDEX(cpi!$A$1:$M$106,MATCH($D1318,cpi!$A:$A,0),MATCH($C1318,cpi!$1:$1,0))</f>
        <v>177.4</v>
      </c>
      <c r="P1318" s="10">
        <f>cpi!$I$2</f>
        <v>245.51900000000001</v>
      </c>
      <c r="Q1318" s="10">
        <f t="shared" si="166"/>
        <v>1.3839853438556933</v>
      </c>
      <c r="R1318" s="8" t="str">
        <f t="shared" si="167"/>
        <v/>
      </c>
      <c r="S1318" s="11">
        <f t="shared" si="168"/>
        <v>55359413.754227728</v>
      </c>
      <c r="T1318" s="11">
        <f t="shared" si="168"/>
        <v>98036395.477023676</v>
      </c>
      <c r="U1318" s="11">
        <f t="shared" si="168"/>
        <v>98036395.477023676</v>
      </c>
    </row>
    <row r="1319" spans="1:21" x14ac:dyDescent="0.2">
      <c r="A1319" s="5">
        <v>1331</v>
      </c>
      <c r="B1319" s="17">
        <v>20</v>
      </c>
      <c r="C1319" s="16">
        <v>12</v>
      </c>
      <c r="D1319" s="16">
        <v>1991</v>
      </c>
      <c r="E1319" s="18">
        <v>33828</v>
      </c>
      <c r="F1319" s="9" t="s">
        <v>1307</v>
      </c>
      <c r="G1319" s="3">
        <v>40000000</v>
      </c>
      <c r="H1319" s="3">
        <v>70405498</v>
      </c>
      <c r="I1319" s="3">
        <v>205400000</v>
      </c>
      <c r="J1319" s="8" t="str">
        <f t="shared" si="162"/>
        <v/>
      </c>
      <c r="K1319" s="8" t="str">
        <f t="shared" si="163"/>
        <v/>
      </c>
      <c r="L1319" s="8" t="str">
        <f t="shared" si="164"/>
        <v>JFK</v>
      </c>
      <c r="M1319" s="8" t="str">
        <f t="shared" si="165"/>
        <v/>
      </c>
      <c r="N1319" s="8" t="str">
        <f t="shared" si="161"/>
        <v>JFK</v>
      </c>
      <c r="O1319" s="10">
        <f>INDEX(cpi!$A$1:$M$106,MATCH($D1319,cpi!$A:$A,0),MATCH($C1319,cpi!$1:$1,0))</f>
        <v>137.9</v>
      </c>
      <c r="P1319" s="10">
        <f>cpi!$I$2</f>
        <v>245.51900000000001</v>
      </c>
      <c r="Q1319" s="10">
        <f t="shared" si="166"/>
        <v>1.7804133430021754</v>
      </c>
      <c r="R1319" s="8" t="str">
        <f t="shared" si="167"/>
        <v/>
      </c>
      <c r="S1319" s="11">
        <f t="shared" si="168"/>
        <v>71216533.720087007</v>
      </c>
      <c r="T1319" s="11">
        <f t="shared" si="168"/>
        <v>125350888.05991296</v>
      </c>
      <c r="U1319" s="11">
        <f t="shared" si="168"/>
        <v>365696900.65264684</v>
      </c>
    </row>
    <row r="1320" spans="1:21" x14ac:dyDescent="0.2">
      <c r="A1320" s="5">
        <v>1332</v>
      </c>
      <c r="B1320" s="17">
        <v>27</v>
      </c>
      <c r="C1320" s="16">
        <v>1</v>
      </c>
      <c r="D1320" s="16">
        <v>2006</v>
      </c>
      <c r="E1320" s="18">
        <v>39508</v>
      </c>
      <c r="F1320" s="9" t="s">
        <v>1308</v>
      </c>
      <c r="G1320" s="3">
        <v>40000000</v>
      </c>
      <c r="H1320" s="3">
        <v>70165972</v>
      </c>
      <c r="I1320" s="3">
        <v>137047376</v>
      </c>
      <c r="J1320" s="8" t="str">
        <f t="shared" si="162"/>
        <v/>
      </c>
      <c r="K1320" s="8" t="str">
        <f t="shared" si="163"/>
        <v/>
      </c>
      <c r="L1320" s="8" t="str">
        <f t="shared" si="164"/>
        <v>Big Momma's House 2</v>
      </c>
      <c r="M1320" s="8" t="str">
        <f t="shared" si="165"/>
        <v/>
      </c>
      <c r="N1320" s="8" t="str">
        <f t="shared" si="161"/>
        <v>Big Momma's House 2</v>
      </c>
      <c r="O1320" s="10">
        <f>INDEX(cpi!$A$1:$M$106,MATCH($D1320,cpi!$A:$A,0),MATCH($C1320,cpi!$1:$1,0))</f>
        <v>198.3</v>
      </c>
      <c r="P1320" s="10">
        <f>cpi!$I$2</f>
        <v>245.51900000000001</v>
      </c>
      <c r="Q1320" s="10">
        <f t="shared" si="166"/>
        <v>1.2381190115985881</v>
      </c>
      <c r="R1320" s="8" t="str">
        <f t="shared" si="167"/>
        <v/>
      </c>
      <c r="S1320" s="11">
        <f t="shared" si="168"/>
        <v>49524760.463943519</v>
      </c>
      <c r="T1320" s="11">
        <f t="shared" si="168"/>
        <v>86873823.900494203</v>
      </c>
      <c r="U1320" s="11">
        <f t="shared" si="168"/>
        <v>169680961.71530005</v>
      </c>
    </row>
    <row r="1321" spans="1:21" x14ac:dyDescent="0.2">
      <c r="A1321" s="5">
        <v>1333</v>
      </c>
      <c r="B1321" s="17">
        <v>4</v>
      </c>
      <c r="C1321" s="16">
        <v>11</v>
      </c>
      <c r="D1321" s="16">
        <v>2016</v>
      </c>
      <c r="E1321" s="18">
        <v>42471</v>
      </c>
      <c r="F1321" s="9" t="s">
        <v>1309</v>
      </c>
      <c r="G1321" s="3">
        <v>40000000</v>
      </c>
      <c r="H1321" s="3">
        <v>67209615</v>
      </c>
      <c r="I1321" s="3">
        <v>158701644</v>
      </c>
      <c r="J1321" s="8" t="str">
        <f t="shared" si="162"/>
        <v/>
      </c>
      <c r="K1321" s="8" t="str">
        <f t="shared" si="163"/>
        <v/>
      </c>
      <c r="L1321" s="8" t="str">
        <f t="shared" si="164"/>
        <v>Hacksaw Ridge</v>
      </c>
      <c r="M1321" s="8" t="str">
        <f t="shared" si="165"/>
        <v/>
      </c>
      <c r="N1321" s="8" t="str">
        <f t="shared" si="161"/>
        <v>Hacksaw Ridge</v>
      </c>
      <c r="O1321" s="10">
        <f>INDEX(cpi!$A$1:$M$106,MATCH($D1321,cpi!$A:$A,0),MATCH($C1321,cpi!$1:$1,0))</f>
        <v>241.35300000000001</v>
      </c>
      <c r="P1321" s="10">
        <f>cpi!$I$2</f>
        <v>245.51900000000001</v>
      </c>
      <c r="Q1321" s="10">
        <f t="shared" si="166"/>
        <v>1.0172610243087925</v>
      </c>
      <c r="R1321" s="8" t="str">
        <f t="shared" si="167"/>
        <v/>
      </c>
      <c r="S1321" s="11">
        <f t="shared" si="168"/>
        <v>40690440.9723517</v>
      </c>
      <c r="T1321" s="11">
        <f t="shared" si="168"/>
        <v>68369721.798299581</v>
      </c>
      <c r="U1321" s="11">
        <f t="shared" si="168"/>
        <v>161440996.93492934</v>
      </c>
    </row>
    <row r="1322" spans="1:21" x14ac:dyDescent="0.2">
      <c r="A1322" s="5">
        <v>1334</v>
      </c>
      <c r="B1322" s="17">
        <v>2</v>
      </c>
      <c r="C1322" s="16">
        <v>3</v>
      </c>
      <c r="D1322" s="16">
        <v>2001</v>
      </c>
      <c r="E1322" s="18">
        <v>36925</v>
      </c>
      <c r="F1322" s="9" t="s">
        <v>1310</v>
      </c>
      <c r="G1322" s="3">
        <v>40000000</v>
      </c>
      <c r="H1322" s="3">
        <v>66808615</v>
      </c>
      <c r="I1322" s="3">
        <v>145238250</v>
      </c>
      <c r="J1322" s="8" t="str">
        <f t="shared" si="162"/>
        <v/>
      </c>
      <c r="K1322" s="8" t="str">
        <f t="shared" si="163"/>
        <v/>
      </c>
      <c r="L1322" s="8" t="str">
        <f t="shared" si="164"/>
        <v>The Mexican</v>
      </c>
      <c r="M1322" s="8" t="str">
        <f t="shared" si="165"/>
        <v/>
      </c>
      <c r="N1322" s="8" t="str">
        <f t="shared" si="161"/>
        <v>The Mexican</v>
      </c>
      <c r="O1322" s="10">
        <f>INDEX(cpi!$A$1:$M$106,MATCH($D1322,cpi!$A:$A,0),MATCH($C1322,cpi!$1:$1,0))</f>
        <v>176.2</v>
      </c>
      <c r="P1322" s="10">
        <f>cpi!$I$2</f>
        <v>245.51900000000001</v>
      </c>
      <c r="Q1322" s="10">
        <f t="shared" si="166"/>
        <v>1.3934108967082861</v>
      </c>
      <c r="R1322" s="8" t="str">
        <f t="shared" si="167"/>
        <v/>
      </c>
      <c r="S1322" s="11">
        <f t="shared" si="168"/>
        <v>55736435.868331447</v>
      </c>
      <c r="T1322" s="11">
        <f t="shared" si="168"/>
        <v>93091852.134988651</v>
      </c>
      <c r="U1322" s="11">
        <f t="shared" si="168"/>
        <v>202376560.16884223</v>
      </c>
    </row>
    <row r="1323" spans="1:21" x14ac:dyDescent="0.2">
      <c r="A1323" s="5">
        <v>1335</v>
      </c>
      <c r="B1323" s="17">
        <v>28</v>
      </c>
      <c r="C1323" s="16">
        <v>8</v>
      </c>
      <c r="D1323" s="16">
        <v>2009</v>
      </c>
      <c r="E1323" s="18">
        <v>40641</v>
      </c>
      <c r="F1323" s="9" t="s">
        <v>1311</v>
      </c>
      <c r="G1323" s="3">
        <v>40000000</v>
      </c>
      <c r="H1323" s="3">
        <v>66477700</v>
      </c>
      <c r="I1323" s="3">
        <v>187384627</v>
      </c>
      <c r="J1323" s="8" t="str">
        <f t="shared" si="162"/>
        <v/>
      </c>
      <c r="K1323" s="8" t="str">
        <f t="shared" si="163"/>
        <v/>
      </c>
      <c r="L1323" s="8" t="str">
        <f t="shared" si="164"/>
        <v>The Final Destination</v>
      </c>
      <c r="M1323" s="8" t="str">
        <f t="shared" si="165"/>
        <v/>
      </c>
      <c r="N1323" s="8" t="str">
        <f t="shared" si="161"/>
        <v>The Final Destination</v>
      </c>
      <c r="O1323" s="10">
        <f>INDEX(cpi!$A$1:$M$106,MATCH($D1323,cpi!$A:$A,0),MATCH($C1323,cpi!$1:$1,0))</f>
        <v>215.834</v>
      </c>
      <c r="P1323" s="10">
        <f>cpi!$I$2</f>
        <v>245.51900000000001</v>
      </c>
      <c r="Q1323" s="10">
        <f t="shared" si="166"/>
        <v>1.1375362547142711</v>
      </c>
      <c r="R1323" s="8" t="str">
        <f t="shared" si="167"/>
        <v/>
      </c>
      <c r="S1323" s="11">
        <f t="shared" si="168"/>
        <v>45501450.188570842</v>
      </c>
      <c r="T1323" s="11">
        <f t="shared" si="168"/>
        <v>75620793.880018905</v>
      </c>
      <c r="U1323" s="11">
        <f t="shared" si="168"/>
        <v>213156806.7886107</v>
      </c>
    </row>
    <row r="1324" spans="1:21" x14ac:dyDescent="0.2">
      <c r="A1324" s="5">
        <v>1336</v>
      </c>
      <c r="B1324" s="17">
        <v>17</v>
      </c>
      <c r="C1324" s="16">
        <v>4</v>
      </c>
      <c r="D1324" s="16">
        <v>2009</v>
      </c>
      <c r="E1324" s="18">
        <v>40302</v>
      </c>
      <c r="F1324" s="9" t="s">
        <v>1312</v>
      </c>
      <c r="G1324" s="3">
        <v>40000000</v>
      </c>
      <c r="H1324" s="3">
        <v>64167069</v>
      </c>
      <c r="I1324" s="3">
        <v>139474906</v>
      </c>
      <c r="J1324" s="8" t="str">
        <f t="shared" si="162"/>
        <v/>
      </c>
      <c r="K1324" s="8" t="str">
        <f t="shared" si="163"/>
        <v/>
      </c>
      <c r="L1324" s="8" t="str">
        <f t="shared" si="164"/>
        <v>17 Again</v>
      </c>
      <c r="M1324" s="8" t="str">
        <f t="shared" si="165"/>
        <v/>
      </c>
      <c r="N1324" s="8" t="str">
        <f t="shared" si="161"/>
        <v>17 Again</v>
      </c>
      <c r="O1324" s="10">
        <f>INDEX(cpi!$A$1:$M$106,MATCH($D1324,cpi!$A:$A,0),MATCH($C1324,cpi!$1:$1,0))</f>
        <v>213.24</v>
      </c>
      <c r="P1324" s="10">
        <f>cpi!$I$2</f>
        <v>245.51900000000001</v>
      </c>
      <c r="Q1324" s="10">
        <f t="shared" si="166"/>
        <v>1.1513740386419058</v>
      </c>
      <c r="R1324" s="8" t="str">
        <f t="shared" si="167"/>
        <v/>
      </c>
      <c r="S1324" s="11">
        <f t="shared" si="168"/>
        <v>46054961.545676231</v>
      </c>
      <c r="T1324" s="11">
        <f t="shared" si="168"/>
        <v>73880297.382343829</v>
      </c>
      <c r="U1324" s="11">
        <f t="shared" si="168"/>
        <v>160587785.81042019</v>
      </c>
    </row>
    <row r="1325" spans="1:21" x14ac:dyDescent="0.2">
      <c r="A1325" s="5">
        <v>1337</v>
      </c>
      <c r="B1325" s="17">
        <v>18</v>
      </c>
      <c r="C1325" s="16">
        <v>2</v>
      </c>
      <c r="D1325" s="16">
        <v>2011</v>
      </c>
      <c r="E1325" s="18">
        <v>41062</v>
      </c>
      <c r="F1325" s="9" t="s">
        <v>1313</v>
      </c>
      <c r="G1325" s="3">
        <v>40000000</v>
      </c>
      <c r="H1325" s="3">
        <v>63686397</v>
      </c>
      <c r="I1325" s="3">
        <v>136123083</v>
      </c>
      <c r="J1325" s="8" t="str">
        <f t="shared" si="162"/>
        <v/>
      </c>
      <c r="K1325" s="8" t="str">
        <f t="shared" si="163"/>
        <v/>
      </c>
      <c r="L1325" s="8" t="str">
        <f t="shared" si="164"/>
        <v>Unknown</v>
      </c>
      <c r="M1325" s="8">
        <f t="shared" si="165"/>
        <v>1</v>
      </c>
      <c r="N1325" s="8" t="str">
        <f t="shared" si="161"/>
        <v>Unknown (2011)</v>
      </c>
      <c r="O1325" s="10">
        <f>INDEX(cpi!$A$1:$M$106,MATCH($D1325,cpi!$A:$A,0),MATCH($C1325,cpi!$1:$1,0))</f>
        <v>221.309</v>
      </c>
      <c r="P1325" s="10">
        <f>cpi!$I$2</f>
        <v>245.51900000000001</v>
      </c>
      <c r="Q1325" s="10">
        <f t="shared" si="166"/>
        <v>1.109394556931711</v>
      </c>
      <c r="R1325" s="8" t="str">
        <f t="shared" si="167"/>
        <v/>
      </c>
      <c r="S1325" s="11">
        <f t="shared" si="168"/>
        <v>44375782.27726844</v>
      </c>
      <c r="T1325" s="11">
        <f t="shared" si="168"/>
        <v>70653342.182392046</v>
      </c>
      <c r="U1325" s="11">
        <f t="shared" si="168"/>
        <v>151014207.35296351</v>
      </c>
    </row>
    <row r="1326" spans="1:21" x14ac:dyDescent="0.2">
      <c r="A1326" s="5">
        <v>1338</v>
      </c>
      <c r="B1326" s="17">
        <v>4</v>
      </c>
      <c r="C1326" s="16">
        <v>6</v>
      </c>
      <c r="D1326" s="16">
        <v>2010</v>
      </c>
      <c r="E1326" s="18">
        <v>40274</v>
      </c>
      <c r="F1326" s="9" t="s">
        <v>1314</v>
      </c>
      <c r="G1326" s="3">
        <v>40000000</v>
      </c>
      <c r="H1326" s="3">
        <v>61153526</v>
      </c>
      <c r="I1326" s="3">
        <v>91455875</v>
      </c>
      <c r="J1326" s="8" t="str">
        <f t="shared" si="162"/>
        <v/>
      </c>
      <c r="K1326" s="8" t="str">
        <f t="shared" si="163"/>
        <v/>
      </c>
      <c r="L1326" s="8" t="str">
        <f t="shared" si="164"/>
        <v>Get Him to the Greek</v>
      </c>
      <c r="M1326" s="8" t="str">
        <f t="shared" si="165"/>
        <v/>
      </c>
      <c r="N1326" s="8" t="str">
        <f t="shared" si="161"/>
        <v>Get Him to the Greek</v>
      </c>
      <c r="O1326" s="10">
        <f>INDEX(cpi!$A$1:$M$106,MATCH($D1326,cpi!$A:$A,0),MATCH($C1326,cpi!$1:$1,0))</f>
        <v>217.965</v>
      </c>
      <c r="P1326" s="10">
        <f>cpi!$I$2</f>
        <v>245.51900000000001</v>
      </c>
      <c r="Q1326" s="10">
        <f t="shared" si="166"/>
        <v>1.1264147913655862</v>
      </c>
      <c r="R1326" s="8" t="str">
        <f t="shared" si="167"/>
        <v/>
      </c>
      <c r="S1326" s="11">
        <f t="shared" si="168"/>
        <v>45056591.654623449</v>
      </c>
      <c r="T1326" s="11">
        <f t="shared" si="168"/>
        <v>68884236.230559945</v>
      </c>
      <c r="U1326" s="11">
        <f t="shared" si="168"/>
        <v>103017250.35728213</v>
      </c>
    </row>
    <row r="1327" spans="1:21" x14ac:dyDescent="0.2">
      <c r="A1327" s="5">
        <v>1339</v>
      </c>
      <c r="B1327" s="17">
        <v>21</v>
      </c>
      <c r="C1327" s="16">
        <v>11</v>
      </c>
      <c r="D1327" s="16">
        <v>2003</v>
      </c>
      <c r="E1327" s="18">
        <v>38241</v>
      </c>
      <c r="F1327" s="9" t="s">
        <v>1315</v>
      </c>
      <c r="G1327" s="3">
        <v>40000000</v>
      </c>
      <c r="H1327" s="3">
        <v>59588068</v>
      </c>
      <c r="I1327" s="3">
        <v>141484812</v>
      </c>
      <c r="J1327" s="8" t="str">
        <f t="shared" si="162"/>
        <v/>
      </c>
      <c r="K1327" s="8" t="str">
        <f t="shared" si="163"/>
        <v/>
      </c>
      <c r="L1327" s="8" t="str">
        <f t="shared" si="164"/>
        <v>Gothika</v>
      </c>
      <c r="M1327" s="8" t="str">
        <f t="shared" si="165"/>
        <v/>
      </c>
      <c r="N1327" s="8" t="str">
        <f t="shared" si="161"/>
        <v>Gothika</v>
      </c>
      <c r="O1327" s="10">
        <f>INDEX(cpi!$A$1:$M$106,MATCH($D1327,cpi!$A:$A,0),MATCH($C1327,cpi!$1:$1,0))</f>
        <v>184.5</v>
      </c>
      <c r="P1327" s="10">
        <f>cpi!$I$2</f>
        <v>245.51900000000001</v>
      </c>
      <c r="Q1327" s="10">
        <f t="shared" si="166"/>
        <v>1.3307262872628727</v>
      </c>
      <c r="R1327" s="8" t="str">
        <f t="shared" si="167"/>
        <v/>
      </c>
      <c r="S1327" s="11">
        <f t="shared" si="168"/>
        <v>53229051.490514904</v>
      </c>
      <c r="T1327" s="11">
        <f t="shared" si="168"/>
        <v>79295408.494807586</v>
      </c>
      <c r="U1327" s="11">
        <f t="shared" si="168"/>
        <v>188277558.57684553</v>
      </c>
    </row>
    <row r="1328" spans="1:21" x14ac:dyDescent="0.2">
      <c r="A1328" s="5">
        <v>1340</v>
      </c>
      <c r="B1328" s="17">
        <v>30</v>
      </c>
      <c r="C1328" s="16">
        <v>11</v>
      </c>
      <c r="D1328" s="16">
        <v>2001</v>
      </c>
      <c r="E1328" s="18">
        <v>37783</v>
      </c>
      <c r="F1328" s="9" t="s">
        <v>1316</v>
      </c>
      <c r="G1328" s="3">
        <v>40000000</v>
      </c>
      <c r="H1328" s="3">
        <v>58855732</v>
      </c>
      <c r="I1328" s="3">
        <v>58855732</v>
      </c>
      <c r="J1328" s="8" t="str">
        <f t="shared" si="162"/>
        <v/>
      </c>
      <c r="K1328" s="8" t="str">
        <f t="shared" si="163"/>
        <v/>
      </c>
      <c r="L1328" s="8" t="str">
        <f t="shared" si="164"/>
        <v>Behind Enemy Lines</v>
      </c>
      <c r="M1328" s="8" t="str">
        <f t="shared" si="165"/>
        <v/>
      </c>
      <c r="N1328" s="8" t="str">
        <f t="shared" si="161"/>
        <v>Behind Enemy Lines</v>
      </c>
      <c r="O1328" s="10">
        <f>INDEX(cpi!$A$1:$M$106,MATCH($D1328,cpi!$A:$A,0),MATCH($C1328,cpi!$1:$1,0))</f>
        <v>177.4</v>
      </c>
      <c r="P1328" s="10">
        <f>cpi!$I$2</f>
        <v>245.51900000000001</v>
      </c>
      <c r="Q1328" s="10">
        <f t="shared" si="166"/>
        <v>1.3839853438556933</v>
      </c>
      <c r="R1328" s="8" t="str">
        <f t="shared" si="167"/>
        <v/>
      </c>
      <c r="S1328" s="11">
        <f t="shared" si="168"/>
        <v>55359413.754227728</v>
      </c>
      <c r="T1328" s="11">
        <f t="shared" si="168"/>
        <v>81455470.489898533</v>
      </c>
      <c r="U1328" s="11">
        <f t="shared" si="168"/>
        <v>81455470.489898533</v>
      </c>
    </row>
    <row r="1329" spans="1:21" x14ac:dyDescent="0.2">
      <c r="A1329" s="5">
        <v>1341</v>
      </c>
      <c r="B1329" s="17">
        <v>18</v>
      </c>
      <c r="C1329" s="16">
        <v>3</v>
      </c>
      <c r="D1329" s="16">
        <v>2011</v>
      </c>
      <c r="E1329" s="18">
        <v>41063</v>
      </c>
      <c r="F1329" s="9" t="s">
        <v>1317</v>
      </c>
      <c r="G1329" s="3">
        <v>40000000</v>
      </c>
      <c r="H1329" s="3">
        <v>58009200</v>
      </c>
      <c r="I1329" s="3">
        <v>87145086</v>
      </c>
      <c r="J1329" s="8" t="str">
        <f t="shared" si="162"/>
        <v/>
      </c>
      <c r="K1329" s="8" t="str">
        <f t="shared" si="163"/>
        <v/>
      </c>
      <c r="L1329" s="8" t="str">
        <f t="shared" si="164"/>
        <v>The Lincoln Lawyer</v>
      </c>
      <c r="M1329" s="8" t="str">
        <f t="shared" si="165"/>
        <v/>
      </c>
      <c r="N1329" s="8" t="str">
        <f t="shared" si="161"/>
        <v>The Lincoln Lawyer</v>
      </c>
      <c r="O1329" s="10">
        <f>INDEX(cpi!$A$1:$M$106,MATCH($D1329,cpi!$A:$A,0),MATCH($C1329,cpi!$1:$1,0))</f>
        <v>223.46700000000001</v>
      </c>
      <c r="P1329" s="10">
        <f>cpi!$I$2</f>
        <v>245.51900000000001</v>
      </c>
      <c r="Q1329" s="10">
        <f t="shared" si="166"/>
        <v>1.0986812370506607</v>
      </c>
      <c r="R1329" s="8" t="str">
        <f t="shared" si="167"/>
        <v/>
      </c>
      <c r="S1329" s="11">
        <f t="shared" si="168"/>
        <v>43947249.482026428</v>
      </c>
      <c r="T1329" s="11">
        <f t="shared" si="168"/>
        <v>63733619.616319187</v>
      </c>
      <c r="U1329" s="11">
        <f t="shared" si="168"/>
        <v>95744670.88936621</v>
      </c>
    </row>
    <row r="1330" spans="1:21" x14ac:dyDescent="0.2">
      <c r="A1330" s="5">
        <v>1342</v>
      </c>
      <c r="B1330" s="17">
        <v>15</v>
      </c>
      <c r="C1330" s="16">
        <v>10</v>
      </c>
      <c r="D1330" s="16">
        <v>2004</v>
      </c>
      <c r="E1330" s="18">
        <v>38421</v>
      </c>
      <c r="F1330" s="9" t="s">
        <v>1318</v>
      </c>
      <c r="G1330" s="3">
        <v>40000000</v>
      </c>
      <c r="H1330" s="3">
        <v>57887882</v>
      </c>
      <c r="I1330" s="3">
        <v>118097882</v>
      </c>
      <c r="J1330" s="8" t="str">
        <f t="shared" si="162"/>
        <v/>
      </c>
      <c r="K1330" s="8" t="str">
        <f t="shared" si="163"/>
        <v/>
      </c>
      <c r="L1330" s="8" t="str">
        <f t="shared" si="164"/>
        <v>Shall We Dance?</v>
      </c>
      <c r="M1330" s="8" t="str">
        <f t="shared" si="165"/>
        <v/>
      </c>
      <c r="N1330" s="8" t="str">
        <f t="shared" si="161"/>
        <v>Shall We Dance?</v>
      </c>
      <c r="O1330" s="10">
        <f>INDEX(cpi!$A$1:$M$106,MATCH($D1330,cpi!$A:$A,0),MATCH($C1330,cpi!$1:$1,0))</f>
        <v>190.9</v>
      </c>
      <c r="P1330" s="10">
        <f>cpi!$I$2</f>
        <v>245.51900000000001</v>
      </c>
      <c r="Q1330" s="10">
        <f t="shared" si="166"/>
        <v>1.2861131482451544</v>
      </c>
      <c r="R1330" s="8" t="str">
        <f t="shared" si="167"/>
        <v/>
      </c>
      <c r="S1330" s="11">
        <f t="shared" si="168"/>
        <v>51444525.92980618</v>
      </c>
      <c r="T1330" s="11">
        <f t="shared" si="168"/>
        <v>74450366.164264008</v>
      </c>
      <c r="U1330" s="11">
        <f t="shared" si="168"/>
        <v>151887238.82010475</v>
      </c>
    </row>
    <row r="1331" spans="1:21" x14ac:dyDescent="0.2">
      <c r="A1331" s="5">
        <v>1343</v>
      </c>
      <c r="B1331" s="17">
        <v>25</v>
      </c>
      <c r="C1331" s="16">
        <v>8</v>
      </c>
      <c r="D1331" s="16">
        <v>2006</v>
      </c>
      <c r="E1331" s="18">
        <v>39455</v>
      </c>
      <c r="F1331" s="9" t="s">
        <v>1319</v>
      </c>
      <c r="G1331" s="3">
        <v>40000000</v>
      </c>
      <c r="H1331" s="3">
        <v>57806952</v>
      </c>
      <c r="I1331" s="3">
        <v>58501127</v>
      </c>
      <c r="J1331" s="8" t="str">
        <f t="shared" si="162"/>
        <v/>
      </c>
      <c r="K1331" s="8" t="str">
        <f t="shared" si="163"/>
        <v/>
      </c>
      <c r="L1331" s="8" t="str">
        <f t="shared" si="164"/>
        <v>Invincible</v>
      </c>
      <c r="M1331" s="8" t="str">
        <f t="shared" si="165"/>
        <v/>
      </c>
      <c r="N1331" s="8" t="str">
        <f t="shared" si="161"/>
        <v>Invincible</v>
      </c>
      <c r="O1331" s="10">
        <f>INDEX(cpi!$A$1:$M$106,MATCH($D1331,cpi!$A:$A,0),MATCH($C1331,cpi!$1:$1,0))</f>
        <v>203.9</v>
      </c>
      <c r="P1331" s="10">
        <f>cpi!$I$2</f>
        <v>245.51900000000001</v>
      </c>
      <c r="Q1331" s="10">
        <f t="shared" si="166"/>
        <v>1.204114762138303</v>
      </c>
      <c r="R1331" s="8" t="str">
        <f t="shared" si="167"/>
        <v/>
      </c>
      <c r="S1331" s="11">
        <f t="shared" si="168"/>
        <v>48164590.48553212</v>
      </c>
      <c r="T1331" s="11">
        <f t="shared" si="168"/>
        <v>69606204.257420301</v>
      </c>
      <c r="U1331" s="11">
        <f t="shared" si="168"/>
        <v>70442070.622427657</v>
      </c>
    </row>
    <row r="1332" spans="1:21" x14ac:dyDescent="0.2">
      <c r="A1332" s="5">
        <v>1344</v>
      </c>
      <c r="B1332" s="17">
        <v>15</v>
      </c>
      <c r="C1332" s="16">
        <v>2</v>
      </c>
      <c r="D1332" s="16">
        <v>2013</v>
      </c>
      <c r="E1332" s="18">
        <v>41700</v>
      </c>
      <c r="F1332" s="9" t="s">
        <v>1320</v>
      </c>
      <c r="G1332" s="3">
        <v>40000000</v>
      </c>
      <c r="H1332" s="3">
        <v>57012977</v>
      </c>
      <c r="I1332" s="3">
        <v>74156610</v>
      </c>
      <c r="J1332" s="8" t="str">
        <f t="shared" si="162"/>
        <v/>
      </c>
      <c r="K1332" s="8" t="str">
        <f t="shared" si="163"/>
        <v/>
      </c>
      <c r="L1332" s="8" t="str">
        <f t="shared" si="164"/>
        <v>Escape From Planet Earth</v>
      </c>
      <c r="M1332" s="8" t="str">
        <f t="shared" si="165"/>
        <v/>
      </c>
      <c r="N1332" s="8" t="str">
        <f t="shared" si="161"/>
        <v>Escape From Planet Earth</v>
      </c>
      <c r="O1332" s="10">
        <f>INDEX(cpi!$A$1:$M$106,MATCH($D1332,cpi!$A:$A,0),MATCH($C1332,cpi!$1:$1,0))</f>
        <v>232.166</v>
      </c>
      <c r="P1332" s="10">
        <f>cpi!$I$2</f>
        <v>245.51900000000001</v>
      </c>
      <c r="Q1332" s="10">
        <f t="shared" si="166"/>
        <v>1.0575148815933428</v>
      </c>
      <c r="R1332" s="8" t="str">
        <f t="shared" si="167"/>
        <v/>
      </c>
      <c r="S1332" s="11">
        <f t="shared" si="168"/>
        <v>42300595.263733715</v>
      </c>
      <c r="T1332" s="11">
        <f t="shared" si="168"/>
        <v>60292071.62143898</v>
      </c>
      <c r="U1332" s="11">
        <f t="shared" si="168"/>
        <v>78421718.643513709</v>
      </c>
    </row>
    <row r="1333" spans="1:21" x14ac:dyDescent="0.2">
      <c r="A1333" s="5">
        <v>1345</v>
      </c>
      <c r="B1333" s="17">
        <v>10</v>
      </c>
      <c r="C1333" s="16">
        <v>7</v>
      </c>
      <c r="D1333" s="16">
        <v>1998</v>
      </c>
      <c r="E1333" s="18">
        <v>36075</v>
      </c>
      <c r="F1333" s="9" t="s">
        <v>1321</v>
      </c>
      <c r="G1333" s="3">
        <v>40000000</v>
      </c>
      <c r="H1333" s="3">
        <v>55143823</v>
      </c>
      <c r="I1333" s="3">
        <v>71743823</v>
      </c>
      <c r="J1333" s="8" t="str">
        <f t="shared" si="162"/>
        <v/>
      </c>
      <c r="K1333" s="8" t="str">
        <f t="shared" si="163"/>
        <v/>
      </c>
      <c r="L1333" s="8" t="str">
        <f t="shared" si="164"/>
        <v>Small Soldiers</v>
      </c>
      <c r="M1333" s="8" t="str">
        <f t="shared" si="165"/>
        <v/>
      </c>
      <c r="N1333" s="8" t="str">
        <f t="shared" si="161"/>
        <v>Small Soldiers</v>
      </c>
      <c r="O1333" s="10">
        <f>INDEX(cpi!$A$1:$M$106,MATCH($D1333,cpi!$A:$A,0),MATCH($C1333,cpi!$1:$1,0))</f>
        <v>163.19999999999999</v>
      </c>
      <c r="P1333" s="10">
        <f>cpi!$I$2</f>
        <v>245.51900000000001</v>
      </c>
      <c r="Q1333" s="10">
        <f t="shared" si="166"/>
        <v>1.5044056372549022</v>
      </c>
      <c r="R1333" s="8" t="str">
        <f t="shared" si="167"/>
        <v/>
      </c>
      <c r="S1333" s="11">
        <f t="shared" si="168"/>
        <v>60176225.490196086</v>
      </c>
      <c r="T1333" s="11">
        <f t="shared" si="168"/>
        <v>82958678.180986539</v>
      </c>
      <c r="U1333" s="11">
        <f t="shared" si="168"/>
        <v>107931811.75941791</v>
      </c>
    </row>
    <row r="1334" spans="1:21" x14ac:dyDescent="0.2">
      <c r="A1334" s="5">
        <v>1346</v>
      </c>
      <c r="B1334" s="17">
        <v>31</v>
      </c>
      <c r="C1334" s="16">
        <v>7</v>
      </c>
      <c r="D1334" s="16">
        <v>1997</v>
      </c>
      <c r="E1334" s="18">
        <v>36348</v>
      </c>
      <c r="F1334" s="9" t="s">
        <v>1322</v>
      </c>
      <c r="G1334" s="3">
        <v>40000000</v>
      </c>
      <c r="H1334" s="3">
        <v>54979992</v>
      </c>
      <c r="I1334" s="3">
        <v>87949859</v>
      </c>
      <c r="J1334" s="8" t="str">
        <f t="shared" si="162"/>
        <v/>
      </c>
      <c r="K1334" s="8" t="str">
        <f t="shared" si="163"/>
        <v/>
      </c>
      <c r="L1334" s="8" t="str">
        <f t="shared" si="164"/>
        <v>Spawn</v>
      </c>
      <c r="M1334" s="8" t="str">
        <f t="shared" si="165"/>
        <v/>
      </c>
      <c r="N1334" s="8" t="str">
        <f t="shared" si="161"/>
        <v>Spawn</v>
      </c>
      <c r="O1334" s="10">
        <f>INDEX(cpi!$A$1:$M$106,MATCH($D1334,cpi!$A:$A,0),MATCH($C1334,cpi!$1:$1,0))</f>
        <v>160.5</v>
      </c>
      <c r="P1334" s="10">
        <f>cpi!$I$2</f>
        <v>245.51900000000001</v>
      </c>
      <c r="Q1334" s="10">
        <f t="shared" si="166"/>
        <v>1.5297133956386293</v>
      </c>
      <c r="R1334" s="8" t="str">
        <f t="shared" si="167"/>
        <v/>
      </c>
      <c r="S1334" s="11">
        <f t="shared" si="168"/>
        <v>61188535.825545169</v>
      </c>
      <c r="T1334" s="11">
        <f t="shared" si="168"/>
        <v>84103630.254504681</v>
      </c>
      <c r="U1334" s="11">
        <f t="shared" si="168"/>
        <v>134538077.45682865</v>
      </c>
    </row>
    <row r="1335" spans="1:21" x14ac:dyDescent="0.2">
      <c r="A1335" s="5">
        <v>1347</v>
      </c>
      <c r="B1335" s="17">
        <v>26</v>
      </c>
      <c r="C1335" s="16">
        <v>11</v>
      </c>
      <c r="D1335" s="16">
        <v>2014</v>
      </c>
      <c r="E1335" s="18">
        <v>42411</v>
      </c>
      <c r="F1335" s="9" t="s">
        <v>1323</v>
      </c>
      <c r="G1335" s="3">
        <v>40000000</v>
      </c>
      <c r="H1335" s="3">
        <v>54445357</v>
      </c>
      <c r="I1335" s="3">
        <v>105945357</v>
      </c>
      <c r="J1335" s="8" t="str">
        <f t="shared" si="162"/>
        <v/>
      </c>
      <c r="K1335" s="8" t="str">
        <f t="shared" si="163"/>
        <v/>
      </c>
      <c r="L1335" s="8" t="str">
        <f t="shared" si="164"/>
        <v>Horrible Bosses 2</v>
      </c>
      <c r="M1335" s="8" t="str">
        <f t="shared" si="165"/>
        <v/>
      </c>
      <c r="N1335" s="8" t="str">
        <f t="shared" si="161"/>
        <v>Horrible Bosses 2</v>
      </c>
      <c r="O1335" s="10">
        <f>INDEX(cpi!$A$1:$M$106,MATCH($D1335,cpi!$A:$A,0),MATCH($C1335,cpi!$1:$1,0))</f>
        <v>236.15100000000001</v>
      </c>
      <c r="P1335" s="10">
        <f>cpi!$I$2</f>
        <v>245.51900000000001</v>
      </c>
      <c r="Q1335" s="10">
        <f t="shared" si="166"/>
        <v>1.0396695334764621</v>
      </c>
      <c r="R1335" s="8" t="str">
        <f t="shared" si="167"/>
        <v/>
      </c>
      <c r="S1335" s="11">
        <f t="shared" si="168"/>
        <v>41586781.339058481</v>
      </c>
      <c r="T1335" s="11">
        <f t="shared" si="168"/>
        <v>56605178.912149429</v>
      </c>
      <c r="U1335" s="11">
        <f t="shared" si="168"/>
        <v>110148159.88618723</v>
      </c>
    </row>
    <row r="1336" spans="1:21" x14ac:dyDescent="0.2">
      <c r="A1336" s="5">
        <v>1348</v>
      </c>
      <c r="B1336" s="17">
        <v>25</v>
      </c>
      <c r="C1336" s="16">
        <v>1</v>
      </c>
      <c r="D1336" s="16">
        <v>2002</v>
      </c>
      <c r="E1336" s="18">
        <v>37987</v>
      </c>
      <c r="F1336" s="9" t="s">
        <v>1324</v>
      </c>
      <c r="G1336" s="3">
        <v>40000000</v>
      </c>
      <c r="H1336" s="3">
        <v>54228104</v>
      </c>
      <c r="I1336" s="3">
        <v>75389090</v>
      </c>
      <c r="J1336" s="8" t="str">
        <f t="shared" si="162"/>
        <v/>
      </c>
      <c r="K1336" s="8" t="str">
        <f t="shared" si="163"/>
        <v/>
      </c>
      <c r="L1336" s="8" t="str">
        <f t="shared" si="164"/>
        <v>The Count of Monte Cristo</v>
      </c>
      <c r="M1336" s="8" t="str">
        <f t="shared" si="165"/>
        <v/>
      </c>
      <c r="N1336" s="8" t="str">
        <f t="shared" si="161"/>
        <v>The Count of Monte Cristo</v>
      </c>
      <c r="O1336" s="10">
        <f>INDEX(cpi!$A$1:$M$106,MATCH($D1336,cpi!$A:$A,0),MATCH($C1336,cpi!$1:$1,0))</f>
        <v>177.1</v>
      </c>
      <c r="P1336" s="10">
        <f>cpi!$I$2</f>
        <v>245.51900000000001</v>
      </c>
      <c r="Q1336" s="10">
        <f t="shared" si="166"/>
        <v>1.3863297571993225</v>
      </c>
      <c r="R1336" s="8" t="str">
        <f t="shared" si="167"/>
        <v/>
      </c>
      <c r="S1336" s="11">
        <f t="shared" si="168"/>
        <v>55453190.287972897</v>
      </c>
      <c r="T1336" s="11">
        <f t="shared" si="168"/>
        <v>75178034.251699612</v>
      </c>
      <c r="U1336" s="11">
        <f t="shared" si="168"/>
        <v>104514138.83517787</v>
      </c>
    </row>
    <row r="1337" spans="1:21" x14ac:dyDescent="0.2">
      <c r="A1337" s="5">
        <v>1349</v>
      </c>
      <c r="B1337" s="17">
        <v>20</v>
      </c>
      <c r="C1337" s="16">
        <v>10</v>
      </c>
      <c r="D1337" s="16">
        <v>2006</v>
      </c>
      <c r="E1337" s="18">
        <v>39304</v>
      </c>
      <c r="F1337" s="9" t="s">
        <v>1325</v>
      </c>
      <c r="G1337" s="3">
        <v>40000000</v>
      </c>
      <c r="H1337" s="3">
        <v>53089891</v>
      </c>
      <c r="I1337" s="3">
        <v>104407366</v>
      </c>
      <c r="J1337" s="8" t="str">
        <f t="shared" si="162"/>
        <v/>
      </c>
      <c r="K1337" s="8" t="str">
        <f t="shared" si="163"/>
        <v/>
      </c>
      <c r="L1337" s="8" t="str">
        <f t="shared" si="164"/>
        <v>The Prestige</v>
      </c>
      <c r="M1337" s="8" t="str">
        <f t="shared" si="165"/>
        <v/>
      </c>
      <c r="N1337" s="8" t="str">
        <f t="shared" si="161"/>
        <v>The Prestige</v>
      </c>
      <c r="O1337" s="10">
        <f>INDEX(cpi!$A$1:$M$106,MATCH($D1337,cpi!$A:$A,0),MATCH($C1337,cpi!$1:$1,0))</f>
        <v>201.8</v>
      </c>
      <c r="P1337" s="10">
        <f>cpi!$I$2</f>
        <v>245.51900000000001</v>
      </c>
      <c r="Q1337" s="10">
        <f t="shared" si="166"/>
        <v>1.2166451932606541</v>
      </c>
      <c r="R1337" s="8" t="str">
        <f t="shared" si="167"/>
        <v/>
      </c>
      <c r="S1337" s="11">
        <f t="shared" si="168"/>
        <v>48665807.730426162</v>
      </c>
      <c r="T1337" s="11">
        <f t="shared" si="168"/>
        <v>64591560.69588206</v>
      </c>
      <c r="U1337" s="11">
        <f t="shared" si="168"/>
        <v>127026719.98490585</v>
      </c>
    </row>
    <row r="1338" spans="1:21" x14ac:dyDescent="0.2">
      <c r="A1338" s="5">
        <v>1350</v>
      </c>
      <c r="B1338" s="17">
        <v>16</v>
      </c>
      <c r="C1338" s="16">
        <v>6</v>
      </c>
      <c r="D1338" s="16">
        <v>2006</v>
      </c>
      <c r="E1338" s="18">
        <v>39178</v>
      </c>
      <c r="F1338" s="9" t="s">
        <v>1326</v>
      </c>
      <c r="G1338" s="3">
        <v>40000000</v>
      </c>
      <c r="H1338" s="3">
        <v>52330111</v>
      </c>
      <c r="I1338" s="3">
        <v>114830111</v>
      </c>
      <c r="J1338" s="8" t="str">
        <f t="shared" si="162"/>
        <v/>
      </c>
      <c r="K1338" s="8" t="str">
        <f t="shared" si="163"/>
        <v/>
      </c>
      <c r="L1338" s="8" t="str">
        <f t="shared" si="164"/>
        <v>The Lake House</v>
      </c>
      <c r="M1338" s="8" t="str">
        <f t="shared" si="165"/>
        <v/>
      </c>
      <c r="N1338" s="8" t="str">
        <f t="shared" si="161"/>
        <v>The Lake House</v>
      </c>
      <c r="O1338" s="10">
        <f>INDEX(cpi!$A$1:$M$106,MATCH($D1338,cpi!$A:$A,0),MATCH($C1338,cpi!$1:$1,0))</f>
        <v>202.9</v>
      </c>
      <c r="P1338" s="10">
        <f>cpi!$I$2</f>
        <v>245.51900000000001</v>
      </c>
      <c r="Q1338" s="10">
        <f t="shared" si="166"/>
        <v>1.2100492853622473</v>
      </c>
      <c r="R1338" s="8" t="str">
        <f t="shared" si="167"/>
        <v/>
      </c>
      <c r="S1338" s="11">
        <f t="shared" si="168"/>
        <v>48401971.414489895</v>
      </c>
      <c r="T1338" s="11">
        <f t="shared" si="168"/>
        <v>63322013.418477081</v>
      </c>
      <c r="U1338" s="11">
        <f t="shared" si="168"/>
        <v>138950093.75361753</v>
      </c>
    </row>
    <row r="1339" spans="1:21" x14ac:dyDescent="0.2">
      <c r="A1339" s="5">
        <v>1351</v>
      </c>
      <c r="B1339" s="17">
        <v>9</v>
      </c>
      <c r="C1339" s="16">
        <v>7</v>
      </c>
      <c r="D1339" s="16">
        <v>2010</v>
      </c>
      <c r="E1339" s="18">
        <v>40428</v>
      </c>
      <c r="F1339" s="9" t="s">
        <v>1327</v>
      </c>
      <c r="G1339" s="3">
        <v>40000000</v>
      </c>
      <c r="H1339" s="3">
        <v>52000688</v>
      </c>
      <c r="I1339" s="3">
        <v>127234389</v>
      </c>
      <c r="J1339" s="8" t="str">
        <f t="shared" si="162"/>
        <v/>
      </c>
      <c r="K1339" s="8" t="str">
        <f t="shared" si="163"/>
        <v/>
      </c>
      <c r="L1339" s="8" t="str">
        <f t="shared" si="164"/>
        <v>Predators</v>
      </c>
      <c r="M1339" s="8" t="str">
        <f t="shared" si="165"/>
        <v/>
      </c>
      <c r="N1339" s="8" t="str">
        <f t="shared" si="161"/>
        <v>Predators</v>
      </c>
      <c r="O1339" s="10">
        <f>INDEX(cpi!$A$1:$M$106,MATCH($D1339,cpi!$A:$A,0),MATCH($C1339,cpi!$1:$1,0))</f>
        <v>218.011</v>
      </c>
      <c r="P1339" s="10">
        <f>cpi!$I$2</f>
        <v>245.51900000000001</v>
      </c>
      <c r="Q1339" s="10">
        <f t="shared" si="166"/>
        <v>1.1261771195031445</v>
      </c>
      <c r="R1339" s="8" t="str">
        <f t="shared" si="167"/>
        <v/>
      </c>
      <c r="S1339" s="11">
        <f t="shared" si="168"/>
        <v>45047084.780125782</v>
      </c>
      <c r="T1339" s="11">
        <f t="shared" si="168"/>
        <v>58561985.02402173</v>
      </c>
      <c r="U1339" s="11">
        <f t="shared" si="168"/>
        <v>143288457.70576257</v>
      </c>
    </row>
    <row r="1340" spans="1:21" x14ac:dyDescent="0.2">
      <c r="A1340" s="5">
        <v>1352</v>
      </c>
      <c r="B1340" s="17">
        <v>15</v>
      </c>
      <c r="C1340" s="16">
        <v>8</v>
      </c>
      <c r="D1340" s="16">
        <v>2012</v>
      </c>
      <c r="E1340" s="18">
        <v>41341</v>
      </c>
      <c r="F1340" s="9" t="s">
        <v>1328</v>
      </c>
      <c r="G1340" s="3">
        <v>40000000</v>
      </c>
      <c r="H1340" s="3">
        <v>51853450</v>
      </c>
      <c r="I1340" s="3">
        <v>55249159</v>
      </c>
      <c r="J1340" s="8" t="str">
        <f t="shared" si="162"/>
        <v/>
      </c>
      <c r="K1340" s="8" t="str">
        <f t="shared" si="163"/>
        <v/>
      </c>
      <c r="L1340" s="8" t="str">
        <f t="shared" si="164"/>
        <v>The Odd Life of Timothy Green</v>
      </c>
      <c r="M1340" s="8" t="str">
        <f t="shared" si="165"/>
        <v/>
      </c>
      <c r="N1340" s="8" t="str">
        <f t="shared" si="161"/>
        <v>The Odd Life of Timothy Green</v>
      </c>
      <c r="O1340" s="10">
        <f>INDEX(cpi!$A$1:$M$106,MATCH($D1340,cpi!$A:$A,0),MATCH($C1340,cpi!$1:$1,0))</f>
        <v>230.37899999999999</v>
      </c>
      <c r="P1340" s="10">
        <f>cpi!$I$2</f>
        <v>245.51900000000001</v>
      </c>
      <c r="Q1340" s="10">
        <f t="shared" si="166"/>
        <v>1.0657177954587875</v>
      </c>
      <c r="R1340" s="8" t="str">
        <f t="shared" si="167"/>
        <v/>
      </c>
      <c r="S1340" s="11">
        <f t="shared" si="168"/>
        <v>42628711.8183515</v>
      </c>
      <c r="T1340" s="11">
        <f t="shared" si="168"/>
        <v>55261144.420932464</v>
      </c>
      <c r="U1340" s="11">
        <f t="shared" si="168"/>
        <v>58880011.930432029</v>
      </c>
    </row>
    <row r="1341" spans="1:21" x14ac:dyDescent="0.2">
      <c r="A1341" s="5">
        <v>1353</v>
      </c>
      <c r="B1341" s="17">
        <v>31</v>
      </c>
      <c r="C1341" s="16">
        <v>7</v>
      </c>
      <c r="D1341" s="16">
        <v>1987</v>
      </c>
      <c r="E1341" s="18">
        <v>32696</v>
      </c>
      <c r="F1341" s="9" t="s">
        <v>1329</v>
      </c>
      <c r="G1341" s="3">
        <v>40000000</v>
      </c>
      <c r="H1341" s="3">
        <v>51185000</v>
      </c>
      <c r="I1341" s="3">
        <v>191200000</v>
      </c>
      <c r="J1341" s="8" t="str">
        <f t="shared" si="162"/>
        <v/>
      </c>
      <c r="K1341" s="8" t="str">
        <f t="shared" si="163"/>
        <v/>
      </c>
      <c r="L1341" s="8" t="str">
        <f t="shared" si="164"/>
        <v>The Living Daylights</v>
      </c>
      <c r="M1341" s="8" t="str">
        <f t="shared" si="165"/>
        <v/>
      </c>
      <c r="N1341" s="8" t="str">
        <f t="shared" si="161"/>
        <v>The Living Daylights</v>
      </c>
      <c r="O1341" s="10">
        <f>INDEX(cpi!$A$1:$M$106,MATCH($D1341,cpi!$A:$A,0),MATCH($C1341,cpi!$1:$1,0))</f>
        <v>113.8</v>
      </c>
      <c r="P1341" s="10">
        <f>cpi!$I$2</f>
        <v>245.51900000000001</v>
      </c>
      <c r="Q1341" s="10">
        <f t="shared" si="166"/>
        <v>2.1574604569420037</v>
      </c>
      <c r="R1341" s="8" t="str">
        <f t="shared" si="167"/>
        <v/>
      </c>
      <c r="S1341" s="11">
        <f t="shared" si="168"/>
        <v>86298418.277680144</v>
      </c>
      <c r="T1341" s="11">
        <f t="shared" si="168"/>
        <v>110429613.48857646</v>
      </c>
      <c r="U1341" s="11">
        <f t="shared" si="168"/>
        <v>412506439.36731112</v>
      </c>
    </row>
    <row r="1342" spans="1:21" x14ac:dyDescent="0.2">
      <c r="A1342" s="5">
        <v>1354</v>
      </c>
      <c r="B1342" s="17">
        <v>8</v>
      </c>
      <c r="C1342" s="16">
        <v>12</v>
      </c>
      <c r="D1342" s="16">
        <v>2006</v>
      </c>
      <c r="E1342" s="18">
        <v>38941</v>
      </c>
      <c r="F1342" s="9" t="s">
        <v>1330</v>
      </c>
      <c r="G1342" s="3">
        <v>40000000</v>
      </c>
      <c r="H1342" s="3">
        <v>50866635</v>
      </c>
      <c r="I1342" s="3">
        <v>121032272</v>
      </c>
      <c r="J1342" s="8" t="str">
        <f t="shared" si="162"/>
        <v/>
      </c>
      <c r="K1342" s="8" t="str">
        <f t="shared" si="163"/>
        <v/>
      </c>
      <c r="L1342" s="8" t="str">
        <f t="shared" si="164"/>
        <v>Apocalypto</v>
      </c>
      <c r="M1342" s="8" t="str">
        <f t="shared" si="165"/>
        <v/>
      </c>
      <c r="N1342" s="8" t="str">
        <f t="shared" si="161"/>
        <v>Apocalypto</v>
      </c>
      <c r="O1342" s="10">
        <f>INDEX(cpi!$A$1:$M$106,MATCH($D1342,cpi!$A:$A,0),MATCH($C1342,cpi!$1:$1,0))</f>
        <v>201.8</v>
      </c>
      <c r="P1342" s="10">
        <f>cpi!$I$2</f>
        <v>245.51900000000001</v>
      </c>
      <c r="Q1342" s="10">
        <f t="shared" si="166"/>
        <v>1.2166451932606541</v>
      </c>
      <c r="R1342" s="8" t="str">
        <f t="shared" si="167"/>
        <v/>
      </c>
      <c r="S1342" s="11">
        <f t="shared" si="168"/>
        <v>48665807.730426162</v>
      </c>
      <c r="T1342" s="11">
        <f t="shared" si="168"/>
        <v>61886646.970094152</v>
      </c>
      <c r="U1342" s="11">
        <f t="shared" si="168"/>
        <v>147253331.95821607</v>
      </c>
    </row>
    <row r="1343" spans="1:21" x14ac:dyDescent="0.2">
      <c r="A1343" s="5">
        <v>1355</v>
      </c>
      <c r="B1343" s="17">
        <v>14</v>
      </c>
      <c r="C1343" s="16">
        <v>2</v>
      </c>
      <c r="D1343" s="16">
        <v>2007</v>
      </c>
      <c r="E1343" s="18">
        <v>39480</v>
      </c>
      <c r="F1343" s="9" t="s">
        <v>1331</v>
      </c>
      <c r="G1343" s="3">
        <v>40000000</v>
      </c>
      <c r="H1343" s="3">
        <v>50572589</v>
      </c>
      <c r="I1343" s="3">
        <v>146300356</v>
      </c>
      <c r="J1343" s="8" t="str">
        <f t="shared" si="162"/>
        <v/>
      </c>
      <c r="K1343" s="8" t="str">
        <f t="shared" si="163"/>
        <v/>
      </c>
      <c r="L1343" s="8" t="str">
        <f t="shared" si="164"/>
        <v>Music and Lyrics</v>
      </c>
      <c r="M1343" s="8" t="str">
        <f t="shared" si="165"/>
        <v/>
      </c>
      <c r="N1343" s="8" t="str">
        <f t="shared" si="161"/>
        <v>Music and Lyrics</v>
      </c>
      <c r="O1343" s="10">
        <f>INDEX(cpi!$A$1:$M$106,MATCH($D1343,cpi!$A:$A,0),MATCH($C1343,cpi!$1:$1,0))</f>
        <v>203.499</v>
      </c>
      <c r="P1343" s="10">
        <f>cpi!$I$2</f>
        <v>245.51900000000001</v>
      </c>
      <c r="Q1343" s="10">
        <f t="shared" si="166"/>
        <v>1.2064875011670819</v>
      </c>
      <c r="R1343" s="8" t="str">
        <f t="shared" si="167"/>
        <v/>
      </c>
      <c r="S1343" s="11">
        <f t="shared" si="168"/>
        <v>48259500.046683274</v>
      </c>
      <c r="T1343" s="11">
        <f t="shared" si="168"/>
        <v>61015196.530159853</v>
      </c>
      <c r="U1343" s="11">
        <f t="shared" si="168"/>
        <v>176509550.93029451</v>
      </c>
    </row>
    <row r="1344" spans="1:21" x14ac:dyDescent="0.2">
      <c r="A1344" s="5">
        <v>1356</v>
      </c>
      <c r="B1344" s="17">
        <v>18</v>
      </c>
      <c r="C1344" s="16">
        <v>6</v>
      </c>
      <c r="D1344" s="16">
        <v>1986</v>
      </c>
      <c r="E1344" s="18">
        <v>31934</v>
      </c>
      <c r="F1344" s="9" t="s">
        <v>1332</v>
      </c>
      <c r="G1344" s="3">
        <v>40000000</v>
      </c>
      <c r="H1344" s="3">
        <v>49851591</v>
      </c>
      <c r="I1344" s="3">
        <v>49851591</v>
      </c>
      <c r="J1344" s="8" t="str">
        <f t="shared" si="162"/>
        <v/>
      </c>
      <c r="K1344" s="8" t="str">
        <f t="shared" si="163"/>
        <v/>
      </c>
      <c r="L1344" s="8" t="str">
        <f t="shared" si="164"/>
        <v>Legal Eagles</v>
      </c>
      <c r="M1344" s="8" t="str">
        <f t="shared" si="165"/>
        <v/>
      </c>
      <c r="N1344" s="8" t="str">
        <f t="shared" si="161"/>
        <v>Legal Eagles</v>
      </c>
      <c r="O1344" s="10">
        <f>INDEX(cpi!$A$1:$M$106,MATCH($D1344,cpi!$A:$A,0),MATCH($C1344,cpi!$1:$1,0))</f>
        <v>109.5</v>
      </c>
      <c r="P1344" s="10">
        <f>cpi!$I$2</f>
        <v>245.51900000000001</v>
      </c>
      <c r="Q1344" s="10">
        <f t="shared" si="166"/>
        <v>2.2421826484018266</v>
      </c>
      <c r="R1344" s="8" t="str">
        <f t="shared" si="167"/>
        <v/>
      </c>
      <c r="S1344" s="11">
        <f t="shared" si="168"/>
        <v>89687305.936073065</v>
      </c>
      <c r="T1344" s="11">
        <f t="shared" si="168"/>
        <v>111776372.33542466</v>
      </c>
      <c r="U1344" s="11">
        <f t="shared" si="168"/>
        <v>111776372.33542466</v>
      </c>
    </row>
    <row r="1345" spans="1:21" x14ac:dyDescent="0.2">
      <c r="A1345" s="5">
        <v>1357</v>
      </c>
      <c r="B1345" s="17">
        <v>12</v>
      </c>
      <c r="C1345" s="16">
        <v>3</v>
      </c>
      <c r="D1345" s="16">
        <v>2004</v>
      </c>
      <c r="E1345" s="18">
        <v>38324</v>
      </c>
      <c r="F1345" s="9" t="s">
        <v>1333</v>
      </c>
      <c r="G1345" s="3">
        <v>40000000</v>
      </c>
      <c r="H1345" s="3">
        <v>47958031</v>
      </c>
      <c r="I1345" s="3">
        <v>92111551</v>
      </c>
      <c r="J1345" s="8" t="str">
        <f t="shared" si="162"/>
        <v/>
      </c>
      <c r="K1345" s="8" t="str">
        <f t="shared" si="163"/>
        <v/>
      </c>
      <c r="L1345" s="8" t="str">
        <f t="shared" si="164"/>
        <v>Secret Window</v>
      </c>
      <c r="M1345" s="8" t="str">
        <f t="shared" si="165"/>
        <v/>
      </c>
      <c r="N1345" s="8" t="str">
        <f t="shared" si="161"/>
        <v>Secret Window</v>
      </c>
      <c r="O1345" s="10">
        <f>INDEX(cpi!$A$1:$M$106,MATCH($D1345,cpi!$A:$A,0),MATCH($C1345,cpi!$1:$1,0))</f>
        <v>187.4</v>
      </c>
      <c r="P1345" s="10">
        <f>cpi!$I$2</f>
        <v>245.51900000000001</v>
      </c>
      <c r="Q1345" s="10">
        <f t="shared" si="166"/>
        <v>1.3101334044823907</v>
      </c>
      <c r="R1345" s="8" t="str">
        <f t="shared" si="167"/>
        <v/>
      </c>
      <c r="S1345" s="11">
        <f t="shared" si="168"/>
        <v>52405336.179295629</v>
      </c>
      <c r="T1345" s="11">
        <f t="shared" si="168"/>
        <v>62831418.426302031</v>
      </c>
      <c r="U1345" s="11">
        <f t="shared" si="168"/>
        <v>120678419.90378335</v>
      </c>
    </row>
    <row r="1346" spans="1:21" x14ac:dyDescent="0.2">
      <c r="A1346" s="5">
        <v>1358</v>
      </c>
      <c r="B1346" s="17">
        <v>12</v>
      </c>
      <c r="C1346" s="16">
        <v>8</v>
      </c>
      <c r="D1346" s="16">
        <v>2005</v>
      </c>
      <c r="E1346" s="18">
        <v>38694</v>
      </c>
      <c r="F1346" s="9" t="s">
        <v>1334</v>
      </c>
      <c r="G1346" s="3">
        <v>40000000</v>
      </c>
      <c r="H1346" s="3">
        <v>47907715</v>
      </c>
      <c r="I1346" s="3">
        <v>92256918</v>
      </c>
      <c r="J1346" s="8" t="str">
        <f t="shared" si="162"/>
        <v/>
      </c>
      <c r="K1346" s="8" t="str">
        <f t="shared" si="163"/>
        <v/>
      </c>
      <c r="L1346" s="8" t="str">
        <f t="shared" si="164"/>
        <v>The Skeleton Key</v>
      </c>
      <c r="M1346" s="8" t="str">
        <f t="shared" si="165"/>
        <v/>
      </c>
      <c r="N1346" s="8" t="str">
        <f t="shared" ref="N1346:N1409" si="169">IF(M1346=1,L1346&amp;" ("&amp;D1346&amp;")",L1346)</f>
        <v>The Skeleton Key</v>
      </c>
      <c r="O1346" s="10">
        <f>INDEX(cpi!$A$1:$M$106,MATCH($D1346,cpi!$A:$A,0),MATCH($C1346,cpi!$1:$1,0))</f>
        <v>196.4</v>
      </c>
      <c r="P1346" s="10">
        <f>cpi!$I$2</f>
        <v>245.51900000000001</v>
      </c>
      <c r="Q1346" s="10">
        <f t="shared" si="166"/>
        <v>1.2500967413441955</v>
      </c>
      <c r="R1346" s="8" t="str">
        <f t="shared" si="167"/>
        <v/>
      </c>
      <c r="S1346" s="11">
        <f t="shared" si="168"/>
        <v>50003869.653767817</v>
      </c>
      <c r="T1346" s="11">
        <f t="shared" si="168"/>
        <v>59889278.406746432</v>
      </c>
      <c r="U1346" s="11">
        <f t="shared" si="168"/>
        <v>115330072.55825865</v>
      </c>
    </row>
    <row r="1347" spans="1:21" x14ac:dyDescent="0.2">
      <c r="A1347" s="5">
        <v>1359</v>
      </c>
      <c r="B1347" s="17">
        <v>20</v>
      </c>
      <c r="C1347" s="16">
        <v>6</v>
      </c>
      <c r="D1347" s="16">
        <v>2014</v>
      </c>
      <c r="E1347" s="18">
        <v>42222</v>
      </c>
      <c r="F1347" s="9" t="s">
        <v>1335</v>
      </c>
      <c r="G1347" s="3">
        <v>40000000</v>
      </c>
      <c r="H1347" s="3">
        <v>47047013</v>
      </c>
      <c r="I1347" s="3">
        <v>65282732</v>
      </c>
      <c r="J1347" s="8" t="str">
        <f t="shared" ref="J1347:J1410" si="170">IF(I1347=0,1,"")</f>
        <v/>
      </c>
      <c r="K1347" s="8" t="str">
        <f t="shared" ref="K1347:K1410" si="171">IF(D1347&gt;2017,1,"")</f>
        <v/>
      </c>
      <c r="L1347" s="8" t="str">
        <f t="shared" ref="L1347:L1410" si="172">F1347</f>
        <v>Jersey Boys</v>
      </c>
      <c r="M1347" s="8" t="str">
        <f t="shared" ref="M1347:M1410" si="173">IF(COUNTIF($L$2:$L$5233,L1347)&gt;1,1,"")</f>
        <v/>
      </c>
      <c r="N1347" s="8" t="str">
        <f t="shared" si="169"/>
        <v>Jersey Boys</v>
      </c>
      <c r="O1347" s="10">
        <f>INDEX(cpi!$A$1:$M$106,MATCH($D1347,cpi!$A:$A,0),MATCH($C1347,cpi!$1:$1,0))</f>
        <v>238.34299999999999</v>
      </c>
      <c r="P1347" s="10">
        <f>cpi!$I$2</f>
        <v>245.51900000000001</v>
      </c>
      <c r="Q1347" s="10">
        <f t="shared" ref="Q1347:Q1410" si="174">P1347/O1347</f>
        <v>1.0301078697507375</v>
      </c>
      <c r="R1347" s="8" t="str">
        <f t="shared" ref="R1347:R1410" si="175">IF(ISERROR(Q1347),1,"")</f>
        <v/>
      </c>
      <c r="S1347" s="11">
        <f t="shared" ref="S1347:U1410" si="176">G1347*$Q1347</f>
        <v>41204314.790029503</v>
      </c>
      <c r="T1347" s="11">
        <f t="shared" si="176"/>
        <v>48463498.339565255</v>
      </c>
      <c r="U1347" s="11">
        <f t="shared" si="176"/>
        <v>67248255.992028311</v>
      </c>
    </row>
    <row r="1348" spans="1:21" x14ac:dyDescent="0.2">
      <c r="A1348" s="5">
        <v>1360</v>
      </c>
      <c r="B1348" s="17">
        <v>2</v>
      </c>
      <c r="C1348" s="16">
        <v>5</v>
      </c>
      <c r="D1348" s="16">
        <v>2008</v>
      </c>
      <c r="E1348" s="18">
        <v>39483</v>
      </c>
      <c r="F1348" s="9" t="s">
        <v>1336</v>
      </c>
      <c r="G1348" s="3">
        <v>40000000</v>
      </c>
      <c r="H1348" s="3">
        <v>46012734</v>
      </c>
      <c r="I1348" s="3">
        <v>106548738</v>
      </c>
      <c r="J1348" s="8" t="str">
        <f t="shared" si="170"/>
        <v/>
      </c>
      <c r="K1348" s="8" t="str">
        <f t="shared" si="171"/>
        <v/>
      </c>
      <c r="L1348" s="8" t="str">
        <f t="shared" si="172"/>
        <v>Made of Honor</v>
      </c>
      <c r="M1348" s="8" t="str">
        <f t="shared" si="173"/>
        <v/>
      </c>
      <c r="N1348" s="8" t="str">
        <f t="shared" si="169"/>
        <v>Made of Honor</v>
      </c>
      <c r="O1348" s="10">
        <f>INDEX(cpi!$A$1:$M$106,MATCH($D1348,cpi!$A:$A,0),MATCH($C1348,cpi!$1:$1,0))</f>
        <v>216.63200000000001</v>
      </c>
      <c r="P1348" s="10">
        <f>cpi!$I$2</f>
        <v>245.51900000000001</v>
      </c>
      <c r="Q1348" s="10">
        <f t="shared" si="174"/>
        <v>1.1333459507367332</v>
      </c>
      <c r="R1348" s="8" t="str">
        <f t="shared" si="175"/>
        <v/>
      </c>
      <c r="S1348" s="11">
        <f t="shared" si="176"/>
        <v>45333838.029469326</v>
      </c>
      <c r="T1348" s="11">
        <f t="shared" si="176"/>
        <v>52148345.761226408</v>
      </c>
      <c r="U1348" s="11">
        <f t="shared" si="176"/>
        <v>120756580.76840909</v>
      </c>
    </row>
    <row r="1349" spans="1:21" x14ac:dyDescent="0.2">
      <c r="A1349" s="5">
        <v>1361</v>
      </c>
      <c r="B1349" s="17">
        <v>21</v>
      </c>
      <c r="C1349" s="16">
        <v>11</v>
      </c>
      <c r="D1349" s="16">
        <v>1997</v>
      </c>
      <c r="E1349" s="18">
        <v>36049</v>
      </c>
      <c r="F1349" s="9" t="s">
        <v>1337</v>
      </c>
      <c r="G1349" s="3">
        <v>40000000</v>
      </c>
      <c r="H1349" s="3">
        <v>45916769</v>
      </c>
      <c r="I1349" s="3">
        <v>45916769</v>
      </c>
      <c r="J1349" s="8" t="str">
        <f t="shared" si="170"/>
        <v/>
      </c>
      <c r="K1349" s="8" t="str">
        <f t="shared" si="171"/>
        <v/>
      </c>
      <c r="L1349" s="8" t="str">
        <f t="shared" si="172"/>
        <v>The Rainmaker</v>
      </c>
      <c r="M1349" s="8" t="str">
        <f t="shared" si="173"/>
        <v/>
      </c>
      <c r="N1349" s="8" t="str">
        <f t="shared" si="169"/>
        <v>The Rainmaker</v>
      </c>
      <c r="O1349" s="10">
        <f>INDEX(cpi!$A$1:$M$106,MATCH($D1349,cpi!$A:$A,0),MATCH($C1349,cpi!$1:$1,0))</f>
        <v>161.5</v>
      </c>
      <c r="P1349" s="10">
        <f>cpi!$I$2</f>
        <v>245.51900000000001</v>
      </c>
      <c r="Q1349" s="10">
        <f t="shared" si="174"/>
        <v>1.5202414860681115</v>
      </c>
      <c r="R1349" s="8" t="str">
        <f t="shared" si="175"/>
        <v/>
      </c>
      <c r="S1349" s="11">
        <f t="shared" si="176"/>
        <v>60809659.442724459</v>
      </c>
      <c r="T1349" s="11">
        <f t="shared" si="176"/>
        <v>69804577.140006199</v>
      </c>
      <c r="U1349" s="11">
        <f t="shared" si="176"/>
        <v>69804577.140006199</v>
      </c>
    </row>
    <row r="1350" spans="1:21" x14ac:dyDescent="0.2">
      <c r="A1350" s="5">
        <v>1362</v>
      </c>
      <c r="B1350" s="17">
        <v>7</v>
      </c>
      <c r="C1350" s="16">
        <v>2</v>
      </c>
      <c r="D1350" s="16">
        <v>1992</v>
      </c>
      <c r="E1350" s="18">
        <v>33787</v>
      </c>
      <c r="F1350" s="9" t="s">
        <v>1338</v>
      </c>
      <c r="G1350" s="3">
        <v>40000000</v>
      </c>
      <c r="H1350" s="3">
        <v>44948240</v>
      </c>
      <c r="I1350" s="3">
        <v>44948240</v>
      </c>
      <c r="J1350" s="8" t="str">
        <f t="shared" si="170"/>
        <v/>
      </c>
      <c r="K1350" s="8" t="str">
        <f t="shared" si="171"/>
        <v/>
      </c>
      <c r="L1350" s="8" t="str">
        <f t="shared" si="172"/>
        <v>Medicine Man</v>
      </c>
      <c r="M1350" s="8" t="str">
        <f t="shared" si="173"/>
        <v/>
      </c>
      <c r="N1350" s="8" t="str">
        <f t="shared" si="169"/>
        <v>Medicine Man</v>
      </c>
      <c r="O1350" s="10">
        <f>INDEX(cpi!$A$1:$M$106,MATCH($D1350,cpi!$A:$A,0),MATCH($C1350,cpi!$1:$1,0))</f>
        <v>138.6</v>
      </c>
      <c r="P1350" s="10">
        <f>cpi!$I$2</f>
        <v>245.51900000000001</v>
      </c>
      <c r="Q1350" s="10">
        <f t="shared" si="174"/>
        <v>1.7714213564213566</v>
      </c>
      <c r="R1350" s="8" t="str">
        <f t="shared" si="175"/>
        <v/>
      </c>
      <c r="S1350" s="11">
        <f t="shared" si="176"/>
        <v>70856854.256854266</v>
      </c>
      <c r="T1350" s="11">
        <f t="shared" si="176"/>
        <v>79622272.269552678</v>
      </c>
      <c r="U1350" s="11">
        <f t="shared" si="176"/>
        <v>79622272.269552678</v>
      </c>
    </row>
    <row r="1351" spans="1:21" x14ac:dyDescent="0.2">
      <c r="A1351" s="5">
        <v>1363</v>
      </c>
      <c r="B1351" s="17">
        <v>12</v>
      </c>
      <c r="C1351" s="16">
        <v>12</v>
      </c>
      <c r="D1351" s="16">
        <v>1997</v>
      </c>
      <c r="E1351" s="18">
        <v>35776</v>
      </c>
      <c r="F1351" s="9" t="s">
        <v>1339</v>
      </c>
      <c r="G1351" s="3">
        <v>40000000</v>
      </c>
      <c r="H1351" s="3">
        <v>44212592</v>
      </c>
      <c r="I1351" s="3">
        <v>58250151</v>
      </c>
      <c r="J1351" s="8" t="str">
        <f t="shared" si="170"/>
        <v/>
      </c>
      <c r="K1351" s="8" t="str">
        <f t="shared" si="171"/>
        <v/>
      </c>
      <c r="L1351" s="8" t="str">
        <f t="shared" si="172"/>
        <v>Amistad</v>
      </c>
      <c r="M1351" s="8" t="str">
        <f t="shared" si="173"/>
        <v/>
      </c>
      <c r="N1351" s="8" t="str">
        <f t="shared" si="169"/>
        <v>Amistad</v>
      </c>
      <c r="O1351" s="10">
        <f>INDEX(cpi!$A$1:$M$106,MATCH($D1351,cpi!$A:$A,0),MATCH($C1351,cpi!$1:$1,0))</f>
        <v>161.30000000000001</v>
      </c>
      <c r="P1351" s="10">
        <f>cpi!$I$2</f>
        <v>245.51900000000001</v>
      </c>
      <c r="Q1351" s="10">
        <f t="shared" si="174"/>
        <v>1.5221264724116552</v>
      </c>
      <c r="R1351" s="8" t="str">
        <f t="shared" si="175"/>
        <v/>
      </c>
      <c r="S1351" s="11">
        <f t="shared" si="176"/>
        <v>60885058.89646621</v>
      </c>
      <c r="T1351" s="11">
        <f t="shared" si="176"/>
        <v>67297156.697135761</v>
      </c>
      <c r="U1351" s="11">
        <f t="shared" si="176"/>
        <v>88664096.859076247</v>
      </c>
    </row>
    <row r="1352" spans="1:21" x14ac:dyDescent="0.2">
      <c r="A1352" s="5">
        <v>1364</v>
      </c>
      <c r="B1352" s="17">
        <v>30</v>
      </c>
      <c r="C1352" s="16">
        <v>5</v>
      </c>
      <c r="D1352" s="16">
        <v>2014</v>
      </c>
      <c r="E1352" s="18">
        <v>42526</v>
      </c>
      <c r="F1352" s="9" t="s">
        <v>1340</v>
      </c>
      <c r="G1352" s="3">
        <v>40000000</v>
      </c>
      <c r="H1352" s="3">
        <v>42720965</v>
      </c>
      <c r="I1352" s="3">
        <v>86778557</v>
      </c>
      <c r="J1352" s="8" t="str">
        <f t="shared" si="170"/>
        <v/>
      </c>
      <c r="K1352" s="8" t="str">
        <f t="shared" si="171"/>
        <v/>
      </c>
      <c r="L1352" s="8" t="str">
        <f t="shared" si="172"/>
        <v>A Million Ways to Die in The West</v>
      </c>
      <c r="M1352" s="8" t="str">
        <f t="shared" si="173"/>
        <v/>
      </c>
      <c r="N1352" s="8" t="str">
        <f t="shared" si="169"/>
        <v>A Million Ways to Die in The West</v>
      </c>
      <c r="O1352" s="10">
        <f>INDEX(cpi!$A$1:$M$106,MATCH($D1352,cpi!$A:$A,0),MATCH($C1352,cpi!$1:$1,0))</f>
        <v>237.9</v>
      </c>
      <c r="P1352" s="10">
        <f>cpi!$I$2</f>
        <v>245.51900000000001</v>
      </c>
      <c r="Q1352" s="10">
        <f t="shared" si="174"/>
        <v>1.0320260613703236</v>
      </c>
      <c r="R1352" s="8" t="str">
        <f t="shared" si="175"/>
        <v/>
      </c>
      <c r="S1352" s="11">
        <f t="shared" si="176"/>
        <v>41281042.454812944</v>
      </c>
      <c r="T1352" s="11">
        <f t="shared" si="176"/>
        <v>44089149.24688945</v>
      </c>
      <c r="U1352" s="11">
        <f t="shared" si="176"/>
        <v>89557732.392110124</v>
      </c>
    </row>
    <row r="1353" spans="1:21" x14ac:dyDescent="0.2">
      <c r="A1353" s="5">
        <v>1365</v>
      </c>
      <c r="B1353" s="17">
        <v>12</v>
      </c>
      <c r="C1353" s="16">
        <v>8</v>
      </c>
      <c r="D1353" s="16">
        <v>2011</v>
      </c>
      <c r="E1353" s="18">
        <v>40885</v>
      </c>
      <c r="F1353" s="9" t="s">
        <v>1341</v>
      </c>
      <c r="G1353" s="3">
        <v>40000000</v>
      </c>
      <c r="H1353" s="3">
        <v>42587643</v>
      </c>
      <c r="I1353" s="3">
        <v>155011165</v>
      </c>
      <c r="J1353" s="8" t="str">
        <f t="shared" si="170"/>
        <v/>
      </c>
      <c r="K1353" s="8" t="str">
        <f t="shared" si="171"/>
        <v/>
      </c>
      <c r="L1353" s="8" t="str">
        <f t="shared" si="172"/>
        <v>Final Destination 5</v>
      </c>
      <c r="M1353" s="8" t="str">
        <f t="shared" si="173"/>
        <v/>
      </c>
      <c r="N1353" s="8" t="str">
        <f t="shared" si="169"/>
        <v>Final Destination 5</v>
      </c>
      <c r="O1353" s="10">
        <f>INDEX(cpi!$A$1:$M$106,MATCH($D1353,cpi!$A:$A,0),MATCH($C1353,cpi!$1:$1,0))</f>
        <v>226.54499999999999</v>
      </c>
      <c r="P1353" s="10">
        <f>cpi!$I$2</f>
        <v>245.51900000000001</v>
      </c>
      <c r="Q1353" s="10">
        <f t="shared" si="174"/>
        <v>1.0837537796022867</v>
      </c>
      <c r="R1353" s="8" t="str">
        <f t="shared" si="175"/>
        <v/>
      </c>
      <c r="S1353" s="11">
        <f t="shared" si="176"/>
        <v>43350151.184091471</v>
      </c>
      <c r="T1353" s="11">
        <f t="shared" si="176"/>
        <v>46154519.065602869</v>
      </c>
      <c r="U1353" s="11">
        <f t="shared" si="176"/>
        <v>167993935.94930369</v>
      </c>
    </row>
    <row r="1354" spans="1:21" x14ac:dyDescent="0.2">
      <c r="A1354" s="5">
        <v>1366</v>
      </c>
      <c r="B1354" s="17">
        <v>8</v>
      </c>
      <c r="C1354" s="16">
        <v>4</v>
      </c>
      <c r="D1354" s="16">
        <v>2005</v>
      </c>
      <c r="E1354" s="18">
        <v>38568</v>
      </c>
      <c r="F1354" s="9" t="s">
        <v>1342</v>
      </c>
      <c r="G1354" s="3">
        <v>40000000</v>
      </c>
      <c r="H1354" s="3">
        <v>42071069</v>
      </c>
      <c r="I1354" s="3">
        <v>50071069</v>
      </c>
      <c r="J1354" s="8" t="str">
        <f t="shared" si="170"/>
        <v/>
      </c>
      <c r="K1354" s="8" t="str">
        <f t="shared" si="171"/>
        <v/>
      </c>
      <c r="L1354" s="8" t="str">
        <f t="shared" si="172"/>
        <v>Fever Pitch</v>
      </c>
      <c r="M1354" s="8" t="str">
        <f t="shared" si="173"/>
        <v/>
      </c>
      <c r="N1354" s="8" t="str">
        <f t="shared" si="169"/>
        <v>Fever Pitch</v>
      </c>
      <c r="O1354" s="10">
        <f>INDEX(cpi!$A$1:$M$106,MATCH($D1354,cpi!$A:$A,0),MATCH($C1354,cpi!$1:$1,0))</f>
        <v>194.6</v>
      </c>
      <c r="P1354" s="10">
        <f>cpi!$I$2</f>
        <v>245.51900000000001</v>
      </c>
      <c r="Q1354" s="10">
        <f t="shared" si="174"/>
        <v>1.2616598150051388</v>
      </c>
      <c r="R1354" s="8" t="str">
        <f t="shared" si="175"/>
        <v/>
      </c>
      <c r="S1354" s="11">
        <f t="shared" si="176"/>
        <v>50466392.600205556</v>
      </c>
      <c r="T1354" s="11">
        <f t="shared" si="176"/>
        <v>53079377.131608427</v>
      </c>
      <c r="U1354" s="11">
        <f t="shared" si="176"/>
        <v>63172655.651649542</v>
      </c>
    </row>
    <row r="1355" spans="1:21" x14ac:dyDescent="0.2">
      <c r="A1355" s="5">
        <v>1367</v>
      </c>
      <c r="B1355" s="17">
        <v>25</v>
      </c>
      <c r="C1355" s="16">
        <v>12</v>
      </c>
      <c r="D1355" s="16">
        <v>2007</v>
      </c>
      <c r="E1355" s="18">
        <v>39825</v>
      </c>
      <c r="F1355" s="9" t="s">
        <v>1343</v>
      </c>
      <c r="G1355" s="3">
        <v>40000000</v>
      </c>
      <c r="H1355" s="3">
        <v>41797066</v>
      </c>
      <c r="I1355" s="3">
        <v>128884494</v>
      </c>
      <c r="J1355" s="8" t="str">
        <f t="shared" si="170"/>
        <v/>
      </c>
      <c r="K1355" s="8" t="str">
        <f t="shared" si="171"/>
        <v/>
      </c>
      <c r="L1355" s="8" t="str">
        <f t="shared" si="172"/>
        <v>Aliens vs. Predator - Requiem</v>
      </c>
      <c r="M1355" s="8" t="str">
        <f t="shared" si="173"/>
        <v/>
      </c>
      <c r="N1355" s="8" t="str">
        <f t="shared" si="169"/>
        <v>Aliens vs. Predator - Requiem</v>
      </c>
      <c r="O1355" s="10">
        <f>INDEX(cpi!$A$1:$M$106,MATCH($D1355,cpi!$A:$A,0),MATCH($C1355,cpi!$1:$1,0))</f>
        <v>210.036</v>
      </c>
      <c r="P1355" s="10">
        <f>cpi!$I$2</f>
        <v>245.51900000000001</v>
      </c>
      <c r="Q1355" s="10">
        <f t="shared" si="174"/>
        <v>1.1689377059170809</v>
      </c>
      <c r="R1355" s="8" t="str">
        <f t="shared" si="175"/>
        <v/>
      </c>
      <c r="S1355" s="11">
        <f t="shared" si="176"/>
        <v>46757508.236683235</v>
      </c>
      <c r="T1355" s="11">
        <f t="shared" si="176"/>
        <v>48858166.44410482</v>
      </c>
      <c r="U1355" s="11">
        <f t="shared" si="176"/>
        <v>150657944.74464378</v>
      </c>
    </row>
    <row r="1356" spans="1:21" x14ac:dyDescent="0.2">
      <c r="A1356" s="5">
        <v>1368</v>
      </c>
      <c r="B1356" s="17">
        <v>25</v>
      </c>
      <c r="C1356" s="16">
        <v>12</v>
      </c>
      <c r="D1356" s="16">
        <v>2007</v>
      </c>
      <c r="E1356" s="18">
        <v>39825</v>
      </c>
      <c r="F1356" s="9" t="s">
        <v>1344</v>
      </c>
      <c r="G1356" s="3">
        <v>40000000</v>
      </c>
      <c r="H1356" s="3">
        <v>40412817</v>
      </c>
      <c r="I1356" s="3">
        <v>103429755</v>
      </c>
      <c r="J1356" s="8" t="str">
        <f t="shared" si="170"/>
        <v/>
      </c>
      <c r="K1356" s="8" t="str">
        <f t="shared" si="171"/>
        <v/>
      </c>
      <c r="L1356" s="8" t="str">
        <f t="shared" si="172"/>
        <v>The Water Horse: Legend of the Deep</v>
      </c>
      <c r="M1356" s="8" t="str">
        <f t="shared" si="173"/>
        <v/>
      </c>
      <c r="N1356" s="8" t="str">
        <f t="shared" si="169"/>
        <v>The Water Horse: Legend of the Deep</v>
      </c>
      <c r="O1356" s="10">
        <f>INDEX(cpi!$A$1:$M$106,MATCH($D1356,cpi!$A:$A,0),MATCH($C1356,cpi!$1:$1,0))</f>
        <v>210.036</v>
      </c>
      <c r="P1356" s="10">
        <f>cpi!$I$2</f>
        <v>245.51900000000001</v>
      </c>
      <c r="Q1356" s="10">
        <f t="shared" si="174"/>
        <v>1.1689377059170809</v>
      </c>
      <c r="R1356" s="8" t="str">
        <f t="shared" si="175"/>
        <v/>
      </c>
      <c r="S1356" s="11">
        <f t="shared" si="176"/>
        <v>46757508.236683235</v>
      </c>
      <c r="T1356" s="11">
        <f t="shared" si="176"/>
        <v>47240065.593626805</v>
      </c>
      <c r="U1356" s="11">
        <f t="shared" si="176"/>
        <v>120902940.53326572</v>
      </c>
    </row>
    <row r="1357" spans="1:21" x14ac:dyDescent="0.2">
      <c r="A1357" s="5">
        <v>1369</v>
      </c>
      <c r="B1357" s="17">
        <v>18</v>
      </c>
      <c r="C1357" s="16">
        <v>7</v>
      </c>
      <c r="D1357" s="16">
        <v>2014</v>
      </c>
      <c r="E1357" s="18">
        <v>42162</v>
      </c>
      <c r="F1357" s="9" t="s">
        <v>1345</v>
      </c>
      <c r="G1357" s="3">
        <v>40000000</v>
      </c>
      <c r="H1357" s="3">
        <v>38543473</v>
      </c>
      <c r="I1357" s="3">
        <v>126069509</v>
      </c>
      <c r="J1357" s="8" t="str">
        <f t="shared" si="170"/>
        <v/>
      </c>
      <c r="K1357" s="8" t="str">
        <f t="shared" si="171"/>
        <v/>
      </c>
      <c r="L1357" s="8" t="str">
        <f t="shared" si="172"/>
        <v>Sex Tape</v>
      </c>
      <c r="M1357" s="8" t="str">
        <f t="shared" si="173"/>
        <v/>
      </c>
      <c r="N1357" s="8" t="str">
        <f t="shared" si="169"/>
        <v>Sex Tape</v>
      </c>
      <c r="O1357" s="10">
        <f>INDEX(cpi!$A$1:$M$106,MATCH($D1357,cpi!$A:$A,0),MATCH($C1357,cpi!$1:$1,0))</f>
        <v>238.25</v>
      </c>
      <c r="P1357" s="10">
        <f>cpi!$I$2</f>
        <v>245.51900000000001</v>
      </c>
      <c r="Q1357" s="10">
        <f t="shared" si="174"/>
        <v>1.0305099685204617</v>
      </c>
      <c r="R1357" s="8" t="str">
        <f t="shared" si="175"/>
        <v/>
      </c>
      <c r="S1357" s="11">
        <f t="shared" si="176"/>
        <v>41220398.740818471</v>
      </c>
      <c r="T1357" s="11">
        <f t="shared" si="176"/>
        <v>39719433.14789927</v>
      </c>
      <c r="U1357" s="11">
        <f t="shared" si="176"/>
        <v>129915885.75098006</v>
      </c>
    </row>
    <row r="1358" spans="1:21" x14ac:dyDescent="0.2">
      <c r="A1358" s="5">
        <v>1370</v>
      </c>
      <c r="B1358" s="17">
        <v>15</v>
      </c>
      <c r="C1358" s="16">
        <v>4</v>
      </c>
      <c r="D1358" s="16">
        <v>2011</v>
      </c>
      <c r="E1358" s="18">
        <v>40972</v>
      </c>
      <c r="F1358" s="9" t="s">
        <v>1346</v>
      </c>
      <c r="G1358" s="3">
        <v>40000000</v>
      </c>
      <c r="H1358" s="3">
        <v>38180928</v>
      </c>
      <c r="I1358" s="3">
        <v>95989590</v>
      </c>
      <c r="J1358" s="8" t="str">
        <f t="shared" si="170"/>
        <v/>
      </c>
      <c r="K1358" s="8" t="str">
        <f t="shared" si="171"/>
        <v/>
      </c>
      <c r="L1358" s="8" t="str">
        <f t="shared" si="172"/>
        <v>Scream 4</v>
      </c>
      <c r="M1358" s="8" t="str">
        <f t="shared" si="173"/>
        <v/>
      </c>
      <c r="N1358" s="8" t="str">
        <f t="shared" si="169"/>
        <v>Scream 4</v>
      </c>
      <c r="O1358" s="10">
        <f>INDEX(cpi!$A$1:$M$106,MATCH($D1358,cpi!$A:$A,0),MATCH($C1358,cpi!$1:$1,0))</f>
        <v>224.90600000000001</v>
      </c>
      <c r="P1358" s="10">
        <f>cpi!$I$2</f>
        <v>245.51900000000001</v>
      </c>
      <c r="Q1358" s="10">
        <f t="shared" si="174"/>
        <v>1.0916516233448641</v>
      </c>
      <c r="R1358" s="8" t="str">
        <f t="shared" si="175"/>
        <v/>
      </c>
      <c r="S1358" s="11">
        <f t="shared" si="176"/>
        <v>43666064.933794565</v>
      </c>
      <c r="T1358" s="11">
        <f t="shared" si="176"/>
        <v>41680272.032013372</v>
      </c>
      <c r="U1358" s="11">
        <f t="shared" si="176"/>
        <v>104787191.74770793</v>
      </c>
    </row>
    <row r="1359" spans="1:21" x14ac:dyDescent="0.2">
      <c r="A1359" s="5">
        <v>1371</v>
      </c>
      <c r="B1359" s="17">
        <v>21</v>
      </c>
      <c r="C1359" s="16">
        <v>12</v>
      </c>
      <c r="D1359" s="16">
        <v>1994</v>
      </c>
      <c r="E1359" s="18">
        <v>34954</v>
      </c>
      <c r="F1359" s="9" t="s">
        <v>1347</v>
      </c>
      <c r="G1359" s="3">
        <v>40000000</v>
      </c>
      <c r="H1359" s="3">
        <v>38087756</v>
      </c>
      <c r="I1359" s="3">
        <v>38087756</v>
      </c>
      <c r="J1359" s="8" t="str">
        <f t="shared" si="170"/>
        <v/>
      </c>
      <c r="K1359" s="8" t="str">
        <f t="shared" si="171"/>
        <v/>
      </c>
      <c r="L1359" s="8" t="str">
        <f t="shared" si="172"/>
        <v>RiÂ¢hie RiÂ¢h</v>
      </c>
      <c r="M1359" s="8" t="str">
        <f t="shared" si="173"/>
        <v/>
      </c>
      <c r="N1359" s="8" t="str">
        <f t="shared" si="169"/>
        <v>RiÂ¢hie RiÂ¢h</v>
      </c>
      <c r="O1359" s="10">
        <f>INDEX(cpi!$A$1:$M$106,MATCH($D1359,cpi!$A:$A,0),MATCH($C1359,cpi!$1:$1,0))</f>
        <v>149.69999999999999</v>
      </c>
      <c r="P1359" s="10">
        <f>cpi!$I$2</f>
        <v>245.51900000000001</v>
      </c>
      <c r="Q1359" s="10">
        <f t="shared" si="174"/>
        <v>1.6400734802939214</v>
      </c>
      <c r="R1359" s="8" t="str">
        <f t="shared" si="175"/>
        <v/>
      </c>
      <c r="S1359" s="11">
        <f t="shared" si="176"/>
        <v>65602939.211756855</v>
      </c>
      <c r="T1359" s="11">
        <f t="shared" si="176"/>
        <v>62466718.53950569</v>
      </c>
      <c r="U1359" s="11">
        <f t="shared" si="176"/>
        <v>62466718.53950569</v>
      </c>
    </row>
    <row r="1360" spans="1:21" x14ac:dyDescent="0.2">
      <c r="A1360" s="5">
        <v>1372</v>
      </c>
      <c r="B1360" s="17">
        <v>11</v>
      </c>
      <c r="C1360" s="16">
        <v>8</v>
      </c>
      <c r="D1360" s="16">
        <v>2000</v>
      </c>
      <c r="E1360" s="18">
        <v>36838</v>
      </c>
      <c r="F1360" s="9" t="s">
        <v>1348</v>
      </c>
      <c r="G1360" s="3">
        <v>40000000</v>
      </c>
      <c r="H1360" s="3">
        <v>37752931</v>
      </c>
      <c r="I1360" s="3">
        <v>90717684</v>
      </c>
      <c r="J1360" s="8" t="str">
        <f t="shared" si="170"/>
        <v/>
      </c>
      <c r="K1360" s="8" t="str">
        <f t="shared" si="171"/>
        <v/>
      </c>
      <c r="L1360" s="8" t="str">
        <f t="shared" si="172"/>
        <v>Autumn in New York</v>
      </c>
      <c r="M1360" s="8" t="str">
        <f t="shared" si="173"/>
        <v/>
      </c>
      <c r="N1360" s="8" t="str">
        <f t="shared" si="169"/>
        <v>Autumn in New York</v>
      </c>
      <c r="O1360" s="10">
        <f>INDEX(cpi!$A$1:$M$106,MATCH($D1360,cpi!$A:$A,0),MATCH($C1360,cpi!$1:$1,0))</f>
        <v>172.8</v>
      </c>
      <c r="P1360" s="10">
        <f>cpi!$I$2</f>
        <v>245.51900000000001</v>
      </c>
      <c r="Q1360" s="10">
        <f t="shared" si="174"/>
        <v>1.4208275462962963</v>
      </c>
      <c r="R1360" s="8" t="str">
        <f t="shared" si="175"/>
        <v/>
      </c>
      <c r="S1360" s="11">
        <f t="shared" si="176"/>
        <v>56833101.851851851</v>
      </c>
      <c r="T1360" s="11">
        <f t="shared" si="176"/>
        <v>53640404.31822338</v>
      </c>
      <c r="U1360" s="11">
        <f t="shared" si="176"/>
        <v>128894184.36340277</v>
      </c>
    </row>
    <row r="1361" spans="1:21" x14ac:dyDescent="0.2">
      <c r="A1361" s="5">
        <v>1373</v>
      </c>
      <c r="B1361" s="17">
        <v>18</v>
      </c>
      <c r="C1361" s="16">
        <v>3</v>
      </c>
      <c r="D1361" s="16">
        <v>2011</v>
      </c>
      <c r="E1361" s="18">
        <v>41063</v>
      </c>
      <c r="F1361" s="9" t="s">
        <v>1349</v>
      </c>
      <c r="G1361" s="3">
        <v>40000000</v>
      </c>
      <c r="H1361" s="3">
        <v>37412945</v>
      </c>
      <c r="I1361" s="3">
        <v>101162106</v>
      </c>
      <c r="J1361" s="8" t="str">
        <f t="shared" si="170"/>
        <v/>
      </c>
      <c r="K1361" s="8" t="str">
        <f t="shared" si="171"/>
        <v/>
      </c>
      <c r="L1361" s="8" t="str">
        <f t="shared" si="172"/>
        <v>Paul</v>
      </c>
      <c r="M1361" s="8" t="str">
        <f t="shared" si="173"/>
        <v/>
      </c>
      <c r="N1361" s="8" t="str">
        <f t="shared" si="169"/>
        <v>Paul</v>
      </c>
      <c r="O1361" s="10">
        <f>INDEX(cpi!$A$1:$M$106,MATCH($D1361,cpi!$A:$A,0),MATCH($C1361,cpi!$1:$1,0))</f>
        <v>223.46700000000001</v>
      </c>
      <c r="P1361" s="10">
        <f>cpi!$I$2</f>
        <v>245.51900000000001</v>
      </c>
      <c r="Q1361" s="10">
        <f t="shared" si="174"/>
        <v>1.0986812370506607</v>
      </c>
      <c r="R1361" s="8" t="str">
        <f t="shared" si="175"/>
        <v/>
      </c>
      <c r="S1361" s="11">
        <f t="shared" si="176"/>
        <v>43947249.482026428</v>
      </c>
      <c r="T1361" s="11">
        <f t="shared" si="176"/>
        <v>41104900.694308333</v>
      </c>
      <c r="U1361" s="11">
        <f t="shared" si="176"/>
        <v>111144907.76273006</v>
      </c>
    </row>
    <row r="1362" spans="1:21" x14ac:dyDescent="0.2">
      <c r="A1362" s="5">
        <v>1374</v>
      </c>
      <c r="B1362" s="17">
        <v>19</v>
      </c>
      <c r="C1362" s="16">
        <v>12</v>
      </c>
      <c r="D1362" s="16">
        <v>2012</v>
      </c>
      <c r="E1362" s="18">
        <v>41467</v>
      </c>
      <c r="F1362" s="9" t="s">
        <v>1350</v>
      </c>
      <c r="G1362" s="3">
        <v>40000000</v>
      </c>
      <c r="H1362" s="3">
        <v>37134215</v>
      </c>
      <c r="I1362" s="3">
        <v>41294674</v>
      </c>
      <c r="J1362" s="8" t="str">
        <f t="shared" si="170"/>
        <v/>
      </c>
      <c r="K1362" s="8" t="str">
        <f t="shared" si="171"/>
        <v/>
      </c>
      <c r="L1362" s="8" t="str">
        <f t="shared" si="172"/>
        <v>The Guilt Trip</v>
      </c>
      <c r="M1362" s="8" t="str">
        <f t="shared" si="173"/>
        <v/>
      </c>
      <c r="N1362" s="8" t="str">
        <f t="shared" si="169"/>
        <v>The Guilt Trip</v>
      </c>
      <c r="O1362" s="10">
        <f>INDEX(cpi!$A$1:$M$106,MATCH($D1362,cpi!$A:$A,0),MATCH($C1362,cpi!$1:$1,0))</f>
        <v>229.601</v>
      </c>
      <c r="P1362" s="10">
        <f>cpi!$I$2</f>
        <v>245.51900000000001</v>
      </c>
      <c r="Q1362" s="10">
        <f t="shared" si="174"/>
        <v>1.0693289663372547</v>
      </c>
      <c r="R1362" s="8" t="str">
        <f t="shared" si="175"/>
        <v/>
      </c>
      <c r="S1362" s="11">
        <f t="shared" si="176"/>
        <v>42773158.653490186</v>
      </c>
      <c r="T1362" s="11">
        <f t="shared" si="176"/>
        <v>39708691.741695382</v>
      </c>
      <c r="U1362" s="11">
        <f t="shared" si="176"/>
        <v>44157591.063653909</v>
      </c>
    </row>
    <row r="1363" spans="1:21" x14ac:dyDescent="0.2">
      <c r="A1363" s="5">
        <v>1375</v>
      </c>
      <c r="B1363" s="17">
        <v>26</v>
      </c>
      <c r="C1363" s="16">
        <v>8</v>
      </c>
      <c r="D1363" s="16">
        <v>2011</v>
      </c>
      <c r="E1363" s="18">
        <v>41313</v>
      </c>
      <c r="F1363" s="9" t="s">
        <v>1351</v>
      </c>
      <c r="G1363" s="3">
        <v>40000000</v>
      </c>
      <c r="H1363" s="3">
        <v>36665854</v>
      </c>
      <c r="I1363" s="3">
        <v>72295262</v>
      </c>
      <c r="J1363" s="8" t="str">
        <f t="shared" si="170"/>
        <v/>
      </c>
      <c r="K1363" s="8" t="str">
        <f t="shared" si="171"/>
        <v/>
      </c>
      <c r="L1363" s="8" t="str">
        <f t="shared" si="172"/>
        <v>Colombiana</v>
      </c>
      <c r="M1363" s="8" t="str">
        <f t="shared" si="173"/>
        <v/>
      </c>
      <c r="N1363" s="8" t="str">
        <f t="shared" si="169"/>
        <v>Colombiana</v>
      </c>
      <c r="O1363" s="10">
        <f>INDEX(cpi!$A$1:$M$106,MATCH($D1363,cpi!$A:$A,0),MATCH($C1363,cpi!$1:$1,0))</f>
        <v>226.54499999999999</v>
      </c>
      <c r="P1363" s="10">
        <f>cpi!$I$2</f>
        <v>245.51900000000001</v>
      </c>
      <c r="Q1363" s="10">
        <f t="shared" si="174"/>
        <v>1.0837537796022867</v>
      </c>
      <c r="R1363" s="8" t="str">
        <f t="shared" si="175"/>
        <v/>
      </c>
      <c r="S1363" s="11">
        <f t="shared" si="176"/>
        <v>43350151.184091471</v>
      </c>
      <c r="T1363" s="11">
        <f t="shared" si="176"/>
        <v>39736757.854845621</v>
      </c>
      <c r="U1363" s="11">
        <f t="shared" si="176"/>
        <v>78350263.439837575</v>
      </c>
    </row>
    <row r="1364" spans="1:21" x14ac:dyDescent="0.2">
      <c r="A1364" s="5">
        <v>1376</v>
      </c>
      <c r="B1364" s="17">
        <v>26</v>
      </c>
      <c r="C1364" s="16">
        <v>2</v>
      </c>
      <c r="D1364" s="16">
        <v>1999</v>
      </c>
      <c r="E1364" s="18">
        <v>36924</v>
      </c>
      <c r="F1364" s="9" t="s">
        <v>1352</v>
      </c>
      <c r="G1364" s="3">
        <v>40000000</v>
      </c>
      <c r="H1364" s="3">
        <v>36443442</v>
      </c>
      <c r="I1364" s="3">
        <v>96398826</v>
      </c>
      <c r="J1364" s="8" t="str">
        <f t="shared" si="170"/>
        <v/>
      </c>
      <c r="K1364" s="8" t="str">
        <f t="shared" si="171"/>
        <v/>
      </c>
      <c r="L1364" s="8" t="str">
        <f t="shared" si="172"/>
        <v>8MM</v>
      </c>
      <c r="M1364" s="8" t="str">
        <f t="shared" si="173"/>
        <v/>
      </c>
      <c r="N1364" s="8" t="str">
        <f t="shared" si="169"/>
        <v>8MM</v>
      </c>
      <c r="O1364" s="10">
        <f>INDEX(cpi!$A$1:$M$106,MATCH($D1364,cpi!$A:$A,0),MATCH($C1364,cpi!$1:$1,0))</f>
        <v>164.5</v>
      </c>
      <c r="P1364" s="10">
        <f>cpi!$I$2</f>
        <v>245.51900000000001</v>
      </c>
      <c r="Q1364" s="10">
        <f t="shared" si="174"/>
        <v>1.4925167173252281</v>
      </c>
      <c r="R1364" s="8" t="str">
        <f t="shared" si="175"/>
        <v/>
      </c>
      <c r="S1364" s="11">
        <f t="shared" si="176"/>
        <v>59700668.693009123</v>
      </c>
      <c r="T1364" s="11">
        <f t="shared" si="176"/>
        <v>54392446.421872348</v>
      </c>
      <c r="U1364" s="11">
        <f t="shared" si="176"/>
        <v>143876859.33552584</v>
      </c>
    </row>
    <row r="1365" spans="1:21" x14ac:dyDescent="0.2">
      <c r="A1365" s="5">
        <v>1377</v>
      </c>
      <c r="B1365" s="17">
        <v>18</v>
      </c>
      <c r="C1365" s="16">
        <v>2</v>
      </c>
      <c r="D1365" s="16">
        <v>2000</v>
      </c>
      <c r="E1365" s="18">
        <v>37044</v>
      </c>
      <c r="F1365" s="9" t="s">
        <v>1353</v>
      </c>
      <c r="G1365" s="3">
        <v>40000000</v>
      </c>
      <c r="H1365" s="3">
        <v>36037909</v>
      </c>
      <c r="I1365" s="3">
        <v>51867723</v>
      </c>
      <c r="J1365" s="8" t="str">
        <f t="shared" si="170"/>
        <v/>
      </c>
      <c r="K1365" s="8" t="str">
        <f t="shared" si="171"/>
        <v/>
      </c>
      <c r="L1365" s="8" t="str">
        <f t="shared" si="172"/>
        <v>Hanging Up</v>
      </c>
      <c r="M1365" s="8" t="str">
        <f t="shared" si="173"/>
        <v/>
      </c>
      <c r="N1365" s="8" t="str">
        <f t="shared" si="169"/>
        <v>Hanging Up</v>
      </c>
      <c r="O1365" s="10">
        <f>INDEX(cpi!$A$1:$M$106,MATCH($D1365,cpi!$A:$A,0),MATCH($C1365,cpi!$1:$1,0))</f>
        <v>169.8</v>
      </c>
      <c r="P1365" s="10">
        <f>cpi!$I$2</f>
        <v>245.51900000000001</v>
      </c>
      <c r="Q1365" s="10">
        <f t="shared" si="174"/>
        <v>1.4459305064782095</v>
      </c>
      <c r="R1365" s="8" t="str">
        <f t="shared" si="175"/>
        <v/>
      </c>
      <c r="S1365" s="11">
        <f t="shared" si="176"/>
        <v>57837220.259128384</v>
      </c>
      <c r="T1365" s="11">
        <f t="shared" si="176"/>
        <v>52108312.012785628</v>
      </c>
      <c r="U1365" s="11">
        <f t="shared" si="176"/>
        <v>74997122.987261474</v>
      </c>
    </row>
    <row r="1366" spans="1:21" x14ac:dyDescent="0.2">
      <c r="A1366" s="5">
        <v>1378</v>
      </c>
      <c r="B1366" s="17">
        <v>1</v>
      </c>
      <c r="C1366" s="16">
        <v>3</v>
      </c>
      <c r="D1366" s="16">
        <v>1991</v>
      </c>
      <c r="E1366" s="18">
        <v>33241</v>
      </c>
      <c r="F1366" s="9" t="s">
        <v>1354</v>
      </c>
      <c r="G1366" s="3">
        <v>40000000</v>
      </c>
      <c r="H1366" s="3">
        <v>34416893</v>
      </c>
      <c r="I1366" s="3">
        <v>34416893</v>
      </c>
      <c r="J1366" s="8" t="str">
        <f t="shared" si="170"/>
        <v/>
      </c>
      <c r="K1366" s="8" t="str">
        <f t="shared" si="171"/>
        <v/>
      </c>
      <c r="L1366" s="8" t="str">
        <f t="shared" si="172"/>
        <v>The Doors</v>
      </c>
      <c r="M1366" s="8" t="str">
        <f t="shared" si="173"/>
        <v/>
      </c>
      <c r="N1366" s="8" t="str">
        <f t="shared" si="169"/>
        <v>The Doors</v>
      </c>
      <c r="O1366" s="10">
        <f>INDEX(cpi!$A$1:$M$106,MATCH($D1366,cpi!$A:$A,0),MATCH($C1366,cpi!$1:$1,0))</f>
        <v>135</v>
      </c>
      <c r="P1366" s="10">
        <f>cpi!$I$2</f>
        <v>245.51900000000001</v>
      </c>
      <c r="Q1366" s="10">
        <f t="shared" si="174"/>
        <v>1.8186592592592592</v>
      </c>
      <c r="R1366" s="8" t="str">
        <f t="shared" si="175"/>
        <v/>
      </c>
      <c r="S1366" s="11">
        <f t="shared" si="176"/>
        <v>72746370.370370373</v>
      </c>
      <c r="T1366" s="11">
        <f t="shared" si="176"/>
        <v>62592601.129385181</v>
      </c>
      <c r="U1366" s="11">
        <f t="shared" si="176"/>
        <v>62592601.129385181</v>
      </c>
    </row>
    <row r="1367" spans="1:21" x14ac:dyDescent="0.2">
      <c r="A1367" s="5">
        <v>1379</v>
      </c>
      <c r="B1367" s="17">
        <v>20</v>
      </c>
      <c r="C1367" s="16">
        <v>8</v>
      </c>
      <c r="D1367" s="16">
        <v>1999</v>
      </c>
      <c r="E1367" s="18">
        <v>36746</v>
      </c>
      <c r="F1367" s="9" t="s">
        <v>1355</v>
      </c>
      <c r="G1367" s="3">
        <v>40000000</v>
      </c>
      <c r="H1367" s="3">
        <v>33864342</v>
      </c>
      <c r="I1367" s="3">
        <v>53864342</v>
      </c>
      <c r="J1367" s="8" t="str">
        <f t="shared" si="170"/>
        <v/>
      </c>
      <c r="K1367" s="8" t="str">
        <f t="shared" si="171"/>
        <v/>
      </c>
      <c r="L1367" s="8" t="str">
        <f t="shared" si="172"/>
        <v>Mickey Blue Eyes</v>
      </c>
      <c r="M1367" s="8" t="str">
        <f t="shared" si="173"/>
        <v/>
      </c>
      <c r="N1367" s="8" t="str">
        <f t="shared" si="169"/>
        <v>Mickey Blue Eyes</v>
      </c>
      <c r="O1367" s="10">
        <f>INDEX(cpi!$A$1:$M$106,MATCH($D1367,cpi!$A:$A,0),MATCH($C1367,cpi!$1:$1,0))</f>
        <v>167.1</v>
      </c>
      <c r="P1367" s="10">
        <f>cpi!$I$2</f>
        <v>245.51900000000001</v>
      </c>
      <c r="Q1367" s="10">
        <f t="shared" si="174"/>
        <v>1.4692938360263317</v>
      </c>
      <c r="R1367" s="8" t="str">
        <f t="shared" si="175"/>
        <v/>
      </c>
      <c r="S1367" s="11">
        <f t="shared" si="176"/>
        <v>58771753.441053264</v>
      </c>
      <c r="T1367" s="11">
        <f t="shared" si="176"/>
        <v>49756668.961687617</v>
      </c>
      <c r="U1367" s="11">
        <f t="shared" si="176"/>
        <v>79142545.682214245</v>
      </c>
    </row>
    <row r="1368" spans="1:21" x14ac:dyDescent="0.2">
      <c r="A1368" s="5">
        <v>1380</v>
      </c>
      <c r="B1368" s="17">
        <v>20</v>
      </c>
      <c r="C1368" s="16">
        <v>10</v>
      </c>
      <c r="D1368" s="16">
        <v>2000</v>
      </c>
      <c r="E1368" s="18">
        <v>37113</v>
      </c>
      <c r="F1368" s="9" t="s">
        <v>1356</v>
      </c>
      <c r="G1368" s="3">
        <v>40000000</v>
      </c>
      <c r="H1368" s="3">
        <v>33508922</v>
      </c>
      <c r="I1368" s="3">
        <v>55696705</v>
      </c>
      <c r="J1368" s="8" t="str">
        <f t="shared" si="170"/>
        <v/>
      </c>
      <c r="K1368" s="8" t="str">
        <f t="shared" si="171"/>
        <v/>
      </c>
      <c r="L1368" s="8" t="str">
        <f t="shared" si="172"/>
        <v>Pay it Forward</v>
      </c>
      <c r="M1368" s="8" t="str">
        <f t="shared" si="173"/>
        <v/>
      </c>
      <c r="N1368" s="8" t="str">
        <f t="shared" si="169"/>
        <v>Pay it Forward</v>
      </c>
      <c r="O1368" s="10">
        <f>INDEX(cpi!$A$1:$M$106,MATCH($D1368,cpi!$A:$A,0),MATCH($C1368,cpi!$1:$1,0))</f>
        <v>174</v>
      </c>
      <c r="P1368" s="10">
        <f>cpi!$I$2</f>
        <v>245.51900000000001</v>
      </c>
      <c r="Q1368" s="10">
        <f t="shared" si="174"/>
        <v>1.411028735632184</v>
      </c>
      <c r="R1368" s="8" t="str">
        <f t="shared" si="175"/>
        <v/>
      </c>
      <c r="S1368" s="11">
        <f t="shared" si="176"/>
        <v>56441149.425287358</v>
      </c>
      <c r="T1368" s="11">
        <f t="shared" si="176"/>
        <v>47282051.842057474</v>
      </c>
      <c r="U1368" s="11">
        <f t="shared" si="176"/>
        <v>78589651.235028744</v>
      </c>
    </row>
    <row r="1369" spans="1:21" x14ac:dyDescent="0.2">
      <c r="A1369" s="5">
        <v>1381</v>
      </c>
      <c r="B1369" s="17">
        <v>8</v>
      </c>
      <c r="C1369" s="16">
        <v>4</v>
      </c>
      <c r="D1369" s="16">
        <v>2011</v>
      </c>
      <c r="E1369" s="18">
        <v>40759</v>
      </c>
      <c r="F1369" s="9" t="s">
        <v>1357</v>
      </c>
      <c r="G1369" s="3">
        <v>40000000</v>
      </c>
      <c r="H1369" s="3">
        <v>33035397</v>
      </c>
      <c r="I1369" s="3">
        <v>47787943</v>
      </c>
      <c r="J1369" s="8" t="str">
        <f t="shared" si="170"/>
        <v/>
      </c>
      <c r="K1369" s="8" t="str">
        <f t="shared" si="171"/>
        <v/>
      </c>
      <c r="L1369" s="8" t="str">
        <f t="shared" si="172"/>
        <v>Arthur</v>
      </c>
      <c r="M1369" s="8" t="str">
        <f t="shared" si="173"/>
        <v/>
      </c>
      <c r="N1369" s="8" t="str">
        <f t="shared" si="169"/>
        <v>Arthur</v>
      </c>
      <c r="O1369" s="10">
        <f>INDEX(cpi!$A$1:$M$106,MATCH($D1369,cpi!$A:$A,0),MATCH($C1369,cpi!$1:$1,0))</f>
        <v>224.90600000000001</v>
      </c>
      <c r="P1369" s="10">
        <f>cpi!$I$2</f>
        <v>245.51900000000001</v>
      </c>
      <c r="Q1369" s="10">
        <f t="shared" si="174"/>
        <v>1.0916516233448641</v>
      </c>
      <c r="R1369" s="8" t="str">
        <f t="shared" si="175"/>
        <v/>
      </c>
      <c r="S1369" s="11">
        <f t="shared" si="176"/>
        <v>43666064.933794565</v>
      </c>
      <c r="T1369" s="11">
        <f t="shared" si="176"/>
        <v>36063144.762892053</v>
      </c>
      <c r="U1369" s="11">
        <f t="shared" si="176"/>
        <v>52167785.552261837</v>
      </c>
    </row>
    <row r="1370" spans="1:21" x14ac:dyDescent="0.2">
      <c r="A1370" s="5">
        <v>1382</v>
      </c>
      <c r="B1370" s="17">
        <v>21</v>
      </c>
      <c r="C1370" s="16">
        <v>3</v>
      </c>
      <c r="D1370" s="16">
        <v>2008</v>
      </c>
      <c r="E1370" s="18">
        <v>40059</v>
      </c>
      <c r="F1370" s="9" t="s">
        <v>1358</v>
      </c>
      <c r="G1370" s="3">
        <v>40000000</v>
      </c>
      <c r="H1370" s="3">
        <v>32862104</v>
      </c>
      <c r="I1370" s="3">
        <v>49686263</v>
      </c>
      <c r="J1370" s="8" t="str">
        <f t="shared" si="170"/>
        <v/>
      </c>
      <c r="K1370" s="8" t="str">
        <f t="shared" si="171"/>
        <v/>
      </c>
      <c r="L1370" s="8" t="str">
        <f t="shared" si="172"/>
        <v>Drillbit Taylor</v>
      </c>
      <c r="M1370" s="8" t="str">
        <f t="shared" si="173"/>
        <v/>
      </c>
      <c r="N1370" s="8" t="str">
        <f t="shared" si="169"/>
        <v>Drillbit Taylor</v>
      </c>
      <c r="O1370" s="10">
        <f>INDEX(cpi!$A$1:$M$106,MATCH($D1370,cpi!$A:$A,0),MATCH($C1370,cpi!$1:$1,0))</f>
        <v>213.52799999999999</v>
      </c>
      <c r="P1370" s="10">
        <f>cpi!$I$2</f>
        <v>245.51900000000001</v>
      </c>
      <c r="Q1370" s="10">
        <f t="shared" si="174"/>
        <v>1.1498211007455696</v>
      </c>
      <c r="R1370" s="8" t="str">
        <f t="shared" si="175"/>
        <v/>
      </c>
      <c r="S1370" s="11">
        <f t="shared" si="176"/>
        <v>45992844.029822789</v>
      </c>
      <c r="T1370" s="11">
        <f t="shared" si="176"/>
        <v>37785540.594095387</v>
      </c>
      <c r="U1370" s="11">
        <f t="shared" si="176"/>
        <v>57130313.614593871</v>
      </c>
    </row>
    <row r="1371" spans="1:21" x14ac:dyDescent="0.2">
      <c r="A1371" s="5">
        <v>1383</v>
      </c>
      <c r="B1371" s="17">
        <v>21</v>
      </c>
      <c r="C1371" s="16">
        <v>12</v>
      </c>
      <c r="D1371" s="16">
        <v>2016</v>
      </c>
      <c r="E1371" s="18">
        <v>42990</v>
      </c>
      <c r="F1371" s="9" t="s">
        <v>1359</v>
      </c>
      <c r="G1371" s="3">
        <v>40000000</v>
      </c>
      <c r="H1371" s="3">
        <v>31886361</v>
      </c>
      <c r="I1371" s="3">
        <v>49064425</v>
      </c>
      <c r="J1371" s="8" t="str">
        <f t="shared" si="170"/>
        <v/>
      </c>
      <c r="K1371" s="8" t="str">
        <f t="shared" si="171"/>
        <v/>
      </c>
      <c r="L1371" s="8" t="str">
        <f t="shared" si="172"/>
        <v>Patriots Day</v>
      </c>
      <c r="M1371" s="8" t="str">
        <f t="shared" si="173"/>
        <v/>
      </c>
      <c r="N1371" s="8" t="str">
        <f t="shared" si="169"/>
        <v>Patriots Day</v>
      </c>
      <c r="O1371" s="10">
        <f>INDEX(cpi!$A$1:$M$106,MATCH($D1371,cpi!$A:$A,0),MATCH($C1371,cpi!$1:$1,0))</f>
        <v>241.43199999999999</v>
      </c>
      <c r="P1371" s="10">
        <f>cpi!$I$2</f>
        <v>245.51900000000001</v>
      </c>
      <c r="Q1371" s="10">
        <f t="shared" si="174"/>
        <v>1.0169281619669308</v>
      </c>
      <c r="R1371" s="8" t="str">
        <f t="shared" si="175"/>
        <v/>
      </c>
      <c r="S1371" s="11">
        <f t="shared" si="176"/>
        <v>40677126.478677236</v>
      </c>
      <c r="T1371" s="11">
        <f t="shared" si="176"/>
        <v>32426138.483544026</v>
      </c>
      <c r="U1371" s="11">
        <f t="shared" si="176"/>
        <v>49894995.533214331</v>
      </c>
    </row>
    <row r="1372" spans="1:21" x14ac:dyDescent="0.2">
      <c r="A1372" s="5">
        <v>1384</v>
      </c>
      <c r="B1372" s="17">
        <v>25</v>
      </c>
      <c r="C1372" s="16">
        <v>12</v>
      </c>
      <c r="D1372" s="16">
        <v>2011</v>
      </c>
      <c r="E1372" s="18">
        <v>41286</v>
      </c>
      <c r="F1372" s="9" t="s">
        <v>1360</v>
      </c>
      <c r="G1372" s="3">
        <v>40000000</v>
      </c>
      <c r="H1372" s="3">
        <v>31847881</v>
      </c>
      <c r="I1372" s="3">
        <v>55247881</v>
      </c>
      <c r="J1372" s="8" t="str">
        <f t="shared" si="170"/>
        <v/>
      </c>
      <c r="K1372" s="8" t="str">
        <f t="shared" si="171"/>
        <v/>
      </c>
      <c r="L1372" s="8" t="str">
        <f t="shared" si="172"/>
        <v>Extremely Loud and Incredibly Close</v>
      </c>
      <c r="M1372" s="8" t="str">
        <f t="shared" si="173"/>
        <v/>
      </c>
      <c r="N1372" s="8" t="str">
        <f t="shared" si="169"/>
        <v>Extremely Loud and Incredibly Close</v>
      </c>
      <c r="O1372" s="10">
        <f>INDEX(cpi!$A$1:$M$106,MATCH($D1372,cpi!$A:$A,0),MATCH($C1372,cpi!$1:$1,0))</f>
        <v>225.672</v>
      </c>
      <c r="P1372" s="10">
        <f>cpi!$I$2</f>
        <v>245.51900000000001</v>
      </c>
      <c r="Q1372" s="10">
        <f t="shared" si="174"/>
        <v>1.0879462228366834</v>
      </c>
      <c r="R1372" s="8" t="str">
        <f t="shared" si="175"/>
        <v/>
      </c>
      <c r="S1372" s="11">
        <f t="shared" si="176"/>
        <v>43517848.913467333</v>
      </c>
      <c r="T1372" s="11">
        <f t="shared" si="176"/>
        <v>34648781.839302175</v>
      </c>
      <c r="U1372" s="11">
        <f t="shared" si="176"/>
        <v>60106723.453680567</v>
      </c>
    </row>
    <row r="1373" spans="1:21" x14ac:dyDescent="0.2">
      <c r="A1373" s="5">
        <v>1385</v>
      </c>
      <c r="B1373" s="17">
        <v>1</v>
      </c>
      <c r="C1373" s="16">
        <v>7</v>
      </c>
      <c r="D1373" s="16">
        <v>1994</v>
      </c>
      <c r="E1373" s="18">
        <v>34341</v>
      </c>
      <c r="F1373" s="9" t="s">
        <v>1361</v>
      </c>
      <c r="G1373" s="3">
        <v>40000000</v>
      </c>
      <c r="H1373" s="3">
        <v>31835600</v>
      </c>
      <c r="I1373" s="3">
        <v>31835600</v>
      </c>
      <c r="J1373" s="8" t="str">
        <f t="shared" si="170"/>
        <v/>
      </c>
      <c r="K1373" s="8" t="str">
        <f t="shared" si="171"/>
        <v/>
      </c>
      <c r="L1373" s="8" t="str">
        <f t="shared" si="172"/>
        <v>The Shadow</v>
      </c>
      <c r="M1373" s="8" t="str">
        <f t="shared" si="173"/>
        <v/>
      </c>
      <c r="N1373" s="8" t="str">
        <f t="shared" si="169"/>
        <v>The Shadow</v>
      </c>
      <c r="O1373" s="10">
        <f>INDEX(cpi!$A$1:$M$106,MATCH($D1373,cpi!$A:$A,0),MATCH($C1373,cpi!$1:$1,0))</f>
        <v>148.4</v>
      </c>
      <c r="P1373" s="10">
        <f>cpi!$I$2</f>
        <v>245.51900000000001</v>
      </c>
      <c r="Q1373" s="10">
        <f t="shared" si="174"/>
        <v>1.6544407008086253</v>
      </c>
      <c r="R1373" s="8" t="str">
        <f t="shared" si="175"/>
        <v/>
      </c>
      <c r="S1373" s="11">
        <f t="shared" si="176"/>
        <v>66177628.032345012</v>
      </c>
      <c r="T1373" s="11">
        <f t="shared" si="176"/>
        <v>52670112.37466307</v>
      </c>
      <c r="U1373" s="11">
        <f t="shared" si="176"/>
        <v>52670112.37466307</v>
      </c>
    </row>
    <row r="1374" spans="1:21" x14ac:dyDescent="0.2">
      <c r="A1374" s="5">
        <v>1386</v>
      </c>
      <c r="B1374" s="17">
        <v>10</v>
      </c>
      <c r="C1374" s="16">
        <v>11</v>
      </c>
      <c r="D1374" s="16">
        <v>2010</v>
      </c>
      <c r="E1374" s="18">
        <v>40462</v>
      </c>
      <c r="F1374" s="9" t="s">
        <v>1362</v>
      </c>
      <c r="G1374" s="3">
        <v>40000000</v>
      </c>
      <c r="H1374" s="3">
        <v>31011732</v>
      </c>
      <c r="I1374" s="3">
        <v>59795070</v>
      </c>
      <c r="J1374" s="8" t="str">
        <f t="shared" si="170"/>
        <v/>
      </c>
      <c r="K1374" s="8" t="str">
        <f t="shared" si="171"/>
        <v/>
      </c>
      <c r="L1374" s="8" t="str">
        <f t="shared" si="172"/>
        <v>Morning Glory</v>
      </c>
      <c r="M1374" s="8" t="str">
        <f t="shared" si="173"/>
        <v/>
      </c>
      <c r="N1374" s="8" t="str">
        <f t="shared" si="169"/>
        <v>Morning Glory</v>
      </c>
      <c r="O1374" s="10">
        <f>INDEX(cpi!$A$1:$M$106,MATCH($D1374,cpi!$A:$A,0),MATCH($C1374,cpi!$1:$1,0))</f>
        <v>218.803</v>
      </c>
      <c r="P1374" s="10">
        <f>cpi!$I$2</f>
        <v>245.51900000000001</v>
      </c>
      <c r="Q1374" s="10">
        <f t="shared" si="174"/>
        <v>1.1221007024583758</v>
      </c>
      <c r="R1374" s="8" t="str">
        <f t="shared" si="175"/>
        <v/>
      </c>
      <c r="S1374" s="11">
        <f t="shared" si="176"/>
        <v>44884028.098335035</v>
      </c>
      <c r="T1374" s="11">
        <f t="shared" si="176"/>
        <v>34798286.26165089</v>
      </c>
      <c r="U1374" s="11">
        <f t="shared" si="176"/>
        <v>67096090.050547749</v>
      </c>
    </row>
    <row r="1375" spans="1:21" x14ac:dyDescent="0.2">
      <c r="A1375" s="5">
        <v>1387</v>
      </c>
      <c r="B1375" s="17">
        <v>9</v>
      </c>
      <c r="C1375" s="16">
        <v>11</v>
      </c>
      <c r="D1375" s="16">
        <v>2005</v>
      </c>
      <c r="E1375" s="18">
        <v>38606</v>
      </c>
      <c r="F1375" s="9" t="s">
        <v>1363</v>
      </c>
      <c r="G1375" s="3">
        <v>40000000</v>
      </c>
      <c r="H1375" s="3">
        <v>30981850</v>
      </c>
      <c r="I1375" s="3">
        <v>46666955</v>
      </c>
      <c r="J1375" s="8" t="str">
        <f t="shared" si="170"/>
        <v/>
      </c>
      <c r="K1375" s="8" t="str">
        <f t="shared" si="171"/>
        <v/>
      </c>
      <c r="L1375" s="8" t="str">
        <f t="shared" si="172"/>
        <v>Get Rich or Die Tryin'</v>
      </c>
      <c r="M1375" s="8" t="str">
        <f t="shared" si="173"/>
        <v/>
      </c>
      <c r="N1375" s="8" t="str">
        <f t="shared" si="169"/>
        <v>Get Rich or Die Tryin'</v>
      </c>
      <c r="O1375" s="10">
        <f>INDEX(cpi!$A$1:$M$106,MATCH($D1375,cpi!$A:$A,0),MATCH($C1375,cpi!$1:$1,0))</f>
        <v>197.6</v>
      </c>
      <c r="P1375" s="10">
        <f>cpi!$I$2</f>
        <v>245.51900000000001</v>
      </c>
      <c r="Q1375" s="10">
        <f t="shared" si="174"/>
        <v>1.2425050607287449</v>
      </c>
      <c r="R1375" s="8" t="str">
        <f t="shared" si="175"/>
        <v/>
      </c>
      <c r="S1375" s="11">
        <f t="shared" si="176"/>
        <v>49700202.429149799</v>
      </c>
      <c r="T1375" s="11">
        <f t="shared" si="176"/>
        <v>38495105.415738866</v>
      </c>
      <c r="U1375" s="11">
        <f t="shared" si="176"/>
        <v>57983927.756300606</v>
      </c>
    </row>
    <row r="1376" spans="1:21" x14ac:dyDescent="0.2">
      <c r="A1376" s="5">
        <v>1388</v>
      </c>
      <c r="B1376" s="17">
        <v>25</v>
      </c>
      <c r="C1376" s="16">
        <v>8</v>
      </c>
      <c r="D1376" s="16">
        <v>2000</v>
      </c>
      <c r="E1376" s="18">
        <v>37264</v>
      </c>
      <c r="F1376" s="9" t="s">
        <v>1364</v>
      </c>
      <c r="G1376" s="3">
        <v>40000000</v>
      </c>
      <c r="H1376" s="3">
        <v>30199105</v>
      </c>
      <c r="I1376" s="3">
        <v>30199105</v>
      </c>
      <c r="J1376" s="8" t="str">
        <f t="shared" si="170"/>
        <v/>
      </c>
      <c r="K1376" s="8" t="str">
        <f t="shared" si="171"/>
        <v/>
      </c>
      <c r="L1376" s="8" t="str">
        <f t="shared" si="172"/>
        <v>The Art of War</v>
      </c>
      <c r="M1376" s="8" t="str">
        <f t="shared" si="173"/>
        <v/>
      </c>
      <c r="N1376" s="8" t="str">
        <f t="shared" si="169"/>
        <v>The Art of War</v>
      </c>
      <c r="O1376" s="10">
        <f>INDEX(cpi!$A$1:$M$106,MATCH($D1376,cpi!$A:$A,0),MATCH($C1376,cpi!$1:$1,0))</f>
        <v>172.8</v>
      </c>
      <c r="P1376" s="10">
        <f>cpi!$I$2</f>
        <v>245.51900000000001</v>
      </c>
      <c r="Q1376" s="10">
        <f t="shared" si="174"/>
        <v>1.4208275462962963</v>
      </c>
      <c r="R1376" s="8" t="str">
        <f t="shared" si="175"/>
        <v/>
      </c>
      <c r="S1376" s="11">
        <f t="shared" si="176"/>
        <v>56833101.851851851</v>
      </c>
      <c r="T1376" s="11">
        <f t="shared" si="176"/>
        <v>42907720.257494211</v>
      </c>
      <c r="U1376" s="11">
        <f t="shared" si="176"/>
        <v>42907720.257494211</v>
      </c>
    </row>
    <row r="1377" spans="1:21" x14ac:dyDescent="0.2">
      <c r="A1377" s="5">
        <v>1389</v>
      </c>
      <c r="B1377" s="17">
        <v>25</v>
      </c>
      <c r="C1377" s="16">
        <v>12</v>
      </c>
      <c r="D1377" s="16">
        <v>2013</v>
      </c>
      <c r="E1377" s="18">
        <v>42016</v>
      </c>
      <c r="F1377" s="9" t="s">
        <v>1365</v>
      </c>
      <c r="G1377" s="3">
        <v>40000000</v>
      </c>
      <c r="H1377" s="3">
        <v>29807260</v>
      </c>
      <c r="I1377" s="3">
        <v>69807260</v>
      </c>
      <c r="J1377" s="8" t="str">
        <f t="shared" si="170"/>
        <v/>
      </c>
      <c r="K1377" s="8" t="str">
        <f t="shared" si="171"/>
        <v/>
      </c>
      <c r="L1377" s="8" t="str">
        <f t="shared" si="172"/>
        <v>Grudge Match</v>
      </c>
      <c r="M1377" s="8" t="str">
        <f t="shared" si="173"/>
        <v/>
      </c>
      <c r="N1377" s="8" t="str">
        <f t="shared" si="169"/>
        <v>Grudge Match</v>
      </c>
      <c r="O1377" s="10">
        <f>INDEX(cpi!$A$1:$M$106,MATCH($D1377,cpi!$A:$A,0),MATCH($C1377,cpi!$1:$1,0))</f>
        <v>233.04900000000001</v>
      </c>
      <c r="P1377" s="10">
        <f>cpi!$I$2</f>
        <v>245.51900000000001</v>
      </c>
      <c r="Q1377" s="10">
        <f t="shared" si="174"/>
        <v>1.0535080605366254</v>
      </c>
      <c r="R1377" s="8" t="str">
        <f t="shared" si="175"/>
        <v/>
      </c>
      <c r="S1377" s="11">
        <f t="shared" si="176"/>
        <v>42140322.421465017</v>
      </c>
      <c r="T1377" s="11">
        <f t="shared" si="176"/>
        <v>31402188.672510933</v>
      </c>
      <c r="U1377" s="11">
        <f t="shared" si="176"/>
        <v>73542511.093975946</v>
      </c>
    </row>
    <row r="1378" spans="1:21" x14ac:dyDescent="0.2">
      <c r="A1378" s="5">
        <v>1390</v>
      </c>
      <c r="B1378" s="17">
        <v>11</v>
      </c>
      <c r="C1378" s="16">
        <v>8</v>
      </c>
      <c r="D1378" s="16">
        <v>2000</v>
      </c>
      <c r="E1378" s="18">
        <v>36838</v>
      </c>
      <c r="F1378" s="9" t="s">
        <v>1366</v>
      </c>
      <c r="G1378" s="3">
        <v>40000000</v>
      </c>
      <c r="H1378" s="3">
        <v>29374178</v>
      </c>
      <c r="I1378" s="3">
        <v>40435694</v>
      </c>
      <c r="J1378" s="8" t="str">
        <f t="shared" si="170"/>
        <v/>
      </c>
      <c r="K1378" s="8" t="str">
        <f t="shared" si="171"/>
        <v/>
      </c>
      <c r="L1378" s="8" t="str">
        <f t="shared" si="172"/>
        <v>Bless the Child</v>
      </c>
      <c r="M1378" s="8" t="str">
        <f t="shared" si="173"/>
        <v/>
      </c>
      <c r="N1378" s="8" t="str">
        <f t="shared" si="169"/>
        <v>Bless the Child</v>
      </c>
      <c r="O1378" s="10">
        <f>INDEX(cpi!$A$1:$M$106,MATCH($D1378,cpi!$A:$A,0),MATCH($C1378,cpi!$1:$1,0))</f>
        <v>172.8</v>
      </c>
      <c r="P1378" s="10">
        <f>cpi!$I$2</f>
        <v>245.51900000000001</v>
      </c>
      <c r="Q1378" s="10">
        <f t="shared" si="174"/>
        <v>1.4208275462962963</v>
      </c>
      <c r="R1378" s="8" t="str">
        <f t="shared" si="175"/>
        <v/>
      </c>
      <c r="S1378" s="11">
        <f t="shared" si="176"/>
        <v>56833101.851851851</v>
      </c>
      <c r="T1378" s="11">
        <f t="shared" si="176"/>
        <v>41735641.252210647</v>
      </c>
      <c r="U1378" s="11">
        <f t="shared" si="176"/>
        <v>57452147.88880787</v>
      </c>
    </row>
    <row r="1379" spans="1:21" x14ac:dyDescent="0.2">
      <c r="A1379" s="5">
        <v>1391</v>
      </c>
      <c r="B1379" s="17">
        <v>23</v>
      </c>
      <c r="C1379" s="16">
        <v>11</v>
      </c>
      <c r="D1379" s="16">
        <v>2005</v>
      </c>
      <c r="E1379" s="18">
        <v>39032</v>
      </c>
      <c r="F1379" s="9" t="s">
        <v>1367</v>
      </c>
      <c r="G1379" s="3">
        <v>40000000</v>
      </c>
      <c r="H1379" s="3">
        <v>29077547</v>
      </c>
      <c r="I1379" s="3">
        <v>31670620</v>
      </c>
      <c r="J1379" s="8" t="str">
        <f t="shared" si="170"/>
        <v/>
      </c>
      <c r="K1379" s="8" t="str">
        <f t="shared" si="171"/>
        <v/>
      </c>
      <c r="L1379" s="8" t="str">
        <f t="shared" si="172"/>
        <v>Rent</v>
      </c>
      <c r="M1379" s="8" t="str">
        <f t="shared" si="173"/>
        <v/>
      </c>
      <c r="N1379" s="8" t="str">
        <f t="shared" si="169"/>
        <v>Rent</v>
      </c>
      <c r="O1379" s="10">
        <f>INDEX(cpi!$A$1:$M$106,MATCH($D1379,cpi!$A:$A,0),MATCH($C1379,cpi!$1:$1,0))</f>
        <v>197.6</v>
      </c>
      <c r="P1379" s="10">
        <f>cpi!$I$2</f>
        <v>245.51900000000001</v>
      </c>
      <c r="Q1379" s="10">
        <f t="shared" si="174"/>
        <v>1.2425050607287449</v>
      </c>
      <c r="R1379" s="8" t="str">
        <f t="shared" si="175"/>
        <v/>
      </c>
      <c r="S1379" s="11">
        <f t="shared" si="176"/>
        <v>49700202.429149799</v>
      </c>
      <c r="T1379" s="11">
        <f t="shared" si="176"/>
        <v>36128999.301077932</v>
      </c>
      <c r="U1379" s="11">
        <f t="shared" si="176"/>
        <v>39350905.626417004</v>
      </c>
    </row>
    <row r="1380" spans="1:21" x14ac:dyDescent="0.2">
      <c r="A1380" s="5">
        <v>1392</v>
      </c>
      <c r="B1380" s="17">
        <v>2</v>
      </c>
      <c r="C1380" s="16">
        <v>4</v>
      </c>
      <c r="D1380" s="16">
        <v>1999</v>
      </c>
      <c r="E1380" s="18">
        <v>36195</v>
      </c>
      <c r="F1380" s="9" t="s">
        <v>1368</v>
      </c>
      <c r="G1380" s="3">
        <v>40000000</v>
      </c>
      <c r="H1380" s="3">
        <v>28544120</v>
      </c>
      <c r="I1380" s="3">
        <v>28544120</v>
      </c>
      <c r="J1380" s="8" t="str">
        <f t="shared" si="170"/>
        <v/>
      </c>
      <c r="K1380" s="8" t="str">
        <f t="shared" si="171"/>
        <v/>
      </c>
      <c r="L1380" s="8" t="str">
        <f t="shared" si="172"/>
        <v>The Out-of-Towners</v>
      </c>
      <c r="M1380" s="8" t="str">
        <f t="shared" si="173"/>
        <v/>
      </c>
      <c r="N1380" s="8" t="str">
        <f t="shared" si="169"/>
        <v>The Out-of-Towners</v>
      </c>
      <c r="O1380" s="10">
        <f>INDEX(cpi!$A$1:$M$106,MATCH($D1380,cpi!$A:$A,0),MATCH($C1380,cpi!$1:$1,0))</f>
        <v>166.2</v>
      </c>
      <c r="P1380" s="10">
        <f>cpi!$I$2</f>
        <v>245.51900000000001</v>
      </c>
      <c r="Q1380" s="10">
        <f t="shared" si="174"/>
        <v>1.4772503008423588</v>
      </c>
      <c r="R1380" s="8" t="str">
        <f t="shared" si="175"/>
        <v/>
      </c>
      <c r="S1380" s="11">
        <f t="shared" si="176"/>
        <v>59090012.033694349</v>
      </c>
      <c r="T1380" s="11">
        <f t="shared" si="176"/>
        <v>42166809.857280388</v>
      </c>
      <c r="U1380" s="11">
        <f t="shared" si="176"/>
        <v>42166809.857280388</v>
      </c>
    </row>
    <row r="1381" spans="1:21" x14ac:dyDescent="0.2">
      <c r="A1381" s="5">
        <v>1393</v>
      </c>
      <c r="B1381" s="17">
        <v>11</v>
      </c>
      <c r="C1381" s="16">
        <v>8</v>
      </c>
      <c r="D1381" s="16">
        <v>2017</v>
      </c>
      <c r="E1381" s="18">
        <v>43047</v>
      </c>
      <c r="F1381" s="9" t="s">
        <v>1369</v>
      </c>
      <c r="G1381" s="3">
        <v>40000000</v>
      </c>
      <c r="H1381">
        <v>28370522</v>
      </c>
      <c r="I1381" s="3">
        <v>41100475</v>
      </c>
      <c r="J1381" s="8" t="str">
        <f t="shared" si="170"/>
        <v/>
      </c>
      <c r="K1381" s="8" t="str">
        <f t="shared" si="171"/>
        <v/>
      </c>
      <c r="L1381" s="8" t="str">
        <f t="shared" si="172"/>
        <v>The Nut Job 2: Nutty by Nature</v>
      </c>
      <c r="M1381" s="8" t="str">
        <f t="shared" si="173"/>
        <v/>
      </c>
      <c r="N1381" s="8" t="str">
        <f t="shared" si="169"/>
        <v>The Nut Job 2: Nutty by Nature</v>
      </c>
      <c r="O1381" s="10">
        <f>INDEX(cpi!$A$1:$M$106,MATCH($D1381,cpi!$A:$A,0),MATCH($C1381,cpi!$1:$1,0))</f>
        <v>245.51900000000001</v>
      </c>
      <c r="P1381" s="10">
        <f>cpi!$I$2</f>
        <v>245.51900000000001</v>
      </c>
      <c r="Q1381" s="10">
        <f t="shared" si="174"/>
        <v>1</v>
      </c>
      <c r="R1381" s="8" t="str">
        <f t="shared" si="175"/>
        <v/>
      </c>
      <c r="S1381" s="11">
        <f t="shared" si="176"/>
        <v>40000000</v>
      </c>
      <c r="T1381" s="11">
        <f t="shared" si="176"/>
        <v>28370522</v>
      </c>
      <c r="U1381" s="11">
        <f t="shared" si="176"/>
        <v>41100475</v>
      </c>
    </row>
    <row r="1382" spans="1:21" x14ac:dyDescent="0.2">
      <c r="A1382" s="5">
        <v>1394</v>
      </c>
      <c r="B1382" s="17">
        <v>23</v>
      </c>
      <c r="C1382" s="16">
        <v>8</v>
      </c>
      <c r="D1382" s="16">
        <v>1996</v>
      </c>
      <c r="E1382" s="18">
        <v>35742</v>
      </c>
      <c r="F1382" s="9" t="s">
        <v>1370</v>
      </c>
      <c r="G1382" s="3">
        <v>40000000</v>
      </c>
      <c r="H1382">
        <v>27682712</v>
      </c>
      <c r="I1382" s="3">
        <v>27682712</v>
      </c>
      <c r="J1382" s="8" t="str">
        <f t="shared" si="170"/>
        <v/>
      </c>
      <c r="K1382" s="8" t="str">
        <f t="shared" si="171"/>
        <v/>
      </c>
      <c r="L1382" s="8" t="str">
        <f t="shared" si="172"/>
        <v>The Island of Dr. Moreau</v>
      </c>
      <c r="M1382" s="8" t="str">
        <f t="shared" si="173"/>
        <v/>
      </c>
      <c r="N1382" s="8" t="str">
        <f t="shared" si="169"/>
        <v>The Island of Dr. Moreau</v>
      </c>
      <c r="O1382" s="10">
        <f>INDEX(cpi!$A$1:$M$106,MATCH($D1382,cpi!$A:$A,0),MATCH($C1382,cpi!$1:$1,0))</f>
        <v>157.30000000000001</v>
      </c>
      <c r="P1382" s="10">
        <f>cpi!$I$2</f>
        <v>245.51900000000001</v>
      </c>
      <c r="Q1382" s="10">
        <f t="shared" si="174"/>
        <v>1.5608328035600763</v>
      </c>
      <c r="R1382" s="8" t="str">
        <f t="shared" si="175"/>
        <v/>
      </c>
      <c r="S1382" s="11">
        <f t="shared" si="176"/>
        <v>62433312.142403051</v>
      </c>
      <c r="T1382" s="11">
        <f t="shared" si="176"/>
        <v>43208084.981106162</v>
      </c>
      <c r="U1382" s="11">
        <f t="shared" si="176"/>
        <v>43208084.981106162</v>
      </c>
    </row>
    <row r="1383" spans="1:21" x14ac:dyDescent="0.2">
      <c r="A1383" s="5">
        <v>1395</v>
      </c>
      <c r="B1383" s="17">
        <v>7</v>
      </c>
      <c r="C1383" s="16">
        <v>9</v>
      </c>
      <c r="D1383" s="16">
        <v>2001</v>
      </c>
      <c r="E1383" s="18">
        <v>37081</v>
      </c>
      <c r="F1383" s="9" t="s">
        <v>1371</v>
      </c>
      <c r="G1383" s="3">
        <v>40000000</v>
      </c>
      <c r="H1383">
        <v>27053815</v>
      </c>
      <c r="I1383" s="3">
        <v>27053815</v>
      </c>
      <c r="J1383" s="8" t="str">
        <f t="shared" si="170"/>
        <v/>
      </c>
      <c r="K1383" s="8" t="str">
        <f t="shared" si="171"/>
        <v/>
      </c>
      <c r="L1383" s="8" t="str">
        <f t="shared" si="172"/>
        <v>The Musketeer</v>
      </c>
      <c r="M1383" s="8" t="str">
        <f t="shared" si="173"/>
        <v/>
      </c>
      <c r="N1383" s="8" t="str">
        <f t="shared" si="169"/>
        <v>The Musketeer</v>
      </c>
      <c r="O1383" s="10">
        <f>INDEX(cpi!$A$1:$M$106,MATCH($D1383,cpi!$A:$A,0),MATCH($C1383,cpi!$1:$1,0))</f>
        <v>178.3</v>
      </c>
      <c r="P1383" s="10">
        <f>cpi!$I$2</f>
        <v>245.51900000000001</v>
      </c>
      <c r="Q1383" s="10">
        <f t="shared" si="174"/>
        <v>1.3769994391475042</v>
      </c>
      <c r="R1383" s="8" t="str">
        <f t="shared" si="175"/>
        <v/>
      </c>
      <c r="S1383" s="11">
        <f t="shared" si="176"/>
        <v>55079977.565900169</v>
      </c>
      <c r="T1383" s="11">
        <f t="shared" si="176"/>
        <v>37253088.081800334</v>
      </c>
      <c r="U1383" s="11">
        <f t="shared" si="176"/>
        <v>37253088.081800334</v>
      </c>
    </row>
    <row r="1384" spans="1:21" x14ac:dyDescent="0.2">
      <c r="A1384" s="5">
        <v>1396</v>
      </c>
      <c r="B1384" s="17">
        <v>27</v>
      </c>
      <c r="C1384" s="16">
        <v>1</v>
      </c>
      <c r="D1384" s="16">
        <v>2017</v>
      </c>
      <c r="E1384" s="18">
        <v>43525</v>
      </c>
      <c r="F1384" s="9" t="s">
        <v>1372</v>
      </c>
      <c r="G1384" s="3">
        <v>40000000</v>
      </c>
      <c r="H1384">
        <v>26844692</v>
      </c>
      <c r="I1384">
        <v>307353906</v>
      </c>
      <c r="J1384" s="8" t="str">
        <f t="shared" si="170"/>
        <v/>
      </c>
      <c r="K1384" s="8" t="str">
        <f t="shared" si="171"/>
        <v/>
      </c>
      <c r="L1384" s="8" t="str">
        <f t="shared" si="172"/>
        <v>Resident Evil: The Final Chapter</v>
      </c>
      <c r="M1384" s="8" t="str">
        <f t="shared" si="173"/>
        <v/>
      </c>
      <c r="N1384" s="8" t="str">
        <f t="shared" si="169"/>
        <v>Resident Evil: The Final Chapter</v>
      </c>
      <c r="O1384" s="10">
        <f>INDEX(cpi!$A$1:$M$106,MATCH($D1384,cpi!$A:$A,0),MATCH($C1384,cpi!$1:$1,0))</f>
        <v>242.839</v>
      </c>
      <c r="P1384" s="10">
        <f>cpi!$I$2</f>
        <v>245.51900000000001</v>
      </c>
      <c r="Q1384" s="10">
        <f t="shared" si="174"/>
        <v>1.0110361185806234</v>
      </c>
      <c r="R1384" s="8" t="str">
        <f t="shared" si="175"/>
        <v/>
      </c>
      <c r="S1384" s="11">
        <f t="shared" si="176"/>
        <v>40441444.743224934</v>
      </c>
      <c r="T1384" s="11">
        <f t="shared" si="176"/>
        <v>27140953.204172313</v>
      </c>
      <c r="U1384" s="11">
        <f t="shared" si="176"/>
        <v>310745900.15283376</v>
      </c>
    </row>
    <row r="1385" spans="1:21" x14ac:dyDescent="0.2">
      <c r="A1385" s="5">
        <v>1397</v>
      </c>
      <c r="B1385" s="17">
        <v>29</v>
      </c>
      <c r="C1385" s="16">
        <v>2</v>
      </c>
      <c r="D1385" s="16">
        <v>2008</v>
      </c>
      <c r="E1385" s="18">
        <v>40300</v>
      </c>
      <c r="F1385" s="9" t="s">
        <v>1373</v>
      </c>
      <c r="G1385" s="3">
        <v>40000000</v>
      </c>
      <c r="H1385" s="3">
        <v>26814957</v>
      </c>
      <c r="I1385" s="3">
        <v>78269970</v>
      </c>
      <c r="J1385" s="8" t="str">
        <f t="shared" si="170"/>
        <v/>
      </c>
      <c r="K1385" s="8" t="str">
        <f t="shared" si="171"/>
        <v/>
      </c>
      <c r="L1385" s="8" t="str">
        <f t="shared" si="172"/>
        <v>The Other Boleyn Girl</v>
      </c>
      <c r="M1385" s="8" t="str">
        <f t="shared" si="173"/>
        <v/>
      </c>
      <c r="N1385" s="8" t="str">
        <f t="shared" si="169"/>
        <v>The Other Boleyn Girl</v>
      </c>
      <c r="O1385" s="10">
        <f>INDEX(cpi!$A$1:$M$106,MATCH($D1385,cpi!$A:$A,0),MATCH($C1385,cpi!$1:$1,0))</f>
        <v>211.69300000000001</v>
      </c>
      <c r="P1385" s="10">
        <f>cpi!$I$2</f>
        <v>245.51900000000001</v>
      </c>
      <c r="Q1385" s="10">
        <f t="shared" si="174"/>
        <v>1.1597879948793772</v>
      </c>
      <c r="R1385" s="8" t="str">
        <f t="shared" si="175"/>
        <v/>
      </c>
      <c r="S1385" s="11">
        <f t="shared" si="176"/>
        <v>46391519.79517509</v>
      </c>
      <c r="T1385" s="11">
        <f t="shared" si="176"/>
        <v>31099665.211806722</v>
      </c>
      <c r="U1385" s="11">
        <f t="shared" si="176"/>
        <v>90776571.565569013</v>
      </c>
    </row>
    <row r="1386" spans="1:21" x14ac:dyDescent="0.2">
      <c r="A1386" s="5">
        <v>1398</v>
      </c>
      <c r="B1386" s="17">
        <v>30</v>
      </c>
      <c r="C1386" s="16">
        <v>6</v>
      </c>
      <c r="D1386" s="16">
        <v>2017</v>
      </c>
      <c r="E1386" s="18">
        <v>43622</v>
      </c>
      <c r="F1386" s="9" t="s">
        <v>1374</v>
      </c>
      <c r="G1386" s="3">
        <v>40000000</v>
      </c>
      <c r="H1386" s="3">
        <v>25584504</v>
      </c>
      <c r="I1386" s="3">
        <v>31192743</v>
      </c>
      <c r="J1386" s="8" t="str">
        <f t="shared" si="170"/>
        <v/>
      </c>
      <c r="K1386" s="8" t="str">
        <f t="shared" si="171"/>
        <v/>
      </c>
      <c r="L1386" s="8" t="str">
        <f t="shared" si="172"/>
        <v>The House</v>
      </c>
      <c r="M1386" s="8" t="str">
        <f t="shared" si="173"/>
        <v/>
      </c>
      <c r="N1386" s="8" t="str">
        <f t="shared" si="169"/>
        <v>The House</v>
      </c>
      <c r="O1386" s="10">
        <f>INDEX(cpi!$A$1:$M$106,MATCH($D1386,cpi!$A:$A,0),MATCH($C1386,cpi!$1:$1,0))</f>
        <v>244.95500000000001</v>
      </c>
      <c r="P1386" s="10">
        <f>cpi!$I$2</f>
        <v>245.51900000000001</v>
      </c>
      <c r="Q1386" s="10">
        <f t="shared" si="174"/>
        <v>1.0023024637178257</v>
      </c>
      <c r="R1386" s="8" t="str">
        <f t="shared" si="175"/>
        <v/>
      </c>
      <c r="S1386" s="11">
        <f t="shared" si="176"/>
        <v>40092098.548713028</v>
      </c>
      <c r="T1386" s="11">
        <f t="shared" si="176"/>
        <v>25643411.392198566</v>
      </c>
      <c r="U1386" s="11">
        <f t="shared" si="176"/>
        <v>31264563.159016963</v>
      </c>
    </row>
    <row r="1387" spans="1:21" x14ac:dyDescent="0.2">
      <c r="A1387" s="5">
        <v>1399</v>
      </c>
      <c r="B1387" s="17">
        <v>16</v>
      </c>
      <c r="C1387" s="16">
        <v>2</v>
      </c>
      <c r="D1387" s="16">
        <v>2001</v>
      </c>
      <c r="E1387" s="18">
        <v>37348</v>
      </c>
      <c r="F1387" s="9" t="s">
        <v>1375</v>
      </c>
      <c r="G1387" s="3">
        <v>40000000</v>
      </c>
      <c r="H1387" s="3">
        <v>25288103</v>
      </c>
      <c r="I1387" s="3">
        <v>65754228</v>
      </c>
      <c r="J1387" s="8" t="str">
        <f t="shared" si="170"/>
        <v/>
      </c>
      <c r="K1387" s="8" t="str">
        <f t="shared" si="171"/>
        <v/>
      </c>
      <c r="L1387" s="8" t="str">
        <f t="shared" si="172"/>
        <v>Sweet November</v>
      </c>
      <c r="M1387" s="8" t="str">
        <f t="shared" si="173"/>
        <v/>
      </c>
      <c r="N1387" s="8" t="str">
        <f t="shared" si="169"/>
        <v>Sweet November</v>
      </c>
      <c r="O1387" s="10">
        <f>INDEX(cpi!$A$1:$M$106,MATCH($D1387,cpi!$A:$A,0),MATCH($C1387,cpi!$1:$1,0))</f>
        <v>175.8</v>
      </c>
      <c r="P1387" s="10">
        <f>cpi!$I$2</f>
        <v>245.51900000000001</v>
      </c>
      <c r="Q1387" s="10">
        <f t="shared" si="174"/>
        <v>1.3965813424345848</v>
      </c>
      <c r="R1387" s="8" t="str">
        <f t="shared" si="175"/>
        <v/>
      </c>
      <c r="S1387" s="11">
        <f t="shared" si="176"/>
        <v>55863253.697383389</v>
      </c>
      <c r="T1387" s="11">
        <f t="shared" si="176"/>
        <v>35316892.835364051</v>
      </c>
      <c r="U1387" s="11">
        <f t="shared" si="176"/>
        <v>91831128.010989755</v>
      </c>
    </row>
    <row r="1388" spans="1:21" x14ac:dyDescent="0.2">
      <c r="A1388" s="5">
        <v>1400</v>
      </c>
      <c r="B1388" s="17">
        <v>5</v>
      </c>
      <c r="C1388" s="16">
        <v>4</v>
      </c>
      <c r="D1388" s="16">
        <v>2007</v>
      </c>
      <c r="E1388" s="18">
        <v>39206</v>
      </c>
      <c r="F1388" s="9" t="s">
        <v>1376</v>
      </c>
      <c r="G1388" s="3">
        <v>40000000</v>
      </c>
      <c r="H1388" s="3">
        <v>25126214</v>
      </c>
      <c r="I1388" s="3">
        <v>62226214</v>
      </c>
      <c r="J1388" s="8" t="str">
        <f t="shared" si="170"/>
        <v/>
      </c>
      <c r="K1388" s="8" t="str">
        <f t="shared" si="171"/>
        <v/>
      </c>
      <c r="L1388" s="8" t="str">
        <f t="shared" si="172"/>
        <v>The Reaping</v>
      </c>
      <c r="M1388" s="8" t="str">
        <f t="shared" si="173"/>
        <v/>
      </c>
      <c r="N1388" s="8" t="str">
        <f t="shared" si="169"/>
        <v>The Reaping</v>
      </c>
      <c r="O1388" s="10">
        <f>INDEX(cpi!$A$1:$M$106,MATCH($D1388,cpi!$A:$A,0),MATCH($C1388,cpi!$1:$1,0))</f>
        <v>206.68600000000001</v>
      </c>
      <c r="P1388" s="10">
        <f>cpi!$I$2</f>
        <v>245.51900000000001</v>
      </c>
      <c r="Q1388" s="10">
        <f t="shared" si="174"/>
        <v>1.1878840366546355</v>
      </c>
      <c r="R1388" s="8" t="str">
        <f t="shared" si="175"/>
        <v/>
      </c>
      <c r="S1388" s="11">
        <f t="shared" si="176"/>
        <v>47515361.466185421</v>
      </c>
      <c r="T1388" s="11">
        <f t="shared" si="176"/>
        <v>29847028.512168214</v>
      </c>
      <c r="U1388" s="11">
        <f t="shared" si="176"/>
        <v>73917526.272055194</v>
      </c>
    </row>
    <row r="1389" spans="1:21" x14ac:dyDescent="0.2">
      <c r="A1389" s="5">
        <v>1401</v>
      </c>
      <c r="B1389" s="17">
        <v>7</v>
      </c>
      <c r="C1389" s="16">
        <v>1</v>
      </c>
      <c r="D1389" s="16">
        <v>2011</v>
      </c>
      <c r="E1389" s="18">
        <v>40725</v>
      </c>
      <c r="F1389" s="9" t="s">
        <v>1377</v>
      </c>
      <c r="G1389" s="3">
        <v>40000000</v>
      </c>
      <c r="H1389" s="3">
        <v>24827228</v>
      </c>
      <c r="I1389" s="3">
        <v>91126600</v>
      </c>
      <c r="J1389" s="8" t="str">
        <f t="shared" si="170"/>
        <v/>
      </c>
      <c r="K1389" s="8" t="str">
        <f t="shared" si="171"/>
        <v/>
      </c>
      <c r="L1389" s="8" t="str">
        <f t="shared" si="172"/>
        <v>Season of the Witch</v>
      </c>
      <c r="M1389" s="8" t="str">
        <f t="shared" si="173"/>
        <v/>
      </c>
      <c r="N1389" s="8" t="str">
        <f t="shared" si="169"/>
        <v>Season of the Witch</v>
      </c>
      <c r="O1389" s="10">
        <f>INDEX(cpi!$A$1:$M$106,MATCH($D1389,cpi!$A:$A,0),MATCH($C1389,cpi!$1:$1,0))</f>
        <v>220.22300000000001</v>
      </c>
      <c r="P1389" s="10">
        <f>cpi!$I$2</f>
        <v>245.51900000000001</v>
      </c>
      <c r="Q1389" s="10">
        <f t="shared" si="174"/>
        <v>1.1148653864491902</v>
      </c>
      <c r="R1389" s="8" t="str">
        <f t="shared" si="175"/>
        <v/>
      </c>
      <c r="S1389" s="11">
        <f t="shared" si="176"/>
        <v>44594615.457967609</v>
      </c>
      <c r="T1389" s="11">
        <f t="shared" si="176"/>
        <v>27679017.138682157</v>
      </c>
      <c r="U1389" s="11">
        <f t="shared" si="176"/>
        <v>101593892.12480077</v>
      </c>
    </row>
    <row r="1390" spans="1:21" x14ac:dyDescent="0.2">
      <c r="A1390" s="5">
        <v>1402</v>
      </c>
      <c r="B1390" s="17">
        <v>3</v>
      </c>
      <c r="C1390" s="16">
        <v>6</v>
      </c>
      <c r="D1390" s="16">
        <v>1994</v>
      </c>
      <c r="E1390" s="18">
        <v>34399</v>
      </c>
      <c r="F1390" s="9" t="s">
        <v>1378</v>
      </c>
      <c r="G1390" s="3">
        <v>40000000</v>
      </c>
      <c r="H1390" s="3">
        <v>24172899</v>
      </c>
      <c r="I1390" s="3">
        <v>24172899</v>
      </c>
      <c r="J1390" s="8" t="str">
        <f t="shared" si="170"/>
        <v/>
      </c>
      <c r="K1390" s="8" t="str">
        <f t="shared" si="171"/>
        <v/>
      </c>
      <c r="L1390" s="8" t="str">
        <f t="shared" si="172"/>
        <v>Renaissance Man</v>
      </c>
      <c r="M1390" s="8" t="str">
        <f t="shared" si="173"/>
        <v/>
      </c>
      <c r="N1390" s="8" t="str">
        <f t="shared" si="169"/>
        <v>Renaissance Man</v>
      </c>
      <c r="O1390" s="10">
        <f>INDEX(cpi!$A$1:$M$106,MATCH($D1390,cpi!$A:$A,0),MATCH($C1390,cpi!$1:$1,0))</f>
        <v>148</v>
      </c>
      <c r="P1390" s="10">
        <f>cpi!$I$2</f>
        <v>245.51900000000001</v>
      </c>
      <c r="Q1390" s="10">
        <f t="shared" si="174"/>
        <v>1.6589121621621623</v>
      </c>
      <c r="R1390" s="8" t="str">
        <f t="shared" si="175"/>
        <v/>
      </c>
      <c r="S1390" s="11">
        <f t="shared" si="176"/>
        <v>66356486.486486495</v>
      </c>
      <c r="T1390" s="11">
        <f t="shared" si="176"/>
        <v>40100716.14581757</v>
      </c>
      <c r="U1390" s="11">
        <f t="shared" si="176"/>
        <v>40100716.14581757</v>
      </c>
    </row>
    <row r="1391" spans="1:21" x14ac:dyDescent="0.2">
      <c r="A1391" s="5">
        <v>1403</v>
      </c>
      <c r="B1391" s="17">
        <v>15</v>
      </c>
      <c r="C1391" s="16">
        <v>5</v>
      </c>
      <c r="D1391" s="16">
        <v>1998</v>
      </c>
      <c r="E1391" s="18">
        <v>36224</v>
      </c>
      <c r="F1391" s="9" t="s">
        <v>1379</v>
      </c>
      <c r="G1391" s="3">
        <v>40000000</v>
      </c>
      <c r="H1391" s="3">
        <v>22772500</v>
      </c>
      <c r="I1391" s="3">
        <v>38172500</v>
      </c>
      <c r="J1391" s="8" t="str">
        <f t="shared" si="170"/>
        <v/>
      </c>
      <c r="K1391" s="8" t="str">
        <f t="shared" si="171"/>
        <v/>
      </c>
      <c r="L1391" s="8" t="str">
        <f t="shared" si="172"/>
        <v>Quest for Camelot</v>
      </c>
      <c r="M1391" s="8" t="str">
        <f t="shared" si="173"/>
        <v/>
      </c>
      <c r="N1391" s="8" t="str">
        <f t="shared" si="169"/>
        <v>Quest for Camelot</v>
      </c>
      <c r="O1391" s="10">
        <f>INDEX(cpi!$A$1:$M$106,MATCH($D1391,cpi!$A:$A,0),MATCH($C1391,cpi!$1:$1,0))</f>
        <v>162.80000000000001</v>
      </c>
      <c r="P1391" s="10">
        <f>cpi!$I$2</f>
        <v>245.51900000000001</v>
      </c>
      <c r="Q1391" s="10">
        <f t="shared" si="174"/>
        <v>1.5081019656019656</v>
      </c>
      <c r="R1391" s="8" t="str">
        <f t="shared" si="175"/>
        <v/>
      </c>
      <c r="S1391" s="11">
        <f t="shared" si="176"/>
        <v>60324078.624078624</v>
      </c>
      <c r="T1391" s="11">
        <f t="shared" si="176"/>
        <v>34343252.011670761</v>
      </c>
      <c r="U1391" s="11">
        <f t="shared" si="176"/>
        <v>57568022.281941034</v>
      </c>
    </row>
    <row r="1392" spans="1:21" x14ac:dyDescent="0.2">
      <c r="A1392" s="5">
        <v>1404</v>
      </c>
      <c r="B1392" s="17">
        <v>6</v>
      </c>
      <c r="C1392" s="16">
        <v>9</v>
      </c>
      <c r="D1392" s="16">
        <v>2002</v>
      </c>
      <c r="E1392" s="18">
        <v>37416</v>
      </c>
      <c r="F1392" s="9" t="s">
        <v>1380</v>
      </c>
      <c r="G1392" s="3">
        <v>40000000</v>
      </c>
      <c r="H1392" s="3">
        <v>22433915</v>
      </c>
      <c r="I1392" s="3">
        <v>22433915</v>
      </c>
      <c r="J1392" s="8" t="str">
        <f t="shared" si="170"/>
        <v/>
      </c>
      <c r="K1392" s="8" t="str">
        <f t="shared" si="171"/>
        <v/>
      </c>
      <c r="L1392" s="8" t="str">
        <f t="shared" si="172"/>
        <v>City by the Sea</v>
      </c>
      <c r="M1392" s="8" t="str">
        <f t="shared" si="173"/>
        <v/>
      </c>
      <c r="N1392" s="8" t="str">
        <f t="shared" si="169"/>
        <v>City by the Sea</v>
      </c>
      <c r="O1392" s="10">
        <f>INDEX(cpi!$A$1:$M$106,MATCH($D1392,cpi!$A:$A,0),MATCH($C1392,cpi!$1:$1,0))</f>
        <v>181</v>
      </c>
      <c r="P1392" s="10">
        <f>cpi!$I$2</f>
        <v>245.51900000000001</v>
      </c>
      <c r="Q1392" s="10">
        <f t="shared" si="174"/>
        <v>1.3564585635359117</v>
      </c>
      <c r="R1392" s="8" t="str">
        <f t="shared" si="175"/>
        <v/>
      </c>
      <c r="S1392" s="11">
        <f t="shared" si="176"/>
        <v>54258342.541436464</v>
      </c>
      <c r="T1392" s="11">
        <f t="shared" si="176"/>
        <v>30430676.115386743</v>
      </c>
      <c r="U1392" s="11">
        <f t="shared" si="176"/>
        <v>30430676.115386743</v>
      </c>
    </row>
    <row r="1393" spans="1:21" x14ac:dyDescent="0.2">
      <c r="A1393" s="5">
        <v>1405</v>
      </c>
      <c r="B1393" s="17">
        <v>15</v>
      </c>
      <c r="C1393" s="16">
        <v>1</v>
      </c>
      <c r="D1393" s="16">
        <v>1999</v>
      </c>
      <c r="E1393" s="18">
        <v>36586</v>
      </c>
      <c r="F1393" s="9" t="s">
        <v>1381</v>
      </c>
      <c r="G1393" s="3">
        <v>40000000</v>
      </c>
      <c r="H1393" s="3">
        <v>22365133</v>
      </c>
      <c r="I1393" s="3">
        <v>22365133</v>
      </c>
      <c r="J1393" s="8" t="str">
        <f t="shared" si="170"/>
        <v/>
      </c>
      <c r="K1393" s="8" t="str">
        <f t="shared" si="171"/>
        <v/>
      </c>
      <c r="L1393" s="8" t="str">
        <f t="shared" si="172"/>
        <v>At First Sight</v>
      </c>
      <c r="M1393" s="8" t="str">
        <f t="shared" si="173"/>
        <v/>
      </c>
      <c r="N1393" s="8" t="str">
        <f t="shared" si="169"/>
        <v>At First Sight</v>
      </c>
      <c r="O1393" s="10">
        <f>INDEX(cpi!$A$1:$M$106,MATCH($D1393,cpi!$A:$A,0),MATCH($C1393,cpi!$1:$1,0))</f>
        <v>164.3</v>
      </c>
      <c r="P1393" s="10">
        <f>cpi!$I$2</f>
        <v>245.51900000000001</v>
      </c>
      <c r="Q1393" s="10">
        <f t="shared" si="174"/>
        <v>1.4943335362142423</v>
      </c>
      <c r="R1393" s="8" t="str">
        <f t="shared" si="175"/>
        <v/>
      </c>
      <c r="S1393" s="11">
        <f t="shared" si="176"/>
        <v>59773341.448569693</v>
      </c>
      <c r="T1393" s="11">
        <f t="shared" si="176"/>
        <v>33420968.283791844</v>
      </c>
      <c r="U1393" s="11">
        <f t="shared" si="176"/>
        <v>33420968.283791844</v>
      </c>
    </row>
    <row r="1394" spans="1:21" x14ac:dyDescent="0.2">
      <c r="A1394" s="5">
        <v>1406</v>
      </c>
      <c r="B1394" s="17">
        <v>16</v>
      </c>
      <c r="C1394" s="16">
        <v>1</v>
      </c>
      <c r="D1394" s="16">
        <v>2004</v>
      </c>
      <c r="E1394" s="18">
        <v>38443</v>
      </c>
      <c r="F1394" s="9" t="s">
        <v>1382</v>
      </c>
      <c r="G1394" s="3">
        <v>40000000</v>
      </c>
      <c r="H1394" s="3">
        <v>21176322</v>
      </c>
      <c r="I1394" s="3">
        <v>46176322</v>
      </c>
      <c r="J1394" s="8" t="str">
        <f t="shared" si="170"/>
        <v/>
      </c>
      <c r="K1394" s="8" t="str">
        <f t="shared" si="171"/>
        <v/>
      </c>
      <c r="L1394" s="8" t="str">
        <f t="shared" si="172"/>
        <v>Torque</v>
      </c>
      <c r="M1394" s="8" t="str">
        <f t="shared" si="173"/>
        <v/>
      </c>
      <c r="N1394" s="8" t="str">
        <f t="shared" si="169"/>
        <v>Torque</v>
      </c>
      <c r="O1394" s="10">
        <f>INDEX(cpi!$A$1:$M$106,MATCH($D1394,cpi!$A:$A,0),MATCH($C1394,cpi!$1:$1,0))</f>
        <v>185.2</v>
      </c>
      <c r="P1394" s="10">
        <f>cpi!$I$2</f>
        <v>245.51900000000001</v>
      </c>
      <c r="Q1394" s="10">
        <f t="shared" si="174"/>
        <v>1.3256965442764579</v>
      </c>
      <c r="R1394" s="8" t="str">
        <f t="shared" si="175"/>
        <v/>
      </c>
      <c r="S1394" s="11">
        <f t="shared" si="176"/>
        <v>53027861.771058314</v>
      </c>
      <c r="T1394" s="11">
        <f t="shared" si="176"/>
        <v>28073376.895885531</v>
      </c>
      <c r="U1394" s="11">
        <f t="shared" si="176"/>
        <v>61215790.502796978</v>
      </c>
    </row>
    <row r="1395" spans="1:21" x14ac:dyDescent="0.2">
      <c r="A1395" s="5">
        <v>1407</v>
      </c>
      <c r="B1395" s="17">
        <v>13</v>
      </c>
      <c r="C1395" s="16">
        <v>11</v>
      </c>
      <c r="D1395" s="16">
        <v>2009</v>
      </c>
      <c r="E1395" s="18">
        <v>40189</v>
      </c>
      <c r="F1395" s="9" t="s">
        <v>1383</v>
      </c>
      <c r="G1395" s="3">
        <v>40000000</v>
      </c>
      <c r="H1395" s="3">
        <v>21002919</v>
      </c>
      <c r="I1395" s="3">
        <v>47085064</v>
      </c>
      <c r="J1395" s="8" t="str">
        <f t="shared" si="170"/>
        <v/>
      </c>
      <c r="K1395" s="8" t="str">
        <f t="shared" si="171"/>
        <v/>
      </c>
      <c r="L1395" s="8" t="str">
        <f t="shared" si="172"/>
        <v>The Fantastic Mr. Fox</v>
      </c>
      <c r="M1395" s="8" t="str">
        <f t="shared" si="173"/>
        <v/>
      </c>
      <c r="N1395" s="8" t="str">
        <f t="shared" si="169"/>
        <v>The Fantastic Mr. Fox</v>
      </c>
      <c r="O1395" s="10">
        <f>INDEX(cpi!$A$1:$M$106,MATCH($D1395,cpi!$A:$A,0),MATCH($C1395,cpi!$1:$1,0))</f>
        <v>216.33</v>
      </c>
      <c r="P1395" s="10">
        <f>cpi!$I$2</f>
        <v>245.51900000000001</v>
      </c>
      <c r="Q1395" s="10">
        <f t="shared" si="174"/>
        <v>1.1349281190773355</v>
      </c>
      <c r="R1395" s="8" t="str">
        <f t="shared" si="175"/>
        <v/>
      </c>
      <c r="S1395" s="11">
        <f t="shared" si="176"/>
        <v>45397124.763093419</v>
      </c>
      <c r="T1395" s="11">
        <f t="shared" si="176"/>
        <v>23836803.355803631</v>
      </c>
      <c r="U1395" s="11">
        <f t="shared" si="176"/>
        <v>53438163.122155964</v>
      </c>
    </row>
    <row r="1396" spans="1:21" x14ac:dyDescent="0.2">
      <c r="A1396" s="5">
        <v>1408</v>
      </c>
      <c r="B1396" s="17">
        <v>22</v>
      </c>
      <c r="C1396" s="16">
        <v>9</v>
      </c>
      <c r="D1396" s="16">
        <v>1995</v>
      </c>
      <c r="E1396" s="18">
        <v>35347</v>
      </c>
      <c r="F1396" s="9" t="s">
        <v>1384</v>
      </c>
      <c r="G1396" s="3">
        <v>40000000</v>
      </c>
      <c r="H1396" s="3">
        <v>20350754</v>
      </c>
      <c r="I1396" s="3">
        <v>37750754</v>
      </c>
      <c r="J1396" s="8" t="str">
        <f t="shared" si="170"/>
        <v/>
      </c>
      <c r="K1396" s="8" t="str">
        <f t="shared" si="171"/>
        <v/>
      </c>
      <c r="L1396" s="8" t="str">
        <f t="shared" si="172"/>
        <v>Showgirls</v>
      </c>
      <c r="M1396" s="8" t="str">
        <f t="shared" si="173"/>
        <v/>
      </c>
      <c r="N1396" s="8" t="str">
        <f t="shared" si="169"/>
        <v>Showgirls</v>
      </c>
      <c r="O1396" s="10">
        <f>INDEX(cpi!$A$1:$M$106,MATCH($D1396,cpi!$A:$A,0),MATCH($C1396,cpi!$1:$1,0))</f>
        <v>153.19999999999999</v>
      </c>
      <c r="P1396" s="10">
        <f>cpi!$I$2</f>
        <v>245.51900000000001</v>
      </c>
      <c r="Q1396" s="10">
        <f t="shared" si="174"/>
        <v>1.6026044386422977</v>
      </c>
      <c r="R1396" s="8" t="str">
        <f t="shared" si="175"/>
        <v/>
      </c>
      <c r="S1396" s="11">
        <f t="shared" si="176"/>
        <v>64104177.545691907</v>
      </c>
      <c r="T1396" s="11">
        <f t="shared" si="176"/>
        <v>32614208.690117497</v>
      </c>
      <c r="U1396" s="11">
        <f t="shared" si="176"/>
        <v>60499525.922493473</v>
      </c>
    </row>
    <row r="1397" spans="1:21" x14ac:dyDescent="0.2">
      <c r="A1397" s="5">
        <v>1409</v>
      </c>
      <c r="B1397" s="17">
        <v>16</v>
      </c>
      <c r="C1397" s="16">
        <v>2</v>
      </c>
      <c r="D1397" s="16">
        <v>1996</v>
      </c>
      <c r="E1397" s="18">
        <v>35522</v>
      </c>
      <c r="F1397" s="9" t="s">
        <v>1385</v>
      </c>
      <c r="G1397" s="3">
        <v>40000000</v>
      </c>
      <c r="H1397" s="3">
        <v>20278055</v>
      </c>
      <c r="I1397" s="3">
        <v>20278055</v>
      </c>
      <c r="J1397" s="8" t="str">
        <f t="shared" si="170"/>
        <v/>
      </c>
      <c r="K1397" s="8" t="str">
        <f t="shared" si="171"/>
        <v/>
      </c>
      <c r="L1397" s="8" t="str">
        <f t="shared" si="172"/>
        <v>City Hall</v>
      </c>
      <c r="M1397" s="8" t="str">
        <f t="shared" si="173"/>
        <v/>
      </c>
      <c r="N1397" s="8" t="str">
        <f t="shared" si="169"/>
        <v>City Hall</v>
      </c>
      <c r="O1397" s="10">
        <f>INDEX(cpi!$A$1:$M$106,MATCH($D1397,cpi!$A:$A,0),MATCH($C1397,cpi!$1:$1,0))</f>
        <v>154.9</v>
      </c>
      <c r="P1397" s="10">
        <f>cpi!$I$2</f>
        <v>245.51900000000001</v>
      </c>
      <c r="Q1397" s="10">
        <f t="shared" si="174"/>
        <v>1.585016139444803</v>
      </c>
      <c r="R1397" s="8" t="str">
        <f t="shared" si="175"/>
        <v/>
      </c>
      <c r="S1397" s="11">
        <f t="shared" si="176"/>
        <v>63400645.577792123</v>
      </c>
      <c r="T1397" s="11">
        <f t="shared" si="176"/>
        <v>32141044.451549385</v>
      </c>
      <c r="U1397" s="11">
        <f t="shared" si="176"/>
        <v>32141044.451549385</v>
      </c>
    </row>
    <row r="1398" spans="1:21" x14ac:dyDescent="0.2">
      <c r="A1398" s="5">
        <v>1410</v>
      </c>
      <c r="B1398" s="17">
        <v>3</v>
      </c>
      <c r="C1398" s="16">
        <v>2</v>
      </c>
      <c r="D1398" s="16">
        <v>2012</v>
      </c>
      <c r="E1398" s="18">
        <v>40970</v>
      </c>
      <c r="F1398" s="9" t="s">
        <v>1386</v>
      </c>
      <c r="G1398" s="3">
        <v>40000000</v>
      </c>
      <c r="H1398" s="3">
        <v>20157300</v>
      </c>
      <c r="I1398" s="3">
        <v>25268680</v>
      </c>
      <c r="J1398" s="8" t="str">
        <f t="shared" si="170"/>
        <v/>
      </c>
      <c r="K1398" s="8" t="str">
        <f t="shared" si="171"/>
        <v/>
      </c>
      <c r="L1398" s="8" t="str">
        <f t="shared" si="172"/>
        <v>Big Miracle</v>
      </c>
      <c r="M1398" s="8" t="str">
        <f t="shared" si="173"/>
        <v/>
      </c>
      <c r="N1398" s="8" t="str">
        <f t="shared" si="169"/>
        <v>Big Miracle</v>
      </c>
      <c r="O1398" s="10">
        <f>INDEX(cpi!$A$1:$M$106,MATCH($D1398,cpi!$A:$A,0),MATCH($C1398,cpi!$1:$1,0))</f>
        <v>227.66300000000001</v>
      </c>
      <c r="P1398" s="10">
        <f>cpi!$I$2</f>
        <v>245.51900000000001</v>
      </c>
      <c r="Q1398" s="10">
        <f t="shared" si="174"/>
        <v>1.0784317170554722</v>
      </c>
      <c r="R1398" s="8" t="str">
        <f t="shared" si="175"/>
        <v/>
      </c>
      <c r="S1398" s="11">
        <f t="shared" si="176"/>
        <v>43137268.682218887</v>
      </c>
      <c r="T1398" s="11">
        <f t="shared" si="176"/>
        <v>21738271.650202271</v>
      </c>
      <c r="U1398" s="11">
        <f t="shared" si="176"/>
        <v>27250545.960125271</v>
      </c>
    </row>
    <row r="1399" spans="1:21" x14ac:dyDescent="0.2">
      <c r="A1399" s="5">
        <v>1411</v>
      </c>
      <c r="B1399" s="17">
        <v>21</v>
      </c>
      <c r="C1399" s="16">
        <v>12</v>
      </c>
      <c r="D1399" s="16">
        <v>2012</v>
      </c>
      <c r="E1399" s="18">
        <v>41529</v>
      </c>
      <c r="F1399" s="9" t="s">
        <v>1387</v>
      </c>
      <c r="G1399" s="3">
        <v>40000000</v>
      </c>
      <c r="H1399" s="3">
        <v>19019882</v>
      </c>
      <c r="I1399" s="3">
        <v>169590606</v>
      </c>
      <c r="J1399" s="8" t="str">
        <f t="shared" si="170"/>
        <v/>
      </c>
      <c r="K1399" s="8" t="str">
        <f t="shared" si="171"/>
        <v/>
      </c>
      <c r="L1399" s="8" t="str">
        <f t="shared" si="172"/>
        <v>The Impossible</v>
      </c>
      <c r="M1399" s="8" t="str">
        <f t="shared" si="173"/>
        <v/>
      </c>
      <c r="N1399" s="8" t="str">
        <f t="shared" si="169"/>
        <v>The Impossible</v>
      </c>
      <c r="O1399" s="10">
        <f>INDEX(cpi!$A$1:$M$106,MATCH($D1399,cpi!$A:$A,0),MATCH($C1399,cpi!$1:$1,0))</f>
        <v>229.601</v>
      </c>
      <c r="P1399" s="10">
        <f>cpi!$I$2</f>
        <v>245.51900000000001</v>
      </c>
      <c r="Q1399" s="10">
        <f t="shared" si="174"/>
        <v>1.0693289663372547</v>
      </c>
      <c r="R1399" s="8" t="str">
        <f t="shared" si="175"/>
        <v/>
      </c>
      <c r="S1399" s="11">
        <f t="shared" si="176"/>
        <v>42773158.653490186</v>
      </c>
      <c r="T1399" s="11">
        <f t="shared" si="176"/>
        <v>20338510.758916557</v>
      </c>
      <c r="U1399" s="11">
        <f t="shared" si="176"/>
        <v>181348147.41448861</v>
      </c>
    </row>
    <row r="1400" spans="1:21" x14ac:dyDescent="0.2">
      <c r="A1400" s="5">
        <v>1412</v>
      </c>
      <c r="B1400" s="17">
        <v>9</v>
      </c>
      <c r="C1400" s="16">
        <v>3</v>
      </c>
      <c r="D1400" s="16">
        <v>2012</v>
      </c>
      <c r="E1400" s="18">
        <v>41155</v>
      </c>
      <c r="F1400" s="9" t="s">
        <v>1388</v>
      </c>
      <c r="G1400" s="3">
        <v>40000000</v>
      </c>
      <c r="H1400" s="3">
        <v>18450127</v>
      </c>
      <c r="I1400" s="3">
        <v>20790486</v>
      </c>
      <c r="J1400" s="8" t="str">
        <f t="shared" si="170"/>
        <v/>
      </c>
      <c r="K1400" s="8" t="str">
        <f t="shared" si="171"/>
        <v/>
      </c>
      <c r="L1400" s="8" t="str">
        <f t="shared" si="172"/>
        <v>A Thousand Words</v>
      </c>
      <c r="M1400" s="8" t="str">
        <f t="shared" si="173"/>
        <v/>
      </c>
      <c r="N1400" s="8" t="str">
        <f t="shared" si="169"/>
        <v>A Thousand Words</v>
      </c>
      <c r="O1400" s="10">
        <f>INDEX(cpi!$A$1:$M$106,MATCH($D1400,cpi!$A:$A,0),MATCH($C1400,cpi!$1:$1,0))</f>
        <v>229.392</v>
      </c>
      <c r="P1400" s="10">
        <f>cpi!$I$2</f>
        <v>245.51900000000001</v>
      </c>
      <c r="Q1400" s="10">
        <f t="shared" si="174"/>
        <v>1.0703032363813909</v>
      </c>
      <c r="R1400" s="8" t="str">
        <f t="shared" si="175"/>
        <v/>
      </c>
      <c r="S1400" s="11">
        <f t="shared" si="176"/>
        <v>42812129.455255635</v>
      </c>
      <c r="T1400" s="11">
        <f t="shared" si="176"/>
        <v>19747230.639747683</v>
      </c>
      <c r="U1400" s="11">
        <f t="shared" si="176"/>
        <v>22252124.451741997</v>
      </c>
    </row>
    <row r="1401" spans="1:21" x14ac:dyDescent="0.2">
      <c r="A1401" s="5">
        <v>1413</v>
      </c>
      <c r="B1401" s="17">
        <v>20</v>
      </c>
      <c r="C1401" s="16">
        <v>10</v>
      </c>
      <c r="D1401" s="16">
        <v>2006</v>
      </c>
      <c r="E1401" s="18">
        <v>39304</v>
      </c>
      <c r="F1401" s="9" t="s">
        <v>1389</v>
      </c>
      <c r="G1401" s="3">
        <v>40000000</v>
      </c>
      <c r="H1401" s="3">
        <v>15962471</v>
      </c>
      <c r="I1401" s="3">
        <v>60862471</v>
      </c>
      <c r="J1401" s="8" t="str">
        <f t="shared" si="170"/>
        <v/>
      </c>
      <c r="K1401" s="8" t="str">
        <f t="shared" si="171"/>
        <v/>
      </c>
      <c r="L1401" s="8" t="str">
        <f t="shared" si="172"/>
        <v>Marie Antoinette</v>
      </c>
      <c r="M1401" s="8" t="str">
        <f t="shared" si="173"/>
        <v/>
      </c>
      <c r="N1401" s="8" t="str">
        <f t="shared" si="169"/>
        <v>Marie Antoinette</v>
      </c>
      <c r="O1401" s="10">
        <f>INDEX(cpi!$A$1:$M$106,MATCH($D1401,cpi!$A:$A,0),MATCH($C1401,cpi!$1:$1,0))</f>
        <v>201.8</v>
      </c>
      <c r="P1401" s="10">
        <f>cpi!$I$2</f>
        <v>245.51900000000001</v>
      </c>
      <c r="Q1401" s="10">
        <f t="shared" si="174"/>
        <v>1.2166451932606541</v>
      </c>
      <c r="R1401" s="8" t="str">
        <f t="shared" si="175"/>
        <v/>
      </c>
      <c r="S1401" s="11">
        <f t="shared" si="176"/>
        <v>48665807.730426162</v>
      </c>
      <c r="T1401" s="11">
        <f t="shared" si="176"/>
        <v>19420663.614712588</v>
      </c>
      <c r="U1401" s="11">
        <f t="shared" si="176"/>
        <v>74048032.792115957</v>
      </c>
    </row>
    <row r="1402" spans="1:21" x14ac:dyDescent="0.2">
      <c r="A1402" s="5">
        <v>1415</v>
      </c>
      <c r="B1402" s="17">
        <v>6</v>
      </c>
      <c r="C1402" s="16">
        <v>10</v>
      </c>
      <c r="D1402" s="16">
        <v>2000</v>
      </c>
      <c r="E1402" s="18">
        <v>36687</v>
      </c>
      <c r="F1402" s="9" t="s">
        <v>1390</v>
      </c>
      <c r="G1402" s="3">
        <v>40000000</v>
      </c>
      <c r="H1402" s="3">
        <v>14967182</v>
      </c>
      <c r="I1402" s="3">
        <v>19417182</v>
      </c>
      <c r="J1402" s="8" t="str">
        <f t="shared" si="170"/>
        <v/>
      </c>
      <c r="K1402" s="8" t="str">
        <f t="shared" si="171"/>
        <v/>
      </c>
      <c r="L1402" s="8" t="str">
        <f t="shared" si="172"/>
        <v>Get Carter</v>
      </c>
      <c r="M1402" s="8" t="str">
        <f t="shared" si="173"/>
        <v/>
      </c>
      <c r="N1402" s="8" t="str">
        <f t="shared" si="169"/>
        <v>Get Carter</v>
      </c>
      <c r="O1402" s="10">
        <f>INDEX(cpi!$A$1:$M$106,MATCH($D1402,cpi!$A:$A,0),MATCH($C1402,cpi!$1:$1,0))</f>
        <v>174</v>
      </c>
      <c r="P1402" s="10">
        <f>cpi!$I$2</f>
        <v>245.51900000000001</v>
      </c>
      <c r="Q1402" s="10">
        <f t="shared" si="174"/>
        <v>1.411028735632184</v>
      </c>
      <c r="R1402" s="8" t="str">
        <f t="shared" si="175"/>
        <v/>
      </c>
      <c r="S1402" s="11">
        <f t="shared" si="176"/>
        <v>56441149.425287358</v>
      </c>
      <c r="T1402" s="11">
        <f t="shared" si="176"/>
        <v>21119123.893436782</v>
      </c>
      <c r="U1402" s="11">
        <f t="shared" si="176"/>
        <v>27398201.767000001</v>
      </c>
    </row>
    <row r="1403" spans="1:21" x14ac:dyDescent="0.2">
      <c r="A1403" s="5">
        <v>1416</v>
      </c>
      <c r="B1403" s="17">
        <v>21</v>
      </c>
      <c r="C1403" s="16">
        <v>4</v>
      </c>
      <c r="D1403" s="16">
        <v>1995</v>
      </c>
      <c r="E1403" s="18">
        <v>35312</v>
      </c>
      <c r="F1403" s="9" t="s">
        <v>1391</v>
      </c>
      <c r="G1403" s="3">
        <v>40000000</v>
      </c>
      <c r="H1403" s="3">
        <v>14942422</v>
      </c>
      <c r="I1403" s="3">
        <v>14942422</v>
      </c>
      <c r="J1403" s="8" t="str">
        <f t="shared" si="170"/>
        <v/>
      </c>
      <c r="K1403" s="8" t="str">
        <f t="shared" si="171"/>
        <v/>
      </c>
      <c r="L1403" s="8" t="str">
        <f t="shared" si="172"/>
        <v>Kiss of Death</v>
      </c>
      <c r="M1403" s="8" t="str">
        <f t="shared" si="173"/>
        <v/>
      </c>
      <c r="N1403" s="8" t="str">
        <f t="shared" si="169"/>
        <v>Kiss of Death</v>
      </c>
      <c r="O1403" s="10">
        <f>INDEX(cpi!$A$1:$M$106,MATCH($D1403,cpi!$A:$A,0),MATCH($C1403,cpi!$1:$1,0))</f>
        <v>151.9</v>
      </c>
      <c r="P1403" s="10">
        <f>cpi!$I$2</f>
        <v>245.51900000000001</v>
      </c>
      <c r="Q1403" s="10">
        <f t="shared" si="174"/>
        <v>1.6163199473337722</v>
      </c>
      <c r="R1403" s="8" t="str">
        <f t="shared" si="175"/>
        <v/>
      </c>
      <c r="S1403" s="11">
        <f t="shared" si="176"/>
        <v>64652797.893350884</v>
      </c>
      <c r="T1403" s="11">
        <f t="shared" si="176"/>
        <v>24151734.740078997</v>
      </c>
      <c r="U1403" s="11">
        <f t="shared" si="176"/>
        <v>24151734.740078997</v>
      </c>
    </row>
    <row r="1404" spans="1:21" x14ac:dyDescent="0.2">
      <c r="A1404" s="5">
        <v>1417</v>
      </c>
      <c r="B1404" s="17">
        <v>26</v>
      </c>
      <c r="C1404" s="16">
        <v>4</v>
      </c>
      <c r="D1404" s="16">
        <v>2002</v>
      </c>
      <c r="E1404" s="18">
        <v>38021</v>
      </c>
      <c r="F1404" s="9" t="s">
        <v>1392</v>
      </c>
      <c r="G1404" s="3">
        <v>40000000</v>
      </c>
      <c r="H1404" s="3">
        <v>14448589</v>
      </c>
      <c r="I1404" s="3">
        <v>14448589</v>
      </c>
      <c r="J1404" s="8" t="str">
        <f t="shared" si="170"/>
        <v/>
      </c>
      <c r="K1404" s="8" t="str">
        <f t="shared" si="171"/>
        <v/>
      </c>
      <c r="L1404" s="8" t="str">
        <f t="shared" si="172"/>
        <v>Life, or Something Like It</v>
      </c>
      <c r="M1404" s="8" t="str">
        <f t="shared" si="173"/>
        <v/>
      </c>
      <c r="N1404" s="8" t="str">
        <f t="shared" si="169"/>
        <v>Life, or Something Like It</v>
      </c>
      <c r="O1404" s="10">
        <f>INDEX(cpi!$A$1:$M$106,MATCH($D1404,cpi!$A:$A,0),MATCH($C1404,cpi!$1:$1,0))</f>
        <v>179.8</v>
      </c>
      <c r="P1404" s="10">
        <f>cpi!$I$2</f>
        <v>245.51900000000001</v>
      </c>
      <c r="Q1404" s="10">
        <f t="shared" si="174"/>
        <v>1.365511679644049</v>
      </c>
      <c r="R1404" s="8" t="str">
        <f t="shared" si="175"/>
        <v/>
      </c>
      <c r="S1404" s="11">
        <f t="shared" si="176"/>
        <v>54620467.185761958</v>
      </c>
      <c r="T1404" s="11">
        <f t="shared" si="176"/>
        <v>19729717.033876531</v>
      </c>
      <c r="U1404" s="11">
        <f t="shared" si="176"/>
        <v>19729717.033876531</v>
      </c>
    </row>
    <row r="1405" spans="1:21" x14ac:dyDescent="0.2">
      <c r="A1405" s="5">
        <v>1418</v>
      </c>
      <c r="B1405" s="17">
        <v>15</v>
      </c>
      <c r="C1405" s="16">
        <v>5</v>
      </c>
      <c r="D1405" s="16">
        <v>1987</v>
      </c>
      <c r="E1405" s="18">
        <v>32207</v>
      </c>
      <c r="F1405" s="9" t="s">
        <v>1393</v>
      </c>
      <c r="G1405" s="3">
        <v>40000000</v>
      </c>
      <c r="H1405" s="3">
        <v>14375181</v>
      </c>
      <c r="I1405" s="3">
        <v>14375181</v>
      </c>
      <c r="J1405" s="8" t="str">
        <f t="shared" si="170"/>
        <v/>
      </c>
      <c r="K1405" s="8" t="str">
        <f t="shared" si="171"/>
        <v/>
      </c>
      <c r="L1405" s="8" t="str">
        <f t="shared" si="172"/>
        <v>Ishtar</v>
      </c>
      <c r="M1405" s="8" t="str">
        <f t="shared" si="173"/>
        <v/>
      </c>
      <c r="N1405" s="8" t="str">
        <f t="shared" si="169"/>
        <v>Ishtar</v>
      </c>
      <c r="O1405" s="10">
        <f>INDEX(cpi!$A$1:$M$106,MATCH($D1405,cpi!$A:$A,0),MATCH($C1405,cpi!$1:$1,0))</f>
        <v>113.1</v>
      </c>
      <c r="P1405" s="10">
        <f>cpi!$I$2</f>
        <v>245.51900000000001</v>
      </c>
      <c r="Q1405" s="10">
        <f t="shared" si="174"/>
        <v>2.1708134394341294</v>
      </c>
      <c r="R1405" s="8" t="str">
        <f t="shared" si="175"/>
        <v/>
      </c>
      <c r="S1405" s="11">
        <f t="shared" si="176"/>
        <v>86832537.577365175</v>
      </c>
      <c r="T1405" s="11">
        <f t="shared" si="176"/>
        <v>31205836.109098148</v>
      </c>
      <c r="U1405" s="11">
        <f t="shared" si="176"/>
        <v>31205836.109098148</v>
      </c>
    </row>
    <row r="1406" spans="1:21" x14ac:dyDescent="0.2">
      <c r="A1406" s="5">
        <v>1419</v>
      </c>
      <c r="B1406" s="17">
        <v>28</v>
      </c>
      <c r="C1406" s="16">
        <v>2</v>
      </c>
      <c r="D1406" s="16">
        <v>1992</v>
      </c>
      <c r="E1406" s="18">
        <v>34426</v>
      </c>
      <c r="F1406" s="9" t="s">
        <v>1394</v>
      </c>
      <c r="G1406" s="3">
        <v>40000000</v>
      </c>
      <c r="H1406" s="3">
        <v>14358033</v>
      </c>
      <c r="I1406" s="3">
        <v>14358033</v>
      </c>
      <c r="J1406" s="8" t="str">
        <f t="shared" si="170"/>
        <v/>
      </c>
      <c r="K1406" s="8" t="str">
        <f t="shared" si="171"/>
        <v/>
      </c>
      <c r="L1406" s="8" t="str">
        <f t="shared" si="172"/>
        <v>Memoirs of an Invisible Man</v>
      </c>
      <c r="M1406" s="8" t="str">
        <f t="shared" si="173"/>
        <v/>
      </c>
      <c r="N1406" s="8" t="str">
        <f t="shared" si="169"/>
        <v>Memoirs of an Invisible Man</v>
      </c>
      <c r="O1406" s="10">
        <f>INDEX(cpi!$A$1:$M$106,MATCH($D1406,cpi!$A:$A,0),MATCH($C1406,cpi!$1:$1,0))</f>
        <v>138.6</v>
      </c>
      <c r="P1406" s="10">
        <f>cpi!$I$2</f>
        <v>245.51900000000001</v>
      </c>
      <c r="Q1406" s="10">
        <f t="shared" si="174"/>
        <v>1.7714213564213566</v>
      </c>
      <c r="R1406" s="8" t="str">
        <f t="shared" si="175"/>
        <v/>
      </c>
      <c r="S1406" s="11">
        <f t="shared" si="176"/>
        <v>70856854.256854266</v>
      </c>
      <c r="T1406" s="11">
        <f t="shared" si="176"/>
        <v>25434126.292402599</v>
      </c>
      <c r="U1406" s="11">
        <f t="shared" si="176"/>
        <v>25434126.292402599</v>
      </c>
    </row>
    <row r="1407" spans="1:21" x14ac:dyDescent="0.2">
      <c r="A1407" s="5">
        <v>1420</v>
      </c>
      <c r="B1407" s="17">
        <v>23</v>
      </c>
      <c r="C1407" s="16">
        <v>10</v>
      </c>
      <c r="D1407" s="16">
        <v>2009</v>
      </c>
      <c r="E1407" s="18">
        <v>40492</v>
      </c>
      <c r="F1407" s="9" t="s">
        <v>1395</v>
      </c>
      <c r="G1407" s="3">
        <v>40000000</v>
      </c>
      <c r="H1407" s="3">
        <v>14279575</v>
      </c>
      <c r="I1407" s="3">
        <v>19756077</v>
      </c>
      <c r="J1407" s="8" t="str">
        <f t="shared" si="170"/>
        <v/>
      </c>
      <c r="K1407" s="8" t="str">
        <f t="shared" si="171"/>
        <v/>
      </c>
      <c r="L1407" s="8" t="str">
        <f t="shared" si="172"/>
        <v>Amelia</v>
      </c>
      <c r="M1407" s="8" t="str">
        <f t="shared" si="173"/>
        <v/>
      </c>
      <c r="N1407" s="8" t="str">
        <f t="shared" si="169"/>
        <v>Amelia</v>
      </c>
      <c r="O1407" s="10">
        <f>INDEX(cpi!$A$1:$M$106,MATCH($D1407,cpi!$A:$A,0),MATCH($C1407,cpi!$1:$1,0))</f>
        <v>216.17699999999999</v>
      </c>
      <c r="P1407" s="10">
        <f>cpi!$I$2</f>
        <v>245.51900000000001</v>
      </c>
      <c r="Q1407" s="10">
        <f t="shared" si="174"/>
        <v>1.1357313682769212</v>
      </c>
      <c r="R1407" s="8" t="str">
        <f t="shared" si="175"/>
        <v/>
      </c>
      <c r="S1407" s="11">
        <f t="shared" si="176"/>
        <v>45429254.731076851</v>
      </c>
      <c r="T1407" s="11">
        <f t="shared" si="176"/>
        <v>16217761.253162917</v>
      </c>
      <c r="U1407" s="11">
        <f t="shared" si="176"/>
        <v>22437596.362994213</v>
      </c>
    </row>
    <row r="1408" spans="1:21" x14ac:dyDescent="0.2">
      <c r="A1408" s="5">
        <v>1421</v>
      </c>
      <c r="B1408" s="17">
        <v>23</v>
      </c>
      <c r="C1408" s="16">
        <v>10</v>
      </c>
      <c r="D1408" s="16">
        <v>2009</v>
      </c>
      <c r="E1408" s="18">
        <v>40492</v>
      </c>
      <c r="F1408" s="9" t="s">
        <v>1396</v>
      </c>
      <c r="G1408" s="3">
        <v>40000000</v>
      </c>
      <c r="H1408" s="3">
        <v>14046595</v>
      </c>
      <c r="I1408" s="3">
        <v>39753957</v>
      </c>
      <c r="J1408" s="8" t="str">
        <f t="shared" si="170"/>
        <v/>
      </c>
      <c r="K1408" s="8" t="str">
        <f t="shared" si="171"/>
        <v/>
      </c>
      <c r="L1408" s="8" t="str">
        <f t="shared" si="172"/>
        <v>Cirque du Freak: The Vampire's Assistant</v>
      </c>
      <c r="M1408" s="8" t="str">
        <f t="shared" si="173"/>
        <v/>
      </c>
      <c r="N1408" s="8" t="str">
        <f t="shared" si="169"/>
        <v>Cirque du Freak: The Vampire's Assistant</v>
      </c>
      <c r="O1408" s="10">
        <f>INDEX(cpi!$A$1:$M$106,MATCH($D1408,cpi!$A:$A,0),MATCH($C1408,cpi!$1:$1,0))</f>
        <v>216.17699999999999</v>
      </c>
      <c r="P1408" s="10">
        <f>cpi!$I$2</f>
        <v>245.51900000000001</v>
      </c>
      <c r="Q1408" s="10">
        <f t="shared" si="174"/>
        <v>1.1357313682769212</v>
      </c>
      <c r="R1408" s="8" t="str">
        <f t="shared" si="175"/>
        <v/>
      </c>
      <c r="S1408" s="11">
        <f t="shared" si="176"/>
        <v>45429254.731076851</v>
      </c>
      <c r="T1408" s="11">
        <f t="shared" si="176"/>
        <v>15953158.558981759</v>
      </c>
      <c r="U1408" s="11">
        <f t="shared" si="176"/>
        <v>45149815.978031889</v>
      </c>
    </row>
    <row r="1409" spans="1:21" x14ac:dyDescent="0.2">
      <c r="A1409" s="5">
        <v>1422</v>
      </c>
      <c r="B1409" s="17">
        <v>7</v>
      </c>
      <c r="C1409" s="16">
        <v>5</v>
      </c>
      <c r="D1409" s="16">
        <v>2004</v>
      </c>
      <c r="E1409" s="18">
        <v>38173</v>
      </c>
      <c r="F1409" s="9" t="s">
        <v>1397</v>
      </c>
      <c r="G1409" s="3">
        <v>40000000</v>
      </c>
      <c r="H1409" s="3">
        <v>14018364</v>
      </c>
      <c r="I1409" s="3">
        <v>21215882</v>
      </c>
      <c r="J1409" s="8" t="str">
        <f t="shared" si="170"/>
        <v/>
      </c>
      <c r="K1409" s="8" t="str">
        <f t="shared" si="171"/>
        <v/>
      </c>
      <c r="L1409" s="8" t="str">
        <f t="shared" si="172"/>
        <v>New York Minute</v>
      </c>
      <c r="M1409" s="8" t="str">
        <f t="shared" si="173"/>
        <v/>
      </c>
      <c r="N1409" s="8" t="str">
        <f t="shared" si="169"/>
        <v>New York Minute</v>
      </c>
      <c r="O1409" s="10">
        <f>INDEX(cpi!$A$1:$M$106,MATCH($D1409,cpi!$A:$A,0),MATCH($C1409,cpi!$1:$1,0))</f>
        <v>189.1</v>
      </c>
      <c r="P1409" s="10">
        <f>cpi!$I$2</f>
        <v>245.51900000000001</v>
      </c>
      <c r="Q1409" s="10">
        <f t="shared" si="174"/>
        <v>1.2983553675304074</v>
      </c>
      <c r="R1409" s="8" t="str">
        <f t="shared" si="175"/>
        <v/>
      </c>
      <c r="S1409" s="11">
        <f t="shared" si="176"/>
        <v>51934214.701216295</v>
      </c>
      <c r="T1409" s="11">
        <f t="shared" si="176"/>
        <v>18200818.143395033</v>
      </c>
      <c r="U1409" s="11">
        <f t="shared" si="176"/>
        <v>27545754.271591753</v>
      </c>
    </row>
    <row r="1410" spans="1:21" x14ac:dyDescent="0.2">
      <c r="A1410" s="5">
        <v>1423</v>
      </c>
      <c r="B1410" s="17">
        <v>12</v>
      </c>
      <c r="C1410" s="16">
        <v>3</v>
      </c>
      <c r="D1410" s="16">
        <v>1999</v>
      </c>
      <c r="E1410" s="18">
        <v>36497</v>
      </c>
      <c r="F1410" s="9" t="s">
        <v>1398</v>
      </c>
      <c r="G1410" s="3">
        <v>40000000</v>
      </c>
      <c r="H1410" s="3">
        <v>13508635</v>
      </c>
      <c r="I1410" s="3">
        <v>13508635</v>
      </c>
      <c r="J1410" s="8" t="str">
        <f t="shared" si="170"/>
        <v/>
      </c>
      <c r="K1410" s="8" t="str">
        <f t="shared" si="171"/>
        <v/>
      </c>
      <c r="L1410" s="8" t="str">
        <f t="shared" si="172"/>
        <v>The Deep End of the Ocean</v>
      </c>
      <c r="M1410" s="8" t="str">
        <f t="shared" si="173"/>
        <v/>
      </c>
      <c r="N1410" s="8" t="str">
        <f t="shared" ref="N1410:N1473" si="177">IF(M1410=1,L1410&amp;" ("&amp;D1410&amp;")",L1410)</f>
        <v>The Deep End of the Ocean</v>
      </c>
      <c r="O1410" s="10">
        <f>INDEX(cpi!$A$1:$M$106,MATCH($D1410,cpi!$A:$A,0),MATCH($C1410,cpi!$1:$1,0))</f>
        <v>165</v>
      </c>
      <c r="P1410" s="10">
        <f>cpi!$I$2</f>
        <v>245.51900000000001</v>
      </c>
      <c r="Q1410" s="10">
        <f t="shared" si="174"/>
        <v>1.4879939393939394</v>
      </c>
      <c r="R1410" s="8" t="str">
        <f t="shared" si="175"/>
        <v/>
      </c>
      <c r="S1410" s="11">
        <f t="shared" si="176"/>
        <v>59519757.575757578</v>
      </c>
      <c r="T1410" s="11">
        <f t="shared" si="176"/>
        <v>20100767.00948485</v>
      </c>
      <c r="U1410" s="11">
        <f t="shared" si="176"/>
        <v>20100767.00948485</v>
      </c>
    </row>
    <row r="1411" spans="1:21" x14ac:dyDescent="0.2">
      <c r="A1411" s="5">
        <v>1424</v>
      </c>
      <c r="B1411" s="17">
        <v>5</v>
      </c>
      <c r="C1411" s="16">
        <v>11</v>
      </c>
      <c r="D1411" s="16">
        <v>2004</v>
      </c>
      <c r="E1411" s="18">
        <v>38118</v>
      </c>
      <c r="F1411" s="9" t="s">
        <v>1399</v>
      </c>
      <c r="G1411" s="3">
        <v>40000000</v>
      </c>
      <c r="H1411" s="3">
        <v>13395939</v>
      </c>
      <c r="I1411" s="3">
        <v>35195939</v>
      </c>
      <c r="J1411" s="8" t="str">
        <f t="shared" ref="J1411:J1474" si="178">IF(I1411=0,1,"")</f>
        <v/>
      </c>
      <c r="K1411" s="8" t="str">
        <f t="shared" ref="K1411:K1474" si="179">IF(D1411&gt;2017,1,"")</f>
        <v/>
      </c>
      <c r="L1411" s="8" t="str">
        <f t="shared" ref="L1411:L1474" si="180">F1411</f>
        <v>Alfie</v>
      </c>
      <c r="M1411" s="8" t="str">
        <f t="shared" ref="M1411:M1474" si="181">IF(COUNTIF($L$2:$L$5233,L1411)&gt;1,1,"")</f>
        <v/>
      </c>
      <c r="N1411" s="8" t="str">
        <f t="shared" si="177"/>
        <v>Alfie</v>
      </c>
      <c r="O1411" s="10">
        <f>INDEX(cpi!$A$1:$M$106,MATCH($D1411,cpi!$A:$A,0),MATCH($C1411,cpi!$1:$1,0))</f>
        <v>191</v>
      </c>
      <c r="P1411" s="10">
        <f>cpi!$I$2</f>
        <v>245.51900000000001</v>
      </c>
      <c r="Q1411" s="10">
        <f t="shared" ref="Q1411:Q1474" si="182">P1411/O1411</f>
        <v>1.2854397905759163</v>
      </c>
      <c r="R1411" s="8" t="str">
        <f t="shared" ref="R1411:R1474" si="183">IF(ISERROR(Q1411),1,"")</f>
        <v/>
      </c>
      <c r="S1411" s="11">
        <f t="shared" ref="S1411:U1474" si="184">G1411*$Q1411</f>
        <v>51417591.623036653</v>
      </c>
      <c r="T1411" s="11">
        <f t="shared" si="184"/>
        <v>17219673.02272775</v>
      </c>
      <c r="U1411" s="11">
        <f t="shared" si="184"/>
        <v>45242260.457282722</v>
      </c>
    </row>
    <row r="1412" spans="1:21" x14ac:dyDescent="0.2">
      <c r="A1412" s="5">
        <v>1425</v>
      </c>
      <c r="B1412" s="17">
        <v>30</v>
      </c>
      <c r="C1412" s="16">
        <v>8</v>
      </c>
      <c r="D1412" s="16">
        <v>2002</v>
      </c>
      <c r="E1412" s="18">
        <v>38146</v>
      </c>
      <c r="F1412" s="9" t="s">
        <v>1400</v>
      </c>
      <c r="G1412" s="3">
        <v>40000000</v>
      </c>
      <c r="H1412" s="3">
        <v>13208023</v>
      </c>
      <c r="I1412" s="3">
        <v>13208023</v>
      </c>
      <c r="J1412" s="8" t="str">
        <f t="shared" si="178"/>
        <v/>
      </c>
      <c r="K1412" s="8" t="str">
        <f t="shared" si="179"/>
        <v/>
      </c>
      <c r="L1412" s="8" t="str">
        <f t="shared" si="180"/>
        <v>FearDotCom</v>
      </c>
      <c r="M1412" s="8" t="str">
        <f t="shared" si="181"/>
        <v/>
      </c>
      <c r="N1412" s="8" t="str">
        <f t="shared" si="177"/>
        <v>FearDotCom</v>
      </c>
      <c r="O1412" s="10">
        <f>INDEX(cpi!$A$1:$M$106,MATCH($D1412,cpi!$A:$A,0),MATCH($C1412,cpi!$1:$1,0))</f>
        <v>180.7</v>
      </c>
      <c r="P1412" s="10">
        <f>cpi!$I$2</f>
        <v>245.51900000000001</v>
      </c>
      <c r="Q1412" s="10">
        <f t="shared" si="182"/>
        <v>1.3587105700055342</v>
      </c>
      <c r="R1412" s="8" t="str">
        <f t="shared" si="183"/>
        <v/>
      </c>
      <c r="S1412" s="11">
        <f t="shared" si="184"/>
        <v>54348422.800221369</v>
      </c>
      <c r="T1412" s="11">
        <f t="shared" si="184"/>
        <v>17945880.458976205</v>
      </c>
      <c r="U1412" s="11">
        <f t="shared" si="184"/>
        <v>17945880.458976205</v>
      </c>
    </row>
    <row r="1413" spans="1:21" x14ac:dyDescent="0.2">
      <c r="A1413" s="5">
        <v>1426</v>
      </c>
      <c r="B1413" s="17">
        <v>7</v>
      </c>
      <c r="C1413" s="16">
        <v>11</v>
      </c>
      <c r="D1413" s="16">
        <v>2008</v>
      </c>
      <c r="E1413" s="18">
        <v>39640</v>
      </c>
      <c r="F1413" s="9" t="s">
        <v>1401</v>
      </c>
      <c r="G1413" s="3">
        <v>40000000</v>
      </c>
      <c r="H1413" s="3">
        <v>12082391</v>
      </c>
      <c r="I1413" s="3">
        <v>12345883</v>
      </c>
      <c r="J1413" s="8" t="str">
        <f t="shared" si="178"/>
        <v/>
      </c>
      <c r="K1413" s="8" t="str">
        <f t="shared" si="179"/>
        <v/>
      </c>
      <c r="L1413" s="8" t="str">
        <f t="shared" si="180"/>
        <v>Soul Men</v>
      </c>
      <c r="M1413" s="8" t="str">
        <f t="shared" si="181"/>
        <v/>
      </c>
      <c r="N1413" s="8" t="str">
        <f t="shared" si="177"/>
        <v>Soul Men</v>
      </c>
      <c r="O1413" s="10">
        <f>INDEX(cpi!$A$1:$M$106,MATCH($D1413,cpi!$A:$A,0),MATCH($C1413,cpi!$1:$1,0))</f>
        <v>212.42500000000001</v>
      </c>
      <c r="P1413" s="10">
        <f>cpi!$I$2</f>
        <v>245.51900000000001</v>
      </c>
      <c r="Q1413" s="10">
        <f t="shared" si="182"/>
        <v>1.1557914558079321</v>
      </c>
      <c r="R1413" s="8" t="str">
        <f t="shared" si="183"/>
        <v/>
      </c>
      <c r="S1413" s="11">
        <f t="shared" si="184"/>
        <v>46231658.232317284</v>
      </c>
      <c r="T1413" s="11">
        <f t="shared" si="184"/>
        <v>13964724.283530656</v>
      </c>
      <c r="U1413" s="11">
        <f t="shared" si="184"/>
        <v>14269266.085804399</v>
      </c>
    </row>
    <row r="1414" spans="1:21" x14ac:dyDescent="0.2">
      <c r="A1414" s="5">
        <v>1427</v>
      </c>
      <c r="B1414" s="17">
        <v>20</v>
      </c>
      <c r="C1414" s="16">
        <v>3</v>
      </c>
      <c r="D1414" s="16">
        <v>2015</v>
      </c>
      <c r="E1414" s="18">
        <v>42585</v>
      </c>
      <c r="F1414" s="9" t="s">
        <v>1402</v>
      </c>
      <c r="G1414" s="3">
        <v>40000000</v>
      </c>
      <c r="H1414" s="3">
        <v>10664749</v>
      </c>
      <c r="I1414" s="3">
        <v>13644292</v>
      </c>
      <c r="J1414" s="8" t="str">
        <f t="shared" si="178"/>
        <v/>
      </c>
      <c r="K1414" s="8" t="str">
        <f t="shared" si="179"/>
        <v/>
      </c>
      <c r="L1414" s="8" t="str">
        <f t="shared" si="180"/>
        <v>The Gunman</v>
      </c>
      <c r="M1414" s="8" t="str">
        <f t="shared" si="181"/>
        <v/>
      </c>
      <c r="N1414" s="8" t="str">
        <f t="shared" si="177"/>
        <v>The Gunman</v>
      </c>
      <c r="O1414" s="10">
        <f>INDEX(cpi!$A$1:$M$106,MATCH($D1414,cpi!$A:$A,0),MATCH($C1414,cpi!$1:$1,0))</f>
        <v>236.119</v>
      </c>
      <c r="P1414" s="10">
        <f>cpi!$I$2</f>
        <v>245.51900000000001</v>
      </c>
      <c r="Q1414" s="10">
        <f t="shared" si="182"/>
        <v>1.0398104345690098</v>
      </c>
      <c r="R1414" s="8" t="str">
        <f t="shared" si="183"/>
        <v/>
      </c>
      <c r="S1414" s="11">
        <f t="shared" si="184"/>
        <v>41592417.382760391</v>
      </c>
      <c r="T1414" s="11">
        <f t="shared" si="184"/>
        <v>11089317.292259412</v>
      </c>
      <c r="U1414" s="11">
        <f t="shared" si="184"/>
        <v>14187477.193906464</v>
      </c>
    </row>
    <row r="1415" spans="1:21" x14ac:dyDescent="0.2">
      <c r="A1415" s="5">
        <v>1428</v>
      </c>
      <c r="B1415" s="17">
        <v>20</v>
      </c>
      <c r="C1415" s="16">
        <v>8</v>
      </c>
      <c r="D1415" s="16">
        <v>1999</v>
      </c>
      <c r="E1415" s="18">
        <v>36746</v>
      </c>
      <c r="F1415" s="9" t="s">
        <v>1403</v>
      </c>
      <c r="G1415" s="3">
        <v>40000000</v>
      </c>
      <c r="H1415" s="3">
        <v>10447421</v>
      </c>
      <c r="I1415" s="3">
        <v>10717421</v>
      </c>
      <c r="J1415" s="8" t="str">
        <f t="shared" si="178"/>
        <v/>
      </c>
      <c r="K1415" s="8" t="str">
        <f t="shared" si="179"/>
        <v/>
      </c>
      <c r="L1415" s="8" t="str">
        <f t="shared" si="180"/>
        <v>Universal Soldier II: The Return</v>
      </c>
      <c r="M1415" s="8" t="str">
        <f t="shared" si="181"/>
        <v/>
      </c>
      <c r="N1415" s="8" t="str">
        <f t="shared" si="177"/>
        <v>Universal Soldier II: The Return</v>
      </c>
      <c r="O1415" s="10">
        <f>INDEX(cpi!$A$1:$M$106,MATCH($D1415,cpi!$A:$A,0),MATCH($C1415,cpi!$1:$1,0))</f>
        <v>167.1</v>
      </c>
      <c r="P1415" s="10">
        <f>cpi!$I$2</f>
        <v>245.51900000000001</v>
      </c>
      <c r="Q1415" s="10">
        <f t="shared" si="182"/>
        <v>1.4692938360263317</v>
      </c>
      <c r="R1415" s="8" t="str">
        <f t="shared" si="183"/>
        <v/>
      </c>
      <c r="S1415" s="11">
        <f t="shared" si="184"/>
        <v>58771753.441053264</v>
      </c>
      <c r="T1415" s="11">
        <f t="shared" si="184"/>
        <v>15350331.277672054</v>
      </c>
      <c r="U1415" s="11">
        <f t="shared" si="184"/>
        <v>15747040.613399163</v>
      </c>
    </row>
    <row r="1416" spans="1:21" x14ac:dyDescent="0.2">
      <c r="A1416" s="5">
        <v>1429</v>
      </c>
      <c r="B1416" s="17">
        <v>25</v>
      </c>
      <c r="C1416" s="16">
        <v>9</v>
      </c>
      <c r="D1416" s="16">
        <v>2009</v>
      </c>
      <c r="E1416" s="18">
        <v>40552</v>
      </c>
      <c r="F1416" s="9" t="s">
        <v>1404</v>
      </c>
      <c r="G1416" s="3">
        <v>40000000</v>
      </c>
      <c r="H1416" s="3">
        <v>10330853</v>
      </c>
      <c r="I1416" s="3">
        <v>17033431</v>
      </c>
      <c r="J1416" s="8" t="str">
        <f t="shared" si="178"/>
        <v/>
      </c>
      <c r="K1416" s="8" t="str">
        <f t="shared" si="179"/>
        <v/>
      </c>
      <c r="L1416" s="8" t="str">
        <f t="shared" si="180"/>
        <v>Pandorum</v>
      </c>
      <c r="M1416" s="8" t="str">
        <f t="shared" si="181"/>
        <v/>
      </c>
      <c r="N1416" s="8" t="str">
        <f t="shared" si="177"/>
        <v>Pandorum</v>
      </c>
      <c r="O1416" s="10">
        <f>INDEX(cpi!$A$1:$M$106,MATCH($D1416,cpi!$A:$A,0),MATCH($C1416,cpi!$1:$1,0))</f>
        <v>215.96899999999999</v>
      </c>
      <c r="P1416" s="10">
        <f>cpi!$I$2</f>
        <v>245.51900000000001</v>
      </c>
      <c r="Q1416" s="10">
        <f t="shared" si="182"/>
        <v>1.1368251925044799</v>
      </c>
      <c r="R1416" s="8" t="str">
        <f t="shared" si="183"/>
        <v/>
      </c>
      <c r="S1416" s="11">
        <f t="shared" si="184"/>
        <v>45473007.700179197</v>
      </c>
      <c r="T1416" s="11">
        <f t="shared" si="184"/>
        <v>11744373.950460484</v>
      </c>
      <c r="U1416" s="11">
        <f t="shared" si="184"/>
        <v>19364033.475586776</v>
      </c>
    </row>
    <row r="1417" spans="1:21" x14ac:dyDescent="0.2">
      <c r="A1417" s="5">
        <v>1430</v>
      </c>
      <c r="B1417" s="17">
        <v>26</v>
      </c>
      <c r="C1417" s="16">
        <v>9</v>
      </c>
      <c r="D1417" s="16">
        <v>2003</v>
      </c>
      <c r="E1417" s="18">
        <v>38392</v>
      </c>
      <c r="F1417" s="9" t="s">
        <v>1405</v>
      </c>
      <c r="G1417" s="3">
        <v>40000000</v>
      </c>
      <c r="H1417" s="3">
        <v>9652000</v>
      </c>
      <c r="I1417" s="3">
        <v>10070651</v>
      </c>
      <c r="J1417" s="8" t="str">
        <f t="shared" si="178"/>
        <v/>
      </c>
      <c r="K1417" s="8" t="str">
        <f t="shared" si="179"/>
        <v/>
      </c>
      <c r="L1417" s="8" t="str">
        <f t="shared" si="180"/>
        <v>Duplex</v>
      </c>
      <c r="M1417" s="8" t="str">
        <f t="shared" si="181"/>
        <v/>
      </c>
      <c r="N1417" s="8" t="str">
        <f t="shared" si="177"/>
        <v>Duplex</v>
      </c>
      <c r="O1417" s="10">
        <f>INDEX(cpi!$A$1:$M$106,MATCH($D1417,cpi!$A:$A,0),MATCH($C1417,cpi!$1:$1,0))</f>
        <v>185.2</v>
      </c>
      <c r="P1417" s="10">
        <f>cpi!$I$2</f>
        <v>245.51900000000001</v>
      </c>
      <c r="Q1417" s="10">
        <f t="shared" si="182"/>
        <v>1.3256965442764579</v>
      </c>
      <c r="R1417" s="8" t="str">
        <f t="shared" si="183"/>
        <v/>
      </c>
      <c r="S1417" s="11">
        <f t="shared" si="184"/>
        <v>53027861.771058314</v>
      </c>
      <c r="T1417" s="11">
        <f t="shared" si="184"/>
        <v>12795623.045356372</v>
      </c>
      <c r="U1417" s="11">
        <f t="shared" si="184"/>
        <v>13350627.229314255</v>
      </c>
    </row>
    <row r="1418" spans="1:21" x14ac:dyDescent="0.2">
      <c r="A1418" s="5">
        <v>1431</v>
      </c>
      <c r="B1418" s="17">
        <v>16</v>
      </c>
      <c r="C1418" s="16">
        <v>8</v>
      </c>
      <c r="D1418" s="16">
        <v>2013</v>
      </c>
      <c r="E1418" s="18">
        <v>41737</v>
      </c>
      <c r="F1418" s="9" t="s">
        <v>1406</v>
      </c>
      <c r="G1418" s="3">
        <v>40000000</v>
      </c>
      <c r="H1418" s="3">
        <v>7388654</v>
      </c>
      <c r="I1418" s="3">
        <v>16173593</v>
      </c>
      <c r="J1418" s="8" t="str">
        <f t="shared" si="178"/>
        <v/>
      </c>
      <c r="K1418" s="8" t="str">
        <f t="shared" si="179"/>
        <v/>
      </c>
      <c r="L1418" s="8" t="str">
        <f t="shared" si="180"/>
        <v>Paranoia</v>
      </c>
      <c r="M1418" s="8" t="str">
        <f t="shared" si="181"/>
        <v/>
      </c>
      <c r="N1418" s="8" t="str">
        <f t="shared" si="177"/>
        <v>Paranoia</v>
      </c>
      <c r="O1418" s="10">
        <f>INDEX(cpi!$A$1:$M$106,MATCH($D1418,cpi!$A:$A,0),MATCH($C1418,cpi!$1:$1,0))</f>
        <v>233.87700000000001</v>
      </c>
      <c r="P1418" s="10">
        <f>cpi!$I$2</f>
        <v>245.51900000000001</v>
      </c>
      <c r="Q1418" s="10">
        <f t="shared" si="182"/>
        <v>1.0497783022699967</v>
      </c>
      <c r="R1418" s="8" t="str">
        <f t="shared" si="183"/>
        <v/>
      </c>
      <c r="S1418" s="11">
        <f t="shared" si="184"/>
        <v>41991132.090799868</v>
      </c>
      <c r="T1418" s="11">
        <f t="shared" si="184"/>
        <v>7756448.6521804202</v>
      </c>
      <c r="U1418" s="11">
        <f t="shared" si="184"/>
        <v>16978687.001145903</v>
      </c>
    </row>
    <row r="1419" spans="1:21" x14ac:dyDescent="0.2">
      <c r="A1419" s="5">
        <v>1432</v>
      </c>
      <c r="B1419" s="17">
        <v>1</v>
      </c>
      <c r="C1419" s="16">
        <v>8</v>
      </c>
      <c r="D1419" s="16">
        <v>1980</v>
      </c>
      <c r="E1419" s="18">
        <v>29228</v>
      </c>
      <c r="F1419" s="9" t="s">
        <v>1407</v>
      </c>
      <c r="G1419" s="3">
        <v>40000000</v>
      </c>
      <c r="H1419">
        <v>7000000</v>
      </c>
      <c r="I1419" s="3">
        <v>7000000</v>
      </c>
      <c r="J1419" s="8" t="str">
        <f t="shared" si="178"/>
        <v/>
      </c>
      <c r="K1419" s="8" t="str">
        <f t="shared" si="179"/>
        <v/>
      </c>
      <c r="L1419" s="8" t="str">
        <f t="shared" si="180"/>
        <v>Raise the Titanic</v>
      </c>
      <c r="M1419" s="8" t="str">
        <f t="shared" si="181"/>
        <v/>
      </c>
      <c r="N1419" s="8" t="str">
        <f t="shared" si="177"/>
        <v>Raise the Titanic</v>
      </c>
      <c r="O1419" s="10">
        <f>INDEX(cpi!$A$1:$M$106,MATCH($D1419,cpi!$A:$A,0),MATCH($C1419,cpi!$1:$1,0))</f>
        <v>83.3</v>
      </c>
      <c r="P1419" s="10">
        <f>cpi!$I$2</f>
        <v>245.51900000000001</v>
      </c>
      <c r="Q1419" s="10">
        <f t="shared" si="182"/>
        <v>2.9474069627851143</v>
      </c>
      <c r="R1419" s="8" t="str">
        <f t="shared" si="183"/>
        <v/>
      </c>
      <c r="S1419" s="11">
        <f t="shared" si="184"/>
        <v>117896278.51140457</v>
      </c>
      <c r="T1419" s="11">
        <f t="shared" si="184"/>
        <v>20631848.739495799</v>
      </c>
      <c r="U1419" s="11">
        <f t="shared" si="184"/>
        <v>20631848.739495799</v>
      </c>
    </row>
    <row r="1420" spans="1:21" x14ac:dyDescent="0.2">
      <c r="A1420" s="5">
        <v>1433</v>
      </c>
      <c r="B1420" s="17">
        <v>10</v>
      </c>
      <c r="C1420" s="16">
        <v>7</v>
      </c>
      <c r="D1420" s="16">
        <v>2015</v>
      </c>
      <c r="E1420" s="18">
        <v>42284</v>
      </c>
      <c r="F1420" s="9" t="s">
        <v>1408</v>
      </c>
      <c r="G1420" s="3">
        <v>40000000</v>
      </c>
      <c r="H1420" s="3">
        <v>6738000</v>
      </c>
      <c r="I1420" s="3">
        <v>26736665</v>
      </c>
      <c r="J1420" s="8" t="str">
        <f t="shared" si="178"/>
        <v/>
      </c>
      <c r="K1420" s="8" t="str">
        <f t="shared" si="179"/>
        <v/>
      </c>
      <c r="L1420" s="8" t="str">
        <f t="shared" si="180"/>
        <v>Baahubali: The Beginning</v>
      </c>
      <c r="M1420" s="8" t="str">
        <f t="shared" si="181"/>
        <v/>
      </c>
      <c r="N1420" s="8" t="str">
        <f t="shared" si="177"/>
        <v>Baahubali: The Beginning</v>
      </c>
      <c r="O1420" s="10">
        <f>INDEX(cpi!$A$1:$M$106,MATCH($D1420,cpi!$A:$A,0),MATCH($C1420,cpi!$1:$1,0))</f>
        <v>238.654</v>
      </c>
      <c r="P1420" s="10">
        <f>cpi!$I$2</f>
        <v>245.51900000000001</v>
      </c>
      <c r="Q1420" s="10">
        <f t="shared" si="182"/>
        <v>1.0287654931406975</v>
      </c>
      <c r="R1420" s="8" t="str">
        <f t="shared" si="183"/>
        <v/>
      </c>
      <c r="S1420" s="11">
        <f t="shared" si="184"/>
        <v>41150619.725627899</v>
      </c>
      <c r="T1420" s="11">
        <f t="shared" si="184"/>
        <v>6931821.8927820204</v>
      </c>
      <c r="U1420" s="11">
        <f t="shared" si="184"/>
        <v>27505758.353662629</v>
      </c>
    </row>
    <row r="1421" spans="1:21" x14ac:dyDescent="0.2">
      <c r="A1421" s="5">
        <v>1434</v>
      </c>
      <c r="B1421" s="17">
        <v>4</v>
      </c>
      <c r="C1421" s="16">
        <v>1</v>
      </c>
      <c r="D1421" s="16">
        <v>2002</v>
      </c>
      <c r="E1421" s="18">
        <v>37347</v>
      </c>
      <c r="F1421" s="9" t="s">
        <v>1409</v>
      </c>
      <c r="G1421" s="3">
        <v>40000000</v>
      </c>
      <c r="H1421" s="3">
        <v>6114237</v>
      </c>
      <c r="I1421" s="3">
        <v>7974607</v>
      </c>
      <c r="J1421" s="8" t="str">
        <f t="shared" si="178"/>
        <v/>
      </c>
      <c r="K1421" s="8" t="str">
        <f t="shared" si="179"/>
        <v/>
      </c>
      <c r="L1421" s="8" t="str">
        <f t="shared" si="180"/>
        <v>Impostor</v>
      </c>
      <c r="M1421" s="8" t="str">
        <f t="shared" si="181"/>
        <v/>
      </c>
      <c r="N1421" s="8" t="str">
        <f t="shared" si="177"/>
        <v>Impostor</v>
      </c>
      <c r="O1421" s="10">
        <f>INDEX(cpi!$A$1:$M$106,MATCH($D1421,cpi!$A:$A,0),MATCH($C1421,cpi!$1:$1,0))</f>
        <v>177.1</v>
      </c>
      <c r="P1421" s="10">
        <f>cpi!$I$2</f>
        <v>245.51900000000001</v>
      </c>
      <c r="Q1421" s="10">
        <f t="shared" si="182"/>
        <v>1.3863297571993225</v>
      </c>
      <c r="R1421" s="8" t="str">
        <f t="shared" si="183"/>
        <v/>
      </c>
      <c r="S1421" s="11">
        <f t="shared" si="184"/>
        <v>55453190.287972897</v>
      </c>
      <c r="T1421" s="11">
        <f t="shared" si="184"/>
        <v>8476348.6956691146</v>
      </c>
      <c r="U1421" s="11">
        <f t="shared" si="184"/>
        <v>11055434.986070018</v>
      </c>
    </row>
    <row r="1422" spans="1:21" x14ac:dyDescent="0.2">
      <c r="A1422" s="5">
        <v>1435</v>
      </c>
      <c r="B1422" s="17">
        <v>25</v>
      </c>
      <c r="C1422" s="16">
        <v>11</v>
      </c>
      <c r="D1422" s="16">
        <v>2015</v>
      </c>
      <c r="E1422" s="18">
        <v>42746</v>
      </c>
      <c r="F1422" s="9" t="s">
        <v>1410</v>
      </c>
      <c r="G1422" s="3">
        <v>40000000</v>
      </c>
      <c r="H1422" s="3">
        <v>5775076</v>
      </c>
      <c r="I1422" s="3">
        <v>33175076</v>
      </c>
      <c r="J1422" s="8" t="str">
        <f t="shared" si="178"/>
        <v/>
      </c>
      <c r="K1422" s="8" t="str">
        <f t="shared" si="179"/>
        <v/>
      </c>
      <c r="L1422" s="8" t="str">
        <f t="shared" si="180"/>
        <v>Victor Frankenstein</v>
      </c>
      <c r="M1422" s="8" t="str">
        <f t="shared" si="181"/>
        <v/>
      </c>
      <c r="N1422" s="8" t="str">
        <f t="shared" si="177"/>
        <v>Victor Frankenstein</v>
      </c>
      <c r="O1422" s="10">
        <f>INDEX(cpi!$A$1:$M$106,MATCH($D1422,cpi!$A:$A,0),MATCH($C1422,cpi!$1:$1,0))</f>
        <v>237.33600000000001</v>
      </c>
      <c r="P1422" s="10">
        <f>cpi!$I$2</f>
        <v>245.51900000000001</v>
      </c>
      <c r="Q1422" s="10">
        <f t="shared" si="182"/>
        <v>1.0344785451848855</v>
      </c>
      <c r="R1422" s="8" t="str">
        <f t="shared" si="183"/>
        <v/>
      </c>
      <c r="S1422" s="11">
        <f t="shared" si="184"/>
        <v>41379141.807395421</v>
      </c>
      <c r="T1422" s="11">
        <f t="shared" si="184"/>
        <v>5974192.2188121481</v>
      </c>
      <c r="U1422" s="11">
        <f t="shared" si="184"/>
        <v>34318904.356878012</v>
      </c>
    </row>
    <row r="1423" spans="1:21" x14ac:dyDescent="0.2">
      <c r="A1423" s="5">
        <v>1436</v>
      </c>
      <c r="B1423" s="17">
        <v>27</v>
      </c>
      <c r="C1423" s="16">
        <v>11</v>
      </c>
      <c r="D1423" s="16">
        <v>2002</v>
      </c>
      <c r="E1423" s="18">
        <v>38057</v>
      </c>
      <c r="F1423" s="9" t="s">
        <v>1411</v>
      </c>
      <c r="G1423" s="3">
        <v>40000000</v>
      </c>
      <c r="H1423" s="3">
        <v>4835968</v>
      </c>
      <c r="I1423" s="3">
        <v>12624471</v>
      </c>
      <c r="J1423" s="8" t="str">
        <f t="shared" si="178"/>
        <v/>
      </c>
      <c r="K1423" s="8" t="str">
        <f t="shared" si="179"/>
        <v/>
      </c>
      <c r="L1423" s="8" t="str">
        <f t="shared" si="180"/>
        <v>Extreme Ops</v>
      </c>
      <c r="M1423" s="8" t="str">
        <f t="shared" si="181"/>
        <v/>
      </c>
      <c r="N1423" s="8" t="str">
        <f t="shared" si="177"/>
        <v>Extreme Ops</v>
      </c>
      <c r="O1423" s="10">
        <f>INDEX(cpi!$A$1:$M$106,MATCH($D1423,cpi!$A:$A,0),MATCH($C1423,cpi!$1:$1,0))</f>
        <v>181.3</v>
      </c>
      <c r="P1423" s="10">
        <f>cpi!$I$2</f>
        <v>245.51900000000001</v>
      </c>
      <c r="Q1423" s="10">
        <f t="shared" si="182"/>
        <v>1.3542140099282955</v>
      </c>
      <c r="R1423" s="8" t="str">
        <f t="shared" si="183"/>
        <v/>
      </c>
      <c r="S1423" s="11">
        <f t="shared" si="184"/>
        <v>54168560.397131823</v>
      </c>
      <c r="T1423" s="11">
        <f t="shared" si="184"/>
        <v>6548935.6171649192</v>
      </c>
      <c r="U1423" s="11">
        <f t="shared" si="184"/>
        <v>17096235.49613348</v>
      </c>
    </row>
    <row r="1424" spans="1:21" x14ac:dyDescent="0.2">
      <c r="A1424" s="5">
        <v>1437</v>
      </c>
      <c r="B1424" s="17">
        <v>6</v>
      </c>
      <c r="C1424" s="16">
        <v>4</v>
      </c>
      <c r="D1424" s="16">
        <v>2001</v>
      </c>
      <c r="E1424" s="18">
        <v>37046</v>
      </c>
      <c r="F1424" s="9" t="s">
        <v>1412</v>
      </c>
      <c r="G1424" s="3">
        <v>40000000</v>
      </c>
      <c r="H1424" s="3">
        <v>4777007</v>
      </c>
      <c r="I1424" s="3">
        <v>16172200</v>
      </c>
      <c r="J1424" s="8" t="str">
        <f t="shared" si="178"/>
        <v/>
      </c>
      <c r="K1424" s="8" t="str">
        <f t="shared" si="179"/>
        <v/>
      </c>
      <c r="L1424" s="8" t="str">
        <f t="shared" si="180"/>
        <v>Just Visiting</v>
      </c>
      <c r="M1424" s="8" t="str">
        <f t="shared" si="181"/>
        <v/>
      </c>
      <c r="N1424" s="8" t="str">
        <f t="shared" si="177"/>
        <v>Just Visiting</v>
      </c>
      <c r="O1424" s="10">
        <f>INDEX(cpi!$A$1:$M$106,MATCH($D1424,cpi!$A:$A,0),MATCH($C1424,cpi!$1:$1,0))</f>
        <v>176.9</v>
      </c>
      <c r="P1424" s="10">
        <f>cpi!$I$2</f>
        <v>245.51900000000001</v>
      </c>
      <c r="Q1424" s="10">
        <f t="shared" si="182"/>
        <v>1.3878971170152627</v>
      </c>
      <c r="R1424" s="8" t="str">
        <f t="shared" si="183"/>
        <v/>
      </c>
      <c r="S1424" s="11">
        <f t="shared" si="184"/>
        <v>55515884.680610508</v>
      </c>
      <c r="T1424" s="11">
        <f t="shared" si="184"/>
        <v>6629994.2432617294</v>
      </c>
      <c r="U1424" s="11">
        <f t="shared" si="184"/>
        <v>22445349.755794231</v>
      </c>
    </row>
    <row r="1425" spans="1:21" x14ac:dyDescent="0.2">
      <c r="A1425" s="5">
        <v>1438</v>
      </c>
      <c r="B1425" s="17">
        <v>27</v>
      </c>
      <c r="C1425" s="16">
        <v>6</v>
      </c>
      <c r="D1425" s="16">
        <v>2014</v>
      </c>
      <c r="E1425" s="18">
        <v>42435</v>
      </c>
      <c r="F1425" s="9" t="s">
        <v>1413</v>
      </c>
      <c r="G1425" s="3">
        <v>40000000</v>
      </c>
      <c r="H1425" s="3">
        <v>4563029</v>
      </c>
      <c r="I1425" s="3">
        <v>88069880</v>
      </c>
      <c r="J1425" s="8" t="str">
        <f t="shared" si="178"/>
        <v/>
      </c>
      <c r="K1425" s="8" t="str">
        <f t="shared" si="179"/>
        <v/>
      </c>
      <c r="L1425" s="8" t="str">
        <f t="shared" si="180"/>
        <v>Snowpiercer</v>
      </c>
      <c r="M1425" s="8" t="str">
        <f t="shared" si="181"/>
        <v/>
      </c>
      <c r="N1425" s="8" t="str">
        <f t="shared" si="177"/>
        <v>Snowpiercer</v>
      </c>
      <c r="O1425" s="10">
        <f>INDEX(cpi!$A$1:$M$106,MATCH($D1425,cpi!$A:$A,0),MATCH($C1425,cpi!$1:$1,0))</f>
        <v>238.34299999999999</v>
      </c>
      <c r="P1425" s="10">
        <f>cpi!$I$2</f>
        <v>245.51900000000001</v>
      </c>
      <c r="Q1425" s="10">
        <f t="shared" si="182"/>
        <v>1.0301078697507375</v>
      </c>
      <c r="R1425" s="8" t="str">
        <f t="shared" si="183"/>
        <v/>
      </c>
      <c r="S1425" s="11">
        <f t="shared" si="184"/>
        <v>41204314.790029503</v>
      </c>
      <c r="T1425" s="11">
        <f t="shared" si="184"/>
        <v>4700412.0828008382</v>
      </c>
      <c r="U1425" s="11">
        <f t="shared" si="184"/>
        <v>90721476.476003081</v>
      </c>
    </row>
    <row r="1426" spans="1:21" x14ac:dyDescent="0.2">
      <c r="A1426" s="5">
        <v>1439</v>
      </c>
      <c r="B1426" s="17">
        <v>20</v>
      </c>
      <c r="C1426" s="16">
        <v>7</v>
      </c>
      <c r="D1426" s="16">
        <v>2007</v>
      </c>
      <c r="E1426" s="18">
        <v>39667</v>
      </c>
      <c r="F1426" s="9" t="s">
        <v>1414</v>
      </c>
      <c r="G1426" s="3">
        <v>40000000</v>
      </c>
      <c r="H1426" s="3">
        <v>3688560</v>
      </c>
      <c r="I1426" s="3">
        <v>32030610</v>
      </c>
      <c r="J1426" s="8" t="str">
        <f t="shared" si="178"/>
        <v/>
      </c>
      <c r="K1426" s="8" t="str">
        <f t="shared" si="179"/>
        <v/>
      </c>
      <c r="L1426" s="8" t="str">
        <f t="shared" si="180"/>
        <v>Sunshine</v>
      </c>
      <c r="M1426" s="8" t="str">
        <f t="shared" si="181"/>
        <v/>
      </c>
      <c r="N1426" s="8" t="str">
        <f t="shared" si="177"/>
        <v>Sunshine</v>
      </c>
      <c r="O1426" s="10">
        <f>INDEX(cpi!$A$1:$M$106,MATCH($D1426,cpi!$A:$A,0),MATCH($C1426,cpi!$1:$1,0))</f>
        <v>208.29900000000001</v>
      </c>
      <c r="P1426" s="10">
        <f>cpi!$I$2</f>
        <v>245.51900000000001</v>
      </c>
      <c r="Q1426" s="10">
        <f t="shared" si="182"/>
        <v>1.1786854473617252</v>
      </c>
      <c r="R1426" s="8" t="str">
        <f t="shared" si="183"/>
        <v/>
      </c>
      <c r="S1426" s="11">
        <f t="shared" si="184"/>
        <v>47147417.894469008</v>
      </c>
      <c r="T1426" s="11">
        <f t="shared" si="184"/>
        <v>4347651.993720565</v>
      </c>
      <c r="U1426" s="11">
        <f t="shared" si="184"/>
        <v>37754013.877118953</v>
      </c>
    </row>
    <row r="1427" spans="1:21" x14ac:dyDescent="0.2">
      <c r="A1427" s="5">
        <v>1440</v>
      </c>
      <c r="B1427" s="17">
        <v>11</v>
      </c>
      <c r="C1427" s="16">
        <v>3</v>
      </c>
      <c r="D1427" s="16">
        <v>1994</v>
      </c>
      <c r="E1427" s="18">
        <v>34641</v>
      </c>
      <c r="F1427" s="9" t="s">
        <v>1415</v>
      </c>
      <c r="G1427" s="3">
        <v>40000000</v>
      </c>
      <c r="H1427" s="3">
        <v>2816518</v>
      </c>
      <c r="I1427" s="3">
        <v>14938149</v>
      </c>
      <c r="J1427" s="8" t="str">
        <f t="shared" si="178"/>
        <v/>
      </c>
      <c r="K1427" s="8" t="str">
        <f t="shared" si="179"/>
        <v/>
      </c>
      <c r="L1427" s="8" t="str">
        <f t="shared" si="180"/>
        <v>The Hudsucker Proxy</v>
      </c>
      <c r="M1427" s="8" t="str">
        <f t="shared" si="181"/>
        <v/>
      </c>
      <c r="N1427" s="8" t="str">
        <f t="shared" si="177"/>
        <v>The Hudsucker Proxy</v>
      </c>
      <c r="O1427" s="10">
        <f>INDEX(cpi!$A$1:$M$106,MATCH($D1427,cpi!$A:$A,0),MATCH($C1427,cpi!$1:$1,0))</f>
        <v>147.19999999999999</v>
      </c>
      <c r="P1427" s="10">
        <f>cpi!$I$2</f>
        <v>245.51900000000001</v>
      </c>
      <c r="Q1427" s="10">
        <f t="shared" si="182"/>
        <v>1.6679279891304351</v>
      </c>
      <c r="R1427" s="8" t="str">
        <f t="shared" si="183"/>
        <v/>
      </c>
      <c r="S1427" s="11">
        <f t="shared" si="184"/>
        <v>66717119.565217406</v>
      </c>
      <c r="T1427" s="11">
        <f t="shared" si="184"/>
        <v>4697749.2040896751</v>
      </c>
      <c r="U1427" s="11">
        <f t="shared" si="184"/>
        <v>24915756.822900821</v>
      </c>
    </row>
    <row r="1428" spans="1:21" x14ac:dyDescent="0.2">
      <c r="A1428" s="5">
        <v>1441</v>
      </c>
      <c r="B1428" s="17">
        <v>11</v>
      </c>
      <c r="C1428" s="16">
        <v>11</v>
      </c>
      <c r="D1428" s="16">
        <v>2016</v>
      </c>
      <c r="E1428" s="18">
        <v>42685</v>
      </c>
      <c r="F1428" s="9" t="s">
        <v>5370</v>
      </c>
      <c r="G1428" s="3">
        <v>40000000</v>
      </c>
      <c r="H1428" s="3">
        <v>1738477</v>
      </c>
      <c r="I1428" s="3">
        <v>25863458</v>
      </c>
      <c r="J1428" s="8" t="str">
        <f t="shared" si="178"/>
        <v/>
      </c>
      <c r="K1428" s="8" t="str">
        <f t="shared" si="179"/>
        <v/>
      </c>
      <c r="L1428" s="8" t="str">
        <f t="shared" si="180"/>
        <v>Billy Lynn's Long Halftime Walk</v>
      </c>
      <c r="M1428" s="8" t="str">
        <f t="shared" si="181"/>
        <v/>
      </c>
      <c r="N1428" s="8" t="str">
        <f t="shared" si="177"/>
        <v>Billy Lynn's Long Halftime Walk</v>
      </c>
      <c r="O1428" s="10">
        <f>INDEX(cpi!$A$1:$M$106,MATCH($D1428,cpi!$A:$A,0),MATCH($C1428,cpi!$1:$1,0))</f>
        <v>241.35300000000001</v>
      </c>
      <c r="P1428" s="10">
        <f>cpi!$I$2</f>
        <v>245.51900000000001</v>
      </c>
      <c r="Q1428" s="10">
        <f t="shared" si="182"/>
        <v>1.0172610243087925</v>
      </c>
      <c r="R1428" s="8" t="str">
        <f t="shared" si="183"/>
        <v/>
      </c>
      <c r="S1428" s="11">
        <f t="shared" si="184"/>
        <v>40690440.9723517</v>
      </c>
      <c r="T1428" s="11">
        <f t="shared" si="184"/>
        <v>1768484.8937572767</v>
      </c>
      <c r="U1428" s="11">
        <f t="shared" si="184"/>
        <v>26309887.777247433</v>
      </c>
    </row>
    <row r="1429" spans="1:21" x14ac:dyDescent="0.2">
      <c r="A1429" s="5">
        <v>1442</v>
      </c>
      <c r="B1429" s="17">
        <v>1</v>
      </c>
      <c r="C1429" s="16">
        <v>7</v>
      </c>
      <c r="D1429" s="16">
        <v>1986</v>
      </c>
      <c r="E1429" s="18">
        <v>31419</v>
      </c>
      <c r="F1429" s="9" t="s">
        <v>1417</v>
      </c>
      <c r="G1429" s="3">
        <v>40000000</v>
      </c>
      <c r="H1429" s="3">
        <v>1641825</v>
      </c>
      <c r="I1429" s="3">
        <v>6341825</v>
      </c>
      <c r="J1429" s="8" t="str">
        <f t="shared" si="178"/>
        <v/>
      </c>
      <c r="K1429" s="8" t="str">
        <f t="shared" si="179"/>
        <v/>
      </c>
      <c r="L1429" s="8" t="str">
        <f t="shared" si="180"/>
        <v>Pirates</v>
      </c>
      <c r="M1429" s="8" t="str">
        <f t="shared" si="181"/>
        <v/>
      </c>
      <c r="N1429" s="8" t="str">
        <f t="shared" si="177"/>
        <v>Pirates</v>
      </c>
      <c r="O1429" s="10">
        <f>INDEX(cpi!$A$1:$M$106,MATCH($D1429,cpi!$A:$A,0),MATCH($C1429,cpi!$1:$1,0))</f>
        <v>109.5</v>
      </c>
      <c r="P1429" s="10">
        <f>cpi!$I$2</f>
        <v>245.51900000000001</v>
      </c>
      <c r="Q1429" s="10">
        <f t="shared" si="182"/>
        <v>2.2421826484018266</v>
      </c>
      <c r="R1429" s="8" t="str">
        <f t="shared" si="183"/>
        <v/>
      </c>
      <c r="S1429" s="11">
        <f t="shared" si="184"/>
        <v>89687305.936073065</v>
      </c>
      <c r="T1429" s="11">
        <f t="shared" si="184"/>
        <v>3681271.5267123291</v>
      </c>
      <c r="U1429" s="11">
        <f t="shared" si="184"/>
        <v>14219529.974200914</v>
      </c>
    </row>
    <row r="1430" spans="1:21" x14ac:dyDescent="0.2">
      <c r="A1430" s="5">
        <v>1443</v>
      </c>
      <c r="B1430" s="17">
        <v>12</v>
      </c>
      <c r="C1430" s="16">
        <v>12</v>
      </c>
      <c r="D1430" s="16">
        <v>2008</v>
      </c>
      <c r="E1430" s="18">
        <v>39794</v>
      </c>
      <c r="F1430" s="9" t="s">
        <v>1418</v>
      </c>
      <c r="G1430" s="3">
        <v>40000000</v>
      </c>
      <c r="H1430" s="3">
        <v>915840</v>
      </c>
      <c r="I1430" s="3">
        <v>915840</v>
      </c>
      <c r="J1430" s="8" t="str">
        <f t="shared" si="178"/>
        <v/>
      </c>
      <c r="K1430" s="8" t="str">
        <f t="shared" si="179"/>
        <v/>
      </c>
      <c r="L1430" s="8" t="str">
        <f t="shared" si="180"/>
        <v>Delgo</v>
      </c>
      <c r="M1430" s="8" t="str">
        <f t="shared" si="181"/>
        <v/>
      </c>
      <c r="N1430" s="8" t="str">
        <f t="shared" si="177"/>
        <v>Delgo</v>
      </c>
      <c r="O1430" s="10">
        <f>INDEX(cpi!$A$1:$M$106,MATCH($D1430,cpi!$A:$A,0),MATCH($C1430,cpi!$1:$1,0))</f>
        <v>210.22800000000001</v>
      </c>
      <c r="P1430" s="10">
        <f>cpi!$I$2</f>
        <v>245.51900000000001</v>
      </c>
      <c r="Q1430" s="10">
        <f t="shared" si="182"/>
        <v>1.1678701219628214</v>
      </c>
      <c r="R1430" s="8" t="str">
        <f t="shared" si="183"/>
        <v/>
      </c>
      <c r="S1430" s="11">
        <f t="shared" si="184"/>
        <v>46714804.878512852</v>
      </c>
      <c r="T1430" s="11">
        <f t="shared" si="184"/>
        <v>1069582.1724984304</v>
      </c>
      <c r="U1430" s="11">
        <f t="shared" si="184"/>
        <v>1069582.1724984304</v>
      </c>
    </row>
    <row r="1431" spans="1:21" x14ac:dyDescent="0.2">
      <c r="A1431" s="5">
        <v>1444</v>
      </c>
      <c r="B1431" s="17">
        <v>7</v>
      </c>
      <c r="C1431" s="16">
        <v>9</v>
      </c>
      <c r="D1431" s="16">
        <v>2007</v>
      </c>
      <c r="E1431" s="18">
        <v>39272</v>
      </c>
      <c r="F1431" s="9" t="s">
        <v>1419</v>
      </c>
      <c r="G1431" s="3">
        <v>40000000</v>
      </c>
      <c r="H1431" s="3">
        <v>876671</v>
      </c>
      <c r="I1431" s="3">
        <v>7729552</v>
      </c>
      <c r="J1431" s="8" t="str">
        <f t="shared" si="178"/>
        <v/>
      </c>
      <c r="K1431" s="8" t="str">
        <f t="shared" si="179"/>
        <v/>
      </c>
      <c r="L1431" s="8" t="str">
        <f t="shared" si="180"/>
        <v>The Hunting Party</v>
      </c>
      <c r="M1431" s="8" t="str">
        <f t="shared" si="181"/>
        <v/>
      </c>
      <c r="N1431" s="8" t="str">
        <f t="shared" si="177"/>
        <v>The Hunting Party</v>
      </c>
      <c r="O1431" s="10">
        <f>INDEX(cpi!$A$1:$M$106,MATCH($D1431,cpi!$A:$A,0),MATCH($C1431,cpi!$1:$1,0))</f>
        <v>208.49</v>
      </c>
      <c r="P1431" s="10">
        <f>cpi!$I$2</f>
        <v>245.51900000000001</v>
      </c>
      <c r="Q1431" s="10">
        <f t="shared" si="182"/>
        <v>1.1776056405583002</v>
      </c>
      <c r="R1431" s="8" t="str">
        <f t="shared" si="183"/>
        <v/>
      </c>
      <c r="S1431" s="11">
        <f t="shared" si="184"/>
        <v>47104225.622332007</v>
      </c>
      <c r="T1431" s="11">
        <f t="shared" si="184"/>
        <v>1032372.7145138856</v>
      </c>
      <c r="U1431" s="11">
        <f t="shared" si="184"/>
        <v>9102364.0341886897</v>
      </c>
    </row>
    <row r="1432" spans="1:21" x14ac:dyDescent="0.2">
      <c r="A1432" s="5">
        <v>1445</v>
      </c>
      <c r="B1432" s="17">
        <v>13</v>
      </c>
      <c r="C1432" s="16">
        <v>10</v>
      </c>
      <c r="D1432" s="16">
        <v>2006</v>
      </c>
      <c r="E1432" s="18">
        <v>39092</v>
      </c>
      <c r="F1432" s="9" t="s">
        <v>1420</v>
      </c>
      <c r="G1432" s="3">
        <v>40000000</v>
      </c>
      <c r="H1432" s="3">
        <v>659210</v>
      </c>
      <c r="I1432" s="3">
        <v>20722450</v>
      </c>
      <c r="J1432" s="8" t="str">
        <f t="shared" si="178"/>
        <v/>
      </c>
      <c r="K1432" s="8" t="str">
        <f t="shared" si="179"/>
        <v/>
      </c>
      <c r="L1432" s="8" t="str">
        <f t="shared" si="180"/>
        <v>Alex Rider: Operation Stormbreaker</v>
      </c>
      <c r="M1432" s="8" t="str">
        <f t="shared" si="181"/>
        <v/>
      </c>
      <c r="N1432" s="8" t="str">
        <f t="shared" si="177"/>
        <v>Alex Rider: Operation Stormbreaker</v>
      </c>
      <c r="O1432" s="10">
        <f>INDEX(cpi!$A$1:$M$106,MATCH($D1432,cpi!$A:$A,0),MATCH($C1432,cpi!$1:$1,0))</f>
        <v>201.8</v>
      </c>
      <c r="P1432" s="10">
        <f>cpi!$I$2</f>
        <v>245.51900000000001</v>
      </c>
      <c r="Q1432" s="10">
        <f t="shared" si="182"/>
        <v>1.2166451932606541</v>
      </c>
      <c r="R1432" s="8" t="str">
        <f t="shared" si="183"/>
        <v/>
      </c>
      <c r="S1432" s="11">
        <f t="shared" si="184"/>
        <v>48665807.730426162</v>
      </c>
      <c r="T1432" s="11">
        <f t="shared" si="184"/>
        <v>802024.67784935585</v>
      </c>
      <c r="U1432" s="11">
        <f t="shared" si="184"/>
        <v>25211869.185084242</v>
      </c>
    </row>
    <row r="1433" spans="1:21" x14ac:dyDescent="0.2">
      <c r="A1433" s="5">
        <v>1446</v>
      </c>
      <c r="B1433" s="17">
        <v>20</v>
      </c>
      <c r="C1433" s="16">
        <v>11</v>
      </c>
      <c r="D1433" s="16">
        <v>2009</v>
      </c>
      <c r="E1433" s="18">
        <v>40401</v>
      </c>
      <c r="F1433" s="9" t="s">
        <v>1421</v>
      </c>
      <c r="G1433" s="3">
        <v>40000000</v>
      </c>
      <c r="H1433" s="3">
        <v>627047</v>
      </c>
      <c r="I1433" s="3">
        <v>119627047</v>
      </c>
      <c r="J1433" s="8" t="str">
        <f t="shared" si="178"/>
        <v/>
      </c>
      <c r="K1433" s="8" t="str">
        <f t="shared" si="179"/>
        <v/>
      </c>
      <c r="L1433" s="8" t="str">
        <f t="shared" si="180"/>
        <v>Red Cliff</v>
      </c>
      <c r="M1433" s="8" t="str">
        <f t="shared" si="181"/>
        <v/>
      </c>
      <c r="N1433" s="8" t="str">
        <f t="shared" si="177"/>
        <v>Red Cliff</v>
      </c>
      <c r="O1433" s="10">
        <f>INDEX(cpi!$A$1:$M$106,MATCH($D1433,cpi!$A:$A,0),MATCH($C1433,cpi!$1:$1,0))</f>
        <v>216.33</v>
      </c>
      <c r="P1433" s="10">
        <f>cpi!$I$2</f>
        <v>245.51900000000001</v>
      </c>
      <c r="Q1433" s="10">
        <f t="shared" si="182"/>
        <v>1.1349281190773355</v>
      </c>
      <c r="R1433" s="8" t="str">
        <f t="shared" si="183"/>
        <v/>
      </c>
      <c r="S1433" s="11">
        <f t="shared" si="184"/>
        <v>45397124.763093419</v>
      </c>
      <c r="T1433" s="11">
        <f t="shared" si="184"/>
        <v>711653.27228308597</v>
      </c>
      <c r="U1433" s="11">
        <f t="shared" si="184"/>
        <v>135768099.44248602</v>
      </c>
    </row>
    <row r="1434" spans="1:21" x14ac:dyDescent="0.2">
      <c r="A1434" s="5">
        <v>1447</v>
      </c>
      <c r="B1434" s="17">
        <v>24</v>
      </c>
      <c r="C1434" s="16">
        <v>9</v>
      </c>
      <c r="D1434" s="16">
        <v>2004</v>
      </c>
      <c r="E1434" s="18">
        <v>38695</v>
      </c>
      <c r="F1434" s="9" t="s">
        <v>1422</v>
      </c>
      <c r="G1434" s="3">
        <v>40000000</v>
      </c>
      <c r="H1434" s="3">
        <v>463730</v>
      </c>
      <c r="I1434" s="3">
        <v>463730</v>
      </c>
      <c r="J1434" s="8" t="str">
        <f t="shared" si="178"/>
        <v/>
      </c>
      <c r="K1434" s="8" t="str">
        <f t="shared" si="179"/>
        <v/>
      </c>
      <c r="L1434" s="8" t="str">
        <f t="shared" si="180"/>
        <v>The Last Shot</v>
      </c>
      <c r="M1434" s="8" t="str">
        <f t="shared" si="181"/>
        <v/>
      </c>
      <c r="N1434" s="8" t="str">
        <f t="shared" si="177"/>
        <v>The Last Shot</v>
      </c>
      <c r="O1434" s="10">
        <f>INDEX(cpi!$A$1:$M$106,MATCH($D1434,cpi!$A:$A,0),MATCH($C1434,cpi!$1:$1,0))</f>
        <v>189.9</v>
      </c>
      <c r="P1434" s="10">
        <f>cpi!$I$2</f>
        <v>245.51900000000001</v>
      </c>
      <c r="Q1434" s="10">
        <f t="shared" si="182"/>
        <v>1.292885729331227</v>
      </c>
      <c r="R1434" s="8" t="str">
        <f t="shared" si="183"/>
        <v/>
      </c>
      <c r="S1434" s="11">
        <f t="shared" si="184"/>
        <v>51715429.173249081</v>
      </c>
      <c r="T1434" s="11">
        <f t="shared" si="184"/>
        <v>599549.89926276996</v>
      </c>
      <c r="U1434" s="11">
        <f t="shared" si="184"/>
        <v>599549.89926276996</v>
      </c>
    </row>
    <row r="1435" spans="1:21" x14ac:dyDescent="0.2">
      <c r="A1435" s="5">
        <v>1448</v>
      </c>
      <c r="B1435" s="17">
        <v>2</v>
      </c>
      <c r="C1435" s="16">
        <v>4</v>
      </c>
      <c r="D1435" s="16">
        <v>2010</v>
      </c>
      <c r="E1435" s="18">
        <v>40213</v>
      </c>
      <c r="F1435" s="9" t="s">
        <v>1423</v>
      </c>
      <c r="G1435" s="3">
        <v>40000000</v>
      </c>
      <c r="H1435" s="3">
        <v>129078</v>
      </c>
      <c r="I1435" s="3">
        <v>38899792</v>
      </c>
      <c r="J1435" s="8" t="str">
        <f t="shared" si="178"/>
        <v/>
      </c>
      <c r="K1435" s="8" t="str">
        <f t="shared" si="179"/>
        <v/>
      </c>
      <c r="L1435" s="8" t="str">
        <f t="shared" si="180"/>
        <v>The Warlords</v>
      </c>
      <c r="M1435" s="8" t="str">
        <f t="shared" si="181"/>
        <v/>
      </c>
      <c r="N1435" s="8" t="str">
        <f t="shared" si="177"/>
        <v>The Warlords</v>
      </c>
      <c r="O1435" s="10">
        <f>INDEX(cpi!$A$1:$M$106,MATCH($D1435,cpi!$A:$A,0),MATCH($C1435,cpi!$1:$1,0))</f>
        <v>218.00899999999999</v>
      </c>
      <c r="P1435" s="10">
        <f>cpi!$I$2</f>
        <v>245.51900000000001</v>
      </c>
      <c r="Q1435" s="10">
        <f t="shared" si="182"/>
        <v>1.1261874509767946</v>
      </c>
      <c r="R1435" s="8" t="str">
        <f t="shared" si="183"/>
        <v/>
      </c>
      <c r="S1435" s="11">
        <f t="shared" si="184"/>
        <v>45047498.039071783</v>
      </c>
      <c r="T1435" s="11">
        <f t="shared" si="184"/>
        <v>145366.02379718269</v>
      </c>
      <c r="U1435" s="11">
        <f t="shared" si="184"/>
        <v>43808457.596007511</v>
      </c>
    </row>
    <row r="1436" spans="1:21" x14ac:dyDescent="0.2">
      <c r="A1436" s="5">
        <v>1449</v>
      </c>
      <c r="B1436" s="17">
        <v>16</v>
      </c>
      <c r="C1436" s="16">
        <v>3</v>
      </c>
      <c r="D1436" s="16">
        <v>2007</v>
      </c>
      <c r="E1436" s="18">
        <v>39541</v>
      </c>
      <c r="F1436" s="9" t="s">
        <v>1424</v>
      </c>
      <c r="G1436" s="3">
        <v>40000000</v>
      </c>
      <c r="H1436">
        <v>79123</v>
      </c>
      <c r="I1436" s="3">
        <v>79123</v>
      </c>
      <c r="J1436" s="8" t="str">
        <f t="shared" si="178"/>
        <v/>
      </c>
      <c r="K1436" s="8" t="str">
        <f t="shared" si="179"/>
        <v/>
      </c>
      <c r="L1436" s="8" t="str">
        <f t="shared" si="180"/>
        <v>Nomad</v>
      </c>
      <c r="M1436" s="8" t="str">
        <f t="shared" si="181"/>
        <v/>
      </c>
      <c r="N1436" s="8" t="str">
        <f t="shared" si="177"/>
        <v>Nomad</v>
      </c>
      <c r="O1436" s="10">
        <f>INDEX(cpi!$A$1:$M$106,MATCH($D1436,cpi!$A:$A,0),MATCH($C1436,cpi!$1:$1,0))</f>
        <v>205.352</v>
      </c>
      <c r="P1436" s="10">
        <f>cpi!$I$2</f>
        <v>245.51900000000001</v>
      </c>
      <c r="Q1436" s="10">
        <f t="shared" si="182"/>
        <v>1.1956007246094511</v>
      </c>
      <c r="R1436" s="8" t="str">
        <f t="shared" si="183"/>
        <v/>
      </c>
      <c r="S1436" s="11">
        <f t="shared" si="184"/>
        <v>47824028.984378047</v>
      </c>
      <c r="T1436" s="11">
        <f t="shared" si="184"/>
        <v>94599.516133273602</v>
      </c>
      <c r="U1436" s="11">
        <f t="shared" si="184"/>
        <v>94599.516133273602</v>
      </c>
    </row>
    <row r="1437" spans="1:21" x14ac:dyDescent="0.2">
      <c r="A1437" s="5">
        <v>1450</v>
      </c>
      <c r="B1437" s="17">
        <v>16</v>
      </c>
      <c r="C1437" s="16">
        <v>4</v>
      </c>
      <c r="D1437" s="16">
        <v>2013</v>
      </c>
      <c r="E1437" s="18">
        <v>41733</v>
      </c>
      <c r="F1437" s="9" t="s">
        <v>1425</v>
      </c>
      <c r="G1437" s="3">
        <v>40000000</v>
      </c>
      <c r="H1437" s="3">
        <v>0</v>
      </c>
      <c r="I1437" s="3">
        <v>27000381</v>
      </c>
      <c r="J1437" s="8" t="str">
        <f t="shared" si="178"/>
        <v/>
      </c>
      <c r="K1437" s="8" t="str">
        <f t="shared" si="179"/>
        <v/>
      </c>
      <c r="L1437" s="8" t="str">
        <f t="shared" si="180"/>
        <v>Un monstre Ã  Paris</v>
      </c>
      <c r="M1437" s="8" t="str">
        <f t="shared" si="181"/>
        <v/>
      </c>
      <c r="N1437" s="8" t="str">
        <f t="shared" si="177"/>
        <v>Un monstre Ã  Paris</v>
      </c>
      <c r="O1437" s="10">
        <f>INDEX(cpi!$A$1:$M$106,MATCH($D1437,cpi!$A:$A,0),MATCH($C1437,cpi!$1:$1,0))</f>
        <v>232.53100000000001</v>
      </c>
      <c r="P1437" s="10">
        <f>cpi!$I$2</f>
        <v>245.51900000000001</v>
      </c>
      <c r="Q1437" s="10">
        <f t="shared" si="182"/>
        <v>1.0558549182689621</v>
      </c>
      <c r="R1437" s="8" t="str">
        <f t="shared" si="183"/>
        <v/>
      </c>
      <c r="S1437" s="11">
        <f t="shared" si="184"/>
        <v>42234196.730758481</v>
      </c>
      <c r="T1437" s="11">
        <f t="shared" si="184"/>
        <v>0</v>
      </c>
      <c r="U1437" s="11">
        <f t="shared" si="184"/>
        <v>28508485.073985837</v>
      </c>
    </row>
    <row r="1438" spans="1:21" x14ac:dyDescent="0.2">
      <c r="A1438" s="5">
        <v>1451</v>
      </c>
      <c r="B1438" s="17">
        <v>11</v>
      </c>
      <c r="C1438" s="16">
        <v>11</v>
      </c>
      <c r="D1438" s="16">
        <v>2016</v>
      </c>
      <c r="E1438" s="18">
        <v>42685</v>
      </c>
      <c r="F1438" s="9" t="s">
        <v>1426</v>
      </c>
      <c r="G1438" s="3">
        <v>40000000</v>
      </c>
      <c r="H1438" s="3">
        <v>0</v>
      </c>
      <c r="I1438" s="3">
        <v>1641255</v>
      </c>
      <c r="J1438" s="8" t="str">
        <f t="shared" si="178"/>
        <v/>
      </c>
      <c r="K1438" s="8" t="str">
        <f t="shared" si="179"/>
        <v/>
      </c>
      <c r="L1438" s="8" t="str">
        <f t="shared" si="180"/>
        <v>USS Indianapolis: Men of Courage</v>
      </c>
      <c r="M1438" s="8" t="str">
        <f t="shared" si="181"/>
        <v/>
      </c>
      <c r="N1438" s="8" t="str">
        <f t="shared" si="177"/>
        <v>USS Indianapolis: Men of Courage</v>
      </c>
      <c r="O1438" s="10">
        <f>INDEX(cpi!$A$1:$M$106,MATCH($D1438,cpi!$A:$A,0),MATCH($C1438,cpi!$1:$1,0))</f>
        <v>241.35300000000001</v>
      </c>
      <c r="P1438" s="10">
        <f>cpi!$I$2</f>
        <v>245.51900000000001</v>
      </c>
      <c r="Q1438" s="10">
        <f t="shared" si="182"/>
        <v>1.0172610243087925</v>
      </c>
      <c r="R1438" s="8" t="str">
        <f t="shared" si="183"/>
        <v/>
      </c>
      <c r="S1438" s="11">
        <f t="shared" si="184"/>
        <v>40690440.9723517</v>
      </c>
      <c r="T1438" s="11">
        <f t="shared" si="184"/>
        <v>0</v>
      </c>
      <c r="U1438" s="11">
        <f t="shared" si="184"/>
        <v>1669584.7424519272</v>
      </c>
    </row>
    <row r="1439" spans="1:21" x14ac:dyDescent="0.2">
      <c r="A1439" s="5">
        <v>1452</v>
      </c>
      <c r="B1439" s="17">
        <v>31</v>
      </c>
      <c r="C1439" s="16">
        <v>12</v>
      </c>
      <c r="D1439" s="16">
        <v>2014</v>
      </c>
      <c r="E1439" s="18">
        <v>42563</v>
      </c>
      <c r="F1439" s="9" t="s">
        <v>1427</v>
      </c>
      <c r="G1439" s="3">
        <v>40000000</v>
      </c>
      <c r="H1439" s="3">
        <v>0</v>
      </c>
      <c r="I1439" s="3">
        <v>196090</v>
      </c>
      <c r="J1439" s="8" t="str">
        <f t="shared" si="178"/>
        <v/>
      </c>
      <c r="K1439" s="8" t="str">
        <f t="shared" si="179"/>
        <v/>
      </c>
      <c r="L1439" s="8" t="str">
        <f t="shared" si="180"/>
        <v>Dragon Nest Warriors' Dawn</v>
      </c>
      <c r="M1439" s="8" t="str">
        <f t="shared" si="181"/>
        <v/>
      </c>
      <c r="N1439" s="8" t="str">
        <f t="shared" si="177"/>
        <v>Dragon Nest Warriors' Dawn</v>
      </c>
      <c r="O1439" s="10">
        <f>INDEX(cpi!$A$1:$M$106,MATCH($D1439,cpi!$A:$A,0),MATCH($C1439,cpi!$1:$1,0))</f>
        <v>234.81200000000001</v>
      </c>
      <c r="P1439" s="10">
        <f>cpi!$I$2</f>
        <v>245.51900000000001</v>
      </c>
      <c r="Q1439" s="10">
        <f t="shared" si="182"/>
        <v>1.0455981806721972</v>
      </c>
      <c r="R1439" s="8" t="str">
        <f t="shared" si="183"/>
        <v/>
      </c>
      <c r="S1439" s="11">
        <f t="shared" si="184"/>
        <v>41823927.226887889</v>
      </c>
      <c r="T1439" s="11">
        <f t="shared" si="184"/>
        <v>0</v>
      </c>
      <c r="U1439" s="11">
        <f t="shared" si="184"/>
        <v>205031.34724801115</v>
      </c>
    </row>
    <row r="1440" spans="1:21" x14ac:dyDescent="0.2">
      <c r="A1440" s="5">
        <v>1453</v>
      </c>
      <c r="B1440" s="17">
        <v>31</v>
      </c>
      <c r="C1440" s="16">
        <v>12</v>
      </c>
      <c r="D1440" s="16">
        <v>2015</v>
      </c>
      <c r="E1440" s="18">
        <v>42928</v>
      </c>
      <c r="F1440" s="9" t="s">
        <v>1428</v>
      </c>
      <c r="G1440" s="3">
        <v>40000000</v>
      </c>
      <c r="H1440" s="3">
        <v>0</v>
      </c>
      <c r="I1440" s="3">
        <v>0</v>
      </c>
      <c r="J1440" s="8">
        <f t="shared" si="178"/>
        <v>1</v>
      </c>
      <c r="K1440" s="8" t="str">
        <f t="shared" si="179"/>
        <v/>
      </c>
      <c r="L1440" s="8" t="str">
        <f t="shared" si="180"/>
        <v>The Crow</v>
      </c>
      <c r="M1440" s="8" t="str">
        <f t="shared" si="181"/>
        <v/>
      </c>
      <c r="N1440" s="8" t="str">
        <f t="shared" si="177"/>
        <v>The Crow</v>
      </c>
      <c r="O1440" s="10">
        <f>INDEX(cpi!$A$1:$M$106,MATCH($D1440,cpi!$A:$A,0),MATCH($C1440,cpi!$1:$1,0))</f>
        <v>236.52500000000001</v>
      </c>
      <c r="P1440" s="10">
        <f>cpi!$I$2</f>
        <v>245.51900000000001</v>
      </c>
      <c r="Q1440" s="10">
        <f t="shared" si="182"/>
        <v>1.0380255786914703</v>
      </c>
      <c r="R1440" s="8" t="str">
        <f t="shared" si="183"/>
        <v/>
      </c>
      <c r="S1440" s="11">
        <f t="shared" si="184"/>
        <v>41521023.14765881</v>
      </c>
      <c r="T1440" s="11">
        <f t="shared" si="184"/>
        <v>0</v>
      </c>
      <c r="U1440" s="11">
        <f t="shared" si="184"/>
        <v>0</v>
      </c>
    </row>
    <row r="1441" spans="1:21" x14ac:dyDescent="0.2">
      <c r="A1441" s="5">
        <v>1454</v>
      </c>
      <c r="B1441" s="17">
        <v>14</v>
      </c>
      <c r="C1441" s="16">
        <v>8</v>
      </c>
      <c r="D1441" s="16">
        <v>2009</v>
      </c>
      <c r="E1441" s="18">
        <v>40217</v>
      </c>
      <c r="F1441" s="9" t="s">
        <v>1429</v>
      </c>
      <c r="G1441" s="3">
        <v>39000000</v>
      </c>
      <c r="H1441" s="3">
        <v>63414846</v>
      </c>
      <c r="I1441" s="3">
        <v>102332135</v>
      </c>
      <c r="J1441" s="8" t="str">
        <f t="shared" si="178"/>
        <v/>
      </c>
      <c r="K1441" s="8" t="str">
        <f t="shared" si="179"/>
        <v/>
      </c>
      <c r="L1441" s="8" t="str">
        <f t="shared" si="180"/>
        <v>The Time Traveler's Wife</v>
      </c>
      <c r="M1441" s="8" t="str">
        <f t="shared" si="181"/>
        <v/>
      </c>
      <c r="N1441" s="8" t="str">
        <f t="shared" si="177"/>
        <v>The Time Traveler's Wife</v>
      </c>
      <c r="O1441" s="10">
        <f>INDEX(cpi!$A$1:$M$106,MATCH($D1441,cpi!$A:$A,0),MATCH($C1441,cpi!$1:$1,0))</f>
        <v>215.834</v>
      </c>
      <c r="P1441" s="10">
        <f>cpi!$I$2</f>
        <v>245.51900000000001</v>
      </c>
      <c r="Q1441" s="10">
        <f t="shared" si="182"/>
        <v>1.1375362547142711</v>
      </c>
      <c r="R1441" s="8" t="str">
        <f t="shared" si="183"/>
        <v/>
      </c>
      <c r="S1441" s="11">
        <f t="shared" si="184"/>
        <v>44363913.933856577</v>
      </c>
      <c r="T1441" s="11">
        <f t="shared" si="184"/>
        <v>72136686.412122279</v>
      </c>
      <c r="U1441" s="11">
        <f t="shared" si="184"/>
        <v>116406513.58481517</v>
      </c>
    </row>
    <row r="1442" spans="1:21" x14ac:dyDescent="0.2">
      <c r="A1442" s="5">
        <v>1455</v>
      </c>
      <c r="B1442" s="17">
        <v>17</v>
      </c>
      <c r="C1442" s="16">
        <v>6</v>
      </c>
      <c r="D1442" s="16">
        <v>1983</v>
      </c>
      <c r="E1442" s="18">
        <v>30808</v>
      </c>
      <c r="F1442" s="9" t="s">
        <v>1430</v>
      </c>
      <c r="G1442" s="3">
        <v>39000000</v>
      </c>
      <c r="H1442" s="3">
        <v>59950623</v>
      </c>
      <c r="I1442" s="3">
        <v>59950623</v>
      </c>
      <c r="J1442" s="8" t="str">
        <f t="shared" si="178"/>
        <v/>
      </c>
      <c r="K1442" s="8" t="str">
        <f t="shared" si="179"/>
        <v/>
      </c>
      <c r="L1442" s="8" t="str">
        <f t="shared" si="180"/>
        <v>Superman III</v>
      </c>
      <c r="M1442" s="8" t="str">
        <f t="shared" si="181"/>
        <v/>
      </c>
      <c r="N1442" s="8" t="str">
        <f t="shared" si="177"/>
        <v>Superman III</v>
      </c>
      <c r="O1442" s="10">
        <f>INDEX(cpi!$A$1:$M$106,MATCH($D1442,cpi!$A:$A,0),MATCH($C1442,cpi!$1:$1,0))</f>
        <v>99.5</v>
      </c>
      <c r="P1442" s="10">
        <f>cpi!$I$2</f>
        <v>245.51900000000001</v>
      </c>
      <c r="Q1442" s="10">
        <f t="shared" si="182"/>
        <v>2.4675276381909548</v>
      </c>
      <c r="R1442" s="8" t="str">
        <f t="shared" si="183"/>
        <v/>
      </c>
      <c r="S1442" s="11">
        <f t="shared" si="184"/>
        <v>96233577.889447242</v>
      </c>
      <c r="T1442" s="11">
        <f t="shared" si="184"/>
        <v>147929819.17926633</v>
      </c>
      <c r="U1442" s="11">
        <f t="shared" si="184"/>
        <v>147929819.17926633</v>
      </c>
    </row>
    <row r="1443" spans="1:21" x14ac:dyDescent="0.2">
      <c r="A1443" s="5">
        <v>1456</v>
      </c>
      <c r="B1443" s="17">
        <v>2</v>
      </c>
      <c r="C1443" s="16">
        <v>2</v>
      </c>
      <c r="D1443" s="16">
        <v>2007</v>
      </c>
      <c r="E1443" s="18">
        <v>39115</v>
      </c>
      <c r="F1443" s="9" t="s">
        <v>1431</v>
      </c>
      <c r="G1443" s="3">
        <v>39000000</v>
      </c>
      <c r="H1443" s="3">
        <v>42674040</v>
      </c>
      <c r="I1443" s="3">
        <v>69538833</v>
      </c>
      <c r="J1443" s="8" t="str">
        <f t="shared" si="178"/>
        <v/>
      </c>
      <c r="K1443" s="8" t="str">
        <f t="shared" si="179"/>
        <v/>
      </c>
      <c r="L1443" s="8" t="str">
        <f t="shared" si="180"/>
        <v>Because I Said So</v>
      </c>
      <c r="M1443" s="8" t="str">
        <f t="shared" si="181"/>
        <v/>
      </c>
      <c r="N1443" s="8" t="str">
        <f t="shared" si="177"/>
        <v>Because I Said So</v>
      </c>
      <c r="O1443" s="10">
        <f>INDEX(cpi!$A$1:$M$106,MATCH($D1443,cpi!$A:$A,0),MATCH($C1443,cpi!$1:$1,0))</f>
        <v>203.499</v>
      </c>
      <c r="P1443" s="10">
        <f>cpi!$I$2</f>
        <v>245.51900000000001</v>
      </c>
      <c r="Q1443" s="10">
        <f t="shared" si="182"/>
        <v>1.2064875011670819</v>
      </c>
      <c r="R1443" s="8" t="str">
        <f t="shared" si="183"/>
        <v/>
      </c>
      <c r="S1443" s="11">
        <f t="shared" si="184"/>
        <v>47053012.545516193</v>
      </c>
      <c r="T1443" s="11">
        <f t="shared" si="184"/>
        <v>51485695.884304099</v>
      </c>
      <c r="U1443" s="11">
        <f t="shared" si="184"/>
        <v>83897732.860245019</v>
      </c>
    </row>
    <row r="1444" spans="1:21" x14ac:dyDescent="0.2">
      <c r="A1444" s="5">
        <v>1457</v>
      </c>
      <c r="B1444" s="17">
        <v>5</v>
      </c>
      <c r="C1444" s="16">
        <v>10</v>
      </c>
      <c r="D1444" s="16">
        <v>2012</v>
      </c>
      <c r="E1444" s="18">
        <v>41039</v>
      </c>
      <c r="F1444" s="9" t="s">
        <v>1432</v>
      </c>
      <c r="G1444" s="3">
        <v>39000000</v>
      </c>
      <c r="H1444" s="3">
        <v>35287788</v>
      </c>
      <c r="I1444" s="3">
        <v>81150788</v>
      </c>
      <c r="J1444" s="8" t="str">
        <f t="shared" si="178"/>
        <v/>
      </c>
      <c r="K1444" s="8" t="str">
        <f t="shared" si="179"/>
        <v/>
      </c>
      <c r="L1444" s="8" t="str">
        <f t="shared" si="180"/>
        <v>Frankenweenie</v>
      </c>
      <c r="M1444" s="8" t="str">
        <f t="shared" si="181"/>
        <v/>
      </c>
      <c r="N1444" s="8" t="str">
        <f t="shared" si="177"/>
        <v>Frankenweenie</v>
      </c>
      <c r="O1444" s="10">
        <f>INDEX(cpi!$A$1:$M$106,MATCH($D1444,cpi!$A:$A,0),MATCH($C1444,cpi!$1:$1,0))</f>
        <v>231.31700000000001</v>
      </c>
      <c r="P1444" s="10">
        <f>cpi!$I$2</f>
        <v>245.51900000000001</v>
      </c>
      <c r="Q1444" s="10">
        <f t="shared" si="182"/>
        <v>1.0613962657305775</v>
      </c>
      <c r="R1444" s="8" t="str">
        <f t="shared" si="183"/>
        <v/>
      </c>
      <c r="S1444" s="11">
        <f t="shared" si="184"/>
        <v>41394454.363492526</v>
      </c>
      <c r="T1444" s="11">
        <f t="shared" si="184"/>
        <v>37454326.409092285</v>
      </c>
      <c r="U1444" s="11">
        <f t="shared" si="184"/>
        <v>86133143.344293758</v>
      </c>
    </row>
    <row r="1445" spans="1:21" x14ac:dyDescent="0.2">
      <c r="A1445" s="5">
        <v>1458</v>
      </c>
      <c r="B1445" s="17">
        <v>29</v>
      </c>
      <c r="C1445" s="16">
        <v>3</v>
      </c>
      <c r="D1445" s="16">
        <v>1996</v>
      </c>
      <c r="E1445" s="18">
        <v>35918</v>
      </c>
      <c r="F1445" s="9" t="s">
        <v>1433</v>
      </c>
      <c r="G1445" s="3">
        <v>39000000</v>
      </c>
      <c r="H1445" s="3">
        <v>30356589</v>
      </c>
      <c r="I1445" s="3">
        <v>37956589</v>
      </c>
      <c r="J1445" s="8" t="str">
        <f t="shared" si="178"/>
        <v/>
      </c>
      <c r="K1445" s="8" t="str">
        <f t="shared" si="179"/>
        <v/>
      </c>
      <c r="L1445" s="8" t="str">
        <f t="shared" si="180"/>
        <v>Sgt. Bilko</v>
      </c>
      <c r="M1445" s="8" t="str">
        <f t="shared" si="181"/>
        <v/>
      </c>
      <c r="N1445" s="8" t="str">
        <f t="shared" si="177"/>
        <v>Sgt. Bilko</v>
      </c>
      <c r="O1445" s="10">
        <f>INDEX(cpi!$A$1:$M$106,MATCH($D1445,cpi!$A:$A,0),MATCH($C1445,cpi!$1:$1,0))</f>
        <v>155.69999999999999</v>
      </c>
      <c r="P1445" s="10">
        <f>cpi!$I$2</f>
        <v>245.51900000000001</v>
      </c>
      <c r="Q1445" s="10">
        <f t="shared" si="182"/>
        <v>1.5768721901091844</v>
      </c>
      <c r="R1445" s="8" t="str">
        <f t="shared" si="183"/>
        <v/>
      </c>
      <c r="S1445" s="11">
        <f t="shared" si="184"/>
        <v>61498015.414258197</v>
      </c>
      <c r="T1445" s="11">
        <f t="shared" si="184"/>
        <v>47868460.980674379</v>
      </c>
      <c r="U1445" s="11">
        <f t="shared" si="184"/>
        <v>59852689.625504181</v>
      </c>
    </row>
    <row r="1446" spans="1:21" x14ac:dyDescent="0.2">
      <c r="A1446" s="5">
        <v>1459</v>
      </c>
      <c r="B1446" s="17">
        <v>30</v>
      </c>
      <c r="C1446" s="16">
        <v>9</v>
      </c>
      <c r="D1446" s="16">
        <v>2005</v>
      </c>
      <c r="E1446" s="18">
        <v>39242</v>
      </c>
      <c r="F1446" s="9" t="s">
        <v>1434</v>
      </c>
      <c r="G1446" s="3">
        <v>39000000</v>
      </c>
      <c r="H1446" s="3">
        <v>25514517</v>
      </c>
      <c r="I1446" s="3">
        <v>40319440</v>
      </c>
      <c r="J1446" s="8" t="str">
        <f t="shared" si="178"/>
        <v/>
      </c>
      <c r="K1446" s="8" t="str">
        <f t="shared" si="179"/>
        <v/>
      </c>
      <c r="L1446" s="8" t="str">
        <f t="shared" si="180"/>
        <v>Serenity</v>
      </c>
      <c r="M1446" s="8" t="str">
        <f t="shared" si="181"/>
        <v/>
      </c>
      <c r="N1446" s="8" t="str">
        <f t="shared" si="177"/>
        <v>Serenity</v>
      </c>
      <c r="O1446" s="10">
        <f>INDEX(cpi!$A$1:$M$106,MATCH($D1446,cpi!$A:$A,0),MATCH($C1446,cpi!$1:$1,0))</f>
        <v>198.8</v>
      </c>
      <c r="P1446" s="10">
        <f>cpi!$I$2</f>
        <v>245.51900000000001</v>
      </c>
      <c r="Q1446" s="10">
        <f t="shared" si="182"/>
        <v>1.2350050301810864</v>
      </c>
      <c r="R1446" s="8" t="str">
        <f t="shared" si="183"/>
        <v/>
      </c>
      <c r="S1446" s="11">
        <f t="shared" si="184"/>
        <v>48165196.17706237</v>
      </c>
      <c r="T1446" s="11">
        <f t="shared" si="184"/>
        <v>31510556.837640844</v>
      </c>
      <c r="U1446" s="11">
        <f t="shared" si="184"/>
        <v>49794711.214084506</v>
      </c>
    </row>
    <row r="1447" spans="1:21" x14ac:dyDescent="0.2">
      <c r="A1447" s="5">
        <v>1460</v>
      </c>
      <c r="B1447" s="17">
        <v>20</v>
      </c>
      <c r="C1447" s="16">
        <v>2</v>
      </c>
      <c r="D1447" s="16">
        <v>2004</v>
      </c>
      <c r="E1447" s="18">
        <v>38566</v>
      </c>
      <c r="F1447" s="9" t="s">
        <v>1435</v>
      </c>
      <c r="G1447" s="3">
        <v>39000000</v>
      </c>
      <c r="H1447" s="3">
        <v>5881504</v>
      </c>
      <c r="I1447" s="3">
        <v>6429865</v>
      </c>
      <c r="J1447" s="8" t="str">
        <f t="shared" si="178"/>
        <v/>
      </c>
      <c r="K1447" s="8" t="str">
        <f t="shared" si="179"/>
        <v/>
      </c>
      <c r="L1447" s="8" t="str">
        <f t="shared" si="180"/>
        <v>Against the Ropes</v>
      </c>
      <c r="M1447" s="8" t="str">
        <f t="shared" si="181"/>
        <v/>
      </c>
      <c r="N1447" s="8" t="str">
        <f t="shared" si="177"/>
        <v>Against the Ropes</v>
      </c>
      <c r="O1447" s="10">
        <f>INDEX(cpi!$A$1:$M$106,MATCH($D1447,cpi!$A:$A,0),MATCH($C1447,cpi!$1:$1,0))</f>
        <v>186.2</v>
      </c>
      <c r="P1447" s="10">
        <f>cpi!$I$2</f>
        <v>245.51900000000001</v>
      </c>
      <c r="Q1447" s="10">
        <f t="shared" si="182"/>
        <v>1.3185767991407091</v>
      </c>
      <c r="R1447" s="8" t="str">
        <f t="shared" si="183"/>
        <v/>
      </c>
      <c r="S1447" s="11">
        <f t="shared" si="184"/>
        <v>51424495.166487657</v>
      </c>
      <c r="T1447" s="11">
        <f t="shared" si="184"/>
        <v>7755214.7184532769</v>
      </c>
      <c r="U1447" s="11">
        <f t="shared" si="184"/>
        <v>8478270.8106068764</v>
      </c>
    </row>
    <row r="1448" spans="1:21" x14ac:dyDescent="0.2">
      <c r="A1448" s="5">
        <v>1461</v>
      </c>
      <c r="B1448" s="17">
        <v>23</v>
      </c>
      <c r="C1448" s="16">
        <v>8</v>
      </c>
      <c r="D1448" s="16">
        <v>2013</v>
      </c>
      <c r="E1448" s="18">
        <v>41951</v>
      </c>
      <c r="F1448" s="9" t="s">
        <v>1436</v>
      </c>
      <c r="G1448" s="3">
        <v>38600000</v>
      </c>
      <c r="H1448" s="3">
        <v>6594959</v>
      </c>
      <c r="I1448" s="3">
        <v>57987299</v>
      </c>
      <c r="J1448" s="8" t="str">
        <f t="shared" si="178"/>
        <v/>
      </c>
      <c r="K1448" s="8" t="str">
        <f t="shared" si="179"/>
        <v/>
      </c>
      <c r="L1448" s="8" t="str">
        <f t="shared" si="180"/>
        <v>Yi dai zong shi</v>
      </c>
      <c r="M1448" s="8" t="str">
        <f t="shared" si="181"/>
        <v/>
      </c>
      <c r="N1448" s="8" t="str">
        <f t="shared" si="177"/>
        <v>Yi dai zong shi</v>
      </c>
      <c r="O1448" s="10">
        <f>INDEX(cpi!$A$1:$M$106,MATCH($D1448,cpi!$A:$A,0),MATCH($C1448,cpi!$1:$1,0))</f>
        <v>233.87700000000001</v>
      </c>
      <c r="P1448" s="10">
        <f>cpi!$I$2</f>
        <v>245.51900000000001</v>
      </c>
      <c r="Q1448" s="10">
        <f t="shared" si="182"/>
        <v>1.0497783022699967</v>
      </c>
      <c r="R1448" s="8" t="str">
        <f t="shared" si="183"/>
        <v/>
      </c>
      <c r="S1448" s="11">
        <f t="shared" si="184"/>
        <v>40521442.46762187</v>
      </c>
      <c r="T1448" s="11">
        <f t="shared" si="184"/>
        <v>6923244.862560235</v>
      </c>
      <c r="U1448" s="11">
        <f t="shared" si="184"/>
        <v>60873808.297442675</v>
      </c>
    </row>
    <row r="1449" spans="1:21" x14ac:dyDescent="0.2">
      <c r="A1449" s="5">
        <v>1462</v>
      </c>
      <c r="B1449" s="17">
        <v>22</v>
      </c>
      <c r="C1449" s="16">
        <v>6</v>
      </c>
      <c r="D1449" s="16">
        <v>2001</v>
      </c>
      <c r="E1449" s="18">
        <v>37535</v>
      </c>
      <c r="F1449" s="9" t="s">
        <v>1437</v>
      </c>
      <c r="G1449" s="3">
        <v>38000000</v>
      </c>
      <c r="H1449" s="3">
        <v>144512310</v>
      </c>
      <c r="I1449" s="3">
        <v>206512310</v>
      </c>
      <c r="J1449" s="8" t="str">
        <f t="shared" si="178"/>
        <v/>
      </c>
      <c r="K1449" s="8" t="str">
        <f t="shared" si="179"/>
        <v/>
      </c>
      <c r="L1449" s="8" t="str">
        <f t="shared" si="180"/>
        <v>The Fast and the Furious</v>
      </c>
      <c r="M1449" s="8" t="str">
        <f t="shared" si="181"/>
        <v/>
      </c>
      <c r="N1449" s="8" t="str">
        <f t="shared" si="177"/>
        <v>The Fast and the Furious</v>
      </c>
      <c r="O1449" s="10">
        <f>INDEX(cpi!$A$1:$M$106,MATCH($D1449,cpi!$A:$A,0),MATCH($C1449,cpi!$1:$1,0))</f>
        <v>178</v>
      </c>
      <c r="P1449" s="10">
        <f>cpi!$I$2</f>
        <v>245.51900000000001</v>
      </c>
      <c r="Q1449" s="10">
        <f t="shared" si="182"/>
        <v>1.3793202247191012</v>
      </c>
      <c r="R1449" s="8" t="str">
        <f t="shared" si="183"/>
        <v/>
      </c>
      <c r="S1449" s="11">
        <f t="shared" si="184"/>
        <v>52414168.539325848</v>
      </c>
      <c r="T1449" s="11">
        <f t="shared" si="184"/>
        <v>199328751.90387642</v>
      </c>
      <c r="U1449" s="11">
        <f t="shared" si="184"/>
        <v>284846605.83646071</v>
      </c>
    </row>
    <row r="1450" spans="1:21" x14ac:dyDescent="0.2">
      <c r="A1450" s="5">
        <v>1463</v>
      </c>
      <c r="B1450" s="17">
        <v>27</v>
      </c>
      <c r="C1450" s="16">
        <v>9</v>
      </c>
      <c r="D1450" s="16">
        <v>2002</v>
      </c>
      <c r="E1450" s="18">
        <v>38055</v>
      </c>
      <c r="F1450" s="9" t="s">
        <v>1438</v>
      </c>
      <c r="G1450" s="3">
        <v>38000000</v>
      </c>
      <c r="H1450" s="3">
        <v>127214072</v>
      </c>
      <c r="I1450" s="3">
        <v>182365114</v>
      </c>
      <c r="J1450" s="8" t="str">
        <f t="shared" si="178"/>
        <v/>
      </c>
      <c r="K1450" s="8" t="str">
        <f t="shared" si="179"/>
        <v/>
      </c>
      <c r="L1450" s="8" t="str">
        <f t="shared" si="180"/>
        <v>Sweet Home Alabama</v>
      </c>
      <c r="M1450" s="8" t="str">
        <f t="shared" si="181"/>
        <v/>
      </c>
      <c r="N1450" s="8" t="str">
        <f t="shared" si="177"/>
        <v>Sweet Home Alabama</v>
      </c>
      <c r="O1450" s="10">
        <f>INDEX(cpi!$A$1:$M$106,MATCH($D1450,cpi!$A:$A,0),MATCH($C1450,cpi!$1:$1,0))</f>
        <v>181</v>
      </c>
      <c r="P1450" s="10">
        <f>cpi!$I$2</f>
        <v>245.51900000000001</v>
      </c>
      <c r="Q1450" s="10">
        <f t="shared" si="182"/>
        <v>1.3564585635359117</v>
      </c>
      <c r="R1450" s="8" t="str">
        <f t="shared" si="183"/>
        <v/>
      </c>
      <c r="S1450" s="11">
        <f t="shared" si="184"/>
        <v>51545425.414364643</v>
      </c>
      <c r="T1450" s="11">
        <f t="shared" si="184"/>
        <v>172560617.36667404</v>
      </c>
      <c r="U1450" s="11">
        <f t="shared" si="184"/>
        <v>247370720.57550278</v>
      </c>
    </row>
    <row r="1451" spans="1:21" x14ac:dyDescent="0.2">
      <c r="A1451" s="5">
        <v>1464</v>
      </c>
      <c r="B1451" s="17">
        <v>24</v>
      </c>
      <c r="C1451" s="16">
        <v>7</v>
      </c>
      <c r="D1451" s="16">
        <v>2009</v>
      </c>
      <c r="E1451" s="18">
        <v>40519</v>
      </c>
      <c r="F1451" s="9" t="s">
        <v>1439</v>
      </c>
      <c r="G1451" s="3">
        <v>38000000</v>
      </c>
      <c r="H1451" s="3">
        <v>88915214</v>
      </c>
      <c r="I1451" s="3">
        <v>205298907</v>
      </c>
      <c r="J1451" s="8" t="str">
        <f t="shared" si="178"/>
        <v/>
      </c>
      <c r="K1451" s="8" t="str">
        <f t="shared" si="179"/>
        <v/>
      </c>
      <c r="L1451" s="8" t="str">
        <f t="shared" si="180"/>
        <v>The Ugly Truth</v>
      </c>
      <c r="M1451" s="8" t="str">
        <f t="shared" si="181"/>
        <v/>
      </c>
      <c r="N1451" s="8" t="str">
        <f t="shared" si="177"/>
        <v>The Ugly Truth</v>
      </c>
      <c r="O1451" s="10">
        <f>INDEX(cpi!$A$1:$M$106,MATCH($D1451,cpi!$A:$A,0),MATCH($C1451,cpi!$1:$1,0))</f>
        <v>215.351</v>
      </c>
      <c r="P1451" s="10">
        <f>cpi!$I$2</f>
        <v>245.51900000000001</v>
      </c>
      <c r="Q1451" s="10">
        <f t="shared" si="182"/>
        <v>1.1400875779541306</v>
      </c>
      <c r="R1451" s="8" t="str">
        <f t="shared" si="183"/>
        <v/>
      </c>
      <c r="S1451" s="11">
        <f t="shared" si="184"/>
        <v>43323327.962256961</v>
      </c>
      <c r="T1451" s="11">
        <f t="shared" si="184"/>
        <v>101371130.97253321</v>
      </c>
      <c r="U1451" s="11">
        <f t="shared" si="184"/>
        <v>234058733.6382603</v>
      </c>
    </row>
    <row r="1452" spans="1:21" x14ac:dyDescent="0.2">
      <c r="A1452" s="5">
        <v>1465</v>
      </c>
      <c r="B1452" s="17">
        <v>7</v>
      </c>
      <c r="C1452" s="16">
        <v>8</v>
      </c>
      <c r="D1452" s="16">
        <v>2002</v>
      </c>
      <c r="E1452" s="18">
        <v>37445</v>
      </c>
      <c r="F1452" s="9" t="s">
        <v>1440</v>
      </c>
      <c r="G1452" s="3">
        <v>38000000</v>
      </c>
      <c r="H1452" s="3">
        <v>85846296</v>
      </c>
      <c r="I1452" s="3">
        <v>119721296</v>
      </c>
      <c r="J1452" s="8" t="str">
        <f t="shared" si="178"/>
        <v/>
      </c>
      <c r="K1452" s="8" t="str">
        <f t="shared" si="179"/>
        <v/>
      </c>
      <c r="L1452" s="8" t="str">
        <f t="shared" si="180"/>
        <v>Spy Kids 2: The Island of Lost Dreams</v>
      </c>
      <c r="M1452" s="8" t="str">
        <f t="shared" si="181"/>
        <v/>
      </c>
      <c r="N1452" s="8" t="str">
        <f t="shared" si="177"/>
        <v>Spy Kids 2: The Island of Lost Dreams</v>
      </c>
      <c r="O1452" s="10">
        <f>INDEX(cpi!$A$1:$M$106,MATCH($D1452,cpi!$A:$A,0),MATCH($C1452,cpi!$1:$1,0))</f>
        <v>180.7</v>
      </c>
      <c r="P1452" s="10">
        <f>cpi!$I$2</f>
        <v>245.51900000000001</v>
      </c>
      <c r="Q1452" s="10">
        <f t="shared" si="182"/>
        <v>1.3587105700055342</v>
      </c>
      <c r="R1452" s="8" t="str">
        <f t="shared" si="183"/>
        <v/>
      </c>
      <c r="S1452" s="11">
        <f t="shared" si="184"/>
        <v>51631001.660210297</v>
      </c>
      <c r="T1452" s="11">
        <f t="shared" si="184"/>
        <v>116640269.77102381</v>
      </c>
      <c r="U1452" s="11">
        <f t="shared" si="184"/>
        <v>162666590.32996127</v>
      </c>
    </row>
    <row r="1453" spans="1:21" x14ac:dyDescent="0.2">
      <c r="A1453" s="5">
        <v>1466</v>
      </c>
      <c r="B1453" s="17">
        <v>18</v>
      </c>
      <c r="C1453" s="16">
        <v>11</v>
      </c>
      <c r="D1453" s="16">
        <v>1994</v>
      </c>
      <c r="E1453" s="18">
        <v>34861</v>
      </c>
      <c r="F1453" s="9" t="s">
        <v>1441</v>
      </c>
      <c r="G1453" s="3">
        <v>38000000</v>
      </c>
      <c r="H1453" s="3">
        <v>75671262</v>
      </c>
      <c r="I1453" s="3">
        <v>120000000</v>
      </c>
      <c r="J1453" s="8" t="str">
        <f t="shared" si="178"/>
        <v/>
      </c>
      <c r="K1453" s="8" t="str">
        <f t="shared" si="179"/>
        <v/>
      </c>
      <c r="L1453" s="8" t="str">
        <f t="shared" si="180"/>
        <v>Star Trek: Generations</v>
      </c>
      <c r="M1453" s="8" t="str">
        <f t="shared" si="181"/>
        <v/>
      </c>
      <c r="N1453" s="8" t="str">
        <f t="shared" si="177"/>
        <v>Star Trek: Generations</v>
      </c>
      <c r="O1453" s="10">
        <f>INDEX(cpi!$A$1:$M$106,MATCH($D1453,cpi!$A:$A,0),MATCH($C1453,cpi!$1:$1,0))</f>
        <v>149.69999999999999</v>
      </c>
      <c r="P1453" s="10">
        <f>cpi!$I$2</f>
        <v>245.51900000000001</v>
      </c>
      <c r="Q1453" s="10">
        <f t="shared" si="182"/>
        <v>1.6400734802939214</v>
      </c>
      <c r="R1453" s="8" t="str">
        <f t="shared" si="183"/>
        <v/>
      </c>
      <c r="S1453" s="11">
        <f t="shared" si="184"/>
        <v>62322792.251169011</v>
      </c>
      <c r="T1453" s="11">
        <f t="shared" si="184"/>
        <v>124106430.02657317</v>
      </c>
      <c r="U1453" s="11">
        <f t="shared" si="184"/>
        <v>196808817.63527057</v>
      </c>
    </row>
    <row r="1454" spans="1:21" x14ac:dyDescent="0.2">
      <c r="A1454" s="5">
        <v>1467</v>
      </c>
      <c r="B1454" s="17">
        <v>2</v>
      </c>
      <c r="C1454" s="16">
        <v>6</v>
      </c>
      <c r="D1454" s="16">
        <v>2017</v>
      </c>
      <c r="E1454" s="18">
        <v>42772</v>
      </c>
      <c r="F1454" s="9" t="s">
        <v>1442</v>
      </c>
      <c r="G1454" s="3">
        <v>38000000</v>
      </c>
      <c r="H1454" s="3">
        <v>73895861</v>
      </c>
      <c r="I1454" s="3">
        <v>113895861</v>
      </c>
      <c r="J1454" s="8" t="str">
        <f t="shared" si="178"/>
        <v/>
      </c>
      <c r="K1454" s="8" t="str">
        <f t="shared" si="179"/>
        <v/>
      </c>
      <c r="L1454" s="8" t="str">
        <f t="shared" si="180"/>
        <v>Captain Underpants: The First Epic Movie</v>
      </c>
      <c r="M1454" s="8" t="str">
        <f t="shared" si="181"/>
        <v/>
      </c>
      <c r="N1454" s="8" t="str">
        <f t="shared" si="177"/>
        <v>Captain Underpants: The First Epic Movie</v>
      </c>
      <c r="O1454" s="10">
        <f>INDEX(cpi!$A$1:$M$106,MATCH($D1454,cpi!$A:$A,0),MATCH($C1454,cpi!$1:$1,0))</f>
        <v>244.95500000000001</v>
      </c>
      <c r="P1454" s="10">
        <f>cpi!$I$2</f>
        <v>245.51900000000001</v>
      </c>
      <c r="Q1454" s="10">
        <f t="shared" si="182"/>
        <v>1.0023024637178257</v>
      </c>
      <c r="R1454" s="8" t="str">
        <f t="shared" si="183"/>
        <v/>
      </c>
      <c r="S1454" s="11">
        <f t="shared" si="184"/>
        <v>38087493.621277377</v>
      </c>
      <c r="T1454" s="11">
        <f t="shared" si="184"/>
        <v>74066003.538849995</v>
      </c>
      <c r="U1454" s="11">
        <f t="shared" si="184"/>
        <v>114158102.08756302</v>
      </c>
    </row>
    <row r="1455" spans="1:21" x14ac:dyDescent="0.2">
      <c r="A1455" s="5">
        <v>1468</v>
      </c>
      <c r="B1455" s="17">
        <v>17</v>
      </c>
      <c r="C1455" s="16">
        <v>4</v>
      </c>
      <c r="D1455" s="16">
        <v>2015</v>
      </c>
      <c r="E1455" s="18">
        <v>42494</v>
      </c>
      <c r="F1455" s="9" t="s">
        <v>1443</v>
      </c>
      <c r="G1455" s="3">
        <v>38000000</v>
      </c>
      <c r="H1455" s="3">
        <v>71038190</v>
      </c>
      <c r="I1455" s="3">
        <v>107597242</v>
      </c>
      <c r="J1455" s="8" t="str">
        <f t="shared" si="178"/>
        <v/>
      </c>
      <c r="K1455" s="8" t="str">
        <f t="shared" si="179"/>
        <v/>
      </c>
      <c r="L1455" s="8" t="str">
        <f t="shared" si="180"/>
        <v>Paul Blart: Mall Cop 2</v>
      </c>
      <c r="M1455" s="8" t="str">
        <f t="shared" si="181"/>
        <v/>
      </c>
      <c r="N1455" s="8" t="str">
        <f t="shared" si="177"/>
        <v>Paul Blart: Mall Cop 2</v>
      </c>
      <c r="O1455" s="10">
        <f>INDEX(cpi!$A$1:$M$106,MATCH($D1455,cpi!$A:$A,0),MATCH($C1455,cpi!$1:$1,0))</f>
        <v>236.59899999999999</v>
      </c>
      <c r="P1455" s="10">
        <f>cpi!$I$2</f>
        <v>245.51900000000001</v>
      </c>
      <c r="Q1455" s="10">
        <f t="shared" si="182"/>
        <v>1.0377009201222323</v>
      </c>
      <c r="R1455" s="8" t="str">
        <f t="shared" si="183"/>
        <v/>
      </c>
      <c r="S1455" s="11">
        <f t="shared" si="184"/>
        <v>39432634.964644827</v>
      </c>
      <c r="T1455" s="11">
        <f t="shared" si="184"/>
        <v>73716395.126817957</v>
      </c>
      <c r="U1455" s="11">
        <f t="shared" si="184"/>
        <v>111653757.02601449</v>
      </c>
    </row>
    <row r="1456" spans="1:21" x14ac:dyDescent="0.2">
      <c r="A1456" s="5">
        <v>1469</v>
      </c>
      <c r="B1456" s="17">
        <v>19</v>
      </c>
      <c r="C1456" s="16">
        <v>12</v>
      </c>
      <c r="D1456" s="16">
        <v>1997</v>
      </c>
      <c r="E1456" s="18">
        <v>35988</v>
      </c>
      <c r="F1456" s="9" t="s">
        <v>1444</v>
      </c>
      <c r="G1456" s="3">
        <v>38000000</v>
      </c>
      <c r="H1456" s="3">
        <v>61894591</v>
      </c>
      <c r="I1456" s="3">
        <v>61894591</v>
      </c>
      <c r="J1456" s="8" t="str">
        <f t="shared" si="178"/>
        <v/>
      </c>
      <c r="K1456" s="8" t="str">
        <f t="shared" si="179"/>
        <v/>
      </c>
      <c r="L1456" s="8" t="str">
        <f t="shared" si="180"/>
        <v>Mouse Hunt</v>
      </c>
      <c r="M1456" s="8" t="str">
        <f t="shared" si="181"/>
        <v/>
      </c>
      <c r="N1456" s="8" t="str">
        <f t="shared" si="177"/>
        <v>Mouse Hunt</v>
      </c>
      <c r="O1456" s="10">
        <f>INDEX(cpi!$A$1:$M$106,MATCH($D1456,cpi!$A:$A,0),MATCH($C1456,cpi!$1:$1,0))</f>
        <v>161.30000000000001</v>
      </c>
      <c r="P1456" s="10">
        <f>cpi!$I$2</f>
        <v>245.51900000000001</v>
      </c>
      <c r="Q1456" s="10">
        <f t="shared" si="182"/>
        <v>1.5221264724116552</v>
      </c>
      <c r="R1456" s="8" t="str">
        <f t="shared" si="183"/>
        <v/>
      </c>
      <c r="S1456" s="11">
        <f t="shared" si="184"/>
        <v>57840805.951642901</v>
      </c>
      <c r="T1456" s="11">
        <f t="shared" si="184"/>
        <v>94211395.460192189</v>
      </c>
      <c r="U1456" s="11">
        <f t="shared" si="184"/>
        <v>94211395.460192189</v>
      </c>
    </row>
    <row r="1457" spans="1:21" x14ac:dyDescent="0.2">
      <c r="A1457" s="5">
        <v>1470</v>
      </c>
      <c r="B1457" s="17">
        <v>23</v>
      </c>
      <c r="C1457" s="16">
        <v>12</v>
      </c>
      <c r="D1457" s="16">
        <v>2016</v>
      </c>
      <c r="E1457" s="18">
        <v>43051</v>
      </c>
      <c r="F1457" s="9" t="s">
        <v>1445</v>
      </c>
      <c r="G1457" s="3">
        <v>38000000</v>
      </c>
      <c r="H1457" s="3">
        <v>60323786</v>
      </c>
      <c r="I1457" s="3">
        <v>117523786</v>
      </c>
      <c r="J1457" s="8" t="str">
        <f t="shared" si="178"/>
        <v/>
      </c>
      <c r="K1457" s="8" t="str">
        <f t="shared" si="179"/>
        <v/>
      </c>
      <c r="L1457" s="8" t="str">
        <f t="shared" si="180"/>
        <v>Why Him?</v>
      </c>
      <c r="M1457" s="8" t="str">
        <f t="shared" si="181"/>
        <v/>
      </c>
      <c r="N1457" s="8" t="str">
        <f t="shared" si="177"/>
        <v>Why Him?</v>
      </c>
      <c r="O1457" s="10">
        <f>INDEX(cpi!$A$1:$M$106,MATCH($D1457,cpi!$A:$A,0),MATCH($C1457,cpi!$1:$1,0))</f>
        <v>241.43199999999999</v>
      </c>
      <c r="P1457" s="10">
        <f>cpi!$I$2</f>
        <v>245.51900000000001</v>
      </c>
      <c r="Q1457" s="10">
        <f t="shared" si="182"/>
        <v>1.0169281619669308</v>
      </c>
      <c r="R1457" s="8" t="str">
        <f t="shared" si="183"/>
        <v/>
      </c>
      <c r="S1457" s="11">
        <f t="shared" si="184"/>
        <v>38643270.154743373</v>
      </c>
      <c r="T1457" s="11">
        <f t="shared" si="184"/>
        <v>61344956.819866471</v>
      </c>
      <c r="U1457" s="11">
        <f t="shared" si="184"/>
        <v>119513247.68437491</v>
      </c>
    </row>
    <row r="1458" spans="1:21" x14ac:dyDescent="0.2">
      <c r="A1458" s="5">
        <v>1471</v>
      </c>
      <c r="B1458" s="17">
        <v>22</v>
      </c>
      <c r="C1458" s="16">
        <v>4</v>
      </c>
      <c r="D1458" s="16">
        <v>2011</v>
      </c>
      <c r="E1458" s="18">
        <v>41186</v>
      </c>
      <c r="F1458" s="9" t="s">
        <v>1446</v>
      </c>
      <c r="G1458" s="3">
        <v>38000000</v>
      </c>
      <c r="H1458" s="3">
        <v>58709717</v>
      </c>
      <c r="I1458" s="3">
        <v>116809717</v>
      </c>
      <c r="J1458" s="8" t="str">
        <f t="shared" si="178"/>
        <v/>
      </c>
      <c r="K1458" s="8" t="str">
        <f t="shared" si="179"/>
        <v/>
      </c>
      <c r="L1458" s="8" t="str">
        <f t="shared" si="180"/>
        <v>Water for Elephants</v>
      </c>
      <c r="M1458" s="8" t="str">
        <f t="shared" si="181"/>
        <v/>
      </c>
      <c r="N1458" s="8" t="str">
        <f t="shared" si="177"/>
        <v>Water for Elephants</v>
      </c>
      <c r="O1458" s="10">
        <f>INDEX(cpi!$A$1:$M$106,MATCH($D1458,cpi!$A:$A,0),MATCH($C1458,cpi!$1:$1,0))</f>
        <v>224.90600000000001</v>
      </c>
      <c r="P1458" s="10">
        <f>cpi!$I$2</f>
        <v>245.51900000000001</v>
      </c>
      <c r="Q1458" s="10">
        <f t="shared" si="182"/>
        <v>1.0916516233448641</v>
      </c>
      <c r="R1458" s="8" t="str">
        <f t="shared" si="183"/>
        <v/>
      </c>
      <c r="S1458" s="11">
        <f t="shared" si="184"/>
        <v>41482761.687104836</v>
      </c>
      <c r="T1458" s="11">
        <f t="shared" si="184"/>
        <v>64090557.869167566</v>
      </c>
      <c r="U1458" s="11">
        <f t="shared" si="184"/>
        <v>127515517.18550417</v>
      </c>
    </row>
    <row r="1459" spans="1:21" x14ac:dyDescent="0.2">
      <c r="A1459" s="5">
        <v>1472</v>
      </c>
      <c r="B1459" s="17">
        <v>8</v>
      </c>
      <c r="C1459" s="16">
        <v>10</v>
      </c>
      <c r="D1459" s="16">
        <v>2010</v>
      </c>
      <c r="E1459" s="18">
        <v>40400</v>
      </c>
      <c r="F1459" s="9" t="s">
        <v>1447</v>
      </c>
      <c r="G1459" s="3">
        <v>38000000</v>
      </c>
      <c r="H1459" s="3">
        <v>53374681</v>
      </c>
      <c r="I1459" s="3">
        <v>105887837</v>
      </c>
      <c r="J1459" s="8" t="str">
        <f t="shared" si="178"/>
        <v/>
      </c>
      <c r="K1459" s="8" t="str">
        <f t="shared" si="179"/>
        <v/>
      </c>
      <c r="L1459" s="8" t="str">
        <f t="shared" si="180"/>
        <v>Life as We Know It</v>
      </c>
      <c r="M1459" s="8" t="str">
        <f t="shared" si="181"/>
        <v/>
      </c>
      <c r="N1459" s="8" t="str">
        <f t="shared" si="177"/>
        <v>Life as We Know It</v>
      </c>
      <c r="O1459" s="10">
        <f>INDEX(cpi!$A$1:$M$106,MATCH($D1459,cpi!$A:$A,0),MATCH($C1459,cpi!$1:$1,0))</f>
        <v>218.71100000000001</v>
      </c>
      <c r="P1459" s="10">
        <f>cpi!$I$2</f>
        <v>245.51900000000001</v>
      </c>
      <c r="Q1459" s="10">
        <f t="shared" si="182"/>
        <v>1.1225727101060303</v>
      </c>
      <c r="R1459" s="8" t="str">
        <f t="shared" si="183"/>
        <v/>
      </c>
      <c r="S1459" s="11">
        <f t="shared" si="184"/>
        <v>42657762.984029151</v>
      </c>
      <c r="T1459" s="11">
        <f t="shared" si="184"/>
        <v>59916960.301214844</v>
      </c>
      <c r="U1459" s="11">
        <f t="shared" si="184"/>
        <v>118866796.14835559</v>
      </c>
    </row>
    <row r="1460" spans="1:21" x14ac:dyDescent="0.2">
      <c r="A1460" s="5">
        <v>1473</v>
      </c>
      <c r="B1460" s="17">
        <v>29</v>
      </c>
      <c r="C1460" s="16">
        <v>12</v>
      </c>
      <c r="D1460" s="16">
        <v>1999</v>
      </c>
      <c r="E1460" s="18">
        <v>37023</v>
      </c>
      <c r="F1460" s="9" t="s">
        <v>1448</v>
      </c>
      <c r="G1460" s="3">
        <v>38000000</v>
      </c>
      <c r="H1460" s="3">
        <v>50699241</v>
      </c>
      <c r="I1460" s="3">
        <v>73956241</v>
      </c>
      <c r="J1460" s="8" t="str">
        <f t="shared" si="178"/>
        <v/>
      </c>
      <c r="K1460" s="8" t="str">
        <f t="shared" si="179"/>
        <v/>
      </c>
      <c r="L1460" s="8" t="str">
        <f t="shared" si="180"/>
        <v>The Hurricane</v>
      </c>
      <c r="M1460" s="8" t="str">
        <f t="shared" si="181"/>
        <v/>
      </c>
      <c r="N1460" s="8" t="str">
        <f t="shared" si="177"/>
        <v>The Hurricane</v>
      </c>
      <c r="O1460" s="10">
        <f>INDEX(cpi!$A$1:$M$106,MATCH($D1460,cpi!$A:$A,0),MATCH($C1460,cpi!$1:$1,0))</f>
        <v>168.3</v>
      </c>
      <c r="P1460" s="10">
        <f>cpi!$I$2</f>
        <v>245.51900000000001</v>
      </c>
      <c r="Q1460" s="10">
        <f t="shared" si="182"/>
        <v>1.4588175876411169</v>
      </c>
      <c r="R1460" s="8" t="str">
        <f t="shared" si="183"/>
        <v/>
      </c>
      <c r="S1460" s="11">
        <f t="shared" si="184"/>
        <v>55435068.330362439</v>
      </c>
      <c r="T1460" s="11">
        <f t="shared" si="184"/>
        <v>73960944.450855613</v>
      </c>
      <c r="U1460" s="11">
        <f t="shared" si="184"/>
        <v>107888665.08662507</v>
      </c>
    </row>
    <row r="1461" spans="1:21" x14ac:dyDescent="0.2">
      <c r="A1461" s="5">
        <v>1474</v>
      </c>
      <c r="B1461" s="17">
        <v>6</v>
      </c>
      <c r="C1461" s="16">
        <v>9</v>
      </c>
      <c r="D1461" s="16">
        <v>2013</v>
      </c>
      <c r="E1461" s="18">
        <v>41434</v>
      </c>
      <c r="F1461" s="9" t="s">
        <v>1449</v>
      </c>
      <c r="G1461" s="3">
        <v>38000000</v>
      </c>
      <c r="H1461" s="3">
        <v>42025135</v>
      </c>
      <c r="I1461" s="3">
        <v>94763758</v>
      </c>
      <c r="J1461" s="8" t="str">
        <f t="shared" si="178"/>
        <v/>
      </c>
      <c r="K1461" s="8" t="str">
        <f t="shared" si="179"/>
        <v/>
      </c>
      <c r="L1461" s="8" t="str">
        <f t="shared" si="180"/>
        <v>Riddick</v>
      </c>
      <c r="M1461" s="8" t="str">
        <f t="shared" si="181"/>
        <v/>
      </c>
      <c r="N1461" s="8" t="str">
        <f t="shared" si="177"/>
        <v>Riddick</v>
      </c>
      <c r="O1461" s="10">
        <f>INDEX(cpi!$A$1:$M$106,MATCH($D1461,cpi!$A:$A,0),MATCH($C1461,cpi!$1:$1,0))</f>
        <v>234.149</v>
      </c>
      <c r="P1461" s="10">
        <f>cpi!$I$2</f>
        <v>245.51900000000001</v>
      </c>
      <c r="Q1461" s="10">
        <f t="shared" si="182"/>
        <v>1.0485588236550232</v>
      </c>
      <c r="R1461" s="8" t="str">
        <f t="shared" si="183"/>
        <v/>
      </c>
      <c r="S1461" s="11">
        <f t="shared" si="184"/>
        <v>39845235.298890881</v>
      </c>
      <c r="T1461" s="11">
        <f t="shared" si="184"/>
        <v>44065826.119543545</v>
      </c>
      <c r="U1461" s="11">
        <f t="shared" si="184"/>
        <v>99365374.613609299</v>
      </c>
    </row>
    <row r="1462" spans="1:21" x14ac:dyDescent="0.2">
      <c r="A1462" s="5">
        <v>1475</v>
      </c>
      <c r="B1462" s="17">
        <v>23</v>
      </c>
      <c r="C1462" s="16">
        <v>3</v>
      </c>
      <c r="D1462" s="16">
        <v>2001</v>
      </c>
      <c r="E1462" s="18">
        <v>37563</v>
      </c>
      <c r="F1462" s="9" t="s">
        <v>1450</v>
      </c>
      <c r="G1462" s="3">
        <v>38000000</v>
      </c>
      <c r="H1462" s="3">
        <v>40334024</v>
      </c>
      <c r="I1462" s="3">
        <v>57753825</v>
      </c>
      <c r="J1462" s="8" t="str">
        <f t="shared" si="178"/>
        <v/>
      </c>
      <c r="K1462" s="8" t="str">
        <f t="shared" si="179"/>
        <v/>
      </c>
      <c r="L1462" s="8" t="str">
        <f t="shared" si="180"/>
        <v>Heartbreakers</v>
      </c>
      <c r="M1462" s="8" t="str">
        <f t="shared" si="181"/>
        <v/>
      </c>
      <c r="N1462" s="8" t="str">
        <f t="shared" si="177"/>
        <v>Heartbreakers</v>
      </c>
      <c r="O1462" s="10">
        <f>INDEX(cpi!$A$1:$M$106,MATCH($D1462,cpi!$A:$A,0),MATCH($C1462,cpi!$1:$1,0))</f>
        <v>176.2</v>
      </c>
      <c r="P1462" s="10">
        <f>cpi!$I$2</f>
        <v>245.51900000000001</v>
      </c>
      <c r="Q1462" s="10">
        <f t="shared" si="182"/>
        <v>1.3934108967082861</v>
      </c>
      <c r="R1462" s="8" t="str">
        <f t="shared" si="183"/>
        <v/>
      </c>
      <c r="S1462" s="11">
        <f t="shared" si="184"/>
        <v>52949614.074914873</v>
      </c>
      <c r="T1462" s="11">
        <f t="shared" si="184"/>
        <v>56201868.549693532</v>
      </c>
      <c r="U1462" s="11">
        <f t="shared" si="184"/>
        <v>80474809.081583425</v>
      </c>
    </row>
    <row r="1463" spans="1:21" x14ac:dyDescent="0.2">
      <c r="A1463" s="5">
        <v>1476</v>
      </c>
      <c r="B1463" s="17">
        <v>24</v>
      </c>
      <c r="C1463" s="16">
        <v>5</v>
      </c>
      <c r="D1463" s="16">
        <v>2002</v>
      </c>
      <c r="E1463" s="18">
        <v>37960</v>
      </c>
      <c r="F1463" s="9" t="s">
        <v>1451</v>
      </c>
      <c r="G1463" s="3">
        <v>38000000</v>
      </c>
      <c r="H1463" s="3">
        <v>39177215</v>
      </c>
      <c r="I1463" s="3">
        <v>50970660</v>
      </c>
      <c r="J1463" s="8" t="str">
        <f t="shared" si="178"/>
        <v/>
      </c>
      <c r="K1463" s="8" t="str">
        <f t="shared" si="179"/>
        <v/>
      </c>
      <c r="L1463" s="8" t="str">
        <f t="shared" si="180"/>
        <v>Enough</v>
      </c>
      <c r="M1463" s="8" t="str">
        <f t="shared" si="181"/>
        <v/>
      </c>
      <c r="N1463" s="8" t="str">
        <f t="shared" si="177"/>
        <v>Enough</v>
      </c>
      <c r="O1463" s="10">
        <f>INDEX(cpi!$A$1:$M$106,MATCH($D1463,cpi!$A:$A,0),MATCH($C1463,cpi!$1:$1,0))</f>
        <v>179.8</v>
      </c>
      <c r="P1463" s="10">
        <f>cpi!$I$2</f>
        <v>245.51900000000001</v>
      </c>
      <c r="Q1463" s="10">
        <f t="shared" si="182"/>
        <v>1.365511679644049</v>
      </c>
      <c r="R1463" s="8" t="str">
        <f t="shared" si="183"/>
        <v/>
      </c>
      <c r="S1463" s="11">
        <f t="shared" si="184"/>
        <v>51889443.826473862</v>
      </c>
      <c r="T1463" s="11">
        <f t="shared" si="184"/>
        <v>53496944.658426031</v>
      </c>
      <c r="U1463" s="11">
        <f t="shared" si="184"/>
        <v>69601031.549165741</v>
      </c>
    </row>
    <row r="1464" spans="1:21" x14ac:dyDescent="0.2">
      <c r="A1464" s="5">
        <v>1477</v>
      </c>
      <c r="B1464" s="17">
        <v>22</v>
      </c>
      <c r="C1464" s="16">
        <v>1</v>
      </c>
      <c r="D1464" s="16">
        <v>2016</v>
      </c>
      <c r="E1464" s="18">
        <v>43009</v>
      </c>
      <c r="F1464" s="9" t="s">
        <v>1452</v>
      </c>
      <c r="G1464" s="3">
        <v>38000000</v>
      </c>
      <c r="H1464" s="3">
        <v>34912982</v>
      </c>
      <c r="I1464" s="3">
        <v>111336398</v>
      </c>
      <c r="J1464" s="8" t="str">
        <f t="shared" si="178"/>
        <v/>
      </c>
      <c r="K1464" s="8" t="str">
        <f t="shared" si="179"/>
        <v/>
      </c>
      <c r="L1464" s="8" t="str">
        <f t="shared" si="180"/>
        <v>The 5th Wave</v>
      </c>
      <c r="M1464" s="8" t="str">
        <f t="shared" si="181"/>
        <v/>
      </c>
      <c r="N1464" s="8" t="str">
        <f t="shared" si="177"/>
        <v>The 5th Wave</v>
      </c>
      <c r="O1464" s="10">
        <f>INDEX(cpi!$A$1:$M$106,MATCH($D1464,cpi!$A:$A,0),MATCH($C1464,cpi!$1:$1,0))</f>
        <v>236.916</v>
      </c>
      <c r="P1464" s="10">
        <f>cpi!$I$2</f>
        <v>245.51900000000001</v>
      </c>
      <c r="Q1464" s="10">
        <f t="shared" si="182"/>
        <v>1.0363124482939101</v>
      </c>
      <c r="R1464" s="8" t="str">
        <f t="shared" si="183"/>
        <v/>
      </c>
      <c r="S1464" s="11">
        <f t="shared" si="184"/>
        <v>39379873.035168581</v>
      </c>
      <c r="T1464" s="11">
        <f t="shared" si="184"/>
        <v>36180757.853661217</v>
      </c>
      <c r="U1464" s="11">
        <f t="shared" si="184"/>
        <v>115379295.1956052</v>
      </c>
    </row>
    <row r="1465" spans="1:21" x14ac:dyDescent="0.2">
      <c r="A1465" s="5">
        <v>1478</v>
      </c>
      <c r="B1465" s="17">
        <v>6</v>
      </c>
      <c r="C1465" s="16">
        <v>2</v>
      </c>
      <c r="D1465" s="16">
        <v>2009</v>
      </c>
      <c r="E1465" s="18">
        <v>39966</v>
      </c>
      <c r="F1465" s="9" t="s">
        <v>1453</v>
      </c>
      <c r="G1465" s="3">
        <v>38000000</v>
      </c>
      <c r="H1465" s="3">
        <v>31811527</v>
      </c>
      <c r="I1465" s="3">
        <v>44411527</v>
      </c>
      <c r="J1465" s="8" t="str">
        <f t="shared" si="178"/>
        <v/>
      </c>
      <c r="K1465" s="8" t="str">
        <f t="shared" si="179"/>
        <v/>
      </c>
      <c r="L1465" s="8" t="str">
        <f t="shared" si="180"/>
        <v>Push</v>
      </c>
      <c r="M1465" s="8" t="str">
        <f t="shared" si="181"/>
        <v/>
      </c>
      <c r="N1465" s="8" t="str">
        <f t="shared" si="177"/>
        <v>Push</v>
      </c>
      <c r="O1465" s="10">
        <f>INDEX(cpi!$A$1:$M$106,MATCH($D1465,cpi!$A:$A,0),MATCH($C1465,cpi!$1:$1,0))</f>
        <v>212.19300000000001</v>
      </c>
      <c r="P1465" s="10">
        <f>cpi!$I$2</f>
        <v>245.51900000000001</v>
      </c>
      <c r="Q1465" s="10">
        <f t="shared" si="182"/>
        <v>1.1570551337697286</v>
      </c>
      <c r="R1465" s="8" t="str">
        <f t="shared" si="183"/>
        <v/>
      </c>
      <c r="S1465" s="11">
        <f t="shared" si="184"/>
        <v>43968095.083249688</v>
      </c>
      <c r="T1465" s="11">
        <f t="shared" si="184"/>
        <v>36807690.628404334</v>
      </c>
      <c r="U1465" s="11">
        <f t="shared" si="184"/>
        <v>51386585.313902915</v>
      </c>
    </row>
    <row r="1466" spans="1:21" x14ac:dyDescent="0.2">
      <c r="A1466" s="5">
        <v>1479</v>
      </c>
      <c r="B1466" s="17">
        <v>20</v>
      </c>
      <c r="C1466" s="16">
        <v>9</v>
      </c>
      <c r="D1466" s="16">
        <v>2013</v>
      </c>
      <c r="E1466" s="18">
        <v>41860</v>
      </c>
      <c r="F1466" s="9" t="s">
        <v>1454</v>
      </c>
      <c r="G1466" s="3">
        <v>38000000</v>
      </c>
      <c r="H1466" s="3">
        <v>26947624</v>
      </c>
      <c r="I1466" s="3">
        <v>98230839</v>
      </c>
      <c r="J1466" s="8" t="str">
        <f t="shared" si="178"/>
        <v/>
      </c>
      <c r="K1466" s="8" t="str">
        <f t="shared" si="179"/>
        <v/>
      </c>
      <c r="L1466" s="8" t="str">
        <f t="shared" si="180"/>
        <v>Rush</v>
      </c>
      <c r="M1466" s="8" t="str">
        <f t="shared" si="181"/>
        <v/>
      </c>
      <c r="N1466" s="8" t="str">
        <f t="shared" si="177"/>
        <v>Rush</v>
      </c>
      <c r="O1466" s="10">
        <f>INDEX(cpi!$A$1:$M$106,MATCH($D1466,cpi!$A:$A,0),MATCH($C1466,cpi!$1:$1,0))</f>
        <v>234.149</v>
      </c>
      <c r="P1466" s="10">
        <f>cpi!$I$2</f>
        <v>245.51900000000001</v>
      </c>
      <c r="Q1466" s="10">
        <f t="shared" si="182"/>
        <v>1.0485588236550232</v>
      </c>
      <c r="R1466" s="8" t="str">
        <f t="shared" si="183"/>
        <v/>
      </c>
      <c r="S1466" s="11">
        <f t="shared" si="184"/>
        <v>39845235.298890881</v>
      </c>
      <c r="T1466" s="11">
        <f t="shared" si="184"/>
        <v>28256168.921737872</v>
      </c>
      <c r="U1466" s="11">
        <f t="shared" si="184"/>
        <v>103000812.98848598</v>
      </c>
    </row>
    <row r="1467" spans="1:21" x14ac:dyDescent="0.2">
      <c r="A1467" s="5">
        <v>1480</v>
      </c>
      <c r="B1467" s="17">
        <v>18</v>
      </c>
      <c r="C1467" s="16">
        <v>5</v>
      </c>
      <c r="D1467" s="16">
        <v>2001</v>
      </c>
      <c r="E1467" s="18">
        <v>37412</v>
      </c>
      <c r="F1467" s="9" t="s">
        <v>1455</v>
      </c>
      <c r="G1467" s="3">
        <v>38000000</v>
      </c>
      <c r="H1467" s="3">
        <v>24044532</v>
      </c>
      <c r="I1467" s="3">
        <v>29544532</v>
      </c>
      <c r="J1467" s="8" t="str">
        <f t="shared" si="178"/>
        <v/>
      </c>
      <c r="K1467" s="8" t="str">
        <f t="shared" si="179"/>
        <v/>
      </c>
      <c r="L1467" s="8" t="str">
        <f t="shared" si="180"/>
        <v>Angel Eyes</v>
      </c>
      <c r="M1467" s="8" t="str">
        <f t="shared" si="181"/>
        <v/>
      </c>
      <c r="N1467" s="8" t="str">
        <f t="shared" si="177"/>
        <v>Angel Eyes</v>
      </c>
      <c r="O1467" s="10">
        <f>INDEX(cpi!$A$1:$M$106,MATCH($D1467,cpi!$A:$A,0),MATCH($C1467,cpi!$1:$1,0))</f>
        <v>177.7</v>
      </c>
      <c r="P1467" s="10">
        <f>cpi!$I$2</f>
        <v>245.51900000000001</v>
      </c>
      <c r="Q1467" s="10">
        <f t="shared" si="182"/>
        <v>1.3816488463702872</v>
      </c>
      <c r="R1467" s="8" t="str">
        <f t="shared" si="183"/>
        <v/>
      </c>
      <c r="S1467" s="11">
        <f t="shared" si="184"/>
        <v>52502656.162070915</v>
      </c>
      <c r="T1467" s="11">
        <f t="shared" si="184"/>
        <v>33221099.899313454</v>
      </c>
      <c r="U1467" s="11">
        <f t="shared" si="184"/>
        <v>40820168.554350033</v>
      </c>
    </row>
    <row r="1468" spans="1:21" x14ac:dyDescent="0.2">
      <c r="A1468" s="5">
        <v>1481</v>
      </c>
      <c r="B1468" s="17">
        <v>21</v>
      </c>
      <c r="C1468" s="16">
        <v>12</v>
      </c>
      <c r="D1468" s="16">
        <v>2001</v>
      </c>
      <c r="E1468" s="18">
        <v>37511</v>
      </c>
      <c r="F1468" s="9" t="s">
        <v>1456</v>
      </c>
      <c r="G1468" s="3">
        <v>38000000</v>
      </c>
      <c r="H1468" s="3">
        <v>22770864</v>
      </c>
      <c r="I1468" s="3">
        <v>24515990</v>
      </c>
      <c r="J1468" s="8" t="str">
        <f t="shared" si="178"/>
        <v/>
      </c>
      <c r="K1468" s="8" t="str">
        <f t="shared" si="179"/>
        <v/>
      </c>
      <c r="L1468" s="8" t="str">
        <f t="shared" si="180"/>
        <v>Joe Somebody</v>
      </c>
      <c r="M1468" s="8" t="str">
        <f t="shared" si="181"/>
        <v/>
      </c>
      <c r="N1468" s="8" t="str">
        <f t="shared" si="177"/>
        <v>Joe Somebody</v>
      </c>
      <c r="O1468" s="10">
        <f>INDEX(cpi!$A$1:$M$106,MATCH($D1468,cpi!$A:$A,0),MATCH($C1468,cpi!$1:$1,0))</f>
        <v>176.7</v>
      </c>
      <c r="P1468" s="10">
        <f>cpi!$I$2</f>
        <v>245.51900000000001</v>
      </c>
      <c r="Q1468" s="10">
        <f t="shared" si="182"/>
        <v>1.3894680249009621</v>
      </c>
      <c r="R1468" s="8" t="str">
        <f t="shared" si="183"/>
        <v/>
      </c>
      <c r="S1468" s="11">
        <f t="shared" si="184"/>
        <v>52799784.946236558</v>
      </c>
      <c r="T1468" s="11">
        <f t="shared" si="184"/>
        <v>31639387.427368421</v>
      </c>
      <c r="U1468" s="11">
        <f t="shared" si="184"/>
        <v>34064184.203791738</v>
      </c>
    </row>
    <row r="1469" spans="1:21" x14ac:dyDescent="0.2">
      <c r="A1469" s="5">
        <v>1482</v>
      </c>
      <c r="B1469" s="17">
        <v>10</v>
      </c>
      <c r="C1469" s="16">
        <v>3</v>
      </c>
      <c r="D1469" s="16">
        <v>2000</v>
      </c>
      <c r="E1469" s="18">
        <v>36802</v>
      </c>
      <c r="F1469" s="9" t="s">
        <v>1457</v>
      </c>
      <c r="G1469" s="3">
        <v>38000000</v>
      </c>
      <c r="H1469" s="3">
        <v>18653746</v>
      </c>
      <c r="I1469" s="3">
        <v>58394308</v>
      </c>
      <c r="J1469" s="8" t="str">
        <f t="shared" si="178"/>
        <v/>
      </c>
      <c r="K1469" s="8" t="str">
        <f t="shared" si="179"/>
        <v/>
      </c>
      <c r="L1469" s="8" t="str">
        <f t="shared" si="180"/>
        <v>The Ninth Gate</v>
      </c>
      <c r="M1469" s="8" t="str">
        <f t="shared" si="181"/>
        <v/>
      </c>
      <c r="N1469" s="8" t="str">
        <f t="shared" si="177"/>
        <v>The Ninth Gate</v>
      </c>
      <c r="O1469" s="10">
        <f>INDEX(cpi!$A$1:$M$106,MATCH($D1469,cpi!$A:$A,0),MATCH($C1469,cpi!$1:$1,0))</f>
        <v>171.2</v>
      </c>
      <c r="P1469" s="10">
        <f>cpi!$I$2</f>
        <v>245.51900000000001</v>
      </c>
      <c r="Q1469" s="10">
        <f t="shared" si="182"/>
        <v>1.4341063084112151</v>
      </c>
      <c r="R1469" s="8" t="str">
        <f t="shared" si="183"/>
        <v/>
      </c>
      <c r="S1469" s="11">
        <f t="shared" si="184"/>
        <v>54496039.719626173</v>
      </c>
      <c r="T1469" s="11">
        <f t="shared" si="184"/>
        <v>26751454.81410047</v>
      </c>
      <c r="U1469" s="11">
        <f t="shared" si="184"/>
        <v>83743645.478107482</v>
      </c>
    </row>
    <row r="1470" spans="1:21" x14ac:dyDescent="0.2">
      <c r="A1470" s="5">
        <v>1483</v>
      </c>
      <c r="B1470" s="17">
        <v>27</v>
      </c>
      <c r="C1470" s="16">
        <v>9</v>
      </c>
      <c r="D1470" s="16">
        <v>1996</v>
      </c>
      <c r="E1470" s="18">
        <v>35863</v>
      </c>
      <c r="F1470" s="9" t="s">
        <v>1458</v>
      </c>
      <c r="G1470" s="3">
        <v>38000000</v>
      </c>
      <c r="H1470" s="3">
        <v>17378193</v>
      </c>
      <c r="I1470" s="3">
        <v>17378193</v>
      </c>
      <c r="J1470" s="8" t="str">
        <f t="shared" si="178"/>
        <v/>
      </c>
      <c r="K1470" s="8" t="str">
        <f t="shared" si="179"/>
        <v/>
      </c>
      <c r="L1470" s="8" t="str">
        <f t="shared" si="180"/>
        <v>Extreme Measures</v>
      </c>
      <c r="M1470" s="8" t="str">
        <f t="shared" si="181"/>
        <v/>
      </c>
      <c r="N1470" s="8" t="str">
        <f t="shared" si="177"/>
        <v>Extreme Measures</v>
      </c>
      <c r="O1470" s="10">
        <f>INDEX(cpi!$A$1:$M$106,MATCH($D1470,cpi!$A:$A,0),MATCH($C1470,cpi!$1:$1,0))</f>
        <v>157.80000000000001</v>
      </c>
      <c r="P1470" s="10">
        <f>cpi!$I$2</f>
        <v>245.51900000000001</v>
      </c>
      <c r="Q1470" s="10">
        <f t="shared" si="182"/>
        <v>1.5558871989860583</v>
      </c>
      <c r="R1470" s="8" t="str">
        <f t="shared" si="183"/>
        <v/>
      </c>
      <c r="S1470" s="11">
        <f t="shared" si="184"/>
        <v>59123713.561470218</v>
      </c>
      <c r="T1470" s="11">
        <f t="shared" si="184"/>
        <v>27038508.030209124</v>
      </c>
      <c r="U1470" s="11">
        <f t="shared" si="184"/>
        <v>27038508.030209124</v>
      </c>
    </row>
    <row r="1471" spans="1:21" x14ac:dyDescent="0.2">
      <c r="A1471" s="5">
        <v>1484</v>
      </c>
      <c r="B1471" s="17">
        <v>7</v>
      </c>
      <c r="C1471" s="16">
        <v>9</v>
      </c>
      <c r="D1471" s="16">
        <v>2001</v>
      </c>
      <c r="E1471" s="18">
        <v>37081</v>
      </c>
      <c r="F1471" s="9" t="s">
        <v>1459</v>
      </c>
      <c r="G1471" s="3">
        <v>38000000</v>
      </c>
      <c r="H1471" s="3">
        <v>16991902</v>
      </c>
      <c r="I1471" s="3">
        <v>19317765</v>
      </c>
      <c r="J1471" s="8" t="str">
        <f t="shared" si="178"/>
        <v/>
      </c>
      <c r="K1471" s="8" t="str">
        <f t="shared" si="179"/>
        <v/>
      </c>
      <c r="L1471" s="8" t="str">
        <f t="shared" si="180"/>
        <v>Rock Star</v>
      </c>
      <c r="M1471" s="8" t="str">
        <f t="shared" si="181"/>
        <v/>
      </c>
      <c r="N1471" s="8" t="str">
        <f t="shared" si="177"/>
        <v>Rock Star</v>
      </c>
      <c r="O1471" s="10">
        <f>INDEX(cpi!$A$1:$M$106,MATCH($D1471,cpi!$A:$A,0),MATCH($C1471,cpi!$1:$1,0))</f>
        <v>178.3</v>
      </c>
      <c r="P1471" s="10">
        <f>cpi!$I$2</f>
        <v>245.51900000000001</v>
      </c>
      <c r="Q1471" s="10">
        <f t="shared" si="182"/>
        <v>1.3769994391475042</v>
      </c>
      <c r="R1471" s="8" t="str">
        <f t="shared" si="183"/>
        <v/>
      </c>
      <c r="S1471" s="11">
        <f t="shared" si="184"/>
        <v>52325978.687605157</v>
      </c>
      <c r="T1471" s="11">
        <f t="shared" si="184"/>
        <v>23397839.524049357</v>
      </c>
      <c r="U1471" s="11">
        <f t="shared" si="184"/>
        <v>26600551.570583288</v>
      </c>
    </row>
    <row r="1472" spans="1:21" x14ac:dyDescent="0.2">
      <c r="A1472" s="5">
        <v>1485</v>
      </c>
      <c r="B1472" s="17">
        <v>14</v>
      </c>
      <c r="C1472" s="16">
        <v>10</v>
      </c>
      <c r="D1472" s="16">
        <v>2011</v>
      </c>
      <c r="E1472" s="18">
        <v>40949</v>
      </c>
      <c r="F1472" s="9" t="s">
        <v>1460</v>
      </c>
      <c r="G1472" s="3">
        <v>38000000</v>
      </c>
      <c r="H1472" s="3">
        <v>16928670</v>
      </c>
      <c r="I1472" s="3">
        <v>27501814</v>
      </c>
      <c r="J1472" s="8" t="str">
        <f t="shared" si="178"/>
        <v/>
      </c>
      <c r="K1472" s="8" t="str">
        <f t="shared" si="179"/>
        <v/>
      </c>
      <c r="L1472" s="8" t="str">
        <f t="shared" si="180"/>
        <v>The Thing</v>
      </c>
      <c r="M1472" s="8" t="str">
        <f t="shared" si="181"/>
        <v/>
      </c>
      <c r="N1472" s="8" t="str">
        <f t="shared" si="177"/>
        <v>The Thing</v>
      </c>
      <c r="O1472" s="10">
        <f>INDEX(cpi!$A$1:$M$106,MATCH($D1472,cpi!$A:$A,0),MATCH($C1472,cpi!$1:$1,0))</f>
        <v>226.42099999999999</v>
      </c>
      <c r="P1472" s="10">
        <f>cpi!$I$2</f>
        <v>245.51900000000001</v>
      </c>
      <c r="Q1472" s="10">
        <f t="shared" si="182"/>
        <v>1.08434729994126</v>
      </c>
      <c r="R1472" s="8" t="str">
        <f t="shared" si="183"/>
        <v/>
      </c>
      <c r="S1472" s="11">
        <f t="shared" si="184"/>
        <v>41205197.397767879</v>
      </c>
      <c r="T1472" s="11">
        <f t="shared" si="184"/>
        <v>18356557.60609661</v>
      </c>
      <c r="U1472" s="11">
        <f t="shared" si="184"/>
        <v>29821517.754386742</v>
      </c>
    </row>
    <row r="1473" spans="1:21" x14ac:dyDescent="0.2">
      <c r="A1473" s="5">
        <v>1486</v>
      </c>
      <c r="B1473" s="17">
        <v>2</v>
      </c>
      <c r="C1473" s="16">
        <v>2</v>
      </c>
      <c r="D1473" s="16">
        <v>1996</v>
      </c>
      <c r="E1473" s="18">
        <v>35097</v>
      </c>
      <c r="F1473" s="9" t="s">
        <v>1461</v>
      </c>
      <c r="G1473" s="3">
        <v>38000000</v>
      </c>
      <c r="H1473" s="3">
        <v>10229300</v>
      </c>
      <c r="I1473" s="3">
        <v>10229300</v>
      </c>
      <c r="J1473" s="8" t="str">
        <f t="shared" si="178"/>
        <v/>
      </c>
      <c r="K1473" s="8" t="str">
        <f t="shared" si="179"/>
        <v/>
      </c>
      <c r="L1473" s="8" t="str">
        <f t="shared" si="180"/>
        <v>White Squall</v>
      </c>
      <c r="M1473" s="8" t="str">
        <f t="shared" si="181"/>
        <v/>
      </c>
      <c r="N1473" s="8" t="str">
        <f t="shared" si="177"/>
        <v>White Squall</v>
      </c>
      <c r="O1473" s="10">
        <f>INDEX(cpi!$A$1:$M$106,MATCH($D1473,cpi!$A:$A,0),MATCH($C1473,cpi!$1:$1,0))</f>
        <v>154.9</v>
      </c>
      <c r="P1473" s="10">
        <f>cpi!$I$2</f>
        <v>245.51900000000001</v>
      </c>
      <c r="Q1473" s="10">
        <f t="shared" si="182"/>
        <v>1.585016139444803</v>
      </c>
      <c r="R1473" s="8" t="str">
        <f t="shared" si="183"/>
        <v/>
      </c>
      <c r="S1473" s="11">
        <f t="shared" si="184"/>
        <v>60230613.298902512</v>
      </c>
      <c r="T1473" s="11">
        <f t="shared" si="184"/>
        <v>16213605.595222723</v>
      </c>
      <c r="U1473" s="11">
        <f t="shared" si="184"/>
        <v>16213605.595222723</v>
      </c>
    </row>
    <row r="1474" spans="1:21" x14ac:dyDescent="0.2">
      <c r="A1474" s="5">
        <v>1487</v>
      </c>
      <c r="B1474" s="17">
        <v>10</v>
      </c>
      <c r="C1474" s="16">
        <v>10</v>
      </c>
      <c r="D1474" s="16">
        <v>2008</v>
      </c>
      <c r="E1474" s="18">
        <v>39731</v>
      </c>
      <c r="F1474" s="9" t="s">
        <v>1462</v>
      </c>
      <c r="G1474" s="3">
        <v>38000000</v>
      </c>
      <c r="H1474" s="3">
        <v>7871693</v>
      </c>
      <c r="I1474" s="3">
        <v>17830244</v>
      </c>
      <c r="J1474" s="8" t="str">
        <f t="shared" si="178"/>
        <v/>
      </c>
      <c r="K1474" s="8" t="str">
        <f t="shared" si="179"/>
        <v/>
      </c>
      <c r="L1474" s="8" t="str">
        <f t="shared" si="180"/>
        <v>City of Ember</v>
      </c>
      <c r="M1474" s="8" t="str">
        <f t="shared" si="181"/>
        <v/>
      </c>
      <c r="N1474" s="8" t="str">
        <f t="shared" ref="N1474:N1537" si="185">IF(M1474=1,L1474&amp;" ("&amp;D1474&amp;")",L1474)</f>
        <v>City of Ember</v>
      </c>
      <c r="O1474" s="10">
        <f>INDEX(cpi!$A$1:$M$106,MATCH($D1474,cpi!$A:$A,0),MATCH($C1474,cpi!$1:$1,0))</f>
        <v>216.57300000000001</v>
      </c>
      <c r="P1474" s="10">
        <f>cpi!$I$2</f>
        <v>245.51900000000001</v>
      </c>
      <c r="Q1474" s="10">
        <f t="shared" si="182"/>
        <v>1.1336547030331574</v>
      </c>
      <c r="R1474" s="8" t="str">
        <f t="shared" si="183"/>
        <v/>
      </c>
      <c r="S1474" s="11">
        <f t="shared" si="184"/>
        <v>43078878.715259984</v>
      </c>
      <c r="T1474" s="11">
        <f t="shared" si="184"/>
        <v>8923781.7902831845</v>
      </c>
      <c r="U1474" s="11">
        <f t="shared" si="184"/>
        <v>20213339.966828737</v>
      </c>
    </row>
    <row r="1475" spans="1:21" x14ac:dyDescent="0.2">
      <c r="A1475" s="5">
        <v>1488</v>
      </c>
      <c r="B1475" s="17">
        <v>31</v>
      </c>
      <c r="C1475" s="16">
        <v>10</v>
      </c>
      <c r="D1475" s="16">
        <v>1997</v>
      </c>
      <c r="E1475" s="18">
        <v>36351</v>
      </c>
      <c r="F1475" s="9" t="s">
        <v>1463</v>
      </c>
      <c r="G1475" s="3">
        <v>38000000</v>
      </c>
      <c r="H1475" s="3">
        <v>6504442</v>
      </c>
      <c r="I1475" s="3">
        <v>6504442</v>
      </c>
      <c r="J1475" s="8" t="str">
        <f t="shared" ref="J1475:J1538" si="186">IF(I1475=0,1,"")</f>
        <v/>
      </c>
      <c r="K1475" s="8" t="str">
        <f t="shared" ref="K1475:K1538" si="187">IF(D1475&gt;2017,1,"")</f>
        <v/>
      </c>
      <c r="L1475" s="8" t="str">
        <f t="shared" ref="L1475:L1538" si="188">F1475</f>
        <v>Switchback</v>
      </c>
      <c r="M1475" s="8" t="str">
        <f t="shared" ref="M1475:M1538" si="189">IF(COUNTIF($L$2:$L$5233,L1475)&gt;1,1,"")</f>
        <v/>
      </c>
      <c r="N1475" s="8" t="str">
        <f t="shared" si="185"/>
        <v>Switchback</v>
      </c>
      <c r="O1475" s="10">
        <f>INDEX(cpi!$A$1:$M$106,MATCH($D1475,cpi!$A:$A,0),MATCH($C1475,cpi!$1:$1,0))</f>
        <v>161.6</v>
      </c>
      <c r="P1475" s="10">
        <f>cpi!$I$2</f>
        <v>245.51900000000001</v>
      </c>
      <c r="Q1475" s="10">
        <f t="shared" ref="Q1475:Q1538" si="190">P1475/O1475</f>
        <v>1.5193007425742575</v>
      </c>
      <c r="R1475" s="8" t="str">
        <f t="shared" ref="R1475:R1538" si="191">IF(ISERROR(Q1475),1,"")</f>
        <v/>
      </c>
      <c r="S1475" s="11">
        <f t="shared" ref="S1475:U1538" si="192">G1475*$Q1475</f>
        <v>57733428.217821784</v>
      </c>
      <c r="T1475" s="11">
        <f t="shared" si="192"/>
        <v>9882203.5606311895</v>
      </c>
      <c r="U1475" s="11">
        <f t="shared" si="192"/>
        <v>9882203.5606311895</v>
      </c>
    </row>
    <row r="1476" spans="1:21" x14ac:dyDescent="0.2">
      <c r="A1476" s="5">
        <v>1489</v>
      </c>
      <c r="B1476" s="17">
        <v>30</v>
      </c>
      <c r="C1476" s="16">
        <v>11</v>
      </c>
      <c r="D1476" s="16">
        <v>2001</v>
      </c>
      <c r="E1476" s="18">
        <v>37783</v>
      </c>
      <c r="F1476" s="9" t="s">
        <v>1464</v>
      </c>
      <c r="G1476" s="3">
        <v>38000000</v>
      </c>
      <c r="H1476" s="3">
        <v>623374</v>
      </c>
      <c r="I1476" s="3">
        <v>623374</v>
      </c>
      <c r="J1476" s="8" t="str">
        <f t="shared" si="186"/>
        <v/>
      </c>
      <c r="K1476" s="8" t="str">
        <f t="shared" si="187"/>
        <v/>
      </c>
      <c r="L1476" s="8" t="str">
        <f t="shared" si="188"/>
        <v>Texas Rangers</v>
      </c>
      <c r="M1476" s="8" t="str">
        <f t="shared" si="189"/>
        <v/>
      </c>
      <c r="N1476" s="8" t="str">
        <f t="shared" si="185"/>
        <v>Texas Rangers</v>
      </c>
      <c r="O1476" s="10">
        <f>INDEX(cpi!$A$1:$M$106,MATCH($D1476,cpi!$A:$A,0),MATCH($C1476,cpi!$1:$1,0))</f>
        <v>177.4</v>
      </c>
      <c r="P1476" s="10">
        <f>cpi!$I$2</f>
        <v>245.51900000000001</v>
      </c>
      <c r="Q1476" s="10">
        <f t="shared" si="190"/>
        <v>1.3839853438556933</v>
      </c>
      <c r="R1476" s="8" t="str">
        <f t="shared" si="191"/>
        <v/>
      </c>
      <c r="S1476" s="11">
        <f t="shared" si="192"/>
        <v>52591443.066516347</v>
      </c>
      <c r="T1476" s="11">
        <f t="shared" si="192"/>
        <v>862740.47974069894</v>
      </c>
      <c r="U1476" s="11">
        <f t="shared" si="192"/>
        <v>862740.47974069894</v>
      </c>
    </row>
    <row r="1477" spans="1:21" x14ac:dyDescent="0.2">
      <c r="A1477" s="5">
        <v>1490</v>
      </c>
      <c r="B1477" s="17">
        <v>26</v>
      </c>
      <c r="C1477" s="16">
        <v>8</v>
      </c>
      <c r="D1477" s="16">
        <v>2008</v>
      </c>
      <c r="E1477" s="18">
        <v>40217</v>
      </c>
      <c r="F1477" s="9" t="s">
        <v>1465</v>
      </c>
      <c r="G1477" s="3">
        <v>38000000</v>
      </c>
      <c r="H1477" s="3">
        <v>0</v>
      </c>
      <c r="I1477" s="3">
        <v>5473041</v>
      </c>
      <c r="J1477" s="8" t="str">
        <f t="shared" si="186"/>
        <v/>
      </c>
      <c r="K1477" s="8" t="str">
        <f t="shared" si="187"/>
        <v/>
      </c>
      <c r="L1477" s="8" t="str">
        <f t="shared" si="188"/>
        <v>Virgin Territory</v>
      </c>
      <c r="M1477" s="8" t="str">
        <f t="shared" si="189"/>
        <v/>
      </c>
      <c r="N1477" s="8" t="str">
        <f t="shared" si="185"/>
        <v>Virgin Territory</v>
      </c>
      <c r="O1477" s="10">
        <f>INDEX(cpi!$A$1:$M$106,MATCH($D1477,cpi!$A:$A,0),MATCH($C1477,cpi!$1:$1,0))</f>
        <v>219.08600000000001</v>
      </c>
      <c r="P1477" s="10">
        <f>cpi!$I$2</f>
        <v>245.51900000000001</v>
      </c>
      <c r="Q1477" s="10">
        <f t="shared" si="190"/>
        <v>1.1206512511068711</v>
      </c>
      <c r="R1477" s="8" t="str">
        <f t="shared" si="191"/>
        <v/>
      </c>
      <c r="S1477" s="11">
        <f t="shared" si="192"/>
        <v>42584747.542061105</v>
      </c>
      <c r="T1477" s="11">
        <f t="shared" si="192"/>
        <v>0</v>
      </c>
      <c r="U1477" s="11">
        <f t="shared" si="192"/>
        <v>6133370.2440092014</v>
      </c>
    </row>
    <row r="1478" spans="1:21" x14ac:dyDescent="0.2">
      <c r="A1478" s="5">
        <v>1491</v>
      </c>
      <c r="B1478" s="17">
        <v>18</v>
      </c>
      <c r="C1478" s="16">
        <v>5</v>
      </c>
      <c r="D1478" s="16">
        <v>2012</v>
      </c>
      <c r="E1478" s="18">
        <v>41430</v>
      </c>
      <c r="F1478" s="9" t="s">
        <v>1466</v>
      </c>
      <c r="G1478" s="3">
        <v>37500000</v>
      </c>
      <c r="H1478" s="3">
        <v>41152203</v>
      </c>
      <c r="I1478" s="3">
        <v>120925697</v>
      </c>
      <c r="J1478" s="8" t="str">
        <f t="shared" si="186"/>
        <v/>
      </c>
      <c r="K1478" s="8" t="str">
        <f t="shared" si="187"/>
        <v/>
      </c>
      <c r="L1478" s="8" t="str">
        <f t="shared" si="188"/>
        <v>What to Expect When You're Expecting</v>
      </c>
      <c r="M1478" s="8" t="str">
        <f t="shared" si="189"/>
        <v/>
      </c>
      <c r="N1478" s="8" t="str">
        <f t="shared" si="185"/>
        <v>What to Expect When You're Expecting</v>
      </c>
      <c r="O1478" s="10">
        <f>INDEX(cpi!$A$1:$M$106,MATCH($D1478,cpi!$A:$A,0),MATCH($C1478,cpi!$1:$1,0))</f>
        <v>229.815</v>
      </c>
      <c r="P1478" s="10">
        <f>cpi!$I$2</f>
        <v>245.51900000000001</v>
      </c>
      <c r="Q1478" s="10">
        <f t="shared" si="190"/>
        <v>1.0683332245501818</v>
      </c>
      <c r="R1478" s="8" t="str">
        <f t="shared" si="191"/>
        <v/>
      </c>
      <c r="S1478" s="11">
        <f t="shared" si="192"/>
        <v>40062495.920631818</v>
      </c>
      <c r="T1478" s="11">
        <f t="shared" si="192"/>
        <v>43964265.728333667</v>
      </c>
      <c r="U1478" s="11">
        <f t="shared" si="192"/>
        <v>129188939.80698824</v>
      </c>
    </row>
    <row r="1479" spans="1:21" x14ac:dyDescent="0.2">
      <c r="A1479" s="5">
        <v>1492</v>
      </c>
      <c r="B1479" s="17">
        <v>14</v>
      </c>
      <c r="C1479" s="16">
        <v>9</v>
      </c>
      <c r="D1479" s="16">
        <v>2012</v>
      </c>
      <c r="E1479" s="18">
        <v>41314</v>
      </c>
      <c r="F1479" s="9" t="s">
        <v>1467</v>
      </c>
      <c r="G1479" s="3">
        <v>37500000</v>
      </c>
      <c r="H1479" s="3">
        <v>16247159</v>
      </c>
      <c r="I1479" s="3">
        <v>58792011</v>
      </c>
      <c r="J1479" s="8" t="str">
        <f t="shared" si="186"/>
        <v/>
      </c>
      <c r="K1479" s="8" t="str">
        <f t="shared" si="187"/>
        <v/>
      </c>
      <c r="L1479" s="8" t="str">
        <f t="shared" si="188"/>
        <v>The Master</v>
      </c>
      <c r="M1479" s="8" t="str">
        <f t="shared" si="189"/>
        <v/>
      </c>
      <c r="N1479" s="8" t="str">
        <f t="shared" si="185"/>
        <v>The Master</v>
      </c>
      <c r="O1479" s="10">
        <f>INDEX(cpi!$A$1:$M$106,MATCH($D1479,cpi!$A:$A,0),MATCH($C1479,cpi!$1:$1,0))</f>
        <v>231.40700000000001</v>
      </c>
      <c r="P1479" s="10">
        <f>cpi!$I$2</f>
        <v>245.51900000000001</v>
      </c>
      <c r="Q1479" s="10">
        <f t="shared" si="190"/>
        <v>1.0609834620387455</v>
      </c>
      <c r="R1479" s="8" t="str">
        <f t="shared" si="191"/>
        <v/>
      </c>
      <c r="S1479" s="11">
        <f t="shared" si="192"/>
        <v>39786879.826452956</v>
      </c>
      <c r="T1479" s="11">
        <f t="shared" si="192"/>
        <v>17237967.004113961</v>
      </c>
      <c r="U1479" s="11">
        <f t="shared" si="192"/>
        <v>62377351.371000007</v>
      </c>
    </row>
    <row r="1480" spans="1:21" x14ac:dyDescent="0.2">
      <c r="A1480" s="5">
        <v>1493</v>
      </c>
      <c r="B1480" s="17">
        <v>10</v>
      </c>
      <c r="C1480" s="16">
        <v>10</v>
      </c>
      <c r="D1480" s="16">
        <v>2008</v>
      </c>
      <c r="E1480" s="18">
        <v>39731</v>
      </c>
      <c r="F1480" s="9" t="s">
        <v>1468</v>
      </c>
      <c r="G1480" s="3">
        <v>37500000</v>
      </c>
      <c r="H1480" s="3">
        <v>9793406</v>
      </c>
      <c r="I1480" s="3">
        <v>9813309</v>
      </c>
      <c r="J1480" s="8" t="str">
        <f t="shared" si="186"/>
        <v/>
      </c>
      <c r="K1480" s="8" t="str">
        <f t="shared" si="187"/>
        <v/>
      </c>
      <c r="L1480" s="8" t="str">
        <f t="shared" si="188"/>
        <v>The Express</v>
      </c>
      <c r="M1480" s="8" t="str">
        <f t="shared" si="189"/>
        <v/>
      </c>
      <c r="N1480" s="8" t="str">
        <f t="shared" si="185"/>
        <v>The Express</v>
      </c>
      <c r="O1480" s="10">
        <f>INDEX(cpi!$A$1:$M$106,MATCH($D1480,cpi!$A:$A,0),MATCH($C1480,cpi!$1:$1,0))</f>
        <v>216.57300000000001</v>
      </c>
      <c r="P1480" s="10">
        <f>cpi!$I$2</f>
        <v>245.51900000000001</v>
      </c>
      <c r="Q1480" s="10">
        <f t="shared" si="190"/>
        <v>1.1336547030331574</v>
      </c>
      <c r="R1480" s="8" t="str">
        <f t="shared" si="191"/>
        <v/>
      </c>
      <c r="S1480" s="11">
        <f t="shared" si="192"/>
        <v>42512051.363743402</v>
      </c>
      <c r="T1480" s="11">
        <f t="shared" si="192"/>
        <v>11102340.770613141</v>
      </c>
      <c r="U1480" s="11">
        <f t="shared" si="192"/>
        <v>11124903.90016761</v>
      </c>
    </row>
    <row r="1481" spans="1:21" x14ac:dyDescent="0.2">
      <c r="A1481" s="5">
        <v>1494</v>
      </c>
      <c r="B1481" s="17">
        <v>21</v>
      </c>
      <c r="C1481" s="16">
        <v>11</v>
      </c>
      <c r="D1481" s="16">
        <v>2008</v>
      </c>
      <c r="E1481" s="18">
        <v>40067</v>
      </c>
      <c r="F1481" s="9" t="s">
        <v>1469</v>
      </c>
      <c r="G1481" s="3">
        <v>37000000</v>
      </c>
      <c r="H1481" s="3">
        <v>192769854</v>
      </c>
      <c r="I1481" s="3">
        <v>402280159</v>
      </c>
      <c r="J1481" s="8" t="str">
        <f t="shared" si="186"/>
        <v/>
      </c>
      <c r="K1481" s="8" t="str">
        <f t="shared" si="187"/>
        <v/>
      </c>
      <c r="L1481" s="8" t="str">
        <f t="shared" si="188"/>
        <v>Twilight</v>
      </c>
      <c r="M1481" s="8">
        <f t="shared" si="189"/>
        <v>1</v>
      </c>
      <c r="N1481" s="8" t="str">
        <f t="shared" si="185"/>
        <v>Twilight (2008)</v>
      </c>
      <c r="O1481" s="10">
        <f>INDEX(cpi!$A$1:$M$106,MATCH($D1481,cpi!$A:$A,0),MATCH($C1481,cpi!$1:$1,0))</f>
        <v>212.42500000000001</v>
      </c>
      <c r="P1481" s="10">
        <f>cpi!$I$2</f>
        <v>245.51900000000001</v>
      </c>
      <c r="Q1481" s="10">
        <f t="shared" si="190"/>
        <v>1.1557914558079321</v>
      </c>
      <c r="R1481" s="8" t="str">
        <f t="shared" si="191"/>
        <v/>
      </c>
      <c r="S1481" s="11">
        <f t="shared" si="192"/>
        <v>42764283.864893489</v>
      </c>
      <c r="T1481" s="11">
        <f t="shared" si="192"/>
        <v>222801750.19054252</v>
      </c>
      <c r="U1481" s="11">
        <f t="shared" si="192"/>
        <v>464951970.61325639</v>
      </c>
    </row>
    <row r="1482" spans="1:21" x14ac:dyDescent="0.2">
      <c r="A1482" s="5">
        <v>1495</v>
      </c>
      <c r="B1482" s="17">
        <v>7</v>
      </c>
      <c r="C1482" s="16">
        <v>8</v>
      </c>
      <c r="D1482" s="16">
        <v>2013</v>
      </c>
      <c r="E1482" s="18">
        <v>41463</v>
      </c>
      <c r="F1482" s="9" t="s">
        <v>1470</v>
      </c>
      <c r="G1482" s="3">
        <v>37000000</v>
      </c>
      <c r="H1482" s="3">
        <v>150394119</v>
      </c>
      <c r="I1482" s="3">
        <v>267816276</v>
      </c>
      <c r="J1482" s="8" t="str">
        <f t="shared" si="186"/>
        <v/>
      </c>
      <c r="K1482" s="8" t="str">
        <f t="shared" si="187"/>
        <v/>
      </c>
      <c r="L1482" s="8" t="str">
        <f t="shared" si="188"/>
        <v>We're the Millers</v>
      </c>
      <c r="M1482" s="8" t="str">
        <f t="shared" si="189"/>
        <v/>
      </c>
      <c r="N1482" s="8" t="str">
        <f t="shared" si="185"/>
        <v>We're the Millers</v>
      </c>
      <c r="O1482" s="10">
        <f>INDEX(cpi!$A$1:$M$106,MATCH($D1482,cpi!$A:$A,0),MATCH($C1482,cpi!$1:$1,0))</f>
        <v>233.87700000000001</v>
      </c>
      <c r="P1482" s="10">
        <f>cpi!$I$2</f>
        <v>245.51900000000001</v>
      </c>
      <c r="Q1482" s="10">
        <f t="shared" si="190"/>
        <v>1.0497783022699967</v>
      </c>
      <c r="R1482" s="8" t="str">
        <f t="shared" si="191"/>
        <v/>
      </c>
      <c r="S1482" s="11">
        <f t="shared" si="192"/>
        <v>38841797.183989875</v>
      </c>
      <c r="T1482" s="11">
        <f t="shared" si="192"/>
        <v>157880482.91521186</v>
      </c>
      <c r="U1482" s="11">
        <f t="shared" si="192"/>
        <v>281147715.53955287</v>
      </c>
    </row>
    <row r="1483" spans="1:21" x14ac:dyDescent="0.2">
      <c r="A1483" s="5">
        <v>1496</v>
      </c>
      <c r="B1483" s="17">
        <v>25</v>
      </c>
      <c r="C1483" s="16">
        <v>11</v>
      </c>
      <c r="D1483" s="16">
        <v>2015</v>
      </c>
      <c r="E1483" s="18">
        <v>42746</v>
      </c>
      <c r="F1483" s="9" t="s">
        <v>1471</v>
      </c>
      <c r="G1483" s="3">
        <v>37000000</v>
      </c>
      <c r="H1483" s="3">
        <v>109767581</v>
      </c>
      <c r="I1483" s="3">
        <v>173567581</v>
      </c>
      <c r="J1483" s="8" t="str">
        <f t="shared" si="186"/>
        <v/>
      </c>
      <c r="K1483" s="8" t="str">
        <f t="shared" si="187"/>
        <v/>
      </c>
      <c r="L1483" s="8" t="str">
        <f t="shared" si="188"/>
        <v>Creed</v>
      </c>
      <c r="M1483" s="8" t="str">
        <f t="shared" si="189"/>
        <v/>
      </c>
      <c r="N1483" s="8" t="str">
        <f t="shared" si="185"/>
        <v>Creed</v>
      </c>
      <c r="O1483" s="10">
        <f>INDEX(cpi!$A$1:$M$106,MATCH($D1483,cpi!$A:$A,0),MATCH($C1483,cpi!$1:$1,0))</f>
        <v>237.33600000000001</v>
      </c>
      <c r="P1483" s="10">
        <f>cpi!$I$2</f>
        <v>245.51900000000001</v>
      </c>
      <c r="Q1483" s="10">
        <f t="shared" si="190"/>
        <v>1.0344785451848855</v>
      </c>
      <c r="R1483" s="8" t="str">
        <f t="shared" si="191"/>
        <v/>
      </c>
      <c r="S1483" s="11">
        <f t="shared" si="192"/>
        <v>38275706.171840765</v>
      </c>
      <c r="T1483" s="11">
        <f t="shared" si="192"/>
        <v>113552207.50134407</v>
      </c>
      <c r="U1483" s="11">
        <f t="shared" si="192"/>
        <v>179551938.68413976</v>
      </c>
    </row>
    <row r="1484" spans="1:21" x14ac:dyDescent="0.2">
      <c r="A1484" s="5">
        <v>1497</v>
      </c>
      <c r="B1484" s="17">
        <v>17</v>
      </c>
      <c r="C1484" s="16">
        <v>9</v>
      </c>
      <c r="D1484" s="16">
        <v>2010</v>
      </c>
      <c r="E1484" s="18">
        <v>40672</v>
      </c>
      <c r="F1484" s="9" t="s">
        <v>1472</v>
      </c>
      <c r="G1484" s="3">
        <v>37000000</v>
      </c>
      <c r="H1484" s="3">
        <v>92186262</v>
      </c>
      <c r="I1484" s="3">
        <v>152566881</v>
      </c>
      <c r="J1484" s="8" t="str">
        <f t="shared" si="186"/>
        <v/>
      </c>
      <c r="K1484" s="8" t="str">
        <f t="shared" si="187"/>
        <v/>
      </c>
      <c r="L1484" s="8" t="str">
        <f t="shared" si="188"/>
        <v>The Town</v>
      </c>
      <c r="M1484" s="8" t="str">
        <f t="shared" si="189"/>
        <v/>
      </c>
      <c r="N1484" s="8" t="str">
        <f t="shared" si="185"/>
        <v>The Town</v>
      </c>
      <c r="O1484" s="10">
        <f>INDEX(cpi!$A$1:$M$106,MATCH($D1484,cpi!$A:$A,0),MATCH($C1484,cpi!$1:$1,0))</f>
        <v>218.43899999999999</v>
      </c>
      <c r="P1484" s="10">
        <f>cpi!$I$2</f>
        <v>245.51900000000001</v>
      </c>
      <c r="Q1484" s="10">
        <f t="shared" si="190"/>
        <v>1.1239705363968888</v>
      </c>
      <c r="R1484" s="8" t="str">
        <f t="shared" si="191"/>
        <v/>
      </c>
      <c r="S1484" s="11">
        <f t="shared" si="192"/>
        <v>41586909.846684888</v>
      </c>
      <c r="T1484" s="11">
        <f t="shared" si="192"/>
        <v>103614642.34856413</v>
      </c>
      <c r="U1484" s="11">
        <f t="shared" si="192"/>
        <v>171480679.07397032</v>
      </c>
    </row>
    <row r="1485" spans="1:21" x14ac:dyDescent="0.2">
      <c r="A1485" s="5">
        <v>1498</v>
      </c>
      <c r="B1485" s="17">
        <v>23</v>
      </c>
      <c r="C1485" s="16">
        <v>9</v>
      </c>
      <c r="D1485" s="16">
        <v>2011</v>
      </c>
      <c r="E1485" s="18">
        <v>41222</v>
      </c>
      <c r="F1485" s="9" t="s">
        <v>1473</v>
      </c>
      <c r="G1485" s="3">
        <v>37000000</v>
      </c>
      <c r="H1485" s="3">
        <v>72286779</v>
      </c>
      <c r="I1485" s="3">
        <v>96068724</v>
      </c>
      <c r="J1485" s="8" t="str">
        <f t="shared" si="186"/>
        <v/>
      </c>
      <c r="K1485" s="8" t="str">
        <f t="shared" si="187"/>
        <v/>
      </c>
      <c r="L1485" s="8" t="str">
        <f t="shared" si="188"/>
        <v>Dolphin Tale</v>
      </c>
      <c r="M1485" s="8" t="str">
        <f t="shared" si="189"/>
        <v/>
      </c>
      <c r="N1485" s="8" t="str">
        <f t="shared" si="185"/>
        <v>Dolphin Tale</v>
      </c>
      <c r="O1485" s="10">
        <f>INDEX(cpi!$A$1:$M$106,MATCH($D1485,cpi!$A:$A,0),MATCH($C1485,cpi!$1:$1,0))</f>
        <v>226.88900000000001</v>
      </c>
      <c r="P1485" s="10">
        <f>cpi!$I$2</f>
        <v>245.51900000000001</v>
      </c>
      <c r="Q1485" s="10">
        <f t="shared" si="190"/>
        <v>1.0821106355971422</v>
      </c>
      <c r="R1485" s="8" t="str">
        <f t="shared" si="191"/>
        <v/>
      </c>
      <c r="S1485" s="11">
        <f t="shared" si="192"/>
        <v>40038093.517094262</v>
      </c>
      <c r="T1485" s="11">
        <f t="shared" si="192"/>
        <v>78222292.368960142</v>
      </c>
      <c r="U1485" s="11">
        <f t="shared" si="192"/>
        <v>103956987.98864642</v>
      </c>
    </row>
    <row r="1486" spans="1:21" x14ac:dyDescent="0.2">
      <c r="A1486" s="5">
        <v>1499</v>
      </c>
      <c r="B1486" s="17">
        <v>12</v>
      </c>
      <c r="C1486" s="16">
        <v>9</v>
      </c>
      <c r="D1486" s="16">
        <v>2008</v>
      </c>
      <c r="E1486" s="18">
        <v>39791</v>
      </c>
      <c r="F1486" s="9" t="s">
        <v>1474</v>
      </c>
      <c r="G1486" s="3">
        <v>37000000</v>
      </c>
      <c r="H1486" s="3">
        <v>60355347</v>
      </c>
      <c r="I1486" s="3">
        <v>168167798</v>
      </c>
      <c r="J1486" s="8" t="str">
        <f t="shared" si="186"/>
        <v/>
      </c>
      <c r="K1486" s="8" t="str">
        <f t="shared" si="187"/>
        <v/>
      </c>
      <c r="L1486" s="8" t="str">
        <f t="shared" si="188"/>
        <v>Burn After Reading</v>
      </c>
      <c r="M1486" s="8" t="str">
        <f t="shared" si="189"/>
        <v/>
      </c>
      <c r="N1486" s="8" t="str">
        <f t="shared" si="185"/>
        <v>Burn After Reading</v>
      </c>
      <c r="O1486" s="10">
        <f>INDEX(cpi!$A$1:$M$106,MATCH($D1486,cpi!$A:$A,0),MATCH($C1486,cpi!$1:$1,0))</f>
        <v>218.78299999999999</v>
      </c>
      <c r="P1486" s="10">
        <f>cpi!$I$2</f>
        <v>245.51900000000001</v>
      </c>
      <c r="Q1486" s="10">
        <f t="shared" si="190"/>
        <v>1.1222032790481893</v>
      </c>
      <c r="R1486" s="8" t="str">
        <f t="shared" si="191"/>
        <v/>
      </c>
      <c r="S1486" s="11">
        <f t="shared" si="192"/>
        <v>41521521.324783005</v>
      </c>
      <c r="T1486" s="11">
        <f t="shared" si="192"/>
        <v>67730968.311491296</v>
      </c>
      <c r="U1486" s="11">
        <f t="shared" si="192"/>
        <v>188718454.34591353</v>
      </c>
    </row>
    <row r="1487" spans="1:21" x14ac:dyDescent="0.2">
      <c r="A1487" s="5">
        <v>1500</v>
      </c>
      <c r="B1487" s="17">
        <v>23</v>
      </c>
      <c r="C1487" s="16">
        <v>4</v>
      </c>
      <c r="D1487" s="16">
        <v>2004</v>
      </c>
      <c r="E1487" s="18">
        <v>38660</v>
      </c>
      <c r="F1487" s="9" t="s">
        <v>1475</v>
      </c>
      <c r="G1487" s="3">
        <v>37000000</v>
      </c>
      <c r="H1487" s="3">
        <v>57139723</v>
      </c>
      <c r="I1487" s="3">
        <v>97658712</v>
      </c>
      <c r="J1487" s="8" t="str">
        <f t="shared" si="186"/>
        <v/>
      </c>
      <c r="K1487" s="8" t="str">
        <f t="shared" si="187"/>
        <v/>
      </c>
      <c r="L1487" s="8" t="str">
        <f t="shared" si="188"/>
        <v>13 Going On 30</v>
      </c>
      <c r="M1487" s="8" t="str">
        <f t="shared" si="189"/>
        <v/>
      </c>
      <c r="N1487" s="8" t="str">
        <f t="shared" si="185"/>
        <v>13 Going On 30</v>
      </c>
      <c r="O1487" s="10">
        <f>INDEX(cpi!$A$1:$M$106,MATCH($D1487,cpi!$A:$A,0),MATCH($C1487,cpi!$1:$1,0))</f>
        <v>188</v>
      </c>
      <c r="P1487" s="10">
        <f>cpi!$I$2</f>
        <v>245.51900000000001</v>
      </c>
      <c r="Q1487" s="10">
        <f t="shared" si="190"/>
        <v>1.3059521276595745</v>
      </c>
      <c r="R1487" s="8" t="str">
        <f t="shared" si="191"/>
        <v/>
      </c>
      <c r="S1487" s="11">
        <f t="shared" si="192"/>
        <v>48320228.723404258</v>
      </c>
      <c r="T1487" s="11">
        <f t="shared" si="192"/>
        <v>74621742.825728729</v>
      </c>
      <c r="U1487" s="11">
        <f t="shared" si="192"/>
        <v>127537602.72089362</v>
      </c>
    </row>
    <row r="1488" spans="1:21" x14ac:dyDescent="0.2">
      <c r="A1488" s="5">
        <v>1501</v>
      </c>
      <c r="B1488" s="17">
        <v>4</v>
      </c>
      <c r="C1488" s="16">
        <v>4</v>
      </c>
      <c r="D1488" s="16">
        <v>2008</v>
      </c>
      <c r="E1488" s="18">
        <v>39542</v>
      </c>
      <c r="F1488" s="9" t="s">
        <v>1476</v>
      </c>
      <c r="G1488" s="3">
        <v>37000000</v>
      </c>
      <c r="H1488" s="3">
        <v>48006762</v>
      </c>
      <c r="I1488" s="3">
        <v>101857425</v>
      </c>
      <c r="J1488" s="8" t="str">
        <f t="shared" si="186"/>
        <v/>
      </c>
      <c r="K1488" s="8" t="str">
        <f t="shared" si="187"/>
        <v/>
      </c>
      <c r="L1488" s="8" t="str">
        <f t="shared" si="188"/>
        <v>Nim's Island</v>
      </c>
      <c r="M1488" s="8" t="str">
        <f t="shared" si="189"/>
        <v/>
      </c>
      <c r="N1488" s="8" t="str">
        <f t="shared" si="185"/>
        <v>Nim's Island</v>
      </c>
      <c r="O1488" s="10">
        <f>INDEX(cpi!$A$1:$M$106,MATCH($D1488,cpi!$A:$A,0),MATCH($C1488,cpi!$1:$1,0))</f>
        <v>214.82300000000001</v>
      </c>
      <c r="P1488" s="10">
        <f>cpi!$I$2</f>
        <v>245.51900000000001</v>
      </c>
      <c r="Q1488" s="10">
        <f t="shared" si="190"/>
        <v>1.1428897278224399</v>
      </c>
      <c r="R1488" s="8" t="str">
        <f t="shared" si="191"/>
        <v/>
      </c>
      <c r="S1488" s="11">
        <f t="shared" si="192"/>
        <v>42286919.929430276</v>
      </c>
      <c r="T1488" s="11">
        <f t="shared" si="192"/>
        <v>54866435.155816652</v>
      </c>
      <c r="U1488" s="11">
        <f t="shared" si="192"/>
        <v>116411804.73494458</v>
      </c>
    </row>
    <row r="1489" spans="1:21" x14ac:dyDescent="0.2">
      <c r="A1489" s="5">
        <v>1502</v>
      </c>
      <c r="B1489" s="17">
        <v>12</v>
      </c>
      <c r="C1489" s="16">
        <v>2</v>
      </c>
      <c r="D1489" s="16">
        <v>2016</v>
      </c>
      <c r="E1489" s="18">
        <v>42706</v>
      </c>
      <c r="F1489" s="9" t="s">
        <v>1477</v>
      </c>
      <c r="G1489" s="3">
        <v>37000000</v>
      </c>
      <c r="H1489" s="3">
        <v>46843513</v>
      </c>
      <c r="I1489" s="3">
        <v>99595932</v>
      </c>
      <c r="J1489" s="8" t="str">
        <f t="shared" si="186"/>
        <v/>
      </c>
      <c r="K1489" s="8" t="str">
        <f t="shared" si="187"/>
        <v/>
      </c>
      <c r="L1489" s="8" t="str">
        <f t="shared" si="188"/>
        <v>How to be Single</v>
      </c>
      <c r="M1489" s="8" t="str">
        <f t="shared" si="189"/>
        <v/>
      </c>
      <c r="N1489" s="8" t="str">
        <f t="shared" si="185"/>
        <v>How to be Single</v>
      </c>
      <c r="O1489" s="10">
        <f>INDEX(cpi!$A$1:$M$106,MATCH($D1489,cpi!$A:$A,0),MATCH($C1489,cpi!$1:$1,0))</f>
        <v>237.11099999999999</v>
      </c>
      <c r="P1489" s="10">
        <f>cpi!$I$2</f>
        <v>245.51900000000001</v>
      </c>
      <c r="Q1489" s="10">
        <f t="shared" si="190"/>
        <v>1.0354601853140513</v>
      </c>
      <c r="R1489" s="8" t="str">
        <f t="shared" si="191"/>
        <v/>
      </c>
      <c r="S1489" s="11">
        <f t="shared" si="192"/>
        <v>38312026.856619895</v>
      </c>
      <c r="T1489" s="11">
        <f t="shared" si="192"/>
        <v>48504592.651741169</v>
      </c>
      <c r="U1489" s="11">
        <f t="shared" si="192"/>
        <v>103127622.20524564</v>
      </c>
    </row>
    <row r="1490" spans="1:21" x14ac:dyDescent="0.2">
      <c r="A1490" s="5">
        <v>1503</v>
      </c>
      <c r="B1490" s="17">
        <v>26</v>
      </c>
      <c r="C1490" s="16">
        <v>2</v>
      </c>
      <c r="D1490" s="16">
        <v>2010</v>
      </c>
      <c r="E1490" s="18">
        <v>40941</v>
      </c>
      <c r="F1490" s="9" t="s">
        <v>1478</v>
      </c>
      <c r="G1490" s="3">
        <v>37000000</v>
      </c>
      <c r="H1490" s="3">
        <v>44875481</v>
      </c>
      <c r="I1490" s="3">
        <v>55909910</v>
      </c>
      <c r="J1490" s="8" t="str">
        <f t="shared" si="186"/>
        <v/>
      </c>
      <c r="K1490" s="8" t="str">
        <f t="shared" si="187"/>
        <v/>
      </c>
      <c r="L1490" s="8" t="str">
        <f t="shared" si="188"/>
        <v>Cop Out</v>
      </c>
      <c r="M1490" s="8" t="str">
        <f t="shared" si="189"/>
        <v/>
      </c>
      <c r="N1490" s="8" t="str">
        <f t="shared" si="185"/>
        <v>Cop Out</v>
      </c>
      <c r="O1490" s="10">
        <f>INDEX(cpi!$A$1:$M$106,MATCH($D1490,cpi!$A:$A,0),MATCH($C1490,cpi!$1:$1,0))</f>
        <v>216.74100000000001</v>
      </c>
      <c r="P1490" s="10">
        <f>cpi!$I$2</f>
        <v>245.51900000000001</v>
      </c>
      <c r="Q1490" s="10">
        <f t="shared" si="190"/>
        <v>1.1327759860847739</v>
      </c>
      <c r="R1490" s="8" t="str">
        <f t="shared" si="191"/>
        <v/>
      </c>
      <c r="S1490" s="11">
        <f t="shared" si="192"/>
        <v>41912711.485136636</v>
      </c>
      <c r="T1490" s="11">
        <f t="shared" si="192"/>
        <v>50833867.24080354</v>
      </c>
      <c r="U1490" s="11">
        <f t="shared" si="192"/>
        <v>63333403.432160966</v>
      </c>
    </row>
    <row r="1491" spans="1:21" x14ac:dyDescent="0.2">
      <c r="A1491" s="5">
        <v>1504</v>
      </c>
      <c r="B1491" s="17">
        <v>28</v>
      </c>
      <c r="C1491" s="16">
        <v>1</v>
      </c>
      <c r="D1491" s="16">
        <v>2011</v>
      </c>
      <c r="E1491" s="18">
        <v>41365</v>
      </c>
      <c r="F1491" s="9" t="s">
        <v>1479</v>
      </c>
      <c r="G1491" s="3">
        <v>37000000</v>
      </c>
      <c r="H1491" s="3">
        <v>33047633</v>
      </c>
      <c r="I1491" s="3">
        <v>97143987</v>
      </c>
      <c r="J1491" s="8" t="str">
        <f t="shared" si="186"/>
        <v/>
      </c>
      <c r="K1491" s="8" t="str">
        <f t="shared" si="187"/>
        <v/>
      </c>
      <c r="L1491" s="8" t="str">
        <f t="shared" si="188"/>
        <v>The Rite</v>
      </c>
      <c r="M1491" s="8" t="str">
        <f t="shared" si="189"/>
        <v/>
      </c>
      <c r="N1491" s="8" t="str">
        <f t="shared" si="185"/>
        <v>The Rite</v>
      </c>
      <c r="O1491" s="10">
        <f>INDEX(cpi!$A$1:$M$106,MATCH($D1491,cpi!$A:$A,0),MATCH($C1491,cpi!$1:$1,0))</f>
        <v>220.22300000000001</v>
      </c>
      <c r="P1491" s="10">
        <f>cpi!$I$2</f>
        <v>245.51900000000001</v>
      </c>
      <c r="Q1491" s="10">
        <f t="shared" si="190"/>
        <v>1.1148653864491902</v>
      </c>
      <c r="R1491" s="8" t="str">
        <f t="shared" si="191"/>
        <v/>
      </c>
      <c r="S1491" s="11">
        <f t="shared" si="192"/>
        <v>41250019.298620038</v>
      </c>
      <c r="T1491" s="11">
        <f t="shared" si="192"/>
        <v>36843662.135776013</v>
      </c>
      <c r="U1491" s="11">
        <f t="shared" si="192"/>
        <v>108302468.6079701</v>
      </c>
    </row>
    <row r="1492" spans="1:21" x14ac:dyDescent="0.2">
      <c r="A1492" s="5">
        <v>1505</v>
      </c>
      <c r="B1492" s="17">
        <v>18</v>
      </c>
      <c r="C1492" s="16">
        <v>7</v>
      </c>
      <c r="D1492" s="16">
        <v>2008</v>
      </c>
      <c r="E1492" s="18">
        <v>39971</v>
      </c>
      <c r="F1492" s="9" t="s">
        <v>1480</v>
      </c>
      <c r="G1492" s="3">
        <v>37000000</v>
      </c>
      <c r="H1492" s="3">
        <v>30105968</v>
      </c>
      <c r="I1492" s="3">
        <v>67029956</v>
      </c>
      <c r="J1492" s="8" t="str">
        <f t="shared" si="186"/>
        <v/>
      </c>
      <c r="K1492" s="8" t="str">
        <f t="shared" si="187"/>
        <v/>
      </c>
      <c r="L1492" s="8" t="str">
        <f t="shared" si="188"/>
        <v>Space Chimps</v>
      </c>
      <c r="M1492" s="8" t="str">
        <f t="shared" si="189"/>
        <v/>
      </c>
      <c r="N1492" s="8" t="str">
        <f t="shared" si="185"/>
        <v>Space Chimps</v>
      </c>
      <c r="O1492" s="10">
        <f>INDEX(cpi!$A$1:$M$106,MATCH($D1492,cpi!$A:$A,0),MATCH($C1492,cpi!$1:$1,0))</f>
        <v>219.964</v>
      </c>
      <c r="P1492" s="10">
        <f>cpi!$I$2</f>
        <v>245.51900000000001</v>
      </c>
      <c r="Q1492" s="10">
        <f t="shared" si="190"/>
        <v>1.1161781018712154</v>
      </c>
      <c r="R1492" s="8" t="str">
        <f t="shared" si="191"/>
        <v/>
      </c>
      <c r="S1492" s="11">
        <f t="shared" si="192"/>
        <v>41298589.76923497</v>
      </c>
      <c r="T1492" s="11">
        <f t="shared" si="192"/>
        <v>33603622.21723555</v>
      </c>
      <c r="U1492" s="11">
        <f t="shared" si="192"/>
        <v>74817369.056591079</v>
      </c>
    </row>
    <row r="1493" spans="1:21" x14ac:dyDescent="0.2">
      <c r="A1493" s="5">
        <v>1506</v>
      </c>
      <c r="B1493" s="17">
        <v>17</v>
      </c>
      <c r="C1493" s="16">
        <v>12</v>
      </c>
      <c r="D1493" s="16">
        <v>1999</v>
      </c>
      <c r="E1493" s="18">
        <v>36658</v>
      </c>
      <c r="F1493" s="9" t="s">
        <v>1481</v>
      </c>
      <c r="G1493" s="3">
        <v>37000000</v>
      </c>
      <c r="H1493" s="3">
        <v>22450975</v>
      </c>
      <c r="I1493" s="3">
        <v>48446802</v>
      </c>
      <c r="J1493" s="8" t="str">
        <f t="shared" si="186"/>
        <v/>
      </c>
      <c r="K1493" s="8" t="str">
        <f t="shared" si="187"/>
        <v/>
      </c>
      <c r="L1493" s="8" t="str">
        <f t="shared" si="188"/>
        <v>Magnolia</v>
      </c>
      <c r="M1493" s="8" t="str">
        <f t="shared" si="189"/>
        <v/>
      </c>
      <c r="N1493" s="8" t="str">
        <f t="shared" si="185"/>
        <v>Magnolia</v>
      </c>
      <c r="O1493" s="10">
        <f>INDEX(cpi!$A$1:$M$106,MATCH($D1493,cpi!$A:$A,0),MATCH($C1493,cpi!$1:$1,0))</f>
        <v>168.3</v>
      </c>
      <c r="P1493" s="10">
        <f>cpi!$I$2</f>
        <v>245.51900000000001</v>
      </c>
      <c r="Q1493" s="10">
        <f t="shared" si="190"/>
        <v>1.4588175876411169</v>
      </c>
      <c r="R1493" s="8" t="str">
        <f t="shared" si="191"/>
        <v/>
      </c>
      <c r="S1493" s="11">
        <f t="shared" si="192"/>
        <v>53976250.742721327</v>
      </c>
      <c r="T1493" s="11">
        <f t="shared" si="192"/>
        <v>32751877.189691026</v>
      </c>
      <c r="U1493" s="11">
        <f t="shared" si="192"/>
        <v>70675046.822566837</v>
      </c>
    </row>
    <row r="1494" spans="1:21" x14ac:dyDescent="0.2">
      <c r="A1494" s="5">
        <v>1507</v>
      </c>
      <c r="B1494" s="17">
        <v>29</v>
      </c>
      <c r="C1494" s="16">
        <v>5</v>
      </c>
      <c r="D1494" s="16">
        <v>2015</v>
      </c>
      <c r="E1494" s="18">
        <v>42860</v>
      </c>
      <c r="F1494" s="9" t="s">
        <v>1482</v>
      </c>
      <c r="G1494" s="3">
        <v>37000000</v>
      </c>
      <c r="H1494" s="3">
        <v>21052030</v>
      </c>
      <c r="I1494" s="3">
        <v>24935799</v>
      </c>
      <c r="J1494" s="8" t="str">
        <f t="shared" si="186"/>
        <v/>
      </c>
      <c r="K1494" s="8" t="str">
        <f t="shared" si="187"/>
        <v/>
      </c>
      <c r="L1494" s="8" t="str">
        <f t="shared" si="188"/>
        <v>Aloha</v>
      </c>
      <c r="M1494" s="8" t="str">
        <f t="shared" si="189"/>
        <v/>
      </c>
      <c r="N1494" s="8" t="str">
        <f t="shared" si="185"/>
        <v>Aloha</v>
      </c>
      <c r="O1494" s="10">
        <f>INDEX(cpi!$A$1:$M$106,MATCH($D1494,cpi!$A:$A,0),MATCH($C1494,cpi!$1:$1,0))</f>
        <v>237.80500000000001</v>
      </c>
      <c r="P1494" s="10">
        <f>cpi!$I$2</f>
        <v>245.51900000000001</v>
      </c>
      <c r="Q1494" s="10">
        <f t="shared" si="190"/>
        <v>1.0324383423393115</v>
      </c>
      <c r="R1494" s="8" t="str">
        <f t="shared" si="191"/>
        <v/>
      </c>
      <c r="S1494" s="11">
        <f t="shared" si="192"/>
        <v>38200218.666554525</v>
      </c>
      <c r="T1494" s="11">
        <f t="shared" si="192"/>
        <v>21734922.956077456</v>
      </c>
      <c r="U1494" s="11">
        <f t="shared" si="192"/>
        <v>25744674.984466262</v>
      </c>
    </row>
    <row r="1495" spans="1:21" x14ac:dyDescent="0.2">
      <c r="A1495" s="5">
        <v>1508</v>
      </c>
      <c r="B1495" s="17">
        <v>31</v>
      </c>
      <c r="C1495" s="16">
        <v>12</v>
      </c>
      <c r="D1495" s="16">
        <v>2009</v>
      </c>
      <c r="E1495" s="18">
        <v>40736</v>
      </c>
      <c r="F1495" s="9" t="s">
        <v>1483</v>
      </c>
      <c r="G1495" s="3">
        <v>36500000</v>
      </c>
      <c r="H1495" s="3">
        <v>0</v>
      </c>
      <c r="I1495" s="3">
        <v>15000000</v>
      </c>
      <c r="J1495" s="8" t="str">
        <f t="shared" si="186"/>
        <v/>
      </c>
      <c r="K1495" s="8" t="str">
        <f t="shared" si="187"/>
        <v/>
      </c>
      <c r="L1495" s="8" t="str">
        <f t="shared" si="188"/>
        <v>Obitaemyy ostrov</v>
      </c>
      <c r="M1495" s="8" t="str">
        <f t="shared" si="189"/>
        <v/>
      </c>
      <c r="N1495" s="8" t="str">
        <f t="shared" si="185"/>
        <v>Obitaemyy ostrov</v>
      </c>
      <c r="O1495" s="10">
        <f>INDEX(cpi!$A$1:$M$106,MATCH($D1495,cpi!$A:$A,0),MATCH($C1495,cpi!$1:$1,0))</f>
        <v>215.94900000000001</v>
      </c>
      <c r="P1495" s="10">
        <f>cpi!$I$2</f>
        <v>245.51900000000001</v>
      </c>
      <c r="Q1495" s="10">
        <f t="shared" si="190"/>
        <v>1.1369304789556793</v>
      </c>
      <c r="R1495" s="8" t="str">
        <f t="shared" si="191"/>
        <v/>
      </c>
      <c r="S1495" s="11">
        <f t="shared" si="192"/>
        <v>41497962.481882297</v>
      </c>
      <c r="T1495" s="11">
        <f t="shared" si="192"/>
        <v>0</v>
      </c>
      <c r="U1495" s="11">
        <f t="shared" si="192"/>
        <v>17053957.184335191</v>
      </c>
    </row>
    <row r="1496" spans="1:21" x14ac:dyDescent="0.2">
      <c r="A1496" s="5">
        <v>1509</v>
      </c>
      <c r="B1496" s="17">
        <v>11</v>
      </c>
      <c r="C1496" s="16">
        <v>2</v>
      </c>
      <c r="D1496" s="16">
        <v>2011</v>
      </c>
      <c r="E1496" s="18">
        <v>40849</v>
      </c>
      <c r="F1496" s="9" t="s">
        <v>1484</v>
      </c>
      <c r="G1496" s="3">
        <v>36000000</v>
      </c>
      <c r="H1496" s="3">
        <v>99967670</v>
      </c>
      <c r="I1496" s="3">
        <v>193737977</v>
      </c>
      <c r="J1496" s="8" t="str">
        <f t="shared" si="186"/>
        <v/>
      </c>
      <c r="K1496" s="8" t="str">
        <f t="shared" si="187"/>
        <v/>
      </c>
      <c r="L1496" s="8" t="str">
        <f t="shared" si="188"/>
        <v>Gnomeo and Juliet</v>
      </c>
      <c r="M1496" s="8" t="str">
        <f t="shared" si="189"/>
        <v/>
      </c>
      <c r="N1496" s="8" t="str">
        <f t="shared" si="185"/>
        <v>Gnomeo and Juliet</v>
      </c>
      <c r="O1496" s="10">
        <f>INDEX(cpi!$A$1:$M$106,MATCH($D1496,cpi!$A:$A,0),MATCH($C1496,cpi!$1:$1,0))</f>
        <v>221.309</v>
      </c>
      <c r="P1496" s="10">
        <f>cpi!$I$2</f>
        <v>245.51900000000001</v>
      </c>
      <c r="Q1496" s="10">
        <f t="shared" si="190"/>
        <v>1.109394556931711</v>
      </c>
      <c r="R1496" s="8" t="str">
        <f t="shared" si="191"/>
        <v/>
      </c>
      <c r="S1496" s="11">
        <f t="shared" si="192"/>
        <v>39938204.049541593</v>
      </c>
      <c r="T1496" s="11">
        <f t="shared" si="192"/>
        <v>110903588.96714549</v>
      </c>
      <c r="U1496" s="11">
        <f t="shared" si="192"/>
        <v>214931857.15476102</v>
      </c>
    </row>
    <row r="1497" spans="1:21" x14ac:dyDescent="0.2">
      <c r="A1497" s="5">
        <v>1510</v>
      </c>
      <c r="B1497" s="17">
        <v>15</v>
      </c>
      <c r="C1497" s="16">
        <v>2</v>
      </c>
      <c r="D1497" s="16">
        <v>2002</v>
      </c>
      <c r="E1497" s="18">
        <v>37682</v>
      </c>
      <c r="F1497" s="9" t="s">
        <v>1485</v>
      </c>
      <c r="G1497" s="3">
        <v>36000000</v>
      </c>
      <c r="H1497" s="3">
        <v>71026631</v>
      </c>
      <c r="I1497" s="3">
        <v>102226631</v>
      </c>
      <c r="J1497" s="8" t="str">
        <f t="shared" si="186"/>
        <v/>
      </c>
      <c r="K1497" s="8" t="str">
        <f t="shared" si="187"/>
        <v/>
      </c>
      <c r="L1497" s="8" t="str">
        <f t="shared" si="188"/>
        <v>John Q</v>
      </c>
      <c r="M1497" s="8" t="str">
        <f t="shared" si="189"/>
        <v/>
      </c>
      <c r="N1497" s="8" t="str">
        <f t="shared" si="185"/>
        <v>John Q</v>
      </c>
      <c r="O1497" s="10">
        <f>INDEX(cpi!$A$1:$M$106,MATCH($D1497,cpi!$A:$A,0),MATCH($C1497,cpi!$1:$1,0))</f>
        <v>177.8</v>
      </c>
      <c r="P1497" s="10">
        <f>cpi!$I$2</f>
        <v>245.51900000000001</v>
      </c>
      <c r="Q1497" s="10">
        <f t="shared" si="190"/>
        <v>1.3808717660292462</v>
      </c>
      <c r="R1497" s="8" t="str">
        <f t="shared" si="191"/>
        <v/>
      </c>
      <c r="S1497" s="11">
        <f t="shared" si="192"/>
        <v>49711383.577052861</v>
      </c>
      <c r="T1497" s="11">
        <f t="shared" si="192"/>
        <v>98078669.384077609</v>
      </c>
      <c r="U1497" s="11">
        <f t="shared" si="192"/>
        <v>141161868.48419008</v>
      </c>
    </row>
    <row r="1498" spans="1:21" x14ac:dyDescent="0.2">
      <c r="A1498" s="5">
        <v>1511</v>
      </c>
      <c r="B1498" s="17">
        <v>17</v>
      </c>
      <c r="C1498" s="16">
        <v>9</v>
      </c>
      <c r="D1498" s="16">
        <v>1999</v>
      </c>
      <c r="E1498" s="18">
        <v>36655</v>
      </c>
      <c r="F1498" s="9" t="s">
        <v>1486</v>
      </c>
      <c r="G1498" s="3">
        <v>36000000</v>
      </c>
      <c r="H1498" s="3">
        <v>68208190</v>
      </c>
      <c r="I1498" s="3">
        <v>117448157</v>
      </c>
      <c r="J1498" s="8" t="str">
        <f t="shared" si="186"/>
        <v/>
      </c>
      <c r="K1498" s="8" t="str">
        <f t="shared" si="187"/>
        <v/>
      </c>
      <c r="L1498" s="8" t="str">
        <f t="shared" si="188"/>
        <v>Blue Streak</v>
      </c>
      <c r="M1498" s="8" t="str">
        <f t="shared" si="189"/>
        <v/>
      </c>
      <c r="N1498" s="8" t="str">
        <f t="shared" si="185"/>
        <v>Blue Streak</v>
      </c>
      <c r="O1498" s="10">
        <f>INDEX(cpi!$A$1:$M$106,MATCH($D1498,cpi!$A:$A,0),MATCH($C1498,cpi!$1:$1,0))</f>
        <v>167.9</v>
      </c>
      <c r="P1498" s="10">
        <f>cpi!$I$2</f>
        <v>245.51900000000001</v>
      </c>
      <c r="Q1498" s="10">
        <f t="shared" si="190"/>
        <v>1.4622930315664087</v>
      </c>
      <c r="R1498" s="8" t="str">
        <f t="shared" si="191"/>
        <v/>
      </c>
      <c r="S1498" s="11">
        <f t="shared" si="192"/>
        <v>52642549.136390708</v>
      </c>
      <c r="T1498" s="11">
        <f t="shared" si="192"/>
        <v>99740360.932757601</v>
      </c>
      <c r="U1498" s="11">
        <f t="shared" si="192"/>
        <v>171743621.55141753</v>
      </c>
    </row>
    <row r="1499" spans="1:21" x14ac:dyDescent="0.2">
      <c r="A1499" s="5">
        <v>1512</v>
      </c>
      <c r="B1499" s="17">
        <v>7</v>
      </c>
      <c r="C1499" s="16">
        <v>10</v>
      </c>
      <c r="D1499" s="16">
        <v>1983</v>
      </c>
      <c r="E1499" s="18">
        <v>30507</v>
      </c>
      <c r="F1499" s="9" t="s">
        <v>1487</v>
      </c>
      <c r="G1499" s="3">
        <v>36000000</v>
      </c>
      <c r="H1499" s="3">
        <v>55500000</v>
      </c>
      <c r="I1499" s="3">
        <v>160000000</v>
      </c>
      <c r="J1499" s="8" t="str">
        <f t="shared" si="186"/>
        <v/>
      </c>
      <c r="K1499" s="8" t="str">
        <f t="shared" si="187"/>
        <v/>
      </c>
      <c r="L1499" s="8" t="str">
        <f t="shared" si="188"/>
        <v>Never Say Never Again</v>
      </c>
      <c r="M1499" s="8" t="str">
        <f t="shared" si="189"/>
        <v/>
      </c>
      <c r="N1499" s="8" t="str">
        <f t="shared" si="185"/>
        <v>Never Say Never Again</v>
      </c>
      <c r="O1499" s="10">
        <f>INDEX(cpi!$A$1:$M$106,MATCH($D1499,cpi!$A:$A,0),MATCH($C1499,cpi!$1:$1,0))</f>
        <v>101</v>
      </c>
      <c r="P1499" s="10">
        <f>cpi!$I$2</f>
        <v>245.51900000000001</v>
      </c>
      <c r="Q1499" s="10">
        <f t="shared" si="190"/>
        <v>2.4308811881188119</v>
      </c>
      <c r="R1499" s="8" t="str">
        <f t="shared" si="191"/>
        <v/>
      </c>
      <c r="S1499" s="11">
        <f t="shared" si="192"/>
        <v>87511722.772277236</v>
      </c>
      <c r="T1499" s="11">
        <f t="shared" si="192"/>
        <v>134913905.94059405</v>
      </c>
      <c r="U1499" s="11">
        <f t="shared" si="192"/>
        <v>388940990.09900993</v>
      </c>
    </row>
    <row r="1500" spans="1:21" x14ac:dyDescent="0.2">
      <c r="A1500" s="5">
        <v>1513</v>
      </c>
      <c r="B1500" s="17">
        <v>26</v>
      </c>
      <c r="C1500" s="16">
        <v>3</v>
      </c>
      <c r="D1500" s="16">
        <v>2010</v>
      </c>
      <c r="E1500" s="18">
        <v>40942</v>
      </c>
      <c r="F1500" s="9" t="s">
        <v>1488</v>
      </c>
      <c r="G1500" s="3">
        <v>36000000</v>
      </c>
      <c r="H1500" s="3">
        <v>50269859</v>
      </c>
      <c r="I1500" s="3">
        <v>65967750</v>
      </c>
      <c r="J1500" s="8" t="str">
        <f t="shared" si="186"/>
        <v/>
      </c>
      <c r="K1500" s="8" t="str">
        <f t="shared" si="187"/>
        <v/>
      </c>
      <c r="L1500" s="8" t="str">
        <f t="shared" si="188"/>
        <v>Hot Tub Time Machine</v>
      </c>
      <c r="M1500" s="8" t="str">
        <f t="shared" si="189"/>
        <v/>
      </c>
      <c r="N1500" s="8" t="str">
        <f t="shared" si="185"/>
        <v>Hot Tub Time Machine</v>
      </c>
      <c r="O1500" s="10">
        <f>INDEX(cpi!$A$1:$M$106,MATCH($D1500,cpi!$A:$A,0),MATCH($C1500,cpi!$1:$1,0))</f>
        <v>217.631</v>
      </c>
      <c r="P1500" s="10">
        <f>cpi!$I$2</f>
        <v>245.51900000000001</v>
      </c>
      <c r="Q1500" s="10">
        <f t="shared" si="190"/>
        <v>1.1281435089670131</v>
      </c>
      <c r="R1500" s="8" t="str">
        <f t="shared" si="191"/>
        <v/>
      </c>
      <c r="S1500" s="11">
        <f t="shared" si="192"/>
        <v>40613166.322812468</v>
      </c>
      <c r="T1500" s="11">
        <f t="shared" si="192"/>
        <v>56711615.127536982</v>
      </c>
      <c r="U1500" s="11">
        <f t="shared" si="192"/>
        <v>74421088.963658676</v>
      </c>
    </row>
    <row r="1501" spans="1:21" x14ac:dyDescent="0.2">
      <c r="A1501" s="5">
        <v>1514</v>
      </c>
      <c r="B1501" s="17">
        <v>2</v>
      </c>
      <c r="C1501" s="16">
        <v>5</v>
      </c>
      <c r="D1501" s="16">
        <v>1997</v>
      </c>
      <c r="E1501" s="18">
        <v>35466</v>
      </c>
      <c r="F1501" s="9" t="s">
        <v>1489</v>
      </c>
      <c r="G1501" s="3">
        <v>36000000</v>
      </c>
      <c r="H1501" s="3">
        <v>50159144</v>
      </c>
      <c r="I1501" s="3">
        <v>50159144</v>
      </c>
      <c r="J1501" s="8" t="str">
        <f t="shared" si="186"/>
        <v/>
      </c>
      <c r="K1501" s="8" t="str">
        <f t="shared" si="187"/>
        <v/>
      </c>
      <c r="L1501" s="8" t="str">
        <f t="shared" si="188"/>
        <v>Breakdown</v>
      </c>
      <c r="M1501" s="8" t="str">
        <f t="shared" si="189"/>
        <v/>
      </c>
      <c r="N1501" s="8" t="str">
        <f t="shared" si="185"/>
        <v>Breakdown</v>
      </c>
      <c r="O1501" s="10">
        <f>INDEX(cpi!$A$1:$M$106,MATCH($D1501,cpi!$A:$A,0),MATCH($C1501,cpi!$1:$1,0))</f>
        <v>160.1</v>
      </c>
      <c r="P1501" s="10">
        <f>cpi!$I$2</f>
        <v>245.51900000000001</v>
      </c>
      <c r="Q1501" s="10">
        <f t="shared" si="190"/>
        <v>1.5335352904434729</v>
      </c>
      <c r="R1501" s="8" t="str">
        <f t="shared" si="191"/>
        <v/>
      </c>
      <c r="S1501" s="11">
        <f t="shared" si="192"/>
        <v>55207270.455965027</v>
      </c>
      <c r="T1501" s="11">
        <f t="shared" si="192"/>
        <v>76920817.462435976</v>
      </c>
      <c r="U1501" s="11">
        <f t="shared" si="192"/>
        <v>76920817.462435976</v>
      </c>
    </row>
    <row r="1502" spans="1:21" x14ac:dyDescent="0.2">
      <c r="A1502" s="5">
        <v>1516</v>
      </c>
      <c r="B1502" s="17">
        <v>12</v>
      </c>
      <c r="C1502" s="16">
        <v>9</v>
      </c>
      <c r="D1502" s="16">
        <v>2014</v>
      </c>
      <c r="E1502" s="18">
        <v>41982</v>
      </c>
      <c r="F1502" s="9" t="s">
        <v>1490</v>
      </c>
      <c r="G1502" s="3">
        <v>36000000</v>
      </c>
      <c r="H1502" s="3">
        <v>42024533</v>
      </c>
      <c r="I1502" s="3">
        <v>57824533</v>
      </c>
      <c r="J1502" s="8" t="str">
        <f t="shared" si="186"/>
        <v/>
      </c>
      <c r="K1502" s="8" t="str">
        <f t="shared" si="187"/>
        <v/>
      </c>
      <c r="L1502" s="8" t="str">
        <f t="shared" si="188"/>
        <v>Dolphin Tale 2</v>
      </c>
      <c r="M1502" s="8" t="str">
        <f t="shared" si="189"/>
        <v/>
      </c>
      <c r="N1502" s="8" t="str">
        <f t="shared" si="185"/>
        <v>Dolphin Tale 2</v>
      </c>
      <c r="O1502" s="10">
        <f>INDEX(cpi!$A$1:$M$106,MATCH($D1502,cpi!$A:$A,0),MATCH($C1502,cpi!$1:$1,0))</f>
        <v>238.03100000000001</v>
      </c>
      <c r="P1502" s="10">
        <f>cpi!$I$2</f>
        <v>245.51900000000001</v>
      </c>
      <c r="Q1502" s="10">
        <f t="shared" si="190"/>
        <v>1.0314580873919783</v>
      </c>
      <c r="R1502" s="8" t="str">
        <f t="shared" si="191"/>
        <v/>
      </c>
      <c r="S1502" s="11">
        <f t="shared" si="192"/>
        <v>37132491.14611122</v>
      </c>
      <c r="T1502" s="11">
        <f t="shared" si="192"/>
        <v>43346544.431721076</v>
      </c>
      <c r="U1502" s="11">
        <f t="shared" si="192"/>
        <v>59643582.212514333</v>
      </c>
    </row>
    <row r="1503" spans="1:21" x14ac:dyDescent="0.2">
      <c r="A1503" s="5">
        <v>1517</v>
      </c>
      <c r="B1503" s="17">
        <v>16</v>
      </c>
      <c r="C1503" s="16">
        <v>12</v>
      </c>
      <c r="D1503" s="16">
        <v>2016</v>
      </c>
      <c r="E1503" s="18">
        <v>42837</v>
      </c>
      <c r="F1503" s="9" t="s">
        <v>1491</v>
      </c>
      <c r="G1503" s="3">
        <v>36000000</v>
      </c>
      <c r="H1503" s="3">
        <v>31016021</v>
      </c>
      <c r="I1503" s="3">
        <v>85315070</v>
      </c>
      <c r="J1503" s="8" t="str">
        <f t="shared" si="186"/>
        <v/>
      </c>
      <c r="K1503" s="8" t="str">
        <f t="shared" si="187"/>
        <v/>
      </c>
      <c r="L1503" s="8" t="str">
        <f t="shared" si="188"/>
        <v>Collateral Beauty</v>
      </c>
      <c r="M1503" s="8" t="str">
        <f t="shared" si="189"/>
        <v/>
      </c>
      <c r="N1503" s="8" t="str">
        <f t="shared" si="185"/>
        <v>Collateral Beauty</v>
      </c>
      <c r="O1503" s="10">
        <f>INDEX(cpi!$A$1:$M$106,MATCH($D1503,cpi!$A:$A,0),MATCH($C1503,cpi!$1:$1,0))</f>
        <v>241.43199999999999</v>
      </c>
      <c r="P1503" s="10">
        <f>cpi!$I$2</f>
        <v>245.51900000000001</v>
      </c>
      <c r="Q1503" s="10">
        <f t="shared" si="190"/>
        <v>1.0169281619669308</v>
      </c>
      <c r="R1503" s="8" t="str">
        <f t="shared" si="191"/>
        <v/>
      </c>
      <c r="S1503" s="11">
        <f t="shared" si="192"/>
        <v>36609413.830809511</v>
      </c>
      <c r="T1503" s="11">
        <f t="shared" si="192"/>
        <v>31541065.227057729</v>
      </c>
      <c r="U1503" s="11">
        <f t="shared" si="192"/>
        <v>86759297.323180035</v>
      </c>
    </row>
    <row r="1504" spans="1:21" x14ac:dyDescent="0.2">
      <c r="A1504" s="5">
        <v>1518</v>
      </c>
      <c r="B1504" s="17">
        <v>4</v>
      </c>
      <c r="C1504" s="16">
        <v>4</v>
      </c>
      <c r="D1504" s="16">
        <v>2003</v>
      </c>
      <c r="E1504" s="18">
        <v>37715</v>
      </c>
      <c r="F1504" s="9" t="s">
        <v>1492</v>
      </c>
      <c r="G1504" s="3">
        <v>36000000</v>
      </c>
      <c r="H1504" s="3">
        <v>26500000</v>
      </c>
      <c r="I1504" s="3">
        <v>43797731</v>
      </c>
      <c r="J1504" s="8" t="str">
        <f t="shared" si="186"/>
        <v/>
      </c>
      <c r="K1504" s="8" t="str">
        <f t="shared" si="187"/>
        <v/>
      </c>
      <c r="L1504" s="8" t="str">
        <f t="shared" si="188"/>
        <v>A Man Apart</v>
      </c>
      <c r="M1504" s="8" t="str">
        <f t="shared" si="189"/>
        <v/>
      </c>
      <c r="N1504" s="8" t="str">
        <f t="shared" si="185"/>
        <v>A Man Apart</v>
      </c>
      <c r="O1504" s="10">
        <f>INDEX(cpi!$A$1:$M$106,MATCH($D1504,cpi!$A:$A,0),MATCH($C1504,cpi!$1:$1,0))</f>
        <v>183.8</v>
      </c>
      <c r="P1504" s="10">
        <f>cpi!$I$2</f>
        <v>245.51900000000001</v>
      </c>
      <c r="Q1504" s="10">
        <f t="shared" si="190"/>
        <v>1.3357943416757345</v>
      </c>
      <c r="R1504" s="8" t="str">
        <f t="shared" si="191"/>
        <v/>
      </c>
      <c r="S1504" s="11">
        <f t="shared" si="192"/>
        <v>48088596.300326444</v>
      </c>
      <c r="T1504" s="11">
        <f t="shared" si="192"/>
        <v>35398550.054406963</v>
      </c>
      <c r="U1504" s="11">
        <f t="shared" si="192"/>
        <v>58504761.248035908</v>
      </c>
    </row>
    <row r="1505" spans="1:21" x14ac:dyDescent="0.2">
      <c r="A1505" s="5">
        <v>1519</v>
      </c>
      <c r="B1505" s="17">
        <v>25</v>
      </c>
      <c r="C1505" s="16">
        <v>2</v>
      </c>
      <c r="D1505" s="16">
        <v>2000</v>
      </c>
      <c r="E1505" s="18">
        <v>37258</v>
      </c>
      <c r="F1505" s="9" t="s">
        <v>1493</v>
      </c>
      <c r="G1505" s="3">
        <v>36000000</v>
      </c>
      <c r="H1505" s="3">
        <v>23360779</v>
      </c>
      <c r="I1505" s="3">
        <v>23360779</v>
      </c>
      <c r="J1505" s="8" t="str">
        <f t="shared" si="186"/>
        <v/>
      </c>
      <c r="K1505" s="8" t="str">
        <f t="shared" si="187"/>
        <v/>
      </c>
      <c r="L1505" s="8" t="str">
        <f t="shared" si="188"/>
        <v>Reindeer Games</v>
      </c>
      <c r="M1505" s="8" t="str">
        <f t="shared" si="189"/>
        <v/>
      </c>
      <c r="N1505" s="8" t="str">
        <f t="shared" si="185"/>
        <v>Reindeer Games</v>
      </c>
      <c r="O1505" s="10">
        <f>INDEX(cpi!$A$1:$M$106,MATCH($D1505,cpi!$A:$A,0),MATCH($C1505,cpi!$1:$1,0))</f>
        <v>169.8</v>
      </c>
      <c r="P1505" s="10">
        <f>cpi!$I$2</f>
        <v>245.51900000000001</v>
      </c>
      <c r="Q1505" s="10">
        <f t="shared" si="190"/>
        <v>1.4459305064782095</v>
      </c>
      <c r="R1505" s="8" t="str">
        <f t="shared" si="191"/>
        <v/>
      </c>
      <c r="S1505" s="11">
        <f t="shared" si="192"/>
        <v>52053498.233215541</v>
      </c>
      <c r="T1505" s="11">
        <f t="shared" si="192"/>
        <v>33778063.011195518</v>
      </c>
      <c r="U1505" s="11">
        <f t="shared" si="192"/>
        <v>33778063.011195518</v>
      </c>
    </row>
    <row r="1506" spans="1:21" x14ac:dyDescent="0.2">
      <c r="A1506" s="5">
        <v>1520</v>
      </c>
      <c r="B1506" s="17">
        <v>24</v>
      </c>
      <c r="C1506" s="16">
        <v>12</v>
      </c>
      <c r="D1506" s="16">
        <v>1999</v>
      </c>
      <c r="E1506" s="18">
        <v>36872</v>
      </c>
      <c r="F1506" s="9" t="s">
        <v>1494</v>
      </c>
      <c r="G1506" s="3">
        <v>36000000</v>
      </c>
      <c r="H1506" s="3">
        <v>14378353</v>
      </c>
      <c r="I1506" s="3">
        <v>14378353</v>
      </c>
      <c r="J1506" s="8" t="str">
        <f t="shared" si="186"/>
        <v/>
      </c>
      <c r="K1506" s="8" t="str">
        <f t="shared" si="187"/>
        <v/>
      </c>
      <c r="L1506" s="8" t="str">
        <f t="shared" si="188"/>
        <v>Snow Falling on Cedars</v>
      </c>
      <c r="M1506" s="8" t="str">
        <f t="shared" si="189"/>
        <v/>
      </c>
      <c r="N1506" s="8" t="str">
        <f t="shared" si="185"/>
        <v>Snow Falling on Cedars</v>
      </c>
      <c r="O1506" s="10">
        <f>INDEX(cpi!$A$1:$M$106,MATCH($D1506,cpi!$A:$A,0),MATCH($C1506,cpi!$1:$1,0))</f>
        <v>168.3</v>
      </c>
      <c r="P1506" s="10">
        <f>cpi!$I$2</f>
        <v>245.51900000000001</v>
      </c>
      <c r="Q1506" s="10">
        <f t="shared" si="190"/>
        <v>1.4588175876411169</v>
      </c>
      <c r="R1506" s="8" t="str">
        <f t="shared" si="191"/>
        <v/>
      </c>
      <c r="S1506" s="11">
        <f t="shared" si="192"/>
        <v>52517433.155080207</v>
      </c>
      <c r="T1506" s="11">
        <f t="shared" si="192"/>
        <v>20975394.237712417</v>
      </c>
      <c r="U1506" s="11">
        <f t="shared" si="192"/>
        <v>20975394.237712417</v>
      </c>
    </row>
    <row r="1507" spans="1:21" x14ac:dyDescent="0.2">
      <c r="A1507" s="5">
        <v>1521</v>
      </c>
      <c r="B1507" s="17">
        <v>20</v>
      </c>
      <c r="C1507" s="16">
        <v>12</v>
      </c>
      <c r="D1507" s="16">
        <v>1996</v>
      </c>
      <c r="E1507" s="18">
        <v>35654</v>
      </c>
      <c r="F1507" s="9" t="s">
        <v>1495</v>
      </c>
      <c r="G1507" s="3">
        <v>36000000</v>
      </c>
      <c r="H1507" s="3">
        <v>13052741</v>
      </c>
      <c r="I1507" s="3">
        <v>13052741</v>
      </c>
      <c r="J1507" s="8" t="str">
        <f t="shared" si="186"/>
        <v/>
      </c>
      <c r="K1507" s="8" t="str">
        <f t="shared" si="187"/>
        <v/>
      </c>
      <c r="L1507" s="8" t="str">
        <f t="shared" si="188"/>
        <v>Ghosts of Mississippi</v>
      </c>
      <c r="M1507" s="8" t="str">
        <f t="shared" si="189"/>
        <v/>
      </c>
      <c r="N1507" s="8" t="str">
        <f t="shared" si="185"/>
        <v>Ghosts of Mississippi</v>
      </c>
      <c r="O1507" s="10">
        <f>INDEX(cpi!$A$1:$M$106,MATCH($D1507,cpi!$A:$A,0),MATCH($C1507,cpi!$1:$1,0))</f>
        <v>158.6</v>
      </c>
      <c r="P1507" s="10">
        <f>cpi!$I$2</f>
        <v>245.51900000000001</v>
      </c>
      <c r="Q1507" s="10">
        <f t="shared" si="190"/>
        <v>1.5480390920554856</v>
      </c>
      <c r="R1507" s="8" t="str">
        <f t="shared" si="191"/>
        <v/>
      </c>
      <c r="S1507" s="11">
        <f t="shared" si="192"/>
        <v>55729407.313997485</v>
      </c>
      <c r="T1507" s="11">
        <f t="shared" si="192"/>
        <v>20206153.326475412</v>
      </c>
      <c r="U1507" s="11">
        <f t="shared" si="192"/>
        <v>20206153.326475412</v>
      </c>
    </row>
    <row r="1508" spans="1:21" x14ac:dyDescent="0.2">
      <c r="A1508" s="5">
        <v>1522</v>
      </c>
      <c r="B1508" s="17">
        <v>24</v>
      </c>
      <c r="C1508" s="16">
        <v>10</v>
      </c>
      <c r="D1508" s="16">
        <v>1997</v>
      </c>
      <c r="E1508" s="18">
        <v>36139</v>
      </c>
      <c r="F1508" s="9" t="s">
        <v>1496</v>
      </c>
      <c r="G1508" s="3">
        <v>36000000</v>
      </c>
      <c r="H1508" s="3">
        <v>12532777</v>
      </c>
      <c r="I1508" s="3">
        <v>12532777</v>
      </c>
      <c r="J1508" s="8" t="str">
        <f t="shared" si="186"/>
        <v/>
      </c>
      <c r="K1508" s="8" t="str">
        <f t="shared" si="187"/>
        <v/>
      </c>
      <c r="L1508" s="8" t="str">
        <f t="shared" si="188"/>
        <v>Gattaca</v>
      </c>
      <c r="M1508" s="8" t="str">
        <f t="shared" si="189"/>
        <v/>
      </c>
      <c r="N1508" s="8" t="str">
        <f t="shared" si="185"/>
        <v>Gattaca</v>
      </c>
      <c r="O1508" s="10">
        <f>INDEX(cpi!$A$1:$M$106,MATCH($D1508,cpi!$A:$A,0),MATCH($C1508,cpi!$1:$1,0))</f>
        <v>161.6</v>
      </c>
      <c r="P1508" s="10">
        <f>cpi!$I$2</f>
        <v>245.51900000000001</v>
      </c>
      <c r="Q1508" s="10">
        <f t="shared" si="190"/>
        <v>1.5193007425742575</v>
      </c>
      <c r="R1508" s="8" t="str">
        <f t="shared" si="191"/>
        <v/>
      </c>
      <c r="S1508" s="11">
        <f t="shared" si="192"/>
        <v>54694826.732673272</v>
      </c>
      <c r="T1508" s="11">
        <f t="shared" si="192"/>
        <v>19041057.402617574</v>
      </c>
      <c r="U1508" s="11">
        <f t="shared" si="192"/>
        <v>19041057.402617574</v>
      </c>
    </row>
    <row r="1509" spans="1:21" x14ac:dyDescent="0.2">
      <c r="A1509" s="5">
        <v>1523</v>
      </c>
      <c r="B1509" s="17">
        <v>28</v>
      </c>
      <c r="C1509" s="16">
        <v>1</v>
      </c>
      <c r="D1509" s="16">
        <v>2000</v>
      </c>
      <c r="E1509" s="18">
        <v>37347</v>
      </c>
      <c r="F1509" s="9" t="s">
        <v>1497</v>
      </c>
      <c r="G1509" s="3">
        <v>36000000</v>
      </c>
      <c r="H1509" s="3">
        <v>2954405</v>
      </c>
      <c r="I1509" s="3">
        <v>2954405</v>
      </c>
      <c r="J1509" s="8" t="str">
        <f t="shared" si="186"/>
        <v/>
      </c>
      <c r="K1509" s="8" t="str">
        <f t="shared" si="187"/>
        <v/>
      </c>
      <c r="L1509" s="8" t="str">
        <f t="shared" si="188"/>
        <v>Isn't She Great</v>
      </c>
      <c r="M1509" s="8" t="str">
        <f t="shared" si="189"/>
        <v/>
      </c>
      <c r="N1509" s="8" t="str">
        <f t="shared" si="185"/>
        <v>Isn't She Great</v>
      </c>
      <c r="O1509" s="10">
        <f>INDEX(cpi!$A$1:$M$106,MATCH($D1509,cpi!$A:$A,0),MATCH($C1509,cpi!$1:$1,0))</f>
        <v>168.8</v>
      </c>
      <c r="P1509" s="10">
        <f>cpi!$I$2</f>
        <v>245.51900000000001</v>
      </c>
      <c r="Q1509" s="10">
        <f t="shared" si="190"/>
        <v>1.4544964454976304</v>
      </c>
      <c r="R1509" s="8" t="str">
        <f t="shared" si="191"/>
        <v/>
      </c>
      <c r="S1509" s="11">
        <f t="shared" si="192"/>
        <v>52361872.037914693</v>
      </c>
      <c r="T1509" s="11">
        <f t="shared" si="192"/>
        <v>4297171.5710604265</v>
      </c>
      <c r="U1509" s="11">
        <f t="shared" si="192"/>
        <v>4297171.5710604265</v>
      </c>
    </row>
    <row r="1510" spans="1:21" x14ac:dyDescent="0.2">
      <c r="A1510" s="5">
        <v>1524</v>
      </c>
      <c r="B1510" s="17">
        <v>22</v>
      </c>
      <c r="C1510" s="16">
        <v>1</v>
      </c>
      <c r="D1510" s="16">
        <v>2016</v>
      </c>
      <c r="E1510" s="18">
        <v>43009</v>
      </c>
      <c r="F1510" s="9" t="s">
        <v>1498</v>
      </c>
      <c r="G1510" s="3">
        <v>36000000</v>
      </c>
      <c r="H1510" s="3">
        <v>2679437</v>
      </c>
      <c r="I1510" s="3">
        <v>156835197</v>
      </c>
      <c r="J1510" s="8" t="str">
        <f t="shared" si="186"/>
        <v/>
      </c>
      <c r="K1510" s="8" t="str">
        <f t="shared" si="187"/>
        <v/>
      </c>
      <c r="L1510" s="8" t="str">
        <f t="shared" si="188"/>
        <v>Yip Man 3</v>
      </c>
      <c r="M1510" s="8" t="str">
        <f t="shared" si="189"/>
        <v/>
      </c>
      <c r="N1510" s="8" t="str">
        <f t="shared" si="185"/>
        <v>Yip Man 3</v>
      </c>
      <c r="O1510" s="10">
        <f>INDEX(cpi!$A$1:$M$106,MATCH($D1510,cpi!$A:$A,0),MATCH($C1510,cpi!$1:$1,0))</f>
        <v>236.916</v>
      </c>
      <c r="P1510" s="10">
        <f>cpi!$I$2</f>
        <v>245.51900000000001</v>
      </c>
      <c r="Q1510" s="10">
        <f t="shared" si="190"/>
        <v>1.0363124482939101</v>
      </c>
      <c r="R1510" s="8" t="str">
        <f t="shared" si="191"/>
        <v/>
      </c>
      <c r="S1510" s="11">
        <f t="shared" si="192"/>
        <v>37307248.138580762</v>
      </c>
      <c r="T1510" s="11">
        <f t="shared" si="192"/>
        <v>2776733.9175192895</v>
      </c>
      <c r="U1510" s="11">
        <f t="shared" si="192"/>
        <v>162530266.98172772</v>
      </c>
    </row>
    <row r="1511" spans="1:21" x14ac:dyDescent="0.2">
      <c r="A1511" s="5">
        <v>1525</v>
      </c>
      <c r="B1511" s="17">
        <v>6</v>
      </c>
      <c r="C1511" s="16">
        <v>5</v>
      </c>
      <c r="D1511" s="16">
        <v>2011</v>
      </c>
      <c r="E1511" s="18">
        <v>40699</v>
      </c>
      <c r="F1511" s="9" t="s">
        <v>1499</v>
      </c>
      <c r="G1511" s="3">
        <v>36000000</v>
      </c>
      <c r="H1511" s="3">
        <v>1069334</v>
      </c>
      <c r="I1511" s="3">
        <v>4020990</v>
      </c>
      <c r="J1511" s="8" t="str">
        <f t="shared" si="186"/>
        <v/>
      </c>
      <c r="K1511" s="8" t="str">
        <f t="shared" si="187"/>
        <v/>
      </c>
      <c r="L1511" s="8" t="str">
        <f t="shared" si="188"/>
        <v>There Be Dragons</v>
      </c>
      <c r="M1511" s="8" t="str">
        <f t="shared" si="189"/>
        <v/>
      </c>
      <c r="N1511" s="8" t="str">
        <f t="shared" si="185"/>
        <v>There Be Dragons</v>
      </c>
      <c r="O1511" s="10">
        <f>INDEX(cpi!$A$1:$M$106,MATCH($D1511,cpi!$A:$A,0),MATCH($C1511,cpi!$1:$1,0))</f>
        <v>225.964</v>
      </c>
      <c r="P1511" s="10">
        <f>cpi!$I$2</f>
        <v>245.51900000000001</v>
      </c>
      <c r="Q1511" s="10">
        <f t="shared" si="190"/>
        <v>1.0865403338584907</v>
      </c>
      <c r="R1511" s="8" t="str">
        <f t="shared" si="191"/>
        <v/>
      </c>
      <c r="S1511" s="11">
        <f t="shared" si="192"/>
        <v>39115452.018905662</v>
      </c>
      <c r="T1511" s="11">
        <f t="shared" si="192"/>
        <v>1161874.5213662353</v>
      </c>
      <c r="U1511" s="11">
        <f t="shared" si="192"/>
        <v>4368967.8170416523</v>
      </c>
    </row>
    <row r="1512" spans="1:21" x14ac:dyDescent="0.2">
      <c r="A1512" s="5">
        <v>1526</v>
      </c>
      <c r="B1512" s="17">
        <v>14</v>
      </c>
      <c r="C1512" s="16">
        <v>4</v>
      </c>
      <c r="D1512" s="16">
        <v>2017</v>
      </c>
      <c r="E1512" s="18">
        <v>43135</v>
      </c>
      <c r="F1512" s="9" t="s">
        <v>1500</v>
      </c>
      <c r="G1512" s="3">
        <v>36000000</v>
      </c>
      <c r="H1512" s="3">
        <v>0</v>
      </c>
      <c r="I1512" s="3">
        <v>1480089</v>
      </c>
      <c r="J1512" s="8" t="str">
        <f t="shared" si="186"/>
        <v/>
      </c>
      <c r="K1512" s="8" t="str">
        <f t="shared" si="187"/>
        <v/>
      </c>
      <c r="L1512" s="8" t="str">
        <f t="shared" si="188"/>
        <v>Queen of the Desert</v>
      </c>
      <c r="M1512" s="8" t="str">
        <f t="shared" si="189"/>
        <v/>
      </c>
      <c r="N1512" s="8" t="str">
        <f t="shared" si="185"/>
        <v>Queen of the Desert</v>
      </c>
      <c r="O1512" s="10">
        <f>INDEX(cpi!$A$1:$M$106,MATCH($D1512,cpi!$A:$A,0),MATCH($C1512,cpi!$1:$1,0))</f>
        <v>244.524</v>
      </c>
      <c r="P1512" s="10">
        <f>cpi!$I$2</f>
        <v>245.51900000000001</v>
      </c>
      <c r="Q1512" s="10">
        <f t="shared" si="190"/>
        <v>1.0040691302285256</v>
      </c>
      <c r="R1512" s="8" t="str">
        <f t="shared" si="191"/>
        <v/>
      </c>
      <c r="S1512" s="11">
        <f t="shared" si="192"/>
        <v>36146488.688226923</v>
      </c>
      <c r="T1512" s="11">
        <f t="shared" si="192"/>
        <v>0</v>
      </c>
      <c r="U1512" s="11">
        <f t="shared" si="192"/>
        <v>1486111.6748908083</v>
      </c>
    </row>
    <row r="1513" spans="1:21" x14ac:dyDescent="0.2">
      <c r="A1513" s="5">
        <v>1527</v>
      </c>
      <c r="B1513" s="17">
        <v>28</v>
      </c>
      <c r="C1513" s="16">
        <v>3</v>
      </c>
      <c r="D1513" s="16">
        <v>2003</v>
      </c>
      <c r="E1513" s="18">
        <v>38445</v>
      </c>
      <c r="F1513" s="9" t="s">
        <v>1501</v>
      </c>
      <c r="G1513" s="3">
        <v>35200000</v>
      </c>
      <c r="H1513" s="3">
        <v>37788228</v>
      </c>
      <c r="I1513" s="3">
        <v>38283765</v>
      </c>
      <c r="J1513" s="8" t="str">
        <f t="shared" si="186"/>
        <v/>
      </c>
      <c r="K1513" s="8" t="str">
        <f t="shared" si="187"/>
        <v/>
      </c>
      <c r="L1513" s="8" t="str">
        <f t="shared" si="188"/>
        <v>Head of State</v>
      </c>
      <c r="M1513" s="8" t="str">
        <f t="shared" si="189"/>
        <v/>
      </c>
      <c r="N1513" s="8" t="str">
        <f t="shared" si="185"/>
        <v>Head of State</v>
      </c>
      <c r="O1513" s="10">
        <f>INDEX(cpi!$A$1:$M$106,MATCH($D1513,cpi!$A:$A,0),MATCH($C1513,cpi!$1:$1,0))</f>
        <v>184.2</v>
      </c>
      <c r="P1513" s="10">
        <f>cpi!$I$2</f>
        <v>245.51900000000001</v>
      </c>
      <c r="Q1513" s="10">
        <f t="shared" si="190"/>
        <v>1.3328935939196527</v>
      </c>
      <c r="R1513" s="8" t="str">
        <f t="shared" si="191"/>
        <v/>
      </c>
      <c r="S1513" s="11">
        <f t="shared" si="192"/>
        <v>46917854.505971774</v>
      </c>
      <c r="T1513" s="11">
        <f t="shared" si="192"/>
        <v>50367687.026775248</v>
      </c>
      <c r="U1513" s="11">
        <f t="shared" si="192"/>
        <v>51028185.119625412</v>
      </c>
    </row>
    <row r="1514" spans="1:21" x14ac:dyDescent="0.2">
      <c r="A1514" s="5">
        <v>1528</v>
      </c>
      <c r="B1514" s="17">
        <v>8</v>
      </c>
      <c r="C1514" s="16">
        <v>9</v>
      </c>
      <c r="D1514" s="16">
        <v>2017</v>
      </c>
      <c r="E1514" s="18">
        <v>42956</v>
      </c>
      <c r="F1514" s="9" t="s">
        <v>1502</v>
      </c>
      <c r="G1514" s="3">
        <v>35000000</v>
      </c>
      <c r="H1514" s="3">
        <v>305250480</v>
      </c>
      <c r="I1514" s="3">
        <v>604050480</v>
      </c>
      <c r="J1514" s="8" t="str">
        <f t="shared" si="186"/>
        <v/>
      </c>
      <c r="K1514" s="8" t="str">
        <f t="shared" si="187"/>
        <v/>
      </c>
      <c r="L1514" s="8" t="str">
        <f t="shared" si="188"/>
        <v>It</v>
      </c>
      <c r="M1514" s="8" t="str">
        <f t="shared" si="189"/>
        <v/>
      </c>
      <c r="N1514" s="8" t="str">
        <f t="shared" si="185"/>
        <v>It</v>
      </c>
      <c r="O1514" s="10">
        <f>INDEX(cpi!$A$1:$M$106,MATCH($D1514,cpi!$A:$A,0),MATCH($C1514,cpi!$1:$1,0))</f>
        <v>0</v>
      </c>
      <c r="P1514" s="10">
        <f>cpi!$I$2</f>
        <v>245.51900000000001</v>
      </c>
      <c r="Q1514" s="10" t="e">
        <f t="shared" si="190"/>
        <v>#DIV/0!</v>
      </c>
      <c r="R1514" s="8">
        <f t="shared" si="191"/>
        <v>1</v>
      </c>
      <c r="S1514" s="11" t="e">
        <f t="shared" si="192"/>
        <v>#DIV/0!</v>
      </c>
      <c r="T1514" s="11" t="e">
        <f t="shared" si="192"/>
        <v>#DIV/0!</v>
      </c>
      <c r="U1514" s="11" t="e">
        <f t="shared" si="192"/>
        <v>#DIV/0!</v>
      </c>
    </row>
    <row r="1515" spans="1:21" x14ac:dyDescent="0.2">
      <c r="A1515" s="5">
        <v>1529</v>
      </c>
      <c r="B1515" s="17">
        <v>5</v>
      </c>
      <c r="C1515" s="16">
        <v>6</v>
      </c>
      <c r="D1515" s="16">
        <v>2009</v>
      </c>
      <c r="E1515" s="18">
        <v>39939</v>
      </c>
      <c r="F1515" s="9" t="s">
        <v>1503</v>
      </c>
      <c r="G1515" s="3">
        <v>35000000</v>
      </c>
      <c r="H1515" s="3">
        <v>277322503</v>
      </c>
      <c r="I1515" s="3">
        <v>465764086</v>
      </c>
      <c r="J1515" s="8" t="str">
        <f t="shared" si="186"/>
        <v/>
      </c>
      <c r="K1515" s="8" t="str">
        <f t="shared" si="187"/>
        <v/>
      </c>
      <c r="L1515" s="8" t="str">
        <f t="shared" si="188"/>
        <v>The Hangover</v>
      </c>
      <c r="M1515" s="8" t="str">
        <f t="shared" si="189"/>
        <v/>
      </c>
      <c r="N1515" s="8" t="str">
        <f t="shared" si="185"/>
        <v>The Hangover</v>
      </c>
      <c r="O1515" s="10">
        <f>INDEX(cpi!$A$1:$M$106,MATCH($D1515,cpi!$A:$A,0),MATCH($C1515,cpi!$1:$1,0))</f>
        <v>215.69300000000001</v>
      </c>
      <c r="P1515" s="10">
        <f>cpi!$I$2</f>
        <v>245.51900000000001</v>
      </c>
      <c r="Q1515" s="10">
        <f t="shared" si="190"/>
        <v>1.1382798700004173</v>
      </c>
      <c r="R1515" s="8" t="str">
        <f t="shared" si="191"/>
        <v/>
      </c>
      <c r="S1515" s="11">
        <f t="shared" si="192"/>
        <v>39839795.450014606</v>
      </c>
      <c r="T1515" s="11">
        <f t="shared" si="192"/>
        <v>315670622.66303033</v>
      </c>
      <c r="U1515" s="11">
        <f t="shared" si="192"/>
        <v>530169883.26294321</v>
      </c>
    </row>
    <row r="1516" spans="1:21" x14ac:dyDescent="0.2">
      <c r="A1516" s="5">
        <v>1530</v>
      </c>
      <c r="B1516" s="17">
        <v>20</v>
      </c>
      <c r="C1516" s="16">
        <v>11</v>
      </c>
      <c r="D1516" s="16">
        <v>2009</v>
      </c>
      <c r="E1516" s="18">
        <v>40401</v>
      </c>
      <c r="F1516" s="9" t="s">
        <v>1504</v>
      </c>
      <c r="G1516" s="3">
        <v>35000000</v>
      </c>
      <c r="H1516" s="3">
        <v>255959475</v>
      </c>
      <c r="I1516" s="3">
        <v>305705794</v>
      </c>
      <c r="J1516" s="8" t="str">
        <f t="shared" si="186"/>
        <v/>
      </c>
      <c r="K1516" s="8" t="str">
        <f t="shared" si="187"/>
        <v/>
      </c>
      <c r="L1516" s="8" t="str">
        <f t="shared" si="188"/>
        <v>The Blind Side</v>
      </c>
      <c r="M1516" s="8" t="str">
        <f t="shared" si="189"/>
        <v/>
      </c>
      <c r="N1516" s="8" t="str">
        <f t="shared" si="185"/>
        <v>The Blind Side</v>
      </c>
      <c r="O1516" s="10">
        <f>INDEX(cpi!$A$1:$M$106,MATCH($D1516,cpi!$A:$A,0),MATCH($C1516,cpi!$1:$1,0))</f>
        <v>216.33</v>
      </c>
      <c r="P1516" s="10">
        <f>cpi!$I$2</f>
        <v>245.51900000000001</v>
      </c>
      <c r="Q1516" s="10">
        <f t="shared" si="190"/>
        <v>1.1349281190773355</v>
      </c>
      <c r="R1516" s="8" t="str">
        <f t="shared" si="191"/>
        <v/>
      </c>
      <c r="S1516" s="11">
        <f t="shared" si="192"/>
        <v>39722484.167706743</v>
      </c>
      <c r="T1516" s="11">
        <f t="shared" si="192"/>
        <v>290495605.52177227</v>
      </c>
      <c r="U1516" s="11">
        <f t="shared" si="192"/>
        <v>346954101.7754634</v>
      </c>
    </row>
    <row r="1517" spans="1:21" x14ac:dyDescent="0.2">
      <c r="A1517" s="5">
        <v>1531</v>
      </c>
      <c r="B1517" s="17">
        <v>23</v>
      </c>
      <c r="C1517" s="16">
        <v>6</v>
      </c>
      <c r="D1517" s="16">
        <v>1989</v>
      </c>
      <c r="E1517" s="18">
        <v>33183</v>
      </c>
      <c r="F1517" s="9" t="s">
        <v>1505</v>
      </c>
      <c r="G1517" s="3">
        <v>35000000</v>
      </c>
      <c r="H1517" s="3">
        <v>251188924</v>
      </c>
      <c r="I1517" s="3">
        <v>411348924</v>
      </c>
      <c r="J1517" s="8" t="str">
        <f t="shared" si="186"/>
        <v/>
      </c>
      <c r="K1517" s="8" t="str">
        <f t="shared" si="187"/>
        <v/>
      </c>
      <c r="L1517" s="8" t="str">
        <f t="shared" si="188"/>
        <v>Batman</v>
      </c>
      <c r="M1517" s="8" t="str">
        <f t="shared" si="189"/>
        <v/>
      </c>
      <c r="N1517" s="8" t="str">
        <f t="shared" si="185"/>
        <v>Batman</v>
      </c>
      <c r="O1517" s="10">
        <f>INDEX(cpi!$A$1:$M$106,MATCH($D1517,cpi!$A:$A,0),MATCH($C1517,cpi!$1:$1,0))</f>
        <v>124.1</v>
      </c>
      <c r="P1517" s="10">
        <f>cpi!$I$2</f>
        <v>245.51900000000001</v>
      </c>
      <c r="Q1517" s="10">
        <f t="shared" si="190"/>
        <v>1.9783964544721999</v>
      </c>
      <c r="R1517" s="8" t="str">
        <f t="shared" si="191"/>
        <v/>
      </c>
      <c r="S1517" s="11">
        <f t="shared" si="192"/>
        <v>69243875.906526998</v>
      </c>
      <c r="T1517" s="11">
        <f t="shared" si="192"/>
        <v>496951276.64428687</v>
      </c>
      <c r="U1517" s="11">
        <f t="shared" si="192"/>
        <v>813811252.79255438</v>
      </c>
    </row>
    <row r="1518" spans="1:21" x14ac:dyDescent="0.2">
      <c r="A1518" s="5">
        <v>1532</v>
      </c>
      <c r="B1518" s="17">
        <v>10</v>
      </c>
      <c r="C1518" s="16">
        <v>6</v>
      </c>
      <c r="D1518" s="16">
        <v>1999</v>
      </c>
      <c r="E1518" s="18">
        <v>36439</v>
      </c>
      <c r="F1518" s="9" t="s">
        <v>1506</v>
      </c>
      <c r="G1518" s="3">
        <v>35000000</v>
      </c>
      <c r="H1518" s="3">
        <v>206040085</v>
      </c>
      <c r="I1518" s="3">
        <v>312383487</v>
      </c>
      <c r="J1518" s="8" t="str">
        <f t="shared" si="186"/>
        <v/>
      </c>
      <c r="K1518" s="8" t="str">
        <f t="shared" si="187"/>
        <v/>
      </c>
      <c r="L1518" s="8" t="str">
        <f t="shared" si="188"/>
        <v>Austin Powers: The Spy Who Shagged Me</v>
      </c>
      <c r="M1518" s="8" t="str">
        <f t="shared" si="189"/>
        <v/>
      </c>
      <c r="N1518" s="8" t="str">
        <f t="shared" si="185"/>
        <v>Austin Powers: The Spy Who Shagged Me</v>
      </c>
      <c r="O1518" s="10">
        <f>INDEX(cpi!$A$1:$M$106,MATCH($D1518,cpi!$A:$A,0),MATCH($C1518,cpi!$1:$1,0))</f>
        <v>166.2</v>
      </c>
      <c r="P1518" s="10">
        <f>cpi!$I$2</f>
        <v>245.51900000000001</v>
      </c>
      <c r="Q1518" s="10">
        <f t="shared" si="190"/>
        <v>1.4772503008423588</v>
      </c>
      <c r="R1518" s="8" t="str">
        <f t="shared" si="191"/>
        <v/>
      </c>
      <c r="S1518" s="11">
        <f t="shared" si="192"/>
        <v>51703760.529482558</v>
      </c>
      <c r="T1518" s="11">
        <f t="shared" si="192"/>
        <v>304372777.55183518</v>
      </c>
      <c r="U1518" s="11">
        <f t="shared" si="192"/>
        <v>461468600.14893508</v>
      </c>
    </row>
    <row r="1519" spans="1:21" x14ac:dyDescent="0.2">
      <c r="A1519" s="5">
        <v>1533</v>
      </c>
      <c r="B1519" s="17">
        <v>22</v>
      </c>
      <c r="C1519" s="16">
        <v>12</v>
      </c>
      <c r="D1519" s="16">
        <v>2010</v>
      </c>
      <c r="E1519" s="18">
        <v>40828</v>
      </c>
      <c r="F1519" s="9" t="s">
        <v>1507</v>
      </c>
      <c r="G1519" s="3">
        <v>35000000</v>
      </c>
      <c r="H1519" s="3">
        <v>171243005</v>
      </c>
      <c r="I1519" s="3">
        <v>252276928</v>
      </c>
      <c r="J1519" s="8" t="str">
        <f t="shared" si="186"/>
        <v/>
      </c>
      <c r="K1519" s="8" t="str">
        <f t="shared" si="187"/>
        <v/>
      </c>
      <c r="L1519" s="8" t="str">
        <f t="shared" si="188"/>
        <v>True Grit</v>
      </c>
      <c r="M1519" s="8" t="str">
        <f t="shared" si="189"/>
        <v/>
      </c>
      <c r="N1519" s="8" t="str">
        <f t="shared" si="185"/>
        <v>True Grit</v>
      </c>
      <c r="O1519" s="10">
        <f>INDEX(cpi!$A$1:$M$106,MATCH($D1519,cpi!$A:$A,0),MATCH($C1519,cpi!$1:$1,0))</f>
        <v>219.179</v>
      </c>
      <c r="P1519" s="10">
        <f>cpi!$I$2</f>
        <v>245.51900000000001</v>
      </c>
      <c r="Q1519" s="10">
        <f t="shared" si="190"/>
        <v>1.1201757467640605</v>
      </c>
      <c r="R1519" s="8" t="str">
        <f t="shared" si="191"/>
        <v/>
      </c>
      <c r="S1519" s="11">
        <f t="shared" si="192"/>
        <v>39206151.136742115</v>
      </c>
      <c r="T1519" s="11">
        <f t="shared" si="192"/>
        <v>191822261.00399676</v>
      </c>
      <c r="U1519" s="11">
        <f t="shared" si="192"/>
        <v>282594496.21374315</v>
      </c>
    </row>
    <row r="1520" spans="1:21" x14ac:dyDescent="0.2">
      <c r="A1520" s="5">
        <v>1534</v>
      </c>
      <c r="B1520" s="17">
        <v>15</v>
      </c>
      <c r="C1520" s="16">
        <v>5</v>
      </c>
      <c r="D1520" s="16">
        <v>1992</v>
      </c>
      <c r="E1520" s="18">
        <v>34033</v>
      </c>
      <c r="F1520" s="9" t="s">
        <v>1508</v>
      </c>
      <c r="G1520" s="3">
        <v>35000000</v>
      </c>
      <c r="H1520" s="3">
        <v>144731527</v>
      </c>
      <c r="I1520" s="3">
        <v>319700000</v>
      </c>
      <c r="J1520" s="8" t="str">
        <f t="shared" si="186"/>
        <v/>
      </c>
      <c r="K1520" s="8" t="str">
        <f t="shared" si="187"/>
        <v/>
      </c>
      <c r="L1520" s="8" t="str">
        <f t="shared" si="188"/>
        <v>Lethal Weapon 3</v>
      </c>
      <c r="M1520" s="8" t="str">
        <f t="shared" si="189"/>
        <v/>
      </c>
      <c r="N1520" s="8" t="str">
        <f t="shared" si="185"/>
        <v>Lethal Weapon 3</v>
      </c>
      <c r="O1520" s="10">
        <f>INDEX(cpi!$A$1:$M$106,MATCH($D1520,cpi!$A:$A,0),MATCH($C1520,cpi!$1:$1,0))</f>
        <v>139.69999999999999</v>
      </c>
      <c r="P1520" s="10">
        <f>cpi!$I$2</f>
        <v>245.51900000000001</v>
      </c>
      <c r="Q1520" s="10">
        <f t="shared" si="190"/>
        <v>1.7574731567644954</v>
      </c>
      <c r="R1520" s="8" t="str">
        <f t="shared" si="191"/>
        <v/>
      </c>
      <c r="S1520" s="11">
        <f t="shared" si="192"/>
        <v>61511560.486757338</v>
      </c>
      <c r="T1520" s="11">
        <f t="shared" si="192"/>
        <v>254361773.64003581</v>
      </c>
      <c r="U1520" s="11">
        <f t="shared" si="192"/>
        <v>561864168.21760917</v>
      </c>
    </row>
    <row r="1521" spans="1:21" x14ac:dyDescent="0.2">
      <c r="A1521" s="5">
        <v>1535</v>
      </c>
      <c r="B1521" s="17">
        <v>18</v>
      </c>
      <c r="C1521" s="16">
        <v>9</v>
      </c>
      <c r="D1521" s="16">
        <v>1998</v>
      </c>
      <c r="E1521" s="18">
        <v>36320</v>
      </c>
      <c r="F1521" s="9" t="s">
        <v>1509</v>
      </c>
      <c r="G1521" s="3">
        <v>35000000</v>
      </c>
      <c r="H1521" s="3">
        <v>141186864</v>
      </c>
      <c r="I1521" s="3">
        <v>245300000</v>
      </c>
      <c r="J1521" s="8" t="str">
        <f t="shared" si="186"/>
        <v/>
      </c>
      <c r="K1521" s="8" t="str">
        <f t="shared" si="187"/>
        <v/>
      </c>
      <c r="L1521" s="8" t="str">
        <f t="shared" si="188"/>
        <v>Rush Hour</v>
      </c>
      <c r="M1521" s="8" t="str">
        <f t="shared" si="189"/>
        <v/>
      </c>
      <c r="N1521" s="8" t="str">
        <f t="shared" si="185"/>
        <v>Rush Hour</v>
      </c>
      <c r="O1521" s="10">
        <f>INDEX(cpi!$A$1:$M$106,MATCH($D1521,cpi!$A:$A,0),MATCH($C1521,cpi!$1:$1,0))</f>
        <v>163.6</v>
      </c>
      <c r="P1521" s="10">
        <f>cpi!$I$2</f>
        <v>245.51900000000001</v>
      </c>
      <c r="Q1521" s="10">
        <f t="shared" si="190"/>
        <v>1.5007273838630808</v>
      </c>
      <c r="R1521" s="8" t="str">
        <f t="shared" si="191"/>
        <v/>
      </c>
      <c r="S1521" s="11">
        <f t="shared" si="192"/>
        <v>52525458.435207829</v>
      </c>
      <c r="T1521" s="11">
        <f t="shared" si="192"/>
        <v>211882993.04655257</v>
      </c>
      <c r="U1521" s="11">
        <f t="shared" si="192"/>
        <v>368128427.26161373</v>
      </c>
    </row>
    <row r="1522" spans="1:21" x14ac:dyDescent="0.2">
      <c r="A1522" s="5">
        <v>1536</v>
      </c>
      <c r="B1522" s="17">
        <v>8</v>
      </c>
      <c r="C1522" s="16">
        <v>2</v>
      </c>
      <c r="D1522" s="16">
        <v>2013</v>
      </c>
      <c r="E1522" s="18">
        <v>41488</v>
      </c>
      <c r="F1522" s="9" t="s">
        <v>1510</v>
      </c>
      <c r="G1522" s="3">
        <v>35000000</v>
      </c>
      <c r="H1522" s="3">
        <v>134506920</v>
      </c>
      <c r="I1522" s="3">
        <v>175361578</v>
      </c>
      <c r="J1522" s="8" t="str">
        <f t="shared" si="186"/>
        <v/>
      </c>
      <c r="K1522" s="8" t="str">
        <f t="shared" si="187"/>
        <v/>
      </c>
      <c r="L1522" s="8" t="str">
        <f t="shared" si="188"/>
        <v>Identity Thief</v>
      </c>
      <c r="M1522" s="8" t="str">
        <f t="shared" si="189"/>
        <v/>
      </c>
      <c r="N1522" s="8" t="str">
        <f t="shared" si="185"/>
        <v>Identity Thief</v>
      </c>
      <c r="O1522" s="10">
        <f>INDEX(cpi!$A$1:$M$106,MATCH($D1522,cpi!$A:$A,0),MATCH($C1522,cpi!$1:$1,0))</f>
        <v>232.166</v>
      </c>
      <c r="P1522" s="10">
        <f>cpi!$I$2</f>
        <v>245.51900000000001</v>
      </c>
      <c r="Q1522" s="10">
        <f t="shared" si="190"/>
        <v>1.0575148815933428</v>
      </c>
      <c r="R1522" s="8" t="str">
        <f t="shared" si="191"/>
        <v/>
      </c>
      <c r="S1522" s="11">
        <f t="shared" si="192"/>
        <v>37013020.855766997</v>
      </c>
      <c r="T1522" s="11">
        <f t="shared" si="192"/>
        <v>142243069.57728523</v>
      </c>
      <c r="U1522" s="11">
        <f t="shared" si="192"/>
        <v>185447478.39469177</v>
      </c>
    </row>
    <row r="1523" spans="1:21" x14ac:dyDescent="0.2">
      <c r="A1523" s="5">
        <v>1537</v>
      </c>
      <c r="B1523" s="17">
        <v>30</v>
      </c>
      <c r="C1523" s="16">
        <v>6</v>
      </c>
      <c r="D1523" s="16">
        <v>2006</v>
      </c>
      <c r="E1523" s="18">
        <v>39605</v>
      </c>
      <c r="F1523" s="9" t="s">
        <v>1511</v>
      </c>
      <c r="G1523" s="3">
        <v>35000000</v>
      </c>
      <c r="H1523" s="3">
        <v>124740460</v>
      </c>
      <c r="I1523" s="3">
        <v>326073155</v>
      </c>
      <c r="J1523" s="8" t="str">
        <f t="shared" si="186"/>
        <v/>
      </c>
      <c r="K1523" s="8" t="str">
        <f t="shared" si="187"/>
        <v/>
      </c>
      <c r="L1523" s="8" t="str">
        <f t="shared" si="188"/>
        <v>The Devil Wears Prada</v>
      </c>
      <c r="M1523" s="8" t="str">
        <f t="shared" si="189"/>
        <v/>
      </c>
      <c r="N1523" s="8" t="str">
        <f t="shared" si="185"/>
        <v>The Devil Wears Prada</v>
      </c>
      <c r="O1523" s="10">
        <f>INDEX(cpi!$A$1:$M$106,MATCH($D1523,cpi!$A:$A,0),MATCH($C1523,cpi!$1:$1,0))</f>
        <v>202.9</v>
      </c>
      <c r="P1523" s="10">
        <f>cpi!$I$2</f>
        <v>245.51900000000001</v>
      </c>
      <c r="Q1523" s="10">
        <f t="shared" si="190"/>
        <v>1.2100492853622473</v>
      </c>
      <c r="R1523" s="8" t="str">
        <f t="shared" si="191"/>
        <v/>
      </c>
      <c r="S1523" s="11">
        <f t="shared" si="192"/>
        <v>42351724.987678654</v>
      </c>
      <c r="T1523" s="11">
        <f t="shared" si="192"/>
        <v>150942104.47875801</v>
      </c>
      <c r="U1523" s="11">
        <f t="shared" si="192"/>
        <v>394564588.18356329</v>
      </c>
    </row>
    <row r="1524" spans="1:21" x14ac:dyDescent="0.2">
      <c r="A1524" s="5">
        <v>1538</v>
      </c>
      <c r="B1524" s="17">
        <v>8</v>
      </c>
      <c r="C1524" s="16">
        <v>7</v>
      </c>
      <c r="D1524" s="16">
        <v>2011</v>
      </c>
      <c r="E1524" s="18">
        <v>40762</v>
      </c>
      <c r="F1524" s="9" t="s">
        <v>1512</v>
      </c>
      <c r="G1524" s="3">
        <v>35000000</v>
      </c>
      <c r="H1524" s="3">
        <v>117538559</v>
      </c>
      <c r="I1524" s="3">
        <v>212417601</v>
      </c>
      <c r="J1524" s="8" t="str">
        <f t="shared" si="186"/>
        <v/>
      </c>
      <c r="K1524" s="8" t="str">
        <f t="shared" si="187"/>
        <v/>
      </c>
      <c r="L1524" s="8" t="str">
        <f t="shared" si="188"/>
        <v>Horrible Bosses</v>
      </c>
      <c r="M1524" s="8" t="str">
        <f t="shared" si="189"/>
        <v/>
      </c>
      <c r="N1524" s="8" t="str">
        <f t="shared" si="185"/>
        <v>Horrible Bosses</v>
      </c>
      <c r="O1524" s="10">
        <f>INDEX(cpi!$A$1:$M$106,MATCH($D1524,cpi!$A:$A,0),MATCH($C1524,cpi!$1:$1,0))</f>
        <v>225.922</v>
      </c>
      <c r="P1524" s="10">
        <f>cpi!$I$2</f>
        <v>245.51900000000001</v>
      </c>
      <c r="Q1524" s="10">
        <f t="shared" si="190"/>
        <v>1.0867423269978134</v>
      </c>
      <c r="R1524" s="8" t="str">
        <f t="shared" si="191"/>
        <v/>
      </c>
      <c r="S1524" s="11">
        <f t="shared" si="192"/>
        <v>38035981.444923468</v>
      </c>
      <c r="T1524" s="11">
        <f t="shared" si="192"/>
        <v>127734127.11962979</v>
      </c>
      <c r="U1524" s="11">
        <f t="shared" si="192"/>
        <v>230843198.00603303</v>
      </c>
    </row>
    <row r="1525" spans="1:21" x14ac:dyDescent="0.2">
      <c r="A1525" s="5">
        <v>1539</v>
      </c>
      <c r="B1525" s="17">
        <v>30</v>
      </c>
      <c r="C1525" s="16">
        <v>3</v>
      </c>
      <c r="D1525" s="16">
        <v>2001</v>
      </c>
      <c r="E1525" s="18">
        <v>37775</v>
      </c>
      <c r="F1525" s="9" t="s">
        <v>1513</v>
      </c>
      <c r="G1525" s="3">
        <v>35000000</v>
      </c>
      <c r="H1525" s="3">
        <v>112692062</v>
      </c>
      <c r="I1525" s="3">
        <v>197692062</v>
      </c>
      <c r="J1525" s="8" t="str">
        <f t="shared" si="186"/>
        <v/>
      </c>
      <c r="K1525" s="8" t="str">
        <f t="shared" si="187"/>
        <v/>
      </c>
      <c r="L1525" s="8" t="str">
        <f t="shared" si="188"/>
        <v>Spy Kids</v>
      </c>
      <c r="M1525" s="8" t="str">
        <f t="shared" si="189"/>
        <v/>
      </c>
      <c r="N1525" s="8" t="str">
        <f t="shared" si="185"/>
        <v>Spy Kids</v>
      </c>
      <c r="O1525" s="10">
        <f>INDEX(cpi!$A$1:$M$106,MATCH($D1525,cpi!$A:$A,0),MATCH($C1525,cpi!$1:$1,0))</f>
        <v>176.2</v>
      </c>
      <c r="P1525" s="10">
        <f>cpi!$I$2</f>
        <v>245.51900000000001</v>
      </c>
      <c r="Q1525" s="10">
        <f t="shared" si="190"/>
        <v>1.3934108967082861</v>
      </c>
      <c r="R1525" s="8" t="str">
        <f t="shared" si="191"/>
        <v/>
      </c>
      <c r="S1525" s="11">
        <f t="shared" si="192"/>
        <v>48769381.384790011</v>
      </c>
      <c r="T1525" s="11">
        <f t="shared" si="192"/>
        <v>157026347.16332579</v>
      </c>
      <c r="U1525" s="11">
        <f t="shared" si="192"/>
        <v>275466273.38353008</v>
      </c>
    </row>
    <row r="1526" spans="1:21" x14ac:dyDescent="0.2">
      <c r="A1526" s="5">
        <v>1540</v>
      </c>
      <c r="B1526" s="17">
        <v>17</v>
      </c>
      <c r="C1526" s="16">
        <v>7</v>
      </c>
      <c r="D1526" s="16">
        <v>2015</v>
      </c>
      <c r="E1526" s="18">
        <v>42497</v>
      </c>
      <c r="F1526" s="9" t="s">
        <v>1514</v>
      </c>
      <c r="G1526" s="3">
        <v>35000000</v>
      </c>
      <c r="H1526" s="3">
        <v>110038130</v>
      </c>
      <c r="I1526" s="3">
        <v>140949327</v>
      </c>
      <c r="J1526" s="8" t="str">
        <f t="shared" si="186"/>
        <v/>
      </c>
      <c r="K1526" s="8" t="str">
        <f t="shared" si="187"/>
        <v/>
      </c>
      <c r="L1526" s="8" t="str">
        <f t="shared" si="188"/>
        <v>Trainwreck</v>
      </c>
      <c r="M1526" s="8" t="str">
        <f t="shared" si="189"/>
        <v/>
      </c>
      <c r="N1526" s="8" t="str">
        <f t="shared" si="185"/>
        <v>Trainwreck</v>
      </c>
      <c r="O1526" s="10">
        <f>INDEX(cpi!$A$1:$M$106,MATCH($D1526,cpi!$A:$A,0),MATCH($C1526,cpi!$1:$1,0))</f>
        <v>238.654</v>
      </c>
      <c r="P1526" s="10">
        <f>cpi!$I$2</f>
        <v>245.51900000000001</v>
      </c>
      <c r="Q1526" s="10">
        <f t="shared" si="190"/>
        <v>1.0287654931406975</v>
      </c>
      <c r="R1526" s="8" t="str">
        <f t="shared" si="191"/>
        <v/>
      </c>
      <c r="S1526" s="11">
        <f t="shared" si="192"/>
        <v>36006792.259924412</v>
      </c>
      <c r="T1526" s="11">
        <f t="shared" si="192"/>
        <v>113203431.07373019</v>
      </c>
      <c r="U1526" s="11">
        <f t="shared" si="192"/>
        <v>145003803.89900443</v>
      </c>
    </row>
    <row r="1527" spans="1:21" x14ac:dyDescent="0.2">
      <c r="A1527" s="5">
        <v>1541</v>
      </c>
      <c r="B1527" s="17">
        <v>13</v>
      </c>
      <c r="C1527" s="16">
        <v>12</v>
      </c>
      <c r="D1527" s="16">
        <v>2013</v>
      </c>
      <c r="E1527" s="18">
        <v>41651</v>
      </c>
      <c r="F1527" s="9" t="s">
        <v>1515</v>
      </c>
      <c r="G1527" s="3">
        <v>35000000</v>
      </c>
      <c r="H1527" s="3">
        <v>83299761</v>
      </c>
      <c r="I1527" s="3">
        <v>114962525</v>
      </c>
      <c r="J1527" s="8" t="str">
        <f t="shared" si="186"/>
        <v/>
      </c>
      <c r="K1527" s="8" t="str">
        <f t="shared" si="187"/>
        <v/>
      </c>
      <c r="L1527" s="8" t="str">
        <f t="shared" si="188"/>
        <v>Saving Mr. Banks</v>
      </c>
      <c r="M1527" s="8" t="str">
        <f t="shared" si="189"/>
        <v/>
      </c>
      <c r="N1527" s="8" t="str">
        <f t="shared" si="185"/>
        <v>Saving Mr. Banks</v>
      </c>
      <c r="O1527" s="10">
        <f>INDEX(cpi!$A$1:$M$106,MATCH($D1527,cpi!$A:$A,0),MATCH($C1527,cpi!$1:$1,0))</f>
        <v>233.04900000000001</v>
      </c>
      <c r="P1527" s="10">
        <f>cpi!$I$2</f>
        <v>245.51900000000001</v>
      </c>
      <c r="Q1527" s="10">
        <f t="shared" si="190"/>
        <v>1.0535080605366254</v>
      </c>
      <c r="R1527" s="8" t="str">
        <f t="shared" si="191"/>
        <v/>
      </c>
      <c r="S1527" s="11">
        <f t="shared" si="192"/>
        <v>36872782.118781887</v>
      </c>
      <c r="T1527" s="11">
        <f t="shared" si="192"/>
        <v>87756969.654274419</v>
      </c>
      <c r="U1527" s="11">
        <f t="shared" si="192"/>
        <v>121113946.74714331</v>
      </c>
    </row>
    <row r="1528" spans="1:21" x14ac:dyDescent="0.2">
      <c r="A1528" s="5">
        <v>1542</v>
      </c>
      <c r="B1528" s="17">
        <v>7</v>
      </c>
      <c r="C1528" s="16">
        <v>12</v>
      </c>
      <c r="D1528" s="16">
        <v>1979</v>
      </c>
      <c r="E1528" s="18">
        <v>29048</v>
      </c>
      <c r="F1528" s="9" t="s">
        <v>1516</v>
      </c>
      <c r="G1528" s="3">
        <v>35000000</v>
      </c>
      <c r="H1528" s="3">
        <v>82258456</v>
      </c>
      <c r="I1528" s="3">
        <v>139000000</v>
      </c>
      <c r="J1528" s="8" t="str">
        <f t="shared" si="186"/>
        <v/>
      </c>
      <c r="K1528" s="8" t="str">
        <f t="shared" si="187"/>
        <v/>
      </c>
      <c r="L1528" s="8" t="str">
        <f t="shared" si="188"/>
        <v>Star Trek: The Motion Picture</v>
      </c>
      <c r="M1528" s="8" t="str">
        <f t="shared" si="189"/>
        <v/>
      </c>
      <c r="N1528" s="8" t="str">
        <f t="shared" si="185"/>
        <v>Star Trek: The Motion Picture</v>
      </c>
      <c r="O1528" s="10">
        <f>INDEX(cpi!$A$1:$M$106,MATCH($D1528,cpi!$A:$A,0),MATCH($C1528,cpi!$1:$1,0))</f>
        <v>76.7</v>
      </c>
      <c r="P1528" s="10">
        <f>cpi!$I$2</f>
        <v>245.51900000000001</v>
      </c>
      <c r="Q1528" s="10">
        <f t="shared" si="190"/>
        <v>3.2010299869621903</v>
      </c>
      <c r="R1528" s="8" t="str">
        <f t="shared" si="191"/>
        <v/>
      </c>
      <c r="S1528" s="11">
        <f t="shared" si="192"/>
        <v>112036049.54367666</v>
      </c>
      <c r="T1528" s="11">
        <f t="shared" si="192"/>
        <v>263311784.33720991</v>
      </c>
      <c r="U1528" s="11">
        <f t="shared" si="192"/>
        <v>444943168.18774444</v>
      </c>
    </row>
    <row r="1529" spans="1:21" x14ac:dyDescent="0.2">
      <c r="A1529" s="5">
        <v>1543</v>
      </c>
      <c r="B1529" s="17">
        <v>28</v>
      </c>
      <c r="C1529" s="16">
        <v>3</v>
      </c>
      <c r="D1529" s="16">
        <v>2008</v>
      </c>
      <c r="E1529" s="18">
        <v>40271</v>
      </c>
      <c r="F1529" s="9">
        <v>21</v>
      </c>
      <c r="G1529" s="3">
        <v>35000000</v>
      </c>
      <c r="H1529" s="3">
        <v>81159365</v>
      </c>
      <c r="I1529" s="3">
        <v>159846429</v>
      </c>
      <c r="J1529" s="8" t="str">
        <f t="shared" si="186"/>
        <v/>
      </c>
      <c r="K1529" s="8" t="str">
        <f t="shared" si="187"/>
        <v/>
      </c>
      <c r="L1529" s="8">
        <f t="shared" si="188"/>
        <v>21</v>
      </c>
      <c r="M1529" s="8" t="str">
        <f t="shared" si="189"/>
        <v/>
      </c>
      <c r="N1529" s="8">
        <f t="shared" si="185"/>
        <v>21</v>
      </c>
      <c r="O1529" s="10">
        <f>INDEX(cpi!$A$1:$M$106,MATCH($D1529,cpi!$A:$A,0),MATCH($C1529,cpi!$1:$1,0))</f>
        <v>213.52799999999999</v>
      </c>
      <c r="P1529" s="10">
        <f>cpi!$I$2</f>
        <v>245.51900000000001</v>
      </c>
      <c r="Q1529" s="10">
        <f t="shared" si="190"/>
        <v>1.1498211007455696</v>
      </c>
      <c r="R1529" s="8" t="str">
        <f t="shared" si="191"/>
        <v/>
      </c>
      <c r="S1529" s="11">
        <f t="shared" si="192"/>
        <v>40243738.526094936</v>
      </c>
      <c r="T1529" s="11">
        <f t="shared" si="192"/>
        <v>93318750.400111452</v>
      </c>
      <c r="U1529" s="11">
        <f t="shared" si="192"/>
        <v>183794796.94302854</v>
      </c>
    </row>
    <row r="1530" spans="1:21" x14ac:dyDescent="0.2">
      <c r="A1530" s="5">
        <v>1544</v>
      </c>
      <c r="B1530" s="17">
        <v>9</v>
      </c>
      <c r="C1530" s="16">
        <v>5</v>
      </c>
      <c r="D1530" s="16">
        <v>2008</v>
      </c>
      <c r="E1530" s="18">
        <v>39696</v>
      </c>
      <c r="F1530" s="9" t="s">
        <v>1517</v>
      </c>
      <c r="G1530" s="3">
        <v>35000000</v>
      </c>
      <c r="H1530" s="3">
        <v>80277646</v>
      </c>
      <c r="I1530" s="3">
        <v>218535708</v>
      </c>
      <c r="J1530" s="8" t="str">
        <f t="shared" si="186"/>
        <v/>
      </c>
      <c r="K1530" s="8" t="str">
        <f t="shared" si="187"/>
        <v/>
      </c>
      <c r="L1530" s="8" t="str">
        <f t="shared" si="188"/>
        <v>What Happens in Vegas...</v>
      </c>
      <c r="M1530" s="8" t="str">
        <f t="shared" si="189"/>
        <v/>
      </c>
      <c r="N1530" s="8" t="str">
        <f t="shared" si="185"/>
        <v>What Happens in Vegas...</v>
      </c>
      <c r="O1530" s="10">
        <f>INDEX(cpi!$A$1:$M$106,MATCH($D1530,cpi!$A:$A,0),MATCH($C1530,cpi!$1:$1,0))</f>
        <v>216.63200000000001</v>
      </c>
      <c r="P1530" s="10">
        <f>cpi!$I$2</f>
        <v>245.51900000000001</v>
      </c>
      <c r="Q1530" s="10">
        <f t="shared" si="190"/>
        <v>1.1333459507367332</v>
      </c>
      <c r="R1530" s="8" t="str">
        <f t="shared" si="191"/>
        <v/>
      </c>
      <c r="S1530" s="11">
        <f t="shared" si="192"/>
        <v>39667108.275785662</v>
      </c>
      <c r="T1530" s="11">
        <f t="shared" si="192"/>
        <v>90982345.028776899</v>
      </c>
      <c r="U1530" s="11">
        <f t="shared" si="192"/>
        <v>247676559.75318509</v>
      </c>
    </row>
    <row r="1531" spans="1:21" x14ac:dyDescent="0.2">
      <c r="A1531" s="5">
        <v>1545</v>
      </c>
      <c r="B1531" s="17">
        <v>15</v>
      </c>
      <c r="C1531" s="16">
        <v>11</v>
      </c>
      <c r="D1531" s="16">
        <v>1991</v>
      </c>
      <c r="E1531" s="18">
        <v>33674</v>
      </c>
      <c r="F1531" s="9" t="s">
        <v>1518</v>
      </c>
      <c r="G1531" s="3">
        <v>35000000</v>
      </c>
      <c r="H1531" s="3">
        <v>79091969</v>
      </c>
      <c r="I1531" s="3">
        <v>182291969</v>
      </c>
      <c r="J1531" s="8" t="str">
        <f t="shared" si="186"/>
        <v/>
      </c>
      <c r="K1531" s="8" t="str">
        <f t="shared" si="187"/>
        <v/>
      </c>
      <c r="L1531" s="8" t="str">
        <f t="shared" si="188"/>
        <v>Cape Fear</v>
      </c>
      <c r="M1531" s="8" t="str">
        <f t="shared" si="189"/>
        <v/>
      </c>
      <c r="N1531" s="8" t="str">
        <f t="shared" si="185"/>
        <v>Cape Fear</v>
      </c>
      <c r="O1531" s="10">
        <f>INDEX(cpi!$A$1:$M$106,MATCH($D1531,cpi!$A:$A,0),MATCH($C1531,cpi!$1:$1,0))</f>
        <v>137.80000000000001</v>
      </c>
      <c r="P1531" s="10">
        <f>cpi!$I$2</f>
        <v>245.51900000000001</v>
      </c>
      <c r="Q1531" s="10">
        <f t="shared" si="190"/>
        <v>1.7817053701015964</v>
      </c>
      <c r="R1531" s="8" t="str">
        <f t="shared" si="191"/>
        <v/>
      </c>
      <c r="S1531" s="11">
        <f t="shared" si="192"/>
        <v>62359687.953555875</v>
      </c>
      <c r="T1531" s="11">
        <f t="shared" si="192"/>
        <v>140918585.89920899</v>
      </c>
      <c r="U1531" s="11">
        <f t="shared" si="192"/>
        <v>324790580.09369373</v>
      </c>
    </row>
    <row r="1532" spans="1:21" x14ac:dyDescent="0.2">
      <c r="A1532" s="5">
        <v>1546</v>
      </c>
      <c r="B1532" s="17">
        <v>15</v>
      </c>
      <c r="C1532" s="16">
        <v>11</v>
      </c>
      <c r="D1532" s="16">
        <v>1996</v>
      </c>
      <c r="E1532" s="18">
        <v>35500</v>
      </c>
      <c r="F1532" s="9" t="s">
        <v>1519</v>
      </c>
      <c r="G1532" s="3">
        <v>35000000</v>
      </c>
      <c r="H1532" s="3">
        <v>78716374</v>
      </c>
      <c r="I1532" s="3">
        <v>231711151</v>
      </c>
      <c r="J1532" s="8" t="str">
        <f t="shared" si="186"/>
        <v/>
      </c>
      <c r="K1532" s="8" t="str">
        <f t="shared" si="187"/>
        <v/>
      </c>
      <c r="L1532" s="8" t="str">
        <f t="shared" si="188"/>
        <v>The English Patient</v>
      </c>
      <c r="M1532" s="8" t="str">
        <f t="shared" si="189"/>
        <v/>
      </c>
      <c r="N1532" s="8" t="str">
        <f t="shared" si="185"/>
        <v>The English Patient</v>
      </c>
      <c r="O1532" s="10">
        <f>INDEX(cpi!$A$1:$M$106,MATCH($D1532,cpi!$A:$A,0),MATCH($C1532,cpi!$1:$1,0))</f>
        <v>158.6</v>
      </c>
      <c r="P1532" s="10">
        <f>cpi!$I$2</f>
        <v>245.51900000000001</v>
      </c>
      <c r="Q1532" s="10">
        <f t="shared" si="190"/>
        <v>1.5480390920554856</v>
      </c>
      <c r="R1532" s="8" t="str">
        <f t="shared" si="191"/>
        <v/>
      </c>
      <c r="S1532" s="11">
        <f t="shared" si="192"/>
        <v>54181368.221942</v>
      </c>
      <c r="T1532" s="11">
        <f t="shared" si="192"/>
        <v>121856024.13686003</v>
      </c>
      <c r="U1532" s="11">
        <f t="shared" si="192"/>
        <v>358697919.81317151</v>
      </c>
    </row>
    <row r="1533" spans="1:21" x14ac:dyDescent="0.2">
      <c r="A1533" s="5">
        <v>1547</v>
      </c>
      <c r="B1533" s="17">
        <v>16</v>
      </c>
      <c r="C1533" s="16">
        <v>1</v>
      </c>
      <c r="D1533" s="16">
        <v>2009</v>
      </c>
      <c r="E1533" s="18">
        <v>40269</v>
      </c>
      <c r="F1533" s="9" t="s">
        <v>1520</v>
      </c>
      <c r="G1533" s="3">
        <v>35000000</v>
      </c>
      <c r="H1533" s="3">
        <v>73034460</v>
      </c>
      <c r="I1533" s="3">
        <v>122213085</v>
      </c>
      <c r="J1533" s="8" t="str">
        <f t="shared" si="186"/>
        <v/>
      </c>
      <c r="K1533" s="8" t="str">
        <f t="shared" si="187"/>
        <v/>
      </c>
      <c r="L1533" s="8" t="str">
        <f t="shared" si="188"/>
        <v>Hotel for Dogs</v>
      </c>
      <c r="M1533" s="8" t="str">
        <f t="shared" si="189"/>
        <v/>
      </c>
      <c r="N1533" s="8" t="str">
        <f t="shared" si="185"/>
        <v>Hotel for Dogs</v>
      </c>
      <c r="O1533" s="10">
        <f>INDEX(cpi!$A$1:$M$106,MATCH($D1533,cpi!$A:$A,0),MATCH($C1533,cpi!$1:$1,0))</f>
        <v>211.143</v>
      </c>
      <c r="P1533" s="10">
        <f>cpi!$I$2</f>
        <v>245.51900000000001</v>
      </c>
      <c r="Q1533" s="10">
        <f t="shared" si="190"/>
        <v>1.1628090914688149</v>
      </c>
      <c r="R1533" s="8" t="str">
        <f t="shared" si="191"/>
        <v/>
      </c>
      <c r="S1533" s="11">
        <f t="shared" si="192"/>
        <v>40698318.20140852</v>
      </c>
      <c r="T1533" s="11">
        <f t="shared" si="192"/>
        <v>84925134.0785155</v>
      </c>
      <c r="U1533" s="11">
        <f t="shared" si="192"/>
        <v>142110486.33445105</v>
      </c>
    </row>
    <row r="1534" spans="1:21" x14ac:dyDescent="0.2">
      <c r="A1534" s="5">
        <v>1548</v>
      </c>
      <c r="B1534" s="17">
        <v>25</v>
      </c>
      <c r="C1534" s="16">
        <v>3</v>
      </c>
      <c r="D1534" s="16">
        <v>2005</v>
      </c>
      <c r="E1534" s="18">
        <v>39085</v>
      </c>
      <c r="F1534" s="9" t="s">
        <v>1521</v>
      </c>
      <c r="G1534" s="3">
        <v>35000000</v>
      </c>
      <c r="H1534" s="3">
        <v>68915888</v>
      </c>
      <c r="I1534" s="3">
        <v>102115888</v>
      </c>
      <c r="J1534" s="8" t="str">
        <f t="shared" si="186"/>
        <v/>
      </c>
      <c r="K1534" s="8" t="str">
        <f t="shared" si="187"/>
        <v/>
      </c>
      <c r="L1534" s="8" t="str">
        <f t="shared" si="188"/>
        <v>Guess Who</v>
      </c>
      <c r="M1534" s="8" t="str">
        <f t="shared" si="189"/>
        <v/>
      </c>
      <c r="N1534" s="8" t="str">
        <f t="shared" si="185"/>
        <v>Guess Who</v>
      </c>
      <c r="O1534" s="10">
        <f>INDEX(cpi!$A$1:$M$106,MATCH($D1534,cpi!$A:$A,0),MATCH($C1534,cpi!$1:$1,0))</f>
        <v>193.3</v>
      </c>
      <c r="P1534" s="10">
        <f>cpi!$I$2</f>
        <v>245.51900000000001</v>
      </c>
      <c r="Q1534" s="10">
        <f t="shared" si="190"/>
        <v>1.2701448525607864</v>
      </c>
      <c r="R1534" s="8" t="str">
        <f t="shared" si="191"/>
        <v/>
      </c>
      <c r="S1534" s="11">
        <f t="shared" si="192"/>
        <v>44455069.839627519</v>
      </c>
      <c r="T1534" s="11">
        <f t="shared" si="192"/>
        <v>87533160.402855664</v>
      </c>
      <c r="U1534" s="11">
        <f t="shared" si="192"/>
        <v>129701969.50787377</v>
      </c>
    </row>
    <row r="1535" spans="1:21" x14ac:dyDescent="0.2">
      <c r="A1535" s="5">
        <v>1549</v>
      </c>
      <c r="B1535" s="17">
        <v>21</v>
      </c>
      <c r="C1535" s="16">
        <v>12</v>
      </c>
      <c r="D1535" s="16">
        <v>2012</v>
      </c>
      <c r="E1535" s="18">
        <v>41529</v>
      </c>
      <c r="F1535" s="9" t="s">
        <v>1522</v>
      </c>
      <c r="G1535" s="3">
        <v>35000000</v>
      </c>
      <c r="H1535" s="3">
        <v>67544505</v>
      </c>
      <c r="I1535" s="3">
        <v>90221182</v>
      </c>
      <c r="J1535" s="8" t="str">
        <f t="shared" si="186"/>
        <v/>
      </c>
      <c r="K1535" s="8" t="str">
        <f t="shared" si="187"/>
        <v/>
      </c>
      <c r="L1535" s="8" t="str">
        <f t="shared" si="188"/>
        <v>This is 40</v>
      </c>
      <c r="M1535" s="8" t="str">
        <f t="shared" si="189"/>
        <v/>
      </c>
      <c r="N1535" s="8" t="str">
        <f t="shared" si="185"/>
        <v>This is 40</v>
      </c>
      <c r="O1535" s="10">
        <f>INDEX(cpi!$A$1:$M$106,MATCH($D1535,cpi!$A:$A,0),MATCH($C1535,cpi!$1:$1,0))</f>
        <v>229.601</v>
      </c>
      <c r="P1535" s="10">
        <f>cpi!$I$2</f>
        <v>245.51900000000001</v>
      </c>
      <c r="Q1535" s="10">
        <f t="shared" si="190"/>
        <v>1.0693289663372547</v>
      </c>
      <c r="R1535" s="8" t="str">
        <f t="shared" si="191"/>
        <v/>
      </c>
      <c r="S1535" s="11">
        <f t="shared" si="192"/>
        <v>37426513.821803913</v>
      </c>
      <c r="T1535" s="11">
        <f t="shared" si="192"/>
        <v>72227295.71341154</v>
      </c>
      <c r="U1535" s="11">
        <f t="shared" si="192"/>
        <v>96476123.289785326</v>
      </c>
    </row>
    <row r="1536" spans="1:21" x14ac:dyDescent="0.2">
      <c r="A1536" s="5">
        <v>1550</v>
      </c>
      <c r="B1536" s="17">
        <v>19</v>
      </c>
      <c r="C1536" s="16">
        <v>9</v>
      </c>
      <c r="D1536" s="16">
        <v>1997</v>
      </c>
      <c r="E1536" s="18">
        <v>35985</v>
      </c>
      <c r="F1536" s="9" t="s">
        <v>1523</v>
      </c>
      <c r="G1536" s="3">
        <v>35000000</v>
      </c>
      <c r="H1536" s="3">
        <v>64604977</v>
      </c>
      <c r="I1536" s="3">
        <v>126204977</v>
      </c>
      <c r="J1536" s="8" t="str">
        <f t="shared" si="186"/>
        <v/>
      </c>
      <c r="K1536" s="8" t="str">
        <f t="shared" si="187"/>
        <v/>
      </c>
      <c r="L1536" s="8" t="str">
        <f t="shared" si="188"/>
        <v>L.A. Confidential</v>
      </c>
      <c r="M1536" s="8" t="str">
        <f t="shared" si="189"/>
        <v/>
      </c>
      <c r="N1536" s="8" t="str">
        <f t="shared" si="185"/>
        <v>L.A. Confidential</v>
      </c>
      <c r="O1536" s="10">
        <f>INDEX(cpi!$A$1:$M$106,MATCH($D1536,cpi!$A:$A,0),MATCH($C1536,cpi!$1:$1,0))</f>
        <v>161.19999999999999</v>
      </c>
      <c r="P1536" s="10">
        <f>cpi!$I$2</f>
        <v>245.51900000000001</v>
      </c>
      <c r="Q1536" s="10">
        <f t="shared" si="190"/>
        <v>1.5230707196029778</v>
      </c>
      <c r="R1536" s="8" t="str">
        <f t="shared" si="191"/>
        <v/>
      </c>
      <c r="S1536" s="11">
        <f t="shared" si="192"/>
        <v>53307475.186104223</v>
      </c>
      <c r="T1536" s="11">
        <f t="shared" si="192"/>
        <v>98397948.809323832</v>
      </c>
      <c r="U1536" s="11">
        <f t="shared" si="192"/>
        <v>192219105.13686725</v>
      </c>
    </row>
    <row r="1537" spans="1:21" x14ac:dyDescent="0.2">
      <c r="A1537" s="5">
        <v>1551</v>
      </c>
      <c r="B1537" s="17">
        <v>29</v>
      </c>
      <c r="C1537" s="16">
        <v>7</v>
      </c>
      <c r="D1537" s="16">
        <v>2005</v>
      </c>
      <c r="E1537" s="18">
        <v>39209</v>
      </c>
      <c r="F1537" s="9" t="s">
        <v>1524</v>
      </c>
      <c r="G1537" s="3">
        <v>35000000</v>
      </c>
      <c r="H1537" s="3">
        <v>63939454</v>
      </c>
      <c r="I1537" s="3">
        <v>83109359</v>
      </c>
      <c r="J1537" s="8" t="str">
        <f t="shared" si="186"/>
        <v/>
      </c>
      <c r="K1537" s="8" t="str">
        <f t="shared" si="187"/>
        <v/>
      </c>
      <c r="L1537" s="8" t="str">
        <f t="shared" si="188"/>
        <v>Sky High</v>
      </c>
      <c r="M1537" s="8" t="str">
        <f t="shared" si="189"/>
        <v/>
      </c>
      <c r="N1537" s="8" t="str">
        <f t="shared" si="185"/>
        <v>Sky High</v>
      </c>
      <c r="O1537" s="10">
        <f>INDEX(cpi!$A$1:$M$106,MATCH($D1537,cpi!$A:$A,0),MATCH($C1537,cpi!$1:$1,0))</f>
        <v>195.4</v>
      </c>
      <c r="P1537" s="10">
        <f>cpi!$I$2</f>
        <v>245.51900000000001</v>
      </c>
      <c r="Q1537" s="10">
        <f t="shared" si="190"/>
        <v>1.2564943705220062</v>
      </c>
      <c r="R1537" s="8" t="str">
        <f t="shared" si="191"/>
        <v/>
      </c>
      <c r="S1537" s="11">
        <f t="shared" si="192"/>
        <v>43977302.96827022</v>
      </c>
      <c r="T1537" s="11">
        <f t="shared" si="192"/>
        <v>80339564.005250767</v>
      </c>
      <c r="U1537" s="11">
        <f t="shared" si="192"/>
        <v>104426441.72119243</v>
      </c>
    </row>
    <row r="1538" spans="1:21" x14ac:dyDescent="0.2">
      <c r="A1538" s="5">
        <v>1552</v>
      </c>
      <c r="B1538" s="17">
        <v>19</v>
      </c>
      <c r="C1538" s="16">
        <v>9</v>
      </c>
      <c r="D1538" s="16">
        <v>1997</v>
      </c>
      <c r="E1538" s="18">
        <v>35985</v>
      </c>
      <c r="F1538" s="9" t="s">
        <v>1525</v>
      </c>
      <c r="G1538" s="3">
        <v>35000000</v>
      </c>
      <c r="H1538" s="3">
        <v>63826569</v>
      </c>
      <c r="I1538" s="3">
        <v>83226569</v>
      </c>
      <c r="J1538" s="8" t="str">
        <f t="shared" si="186"/>
        <v/>
      </c>
      <c r="K1538" s="8" t="str">
        <f t="shared" si="187"/>
        <v/>
      </c>
      <c r="L1538" s="8" t="str">
        <f t="shared" si="188"/>
        <v>In &amp; Out</v>
      </c>
      <c r="M1538" s="8" t="str">
        <f t="shared" si="189"/>
        <v/>
      </c>
      <c r="N1538" s="8" t="str">
        <f t="shared" ref="N1538:N1601" si="193">IF(M1538=1,L1538&amp;" ("&amp;D1538&amp;")",L1538)</f>
        <v>In &amp; Out</v>
      </c>
      <c r="O1538" s="10">
        <f>INDEX(cpi!$A$1:$M$106,MATCH($D1538,cpi!$A:$A,0),MATCH($C1538,cpi!$1:$1,0))</f>
        <v>161.19999999999999</v>
      </c>
      <c r="P1538" s="10">
        <f>cpi!$I$2</f>
        <v>245.51900000000001</v>
      </c>
      <c r="Q1538" s="10">
        <f t="shared" si="190"/>
        <v>1.5230707196029778</v>
      </c>
      <c r="R1538" s="8" t="str">
        <f t="shared" si="191"/>
        <v/>
      </c>
      <c r="S1538" s="11">
        <f t="shared" si="192"/>
        <v>53307475.186104223</v>
      </c>
      <c r="T1538" s="11">
        <f t="shared" si="192"/>
        <v>97212378.376619115</v>
      </c>
      <c r="U1538" s="11">
        <f t="shared" si="192"/>
        <v>126759950.33691688</v>
      </c>
    </row>
    <row r="1539" spans="1:21" x14ac:dyDescent="0.2">
      <c r="A1539" s="5">
        <v>1553</v>
      </c>
      <c r="B1539" s="17">
        <v>30</v>
      </c>
      <c r="C1539" s="16">
        <v>4</v>
      </c>
      <c r="D1539" s="16">
        <v>2010</v>
      </c>
      <c r="E1539" s="18">
        <v>41064</v>
      </c>
      <c r="F1539" s="9" t="s">
        <v>1526</v>
      </c>
      <c r="G1539" s="3">
        <v>35000000</v>
      </c>
      <c r="H1539" s="3">
        <v>63075011</v>
      </c>
      <c r="I1539" s="3">
        <v>117729621</v>
      </c>
      <c r="J1539" s="8" t="str">
        <f t="shared" ref="J1539:J1602" si="194">IF(I1539=0,1,"")</f>
        <v/>
      </c>
      <c r="K1539" s="8" t="str">
        <f t="shared" ref="K1539:K1602" si="195">IF(D1539&gt;2017,1,"")</f>
        <v/>
      </c>
      <c r="L1539" s="8" t="str">
        <f t="shared" ref="L1539:L1602" si="196">F1539</f>
        <v>A Nightmare on Elm Street</v>
      </c>
      <c r="M1539" s="8">
        <f t="shared" ref="M1539:M1602" si="197">IF(COUNTIF($L$2:$L$5233,L1539)&gt;1,1,"")</f>
        <v>1</v>
      </c>
      <c r="N1539" s="8" t="str">
        <f t="shared" si="193"/>
        <v>A Nightmare on Elm Street (2010)</v>
      </c>
      <c r="O1539" s="10">
        <f>INDEX(cpi!$A$1:$M$106,MATCH($D1539,cpi!$A:$A,0),MATCH($C1539,cpi!$1:$1,0))</f>
        <v>218.00899999999999</v>
      </c>
      <c r="P1539" s="10">
        <f>cpi!$I$2</f>
        <v>245.51900000000001</v>
      </c>
      <c r="Q1539" s="10">
        <f t="shared" ref="Q1539:Q1602" si="198">P1539/O1539</f>
        <v>1.1261874509767946</v>
      </c>
      <c r="R1539" s="8" t="str">
        <f t="shared" ref="R1539:R1602" si="199">IF(ISERROR(Q1539),1,"")</f>
        <v/>
      </c>
      <c r="S1539" s="11">
        <f t="shared" ref="S1539:U1602" si="200">G1539*$Q1539</f>
        <v>39416560.784187809</v>
      </c>
      <c r="T1539" s="11">
        <f t="shared" si="200"/>
        <v>71034285.858423278</v>
      </c>
      <c r="U1539" s="11">
        <f t="shared" si="200"/>
        <v>132585621.77845411</v>
      </c>
    </row>
    <row r="1540" spans="1:21" x14ac:dyDescent="0.2">
      <c r="A1540" s="5">
        <v>1554</v>
      </c>
      <c r="B1540" s="17">
        <v>18</v>
      </c>
      <c r="C1540" s="16">
        <v>8</v>
      </c>
      <c r="D1540" s="16">
        <v>2000</v>
      </c>
      <c r="E1540" s="18">
        <v>37050</v>
      </c>
      <c r="F1540" s="9" t="s">
        <v>1527</v>
      </c>
      <c r="G1540" s="3">
        <v>35000000</v>
      </c>
      <c r="H1540" s="3">
        <v>61280963</v>
      </c>
      <c r="I1540" s="3">
        <v>85911226</v>
      </c>
      <c r="J1540" s="8" t="str">
        <f t="shared" si="194"/>
        <v/>
      </c>
      <c r="K1540" s="8" t="str">
        <f t="shared" si="195"/>
        <v/>
      </c>
      <c r="L1540" s="8" t="str">
        <f t="shared" si="196"/>
        <v>The Cell</v>
      </c>
      <c r="M1540" s="8" t="str">
        <f t="shared" si="197"/>
        <v/>
      </c>
      <c r="N1540" s="8" t="str">
        <f t="shared" si="193"/>
        <v>The Cell</v>
      </c>
      <c r="O1540" s="10">
        <f>INDEX(cpi!$A$1:$M$106,MATCH($D1540,cpi!$A:$A,0),MATCH($C1540,cpi!$1:$1,0))</f>
        <v>172.8</v>
      </c>
      <c r="P1540" s="10">
        <f>cpi!$I$2</f>
        <v>245.51900000000001</v>
      </c>
      <c r="Q1540" s="10">
        <f t="shared" si="198"/>
        <v>1.4208275462962963</v>
      </c>
      <c r="R1540" s="8" t="str">
        <f t="shared" si="199"/>
        <v/>
      </c>
      <c r="S1540" s="11">
        <f t="shared" si="200"/>
        <v>49728964.120370366</v>
      </c>
      <c r="T1540" s="11">
        <f t="shared" si="200"/>
        <v>87069680.293964118</v>
      </c>
      <c r="U1540" s="11">
        <f t="shared" si="200"/>
        <v>122065036.43688656</v>
      </c>
    </row>
    <row r="1541" spans="1:21" x14ac:dyDescent="0.2">
      <c r="A1541" s="5">
        <v>1555</v>
      </c>
      <c r="B1541" s="17">
        <v>7</v>
      </c>
      <c r="C1541" s="16">
        <v>7</v>
      </c>
      <c r="D1541" s="16">
        <v>1995</v>
      </c>
      <c r="E1541" s="18">
        <v>34887</v>
      </c>
      <c r="F1541" s="9" t="s">
        <v>1528</v>
      </c>
      <c r="G1541" s="3">
        <v>35000000</v>
      </c>
      <c r="H1541" s="3">
        <v>60054449</v>
      </c>
      <c r="I1541" s="3">
        <v>113354449</v>
      </c>
      <c r="J1541" s="8" t="str">
        <f t="shared" si="194"/>
        <v/>
      </c>
      <c r="K1541" s="8" t="str">
        <f t="shared" si="195"/>
        <v/>
      </c>
      <c r="L1541" s="8" t="str">
        <f t="shared" si="196"/>
        <v>Species</v>
      </c>
      <c r="M1541" s="8" t="str">
        <f t="shared" si="197"/>
        <v/>
      </c>
      <c r="N1541" s="8" t="str">
        <f t="shared" si="193"/>
        <v>Species</v>
      </c>
      <c r="O1541" s="10">
        <f>INDEX(cpi!$A$1:$M$106,MATCH($D1541,cpi!$A:$A,0),MATCH($C1541,cpi!$1:$1,0))</f>
        <v>152.5</v>
      </c>
      <c r="P1541" s="10">
        <f>cpi!$I$2</f>
        <v>245.51900000000001</v>
      </c>
      <c r="Q1541" s="10">
        <f t="shared" si="198"/>
        <v>1.6099606557377049</v>
      </c>
      <c r="R1541" s="8" t="str">
        <f t="shared" si="199"/>
        <v/>
      </c>
      <c r="S1541" s="11">
        <f t="shared" si="200"/>
        <v>56348622.950819671</v>
      </c>
      <c r="T1541" s="11">
        <f t="shared" si="200"/>
        <v>96685300.092006549</v>
      </c>
      <c r="U1541" s="11">
        <f t="shared" si="200"/>
        <v>182496203.04282624</v>
      </c>
    </row>
    <row r="1542" spans="1:21" x14ac:dyDescent="0.2">
      <c r="A1542" s="5">
        <v>1556</v>
      </c>
      <c r="B1542" s="17">
        <v>7</v>
      </c>
      <c r="C1542" s="16">
        <v>4</v>
      </c>
      <c r="D1542" s="16">
        <v>2006</v>
      </c>
      <c r="E1542" s="18">
        <v>38902</v>
      </c>
      <c r="F1542" s="9" t="s">
        <v>1529</v>
      </c>
      <c r="G1542" s="3">
        <v>35000000</v>
      </c>
      <c r="H1542" s="3">
        <v>59843754</v>
      </c>
      <c r="I1542" s="3">
        <v>65063726</v>
      </c>
      <c r="J1542" s="8" t="str">
        <f t="shared" si="194"/>
        <v/>
      </c>
      <c r="K1542" s="8" t="str">
        <f t="shared" si="195"/>
        <v/>
      </c>
      <c r="L1542" s="8" t="str">
        <f t="shared" si="196"/>
        <v>The Benchwarmers</v>
      </c>
      <c r="M1542" s="8" t="str">
        <f t="shared" si="197"/>
        <v/>
      </c>
      <c r="N1542" s="8" t="str">
        <f t="shared" si="193"/>
        <v>The Benchwarmers</v>
      </c>
      <c r="O1542" s="10">
        <f>INDEX(cpi!$A$1:$M$106,MATCH($D1542,cpi!$A:$A,0),MATCH($C1542,cpi!$1:$1,0))</f>
        <v>201.5</v>
      </c>
      <c r="P1542" s="10">
        <f>cpi!$I$2</f>
        <v>245.51900000000001</v>
      </c>
      <c r="Q1542" s="10">
        <f t="shared" si="198"/>
        <v>1.2184565756823822</v>
      </c>
      <c r="R1542" s="8" t="str">
        <f t="shared" si="199"/>
        <v/>
      </c>
      <c r="S1542" s="11">
        <f t="shared" si="200"/>
        <v>42645980.14888338</v>
      </c>
      <c r="T1542" s="11">
        <f t="shared" si="200"/>
        <v>72917015.574818864</v>
      </c>
      <c r="U1542" s="11">
        <f t="shared" si="200"/>
        <v>79277324.783096775</v>
      </c>
    </row>
    <row r="1543" spans="1:21" x14ac:dyDescent="0.2">
      <c r="A1543" s="5">
        <v>1557</v>
      </c>
      <c r="B1543" s="17">
        <v>8</v>
      </c>
      <c r="C1543" s="16">
        <v>10</v>
      </c>
      <c r="D1543" s="16">
        <v>2010</v>
      </c>
      <c r="E1543" s="18">
        <v>40400</v>
      </c>
      <c r="F1543" s="9" t="s">
        <v>1530</v>
      </c>
      <c r="G1543" s="3">
        <v>35000000</v>
      </c>
      <c r="H1543" s="3">
        <v>59699513</v>
      </c>
      <c r="I1543" s="3">
        <v>60376247</v>
      </c>
      <c r="J1543" s="8" t="str">
        <f t="shared" si="194"/>
        <v/>
      </c>
      <c r="K1543" s="8" t="str">
        <f t="shared" si="195"/>
        <v/>
      </c>
      <c r="L1543" s="8" t="str">
        <f t="shared" si="196"/>
        <v>Secretariat</v>
      </c>
      <c r="M1543" s="8" t="str">
        <f t="shared" si="197"/>
        <v/>
      </c>
      <c r="N1543" s="8" t="str">
        <f t="shared" si="193"/>
        <v>Secretariat</v>
      </c>
      <c r="O1543" s="10">
        <f>INDEX(cpi!$A$1:$M$106,MATCH($D1543,cpi!$A:$A,0),MATCH($C1543,cpi!$1:$1,0))</f>
        <v>218.71100000000001</v>
      </c>
      <c r="P1543" s="10">
        <f>cpi!$I$2</f>
        <v>245.51900000000001</v>
      </c>
      <c r="Q1543" s="10">
        <f t="shared" si="198"/>
        <v>1.1225727101060303</v>
      </c>
      <c r="R1543" s="8" t="str">
        <f t="shared" si="199"/>
        <v/>
      </c>
      <c r="S1543" s="11">
        <f t="shared" si="200"/>
        <v>39290044.853711061</v>
      </c>
      <c r="T1543" s="11">
        <f t="shared" si="200"/>
        <v>67017044.100420192</v>
      </c>
      <c r="U1543" s="11">
        <f t="shared" si="200"/>
        <v>67776727.220821083</v>
      </c>
    </row>
    <row r="1544" spans="1:21" x14ac:dyDescent="0.2">
      <c r="A1544" s="5">
        <v>1558</v>
      </c>
      <c r="B1544" s="17">
        <v>13</v>
      </c>
      <c r="C1544" s="16">
        <v>3</v>
      </c>
      <c r="D1544" s="16">
        <v>1998</v>
      </c>
      <c r="E1544" s="18">
        <v>36163</v>
      </c>
      <c r="F1544" s="9" t="s">
        <v>1531</v>
      </c>
      <c r="G1544" s="3">
        <v>35000000</v>
      </c>
      <c r="H1544" s="3">
        <v>56968169</v>
      </c>
      <c r="I1544" s="3">
        <v>56968169</v>
      </c>
      <c r="J1544" s="8" t="str">
        <f t="shared" si="194"/>
        <v/>
      </c>
      <c r="K1544" s="8" t="str">
        <f t="shared" si="195"/>
        <v/>
      </c>
      <c r="L1544" s="8" t="str">
        <f t="shared" si="196"/>
        <v>The Man in the Iron Mask</v>
      </c>
      <c r="M1544" s="8" t="str">
        <f t="shared" si="197"/>
        <v/>
      </c>
      <c r="N1544" s="8" t="str">
        <f t="shared" si="193"/>
        <v>The Man in the Iron Mask</v>
      </c>
      <c r="O1544" s="10">
        <f>INDEX(cpi!$A$1:$M$106,MATCH($D1544,cpi!$A:$A,0),MATCH($C1544,cpi!$1:$1,0))</f>
        <v>162.19999999999999</v>
      </c>
      <c r="P1544" s="10">
        <f>cpi!$I$2</f>
        <v>245.51900000000001</v>
      </c>
      <c r="Q1544" s="10">
        <f t="shared" si="198"/>
        <v>1.513680641183724</v>
      </c>
      <c r="R1544" s="8" t="str">
        <f t="shared" si="199"/>
        <v/>
      </c>
      <c r="S1544" s="11">
        <f t="shared" si="200"/>
        <v>52978822.441430338</v>
      </c>
      <c r="T1544" s="11">
        <f t="shared" si="200"/>
        <v>86231614.578982756</v>
      </c>
      <c r="U1544" s="11">
        <f t="shared" si="200"/>
        <v>86231614.578982756</v>
      </c>
    </row>
    <row r="1545" spans="1:21" x14ac:dyDescent="0.2">
      <c r="A1545" s="5">
        <v>1559</v>
      </c>
      <c r="B1545" s="17">
        <v>22</v>
      </c>
      <c r="C1545" s="16">
        <v>7</v>
      </c>
      <c r="D1545" s="16">
        <v>2011</v>
      </c>
      <c r="E1545" s="18">
        <v>41189</v>
      </c>
      <c r="F1545" s="9" t="s">
        <v>1532</v>
      </c>
      <c r="G1545" s="3">
        <v>35000000</v>
      </c>
      <c r="H1545" s="3">
        <v>55802754</v>
      </c>
      <c r="I1545" s="3">
        <v>146595891</v>
      </c>
      <c r="J1545" s="8" t="str">
        <f t="shared" si="194"/>
        <v/>
      </c>
      <c r="K1545" s="8" t="str">
        <f t="shared" si="195"/>
        <v/>
      </c>
      <c r="L1545" s="8" t="str">
        <f t="shared" si="196"/>
        <v>Friends with Benefits</v>
      </c>
      <c r="M1545" s="8" t="str">
        <f t="shared" si="197"/>
        <v/>
      </c>
      <c r="N1545" s="8" t="str">
        <f t="shared" si="193"/>
        <v>Friends with Benefits</v>
      </c>
      <c r="O1545" s="10">
        <f>INDEX(cpi!$A$1:$M$106,MATCH($D1545,cpi!$A:$A,0),MATCH($C1545,cpi!$1:$1,0))</f>
        <v>225.922</v>
      </c>
      <c r="P1545" s="10">
        <f>cpi!$I$2</f>
        <v>245.51900000000001</v>
      </c>
      <c r="Q1545" s="10">
        <f t="shared" si="198"/>
        <v>1.0867423269978134</v>
      </c>
      <c r="R1545" s="8" t="str">
        <f t="shared" si="199"/>
        <v/>
      </c>
      <c r="S1545" s="11">
        <f t="shared" si="200"/>
        <v>38035981.444923468</v>
      </c>
      <c r="T1545" s="11">
        <f t="shared" si="200"/>
        <v>60643214.73484654</v>
      </c>
      <c r="U1545" s="11">
        <f t="shared" si="200"/>
        <v>159311959.7136578</v>
      </c>
    </row>
    <row r="1546" spans="1:21" x14ac:dyDescent="0.2">
      <c r="A1546" s="5">
        <v>1560</v>
      </c>
      <c r="B1546" s="17">
        <v>20</v>
      </c>
      <c r="C1546" s="16">
        <v>5</v>
      </c>
      <c r="D1546" s="16">
        <v>2016</v>
      </c>
      <c r="E1546" s="18">
        <v>42952</v>
      </c>
      <c r="F1546" s="9" t="s">
        <v>1533</v>
      </c>
      <c r="G1546" s="3">
        <v>35000000</v>
      </c>
      <c r="H1546" s="3">
        <v>55340730</v>
      </c>
      <c r="I1546" s="3">
        <v>108758521</v>
      </c>
      <c r="J1546" s="8" t="str">
        <f t="shared" si="194"/>
        <v/>
      </c>
      <c r="K1546" s="8" t="str">
        <f t="shared" si="195"/>
        <v/>
      </c>
      <c r="L1546" s="8" t="str">
        <f t="shared" si="196"/>
        <v>Neighbors 2: Sorority Rising</v>
      </c>
      <c r="M1546" s="8" t="str">
        <f t="shared" si="197"/>
        <v/>
      </c>
      <c r="N1546" s="8" t="str">
        <f t="shared" si="193"/>
        <v>Neighbors 2: Sorority Rising</v>
      </c>
      <c r="O1546" s="10">
        <f>INDEX(cpi!$A$1:$M$106,MATCH($D1546,cpi!$A:$A,0),MATCH($C1546,cpi!$1:$1,0))</f>
        <v>240.22900000000001</v>
      </c>
      <c r="P1546" s="10">
        <f>cpi!$I$2</f>
        <v>245.51900000000001</v>
      </c>
      <c r="Q1546" s="10">
        <f t="shared" si="198"/>
        <v>1.0220206552914095</v>
      </c>
      <c r="R1546" s="8" t="str">
        <f t="shared" si="199"/>
        <v/>
      </c>
      <c r="S1546" s="11">
        <f t="shared" si="200"/>
        <v>35770722.935199335</v>
      </c>
      <c r="T1546" s="11">
        <f t="shared" si="200"/>
        <v>56559369.138904966</v>
      </c>
      <c r="U1546" s="11">
        <f t="shared" si="200"/>
        <v>111153454.90094452</v>
      </c>
    </row>
    <row r="1547" spans="1:21" x14ac:dyDescent="0.2">
      <c r="A1547" s="5">
        <v>1561</v>
      </c>
      <c r="B1547" s="17">
        <v>23</v>
      </c>
      <c r="C1547" s="16">
        <v>3</v>
      </c>
      <c r="D1547" s="16">
        <v>2007</v>
      </c>
      <c r="E1547" s="18">
        <v>39755</v>
      </c>
      <c r="F1547" s="9" t="s">
        <v>1534</v>
      </c>
      <c r="G1547" s="3">
        <v>35000000</v>
      </c>
      <c r="H1547" s="3">
        <v>54149098</v>
      </c>
      <c r="I1547" s="3">
        <v>96096018</v>
      </c>
      <c r="J1547" s="8" t="str">
        <f t="shared" si="194"/>
        <v/>
      </c>
      <c r="K1547" s="8" t="str">
        <f t="shared" si="195"/>
        <v/>
      </c>
      <c r="L1547" s="8" t="str">
        <f t="shared" si="196"/>
        <v>TMNT</v>
      </c>
      <c r="M1547" s="8" t="str">
        <f t="shared" si="197"/>
        <v/>
      </c>
      <c r="N1547" s="8" t="str">
        <f t="shared" si="193"/>
        <v>TMNT</v>
      </c>
      <c r="O1547" s="10">
        <f>INDEX(cpi!$A$1:$M$106,MATCH($D1547,cpi!$A:$A,0),MATCH($C1547,cpi!$1:$1,0))</f>
        <v>205.352</v>
      </c>
      <c r="P1547" s="10">
        <f>cpi!$I$2</f>
        <v>245.51900000000001</v>
      </c>
      <c r="Q1547" s="10">
        <f t="shared" si="198"/>
        <v>1.1956007246094511</v>
      </c>
      <c r="R1547" s="8" t="str">
        <f t="shared" si="199"/>
        <v/>
      </c>
      <c r="S1547" s="11">
        <f t="shared" si="200"/>
        <v>41846025.361330792</v>
      </c>
      <c r="T1547" s="11">
        <f t="shared" si="200"/>
        <v>64740700.80574818</v>
      </c>
      <c r="U1547" s="11">
        <f t="shared" si="200"/>
        <v>114892468.75288285</v>
      </c>
    </row>
    <row r="1548" spans="1:21" x14ac:dyDescent="0.2">
      <c r="A1548" s="5">
        <v>1562</v>
      </c>
      <c r="B1548" s="17">
        <v>24</v>
      </c>
      <c r="C1548" s="16">
        <v>10</v>
      </c>
      <c r="D1548" s="16">
        <v>2003</v>
      </c>
      <c r="E1548" s="18">
        <v>38331</v>
      </c>
      <c r="F1548" s="9" t="s">
        <v>1535</v>
      </c>
      <c r="G1548" s="3">
        <v>35000000</v>
      </c>
      <c r="H1548" s="3">
        <v>52333738</v>
      </c>
      <c r="I1548" s="3">
        <v>53293628</v>
      </c>
      <c r="J1548" s="8" t="str">
        <f t="shared" si="194"/>
        <v/>
      </c>
      <c r="K1548" s="8" t="str">
        <f t="shared" si="195"/>
        <v/>
      </c>
      <c r="L1548" s="8" t="str">
        <f t="shared" si="196"/>
        <v>Radio</v>
      </c>
      <c r="M1548" s="8" t="str">
        <f t="shared" si="197"/>
        <v/>
      </c>
      <c r="N1548" s="8" t="str">
        <f t="shared" si="193"/>
        <v>Radio</v>
      </c>
      <c r="O1548" s="10">
        <f>INDEX(cpi!$A$1:$M$106,MATCH($D1548,cpi!$A:$A,0),MATCH($C1548,cpi!$1:$1,0))</f>
        <v>185</v>
      </c>
      <c r="P1548" s="10">
        <f>cpi!$I$2</f>
        <v>245.51900000000001</v>
      </c>
      <c r="Q1548" s="10">
        <f t="shared" si="198"/>
        <v>1.3271297297297298</v>
      </c>
      <c r="R1548" s="8" t="str">
        <f t="shared" si="199"/>
        <v/>
      </c>
      <c r="S1548" s="11">
        <f t="shared" si="200"/>
        <v>46449540.540540539</v>
      </c>
      <c r="T1548" s="11">
        <f t="shared" si="200"/>
        <v>69453659.567686483</v>
      </c>
      <c r="U1548" s="11">
        <f t="shared" si="200"/>
        <v>70727558.123956755</v>
      </c>
    </row>
    <row r="1549" spans="1:21" x14ac:dyDescent="0.2">
      <c r="A1549" s="5">
        <v>1563</v>
      </c>
      <c r="B1549" s="17">
        <v>25</v>
      </c>
      <c r="C1549" s="16">
        <v>11</v>
      </c>
      <c r="D1549" s="16">
        <v>2009</v>
      </c>
      <c r="E1549" s="18">
        <v>40554</v>
      </c>
      <c r="F1549" s="9" t="s">
        <v>1536</v>
      </c>
      <c r="G1549" s="3">
        <v>35000000</v>
      </c>
      <c r="H1549" s="3">
        <v>49492060</v>
      </c>
      <c r="I1549" s="3">
        <v>95104304</v>
      </c>
      <c r="J1549" s="8" t="str">
        <f t="shared" si="194"/>
        <v/>
      </c>
      <c r="K1549" s="8" t="str">
        <f t="shared" si="195"/>
        <v/>
      </c>
      <c r="L1549" s="8" t="str">
        <f t="shared" si="196"/>
        <v>Old Dogs</v>
      </c>
      <c r="M1549" s="8" t="str">
        <f t="shared" si="197"/>
        <v/>
      </c>
      <c r="N1549" s="8" t="str">
        <f t="shared" si="193"/>
        <v>Old Dogs</v>
      </c>
      <c r="O1549" s="10">
        <f>INDEX(cpi!$A$1:$M$106,MATCH($D1549,cpi!$A:$A,0),MATCH($C1549,cpi!$1:$1,0))</f>
        <v>216.33</v>
      </c>
      <c r="P1549" s="10">
        <f>cpi!$I$2</f>
        <v>245.51900000000001</v>
      </c>
      <c r="Q1549" s="10">
        <f t="shared" si="198"/>
        <v>1.1349281190773355</v>
      </c>
      <c r="R1549" s="8" t="str">
        <f t="shared" si="199"/>
        <v/>
      </c>
      <c r="S1549" s="11">
        <f t="shared" si="200"/>
        <v>39722484.167706743</v>
      </c>
      <c r="T1549" s="11">
        <f t="shared" si="200"/>
        <v>56169930.565062635</v>
      </c>
      <c r="U1549" s="11">
        <f t="shared" si="200"/>
        <v>107936548.85487911</v>
      </c>
    </row>
    <row r="1550" spans="1:21" x14ac:dyDescent="0.2">
      <c r="A1550" s="5">
        <v>1564</v>
      </c>
      <c r="B1550" s="17">
        <v>18</v>
      </c>
      <c r="C1550" s="16">
        <v>11</v>
      </c>
      <c r="D1550" s="16">
        <v>1992</v>
      </c>
      <c r="E1550" s="18">
        <v>34131</v>
      </c>
      <c r="F1550" s="9" t="s">
        <v>1537</v>
      </c>
      <c r="G1550" s="3">
        <v>35000000</v>
      </c>
      <c r="H1550" s="3">
        <v>48169910</v>
      </c>
      <c r="I1550" s="3">
        <v>48169910</v>
      </c>
      <c r="J1550" s="8" t="str">
        <f t="shared" si="194"/>
        <v/>
      </c>
      <c r="K1550" s="8" t="str">
        <f t="shared" si="195"/>
        <v/>
      </c>
      <c r="L1550" s="8" t="str">
        <f t="shared" si="196"/>
        <v>Malcolm X</v>
      </c>
      <c r="M1550" s="8" t="str">
        <f t="shared" si="197"/>
        <v/>
      </c>
      <c r="N1550" s="8" t="str">
        <f t="shared" si="193"/>
        <v>Malcolm X</v>
      </c>
      <c r="O1550" s="10">
        <f>INDEX(cpi!$A$1:$M$106,MATCH($D1550,cpi!$A:$A,0),MATCH($C1550,cpi!$1:$1,0))</f>
        <v>142</v>
      </c>
      <c r="P1550" s="10">
        <f>cpi!$I$2</f>
        <v>245.51900000000001</v>
      </c>
      <c r="Q1550" s="10">
        <f t="shared" si="198"/>
        <v>1.7290070422535211</v>
      </c>
      <c r="R1550" s="8" t="str">
        <f t="shared" si="199"/>
        <v/>
      </c>
      <c r="S1550" s="11">
        <f t="shared" si="200"/>
        <v>60515246.478873238</v>
      </c>
      <c r="T1550" s="11">
        <f t="shared" si="200"/>
        <v>83286113.614718303</v>
      </c>
      <c r="U1550" s="11">
        <f t="shared" si="200"/>
        <v>83286113.614718303</v>
      </c>
    </row>
    <row r="1551" spans="1:21" x14ac:dyDescent="0.2">
      <c r="A1551" s="5">
        <v>1565</v>
      </c>
      <c r="B1551" s="17">
        <v>22</v>
      </c>
      <c r="C1551" s="16">
        <v>5</v>
      </c>
      <c r="D1551" s="16">
        <v>2015</v>
      </c>
      <c r="E1551" s="18">
        <v>42648</v>
      </c>
      <c r="F1551" s="9" t="s">
        <v>1538</v>
      </c>
      <c r="G1551" s="3">
        <v>35000000</v>
      </c>
      <c r="H1551" s="3">
        <v>47425125</v>
      </c>
      <c r="I1551" s="3">
        <v>95825125</v>
      </c>
      <c r="J1551" s="8" t="str">
        <f t="shared" si="194"/>
        <v/>
      </c>
      <c r="K1551" s="8" t="str">
        <f t="shared" si="195"/>
        <v/>
      </c>
      <c r="L1551" s="8" t="str">
        <f t="shared" si="196"/>
        <v>Poltergeist</v>
      </c>
      <c r="M1551" s="8">
        <f t="shared" si="197"/>
        <v>1</v>
      </c>
      <c r="N1551" s="8" t="str">
        <f t="shared" si="193"/>
        <v>Poltergeist (2015)</v>
      </c>
      <c r="O1551" s="10">
        <f>INDEX(cpi!$A$1:$M$106,MATCH($D1551,cpi!$A:$A,0),MATCH($C1551,cpi!$1:$1,0))</f>
        <v>237.80500000000001</v>
      </c>
      <c r="P1551" s="10">
        <f>cpi!$I$2</f>
        <v>245.51900000000001</v>
      </c>
      <c r="Q1551" s="10">
        <f t="shared" si="198"/>
        <v>1.0324383423393115</v>
      </c>
      <c r="R1551" s="8" t="str">
        <f t="shared" si="199"/>
        <v/>
      </c>
      <c r="S1551" s="11">
        <f t="shared" si="200"/>
        <v>36135341.981875904</v>
      </c>
      <c r="T1551" s="11">
        <f t="shared" si="200"/>
        <v>48963517.440234639</v>
      </c>
      <c r="U1551" s="11">
        <f t="shared" si="200"/>
        <v>98933533.209457323</v>
      </c>
    </row>
    <row r="1552" spans="1:21" x14ac:dyDescent="0.2">
      <c r="A1552" s="5">
        <v>1566</v>
      </c>
      <c r="B1552" s="17">
        <v>23</v>
      </c>
      <c r="C1552" s="16">
        <v>1</v>
      </c>
      <c r="D1552" s="16">
        <v>2009</v>
      </c>
      <c r="E1552" s="18">
        <v>40483</v>
      </c>
      <c r="F1552" s="9" t="s">
        <v>1539</v>
      </c>
      <c r="G1552" s="3">
        <v>35000000</v>
      </c>
      <c r="H1552" s="3">
        <v>45802315</v>
      </c>
      <c r="I1552" s="3">
        <v>89102315</v>
      </c>
      <c r="J1552" s="8" t="str">
        <f t="shared" si="194"/>
        <v/>
      </c>
      <c r="K1552" s="8" t="str">
        <f t="shared" si="195"/>
        <v/>
      </c>
      <c r="L1552" s="8" t="str">
        <f t="shared" si="196"/>
        <v>Underworld 3: Rise of the Lycans</v>
      </c>
      <c r="M1552" s="8" t="str">
        <f t="shared" si="197"/>
        <v/>
      </c>
      <c r="N1552" s="8" t="str">
        <f t="shared" si="193"/>
        <v>Underworld 3: Rise of the Lycans</v>
      </c>
      <c r="O1552" s="10">
        <f>INDEX(cpi!$A$1:$M$106,MATCH($D1552,cpi!$A:$A,0),MATCH($C1552,cpi!$1:$1,0))</f>
        <v>211.143</v>
      </c>
      <c r="P1552" s="10">
        <f>cpi!$I$2</f>
        <v>245.51900000000001</v>
      </c>
      <c r="Q1552" s="10">
        <f t="shared" si="198"/>
        <v>1.1628090914688149</v>
      </c>
      <c r="R1552" s="8" t="str">
        <f t="shared" si="199"/>
        <v/>
      </c>
      <c r="S1552" s="11">
        <f t="shared" si="200"/>
        <v>40698318.20140852</v>
      </c>
      <c r="T1552" s="11">
        <f t="shared" si="200"/>
        <v>53259348.292318478</v>
      </c>
      <c r="U1552" s="11">
        <f t="shared" si="200"/>
        <v>103608981.95291816</v>
      </c>
    </row>
    <row r="1553" spans="1:21" x14ac:dyDescent="0.2">
      <c r="A1553" s="5">
        <v>1567</v>
      </c>
      <c r="B1553" s="17">
        <v>29</v>
      </c>
      <c r="C1553" s="16">
        <v>7</v>
      </c>
      <c r="D1553" s="16">
        <v>2005</v>
      </c>
      <c r="E1553" s="18">
        <v>39209</v>
      </c>
      <c r="F1553" s="9" t="s">
        <v>1540</v>
      </c>
      <c r="G1553" s="3">
        <v>35000000</v>
      </c>
      <c r="H1553" s="3">
        <v>43894863</v>
      </c>
      <c r="I1553" s="3">
        <v>58405313</v>
      </c>
      <c r="J1553" s="8" t="str">
        <f t="shared" si="194"/>
        <v/>
      </c>
      <c r="K1553" s="8" t="str">
        <f t="shared" si="195"/>
        <v/>
      </c>
      <c r="L1553" s="8" t="str">
        <f t="shared" si="196"/>
        <v>Must Love Dogs</v>
      </c>
      <c r="M1553" s="8" t="str">
        <f t="shared" si="197"/>
        <v/>
      </c>
      <c r="N1553" s="8" t="str">
        <f t="shared" si="193"/>
        <v>Must Love Dogs</v>
      </c>
      <c r="O1553" s="10">
        <f>INDEX(cpi!$A$1:$M$106,MATCH($D1553,cpi!$A:$A,0),MATCH($C1553,cpi!$1:$1,0))</f>
        <v>195.4</v>
      </c>
      <c r="P1553" s="10">
        <f>cpi!$I$2</f>
        <v>245.51900000000001</v>
      </c>
      <c r="Q1553" s="10">
        <f t="shared" si="198"/>
        <v>1.2564943705220062</v>
      </c>
      <c r="R1553" s="8" t="str">
        <f t="shared" si="199"/>
        <v/>
      </c>
      <c r="S1553" s="11">
        <f t="shared" si="200"/>
        <v>43977302.96827022</v>
      </c>
      <c r="T1553" s="11">
        <f t="shared" si="200"/>
        <v>55153648.254334703</v>
      </c>
      <c r="U1553" s="11">
        <f t="shared" si="200"/>
        <v>73385946.993075743</v>
      </c>
    </row>
    <row r="1554" spans="1:21" x14ac:dyDescent="0.2">
      <c r="A1554" s="5">
        <v>1568</v>
      </c>
      <c r="B1554" s="17">
        <v>3</v>
      </c>
      <c r="C1554" s="16">
        <v>7</v>
      </c>
      <c r="D1554" s="16">
        <v>2007</v>
      </c>
      <c r="E1554" s="18">
        <v>39148</v>
      </c>
      <c r="F1554" s="9" t="s">
        <v>1541</v>
      </c>
      <c r="G1554" s="3">
        <v>35000000</v>
      </c>
      <c r="H1554" s="3">
        <v>43799818</v>
      </c>
      <c r="I1554" s="3">
        <v>70187088</v>
      </c>
      <c r="J1554" s="8" t="str">
        <f t="shared" si="194"/>
        <v/>
      </c>
      <c r="K1554" s="8" t="str">
        <f t="shared" si="195"/>
        <v/>
      </c>
      <c r="L1554" s="8" t="str">
        <f t="shared" si="196"/>
        <v>License to Wed</v>
      </c>
      <c r="M1554" s="8" t="str">
        <f t="shared" si="197"/>
        <v/>
      </c>
      <c r="N1554" s="8" t="str">
        <f t="shared" si="193"/>
        <v>License to Wed</v>
      </c>
      <c r="O1554" s="10">
        <f>INDEX(cpi!$A$1:$M$106,MATCH($D1554,cpi!$A:$A,0),MATCH($C1554,cpi!$1:$1,0))</f>
        <v>208.29900000000001</v>
      </c>
      <c r="P1554" s="10">
        <f>cpi!$I$2</f>
        <v>245.51900000000001</v>
      </c>
      <c r="Q1554" s="10">
        <f t="shared" si="198"/>
        <v>1.1786854473617252</v>
      </c>
      <c r="R1554" s="8" t="str">
        <f t="shared" si="199"/>
        <v/>
      </c>
      <c r="S1554" s="11">
        <f t="shared" si="200"/>
        <v>41253990.65766038</v>
      </c>
      <c r="T1554" s="11">
        <f t="shared" si="200"/>
        <v>51626208.073692143</v>
      </c>
      <c r="U1554" s="11">
        <f t="shared" si="200"/>
        <v>82728499.218296781</v>
      </c>
    </row>
    <row r="1555" spans="1:21" x14ac:dyDescent="0.2">
      <c r="A1555" s="5">
        <v>1569</v>
      </c>
      <c r="B1555" s="17">
        <v>28</v>
      </c>
      <c r="C1555" s="16">
        <v>2</v>
      </c>
      <c r="D1555" s="16">
        <v>1997</v>
      </c>
      <c r="E1555" s="18">
        <v>36252</v>
      </c>
      <c r="F1555" s="9" t="s">
        <v>1542</v>
      </c>
      <c r="G1555" s="3">
        <v>35000000</v>
      </c>
      <c r="H1555" s="3">
        <v>41954997</v>
      </c>
      <c r="I1555" s="3">
        <v>65303052</v>
      </c>
      <c r="J1555" s="8" t="str">
        <f t="shared" si="194"/>
        <v/>
      </c>
      <c r="K1555" s="8" t="str">
        <f t="shared" si="195"/>
        <v/>
      </c>
      <c r="L1555" s="8" t="str">
        <f t="shared" si="196"/>
        <v>Donnie Brasco</v>
      </c>
      <c r="M1555" s="8" t="str">
        <f t="shared" si="197"/>
        <v/>
      </c>
      <c r="N1555" s="8" t="str">
        <f t="shared" si="193"/>
        <v>Donnie Brasco</v>
      </c>
      <c r="O1555" s="10">
        <f>INDEX(cpi!$A$1:$M$106,MATCH($D1555,cpi!$A:$A,0),MATCH($C1555,cpi!$1:$1,0))</f>
        <v>159.6</v>
      </c>
      <c r="P1555" s="10">
        <f>cpi!$I$2</f>
        <v>245.51900000000001</v>
      </c>
      <c r="Q1555" s="10">
        <f t="shared" si="198"/>
        <v>1.5383395989974937</v>
      </c>
      <c r="R1555" s="8" t="str">
        <f t="shared" si="199"/>
        <v/>
      </c>
      <c r="S1555" s="11">
        <f t="shared" si="200"/>
        <v>53841885.96491228</v>
      </c>
      <c r="T1555" s="11">
        <f t="shared" si="200"/>
        <v>64541033.260921054</v>
      </c>
      <c r="U1555" s="11">
        <f t="shared" si="200"/>
        <v>100458270.82699248</v>
      </c>
    </row>
    <row r="1556" spans="1:21" x14ac:dyDescent="0.2">
      <c r="A1556" s="5">
        <v>1570</v>
      </c>
      <c r="B1556" s="17">
        <v>17</v>
      </c>
      <c r="C1556" s="16">
        <v>10</v>
      </c>
      <c r="D1556" s="16">
        <v>2008</v>
      </c>
      <c r="E1556" s="18">
        <v>39943</v>
      </c>
      <c r="F1556" s="9" t="s">
        <v>1543</v>
      </c>
      <c r="G1556" s="3">
        <v>35000000</v>
      </c>
      <c r="H1556" s="3">
        <v>40687294</v>
      </c>
      <c r="I1556" s="3">
        <v>85761789</v>
      </c>
      <c r="J1556" s="8" t="str">
        <f t="shared" si="194"/>
        <v/>
      </c>
      <c r="K1556" s="8" t="str">
        <f t="shared" si="195"/>
        <v/>
      </c>
      <c r="L1556" s="8" t="str">
        <f t="shared" si="196"/>
        <v>Max Payne</v>
      </c>
      <c r="M1556" s="8" t="str">
        <f t="shared" si="197"/>
        <v/>
      </c>
      <c r="N1556" s="8" t="str">
        <f t="shared" si="193"/>
        <v>Max Payne</v>
      </c>
      <c r="O1556" s="10">
        <f>INDEX(cpi!$A$1:$M$106,MATCH($D1556,cpi!$A:$A,0),MATCH($C1556,cpi!$1:$1,0))</f>
        <v>216.57300000000001</v>
      </c>
      <c r="P1556" s="10">
        <f>cpi!$I$2</f>
        <v>245.51900000000001</v>
      </c>
      <c r="Q1556" s="10">
        <f t="shared" si="198"/>
        <v>1.1336547030331574</v>
      </c>
      <c r="R1556" s="8" t="str">
        <f t="shared" si="199"/>
        <v/>
      </c>
      <c r="S1556" s="11">
        <f t="shared" si="200"/>
        <v>39677914.606160507</v>
      </c>
      <c r="T1556" s="11">
        <f t="shared" si="200"/>
        <v>46125342.196792766</v>
      </c>
      <c r="U1556" s="11">
        <f t="shared" si="200"/>
        <v>97224255.440387309</v>
      </c>
    </row>
    <row r="1557" spans="1:21" x14ac:dyDescent="0.2">
      <c r="A1557" s="5">
        <v>1571</v>
      </c>
      <c r="B1557" s="17">
        <v>15</v>
      </c>
      <c r="C1557" s="16">
        <v>3</v>
      </c>
      <c r="D1557" s="16">
        <v>2002</v>
      </c>
      <c r="E1557" s="18">
        <v>37683</v>
      </c>
      <c r="F1557" s="9" t="s">
        <v>1544</v>
      </c>
      <c r="G1557" s="3">
        <v>35000000</v>
      </c>
      <c r="H1557" s="3">
        <v>40119709</v>
      </c>
      <c r="I1557" s="3">
        <v>103787401</v>
      </c>
      <c r="J1557" s="8" t="str">
        <f t="shared" si="194"/>
        <v/>
      </c>
      <c r="K1557" s="8" t="str">
        <f t="shared" si="195"/>
        <v/>
      </c>
      <c r="L1557" s="8" t="str">
        <f t="shared" si="196"/>
        <v>Resident Evil</v>
      </c>
      <c r="M1557" s="8" t="str">
        <f t="shared" si="197"/>
        <v/>
      </c>
      <c r="N1557" s="8" t="str">
        <f t="shared" si="193"/>
        <v>Resident Evil</v>
      </c>
      <c r="O1557" s="10">
        <f>INDEX(cpi!$A$1:$M$106,MATCH($D1557,cpi!$A:$A,0),MATCH($C1557,cpi!$1:$1,0))</f>
        <v>178.8</v>
      </c>
      <c r="P1557" s="10">
        <f>cpi!$I$2</f>
        <v>245.51900000000001</v>
      </c>
      <c r="Q1557" s="10">
        <f t="shared" si="198"/>
        <v>1.373148769574944</v>
      </c>
      <c r="R1557" s="8" t="str">
        <f t="shared" si="199"/>
        <v/>
      </c>
      <c r="S1557" s="11">
        <f t="shared" si="200"/>
        <v>48060206.935123041</v>
      </c>
      <c r="T1557" s="11">
        <f t="shared" si="200"/>
        <v>55090329.049054809</v>
      </c>
      <c r="U1557" s="11">
        <f t="shared" si="200"/>
        <v>142515541.98053131</v>
      </c>
    </row>
    <row r="1558" spans="1:21" x14ac:dyDescent="0.2">
      <c r="A1558" s="5">
        <v>1572</v>
      </c>
      <c r="B1558" s="17">
        <v>26</v>
      </c>
      <c r="C1558" s="16">
        <v>3</v>
      </c>
      <c r="D1558" s="16">
        <v>2004</v>
      </c>
      <c r="E1558" s="18">
        <v>38751</v>
      </c>
      <c r="F1558" s="9" t="s">
        <v>1545</v>
      </c>
      <c r="G1558" s="3">
        <v>35000000</v>
      </c>
      <c r="H1558" s="3">
        <v>39692139</v>
      </c>
      <c r="I1558" s="3">
        <v>77392139</v>
      </c>
      <c r="J1558" s="8" t="str">
        <f t="shared" si="194"/>
        <v/>
      </c>
      <c r="K1558" s="8" t="str">
        <f t="shared" si="195"/>
        <v/>
      </c>
      <c r="L1558" s="8" t="str">
        <f t="shared" si="196"/>
        <v>The Ladykillers</v>
      </c>
      <c r="M1558" s="8" t="str">
        <f t="shared" si="197"/>
        <v/>
      </c>
      <c r="N1558" s="8" t="str">
        <f t="shared" si="193"/>
        <v>The Ladykillers</v>
      </c>
      <c r="O1558" s="10">
        <f>INDEX(cpi!$A$1:$M$106,MATCH($D1558,cpi!$A:$A,0),MATCH($C1558,cpi!$1:$1,0))</f>
        <v>187.4</v>
      </c>
      <c r="P1558" s="10">
        <f>cpi!$I$2</f>
        <v>245.51900000000001</v>
      </c>
      <c r="Q1558" s="10">
        <f t="shared" si="198"/>
        <v>1.3101334044823907</v>
      </c>
      <c r="R1558" s="8" t="str">
        <f t="shared" si="199"/>
        <v/>
      </c>
      <c r="S1558" s="11">
        <f t="shared" si="200"/>
        <v>45854669.156883672</v>
      </c>
      <c r="T1558" s="11">
        <f t="shared" si="200"/>
        <v>52001997.199258275</v>
      </c>
      <c r="U1558" s="11">
        <f t="shared" si="200"/>
        <v>101394026.5482444</v>
      </c>
    </row>
    <row r="1559" spans="1:21" x14ac:dyDescent="0.2">
      <c r="A1559" s="5">
        <v>1573</v>
      </c>
      <c r="B1559" s="17">
        <v>6</v>
      </c>
      <c r="C1559" s="16">
        <v>5</v>
      </c>
      <c r="D1559" s="16">
        <v>2011</v>
      </c>
      <c r="E1559" s="18">
        <v>40699</v>
      </c>
      <c r="F1559" s="9" t="s">
        <v>1546</v>
      </c>
      <c r="G1559" s="3">
        <v>35000000</v>
      </c>
      <c r="H1559" s="3">
        <v>39046489</v>
      </c>
      <c r="I1559" s="3">
        <v>65084116</v>
      </c>
      <c r="J1559" s="8" t="str">
        <f t="shared" si="194"/>
        <v/>
      </c>
      <c r="K1559" s="8" t="str">
        <f t="shared" si="195"/>
        <v/>
      </c>
      <c r="L1559" s="8" t="str">
        <f t="shared" si="196"/>
        <v>Something Borrowed</v>
      </c>
      <c r="M1559" s="8" t="str">
        <f t="shared" si="197"/>
        <v/>
      </c>
      <c r="N1559" s="8" t="str">
        <f t="shared" si="193"/>
        <v>Something Borrowed</v>
      </c>
      <c r="O1559" s="10">
        <f>INDEX(cpi!$A$1:$M$106,MATCH($D1559,cpi!$A:$A,0),MATCH($C1559,cpi!$1:$1,0))</f>
        <v>225.964</v>
      </c>
      <c r="P1559" s="10">
        <f>cpi!$I$2</f>
        <v>245.51900000000001</v>
      </c>
      <c r="Q1559" s="10">
        <f t="shared" si="198"/>
        <v>1.0865403338584907</v>
      </c>
      <c r="R1559" s="8" t="str">
        <f t="shared" si="199"/>
        <v/>
      </c>
      <c r="S1559" s="11">
        <f t="shared" si="200"/>
        <v>38028911.685047172</v>
      </c>
      <c r="T1559" s="11">
        <f t="shared" si="200"/>
        <v>42425585.194061883</v>
      </c>
      <c r="U1559" s="11">
        <f t="shared" si="200"/>
        <v>70716517.127524734</v>
      </c>
    </row>
    <row r="1560" spans="1:21" x14ac:dyDescent="0.2">
      <c r="A1560" s="5">
        <v>1574</v>
      </c>
      <c r="B1560" s="17">
        <v>1</v>
      </c>
      <c r="C1560" s="16">
        <v>12</v>
      </c>
      <c r="D1560" s="16">
        <v>2006</v>
      </c>
      <c r="E1560" s="18">
        <v>38729</v>
      </c>
      <c r="F1560" s="9" t="s">
        <v>1547</v>
      </c>
      <c r="G1560" s="3">
        <v>35000000</v>
      </c>
      <c r="H1560" s="3">
        <v>37629831</v>
      </c>
      <c r="I1560" s="3">
        <v>46309644</v>
      </c>
      <c r="J1560" s="8" t="str">
        <f t="shared" si="194"/>
        <v/>
      </c>
      <c r="K1560" s="8" t="str">
        <f t="shared" si="195"/>
        <v/>
      </c>
      <c r="L1560" s="8" t="str">
        <f t="shared" si="196"/>
        <v>The Nativity Story</v>
      </c>
      <c r="M1560" s="8" t="str">
        <f t="shared" si="197"/>
        <v/>
      </c>
      <c r="N1560" s="8" t="str">
        <f t="shared" si="193"/>
        <v>The Nativity Story</v>
      </c>
      <c r="O1560" s="10">
        <f>INDEX(cpi!$A$1:$M$106,MATCH($D1560,cpi!$A:$A,0),MATCH($C1560,cpi!$1:$1,0))</f>
        <v>201.8</v>
      </c>
      <c r="P1560" s="10">
        <f>cpi!$I$2</f>
        <v>245.51900000000001</v>
      </c>
      <c r="Q1560" s="10">
        <f t="shared" si="198"/>
        <v>1.2166451932606541</v>
      </c>
      <c r="R1560" s="8" t="str">
        <f t="shared" si="199"/>
        <v/>
      </c>
      <c r="S1560" s="11">
        <f t="shared" si="200"/>
        <v>42582581.764122896</v>
      </c>
      <c r="T1560" s="11">
        <f t="shared" si="200"/>
        <v>45782153.009360753</v>
      </c>
      <c r="U1560" s="11">
        <f t="shared" si="200"/>
        <v>56342405.774212092</v>
      </c>
    </row>
    <row r="1561" spans="1:21" x14ac:dyDescent="0.2">
      <c r="A1561" s="5">
        <v>1575</v>
      </c>
      <c r="B1561" s="17">
        <v>28</v>
      </c>
      <c r="C1561" s="16">
        <v>10</v>
      </c>
      <c r="D1561" s="16">
        <v>2011</v>
      </c>
      <c r="E1561" s="18">
        <v>41374</v>
      </c>
      <c r="F1561" s="9" t="s">
        <v>1548</v>
      </c>
      <c r="G1561" s="3">
        <v>35000000</v>
      </c>
      <c r="H1561" s="3">
        <v>37553932</v>
      </c>
      <c r="I1561" s="3">
        <v>165103952</v>
      </c>
      <c r="J1561" s="8" t="str">
        <f t="shared" si="194"/>
        <v/>
      </c>
      <c r="K1561" s="8" t="str">
        <f t="shared" si="195"/>
        <v/>
      </c>
      <c r="L1561" s="8" t="str">
        <f t="shared" si="196"/>
        <v>In Time</v>
      </c>
      <c r="M1561" s="8" t="str">
        <f t="shared" si="197"/>
        <v/>
      </c>
      <c r="N1561" s="8" t="str">
        <f t="shared" si="193"/>
        <v>In Time</v>
      </c>
      <c r="O1561" s="10">
        <f>INDEX(cpi!$A$1:$M$106,MATCH($D1561,cpi!$A:$A,0),MATCH($C1561,cpi!$1:$1,0))</f>
        <v>226.42099999999999</v>
      </c>
      <c r="P1561" s="10">
        <f>cpi!$I$2</f>
        <v>245.51900000000001</v>
      </c>
      <c r="Q1561" s="10">
        <f t="shared" si="198"/>
        <v>1.08434729994126</v>
      </c>
      <c r="R1561" s="8" t="str">
        <f t="shared" si="199"/>
        <v/>
      </c>
      <c r="S1561" s="11">
        <f t="shared" si="200"/>
        <v>37952155.497944102</v>
      </c>
      <c r="T1561" s="11">
        <f t="shared" si="200"/>
        <v>40721504.76637768</v>
      </c>
      <c r="U1561" s="11">
        <f t="shared" si="200"/>
        <v>179030024.5608314</v>
      </c>
    </row>
    <row r="1562" spans="1:21" x14ac:dyDescent="0.2">
      <c r="A1562" s="5">
        <v>1576</v>
      </c>
      <c r="B1562" s="17">
        <v>23</v>
      </c>
      <c r="C1562" s="16">
        <v>4</v>
      </c>
      <c r="D1562" s="16">
        <v>2010</v>
      </c>
      <c r="E1562" s="18">
        <v>40851</v>
      </c>
      <c r="F1562" s="9" t="s">
        <v>1549</v>
      </c>
      <c r="G1562" s="3">
        <v>35000000</v>
      </c>
      <c r="H1562" s="3">
        <v>37490007</v>
      </c>
      <c r="I1562" s="3">
        <v>75281179</v>
      </c>
      <c r="J1562" s="8" t="str">
        <f t="shared" si="194"/>
        <v/>
      </c>
      <c r="K1562" s="8" t="str">
        <f t="shared" si="195"/>
        <v/>
      </c>
      <c r="L1562" s="8" t="str">
        <f t="shared" si="196"/>
        <v>The Back-up Plan</v>
      </c>
      <c r="M1562" s="8" t="str">
        <f t="shared" si="197"/>
        <v/>
      </c>
      <c r="N1562" s="8" t="str">
        <f t="shared" si="193"/>
        <v>The Back-up Plan</v>
      </c>
      <c r="O1562" s="10">
        <f>INDEX(cpi!$A$1:$M$106,MATCH($D1562,cpi!$A:$A,0),MATCH($C1562,cpi!$1:$1,0))</f>
        <v>218.00899999999999</v>
      </c>
      <c r="P1562" s="10">
        <f>cpi!$I$2</f>
        <v>245.51900000000001</v>
      </c>
      <c r="Q1562" s="10">
        <f t="shared" si="198"/>
        <v>1.1261874509767946</v>
      </c>
      <c r="R1562" s="8" t="str">
        <f t="shared" si="199"/>
        <v/>
      </c>
      <c r="S1562" s="11">
        <f t="shared" si="200"/>
        <v>39416560.784187809</v>
      </c>
      <c r="T1562" s="11">
        <f t="shared" si="200"/>
        <v>42220775.420432188</v>
      </c>
      <c r="U1562" s="11">
        <f t="shared" si="200"/>
        <v>84780719.084537804</v>
      </c>
    </row>
    <row r="1563" spans="1:21" x14ac:dyDescent="0.2">
      <c r="A1563" s="5">
        <v>1577</v>
      </c>
      <c r="B1563" s="17">
        <v>9</v>
      </c>
      <c r="C1563" s="16">
        <v>11</v>
      </c>
      <c r="D1563" s="16">
        <v>2011</v>
      </c>
      <c r="E1563" s="18">
        <v>40797</v>
      </c>
      <c r="F1563" s="9" t="s">
        <v>1550</v>
      </c>
      <c r="G1563" s="3">
        <v>35000000</v>
      </c>
      <c r="H1563" s="3">
        <v>37306030</v>
      </c>
      <c r="I1563" s="3">
        <v>84606030</v>
      </c>
      <c r="J1563" s="8" t="str">
        <f t="shared" si="194"/>
        <v/>
      </c>
      <c r="K1563" s="8" t="str">
        <f t="shared" si="195"/>
        <v/>
      </c>
      <c r="L1563" s="8" t="str">
        <f t="shared" si="196"/>
        <v>J. Edgar</v>
      </c>
      <c r="M1563" s="8" t="str">
        <f t="shared" si="197"/>
        <v/>
      </c>
      <c r="N1563" s="8" t="str">
        <f t="shared" si="193"/>
        <v>J. Edgar</v>
      </c>
      <c r="O1563" s="10">
        <f>INDEX(cpi!$A$1:$M$106,MATCH($D1563,cpi!$A:$A,0),MATCH($C1563,cpi!$1:$1,0))</f>
        <v>226.23</v>
      </c>
      <c r="P1563" s="10">
        <f>cpi!$I$2</f>
        <v>245.51900000000001</v>
      </c>
      <c r="Q1563" s="10">
        <f t="shared" si="198"/>
        <v>1.085262785660611</v>
      </c>
      <c r="R1563" s="8" t="str">
        <f t="shared" si="199"/>
        <v/>
      </c>
      <c r="S1563" s="11">
        <f t="shared" si="200"/>
        <v>37984197.498121381</v>
      </c>
      <c r="T1563" s="11">
        <f t="shared" si="200"/>
        <v>40486846.03973832</v>
      </c>
      <c r="U1563" s="11">
        <f t="shared" si="200"/>
        <v>91819775.801485226</v>
      </c>
    </row>
    <row r="1564" spans="1:21" x14ac:dyDescent="0.2">
      <c r="A1564" s="5">
        <v>1578</v>
      </c>
      <c r="B1564" s="17">
        <v>17</v>
      </c>
      <c r="C1564" s="16">
        <v>11</v>
      </c>
      <c r="D1564" s="16">
        <v>2000</v>
      </c>
      <c r="E1564" s="18">
        <v>37022</v>
      </c>
      <c r="F1564" s="9" t="s">
        <v>1551</v>
      </c>
      <c r="G1564" s="3">
        <v>35000000</v>
      </c>
      <c r="H1564" s="3">
        <v>36805288</v>
      </c>
      <c r="I1564" s="3">
        <v>53425292</v>
      </c>
      <c r="J1564" s="8" t="str">
        <f t="shared" si="194"/>
        <v/>
      </c>
      <c r="K1564" s="8" t="str">
        <f t="shared" si="195"/>
        <v/>
      </c>
      <c r="L1564" s="8" t="str">
        <f t="shared" si="196"/>
        <v>Bounce</v>
      </c>
      <c r="M1564" s="8" t="str">
        <f t="shared" si="197"/>
        <v/>
      </c>
      <c r="N1564" s="8" t="str">
        <f t="shared" si="193"/>
        <v>Bounce</v>
      </c>
      <c r="O1564" s="10">
        <f>INDEX(cpi!$A$1:$M$106,MATCH($D1564,cpi!$A:$A,0),MATCH($C1564,cpi!$1:$1,0))</f>
        <v>174.1</v>
      </c>
      <c r="P1564" s="10">
        <f>cpi!$I$2</f>
        <v>245.51900000000001</v>
      </c>
      <c r="Q1564" s="10">
        <f t="shared" si="198"/>
        <v>1.410218265364733</v>
      </c>
      <c r="R1564" s="8" t="str">
        <f t="shared" si="199"/>
        <v/>
      </c>
      <c r="S1564" s="11">
        <f t="shared" si="200"/>
        <v>49357639.287765659</v>
      </c>
      <c r="T1564" s="11">
        <f t="shared" si="200"/>
        <v>51903489.399609424</v>
      </c>
      <c r="U1564" s="11">
        <f t="shared" si="200"/>
        <v>75341322.610844344</v>
      </c>
    </row>
    <row r="1565" spans="1:21" x14ac:dyDescent="0.2">
      <c r="A1565" s="5">
        <v>1579</v>
      </c>
      <c r="B1565" s="17">
        <v>8</v>
      </c>
      <c r="C1565" s="16">
        <v>5</v>
      </c>
      <c r="D1565" s="16">
        <v>2015</v>
      </c>
      <c r="E1565" s="18">
        <v>42221</v>
      </c>
      <c r="F1565" s="9" t="s">
        <v>1552</v>
      </c>
      <c r="G1565" s="3">
        <v>35000000</v>
      </c>
      <c r="H1565" s="3">
        <v>34580201</v>
      </c>
      <c r="I1565" s="3">
        <v>45680201</v>
      </c>
      <c r="J1565" s="8" t="str">
        <f t="shared" si="194"/>
        <v/>
      </c>
      <c r="K1565" s="8" t="str">
        <f t="shared" si="195"/>
        <v/>
      </c>
      <c r="L1565" s="8" t="str">
        <f t="shared" si="196"/>
        <v>Hot Pursuit</v>
      </c>
      <c r="M1565" s="8" t="str">
        <f t="shared" si="197"/>
        <v/>
      </c>
      <c r="N1565" s="8" t="str">
        <f t="shared" si="193"/>
        <v>Hot Pursuit</v>
      </c>
      <c r="O1565" s="10">
        <f>INDEX(cpi!$A$1:$M$106,MATCH($D1565,cpi!$A:$A,0),MATCH($C1565,cpi!$1:$1,0))</f>
        <v>237.80500000000001</v>
      </c>
      <c r="P1565" s="10">
        <f>cpi!$I$2</f>
        <v>245.51900000000001</v>
      </c>
      <c r="Q1565" s="10">
        <f t="shared" si="198"/>
        <v>1.0324383423393115</v>
      </c>
      <c r="R1565" s="8" t="str">
        <f t="shared" si="199"/>
        <v/>
      </c>
      <c r="S1565" s="11">
        <f t="shared" si="200"/>
        <v>36135341.981875904</v>
      </c>
      <c r="T1565" s="11">
        <f t="shared" si="200"/>
        <v>35701925.398200206</v>
      </c>
      <c r="U1565" s="11">
        <f t="shared" si="200"/>
        <v>47161990.998166561</v>
      </c>
    </row>
    <row r="1566" spans="1:21" x14ac:dyDescent="0.2">
      <c r="A1566" s="5">
        <v>1580</v>
      </c>
      <c r="B1566" s="17">
        <v>25</v>
      </c>
      <c r="C1566" s="16">
        <v>12</v>
      </c>
      <c r="D1566" s="16">
        <v>2015</v>
      </c>
      <c r="E1566" s="18">
        <v>42747</v>
      </c>
      <c r="F1566" s="9" t="s">
        <v>1553</v>
      </c>
      <c r="G1566" s="3">
        <v>35000000</v>
      </c>
      <c r="H1566" s="3">
        <v>34531832</v>
      </c>
      <c r="I1566" s="3">
        <v>50363790</v>
      </c>
      <c r="J1566" s="8" t="str">
        <f t="shared" si="194"/>
        <v/>
      </c>
      <c r="K1566" s="8" t="str">
        <f t="shared" si="195"/>
        <v/>
      </c>
      <c r="L1566" s="8" t="str">
        <f t="shared" si="196"/>
        <v>Concussion</v>
      </c>
      <c r="M1566" s="8" t="str">
        <f t="shared" si="197"/>
        <v/>
      </c>
      <c r="N1566" s="8" t="str">
        <f t="shared" si="193"/>
        <v>Concussion</v>
      </c>
      <c r="O1566" s="10">
        <f>INDEX(cpi!$A$1:$M$106,MATCH($D1566,cpi!$A:$A,0),MATCH($C1566,cpi!$1:$1,0))</f>
        <v>236.52500000000001</v>
      </c>
      <c r="P1566" s="10">
        <f>cpi!$I$2</f>
        <v>245.51900000000001</v>
      </c>
      <c r="Q1566" s="10">
        <f t="shared" si="198"/>
        <v>1.0380255786914703</v>
      </c>
      <c r="R1566" s="8" t="str">
        <f t="shared" si="199"/>
        <v/>
      </c>
      <c r="S1566" s="11">
        <f t="shared" si="200"/>
        <v>36330895.254201457</v>
      </c>
      <c r="T1566" s="11">
        <f t="shared" si="200"/>
        <v>35844924.895076632</v>
      </c>
      <c r="U1566" s="11">
        <f t="shared" si="200"/>
        <v>52278902.259845681</v>
      </c>
    </row>
    <row r="1567" spans="1:21" x14ac:dyDescent="0.2">
      <c r="A1567" s="5">
        <v>1581</v>
      </c>
      <c r="B1567" s="17">
        <v>3</v>
      </c>
      <c r="C1567" s="16">
        <v>12</v>
      </c>
      <c r="D1567" s="16">
        <v>2004</v>
      </c>
      <c r="E1567" s="18">
        <v>38058</v>
      </c>
      <c r="F1567" s="9" t="s">
        <v>1554</v>
      </c>
      <c r="G1567" s="3">
        <v>35000000</v>
      </c>
      <c r="H1567" s="3">
        <v>33987757</v>
      </c>
      <c r="I1567" s="3">
        <v>116177695</v>
      </c>
      <c r="J1567" s="8" t="str">
        <f t="shared" si="194"/>
        <v/>
      </c>
      <c r="K1567" s="8" t="str">
        <f t="shared" si="195"/>
        <v/>
      </c>
      <c r="L1567" s="8" t="str">
        <f t="shared" si="196"/>
        <v>Closer</v>
      </c>
      <c r="M1567" s="8" t="str">
        <f t="shared" si="197"/>
        <v/>
      </c>
      <c r="N1567" s="8" t="str">
        <f t="shared" si="193"/>
        <v>Closer</v>
      </c>
      <c r="O1567" s="10">
        <f>INDEX(cpi!$A$1:$M$106,MATCH($D1567,cpi!$A:$A,0),MATCH($C1567,cpi!$1:$1,0))</f>
        <v>190.3</v>
      </c>
      <c r="P1567" s="10">
        <f>cpi!$I$2</f>
        <v>245.51900000000001</v>
      </c>
      <c r="Q1567" s="10">
        <f t="shared" si="198"/>
        <v>1.290168155543878</v>
      </c>
      <c r="R1567" s="8" t="str">
        <f t="shared" si="199"/>
        <v/>
      </c>
      <c r="S1567" s="11">
        <f t="shared" si="200"/>
        <v>45155885.444035731</v>
      </c>
      <c r="T1567" s="11">
        <f t="shared" si="200"/>
        <v>43849921.759763531</v>
      </c>
      <c r="U1567" s="11">
        <f t="shared" si="200"/>
        <v>149888762.47348922</v>
      </c>
    </row>
    <row r="1568" spans="1:21" x14ac:dyDescent="0.2">
      <c r="A1568" s="5">
        <v>1582</v>
      </c>
      <c r="B1568" s="17">
        <v>23</v>
      </c>
      <c r="C1568" s="16">
        <v>12</v>
      </c>
      <c r="D1568" s="16">
        <v>1994</v>
      </c>
      <c r="E1568" s="18">
        <v>35015</v>
      </c>
      <c r="F1568" s="9" t="s">
        <v>1555</v>
      </c>
      <c r="G1568" s="3">
        <v>35000000</v>
      </c>
      <c r="H1568" s="3">
        <v>33423000</v>
      </c>
      <c r="I1568" s="3">
        <v>99423000</v>
      </c>
      <c r="J1568" s="8" t="str">
        <f t="shared" si="194"/>
        <v/>
      </c>
      <c r="K1568" s="8" t="str">
        <f t="shared" si="195"/>
        <v/>
      </c>
      <c r="L1568" s="8" t="str">
        <f t="shared" si="196"/>
        <v>Street Fighter</v>
      </c>
      <c r="M1568" s="8" t="str">
        <f t="shared" si="197"/>
        <v/>
      </c>
      <c r="N1568" s="8" t="str">
        <f t="shared" si="193"/>
        <v>Street Fighter</v>
      </c>
      <c r="O1568" s="10">
        <f>INDEX(cpi!$A$1:$M$106,MATCH($D1568,cpi!$A:$A,0),MATCH($C1568,cpi!$1:$1,0))</f>
        <v>149.69999999999999</v>
      </c>
      <c r="P1568" s="10">
        <f>cpi!$I$2</f>
        <v>245.51900000000001</v>
      </c>
      <c r="Q1568" s="10">
        <f t="shared" si="198"/>
        <v>1.6400734802939214</v>
      </c>
      <c r="R1568" s="8" t="str">
        <f t="shared" si="199"/>
        <v/>
      </c>
      <c r="S1568" s="11">
        <f t="shared" si="200"/>
        <v>57402571.810287252</v>
      </c>
      <c r="T1568" s="11">
        <f t="shared" si="200"/>
        <v>54816175.931863733</v>
      </c>
      <c r="U1568" s="11">
        <f t="shared" si="200"/>
        <v>163061025.63126254</v>
      </c>
    </row>
    <row r="1569" spans="1:21" x14ac:dyDescent="0.2">
      <c r="A1569" s="5">
        <v>1583</v>
      </c>
      <c r="B1569" s="17">
        <v>21</v>
      </c>
      <c r="C1569" s="16">
        <v>11</v>
      </c>
      <c r="D1569" s="16">
        <v>2001</v>
      </c>
      <c r="E1569" s="18">
        <v>37510</v>
      </c>
      <c r="F1569" s="9" t="s">
        <v>1556</v>
      </c>
      <c r="G1569" s="3">
        <v>35000000</v>
      </c>
      <c r="H1569" s="3">
        <v>33422806</v>
      </c>
      <c r="I1569" s="3">
        <v>33422806</v>
      </c>
      <c r="J1569" s="8" t="str">
        <f t="shared" si="194"/>
        <v/>
      </c>
      <c r="K1569" s="8" t="str">
        <f t="shared" si="195"/>
        <v/>
      </c>
      <c r="L1569" s="8" t="str">
        <f t="shared" si="196"/>
        <v>Black Knight</v>
      </c>
      <c r="M1569" s="8" t="str">
        <f t="shared" si="197"/>
        <v/>
      </c>
      <c r="N1569" s="8" t="str">
        <f t="shared" si="193"/>
        <v>Black Knight</v>
      </c>
      <c r="O1569" s="10">
        <f>INDEX(cpi!$A$1:$M$106,MATCH($D1569,cpi!$A:$A,0),MATCH($C1569,cpi!$1:$1,0))</f>
        <v>177.4</v>
      </c>
      <c r="P1569" s="10">
        <f>cpi!$I$2</f>
        <v>245.51900000000001</v>
      </c>
      <c r="Q1569" s="10">
        <f t="shared" si="198"/>
        <v>1.3839853438556933</v>
      </c>
      <c r="R1569" s="8" t="str">
        <f t="shared" si="199"/>
        <v/>
      </c>
      <c r="S1569" s="11">
        <f t="shared" si="200"/>
        <v>48439487.034949265</v>
      </c>
      <c r="T1569" s="11">
        <f t="shared" si="200"/>
        <v>46256673.654532127</v>
      </c>
      <c r="U1569" s="11">
        <f t="shared" si="200"/>
        <v>46256673.654532127</v>
      </c>
    </row>
    <row r="1570" spans="1:21" x14ac:dyDescent="0.2">
      <c r="A1570" s="5">
        <v>1584</v>
      </c>
      <c r="B1570" s="17">
        <v>22</v>
      </c>
      <c r="C1570" s="16">
        <v>7</v>
      </c>
      <c r="D1570" s="16">
        <v>2005</v>
      </c>
      <c r="E1570" s="18">
        <v>38997</v>
      </c>
      <c r="F1570" s="9" t="s">
        <v>1557</v>
      </c>
      <c r="G1570" s="3">
        <v>35000000</v>
      </c>
      <c r="H1570" s="3">
        <v>32868349</v>
      </c>
      <c r="I1570" s="3">
        <v>33500620</v>
      </c>
      <c r="J1570" s="8" t="str">
        <f t="shared" si="194"/>
        <v/>
      </c>
      <c r="K1570" s="8" t="str">
        <f t="shared" si="195"/>
        <v/>
      </c>
      <c r="L1570" s="8" t="str">
        <f t="shared" si="196"/>
        <v>The Bad News Bears</v>
      </c>
      <c r="M1570" s="8" t="str">
        <f t="shared" si="197"/>
        <v/>
      </c>
      <c r="N1570" s="8" t="str">
        <f t="shared" si="193"/>
        <v>The Bad News Bears</v>
      </c>
      <c r="O1570" s="10">
        <f>INDEX(cpi!$A$1:$M$106,MATCH($D1570,cpi!$A:$A,0),MATCH($C1570,cpi!$1:$1,0))</f>
        <v>195.4</v>
      </c>
      <c r="P1570" s="10">
        <f>cpi!$I$2</f>
        <v>245.51900000000001</v>
      </c>
      <c r="Q1570" s="10">
        <f t="shared" si="198"/>
        <v>1.2564943705220062</v>
      </c>
      <c r="R1570" s="8" t="str">
        <f t="shared" si="199"/>
        <v/>
      </c>
      <c r="S1570" s="11">
        <f t="shared" si="200"/>
        <v>43977302.96827022</v>
      </c>
      <c r="T1570" s="11">
        <f t="shared" si="200"/>
        <v>41298895.486852609</v>
      </c>
      <c r="U1570" s="11">
        <f t="shared" si="200"/>
        <v>42093340.438996933</v>
      </c>
    </row>
    <row r="1571" spans="1:21" x14ac:dyDescent="0.2">
      <c r="A1571" s="5">
        <v>1585</v>
      </c>
      <c r="B1571" s="17">
        <v>27</v>
      </c>
      <c r="C1571" s="16">
        <v>12</v>
      </c>
      <c r="D1571" s="16">
        <v>2002</v>
      </c>
      <c r="E1571" s="18">
        <v>38058</v>
      </c>
      <c r="F1571" s="9" t="s">
        <v>1558</v>
      </c>
      <c r="G1571" s="3">
        <v>35000000</v>
      </c>
      <c r="H1571" s="3">
        <v>32519322</v>
      </c>
      <c r="I1571" s="3">
        <v>111854182</v>
      </c>
      <c r="J1571" s="8" t="str">
        <f t="shared" si="194"/>
        <v/>
      </c>
      <c r="K1571" s="8" t="str">
        <f t="shared" si="195"/>
        <v/>
      </c>
      <c r="L1571" s="8" t="str">
        <f t="shared" si="196"/>
        <v>The Pianist</v>
      </c>
      <c r="M1571" s="8" t="str">
        <f t="shared" si="197"/>
        <v/>
      </c>
      <c r="N1571" s="8" t="str">
        <f t="shared" si="193"/>
        <v>The Pianist</v>
      </c>
      <c r="O1571" s="10">
        <f>INDEX(cpi!$A$1:$M$106,MATCH($D1571,cpi!$A:$A,0),MATCH($C1571,cpi!$1:$1,0))</f>
        <v>180.9</v>
      </c>
      <c r="P1571" s="10">
        <f>cpi!$I$2</f>
        <v>245.51900000000001</v>
      </c>
      <c r="Q1571" s="10">
        <f t="shared" si="198"/>
        <v>1.357208402432283</v>
      </c>
      <c r="R1571" s="8" t="str">
        <f t="shared" si="199"/>
        <v/>
      </c>
      <c r="S1571" s="11">
        <f t="shared" si="200"/>
        <v>47502294.085129909</v>
      </c>
      <c r="T1571" s="11">
        <f t="shared" si="200"/>
        <v>44135497.059800997</v>
      </c>
      <c r="U1571" s="11">
        <f t="shared" si="200"/>
        <v>151809435.65758982</v>
      </c>
    </row>
    <row r="1572" spans="1:21" x14ac:dyDescent="0.2">
      <c r="A1572" s="5">
        <v>1586</v>
      </c>
      <c r="B1572" s="17">
        <v>6</v>
      </c>
      <c r="C1572" s="16">
        <v>5</v>
      </c>
      <c r="D1572" s="16">
        <v>2005</v>
      </c>
      <c r="E1572" s="18">
        <v>38508</v>
      </c>
      <c r="F1572" s="9" t="s">
        <v>1559</v>
      </c>
      <c r="G1572" s="3">
        <v>35000000</v>
      </c>
      <c r="H1572">
        <v>32064800</v>
      </c>
      <c r="I1572" s="3">
        <v>70064800</v>
      </c>
      <c r="J1572" s="8" t="str">
        <f t="shared" si="194"/>
        <v/>
      </c>
      <c r="K1572" s="8" t="str">
        <f t="shared" si="195"/>
        <v/>
      </c>
      <c r="L1572" s="8" t="str">
        <f t="shared" si="196"/>
        <v>House of Wax</v>
      </c>
      <c r="M1572" s="8">
        <f t="shared" si="197"/>
        <v>1</v>
      </c>
      <c r="N1572" s="8" t="str">
        <f t="shared" si="193"/>
        <v>House of Wax (2005)</v>
      </c>
      <c r="O1572" s="10">
        <f>INDEX(cpi!$A$1:$M$106,MATCH($D1572,cpi!$A:$A,0),MATCH($C1572,cpi!$1:$1,0))</f>
        <v>194.4</v>
      </c>
      <c r="P1572" s="10">
        <f>cpi!$I$2</f>
        <v>245.51900000000001</v>
      </c>
      <c r="Q1572" s="10">
        <f t="shared" si="198"/>
        <v>1.2629578189300412</v>
      </c>
      <c r="R1572" s="8" t="str">
        <f t="shared" si="199"/>
        <v/>
      </c>
      <c r="S1572" s="11">
        <f t="shared" si="200"/>
        <v>44203523.66255144</v>
      </c>
      <c r="T1572" s="11">
        <f t="shared" si="200"/>
        <v>40496489.872427985</v>
      </c>
      <c r="U1572" s="11">
        <f t="shared" si="200"/>
        <v>88488886.991769552</v>
      </c>
    </row>
    <row r="1573" spans="1:21" x14ac:dyDescent="0.2">
      <c r="A1573" s="5">
        <v>1587</v>
      </c>
      <c r="B1573" s="17">
        <v>19</v>
      </c>
      <c r="C1573" s="16">
        <v>10</v>
      </c>
      <c r="D1573" s="16">
        <v>2001</v>
      </c>
      <c r="E1573" s="18">
        <v>37447</v>
      </c>
      <c r="F1573" s="9" t="s">
        <v>1560</v>
      </c>
      <c r="G1573" s="3">
        <v>35000000</v>
      </c>
      <c r="H1573">
        <v>31598308</v>
      </c>
      <c r="I1573" s="3">
        <v>68712365</v>
      </c>
      <c r="J1573" s="8" t="str">
        <f t="shared" si="194"/>
        <v/>
      </c>
      <c r="K1573" s="8" t="str">
        <f t="shared" si="195"/>
        <v/>
      </c>
      <c r="L1573" s="8" t="str">
        <f t="shared" si="196"/>
        <v>From Hell</v>
      </c>
      <c r="M1573" s="8" t="str">
        <f t="shared" si="197"/>
        <v/>
      </c>
      <c r="N1573" s="8" t="str">
        <f t="shared" si="193"/>
        <v>From Hell</v>
      </c>
      <c r="O1573" s="10">
        <f>INDEX(cpi!$A$1:$M$106,MATCH($D1573,cpi!$A:$A,0),MATCH($C1573,cpi!$1:$1,0))</f>
        <v>177.7</v>
      </c>
      <c r="P1573" s="10">
        <f>cpi!$I$2</f>
        <v>245.51900000000001</v>
      </c>
      <c r="Q1573" s="10">
        <f t="shared" si="198"/>
        <v>1.3816488463702872</v>
      </c>
      <c r="R1573" s="8" t="str">
        <f t="shared" si="199"/>
        <v/>
      </c>
      <c r="S1573" s="11">
        <f t="shared" si="200"/>
        <v>48357709.622960053</v>
      </c>
      <c r="T1573" s="11">
        <f t="shared" si="200"/>
        <v>43657765.795453019</v>
      </c>
      <c r="U1573" s="11">
        <f t="shared" si="200"/>
        <v>94936359.833624095</v>
      </c>
    </row>
    <row r="1574" spans="1:21" x14ac:dyDescent="0.2">
      <c r="A1574" s="5">
        <v>1588</v>
      </c>
      <c r="B1574" s="17">
        <v>15</v>
      </c>
      <c r="C1574" s="16">
        <v>8</v>
      </c>
      <c r="D1574" s="16">
        <v>2008</v>
      </c>
      <c r="E1574" s="18">
        <v>39880</v>
      </c>
      <c r="F1574" s="9" t="s">
        <v>1561</v>
      </c>
      <c r="G1574" s="3">
        <v>35000000</v>
      </c>
      <c r="H1574">
        <v>30691439</v>
      </c>
      <c r="I1574">
        <v>77220596</v>
      </c>
      <c r="J1574" s="8" t="str">
        <f t="shared" si="194"/>
        <v/>
      </c>
      <c r="K1574" s="8" t="str">
        <f t="shared" si="195"/>
        <v/>
      </c>
      <c r="L1574" s="8" t="str">
        <f t="shared" si="196"/>
        <v>Mirrors</v>
      </c>
      <c r="M1574" s="8" t="str">
        <f t="shared" si="197"/>
        <v/>
      </c>
      <c r="N1574" s="8" t="str">
        <f t="shared" si="193"/>
        <v>Mirrors</v>
      </c>
      <c r="O1574" s="10">
        <f>INDEX(cpi!$A$1:$M$106,MATCH($D1574,cpi!$A:$A,0),MATCH($C1574,cpi!$1:$1,0))</f>
        <v>219.08600000000001</v>
      </c>
      <c r="P1574" s="10">
        <f>cpi!$I$2</f>
        <v>245.51900000000001</v>
      </c>
      <c r="Q1574" s="10">
        <f t="shared" si="198"/>
        <v>1.1206512511068711</v>
      </c>
      <c r="R1574" s="8" t="str">
        <f t="shared" si="199"/>
        <v/>
      </c>
      <c r="S1574" s="11">
        <f t="shared" si="200"/>
        <v>39222793.788740493</v>
      </c>
      <c r="T1574" s="11">
        <f t="shared" si="200"/>
        <v>34394399.51362022</v>
      </c>
      <c r="U1574" s="11">
        <f t="shared" si="200"/>
        <v>86537357.518618256</v>
      </c>
    </row>
    <row r="1575" spans="1:21" x14ac:dyDescent="0.2">
      <c r="A1575" s="5">
        <v>1589</v>
      </c>
      <c r="B1575" s="17">
        <v>22</v>
      </c>
      <c r="C1575" s="16">
        <v>2</v>
      </c>
      <c r="D1575" s="16">
        <v>2002</v>
      </c>
      <c r="E1575" s="18">
        <v>37896</v>
      </c>
      <c r="F1575" s="9" t="s">
        <v>1562</v>
      </c>
      <c r="G1575" s="3">
        <v>35000000</v>
      </c>
      <c r="H1575" s="3">
        <v>30307804</v>
      </c>
      <c r="I1575" s="3">
        <v>30307804</v>
      </c>
      <c r="J1575" s="8" t="str">
        <f t="shared" si="194"/>
        <v/>
      </c>
      <c r="K1575" s="8" t="str">
        <f t="shared" si="195"/>
        <v/>
      </c>
      <c r="L1575" s="8" t="str">
        <f t="shared" si="196"/>
        <v>Queen of the Damned</v>
      </c>
      <c r="M1575" s="8" t="str">
        <f t="shared" si="197"/>
        <v/>
      </c>
      <c r="N1575" s="8" t="str">
        <f t="shared" si="193"/>
        <v>Queen of the Damned</v>
      </c>
      <c r="O1575" s="10">
        <f>INDEX(cpi!$A$1:$M$106,MATCH($D1575,cpi!$A:$A,0),MATCH($C1575,cpi!$1:$1,0))</f>
        <v>177.8</v>
      </c>
      <c r="P1575" s="10">
        <f>cpi!$I$2</f>
        <v>245.51900000000001</v>
      </c>
      <c r="Q1575" s="10">
        <f t="shared" si="198"/>
        <v>1.3808717660292462</v>
      </c>
      <c r="R1575" s="8" t="str">
        <f t="shared" si="199"/>
        <v/>
      </c>
      <c r="S1575" s="11">
        <f t="shared" si="200"/>
        <v>48330511.811023615</v>
      </c>
      <c r="T1575" s="11">
        <f t="shared" si="200"/>
        <v>41851190.833948255</v>
      </c>
      <c r="U1575" s="11">
        <f t="shared" si="200"/>
        <v>41851190.833948255</v>
      </c>
    </row>
    <row r="1576" spans="1:21" x14ac:dyDescent="0.2">
      <c r="A1576" s="5">
        <v>1590</v>
      </c>
      <c r="B1576" s="17">
        <v>20</v>
      </c>
      <c r="C1576" s="16">
        <v>8</v>
      </c>
      <c r="D1576" s="16">
        <v>2010</v>
      </c>
      <c r="E1576" s="18">
        <v>40763</v>
      </c>
      <c r="F1576" s="9" t="s">
        <v>1563</v>
      </c>
      <c r="G1576" s="3">
        <v>35000000</v>
      </c>
      <c r="H1576" s="3">
        <v>29197642</v>
      </c>
      <c r="I1576" s="3">
        <v>97799865</v>
      </c>
      <c r="J1576" s="8" t="str">
        <f t="shared" si="194"/>
        <v/>
      </c>
      <c r="K1576" s="8" t="str">
        <f t="shared" si="195"/>
        <v/>
      </c>
      <c r="L1576" s="8" t="str">
        <f t="shared" si="196"/>
        <v>Nanny McPhee and the Big Bang</v>
      </c>
      <c r="M1576" s="8" t="str">
        <f t="shared" si="197"/>
        <v/>
      </c>
      <c r="N1576" s="8" t="str">
        <f t="shared" si="193"/>
        <v>Nanny McPhee and the Big Bang</v>
      </c>
      <c r="O1576" s="10">
        <f>INDEX(cpi!$A$1:$M$106,MATCH($D1576,cpi!$A:$A,0),MATCH($C1576,cpi!$1:$1,0))</f>
        <v>218.31200000000001</v>
      </c>
      <c r="P1576" s="10">
        <f>cpi!$I$2</f>
        <v>245.51900000000001</v>
      </c>
      <c r="Q1576" s="10">
        <f t="shared" si="198"/>
        <v>1.1246243907801678</v>
      </c>
      <c r="R1576" s="8" t="str">
        <f t="shared" si="199"/>
        <v/>
      </c>
      <c r="S1576" s="11">
        <f t="shared" si="200"/>
        <v>39361853.677305877</v>
      </c>
      <c r="T1576" s="11">
        <f t="shared" si="200"/>
        <v>32836380.346467443</v>
      </c>
      <c r="U1576" s="11">
        <f t="shared" si="200"/>
        <v>109988113.59400766</v>
      </c>
    </row>
    <row r="1577" spans="1:21" x14ac:dyDescent="0.2">
      <c r="A1577" s="5">
        <v>1591</v>
      </c>
      <c r="B1577" s="17">
        <v>25</v>
      </c>
      <c r="C1577" s="16">
        <v>1</v>
      </c>
      <c r="D1577" s="16">
        <v>2008</v>
      </c>
      <c r="E1577" s="18">
        <v>40179</v>
      </c>
      <c r="F1577" s="9" t="s">
        <v>1564</v>
      </c>
      <c r="G1577" s="3">
        <v>35000000</v>
      </c>
      <c r="H1577" s="3">
        <v>28687835</v>
      </c>
      <c r="I1577" s="3">
        <v>52649951</v>
      </c>
      <c r="J1577" s="8" t="str">
        <f t="shared" si="194"/>
        <v/>
      </c>
      <c r="K1577" s="8" t="str">
        <f t="shared" si="195"/>
        <v/>
      </c>
      <c r="L1577" s="8" t="str">
        <f t="shared" si="196"/>
        <v>Untraceable</v>
      </c>
      <c r="M1577" s="8" t="str">
        <f t="shared" si="197"/>
        <v/>
      </c>
      <c r="N1577" s="8" t="str">
        <f t="shared" si="193"/>
        <v>Untraceable</v>
      </c>
      <c r="O1577" s="10">
        <f>INDEX(cpi!$A$1:$M$106,MATCH($D1577,cpi!$A:$A,0),MATCH($C1577,cpi!$1:$1,0))</f>
        <v>211.08</v>
      </c>
      <c r="P1577" s="10">
        <f>cpi!$I$2</f>
        <v>245.51900000000001</v>
      </c>
      <c r="Q1577" s="10">
        <f t="shared" si="198"/>
        <v>1.1631561493272693</v>
      </c>
      <c r="R1577" s="8" t="str">
        <f t="shared" si="199"/>
        <v/>
      </c>
      <c r="S1577" s="11">
        <f t="shared" si="200"/>
        <v>40710465.226454422</v>
      </c>
      <c r="T1577" s="11">
        <f t="shared" si="200"/>
        <v>33368431.691136062</v>
      </c>
      <c r="U1577" s="11">
        <f t="shared" si="200"/>
        <v>61240114.267429411</v>
      </c>
    </row>
    <row r="1578" spans="1:21" x14ac:dyDescent="0.2">
      <c r="A1578" s="5">
        <v>1592</v>
      </c>
      <c r="B1578" s="17">
        <v>21</v>
      </c>
      <c r="C1578" s="16">
        <v>11</v>
      </c>
      <c r="D1578" s="16">
        <v>1990</v>
      </c>
      <c r="E1578" s="18">
        <v>33492</v>
      </c>
      <c r="F1578" s="9" t="s">
        <v>1565</v>
      </c>
      <c r="G1578" s="3">
        <v>35000000</v>
      </c>
      <c r="H1578" s="3">
        <v>28317513</v>
      </c>
      <c r="I1578" s="3">
        <v>54768418</v>
      </c>
      <c r="J1578" s="8" t="str">
        <f t="shared" si="194"/>
        <v/>
      </c>
      <c r="K1578" s="8" t="str">
        <f t="shared" si="195"/>
        <v/>
      </c>
      <c r="L1578" s="8" t="str">
        <f t="shared" si="196"/>
        <v>Predator 2</v>
      </c>
      <c r="M1578" s="8" t="str">
        <f t="shared" si="197"/>
        <v/>
      </c>
      <c r="N1578" s="8" t="str">
        <f t="shared" si="193"/>
        <v>Predator 2</v>
      </c>
      <c r="O1578" s="10">
        <f>INDEX(cpi!$A$1:$M$106,MATCH($D1578,cpi!$A:$A,0),MATCH($C1578,cpi!$1:$1,0))</f>
        <v>133.80000000000001</v>
      </c>
      <c r="P1578" s="10">
        <f>cpi!$I$2</f>
        <v>245.51900000000001</v>
      </c>
      <c r="Q1578" s="10">
        <f t="shared" si="198"/>
        <v>1.8349701046337816</v>
      </c>
      <c r="R1578" s="8" t="str">
        <f t="shared" si="199"/>
        <v/>
      </c>
      <c r="S1578" s="11">
        <f t="shared" si="200"/>
        <v>64223953.662182353</v>
      </c>
      <c r="T1578" s="11">
        <f t="shared" si="200"/>
        <v>51961789.792578474</v>
      </c>
      <c r="U1578" s="11">
        <f t="shared" si="200"/>
        <v>100498409.70808668</v>
      </c>
    </row>
    <row r="1579" spans="1:21" x14ac:dyDescent="0.2">
      <c r="A1579" s="5">
        <v>1593</v>
      </c>
      <c r="B1579" s="17">
        <v>23</v>
      </c>
      <c r="C1579" s="16">
        <v>9</v>
      </c>
      <c r="D1579" s="16">
        <v>2011</v>
      </c>
      <c r="E1579" s="18">
        <v>41222</v>
      </c>
      <c r="F1579" s="9" t="s">
        <v>1566</v>
      </c>
      <c r="G1579" s="3">
        <v>35000000</v>
      </c>
      <c r="H1579" s="3">
        <v>28087155</v>
      </c>
      <c r="I1579" s="3">
        <v>86648359</v>
      </c>
      <c r="J1579" s="8" t="str">
        <f t="shared" si="194"/>
        <v/>
      </c>
      <c r="K1579" s="8" t="str">
        <f t="shared" si="195"/>
        <v/>
      </c>
      <c r="L1579" s="8" t="str">
        <f t="shared" si="196"/>
        <v>Abduction</v>
      </c>
      <c r="M1579" s="8" t="str">
        <f t="shared" si="197"/>
        <v/>
      </c>
      <c r="N1579" s="8" t="str">
        <f t="shared" si="193"/>
        <v>Abduction</v>
      </c>
      <c r="O1579" s="10">
        <f>INDEX(cpi!$A$1:$M$106,MATCH($D1579,cpi!$A:$A,0),MATCH($C1579,cpi!$1:$1,0))</f>
        <v>226.88900000000001</v>
      </c>
      <c r="P1579" s="10">
        <f>cpi!$I$2</f>
        <v>245.51900000000001</v>
      </c>
      <c r="Q1579" s="10">
        <f t="shared" si="198"/>
        <v>1.0821106355971422</v>
      </c>
      <c r="R1579" s="8" t="str">
        <f t="shared" si="199"/>
        <v/>
      </c>
      <c r="S1579" s="11">
        <f t="shared" si="200"/>
        <v>37873872.245899975</v>
      </c>
      <c r="T1579" s="11">
        <f t="shared" si="200"/>
        <v>30393409.149165448</v>
      </c>
      <c r="U1579" s="11">
        <f t="shared" si="200"/>
        <v>93763110.830939353</v>
      </c>
    </row>
    <row r="1580" spans="1:21" x14ac:dyDescent="0.2">
      <c r="A1580" s="5">
        <v>1594</v>
      </c>
      <c r="B1580" s="17">
        <v>5</v>
      </c>
      <c r="C1580" s="16">
        <v>12</v>
      </c>
      <c r="D1580" s="16">
        <v>1980</v>
      </c>
      <c r="E1580" s="18">
        <v>29353</v>
      </c>
      <c r="F1580" s="9" t="s">
        <v>1567</v>
      </c>
      <c r="G1580" s="3">
        <v>35000000</v>
      </c>
      <c r="H1580" s="3">
        <v>27107960</v>
      </c>
      <c r="I1580" s="3">
        <v>27107960</v>
      </c>
      <c r="J1580" s="8" t="str">
        <f t="shared" si="194"/>
        <v/>
      </c>
      <c r="K1580" s="8" t="str">
        <f t="shared" si="195"/>
        <v/>
      </c>
      <c r="L1580" s="8" t="str">
        <f t="shared" si="196"/>
        <v>Flash Gordon</v>
      </c>
      <c r="M1580" s="8" t="str">
        <f t="shared" si="197"/>
        <v/>
      </c>
      <c r="N1580" s="8" t="str">
        <f t="shared" si="193"/>
        <v>Flash Gordon</v>
      </c>
      <c r="O1580" s="10">
        <f>INDEX(cpi!$A$1:$M$106,MATCH($D1580,cpi!$A:$A,0),MATCH($C1580,cpi!$1:$1,0))</f>
        <v>86.3</v>
      </c>
      <c r="P1580" s="10">
        <f>cpi!$I$2</f>
        <v>245.51900000000001</v>
      </c>
      <c r="Q1580" s="10">
        <f t="shared" si="198"/>
        <v>2.8449478563151795</v>
      </c>
      <c r="R1580" s="8" t="str">
        <f t="shared" si="199"/>
        <v/>
      </c>
      <c r="S1580" s="11">
        <f t="shared" si="200"/>
        <v>99573174.971031278</v>
      </c>
      <c r="T1580" s="11">
        <f t="shared" si="200"/>
        <v>77120732.691077635</v>
      </c>
      <c r="U1580" s="11">
        <f t="shared" si="200"/>
        <v>77120732.691077635</v>
      </c>
    </row>
    <row r="1581" spans="1:21" x14ac:dyDescent="0.2">
      <c r="A1581" s="5">
        <v>1595</v>
      </c>
      <c r="B1581" s="17">
        <v>28</v>
      </c>
      <c r="C1581" s="16">
        <v>3</v>
      </c>
      <c r="D1581" s="16">
        <v>2008</v>
      </c>
      <c r="E1581" s="18">
        <v>40271</v>
      </c>
      <c r="F1581" s="9" t="s">
        <v>1568</v>
      </c>
      <c r="G1581" s="3">
        <v>35000000</v>
      </c>
      <c r="H1581" s="3">
        <v>26638520</v>
      </c>
      <c r="I1581" s="3">
        <v>73026302</v>
      </c>
      <c r="J1581" s="8" t="str">
        <f t="shared" si="194"/>
        <v/>
      </c>
      <c r="K1581" s="8" t="str">
        <f t="shared" si="195"/>
        <v/>
      </c>
      <c r="L1581" s="8" t="str">
        <f t="shared" si="196"/>
        <v>Superhero Movie</v>
      </c>
      <c r="M1581" s="8" t="str">
        <f t="shared" si="197"/>
        <v/>
      </c>
      <c r="N1581" s="8" t="str">
        <f t="shared" si="193"/>
        <v>Superhero Movie</v>
      </c>
      <c r="O1581" s="10">
        <f>INDEX(cpi!$A$1:$M$106,MATCH($D1581,cpi!$A:$A,0),MATCH($C1581,cpi!$1:$1,0))</f>
        <v>213.52799999999999</v>
      </c>
      <c r="P1581" s="10">
        <f>cpi!$I$2</f>
        <v>245.51900000000001</v>
      </c>
      <c r="Q1581" s="10">
        <f t="shared" si="198"/>
        <v>1.1498211007455696</v>
      </c>
      <c r="R1581" s="8" t="str">
        <f t="shared" si="199"/>
        <v/>
      </c>
      <c r="S1581" s="11">
        <f t="shared" si="200"/>
        <v>40243738.526094936</v>
      </c>
      <c r="T1581" s="11">
        <f t="shared" si="200"/>
        <v>30629532.388632871</v>
      </c>
      <c r="U1581" s="11">
        <f t="shared" si="200"/>
        <v>83967182.949018389</v>
      </c>
    </row>
    <row r="1582" spans="1:21" x14ac:dyDescent="0.2">
      <c r="A1582" s="5">
        <v>1596</v>
      </c>
      <c r="B1582" s="17">
        <v>12</v>
      </c>
      <c r="C1582" s="16">
        <v>2</v>
      </c>
      <c r="D1582" s="16">
        <v>1999</v>
      </c>
      <c r="E1582" s="18">
        <v>36496</v>
      </c>
      <c r="F1582" s="9" t="s">
        <v>1569</v>
      </c>
      <c r="G1582" s="3">
        <v>35000000</v>
      </c>
      <c r="H1582" s="3">
        <v>26613620</v>
      </c>
      <c r="I1582" s="3">
        <v>26613620</v>
      </c>
      <c r="J1582" s="8" t="str">
        <f t="shared" si="194"/>
        <v/>
      </c>
      <c r="K1582" s="8" t="str">
        <f t="shared" si="195"/>
        <v/>
      </c>
      <c r="L1582" s="8" t="str">
        <f t="shared" si="196"/>
        <v>Blast from the Past</v>
      </c>
      <c r="M1582" s="8" t="str">
        <f t="shared" si="197"/>
        <v/>
      </c>
      <c r="N1582" s="8" t="str">
        <f t="shared" si="193"/>
        <v>Blast from the Past</v>
      </c>
      <c r="O1582" s="10">
        <f>INDEX(cpi!$A$1:$M$106,MATCH($D1582,cpi!$A:$A,0),MATCH($C1582,cpi!$1:$1,0))</f>
        <v>164.5</v>
      </c>
      <c r="P1582" s="10">
        <f>cpi!$I$2</f>
        <v>245.51900000000001</v>
      </c>
      <c r="Q1582" s="10">
        <f t="shared" si="198"/>
        <v>1.4925167173252281</v>
      </c>
      <c r="R1582" s="8" t="str">
        <f t="shared" si="199"/>
        <v/>
      </c>
      <c r="S1582" s="11">
        <f t="shared" si="200"/>
        <v>52238085.106382981</v>
      </c>
      <c r="T1582" s="11">
        <f t="shared" si="200"/>
        <v>39721272.758541033</v>
      </c>
      <c r="U1582" s="11">
        <f t="shared" si="200"/>
        <v>39721272.758541033</v>
      </c>
    </row>
    <row r="1583" spans="1:21" x14ac:dyDescent="0.2">
      <c r="A1583" s="5">
        <v>1597</v>
      </c>
      <c r="B1583" s="17">
        <v>19</v>
      </c>
      <c r="C1583" s="16">
        <v>10</v>
      </c>
      <c r="D1583" s="16">
        <v>2012</v>
      </c>
      <c r="E1583" s="18">
        <v>41465</v>
      </c>
      <c r="F1583" s="9" t="s">
        <v>1570</v>
      </c>
      <c r="G1583" s="3">
        <v>35000000</v>
      </c>
      <c r="H1583" s="3">
        <v>25888412</v>
      </c>
      <c r="I1583" s="3">
        <v>35426759</v>
      </c>
      <c r="J1583" s="8" t="str">
        <f t="shared" si="194"/>
        <v/>
      </c>
      <c r="K1583" s="8" t="str">
        <f t="shared" si="195"/>
        <v/>
      </c>
      <c r="L1583" s="8" t="str">
        <f t="shared" si="196"/>
        <v>Alex Cross</v>
      </c>
      <c r="M1583" s="8" t="str">
        <f t="shared" si="197"/>
        <v/>
      </c>
      <c r="N1583" s="8" t="str">
        <f t="shared" si="193"/>
        <v>Alex Cross</v>
      </c>
      <c r="O1583" s="10">
        <f>INDEX(cpi!$A$1:$M$106,MATCH($D1583,cpi!$A:$A,0),MATCH($C1583,cpi!$1:$1,0))</f>
        <v>231.31700000000001</v>
      </c>
      <c r="P1583" s="10">
        <f>cpi!$I$2</f>
        <v>245.51900000000001</v>
      </c>
      <c r="Q1583" s="10">
        <f t="shared" si="198"/>
        <v>1.0613962657305775</v>
      </c>
      <c r="R1583" s="8" t="str">
        <f t="shared" si="199"/>
        <v/>
      </c>
      <c r="S1583" s="11">
        <f t="shared" si="200"/>
        <v>37148869.300570212</v>
      </c>
      <c r="T1583" s="11">
        <f t="shared" si="200"/>
        <v>27477863.822494671</v>
      </c>
      <c r="U1583" s="11">
        <f t="shared" si="200"/>
        <v>37601829.709537126</v>
      </c>
    </row>
    <row r="1584" spans="1:21" x14ac:dyDescent="0.2">
      <c r="A1584" s="5">
        <v>1598</v>
      </c>
      <c r="B1584" s="17">
        <v>26</v>
      </c>
      <c r="C1584" s="16">
        <v>3</v>
      </c>
      <c r="D1584" s="16">
        <v>2004</v>
      </c>
      <c r="E1584" s="18">
        <v>38751</v>
      </c>
      <c r="F1584" s="9" t="s">
        <v>1571</v>
      </c>
      <c r="G1584" s="3">
        <v>35000000</v>
      </c>
      <c r="H1584" s="3">
        <v>25266129</v>
      </c>
      <c r="I1584" s="3">
        <v>37066129</v>
      </c>
      <c r="J1584" s="8" t="str">
        <f t="shared" si="194"/>
        <v/>
      </c>
      <c r="K1584" s="8" t="str">
        <f t="shared" si="195"/>
        <v/>
      </c>
      <c r="L1584" s="8" t="str">
        <f t="shared" si="196"/>
        <v>Jersey Girl</v>
      </c>
      <c r="M1584" s="8" t="str">
        <f t="shared" si="197"/>
        <v/>
      </c>
      <c r="N1584" s="8" t="str">
        <f t="shared" si="193"/>
        <v>Jersey Girl</v>
      </c>
      <c r="O1584" s="10">
        <f>INDEX(cpi!$A$1:$M$106,MATCH($D1584,cpi!$A:$A,0),MATCH($C1584,cpi!$1:$1,0))</f>
        <v>187.4</v>
      </c>
      <c r="P1584" s="10">
        <f>cpi!$I$2</f>
        <v>245.51900000000001</v>
      </c>
      <c r="Q1584" s="10">
        <f t="shared" si="198"/>
        <v>1.3101334044823907</v>
      </c>
      <c r="R1584" s="8" t="str">
        <f t="shared" si="199"/>
        <v/>
      </c>
      <c r="S1584" s="11">
        <f t="shared" si="200"/>
        <v>45854669.156883672</v>
      </c>
      <c r="T1584" s="11">
        <f t="shared" si="200"/>
        <v>33101999.604861259</v>
      </c>
      <c r="U1584" s="11">
        <f t="shared" si="200"/>
        <v>48561573.777753472</v>
      </c>
    </row>
    <row r="1585" spans="1:21" x14ac:dyDescent="0.2">
      <c r="A1585" s="5">
        <v>1599</v>
      </c>
      <c r="B1585" s="17">
        <v>21</v>
      </c>
      <c r="C1585" s="16">
        <v>11</v>
      </c>
      <c r="D1585" s="16">
        <v>1997</v>
      </c>
      <c r="E1585" s="18">
        <v>36049</v>
      </c>
      <c r="F1585" s="9" t="s">
        <v>1572</v>
      </c>
      <c r="G1585" s="3">
        <v>35000000</v>
      </c>
      <c r="H1585" s="3">
        <v>25078937</v>
      </c>
      <c r="I1585" s="3">
        <v>25078937</v>
      </c>
      <c r="J1585" s="8" t="str">
        <f t="shared" si="194"/>
        <v/>
      </c>
      <c r="K1585" s="8" t="str">
        <f t="shared" si="195"/>
        <v/>
      </c>
      <c r="L1585" s="8" t="str">
        <f t="shared" si="196"/>
        <v>Midnight in the Garden of Good and Evil</v>
      </c>
      <c r="M1585" s="8" t="str">
        <f t="shared" si="197"/>
        <v/>
      </c>
      <c r="N1585" s="8" t="str">
        <f t="shared" si="193"/>
        <v>Midnight in the Garden of Good and Evil</v>
      </c>
      <c r="O1585" s="10">
        <f>INDEX(cpi!$A$1:$M$106,MATCH($D1585,cpi!$A:$A,0),MATCH($C1585,cpi!$1:$1,0))</f>
        <v>161.5</v>
      </c>
      <c r="P1585" s="10">
        <f>cpi!$I$2</f>
        <v>245.51900000000001</v>
      </c>
      <c r="Q1585" s="10">
        <f t="shared" si="198"/>
        <v>1.5202414860681115</v>
      </c>
      <c r="R1585" s="8" t="str">
        <f t="shared" si="199"/>
        <v/>
      </c>
      <c r="S1585" s="11">
        <f t="shared" si="200"/>
        <v>53208452.012383901</v>
      </c>
      <c r="T1585" s="11">
        <f t="shared" si="200"/>
        <v>38126040.453888543</v>
      </c>
      <c r="U1585" s="11">
        <f t="shared" si="200"/>
        <v>38126040.453888543</v>
      </c>
    </row>
    <row r="1586" spans="1:21" x14ac:dyDescent="0.2">
      <c r="A1586" s="5">
        <v>1600</v>
      </c>
      <c r="B1586" s="17">
        <v>16</v>
      </c>
      <c r="C1586" s="16">
        <v>9</v>
      </c>
      <c r="D1586" s="16">
        <v>2016</v>
      </c>
      <c r="E1586" s="18">
        <v>42834</v>
      </c>
      <c r="F1586" s="9" t="s">
        <v>5371</v>
      </c>
      <c r="G1586" s="3">
        <v>35000000</v>
      </c>
      <c r="H1586" s="3">
        <v>24139805</v>
      </c>
      <c r="I1586" s="3">
        <v>203555567</v>
      </c>
      <c r="J1586" s="8" t="str">
        <f t="shared" si="194"/>
        <v/>
      </c>
      <c r="K1586" s="8" t="str">
        <f t="shared" si="195"/>
        <v/>
      </c>
      <c r="L1586" s="8" t="str">
        <f t="shared" si="196"/>
        <v>Bridget Jones's Baby</v>
      </c>
      <c r="M1586" s="8" t="str">
        <f t="shared" si="197"/>
        <v/>
      </c>
      <c r="N1586" s="8" t="str">
        <f t="shared" si="193"/>
        <v>Bridget Jones's Baby</v>
      </c>
      <c r="O1586" s="10">
        <f>INDEX(cpi!$A$1:$M$106,MATCH($D1586,cpi!$A:$A,0),MATCH($C1586,cpi!$1:$1,0))</f>
        <v>241.428</v>
      </c>
      <c r="P1586" s="10">
        <f>cpi!$I$2</f>
        <v>245.51900000000001</v>
      </c>
      <c r="Q1586" s="10">
        <f t="shared" si="198"/>
        <v>1.0169450105207349</v>
      </c>
      <c r="R1586" s="8" t="str">
        <f t="shared" si="199"/>
        <v/>
      </c>
      <c r="S1586" s="11">
        <f t="shared" si="200"/>
        <v>35593075.368225724</v>
      </c>
      <c r="T1586" s="11">
        <f t="shared" si="200"/>
        <v>24548854.249693491</v>
      </c>
      <c r="U1586" s="11">
        <f t="shared" si="200"/>
        <v>207004818.22436917</v>
      </c>
    </row>
    <row r="1587" spans="1:21" x14ac:dyDescent="0.2">
      <c r="A1587" s="5">
        <v>1601</v>
      </c>
      <c r="B1587" s="17">
        <v>9</v>
      </c>
      <c r="C1587" s="16">
        <v>11</v>
      </c>
      <c r="D1587" s="16">
        <v>2001</v>
      </c>
      <c r="E1587" s="18">
        <v>37145</v>
      </c>
      <c r="F1587" s="9" t="s">
        <v>1574</v>
      </c>
      <c r="G1587" s="3">
        <v>35000000</v>
      </c>
      <c r="H1587" s="3">
        <v>23483357</v>
      </c>
      <c r="I1587" s="3">
        <v>28906817</v>
      </c>
      <c r="J1587" s="8" t="str">
        <f t="shared" si="194"/>
        <v/>
      </c>
      <c r="K1587" s="8" t="str">
        <f t="shared" si="195"/>
        <v/>
      </c>
      <c r="L1587" s="8" t="str">
        <f t="shared" si="196"/>
        <v>Heist</v>
      </c>
      <c r="M1587" s="8">
        <f t="shared" si="197"/>
        <v>1</v>
      </c>
      <c r="N1587" s="8" t="str">
        <f t="shared" si="193"/>
        <v>Heist (2001)</v>
      </c>
      <c r="O1587" s="10">
        <f>INDEX(cpi!$A$1:$M$106,MATCH($D1587,cpi!$A:$A,0),MATCH($C1587,cpi!$1:$1,0))</f>
        <v>177.4</v>
      </c>
      <c r="P1587" s="10">
        <f>cpi!$I$2</f>
        <v>245.51900000000001</v>
      </c>
      <c r="Q1587" s="10">
        <f t="shared" si="198"/>
        <v>1.3839853438556933</v>
      </c>
      <c r="R1587" s="8" t="str">
        <f t="shared" si="199"/>
        <v/>
      </c>
      <c r="S1587" s="11">
        <f t="shared" si="200"/>
        <v>48439487.034949265</v>
      </c>
      <c r="T1587" s="11">
        <f t="shared" si="200"/>
        <v>32500621.912531003</v>
      </c>
      <c r="U1587" s="11">
        <f t="shared" si="200"/>
        <v>40006611.065518603</v>
      </c>
    </row>
    <row r="1588" spans="1:21" x14ac:dyDescent="0.2">
      <c r="A1588" s="5">
        <v>1602</v>
      </c>
      <c r="B1588" s="17">
        <v>25</v>
      </c>
      <c r="C1588" s="16">
        <v>12</v>
      </c>
      <c r="D1588" s="16">
        <v>1992</v>
      </c>
      <c r="E1588" s="18">
        <v>34346</v>
      </c>
      <c r="F1588" s="9" t="s">
        <v>1575</v>
      </c>
      <c r="G1588" s="3">
        <v>35000000</v>
      </c>
      <c r="H1588" s="3">
        <v>23365858</v>
      </c>
      <c r="I1588" s="3">
        <v>28391473</v>
      </c>
      <c r="J1588" s="8" t="str">
        <f t="shared" si="194"/>
        <v/>
      </c>
      <c r="K1588" s="8" t="str">
        <f t="shared" si="195"/>
        <v/>
      </c>
      <c r="L1588" s="8" t="str">
        <f t="shared" si="196"/>
        <v>Hoffa</v>
      </c>
      <c r="M1588" s="8" t="str">
        <f t="shared" si="197"/>
        <v/>
      </c>
      <c r="N1588" s="8" t="str">
        <f t="shared" si="193"/>
        <v>Hoffa</v>
      </c>
      <c r="O1588" s="10">
        <f>INDEX(cpi!$A$1:$M$106,MATCH($D1588,cpi!$A:$A,0),MATCH($C1588,cpi!$1:$1,0))</f>
        <v>141.9</v>
      </c>
      <c r="P1588" s="10">
        <f>cpi!$I$2</f>
        <v>245.51900000000001</v>
      </c>
      <c r="Q1588" s="10">
        <f t="shared" si="198"/>
        <v>1.7302255109231852</v>
      </c>
      <c r="R1588" s="8" t="str">
        <f t="shared" si="199"/>
        <v/>
      </c>
      <c r="S1588" s="11">
        <f t="shared" si="200"/>
        <v>60557892.882311486</v>
      </c>
      <c r="T1588" s="11">
        <f t="shared" si="200"/>
        <v>40428203.596208595</v>
      </c>
      <c r="U1588" s="11">
        <f t="shared" si="200"/>
        <v>49123650.877286822</v>
      </c>
    </row>
    <row r="1589" spans="1:21" x14ac:dyDescent="0.2">
      <c r="A1589" s="5">
        <v>1603</v>
      </c>
      <c r="B1589" s="17">
        <v>4</v>
      </c>
      <c r="C1589" s="16">
        <v>3</v>
      </c>
      <c r="D1589" s="16">
        <v>2016</v>
      </c>
      <c r="E1589" s="18">
        <v>42463</v>
      </c>
      <c r="F1589" s="9" t="s">
        <v>1576</v>
      </c>
      <c r="G1589" s="3">
        <v>35000000</v>
      </c>
      <c r="H1589" s="3">
        <v>23083334</v>
      </c>
      <c r="I1589" s="3">
        <v>24915969</v>
      </c>
      <c r="J1589" s="8" t="str">
        <f t="shared" si="194"/>
        <v/>
      </c>
      <c r="K1589" s="8" t="str">
        <f t="shared" si="195"/>
        <v/>
      </c>
      <c r="L1589" s="8" t="str">
        <f t="shared" si="196"/>
        <v>Whiskey Tango Foxtrot</v>
      </c>
      <c r="M1589" s="8" t="str">
        <f t="shared" si="197"/>
        <v/>
      </c>
      <c r="N1589" s="8" t="str">
        <f t="shared" si="193"/>
        <v>Whiskey Tango Foxtrot</v>
      </c>
      <c r="O1589" s="10">
        <f>INDEX(cpi!$A$1:$M$106,MATCH($D1589,cpi!$A:$A,0),MATCH($C1589,cpi!$1:$1,0))</f>
        <v>238.13200000000001</v>
      </c>
      <c r="P1589" s="10">
        <f>cpi!$I$2</f>
        <v>245.51900000000001</v>
      </c>
      <c r="Q1589" s="10">
        <f t="shared" si="198"/>
        <v>1.0310206104177515</v>
      </c>
      <c r="R1589" s="8" t="str">
        <f t="shared" si="199"/>
        <v/>
      </c>
      <c r="S1589" s="11">
        <f t="shared" si="200"/>
        <v>36085721.364621304</v>
      </c>
      <c r="T1589" s="11">
        <f t="shared" si="200"/>
        <v>23799393.111156836</v>
      </c>
      <c r="U1589" s="11">
        <f t="shared" si="200"/>
        <v>25688877.567529775</v>
      </c>
    </row>
    <row r="1590" spans="1:21" x14ac:dyDescent="0.2">
      <c r="A1590" s="5">
        <v>1604</v>
      </c>
      <c r="B1590" s="17">
        <v>9</v>
      </c>
      <c r="C1590" s="16">
        <v>4</v>
      </c>
      <c r="D1590" s="16">
        <v>2004</v>
      </c>
      <c r="E1590" s="18">
        <v>38234</v>
      </c>
      <c r="F1590" s="9" t="s">
        <v>1577</v>
      </c>
      <c r="G1590" s="3">
        <v>35000000</v>
      </c>
      <c r="H1590" s="3">
        <v>22913677</v>
      </c>
      <c r="I1590" s="3">
        <v>22913677</v>
      </c>
      <c r="J1590" s="8" t="str">
        <f t="shared" si="194"/>
        <v/>
      </c>
      <c r="K1590" s="8" t="str">
        <f t="shared" si="195"/>
        <v/>
      </c>
      <c r="L1590" s="8" t="str">
        <f t="shared" si="196"/>
        <v>Ella Enchanted</v>
      </c>
      <c r="M1590" s="8" t="str">
        <f t="shared" si="197"/>
        <v/>
      </c>
      <c r="N1590" s="8" t="str">
        <f t="shared" si="193"/>
        <v>Ella Enchanted</v>
      </c>
      <c r="O1590" s="10">
        <f>INDEX(cpi!$A$1:$M$106,MATCH($D1590,cpi!$A:$A,0),MATCH($C1590,cpi!$1:$1,0))</f>
        <v>188</v>
      </c>
      <c r="P1590" s="10">
        <f>cpi!$I$2</f>
        <v>245.51900000000001</v>
      </c>
      <c r="Q1590" s="10">
        <f t="shared" si="198"/>
        <v>1.3059521276595745</v>
      </c>
      <c r="R1590" s="8" t="str">
        <f t="shared" si="199"/>
        <v/>
      </c>
      <c r="S1590" s="11">
        <f t="shared" si="200"/>
        <v>45708324.468085103</v>
      </c>
      <c r="T1590" s="11">
        <f t="shared" si="200"/>
        <v>29924165.230654255</v>
      </c>
      <c r="U1590" s="11">
        <f t="shared" si="200"/>
        <v>29924165.230654255</v>
      </c>
    </row>
    <row r="1591" spans="1:21" x14ac:dyDescent="0.2">
      <c r="A1591" s="5">
        <v>1605</v>
      </c>
      <c r="B1591" s="17">
        <v>21</v>
      </c>
      <c r="C1591" s="16">
        <v>8</v>
      </c>
      <c r="D1591" s="16">
        <v>2015</v>
      </c>
      <c r="E1591" s="18">
        <v>42621</v>
      </c>
      <c r="F1591" s="9" t="s">
        <v>1578</v>
      </c>
      <c r="G1591" s="3">
        <v>35000000</v>
      </c>
      <c r="H1591" s="3">
        <v>22467450</v>
      </c>
      <c r="I1591" s="3">
        <v>81967450</v>
      </c>
      <c r="J1591" s="8" t="str">
        <f t="shared" si="194"/>
        <v/>
      </c>
      <c r="K1591" s="8" t="str">
        <f t="shared" si="195"/>
        <v/>
      </c>
      <c r="L1591" s="8" t="str">
        <f t="shared" si="196"/>
        <v>Hitman: Agent 47</v>
      </c>
      <c r="M1591" s="8" t="str">
        <f t="shared" si="197"/>
        <v/>
      </c>
      <c r="N1591" s="8" t="str">
        <f t="shared" si="193"/>
        <v>Hitman: Agent 47</v>
      </c>
      <c r="O1591" s="10">
        <f>INDEX(cpi!$A$1:$M$106,MATCH($D1591,cpi!$A:$A,0),MATCH($C1591,cpi!$1:$1,0))</f>
        <v>238.316</v>
      </c>
      <c r="P1591" s="10">
        <f>cpi!$I$2</f>
        <v>245.51900000000001</v>
      </c>
      <c r="Q1591" s="10">
        <f t="shared" si="198"/>
        <v>1.030224575773343</v>
      </c>
      <c r="R1591" s="8" t="str">
        <f t="shared" si="199"/>
        <v/>
      </c>
      <c r="S1591" s="11">
        <f t="shared" si="200"/>
        <v>36057860.152067006</v>
      </c>
      <c r="T1591" s="11">
        <f t="shared" si="200"/>
        <v>23146519.144958794</v>
      </c>
      <c r="U1591" s="11">
        <f t="shared" si="200"/>
        <v>84444881.403472707</v>
      </c>
    </row>
    <row r="1592" spans="1:21" x14ac:dyDescent="0.2">
      <c r="A1592" s="5">
        <v>1606</v>
      </c>
      <c r="B1592" s="17">
        <v>25</v>
      </c>
      <c r="C1592" s="16">
        <v>7</v>
      </c>
      <c r="D1592" s="16">
        <v>2008</v>
      </c>
      <c r="E1592" s="18">
        <v>40185</v>
      </c>
      <c r="F1592" s="9" t="s">
        <v>1579</v>
      </c>
      <c r="G1592" s="3">
        <v>35000000</v>
      </c>
      <c r="H1592" s="3">
        <v>20982478</v>
      </c>
      <c r="I1592" s="3">
        <v>68170792</v>
      </c>
      <c r="J1592" s="8" t="str">
        <f t="shared" si="194"/>
        <v/>
      </c>
      <c r="K1592" s="8" t="str">
        <f t="shared" si="195"/>
        <v/>
      </c>
      <c r="L1592" s="8" t="str">
        <f t="shared" si="196"/>
        <v>The X-Files: I Want to Believe</v>
      </c>
      <c r="M1592" s="8" t="str">
        <f t="shared" si="197"/>
        <v/>
      </c>
      <c r="N1592" s="8" t="str">
        <f t="shared" si="193"/>
        <v>The X-Files: I Want to Believe</v>
      </c>
      <c r="O1592" s="10">
        <f>INDEX(cpi!$A$1:$M$106,MATCH($D1592,cpi!$A:$A,0),MATCH($C1592,cpi!$1:$1,0))</f>
        <v>219.964</v>
      </c>
      <c r="P1592" s="10">
        <f>cpi!$I$2</f>
        <v>245.51900000000001</v>
      </c>
      <c r="Q1592" s="10">
        <f t="shared" si="198"/>
        <v>1.1161781018712154</v>
      </c>
      <c r="R1592" s="8" t="str">
        <f t="shared" si="199"/>
        <v/>
      </c>
      <c r="S1592" s="11">
        <f t="shared" si="200"/>
        <v>39066233.565492541</v>
      </c>
      <c r="T1592" s="11">
        <f t="shared" si="200"/>
        <v>23420182.466594536</v>
      </c>
      <c r="U1592" s="11">
        <f t="shared" si="200"/>
        <v>76090745.217617437</v>
      </c>
    </row>
    <row r="1593" spans="1:21" x14ac:dyDescent="0.2">
      <c r="A1593" s="5">
        <v>1607</v>
      </c>
      <c r="B1593" s="17">
        <v>24</v>
      </c>
      <c r="C1593" s="16">
        <v>8</v>
      </c>
      <c r="D1593" s="16">
        <v>2012</v>
      </c>
      <c r="E1593" s="18">
        <v>41616</v>
      </c>
      <c r="F1593" s="9" t="s">
        <v>1580</v>
      </c>
      <c r="G1593" s="3">
        <v>35000000</v>
      </c>
      <c r="H1593" s="3">
        <v>20275446</v>
      </c>
      <c r="I1593" s="3">
        <v>31393201</v>
      </c>
      <c r="J1593" s="8" t="str">
        <f t="shared" si="194"/>
        <v/>
      </c>
      <c r="K1593" s="8" t="str">
        <f t="shared" si="195"/>
        <v/>
      </c>
      <c r="L1593" s="8" t="str">
        <f t="shared" si="196"/>
        <v>Premium Rush</v>
      </c>
      <c r="M1593" s="8" t="str">
        <f t="shared" si="197"/>
        <v/>
      </c>
      <c r="N1593" s="8" t="str">
        <f t="shared" si="193"/>
        <v>Premium Rush</v>
      </c>
      <c r="O1593" s="10">
        <f>INDEX(cpi!$A$1:$M$106,MATCH($D1593,cpi!$A:$A,0),MATCH($C1593,cpi!$1:$1,0))</f>
        <v>230.37899999999999</v>
      </c>
      <c r="P1593" s="10">
        <f>cpi!$I$2</f>
        <v>245.51900000000001</v>
      </c>
      <c r="Q1593" s="10">
        <f t="shared" si="198"/>
        <v>1.0657177954587875</v>
      </c>
      <c r="R1593" s="8" t="str">
        <f t="shared" si="199"/>
        <v/>
      </c>
      <c r="S1593" s="11">
        <f t="shared" si="200"/>
        <v>37300122.841057561</v>
      </c>
      <c r="T1593" s="11">
        <f t="shared" si="200"/>
        <v>21607903.613063693</v>
      </c>
      <c r="U1593" s="11">
        <f t="shared" si="200"/>
        <v>33456292.962114602</v>
      </c>
    </row>
    <row r="1594" spans="1:21" x14ac:dyDescent="0.2">
      <c r="A1594" s="5">
        <v>1608</v>
      </c>
      <c r="B1594" s="17">
        <v>18</v>
      </c>
      <c r="C1594" s="16">
        <v>1</v>
      </c>
      <c r="D1594" s="16">
        <v>2013</v>
      </c>
      <c r="E1594" s="18">
        <v>41791</v>
      </c>
      <c r="F1594" s="9" t="s">
        <v>1581</v>
      </c>
      <c r="G1594" s="3">
        <v>35000000</v>
      </c>
      <c r="H1594" s="3">
        <v>19701164</v>
      </c>
      <c r="I1594" s="3">
        <v>34480045</v>
      </c>
      <c r="J1594" s="8" t="str">
        <f t="shared" si="194"/>
        <v/>
      </c>
      <c r="K1594" s="8" t="str">
        <f t="shared" si="195"/>
        <v/>
      </c>
      <c r="L1594" s="8" t="str">
        <f t="shared" si="196"/>
        <v>Broken City</v>
      </c>
      <c r="M1594" s="8" t="str">
        <f t="shared" si="197"/>
        <v/>
      </c>
      <c r="N1594" s="8" t="str">
        <f t="shared" si="193"/>
        <v>Broken City</v>
      </c>
      <c r="O1594" s="10">
        <f>INDEX(cpi!$A$1:$M$106,MATCH($D1594,cpi!$A:$A,0),MATCH($C1594,cpi!$1:$1,0))</f>
        <v>230.28</v>
      </c>
      <c r="P1594" s="10">
        <f>cpi!$I$2</f>
        <v>245.51900000000001</v>
      </c>
      <c r="Q1594" s="10">
        <f t="shared" si="198"/>
        <v>1.0661759597012332</v>
      </c>
      <c r="R1594" s="8" t="str">
        <f t="shared" si="199"/>
        <v/>
      </c>
      <c r="S1594" s="11">
        <f t="shared" si="200"/>
        <v>37316158.589543164</v>
      </c>
      <c r="T1594" s="11">
        <f t="shared" si="200"/>
        <v>21004907.434931386</v>
      </c>
      <c r="U1594" s="11">
        <f t="shared" si="200"/>
        <v>36761795.068416707</v>
      </c>
    </row>
    <row r="1595" spans="1:21" x14ac:dyDescent="0.2">
      <c r="A1595" s="5">
        <v>1609</v>
      </c>
      <c r="B1595" s="17">
        <v>19</v>
      </c>
      <c r="C1595" s="16">
        <v>8</v>
      </c>
      <c r="D1595" s="16">
        <v>2005</v>
      </c>
      <c r="E1595" s="18">
        <v>38906</v>
      </c>
      <c r="F1595" s="9" t="s">
        <v>1582</v>
      </c>
      <c r="G1595" s="3">
        <v>35000000</v>
      </c>
      <c r="H1595" s="3">
        <v>19478106</v>
      </c>
      <c r="I1595" s="3">
        <v>64188387</v>
      </c>
      <c r="J1595" s="8" t="str">
        <f t="shared" si="194"/>
        <v/>
      </c>
      <c r="K1595" s="8" t="str">
        <f t="shared" si="195"/>
        <v/>
      </c>
      <c r="L1595" s="8" t="str">
        <f t="shared" si="196"/>
        <v>Valiant</v>
      </c>
      <c r="M1595" s="8" t="str">
        <f t="shared" si="197"/>
        <v/>
      </c>
      <c r="N1595" s="8" t="str">
        <f t="shared" si="193"/>
        <v>Valiant</v>
      </c>
      <c r="O1595" s="10">
        <f>INDEX(cpi!$A$1:$M$106,MATCH($D1595,cpi!$A:$A,0),MATCH($C1595,cpi!$1:$1,0))</f>
        <v>196.4</v>
      </c>
      <c r="P1595" s="10">
        <f>cpi!$I$2</f>
        <v>245.51900000000001</v>
      </c>
      <c r="Q1595" s="10">
        <f t="shared" si="198"/>
        <v>1.2500967413441955</v>
      </c>
      <c r="R1595" s="8" t="str">
        <f t="shared" si="199"/>
        <v/>
      </c>
      <c r="S1595" s="11">
        <f t="shared" si="200"/>
        <v>43753385.947046839</v>
      </c>
      <c r="T1595" s="11">
        <f t="shared" si="200"/>
        <v>24349516.838156823</v>
      </c>
      <c r="U1595" s="11">
        <f t="shared" si="200"/>
        <v>80241693.420840114</v>
      </c>
    </row>
    <row r="1596" spans="1:21" x14ac:dyDescent="0.2">
      <c r="A1596" s="5">
        <v>1610</v>
      </c>
      <c r="B1596" s="17">
        <v>23</v>
      </c>
      <c r="C1596" s="16">
        <v>2</v>
      </c>
      <c r="D1596" s="16">
        <v>2000</v>
      </c>
      <c r="E1596" s="18">
        <v>37197</v>
      </c>
      <c r="F1596" s="9" t="s">
        <v>1583</v>
      </c>
      <c r="G1596" s="3">
        <v>35000000</v>
      </c>
      <c r="H1596" s="3">
        <v>19389454</v>
      </c>
      <c r="I1596" s="3">
        <v>33422485</v>
      </c>
      <c r="J1596" s="8" t="str">
        <f t="shared" si="194"/>
        <v/>
      </c>
      <c r="K1596" s="8" t="str">
        <f t="shared" si="195"/>
        <v/>
      </c>
      <c r="L1596" s="8" t="str">
        <f t="shared" si="196"/>
        <v>Wonder Boys</v>
      </c>
      <c r="M1596" s="8" t="str">
        <f t="shared" si="197"/>
        <v/>
      </c>
      <c r="N1596" s="8" t="str">
        <f t="shared" si="193"/>
        <v>Wonder Boys</v>
      </c>
      <c r="O1596" s="10">
        <f>INDEX(cpi!$A$1:$M$106,MATCH($D1596,cpi!$A:$A,0),MATCH($C1596,cpi!$1:$1,0))</f>
        <v>169.8</v>
      </c>
      <c r="P1596" s="10">
        <f>cpi!$I$2</f>
        <v>245.51900000000001</v>
      </c>
      <c r="Q1596" s="10">
        <f t="shared" si="198"/>
        <v>1.4459305064782095</v>
      </c>
      <c r="R1596" s="8" t="str">
        <f t="shared" si="199"/>
        <v/>
      </c>
      <c r="S1596" s="11">
        <f t="shared" si="200"/>
        <v>50607567.726737335</v>
      </c>
      <c r="T1596" s="11">
        <f t="shared" si="200"/>
        <v>28035803.042555947</v>
      </c>
      <c r="U1596" s="11">
        <f t="shared" si="200"/>
        <v>48326590.663810357</v>
      </c>
    </row>
    <row r="1597" spans="1:21" x14ac:dyDescent="0.2">
      <c r="A1597" s="5">
        <v>1611</v>
      </c>
      <c r="B1597" s="17">
        <v>25</v>
      </c>
      <c r="C1597" s="16">
        <v>2</v>
      </c>
      <c r="D1597" s="16">
        <v>2005</v>
      </c>
      <c r="E1597" s="18">
        <v>39084</v>
      </c>
      <c r="F1597" s="9" t="s">
        <v>1584</v>
      </c>
      <c r="G1597" s="3">
        <v>35000000</v>
      </c>
      <c r="H1597" s="3">
        <v>19294901</v>
      </c>
      <c r="I1597" s="3">
        <v>25114901</v>
      </c>
      <c r="J1597" s="8" t="str">
        <f t="shared" si="194"/>
        <v/>
      </c>
      <c r="K1597" s="8" t="str">
        <f t="shared" si="195"/>
        <v/>
      </c>
      <c r="L1597" s="8" t="str">
        <f t="shared" si="196"/>
        <v>Cursed</v>
      </c>
      <c r="M1597" s="8" t="str">
        <f t="shared" si="197"/>
        <v/>
      </c>
      <c r="N1597" s="8" t="str">
        <f t="shared" si="193"/>
        <v>Cursed</v>
      </c>
      <c r="O1597" s="10">
        <f>INDEX(cpi!$A$1:$M$106,MATCH($D1597,cpi!$A:$A,0),MATCH($C1597,cpi!$1:$1,0))</f>
        <v>191.8</v>
      </c>
      <c r="P1597" s="10">
        <f>cpi!$I$2</f>
        <v>245.51900000000001</v>
      </c>
      <c r="Q1597" s="10">
        <f t="shared" si="198"/>
        <v>1.2800782064650678</v>
      </c>
      <c r="R1597" s="8" t="str">
        <f t="shared" si="199"/>
        <v/>
      </c>
      <c r="S1597" s="11">
        <f t="shared" si="200"/>
        <v>44802737.226277374</v>
      </c>
      <c r="T1597" s="11">
        <f t="shared" si="200"/>
        <v>24698982.266001042</v>
      </c>
      <c r="U1597" s="11">
        <f t="shared" si="200"/>
        <v>32149037.427627739</v>
      </c>
    </row>
    <row r="1598" spans="1:21" x14ac:dyDescent="0.2">
      <c r="A1598" s="5">
        <v>1612</v>
      </c>
      <c r="B1598" s="17">
        <v>21</v>
      </c>
      <c r="C1598" s="16">
        <v>12</v>
      </c>
      <c r="D1598" s="16">
        <v>2007</v>
      </c>
      <c r="E1598" s="18">
        <v>39703</v>
      </c>
      <c r="F1598" s="9" t="s">
        <v>1585</v>
      </c>
      <c r="G1598" s="3">
        <v>35000000</v>
      </c>
      <c r="H1598">
        <v>18317151</v>
      </c>
      <c r="I1598">
        <v>20606053</v>
      </c>
      <c r="J1598" s="8" t="str">
        <f t="shared" si="194"/>
        <v/>
      </c>
      <c r="K1598" s="8" t="str">
        <f t="shared" si="195"/>
        <v/>
      </c>
      <c r="L1598" s="8" t="str">
        <f t="shared" si="196"/>
        <v>Walk Hard: The Dewey Cox Story</v>
      </c>
      <c r="M1598" s="8" t="str">
        <f t="shared" si="197"/>
        <v/>
      </c>
      <c r="N1598" s="8" t="str">
        <f t="shared" si="193"/>
        <v>Walk Hard: The Dewey Cox Story</v>
      </c>
      <c r="O1598" s="10">
        <f>INDEX(cpi!$A$1:$M$106,MATCH($D1598,cpi!$A:$A,0),MATCH($C1598,cpi!$1:$1,0))</f>
        <v>210.036</v>
      </c>
      <c r="P1598" s="10">
        <f>cpi!$I$2</f>
        <v>245.51900000000001</v>
      </c>
      <c r="Q1598" s="10">
        <f t="shared" si="198"/>
        <v>1.1689377059170809</v>
      </c>
      <c r="R1598" s="8" t="str">
        <f t="shared" si="199"/>
        <v/>
      </c>
      <c r="S1598" s="11">
        <f t="shared" si="200"/>
        <v>40912819.707097828</v>
      </c>
      <c r="T1598" s="11">
        <f t="shared" si="200"/>
        <v>21411608.468876764</v>
      </c>
      <c r="U1598" s="11">
        <f t="shared" si="200"/>
        <v>24087192.321825784</v>
      </c>
    </row>
    <row r="1599" spans="1:21" x14ac:dyDescent="0.2">
      <c r="A1599" s="5">
        <v>1613</v>
      </c>
      <c r="B1599" s="17">
        <v>20</v>
      </c>
      <c r="C1599" s="16">
        <v>9</v>
      </c>
      <c r="D1599" s="16">
        <v>2002</v>
      </c>
      <c r="E1599" s="18">
        <v>37842</v>
      </c>
      <c r="F1599" s="9" t="s">
        <v>1586</v>
      </c>
      <c r="G1599" s="3">
        <v>35000000</v>
      </c>
      <c r="H1599">
        <v>18306166</v>
      </c>
      <c r="I1599">
        <v>29882645</v>
      </c>
      <c r="J1599" s="8" t="str">
        <f t="shared" si="194"/>
        <v/>
      </c>
      <c r="K1599" s="8" t="str">
        <f t="shared" si="195"/>
        <v/>
      </c>
      <c r="L1599" s="8" t="str">
        <f t="shared" si="196"/>
        <v>The Four Feathers</v>
      </c>
      <c r="M1599" s="8" t="str">
        <f t="shared" si="197"/>
        <v/>
      </c>
      <c r="N1599" s="8" t="str">
        <f t="shared" si="193"/>
        <v>The Four Feathers</v>
      </c>
      <c r="O1599" s="10">
        <f>INDEX(cpi!$A$1:$M$106,MATCH($D1599,cpi!$A:$A,0),MATCH($C1599,cpi!$1:$1,0))</f>
        <v>181</v>
      </c>
      <c r="P1599" s="10">
        <f>cpi!$I$2</f>
        <v>245.51900000000001</v>
      </c>
      <c r="Q1599" s="10">
        <f t="shared" si="198"/>
        <v>1.3564585635359117</v>
      </c>
      <c r="R1599" s="8" t="str">
        <f t="shared" si="199"/>
        <v/>
      </c>
      <c r="S1599" s="11">
        <f t="shared" si="200"/>
        <v>47476049.723756909</v>
      </c>
      <c r="T1599" s="11">
        <f t="shared" si="200"/>
        <v>24831555.636209946</v>
      </c>
      <c r="U1599" s="11">
        <f t="shared" si="200"/>
        <v>40534569.711353593</v>
      </c>
    </row>
    <row r="1600" spans="1:21" x14ac:dyDescent="0.2">
      <c r="A1600" s="5">
        <v>1614</v>
      </c>
      <c r="B1600" s="17">
        <v>30</v>
      </c>
      <c r="C1600" s="16">
        <v>4</v>
      </c>
      <c r="D1600" s="16">
        <v>2010</v>
      </c>
      <c r="E1600" s="18">
        <v>41064</v>
      </c>
      <c r="F1600" s="9" t="s">
        <v>1587</v>
      </c>
      <c r="G1600" s="3">
        <v>35000000</v>
      </c>
      <c r="H1600" s="3">
        <v>17630465</v>
      </c>
      <c r="I1600" s="3">
        <v>39340177</v>
      </c>
      <c r="J1600" s="8" t="str">
        <f t="shared" si="194"/>
        <v/>
      </c>
      <c r="K1600" s="8" t="str">
        <f t="shared" si="195"/>
        <v/>
      </c>
      <c r="L1600" s="8" t="str">
        <f t="shared" si="196"/>
        <v>Furry Vengeance</v>
      </c>
      <c r="M1600" s="8" t="str">
        <f t="shared" si="197"/>
        <v/>
      </c>
      <c r="N1600" s="8" t="str">
        <f t="shared" si="193"/>
        <v>Furry Vengeance</v>
      </c>
      <c r="O1600" s="10">
        <f>INDEX(cpi!$A$1:$M$106,MATCH($D1600,cpi!$A:$A,0),MATCH($C1600,cpi!$1:$1,0))</f>
        <v>218.00899999999999</v>
      </c>
      <c r="P1600" s="10">
        <f>cpi!$I$2</f>
        <v>245.51900000000001</v>
      </c>
      <c r="Q1600" s="10">
        <f t="shared" si="198"/>
        <v>1.1261874509767946</v>
      </c>
      <c r="R1600" s="8" t="str">
        <f t="shared" si="199"/>
        <v/>
      </c>
      <c r="S1600" s="11">
        <f t="shared" si="200"/>
        <v>39416560.784187809</v>
      </c>
      <c r="T1600" s="11">
        <f t="shared" si="200"/>
        <v>19855208.437885594</v>
      </c>
      <c r="U1600" s="11">
        <f t="shared" si="200"/>
        <v>44304413.656605922</v>
      </c>
    </row>
    <row r="1601" spans="1:21" x14ac:dyDescent="0.2">
      <c r="A1601" s="5">
        <v>1615</v>
      </c>
      <c r="B1601" s="17">
        <v>25</v>
      </c>
      <c r="C1601" s="16">
        <v>1</v>
      </c>
      <c r="D1601" s="16">
        <v>2013</v>
      </c>
      <c r="E1601" s="18">
        <v>42005</v>
      </c>
      <c r="F1601" s="9" t="s">
        <v>1588</v>
      </c>
      <c r="G1601" s="3">
        <v>35000000</v>
      </c>
      <c r="H1601" s="3">
        <v>17616641</v>
      </c>
      <c r="I1601" s="3">
        <v>48543388</v>
      </c>
      <c r="J1601" s="8" t="str">
        <f t="shared" si="194"/>
        <v/>
      </c>
      <c r="K1601" s="8" t="str">
        <f t="shared" si="195"/>
        <v/>
      </c>
      <c r="L1601" s="8" t="str">
        <f t="shared" si="196"/>
        <v>Parker</v>
      </c>
      <c r="M1601" s="8" t="str">
        <f t="shared" si="197"/>
        <v/>
      </c>
      <c r="N1601" s="8" t="str">
        <f t="shared" si="193"/>
        <v>Parker</v>
      </c>
      <c r="O1601" s="10">
        <f>INDEX(cpi!$A$1:$M$106,MATCH($D1601,cpi!$A:$A,0),MATCH($C1601,cpi!$1:$1,0))</f>
        <v>230.28</v>
      </c>
      <c r="P1601" s="10">
        <f>cpi!$I$2</f>
        <v>245.51900000000001</v>
      </c>
      <c r="Q1601" s="10">
        <f t="shared" si="198"/>
        <v>1.0661759597012332</v>
      </c>
      <c r="R1601" s="8" t="str">
        <f t="shared" si="199"/>
        <v/>
      </c>
      <c r="S1601" s="11">
        <f t="shared" si="200"/>
        <v>37316158.589543164</v>
      </c>
      <c r="T1601" s="11">
        <f t="shared" si="200"/>
        <v>18782439.124887094</v>
      </c>
      <c r="U1601" s="11">
        <f t="shared" si="200"/>
        <v>51755793.288049333</v>
      </c>
    </row>
    <row r="1602" spans="1:21" x14ac:dyDescent="0.2">
      <c r="A1602" s="5">
        <v>1617</v>
      </c>
      <c r="B1602" s="17">
        <v>17</v>
      </c>
      <c r="C1602" s="16">
        <v>9</v>
      </c>
      <c r="D1602" s="16">
        <v>2004</v>
      </c>
      <c r="E1602" s="18">
        <v>38481</v>
      </c>
      <c r="F1602" s="9" t="s">
        <v>1589</v>
      </c>
      <c r="G1602" s="3">
        <v>35000000</v>
      </c>
      <c r="H1602" s="3">
        <v>16862585</v>
      </c>
      <c r="I1602" s="3">
        <v>41666476</v>
      </c>
      <c r="J1602" s="8" t="str">
        <f t="shared" si="194"/>
        <v/>
      </c>
      <c r="K1602" s="8" t="str">
        <f t="shared" si="195"/>
        <v/>
      </c>
      <c r="L1602" s="8" t="str">
        <f t="shared" si="196"/>
        <v>Wimbledon</v>
      </c>
      <c r="M1602" s="8" t="str">
        <f t="shared" si="197"/>
        <v/>
      </c>
      <c r="N1602" s="8" t="str">
        <f t="shared" ref="N1602:N1665" si="201">IF(M1602=1,L1602&amp;" ("&amp;D1602&amp;")",L1602)</f>
        <v>Wimbledon</v>
      </c>
      <c r="O1602" s="10">
        <f>INDEX(cpi!$A$1:$M$106,MATCH($D1602,cpi!$A:$A,0),MATCH($C1602,cpi!$1:$1,0))</f>
        <v>189.9</v>
      </c>
      <c r="P1602" s="10">
        <f>cpi!$I$2</f>
        <v>245.51900000000001</v>
      </c>
      <c r="Q1602" s="10">
        <f t="shared" si="198"/>
        <v>1.292885729331227</v>
      </c>
      <c r="R1602" s="8" t="str">
        <f t="shared" si="199"/>
        <v/>
      </c>
      <c r="S1602" s="11">
        <f t="shared" si="200"/>
        <v>45251000.526592948</v>
      </c>
      <c r="T1602" s="11">
        <f t="shared" si="200"/>
        <v>21801395.506134808</v>
      </c>
      <c r="U1602" s="11">
        <f t="shared" si="200"/>
        <v>53869992.211922064</v>
      </c>
    </row>
    <row r="1603" spans="1:21" x14ac:dyDescent="0.2">
      <c r="A1603" s="5">
        <v>1618</v>
      </c>
      <c r="B1603" s="17">
        <v>15</v>
      </c>
      <c r="C1603" s="16">
        <v>9</v>
      </c>
      <c r="D1603" s="16">
        <v>2000</v>
      </c>
      <c r="E1603" s="18">
        <v>36959</v>
      </c>
      <c r="F1603" s="9" t="s">
        <v>1590</v>
      </c>
      <c r="G1603" s="3">
        <v>35000000</v>
      </c>
      <c r="H1603" s="3">
        <v>15325127</v>
      </c>
      <c r="I1603" s="3">
        <v>15471969</v>
      </c>
      <c r="J1603" s="8" t="str">
        <f t="shared" ref="J1603:J1666" si="202">IF(I1603=0,1,"")</f>
        <v/>
      </c>
      <c r="K1603" s="8" t="str">
        <f t="shared" ref="K1603:K1666" si="203">IF(D1603&gt;2017,1,"")</f>
        <v/>
      </c>
      <c r="L1603" s="8" t="str">
        <f t="shared" ref="L1603:L1666" si="204">F1603</f>
        <v>Bait</v>
      </c>
      <c r="M1603" s="8" t="str">
        <f t="shared" ref="M1603:M1666" si="205">IF(COUNTIF($L$2:$L$5233,L1603)&gt;1,1,"")</f>
        <v/>
      </c>
      <c r="N1603" s="8" t="str">
        <f t="shared" si="201"/>
        <v>Bait</v>
      </c>
      <c r="O1603" s="10">
        <f>INDEX(cpi!$A$1:$M$106,MATCH($D1603,cpi!$A:$A,0),MATCH($C1603,cpi!$1:$1,0))</f>
        <v>173.7</v>
      </c>
      <c r="P1603" s="10">
        <f>cpi!$I$2</f>
        <v>245.51900000000001</v>
      </c>
      <c r="Q1603" s="10">
        <f t="shared" ref="Q1603:Q1666" si="206">P1603/O1603</f>
        <v>1.4134657455382844</v>
      </c>
      <c r="R1603" s="8" t="str">
        <f t="shared" ref="R1603:R1666" si="207">IF(ISERROR(Q1603),1,"")</f>
        <v/>
      </c>
      <c r="S1603" s="11">
        <f t="shared" ref="S1603:U1666" si="208">G1603*$Q1603</f>
        <v>49471301.093839951</v>
      </c>
      <c r="T1603" s="11">
        <f t="shared" si="208"/>
        <v>21661542.060523894</v>
      </c>
      <c r="U1603" s="11">
        <f t="shared" si="208"/>
        <v>21869098.197530225</v>
      </c>
    </row>
    <row r="1604" spans="1:21" x14ac:dyDescent="0.2">
      <c r="A1604" s="5">
        <v>1619</v>
      </c>
      <c r="B1604" s="17">
        <v>8</v>
      </c>
      <c r="C1604" s="16">
        <v>12</v>
      </c>
      <c r="D1604" s="16">
        <v>2000</v>
      </c>
      <c r="E1604" s="18">
        <v>36750</v>
      </c>
      <c r="F1604" s="9" t="s">
        <v>1591</v>
      </c>
      <c r="G1604" s="3">
        <v>35000000</v>
      </c>
      <c r="H1604" s="3">
        <v>15185241</v>
      </c>
      <c r="I1604" s="3">
        <v>33771965</v>
      </c>
      <c r="J1604" s="8" t="str">
        <f t="shared" si="202"/>
        <v/>
      </c>
      <c r="K1604" s="8" t="str">
        <f t="shared" si="203"/>
        <v/>
      </c>
      <c r="L1604" s="8" t="str">
        <f t="shared" si="204"/>
        <v>Dungeons and Dragons</v>
      </c>
      <c r="M1604" s="8" t="str">
        <f t="shared" si="205"/>
        <v/>
      </c>
      <c r="N1604" s="8" t="str">
        <f t="shared" si="201"/>
        <v>Dungeons and Dragons</v>
      </c>
      <c r="O1604" s="10">
        <f>INDEX(cpi!$A$1:$M$106,MATCH($D1604,cpi!$A:$A,0),MATCH($C1604,cpi!$1:$1,0))</f>
        <v>174</v>
      </c>
      <c r="P1604" s="10">
        <f>cpi!$I$2</f>
        <v>245.51900000000001</v>
      </c>
      <c r="Q1604" s="10">
        <f t="shared" si="206"/>
        <v>1.411028735632184</v>
      </c>
      <c r="R1604" s="8" t="str">
        <f t="shared" si="207"/>
        <v/>
      </c>
      <c r="S1604" s="11">
        <f t="shared" si="208"/>
        <v>49386005.747126438</v>
      </c>
      <c r="T1604" s="11">
        <f t="shared" si="208"/>
        <v>21426811.408500001</v>
      </c>
      <c r="U1604" s="11">
        <f t="shared" si="208"/>
        <v>47653213.073764369</v>
      </c>
    </row>
    <row r="1605" spans="1:21" x14ac:dyDescent="0.2">
      <c r="A1605" s="5">
        <v>1620</v>
      </c>
      <c r="B1605" s="17">
        <v>9</v>
      </c>
      <c r="C1605" s="16">
        <v>11</v>
      </c>
      <c r="D1605" s="16">
        <v>2007</v>
      </c>
      <c r="E1605" s="18">
        <v>39336</v>
      </c>
      <c r="F1605" s="9" t="s">
        <v>1592</v>
      </c>
      <c r="G1605" s="3">
        <v>35000000</v>
      </c>
      <c r="H1605" s="3">
        <v>14998070</v>
      </c>
      <c r="I1605" s="3">
        <v>63211088</v>
      </c>
      <c r="J1605" s="8" t="str">
        <f t="shared" si="202"/>
        <v/>
      </c>
      <c r="K1605" s="8" t="str">
        <f t="shared" si="203"/>
        <v/>
      </c>
      <c r="L1605" s="8" t="str">
        <f t="shared" si="204"/>
        <v>Lions for Lambs</v>
      </c>
      <c r="M1605" s="8" t="str">
        <f t="shared" si="205"/>
        <v/>
      </c>
      <c r="N1605" s="8" t="str">
        <f t="shared" si="201"/>
        <v>Lions for Lambs</v>
      </c>
      <c r="O1605" s="10">
        <f>INDEX(cpi!$A$1:$M$106,MATCH($D1605,cpi!$A:$A,0),MATCH($C1605,cpi!$1:$1,0))</f>
        <v>210.17699999999999</v>
      </c>
      <c r="P1605" s="10">
        <f>cpi!$I$2</f>
        <v>245.51900000000001</v>
      </c>
      <c r="Q1605" s="10">
        <f t="shared" si="206"/>
        <v>1.168153508709326</v>
      </c>
      <c r="R1605" s="8" t="str">
        <f t="shared" si="207"/>
        <v/>
      </c>
      <c r="S1605" s="11">
        <f t="shared" si="208"/>
        <v>40885372.804826409</v>
      </c>
      <c r="T1605" s="11">
        <f t="shared" si="208"/>
        <v>17520048.094368082</v>
      </c>
      <c r="U1605" s="11">
        <f t="shared" si="208"/>
        <v>73840254.23653397</v>
      </c>
    </row>
    <row r="1606" spans="1:21" x14ac:dyDescent="0.2">
      <c r="A1606" s="5">
        <v>1621</v>
      </c>
      <c r="B1606" s="17">
        <v>18</v>
      </c>
      <c r="C1606" s="16">
        <v>1</v>
      </c>
      <c r="D1606" s="16">
        <v>1991</v>
      </c>
      <c r="E1606" s="18">
        <v>33756</v>
      </c>
      <c r="F1606" s="9" t="s">
        <v>1593</v>
      </c>
      <c r="G1606" s="3">
        <v>35000000</v>
      </c>
      <c r="H1606" s="3">
        <v>14471440</v>
      </c>
      <c r="I1606" s="3">
        <v>14471440</v>
      </c>
      <c r="J1606" s="8" t="str">
        <f t="shared" si="202"/>
        <v/>
      </c>
      <c r="K1606" s="8" t="str">
        <f t="shared" si="203"/>
        <v/>
      </c>
      <c r="L1606" s="8" t="str">
        <f t="shared" si="204"/>
        <v>Flight of the Intruder</v>
      </c>
      <c r="M1606" s="8" t="str">
        <f t="shared" si="205"/>
        <v/>
      </c>
      <c r="N1606" s="8" t="str">
        <f t="shared" si="201"/>
        <v>Flight of the Intruder</v>
      </c>
      <c r="O1606" s="10">
        <f>INDEX(cpi!$A$1:$M$106,MATCH($D1606,cpi!$A:$A,0),MATCH($C1606,cpi!$1:$1,0))</f>
        <v>134.6</v>
      </c>
      <c r="P1606" s="10">
        <f>cpi!$I$2</f>
        <v>245.51900000000001</v>
      </c>
      <c r="Q1606" s="10">
        <f t="shared" si="206"/>
        <v>1.8240638930163449</v>
      </c>
      <c r="R1606" s="8" t="str">
        <f t="shared" si="207"/>
        <v/>
      </c>
      <c r="S1606" s="11">
        <f t="shared" si="208"/>
        <v>63842236.255572073</v>
      </c>
      <c r="T1606" s="11">
        <f t="shared" si="208"/>
        <v>26396831.183952454</v>
      </c>
      <c r="U1606" s="11">
        <f t="shared" si="208"/>
        <v>26396831.183952454</v>
      </c>
    </row>
    <row r="1607" spans="1:21" x14ac:dyDescent="0.2">
      <c r="A1607" s="5">
        <v>1622</v>
      </c>
      <c r="B1607" s="17">
        <v>27</v>
      </c>
      <c r="C1607" s="16">
        <v>5</v>
      </c>
      <c r="D1607" s="16">
        <v>2011</v>
      </c>
      <c r="E1607" s="18">
        <v>41338</v>
      </c>
      <c r="F1607" s="9" t="s">
        <v>1594</v>
      </c>
      <c r="G1607" s="3">
        <v>35000000</v>
      </c>
      <c r="H1607" s="3">
        <v>13305665</v>
      </c>
      <c r="I1607" s="3">
        <v>61721826</v>
      </c>
      <c r="J1607" s="8" t="str">
        <f t="shared" si="202"/>
        <v/>
      </c>
      <c r="K1607" s="8" t="str">
        <f t="shared" si="203"/>
        <v/>
      </c>
      <c r="L1607" s="8" t="str">
        <f t="shared" si="204"/>
        <v>The Tree of Life</v>
      </c>
      <c r="M1607" s="8" t="str">
        <f t="shared" si="205"/>
        <v/>
      </c>
      <c r="N1607" s="8" t="str">
        <f t="shared" si="201"/>
        <v>The Tree of Life</v>
      </c>
      <c r="O1607" s="10">
        <f>INDEX(cpi!$A$1:$M$106,MATCH($D1607,cpi!$A:$A,0),MATCH($C1607,cpi!$1:$1,0))</f>
        <v>225.964</v>
      </c>
      <c r="P1607" s="10">
        <f>cpi!$I$2</f>
        <v>245.51900000000001</v>
      </c>
      <c r="Q1607" s="10">
        <f t="shared" si="206"/>
        <v>1.0865403338584907</v>
      </c>
      <c r="R1607" s="8" t="str">
        <f t="shared" si="207"/>
        <v/>
      </c>
      <c r="S1607" s="11">
        <f t="shared" si="208"/>
        <v>38028911.685047172</v>
      </c>
      <c r="T1607" s="11">
        <f t="shared" si="208"/>
        <v>14457141.691309234</v>
      </c>
      <c r="U1607" s="11">
        <f t="shared" si="208"/>
        <v>67063253.428395674</v>
      </c>
    </row>
    <row r="1608" spans="1:21" x14ac:dyDescent="0.2">
      <c r="A1608" s="5">
        <v>1623</v>
      </c>
      <c r="B1608" s="17">
        <v>17</v>
      </c>
      <c r="C1608" s="16">
        <v>8</v>
      </c>
      <c r="D1608" s="16">
        <v>2001</v>
      </c>
      <c r="E1608" s="18">
        <v>37384</v>
      </c>
      <c r="F1608" s="9" t="s">
        <v>1595</v>
      </c>
      <c r="G1608" s="3">
        <v>35000000</v>
      </c>
      <c r="H1608" s="3">
        <v>13264986</v>
      </c>
      <c r="I1608" s="3">
        <v>13601109</v>
      </c>
      <c r="J1608" s="8" t="str">
        <f t="shared" si="202"/>
        <v/>
      </c>
      <c r="K1608" s="8" t="str">
        <f t="shared" si="203"/>
        <v/>
      </c>
      <c r="L1608" s="8" t="str">
        <f t="shared" si="204"/>
        <v>American Outlaws</v>
      </c>
      <c r="M1608" s="8" t="str">
        <f t="shared" si="205"/>
        <v/>
      </c>
      <c r="N1608" s="8" t="str">
        <f t="shared" si="201"/>
        <v>American Outlaws</v>
      </c>
      <c r="O1608" s="10">
        <f>INDEX(cpi!$A$1:$M$106,MATCH($D1608,cpi!$A:$A,0),MATCH($C1608,cpi!$1:$1,0))</f>
        <v>177.5</v>
      </c>
      <c r="P1608" s="10">
        <f>cpi!$I$2</f>
        <v>245.51900000000001</v>
      </c>
      <c r="Q1608" s="10">
        <f t="shared" si="206"/>
        <v>1.3832056338028169</v>
      </c>
      <c r="R1608" s="8" t="str">
        <f t="shared" si="207"/>
        <v/>
      </c>
      <c r="S1608" s="11">
        <f t="shared" si="208"/>
        <v>48412197.183098592</v>
      </c>
      <c r="T1608" s="11">
        <f t="shared" si="208"/>
        <v>18348203.367515493</v>
      </c>
      <c r="U1608" s="11">
        <f t="shared" si="208"/>
        <v>18813130.594766196</v>
      </c>
    </row>
    <row r="1609" spans="1:21" x14ac:dyDescent="0.2">
      <c r="A1609" s="5">
        <v>1624</v>
      </c>
      <c r="B1609" s="17">
        <v>11</v>
      </c>
      <c r="C1609" s="16">
        <v>8</v>
      </c>
      <c r="D1609" s="16">
        <v>2006</v>
      </c>
      <c r="E1609" s="18">
        <v>39029</v>
      </c>
      <c r="F1609" s="9" t="s">
        <v>1596</v>
      </c>
      <c r="G1609" s="3">
        <v>35000000</v>
      </c>
      <c r="H1609" s="3">
        <v>11989328</v>
      </c>
      <c r="I1609" s="3">
        <v>12506188</v>
      </c>
      <c r="J1609" s="8" t="str">
        <f t="shared" si="202"/>
        <v/>
      </c>
      <c r="K1609" s="8" t="str">
        <f t="shared" si="203"/>
        <v/>
      </c>
      <c r="L1609" s="8" t="str">
        <f t="shared" si="204"/>
        <v>Zoom</v>
      </c>
      <c r="M1609" s="8" t="str">
        <f t="shared" si="205"/>
        <v/>
      </c>
      <c r="N1609" s="8" t="str">
        <f t="shared" si="201"/>
        <v>Zoom</v>
      </c>
      <c r="O1609" s="10">
        <f>INDEX(cpi!$A$1:$M$106,MATCH($D1609,cpi!$A:$A,0),MATCH($C1609,cpi!$1:$1,0))</f>
        <v>203.9</v>
      </c>
      <c r="P1609" s="10">
        <f>cpi!$I$2</f>
        <v>245.51900000000001</v>
      </c>
      <c r="Q1609" s="10">
        <f t="shared" si="206"/>
        <v>1.204114762138303</v>
      </c>
      <c r="R1609" s="8" t="str">
        <f t="shared" si="207"/>
        <v/>
      </c>
      <c r="S1609" s="11">
        <f t="shared" si="208"/>
        <v>42144016.674840607</v>
      </c>
      <c r="T1609" s="11">
        <f t="shared" si="208"/>
        <v>14436526.832918096</v>
      </c>
      <c r="U1609" s="11">
        <f t="shared" si="208"/>
        <v>15058885.588876899</v>
      </c>
    </row>
    <row r="1610" spans="1:21" x14ac:dyDescent="0.2">
      <c r="A1610" s="5">
        <v>1625</v>
      </c>
      <c r="B1610" s="17">
        <v>25</v>
      </c>
      <c r="C1610" s="16">
        <v>12</v>
      </c>
      <c r="D1610" s="16">
        <v>2001</v>
      </c>
      <c r="E1610" s="18">
        <v>37633</v>
      </c>
      <c r="F1610" s="9" t="s">
        <v>1597</v>
      </c>
      <c r="G1610" s="3">
        <v>35000000</v>
      </c>
      <c r="H1610" s="3">
        <v>11405825</v>
      </c>
      <c r="I1610" s="3">
        <v>24405825</v>
      </c>
      <c r="J1610" s="8" t="str">
        <f t="shared" si="202"/>
        <v/>
      </c>
      <c r="K1610" s="8" t="str">
        <f t="shared" si="203"/>
        <v/>
      </c>
      <c r="L1610" s="8" t="str">
        <f t="shared" si="204"/>
        <v>The Shipping News</v>
      </c>
      <c r="M1610" s="8" t="str">
        <f t="shared" si="205"/>
        <v/>
      </c>
      <c r="N1610" s="8" t="str">
        <f t="shared" si="201"/>
        <v>The Shipping News</v>
      </c>
      <c r="O1610" s="10">
        <f>INDEX(cpi!$A$1:$M$106,MATCH($D1610,cpi!$A:$A,0),MATCH($C1610,cpi!$1:$1,0))</f>
        <v>176.7</v>
      </c>
      <c r="P1610" s="10">
        <f>cpi!$I$2</f>
        <v>245.51900000000001</v>
      </c>
      <c r="Q1610" s="10">
        <f t="shared" si="206"/>
        <v>1.3894680249009621</v>
      </c>
      <c r="R1610" s="8" t="str">
        <f t="shared" si="207"/>
        <v/>
      </c>
      <c r="S1610" s="11">
        <f t="shared" si="208"/>
        <v>48631380.871533677</v>
      </c>
      <c r="T1610" s="11">
        <f t="shared" si="208"/>
        <v>15848029.135116016</v>
      </c>
      <c r="U1610" s="11">
        <f t="shared" si="208"/>
        <v>33911113.458828524</v>
      </c>
    </row>
    <row r="1611" spans="1:21" x14ac:dyDescent="0.2">
      <c r="A1611" s="5">
        <v>1626</v>
      </c>
      <c r="B1611" s="17">
        <v>18</v>
      </c>
      <c r="C1611" s="16">
        <v>12</v>
      </c>
      <c r="D1611" s="16">
        <v>2009</v>
      </c>
      <c r="E1611" s="18">
        <v>40341</v>
      </c>
      <c r="F1611" s="9" t="s">
        <v>1598</v>
      </c>
      <c r="G1611" s="3">
        <v>35000000</v>
      </c>
      <c r="H1611" s="3">
        <v>11001272</v>
      </c>
      <c r="I1611" s="3">
        <v>31878891</v>
      </c>
      <c r="J1611" s="8" t="str">
        <f t="shared" si="202"/>
        <v/>
      </c>
      <c r="K1611" s="8" t="str">
        <f t="shared" si="203"/>
        <v/>
      </c>
      <c r="L1611" s="8" t="str">
        <f t="shared" si="204"/>
        <v>The Young Victoria</v>
      </c>
      <c r="M1611" s="8" t="str">
        <f t="shared" si="205"/>
        <v/>
      </c>
      <c r="N1611" s="8" t="str">
        <f t="shared" si="201"/>
        <v>The Young Victoria</v>
      </c>
      <c r="O1611" s="10">
        <f>INDEX(cpi!$A$1:$M$106,MATCH($D1611,cpi!$A:$A,0),MATCH($C1611,cpi!$1:$1,0))</f>
        <v>215.94900000000001</v>
      </c>
      <c r="P1611" s="10">
        <f>cpi!$I$2</f>
        <v>245.51900000000001</v>
      </c>
      <c r="Q1611" s="10">
        <f t="shared" si="206"/>
        <v>1.1369304789556793</v>
      </c>
      <c r="R1611" s="8" t="str">
        <f t="shared" si="207"/>
        <v/>
      </c>
      <c r="S1611" s="11">
        <f t="shared" si="208"/>
        <v>39792566.763448775</v>
      </c>
      <c r="T1611" s="11">
        <f t="shared" si="208"/>
        <v>12507681.444081705</v>
      </c>
      <c r="U1611" s="11">
        <f t="shared" si="208"/>
        <v>36244082.813205898</v>
      </c>
    </row>
    <row r="1612" spans="1:21" x14ac:dyDescent="0.2">
      <c r="A1612" s="5">
        <v>1627</v>
      </c>
      <c r="B1612" s="17">
        <v>28</v>
      </c>
      <c r="C1612" s="16">
        <v>3</v>
      </c>
      <c r="D1612" s="16">
        <v>2014</v>
      </c>
      <c r="E1612" s="18">
        <v>42463</v>
      </c>
      <c r="F1612" s="9" t="s">
        <v>1599</v>
      </c>
      <c r="G1612" s="3">
        <v>35000000</v>
      </c>
      <c r="H1612" s="3">
        <v>10508518</v>
      </c>
      <c r="I1612" s="3">
        <v>18376443</v>
      </c>
      <c r="J1612" s="8" t="str">
        <f t="shared" si="202"/>
        <v/>
      </c>
      <c r="K1612" s="8" t="str">
        <f t="shared" si="203"/>
        <v/>
      </c>
      <c r="L1612" s="8" t="str">
        <f t="shared" si="204"/>
        <v>Sabotage</v>
      </c>
      <c r="M1612" s="8" t="str">
        <f t="shared" si="205"/>
        <v/>
      </c>
      <c r="N1612" s="8" t="str">
        <f t="shared" si="201"/>
        <v>Sabotage</v>
      </c>
      <c r="O1612" s="10">
        <f>INDEX(cpi!$A$1:$M$106,MATCH($D1612,cpi!$A:$A,0),MATCH($C1612,cpi!$1:$1,0))</f>
        <v>236.29300000000001</v>
      </c>
      <c r="P1612" s="10">
        <f>cpi!$I$2</f>
        <v>245.51900000000001</v>
      </c>
      <c r="Q1612" s="10">
        <f t="shared" si="206"/>
        <v>1.0390447452950362</v>
      </c>
      <c r="R1612" s="8" t="str">
        <f t="shared" si="207"/>
        <v/>
      </c>
      <c r="S1612" s="11">
        <f t="shared" si="208"/>
        <v>36366566.085326269</v>
      </c>
      <c r="T1612" s="11">
        <f t="shared" si="208"/>
        <v>10918820.408738304</v>
      </c>
      <c r="U1612" s="11">
        <f t="shared" si="208"/>
        <v>19093946.536363751</v>
      </c>
    </row>
    <row r="1613" spans="1:21" x14ac:dyDescent="0.2">
      <c r="A1613" s="5">
        <v>1628</v>
      </c>
      <c r="B1613" s="17">
        <v>4</v>
      </c>
      <c r="C1613" s="16">
        <v>9</v>
      </c>
      <c r="D1613" s="16">
        <v>1998</v>
      </c>
      <c r="E1613" s="18">
        <v>35894</v>
      </c>
      <c r="F1613" s="9" t="s">
        <v>1600</v>
      </c>
      <c r="G1613" s="3">
        <v>35000000</v>
      </c>
      <c r="H1613" s="3">
        <v>10319915</v>
      </c>
      <c r="I1613" s="3">
        <v>10319915</v>
      </c>
      <c r="J1613" s="8" t="str">
        <f t="shared" si="202"/>
        <v/>
      </c>
      <c r="K1613" s="8" t="str">
        <f t="shared" si="203"/>
        <v/>
      </c>
      <c r="L1613" s="8" t="str">
        <f t="shared" si="204"/>
        <v>Knock Off</v>
      </c>
      <c r="M1613" s="8" t="str">
        <f t="shared" si="205"/>
        <v/>
      </c>
      <c r="N1613" s="8" t="str">
        <f t="shared" si="201"/>
        <v>Knock Off</v>
      </c>
      <c r="O1613" s="10">
        <f>INDEX(cpi!$A$1:$M$106,MATCH($D1613,cpi!$A:$A,0),MATCH($C1613,cpi!$1:$1,0))</f>
        <v>163.6</v>
      </c>
      <c r="P1613" s="10">
        <f>cpi!$I$2</f>
        <v>245.51900000000001</v>
      </c>
      <c r="Q1613" s="10">
        <f t="shared" si="206"/>
        <v>1.5007273838630808</v>
      </c>
      <c r="R1613" s="8" t="str">
        <f t="shared" si="207"/>
        <v/>
      </c>
      <c r="S1613" s="11">
        <f t="shared" si="208"/>
        <v>52525458.435207829</v>
      </c>
      <c r="T1613" s="11">
        <f t="shared" si="208"/>
        <v>15487379.039639365</v>
      </c>
      <c r="U1613" s="11">
        <f t="shared" si="208"/>
        <v>15487379.039639365</v>
      </c>
    </row>
    <row r="1614" spans="1:21" x14ac:dyDescent="0.2">
      <c r="A1614" s="5">
        <v>1629</v>
      </c>
      <c r="B1614" s="17">
        <v>11</v>
      </c>
      <c r="C1614" s="16">
        <v>9</v>
      </c>
      <c r="D1614" s="16">
        <v>2009</v>
      </c>
      <c r="E1614" s="18">
        <v>40126</v>
      </c>
      <c r="F1614" s="9" t="s">
        <v>1601</v>
      </c>
      <c r="G1614" s="3">
        <v>35000000</v>
      </c>
      <c r="H1614" s="3">
        <v>10275638</v>
      </c>
      <c r="I1614" s="3">
        <v>12254746</v>
      </c>
      <c r="J1614" s="8" t="str">
        <f t="shared" si="202"/>
        <v/>
      </c>
      <c r="K1614" s="8" t="str">
        <f t="shared" si="203"/>
        <v/>
      </c>
      <c r="L1614" s="8" t="str">
        <f t="shared" si="204"/>
        <v>Whiteout</v>
      </c>
      <c r="M1614" s="8" t="str">
        <f t="shared" si="205"/>
        <v/>
      </c>
      <c r="N1614" s="8" t="str">
        <f t="shared" si="201"/>
        <v>Whiteout</v>
      </c>
      <c r="O1614" s="10">
        <f>INDEX(cpi!$A$1:$M$106,MATCH($D1614,cpi!$A:$A,0),MATCH($C1614,cpi!$1:$1,0))</f>
        <v>215.96899999999999</v>
      </c>
      <c r="P1614" s="10">
        <f>cpi!$I$2</f>
        <v>245.51900000000001</v>
      </c>
      <c r="Q1614" s="10">
        <f t="shared" si="206"/>
        <v>1.1368251925044799</v>
      </c>
      <c r="R1614" s="8" t="str">
        <f t="shared" si="207"/>
        <v/>
      </c>
      <c r="S1614" s="11">
        <f t="shared" si="208"/>
        <v>39788881.737656794</v>
      </c>
      <c r="T1614" s="11">
        <f t="shared" si="208"/>
        <v>11681604.147456348</v>
      </c>
      <c r="U1614" s="11">
        <f t="shared" si="208"/>
        <v>13931503.980543505</v>
      </c>
    </row>
    <row r="1615" spans="1:21" x14ac:dyDescent="0.2">
      <c r="A1615" s="5">
        <v>1630</v>
      </c>
      <c r="B1615" s="17">
        <v>6</v>
      </c>
      <c r="C1615" s="16">
        <v>3</v>
      </c>
      <c r="D1615" s="16">
        <v>2015</v>
      </c>
      <c r="E1615" s="18">
        <v>42158</v>
      </c>
      <c r="F1615" s="9" t="s">
        <v>1602</v>
      </c>
      <c r="G1615" s="3">
        <v>35000000</v>
      </c>
      <c r="H1615" s="3">
        <v>10219501</v>
      </c>
      <c r="I1615" s="3">
        <v>12819501</v>
      </c>
      <c r="J1615" s="8" t="str">
        <f t="shared" si="202"/>
        <v/>
      </c>
      <c r="K1615" s="8" t="str">
        <f t="shared" si="203"/>
        <v/>
      </c>
      <c r="L1615" s="8" t="str">
        <f t="shared" si="204"/>
        <v>Unfinished Business</v>
      </c>
      <c r="M1615" s="8" t="str">
        <f t="shared" si="205"/>
        <v/>
      </c>
      <c r="N1615" s="8" t="str">
        <f t="shared" si="201"/>
        <v>Unfinished Business</v>
      </c>
      <c r="O1615" s="10">
        <f>INDEX(cpi!$A$1:$M$106,MATCH($D1615,cpi!$A:$A,0),MATCH($C1615,cpi!$1:$1,0))</f>
        <v>236.119</v>
      </c>
      <c r="P1615" s="10">
        <f>cpi!$I$2</f>
        <v>245.51900000000001</v>
      </c>
      <c r="Q1615" s="10">
        <f t="shared" si="206"/>
        <v>1.0398104345690098</v>
      </c>
      <c r="R1615" s="8" t="str">
        <f t="shared" si="207"/>
        <v/>
      </c>
      <c r="S1615" s="11">
        <f t="shared" si="208"/>
        <v>36393365.20991534</v>
      </c>
      <c r="T1615" s="11">
        <f t="shared" si="208"/>
        <v>10626343.77588843</v>
      </c>
      <c r="U1615" s="11">
        <f t="shared" si="208"/>
        <v>13329850.905767856</v>
      </c>
    </row>
    <row r="1616" spans="1:21" x14ac:dyDescent="0.2">
      <c r="A1616" s="5">
        <v>1631</v>
      </c>
      <c r="B1616" s="17">
        <v>22</v>
      </c>
      <c r="C1616" s="16">
        <v>11</v>
      </c>
      <c r="D1616" s="16">
        <v>2006</v>
      </c>
      <c r="E1616" s="18">
        <v>39366</v>
      </c>
      <c r="F1616" s="9" t="s">
        <v>1603</v>
      </c>
      <c r="G1616" s="3">
        <v>35000000</v>
      </c>
      <c r="H1616" s="3">
        <v>10144010</v>
      </c>
      <c r="I1616" s="3">
        <v>15461638</v>
      </c>
      <c r="J1616" s="8" t="str">
        <f t="shared" si="202"/>
        <v/>
      </c>
      <c r="K1616" s="8" t="str">
        <f t="shared" si="203"/>
        <v/>
      </c>
      <c r="L1616" s="8" t="str">
        <f t="shared" si="204"/>
        <v>The Fountain</v>
      </c>
      <c r="M1616" s="8" t="str">
        <f t="shared" si="205"/>
        <v/>
      </c>
      <c r="N1616" s="8" t="str">
        <f t="shared" si="201"/>
        <v>The Fountain</v>
      </c>
      <c r="O1616" s="10">
        <f>INDEX(cpi!$A$1:$M$106,MATCH($D1616,cpi!$A:$A,0),MATCH($C1616,cpi!$1:$1,0))</f>
        <v>201.5</v>
      </c>
      <c r="P1616" s="10">
        <f>cpi!$I$2</f>
        <v>245.51900000000001</v>
      </c>
      <c r="Q1616" s="10">
        <f t="shared" si="206"/>
        <v>1.2184565756823822</v>
      </c>
      <c r="R1616" s="8" t="str">
        <f t="shared" si="207"/>
        <v/>
      </c>
      <c r="S1616" s="11">
        <f t="shared" si="208"/>
        <v>42645980.14888338</v>
      </c>
      <c r="T1616" s="11">
        <f t="shared" si="208"/>
        <v>12360035.688287841</v>
      </c>
      <c r="U1616" s="11">
        <f t="shared" si="208"/>
        <v>18839334.491920598</v>
      </c>
    </row>
    <row r="1617" spans="1:21" x14ac:dyDescent="0.2">
      <c r="A1617" s="5">
        <v>1632</v>
      </c>
      <c r="B1617" s="17">
        <v>30</v>
      </c>
      <c r="C1617" s="16">
        <v>9</v>
      </c>
      <c r="D1617" s="16">
        <v>2015</v>
      </c>
      <c r="E1617" s="18">
        <v>42895</v>
      </c>
      <c r="F1617" s="9" t="s">
        <v>1604</v>
      </c>
      <c r="G1617" s="3">
        <v>35000000</v>
      </c>
      <c r="H1617" s="3">
        <v>10137502</v>
      </c>
      <c r="I1617" s="3">
        <v>61173364</v>
      </c>
      <c r="J1617" s="8" t="str">
        <f t="shared" si="202"/>
        <v/>
      </c>
      <c r="K1617" s="8" t="str">
        <f t="shared" si="203"/>
        <v/>
      </c>
      <c r="L1617" s="8" t="str">
        <f t="shared" si="204"/>
        <v>The Walk</v>
      </c>
      <c r="M1617" s="8" t="str">
        <f t="shared" si="205"/>
        <v/>
      </c>
      <c r="N1617" s="8" t="str">
        <f t="shared" si="201"/>
        <v>The Walk</v>
      </c>
      <c r="O1617" s="10">
        <f>INDEX(cpi!$A$1:$M$106,MATCH($D1617,cpi!$A:$A,0),MATCH($C1617,cpi!$1:$1,0))</f>
        <v>237.94499999999999</v>
      </c>
      <c r="P1617" s="10">
        <f>cpi!$I$2</f>
        <v>245.51900000000001</v>
      </c>
      <c r="Q1617" s="10">
        <f t="shared" si="206"/>
        <v>1.0318308852886171</v>
      </c>
      <c r="R1617" s="8" t="str">
        <f t="shared" si="207"/>
        <v/>
      </c>
      <c r="S1617" s="11">
        <f t="shared" si="208"/>
        <v>36114080.985101596</v>
      </c>
      <c r="T1617" s="11">
        <f t="shared" si="208"/>
        <v>10460187.663275126</v>
      </c>
      <c r="U1617" s="11">
        <f t="shared" si="208"/>
        <v>63120566.332202822</v>
      </c>
    </row>
    <row r="1618" spans="1:21" x14ac:dyDescent="0.2">
      <c r="A1618" s="5">
        <v>1633</v>
      </c>
      <c r="B1618" s="17">
        <v>29</v>
      </c>
      <c r="C1618" s="16">
        <v>11</v>
      </c>
      <c r="D1618" s="16">
        <v>2013</v>
      </c>
      <c r="E1618" s="18">
        <v>42135</v>
      </c>
      <c r="F1618" s="9" t="s">
        <v>1605</v>
      </c>
      <c r="G1618" s="3">
        <v>35000000</v>
      </c>
      <c r="H1618" s="3">
        <v>8323085</v>
      </c>
      <c r="I1618" s="3">
        <v>29890402</v>
      </c>
      <c r="J1618" s="8" t="str">
        <f t="shared" si="202"/>
        <v/>
      </c>
      <c r="K1618" s="8" t="str">
        <f t="shared" si="203"/>
        <v/>
      </c>
      <c r="L1618" s="8" t="str">
        <f t="shared" si="204"/>
        <v>Mandela: Long Walk to Freedom</v>
      </c>
      <c r="M1618" s="8" t="str">
        <f t="shared" si="205"/>
        <v/>
      </c>
      <c r="N1618" s="8" t="str">
        <f t="shared" si="201"/>
        <v>Mandela: Long Walk to Freedom</v>
      </c>
      <c r="O1618" s="10">
        <f>INDEX(cpi!$A$1:$M$106,MATCH($D1618,cpi!$A:$A,0),MATCH($C1618,cpi!$1:$1,0))</f>
        <v>233.06899999999999</v>
      </c>
      <c r="P1618" s="10">
        <f>cpi!$I$2</f>
        <v>245.51900000000001</v>
      </c>
      <c r="Q1618" s="10">
        <f t="shared" si="206"/>
        <v>1.0534176574319194</v>
      </c>
      <c r="R1618" s="8" t="str">
        <f t="shared" si="207"/>
        <v/>
      </c>
      <c r="S1618" s="11">
        <f t="shared" si="208"/>
        <v>36869618.010117181</v>
      </c>
      <c r="T1618" s="11">
        <f t="shared" si="208"/>
        <v>8767684.7033067476</v>
      </c>
      <c r="U1618" s="11">
        <f t="shared" si="208"/>
        <v>31487077.254538357</v>
      </c>
    </row>
    <row r="1619" spans="1:21" x14ac:dyDescent="0.2">
      <c r="A1619" s="5">
        <v>1634</v>
      </c>
      <c r="B1619" s="17">
        <v>5</v>
      </c>
      <c r="C1619" s="16">
        <v>12</v>
      </c>
      <c r="D1619" s="16">
        <v>2008</v>
      </c>
      <c r="E1619" s="18">
        <v>39580</v>
      </c>
      <c r="F1619" s="9" t="s">
        <v>1606</v>
      </c>
      <c r="G1619" s="3">
        <v>35000000</v>
      </c>
      <c r="H1619" s="3">
        <v>8050977</v>
      </c>
      <c r="I1619" s="3">
        <v>10157534</v>
      </c>
      <c r="J1619" s="8" t="str">
        <f t="shared" si="202"/>
        <v/>
      </c>
      <c r="K1619" s="8" t="str">
        <f t="shared" si="203"/>
        <v/>
      </c>
      <c r="L1619" s="8" t="str">
        <f t="shared" si="204"/>
        <v>Punisher: War Zone</v>
      </c>
      <c r="M1619" s="8" t="str">
        <f t="shared" si="205"/>
        <v/>
      </c>
      <c r="N1619" s="8" t="str">
        <f t="shared" si="201"/>
        <v>Punisher: War Zone</v>
      </c>
      <c r="O1619" s="10">
        <f>INDEX(cpi!$A$1:$M$106,MATCH($D1619,cpi!$A:$A,0),MATCH($C1619,cpi!$1:$1,0))</f>
        <v>210.22800000000001</v>
      </c>
      <c r="P1619" s="10">
        <f>cpi!$I$2</f>
        <v>245.51900000000001</v>
      </c>
      <c r="Q1619" s="10">
        <f t="shared" si="206"/>
        <v>1.1678701219628214</v>
      </c>
      <c r="R1619" s="8" t="str">
        <f t="shared" si="207"/>
        <v/>
      </c>
      <c r="S1619" s="11">
        <f t="shared" si="208"/>
        <v>40875454.268698744</v>
      </c>
      <c r="T1619" s="11">
        <f t="shared" si="208"/>
        <v>9402495.4909098689</v>
      </c>
      <c r="U1619" s="11">
        <f t="shared" si="208"/>
        <v>11862680.471421504</v>
      </c>
    </row>
    <row r="1620" spans="1:21" x14ac:dyDescent="0.2">
      <c r="A1620" s="5">
        <v>1635</v>
      </c>
      <c r="B1620" s="17">
        <v>5</v>
      </c>
      <c r="C1620" s="16">
        <v>9</v>
      </c>
      <c r="D1620" s="16">
        <v>2003</v>
      </c>
      <c r="E1620" s="18">
        <v>37750</v>
      </c>
      <c r="F1620" s="9" t="s">
        <v>1607</v>
      </c>
      <c r="G1620" s="3">
        <v>35000000</v>
      </c>
      <c r="H1620" s="3">
        <v>7659747</v>
      </c>
      <c r="I1620" s="3">
        <v>11559747</v>
      </c>
      <c r="J1620" s="8" t="str">
        <f t="shared" si="202"/>
        <v/>
      </c>
      <c r="K1620" s="8" t="str">
        <f t="shared" si="203"/>
        <v/>
      </c>
      <c r="L1620" s="8" t="str">
        <f t="shared" si="204"/>
        <v>The Order</v>
      </c>
      <c r="M1620" s="8" t="str">
        <f t="shared" si="205"/>
        <v/>
      </c>
      <c r="N1620" s="8" t="str">
        <f t="shared" si="201"/>
        <v>The Order</v>
      </c>
      <c r="O1620" s="10">
        <f>INDEX(cpi!$A$1:$M$106,MATCH($D1620,cpi!$A:$A,0),MATCH($C1620,cpi!$1:$1,0))</f>
        <v>185.2</v>
      </c>
      <c r="P1620" s="10">
        <f>cpi!$I$2</f>
        <v>245.51900000000001</v>
      </c>
      <c r="Q1620" s="10">
        <f t="shared" si="206"/>
        <v>1.3256965442764579</v>
      </c>
      <c r="R1620" s="8" t="str">
        <f t="shared" si="207"/>
        <v/>
      </c>
      <c r="S1620" s="11">
        <f t="shared" si="208"/>
        <v>46399379.049676023</v>
      </c>
      <c r="T1620" s="11">
        <f t="shared" si="208"/>
        <v>10154500.127931966</v>
      </c>
      <c r="U1620" s="11">
        <f t="shared" si="208"/>
        <v>15324716.650610151</v>
      </c>
    </row>
    <row r="1621" spans="1:21" x14ac:dyDescent="0.2">
      <c r="A1621" s="5">
        <v>1636</v>
      </c>
      <c r="B1621" s="17">
        <v>10</v>
      </c>
      <c r="C1621" s="16">
        <v>11</v>
      </c>
      <c r="D1621" s="16">
        <v>2006</v>
      </c>
      <c r="E1621" s="18">
        <v>39001</v>
      </c>
      <c r="F1621" s="9" t="s">
        <v>1608</v>
      </c>
      <c r="G1621" s="3">
        <v>35000000</v>
      </c>
      <c r="H1621" s="3">
        <v>7459300</v>
      </c>
      <c r="I1621" s="3">
        <v>42064105</v>
      </c>
      <c r="J1621" s="8" t="str">
        <f t="shared" si="202"/>
        <v/>
      </c>
      <c r="K1621" s="8" t="str">
        <f t="shared" si="203"/>
        <v/>
      </c>
      <c r="L1621" s="8" t="str">
        <f t="shared" si="204"/>
        <v>A Good Year</v>
      </c>
      <c r="M1621" s="8" t="str">
        <f t="shared" si="205"/>
        <v/>
      </c>
      <c r="N1621" s="8" t="str">
        <f t="shared" si="201"/>
        <v>A Good Year</v>
      </c>
      <c r="O1621" s="10">
        <f>INDEX(cpi!$A$1:$M$106,MATCH($D1621,cpi!$A:$A,0),MATCH($C1621,cpi!$1:$1,0))</f>
        <v>201.5</v>
      </c>
      <c r="P1621" s="10">
        <f>cpi!$I$2</f>
        <v>245.51900000000001</v>
      </c>
      <c r="Q1621" s="10">
        <f t="shared" si="206"/>
        <v>1.2184565756823822</v>
      </c>
      <c r="R1621" s="8" t="str">
        <f t="shared" si="207"/>
        <v/>
      </c>
      <c r="S1621" s="11">
        <f t="shared" si="208"/>
        <v>42645980.14888338</v>
      </c>
      <c r="T1621" s="11">
        <f t="shared" si="208"/>
        <v>9088833.1349875927</v>
      </c>
      <c r="U1621" s="11">
        <f t="shared" si="208"/>
        <v>51253285.337444171</v>
      </c>
    </row>
    <row r="1622" spans="1:21" x14ac:dyDescent="0.2">
      <c r="A1622" s="5">
        <v>1637</v>
      </c>
      <c r="B1622" s="17">
        <v>11</v>
      </c>
      <c r="C1622" s="16">
        <v>3</v>
      </c>
      <c r="D1622" s="16">
        <v>2016</v>
      </c>
      <c r="E1622" s="18">
        <v>42677</v>
      </c>
      <c r="F1622" s="9" t="s">
        <v>1609</v>
      </c>
      <c r="G1622" s="3">
        <v>35000000</v>
      </c>
      <c r="H1622" s="3">
        <v>6864016</v>
      </c>
      <c r="I1622" s="3">
        <v>28721408</v>
      </c>
      <c r="J1622" s="8" t="str">
        <f t="shared" si="202"/>
        <v/>
      </c>
      <c r="K1622" s="8" t="str">
        <f t="shared" si="203"/>
        <v/>
      </c>
      <c r="L1622" s="8" t="str">
        <f t="shared" si="204"/>
        <v>The Brothers Grimsby</v>
      </c>
      <c r="M1622" s="8" t="str">
        <f t="shared" si="205"/>
        <v/>
      </c>
      <c r="N1622" s="8" t="str">
        <f t="shared" si="201"/>
        <v>The Brothers Grimsby</v>
      </c>
      <c r="O1622" s="10">
        <f>INDEX(cpi!$A$1:$M$106,MATCH($D1622,cpi!$A:$A,0),MATCH($C1622,cpi!$1:$1,0))</f>
        <v>238.13200000000001</v>
      </c>
      <c r="P1622" s="10">
        <f>cpi!$I$2</f>
        <v>245.51900000000001</v>
      </c>
      <c r="Q1622" s="10">
        <f t="shared" si="206"/>
        <v>1.0310206104177515</v>
      </c>
      <c r="R1622" s="8" t="str">
        <f t="shared" si="207"/>
        <v/>
      </c>
      <c r="S1622" s="11">
        <f t="shared" si="208"/>
        <v>36085721.364621304</v>
      </c>
      <c r="T1622" s="11">
        <f t="shared" si="208"/>
        <v>7076941.9662372135</v>
      </c>
      <c r="U1622" s="11">
        <f t="shared" si="208"/>
        <v>29612363.608217292</v>
      </c>
    </row>
    <row r="1623" spans="1:21" x14ac:dyDescent="0.2">
      <c r="A1623" s="5">
        <v>1638</v>
      </c>
      <c r="B1623" s="17">
        <v>6</v>
      </c>
      <c r="C1623" s="16">
        <v>11</v>
      </c>
      <c r="D1623" s="16">
        <v>2002</v>
      </c>
      <c r="E1623" s="18">
        <v>37418</v>
      </c>
      <c r="F1623" s="9" t="s">
        <v>1610</v>
      </c>
      <c r="G1623" s="3">
        <v>35000000</v>
      </c>
      <c r="H1623" s="3">
        <v>6630252</v>
      </c>
      <c r="I1623" s="3">
        <v>16830252</v>
      </c>
      <c r="J1623" s="8" t="str">
        <f t="shared" si="202"/>
        <v/>
      </c>
      <c r="K1623" s="8" t="str">
        <f t="shared" si="203"/>
        <v/>
      </c>
      <c r="L1623" s="8" t="str">
        <f t="shared" si="204"/>
        <v>Femme Fatale</v>
      </c>
      <c r="M1623" s="8" t="str">
        <f t="shared" si="205"/>
        <v/>
      </c>
      <c r="N1623" s="8" t="str">
        <f t="shared" si="201"/>
        <v>Femme Fatale</v>
      </c>
      <c r="O1623" s="10">
        <f>INDEX(cpi!$A$1:$M$106,MATCH($D1623,cpi!$A:$A,0),MATCH($C1623,cpi!$1:$1,0))</f>
        <v>181.3</v>
      </c>
      <c r="P1623" s="10">
        <f>cpi!$I$2</f>
        <v>245.51900000000001</v>
      </c>
      <c r="Q1623" s="10">
        <f t="shared" si="206"/>
        <v>1.3542140099282955</v>
      </c>
      <c r="R1623" s="8" t="str">
        <f t="shared" si="207"/>
        <v/>
      </c>
      <c r="S1623" s="11">
        <f t="shared" si="208"/>
        <v>47397490.34749034</v>
      </c>
      <c r="T1623" s="11">
        <f t="shared" si="208"/>
        <v>8978780.1477551013</v>
      </c>
      <c r="U1623" s="11">
        <f t="shared" si="208"/>
        <v>22791763.049023718</v>
      </c>
    </row>
    <row r="1624" spans="1:21" x14ac:dyDescent="0.2">
      <c r="A1624" s="5">
        <v>1639</v>
      </c>
      <c r="B1624" s="17">
        <v>2</v>
      </c>
      <c r="C1624" s="16">
        <v>5</v>
      </c>
      <c r="D1624" s="16">
        <v>1997</v>
      </c>
      <c r="E1624" s="18">
        <v>35466</v>
      </c>
      <c r="F1624" s="9" t="s">
        <v>1611</v>
      </c>
      <c r="G1624" s="3">
        <v>35000000</v>
      </c>
      <c r="H1624" s="3">
        <v>6448817</v>
      </c>
      <c r="I1624" s="3">
        <v>6448817</v>
      </c>
      <c r="J1624" s="8" t="str">
        <f t="shared" si="202"/>
        <v/>
      </c>
      <c r="K1624" s="8" t="str">
        <f t="shared" si="203"/>
        <v/>
      </c>
      <c r="L1624" s="8" t="str">
        <f t="shared" si="204"/>
        <v>Warriors of Virtue</v>
      </c>
      <c r="M1624" s="8" t="str">
        <f t="shared" si="205"/>
        <v/>
      </c>
      <c r="N1624" s="8" t="str">
        <f t="shared" si="201"/>
        <v>Warriors of Virtue</v>
      </c>
      <c r="O1624" s="10">
        <f>INDEX(cpi!$A$1:$M$106,MATCH($D1624,cpi!$A:$A,0),MATCH($C1624,cpi!$1:$1,0))</f>
        <v>160.1</v>
      </c>
      <c r="P1624" s="10">
        <f>cpi!$I$2</f>
        <v>245.51900000000001</v>
      </c>
      <c r="Q1624" s="10">
        <f t="shared" si="206"/>
        <v>1.5335352904434729</v>
      </c>
      <c r="R1624" s="8" t="str">
        <f t="shared" si="207"/>
        <v/>
      </c>
      <c r="S1624" s="11">
        <f t="shared" si="208"/>
        <v>53673735.165521555</v>
      </c>
      <c r="T1624" s="11">
        <f t="shared" si="208"/>
        <v>9889488.4511118066</v>
      </c>
      <c r="U1624" s="11">
        <f t="shared" si="208"/>
        <v>9889488.4511118066</v>
      </c>
    </row>
    <row r="1625" spans="1:21" x14ac:dyDescent="0.2">
      <c r="A1625" s="5">
        <v>1640</v>
      </c>
      <c r="B1625" s="17">
        <v>26</v>
      </c>
      <c r="C1625" s="16">
        <v>9</v>
      </c>
      <c r="D1625" s="16">
        <v>2003</v>
      </c>
      <c r="E1625" s="18">
        <v>38392</v>
      </c>
      <c r="F1625" s="9" t="s">
        <v>1612</v>
      </c>
      <c r="G1625" s="3">
        <v>35000000</v>
      </c>
      <c r="H1625" s="3">
        <v>5781086</v>
      </c>
      <c r="I1625" s="3">
        <v>32738814</v>
      </c>
      <c r="J1625" s="8" t="str">
        <f t="shared" si="202"/>
        <v/>
      </c>
      <c r="K1625" s="8" t="str">
        <f t="shared" si="203"/>
        <v/>
      </c>
      <c r="L1625" s="8" t="str">
        <f t="shared" si="204"/>
        <v>Luther</v>
      </c>
      <c r="M1625" s="8" t="str">
        <f t="shared" si="205"/>
        <v/>
      </c>
      <c r="N1625" s="8" t="str">
        <f t="shared" si="201"/>
        <v>Luther</v>
      </c>
      <c r="O1625" s="10">
        <f>INDEX(cpi!$A$1:$M$106,MATCH($D1625,cpi!$A:$A,0),MATCH($C1625,cpi!$1:$1,0))</f>
        <v>185.2</v>
      </c>
      <c r="P1625" s="10">
        <f>cpi!$I$2</f>
        <v>245.51900000000001</v>
      </c>
      <c r="Q1625" s="10">
        <f t="shared" si="206"/>
        <v>1.3256965442764579</v>
      </c>
      <c r="R1625" s="8" t="str">
        <f t="shared" si="207"/>
        <v/>
      </c>
      <c r="S1625" s="11">
        <f t="shared" si="208"/>
        <v>46399379.049676023</v>
      </c>
      <c r="T1625" s="11">
        <f t="shared" si="208"/>
        <v>7663965.7323650112</v>
      </c>
      <c r="U1625" s="11">
        <f t="shared" si="208"/>
        <v>43401732.583509721</v>
      </c>
    </row>
    <row r="1626" spans="1:21" x14ac:dyDescent="0.2">
      <c r="A1626" s="5">
        <v>1641</v>
      </c>
      <c r="B1626" s="17">
        <v>28</v>
      </c>
      <c r="C1626" s="16">
        <v>1</v>
      </c>
      <c r="D1626" s="16">
        <v>2011</v>
      </c>
      <c r="E1626" s="18">
        <v>41365</v>
      </c>
      <c r="F1626" s="9" t="s">
        <v>1613</v>
      </c>
      <c r="G1626" s="3">
        <v>35000000</v>
      </c>
      <c r="H1626" s="3">
        <v>5101237</v>
      </c>
      <c r="I1626" s="3">
        <v>24687524</v>
      </c>
      <c r="J1626" s="8" t="str">
        <f t="shared" si="202"/>
        <v/>
      </c>
      <c r="K1626" s="8" t="str">
        <f t="shared" si="203"/>
        <v/>
      </c>
      <c r="L1626" s="8" t="str">
        <f t="shared" si="204"/>
        <v>Biutiful</v>
      </c>
      <c r="M1626" s="8" t="str">
        <f t="shared" si="205"/>
        <v/>
      </c>
      <c r="N1626" s="8" t="str">
        <f t="shared" si="201"/>
        <v>Biutiful</v>
      </c>
      <c r="O1626" s="10">
        <f>INDEX(cpi!$A$1:$M$106,MATCH($D1626,cpi!$A:$A,0),MATCH($C1626,cpi!$1:$1,0))</f>
        <v>220.22300000000001</v>
      </c>
      <c r="P1626" s="10">
        <f>cpi!$I$2</f>
        <v>245.51900000000001</v>
      </c>
      <c r="Q1626" s="10">
        <f t="shared" si="206"/>
        <v>1.1148653864491902</v>
      </c>
      <c r="R1626" s="8" t="str">
        <f t="shared" si="207"/>
        <v/>
      </c>
      <c r="S1626" s="11">
        <f t="shared" si="208"/>
        <v>39020288.525721654</v>
      </c>
      <c r="T1626" s="11">
        <f t="shared" si="208"/>
        <v>5687192.5593739077</v>
      </c>
      <c r="U1626" s="11">
        <f t="shared" si="208"/>
        <v>27523265.984733656</v>
      </c>
    </row>
    <row r="1627" spans="1:21" x14ac:dyDescent="0.2">
      <c r="A1627" s="5">
        <v>1642</v>
      </c>
      <c r="B1627" s="17">
        <v>21</v>
      </c>
      <c r="C1627" s="16">
        <v>2</v>
      </c>
      <c r="D1627" s="16">
        <v>1992</v>
      </c>
      <c r="E1627" s="18">
        <v>34214</v>
      </c>
      <c r="F1627" s="9" t="s">
        <v>1614</v>
      </c>
      <c r="G1627" s="3">
        <v>35000000</v>
      </c>
      <c r="H1627" s="3">
        <v>4651977</v>
      </c>
      <c r="I1627" s="3">
        <v>4651977</v>
      </c>
      <c r="J1627" s="8" t="str">
        <f t="shared" si="202"/>
        <v/>
      </c>
      <c r="K1627" s="8" t="str">
        <f t="shared" si="203"/>
        <v/>
      </c>
      <c r="L1627" s="8" t="str">
        <f t="shared" si="204"/>
        <v>Radio Flyer</v>
      </c>
      <c r="M1627" s="8" t="str">
        <f t="shared" si="205"/>
        <v/>
      </c>
      <c r="N1627" s="8" t="str">
        <f t="shared" si="201"/>
        <v>Radio Flyer</v>
      </c>
      <c r="O1627" s="10">
        <f>INDEX(cpi!$A$1:$M$106,MATCH($D1627,cpi!$A:$A,0),MATCH($C1627,cpi!$1:$1,0))</f>
        <v>138.6</v>
      </c>
      <c r="P1627" s="10">
        <f>cpi!$I$2</f>
        <v>245.51900000000001</v>
      </c>
      <c r="Q1627" s="10">
        <f t="shared" si="206"/>
        <v>1.7714213564213566</v>
      </c>
      <c r="R1627" s="8" t="str">
        <f t="shared" si="207"/>
        <v/>
      </c>
      <c r="S1627" s="11">
        <f t="shared" si="208"/>
        <v>61999747.474747479</v>
      </c>
      <c r="T1627" s="11">
        <f t="shared" si="208"/>
        <v>8240611.4073809534</v>
      </c>
      <c r="U1627" s="11">
        <f t="shared" si="208"/>
        <v>8240611.4073809534</v>
      </c>
    </row>
    <row r="1628" spans="1:21" x14ac:dyDescent="0.2">
      <c r="A1628" s="5">
        <v>1643</v>
      </c>
      <c r="B1628" s="17">
        <v>16</v>
      </c>
      <c r="C1628" s="16">
        <v>4</v>
      </c>
      <c r="D1628" s="16">
        <v>1993</v>
      </c>
      <c r="E1628" s="18">
        <v>34428</v>
      </c>
      <c r="F1628" s="9" t="s">
        <v>1615</v>
      </c>
      <c r="G1628" s="3">
        <v>35000000</v>
      </c>
      <c r="H1628" s="3">
        <v>4496583</v>
      </c>
      <c r="I1628" s="3">
        <v>4496583</v>
      </c>
      <c r="J1628" s="8" t="str">
        <f t="shared" si="202"/>
        <v/>
      </c>
      <c r="K1628" s="8" t="str">
        <f t="shared" si="203"/>
        <v/>
      </c>
      <c r="L1628" s="8" t="str">
        <f t="shared" si="204"/>
        <v>Bound by Honor</v>
      </c>
      <c r="M1628" s="8" t="str">
        <f t="shared" si="205"/>
        <v/>
      </c>
      <c r="N1628" s="8" t="str">
        <f t="shared" si="201"/>
        <v>Bound by Honor</v>
      </c>
      <c r="O1628" s="10">
        <f>INDEX(cpi!$A$1:$M$106,MATCH($D1628,cpi!$A:$A,0),MATCH($C1628,cpi!$1:$1,0))</f>
        <v>144</v>
      </c>
      <c r="P1628" s="10">
        <f>cpi!$I$2</f>
        <v>245.51900000000001</v>
      </c>
      <c r="Q1628" s="10">
        <f t="shared" si="206"/>
        <v>1.7049930555555557</v>
      </c>
      <c r="R1628" s="8" t="str">
        <f t="shared" si="207"/>
        <v/>
      </c>
      <c r="S1628" s="11">
        <f t="shared" si="208"/>
        <v>59674756.944444448</v>
      </c>
      <c r="T1628" s="11">
        <f t="shared" si="208"/>
        <v>7666642.7887291675</v>
      </c>
      <c r="U1628" s="11">
        <f t="shared" si="208"/>
        <v>7666642.7887291675</v>
      </c>
    </row>
    <row r="1629" spans="1:21" x14ac:dyDescent="0.2">
      <c r="A1629" s="5">
        <v>1644</v>
      </c>
      <c r="B1629" s="17">
        <v>28</v>
      </c>
      <c r="C1629" s="16">
        <v>2</v>
      </c>
      <c r="D1629" s="16">
        <v>1997</v>
      </c>
      <c r="E1629" s="18">
        <v>36252</v>
      </c>
      <c r="F1629" s="9" t="s">
        <v>1616</v>
      </c>
      <c r="G1629" s="3">
        <v>35000000</v>
      </c>
      <c r="H1629" s="3">
        <v>2221994</v>
      </c>
      <c r="I1629" s="3">
        <v>2221994</v>
      </c>
      <c r="J1629" s="8" t="str">
        <f t="shared" si="202"/>
        <v/>
      </c>
      <c r="K1629" s="8" t="str">
        <f t="shared" si="203"/>
        <v/>
      </c>
      <c r="L1629" s="8" t="str">
        <f t="shared" si="204"/>
        <v>Smilla's Sense of Snow</v>
      </c>
      <c r="M1629" s="8" t="str">
        <f t="shared" si="205"/>
        <v/>
      </c>
      <c r="N1629" s="8" t="str">
        <f t="shared" si="201"/>
        <v>Smilla's Sense of Snow</v>
      </c>
      <c r="O1629" s="10">
        <f>INDEX(cpi!$A$1:$M$106,MATCH($D1629,cpi!$A:$A,0),MATCH($C1629,cpi!$1:$1,0))</f>
        <v>159.6</v>
      </c>
      <c r="P1629" s="10">
        <f>cpi!$I$2</f>
        <v>245.51900000000001</v>
      </c>
      <c r="Q1629" s="10">
        <f t="shared" si="206"/>
        <v>1.5383395989974937</v>
      </c>
      <c r="R1629" s="8" t="str">
        <f t="shared" si="207"/>
        <v/>
      </c>
      <c r="S1629" s="11">
        <f t="shared" si="208"/>
        <v>53841885.96491228</v>
      </c>
      <c r="T1629" s="11">
        <f t="shared" si="208"/>
        <v>3418181.3589348369</v>
      </c>
      <c r="U1629" s="11">
        <f t="shared" si="208"/>
        <v>3418181.3589348369</v>
      </c>
    </row>
    <row r="1630" spans="1:21" x14ac:dyDescent="0.2">
      <c r="A1630" s="5">
        <v>1645</v>
      </c>
      <c r="B1630" s="17">
        <v>3</v>
      </c>
      <c r="C1630" s="16">
        <v>10</v>
      </c>
      <c r="D1630" s="16">
        <v>1986</v>
      </c>
      <c r="E1630" s="18">
        <v>31481</v>
      </c>
      <c r="F1630" s="9" t="s">
        <v>1617</v>
      </c>
      <c r="G1630" s="3">
        <v>35000000</v>
      </c>
      <c r="H1630" s="3">
        <v>2000000</v>
      </c>
      <c r="I1630" s="3">
        <v>2000000</v>
      </c>
      <c r="J1630" s="8" t="str">
        <f t="shared" si="202"/>
        <v/>
      </c>
      <c r="K1630" s="8" t="str">
        <f t="shared" si="203"/>
        <v/>
      </c>
      <c r="L1630" s="8" t="str">
        <f t="shared" si="204"/>
        <v>Playing for Keeps</v>
      </c>
      <c r="M1630" s="8" t="str">
        <f t="shared" si="205"/>
        <v/>
      </c>
      <c r="N1630" s="8" t="str">
        <f t="shared" si="201"/>
        <v>Playing for Keeps</v>
      </c>
      <c r="O1630" s="10">
        <f>INDEX(cpi!$A$1:$M$106,MATCH($D1630,cpi!$A:$A,0),MATCH($C1630,cpi!$1:$1,0))</f>
        <v>110.3</v>
      </c>
      <c r="P1630" s="10">
        <f>cpi!$I$2</f>
        <v>245.51900000000001</v>
      </c>
      <c r="Q1630" s="10">
        <f t="shared" si="206"/>
        <v>2.2259202175883952</v>
      </c>
      <c r="R1630" s="8" t="str">
        <f t="shared" si="207"/>
        <v/>
      </c>
      <c r="S1630" s="11">
        <f t="shared" si="208"/>
        <v>77907207.615593836</v>
      </c>
      <c r="T1630" s="11">
        <f t="shared" si="208"/>
        <v>4451840.4351767907</v>
      </c>
      <c r="U1630" s="11">
        <f t="shared" si="208"/>
        <v>4451840.4351767907</v>
      </c>
    </row>
    <row r="1631" spans="1:21" x14ac:dyDescent="0.2">
      <c r="A1631" s="5">
        <v>1646</v>
      </c>
      <c r="B1631" s="17">
        <v>1</v>
      </c>
      <c r="C1631" s="16">
        <v>1</v>
      </c>
      <c r="D1631" s="16">
        <v>1980</v>
      </c>
      <c r="E1631" s="18">
        <v>29221</v>
      </c>
      <c r="F1631" s="9" t="s">
        <v>1618</v>
      </c>
      <c r="G1631" s="3">
        <v>35000000</v>
      </c>
      <c r="H1631" s="3">
        <v>1500000</v>
      </c>
      <c r="I1631" s="3">
        <v>1500000</v>
      </c>
      <c r="J1631" s="8" t="str">
        <f t="shared" si="202"/>
        <v/>
      </c>
      <c r="K1631" s="8" t="str">
        <f t="shared" si="203"/>
        <v/>
      </c>
      <c r="L1631" s="8" t="str">
        <f t="shared" si="204"/>
        <v>Lion of the Desert</v>
      </c>
      <c r="M1631" s="8" t="str">
        <f t="shared" si="205"/>
        <v/>
      </c>
      <c r="N1631" s="8" t="str">
        <f t="shared" si="201"/>
        <v>Lion of the Desert</v>
      </c>
      <c r="O1631" s="10">
        <f>INDEX(cpi!$A$1:$M$106,MATCH($D1631,cpi!$A:$A,0),MATCH($C1631,cpi!$1:$1,0))</f>
        <v>77.8</v>
      </c>
      <c r="P1631" s="10">
        <f>cpi!$I$2</f>
        <v>245.51900000000001</v>
      </c>
      <c r="Q1631" s="10">
        <f t="shared" si="206"/>
        <v>3.1557712082262213</v>
      </c>
      <c r="R1631" s="8" t="str">
        <f t="shared" si="207"/>
        <v/>
      </c>
      <c r="S1631" s="11">
        <f t="shared" si="208"/>
        <v>110451992.28791775</v>
      </c>
      <c r="T1631" s="11">
        <f t="shared" si="208"/>
        <v>4733656.812339332</v>
      </c>
      <c r="U1631" s="11">
        <f t="shared" si="208"/>
        <v>4733656.812339332</v>
      </c>
    </row>
    <row r="1632" spans="1:21" x14ac:dyDescent="0.2">
      <c r="A1632" s="5">
        <v>1647</v>
      </c>
      <c r="B1632" s="17">
        <v>19</v>
      </c>
      <c r="C1632" s="16">
        <v>4</v>
      </c>
      <c r="D1632" s="16">
        <v>1996</v>
      </c>
      <c r="E1632" s="18">
        <v>35615</v>
      </c>
      <c r="F1632" s="9" t="s">
        <v>1619</v>
      </c>
      <c r="G1632" s="3">
        <v>35000000</v>
      </c>
      <c r="H1632" s="3">
        <v>1320043</v>
      </c>
      <c r="I1632" s="3">
        <v>1320043</v>
      </c>
      <c r="J1632" s="8" t="str">
        <f t="shared" si="202"/>
        <v/>
      </c>
      <c r="K1632" s="8" t="str">
        <f t="shared" si="203"/>
        <v/>
      </c>
      <c r="L1632" s="8" t="str">
        <f t="shared" si="204"/>
        <v>Le hussard sur le toit</v>
      </c>
      <c r="M1632" s="8" t="str">
        <f t="shared" si="205"/>
        <v/>
      </c>
      <c r="N1632" s="8" t="str">
        <f t="shared" si="201"/>
        <v>Le hussard sur le toit</v>
      </c>
      <c r="O1632" s="10">
        <f>INDEX(cpi!$A$1:$M$106,MATCH($D1632,cpi!$A:$A,0),MATCH($C1632,cpi!$1:$1,0))</f>
        <v>156.30000000000001</v>
      </c>
      <c r="P1632" s="10">
        <f>cpi!$I$2</f>
        <v>245.51900000000001</v>
      </c>
      <c r="Q1632" s="10">
        <f t="shared" si="206"/>
        <v>1.5708189379398592</v>
      </c>
      <c r="R1632" s="8" t="str">
        <f t="shared" si="207"/>
        <v/>
      </c>
      <c r="S1632" s="11">
        <f t="shared" si="208"/>
        <v>54978662.827895068</v>
      </c>
      <c r="T1632" s="11">
        <f t="shared" si="208"/>
        <v>2073548.5432949455</v>
      </c>
      <c r="U1632" s="11">
        <f t="shared" si="208"/>
        <v>2073548.5432949455</v>
      </c>
    </row>
    <row r="1633" spans="1:21" x14ac:dyDescent="0.2">
      <c r="A1633" s="5">
        <v>1648</v>
      </c>
      <c r="B1633" s="17">
        <v>24</v>
      </c>
      <c r="C1633" s="16">
        <v>11</v>
      </c>
      <c r="D1633" s="16">
        <v>1999</v>
      </c>
      <c r="E1633" s="18">
        <v>36871</v>
      </c>
      <c r="F1633" s="9" t="s">
        <v>1620</v>
      </c>
      <c r="G1633" s="3">
        <v>35000000</v>
      </c>
      <c r="H1633">
        <v>630779</v>
      </c>
      <c r="I1633">
        <v>630779</v>
      </c>
      <c r="J1633" s="8" t="str">
        <f t="shared" si="202"/>
        <v/>
      </c>
      <c r="K1633" s="8" t="str">
        <f t="shared" si="203"/>
        <v/>
      </c>
      <c r="L1633" s="8" t="str">
        <f t="shared" si="204"/>
        <v>Ride With the Devil</v>
      </c>
      <c r="M1633" s="8" t="str">
        <f t="shared" si="205"/>
        <v/>
      </c>
      <c r="N1633" s="8" t="str">
        <f t="shared" si="201"/>
        <v>Ride With the Devil</v>
      </c>
      <c r="O1633" s="10">
        <f>INDEX(cpi!$A$1:$M$106,MATCH($D1633,cpi!$A:$A,0),MATCH($C1633,cpi!$1:$1,0))</f>
        <v>168.3</v>
      </c>
      <c r="P1633" s="10">
        <f>cpi!$I$2</f>
        <v>245.51900000000001</v>
      </c>
      <c r="Q1633" s="10">
        <f t="shared" si="206"/>
        <v>1.4588175876411169</v>
      </c>
      <c r="R1633" s="8" t="str">
        <f t="shared" si="207"/>
        <v/>
      </c>
      <c r="S1633" s="11">
        <f t="shared" si="208"/>
        <v>51058615.567439094</v>
      </c>
      <c r="T1633" s="11">
        <f t="shared" si="208"/>
        <v>920191.49911467603</v>
      </c>
      <c r="U1633" s="11">
        <f t="shared" si="208"/>
        <v>920191.49911467603</v>
      </c>
    </row>
    <row r="1634" spans="1:21" x14ac:dyDescent="0.2">
      <c r="A1634" s="5">
        <v>1649</v>
      </c>
      <c r="B1634" s="17">
        <v>14</v>
      </c>
      <c r="C1634" s="16">
        <v>9</v>
      </c>
      <c r="D1634" s="16">
        <v>2012</v>
      </c>
      <c r="E1634" s="18">
        <v>41314</v>
      </c>
      <c r="F1634" s="9" t="s">
        <v>1621</v>
      </c>
      <c r="G1634" s="3">
        <v>35000000</v>
      </c>
      <c r="H1634" s="3">
        <v>289773</v>
      </c>
      <c r="I1634" s="3">
        <v>17967746</v>
      </c>
      <c r="J1634" s="8" t="str">
        <f t="shared" si="202"/>
        <v/>
      </c>
      <c r="K1634" s="8" t="str">
        <f t="shared" si="203"/>
        <v/>
      </c>
      <c r="L1634" s="8" t="str">
        <f t="shared" si="204"/>
        <v>Stolen</v>
      </c>
      <c r="M1634" s="8" t="str">
        <f t="shared" si="205"/>
        <v/>
      </c>
      <c r="N1634" s="8" t="str">
        <f t="shared" si="201"/>
        <v>Stolen</v>
      </c>
      <c r="O1634" s="10">
        <f>INDEX(cpi!$A$1:$M$106,MATCH($D1634,cpi!$A:$A,0),MATCH($C1634,cpi!$1:$1,0))</f>
        <v>231.40700000000001</v>
      </c>
      <c r="P1634" s="10">
        <f>cpi!$I$2</f>
        <v>245.51900000000001</v>
      </c>
      <c r="Q1634" s="10">
        <f t="shared" si="206"/>
        <v>1.0609834620387455</v>
      </c>
      <c r="R1634" s="8" t="str">
        <f t="shared" si="207"/>
        <v/>
      </c>
      <c r="S1634" s="11">
        <f t="shared" si="208"/>
        <v>37134421.171356089</v>
      </c>
      <c r="T1634" s="11">
        <f t="shared" si="208"/>
        <v>307444.36074535339</v>
      </c>
      <c r="U1634" s="11">
        <f t="shared" si="208"/>
        <v>19063481.356112823</v>
      </c>
    </row>
    <row r="1635" spans="1:21" x14ac:dyDescent="0.2">
      <c r="A1635" s="5">
        <v>1650</v>
      </c>
      <c r="B1635" s="17">
        <v>14</v>
      </c>
      <c r="C1635" s="16">
        <v>10</v>
      </c>
      <c r="D1635" s="16">
        <v>2011</v>
      </c>
      <c r="E1635" s="18">
        <v>40949</v>
      </c>
      <c r="F1635" s="9" t="s">
        <v>1622</v>
      </c>
      <c r="G1635" s="3">
        <v>35000000</v>
      </c>
      <c r="H1635" s="3">
        <v>16816</v>
      </c>
      <c r="I1635" s="3">
        <v>786532</v>
      </c>
      <c r="J1635" s="8" t="str">
        <f t="shared" si="202"/>
        <v/>
      </c>
      <c r="K1635" s="8" t="str">
        <f t="shared" si="203"/>
        <v/>
      </c>
      <c r="L1635" s="8" t="str">
        <f t="shared" si="204"/>
        <v>Trespass</v>
      </c>
      <c r="M1635" s="8" t="str">
        <f t="shared" si="205"/>
        <v/>
      </c>
      <c r="N1635" s="8" t="str">
        <f t="shared" si="201"/>
        <v>Trespass</v>
      </c>
      <c r="O1635" s="10">
        <f>INDEX(cpi!$A$1:$M$106,MATCH($D1635,cpi!$A:$A,0),MATCH($C1635,cpi!$1:$1,0))</f>
        <v>226.42099999999999</v>
      </c>
      <c r="P1635" s="10">
        <f>cpi!$I$2</f>
        <v>245.51900000000001</v>
      </c>
      <c r="Q1635" s="10">
        <f t="shared" si="206"/>
        <v>1.08434729994126</v>
      </c>
      <c r="R1635" s="8" t="str">
        <f t="shared" si="207"/>
        <v/>
      </c>
      <c r="S1635" s="11">
        <f t="shared" si="208"/>
        <v>37952155.497944102</v>
      </c>
      <c r="T1635" s="11">
        <f t="shared" si="208"/>
        <v>18234.384195812228</v>
      </c>
      <c r="U1635" s="11">
        <f t="shared" si="208"/>
        <v>852873.85051739914</v>
      </c>
    </row>
    <row r="1636" spans="1:21" x14ac:dyDescent="0.2">
      <c r="A1636" s="5">
        <v>1651</v>
      </c>
      <c r="B1636" s="17">
        <v>13</v>
      </c>
      <c r="C1636" s="16">
        <v>10</v>
      </c>
      <c r="D1636" s="16">
        <v>2017</v>
      </c>
      <c r="E1636" s="18">
        <v>43110</v>
      </c>
      <c r="F1636" s="9" t="s">
        <v>1623</v>
      </c>
      <c r="G1636" s="3">
        <v>35000000</v>
      </c>
      <c r="H1636" s="3">
        <v>0</v>
      </c>
      <c r="I1636" s="3">
        <v>66970000</v>
      </c>
      <c r="J1636" s="8" t="str">
        <f t="shared" si="202"/>
        <v/>
      </c>
      <c r="K1636" s="8" t="str">
        <f t="shared" si="203"/>
        <v/>
      </c>
      <c r="L1636" s="8" t="str">
        <f t="shared" si="204"/>
        <v>The Foreigner</v>
      </c>
      <c r="M1636" s="8" t="str">
        <f t="shared" si="205"/>
        <v/>
      </c>
      <c r="N1636" s="8" t="str">
        <f t="shared" si="201"/>
        <v>The Foreigner</v>
      </c>
      <c r="O1636" s="10">
        <f>INDEX(cpi!$A$1:$M$106,MATCH($D1636,cpi!$A:$A,0),MATCH($C1636,cpi!$1:$1,0))</f>
        <v>0</v>
      </c>
      <c r="P1636" s="10">
        <f>cpi!$I$2</f>
        <v>245.51900000000001</v>
      </c>
      <c r="Q1636" s="10" t="e">
        <f t="shared" si="206"/>
        <v>#DIV/0!</v>
      </c>
      <c r="R1636" s="8">
        <f t="shared" si="207"/>
        <v>1</v>
      </c>
      <c r="S1636" s="11" t="e">
        <f t="shared" si="208"/>
        <v>#DIV/0!</v>
      </c>
      <c r="T1636" s="11" t="e">
        <f t="shared" si="208"/>
        <v>#DIV/0!</v>
      </c>
      <c r="U1636" s="11" t="e">
        <f t="shared" si="208"/>
        <v>#DIV/0!</v>
      </c>
    </row>
    <row r="1637" spans="1:21" x14ac:dyDescent="0.2">
      <c r="A1637" s="5">
        <v>1652</v>
      </c>
      <c r="B1637" s="17">
        <v>22</v>
      </c>
      <c r="C1637" s="16">
        <v>9</v>
      </c>
      <c r="D1637" s="16">
        <v>2006</v>
      </c>
      <c r="E1637" s="18">
        <v>39364</v>
      </c>
      <c r="F1637" s="9" t="s">
        <v>1624</v>
      </c>
      <c r="G1637" s="3">
        <v>35000000</v>
      </c>
      <c r="H1637" s="3">
        <v>0</v>
      </c>
      <c r="I1637" s="3">
        <v>19282590</v>
      </c>
      <c r="J1637" s="8" t="str">
        <f t="shared" si="202"/>
        <v/>
      </c>
      <c r="K1637" s="8" t="str">
        <f t="shared" si="203"/>
        <v/>
      </c>
      <c r="L1637" s="8" t="str">
        <f t="shared" si="204"/>
        <v>Bandidas</v>
      </c>
      <c r="M1637" s="8" t="str">
        <f t="shared" si="205"/>
        <v/>
      </c>
      <c r="N1637" s="8" t="str">
        <f t="shared" si="201"/>
        <v>Bandidas</v>
      </c>
      <c r="O1637" s="10">
        <f>INDEX(cpi!$A$1:$M$106,MATCH($D1637,cpi!$A:$A,0),MATCH($C1637,cpi!$1:$1,0))</f>
        <v>202.9</v>
      </c>
      <c r="P1637" s="10">
        <f>cpi!$I$2</f>
        <v>245.51900000000001</v>
      </c>
      <c r="Q1637" s="10">
        <f t="shared" si="206"/>
        <v>1.2100492853622473</v>
      </c>
      <c r="R1637" s="8" t="str">
        <f t="shared" si="207"/>
        <v/>
      </c>
      <c r="S1637" s="11">
        <f t="shared" si="208"/>
        <v>42351724.987678654</v>
      </c>
      <c r="T1637" s="11">
        <f t="shared" si="208"/>
        <v>0</v>
      </c>
      <c r="U1637" s="11">
        <f t="shared" si="208"/>
        <v>23332884.249433216</v>
      </c>
    </row>
    <row r="1638" spans="1:21" x14ac:dyDescent="0.2">
      <c r="A1638" s="5">
        <v>1653</v>
      </c>
      <c r="B1638" s="17">
        <v>13</v>
      </c>
      <c r="C1638" s="16">
        <v>3</v>
      </c>
      <c r="D1638" s="16">
        <v>2015</v>
      </c>
      <c r="E1638" s="18">
        <v>42372</v>
      </c>
      <c r="F1638" s="9" t="s">
        <v>1625</v>
      </c>
      <c r="G1638" s="3">
        <v>35000000</v>
      </c>
      <c r="H1638" s="3">
        <v>0</v>
      </c>
      <c r="I1638" s="3">
        <v>11106</v>
      </c>
      <c r="J1638" s="8" t="str">
        <f t="shared" si="202"/>
        <v/>
      </c>
      <c r="K1638" s="8" t="str">
        <f t="shared" si="203"/>
        <v/>
      </c>
      <c r="L1638" s="8" t="str">
        <f t="shared" si="204"/>
        <v>The Lovers</v>
      </c>
      <c r="M1638" s="8" t="str">
        <f t="shared" si="205"/>
        <v/>
      </c>
      <c r="N1638" s="8" t="str">
        <f t="shared" si="201"/>
        <v>The Lovers</v>
      </c>
      <c r="O1638" s="10">
        <f>INDEX(cpi!$A$1:$M$106,MATCH($D1638,cpi!$A:$A,0),MATCH($C1638,cpi!$1:$1,0))</f>
        <v>236.119</v>
      </c>
      <c r="P1638" s="10">
        <f>cpi!$I$2</f>
        <v>245.51900000000001</v>
      </c>
      <c r="Q1638" s="10">
        <f t="shared" si="206"/>
        <v>1.0398104345690098</v>
      </c>
      <c r="R1638" s="8" t="str">
        <f t="shared" si="207"/>
        <v/>
      </c>
      <c r="S1638" s="11">
        <f t="shared" si="208"/>
        <v>36393365.20991534</v>
      </c>
      <c r="T1638" s="11">
        <f t="shared" si="208"/>
        <v>0</v>
      </c>
      <c r="U1638" s="11">
        <f t="shared" si="208"/>
        <v>11548.134686323423</v>
      </c>
    </row>
    <row r="1639" spans="1:21" x14ac:dyDescent="0.2">
      <c r="A1639" s="5">
        <v>1654</v>
      </c>
      <c r="B1639" s="17">
        <v>31</v>
      </c>
      <c r="C1639" s="16">
        <v>12</v>
      </c>
      <c r="D1639" s="16">
        <v>2008</v>
      </c>
      <c r="E1639" s="18">
        <v>40371</v>
      </c>
      <c r="F1639" s="9" t="s">
        <v>1626</v>
      </c>
      <c r="G1639" s="3">
        <v>35000000</v>
      </c>
      <c r="H1639" s="3">
        <v>0</v>
      </c>
      <c r="I1639" s="3">
        <v>0</v>
      </c>
      <c r="J1639" s="8">
        <f t="shared" si="202"/>
        <v>1</v>
      </c>
      <c r="K1639" s="8" t="str">
        <f t="shared" si="203"/>
        <v/>
      </c>
      <c r="L1639" s="8" t="str">
        <f t="shared" si="204"/>
        <v>Black Water Transit</v>
      </c>
      <c r="M1639" s="8" t="str">
        <f t="shared" si="205"/>
        <v/>
      </c>
      <c r="N1639" s="8" t="str">
        <f t="shared" si="201"/>
        <v>Black Water Transit</v>
      </c>
      <c r="O1639" s="10">
        <f>INDEX(cpi!$A$1:$M$106,MATCH($D1639,cpi!$A:$A,0),MATCH($C1639,cpi!$1:$1,0))</f>
        <v>210.22800000000001</v>
      </c>
      <c r="P1639" s="10">
        <f>cpi!$I$2</f>
        <v>245.51900000000001</v>
      </c>
      <c r="Q1639" s="10">
        <f t="shared" si="206"/>
        <v>1.1678701219628214</v>
      </c>
      <c r="R1639" s="8" t="str">
        <f t="shared" si="207"/>
        <v/>
      </c>
      <c r="S1639" s="11">
        <f t="shared" si="208"/>
        <v>40875454.268698744</v>
      </c>
      <c r="T1639" s="11">
        <f t="shared" si="208"/>
        <v>0</v>
      </c>
      <c r="U1639" s="11">
        <f t="shared" si="208"/>
        <v>0</v>
      </c>
    </row>
    <row r="1640" spans="1:21" x14ac:dyDescent="0.2">
      <c r="A1640" s="5">
        <v>1655</v>
      </c>
      <c r="B1640" s="17">
        <v>25</v>
      </c>
      <c r="C1640" s="16">
        <v>12</v>
      </c>
      <c r="D1640" s="16">
        <v>2011</v>
      </c>
      <c r="E1640" s="18">
        <v>41286</v>
      </c>
      <c r="F1640" s="9" t="s">
        <v>1627</v>
      </c>
      <c r="G1640" s="3">
        <v>34800000</v>
      </c>
      <c r="H1640" s="3">
        <v>21443494</v>
      </c>
      <c r="I1640" s="3">
        <v>62831715</v>
      </c>
      <c r="J1640" s="8" t="str">
        <f t="shared" si="202"/>
        <v/>
      </c>
      <c r="K1640" s="8" t="str">
        <f t="shared" si="203"/>
        <v/>
      </c>
      <c r="L1640" s="8" t="str">
        <f t="shared" si="204"/>
        <v>The Darkest Hour</v>
      </c>
      <c r="M1640" s="8" t="str">
        <f t="shared" si="205"/>
        <v/>
      </c>
      <c r="N1640" s="8" t="str">
        <f t="shared" si="201"/>
        <v>The Darkest Hour</v>
      </c>
      <c r="O1640" s="10">
        <f>INDEX(cpi!$A$1:$M$106,MATCH($D1640,cpi!$A:$A,0),MATCH($C1640,cpi!$1:$1,0))</f>
        <v>225.672</v>
      </c>
      <c r="P1640" s="10">
        <f>cpi!$I$2</f>
        <v>245.51900000000001</v>
      </c>
      <c r="Q1640" s="10">
        <f t="shared" si="206"/>
        <v>1.0879462228366834</v>
      </c>
      <c r="R1640" s="8" t="str">
        <f t="shared" si="207"/>
        <v/>
      </c>
      <c r="S1640" s="11">
        <f t="shared" si="208"/>
        <v>37860528.55471658</v>
      </c>
      <c r="T1640" s="11">
        <f t="shared" si="208"/>
        <v>23329368.301721085</v>
      </c>
      <c r="U1640" s="11">
        <f t="shared" si="208"/>
        <v>68357527.00860098</v>
      </c>
    </row>
    <row r="1641" spans="1:21" x14ac:dyDescent="0.2">
      <c r="A1641" s="5">
        <v>1656</v>
      </c>
      <c r="B1641" s="17">
        <v>28</v>
      </c>
      <c r="C1641" s="16">
        <v>6</v>
      </c>
      <c r="D1641" s="16">
        <v>2017</v>
      </c>
      <c r="E1641" s="18">
        <v>43561</v>
      </c>
      <c r="F1641" s="9" t="s">
        <v>1628</v>
      </c>
      <c r="G1641" s="3">
        <v>34000000</v>
      </c>
      <c r="H1641" s="3">
        <v>107770367</v>
      </c>
      <c r="I1641" s="3">
        <v>226289973</v>
      </c>
      <c r="J1641" s="8" t="str">
        <f t="shared" si="202"/>
        <v/>
      </c>
      <c r="K1641" s="8" t="str">
        <f t="shared" si="203"/>
        <v/>
      </c>
      <c r="L1641" s="8" t="str">
        <f t="shared" si="204"/>
        <v>Baby Driver</v>
      </c>
      <c r="M1641" s="8" t="str">
        <f t="shared" si="205"/>
        <v/>
      </c>
      <c r="N1641" s="8" t="str">
        <f t="shared" si="201"/>
        <v>Baby Driver</v>
      </c>
      <c r="O1641" s="10">
        <f>INDEX(cpi!$A$1:$M$106,MATCH($D1641,cpi!$A:$A,0),MATCH($C1641,cpi!$1:$1,0))</f>
        <v>244.95500000000001</v>
      </c>
      <c r="P1641" s="10">
        <f>cpi!$I$2</f>
        <v>245.51900000000001</v>
      </c>
      <c r="Q1641" s="10">
        <f t="shared" si="206"/>
        <v>1.0023024637178257</v>
      </c>
      <c r="R1641" s="8" t="str">
        <f t="shared" si="207"/>
        <v/>
      </c>
      <c r="S1641" s="11">
        <f t="shared" si="208"/>
        <v>34078283.766406074</v>
      </c>
      <c r="T1641" s="11">
        <f t="shared" si="208"/>
        <v>108018504.35987426</v>
      </c>
      <c r="U1641" s="11">
        <f t="shared" si="208"/>
        <v>226810997.45254025</v>
      </c>
    </row>
    <row r="1642" spans="1:21" x14ac:dyDescent="0.2">
      <c r="A1642" s="5">
        <v>1657</v>
      </c>
      <c r="B1642" s="17">
        <v>19</v>
      </c>
      <c r="C1642" s="16">
        <v>9</v>
      </c>
      <c r="D1642" s="16">
        <v>2014</v>
      </c>
      <c r="E1642" s="18">
        <v>42194</v>
      </c>
      <c r="F1642" s="9" t="s">
        <v>1629</v>
      </c>
      <c r="G1642" s="3">
        <v>34000000</v>
      </c>
      <c r="H1642" s="3">
        <v>102427862</v>
      </c>
      <c r="I1642" s="3">
        <v>348319861</v>
      </c>
      <c r="J1642" s="8" t="str">
        <f t="shared" si="202"/>
        <v/>
      </c>
      <c r="K1642" s="8" t="str">
        <f t="shared" si="203"/>
        <v/>
      </c>
      <c r="L1642" s="8" t="str">
        <f t="shared" si="204"/>
        <v>The Maze Runner</v>
      </c>
      <c r="M1642" s="8" t="str">
        <f t="shared" si="205"/>
        <v/>
      </c>
      <c r="N1642" s="8" t="str">
        <f t="shared" si="201"/>
        <v>The Maze Runner</v>
      </c>
      <c r="O1642" s="10">
        <f>INDEX(cpi!$A$1:$M$106,MATCH($D1642,cpi!$A:$A,0),MATCH($C1642,cpi!$1:$1,0))</f>
        <v>238.03100000000001</v>
      </c>
      <c r="P1642" s="10">
        <f>cpi!$I$2</f>
        <v>245.51900000000001</v>
      </c>
      <c r="Q1642" s="10">
        <f t="shared" si="206"/>
        <v>1.0314580873919783</v>
      </c>
      <c r="R1642" s="8" t="str">
        <f t="shared" si="207"/>
        <v/>
      </c>
      <c r="S1642" s="11">
        <f t="shared" si="208"/>
        <v>35069574.97132726</v>
      </c>
      <c r="T1642" s="11">
        <f t="shared" si="208"/>
        <v>105650046.63416949</v>
      </c>
      <c r="U1642" s="11">
        <f t="shared" si="208"/>
        <v>359277337.62769973</v>
      </c>
    </row>
    <row r="1643" spans="1:21" x14ac:dyDescent="0.2">
      <c r="A1643" s="5">
        <v>1658</v>
      </c>
      <c r="B1643" s="17">
        <v>10</v>
      </c>
      <c r="C1643" s="16">
        <v>4</v>
      </c>
      <c r="D1643" s="16">
        <v>2015</v>
      </c>
      <c r="E1643" s="18">
        <v>42281</v>
      </c>
      <c r="F1643" s="9" t="s">
        <v>1630</v>
      </c>
      <c r="G1643" s="3">
        <v>34000000</v>
      </c>
      <c r="H1643" s="3">
        <v>37446117</v>
      </c>
      <c r="I1643" s="3">
        <v>63802928</v>
      </c>
      <c r="J1643" s="8" t="str">
        <f t="shared" si="202"/>
        <v/>
      </c>
      <c r="K1643" s="8" t="str">
        <f t="shared" si="203"/>
        <v/>
      </c>
      <c r="L1643" s="8" t="str">
        <f t="shared" si="204"/>
        <v>The Longest Ride</v>
      </c>
      <c r="M1643" s="8" t="str">
        <f t="shared" si="205"/>
        <v/>
      </c>
      <c r="N1643" s="8" t="str">
        <f t="shared" si="201"/>
        <v>The Longest Ride</v>
      </c>
      <c r="O1643" s="10">
        <f>INDEX(cpi!$A$1:$M$106,MATCH($D1643,cpi!$A:$A,0),MATCH($C1643,cpi!$1:$1,0))</f>
        <v>236.59899999999999</v>
      </c>
      <c r="P1643" s="10">
        <f>cpi!$I$2</f>
        <v>245.51900000000001</v>
      </c>
      <c r="Q1643" s="10">
        <f t="shared" si="206"/>
        <v>1.0377009201222323</v>
      </c>
      <c r="R1643" s="8" t="str">
        <f t="shared" si="207"/>
        <v/>
      </c>
      <c r="S1643" s="11">
        <f t="shared" si="208"/>
        <v>35281831.284155898</v>
      </c>
      <c r="T1643" s="11">
        <f t="shared" si="208"/>
        <v>38857870.065904766</v>
      </c>
      <c r="U1643" s="11">
        <f t="shared" si="208"/>
        <v>66208357.092092536</v>
      </c>
    </row>
    <row r="1644" spans="1:21" x14ac:dyDescent="0.2">
      <c r="A1644" s="5">
        <v>1659</v>
      </c>
      <c r="B1644" s="17">
        <v>17</v>
      </c>
      <c r="C1644" s="16">
        <v>9</v>
      </c>
      <c r="D1644" s="16">
        <v>1993</v>
      </c>
      <c r="E1644" s="18">
        <v>34463</v>
      </c>
      <c r="F1644" s="9" t="s">
        <v>1631</v>
      </c>
      <c r="G1644" s="3">
        <v>34000000</v>
      </c>
      <c r="H1644" s="3">
        <v>32014993</v>
      </c>
      <c r="I1644" s="3">
        <v>32014993</v>
      </c>
      <c r="J1644" s="8" t="str">
        <f t="shared" si="202"/>
        <v/>
      </c>
      <c r="K1644" s="8" t="str">
        <f t="shared" si="203"/>
        <v/>
      </c>
      <c r="L1644" s="8" t="str">
        <f t="shared" si="204"/>
        <v>The Age of Innocence</v>
      </c>
      <c r="M1644" s="8" t="str">
        <f t="shared" si="205"/>
        <v/>
      </c>
      <c r="N1644" s="8" t="str">
        <f t="shared" si="201"/>
        <v>The Age of Innocence</v>
      </c>
      <c r="O1644" s="10">
        <f>INDEX(cpi!$A$1:$M$106,MATCH($D1644,cpi!$A:$A,0),MATCH($C1644,cpi!$1:$1,0))</f>
        <v>145.1</v>
      </c>
      <c r="P1644" s="10">
        <f>cpi!$I$2</f>
        <v>245.51900000000001</v>
      </c>
      <c r="Q1644" s="10">
        <f t="shared" si="206"/>
        <v>1.6920675396278431</v>
      </c>
      <c r="R1644" s="8" t="str">
        <f t="shared" si="207"/>
        <v/>
      </c>
      <c r="S1644" s="11">
        <f t="shared" si="208"/>
        <v>57530296.347346663</v>
      </c>
      <c r="T1644" s="11">
        <f t="shared" si="208"/>
        <v>54171530.436712615</v>
      </c>
      <c r="U1644" s="11">
        <f t="shared" si="208"/>
        <v>54171530.436712615</v>
      </c>
    </row>
    <row r="1645" spans="1:21" x14ac:dyDescent="0.2">
      <c r="A1645" s="5">
        <v>1660</v>
      </c>
      <c r="B1645" s="17">
        <v>14</v>
      </c>
      <c r="C1645" s="16">
        <v>8</v>
      </c>
      <c r="D1645" s="16">
        <v>2009</v>
      </c>
      <c r="E1645" s="18">
        <v>40217</v>
      </c>
      <c r="F1645" s="9" t="s">
        <v>1632</v>
      </c>
      <c r="G1645" s="3">
        <v>34000000</v>
      </c>
      <c r="H1645" s="3">
        <v>15090399</v>
      </c>
      <c r="I1645" s="3">
        <v>205312666</v>
      </c>
      <c r="J1645" s="8" t="str">
        <f t="shared" si="202"/>
        <v/>
      </c>
      <c r="K1645" s="8" t="str">
        <f t="shared" si="203"/>
        <v/>
      </c>
      <c r="L1645" s="8" t="str">
        <f t="shared" si="204"/>
        <v>Gake no ue no Ponyo</v>
      </c>
      <c r="M1645" s="8" t="str">
        <f t="shared" si="205"/>
        <v/>
      </c>
      <c r="N1645" s="8" t="str">
        <f t="shared" si="201"/>
        <v>Gake no ue no Ponyo</v>
      </c>
      <c r="O1645" s="10">
        <f>INDEX(cpi!$A$1:$M$106,MATCH($D1645,cpi!$A:$A,0),MATCH($C1645,cpi!$1:$1,0))</f>
        <v>215.834</v>
      </c>
      <c r="P1645" s="10">
        <f>cpi!$I$2</f>
        <v>245.51900000000001</v>
      </c>
      <c r="Q1645" s="10">
        <f t="shared" si="206"/>
        <v>1.1375362547142711</v>
      </c>
      <c r="R1645" s="8" t="str">
        <f t="shared" si="207"/>
        <v/>
      </c>
      <c r="S1645" s="11">
        <f t="shared" si="208"/>
        <v>38676232.66028522</v>
      </c>
      <c r="T1645" s="11">
        <f t="shared" si="208"/>
        <v>17165875.960603982</v>
      </c>
      <c r="U1645" s="11">
        <f t="shared" si="208"/>
        <v>233550601.12704208</v>
      </c>
    </row>
    <row r="1646" spans="1:21" x14ac:dyDescent="0.2">
      <c r="A1646" s="5">
        <v>1661</v>
      </c>
      <c r="B1646" s="17">
        <v>1</v>
      </c>
      <c r="C1646" s="16">
        <v>9</v>
      </c>
      <c r="D1646" s="16">
        <v>1999</v>
      </c>
      <c r="E1646" s="18">
        <v>36169</v>
      </c>
      <c r="F1646" s="9" t="s">
        <v>1633</v>
      </c>
      <c r="G1646" s="3">
        <v>34000000</v>
      </c>
      <c r="H1646" s="3">
        <v>11263966</v>
      </c>
      <c r="I1646" s="3">
        <v>11263966</v>
      </c>
      <c r="J1646" s="8" t="str">
        <f t="shared" si="202"/>
        <v/>
      </c>
      <c r="K1646" s="8" t="str">
        <f t="shared" si="203"/>
        <v/>
      </c>
      <c r="L1646" s="8" t="str">
        <f t="shared" si="204"/>
        <v>Chill Factor</v>
      </c>
      <c r="M1646" s="8" t="str">
        <f t="shared" si="205"/>
        <v/>
      </c>
      <c r="N1646" s="8" t="str">
        <f t="shared" si="201"/>
        <v>Chill Factor</v>
      </c>
      <c r="O1646" s="10">
        <f>INDEX(cpi!$A$1:$M$106,MATCH($D1646,cpi!$A:$A,0),MATCH($C1646,cpi!$1:$1,0))</f>
        <v>167.9</v>
      </c>
      <c r="P1646" s="10">
        <f>cpi!$I$2</f>
        <v>245.51900000000001</v>
      </c>
      <c r="Q1646" s="10">
        <f t="shared" si="206"/>
        <v>1.4622930315664087</v>
      </c>
      <c r="R1646" s="8" t="str">
        <f t="shared" si="207"/>
        <v/>
      </c>
      <c r="S1646" s="11">
        <f t="shared" si="208"/>
        <v>49717963.073257893</v>
      </c>
      <c r="T1646" s="11">
        <f t="shared" si="208"/>
        <v>16471218.989600955</v>
      </c>
      <c r="U1646" s="11">
        <f t="shared" si="208"/>
        <v>16471218.989600955</v>
      </c>
    </row>
    <row r="1647" spans="1:21" x14ac:dyDescent="0.2">
      <c r="A1647" s="5">
        <v>1662</v>
      </c>
      <c r="B1647" s="17">
        <v>27</v>
      </c>
      <c r="C1647" s="16">
        <v>8</v>
      </c>
      <c r="D1647" s="16">
        <v>1999</v>
      </c>
      <c r="E1647" s="18">
        <v>36958</v>
      </c>
      <c r="F1647" s="9" t="s">
        <v>1634</v>
      </c>
      <c r="G1647" s="3">
        <v>34000000</v>
      </c>
      <c r="H1647" s="3">
        <v>10672566</v>
      </c>
      <c r="I1647" s="3">
        <v>10672566</v>
      </c>
      <c r="J1647" s="8" t="str">
        <f t="shared" si="202"/>
        <v/>
      </c>
      <c r="K1647" s="8" t="str">
        <f t="shared" si="203"/>
        <v/>
      </c>
      <c r="L1647" s="8" t="str">
        <f t="shared" si="204"/>
        <v>The Astronaut's Wife</v>
      </c>
      <c r="M1647" s="8" t="str">
        <f t="shared" si="205"/>
        <v/>
      </c>
      <c r="N1647" s="8" t="str">
        <f t="shared" si="201"/>
        <v>The Astronaut's Wife</v>
      </c>
      <c r="O1647" s="10">
        <f>INDEX(cpi!$A$1:$M$106,MATCH($D1647,cpi!$A:$A,0),MATCH($C1647,cpi!$1:$1,0))</f>
        <v>167.1</v>
      </c>
      <c r="P1647" s="10">
        <f>cpi!$I$2</f>
        <v>245.51900000000001</v>
      </c>
      <c r="Q1647" s="10">
        <f t="shared" si="206"/>
        <v>1.4692938360263317</v>
      </c>
      <c r="R1647" s="8" t="str">
        <f t="shared" si="207"/>
        <v/>
      </c>
      <c r="S1647" s="11">
        <f t="shared" si="208"/>
        <v>49955990.424895279</v>
      </c>
      <c r="T1647" s="11">
        <f t="shared" si="208"/>
        <v>15681135.438384203</v>
      </c>
      <c r="U1647" s="11">
        <f t="shared" si="208"/>
        <v>15681135.438384203</v>
      </c>
    </row>
    <row r="1648" spans="1:21" x14ac:dyDescent="0.2">
      <c r="A1648" s="5">
        <v>1663</v>
      </c>
      <c r="B1648" s="17">
        <v>5</v>
      </c>
      <c r="C1648" s="16">
        <v>5</v>
      </c>
      <c r="D1648" s="16">
        <v>2000</v>
      </c>
      <c r="E1648" s="18">
        <v>36651</v>
      </c>
      <c r="F1648" s="9" t="s">
        <v>1635</v>
      </c>
      <c r="G1648" s="3">
        <v>34000000</v>
      </c>
      <c r="H1648" s="3">
        <v>6543194</v>
      </c>
      <c r="I1648" s="3">
        <v>14291999</v>
      </c>
      <c r="J1648" s="8" t="str">
        <f t="shared" si="202"/>
        <v/>
      </c>
      <c r="K1648" s="8" t="str">
        <f t="shared" si="203"/>
        <v/>
      </c>
      <c r="L1648" s="8" t="str">
        <f t="shared" si="204"/>
        <v>I Dreamed of Africa</v>
      </c>
      <c r="M1648" s="8" t="str">
        <f t="shared" si="205"/>
        <v/>
      </c>
      <c r="N1648" s="8" t="str">
        <f t="shared" si="201"/>
        <v>I Dreamed of Africa</v>
      </c>
      <c r="O1648" s="10">
        <f>INDEX(cpi!$A$1:$M$106,MATCH($D1648,cpi!$A:$A,0),MATCH($C1648,cpi!$1:$1,0))</f>
        <v>171.5</v>
      </c>
      <c r="P1648" s="10">
        <f>cpi!$I$2</f>
        <v>245.51900000000001</v>
      </c>
      <c r="Q1648" s="10">
        <f t="shared" si="206"/>
        <v>1.4315976676384841</v>
      </c>
      <c r="R1648" s="8" t="str">
        <f t="shared" si="207"/>
        <v/>
      </c>
      <c r="S1648" s="11">
        <f t="shared" si="208"/>
        <v>48674320.699708462</v>
      </c>
      <c r="T1648" s="11">
        <f t="shared" si="208"/>
        <v>9367221.2693061233</v>
      </c>
      <c r="U1648" s="11">
        <f t="shared" si="208"/>
        <v>20460392.434291545</v>
      </c>
    </row>
    <row r="1649" spans="1:21" x14ac:dyDescent="0.2">
      <c r="A1649" s="5">
        <v>1664</v>
      </c>
      <c r="B1649" s="17">
        <v>5</v>
      </c>
      <c r="C1649" s="16">
        <v>9</v>
      </c>
      <c r="D1649" s="16">
        <v>2014</v>
      </c>
      <c r="E1649" s="18">
        <v>41768</v>
      </c>
      <c r="F1649" s="9" t="s">
        <v>1636</v>
      </c>
      <c r="G1649" s="3">
        <v>34000000</v>
      </c>
      <c r="H1649" s="3">
        <v>4091</v>
      </c>
      <c r="I1649" s="3">
        <v>10392666</v>
      </c>
      <c r="J1649" s="8" t="str">
        <f t="shared" si="202"/>
        <v/>
      </c>
      <c r="K1649" s="8" t="str">
        <f t="shared" si="203"/>
        <v/>
      </c>
      <c r="L1649" s="8" t="str">
        <f t="shared" si="204"/>
        <v>Thunder and the House of Magic</v>
      </c>
      <c r="M1649" s="8" t="str">
        <f t="shared" si="205"/>
        <v/>
      </c>
      <c r="N1649" s="8" t="str">
        <f t="shared" si="201"/>
        <v>Thunder and the House of Magic</v>
      </c>
      <c r="O1649" s="10">
        <f>INDEX(cpi!$A$1:$M$106,MATCH($D1649,cpi!$A:$A,0),MATCH($C1649,cpi!$1:$1,0))</f>
        <v>238.03100000000001</v>
      </c>
      <c r="P1649" s="10">
        <f>cpi!$I$2</f>
        <v>245.51900000000001</v>
      </c>
      <c r="Q1649" s="10">
        <f t="shared" si="206"/>
        <v>1.0314580873919783</v>
      </c>
      <c r="R1649" s="8" t="str">
        <f t="shared" si="207"/>
        <v/>
      </c>
      <c r="S1649" s="11">
        <f t="shared" si="208"/>
        <v>35069574.97132726</v>
      </c>
      <c r="T1649" s="11">
        <f t="shared" si="208"/>
        <v>4219.6950355205836</v>
      </c>
      <c r="U1649" s="11">
        <f t="shared" si="208"/>
        <v>10719599.395263642</v>
      </c>
    </row>
    <row r="1650" spans="1:21" x14ac:dyDescent="0.2">
      <c r="A1650" s="5">
        <v>1665</v>
      </c>
      <c r="B1650" s="17">
        <v>4</v>
      </c>
      <c r="C1650" s="16">
        <v>12</v>
      </c>
      <c r="D1650" s="16">
        <v>1981</v>
      </c>
      <c r="E1650" s="18">
        <v>29688</v>
      </c>
      <c r="F1650" s="9" t="s">
        <v>1637</v>
      </c>
      <c r="G1650" s="3">
        <v>33500000</v>
      </c>
      <c r="H1650" s="3">
        <v>50000000</v>
      </c>
      <c r="I1650" s="3">
        <v>50000000</v>
      </c>
      <c r="J1650" s="8" t="str">
        <f t="shared" si="202"/>
        <v/>
      </c>
      <c r="K1650" s="8" t="str">
        <f t="shared" si="203"/>
        <v/>
      </c>
      <c r="L1650" s="8" t="str">
        <f t="shared" si="204"/>
        <v>Reds</v>
      </c>
      <c r="M1650" s="8" t="str">
        <f t="shared" si="205"/>
        <v/>
      </c>
      <c r="N1650" s="8" t="str">
        <f t="shared" si="201"/>
        <v>Reds</v>
      </c>
      <c r="O1650" s="10">
        <f>INDEX(cpi!$A$1:$M$106,MATCH($D1650,cpi!$A:$A,0),MATCH($C1650,cpi!$1:$1,0))</f>
        <v>94</v>
      </c>
      <c r="P1650" s="10">
        <f>cpi!$I$2</f>
        <v>245.51900000000001</v>
      </c>
      <c r="Q1650" s="10">
        <f t="shared" si="206"/>
        <v>2.6119042553191489</v>
      </c>
      <c r="R1650" s="8" t="str">
        <f t="shared" si="207"/>
        <v/>
      </c>
      <c r="S1650" s="11">
        <f t="shared" si="208"/>
        <v>87498792.553191483</v>
      </c>
      <c r="T1650" s="11">
        <f t="shared" si="208"/>
        <v>130595212.76595744</v>
      </c>
      <c r="U1650" s="11">
        <f t="shared" si="208"/>
        <v>130595212.76595744</v>
      </c>
    </row>
    <row r="1651" spans="1:21" x14ac:dyDescent="0.2">
      <c r="A1651" s="5">
        <v>1666</v>
      </c>
      <c r="B1651" s="17">
        <v>11</v>
      </c>
      <c r="C1651" s="16">
        <v>12</v>
      </c>
      <c r="D1651" s="16">
        <v>1992</v>
      </c>
      <c r="E1651" s="18">
        <v>33920</v>
      </c>
      <c r="F1651" s="9" t="s">
        <v>1638</v>
      </c>
      <c r="G1651" s="3">
        <v>33000000</v>
      </c>
      <c r="H1651" s="3">
        <v>141340178</v>
      </c>
      <c r="I1651" s="3">
        <v>236500000</v>
      </c>
      <c r="J1651" s="8" t="str">
        <f t="shared" si="202"/>
        <v/>
      </c>
      <c r="K1651" s="8" t="str">
        <f t="shared" si="203"/>
        <v/>
      </c>
      <c r="L1651" s="8" t="str">
        <f t="shared" si="204"/>
        <v>A Few Good Men</v>
      </c>
      <c r="M1651" s="8" t="str">
        <f t="shared" si="205"/>
        <v/>
      </c>
      <c r="N1651" s="8" t="str">
        <f t="shared" si="201"/>
        <v>A Few Good Men</v>
      </c>
      <c r="O1651" s="10">
        <f>INDEX(cpi!$A$1:$M$106,MATCH($D1651,cpi!$A:$A,0),MATCH($C1651,cpi!$1:$1,0))</f>
        <v>141.9</v>
      </c>
      <c r="P1651" s="10">
        <f>cpi!$I$2</f>
        <v>245.51900000000001</v>
      </c>
      <c r="Q1651" s="10">
        <f t="shared" si="206"/>
        <v>1.7302255109231852</v>
      </c>
      <c r="R1651" s="8" t="str">
        <f t="shared" si="207"/>
        <v/>
      </c>
      <c r="S1651" s="11">
        <f t="shared" si="208"/>
        <v>57097441.860465109</v>
      </c>
      <c r="T1651" s="11">
        <f t="shared" si="208"/>
        <v>244550381.69402394</v>
      </c>
      <c r="U1651" s="11">
        <f t="shared" si="208"/>
        <v>409198333.33333331</v>
      </c>
    </row>
    <row r="1652" spans="1:21" x14ac:dyDescent="0.2">
      <c r="A1652" s="5">
        <v>1667</v>
      </c>
      <c r="B1652" s="17">
        <v>2</v>
      </c>
      <c r="C1652" s="16">
        <v>6</v>
      </c>
      <c r="D1652" s="16">
        <v>2000</v>
      </c>
      <c r="E1652" s="18">
        <v>36562</v>
      </c>
      <c r="F1652" s="9" t="s">
        <v>1639</v>
      </c>
      <c r="G1652" s="3">
        <v>33000000</v>
      </c>
      <c r="H1652" s="3">
        <v>117559438</v>
      </c>
      <c r="I1652" s="3">
        <v>173559438</v>
      </c>
      <c r="J1652" s="8" t="str">
        <f t="shared" si="202"/>
        <v/>
      </c>
      <c r="K1652" s="8" t="str">
        <f t="shared" si="203"/>
        <v/>
      </c>
      <c r="L1652" s="8" t="str">
        <f t="shared" si="204"/>
        <v>Big Momma's House</v>
      </c>
      <c r="M1652" s="8" t="str">
        <f t="shared" si="205"/>
        <v/>
      </c>
      <c r="N1652" s="8" t="str">
        <f t="shared" si="201"/>
        <v>Big Momma's House</v>
      </c>
      <c r="O1652" s="10">
        <f>INDEX(cpi!$A$1:$M$106,MATCH($D1652,cpi!$A:$A,0),MATCH($C1652,cpi!$1:$1,0))</f>
        <v>172.4</v>
      </c>
      <c r="P1652" s="10">
        <f>cpi!$I$2</f>
        <v>245.51900000000001</v>
      </c>
      <c r="Q1652" s="10">
        <f t="shared" si="206"/>
        <v>1.4241241299303944</v>
      </c>
      <c r="R1652" s="8" t="str">
        <f t="shared" si="207"/>
        <v/>
      </c>
      <c r="S1652" s="11">
        <f t="shared" si="208"/>
        <v>46996096.287703015</v>
      </c>
      <c r="T1652" s="11">
        <f t="shared" si="208"/>
        <v>167419232.35685614</v>
      </c>
      <c r="U1652" s="11">
        <f t="shared" si="208"/>
        <v>247170183.63295823</v>
      </c>
    </row>
    <row r="1653" spans="1:21" x14ac:dyDescent="0.2">
      <c r="A1653" s="5">
        <v>1668</v>
      </c>
      <c r="B1653" s="17">
        <v>16</v>
      </c>
      <c r="C1653" s="16">
        <v>3</v>
      </c>
      <c r="D1653" s="16">
        <v>2001</v>
      </c>
      <c r="E1653" s="18">
        <v>37349</v>
      </c>
      <c r="F1653" s="9" t="s">
        <v>1640</v>
      </c>
      <c r="G1653" s="3">
        <v>33000000</v>
      </c>
      <c r="H1653" s="3">
        <v>51758599</v>
      </c>
      <c r="I1653" s="3">
        <v>79958599</v>
      </c>
      <c r="J1653" s="8" t="str">
        <f t="shared" si="202"/>
        <v/>
      </c>
      <c r="K1653" s="8" t="str">
        <f t="shared" si="203"/>
        <v/>
      </c>
      <c r="L1653" s="8" t="str">
        <f t="shared" si="204"/>
        <v>Exit Wounds</v>
      </c>
      <c r="M1653" s="8" t="str">
        <f t="shared" si="205"/>
        <v/>
      </c>
      <c r="N1653" s="8" t="str">
        <f t="shared" si="201"/>
        <v>Exit Wounds</v>
      </c>
      <c r="O1653" s="10">
        <f>INDEX(cpi!$A$1:$M$106,MATCH($D1653,cpi!$A:$A,0),MATCH($C1653,cpi!$1:$1,0))</f>
        <v>176.2</v>
      </c>
      <c r="P1653" s="10">
        <f>cpi!$I$2</f>
        <v>245.51900000000001</v>
      </c>
      <c r="Q1653" s="10">
        <f t="shared" si="206"/>
        <v>1.3934108967082861</v>
      </c>
      <c r="R1653" s="8" t="str">
        <f t="shared" si="207"/>
        <v/>
      </c>
      <c r="S1653" s="11">
        <f t="shared" si="208"/>
        <v>45982559.591373444</v>
      </c>
      <c r="T1653" s="11">
        <f t="shared" si="208"/>
        <v>72120995.844954595</v>
      </c>
      <c r="U1653" s="11">
        <f t="shared" si="208"/>
        <v>111415183.13212827</v>
      </c>
    </row>
    <row r="1654" spans="1:21" x14ac:dyDescent="0.2">
      <c r="A1654" s="5">
        <v>1669</v>
      </c>
      <c r="B1654" s="17">
        <v>8</v>
      </c>
      <c r="C1654" s="16">
        <v>7</v>
      </c>
      <c r="D1654" s="16">
        <v>2016</v>
      </c>
      <c r="E1654" s="18">
        <v>42589</v>
      </c>
      <c r="F1654" s="9" t="s">
        <v>1641</v>
      </c>
      <c r="G1654" s="3">
        <v>33000000</v>
      </c>
      <c r="H1654" s="3">
        <v>46009673</v>
      </c>
      <c r="I1654" s="3">
        <v>75909673</v>
      </c>
      <c r="J1654" s="8" t="str">
        <f t="shared" si="202"/>
        <v/>
      </c>
      <c r="K1654" s="8" t="str">
        <f t="shared" si="203"/>
        <v/>
      </c>
      <c r="L1654" s="8" t="str">
        <f t="shared" si="204"/>
        <v>Mike and Dave Need Wedding Dates</v>
      </c>
      <c r="M1654" s="8" t="str">
        <f t="shared" si="205"/>
        <v/>
      </c>
      <c r="N1654" s="8" t="str">
        <f t="shared" si="201"/>
        <v>Mike and Dave Need Wedding Dates</v>
      </c>
      <c r="O1654" s="10">
        <f>INDEX(cpi!$A$1:$M$106,MATCH($D1654,cpi!$A:$A,0),MATCH($C1654,cpi!$1:$1,0))</f>
        <v>240.62799999999999</v>
      </c>
      <c r="P1654" s="10">
        <f>cpi!$I$2</f>
        <v>245.51900000000001</v>
      </c>
      <c r="Q1654" s="10">
        <f t="shared" si="206"/>
        <v>1.020325980351414</v>
      </c>
      <c r="R1654" s="8" t="str">
        <f t="shared" si="207"/>
        <v/>
      </c>
      <c r="S1654" s="11">
        <f t="shared" si="208"/>
        <v>33670757.351596661</v>
      </c>
      <c r="T1654" s="11">
        <f t="shared" si="208"/>
        <v>46944864.709372982</v>
      </c>
      <c r="U1654" s="11">
        <f t="shared" si="208"/>
        <v>77452611.521880254</v>
      </c>
    </row>
    <row r="1655" spans="1:21" x14ac:dyDescent="0.2">
      <c r="A1655" s="5">
        <v>1670</v>
      </c>
      <c r="B1655" s="17">
        <v>27</v>
      </c>
      <c r="C1655" s="16">
        <v>7</v>
      </c>
      <c r="D1655" s="16">
        <v>2012</v>
      </c>
      <c r="E1655" s="18">
        <v>41705</v>
      </c>
      <c r="F1655" s="9" t="s">
        <v>1642</v>
      </c>
      <c r="G1655" s="3">
        <v>33000000</v>
      </c>
      <c r="H1655" s="3">
        <v>35074677</v>
      </c>
      <c r="I1655" s="3">
        <v>165552290</v>
      </c>
      <c r="J1655" s="8" t="str">
        <f t="shared" si="202"/>
        <v/>
      </c>
      <c r="K1655" s="8" t="str">
        <f t="shared" si="203"/>
        <v/>
      </c>
      <c r="L1655" s="8" t="str">
        <f t="shared" si="204"/>
        <v>Step Up Revolution</v>
      </c>
      <c r="M1655" s="8" t="str">
        <f t="shared" si="205"/>
        <v/>
      </c>
      <c r="N1655" s="8" t="str">
        <f t="shared" si="201"/>
        <v>Step Up Revolution</v>
      </c>
      <c r="O1655" s="10">
        <f>INDEX(cpi!$A$1:$M$106,MATCH($D1655,cpi!$A:$A,0),MATCH($C1655,cpi!$1:$1,0))</f>
        <v>229.10400000000001</v>
      </c>
      <c r="P1655" s="10">
        <f>cpi!$I$2</f>
        <v>245.51900000000001</v>
      </c>
      <c r="Q1655" s="10">
        <f t="shared" si="206"/>
        <v>1.0716486835672883</v>
      </c>
      <c r="R1655" s="8" t="str">
        <f t="shared" si="207"/>
        <v/>
      </c>
      <c r="S1655" s="11">
        <f t="shared" si="208"/>
        <v>35364406.557720512</v>
      </c>
      <c r="T1655" s="11">
        <f t="shared" si="208"/>
        <v>37587731.43359784</v>
      </c>
      <c r="U1655" s="11">
        <f t="shared" si="208"/>
        <v>177413893.64004993</v>
      </c>
    </row>
    <row r="1656" spans="1:21" x14ac:dyDescent="0.2">
      <c r="A1656" s="5">
        <v>1671</v>
      </c>
      <c r="B1656" s="17">
        <v>18</v>
      </c>
      <c r="C1656" s="16">
        <v>8</v>
      </c>
      <c r="D1656" s="16">
        <v>2006</v>
      </c>
      <c r="E1656" s="18">
        <v>39241</v>
      </c>
      <c r="F1656" s="9" t="s">
        <v>1643</v>
      </c>
      <c r="G1656" s="3">
        <v>33000000</v>
      </c>
      <c r="H1656" s="3">
        <v>34020814</v>
      </c>
      <c r="I1656" s="3">
        <v>62020814</v>
      </c>
      <c r="J1656" s="8" t="str">
        <f t="shared" si="202"/>
        <v/>
      </c>
      <c r="K1656" s="8" t="str">
        <f t="shared" si="203"/>
        <v/>
      </c>
      <c r="L1656" s="8" t="str">
        <f t="shared" si="204"/>
        <v>Snakes on a Plane</v>
      </c>
      <c r="M1656" s="8" t="str">
        <f t="shared" si="205"/>
        <v/>
      </c>
      <c r="N1656" s="8" t="str">
        <f t="shared" si="201"/>
        <v>Snakes on a Plane</v>
      </c>
      <c r="O1656" s="10">
        <f>INDEX(cpi!$A$1:$M$106,MATCH($D1656,cpi!$A:$A,0),MATCH($C1656,cpi!$1:$1,0))</f>
        <v>203.9</v>
      </c>
      <c r="P1656" s="10">
        <f>cpi!$I$2</f>
        <v>245.51900000000001</v>
      </c>
      <c r="Q1656" s="10">
        <f t="shared" si="206"/>
        <v>1.204114762138303</v>
      </c>
      <c r="R1656" s="8" t="str">
        <f t="shared" si="207"/>
        <v/>
      </c>
      <c r="S1656" s="11">
        <f t="shared" si="208"/>
        <v>39735787.150564</v>
      </c>
      <c r="T1656" s="11">
        <f t="shared" si="208"/>
        <v>40964964.357361451</v>
      </c>
      <c r="U1656" s="11">
        <f t="shared" si="208"/>
        <v>74680177.69723393</v>
      </c>
    </row>
    <row r="1657" spans="1:21" x14ac:dyDescent="0.2">
      <c r="A1657" s="5">
        <v>1672</v>
      </c>
      <c r="B1657" s="17">
        <v>16</v>
      </c>
      <c r="C1657" s="16">
        <v>4</v>
      </c>
      <c r="D1657" s="16">
        <v>2004</v>
      </c>
      <c r="E1657" s="18">
        <v>38446</v>
      </c>
      <c r="F1657" s="9" t="s">
        <v>1644</v>
      </c>
      <c r="G1657" s="3">
        <v>33000000</v>
      </c>
      <c r="H1657" s="3">
        <v>33664370</v>
      </c>
      <c r="I1657" s="3">
        <v>54533774</v>
      </c>
      <c r="J1657" s="8" t="str">
        <f t="shared" si="202"/>
        <v/>
      </c>
      <c r="K1657" s="8" t="str">
        <f t="shared" si="203"/>
        <v/>
      </c>
      <c r="L1657" s="8" t="str">
        <f t="shared" si="204"/>
        <v>The Punisher</v>
      </c>
      <c r="M1657" s="8" t="str">
        <f t="shared" si="205"/>
        <v/>
      </c>
      <c r="N1657" s="8" t="str">
        <f t="shared" si="201"/>
        <v>The Punisher</v>
      </c>
      <c r="O1657" s="10">
        <f>INDEX(cpi!$A$1:$M$106,MATCH($D1657,cpi!$A:$A,0),MATCH($C1657,cpi!$1:$1,0))</f>
        <v>188</v>
      </c>
      <c r="P1657" s="10">
        <f>cpi!$I$2</f>
        <v>245.51900000000001</v>
      </c>
      <c r="Q1657" s="10">
        <f t="shared" si="206"/>
        <v>1.3059521276595745</v>
      </c>
      <c r="R1657" s="8" t="str">
        <f t="shared" si="207"/>
        <v/>
      </c>
      <c r="S1657" s="11">
        <f t="shared" si="208"/>
        <v>43096420.212765954</v>
      </c>
      <c r="T1657" s="11">
        <f t="shared" si="208"/>
        <v>43964055.627819151</v>
      </c>
      <c r="U1657" s="11">
        <f t="shared" si="208"/>
        <v>71218498.184606388</v>
      </c>
    </row>
    <row r="1658" spans="1:21" x14ac:dyDescent="0.2">
      <c r="A1658" s="5">
        <v>1673</v>
      </c>
      <c r="B1658" s="17">
        <v>8</v>
      </c>
      <c r="C1658" s="16">
        <v>9</v>
      </c>
      <c r="D1658" s="16">
        <v>2000</v>
      </c>
      <c r="E1658" s="18">
        <v>36747</v>
      </c>
      <c r="F1658" s="9" t="s">
        <v>1645</v>
      </c>
      <c r="G1658" s="3">
        <v>33000000</v>
      </c>
      <c r="H1658" s="3">
        <v>28946615</v>
      </c>
      <c r="I1658" s="3">
        <v>47267829</v>
      </c>
      <c r="J1658" s="8" t="str">
        <f t="shared" si="202"/>
        <v/>
      </c>
      <c r="K1658" s="8" t="str">
        <f t="shared" si="203"/>
        <v/>
      </c>
      <c r="L1658" s="8" t="str">
        <f t="shared" si="204"/>
        <v>The Watcher</v>
      </c>
      <c r="M1658" s="8" t="str">
        <f t="shared" si="205"/>
        <v/>
      </c>
      <c r="N1658" s="8" t="str">
        <f t="shared" si="201"/>
        <v>The Watcher</v>
      </c>
      <c r="O1658" s="10">
        <f>INDEX(cpi!$A$1:$M$106,MATCH($D1658,cpi!$A:$A,0),MATCH($C1658,cpi!$1:$1,0))</f>
        <v>173.7</v>
      </c>
      <c r="P1658" s="10">
        <f>cpi!$I$2</f>
        <v>245.51900000000001</v>
      </c>
      <c r="Q1658" s="10">
        <f t="shared" si="206"/>
        <v>1.4134657455382844</v>
      </c>
      <c r="R1658" s="8" t="str">
        <f t="shared" si="207"/>
        <v/>
      </c>
      <c r="S1658" s="11">
        <f t="shared" si="208"/>
        <v>46644369.602763385</v>
      </c>
      <c r="T1658" s="11">
        <f t="shared" si="208"/>
        <v>40915048.75178469</v>
      </c>
      <c r="U1658" s="11">
        <f t="shared" si="208"/>
        <v>66811457.157461144</v>
      </c>
    </row>
    <row r="1659" spans="1:21" x14ac:dyDescent="0.2">
      <c r="A1659" s="5">
        <v>1674</v>
      </c>
      <c r="B1659" s="17">
        <v>27</v>
      </c>
      <c r="C1659" s="16">
        <v>4</v>
      </c>
      <c r="D1659" s="16">
        <v>2012</v>
      </c>
      <c r="E1659" s="18">
        <v>41702</v>
      </c>
      <c r="F1659" s="9" t="s">
        <v>1646</v>
      </c>
      <c r="G1659" s="3">
        <v>33000000</v>
      </c>
      <c r="H1659" s="3">
        <v>17142080</v>
      </c>
      <c r="I1659" s="3">
        <v>41495213</v>
      </c>
      <c r="J1659" s="8" t="str">
        <f t="shared" si="202"/>
        <v/>
      </c>
      <c r="K1659" s="8" t="str">
        <f t="shared" si="203"/>
        <v/>
      </c>
      <c r="L1659" s="8" t="str">
        <f t="shared" si="204"/>
        <v>Safe</v>
      </c>
      <c r="M1659" s="8" t="str">
        <f t="shared" si="205"/>
        <v/>
      </c>
      <c r="N1659" s="8" t="str">
        <f t="shared" si="201"/>
        <v>Safe</v>
      </c>
      <c r="O1659" s="10">
        <f>INDEX(cpi!$A$1:$M$106,MATCH($D1659,cpi!$A:$A,0),MATCH($C1659,cpi!$1:$1,0))</f>
        <v>230.08500000000001</v>
      </c>
      <c r="P1659" s="10">
        <f>cpi!$I$2</f>
        <v>245.51900000000001</v>
      </c>
      <c r="Q1659" s="10">
        <f t="shared" si="206"/>
        <v>1.0670795575548166</v>
      </c>
      <c r="R1659" s="8" t="str">
        <f t="shared" si="207"/>
        <v/>
      </c>
      <c r="S1659" s="11">
        <f t="shared" si="208"/>
        <v>35213625.39930895</v>
      </c>
      <c r="T1659" s="11">
        <f t="shared" si="208"/>
        <v>18291963.141969271</v>
      </c>
      <c r="U1659" s="11">
        <f t="shared" si="208"/>
        <v>44278693.528682873</v>
      </c>
    </row>
    <row r="1660" spans="1:21" x14ac:dyDescent="0.2">
      <c r="A1660" s="5">
        <v>1675</v>
      </c>
      <c r="B1660" s="17">
        <v>14</v>
      </c>
      <c r="C1660" s="16">
        <v>3</v>
      </c>
      <c r="D1660" s="16">
        <v>2008</v>
      </c>
      <c r="E1660" s="18">
        <v>39847</v>
      </c>
      <c r="F1660" s="9" t="s">
        <v>1647</v>
      </c>
      <c r="G1660" s="3">
        <v>33000000</v>
      </c>
      <c r="H1660" s="3">
        <v>11008770</v>
      </c>
      <c r="I1660" s="3">
        <v>21621188</v>
      </c>
      <c r="J1660" s="8" t="str">
        <f t="shared" si="202"/>
        <v/>
      </c>
      <c r="K1660" s="8" t="str">
        <f t="shared" si="203"/>
        <v/>
      </c>
      <c r="L1660" s="8" t="str">
        <f t="shared" si="204"/>
        <v>Doomsday</v>
      </c>
      <c r="M1660" s="8" t="str">
        <f t="shared" si="205"/>
        <v/>
      </c>
      <c r="N1660" s="8" t="str">
        <f t="shared" si="201"/>
        <v>Doomsday</v>
      </c>
      <c r="O1660" s="10">
        <f>INDEX(cpi!$A$1:$M$106,MATCH($D1660,cpi!$A:$A,0),MATCH($C1660,cpi!$1:$1,0))</f>
        <v>213.52799999999999</v>
      </c>
      <c r="P1660" s="10">
        <f>cpi!$I$2</f>
        <v>245.51900000000001</v>
      </c>
      <c r="Q1660" s="10">
        <f t="shared" si="206"/>
        <v>1.1498211007455696</v>
      </c>
      <c r="R1660" s="8" t="str">
        <f t="shared" si="207"/>
        <v/>
      </c>
      <c r="S1660" s="11">
        <f t="shared" si="208"/>
        <v>37944096.324603796</v>
      </c>
      <c r="T1660" s="11">
        <f t="shared" si="208"/>
        <v>12658116.039254805</v>
      </c>
      <c r="U1660" s="11">
        <f t="shared" si="208"/>
        <v>24860498.185586903</v>
      </c>
    </row>
    <row r="1661" spans="1:21" x14ac:dyDescent="0.2">
      <c r="A1661" s="5">
        <v>1676</v>
      </c>
      <c r="B1661" s="17">
        <v>23</v>
      </c>
      <c r="C1661" s="16">
        <v>4</v>
      </c>
      <c r="D1661" s="16">
        <v>1999</v>
      </c>
      <c r="E1661" s="18">
        <v>36834</v>
      </c>
      <c r="F1661" s="9" t="s">
        <v>1648</v>
      </c>
      <c r="G1661" s="3">
        <v>33000000</v>
      </c>
      <c r="H1661" s="3">
        <v>8408835</v>
      </c>
      <c r="I1661" s="3">
        <v>8408835</v>
      </c>
      <c r="J1661" s="8" t="str">
        <f t="shared" si="202"/>
        <v/>
      </c>
      <c r="K1661" s="8" t="str">
        <f t="shared" si="203"/>
        <v/>
      </c>
      <c r="L1661" s="8" t="str">
        <f t="shared" si="204"/>
        <v>Pushing Tin</v>
      </c>
      <c r="M1661" s="8" t="str">
        <f t="shared" si="205"/>
        <v/>
      </c>
      <c r="N1661" s="8" t="str">
        <f t="shared" si="201"/>
        <v>Pushing Tin</v>
      </c>
      <c r="O1661" s="10">
        <f>INDEX(cpi!$A$1:$M$106,MATCH($D1661,cpi!$A:$A,0),MATCH($C1661,cpi!$1:$1,0))</f>
        <v>166.2</v>
      </c>
      <c r="P1661" s="10">
        <f>cpi!$I$2</f>
        <v>245.51900000000001</v>
      </c>
      <c r="Q1661" s="10">
        <f t="shared" si="206"/>
        <v>1.4772503008423588</v>
      </c>
      <c r="R1661" s="8" t="str">
        <f t="shared" si="207"/>
        <v/>
      </c>
      <c r="S1661" s="11">
        <f t="shared" si="208"/>
        <v>48749259.927797839</v>
      </c>
      <c r="T1661" s="11">
        <f t="shared" si="208"/>
        <v>12421954.033483757</v>
      </c>
      <c r="U1661" s="11">
        <f t="shared" si="208"/>
        <v>12421954.033483757</v>
      </c>
    </row>
    <row r="1662" spans="1:21" x14ac:dyDescent="0.2">
      <c r="A1662" s="5">
        <v>1677</v>
      </c>
      <c r="B1662" s="17">
        <v>12</v>
      </c>
      <c r="C1662" s="16">
        <v>5</v>
      </c>
      <c r="D1662" s="16">
        <v>2006</v>
      </c>
      <c r="E1662" s="18">
        <v>39056</v>
      </c>
      <c r="F1662" s="9" t="s">
        <v>1649</v>
      </c>
      <c r="G1662" s="3">
        <v>33000000</v>
      </c>
      <c r="H1662" s="3">
        <v>4283255</v>
      </c>
      <c r="I1662" s="3">
        <v>27610873</v>
      </c>
      <c r="J1662" s="8" t="str">
        <f t="shared" si="202"/>
        <v/>
      </c>
      <c r="K1662" s="8" t="str">
        <f t="shared" si="203"/>
        <v/>
      </c>
      <c r="L1662" s="8" t="str">
        <f t="shared" si="204"/>
        <v>Goal! The Dream Begins</v>
      </c>
      <c r="M1662" s="8" t="str">
        <f t="shared" si="205"/>
        <v/>
      </c>
      <c r="N1662" s="8" t="str">
        <f t="shared" si="201"/>
        <v>Goal! The Dream Begins</v>
      </c>
      <c r="O1662" s="10">
        <f>INDEX(cpi!$A$1:$M$106,MATCH($D1662,cpi!$A:$A,0),MATCH($C1662,cpi!$1:$1,0))</f>
        <v>202.5</v>
      </c>
      <c r="P1662" s="10">
        <f>cpi!$I$2</f>
        <v>245.51900000000001</v>
      </c>
      <c r="Q1662" s="10">
        <f t="shared" si="206"/>
        <v>1.2124395061728395</v>
      </c>
      <c r="R1662" s="8" t="str">
        <f t="shared" si="207"/>
        <v/>
      </c>
      <c r="S1662" s="11">
        <f t="shared" si="208"/>
        <v>40010503.703703701</v>
      </c>
      <c r="T1662" s="11">
        <f t="shared" si="208"/>
        <v>5193187.5770123452</v>
      </c>
      <c r="U1662" s="11">
        <f t="shared" si="208"/>
        <v>33476513.225120988</v>
      </c>
    </row>
    <row r="1663" spans="1:21" x14ac:dyDescent="0.2">
      <c r="A1663" s="5">
        <v>1678</v>
      </c>
      <c r="B1663" s="17">
        <v>31</v>
      </c>
      <c r="C1663" s="16">
        <v>7</v>
      </c>
      <c r="D1663" s="16">
        <v>2015</v>
      </c>
      <c r="E1663" s="18">
        <v>42923</v>
      </c>
      <c r="F1663" s="9" t="s">
        <v>1650</v>
      </c>
      <c r="G1663" s="3">
        <v>33000000</v>
      </c>
      <c r="H1663" s="3">
        <v>176847</v>
      </c>
      <c r="I1663" s="3">
        <v>357687</v>
      </c>
      <c r="J1663" s="8" t="str">
        <f t="shared" si="202"/>
        <v/>
      </c>
      <c r="K1663" s="8" t="str">
        <f t="shared" si="203"/>
        <v/>
      </c>
      <c r="L1663" s="8" t="str">
        <f t="shared" si="204"/>
        <v>The Young and Prodigious T.S. Spivet</v>
      </c>
      <c r="M1663" s="8" t="str">
        <f t="shared" si="205"/>
        <v/>
      </c>
      <c r="N1663" s="8" t="str">
        <f t="shared" si="201"/>
        <v>The Young and Prodigious T.S. Spivet</v>
      </c>
      <c r="O1663" s="10">
        <f>INDEX(cpi!$A$1:$M$106,MATCH($D1663,cpi!$A:$A,0),MATCH($C1663,cpi!$1:$1,0))</f>
        <v>238.654</v>
      </c>
      <c r="P1663" s="10">
        <f>cpi!$I$2</f>
        <v>245.51900000000001</v>
      </c>
      <c r="Q1663" s="10">
        <f t="shared" si="206"/>
        <v>1.0287654931406975</v>
      </c>
      <c r="R1663" s="8" t="str">
        <f t="shared" si="207"/>
        <v/>
      </c>
      <c r="S1663" s="11">
        <f t="shared" si="208"/>
        <v>33949261.273643017</v>
      </c>
      <c r="T1663" s="11">
        <f t="shared" si="208"/>
        <v>181934.09116545293</v>
      </c>
      <c r="U1663" s="11">
        <f t="shared" si="208"/>
        <v>367976.0429450167</v>
      </c>
    </row>
    <row r="1664" spans="1:21" x14ac:dyDescent="0.2">
      <c r="A1664" s="5">
        <v>1679</v>
      </c>
      <c r="B1664" s="17">
        <v>30</v>
      </c>
      <c r="C1664" s="16">
        <v>10</v>
      </c>
      <c r="D1664" s="16">
        <v>2015</v>
      </c>
      <c r="E1664" s="18">
        <v>42896</v>
      </c>
      <c r="F1664" s="9" t="s">
        <v>1651</v>
      </c>
      <c r="G1664" s="3">
        <v>33000000</v>
      </c>
      <c r="H1664" s="3">
        <v>0</v>
      </c>
      <c r="I1664" s="3">
        <v>0</v>
      </c>
      <c r="J1664" s="8">
        <f t="shared" si="202"/>
        <v>1</v>
      </c>
      <c r="K1664" s="8" t="str">
        <f t="shared" si="203"/>
        <v/>
      </c>
      <c r="L1664" s="8" t="str">
        <f t="shared" si="204"/>
        <v>Freaks of Nature</v>
      </c>
      <c r="M1664" s="8" t="str">
        <f t="shared" si="205"/>
        <v/>
      </c>
      <c r="N1664" s="8" t="str">
        <f t="shared" si="201"/>
        <v>Freaks of Nature</v>
      </c>
      <c r="O1664" s="10">
        <f>INDEX(cpi!$A$1:$M$106,MATCH($D1664,cpi!$A:$A,0),MATCH($C1664,cpi!$1:$1,0))</f>
        <v>237.83799999999999</v>
      </c>
      <c r="P1664" s="10">
        <f>cpi!$I$2</f>
        <v>245.51900000000001</v>
      </c>
      <c r="Q1664" s="10">
        <f t="shared" si="206"/>
        <v>1.0322950916169831</v>
      </c>
      <c r="R1664" s="8" t="str">
        <f t="shared" si="207"/>
        <v/>
      </c>
      <c r="S1664" s="11">
        <f t="shared" si="208"/>
        <v>34065738.023360439</v>
      </c>
      <c r="T1664" s="11">
        <f t="shared" si="208"/>
        <v>0</v>
      </c>
      <c r="U1664" s="11">
        <f t="shared" si="208"/>
        <v>0</v>
      </c>
    </row>
    <row r="1665" spans="1:21" x14ac:dyDescent="0.2">
      <c r="A1665" s="5">
        <v>1680</v>
      </c>
      <c r="B1665" s="17">
        <v>25</v>
      </c>
      <c r="C1665" s="16">
        <v>5</v>
      </c>
      <c r="D1665" s="16">
        <v>1983</v>
      </c>
      <c r="E1665" s="18">
        <v>31052</v>
      </c>
      <c r="F1665" s="9" t="s">
        <v>1652</v>
      </c>
      <c r="G1665" s="3">
        <v>32500000</v>
      </c>
      <c r="H1665" s="3">
        <v>309205079</v>
      </c>
      <c r="I1665" s="3">
        <v>572705079</v>
      </c>
      <c r="J1665" s="8" t="str">
        <f t="shared" si="202"/>
        <v/>
      </c>
      <c r="K1665" s="8" t="str">
        <f t="shared" si="203"/>
        <v/>
      </c>
      <c r="L1665" s="8" t="str">
        <f t="shared" si="204"/>
        <v>Star Wars Ep. VI: Return of the Jedi</v>
      </c>
      <c r="M1665" s="8" t="str">
        <f t="shared" si="205"/>
        <v/>
      </c>
      <c r="N1665" s="8" t="str">
        <f t="shared" si="201"/>
        <v>Star Wars Ep. VI: Return of the Jedi</v>
      </c>
      <c r="O1665" s="10">
        <f>INDEX(cpi!$A$1:$M$106,MATCH($D1665,cpi!$A:$A,0),MATCH($C1665,cpi!$1:$1,0))</f>
        <v>99.2</v>
      </c>
      <c r="P1665" s="10">
        <f>cpi!$I$2</f>
        <v>245.51900000000001</v>
      </c>
      <c r="Q1665" s="10">
        <f t="shared" si="206"/>
        <v>2.4749899193548388</v>
      </c>
      <c r="R1665" s="8" t="str">
        <f t="shared" si="207"/>
        <v/>
      </c>
      <c r="S1665" s="11">
        <f t="shared" si="208"/>
        <v>80437172.379032254</v>
      </c>
      <c r="T1665" s="11">
        <f t="shared" si="208"/>
        <v>765279453.53831661</v>
      </c>
      <c r="U1665" s="11">
        <f t="shared" si="208"/>
        <v>1417439297.2883165</v>
      </c>
    </row>
    <row r="1666" spans="1:21" x14ac:dyDescent="0.2">
      <c r="A1666" s="5">
        <v>1681</v>
      </c>
      <c r="B1666" s="17">
        <v>13</v>
      </c>
      <c r="C1666" s="16">
        <v>5</v>
      </c>
      <c r="D1666" s="16">
        <v>2011</v>
      </c>
      <c r="E1666" s="18">
        <v>40913</v>
      </c>
      <c r="F1666" s="9" t="s">
        <v>1653</v>
      </c>
      <c r="G1666" s="3">
        <v>32500000</v>
      </c>
      <c r="H1666" s="3">
        <v>169106725</v>
      </c>
      <c r="I1666" s="3">
        <v>289527030</v>
      </c>
      <c r="J1666" s="8" t="str">
        <f t="shared" si="202"/>
        <v/>
      </c>
      <c r="K1666" s="8" t="str">
        <f t="shared" si="203"/>
        <v/>
      </c>
      <c r="L1666" s="8" t="str">
        <f t="shared" si="204"/>
        <v>Bridesmaids</v>
      </c>
      <c r="M1666" s="8" t="str">
        <f t="shared" si="205"/>
        <v/>
      </c>
      <c r="N1666" s="8" t="str">
        <f t="shared" ref="N1666:N1729" si="209">IF(M1666=1,L1666&amp;" ("&amp;D1666&amp;")",L1666)</f>
        <v>Bridesmaids</v>
      </c>
      <c r="O1666" s="10">
        <f>INDEX(cpi!$A$1:$M$106,MATCH($D1666,cpi!$A:$A,0),MATCH($C1666,cpi!$1:$1,0))</f>
        <v>225.964</v>
      </c>
      <c r="P1666" s="10">
        <f>cpi!$I$2</f>
        <v>245.51900000000001</v>
      </c>
      <c r="Q1666" s="10">
        <f t="shared" si="206"/>
        <v>1.0865403338584907</v>
      </c>
      <c r="R1666" s="8" t="str">
        <f t="shared" si="207"/>
        <v/>
      </c>
      <c r="S1666" s="11">
        <f t="shared" si="208"/>
        <v>35312560.850400947</v>
      </c>
      <c r="T1666" s="11">
        <f t="shared" si="208"/>
        <v>183741277.43921599</v>
      </c>
      <c r="U1666" s="11">
        <f t="shared" si="208"/>
        <v>314582795.83725727</v>
      </c>
    </row>
    <row r="1667" spans="1:21" x14ac:dyDescent="0.2">
      <c r="A1667" s="5">
        <v>1682</v>
      </c>
      <c r="B1667" s="17">
        <v>10</v>
      </c>
      <c r="C1667" s="16">
        <v>12</v>
      </c>
      <c r="D1667" s="16">
        <v>2008</v>
      </c>
      <c r="E1667" s="18">
        <v>39733</v>
      </c>
      <c r="F1667" s="9" t="s">
        <v>1654</v>
      </c>
      <c r="G1667" s="3">
        <v>32500000</v>
      </c>
      <c r="H1667" s="3">
        <v>34194407</v>
      </c>
      <c r="I1667" s="3">
        <v>112964875</v>
      </c>
      <c r="J1667" s="8" t="str">
        <f t="shared" ref="J1667:J1730" si="210">IF(I1667=0,1,"")</f>
        <v/>
      </c>
      <c r="K1667" s="8" t="str">
        <f t="shared" ref="K1667:K1730" si="211">IF(D1667&gt;2017,1,"")</f>
        <v/>
      </c>
      <c r="L1667" s="8" t="str">
        <f t="shared" ref="L1667:L1730" si="212">F1667</f>
        <v>The Reader</v>
      </c>
      <c r="M1667" s="8" t="str">
        <f t="shared" ref="M1667:M1730" si="213">IF(COUNTIF($L$2:$L$5233,L1667)&gt;1,1,"")</f>
        <v/>
      </c>
      <c r="N1667" s="8" t="str">
        <f t="shared" si="209"/>
        <v>The Reader</v>
      </c>
      <c r="O1667" s="10">
        <f>INDEX(cpi!$A$1:$M$106,MATCH($D1667,cpi!$A:$A,0),MATCH($C1667,cpi!$1:$1,0))</f>
        <v>210.22800000000001</v>
      </c>
      <c r="P1667" s="10">
        <f>cpi!$I$2</f>
        <v>245.51900000000001</v>
      </c>
      <c r="Q1667" s="10">
        <f t="shared" ref="Q1667:Q1730" si="214">P1667/O1667</f>
        <v>1.1678701219628214</v>
      </c>
      <c r="R1667" s="8" t="str">
        <f t="shared" ref="R1667:R1730" si="215">IF(ISERROR(Q1667),1,"")</f>
        <v/>
      </c>
      <c r="S1667" s="11">
        <f t="shared" ref="S1667:U1730" si="216">G1667*$Q1667</f>
        <v>37955778.963791691</v>
      </c>
      <c r="T1667" s="11">
        <f t="shared" si="216"/>
        <v>39934626.273536354</v>
      </c>
      <c r="U1667" s="11">
        <f t="shared" si="216"/>
        <v>131928302.34376487</v>
      </c>
    </row>
    <row r="1668" spans="1:21" x14ac:dyDescent="0.2">
      <c r="A1668" s="5">
        <v>1683</v>
      </c>
      <c r="B1668" s="17">
        <v>26</v>
      </c>
      <c r="C1668" s="16">
        <v>4</v>
      </c>
      <c r="D1668" s="16">
        <v>2013</v>
      </c>
      <c r="E1668" s="18">
        <v>42039</v>
      </c>
      <c r="F1668" s="9" t="s">
        <v>1655</v>
      </c>
      <c r="G1668" s="3">
        <v>32500000</v>
      </c>
      <c r="H1668" s="3">
        <v>21819348</v>
      </c>
      <c r="I1668" s="3">
        <v>48425971</v>
      </c>
      <c r="J1668" s="8" t="str">
        <f t="shared" si="210"/>
        <v/>
      </c>
      <c r="K1668" s="8" t="str">
        <f t="shared" si="211"/>
        <v/>
      </c>
      <c r="L1668" s="8" t="str">
        <f t="shared" si="212"/>
        <v>The Big Wedding</v>
      </c>
      <c r="M1668" s="8" t="str">
        <f t="shared" si="213"/>
        <v/>
      </c>
      <c r="N1668" s="8" t="str">
        <f t="shared" si="209"/>
        <v>The Big Wedding</v>
      </c>
      <c r="O1668" s="10">
        <f>INDEX(cpi!$A$1:$M$106,MATCH($D1668,cpi!$A:$A,0),MATCH($C1668,cpi!$1:$1,0))</f>
        <v>232.53100000000001</v>
      </c>
      <c r="P1668" s="10">
        <f>cpi!$I$2</f>
        <v>245.51900000000001</v>
      </c>
      <c r="Q1668" s="10">
        <f t="shared" si="214"/>
        <v>1.0558549182689621</v>
      </c>
      <c r="R1668" s="8" t="str">
        <f t="shared" si="215"/>
        <v/>
      </c>
      <c r="S1668" s="11">
        <f t="shared" si="216"/>
        <v>34315284.843741268</v>
      </c>
      <c r="T1668" s="11">
        <f t="shared" si="216"/>
        <v>23038065.899222042</v>
      </c>
      <c r="U1668" s="11">
        <f t="shared" si="216"/>
        <v>51130799.652300127</v>
      </c>
    </row>
    <row r="1669" spans="1:21" x14ac:dyDescent="0.2">
      <c r="A1669" s="5">
        <v>1684</v>
      </c>
      <c r="B1669" s="17">
        <v>24</v>
      </c>
      <c r="C1669" s="16">
        <v>2</v>
      </c>
      <c r="D1669" s="16">
        <v>2012</v>
      </c>
      <c r="E1669" s="18">
        <v>41610</v>
      </c>
      <c r="F1669" s="9" t="s">
        <v>1656</v>
      </c>
      <c r="G1669" s="3">
        <v>32500000</v>
      </c>
      <c r="H1669" s="3">
        <v>17288155</v>
      </c>
      <c r="I1669" s="3">
        <v>24159934</v>
      </c>
      <c r="J1669" s="8" t="str">
        <f t="shared" si="210"/>
        <v/>
      </c>
      <c r="K1669" s="8" t="str">
        <f t="shared" si="211"/>
        <v/>
      </c>
      <c r="L1669" s="8" t="str">
        <f t="shared" si="212"/>
        <v>Wanderlust</v>
      </c>
      <c r="M1669" s="8" t="str">
        <f t="shared" si="213"/>
        <v/>
      </c>
      <c r="N1669" s="8" t="str">
        <f t="shared" si="209"/>
        <v>Wanderlust</v>
      </c>
      <c r="O1669" s="10">
        <f>INDEX(cpi!$A$1:$M$106,MATCH($D1669,cpi!$A:$A,0),MATCH($C1669,cpi!$1:$1,0))</f>
        <v>227.66300000000001</v>
      </c>
      <c r="P1669" s="10">
        <f>cpi!$I$2</f>
        <v>245.51900000000001</v>
      </c>
      <c r="Q1669" s="10">
        <f t="shared" si="214"/>
        <v>1.0784317170554722</v>
      </c>
      <c r="R1669" s="8" t="str">
        <f t="shared" si="215"/>
        <v/>
      </c>
      <c r="S1669" s="11">
        <f t="shared" si="216"/>
        <v>35049030.804302849</v>
      </c>
      <c r="T1669" s="11">
        <f t="shared" si="216"/>
        <v>18644094.681371149</v>
      </c>
      <c r="U1669" s="11">
        <f t="shared" si="216"/>
        <v>26054839.107566886</v>
      </c>
    </row>
    <row r="1670" spans="1:21" x14ac:dyDescent="0.2">
      <c r="A1670" s="5">
        <v>1685</v>
      </c>
      <c r="B1670" s="17">
        <v>7</v>
      </c>
      <c r="C1670" s="16">
        <v>11</v>
      </c>
      <c r="D1670" s="16">
        <v>2003</v>
      </c>
      <c r="E1670" s="18">
        <v>37813</v>
      </c>
      <c r="F1670" s="9" t="s">
        <v>1657</v>
      </c>
      <c r="G1670" s="3">
        <v>32000000</v>
      </c>
      <c r="H1670" s="3">
        <v>173398518</v>
      </c>
      <c r="I1670" s="3">
        <v>220236410</v>
      </c>
      <c r="J1670" s="8" t="str">
        <f t="shared" si="210"/>
        <v/>
      </c>
      <c r="K1670" s="8" t="str">
        <f t="shared" si="211"/>
        <v/>
      </c>
      <c r="L1670" s="8" t="str">
        <f t="shared" si="212"/>
        <v>Elf</v>
      </c>
      <c r="M1670" s="8" t="str">
        <f t="shared" si="213"/>
        <v/>
      </c>
      <c r="N1670" s="8" t="str">
        <f t="shared" si="209"/>
        <v>Elf</v>
      </c>
      <c r="O1670" s="10">
        <f>INDEX(cpi!$A$1:$M$106,MATCH($D1670,cpi!$A:$A,0),MATCH($C1670,cpi!$1:$1,0))</f>
        <v>184.5</v>
      </c>
      <c r="P1670" s="10">
        <f>cpi!$I$2</f>
        <v>245.51900000000001</v>
      </c>
      <c r="Q1670" s="10">
        <f t="shared" si="214"/>
        <v>1.3307262872628727</v>
      </c>
      <c r="R1670" s="8" t="str">
        <f t="shared" si="215"/>
        <v/>
      </c>
      <c r="S1670" s="11">
        <f t="shared" si="216"/>
        <v>42583241.192411922</v>
      </c>
      <c r="T1670" s="11">
        <f t="shared" si="216"/>
        <v>230745966.0750244</v>
      </c>
      <c r="U1670" s="11">
        <f t="shared" si="216"/>
        <v>293074380.19940382</v>
      </c>
    </row>
    <row r="1671" spans="1:21" x14ac:dyDescent="0.2">
      <c r="A1671" s="5">
        <v>1686</v>
      </c>
      <c r="B1671" s="17">
        <v>5</v>
      </c>
      <c r="C1671" s="16">
        <v>7</v>
      </c>
      <c r="D1671" s="16">
        <v>1996</v>
      </c>
      <c r="E1671" s="18">
        <v>35192</v>
      </c>
      <c r="F1671" s="9" t="s">
        <v>1658</v>
      </c>
      <c r="G1671" s="3">
        <v>32000000</v>
      </c>
      <c r="H1671" s="3">
        <v>104636382</v>
      </c>
      <c r="I1671" s="3">
        <v>152036382</v>
      </c>
      <c r="J1671" s="8" t="str">
        <f t="shared" si="210"/>
        <v/>
      </c>
      <c r="K1671" s="8" t="str">
        <f t="shared" si="211"/>
        <v/>
      </c>
      <c r="L1671" s="8" t="str">
        <f t="shared" si="212"/>
        <v>Phenomenon</v>
      </c>
      <c r="M1671" s="8" t="str">
        <f t="shared" si="213"/>
        <v/>
      </c>
      <c r="N1671" s="8" t="str">
        <f t="shared" si="209"/>
        <v>Phenomenon</v>
      </c>
      <c r="O1671" s="10">
        <f>INDEX(cpi!$A$1:$M$106,MATCH($D1671,cpi!$A:$A,0),MATCH($C1671,cpi!$1:$1,0))</f>
        <v>157</v>
      </c>
      <c r="P1671" s="10">
        <f>cpi!$I$2</f>
        <v>245.51900000000001</v>
      </c>
      <c r="Q1671" s="10">
        <f t="shared" si="214"/>
        <v>1.5638152866242039</v>
      </c>
      <c r="R1671" s="8" t="str">
        <f t="shared" si="215"/>
        <v/>
      </c>
      <c r="S1671" s="11">
        <f t="shared" si="216"/>
        <v>50042089.171974525</v>
      </c>
      <c r="T1671" s="11">
        <f t="shared" si="216"/>
        <v>163631973.70864969</v>
      </c>
      <c r="U1671" s="11">
        <f t="shared" si="216"/>
        <v>237756818.29463696</v>
      </c>
    </row>
    <row r="1672" spans="1:21" x14ac:dyDescent="0.2">
      <c r="A1672" s="5">
        <v>1687</v>
      </c>
      <c r="B1672" s="17">
        <v>12</v>
      </c>
      <c r="C1672" s="16">
        <v>6</v>
      </c>
      <c r="D1672" s="16">
        <v>2013</v>
      </c>
      <c r="E1672" s="18">
        <v>41614</v>
      </c>
      <c r="F1672" s="9" t="s">
        <v>1659</v>
      </c>
      <c r="G1672" s="3">
        <v>32000000</v>
      </c>
      <c r="H1672" s="3">
        <v>101470202</v>
      </c>
      <c r="I1672" s="3">
        <v>126539117</v>
      </c>
      <c r="J1672" s="8" t="str">
        <f t="shared" si="210"/>
        <v/>
      </c>
      <c r="K1672" s="8" t="str">
        <f t="shared" si="211"/>
        <v/>
      </c>
      <c r="L1672" s="8" t="str">
        <f t="shared" si="212"/>
        <v>This is the End</v>
      </c>
      <c r="M1672" s="8" t="str">
        <f t="shared" si="213"/>
        <v/>
      </c>
      <c r="N1672" s="8" t="str">
        <f t="shared" si="209"/>
        <v>This is the End</v>
      </c>
      <c r="O1672" s="10">
        <f>INDEX(cpi!$A$1:$M$106,MATCH($D1672,cpi!$A:$A,0),MATCH($C1672,cpi!$1:$1,0))</f>
        <v>233.50399999999999</v>
      </c>
      <c r="P1672" s="10">
        <f>cpi!$I$2</f>
        <v>245.51900000000001</v>
      </c>
      <c r="Q1672" s="10">
        <f t="shared" si="214"/>
        <v>1.0514552213238317</v>
      </c>
      <c r="R1672" s="8" t="str">
        <f t="shared" si="215"/>
        <v/>
      </c>
      <c r="S1672" s="11">
        <f t="shared" si="216"/>
        <v>33646567.082362615</v>
      </c>
      <c r="T1672" s="11">
        <f t="shared" si="216"/>
        <v>106691373.70168391</v>
      </c>
      <c r="U1672" s="11">
        <f t="shared" si="216"/>
        <v>133050215.27135724</v>
      </c>
    </row>
    <row r="1673" spans="1:21" x14ac:dyDescent="0.2">
      <c r="A1673" s="5">
        <v>1688</v>
      </c>
      <c r="B1673" s="17">
        <v>18</v>
      </c>
      <c r="C1673" s="16">
        <v>1</v>
      </c>
      <c r="D1673" s="16">
        <v>2002</v>
      </c>
      <c r="E1673" s="18">
        <v>37773</v>
      </c>
      <c r="F1673" s="9" t="s">
        <v>1660</v>
      </c>
      <c r="G1673" s="3">
        <v>32000000</v>
      </c>
      <c r="H1673" s="3">
        <v>81150692</v>
      </c>
      <c r="I1673" s="3">
        <v>116898028</v>
      </c>
      <c r="J1673" s="8" t="str">
        <f t="shared" si="210"/>
        <v/>
      </c>
      <c r="K1673" s="8" t="str">
        <f t="shared" si="211"/>
        <v/>
      </c>
      <c r="L1673" s="8" t="str">
        <f t="shared" si="212"/>
        <v>Snow Dogs</v>
      </c>
      <c r="M1673" s="8" t="str">
        <f t="shared" si="213"/>
        <v/>
      </c>
      <c r="N1673" s="8" t="str">
        <f t="shared" si="209"/>
        <v>Snow Dogs</v>
      </c>
      <c r="O1673" s="10">
        <f>INDEX(cpi!$A$1:$M$106,MATCH($D1673,cpi!$A:$A,0),MATCH($C1673,cpi!$1:$1,0))</f>
        <v>177.1</v>
      </c>
      <c r="P1673" s="10">
        <f>cpi!$I$2</f>
        <v>245.51900000000001</v>
      </c>
      <c r="Q1673" s="10">
        <f t="shared" si="214"/>
        <v>1.3863297571993225</v>
      </c>
      <c r="R1673" s="8" t="str">
        <f t="shared" si="215"/>
        <v/>
      </c>
      <c r="S1673" s="11">
        <f t="shared" si="216"/>
        <v>44362552.230378322</v>
      </c>
      <c r="T1673" s="11">
        <f t="shared" si="216"/>
        <v>112501619.13691701</v>
      </c>
      <c r="U1673" s="11">
        <f t="shared" si="216"/>
        <v>162059214.77431959</v>
      </c>
    </row>
    <row r="1674" spans="1:21" x14ac:dyDescent="0.2">
      <c r="A1674" s="5">
        <v>1689</v>
      </c>
      <c r="B1674" s="17">
        <v>16</v>
      </c>
      <c r="C1674" s="16">
        <v>6</v>
      </c>
      <c r="D1674" s="16">
        <v>2006</v>
      </c>
      <c r="E1674" s="18">
        <v>39178</v>
      </c>
      <c r="F1674" s="9" t="s">
        <v>1661</v>
      </c>
      <c r="G1674" s="3">
        <v>32000000</v>
      </c>
      <c r="H1674" s="3">
        <v>80197993</v>
      </c>
      <c r="I1674" s="3">
        <v>99296462</v>
      </c>
      <c r="J1674" s="8" t="str">
        <f t="shared" si="210"/>
        <v/>
      </c>
      <c r="K1674" s="8" t="str">
        <f t="shared" si="211"/>
        <v/>
      </c>
      <c r="L1674" s="8" t="str">
        <f t="shared" si="212"/>
        <v>Nacho Libre</v>
      </c>
      <c r="M1674" s="8" t="str">
        <f t="shared" si="213"/>
        <v/>
      </c>
      <c r="N1674" s="8" t="str">
        <f t="shared" si="209"/>
        <v>Nacho Libre</v>
      </c>
      <c r="O1674" s="10">
        <f>INDEX(cpi!$A$1:$M$106,MATCH($D1674,cpi!$A:$A,0),MATCH($C1674,cpi!$1:$1,0))</f>
        <v>202.9</v>
      </c>
      <c r="P1674" s="10">
        <f>cpi!$I$2</f>
        <v>245.51900000000001</v>
      </c>
      <c r="Q1674" s="10">
        <f t="shared" si="214"/>
        <v>1.2100492853622473</v>
      </c>
      <c r="R1674" s="8" t="str">
        <f t="shared" si="215"/>
        <v/>
      </c>
      <c r="S1674" s="11">
        <f t="shared" si="216"/>
        <v>38721577.131591916</v>
      </c>
      <c r="T1674" s="11">
        <f t="shared" si="216"/>
        <v>97043524.117136508</v>
      </c>
      <c r="U1674" s="11">
        <f t="shared" si="216"/>
        <v>120153612.88209955</v>
      </c>
    </row>
    <row r="1675" spans="1:21" x14ac:dyDescent="0.2">
      <c r="A1675" s="5">
        <v>1690</v>
      </c>
      <c r="B1675" s="17">
        <v>23</v>
      </c>
      <c r="C1675" s="16">
        <v>11</v>
      </c>
      <c r="D1675" s="16">
        <v>1988</v>
      </c>
      <c r="E1675" s="18">
        <v>32823</v>
      </c>
      <c r="F1675" s="9" t="s">
        <v>1662</v>
      </c>
      <c r="G1675" s="3">
        <v>32000000</v>
      </c>
      <c r="H1675" s="3">
        <v>59450353</v>
      </c>
      <c r="I1675" s="3">
        <v>59450353</v>
      </c>
      <c r="J1675" s="8" t="str">
        <f t="shared" si="210"/>
        <v/>
      </c>
      <c r="K1675" s="8" t="str">
        <f t="shared" si="211"/>
        <v/>
      </c>
      <c r="L1675" s="8" t="str">
        <f t="shared" si="212"/>
        <v>Scrooged</v>
      </c>
      <c r="M1675" s="8" t="str">
        <f t="shared" si="213"/>
        <v/>
      </c>
      <c r="N1675" s="8" t="str">
        <f t="shared" si="209"/>
        <v>Scrooged</v>
      </c>
      <c r="O1675" s="10">
        <f>INDEX(cpi!$A$1:$M$106,MATCH($D1675,cpi!$A:$A,0),MATCH($C1675,cpi!$1:$1,0))</f>
        <v>120.3</v>
      </c>
      <c r="P1675" s="10">
        <f>cpi!$I$2</f>
        <v>245.51900000000001</v>
      </c>
      <c r="Q1675" s="10">
        <f t="shared" si="214"/>
        <v>2.0408894430590192</v>
      </c>
      <c r="R1675" s="8" t="str">
        <f t="shared" si="215"/>
        <v/>
      </c>
      <c r="S1675" s="11">
        <f t="shared" si="216"/>
        <v>65308462.177888617</v>
      </c>
      <c r="T1675" s="11">
        <f t="shared" si="216"/>
        <v>121331597.82383209</v>
      </c>
      <c r="U1675" s="11">
        <f t="shared" si="216"/>
        <v>121331597.82383209</v>
      </c>
    </row>
    <row r="1676" spans="1:21" x14ac:dyDescent="0.2">
      <c r="A1676" s="5">
        <v>1691</v>
      </c>
      <c r="B1676" s="17">
        <v>27</v>
      </c>
      <c r="C1676" s="16">
        <v>8</v>
      </c>
      <c r="D1676" s="16">
        <v>2010</v>
      </c>
      <c r="E1676" s="18">
        <v>40976</v>
      </c>
      <c r="F1676" s="9" t="s">
        <v>1663</v>
      </c>
      <c r="G1676" s="3">
        <v>32000000</v>
      </c>
      <c r="H1676" s="3">
        <v>57744720</v>
      </c>
      <c r="I1676" s="3">
        <v>70587268</v>
      </c>
      <c r="J1676" s="8" t="str">
        <f t="shared" si="210"/>
        <v/>
      </c>
      <c r="K1676" s="8" t="str">
        <f t="shared" si="211"/>
        <v/>
      </c>
      <c r="L1676" s="8" t="str">
        <f t="shared" si="212"/>
        <v>Takers</v>
      </c>
      <c r="M1676" s="8" t="str">
        <f t="shared" si="213"/>
        <v/>
      </c>
      <c r="N1676" s="8" t="str">
        <f t="shared" si="209"/>
        <v>Takers</v>
      </c>
      <c r="O1676" s="10">
        <f>INDEX(cpi!$A$1:$M$106,MATCH($D1676,cpi!$A:$A,0),MATCH($C1676,cpi!$1:$1,0))</f>
        <v>218.31200000000001</v>
      </c>
      <c r="P1676" s="10">
        <f>cpi!$I$2</f>
        <v>245.51900000000001</v>
      </c>
      <c r="Q1676" s="10">
        <f t="shared" si="214"/>
        <v>1.1246243907801678</v>
      </c>
      <c r="R1676" s="8" t="str">
        <f t="shared" si="215"/>
        <v/>
      </c>
      <c r="S1676" s="11">
        <f t="shared" si="216"/>
        <v>35987980.504965372</v>
      </c>
      <c r="T1676" s="11">
        <f t="shared" si="216"/>
        <v>64941120.550771371</v>
      </c>
      <c r="U1676" s="11">
        <f t="shared" si="216"/>
        <v>79384163.271336436</v>
      </c>
    </row>
    <row r="1677" spans="1:21" x14ac:dyDescent="0.2">
      <c r="A1677" s="5">
        <v>1692</v>
      </c>
      <c r="B1677" s="17">
        <v>1</v>
      </c>
      <c r="C1677" s="16">
        <v>4</v>
      </c>
      <c r="D1677" s="16">
        <v>2011</v>
      </c>
      <c r="E1677" s="18">
        <v>40547</v>
      </c>
      <c r="F1677" s="9" t="s">
        <v>1664</v>
      </c>
      <c r="G1677" s="3">
        <v>32000000</v>
      </c>
      <c r="H1677" s="3">
        <v>54712227</v>
      </c>
      <c r="I1677" s="3">
        <v>140428499</v>
      </c>
      <c r="J1677" s="8" t="str">
        <f t="shared" si="210"/>
        <v/>
      </c>
      <c r="K1677" s="8" t="str">
        <f t="shared" si="211"/>
        <v/>
      </c>
      <c r="L1677" s="8" t="str">
        <f t="shared" si="212"/>
        <v>Source Code</v>
      </c>
      <c r="M1677" s="8" t="str">
        <f t="shared" si="213"/>
        <v/>
      </c>
      <c r="N1677" s="8" t="str">
        <f t="shared" si="209"/>
        <v>Source Code</v>
      </c>
      <c r="O1677" s="10">
        <f>INDEX(cpi!$A$1:$M$106,MATCH($D1677,cpi!$A:$A,0),MATCH($C1677,cpi!$1:$1,0))</f>
        <v>224.90600000000001</v>
      </c>
      <c r="P1677" s="10">
        <f>cpi!$I$2</f>
        <v>245.51900000000001</v>
      </c>
      <c r="Q1677" s="10">
        <f t="shared" si="214"/>
        <v>1.0916516233448641</v>
      </c>
      <c r="R1677" s="8" t="str">
        <f t="shared" si="215"/>
        <v/>
      </c>
      <c r="S1677" s="11">
        <f t="shared" si="216"/>
        <v>34932851.947035648</v>
      </c>
      <c r="T1677" s="11">
        <f t="shared" si="216"/>
        <v>59726691.421362706</v>
      </c>
      <c r="U1677" s="11">
        <f t="shared" si="216"/>
        <v>153298998.89723262</v>
      </c>
    </row>
    <row r="1678" spans="1:21" x14ac:dyDescent="0.2">
      <c r="A1678" s="5">
        <v>1693</v>
      </c>
      <c r="B1678" s="17">
        <v>10</v>
      </c>
      <c r="C1678" s="16">
        <v>9</v>
      </c>
      <c r="D1678" s="16">
        <v>1999</v>
      </c>
      <c r="E1678" s="18">
        <v>36442</v>
      </c>
      <c r="F1678" s="9" t="s">
        <v>1665</v>
      </c>
      <c r="G1678" s="3">
        <v>32000000</v>
      </c>
      <c r="H1678" s="3">
        <v>50041732</v>
      </c>
      <c r="I1678" s="3">
        <v>89441732</v>
      </c>
      <c r="J1678" s="8" t="str">
        <f t="shared" si="210"/>
        <v/>
      </c>
      <c r="K1678" s="8" t="str">
        <f t="shared" si="211"/>
        <v/>
      </c>
      <c r="L1678" s="8" t="str">
        <f t="shared" si="212"/>
        <v>Stigmata</v>
      </c>
      <c r="M1678" s="8" t="str">
        <f t="shared" si="213"/>
        <v/>
      </c>
      <c r="N1678" s="8" t="str">
        <f t="shared" si="209"/>
        <v>Stigmata</v>
      </c>
      <c r="O1678" s="10">
        <f>INDEX(cpi!$A$1:$M$106,MATCH($D1678,cpi!$A:$A,0),MATCH($C1678,cpi!$1:$1,0))</f>
        <v>167.9</v>
      </c>
      <c r="P1678" s="10">
        <f>cpi!$I$2</f>
        <v>245.51900000000001</v>
      </c>
      <c r="Q1678" s="10">
        <f t="shared" si="214"/>
        <v>1.4622930315664087</v>
      </c>
      <c r="R1678" s="8" t="str">
        <f t="shared" si="215"/>
        <v/>
      </c>
      <c r="S1678" s="11">
        <f t="shared" si="216"/>
        <v>46793377.010125078</v>
      </c>
      <c r="T1678" s="11">
        <f t="shared" si="216"/>
        <v>73175675.991113767</v>
      </c>
      <c r="U1678" s="11">
        <f t="shared" si="216"/>
        <v>130790021.43483026</v>
      </c>
    </row>
    <row r="1679" spans="1:21" x14ac:dyDescent="0.2">
      <c r="A1679" s="5">
        <v>1694</v>
      </c>
      <c r="B1679" s="17">
        <v>10</v>
      </c>
      <c r="C1679" s="16">
        <v>11</v>
      </c>
      <c r="D1679" s="16">
        <v>2000</v>
      </c>
      <c r="E1679" s="18">
        <v>36810</v>
      </c>
      <c r="F1679" s="9" t="s">
        <v>1666</v>
      </c>
      <c r="G1679" s="3">
        <v>32000000</v>
      </c>
      <c r="H1679" s="3">
        <v>48814909</v>
      </c>
      <c r="I1679" s="3">
        <v>82339483</v>
      </c>
      <c r="J1679" s="8" t="str">
        <f t="shared" si="210"/>
        <v/>
      </c>
      <c r="K1679" s="8" t="str">
        <f t="shared" si="211"/>
        <v/>
      </c>
      <c r="L1679" s="8" t="str">
        <f t="shared" si="212"/>
        <v>Men of Honor</v>
      </c>
      <c r="M1679" s="8" t="str">
        <f t="shared" si="213"/>
        <v/>
      </c>
      <c r="N1679" s="8" t="str">
        <f t="shared" si="209"/>
        <v>Men of Honor</v>
      </c>
      <c r="O1679" s="10">
        <f>INDEX(cpi!$A$1:$M$106,MATCH($D1679,cpi!$A:$A,0),MATCH($C1679,cpi!$1:$1,0))</f>
        <v>174.1</v>
      </c>
      <c r="P1679" s="10">
        <f>cpi!$I$2</f>
        <v>245.51900000000001</v>
      </c>
      <c r="Q1679" s="10">
        <f t="shared" si="214"/>
        <v>1.410218265364733</v>
      </c>
      <c r="R1679" s="8" t="str">
        <f t="shared" si="215"/>
        <v/>
      </c>
      <c r="S1679" s="11">
        <f t="shared" si="216"/>
        <v>45126984.491671458</v>
      </c>
      <c r="T1679" s="11">
        <f t="shared" si="216"/>
        <v>68839676.293917298</v>
      </c>
      <c r="U1679" s="11">
        <f t="shared" si="216"/>
        <v>116116642.88728893</v>
      </c>
    </row>
    <row r="1680" spans="1:21" x14ac:dyDescent="0.2">
      <c r="A1680" s="5">
        <v>1695</v>
      </c>
      <c r="B1680" s="17">
        <v>2</v>
      </c>
      <c r="C1680" s="16">
        <v>9</v>
      </c>
      <c r="D1680" s="16">
        <v>2005</v>
      </c>
      <c r="E1680" s="18">
        <v>38392</v>
      </c>
      <c r="F1680" s="9" t="s">
        <v>1667</v>
      </c>
      <c r="G1680" s="3">
        <v>32000000</v>
      </c>
      <c r="H1680" s="3">
        <v>43095856</v>
      </c>
      <c r="I1680" s="3">
        <v>88978458</v>
      </c>
      <c r="J1680" s="8" t="str">
        <f t="shared" si="210"/>
        <v/>
      </c>
      <c r="K1680" s="8" t="str">
        <f t="shared" si="211"/>
        <v/>
      </c>
      <c r="L1680" s="8" t="str">
        <f t="shared" si="212"/>
        <v>The Transporter 2</v>
      </c>
      <c r="M1680" s="8" t="str">
        <f t="shared" si="213"/>
        <v/>
      </c>
      <c r="N1680" s="8" t="str">
        <f t="shared" si="209"/>
        <v>The Transporter 2</v>
      </c>
      <c r="O1680" s="10">
        <f>INDEX(cpi!$A$1:$M$106,MATCH($D1680,cpi!$A:$A,0),MATCH($C1680,cpi!$1:$1,0))</f>
        <v>198.8</v>
      </c>
      <c r="P1680" s="10">
        <f>cpi!$I$2</f>
        <v>245.51900000000001</v>
      </c>
      <c r="Q1680" s="10">
        <f t="shared" si="214"/>
        <v>1.2350050301810864</v>
      </c>
      <c r="R1680" s="8" t="str">
        <f t="shared" si="215"/>
        <v/>
      </c>
      <c r="S1680" s="11">
        <f t="shared" si="216"/>
        <v>39520160.965794764</v>
      </c>
      <c r="T1680" s="11">
        <f t="shared" si="216"/>
        <v>53223598.939959757</v>
      </c>
      <c r="U1680" s="11">
        <f t="shared" si="216"/>
        <v>109888843.20775653</v>
      </c>
    </row>
    <row r="1681" spans="1:21" x14ac:dyDescent="0.2">
      <c r="A1681" s="5">
        <v>1696</v>
      </c>
      <c r="B1681" s="17">
        <v>18</v>
      </c>
      <c r="C1681" s="16">
        <v>2</v>
      </c>
      <c r="D1681" s="16">
        <v>2011</v>
      </c>
      <c r="E1681" s="18">
        <v>41062</v>
      </c>
      <c r="F1681" s="9" t="s">
        <v>1668</v>
      </c>
      <c r="G1681" s="3">
        <v>32000000</v>
      </c>
      <c r="H1681" s="3">
        <v>37915414</v>
      </c>
      <c r="I1681" s="3">
        <v>82332450</v>
      </c>
      <c r="J1681" s="8" t="str">
        <f t="shared" si="210"/>
        <v/>
      </c>
      <c r="K1681" s="8" t="str">
        <f t="shared" si="211"/>
        <v/>
      </c>
      <c r="L1681" s="8" t="str">
        <f t="shared" si="212"/>
        <v>Big Mommas: Like Father, Like Son</v>
      </c>
      <c r="M1681" s="8" t="str">
        <f t="shared" si="213"/>
        <v/>
      </c>
      <c r="N1681" s="8" t="str">
        <f t="shared" si="209"/>
        <v>Big Mommas: Like Father, Like Son</v>
      </c>
      <c r="O1681" s="10">
        <f>INDEX(cpi!$A$1:$M$106,MATCH($D1681,cpi!$A:$A,0),MATCH($C1681,cpi!$1:$1,0))</f>
        <v>221.309</v>
      </c>
      <c r="P1681" s="10">
        <f>cpi!$I$2</f>
        <v>245.51900000000001</v>
      </c>
      <c r="Q1681" s="10">
        <f t="shared" si="214"/>
        <v>1.109394556931711</v>
      </c>
      <c r="R1681" s="8" t="str">
        <f t="shared" si="215"/>
        <v/>
      </c>
      <c r="S1681" s="11">
        <f t="shared" si="216"/>
        <v>35500625.821814753</v>
      </c>
      <c r="T1681" s="11">
        <f t="shared" si="216"/>
        <v>42063153.915412389</v>
      </c>
      <c r="U1681" s="11">
        <f t="shared" si="216"/>
        <v>91339171.888852254</v>
      </c>
    </row>
    <row r="1682" spans="1:21" x14ac:dyDescent="0.2">
      <c r="A1682" s="5">
        <v>1697</v>
      </c>
      <c r="B1682" s="17">
        <v>15</v>
      </c>
      <c r="C1682" s="16">
        <v>1</v>
      </c>
      <c r="D1682" s="16">
        <v>1993</v>
      </c>
      <c r="E1682" s="18">
        <v>34394</v>
      </c>
      <c r="F1682" s="9" t="s">
        <v>1669</v>
      </c>
      <c r="G1682" s="3">
        <v>32000000</v>
      </c>
      <c r="H1682" s="3">
        <v>36299670</v>
      </c>
      <c r="I1682" s="3">
        <v>36299670</v>
      </c>
      <c r="J1682" s="8" t="str">
        <f t="shared" si="210"/>
        <v/>
      </c>
      <c r="K1682" s="8" t="str">
        <f t="shared" si="211"/>
        <v/>
      </c>
      <c r="L1682" s="8" t="str">
        <f t="shared" si="212"/>
        <v>Alive</v>
      </c>
      <c r="M1682" s="8" t="str">
        <f t="shared" si="213"/>
        <v/>
      </c>
      <c r="N1682" s="8" t="str">
        <f t="shared" si="209"/>
        <v>Alive</v>
      </c>
      <c r="O1682" s="10">
        <f>INDEX(cpi!$A$1:$M$106,MATCH($D1682,cpi!$A:$A,0),MATCH($C1682,cpi!$1:$1,0))</f>
        <v>142.6</v>
      </c>
      <c r="P1682" s="10">
        <f>cpi!$I$2</f>
        <v>245.51900000000001</v>
      </c>
      <c r="Q1682" s="10">
        <f t="shared" si="214"/>
        <v>1.7217321178120619</v>
      </c>
      <c r="R1682" s="8" t="str">
        <f t="shared" si="215"/>
        <v/>
      </c>
      <c r="S1682" s="11">
        <f t="shared" si="216"/>
        <v>55095427.769985981</v>
      </c>
      <c r="T1682" s="11">
        <f t="shared" si="216"/>
        <v>62498307.704978973</v>
      </c>
      <c r="U1682" s="11">
        <f t="shared" si="216"/>
        <v>62498307.704978973</v>
      </c>
    </row>
    <row r="1683" spans="1:21" x14ac:dyDescent="0.2">
      <c r="A1683" s="5">
        <v>1698</v>
      </c>
      <c r="B1683" s="17">
        <v>23</v>
      </c>
      <c r="C1683" s="16">
        <v>2</v>
      </c>
      <c r="D1683" s="16">
        <v>2007</v>
      </c>
      <c r="E1683" s="18">
        <v>39754</v>
      </c>
      <c r="F1683" s="9" t="s">
        <v>1670</v>
      </c>
      <c r="G1683" s="3">
        <v>32000000</v>
      </c>
      <c r="H1683" s="3">
        <v>35193167</v>
      </c>
      <c r="I1683" s="3">
        <v>77593167</v>
      </c>
      <c r="J1683" s="8" t="str">
        <f t="shared" si="210"/>
        <v/>
      </c>
      <c r="K1683" s="8" t="str">
        <f t="shared" si="211"/>
        <v/>
      </c>
      <c r="L1683" s="8" t="str">
        <f t="shared" si="212"/>
        <v>The Number 23</v>
      </c>
      <c r="M1683" s="8" t="str">
        <f t="shared" si="213"/>
        <v/>
      </c>
      <c r="N1683" s="8" t="str">
        <f t="shared" si="209"/>
        <v>The Number 23</v>
      </c>
      <c r="O1683" s="10">
        <f>INDEX(cpi!$A$1:$M$106,MATCH($D1683,cpi!$A:$A,0),MATCH($C1683,cpi!$1:$1,0))</f>
        <v>203.499</v>
      </c>
      <c r="P1683" s="10">
        <f>cpi!$I$2</f>
        <v>245.51900000000001</v>
      </c>
      <c r="Q1683" s="10">
        <f t="shared" si="214"/>
        <v>1.2064875011670819</v>
      </c>
      <c r="R1683" s="8" t="str">
        <f t="shared" si="215"/>
        <v/>
      </c>
      <c r="S1683" s="11">
        <f t="shared" si="216"/>
        <v>38607600.037346624</v>
      </c>
      <c r="T1683" s="11">
        <f t="shared" si="216"/>
        <v>42460116.11198581</v>
      </c>
      <c r="U1683" s="11">
        <f t="shared" si="216"/>
        <v>93615186.161470085</v>
      </c>
    </row>
    <row r="1684" spans="1:21" x14ac:dyDescent="0.2">
      <c r="A1684" s="5">
        <v>1699</v>
      </c>
      <c r="B1684" s="17">
        <v>14</v>
      </c>
      <c r="C1684" s="16">
        <v>12</v>
      </c>
      <c r="D1684" s="16">
        <v>1979</v>
      </c>
      <c r="E1684" s="18">
        <v>29263</v>
      </c>
      <c r="F1684" s="9">
        <v>1941</v>
      </c>
      <c r="G1684" s="3">
        <v>32000000</v>
      </c>
      <c r="H1684" s="3">
        <v>34175000</v>
      </c>
      <c r="I1684" s="3">
        <v>94875000</v>
      </c>
      <c r="J1684" s="8" t="str">
        <f t="shared" si="210"/>
        <v/>
      </c>
      <c r="K1684" s="8" t="str">
        <f t="shared" si="211"/>
        <v/>
      </c>
      <c r="L1684" s="8">
        <f t="shared" si="212"/>
        <v>1941</v>
      </c>
      <c r="M1684" s="8" t="str">
        <f t="shared" si="213"/>
        <v/>
      </c>
      <c r="N1684" s="8">
        <f t="shared" si="209"/>
        <v>1941</v>
      </c>
      <c r="O1684" s="10">
        <f>INDEX(cpi!$A$1:$M$106,MATCH($D1684,cpi!$A:$A,0),MATCH($C1684,cpi!$1:$1,0))</f>
        <v>76.7</v>
      </c>
      <c r="P1684" s="10">
        <f>cpi!$I$2</f>
        <v>245.51900000000001</v>
      </c>
      <c r="Q1684" s="10">
        <f t="shared" si="214"/>
        <v>3.2010299869621903</v>
      </c>
      <c r="R1684" s="8" t="str">
        <f t="shared" si="215"/>
        <v/>
      </c>
      <c r="S1684" s="11">
        <f t="shared" si="216"/>
        <v>102432959.58279009</v>
      </c>
      <c r="T1684" s="11">
        <f t="shared" si="216"/>
        <v>109395199.80443285</v>
      </c>
      <c r="U1684" s="11">
        <f t="shared" si="216"/>
        <v>303697720.0130378</v>
      </c>
    </row>
    <row r="1685" spans="1:21" x14ac:dyDescent="0.2">
      <c r="A1685" s="5">
        <v>1700</v>
      </c>
      <c r="B1685" s="17">
        <v>21</v>
      </c>
      <c r="C1685" s="16">
        <v>10</v>
      </c>
      <c r="D1685" s="16">
        <v>2005</v>
      </c>
      <c r="E1685" s="18">
        <v>38970</v>
      </c>
      <c r="F1685" s="9" t="s">
        <v>1671</v>
      </c>
      <c r="G1685" s="3">
        <v>32000000</v>
      </c>
      <c r="H1685" s="3">
        <v>33022286</v>
      </c>
      <c r="I1685" s="3">
        <v>39498360</v>
      </c>
      <c r="J1685" s="8" t="str">
        <f t="shared" si="210"/>
        <v/>
      </c>
      <c r="K1685" s="8" t="str">
        <f t="shared" si="211"/>
        <v/>
      </c>
      <c r="L1685" s="8" t="str">
        <f t="shared" si="212"/>
        <v>Dreamer: Inspired by a True Story</v>
      </c>
      <c r="M1685" s="8" t="str">
        <f t="shared" si="213"/>
        <v/>
      </c>
      <c r="N1685" s="8" t="str">
        <f t="shared" si="209"/>
        <v>Dreamer: Inspired by a True Story</v>
      </c>
      <c r="O1685" s="10">
        <f>INDEX(cpi!$A$1:$M$106,MATCH($D1685,cpi!$A:$A,0),MATCH($C1685,cpi!$1:$1,0))</f>
        <v>199.2</v>
      </c>
      <c r="P1685" s="10">
        <f>cpi!$I$2</f>
        <v>245.51900000000001</v>
      </c>
      <c r="Q1685" s="10">
        <f t="shared" si="214"/>
        <v>1.2325251004016065</v>
      </c>
      <c r="R1685" s="8" t="str">
        <f t="shared" si="215"/>
        <v/>
      </c>
      <c r="S1685" s="11">
        <f t="shared" si="216"/>
        <v>39440803.212851405</v>
      </c>
      <c r="T1685" s="11">
        <f t="shared" si="216"/>
        <v>40700796.367640562</v>
      </c>
      <c r="U1685" s="11">
        <f t="shared" si="216"/>
        <v>48682720.124698795</v>
      </c>
    </row>
    <row r="1686" spans="1:21" x14ac:dyDescent="0.2">
      <c r="A1686" s="5">
        <v>1701</v>
      </c>
      <c r="B1686" s="17">
        <v>23</v>
      </c>
      <c r="C1686" s="16">
        <v>9</v>
      </c>
      <c r="D1686" s="16">
        <v>2005</v>
      </c>
      <c r="E1686" s="18">
        <v>39030</v>
      </c>
      <c r="F1686" s="9" t="s">
        <v>1672</v>
      </c>
      <c r="G1686" s="3">
        <v>32000000</v>
      </c>
      <c r="H1686" s="3">
        <v>31493782</v>
      </c>
      <c r="I1686" s="3">
        <v>61477797</v>
      </c>
      <c r="J1686" s="8" t="str">
        <f t="shared" si="210"/>
        <v/>
      </c>
      <c r="K1686" s="8" t="str">
        <f t="shared" si="211"/>
        <v/>
      </c>
      <c r="L1686" s="8" t="str">
        <f t="shared" si="212"/>
        <v>A History of Violence</v>
      </c>
      <c r="M1686" s="8" t="str">
        <f t="shared" si="213"/>
        <v/>
      </c>
      <c r="N1686" s="8" t="str">
        <f t="shared" si="209"/>
        <v>A History of Violence</v>
      </c>
      <c r="O1686" s="10">
        <f>INDEX(cpi!$A$1:$M$106,MATCH($D1686,cpi!$A:$A,0),MATCH($C1686,cpi!$1:$1,0))</f>
        <v>198.8</v>
      </c>
      <c r="P1686" s="10">
        <f>cpi!$I$2</f>
        <v>245.51900000000001</v>
      </c>
      <c r="Q1686" s="10">
        <f t="shared" si="214"/>
        <v>1.2350050301810864</v>
      </c>
      <c r="R1686" s="8" t="str">
        <f t="shared" si="215"/>
        <v/>
      </c>
      <c r="S1686" s="11">
        <f t="shared" si="216"/>
        <v>39520160.965794764</v>
      </c>
      <c r="T1686" s="11">
        <f t="shared" si="216"/>
        <v>38894979.189426556</v>
      </c>
      <c r="U1686" s="11">
        <f t="shared" si="216"/>
        <v>75925388.539451703</v>
      </c>
    </row>
    <row r="1687" spans="1:21" x14ac:dyDescent="0.2">
      <c r="A1687" s="5">
        <v>1702</v>
      </c>
      <c r="B1687" s="17">
        <v>15</v>
      </c>
      <c r="C1687" s="16">
        <v>3</v>
      </c>
      <c r="D1687" s="16">
        <v>2013</v>
      </c>
      <c r="E1687" s="18">
        <v>41701</v>
      </c>
      <c r="F1687" s="9" t="s">
        <v>1673</v>
      </c>
      <c r="G1687" s="3">
        <v>32000000</v>
      </c>
      <c r="H1687" s="3">
        <v>22537881</v>
      </c>
      <c r="I1687" s="3">
        <v>27392609</v>
      </c>
      <c r="J1687" s="8" t="str">
        <f t="shared" si="210"/>
        <v/>
      </c>
      <c r="K1687" s="8" t="str">
        <f t="shared" si="211"/>
        <v/>
      </c>
      <c r="L1687" s="8" t="str">
        <f t="shared" si="212"/>
        <v>The Incredible Burt Wonderstone</v>
      </c>
      <c r="M1687" s="8" t="str">
        <f t="shared" si="213"/>
        <v/>
      </c>
      <c r="N1687" s="8" t="str">
        <f t="shared" si="209"/>
        <v>The Incredible Burt Wonderstone</v>
      </c>
      <c r="O1687" s="10">
        <f>INDEX(cpi!$A$1:$M$106,MATCH($D1687,cpi!$A:$A,0),MATCH($C1687,cpi!$1:$1,0))</f>
        <v>232.773</v>
      </c>
      <c r="P1687" s="10">
        <f>cpi!$I$2</f>
        <v>245.51900000000001</v>
      </c>
      <c r="Q1687" s="10">
        <f t="shared" si="214"/>
        <v>1.0547572098138531</v>
      </c>
      <c r="R1687" s="8" t="str">
        <f t="shared" si="215"/>
        <v/>
      </c>
      <c r="S1687" s="11">
        <f t="shared" si="216"/>
        <v>33752230.714043297</v>
      </c>
      <c r="T1687" s="11">
        <f t="shared" si="216"/>
        <v>23771992.478676654</v>
      </c>
      <c r="U1687" s="11">
        <f t="shared" si="216"/>
        <v>28892551.838361841</v>
      </c>
    </row>
    <row r="1688" spans="1:21" x14ac:dyDescent="0.2">
      <c r="A1688" s="5">
        <v>1703</v>
      </c>
      <c r="B1688" s="17">
        <v>10</v>
      </c>
      <c r="C1688" s="16">
        <v>2</v>
      </c>
      <c r="D1688" s="16">
        <v>1995</v>
      </c>
      <c r="E1688" s="18">
        <v>34974</v>
      </c>
      <c r="F1688" s="9" t="s">
        <v>1674</v>
      </c>
      <c r="G1688" s="3">
        <v>32000000</v>
      </c>
      <c r="H1688" s="3">
        <v>18552460</v>
      </c>
      <c r="I1688" s="3">
        <v>18552460</v>
      </c>
      <c r="J1688" s="8" t="str">
        <f t="shared" si="210"/>
        <v/>
      </c>
      <c r="K1688" s="8" t="str">
        <f t="shared" si="211"/>
        <v/>
      </c>
      <c r="L1688" s="8" t="str">
        <f t="shared" si="212"/>
        <v>The Quick and the Dead</v>
      </c>
      <c r="M1688" s="8" t="str">
        <f t="shared" si="213"/>
        <v/>
      </c>
      <c r="N1688" s="8" t="str">
        <f t="shared" si="209"/>
        <v>The Quick and the Dead</v>
      </c>
      <c r="O1688" s="10">
        <f>INDEX(cpi!$A$1:$M$106,MATCH($D1688,cpi!$A:$A,0),MATCH($C1688,cpi!$1:$1,0))</f>
        <v>150.9</v>
      </c>
      <c r="P1688" s="10">
        <f>cpi!$I$2</f>
        <v>245.51900000000001</v>
      </c>
      <c r="Q1688" s="10">
        <f t="shared" si="214"/>
        <v>1.6270311464546057</v>
      </c>
      <c r="R1688" s="8" t="str">
        <f t="shared" si="215"/>
        <v/>
      </c>
      <c r="S1688" s="11">
        <f t="shared" si="216"/>
        <v>52064996.686547384</v>
      </c>
      <c r="T1688" s="11">
        <f t="shared" si="216"/>
        <v>30185430.263353214</v>
      </c>
      <c r="U1688" s="11">
        <f t="shared" si="216"/>
        <v>30185430.263353214</v>
      </c>
    </row>
    <row r="1689" spans="1:21" x14ac:dyDescent="0.2">
      <c r="A1689" s="5">
        <v>1704</v>
      </c>
      <c r="B1689" s="17">
        <v>30</v>
      </c>
      <c r="C1689" s="16">
        <v>4</v>
      </c>
      <c r="D1689" s="16">
        <v>2004</v>
      </c>
      <c r="E1689" s="18">
        <v>38872</v>
      </c>
      <c r="F1689" s="9" t="s">
        <v>1675</v>
      </c>
      <c r="G1689" s="3">
        <v>32000000</v>
      </c>
      <c r="H1689" s="3">
        <v>17848322</v>
      </c>
      <c r="I1689" s="3">
        <v>29948322</v>
      </c>
      <c r="J1689" s="8" t="str">
        <f t="shared" si="210"/>
        <v/>
      </c>
      <c r="K1689" s="8" t="str">
        <f t="shared" si="211"/>
        <v/>
      </c>
      <c r="L1689" s="8" t="str">
        <f t="shared" si="212"/>
        <v>Laws of Attraction</v>
      </c>
      <c r="M1689" s="8" t="str">
        <f t="shared" si="213"/>
        <v/>
      </c>
      <c r="N1689" s="8" t="str">
        <f t="shared" si="209"/>
        <v>Laws of Attraction</v>
      </c>
      <c r="O1689" s="10">
        <f>INDEX(cpi!$A$1:$M$106,MATCH($D1689,cpi!$A:$A,0),MATCH($C1689,cpi!$1:$1,0))</f>
        <v>188</v>
      </c>
      <c r="P1689" s="10">
        <f>cpi!$I$2</f>
        <v>245.51900000000001</v>
      </c>
      <c r="Q1689" s="10">
        <f t="shared" si="214"/>
        <v>1.3059521276595745</v>
      </c>
      <c r="R1689" s="8" t="str">
        <f t="shared" si="215"/>
        <v/>
      </c>
      <c r="S1689" s="11">
        <f t="shared" si="216"/>
        <v>41790468.08510638</v>
      </c>
      <c r="T1689" s="11">
        <f t="shared" si="216"/>
        <v>23309054.091053192</v>
      </c>
      <c r="U1689" s="11">
        <f t="shared" si="216"/>
        <v>39111074.83573404</v>
      </c>
    </row>
    <row r="1690" spans="1:21" x14ac:dyDescent="0.2">
      <c r="A1690" s="5">
        <v>1705</v>
      </c>
      <c r="B1690" s="17">
        <v>3</v>
      </c>
      <c r="C1690" s="16">
        <v>9</v>
      </c>
      <c r="D1690" s="16">
        <v>2010</v>
      </c>
      <c r="E1690" s="18">
        <v>40246</v>
      </c>
      <c r="F1690" s="9" t="s">
        <v>1676</v>
      </c>
      <c r="G1690" s="3">
        <v>32000000</v>
      </c>
      <c r="H1690" s="3">
        <v>17804299</v>
      </c>
      <c r="I1690" s="3">
        <v>43603990</v>
      </c>
      <c r="J1690" s="8" t="str">
        <f t="shared" si="210"/>
        <v/>
      </c>
      <c r="K1690" s="8" t="str">
        <f t="shared" si="211"/>
        <v/>
      </c>
      <c r="L1690" s="8" t="str">
        <f t="shared" si="212"/>
        <v>Going the Distance</v>
      </c>
      <c r="M1690" s="8" t="str">
        <f t="shared" si="213"/>
        <v/>
      </c>
      <c r="N1690" s="8" t="str">
        <f t="shared" si="209"/>
        <v>Going the Distance</v>
      </c>
      <c r="O1690" s="10">
        <f>INDEX(cpi!$A$1:$M$106,MATCH($D1690,cpi!$A:$A,0),MATCH($C1690,cpi!$1:$1,0))</f>
        <v>218.43899999999999</v>
      </c>
      <c r="P1690" s="10">
        <f>cpi!$I$2</f>
        <v>245.51900000000001</v>
      </c>
      <c r="Q1690" s="10">
        <f t="shared" si="214"/>
        <v>1.1239705363968888</v>
      </c>
      <c r="R1690" s="8" t="str">
        <f t="shared" si="215"/>
        <v/>
      </c>
      <c r="S1690" s="11">
        <f t="shared" si="216"/>
        <v>35967057.164700441</v>
      </c>
      <c r="T1690" s="11">
        <f t="shared" si="216"/>
        <v>20011507.49720059</v>
      </c>
      <c r="U1690" s="11">
        <f t="shared" si="216"/>
        <v>49009600.029344574</v>
      </c>
    </row>
    <row r="1691" spans="1:21" x14ac:dyDescent="0.2">
      <c r="A1691" s="5">
        <v>1706</v>
      </c>
      <c r="B1691" s="17">
        <v>22</v>
      </c>
      <c r="C1691" s="16">
        <v>10</v>
      </c>
      <c r="D1691" s="16">
        <v>1999</v>
      </c>
      <c r="E1691" s="18">
        <v>36809</v>
      </c>
      <c r="F1691" s="9" t="s">
        <v>1677</v>
      </c>
      <c r="G1691" s="3">
        <v>32000000</v>
      </c>
      <c r="H1691" s="3">
        <v>16640210</v>
      </c>
      <c r="I1691" s="3">
        <v>16640210</v>
      </c>
      <c r="J1691" s="8" t="str">
        <f t="shared" si="210"/>
        <v/>
      </c>
      <c r="K1691" s="8" t="str">
        <f t="shared" si="211"/>
        <v/>
      </c>
      <c r="L1691" s="8" t="str">
        <f t="shared" si="212"/>
        <v>Bringing Out The Dead</v>
      </c>
      <c r="M1691" s="8" t="str">
        <f t="shared" si="213"/>
        <v/>
      </c>
      <c r="N1691" s="8" t="str">
        <f t="shared" si="209"/>
        <v>Bringing Out The Dead</v>
      </c>
      <c r="O1691" s="10">
        <f>INDEX(cpi!$A$1:$M$106,MATCH($D1691,cpi!$A:$A,0),MATCH($C1691,cpi!$1:$1,0))</f>
        <v>168.2</v>
      </c>
      <c r="P1691" s="10">
        <f>cpi!$I$2</f>
        <v>245.51900000000001</v>
      </c>
      <c r="Q1691" s="10">
        <f t="shared" si="214"/>
        <v>1.4596848989298457</v>
      </c>
      <c r="R1691" s="8" t="str">
        <f t="shared" si="215"/>
        <v/>
      </c>
      <c r="S1691" s="11">
        <f t="shared" si="216"/>
        <v>46709916.765755057</v>
      </c>
      <c r="T1691" s="11">
        <f t="shared" si="216"/>
        <v>24289463.252021406</v>
      </c>
      <c r="U1691" s="11">
        <f t="shared" si="216"/>
        <v>24289463.252021406</v>
      </c>
    </row>
    <row r="1692" spans="1:21" x14ac:dyDescent="0.2">
      <c r="A1692" s="5">
        <v>1707</v>
      </c>
      <c r="B1692" s="17">
        <v>19</v>
      </c>
      <c r="C1692" s="16">
        <v>3</v>
      </c>
      <c r="D1692" s="16">
        <v>2010</v>
      </c>
      <c r="E1692" s="18">
        <v>40727</v>
      </c>
      <c r="F1692" s="9" t="s">
        <v>1678</v>
      </c>
      <c r="G1692" s="3">
        <v>32000000</v>
      </c>
      <c r="H1692" s="3">
        <v>13942007</v>
      </c>
      <c r="I1692" s="3">
        <v>18195238</v>
      </c>
      <c r="J1692" s="8" t="str">
        <f t="shared" si="210"/>
        <v/>
      </c>
      <c r="K1692" s="8" t="str">
        <f t="shared" si="211"/>
        <v/>
      </c>
      <c r="L1692" s="8" t="str">
        <f t="shared" si="212"/>
        <v>Repo Men</v>
      </c>
      <c r="M1692" s="8" t="str">
        <f t="shared" si="213"/>
        <v/>
      </c>
      <c r="N1692" s="8" t="str">
        <f t="shared" si="209"/>
        <v>Repo Men</v>
      </c>
      <c r="O1692" s="10">
        <f>INDEX(cpi!$A$1:$M$106,MATCH($D1692,cpi!$A:$A,0),MATCH($C1692,cpi!$1:$1,0))</f>
        <v>217.631</v>
      </c>
      <c r="P1692" s="10">
        <f>cpi!$I$2</f>
        <v>245.51900000000001</v>
      </c>
      <c r="Q1692" s="10">
        <f t="shared" si="214"/>
        <v>1.1281435089670131</v>
      </c>
      <c r="R1692" s="8" t="str">
        <f t="shared" si="215"/>
        <v/>
      </c>
      <c r="S1692" s="11">
        <f t="shared" si="216"/>
        <v>36100592.286944419</v>
      </c>
      <c r="T1692" s="11">
        <f t="shared" si="216"/>
        <v>15728584.69902266</v>
      </c>
      <c r="U1692" s="11">
        <f t="shared" si="216"/>
        <v>20526839.643809937</v>
      </c>
    </row>
    <row r="1693" spans="1:21" x14ac:dyDescent="0.2">
      <c r="A1693" s="5">
        <v>1708</v>
      </c>
      <c r="B1693" s="17">
        <v>14</v>
      </c>
      <c r="C1693" s="16">
        <v>9</v>
      </c>
      <c r="D1693" s="16">
        <v>2007</v>
      </c>
      <c r="E1693" s="18">
        <v>39487</v>
      </c>
      <c r="F1693" s="9" t="s">
        <v>1679</v>
      </c>
      <c r="G1693" s="3">
        <v>32000000</v>
      </c>
      <c r="H1693" s="3">
        <v>10977721</v>
      </c>
      <c r="I1693" s="3">
        <v>79915361</v>
      </c>
      <c r="J1693" s="8" t="str">
        <f t="shared" si="210"/>
        <v/>
      </c>
      <c r="K1693" s="8" t="str">
        <f t="shared" si="211"/>
        <v/>
      </c>
      <c r="L1693" s="8" t="str">
        <f t="shared" si="212"/>
        <v>D-War</v>
      </c>
      <c r="M1693" s="8" t="str">
        <f t="shared" si="213"/>
        <v/>
      </c>
      <c r="N1693" s="8" t="str">
        <f t="shared" si="209"/>
        <v>D-War</v>
      </c>
      <c r="O1693" s="10">
        <f>INDEX(cpi!$A$1:$M$106,MATCH($D1693,cpi!$A:$A,0),MATCH($C1693,cpi!$1:$1,0))</f>
        <v>208.49</v>
      </c>
      <c r="P1693" s="10">
        <f>cpi!$I$2</f>
        <v>245.51900000000001</v>
      </c>
      <c r="Q1693" s="10">
        <f t="shared" si="214"/>
        <v>1.1776056405583002</v>
      </c>
      <c r="R1693" s="8" t="str">
        <f t="shared" si="215"/>
        <v/>
      </c>
      <c r="S1693" s="11">
        <f t="shared" si="216"/>
        <v>37683380.49786561</v>
      </c>
      <c r="T1693" s="11">
        <f t="shared" si="216"/>
        <v>12927426.170075303</v>
      </c>
      <c r="U1693" s="11">
        <f t="shared" si="216"/>
        <v>94108779.880852804</v>
      </c>
    </row>
    <row r="1694" spans="1:21" x14ac:dyDescent="0.2">
      <c r="A1694" s="5">
        <v>1709</v>
      </c>
      <c r="B1694" s="17">
        <v>6</v>
      </c>
      <c r="C1694" s="16">
        <v>9</v>
      </c>
      <c r="D1694" s="16">
        <v>1996</v>
      </c>
      <c r="E1694" s="18">
        <v>35225</v>
      </c>
      <c r="F1694" s="9" t="s">
        <v>1680</v>
      </c>
      <c r="G1694" s="3">
        <v>32000000</v>
      </c>
      <c r="H1694" s="3">
        <v>4357406</v>
      </c>
      <c r="I1694" s="3">
        <v>4357406</v>
      </c>
      <c r="J1694" s="8" t="str">
        <f t="shared" si="210"/>
        <v/>
      </c>
      <c r="K1694" s="8" t="str">
        <f t="shared" si="211"/>
        <v/>
      </c>
      <c r="L1694" s="8" t="str">
        <f t="shared" si="212"/>
        <v>Bogus</v>
      </c>
      <c r="M1694" s="8" t="str">
        <f t="shared" si="213"/>
        <v/>
      </c>
      <c r="N1694" s="8" t="str">
        <f t="shared" si="209"/>
        <v>Bogus</v>
      </c>
      <c r="O1694" s="10">
        <f>INDEX(cpi!$A$1:$M$106,MATCH($D1694,cpi!$A:$A,0),MATCH($C1694,cpi!$1:$1,0))</f>
        <v>157.80000000000001</v>
      </c>
      <c r="P1694" s="10">
        <f>cpi!$I$2</f>
        <v>245.51900000000001</v>
      </c>
      <c r="Q1694" s="10">
        <f t="shared" si="214"/>
        <v>1.5558871989860583</v>
      </c>
      <c r="R1694" s="8" t="str">
        <f t="shared" si="215"/>
        <v/>
      </c>
      <c r="S1694" s="11">
        <f t="shared" si="216"/>
        <v>49788390.367553867</v>
      </c>
      <c r="T1694" s="11">
        <f t="shared" si="216"/>
        <v>6779632.2161850445</v>
      </c>
      <c r="U1694" s="11">
        <f t="shared" si="216"/>
        <v>6779632.2161850445</v>
      </c>
    </row>
    <row r="1695" spans="1:21" x14ac:dyDescent="0.2">
      <c r="A1695" s="5">
        <v>1710</v>
      </c>
      <c r="B1695" s="17">
        <v>26</v>
      </c>
      <c r="C1695" s="16">
        <v>3</v>
      </c>
      <c r="D1695" s="16">
        <v>1997</v>
      </c>
      <c r="E1695" s="18">
        <v>36194</v>
      </c>
      <c r="F1695" s="9" t="s">
        <v>1681</v>
      </c>
      <c r="G1695" s="3">
        <v>32000000</v>
      </c>
      <c r="H1695" s="3">
        <v>3588602</v>
      </c>
      <c r="I1695" s="3">
        <v>3588602</v>
      </c>
      <c r="J1695" s="8" t="str">
        <f t="shared" si="210"/>
        <v/>
      </c>
      <c r="K1695" s="8" t="str">
        <f t="shared" si="211"/>
        <v/>
      </c>
      <c r="L1695" s="8" t="str">
        <f t="shared" si="212"/>
        <v>Cats Don't Dance</v>
      </c>
      <c r="M1695" s="8" t="str">
        <f t="shared" si="213"/>
        <v/>
      </c>
      <c r="N1695" s="8" t="str">
        <f t="shared" si="209"/>
        <v>Cats Don't Dance</v>
      </c>
      <c r="O1695" s="10">
        <f>INDEX(cpi!$A$1:$M$106,MATCH($D1695,cpi!$A:$A,0),MATCH($C1695,cpi!$1:$1,0))</f>
        <v>160</v>
      </c>
      <c r="P1695" s="10">
        <f>cpi!$I$2</f>
        <v>245.51900000000001</v>
      </c>
      <c r="Q1695" s="10">
        <f t="shared" si="214"/>
        <v>1.53449375</v>
      </c>
      <c r="R1695" s="8" t="str">
        <f t="shared" si="215"/>
        <v/>
      </c>
      <c r="S1695" s="11">
        <f t="shared" si="216"/>
        <v>49103800</v>
      </c>
      <c r="T1695" s="11">
        <f t="shared" si="216"/>
        <v>5506687.3402375001</v>
      </c>
      <c r="U1695" s="11">
        <f t="shared" si="216"/>
        <v>5506687.3402375001</v>
      </c>
    </row>
    <row r="1696" spans="1:21" x14ac:dyDescent="0.2">
      <c r="A1696" s="5">
        <v>1711</v>
      </c>
      <c r="B1696" s="17">
        <v>8</v>
      </c>
      <c r="C1696" s="16">
        <v>12</v>
      </c>
      <c r="D1696" s="16">
        <v>1999</v>
      </c>
      <c r="E1696" s="18">
        <v>36384</v>
      </c>
      <c r="F1696" s="9" t="s">
        <v>1682</v>
      </c>
      <c r="G1696" s="3">
        <v>32000000</v>
      </c>
      <c r="H1696" s="3">
        <v>2899970</v>
      </c>
      <c r="I1696" s="3">
        <v>2899970</v>
      </c>
      <c r="J1696" s="8" t="str">
        <f t="shared" si="210"/>
        <v/>
      </c>
      <c r="K1696" s="8" t="str">
        <f t="shared" si="211"/>
        <v/>
      </c>
      <c r="L1696" s="8" t="str">
        <f t="shared" si="212"/>
        <v>Cradle Will Rock</v>
      </c>
      <c r="M1696" s="8" t="str">
        <f t="shared" si="213"/>
        <v/>
      </c>
      <c r="N1696" s="8" t="str">
        <f t="shared" si="209"/>
        <v>Cradle Will Rock</v>
      </c>
      <c r="O1696" s="10">
        <f>INDEX(cpi!$A$1:$M$106,MATCH($D1696,cpi!$A:$A,0),MATCH($C1696,cpi!$1:$1,0))</f>
        <v>168.3</v>
      </c>
      <c r="P1696" s="10">
        <f>cpi!$I$2</f>
        <v>245.51900000000001</v>
      </c>
      <c r="Q1696" s="10">
        <f t="shared" si="214"/>
        <v>1.4588175876411169</v>
      </c>
      <c r="R1696" s="8" t="str">
        <f t="shared" si="215"/>
        <v/>
      </c>
      <c r="S1696" s="11">
        <f t="shared" si="216"/>
        <v>46682162.804515742</v>
      </c>
      <c r="T1696" s="11">
        <f t="shared" si="216"/>
        <v>4230527.23963161</v>
      </c>
      <c r="U1696" s="11">
        <f t="shared" si="216"/>
        <v>4230527.23963161</v>
      </c>
    </row>
    <row r="1697" spans="1:21" x14ac:dyDescent="0.2">
      <c r="A1697" s="5">
        <v>1712</v>
      </c>
      <c r="B1697" s="17">
        <v>15</v>
      </c>
      <c r="C1697" s="16">
        <v>12</v>
      </c>
      <c r="D1697" s="16">
        <v>2006</v>
      </c>
      <c r="E1697" s="18">
        <v>39153</v>
      </c>
      <c r="F1697" s="9" t="s">
        <v>1683</v>
      </c>
      <c r="G1697" s="3">
        <v>32000000</v>
      </c>
      <c r="H1697" s="3">
        <v>1308696</v>
      </c>
      <c r="I1697" s="3">
        <v>6678033</v>
      </c>
      <c r="J1697" s="8" t="str">
        <f t="shared" si="210"/>
        <v/>
      </c>
      <c r="K1697" s="8" t="str">
        <f t="shared" si="211"/>
        <v/>
      </c>
      <c r="L1697" s="8" t="str">
        <f t="shared" si="212"/>
        <v>The Good German</v>
      </c>
      <c r="M1697" s="8" t="str">
        <f t="shared" si="213"/>
        <v/>
      </c>
      <c r="N1697" s="8" t="str">
        <f t="shared" si="209"/>
        <v>The Good German</v>
      </c>
      <c r="O1697" s="10">
        <f>INDEX(cpi!$A$1:$M$106,MATCH($D1697,cpi!$A:$A,0),MATCH($C1697,cpi!$1:$1,0))</f>
        <v>201.8</v>
      </c>
      <c r="P1697" s="10">
        <f>cpi!$I$2</f>
        <v>245.51900000000001</v>
      </c>
      <c r="Q1697" s="10">
        <f t="shared" si="214"/>
        <v>1.2166451932606541</v>
      </c>
      <c r="R1697" s="8" t="str">
        <f t="shared" si="215"/>
        <v/>
      </c>
      <c r="S1697" s="11">
        <f t="shared" si="216"/>
        <v>38932646.184340931</v>
      </c>
      <c r="T1697" s="11">
        <f t="shared" si="216"/>
        <v>1592218.697839445</v>
      </c>
      <c r="U1697" s="11">
        <f t="shared" si="216"/>
        <v>8124796.7498860257</v>
      </c>
    </row>
    <row r="1698" spans="1:21" x14ac:dyDescent="0.2">
      <c r="A1698" s="5">
        <v>1713</v>
      </c>
      <c r="B1698" s="17">
        <v>31</v>
      </c>
      <c r="C1698" s="16">
        <v>12</v>
      </c>
      <c r="D1698" s="16">
        <v>2004</v>
      </c>
      <c r="E1698" s="18">
        <v>38910</v>
      </c>
      <c r="F1698" s="9" t="s">
        <v>1684</v>
      </c>
      <c r="G1698" s="3">
        <v>32000000</v>
      </c>
      <c r="H1698" s="3">
        <v>0</v>
      </c>
      <c r="I1698" s="3">
        <v>0</v>
      </c>
      <c r="J1698" s="8">
        <f t="shared" si="210"/>
        <v>1</v>
      </c>
      <c r="K1698" s="8" t="str">
        <f t="shared" si="211"/>
        <v/>
      </c>
      <c r="L1698" s="8" t="str">
        <f t="shared" si="212"/>
        <v>George and the Dragon</v>
      </c>
      <c r="M1698" s="8" t="str">
        <f t="shared" si="213"/>
        <v/>
      </c>
      <c r="N1698" s="8" t="str">
        <f t="shared" si="209"/>
        <v>George and the Dragon</v>
      </c>
      <c r="O1698" s="10">
        <f>INDEX(cpi!$A$1:$M$106,MATCH($D1698,cpi!$A:$A,0),MATCH($C1698,cpi!$1:$1,0))</f>
        <v>190.3</v>
      </c>
      <c r="P1698" s="10">
        <f>cpi!$I$2</f>
        <v>245.51900000000001</v>
      </c>
      <c r="Q1698" s="10">
        <f t="shared" si="214"/>
        <v>1.290168155543878</v>
      </c>
      <c r="R1698" s="8" t="str">
        <f t="shared" si="215"/>
        <v/>
      </c>
      <c r="S1698" s="11">
        <f t="shared" si="216"/>
        <v>41285380.977404095</v>
      </c>
      <c r="T1698" s="11">
        <f t="shared" si="216"/>
        <v>0</v>
      </c>
      <c r="U1698" s="11">
        <f t="shared" si="216"/>
        <v>0</v>
      </c>
    </row>
    <row r="1699" spans="1:21" x14ac:dyDescent="0.2">
      <c r="A1699" s="5">
        <v>1714</v>
      </c>
      <c r="B1699" s="17">
        <v>15</v>
      </c>
      <c r="C1699" s="16">
        <v>8</v>
      </c>
      <c r="D1699" s="16">
        <v>1979</v>
      </c>
      <c r="E1699" s="18">
        <v>29288</v>
      </c>
      <c r="F1699" s="9" t="s">
        <v>1685</v>
      </c>
      <c r="G1699" s="3">
        <v>31500000</v>
      </c>
      <c r="H1699" s="3">
        <v>78800000</v>
      </c>
      <c r="I1699" s="3">
        <v>81250488</v>
      </c>
      <c r="J1699" s="8" t="str">
        <f t="shared" si="210"/>
        <v/>
      </c>
      <c r="K1699" s="8" t="str">
        <f t="shared" si="211"/>
        <v/>
      </c>
      <c r="L1699" s="8" t="str">
        <f t="shared" si="212"/>
        <v>Apocalypse Now</v>
      </c>
      <c r="M1699" s="8" t="str">
        <f t="shared" si="213"/>
        <v/>
      </c>
      <c r="N1699" s="8" t="str">
        <f t="shared" si="209"/>
        <v>Apocalypse Now</v>
      </c>
      <c r="O1699" s="10">
        <f>INDEX(cpi!$A$1:$M$106,MATCH($D1699,cpi!$A:$A,0),MATCH($C1699,cpi!$1:$1,0))</f>
        <v>73.8</v>
      </c>
      <c r="P1699" s="10">
        <f>cpi!$I$2</f>
        <v>245.51900000000001</v>
      </c>
      <c r="Q1699" s="10">
        <f t="shared" si="214"/>
        <v>3.3268157181571816</v>
      </c>
      <c r="R1699" s="8" t="str">
        <f t="shared" si="215"/>
        <v/>
      </c>
      <c r="S1699" s="11">
        <f t="shared" si="216"/>
        <v>104794695.12195122</v>
      </c>
      <c r="T1699" s="11">
        <f t="shared" si="216"/>
        <v>262153078.59078592</v>
      </c>
      <c r="U1699" s="11">
        <f t="shared" si="216"/>
        <v>270305400.58634144</v>
      </c>
    </row>
    <row r="1700" spans="1:21" x14ac:dyDescent="0.2">
      <c r="A1700" s="5">
        <v>1715</v>
      </c>
      <c r="B1700" s="17">
        <v>15</v>
      </c>
      <c r="C1700" s="16">
        <v>4</v>
      </c>
      <c r="D1700" s="16">
        <v>2016</v>
      </c>
      <c r="E1700" s="18">
        <v>42798</v>
      </c>
      <c r="F1700" s="9" t="s">
        <v>1686</v>
      </c>
      <c r="G1700" s="3">
        <v>31500000</v>
      </c>
      <c r="H1700" s="3">
        <v>14708696</v>
      </c>
      <c r="I1700" s="3">
        <v>38771262</v>
      </c>
      <c r="J1700" s="8" t="str">
        <f t="shared" si="210"/>
        <v/>
      </c>
      <c r="K1700" s="8" t="str">
        <f t="shared" si="211"/>
        <v/>
      </c>
      <c r="L1700" s="8" t="str">
        <f t="shared" si="212"/>
        <v>Criminal</v>
      </c>
      <c r="M1700" s="8" t="str">
        <f t="shared" si="213"/>
        <v/>
      </c>
      <c r="N1700" s="8" t="str">
        <f t="shared" si="209"/>
        <v>Criminal</v>
      </c>
      <c r="O1700" s="10">
        <f>INDEX(cpi!$A$1:$M$106,MATCH($D1700,cpi!$A:$A,0),MATCH($C1700,cpi!$1:$1,0))</f>
        <v>239.261</v>
      </c>
      <c r="P1700" s="10">
        <f>cpi!$I$2</f>
        <v>245.51900000000001</v>
      </c>
      <c r="Q1700" s="10">
        <f t="shared" si="214"/>
        <v>1.0261555372584752</v>
      </c>
      <c r="R1700" s="8" t="str">
        <f t="shared" si="215"/>
        <v/>
      </c>
      <c r="S1700" s="11">
        <f t="shared" si="216"/>
        <v>32323899.423641969</v>
      </c>
      <c r="T1700" s="11">
        <f t="shared" si="216"/>
        <v>15093409.846251585</v>
      </c>
      <c r="U1700" s="11">
        <f t="shared" si="216"/>
        <v>39785345.187799104</v>
      </c>
    </row>
    <row r="1701" spans="1:21" x14ac:dyDescent="0.2">
      <c r="A1701" s="5">
        <v>1716</v>
      </c>
      <c r="B1701" s="17">
        <v>2</v>
      </c>
      <c r="C1701" s="16">
        <v>11</v>
      </c>
      <c r="D1701" s="16">
        <v>2012</v>
      </c>
      <c r="E1701" s="18">
        <v>40950</v>
      </c>
      <c r="F1701" s="9" t="s">
        <v>1687</v>
      </c>
      <c r="G1701" s="3">
        <v>31000000</v>
      </c>
      <c r="H1701" s="3">
        <v>93772375</v>
      </c>
      <c r="I1701" s="3">
        <v>160558438</v>
      </c>
      <c r="J1701" s="8" t="str">
        <f t="shared" si="210"/>
        <v/>
      </c>
      <c r="K1701" s="8" t="str">
        <f t="shared" si="211"/>
        <v/>
      </c>
      <c r="L1701" s="8" t="str">
        <f t="shared" si="212"/>
        <v>Flight</v>
      </c>
      <c r="M1701" s="8" t="str">
        <f t="shared" si="213"/>
        <v/>
      </c>
      <c r="N1701" s="8" t="str">
        <f t="shared" si="209"/>
        <v>Flight</v>
      </c>
      <c r="O1701" s="10">
        <f>INDEX(cpi!$A$1:$M$106,MATCH($D1701,cpi!$A:$A,0),MATCH($C1701,cpi!$1:$1,0))</f>
        <v>230.221</v>
      </c>
      <c r="P1701" s="10">
        <f>cpi!$I$2</f>
        <v>245.51900000000001</v>
      </c>
      <c r="Q1701" s="10">
        <f t="shared" si="214"/>
        <v>1.0664491944696617</v>
      </c>
      <c r="R1701" s="8" t="str">
        <f t="shared" si="215"/>
        <v/>
      </c>
      <c r="S1701" s="11">
        <f t="shared" si="216"/>
        <v>33059925.028559513</v>
      </c>
      <c r="T1701" s="11">
        <f t="shared" si="216"/>
        <v>100003473.78225704</v>
      </c>
      <c r="U1701" s="11">
        <f t="shared" si="216"/>
        <v>171227416.8704071</v>
      </c>
    </row>
    <row r="1702" spans="1:21" x14ac:dyDescent="0.2">
      <c r="A1702" s="5">
        <v>1718</v>
      </c>
      <c r="B1702" s="17">
        <v>29</v>
      </c>
      <c r="C1702" s="16">
        <v>12</v>
      </c>
      <c r="D1702" s="16">
        <v>1995</v>
      </c>
      <c r="E1702" s="18">
        <v>35562</v>
      </c>
      <c r="F1702" s="9" t="s">
        <v>5346</v>
      </c>
      <c r="G1702" s="3">
        <v>31000000</v>
      </c>
      <c r="H1702" s="3">
        <v>82582604</v>
      </c>
      <c r="I1702" s="3">
        <v>106282604</v>
      </c>
      <c r="J1702" s="8" t="str">
        <f t="shared" si="210"/>
        <v/>
      </c>
      <c r="K1702" s="8" t="str">
        <f t="shared" si="211"/>
        <v/>
      </c>
      <c r="L1702" s="8" t="str">
        <f t="shared" si="212"/>
        <v>Mr. Holland's Opus</v>
      </c>
      <c r="M1702" s="8" t="str">
        <f t="shared" si="213"/>
        <v/>
      </c>
      <c r="N1702" s="8" t="str">
        <f t="shared" si="209"/>
        <v>Mr. Holland's Opus</v>
      </c>
      <c r="O1702" s="10">
        <f>INDEX(cpi!$A$1:$M$106,MATCH($D1702,cpi!$A:$A,0),MATCH($C1702,cpi!$1:$1,0))</f>
        <v>153.5</v>
      </c>
      <c r="P1702" s="10">
        <f>cpi!$I$2</f>
        <v>245.51900000000001</v>
      </c>
      <c r="Q1702" s="10">
        <f t="shared" si="214"/>
        <v>1.599472312703583</v>
      </c>
      <c r="R1702" s="8" t="str">
        <f t="shared" si="215"/>
        <v/>
      </c>
      <c r="S1702" s="11">
        <f t="shared" si="216"/>
        <v>49583641.693811074</v>
      </c>
      <c r="T1702" s="11">
        <f t="shared" si="216"/>
        <v>132088588.60896416</v>
      </c>
      <c r="U1702" s="11">
        <f t="shared" si="216"/>
        <v>169996082.42003909</v>
      </c>
    </row>
    <row r="1703" spans="1:21" x14ac:dyDescent="0.2">
      <c r="A1703" s="5">
        <v>1719</v>
      </c>
      <c r="B1703" s="17">
        <v>18</v>
      </c>
      <c r="C1703" s="16">
        <v>12</v>
      </c>
      <c r="D1703" s="16">
        <v>1985</v>
      </c>
      <c r="E1703" s="18">
        <v>31575</v>
      </c>
      <c r="F1703" s="9" t="s">
        <v>1689</v>
      </c>
      <c r="G1703" s="3">
        <v>31000000</v>
      </c>
      <c r="H1703" s="3">
        <v>79096868</v>
      </c>
      <c r="I1703" s="3">
        <v>258210860</v>
      </c>
      <c r="J1703" s="8" t="str">
        <f t="shared" si="210"/>
        <v/>
      </c>
      <c r="K1703" s="8" t="str">
        <f t="shared" si="211"/>
        <v/>
      </c>
      <c r="L1703" s="8" t="str">
        <f t="shared" si="212"/>
        <v>Out of Africa</v>
      </c>
      <c r="M1703" s="8" t="str">
        <f t="shared" si="213"/>
        <v/>
      </c>
      <c r="N1703" s="8" t="str">
        <f t="shared" si="209"/>
        <v>Out of Africa</v>
      </c>
      <c r="O1703" s="10">
        <f>INDEX(cpi!$A$1:$M$106,MATCH($D1703,cpi!$A:$A,0),MATCH($C1703,cpi!$1:$1,0))</f>
        <v>109.3</v>
      </c>
      <c r="P1703" s="10">
        <f>cpi!$I$2</f>
        <v>245.51900000000001</v>
      </c>
      <c r="Q1703" s="10">
        <f t="shared" si="214"/>
        <v>2.2462854528819762</v>
      </c>
      <c r="R1703" s="8" t="str">
        <f t="shared" si="215"/>
        <v/>
      </c>
      <c r="S1703" s="11">
        <f t="shared" si="216"/>
        <v>69634849.039341256</v>
      </c>
      <c r="T1703" s="11">
        <f t="shared" si="216"/>
        <v>177674143.9569259</v>
      </c>
      <c r="U1703" s="11">
        <f t="shared" si="216"/>
        <v>580015298.59414458</v>
      </c>
    </row>
    <row r="1704" spans="1:21" x14ac:dyDescent="0.2">
      <c r="A1704" s="5">
        <v>1720</v>
      </c>
      <c r="B1704" s="17">
        <v>29</v>
      </c>
      <c r="C1704" s="16">
        <v>6</v>
      </c>
      <c r="D1704" s="16">
        <v>1979</v>
      </c>
      <c r="E1704" s="18">
        <v>29712</v>
      </c>
      <c r="F1704" s="9" t="s">
        <v>1690</v>
      </c>
      <c r="G1704" s="3">
        <v>31000000</v>
      </c>
      <c r="H1704" s="3">
        <v>70300000</v>
      </c>
      <c r="I1704" s="3">
        <v>210300000</v>
      </c>
      <c r="J1704" s="8" t="str">
        <f t="shared" si="210"/>
        <v/>
      </c>
      <c r="K1704" s="8" t="str">
        <f t="shared" si="211"/>
        <v/>
      </c>
      <c r="L1704" s="8" t="str">
        <f t="shared" si="212"/>
        <v>Moonraker</v>
      </c>
      <c r="M1704" s="8" t="str">
        <f t="shared" si="213"/>
        <v/>
      </c>
      <c r="N1704" s="8" t="str">
        <f t="shared" si="209"/>
        <v>Moonraker</v>
      </c>
      <c r="O1704" s="10">
        <f>INDEX(cpi!$A$1:$M$106,MATCH($D1704,cpi!$A:$A,0),MATCH($C1704,cpi!$1:$1,0))</f>
        <v>72.3</v>
      </c>
      <c r="P1704" s="10">
        <f>cpi!$I$2</f>
        <v>245.51900000000001</v>
      </c>
      <c r="Q1704" s="10">
        <f t="shared" si="214"/>
        <v>3.3958367911479947</v>
      </c>
      <c r="R1704" s="8" t="str">
        <f t="shared" si="215"/>
        <v/>
      </c>
      <c r="S1704" s="11">
        <f t="shared" si="216"/>
        <v>105270940.52558784</v>
      </c>
      <c r="T1704" s="11">
        <f t="shared" si="216"/>
        <v>238727326.41770402</v>
      </c>
      <c r="U1704" s="11">
        <f t="shared" si="216"/>
        <v>714144477.17842329</v>
      </c>
    </row>
    <row r="1705" spans="1:21" x14ac:dyDescent="0.2">
      <c r="A1705" s="5">
        <v>1721</v>
      </c>
      <c r="B1705" s="17">
        <v>7</v>
      </c>
      <c r="C1705" s="16">
        <v>3</v>
      </c>
      <c r="D1705" s="16">
        <v>2014</v>
      </c>
      <c r="E1705" s="18">
        <v>41823</v>
      </c>
      <c r="F1705" s="9" t="s">
        <v>1691</v>
      </c>
      <c r="G1705" s="3">
        <v>31000000</v>
      </c>
      <c r="H1705" s="3">
        <v>59076019</v>
      </c>
      <c r="I1705" s="3">
        <v>164350409</v>
      </c>
      <c r="J1705" s="8" t="str">
        <f t="shared" si="210"/>
        <v/>
      </c>
      <c r="K1705" s="8" t="str">
        <f t="shared" si="211"/>
        <v/>
      </c>
      <c r="L1705" s="8" t="str">
        <f t="shared" si="212"/>
        <v>The Grand Budapest Hotel</v>
      </c>
      <c r="M1705" s="8" t="str">
        <f t="shared" si="213"/>
        <v/>
      </c>
      <c r="N1705" s="8" t="str">
        <f t="shared" si="209"/>
        <v>The Grand Budapest Hotel</v>
      </c>
      <c r="O1705" s="10">
        <f>INDEX(cpi!$A$1:$M$106,MATCH($D1705,cpi!$A:$A,0),MATCH($C1705,cpi!$1:$1,0))</f>
        <v>236.29300000000001</v>
      </c>
      <c r="P1705" s="10">
        <f>cpi!$I$2</f>
        <v>245.51900000000001</v>
      </c>
      <c r="Q1705" s="10">
        <f t="shared" si="214"/>
        <v>1.0390447452950362</v>
      </c>
      <c r="R1705" s="8" t="str">
        <f t="shared" si="215"/>
        <v/>
      </c>
      <c r="S1705" s="11">
        <f t="shared" si="216"/>
        <v>32210387.104146123</v>
      </c>
      <c r="T1705" s="11">
        <f t="shared" si="216"/>
        <v>61382627.114899717</v>
      </c>
      <c r="U1705" s="11">
        <f t="shared" si="216"/>
        <v>170767428.85854003</v>
      </c>
    </row>
    <row r="1706" spans="1:21" x14ac:dyDescent="0.2">
      <c r="A1706" s="5">
        <v>1722</v>
      </c>
      <c r="B1706" s="17">
        <v>29</v>
      </c>
      <c r="C1706" s="16">
        <v>7</v>
      </c>
      <c r="D1706" s="16">
        <v>2015</v>
      </c>
      <c r="E1706" s="18">
        <v>42862</v>
      </c>
      <c r="F1706" s="9" t="s">
        <v>1692</v>
      </c>
      <c r="G1706" s="3">
        <v>31000000</v>
      </c>
      <c r="H1706" s="3">
        <v>58884188</v>
      </c>
      <c r="I1706" s="3">
        <v>100655892</v>
      </c>
      <c r="J1706" s="8" t="str">
        <f t="shared" si="210"/>
        <v/>
      </c>
      <c r="K1706" s="8" t="str">
        <f t="shared" si="211"/>
        <v/>
      </c>
      <c r="L1706" s="8" t="str">
        <f t="shared" si="212"/>
        <v>Vacation</v>
      </c>
      <c r="M1706" s="8" t="str">
        <f t="shared" si="213"/>
        <v/>
      </c>
      <c r="N1706" s="8" t="str">
        <f t="shared" si="209"/>
        <v>Vacation</v>
      </c>
      <c r="O1706" s="10">
        <f>INDEX(cpi!$A$1:$M$106,MATCH($D1706,cpi!$A:$A,0),MATCH($C1706,cpi!$1:$1,0))</f>
        <v>238.654</v>
      </c>
      <c r="P1706" s="10">
        <f>cpi!$I$2</f>
        <v>245.51900000000001</v>
      </c>
      <c r="Q1706" s="10">
        <f t="shared" si="214"/>
        <v>1.0287654931406975</v>
      </c>
      <c r="R1706" s="8" t="str">
        <f t="shared" si="215"/>
        <v/>
      </c>
      <c r="S1706" s="11">
        <f t="shared" si="216"/>
        <v>31891730.287361626</v>
      </c>
      <c r="T1706" s="11">
        <f t="shared" si="216"/>
        <v>60578020.706009544</v>
      </c>
      <c r="U1706" s="11">
        <f t="shared" si="216"/>
        <v>103551308.37089679</v>
      </c>
    </row>
    <row r="1707" spans="1:21" x14ac:dyDescent="0.2">
      <c r="A1707" s="5">
        <v>1723</v>
      </c>
      <c r="B1707" s="17">
        <v>18</v>
      </c>
      <c r="C1707" s="16">
        <v>7</v>
      </c>
      <c r="D1707" s="16">
        <v>1990</v>
      </c>
      <c r="E1707" s="18">
        <v>33396</v>
      </c>
      <c r="F1707" s="9" t="s">
        <v>1693</v>
      </c>
      <c r="G1707" s="3">
        <v>31000000</v>
      </c>
      <c r="H1707" s="3">
        <v>53208180</v>
      </c>
      <c r="I1707" s="3">
        <v>53208180</v>
      </c>
      <c r="J1707" s="8" t="str">
        <f t="shared" si="210"/>
        <v/>
      </c>
      <c r="K1707" s="8" t="str">
        <f t="shared" si="211"/>
        <v/>
      </c>
      <c r="L1707" s="8" t="str">
        <f t="shared" si="212"/>
        <v>Arachnophobia</v>
      </c>
      <c r="M1707" s="8" t="str">
        <f t="shared" si="213"/>
        <v/>
      </c>
      <c r="N1707" s="8" t="str">
        <f t="shared" si="209"/>
        <v>Arachnophobia</v>
      </c>
      <c r="O1707" s="10">
        <f>INDEX(cpi!$A$1:$M$106,MATCH($D1707,cpi!$A:$A,0),MATCH($C1707,cpi!$1:$1,0))</f>
        <v>130.4</v>
      </c>
      <c r="P1707" s="10">
        <f>cpi!$I$2</f>
        <v>245.51900000000001</v>
      </c>
      <c r="Q1707" s="10">
        <f t="shared" si="214"/>
        <v>1.882814417177914</v>
      </c>
      <c r="R1707" s="8" t="str">
        <f t="shared" si="215"/>
        <v/>
      </c>
      <c r="S1707" s="11">
        <f t="shared" si="216"/>
        <v>58367246.932515331</v>
      </c>
      <c r="T1707" s="11">
        <f t="shared" si="216"/>
        <v>100181128.41579753</v>
      </c>
      <c r="U1707" s="11">
        <f t="shared" si="216"/>
        <v>100181128.41579753</v>
      </c>
    </row>
    <row r="1708" spans="1:21" x14ac:dyDescent="0.2">
      <c r="A1708" s="5">
        <v>1724</v>
      </c>
      <c r="B1708" s="17">
        <v>28</v>
      </c>
      <c r="C1708" s="16">
        <v>4</v>
      </c>
      <c r="D1708" s="16">
        <v>2000</v>
      </c>
      <c r="E1708" s="18">
        <v>37350</v>
      </c>
      <c r="F1708" s="9" t="s">
        <v>1694</v>
      </c>
      <c r="G1708" s="3">
        <v>31000000</v>
      </c>
      <c r="H1708" s="3">
        <v>44983704</v>
      </c>
      <c r="I1708" s="3">
        <v>68079671</v>
      </c>
      <c r="J1708" s="8" t="str">
        <f t="shared" si="210"/>
        <v/>
      </c>
      <c r="K1708" s="8" t="str">
        <f t="shared" si="211"/>
        <v/>
      </c>
      <c r="L1708" s="8" t="str">
        <f t="shared" si="212"/>
        <v>Frequency</v>
      </c>
      <c r="M1708" s="8" t="str">
        <f t="shared" si="213"/>
        <v/>
      </c>
      <c r="N1708" s="8" t="str">
        <f t="shared" si="209"/>
        <v>Frequency</v>
      </c>
      <c r="O1708" s="10">
        <f>INDEX(cpi!$A$1:$M$106,MATCH($D1708,cpi!$A:$A,0),MATCH($C1708,cpi!$1:$1,0))</f>
        <v>171.3</v>
      </c>
      <c r="P1708" s="10">
        <f>cpi!$I$2</f>
        <v>245.51900000000001</v>
      </c>
      <c r="Q1708" s="10">
        <f t="shared" si="214"/>
        <v>1.4332691185055457</v>
      </c>
      <c r="R1708" s="8" t="str">
        <f t="shared" si="215"/>
        <v/>
      </c>
      <c r="S1708" s="11">
        <f t="shared" si="216"/>
        <v>44431342.673671916</v>
      </c>
      <c r="T1708" s="11">
        <f t="shared" si="216"/>
        <v>64473753.779194392</v>
      </c>
      <c r="U1708" s="11">
        <f t="shared" si="216"/>
        <v>97576490.042317569</v>
      </c>
    </row>
    <row r="1709" spans="1:21" x14ac:dyDescent="0.2">
      <c r="A1709" s="5">
        <v>1725</v>
      </c>
      <c r="B1709" s="17">
        <v>28</v>
      </c>
      <c r="C1709" s="16">
        <v>9</v>
      </c>
      <c r="D1709" s="16">
        <v>2001</v>
      </c>
      <c r="E1709" s="18">
        <v>37720</v>
      </c>
      <c r="F1709" s="9" t="s">
        <v>1695</v>
      </c>
      <c r="G1709" s="3">
        <v>31000000</v>
      </c>
      <c r="H1709" s="3">
        <v>24185781</v>
      </c>
      <c r="I1709" s="3">
        <v>30885781</v>
      </c>
      <c r="J1709" s="8" t="str">
        <f t="shared" si="210"/>
        <v/>
      </c>
      <c r="K1709" s="8" t="str">
        <f t="shared" si="211"/>
        <v/>
      </c>
      <c r="L1709" s="8" t="str">
        <f t="shared" si="212"/>
        <v>Hearts in Atlantis</v>
      </c>
      <c r="M1709" s="8" t="str">
        <f t="shared" si="213"/>
        <v/>
      </c>
      <c r="N1709" s="8" t="str">
        <f t="shared" si="209"/>
        <v>Hearts in Atlantis</v>
      </c>
      <c r="O1709" s="10">
        <f>INDEX(cpi!$A$1:$M$106,MATCH($D1709,cpi!$A:$A,0),MATCH($C1709,cpi!$1:$1,0))</f>
        <v>178.3</v>
      </c>
      <c r="P1709" s="10">
        <f>cpi!$I$2</f>
        <v>245.51900000000001</v>
      </c>
      <c r="Q1709" s="10">
        <f t="shared" si="214"/>
        <v>1.3769994391475042</v>
      </c>
      <c r="R1709" s="8" t="str">
        <f t="shared" si="215"/>
        <v/>
      </c>
      <c r="S1709" s="11">
        <f t="shared" si="216"/>
        <v>42686982.613572627</v>
      </c>
      <c r="T1709" s="11">
        <f t="shared" si="216"/>
        <v>33303806.872344363</v>
      </c>
      <c r="U1709" s="11">
        <f t="shared" si="216"/>
        <v>42529703.114632644</v>
      </c>
    </row>
    <row r="1710" spans="1:21" x14ac:dyDescent="0.2">
      <c r="A1710" s="5">
        <v>1726</v>
      </c>
      <c r="B1710" s="17">
        <v>22</v>
      </c>
      <c r="C1710" s="16">
        <v>1</v>
      </c>
      <c r="D1710" s="16">
        <v>2010</v>
      </c>
      <c r="E1710" s="18">
        <v>40817</v>
      </c>
      <c r="F1710" s="9" t="s">
        <v>1696</v>
      </c>
      <c r="G1710" s="3">
        <v>31000000</v>
      </c>
      <c r="H1710" s="3">
        <v>12482741</v>
      </c>
      <c r="I1710" s="3">
        <v>15826984</v>
      </c>
      <c r="J1710" s="8" t="str">
        <f t="shared" si="210"/>
        <v/>
      </c>
      <c r="K1710" s="8" t="str">
        <f t="shared" si="211"/>
        <v/>
      </c>
      <c r="L1710" s="8" t="str">
        <f t="shared" si="212"/>
        <v>Extraordinary Measures</v>
      </c>
      <c r="M1710" s="8" t="str">
        <f t="shared" si="213"/>
        <v/>
      </c>
      <c r="N1710" s="8" t="str">
        <f t="shared" si="209"/>
        <v>Extraordinary Measures</v>
      </c>
      <c r="O1710" s="10">
        <f>INDEX(cpi!$A$1:$M$106,MATCH($D1710,cpi!$A:$A,0),MATCH($C1710,cpi!$1:$1,0))</f>
        <v>216.68700000000001</v>
      </c>
      <c r="P1710" s="10">
        <f>cpi!$I$2</f>
        <v>245.51900000000001</v>
      </c>
      <c r="Q1710" s="10">
        <f t="shared" si="214"/>
        <v>1.1330582822227453</v>
      </c>
      <c r="R1710" s="8" t="str">
        <f t="shared" si="215"/>
        <v/>
      </c>
      <c r="S1710" s="11">
        <f t="shared" si="216"/>
        <v>35124806.748905107</v>
      </c>
      <c r="T1710" s="11">
        <f t="shared" si="216"/>
        <v>14143673.074891433</v>
      </c>
      <c r="U1710" s="11">
        <f t="shared" si="216"/>
        <v>17932895.303806875</v>
      </c>
    </row>
    <row r="1711" spans="1:21" x14ac:dyDescent="0.2">
      <c r="A1711" s="5">
        <v>1727</v>
      </c>
      <c r="B1711" s="17">
        <v>20</v>
      </c>
      <c r="C1711" s="16">
        <v>10</v>
      </c>
      <c r="D1711" s="16">
        <v>1995</v>
      </c>
      <c r="E1711" s="18">
        <v>35287</v>
      </c>
      <c r="F1711" s="9" t="s">
        <v>1697</v>
      </c>
      <c r="G1711" s="3">
        <v>30250000</v>
      </c>
      <c r="H1711" s="3">
        <v>72021008</v>
      </c>
      <c r="I1711" s="3">
        <v>115021008</v>
      </c>
      <c r="J1711" s="8" t="str">
        <f t="shared" si="210"/>
        <v/>
      </c>
      <c r="K1711" s="8" t="str">
        <f t="shared" si="211"/>
        <v/>
      </c>
      <c r="L1711" s="8" t="str">
        <f t="shared" si="212"/>
        <v>Get Shorty</v>
      </c>
      <c r="M1711" s="8" t="str">
        <f t="shared" si="213"/>
        <v/>
      </c>
      <c r="N1711" s="8" t="str">
        <f t="shared" si="209"/>
        <v>Get Shorty</v>
      </c>
      <c r="O1711" s="10">
        <f>INDEX(cpi!$A$1:$M$106,MATCH($D1711,cpi!$A:$A,0),MATCH($C1711,cpi!$1:$1,0))</f>
        <v>153.69999999999999</v>
      </c>
      <c r="P1711" s="10">
        <f>cpi!$I$2</f>
        <v>245.51900000000001</v>
      </c>
      <c r="Q1711" s="10">
        <f t="shared" si="214"/>
        <v>1.597391021470397</v>
      </c>
      <c r="R1711" s="8" t="str">
        <f t="shared" si="215"/>
        <v/>
      </c>
      <c r="S1711" s="11">
        <f t="shared" si="216"/>
        <v>48321078.399479508</v>
      </c>
      <c r="T1711" s="11">
        <f t="shared" si="216"/>
        <v>115045711.53644763</v>
      </c>
      <c r="U1711" s="11">
        <f t="shared" si="216"/>
        <v>183733525.45967472</v>
      </c>
    </row>
    <row r="1712" spans="1:21" x14ac:dyDescent="0.2">
      <c r="A1712" s="5">
        <v>1728</v>
      </c>
      <c r="B1712" s="17">
        <v>8</v>
      </c>
      <c r="C1712" s="16">
        <v>6</v>
      </c>
      <c r="D1712" s="16">
        <v>1984</v>
      </c>
      <c r="E1712" s="18">
        <v>30900</v>
      </c>
      <c r="F1712" s="9" t="s">
        <v>178</v>
      </c>
      <c r="G1712" s="3">
        <v>30000000</v>
      </c>
      <c r="H1712" s="3">
        <v>242212467</v>
      </c>
      <c r="I1712" s="3">
        <v>295212467</v>
      </c>
      <c r="J1712" s="8" t="str">
        <f t="shared" si="210"/>
        <v/>
      </c>
      <c r="K1712" s="8" t="str">
        <f t="shared" si="211"/>
        <v/>
      </c>
      <c r="L1712" s="8" t="str">
        <f t="shared" si="212"/>
        <v>Ghostbusters</v>
      </c>
      <c r="M1712" s="8">
        <f t="shared" si="213"/>
        <v>1</v>
      </c>
      <c r="N1712" s="8" t="str">
        <f t="shared" si="209"/>
        <v>Ghostbusters (1984)</v>
      </c>
      <c r="O1712" s="10">
        <f>INDEX(cpi!$A$1:$M$106,MATCH($D1712,cpi!$A:$A,0),MATCH($C1712,cpi!$1:$1,0))</f>
        <v>103.7</v>
      </c>
      <c r="P1712" s="10">
        <f>cpi!$I$2</f>
        <v>245.51900000000001</v>
      </c>
      <c r="Q1712" s="10">
        <f t="shared" si="214"/>
        <v>2.3675891996142719</v>
      </c>
      <c r="R1712" s="8" t="str">
        <f t="shared" si="215"/>
        <v/>
      </c>
      <c r="S1712" s="11">
        <f t="shared" si="216"/>
        <v>71027675.988428161</v>
      </c>
      <c r="T1712" s="11">
        <f t="shared" si="216"/>
        <v>573459620.88112831</v>
      </c>
      <c r="U1712" s="11">
        <f t="shared" si="216"/>
        <v>698941848.46068466</v>
      </c>
    </row>
    <row r="1713" spans="1:21" x14ac:dyDescent="0.2">
      <c r="A1713" s="5">
        <v>1729</v>
      </c>
      <c r="B1713" s="17">
        <v>22</v>
      </c>
      <c r="C1713" s="16">
        <v>11</v>
      </c>
      <c r="D1713" s="16">
        <v>1995</v>
      </c>
      <c r="E1713" s="18">
        <v>35349</v>
      </c>
      <c r="F1713" s="9" t="s">
        <v>1698</v>
      </c>
      <c r="G1713" s="3">
        <v>30000000</v>
      </c>
      <c r="H1713" s="3">
        <v>191796233</v>
      </c>
      <c r="I1713" s="3">
        <v>364545516</v>
      </c>
      <c r="J1713" s="8" t="str">
        <f t="shared" si="210"/>
        <v/>
      </c>
      <c r="K1713" s="8" t="str">
        <f t="shared" si="211"/>
        <v/>
      </c>
      <c r="L1713" s="8" t="str">
        <f t="shared" si="212"/>
        <v>Toy Story</v>
      </c>
      <c r="M1713" s="8" t="str">
        <f t="shared" si="213"/>
        <v/>
      </c>
      <c r="N1713" s="8" t="str">
        <f t="shared" si="209"/>
        <v>Toy Story</v>
      </c>
      <c r="O1713" s="10">
        <f>INDEX(cpi!$A$1:$M$106,MATCH($D1713,cpi!$A:$A,0),MATCH($C1713,cpi!$1:$1,0))</f>
        <v>153.6</v>
      </c>
      <c r="P1713" s="10">
        <f>cpi!$I$2</f>
        <v>245.51900000000001</v>
      </c>
      <c r="Q1713" s="10">
        <f t="shared" si="214"/>
        <v>1.5984309895833335</v>
      </c>
      <c r="R1713" s="8" t="str">
        <f t="shared" si="215"/>
        <v/>
      </c>
      <c r="S1713" s="11">
        <f t="shared" si="216"/>
        <v>47952929.687500007</v>
      </c>
      <c r="T1713" s="11">
        <f t="shared" si="216"/>
        <v>306573042.51254559</v>
      </c>
      <c r="U1713" s="11">
        <f t="shared" si="216"/>
        <v>582700849.88804698</v>
      </c>
    </row>
    <row r="1714" spans="1:21" x14ac:dyDescent="0.2">
      <c r="A1714" s="5">
        <v>1730</v>
      </c>
      <c r="B1714" s="17">
        <v>27</v>
      </c>
      <c r="C1714" s="16">
        <v>12</v>
      </c>
      <c r="D1714" s="16">
        <v>2002</v>
      </c>
      <c r="E1714" s="18">
        <v>38058</v>
      </c>
      <c r="F1714" s="9" t="s">
        <v>1699</v>
      </c>
      <c r="G1714" s="3">
        <v>30000000</v>
      </c>
      <c r="H1714" s="3">
        <v>170687518</v>
      </c>
      <c r="I1714" s="3">
        <v>306770545</v>
      </c>
      <c r="J1714" s="8" t="str">
        <f t="shared" si="210"/>
        <v/>
      </c>
      <c r="K1714" s="8" t="str">
        <f t="shared" si="211"/>
        <v/>
      </c>
      <c r="L1714" s="8" t="str">
        <f t="shared" si="212"/>
        <v>Chicago</v>
      </c>
      <c r="M1714" s="8" t="str">
        <f t="shared" si="213"/>
        <v/>
      </c>
      <c r="N1714" s="8" t="str">
        <f t="shared" si="209"/>
        <v>Chicago</v>
      </c>
      <c r="O1714" s="10">
        <f>INDEX(cpi!$A$1:$M$106,MATCH($D1714,cpi!$A:$A,0),MATCH($C1714,cpi!$1:$1,0))</f>
        <v>180.9</v>
      </c>
      <c r="P1714" s="10">
        <f>cpi!$I$2</f>
        <v>245.51900000000001</v>
      </c>
      <c r="Q1714" s="10">
        <f t="shared" si="214"/>
        <v>1.357208402432283</v>
      </c>
      <c r="R1714" s="8" t="str">
        <f t="shared" si="215"/>
        <v/>
      </c>
      <c r="S1714" s="11">
        <f t="shared" si="216"/>
        <v>40716252.07296849</v>
      </c>
      <c r="T1714" s="11">
        <f t="shared" si="216"/>
        <v>231658533.61991155</v>
      </c>
      <c r="U1714" s="11">
        <f t="shared" si="216"/>
        <v>416351561.29273081</v>
      </c>
    </row>
    <row r="1715" spans="1:21" x14ac:dyDescent="0.2">
      <c r="A1715" s="5">
        <v>1731</v>
      </c>
      <c r="B1715" s="17">
        <v>25</v>
      </c>
      <c r="C1715" s="16">
        <v>6</v>
      </c>
      <c r="D1715" s="16">
        <v>1999</v>
      </c>
      <c r="E1715" s="18">
        <v>36897</v>
      </c>
      <c r="F1715" s="9" t="s">
        <v>1700</v>
      </c>
      <c r="G1715" s="3">
        <v>30000000</v>
      </c>
      <c r="H1715" s="3">
        <v>163479795</v>
      </c>
      <c r="I1715" s="3">
        <v>228641283</v>
      </c>
      <c r="J1715" s="8" t="str">
        <f t="shared" si="210"/>
        <v/>
      </c>
      <c r="K1715" s="8" t="str">
        <f t="shared" si="211"/>
        <v/>
      </c>
      <c r="L1715" s="8" t="str">
        <f t="shared" si="212"/>
        <v>Big Daddy</v>
      </c>
      <c r="M1715" s="8" t="str">
        <f t="shared" si="213"/>
        <v/>
      </c>
      <c r="N1715" s="8" t="str">
        <f t="shared" si="209"/>
        <v>Big Daddy</v>
      </c>
      <c r="O1715" s="10">
        <f>INDEX(cpi!$A$1:$M$106,MATCH($D1715,cpi!$A:$A,0),MATCH($C1715,cpi!$1:$1,0))</f>
        <v>166.2</v>
      </c>
      <c r="P1715" s="10">
        <f>cpi!$I$2</f>
        <v>245.51900000000001</v>
      </c>
      <c r="Q1715" s="10">
        <f t="shared" si="214"/>
        <v>1.4772503008423588</v>
      </c>
      <c r="R1715" s="8" t="str">
        <f t="shared" si="215"/>
        <v/>
      </c>
      <c r="S1715" s="11">
        <f t="shared" si="216"/>
        <v>44317509.02527076</v>
      </c>
      <c r="T1715" s="11">
        <f t="shared" si="216"/>
        <v>241500576.34539714</v>
      </c>
      <c r="U1715" s="11">
        <f t="shared" si="216"/>
        <v>337760404.09673291</v>
      </c>
    </row>
    <row r="1716" spans="1:21" x14ac:dyDescent="0.2">
      <c r="A1716" s="5">
        <v>1732</v>
      </c>
      <c r="B1716" s="17">
        <v>10</v>
      </c>
      <c r="C1716" s="16">
        <v>8</v>
      </c>
      <c r="D1716" s="16">
        <v>2001</v>
      </c>
      <c r="E1716" s="18">
        <v>37172</v>
      </c>
      <c r="F1716" s="9" t="s">
        <v>1701</v>
      </c>
      <c r="G1716" s="3">
        <v>30000000</v>
      </c>
      <c r="H1716" s="3">
        <v>145096820</v>
      </c>
      <c r="I1716" s="3">
        <v>286500000</v>
      </c>
      <c r="J1716" s="8" t="str">
        <f t="shared" si="210"/>
        <v/>
      </c>
      <c r="K1716" s="8" t="str">
        <f t="shared" si="211"/>
        <v/>
      </c>
      <c r="L1716" s="8" t="str">
        <f t="shared" si="212"/>
        <v>American Pie 2</v>
      </c>
      <c r="M1716" s="8" t="str">
        <f t="shared" si="213"/>
        <v/>
      </c>
      <c r="N1716" s="8" t="str">
        <f t="shared" si="209"/>
        <v>American Pie 2</v>
      </c>
      <c r="O1716" s="10">
        <f>INDEX(cpi!$A$1:$M$106,MATCH($D1716,cpi!$A:$A,0),MATCH($C1716,cpi!$1:$1,0))</f>
        <v>177.5</v>
      </c>
      <c r="P1716" s="10">
        <f>cpi!$I$2</f>
        <v>245.51900000000001</v>
      </c>
      <c r="Q1716" s="10">
        <f t="shared" si="214"/>
        <v>1.3832056338028169</v>
      </c>
      <c r="R1716" s="8" t="str">
        <f t="shared" si="215"/>
        <v/>
      </c>
      <c r="S1716" s="11">
        <f t="shared" si="216"/>
        <v>41496169.014084511</v>
      </c>
      <c r="T1716" s="11">
        <f t="shared" si="216"/>
        <v>200698738.87087324</v>
      </c>
      <c r="U1716" s="11">
        <f t="shared" si="216"/>
        <v>396288414.08450705</v>
      </c>
    </row>
    <row r="1717" spans="1:21" x14ac:dyDescent="0.2">
      <c r="A1717" s="5">
        <v>1733</v>
      </c>
      <c r="B1717" s="17">
        <v>10</v>
      </c>
      <c r="C1717" s="16">
        <v>2</v>
      </c>
      <c r="D1717" s="16">
        <v>2012</v>
      </c>
      <c r="E1717" s="18">
        <v>41184</v>
      </c>
      <c r="F1717" s="9" t="s">
        <v>1702</v>
      </c>
      <c r="G1717" s="3">
        <v>30000000</v>
      </c>
      <c r="H1717" s="3">
        <v>125014030</v>
      </c>
      <c r="I1717" s="3">
        <v>197618160</v>
      </c>
      <c r="J1717" s="8" t="str">
        <f t="shared" si="210"/>
        <v/>
      </c>
      <c r="K1717" s="8" t="str">
        <f t="shared" si="211"/>
        <v/>
      </c>
      <c r="L1717" s="8" t="str">
        <f t="shared" si="212"/>
        <v>The Vow</v>
      </c>
      <c r="M1717" s="8" t="str">
        <f t="shared" si="213"/>
        <v/>
      </c>
      <c r="N1717" s="8" t="str">
        <f t="shared" si="209"/>
        <v>The Vow</v>
      </c>
      <c r="O1717" s="10">
        <f>INDEX(cpi!$A$1:$M$106,MATCH($D1717,cpi!$A:$A,0),MATCH($C1717,cpi!$1:$1,0))</f>
        <v>227.66300000000001</v>
      </c>
      <c r="P1717" s="10">
        <f>cpi!$I$2</f>
        <v>245.51900000000001</v>
      </c>
      <c r="Q1717" s="10">
        <f t="shared" si="214"/>
        <v>1.0784317170554722</v>
      </c>
      <c r="R1717" s="8" t="str">
        <f t="shared" si="215"/>
        <v/>
      </c>
      <c r="S1717" s="11">
        <f t="shared" si="216"/>
        <v>32352951.511664167</v>
      </c>
      <c r="T1717" s="11">
        <f t="shared" si="216"/>
        <v>134819095.02892432</v>
      </c>
      <c r="U1717" s="11">
        <f t="shared" si="216"/>
        <v>213117691.61014304</v>
      </c>
    </row>
    <row r="1718" spans="1:21" x14ac:dyDescent="0.2">
      <c r="A1718" s="5">
        <v>1734</v>
      </c>
      <c r="B1718" s="17">
        <v>10</v>
      </c>
      <c r="C1718" s="16">
        <v>6</v>
      </c>
      <c r="D1718" s="16">
        <v>1994</v>
      </c>
      <c r="E1718" s="18">
        <v>34613</v>
      </c>
      <c r="F1718" s="9" t="s">
        <v>1703</v>
      </c>
      <c r="G1718" s="3">
        <v>30000000</v>
      </c>
      <c r="H1718" s="3">
        <v>121248145</v>
      </c>
      <c r="I1718" s="3">
        <v>283200000</v>
      </c>
      <c r="J1718" s="8" t="str">
        <f t="shared" si="210"/>
        <v/>
      </c>
      <c r="K1718" s="8" t="str">
        <f t="shared" si="211"/>
        <v/>
      </c>
      <c r="L1718" s="8" t="str">
        <f t="shared" si="212"/>
        <v>Speed</v>
      </c>
      <c r="M1718" s="8" t="str">
        <f t="shared" si="213"/>
        <v/>
      </c>
      <c r="N1718" s="8" t="str">
        <f t="shared" si="209"/>
        <v>Speed</v>
      </c>
      <c r="O1718" s="10">
        <f>INDEX(cpi!$A$1:$M$106,MATCH($D1718,cpi!$A:$A,0),MATCH($C1718,cpi!$1:$1,0))</f>
        <v>148</v>
      </c>
      <c r="P1718" s="10">
        <f>cpi!$I$2</f>
        <v>245.51900000000001</v>
      </c>
      <c r="Q1718" s="10">
        <f t="shared" si="214"/>
        <v>1.6589121621621623</v>
      </c>
      <c r="R1718" s="8" t="str">
        <f t="shared" si="215"/>
        <v/>
      </c>
      <c r="S1718" s="11">
        <f t="shared" si="216"/>
        <v>49767364.864864871</v>
      </c>
      <c r="T1718" s="11">
        <f t="shared" si="216"/>
        <v>201140022.38010138</v>
      </c>
      <c r="U1718" s="11">
        <f t="shared" si="216"/>
        <v>469803924.32432437</v>
      </c>
    </row>
    <row r="1719" spans="1:21" x14ac:dyDescent="0.2">
      <c r="A1719" s="5">
        <v>1735</v>
      </c>
      <c r="B1719" s="17">
        <v>2</v>
      </c>
      <c r="C1719" s="16">
        <v>3</v>
      </c>
      <c r="D1719" s="16">
        <v>1990</v>
      </c>
      <c r="E1719" s="18">
        <v>32907</v>
      </c>
      <c r="F1719" s="9" t="s">
        <v>1704</v>
      </c>
      <c r="G1719" s="3">
        <v>30000000</v>
      </c>
      <c r="H1719" s="3">
        <v>120709866</v>
      </c>
      <c r="I1719" s="3">
        <v>200500000</v>
      </c>
      <c r="J1719" s="8" t="str">
        <f t="shared" si="210"/>
        <v/>
      </c>
      <c r="K1719" s="8" t="str">
        <f t="shared" si="211"/>
        <v/>
      </c>
      <c r="L1719" s="8" t="str">
        <f t="shared" si="212"/>
        <v>The Hunt for Red October</v>
      </c>
      <c r="M1719" s="8" t="str">
        <f t="shared" si="213"/>
        <v/>
      </c>
      <c r="N1719" s="8" t="str">
        <f t="shared" si="209"/>
        <v>The Hunt for Red October</v>
      </c>
      <c r="O1719" s="10">
        <f>INDEX(cpi!$A$1:$M$106,MATCH($D1719,cpi!$A:$A,0),MATCH($C1719,cpi!$1:$1,0))</f>
        <v>128.69999999999999</v>
      </c>
      <c r="P1719" s="10">
        <f>cpi!$I$2</f>
        <v>245.51900000000001</v>
      </c>
      <c r="Q1719" s="10">
        <f t="shared" si="214"/>
        <v>1.9076845376845379</v>
      </c>
      <c r="R1719" s="8" t="str">
        <f t="shared" si="215"/>
        <v/>
      </c>
      <c r="S1719" s="11">
        <f t="shared" si="216"/>
        <v>57230536.130536139</v>
      </c>
      <c r="T1719" s="11">
        <f t="shared" si="216"/>
        <v>230276344.91417253</v>
      </c>
      <c r="U1719" s="11">
        <f t="shared" si="216"/>
        <v>382490749.80574983</v>
      </c>
    </row>
    <row r="1720" spans="1:21" x14ac:dyDescent="0.2">
      <c r="A1720" s="5">
        <v>1736</v>
      </c>
      <c r="B1720" s="17">
        <v>16</v>
      </c>
      <c r="C1720" s="16">
        <v>8</v>
      </c>
      <c r="D1720" s="16">
        <v>2013</v>
      </c>
      <c r="E1720" s="18">
        <v>41737</v>
      </c>
      <c r="F1720" s="9" t="s">
        <v>1705</v>
      </c>
      <c r="G1720" s="3">
        <v>30000000</v>
      </c>
      <c r="H1720" s="3">
        <v>116632095</v>
      </c>
      <c r="I1720" s="3">
        <v>177025498</v>
      </c>
      <c r="J1720" s="8" t="str">
        <f t="shared" si="210"/>
        <v/>
      </c>
      <c r="K1720" s="8" t="str">
        <f t="shared" si="211"/>
        <v/>
      </c>
      <c r="L1720" s="8" t="str">
        <f t="shared" si="212"/>
        <v>Lee Daniels' The Butler</v>
      </c>
      <c r="M1720" s="8" t="str">
        <f t="shared" si="213"/>
        <v/>
      </c>
      <c r="N1720" s="8" t="str">
        <f t="shared" si="209"/>
        <v>Lee Daniels' The Butler</v>
      </c>
      <c r="O1720" s="10">
        <f>INDEX(cpi!$A$1:$M$106,MATCH($D1720,cpi!$A:$A,0),MATCH($C1720,cpi!$1:$1,0))</f>
        <v>233.87700000000001</v>
      </c>
      <c r="P1720" s="10">
        <f>cpi!$I$2</f>
        <v>245.51900000000001</v>
      </c>
      <c r="Q1720" s="10">
        <f t="shared" si="214"/>
        <v>1.0497783022699967</v>
      </c>
      <c r="R1720" s="8" t="str">
        <f t="shared" si="215"/>
        <v/>
      </c>
      <c r="S1720" s="11">
        <f t="shared" si="216"/>
        <v>31493349.068099901</v>
      </c>
      <c r="T1720" s="11">
        <f t="shared" si="216"/>
        <v>122437842.67929296</v>
      </c>
      <c r="U1720" s="11">
        <f t="shared" si="216"/>
        <v>185837526.74894071</v>
      </c>
    </row>
    <row r="1721" spans="1:21" x14ac:dyDescent="0.2">
      <c r="A1721" s="5">
        <v>1737</v>
      </c>
      <c r="B1721" s="17">
        <v>29</v>
      </c>
      <c r="C1721" s="16">
        <v>9</v>
      </c>
      <c r="D1721" s="16">
        <v>2000</v>
      </c>
      <c r="E1721" s="18">
        <v>37385</v>
      </c>
      <c r="F1721" s="9" t="s">
        <v>1706</v>
      </c>
      <c r="G1721" s="3">
        <v>30000000</v>
      </c>
      <c r="H1721" s="3">
        <v>115654751</v>
      </c>
      <c r="I1721" s="3">
        <v>136706683</v>
      </c>
      <c r="J1721" s="8" t="str">
        <f t="shared" si="210"/>
        <v/>
      </c>
      <c r="K1721" s="8" t="str">
        <f t="shared" si="211"/>
        <v/>
      </c>
      <c r="L1721" s="8" t="str">
        <f t="shared" si="212"/>
        <v>Remember the Titans</v>
      </c>
      <c r="M1721" s="8" t="str">
        <f t="shared" si="213"/>
        <v/>
      </c>
      <c r="N1721" s="8" t="str">
        <f t="shared" si="209"/>
        <v>Remember the Titans</v>
      </c>
      <c r="O1721" s="10">
        <f>INDEX(cpi!$A$1:$M$106,MATCH($D1721,cpi!$A:$A,0),MATCH($C1721,cpi!$1:$1,0))</f>
        <v>173.7</v>
      </c>
      <c r="P1721" s="10">
        <f>cpi!$I$2</f>
        <v>245.51900000000001</v>
      </c>
      <c r="Q1721" s="10">
        <f t="shared" si="214"/>
        <v>1.4134657455382844</v>
      </c>
      <c r="R1721" s="8" t="str">
        <f t="shared" si="215"/>
        <v/>
      </c>
      <c r="S1721" s="11">
        <f t="shared" si="216"/>
        <v>42403972.366148531</v>
      </c>
      <c r="T1721" s="11">
        <f t="shared" si="216"/>
        <v>163474028.84725964</v>
      </c>
      <c r="U1721" s="11">
        <f t="shared" si="216"/>
        <v>193230213.6066609</v>
      </c>
    </row>
    <row r="1722" spans="1:21" x14ac:dyDescent="0.2">
      <c r="A1722" s="5">
        <v>1738</v>
      </c>
      <c r="B1722" s="17">
        <v>14</v>
      </c>
      <c r="C1722" s="16">
        <v>8</v>
      </c>
      <c r="D1722" s="16">
        <v>2009</v>
      </c>
      <c r="E1722" s="18">
        <v>40217</v>
      </c>
      <c r="F1722" s="9" t="s">
        <v>1707</v>
      </c>
      <c r="G1722" s="3">
        <v>30000000</v>
      </c>
      <c r="H1722" s="3">
        <v>115646235</v>
      </c>
      <c r="I1722" s="3">
        <v>212453431</v>
      </c>
      <c r="J1722" s="8" t="str">
        <f t="shared" si="210"/>
        <v/>
      </c>
      <c r="K1722" s="8" t="str">
        <f t="shared" si="211"/>
        <v/>
      </c>
      <c r="L1722" s="8" t="str">
        <f t="shared" si="212"/>
        <v>District 9</v>
      </c>
      <c r="M1722" s="8" t="str">
        <f t="shared" si="213"/>
        <v/>
      </c>
      <c r="N1722" s="8" t="str">
        <f t="shared" si="209"/>
        <v>District 9</v>
      </c>
      <c r="O1722" s="10">
        <f>INDEX(cpi!$A$1:$M$106,MATCH($D1722,cpi!$A:$A,0),MATCH($C1722,cpi!$1:$1,0))</f>
        <v>215.834</v>
      </c>
      <c r="P1722" s="10">
        <f>cpi!$I$2</f>
        <v>245.51900000000001</v>
      </c>
      <c r="Q1722" s="10">
        <f t="shared" si="214"/>
        <v>1.1375362547142711</v>
      </c>
      <c r="R1722" s="8" t="str">
        <f t="shared" si="215"/>
        <v/>
      </c>
      <c r="S1722" s="11">
        <f t="shared" si="216"/>
        <v>34126087.641428135</v>
      </c>
      <c r="T1722" s="11">
        <f t="shared" si="216"/>
        <v>131551785.03370646</v>
      </c>
      <c r="U1722" s="11">
        <f t="shared" si="216"/>
        <v>241673480.20093682</v>
      </c>
    </row>
    <row r="1723" spans="1:21" x14ac:dyDescent="0.2">
      <c r="A1723" s="5">
        <v>1739</v>
      </c>
      <c r="B1723" s="17">
        <v>18</v>
      </c>
      <c r="C1723" s="16">
        <v>6</v>
      </c>
      <c r="D1723" s="16">
        <v>2004</v>
      </c>
      <c r="E1723" s="18">
        <v>38509</v>
      </c>
      <c r="F1723" s="9" t="s">
        <v>1708</v>
      </c>
      <c r="G1723" s="3">
        <v>30000000</v>
      </c>
      <c r="H1723" s="3">
        <v>114326736</v>
      </c>
      <c r="I1723" s="3">
        <v>167791704</v>
      </c>
      <c r="J1723" s="8" t="str">
        <f t="shared" si="210"/>
        <v/>
      </c>
      <c r="K1723" s="8" t="str">
        <f t="shared" si="211"/>
        <v/>
      </c>
      <c r="L1723" s="8" t="str">
        <f t="shared" si="212"/>
        <v>Dodgeball: A True Underdog Story</v>
      </c>
      <c r="M1723" s="8" t="str">
        <f t="shared" si="213"/>
        <v/>
      </c>
      <c r="N1723" s="8" t="str">
        <f t="shared" si="209"/>
        <v>Dodgeball: A True Underdog Story</v>
      </c>
      <c r="O1723" s="10">
        <f>INDEX(cpi!$A$1:$M$106,MATCH($D1723,cpi!$A:$A,0),MATCH($C1723,cpi!$1:$1,0))</f>
        <v>189.7</v>
      </c>
      <c r="P1723" s="10">
        <f>cpi!$I$2</f>
        <v>245.51900000000001</v>
      </c>
      <c r="Q1723" s="10">
        <f t="shared" si="214"/>
        <v>1.2942488139167108</v>
      </c>
      <c r="R1723" s="8" t="str">
        <f t="shared" si="215"/>
        <v/>
      </c>
      <c r="S1723" s="11">
        <f t="shared" si="216"/>
        <v>38827464.417501323</v>
      </c>
      <c r="T1723" s="11">
        <f t="shared" si="216"/>
        <v>147967242.46696892</v>
      </c>
      <c r="U1723" s="11">
        <f t="shared" si="216"/>
        <v>217164213.8870638</v>
      </c>
    </row>
    <row r="1724" spans="1:21" x14ac:dyDescent="0.2">
      <c r="A1724" s="5">
        <v>1740</v>
      </c>
      <c r="B1724" s="17">
        <v>22</v>
      </c>
      <c r="C1724" s="16">
        <v>11</v>
      </c>
      <c r="D1724" s="16">
        <v>1991</v>
      </c>
      <c r="E1724" s="18">
        <v>33888</v>
      </c>
      <c r="F1724" s="9" t="s">
        <v>1709</v>
      </c>
      <c r="G1724" s="3">
        <v>30000000</v>
      </c>
      <c r="H1724" s="3">
        <v>113502246</v>
      </c>
      <c r="I1724" s="3">
        <v>191502246</v>
      </c>
      <c r="J1724" s="8" t="str">
        <f t="shared" si="210"/>
        <v/>
      </c>
      <c r="K1724" s="8" t="str">
        <f t="shared" si="211"/>
        <v/>
      </c>
      <c r="L1724" s="8" t="str">
        <f t="shared" si="212"/>
        <v>The Addams Family</v>
      </c>
      <c r="M1724" s="8" t="str">
        <f t="shared" si="213"/>
        <v/>
      </c>
      <c r="N1724" s="8" t="str">
        <f t="shared" si="209"/>
        <v>The Addams Family</v>
      </c>
      <c r="O1724" s="10">
        <f>INDEX(cpi!$A$1:$M$106,MATCH($D1724,cpi!$A:$A,0),MATCH($C1724,cpi!$1:$1,0))</f>
        <v>137.80000000000001</v>
      </c>
      <c r="P1724" s="10">
        <f>cpi!$I$2</f>
        <v>245.51900000000001</v>
      </c>
      <c r="Q1724" s="10">
        <f t="shared" si="214"/>
        <v>1.7817053701015964</v>
      </c>
      <c r="R1724" s="8" t="str">
        <f t="shared" si="215"/>
        <v/>
      </c>
      <c r="S1724" s="11">
        <f t="shared" si="216"/>
        <v>53451161.103047892</v>
      </c>
      <c r="T1724" s="11">
        <f t="shared" si="216"/>
        <v>202227561.21679243</v>
      </c>
      <c r="U1724" s="11">
        <f t="shared" si="216"/>
        <v>341200580.08471698</v>
      </c>
    </row>
    <row r="1725" spans="1:21" x14ac:dyDescent="0.2">
      <c r="A1725" s="5">
        <v>1741</v>
      </c>
      <c r="B1725" s="17">
        <v>10</v>
      </c>
      <c r="C1725" s="16">
        <v>11</v>
      </c>
      <c r="D1725" s="16">
        <v>1995</v>
      </c>
      <c r="E1725" s="18">
        <v>34983</v>
      </c>
      <c r="F1725" s="9" t="s">
        <v>1710</v>
      </c>
      <c r="G1725" s="3">
        <v>30000000</v>
      </c>
      <c r="H1725" s="3">
        <v>108360063</v>
      </c>
      <c r="I1725" s="3">
        <v>212400000</v>
      </c>
      <c r="J1725" s="8" t="str">
        <f t="shared" si="210"/>
        <v/>
      </c>
      <c r="K1725" s="8" t="str">
        <f t="shared" si="211"/>
        <v/>
      </c>
      <c r="L1725" s="8" t="str">
        <f t="shared" si="212"/>
        <v>Ace Ventura: When Nature Calls</v>
      </c>
      <c r="M1725" s="8" t="str">
        <f t="shared" si="213"/>
        <v/>
      </c>
      <c r="N1725" s="8" t="str">
        <f t="shared" si="209"/>
        <v>Ace Ventura: When Nature Calls</v>
      </c>
      <c r="O1725" s="10">
        <f>INDEX(cpi!$A$1:$M$106,MATCH($D1725,cpi!$A:$A,0),MATCH($C1725,cpi!$1:$1,0))</f>
        <v>153.6</v>
      </c>
      <c r="P1725" s="10">
        <f>cpi!$I$2</f>
        <v>245.51900000000001</v>
      </c>
      <c r="Q1725" s="10">
        <f t="shared" si="214"/>
        <v>1.5984309895833335</v>
      </c>
      <c r="R1725" s="8" t="str">
        <f t="shared" si="215"/>
        <v/>
      </c>
      <c r="S1725" s="11">
        <f t="shared" si="216"/>
        <v>47952929.687500007</v>
      </c>
      <c r="T1725" s="11">
        <f t="shared" si="216"/>
        <v>173206082.73240235</v>
      </c>
      <c r="U1725" s="11">
        <f t="shared" si="216"/>
        <v>339506742.18750006</v>
      </c>
    </row>
    <row r="1726" spans="1:21" x14ac:dyDescent="0.2">
      <c r="A1726" s="5">
        <v>1742</v>
      </c>
      <c r="B1726" s="17">
        <v>3</v>
      </c>
      <c r="C1726" s="16">
        <v>8</v>
      </c>
      <c r="D1726" s="16">
        <v>2001</v>
      </c>
      <c r="E1726" s="18">
        <v>36958</v>
      </c>
      <c r="F1726" s="9" t="s">
        <v>1711</v>
      </c>
      <c r="G1726" s="3">
        <v>30000000</v>
      </c>
      <c r="H1726" s="3">
        <v>108244774</v>
      </c>
      <c r="I1726" s="3">
        <v>165334774</v>
      </c>
      <c r="J1726" s="8" t="str">
        <f t="shared" si="210"/>
        <v/>
      </c>
      <c r="K1726" s="8" t="str">
        <f t="shared" si="211"/>
        <v/>
      </c>
      <c r="L1726" s="8" t="str">
        <f t="shared" si="212"/>
        <v>The Princess Diaries</v>
      </c>
      <c r="M1726" s="8" t="str">
        <f t="shared" si="213"/>
        <v/>
      </c>
      <c r="N1726" s="8" t="str">
        <f t="shared" si="209"/>
        <v>The Princess Diaries</v>
      </c>
      <c r="O1726" s="10">
        <f>INDEX(cpi!$A$1:$M$106,MATCH($D1726,cpi!$A:$A,0),MATCH($C1726,cpi!$1:$1,0))</f>
        <v>177.5</v>
      </c>
      <c r="P1726" s="10">
        <f>cpi!$I$2</f>
        <v>245.51900000000001</v>
      </c>
      <c r="Q1726" s="10">
        <f t="shared" si="214"/>
        <v>1.3832056338028169</v>
      </c>
      <c r="R1726" s="8" t="str">
        <f t="shared" si="215"/>
        <v/>
      </c>
      <c r="S1726" s="11">
        <f t="shared" si="216"/>
        <v>41496169.014084511</v>
      </c>
      <c r="T1726" s="11">
        <f t="shared" si="216"/>
        <v>149724781.22651267</v>
      </c>
      <c r="U1726" s="11">
        <f t="shared" si="216"/>
        <v>228691990.8603155</v>
      </c>
    </row>
    <row r="1727" spans="1:21" x14ac:dyDescent="0.2">
      <c r="A1727" s="5">
        <v>1743</v>
      </c>
      <c r="B1727" s="17">
        <v>5</v>
      </c>
      <c r="C1727" s="16">
        <v>3</v>
      </c>
      <c r="D1727" s="16">
        <v>1999</v>
      </c>
      <c r="E1727" s="18">
        <v>36283</v>
      </c>
      <c r="F1727" s="9" t="s">
        <v>1712</v>
      </c>
      <c r="G1727" s="3">
        <v>30000000</v>
      </c>
      <c r="H1727" s="3">
        <v>106885658</v>
      </c>
      <c r="I1727" s="3">
        <v>176885658</v>
      </c>
      <c r="J1727" s="8" t="str">
        <f t="shared" si="210"/>
        <v/>
      </c>
      <c r="K1727" s="8" t="str">
        <f t="shared" si="211"/>
        <v/>
      </c>
      <c r="L1727" s="8" t="str">
        <f t="shared" si="212"/>
        <v>Analyze This</v>
      </c>
      <c r="M1727" s="8" t="str">
        <f t="shared" si="213"/>
        <v/>
      </c>
      <c r="N1727" s="8" t="str">
        <f t="shared" si="209"/>
        <v>Analyze This</v>
      </c>
      <c r="O1727" s="10">
        <f>INDEX(cpi!$A$1:$M$106,MATCH($D1727,cpi!$A:$A,0),MATCH($C1727,cpi!$1:$1,0))</f>
        <v>165</v>
      </c>
      <c r="P1727" s="10">
        <f>cpi!$I$2</f>
        <v>245.51900000000001</v>
      </c>
      <c r="Q1727" s="10">
        <f t="shared" si="214"/>
        <v>1.4879939393939394</v>
      </c>
      <c r="R1727" s="8" t="str">
        <f t="shared" si="215"/>
        <v/>
      </c>
      <c r="S1727" s="11">
        <f t="shared" si="216"/>
        <v>44639818.18181818</v>
      </c>
      <c r="T1727" s="11">
        <f t="shared" si="216"/>
        <v>159045211.31213334</v>
      </c>
      <c r="U1727" s="11">
        <f t="shared" si="216"/>
        <v>263204787.06970909</v>
      </c>
    </row>
    <row r="1728" spans="1:21" x14ac:dyDescent="0.2">
      <c r="A1728" s="5">
        <v>1744</v>
      </c>
      <c r="B1728" s="17">
        <v>20</v>
      </c>
      <c r="C1728" s="16">
        <v>9</v>
      </c>
      <c r="D1728" s="16">
        <v>1996</v>
      </c>
      <c r="E1728" s="18">
        <v>35651</v>
      </c>
      <c r="F1728" s="9" t="s">
        <v>1713</v>
      </c>
      <c r="G1728" s="3">
        <v>30000000</v>
      </c>
      <c r="H1728" s="3">
        <v>105489203</v>
      </c>
      <c r="I1728" s="3">
        <v>181489203</v>
      </c>
      <c r="J1728" s="8" t="str">
        <f t="shared" si="210"/>
        <v/>
      </c>
      <c r="K1728" s="8" t="str">
        <f t="shared" si="211"/>
        <v/>
      </c>
      <c r="L1728" s="8" t="str">
        <f t="shared" si="212"/>
        <v>The First Wives Club</v>
      </c>
      <c r="M1728" s="8" t="str">
        <f t="shared" si="213"/>
        <v/>
      </c>
      <c r="N1728" s="8" t="str">
        <f t="shared" si="209"/>
        <v>The First Wives Club</v>
      </c>
      <c r="O1728" s="10">
        <f>INDEX(cpi!$A$1:$M$106,MATCH($D1728,cpi!$A:$A,0),MATCH($C1728,cpi!$1:$1,0))</f>
        <v>157.80000000000001</v>
      </c>
      <c r="P1728" s="10">
        <f>cpi!$I$2</f>
        <v>245.51900000000001</v>
      </c>
      <c r="Q1728" s="10">
        <f t="shared" si="214"/>
        <v>1.5558871989860583</v>
      </c>
      <c r="R1728" s="8" t="str">
        <f t="shared" si="215"/>
        <v/>
      </c>
      <c r="S1728" s="11">
        <f t="shared" si="216"/>
        <v>46676615.969581753</v>
      </c>
      <c r="T1728" s="11">
        <f t="shared" si="216"/>
        <v>164129300.5789417</v>
      </c>
      <c r="U1728" s="11">
        <f t="shared" si="216"/>
        <v>282376727.70188212</v>
      </c>
    </row>
    <row r="1729" spans="1:21" x14ac:dyDescent="0.2">
      <c r="A1729" s="5">
        <v>1745</v>
      </c>
      <c r="B1729" s="17">
        <v>15</v>
      </c>
      <c r="C1729" s="16">
        <v>12</v>
      </c>
      <c r="D1729" s="16">
        <v>2004</v>
      </c>
      <c r="E1729" s="18">
        <v>38423</v>
      </c>
      <c r="F1729" s="9" t="s">
        <v>1714</v>
      </c>
      <c r="G1729" s="3">
        <v>30000000</v>
      </c>
      <c r="H1729" s="3">
        <v>100492203</v>
      </c>
      <c r="I1729" s="3">
        <v>231928227</v>
      </c>
      <c r="J1729" s="8" t="str">
        <f t="shared" si="210"/>
        <v/>
      </c>
      <c r="K1729" s="8" t="str">
        <f t="shared" si="211"/>
        <v/>
      </c>
      <c r="L1729" s="8" t="str">
        <f t="shared" si="212"/>
        <v>Million Dollar Baby</v>
      </c>
      <c r="M1729" s="8" t="str">
        <f t="shared" si="213"/>
        <v/>
      </c>
      <c r="N1729" s="8" t="str">
        <f t="shared" si="209"/>
        <v>Million Dollar Baby</v>
      </c>
      <c r="O1729" s="10">
        <f>INDEX(cpi!$A$1:$M$106,MATCH($D1729,cpi!$A:$A,0),MATCH($C1729,cpi!$1:$1,0))</f>
        <v>190.3</v>
      </c>
      <c r="P1729" s="10">
        <f>cpi!$I$2</f>
        <v>245.51900000000001</v>
      </c>
      <c r="Q1729" s="10">
        <f t="shared" si="214"/>
        <v>1.290168155543878</v>
      </c>
      <c r="R1729" s="8" t="str">
        <f t="shared" si="215"/>
        <v/>
      </c>
      <c r="S1729" s="11">
        <f t="shared" si="216"/>
        <v>38705044.666316338</v>
      </c>
      <c r="T1729" s="11">
        <f t="shared" si="216"/>
        <v>129651840.19105096</v>
      </c>
      <c r="U1729" s="11">
        <f t="shared" si="216"/>
        <v>299226412.84715182</v>
      </c>
    </row>
    <row r="1730" spans="1:21" x14ac:dyDescent="0.2">
      <c r="A1730" s="5">
        <v>1746</v>
      </c>
      <c r="B1730" s="17">
        <v>22</v>
      </c>
      <c r="C1730" s="16">
        <v>9</v>
      </c>
      <c r="D1730" s="16">
        <v>1995</v>
      </c>
      <c r="E1730" s="18">
        <v>35347</v>
      </c>
      <c r="F1730" s="9" t="s">
        <v>1715</v>
      </c>
      <c r="G1730" s="3">
        <v>30000000</v>
      </c>
      <c r="H1730" s="3">
        <v>100125643</v>
      </c>
      <c r="I1730" s="3">
        <v>328125643</v>
      </c>
      <c r="J1730" s="8" t="str">
        <f t="shared" si="210"/>
        <v/>
      </c>
      <c r="K1730" s="8" t="str">
        <f t="shared" si="211"/>
        <v/>
      </c>
      <c r="L1730" s="8" t="str">
        <f t="shared" si="212"/>
        <v>Se7en</v>
      </c>
      <c r="M1730" s="8" t="str">
        <f t="shared" si="213"/>
        <v/>
      </c>
      <c r="N1730" s="8" t="str">
        <f t="shared" ref="N1730:N1793" si="217">IF(M1730=1,L1730&amp;" ("&amp;D1730&amp;")",L1730)</f>
        <v>Se7en</v>
      </c>
      <c r="O1730" s="10">
        <f>INDEX(cpi!$A$1:$M$106,MATCH($D1730,cpi!$A:$A,0),MATCH($C1730,cpi!$1:$1,0))</f>
        <v>153.19999999999999</v>
      </c>
      <c r="P1730" s="10">
        <f>cpi!$I$2</f>
        <v>245.51900000000001</v>
      </c>
      <c r="Q1730" s="10">
        <f t="shared" si="214"/>
        <v>1.6026044386422977</v>
      </c>
      <c r="R1730" s="8" t="str">
        <f t="shared" si="215"/>
        <v/>
      </c>
      <c r="S1730" s="11">
        <f t="shared" si="216"/>
        <v>48078133.159268931</v>
      </c>
      <c r="T1730" s="11">
        <f t="shared" si="216"/>
        <v>160461799.8937141</v>
      </c>
      <c r="U1730" s="11">
        <f t="shared" si="216"/>
        <v>525855611.904158</v>
      </c>
    </row>
    <row r="1731" spans="1:21" x14ac:dyDescent="0.2">
      <c r="A1731" s="5">
        <v>1747</v>
      </c>
      <c r="B1731" s="17">
        <v>8</v>
      </c>
      <c r="C1731" s="16">
        <v>10</v>
      </c>
      <c r="D1731" s="16">
        <v>2003</v>
      </c>
      <c r="E1731" s="18">
        <v>37843</v>
      </c>
      <c r="F1731" s="9" t="s">
        <v>1716</v>
      </c>
      <c r="G1731" s="3">
        <v>30000000</v>
      </c>
      <c r="H1731" s="3">
        <v>90135191</v>
      </c>
      <c r="I1731" s="3">
        <v>156822020</v>
      </c>
      <c r="J1731" s="8" t="str">
        <f t="shared" ref="J1731:J1794" si="218">IF(I1731=0,1,"")</f>
        <v/>
      </c>
      <c r="K1731" s="8" t="str">
        <f t="shared" ref="K1731:K1794" si="219">IF(D1731&gt;2017,1,"")</f>
        <v/>
      </c>
      <c r="L1731" s="8" t="str">
        <f t="shared" ref="L1731:L1794" si="220">F1731</f>
        <v>Mystic River</v>
      </c>
      <c r="M1731" s="8" t="str">
        <f t="shared" ref="M1731:M1794" si="221">IF(COUNTIF($L$2:$L$5233,L1731)&gt;1,1,"")</f>
        <v/>
      </c>
      <c r="N1731" s="8" t="str">
        <f t="shared" si="217"/>
        <v>Mystic River</v>
      </c>
      <c r="O1731" s="10">
        <f>INDEX(cpi!$A$1:$M$106,MATCH($D1731,cpi!$A:$A,0),MATCH($C1731,cpi!$1:$1,0))</f>
        <v>185</v>
      </c>
      <c r="P1731" s="10">
        <f>cpi!$I$2</f>
        <v>245.51900000000001</v>
      </c>
      <c r="Q1731" s="10">
        <f t="shared" ref="Q1731:Q1794" si="222">P1731/O1731</f>
        <v>1.3271297297297298</v>
      </c>
      <c r="R1731" s="8" t="str">
        <f t="shared" ref="R1731:R1794" si="223">IF(ISERROR(Q1731),1,"")</f>
        <v/>
      </c>
      <c r="S1731" s="11">
        <f t="shared" ref="S1731:U1794" si="224">G1731*$Q1731</f>
        <v>39813891.891891889</v>
      </c>
      <c r="T1731" s="11">
        <f t="shared" si="224"/>
        <v>119621091.67096756</v>
      </c>
      <c r="U1731" s="11">
        <f t="shared" si="224"/>
        <v>208123165.01827028</v>
      </c>
    </row>
    <row r="1732" spans="1:21" x14ac:dyDescent="0.2">
      <c r="A1732" s="5">
        <v>1748</v>
      </c>
      <c r="B1732" s="17">
        <v>18</v>
      </c>
      <c r="C1732" s="16">
        <v>12</v>
      </c>
      <c r="D1732" s="16">
        <v>2015</v>
      </c>
      <c r="E1732" s="18">
        <v>42533</v>
      </c>
      <c r="F1732" s="9" t="s">
        <v>1717</v>
      </c>
      <c r="G1732" s="3">
        <v>30000000</v>
      </c>
      <c r="H1732" s="3">
        <v>87044645</v>
      </c>
      <c r="I1732" s="3">
        <v>106030660</v>
      </c>
      <c r="J1732" s="8" t="str">
        <f t="shared" si="218"/>
        <v/>
      </c>
      <c r="K1732" s="8" t="str">
        <f t="shared" si="219"/>
        <v/>
      </c>
      <c r="L1732" s="8" t="str">
        <f t="shared" si="220"/>
        <v>Sisters</v>
      </c>
      <c r="M1732" s="8" t="str">
        <f t="shared" si="221"/>
        <v/>
      </c>
      <c r="N1732" s="8" t="str">
        <f t="shared" si="217"/>
        <v>Sisters</v>
      </c>
      <c r="O1732" s="10">
        <f>INDEX(cpi!$A$1:$M$106,MATCH($D1732,cpi!$A:$A,0),MATCH($C1732,cpi!$1:$1,0))</f>
        <v>236.52500000000001</v>
      </c>
      <c r="P1732" s="10">
        <f>cpi!$I$2</f>
        <v>245.51900000000001</v>
      </c>
      <c r="Q1732" s="10">
        <f t="shared" si="222"/>
        <v>1.0380255786914703</v>
      </c>
      <c r="R1732" s="8" t="str">
        <f t="shared" si="223"/>
        <v/>
      </c>
      <c r="S1732" s="11">
        <f t="shared" si="224"/>
        <v>31140767.360744108</v>
      </c>
      <c r="T1732" s="11">
        <f t="shared" si="224"/>
        <v>90354567.998118594</v>
      </c>
      <c r="U1732" s="11">
        <f t="shared" si="224"/>
        <v>110062537.20553853</v>
      </c>
    </row>
    <row r="1733" spans="1:21" x14ac:dyDescent="0.2">
      <c r="A1733" s="5">
        <v>1749</v>
      </c>
      <c r="B1733" s="17">
        <v>10</v>
      </c>
      <c r="C1733" s="16">
        <v>11</v>
      </c>
      <c r="D1733" s="16">
        <v>1999</v>
      </c>
      <c r="E1733" s="18">
        <v>36444</v>
      </c>
      <c r="F1733" s="9" t="s">
        <v>1718</v>
      </c>
      <c r="G1733" s="3">
        <v>30000000</v>
      </c>
      <c r="H1733" s="3">
        <v>85744662</v>
      </c>
      <c r="I1733" s="3">
        <v>163644662</v>
      </c>
      <c r="J1733" s="8" t="str">
        <f t="shared" si="218"/>
        <v/>
      </c>
      <c r="K1733" s="8" t="str">
        <f t="shared" si="219"/>
        <v/>
      </c>
      <c r="L1733" s="8" t="str">
        <f t="shared" si="220"/>
        <v>Pokemon: The First Movie</v>
      </c>
      <c r="M1733" s="8" t="str">
        <f t="shared" si="221"/>
        <v/>
      </c>
      <c r="N1733" s="8" t="str">
        <f t="shared" si="217"/>
        <v>Pokemon: The First Movie</v>
      </c>
      <c r="O1733" s="10">
        <f>INDEX(cpi!$A$1:$M$106,MATCH($D1733,cpi!$A:$A,0),MATCH($C1733,cpi!$1:$1,0))</f>
        <v>168.3</v>
      </c>
      <c r="P1733" s="10">
        <f>cpi!$I$2</f>
        <v>245.51900000000001</v>
      </c>
      <c r="Q1733" s="10">
        <f t="shared" si="222"/>
        <v>1.4588175876411169</v>
      </c>
      <c r="R1733" s="8" t="str">
        <f t="shared" si="223"/>
        <v/>
      </c>
      <c r="S1733" s="11">
        <f t="shared" si="224"/>
        <v>43764527.629233509</v>
      </c>
      <c r="T1733" s="11">
        <f t="shared" si="224"/>
        <v>125085820.97194295</v>
      </c>
      <c r="U1733" s="11">
        <f t="shared" si="224"/>
        <v>238727711.04918596</v>
      </c>
    </row>
    <row r="1734" spans="1:21" x14ac:dyDescent="0.2">
      <c r="A1734" s="5">
        <v>1750</v>
      </c>
      <c r="B1734" s="17">
        <v>19</v>
      </c>
      <c r="C1734" s="16">
        <v>11</v>
      </c>
      <c r="D1734" s="16">
        <v>2004</v>
      </c>
      <c r="E1734" s="18">
        <v>38544</v>
      </c>
      <c r="F1734" s="9" t="s">
        <v>1719</v>
      </c>
      <c r="G1734" s="3">
        <v>30000000</v>
      </c>
      <c r="H1734" s="3">
        <v>85416609</v>
      </c>
      <c r="I1734" s="3">
        <v>142051255</v>
      </c>
      <c r="J1734" s="8" t="str">
        <f t="shared" si="218"/>
        <v/>
      </c>
      <c r="K1734" s="8" t="str">
        <f t="shared" si="219"/>
        <v/>
      </c>
      <c r="L1734" s="8" t="str">
        <f t="shared" si="220"/>
        <v>SpongeBob SquarePants: The Movie</v>
      </c>
      <c r="M1734" s="8" t="str">
        <f t="shared" si="221"/>
        <v/>
      </c>
      <c r="N1734" s="8" t="str">
        <f t="shared" si="217"/>
        <v>SpongeBob SquarePants: The Movie</v>
      </c>
      <c r="O1734" s="10">
        <f>INDEX(cpi!$A$1:$M$106,MATCH($D1734,cpi!$A:$A,0),MATCH($C1734,cpi!$1:$1,0))</f>
        <v>191</v>
      </c>
      <c r="P1734" s="10">
        <f>cpi!$I$2</f>
        <v>245.51900000000001</v>
      </c>
      <c r="Q1734" s="10">
        <f t="shared" si="222"/>
        <v>1.2854397905759163</v>
      </c>
      <c r="R1734" s="8" t="str">
        <f t="shared" si="223"/>
        <v/>
      </c>
      <c r="S1734" s="11">
        <f t="shared" si="224"/>
        <v>38563193.71727749</v>
      </c>
      <c r="T1734" s="11">
        <f t="shared" si="224"/>
        <v>109797907.98466493</v>
      </c>
      <c r="U1734" s="11">
        <f t="shared" si="224"/>
        <v>182598335.47824609</v>
      </c>
    </row>
    <row r="1735" spans="1:21" x14ac:dyDescent="0.2">
      <c r="A1735" s="5">
        <v>1751</v>
      </c>
      <c r="B1735" s="17">
        <v>4</v>
      </c>
      <c r="C1735" s="16">
        <v>12</v>
      </c>
      <c r="D1735" s="16">
        <v>2009</v>
      </c>
      <c r="E1735" s="18">
        <v>39915</v>
      </c>
      <c r="F1735" s="9" t="s">
        <v>1720</v>
      </c>
      <c r="G1735" s="3">
        <v>30000000</v>
      </c>
      <c r="H1735" s="3">
        <v>83823381</v>
      </c>
      <c r="I1735" s="3">
        <v>166842739</v>
      </c>
      <c r="J1735" s="8" t="str">
        <f t="shared" si="218"/>
        <v/>
      </c>
      <c r="K1735" s="8" t="str">
        <f t="shared" si="219"/>
        <v/>
      </c>
      <c r="L1735" s="8" t="str">
        <f t="shared" si="220"/>
        <v>Up in the Air</v>
      </c>
      <c r="M1735" s="8" t="str">
        <f t="shared" si="221"/>
        <v/>
      </c>
      <c r="N1735" s="8" t="str">
        <f t="shared" si="217"/>
        <v>Up in the Air</v>
      </c>
      <c r="O1735" s="10">
        <f>INDEX(cpi!$A$1:$M$106,MATCH($D1735,cpi!$A:$A,0),MATCH($C1735,cpi!$1:$1,0))</f>
        <v>215.94900000000001</v>
      </c>
      <c r="P1735" s="10">
        <f>cpi!$I$2</f>
        <v>245.51900000000001</v>
      </c>
      <c r="Q1735" s="10">
        <f t="shared" si="222"/>
        <v>1.1369304789556793</v>
      </c>
      <c r="R1735" s="8" t="str">
        <f t="shared" si="223"/>
        <v/>
      </c>
      <c r="S1735" s="11">
        <f t="shared" si="224"/>
        <v>34107914.368670382</v>
      </c>
      <c r="T1735" s="11">
        <f t="shared" si="224"/>
        <v>95301356.708014384</v>
      </c>
      <c r="U1735" s="11">
        <f t="shared" si="224"/>
        <v>189688595.16154739</v>
      </c>
    </row>
    <row r="1736" spans="1:21" x14ac:dyDescent="0.2">
      <c r="A1736" s="5">
        <v>1752</v>
      </c>
      <c r="B1736" s="17">
        <v>25</v>
      </c>
      <c r="C1736" s="16">
        <v>6</v>
      </c>
      <c r="D1736" s="16">
        <v>2004</v>
      </c>
      <c r="E1736" s="18">
        <v>38723</v>
      </c>
      <c r="F1736" s="9" t="s">
        <v>1721</v>
      </c>
      <c r="G1736" s="3">
        <v>30000000</v>
      </c>
      <c r="H1736" s="3">
        <v>81001787</v>
      </c>
      <c r="I1736" s="3">
        <v>116025023</v>
      </c>
      <c r="J1736" s="8" t="str">
        <f t="shared" si="218"/>
        <v/>
      </c>
      <c r="K1736" s="8" t="str">
        <f t="shared" si="219"/>
        <v/>
      </c>
      <c r="L1736" s="8" t="str">
        <f t="shared" si="220"/>
        <v>The Notebook</v>
      </c>
      <c r="M1736" s="8" t="str">
        <f t="shared" si="221"/>
        <v/>
      </c>
      <c r="N1736" s="8" t="str">
        <f t="shared" si="217"/>
        <v>The Notebook</v>
      </c>
      <c r="O1736" s="10">
        <f>INDEX(cpi!$A$1:$M$106,MATCH($D1736,cpi!$A:$A,0),MATCH($C1736,cpi!$1:$1,0))</f>
        <v>189.7</v>
      </c>
      <c r="P1736" s="10">
        <f>cpi!$I$2</f>
        <v>245.51900000000001</v>
      </c>
      <c r="Q1736" s="10">
        <f t="shared" si="222"/>
        <v>1.2942488139167108</v>
      </c>
      <c r="R1736" s="8" t="str">
        <f t="shared" si="223"/>
        <v/>
      </c>
      <c r="S1736" s="11">
        <f t="shared" si="224"/>
        <v>38827464.417501323</v>
      </c>
      <c r="T1736" s="11">
        <f t="shared" si="224"/>
        <v>104836466.74988404</v>
      </c>
      <c r="U1736" s="11">
        <f t="shared" si="224"/>
        <v>150165248.40240908</v>
      </c>
    </row>
    <row r="1737" spans="1:21" x14ac:dyDescent="0.2">
      <c r="A1737" s="5">
        <v>1753</v>
      </c>
      <c r="B1737" s="17">
        <v>10</v>
      </c>
      <c r="C1737" s="16">
        <v>4</v>
      </c>
      <c r="D1737" s="16">
        <v>2009</v>
      </c>
      <c r="E1737" s="18">
        <v>40090</v>
      </c>
      <c r="F1737" s="9" t="s">
        <v>1722</v>
      </c>
      <c r="G1737" s="3">
        <v>30000000</v>
      </c>
      <c r="H1737" s="3">
        <v>79576189</v>
      </c>
      <c r="I1737" s="3">
        <v>169173206</v>
      </c>
      <c r="J1737" s="8" t="str">
        <f t="shared" si="218"/>
        <v/>
      </c>
      <c r="K1737" s="8" t="str">
        <f t="shared" si="219"/>
        <v/>
      </c>
      <c r="L1737" s="8" t="str">
        <f t="shared" si="220"/>
        <v>Hannah Montana the Movie</v>
      </c>
      <c r="M1737" s="8" t="str">
        <f t="shared" si="221"/>
        <v/>
      </c>
      <c r="N1737" s="8" t="str">
        <f t="shared" si="217"/>
        <v>Hannah Montana the Movie</v>
      </c>
      <c r="O1737" s="10">
        <f>INDEX(cpi!$A$1:$M$106,MATCH($D1737,cpi!$A:$A,0),MATCH($C1737,cpi!$1:$1,0))</f>
        <v>213.24</v>
      </c>
      <c r="P1737" s="10">
        <f>cpi!$I$2</f>
        <v>245.51900000000001</v>
      </c>
      <c r="Q1737" s="10">
        <f t="shared" si="222"/>
        <v>1.1513740386419058</v>
      </c>
      <c r="R1737" s="8" t="str">
        <f t="shared" si="223"/>
        <v/>
      </c>
      <c r="S1737" s="11">
        <f t="shared" si="224"/>
        <v>34541221.159257174</v>
      </c>
      <c r="T1737" s="11">
        <f t="shared" si="224"/>
        <v>91621958.108661592</v>
      </c>
      <c r="U1737" s="11">
        <f t="shared" si="224"/>
        <v>194781637.4222191</v>
      </c>
    </row>
    <row r="1738" spans="1:21" x14ac:dyDescent="0.2">
      <c r="A1738" s="5">
        <v>1754</v>
      </c>
      <c r="B1738" s="17">
        <v>18</v>
      </c>
      <c r="C1738" s="16">
        <v>1</v>
      </c>
      <c r="D1738" s="16">
        <v>2008</v>
      </c>
      <c r="E1738" s="18">
        <v>39965</v>
      </c>
      <c r="F1738" s="9" t="s">
        <v>1723</v>
      </c>
      <c r="G1738" s="3">
        <v>30000000</v>
      </c>
      <c r="H1738" s="3">
        <v>76808654</v>
      </c>
      <c r="I1738" s="3">
        <v>160247805</v>
      </c>
      <c r="J1738" s="8" t="str">
        <f t="shared" si="218"/>
        <v/>
      </c>
      <c r="K1738" s="8" t="str">
        <f t="shared" si="219"/>
        <v/>
      </c>
      <c r="L1738" s="8" t="str">
        <f t="shared" si="220"/>
        <v>27 Dresses</v>
      </c>
      <c r="M1738" s="8" t="str">
        <f t="shared" si="221"/>
        <v/>
      </c>
      <c r="N1738" s="8" t="str">
        <f t="shared" si="217"/>
        <v>27 Dresses</v>
      </c>
      <c r="O1738" s="10">
        <f>INDEX(cpi!$A$1:$M$106,MATCH($D1738,cpi!$A:$A,0),MATCH($C1738,cpi!$1:$1,0))</f>
        <v>211.08</v>
      </c>
      <c r="P1738" s="10">
        <f>cpi!$I$2</f>
        <v>245.51900000000001</v>
      </c>
      <c r="Q1738" s="10">
        <f t="shared" si="222"/>
        <v>1.1631561493272693</v>
      </c>
      <c r="R1738" s="8" t="str">
        <f t="shared" si="223"/>
        <v/>
      </c>
      <c r="S1738" s="11">
        <f t="shared" si="224"/>
        <v>34894684.479818076</v>
      </c>
      <c r="T1738" s="11">
        <f t="shared" si="224"/>
        <v>89340458.221650556</v>
      </c>
      <c r="U1738" s="11">
        <f t="shared" si="224"/>
        <v>186393219.80194712</v>
      </c>
    </row>
    <row r="1739" spans="1:21" x14ac:dyDescent="0.2">
      <c r="A1739" s="5">
        <v>1755</v>
      </c>
      <c r="B1739" s="17">
        <v>17</v>
      </c>
      <c r="C1739" s="16">
        <v>11</v>
      </c>
      <c r="D1739" s="16">
        <v>2000</v>
      </c>
      <c r="E1739" s="18">
        <v>37022</v>
      </c>
      <c r="F1739" s="9" t="s">
        <v>1724</v>
      </c>
      <c r="G1739" s="3">
        <v>30000000</v>
      </c>
      <c r="H1739" s="3">
        <v>76501438</v>
      </c>
      <c r="I1739" s="3">
        <v>103284813</v>
      </c>
      <c r="J1739" s="8" t="str">
        <f t="shared" si="218"/>
        <v/>
      </c>
      <c r="K1739" s="8" t="str">
        <f t="shared" si="219"/>
        <v/>
      </c>
      <c r="L1739" s="8" t="str">
        <f t="shared" si="220"/>
        <v>Rugrats in Paris</v>
      </c>
      <c r="M1739" s="8" t="str">
        <f t="shared" si="221"/>
        <v/>
      </c>
      <c r="N1739" s="8" t="str">
        <f t="shared" si="217"/>
        <v>Rugrats in Paris</v>
      </c>
      <c r="O1739" s="10">
        <f>INDEX(cpi!$A$1:$M$106,MATCH($D1739,cpi!$A:$A,0),MATCH($C1739,cpi!$1:$1,0))</f>
        <v>174.1</v>
      </c>
      <c r="P1739" s="10">
        <f>cpi!$I$2</f>
        <v>245.51900000000001</v>
      </c>
      <c r="Q1739" s="10">
        <f t="shared" si="222"/>
        <v>1.410218265364733</v>
      </c>
      <c r="R1739" s="8" t="str">
        <f t="shared" si="223"/>
        <v/>
      </c>
      <c r="S1739" s="11">
        <f t="shared" si="224"/>
        <v>42306547.960941993</v>
      </c>
      <c r="T1739" s="11">
        <f t="shared" si="224"/>
        <v>107883725.19426768</v>
      </c>
      <c r="U1739" s="11">
        <f t="shared" si="224"/>
        <v>145654129.82738084</v>
      </c>
    </row>
    <row r="1740" spans="1:21" x14ac:dyDescent="0.2">
      <c r="A1740" s="5">
        <v>1756</v>
      </c>
      <c r="B1740" s="17">
        <v>18</v>
      </c>
      <c r="C1740" s="16">
        <v>8</v>
      </c>
      <c r="D1740" s="16">
        <v>2017</v>
      </c>
      <c r="E1740" s="18">
        <v>43259</v>
      </c>
      <c r="F1740" s="9" t="s">
        <v>5372</v>
      </c>
      <c r="G1740" s="3">
        <v>30000000</v>
      </c>
      <c r="H1740" s="3">
        <v>75020039</v>
      </c>
      <c r="I1740" s="3">
        <v>172635039</v>
      </c>
      <c r="J1740" s="8" t="str">
        <f t="shared" si="218"/>
        <v/>
      </c>
      <c r="K1740" s="8" t="str">
        <f t="shared" si="219"/>
        <v/>
      </c>
      <c r="L1740" s="8" t="str">
        <f t="shared" si="220"/>
        <v>The Hitman's Bodyguard</v>
      </c>
      <c r="M1740" s="8" t="str">
        <f t="shared" si="221"/>
        <v/>
      </c>
      <c r="N1740" s="8" t="str">
        <f t="shared" si="217"/>
        <v>The Hitman's Bodyguard</v>
      </c>
      <c r="O1740" s="10">
        <f>INDEX(cpi!$A$1:$M$106,MATCH($D1740,cpi!$A:$A,0),MATCH($C1740,cpi!$1:$1,0))</f>
        <v>245.51900000000001</v>
      </c>
      <c r="P1740" s="10">
        <f>cpi!$I$2</f>
        <v>245.51900000000001</v>
      </c>
      <c r="Q1740" s="10">
        <f t="shared" si="222"/>
        <v>1</v>
      </c>
      <c r="R1740" s="8" t="str">
        <f t="shared" si="223"/>
        <v/>
      </c>
      <c r="S1740" s="11">
        <f t="shared" si="224"/>
        <v>30000000</v>
      </c>
      <c r="T1740" s="11">
        <f t="shared" si="224"/>
        <v>75020039</v>
      </c>
      <c r="U1740" s="11">
        <f t="shared" si="224"/>
        <v>172635039</v>
      </c>
    </row>
    <row r="1741" spans="1:21" x14ac:dyDescent="0.2">
      <c r="A1741" s="5">
        <v>1757</v>
      </c>
      <c r="B1741" s="17">
        <v>25</v>
      </c>
      <c r="C1741" s="16">
        <v>12</v>
      </c>
      <c r="D1741" s="16">
        <v>1991</v>
      </c>
      <c r="E1741" s="18">
        <v>33981</v>
      </c>
      <c r="F1741" s="9" t="s">
        <v>1726</v>
      </c>
      <c r="G1741" s="3">
        <v>30000000</v>
      </c>
      <c r="H1741" s="3">
        <v>74787599</v>
      </c>
      <c r="I1741" s="3">
        <v>74787599</v>
      </c>
      <c r="J1741" s="8" t="str">
        <f t="shared" si="218"/>
        <v/>
      </c>
      <c r="K1741" s="8" t="str">
        <f t="shared" si="219"/>
        <v/>
      </c>
      <c r="L1741" s="8" t="str">
        <f t="shared" si="220"/>
        <v>The Prince of Tides</v>
      </c>
      <c r="M1741" s="8" t="str">
        <f t="shared" si="221"/>
        <v/>
      </c>
      <c r="N1741" s="8" t="str">
        <f t="shared" si="217"/>
        <v>The Prince of Tides</v>
      </c>
      <c r="O1741" s="10">
        <f>INDEX(cpi!$A$1:$M$106,MATCH($D1741,cpi!$A:$A,0),MATCH($C1741,cpi!$1:$1,0))</f>
        <v>137.9</v>
      </c>
      <c r="P1741" s="10">
        <f>cpi!$I$2</f>
        <v>245.51900000000001</v>
      </c>
      <c r="Q1741" s="10">
        <f t="shared" si="222"/>
        <v>1.7804133430021754</v>
      </c>
      <c r="R1741" s="8" t="str">
        <f t="shared" si="223"/>
        <v/>
      </c>
      <c r="S1741" s="11">
        <f t="shared" si="224"/>
        <v>53412400.290065259</v>
      </c>
      <c r="T1741" s="11">
        <f t="shared" si="224"/>
        <v>133152839.15069614</v>
      </c>
      <c r="U1741" s="11">
        <f t="shared" si="224"/>
        <v>133152839.15069614</v>
      </c>
    </row>
    <row r="1742" spans="1:21" x14ac:dyDescent="0.2">
      <c r="A1742" s="5">
        <v>1758</v>
      </c>
      <c r="B1742" s="17">
        <v>12</v>
      </c>
      <c r="C1742" s="16">
        <v>8</v>
      </c>
      <c r="D1742" s="16">
        <v>2005</v>
      </c>
      <c r="E1742" s="18">
        <v>38694</v>
      </c>
      <c r="F1742" s="9" t="s">
        <v>1727</v>
      </c>
      <c r="G1742" s="3">
        <v>30000000</v>
      </c>
      <c r="H1742" s="3">
        <v>74494381</v>
      </c>
      <c r="I1742" s="3">
        <v>92494381</v>
      </c>
      <c r="J1742" s="8" t="str">
        <f t="shared" si="218"/>
        <v/>
      </c>
      <c r="K1742" s="8" t="str">
        <f t="shared" si="219"/>
        <v/>
      </c>
      <c r="L1742" s="8" t="str">
        <f t="shared" si="220"/>
        <v>Four Brothers</v>
      </c>
      <c r="M1742" s="8" t="str">
        <f t="shared" si="221"/>
        <v/>
      </c>
      <c r="N1742" s="8" t="str">
        <f t="shared" si="217"/>
        <v>Four Brothers</v>
      </c>
      <c r="O1742" s="10">
        <f>INDEX(cpi!$A$1:$M$106,MATCH($D1742,cpi!$A:$A,0),MATCH($C1742,cpi!$1:$1,0))</f>
        <v>196.4</v>
      </c>
      <c r="P1742" s="10">
        <f>cpi!$I$2</f>
        <v>245.51900000000001</v>
      </c>
      <c r="Q1742" s="10">
        <f t="shared" si="222"/>
        <v>1.2500967413441955</v>
      </c>
      <c r="R1742" s="8" t="str">
        <f t="shared" si="223"/>
        <v/>
      </c>
      <c r="S1742" s="11">
        <f t="shared" si="224"/>
        <v>37502902.240325861</v>
      </c>
      <c r="T1742" s="11">
        <f t="shared" si="224"/>
        <v>93125182.936552942</v>
      </c>
      <c r="U1742" s="11">
        <f t="shared" si="224"/>
        <v>115626924.28074847</v>
      </c>
    </row>
    <row r="1743" spans="1:21" x14ac:dyDescent="0.2">
      <c r="A1743" s="5">
        <v>1759</v>
      </c>
      <c r="B1743" s="17">
        <v>23</v>
      </c>
      <c r="C1743" s="16">
        <v>12</v>
      </c>
      <c r="D1743" s="16">
        <v>1994</v>
      </c>
      <c r="E1743" s="18">
        <v>35015</v>
      </c>
      <c r="F1743" s="9" t="s">
        <v>1728</v>
      </c>
      <c r="G1743" s="3">
        <v>30000000</v>
      </c>
      <c r="H1743" s="3">
        <v>66502573</v>
      </c>
      <c r="I1743" s="3">
        <v>160502573</v>
      </c>
      <c r="J1743" s="8" t="str">
        <f t="shared" si="218"/>
        <v/>
      </c>
      <c r="K1743" s="8" t="str">
        <f t="shared" si="219"/>
        <v/>
      </c>
      <c r="L1743" s="8" t="str">
        <f t="shared" si="220"/>
        <v>Legends of the Fall</v>
      </c>
      <c r="M1743" s="8" t="str">
        <f t="shared" si="221"/>
        <v/>
      </c>
      <c r="N1743" s="8" t="str">
        <f t="shared" si="217"/>
        <v>Legends of the Fall</v>
      </c>
      <c r="O1743" s="10">
        <f>INDEX(cpi!$A$1:$M$106,MATCH($D1743,cpi!$A:$A,0),MATCH($C1743,cpi!$1:$1,0))</f>
        <v>149.69999999999999</v>
      </c>
      <c r="P1743" s="10">
        <f>cpi!$I$2</f>
        <v>245.51900000000001</v>
      </c>
      <c r="Q1743" s="10">
        <f t="shared" si="222"/>
        <v>1.6400734802939214</v>
      </c>
      <c r="R1743" s="8" t="str">
        <f t="shared" si="223"/>
        <v/>
      </c>
      <c r="S1743" s="11">
        <f t="shared" si="224"/>
        <v>49202204.408817641</v>
      </c>
      <c r="T1743" s="11">
        <f t="shared" si="224"/>
        <v>109069106.34861057</v>
      </c>
      <c r="U1743" s="11">
        <f t="shared" si="224"/>
        <v>263236013.49623919</v>
      </c>
    </row>
    <row r="1744" spans="1:21" x14ac:dyDescent="0.2">
      <c r="A1744" s="5">
        <v>1760</v>
      </c>
      <c r="B1744" s="17">
        <v>28</v>
      </c>
      <c r="C1744" s="16">
        <v>9</v>
      </c>
      <c r="D1744" s="16">
        <v>2012</v>
      </c>
      <c r="E1744" s="18">
        <v>41738</v>
      </c>
      <c r="F1744" s="9" t="s">
        <v>1729</v>
      </c>
      <c r="G1744" s="3">
        <v>30000000</v>
      </c>
      <c r="H1744" s="3">
        <v>66486205</v>
      </c>
      <c r="I1744" s="3">
        <v>170466405</v>
      </c>
      <c r="J1744" s="8" t="str">
        <f t="shared" si="218"/>
        <v/>
      </c>
      <c r="K1744" s="8" t="str">
        <f t="shared" si="219"/>
        <v/>
      </c>
      <c r="L1744" s="8" t="str">
        <f t="shared" si="220"/>
        <v>Looper</v>
      </c>
      <c r="M1744" s="8" t="str">
        <f t="shared" si="221"/>
        <v/>
      </c>
      <c r="N1744" s="8" t="str">
        <f t="shared" si="217"/>
        <v>Looper</v>
      </c>
      <c r="O1744" s="10">
        <f>INDEX(cpi!$A$1:$M$106,MATCH($D1744,cpi!$A:$A,0),MATCH($C1744,cpi!$1:$1,0))</f>
        <v>231.40700000000001</v>
      </c>
      <c r="P1744" s="10">
        <f>cpi!$I$2</f>
        <v>245.51900000000001</v>
      </c>
      <c r="Q1744" s="10">
        <f t="shared" si="222"/>
        <v>1.0609834620387455</v>
      </c>
      <c r="R1744" s="8" t="str">
        <f t="shared" si="223"/>
        <v/>
      </c>
      <c r="S1744" s="11">
        <f t="shared" si="224"/>
        <v>31829503.861162364</v>
      </c>
      <c r="T1744" s="11">
        <f t="shared" si="224"/>
        <v>70540763.958717749</v>
      </c>
      <c r="U1744" s="11">
        <f t="shared" si="224"/>
        <v>180862036.53819892</v>
      </c>
    </row>
    <row r="1745" spans="1:21" x14ac:dyDescent="0.2">
      <c r="A1745" s="5">
        <v>1761</v>
      </c>
      <c r="B1745" s="17">
        <v>1</v>
      </c>
      <c r="C1745" s="16">
        <v>2</v>
      </c>
      <c r="D1745" s="16">
        <v>2013</v>
      </c>
      <c r="E1745" s="18">
        <v>41276</v>
      </c>
      <c r="F1745" s="9" t="s">
        <v>1730</v>
      </c>
      <c r="G1745" s="3">
        <v>30000000</v>
      </c>
      <c r="H1745" s="3">
        <v>66380662</v>
      </c>
      <c r="I1745" s="3">
        <v>115121608</v>
      </c>
      <c r="J1745" s="8" t="str">
        <f t="shared" si="218"/>
        <v/>
      </c>
      <c r="K1745" s="8" t="str">
        <f t="shared" si="219"/>
        <v/>
      </c>
      <c r="L1745" s="8" t="str">
        <f t="shared" si="220"/>
        <v>Warm Bodies</v>
      </c>
      <c r="M1745" s="8" t="str">
        <f t="shared" si="221"/>
        <v/>
      </c>
      <c r="N1745" s="8" t="str">
        <f t="shared" si="217"/>
        <v>Warm Bodies</v>
      </c>
      <c r="O1745" s="10">
        <f>INDEX(cpi!$A$1:$M$106,MATCH($D1745,cpi!$A:$A,0),MATCH($C1745,cpi!$1:$1,0))</f>
        <v>232.166</v>
      </c>
      <c r="P1745" s="10">
        <f>cpi!$I$2</f>
        <v>245.51900000000001</v>
      </c>
      <c r="Q1745" s="10">
        <f t="shared" si="222"/>
        <v>1.0575148815933428</v>
      </c>
      <c r="R1745" s="8" t="str">
        <f t="shared" si="223"/>
        <v/>
      </c>
      <c r="S1745" s="11">
        <f t="shared" si="224"/>
        <v>31725446.447800286</v>
      </c>
      <c r="T1745" s="11">
        <f t="shared" si="224"/>
        <v>70198537.915017709</v>
      </c>
      <c r="U1745" s="11">
        <f t="shared" si="224"/>
        <v>121742813.65295523</v>
      </c>
    </row>
    <row r="1746" spans="1:21" x14ac:dyDescent="0.2">
      <c r="A1746" s="5">
        <v>1762</v>
      </c>
      <c r="B1746" s="17">
        <v>13</v>
      </c>
      <c r="C1746" s="16">
        <v>12</v>
      </c>
      <c r="D1746" s="16">
        <v>2002</v>
      </c>
      <c r="E1746" s="18">
        <v>37633</v>
      </c>
      <c r="F1746" s="9" t="s">
        <v>1731</v>
      </c>
      <c r="G1746" s="3">
        <v>30000000</v>
      </c>
      <c r="H1746" s="3">
        <v>65005217</v>
      </c>
      <c r="I1746" s="3">
        <v>107054484</v>
      </c>
      <c r="J1746" s="8" t="str">
        <f t="shared" si="218"/>
        <v/>
      </c>
      <c r="K1746" s="8" t="str">
        <f t="shared" si="219"/>
        <v/>
      </c>
      <c r="L1746" s="8" t="str">
        <f t="shared" si="220"/>
        <v>About Schmidt</v>
      </c>
      <c r="M1746" s="8" t="str">
        <f t="shared" si="221"/>
        <v/>
      </c>
      <c r="N1746" s="8" t="str">
        <f t="shared" si="217"/>
        <v>About Schmidt</v>
      </c>
      <c r="O1746" s="10">
        <f>INDEX(cpi!$A$1:$M$106,MATCH($D1746,cpi!$A:$A,0),MATCH($C1746,cpi!$1:$1,0))</f>
        <v>180.9</v>
      </c>
      <c r="P1746" s="10">
        <f>cpi!$I$2</f>
        <v>245.51900000000001</v>
      </c>
      <c r="Q1746" s="10">
        <f t="shared" si="222"/>
        <v>1.357208402432283</v>
      </c>
      <c r="R1746" s="8" t="str">
        <f t="shared" si="223"/>
        <v/>
      </c>
      <c r="S1746" s="11">
        <f t="shared" si="224"/>
        <v>40716252.07296849</v>
      </c>
      <c r="T1746" s="11">
        <f t="shared" si="224"/>
        <v>88225626.714333892</v>
      </c>
      <c r="U1746" s="11">
        <f t="shared" si="224"/>
        <v>145295245.2028524</v>
      </c>
    </row>
    <row r="1747" spans="1:21" x14ac:dyDescent="0.2">
      <c r="A1747" s="5">
        <v>1763</v>
      </c>
      <c r="B1747" s="17">
        <v>17</v>
      </c>
      <c r="C1747" s="16">
        <v>1</v>
      </c>
      <c r="D1747" s="16">
        <v>2014</v>
      </c>
      <c r="E1747" s="18">
        <v>42125</v>
      </c>
      <c r="F1747" s="9" t="s">
        <v>1732</v>
      </c>
      <c r="G1747" s="3">
        <v>30000000</v>
      </c>
      <c r="H1747" s="3">
        <v>64251538</v>
      </c>
      <c r="I1747" s="3">
        <v>122529966</v>
      </c>
      <c r="J1747" s="8" t="str">
        <f t="shared" si="218"/>
        <v/>
      </c>
      <c r="K1747" s="8" t="str">
        <f t="shared" si="219"/>
        <v/>
      </c>
      <c r="L1747" s="8" t="str">
        <f t="shared" si="220"/>
        <v>The Nut Job</v>
      </c>
      <c r="M1747" s="8" t="str">
        <f t="shared" si="221"/>
        <v/>
      </c>
      <c r="N1747" s="8" t="str">
        <f t="shared" si="217"/>
        <v>The Nut Job</v>
      </c>
      <c r="O1747" s="10">
        <f>INDEX(cpi!$A$1:$M$106,MATCH($D1747,cpi!$A:$A,0),MATCH($C1747,cpi!$1:$1,0))</f>
        <v>233.916</v>
      </c>
      <c r="P1747" s="10">
        <f>cpi!$I$2</f>
        <v>245.51900000000001</v>
      </c>
      <c r="Q1747" s="10">
        <f t="shared" si="222"/>
        <v>1.0496032763898151</v>
      </c>
      <c r="R1747" s="8" t="str">
        <f t="shared" si="223"/>
        <v/>
      </c>
      <c r="S1747" s="11">
        <f t="shared" si="224"/>
        <v>31488098.291694451</v>
      </c>
      <c r="T1747" s="11">
        <f t="shared" si="224"/>
        <v>67438624.797884703</v>
      </c>
      <c r="U1747" s="11">
        <f t="shared" si="224"/>
        <v>128607853.76953265</v>
      </c>
    </row>
    <row r="1748" spans="1:21" x14ac:dyDescent="0.2">
      <c r="A1748" s="5">
        <v>1764</v>
      </c>
      <c r="B1748" s="17">
        <v>16</v>
      </c>
      <c r="C1748" s="16">
        <v>2</v>
      </c>
      <c r="D1748" s="16">
        <v>2001</v>
      </c>
      <c r="E1748" s="18">
        <v>37348</v>
      </c>
      <c r="F1748" s="9" t="s">
        <v>1733</v>
      </c>
      <c r="G1748" s="3">
        <v>30000000</v>
      </c>
      <c r="H1748" s="3">
        <v>64172251</v>
      </c>
      <c r="I1748" s="3">
        <v>71172251</v>
      </c>
      <c r="J1748" s="8" t="str">
        <f t="shared" si="218"/>
        <v/>
      </c>
      <c r="K1748" s="8" t="str">
        <f t="shared" si="219"/>
        <v/>
      </c>
      <c r="L1748" s="8" t="str">
        <f t="shared" si="220"/>
        <v>Down to Earth</v>
      </c>
      <c r="M1748" s="8" t="str">
        <f t="shared" si="221"/>
        <v/>
      </c>
      <c r="N1748" s="8" t="str">
        <f t="shared" si="217"/>
        <v>Down to Earth</v>
      </c>
      <c r="O1748" s="10">
        <f>INDEX(cpi!$A$1:$M$106,MATCH($D1748,cpi!$A:$A,0),MATCH($C1748,cpi!$1:$1,0))</f>
        <v>175.8</v>
      </c>
      <c r="P1748" s="10">
        <f>cpi!$I$2</f>
        <v>245.51900000000001</v>
      </c>
      <c r="Q1748" s="10">
        <f t="shared" si="222"/>
        <v>1.3965813424345848</v>
      </c>
      <c r="R1748" s="8" t="str">
        <f t="shared" si="223"/>
        <v/>
      </c>
      <c r="S1748" s="11">
        <f t="shared" si="224"/>
        <v>41897440.273037545</v>
      </c>
      <c r="T1748" s="11">
        <f t="shared" si="224"/>
        <v>89621768.448629126</v>
      </c>
      <c r="U1748" s="11">
        <f t="shared" si="224"/>
        <v>99397837.845671222</v>
      </c>
    </row>
    <row r="1749" spans="1:21" x14ac:dyDescent="0.2">
      <c r="A1749" s="5">
        <v>1765</v>
      </c>
      <c r="B1749" s="17">
        <v>4</v>
      </c>
      <c r="C1749" s="16">
        <v>8</v>
      </c>
      <c r="D1749" s="16">
        <v>1995</v>
      </c>
      <c r="E1749" s="18">
        <v>34797</v>
      </c>
      <c r="F1749" s="9" t="s">
        <v>1734</v>
      </c>
      <c r="G1749" s="3">
        <v>30000000</v>
      </c>
      <c r="H1749" s="3">
        <v>63658910</v>
      </c>
      <c r="I1749" s="3">
        <v>246100000</v>
      </c>
      <c r="J1749" s="8" t="str">
        <f t="shared" si="218"/>
        <v/>
      </c>
      <c r="K1749" s="8" t="str">
        <f t="shared" si="219"/>
        <v/>
      </c>
      <c r="L1749" s="8" t="str">
        <f t="shared" si="220"/>
        <v>Babe</v>
      </c>
      <c r="M1749" s="8" t="str">
        <f t="shared" si="221"/>
        <v/>
      </c>
      <c r="N1749" s="8" t="str">
        <f t="shared" si="217"/>
        <v>Babe</v>
      </c>
      <c r="O1749" s="10">
        <f>INDEX(cpi!$A$1:$M$106,MATCH($D1749,cpi!$A:$A,0),MATCH($C1749,cpi!$1:$1,0))</f>
        <v>152.9</v>
      </c>
      <c r="P1749" s="10">
        <f>cpi!$I$2</f>
        <v>245.51900000000001</v>
      </c>
      <c r="Q1749" s="10">
        <f t="shared" si="222"/>
        <v>1.6057488554610857</v>
      </c>
      <c r="R1749" s="8" t="str">
        <f t="shared" si="223"/>
        <v/>
      </c>
      <c r="S1749" s="11">
        <f t="shared" si="224"/>
        <v>48172465.663832568</v>
      </c>
      <c r="T1749" s="11">
        <f t="shared" si="224"/>
        <v>102220221.87240027</v>
      </c>
      <c r="U1749" s="11">
        <f t="shared" si="224"/>
        <v>395174793.32897317</v>
      </c>
    </row>
    <row r="1750" spans="1:21" x14ac:dyDescent="0.2">
      <c r="A1750" s="5">
        <v>1766</v>
      </c>
      <c r="B1750" s="17">
        <v>8</v>
      </c>
      <c r="C1750" s="16">
        <v>8</v>
      </c>
      <c r="D1750" s="16">
        <v>2012</v>
      </c>
      <c r="E1750" s="18">
        <v>41129</v>
      </c>
      <c r="F1750" s="9" t="s">
        <v>1735</v>
      </c>
      <c r="G1750" s="3">
        <v>30000000</v>
      </c>
      <c r="H1750" s="3">
        <v>63536011</v>
      </c>
      <c r="I1750" s="3">
        <v>133085295</v>
      </c>
      <c r="J1750" s="8" t="str">
        <f t="shared" si="218"/>
        <v/>
      </c>
      <c r="K1750" s="8" t="str">
        <f t="shared" si="219"/>
        <v/>
      </c>
      <c r="L1750" s="8" t="str">
        <f t="shared" si="220"/>
        <v>Hope Springs</v>
      </c>
      <c r="M1750" s="8" t="str">
        <f t="shared" si="221"/>
        <v/>
      </c>
      <c r="N1750" s="8" t="str">
        <f t="shared" si="217"/>
        <v>Hope Springs</v>
      </c>
      <c r="O1750" s="10">
        <f>INDEX(cpi!$A$1:$M$106,MATCH($D1750,cpi!$A:$A,0),MATCH($C1750,cpi!$1:$1,0))</f>
        <v>230.37899999999999</v>
      </c>
      <c r="P1750" s="10">
        <f>cpi!$I$2</f>
        <v>245.51900000000001</v>
      </c>
      <c r="Q1750" s="10">
        <f t="shared" si="222"/>
        <v>1.0657177954587875</v>
      </c>
      <c r="R1750" s="8" t="str">
        <f t="shared" si="223"/>
        <v/>
      </c>
      <c r="S1750" s="11">
        <f t="shared" si="224"/>
        <v>31971533.863763627</v>
      </c>
      <c r="T1750" s="11">
        <f t="shared" si="224"/>
        <v>67711457.575165272</v>
      </c>
      <c r="U1750" s="11">
        <f t="shared" si="224"/>
        <v>141831367.19538239</v>
      </c>
    </row>
    <row r="1751" spans="1:21" x14ac:dyDescent="0.2">
      <c r="A1751" s="5">
        <v>1767</v>
      </c>
      <c r="B1751" s="17">
        <v>18</v>
      </c>
      <c r="C1751" s="16">
        <v>4</v>
      </c>
      <c r="D1751" s="16">
        <v>2008</v>
      </c>
      <c r="E1751" s="18">
        <v>39968</v>
      </c>
      <c r="F1751" s="9" t="s">
        <v>1736</v>
      </c>
      <c r="G1751" s="3">
        <v>30000000</v>
      </c>
      <c r="H1751" s="3">
        <v>63172463</v>
      </c>
      <c r="I1751" s="3">
        <v>105173042</v>
      </c>
      <c r="J1751" s="8" t="str">
        <f t="shared" si="218"/>
        <v/>
      </c>
      <c r="K1751" s="8" t="str">
        <f t="shared" si="219"/>
        <v/>
      </c>
      <c r="L1751" s="8" t="str">
        <f t="shared" si="220"/>
        <v>Forgetting Sarah Marshall</v>
      </c>
      <c r="M1751" s="8" t="str">
        <f t="shared" si="221"/>
        <v/>
      </c>
      <c r="N1751" s="8" t="str">
        <f t="shared" si="217"/>
        <v>Forgetting Sarah Marshall</v>
      </c>
      <c r="O1751" s="10">
        <f>INDEX(cpi!$A$1:$M$106,MATCH($D1751,cpi!$A:$A,0),MATCH($C1751,cpi!$1:$1,0))</f>
        <v>214.82300000000001</v>
      </c>
      <c r="P1751" s="10">
        <f>cpi!$I$2</f>
        <v>245.51900000000001</v>
      </c>
      <c r="Q1751" s="10">
        <f t="shared" si="222"/>
        <v>1.1428897278224399</v>
      </c>
      <c r="R1751" s="8" t="str">
        <f t="shared" si="223"/>
        <v/>
      </c>
      <c r="S1751" s="11">
        <f t="shared" si="224"/>
        <v>34286691.834673196</v>
      </c>
      <c r="T1751" s="11">
        <f t="shared" si="224"/>
        <v>72199159.043943152</v>
      </c>
      <c r="U1751" s="11">
        <f t="shared" si="224"/>
        <v>120201189.34563804</v>
      </c>
    </row>
    <row r="1752" spans="1:21" x14ac:dyDescent="0.2">
      <c r="A1752" s="5">
        <v>1768</v>
      </c>
      <c r="B1752" s="17">
        <v>8</v>
      </c>
      <c r="C1752" s="16">
        <v>10</v>
      </c>
      <c r="D1752" s="16">
        <v>2004</v>
      </c>
      <c r="E1752" s="18">
        <v>38209</v>
      </c>
      <c r="F1752" s="9" t="s">
        <v>1737</v>
      </c>
      <c r="G1752" s="3">
        <v>30000000</v>
      </c>
      <c r="H1752" s="3">
        <v>61255921</v>
      </c>
      <c r="I1752" s="3">
        <v>61950770</v>
      </c>
      <c r="J1752" s="8" t="str">
        <f t="shared" si="218"/>
        <v/>
      </c>
      <c r="K1752" s="8" t="str">
        <f t="shared" si="219"/>
        <v/>
      </c>
      <c r="L1752" s="8" t="str">
        <f t="shared" si="220"/>
        <v>Friday Night Lights</v>
      </c>
      <c r="M1752" s="8" t="str">
        <f t="shared" si="221"/>
        <v/>
      </c>
      <c r="N1752" s="8" t="str">
        <f t="shared" si="217"/>
        <v>Friday Night Lights</v>
      </c>
      <c r="O1752" s="10">
        <f>INDEX(cpi!$A$1:$M$106,MATCH($D1752,cpi!$A:$A,0),MATCH($C1752,cpi!$1:$1,0))</f>
        <v>190.9</v>
      </c>
      <c r="P1752" s="10">
        <f>cpi!$I$2</f>
        <v>245.51900000000001</v>
      </c>
      <c r="Q1752" s="10">
        <f t="shared" si="222"/>
        <v>1.2861131482451544</v>
      </c>
      <c r="R1752" s="8" t="str">
        <f t="shared" si="223"/>
        <v/>
      </c>
      <c r="S1752" s="11">
        <f t="shared" si="224"/>
        <v>38583394.44735463</v>
      </c>
      <c r="T1752" s="11">
        <f t="shared" si="224"/>
        <v>78782045.405966476</v>
      </c>
      <c r="U1752" s="11">
        <f t="shared" si="224"/>
        <v>79675699.840911463</v>
      </c>
    </row>
    <row r="1753" spans="1:21" x14ac:dyDescent="0.2">
      <c r="A1753" s="5">
        <v>1769</v>
      </c>
      <c r="B1753" s="17">
        <v>17</v>
      </c>
      <c r="C1753" s="16">
        <v>11</v>
      </c>
      <c r="D1753" s="16">
        <v>1989</v>
      </c>
      <c r="E1753" s="18">
        <v>33004</v>
      </c>
      <c r="F1753" s="9" t="s">
        <v>1738</v>
      </c>
      <c r="G1753" s="3">
        <v>30000000</v>
      </c>
      <c r="H1753" s="3">
        <v>60857262</v>
      </c>
      <c r="I1753" s="3">
        <v>95857262</v>
      </c>
      <c r="J1753" s="8" t="str">
        <f t="shared" si="218"/>
        <v/>
      </c>
      <c r="K1753" s="8" t="str">
        <f t="shared" si="219"/>
        <v/>
      </c>
      <c r="L1753" s="8" t="str">
        <f t="shared" si="220"/>
        <v>Harlem Nights</v>
      </c>
      <c r="M1753" s="8" t="str">
        <f t="shared" si="221"/>
        <v/>
      </c>
      <c r="N1753" s="8" t="str">
        <f t="shared" si="217"/>
        <v>Harlem Nights</v>
      </c>
      <c r="O1753" s="10">
        <f>INDEX(cpi!$A$1:$M$106,MATCH($D1753,cpi!$A:$A,0),MATCH($C1753,cpi!$1:$1,0))</f>
        <v>125.9</v>
      </c>
      <c r="P1753" s="10">
        <f>cpi!$I$2</f>
        <v>245.51900000000001</v>
      </c>
      <c r="Q1753" s="10">
        <f t="shared" si="222"/>
        <v>1.950111199364575</v>
      </c>
      <c r="R1753" s="8" t="str">
        <f t="shared" si="223"/>
        <v/>
      </c>
      <c r="S1753" s="11">
        <f t="shared" si="224"/>
        <v>58503335.98093725</v>
      </c>
      <c r="T1753" s="11">
        <f t="shared" si="224"/>
        <v>118678428.18886417</v>
      </c>
      <c r="U1753" s="11">
        <f t="shared" si="224"/>
        <v>186932320.16662431</v>
      </c>
    </row>
    <row r="1754" spans="1:21" x14ac:dyDescent="0.2">
      <c r="A1754" s="5">
        <v>1770</v>
      </c>
      <c r="B1754" s="17">
        <v>25</v>
      </c>
      <c r="C1754" s="16">
        <v>4</v>
      </c>
      <c r="D1754" s="16">
        <v>2008</v>
      </c>
      <c r="E1754" s="18">
        <v>40182</v>
      </c>
      <c r="F1754" s="9" t="s">
        <v>1739</v>
      </c>
      <c r="G1754" s="3">
        <v>30000000</v>
      </c>
      <c r="H1754" s="3">
        <v>60494212</v>
      </c>
      <c r="I1754" s="3">
        <v>64170447</v>
      </c>
      <c r="J1754" s="8" t="str">
        <f t="shared" si="218"/>
        <v/>
      </c>
      <c r="K1754" s="8" t="str">
        <f t="shared" si="219"/>
        <v/>
      </c>
      <c r="L1754" s="8" t="str">
        <f t="shared" si="220"/>
        <v>Baby Mama</v>
      </c>
      <c r="M1754" s="8" t="str">
        <f t="shared" si="221"/>
        <v/>
      </c>
      <c r="N1754" s="8" t="str">
        <f t="shared" si="217"/>
        <v>Baby Mama</v>
      </c>
      <c r="O1754" s="10">
        <f>INDEX(cpi!$A$1:$M$106,MATCH($D1754,cpi!$A:$A,0),MATCH($C1754,cpi!$1:$1,0))</f>
        <v>214.82300000000001</v>
      </c>
      <c r="P1754" s="10">
        <f>cpi!$I$2</f>
        <v>245.51900000000001</v>
      </c>
      <c r="Q1754" s="10">
        <f t="shared" si="222"/>
        <v>1.1428897278224399</v>
      </c>
      <c r="R1754" s="8" t="str">
        <f t="shared" si="223"/>
        <v/>
      </c>
      <c r="S1754" s="11">
        <f t="shared" si="224"/>
        <v>34286691.834673196</v>
      </c>
      <c r="T1754" s="11">
        <f t="shared" si="224"/>
        <v>69138213.487512976</v>
      </c>
      <c r="U1754" s="11">
        <f t="shared" si="224"/>
        <v>73339744.706074312</v>
      </c>
    </row>
    <row r="1755" spans="1:21" x14ac:dyDescent="0.2">
      <c r="A1755" s="5">
        <v>1771</v>
      </c>
      <c r="B1755" s="17">
        <v>29</v>
      </c>
      <c r="C1755" s="16">
        <v>5</v>
      </c>
      <c r="D1755" s="16">
        <v>1998</v>
      </c>
      <c r="E1755" s="18">
        <v>36651</v>
      </c>
      <c r="F1755" s="9" t="s">
        <v>1740</v>
      </c>
      <c r="G1755" s="3">
        <v>30000000</v>
      </c>
      <c r="H1755" s="3">
        <v>60110313</v>
      </c>
      <c r="I1755" s="3">
        <v>81529000</v>
      </c>
      <c r="J1755" s="8" t="str">
        <f t="shared" si="218"/>
        <v/>
      </c>
      <c r="K1755" s="8" t="str">
        <f t="shared" si="219"/>
        <v/>
      </c>
      <c r="L1755" s="8" t="str">
        <f t="shared" si="220"/>
        <v>Hope Floats</v>
      </c>
      <c r="M1755" s="8" t="str">
        <f t="shared" si="221"/>
        <v/>
      </c>
      <c r="N1755" s="8" t="str">
        <f t="shared" si="217"/>
        <v>Hope Floats</v>
      </c>
      <c r="O1755" s="10">
        <f>INDEX(cpi!$A$1:$M$106,MATCH($D1755,cpi!$A:$A,0),MATCH($C1755,cpi!$1:$1,0))</f>
        <v>162.80000000000001</v>
      </c>
      <c r="P1755" s="10">
        <f>cpi!$I$2</f>
        <v>245.51900000000001</v>
      </c>
      <c r="Q1755" s="10">
        <f t="shared" si="222"/>
        <v>1.5081019656019656</v>
      </c>
      <c r="R1755" s="8" t="str">
        <f t="shared" si="223"/>
        <v/>
      </c>
      <c r="S1755" s="11">
        <f t="shared" si="224"/>
        <v>45243058.968058966</v>
      </c>
      <c r="T1755" s="11">
        <f t="shared" si="224"/>
        <v>90652481.188249394</v>
      </c>
      <c r="U1755" s="11">
        <f t="shared" si="224"/>
        <v>122954045.15356265</v>
      </c>
    </row>
    <row r="1756" spans="1:21" x14ac:dyDescent="0.2">
      <c r="A1756" s="5">
        <v>1772</v>
      </c>
      <c r="B1756" s="17">
        <v>9</v>
      </c>
      <c r="C1756" s="16">
        <v>1</v>
      </c>
      <c r="D1756" s="16">
        <v>2009</v>
      </c>
      <c r="E1756" s="18">
        <v>40057</v>
      </c>
      <c r="F1756" s="9" t="s">
        <v>1741</v>
      </c>
      <c r="G1756" s="3">
        <v>30000000</v>
      </c>
      <c r="H1756" s="3">
        <v>58715510</v>
      </c>
      <c r="I1756" s="3">
        <v>115150424</v>
      </c>
      <c r="J1756" s="8" t="str">
        <f t="shared" si="218"/>
        <v/>
      </c>
      <c r="K1756" s="8" t="str">
        <f t="shared" si="219"/>
        <v/>
      </c>
      <c r="L1756" s="8" t="str">
        <f t="shared" si="220"/>
        <v>Bride Wars</v>
      </c>
      <c r="M1756" s="8" t="str">
        <f t="shared" si="221"/>
        <v/>
      </c>
      <c r="N1756" s="8" t="str">
        <f t="shared" si="217"/>
        <v>Bride Wars</v>
      </c>
      <c r="O1756" s="10">
        <f>INDEX(cpi!$A$1:$M$106,MATCH($D1756,cpi!$A:$A,0),MATCH($C1756,cpi!$1:$1,0))</f>
        <v>211.143</v>
      </c>
      <c r="P1756" s="10">
        <f>cpi!$I$2</f>
        <v>245.51900000000001</v>
      </c>
      <c r="Q1756" s="10">
        <f t="shared" si="222"/>
        <v>1.1628090914688149</v>
      </c>
      <c r="R1756" s="8" t="str">
        <f t="shared" si="223"/>
        <v/>
      </c>
      <c r="S1756" s="11">
        <f t="shared" si="224"/>
        <v>34884272.74406445</v>
      </c>
      <c r="T1756" s="11">
        <f t="shared" si="224"/>
        <v>68274928.838228121</v>
      </c>
      <c r="U1756" s="11">
        <f t="shared" si="224"/>
        <v>133897959.91368882</v>
      </c>
    </row>
    <row r="1757" spans="1:21" x14ac:dyDescent="0.2">
      <c r="A1757" s="5">
        <v>1773</v>
      </c>
      <c r="B1757" s="17">
        <v>20</v>
      </c>
      <c r="C1757" s="16">
        <v>8</v>
      </c>
      <c r="D1757" s="16">
        <v>2004</v>
      </c>
      <c r="E1757" s="18">
        <v>38572</v>
      </c>
      <c r="F1757" s="9" t="s">
        <v>1742</v>
      </c>
      <c r="G1757" s="3">
        <v>30000000</v>
      </c>
      <c r="H1757" s="3">
        <v>58156435</v>
      </c>
      <c r="I1757" s="3">
        <v>65121280</v>
      </c>
      <c r="J1757" s="8" t="str">
        <f t="shared" si="218"/>
        <v/>
      </c>
      <c r="K1757" s="8" t="str">
        <f t="shared" si="219"/>
        <v/>
      </c>
      <c r="L1757" s="8" t="str">
        <f t="shared" si="220"/>
        <v>Without a Paddle</v>
      </c>
      <c r="M1757" s="8" t="str">
        <f t="shared" si="221"/>
        <v/>
      </c>
      <c r="N1757" s="8" t="str">
        <f t="shared" si="217"/>
        <v>Without a Paddle</v>
      </c>
      <c r="O1757" s="10">
        <f>INDEX(cpi!$A$1:$M$106,MATCH($D1757,cpi!$A:$A,0),MATCH($C1757,cpi!$1:$1,0))</f>
        <v>189.5</v>
      </c>
      <c r="P1757" s="10">
        <f>cpi!$I$2</f>
        <v>245.51900000000001</v>
      </c>
      <c r="Q1757" s="10">
        <f t="shared" si="222"/>
        <v>1.2956147757255938</v>
      </c>
      <c r="R1757" s="8" t="str">
        <f t="shared" si="223"/>
        <v/>
      </c>
      <c r="S1757" s="11">
        <f t="shared" si="224"/>
        <v>38868443.271767817</v>
      </c>
      <c r="T1757" s="11">
        <f t="shared" si="224"/>
        <v>75348336.48952508</v>
      </c>
      <c r="U1757" s="11">
        <f t="shared" si="224"/>
        <v>84372092.582163602</v>
      </c>
    </row>
    <row r="1758" spans="1:21" x14ac:dyDescent="0.2">
      <c r="A1758" s="5">
        <v>1774</v>
      </c>
      <c r="B1758" s="17">
        <v>20</v>
      </c>
      <c r="C1758" s="16">
        <v>5</v>
      </c>
      <c r="D1758" s="16">
        <v>2011</v>
      </c>
      <c r="E1758" s="18">
        <v>41126</v>
      </c>
      <c r="F1758" s="9" t="s">
        <v>1743</v>
      </c>
      <c r="G1758" s="3">
        <v>30000000</v>
      </c>
      <c r="H1758" s="3">
        <v>56816662</v>
      </c>
      <c r="I1758" s="3">
        <v>162827388</v>
      </c>
      <c r="J1758" s="8" t="str">
        <f t="shared" si="218"/>
        <v/>
      </c>
      <c r="K1758" s="8" t="str">
        <f t="shared" si="219"/>
        <v/>
      </c>
      <c r="L1758" s="8" t="str">
        <f t="shared" si="220"/>
        <v>Midnight in Paris</v>
      </c>
      <c r="M1758" s="8" t="str">
        <f t="shared" si="221"/>
        <v/>
      </c>
      <c r="N1758" s="8" t="str">
        <f t="shared" si="217"/>
        <v>Midnight in Paris</v>
      </c>
      <c r="O1758" s="10">
        <f>INDEX(cpi!$A$1:$M$106,MATCH($D1758,cpi!$A:$A,0),MATCH($C1758,cpi!$1:$1,0))</f>
        <v>225.964</v>
      </c>
      <c r="P1758" s="10">
        <f>cpi!$I$2</f>
        <v>245.51900000000001</v>
      </c>
      <c r="Q1758" s="10">
        <f t="shared" si="222"/>
        <v>1.0865403338584907</v>
      </c>
      <c r="R1758" s="8" t="str">
        <f t="shared" si="223"/>
        <v/>
      </c>
      <c r="S1758" s="11">
        <f t="shared" si="224"/>
        <v>32596210.015754722</v>
      </c>
      <c r="T1758" s="11">
        <f t="shared" si="224"/>
        <v>61733594.89820502</v>
      </c>
      <c r="U1758" s="11">
        <f t="shared" si="224"/>
        <v>176918524.51882601</v>
      </c>
    </row>
    <row r="1759" spans="1:21" x14ac:dyDescent="0.2">
      <c r="A1759" s="5">
        <v>1775</v>
      </c>
      <c r="B1759" s="17">
        <v>5</v>
      </c>
      <c r="C1759" s="16">
        <v>10</v>
      </c>
      <c r="D1759" s="16">
        <v>2005</v>
      </c>
      <c r="E1759" s="18">
        <v>38482</v>
      </c>
      <c r="F1759" s="9" t="s">
        <v>1744</v>
      </c>
      <c r="G1759" s="3">
        <v>30000000</v>
      </c>
      <c r="H1759" s="3">
        <v>56068547</v>
      </c>
      <c r="I1759" s="3">
        <v>197593152</v>
      </c>
      <c r="J1759" s="8" t="str">
        <f t="shared" si="218"/>
        <v/>
      </c>
      <c r="K1759" s="8" t="str">
        <f t="shared" si="219"/>
        <v/>
      </c>
      <c r="L1759" s="8" t="str">
        <f t="shared" si="220"/>
        <v>Wallace &amp; Gromit: The Curse of the Were-Rabbit</v>
      </c>
      <c r="M1759" s="8" t="str">
        <f t="shared" si="221"/>
        <v/>
      </c>
      <c r="N1759" s="8" t="str">
        <f t="shared" si="217"/>
        <v>Wallace &amp; Gromit: The Curse of the Were-Rabbit</v>
      </c>
      <c r="O1759" s="10">
        <f>INDEX(cpi!$A$1:$M$106,MATCH($D1759,cpi!$A:$A,0),MATCH($C1759,cpi!$1:$1,0))</f>
        <v>199.2</v>
      </c>
      <c r="P1759" s="10">
        <f>cpi!$I$2</f>
        <v>245.51900000000001</v>
      </c>
      <c r="Q1759" s="10">
        <f t="shared" si="222"/>
        <v>1.2325251004016065</v>
      </c>
      <c r="R1759" s="8" t="str">
        <f t="shared" si="223"/>
        <v/>
      </c>
      <c r="S1759" s="11">
        <f t="shared" si="224"/>
        <v>36975753.012048192</v>
      </c>
      <c r="T1759" s="11">
        <f t="shared" si="224"/>
        <v>69105891.520547196</v>
      </c>
      <c r="U1759" s="11">
        <f t="shared" si="224"/>
        <v>243538519.50746989</v>
      </c>
    </row>
    <row r="1760" spans="1:21" x14ac:dyDescent="0.2">
      <c r="A1760" s="5">
        <v>1776</v>
      </c>
      <c r="B1760" s="17">
        <v>21</v>
      </c>
      <c r="C1760" s="16">
        <v>12</v>
      </c>
      <c r="D1760" s="16">
        <v>2007</v>
      </c>
      <c r="E1760" s="18">
        <v>39703</v>
      </c>
      <c r="F1760" s="9" t="s">
        <v>1745</v>
      </c>
      <c r="G1760" s="3">
        <v>30000000</v>
      </c>
      <c r="H1760" s="3">
        <v>53695808</v>
      </c>
      <c r="I1760" s="3">
        <v>155769678</v>
      </c>
      <c r="J1760" s="8" t="str">
        <f t="shared" si="218"/>
        <v/>
      </c>
      <c r="K1760" s="8" t="str">
        <f t="shared" si="219"/>
        <v/>
      </c>
      <c r="L1760" s="8" t="str">
        <f t="shared" si="220"/>
        <v>P.S. I Love You</v>
      </c>
      <c r="M1760" s="8" t="str">
        <f t="shared" si="221"/>
        <v/>
      </c>
      <c r="N1760" s="8" t="str">
        <f t="shared" si="217"/>
        <v>P.S. I Love You</v>
      </c>
      <c r="O1760" s="10">
        <f>INDEX(cpi!$A$1:$M$106,MATCH($D1760,cpi!$A:$A,0),MATCH($C1760,cpi!$1:$1,0))</f>
        <v>210.036</v>
      </c>
      <c r="P1760" s="10">
        <f>cpi!$I$2</f>
        <v>245.51900000000001</v>
      </c>
      <c r="Q1760" s="10">
        <f t="shared" si="222"/>
        <v>1.1689377059170809</v>
      </c>
      <c r="R1760" s="8" t="str">
        <f t="shared" si="223"/>
        <v/>
      </c>
      <c r="S1760" s="11">
        <f t="shared" si="224"/>
        <v>35068131.17751243</v>
      </c>
      <c r="T1760" s="11">
        <f t="shared" si="224"/>
        <v>62767054.620884039</v>
      </c>
      <c r="U1760" s="11">
        <f t="shared" si="224"/>
        <v>182085050.05276239</v>
      </c>
    </row>
    <row r="1761" spans="1:21" x14ac:dyDescent="0.2">
      <c r="A1761" s="5">
        <v>1777</v>
      </c>
      <c r="B1761" s="17">
        <v>23</v>
      </c>
      <c r="C1761" s="16">
        <v>9</v>
      </c>
      <c r="D1761" s="16">
        <v>2005</v>
      </c>
      <c r="E1761" s="18">
        <v>39030</v>
      </c>
      <c r="F1761" s="9" t="s">
        <v>1746</v>
      </c>
      <c r="G1761" s="3">
        <v>30000000</v>
      </c>
      <c r="H1761" s="3">
        <v>53359111</v>
      </c>
      <c r="I1761" s="3">
        <v>114770654</v>
      </c>
      <c r="J1761" s="8" t="str">
        <f t="shared" si="218"/>
        <v/>
      </c>
      <c r="K1761" s="8" t="str">
        <f t="shared" si="219"/>
        <v/>
      </c>
      <c r="L1761" s="8" t="str">
        <f t="shared" si="220"/>
        <v>The Corpse Bride</v>
      </c>
      <c r="M1761" s="8" t="str">
        <f t="shared" si="221"/>
        <v/>
      </c>
      <c r="N1761" s="8" t="str">
        <f t="shared" si="217"/>
        <v>The Corpse Bride</v>
      </c>
      <c r="O1761" s="10">
        <f>INDEX(cpi!$A$1:$M$106,MATCH($D1761,cpi!$A:$A,0),MATCH($C1761,cpi!$1:$1,0))</f>
        <v>198.8</v>
      </c>
      <c r="P1761" s="10">
        <f>cpi!$I$2</f>
        <v>245.51900000000001</v>
      </c>
      <c r="Q1761" s="10">
        <f t="shared" si="222"/>
        <v>1.2350050301810864</v>
      </c>
      <c r="R1761" s="8" t="str">
        <f t="shared" si="223"/>
        <v/>
      </c>
      <c r="S1761" s="11">
        <f t="shared" si="224"/>
        <v>37050150.905432589</v>
      </c>
      <c r="T1761" s="11">
        <f t="shared" si="224"/>
        <v>65898770.490990944</v>
      </c>
      <c r="U1761" s="11">
        <f t="shared" si="224"/>
        <v>141742335.00717303</v>
      </c>
    </row>
    <row r="1762" spans="1:21" x14ac:dyDescent="0.2">
      <c r="A1762" s="5">
        <v>1778</v>
      </c>
      <c r="B1762" s="17">
        <v>14</v>
      </c>
      <c r="C1762" s="16">
        <v>5</v>
      </c>
      <c r="D1762" s="16">
        <v>2010</v>
      </c>
      <c r="E1762" s="18">
        <v>40579</v>
      </c>
      <c r="F1762" s="9" t="s">
        <v>1747</v>
      </c>
      <c r="G1762" s="3">
        <v>30000000</v>
      </c>
      <c r="H1762" s="3">
        <v>53032453</v>
      </c>
      <c r="I1762" s="3">
        <v>82148538</v>
      </c>
      <c r="J1762" s="8" t="str">
        <f t="shared" si="218"/>
        <v/>
      </c>
      <c r="K1762" s="8" t="str">
        <f t="shared" si="219"/>
        <v/>
      </c>
      <c r="L1762" s="8" t="str">
        <f t="shared" si="220"/>
        <v>Letters to Juliet</v>
      </c>
      <c r="M1762" s="8" t="str">
        <f t="shared" si="221"/>
        <v/>
      </c>
      <c r="N1762" s="8" t="str">
        <f t="shared" si="217"/>
        <v>Letters to Juliet</v>
      </c>
      <c r="O1762" s="10">
        <f>INDEX(cpi!$A$1:$M$106,MATCH($D1762,cpi!$A:$A,0),MATCH($C1762,cpi!$1:$1,0))</f>
        <v>218.178</v>
      </c>
      <c r="P1762" s="10">
        <f>cpi!$I$2</f>
        <v>245.51900000000001</v>
      </c>
      <c r="Q1762" s="10">
        <f t="shared" si="222"/>
        <v>1.1253151096810861</v>
      </c>
      <c r="R1762" s="8" t="str">
        <f t="shared" si="223"/>
        <v/>
      </c>
      <c r="S1762" s="11">
        <f t="shared" si="224"/>
        <v>33759453.29043258</v>
      </c>
      <c r="T1762" s="11">
        <f t="shared" si="224"/>
        <v>59678220.664352044</v>
      </c>
      <c r="U1762" s="11">
        <f t="shared" si="224"/>
        <v>92442991.049610868</v>
      </c>
    </row>
    <row r="1763" spans="1:21" x14ac:dyDescent="0.2">
      <c r="A1763" s="5">
        <v>1779</v>
      </c>
      <c r="B1763" s="17">
        <v>6</v>
      </c>
      <c r="C1763" s="16">
        <v>4</v>
      </c>
      <c r="D1763" s="16">
        <v>2001</v>
      </c>
      <c r="E1763" s="18">
        <v>37046</v>
      </c>
      <c r="F1763" s="9" t="s">
        <v>1748</v>
      </c>
      <c r="G1763" s="3">
        <v>30000000</v>
      </c>
      <c r="H1763" s="3">
        <v>52990775</v>
      </c>
      <c r="I1763" s="3">
        <v>83282296</v>
      </c>
      <c r="J1763" s="8" t="str">
        <f t="shared" si="218"/>
        <v/>
      </c>
      <c r="K1763" s="8" t="str">
        <f t="shared" si="219"/>
        <v/>
      </c>
      <c r="L1763" s="8" t="str">
        <f t="shared" si="220"/>
        <v>Blow</v>
      </c>
      <c r="M1763" s="8" t="str">
        <f t="shared" si="221"/>
        <v/>
      </c>
      <c r="N1763" s="8" t="str">
        <f t="shared" si="217"/>
        <v>Blow</v>
      </c>
      <c r="O1763" s="10">
        <f>INDEX(cpi!$A$1:$M$106,MATCH($D1763,cpi!$A:$A,0),MATCH($C1763,cpi!$1:$1,0))</f>
        <v>176.9</v>
      </c>
      <c r="P1763" s="10">
        <f>cpi!$I$2</f>
        <v>245.51900000000001</v>
      </c>
      <c r="Q1763" s="10">
        <f t="shared" si="222"/>
        <v>1.3878971170152627</v>
      </c>
      <c r="R1763" s="8" t="str">
        <f t="shared" si="223"/>
        <v/>
      </c>
      <c r="S1763" s="11">
        <f t="shared" si="224"/>
        <v>41636913.510457881</v>
      </c>
      <c r="T1763" s="11">
        <f t="shared" si="224"/>
        <v>73545743.850904465</v>
      </c>
      <c r="U1763" s="11">
        <f t="shared" si="224"/>
        <v>115587258.51681174</v>
      </c>
    </row>
    <row r="1764" spans="1:21" x14ac:dyDescent="0.2">
      <c r="A1764" s="5">
        <v>1780</v>
      </c>
      <c r="B1764" s="17">
        <v>12</v>
      </c>
      <c r="C1764" s="16">
        <v>2</v>
      </c>
      <c r="D1764" s="16">
        <v>1999</v>
      </c>
      <c r="E1764" s="18">
        <v>36496</v>
      </c>
      <c r="F1764" s="9" t="s">
        <v>1749</v>
      </c>
      <c r="G1764" s="3">
        <v>30000000</v>
      </c>
      <c r="H1764" s="3">
        <v>52880016</v>
      </c>
      <c r="I1764" s="3">
        <v>52880016</v>
      </c>
      <c r="J1764" s="8" t="str">
        <f t="shared" si="218"/>
        <v/>
      </c>
      <c r="K1764" s="8" t="str">
        <f t="shared" si="219"/>
        <v/>
      </c>
      <c r="L1764" s="8" t="str">
        <f t="shared" si="220"/>
        <v>Message in a Bottle</v>
      </c>
      <c r="M1764" s="8" t="str">
        <f t="shared" si="221"/>
        <v/>
      </c>
      <c r="N1764" s="8" t="str">
        <f t="shared" si="217"/>
        <v>Message in a Bottle</v>
      </c>
      <c r="O1764" s="10">
        <f>INDEX(cpi!$A$1:$M$106,MATCH($D1764,cpi!$A:$A,0),MATCH($C1764,cpi!$1:$1,0))</f>
        <v>164.5</v>
      </c>
      <c r="P1764" s="10">
        <f>cpi!$I$2</f>
        <v>245.51900000000001</v>
      </c>
      <c r="Q1764" s="10">
        <f t="shared" si="222"/>
        <v>1.4925167173252281</v>
      </c>
      <c r="R1764" s="8" t="str">
        <f t="shared" si="223"/>
        <v/>
      </c>
      <c r="S1764" s="11">
        <f t="shared" si="224"/>
        <v>44775501.519756839</v>
      </c>
      <c r="T1764" s="11">
        <f t="shared" si="224"/>
        <v>78924307.892425537</v>
      </c>
      <c r="U1764" s="11">
        <f t="shared" si="224"/>
        <v>78924307.892425537</v>
      </c>
    </row>
    <row r="1765" spans="1:21" x14ac:dyDescent="0.2">
      <c r="A1765" s="5">
        <v>1781</v>
      </c>
      <c r="B1765" s="17">
        <v>24</v>
      </c>
      <c r="C1765" s="16">
        <v>7</v>
      </c>
      <c r="D1765" s="16">
        <v>2015</v>
      </c>
      <c r="E1765" s="18">
        <v>42711</v>
      </c>
      <c r="F1765" s="9" t="s">
        <v>1750</v>
      </c>
      <c r="G1765" s="3">
        <v>30000000</v>
      </c>
      <c r="H1765" s="3">
        <v>52421953</v>
      </c>
      <c r="I1765" s="3">
        <v>94207861</v>
      </c>
      <c r="J1765" s="8" t="str">
        <f t="shared" si="218"/>
        <v/>
      </c>
      <c r="K1765" s="8" t="str">
        <f t="shared" si="219"/>
        <v/>
      </c>
      <c r="L1765" s="8" t="str">
        <f t="shared" si="220"/>
        <v>Southpaw</v>
      </c>
      <c r="M1765" s="8" t="str">
        <f t="shared" si="221"/>
        <v/>
      </c>
      <c r="N1765" s="8" t="str">
        <f t="shared" si="217"/>
        <v>Southpaw</v>
      </c>
      <c r="O1765" s="10">
        <f>INDEX(cpi!$A$1:$M$106,MATCH($D1765,cpi!$A:$A,0),MATCH($C1765,cpi!$1:$1,0))</f>
        <v>238.654</v>
      </c>
      <c r="P1765" s="10">
        <f>cpi!$I$2</f>
        <v>245.51900000000001</v>
      </c>
      <c r="Q1765" s="10">
        <f t="shared" si="222"/>
        <v>1.0287654931406975</v>
      </c>
      <c r="R1765" s="8" t="str">
        <f t="shared" si="223"/>
        <v/>
      </c>
      <c r="S1765" s="11">
        <f t="shared" si="224"/>
        <v>30862964.794220924</v>
      </c>
      <c r="T1765" s="11">
        <f t="shared" si="224"/>
        <v>53929896.32944347</v>
      </c>
      <c r="U1765" s="11">
        <f t="shared" si="224"/>
        <v>96917796.579395294</v>
      </c>
    </row>
    <row r="1766" spans="1:21" x14ac:dyDescent="0.2">
      <c r="A1766" s="5">
        <v>1782</v>
      </c>
      <c r="B1766" s="17">
        <v>9</v>
      </c>
      <c r="C1766" s="16">
        <v>6</v>
      </c>
      <c r="D1766" s="16">
        <v>1989</v>
      </c>
      <c r="E1766" s="18">
        <v>32757</v>
      </c>
      <c r="F1766" s="9" t="s">
        <v>1751</v>
      </c>
      <c r="G1766" s="3">
        <v>30000000</v>
      </c>
      <c r="H1766" s="3">
        <v>52210049</v>
      </c>
      <c r="I1766" s="3">
        <v>70200000</v>
      </c>
      <c r="J1766" s="8" t="str">
        <f t="shared" si="218"/>
        <v/>
      </c>
      <c r="K1766" s="8" t="str">
        <f t="shared" si="219"/>
        <v/>
      </c>
      <c r="L1766" s="8" t="str">
        <f t="shared" si="220"/>
        <v>Star Trek V: The Final Frontier</v>
      </c>
      <c r="M1766" s="8" t="str">
        <f t="shared" si="221"/>
        <v/>
      </c>
      <c r="N1766" s="8" t="str">
        <f t="shared" si="217"/>
        <v>Star Trek V: The Final Frontier</v>
      </c>
      <c r="O1766" s="10">
        <f>INDEX(cpi!$A$1:$M$106,MATCH($D1766,cpi!$A:$A,0),MATCH($C1766,cpi!$1:$1,0))</f>
        <v>124.1</v>
      </c>
      <c r="P1766" s="10">
        <f>cpi!$I$2</f>
        <v>245.51900000000001</v>
      </c>
      <c r="Q1766" s="10">
        <f t="shared" si="222"/>
        <v>1.9783964544721999</v>
      </c>
      <c r="R1766" s="8" t="str">
        <f t="shared" si="223"/>
        <v/>
      </c>
      <c r="S1766" s="11">
        <f t="shared" si="224"/>
        <v>59351893.634165995</v>
      </c>
      <c r="T1766" s="11">
        <f t="shared" si="224"/>
        <v>103292175.82941982</v>
      </c>
      <c r="U1766" s="11">
        <f t="shared" si="224"/>
        <v>138883431.10394844</v>
      </c>
    </row>
    <row r="1767" spans="1:21" x14ac:dyDescent="0.2">
      <c r="A1767" s="5">
        <v>1783</v>
      </c>
      <c r="B1767" s="17">
        <v>28</v>
      </c>
      <c r="C1767" s="16">
        <v>7</v>
      </c>
      <c r="D1767" s="16">
        <v>2017</v>
      </c>
      <c r="E1767" s="18">
        <v>43562</v>
      </c>
      <c r="F1767" s="9" t="s">
        <v>1752</v>
      </c>
      <c r="G1767" s="3">
        <v>30000000</v>
      </c>
      <c r="H1767" s="3">
        <v>51573925</v>
      </c>
      <c r="I1767" s="3">
        <v>95594349</v>
      </c>
      <c r="J1767" s="8" t="str">
        <f t="shared" si="218"/>
        <v/>
      </c>
      <c r="K1767" s="8" t="str">
        <f t="shared" si="219"/>
        <v/>
      </c>
      <c r="L1767" s="8" t="str">
        <f t="shared" si="220"/>
        <v>Atomic Blonde</v>
      </c>
      <c r="M1767" s="8" t="str">
        <f t="shared" si="221"/>
        <v/>
      </c>
      <c r="N1767" s="8" t="str">
        <f t="shared" si="217"/>
        <v>Atomic Blonde</v>
      </c>
      <c r="O1767" s="10">
        <f>INDEX(cpi!$A$1:$M$106,MATCH($D1767,cpi!$A:$A,0),MATCH($C1767,cpi!$1:$1,0))</f>
        <v>244.786</v>
      </c>
      <c r="P1767" s="10">
        <f>cpi!$I$2</f>
        <v>245.51900000000001</v>
      </c>
      <c r="Q1767" s="10">
        <f t="shared" si="222"/>
        <v>1.0029944522971086</v>
      </c>
      <c r="R1767" s="8" t="str">
        <f t="shared" si="223"/>
        <v/>
      </c>
      <c r="S1767" s="11">
        <f t="shared" si="224"/>
        <v>30089833.568913259</v>
      </c>
      <c r="T1767" s="11">
        <f t="shared" si="224"/>
        <v>51728360.658187158</v>
      </c>
      <c r="U1767" s="11">
        <f t="shared" si="224"/>
        <v>95880601.717953652</v>
      </c>
    </row>
    <row r="1768" spans="1:21" x14ac:dyDescent="0.2">
      <c r="A1768" s="5">
        <v>1784</v>
      </c>
      <c r="B1768" s="17">
        <v>3</v>
      </c>
      <c r="C1768" s="16">
        <v>7</v>
      </c>
      <c r="D1768" s="16">
        <v>2002</v>
      </c>
      <c r="E1768" s="18">
        <v>37322</v>
      </c>
      <c r="F1768" s="9" t="s">
        <v>1753</v>
      </c>
      <c r="G1768" s="3">
        <v>30000000</v>
      </c>
      <c r="H1768" s="3">
        <v>51432423</v>
      </c>
      <c r="I1768" s="3">
        <v>62432423</v>
      </c>
      <c r="J1768" s="8" t="str">
        <f t="shared" si="218"/>
        <v/>
      </c>
      <c r="K1768" s="8" t="str">
        <f t="shared" si="219"/>
        <v/>
      </c>
      <c r="L1768" s="8" t="str">
        <f t="shared" si="220"/>
        <v>Like Mike</v>
      </c>
      <c r="M1768" s="8" t="str">
        <f t="shared" si="221"/>
        <v/>
      </c>
      <c r="N1768" s="8" t="str">
        <f t="shared" si="217"/>
        <v>Like Mike</v>
      </c>
      <c r="O1768" s="10">
        <f>INDEX(cpi!$A$1:$M$106,MATCH($D1768,cpi!$A:$A,0),MATCH($C1768,cpi!$1:$1,0))</f>
        <v>180.1</v>
      </c>
      <c r="P1768" s="10">
        <f>cpi!$I$2</f>
        <v>245.51900000000001</v>
      </c>
      <c r="Q1768" s="10">
        <f t="shared" si="222"/>
        <v>1.3632370905052749</v>
      </c>
      <c r="R1768" s="8" t="str">
        <f t="shared" si="223"/>
        <v/>
      </c>
      <c r="S1768" s="11">
        <f t="shared" si="224"/>
        <v>40897112.715158246</v>
      </c>
      <c r="T1768" s="11">
        <f t="shared" si="224"/>
        <v>70114586.688156575</v>
      </c>
      <c r="U1768" s="11">
        <f t="shared" si="224"/>
        <v>85110194.683714598</v>
      </c>
    </row>
    <row r="1769" spans="1:21" x14ac:dyDescent="0.2">
      <c r="A1769" s="5">
        <v>1785</v>
      </c>
      <c r="B1769" s="17">
        <v>18</v>
      </c>
      <c r="C1769" s="16">
        <v>3</v>
      </c>
      <c r="D1769" s="16">
        <v>1994</v>
      </c>
      <c r="E1769" s="18">
        <v>34853</v>
      </c>
      <c r="F1769" s="9" t="s">
        <v>1754</v>
      </c>
      <c r="G1769" s="3">
        <v>30000000</v>
      </c>
      <c r="H1769" s="3">
        <v>51041856</v>
      </c>
      <c r="I1769" s="3">
        <v>51041856</v>
      </c>
      <c r="J1769" s="8" t="str">
        <f t="shared" si="218"/>
        <v/>
      </c>
      <c r="K1769" s="8" t="str">
        <f t="shared" si="219"/>
        <v/>
      </c>
      <c r="L1769" s="8" t="str">
        <f t="shared" si="220"/>
        <v>Naked Gun 33 1/3: The Final Insult</v>
      </c>
      <c r="M1769" s="8" t="str">
        <f t="shared" si="221"/>
        <v/>
      </c>
      <c r="N1769" s="8" t="str">
        <f t="shared" si="217"/>
        <v>Naked Gun 33 1/3: The Final Insult</v>
      </c>
      <c r="O1769" s="10">
        <f>INDEX(cpi!$A$1:$M$106,MATCH($D1769,cpi!$A:$A,0),MATCH($C1769,cpi!$1:$1,0))</f>
        <v>147.19999999999999</v>
      </c>
      <c r="P1769" s="10">
        <f>cpi!$I$2</f>
        <v>245.51900000000001</v>
      </c>
      <c r="Q1769" s="10">
        <f t="shared" si="222"/>
        <v>1.6679279891304351</v>
      </c>
      <c r="R1769" s="8" t="str">
        <f t="shared" si="223"/>
        <v/>
      </c>
      <c r="S1769" s="11">
        <f t="shared" si="224"/>
        <v>50037839.673913054</v>
      </c>
      <c r="T1769" s="11">
        <f t="shared" si="224"/>
        <v>85134140.239565238</v>
      </c>
      <c r="U1769" s="11">
        <f t="shared" si="224"/>
        <v>85134140.239565238</v>
      </c>
    </row>
    <row r="1770" spans="1:21" x14ac:dyDescent="0.2">
      <c r="A1770" s="5">
        <v>1786</v>
      </c>
      <c r="B1770" s="17">
        <v>7</v>
      </c>
      <c r="C1770" s="16">
        <v>12</v>
      </c>
      <c r="D1770" s="16">
        <v>2007</v>
      </c>
      <c r="E1770" s="18">
        <v>39275</v>
      </c>
      <c r="F1770" s="9" t="s">
        <v>1755</v>
      </c>
      <c r="G1770" s="3">
        <v>30000000</v>
      </c>
      <c r="H1770" s="3">
        <v>50980159</v>
      </c>
      <c r="I1770" s="3">
        <v>129779728</v>
      </c>
      <c r="J1770" s="8" t="str">
        <f t="shared" si="218"/>
        <v/>
      </c>
      <c r="K1770" s="8" t="str">
        <f t="shared" si="219"/>
        <v/>
      </c>
      <c r="L1770" s="8" t="str">
        <f t="shared" si="220"/>
        <v>Atonement</v>
      </c>
      <c r="M1770" s="8" t="str">
        <f t="shared" si="221"/>
        <v/>
      </c>
      <c r="N1770" s="8" t="str">
        <f t="shared" si="217"/>
        <v>Atonement</v>
      </c>
      <c r="O1770" s="10">
        <f>INDEX(cpi!$A$1:$M$106,MATCH($D1770,cpi!$A:$A,0),MATCH($C1770,cpi!$1:$1,0))</f>
        <v>210.036</v>
      </c>
      <c r="P1770" s="10">
        <f>cpi!$I$2</f>
        <v>245.51900000000001</v>
      </c>
      <c r="Q1770" s="10">
        <f t="shared" si="222"/>
        <v>1.1689377059170809</v>
      </c>
      <c r="R1770" s="8" t="str">
        <f t="shared" si="223"/>
        <v/>
      </c>
      <c r="S1770" s="11">
        <f t="shared" si="224"/>
        <v>35068131.17751243</v>
      </c>
      <c r="T1770" s="11">
        <f t="shared" si="224"/>
        <v>59592630.108748026</v>
      </c>
      <c r="U1770" s="11">
        <f t="shared" si="224"/>
        <v>151704417.52286276</v>
      </c>
    </row>
    <row r="1771" spans="1:21" x14ac:dyDescent="0.2">
      <c r="A1771" s="5">
        <v>1787</v>
      </c>
      <c r="B1771" s="17">
        <v>24</v>
      </c>
      <c r="C1771" s="16">
        <v>5</v>
      </c>
      <c r="D1771" s="16">
        <v>1985</v>
      </c>
      <c r="E1771" s="18">
        <v>31751</v>
      </c>
      <c r="F1771" s="9" t="s">
        <v>1756</v>
      </c>
      <c r="G1771" s="3">
        <v>30000000</v>
      </c>
      <c r="H1771" s="3">
        <v>50327960</v>
      </c>
      <c r="I1771" s="3">
        <v>152627960</v>
      </c>
      <c r="J1771" s="8" t="str">
        <f t="shared" si="218"/>
        <v/>
      </c>
      <c r="K1771" s="8" t="str">
        <f t="shared" si="219"/>
        <v/>
      </c>
      <c r="L1771" s="8" t="str">
        <f t="shared" si="220"/>
        <v>A View to a Kill</v>
      </c>
      <c r="M1771" s="8" t="str">
        <f t="shared" si="221"/>
        <v/>
      </c>
      <c r="N1771" s="8" t="str">
        <f t="shared" si="217"/>
        <v>A View to a Kill</v>
      </c>
      <c r="O1771" s="10">
        <f>INDEX(cpi!$A$1:$M$106,MATCH($D1771,cpi!$A:$A,0),MATCH($C1771,cpi!$1:$1,0))</f>
        <v>107.3</v>
      </c>
      <c r="P1771" s="10">
        <f>cpi!$I$2</f>
        <v>245.51900000000001</v>
      </c>
      <c r="Q1771" s="10">
        <f t="shared" si="222"/>
        <v>2.2881547064305687</v>
      </c>
      <c r="R1771" s="8" t="str">
        <f t="shared" si="223"/>
        <v/>
      </c>
      <c r="S1771" s="11">
        <f t="shared" si="224"/>
        <v>68644641.192917064</v>
      </c>
      <c r="T1771" s="11">
        <f t="shared" si="224"/>
        <v>115158158.5390494</v>
      </c>
      <c r="U1771" s="11">
        <f t="shared" si="224"/>
        <v>349236385.00689662</v>
      </c>
    </row>
    <row r="1772" spans="1:21" x14ac:dyDescent="0.2">
      <c r="A1772" s="5">
        <v>1788</v>
      </c>
      <c r="B1772" s="17">
        <v>14</v>
      </c>
      <c r="C1772" s="16">
        <v>1</v>
      </c>
      <c r="D1772" s="16">
        <v>2005</v>
      </c>
      <c r="E1772" s="18">
        <v>38749</v>
      </c>
      <c r="F1772" s="9" t="s">
        <v>1757</v>
      </c>
      <c r="G1772" s="3">
        <v>30000000</v>
      </c>
      <c r="H1772" s="3">
        <v>49772522</v>
      </c>
      <c r="I1772" s="3">
        <v>89955540</v>
      </c>
      <c r="J1772" s="8" t="str">
        <f t="shared" si="218"/>
        <v/>
      </c>
      <c r="K1772" s="8" t="str">
        <f t="shared" si="219"/>
        <v/>
      </c>
      <c r="L1772" s="8" t="str">
        <f t="shared" si="220"/>
        <v>Racing Stripes</v>
      </c>
      <c r="M1772" s="8" t="str">
        <f t="shared" si="221"/>
        <v/>
      </c>
      <c r="N1772" s="8" t="str">
        <f t="shared" si="217"/>
        <v>Racing Stripes</v>
      </c>
      <c r="O1772" s="10">
        <f>INDEX(cpi!$A$1:$M$106,MATCH($D1772,cpi!$A:$A,0),MATCH($C1772,cpi!$1:$1,0))</f>
        <v>190.7</v>
      </c>
      <c r="P1772" s="10">
        <f>cpi!$I$2</f>
        <v>245.51900000000001</v>
      </c>
      <c r="Q1772" s="10">
        <f t="shared" si="222"/>
        <v>1.2874619821709492</v>
      </c>
      <c r="R1772" s="8" t="str">
        <f t="shared" si="223"/>
        <v/>
      </c>
      <c r="S1772" s="11">
        <f t="shared" si="224"/>
        <v>38623859.465128474</v>
      </c>
      <c r="T1772" s="11">
        <f t="shared" si="224"/>
        <v>64080229.831767179</v>
      </c>
      <c r="U1772" s="11">
        <f t="shared" si="224"/>
        <v>115814337.8356581</v>
      </c>
    </row>
    <row r="1773" spans="1:21" x14ac:dyDescent="0.2">
      <c r="A1773" s="5">
        <v>1789</v>
      </c>
      <c r="B1773" s="17">
        <v>18</v>
      </c>
      <c r="C1773" s="16">
        <v>9</v>
      </c>
      <c r="D1773" s="16">
        <v>2015</v>
      </c>
      <c r="E1773" s="18">
        <v>42530</v>
      </c>
      <c r="F1773" s="9" t="s">
        <v>1758</v>
      </c>
      <c r="G1773" s="3">
        <v>30000000</v>
      </c>
      <c r="H1773" s="3">
        <v>46889293</v>
      </c>
      <c r="I1773" s="3">
        <v>78571737</v>
      </c>
      <c r="J1773" s="8" t="str">
        <f t="shared" si="218"/>
        <v/>
      </c>
      <c r="K1773" s="8" t="str">
        <f t="shared" si="219"/>
        <v/>
      </c>
      <c r="L1773" s="8" t="str">
        <f t="shared" si="220"/>
        <v>Sicario</v>
      </c>
      <c r="M1773" s="8" t="str">
        <f t="shared" si="221"/>
        <v/>
      </c>
      <c r="N1773" s="8" t="str">
        <f t="shared" si="217"/>
        <v>Sicario</v>
      </c>
      <c r="O1773" s="10">
        <f>INDEX(cpi!$A$1:$M$106,MATCH($D1773,cpi!$A:$A,0),MATCH($C1773,cpi!$1:$1,0))</f>
        <v>237.94499999999999</v>
      </c>
      <c r="P1773" s="10">
        <f>cpi!$I$2</f>
        <v>245.51900000000001</v>
      </c>
      <c r="Q1773" s="10">
        <f t="shared" si="222"/>
        <v>1.0318308852886171</v>
      </c>
      <c r="R1773" s="8" t="str">
        <f t="shared" si="223"/>
        <v/>
      </c>
      <c r="S1773" s="11">
        <f t="shared" si="224"/>
        <v>30954926.558658514</v>
      </c>
      <c r="T1773" s="11">
        <f t="shared" si="224"/>
        <v>48381820.706747361</v>
      </c>
      <c r="U1773" s="11">
        <f t="shared" si="224"/>
        <v>81072744.947374389</v>
      </c>
    </row>
    <row r="1774" spans="1:21" x14ac:dyDescent="0.2">
      <c r="A1774" s="5">
        <v>1790</v>
      </c>
      <c r="B1774" s="17">
        <v>22</v>
      </c>
      <c r="C1774" s="16">
        <v>9</v>
      </c>
      <c r="D1774" s="16">
        <v>1989</v>
      </c>
      <c r="E1774" s="18">
        <v>33155</v>
      </c>
      <c r="F1774" s="9" t="s">
        <v>1759</v>
      </c>
      <c r="G1774" s="3">
        <v>30000000</v>
      </c>
      <c r="H1774" s="3">
        <v>45892212</v>
      </c>
      <c r="I1774" s="3">
        <v>45892212</v>
      </c>
      <c r="J1774" s="8" t="str">
        <f t="shared" si="218"/>
        <v/>
      </c>
      <c r="K1774" s="8" t="str">
        <f t="shared" si="219"/>
        <v/>
      </c>
      <c r="L1774" s="8" t="str">
        <f t="shared" si="220"/>
        <v>Black Rain</v>
      </c>
      <c r="M1774" s="8" t="str">
        <f t="shared" si="221"/>
        <v/>
      </c>
      <c r="N1774" s="8" t="str">
        <f t="shared" si="217"/>
        <v>Black Rain</v>
      </c>
      <c r="O1774" s="10">
        <f>INDEX(cpi!$A$1:$M$106,MATCH($D1774,cpi!$A:$A,0),MATCH($C1774,cpi!$1:$1,0))</f>
        <v>125</v>
      </c>
      <c r="P1774" s="10">
        <f>cpi!$I$2</f>
        <v>245.51900000000001</v>
      </c>
      <c r="Q1774" s="10">
        <f t="shared" si="222"/>
        <v>1.9641520000000001</v>
      </c>
      <c r="R1774" s="8" t="str">
        <f t="shared" si="223"/>
        <v/>
      </c>
      <c r="S1774" s="11">
        <f t="shared" si="224"/>
        <v>58924560</v>
      </c>
      <c r="T1774" s="11">
        <f t="shared" si="224"/>
        <v>90139279.984224007</v>
      </c>
      <c r="U1774" s="11">
        <f t="shared" si="224"/>
        <v>90139279.984224007</v>
      </c>
    </row>
    <row r="1775" spans="1:21" x14ac:dyDescent="0.2">
      <c r="A1775" s="5">
        <v>1791</v>
      </c>
      <c r="B1775" s="17">
        <v>13</v>
      </c>
      <c r="C1775" s="16">
        <v>4</v>
      </c>
      <c r="D1775" s="16">
        <v>2012</v>
      </c>
      <c r="E1775" s="18">
        <v>41278</v>
      </c>
      <c r="F1775" s="9" t="s">
        <v>1760</v>
      </c>
      <c r="G1775" s="3">
        <v>30000000</v>
      </c>
      <c r="H1775" s="3">
        <v>44338224</v>
      </c>
      <c r="I1775" s="3">
        <v>54052249</v>
      </c>
      <c r="J1775" s="8" t="str">
        <f t="shared" si="218"/>
        <v/>
      </c>
      <c r="K1775" s="8" t="str">
        <f t="shared" si="219"/>
        <v/>
      </c>
      <c r="L1775" s="8" t="str">
        <f t="shared" si="220"/>
        <v>The Three Stooges</v>
      </c>
      <c r="M1775" s="8" t="str">
        <f t="shared" si="221"/>
        <v/>
      </c>
      <c r="N1775" s="8" t="str">
        <f t="shared" si="217"/>
        <v>The Three Stooges</v>
      </c>
      <c r="O1775" s="10">
        <f>INDEX(cpi!$A$1:$M$106,MATCH($D1775,cpi!$A:$A,0),MATCH($C1775,cpi!$1:$1,0))</f>
        <v>230.08500000000001</v>
      </c>
      <c r="P1775" s="10">
        <f>cpi!$I$2</f>
        <v>245.51900000000001</v>
      </c>
      <c r="Q1775" s="10">
        <f t="shared" si="222"/>
        <v>1.0670795575548166</v>
      </c>
      <c r="R1775" s="8" t="str">
        <f t="shared" si="223"/>
        <v/>
      </c>
      <c r="S1775" s="11">
        <f t="shared" si="224"/>
        <v>32012386.726644501</v>
      </c>
      <c r="T1775" s="11">
        <f t="shared" si="224"/>
        <v>47312412.448686354</v>
      </c>
      <c r="U1775" s="11">
        <f t="shared" si="224"/>
        <v>57678049.94776278</v>
      </c>
    </row>
    <row r="1776" spans="1:21" x14ac:dyDescent="0.2">
      <c r="A1776" s="5">
        <v>1792</v>
      </c>
      <c r="B1776" s="17">
        <v>21</v>
      </c>
      <c r="C1776" s="16">
        <v>7</v>
      </c>
      <c r="D1776" s="16">
        <v>2000</v>
      </c>
      <c r="E1776" s="18">
        <v>37141</v>
      </c>
      <c r="F1776" s="9" t="s">
        <v>1761</v>
      </c>
      <c r="G1776" s="3">
        <v>30000000</v>
      </c>
      <c r="H1776" s="3">
        <v>43746923</v>
      </c>
      <c r="I1776" s="3">
        <v>133946923</v>
      </c>
      <c r="J1776" s="8" t="str">
        <f t="shared" si="218"/>
        <v/>
      </c>
      <c r="K1776" s="8" t="str">
        <f t="shared" si="219"/>
        <v/>
      </c>
      <c r="L1776" s="8" t="str">
        <f t="shared" si="220"/>
        <v>Pokemon 2000</v>
      </c>
      <c r="M1776" s="8" t="str">
        <f t="shared" si="221"/>
        <v/>
      </c>
      <c r="N1776" s="8" t="str">
        <f t="shared" si="217"/>
        <v>Pokemon 2000</v>
      </c>
      <c r="O1776" s="10">
        <f>INDEX(cpi!$A$1:$M$106,MATCH($D1776,cpi!$A:$A,0),MATCH($C1776,cpi!$1:$1,0))</f>
        <v>172.8</v>
      </c>
      <c r="P1776" s="10">
        <f>cpi!$I$2</f>
        <v>245.51900000000001</v>
      </c>
      <c r="Q1776" s="10">
        <f t="shared" si="222"/>
        <v>1.4208275462962963</v>
      </c>
      <c r="R1776" s="8" t="str">
        <f t="shared" si="223"/>
        <v/>
      </c>
      <c r="S1776" s="11">
        <f t="shared" si="224"/>
        <v>42624826.388888888</v>
      </c>
      <c r="T1776" s="11">
        <f t="shared" si="224"/>
        <v>62156833.26410301</v>
      </c>
      <c r="U1776" s="11">
        <f t="shared" si="224"/>
        <v>190315477.94002894</v>
      </c>
    </row>
    <row r="1777" spans="1:21" x14ac:dyDescent="0.2">
      <c r="A1777" s="5">
        <v>1793</v>
      </c>
      <c r="B1777" s="17">
        <v>24</v>
      </c>
      <c r="C1777" s="16">
        <v>10</v>
      </c>
      <c r="D1777" s="16">
        <v>2014</v>
      </c>
      <c r="E1777" s="18">
        <v>42348</v>
      </c>
      <c r="F1777" s="9" t="s">
        <v>1762</v>
      </c>
      <c r="G1777" s="3">
        <v>30000000</v>
      </c>
      <c r="H1777" s="3">
        <v>43037835</v>
      </c>
      <c r="I1777" s="3">
        <v>76235001</v>
      </c>
      <c r="J1777" s="8" t="str">
        <f t="shared" si="218"/>
        <v/>
      </c>
      <c r="K1777" s="8" t="str">
        <f t="shared" si="219"/>
        <v/>
      </c>
      <c r="L1777" s="8" t="str">
        <f t="shared" si="220"/>
        <v>John Wick</v>
      </c>
      <c r="M1777" s="8" t="str">
        <f t="shared" si="221"/>
        <v/>
      </c>
      <c r="N1777" s="8" t="str">
        <f t="shared" si="217"/>
        <v>John Wick</v>
      </c>
      <c r="O1777" s="10">
        <f>INDEX(cpi!$A$1:$M$106,MATCH($D1777,cpi!$A:$A,0),MATCH($C1777,cpi!$1:$1,0))</f>
        <v>237.43299999999999</v>
      </c>
      <c r="P1777" s="10">
        <f>cpi!$I$2</f>
        <v>245.51900000000001</v>
      </c>
      <c r="Q1777" s="10">
        <f t="shared" si="222"/>
        <v>1.0340559231446345</v>
      </c>
      <c r="R1777" s="8" t="str">
        <f t="shared" si="223"/>
        <v/>
      </c>
      <c r="S1777" s="11">
        <f t="shared" si="224"/>
        <v>31021677.694339033</v>
      </c>
      <c r="T1777" s="11">
        <f t="shared" si="224"/>
        <v>44503528.201071456</v>
      </c>
      <c r="U1777" s="11">
        <f t="shared" si="224"/>
        <v>78831254.334987134</v>
      </c>
    </row>
    <row r="1778" spans="1:21" x14ac:dyDescent="0.2">
      <c r="A1778" s="5">
        <v>1794</v>
      </c>
      <c r="B1778" s="17">
        <v>13</v>
      </c>
      <c r="C1778" s="16">
        <v>1</v>
      </c>
      <c r="D1778" s="16">
        <v>2006</v>
      </c>
      <c r="E1778" s="18">
        <v>39083</v>
      </c>
      <c r="F1778" s="9" t="s">
        <v>1763</v>
      </c>
      <c r="G1778" s="3">
        <v>30000000</v>
      </c>
      <c r="H1778" s="3">
        <v>42647449</v>
      </c>
      <c r="I1778" s="3">
        <v>42799060</v>
      </c>
      <c r="J1778" s="8" t="str">
        <f t="shared" si="218"/>
        <v/>
      </c>
      <c r="K1778" s="8" t="str">
        <f t="shared" si="219"/>
        <v/>
      </c>
      <c r="L1778" s="8" t="str">
        <f t="shared" si="220"/>
        <v>Glory Road</v>
      </c>
      <c r="M1778" s="8" t="str">
        <f t="shared" si="221"/>
        <v/>
      </c>
      <c r="N1778" s="8" t="str">
        <f t="shared" si="217"/>
        <v>Glory Road</v>
      </c>
      <c r="O1778" s="10">
        <f>INDEX(cpi!$A$1:$M$106,MATCH($D1778,cpi!$A:$A,0),MATCH($C1778,cpi!$1:$1,0))</f>
        <v>198.3</v>
      </c>
      <c r="P1778" s="10">
        <f>cpi!$I$2</f>
        <v>245.51900000000001</v>
      </c>
      <c r="Q1778" s="10">
        <f t="shared" si="222"/>
        <v>1.2381190115985881</v>
      </c>
      <c r="R1778" s="8" t="str">
        <f t="shared" si="223"/>
        <v/>
      </c>
      <c r="S1778" s="11">
        <f t="shared" si="224"/>
        <v>37143570.347957641</v>
      </c>
      <c r="T1778" s="11">
        <f t="shared" si="224"/>
        <v>52802617.403081194</v>
      </c>
      <c r="U1778" s="11">
        <f t="shared" si="224"/>
        <v>52990329.864548668</v>
      </c>
    </row>
    <row r="1779" spans="1:21" x14ac:dyDescent="0.2">
      <c r="A1779" s="5">
        <v>1795</v>
      </c>
      <c r="B1779" s="17">
        <v>24</v>
      </c>
      <c r="C1779" s="16">
        <v>4</v>
      </c>
      <c r="D1779" s="16">
        <v>2015</v>
      </c>
      <c r="E1779" s="18">
        <v>42708</v>
      </c>
      <c r="F1779" s="9" t="s">
        <v>1764</v>
      </c>
      <c r="G1779" s="3">
        <v>30000000</v>
      </c>
      <c r="H1779" s="3">
        <v>42629776</v>
      </c>
      <c r="I1779" s="3">
        <v>69057415</v>
      </c>
      <c r="J1779" s="8" t="str">
        <f t="shared" si="218"/>
        <v/>
      </c>
      <c r="K1779" s="8" t="str">
        <f t="shared" si="219"/>
        <v/>
      </c>
      <c r="L1779" s="8" t="str">
        <f t="shared" si="220"/>
        <v>The Age of Adaline</v>
      </c>
      <c r="M1779" s="8" t="str">
        <f t="shared" si="221"/>
        <v/>
      </c>
      <c r="N1779" s="8" t="str">
        <f t="shared" si="217"/>
        <v>The Age of Adaline</v>
      </c>
      <c r="O1779" s="10">
        <f>INDEX(cpi!$A$1:$M$106,MATCH($D1779,cpi!$A:$A,0),MATCH($C1779,cpi!$1:$1,0))</f>
        <v>236.59899999999999</v>
      </c>
      <c r="P1779" s="10">
        <f>cpi!$I$2</f>
        <v>245.51900000000001</v>
      </c>
      <c r="Q1779" s="10">
        <f t="shared" si="222"/>
        <v>1.0377009201222323</v>
      </c>
      <c r="R1779" s="8" t="str">
        <f t="shared" si="223"/>
        <v/>
      </c>
      <c r="S1779" s="11">
        <f t="shared" si="224"/>
        <v>31131027.603666969</v>
      </c>
      <c r="T1779" s="11">
        <f t="shared" si="224"/>
        <v>44236957.779804654</v>
      </c>
      <c r="U1779" s="11">
        <f t="shared" si="224"/>
        <v>71660943.086762846</v>
      </c>
    </row>
    <row r="1780" spans="1:21" x14ac:dyDescent="0.2">
      <c r="A1780" s="5">
        <v>1796</v>
      </c>
      <c r="B1780" s="17">
        <v>6</v>
      </c>
      <c r="C1780" s="16">
        <v>8</v>
      </c>
      <c r="D1780" s="16">
        <v>2010</v>
      </c>
      <c r="E1780" s="18">
        <v>40337</v>
      </c>
      <c r="F1780" s="9" t="s">
        <v>1765</v>
      </c>
      <c r="G1780" s="3">
        <v>30000000</v>
      </c>
      <c r="H1780" s="3">
        <v>42400223</v>
      </c>
      <c r="I1780" s="3">
        <v>165889117</v>
      </c>
      <c r="J1780" s="8" t="str">
        <f t="shared" si="218"/>
        <v/>
      </c>
      <c r="K1780" s="8" t="str">
        <f t="shared" si="219"/>
        <v/>
      </c>
      <c r="L1780" s="8" t="str">
        <f t="shared" si="220"/>
        <v>Step Up 3D</v>
      </c>
      <c r="M1780" s="8" t="str">
        <f t="shared" si="221"/>
        <v/>
      </c>
      <c r="N1780" s="8" t="str">
        <f t="shared" si="217"/>
        <v>Step Up 3D</v>
      </c>
      <c r="O1780" s="10">
        <f>INDEX(cpi!$A$1:$M$106,MATCH($D1780,cpi!$A:$A,0),MATCH($C1780,cpi!$1:$1,0))</f>
        <v>218.31200000000001</v>
      </c>
      <c r="P1780" s="10">
        <f>cpi!$I$2</f>
        <v>245.51900000000001</v>
      </c>
      <c r="Q1780" s="10">
        <f t="shared" si="222"/>
        <v>1.1246243907801678</v>
      </c>
      <c r="R1780" s="8" t="str">
        <f t="shared" si="223"/>
        <v/>
      </c>
      <c r="S1780" s="11">
        <f t="shared" si="224"/>
        <v>33738731.723405033</v>
      </c>
      <c r="T1780" s="11">
        <f t="shared" si="224"/>
        <v>47684324.96031826</v>
      </c>
      <c r="U1780" s="11">
        <f t="shared" si="224"/>
        <v>186562947.14318499</v>
      </c>
    </row>
    <row r="1781" spans="1:21" x14ac:dyDescent="0.2">
      <c r="A1781" s="5">
        <v>1797</v>
      </c>
      <c r="B1781" s="17">
        <v>29</v>
      </c>
      <c r="C1781" s="16">
        <v>5</v>
      </c>
      <c r="D1781" s="16">
        <v>2009</v>
      </c>
      <c r="E1781" s="18">
        <v>40668</v>
      </c>
      <c r="F1781" s="9" t="s">
        <v>1766</v>
      </c>
      <c r="G1781" s="3">
        <v>30000000</v>
      </c>
      <c r="H1781" s="3">
        <v>42100625</v>
      </c>
      <c r="I1781" s="3">
        <v>91388487</v>
      </c>
      <c r="J1781" s="8" t="str">
        <f t="shared" si="218"/>
        <v/>
      </c>
      <c r="K1781" s="8" t="str">
        <f t="shared" si="219"/>
        <v/>
      </c>
      <c r="L1781" s="8" t="str">
        <f t="shared" si="220"/>
        <v>Drag Me To Hell</v>
      </c>
      <c r="M1781" s="8" t="str">
        <f t="shared" si="221"/>
        <v/>
      </c>
      <c r="N1781" s="8" t="str">
        <f t="shared" si="217"/>
        <v>Drag Me To Hell</v>
      </c>
      <c r="O1781" s="10">
        <f>INDEX(cpi!$A$1:$M$106,MATCH($D1781,cpi!$A:$A,0),MATCH($C1781,cpi!$1:$1,0))</f>
        <v>213.85599999999999</v>
      </c>
      <c r="P1781" s="10">
        <f>cpi!$I$2</f>
        <v>245.51900000000001</v>
      </c>
      <c r="Q1781" s="10">
        <f t="shared" si="222"/>
        <v>1.1480575714499477</v>
      </c>
      <c r="R1781" s="8" t="str">
        <f t="shared" si="223"/>
        <v/>
      </c>
      <c r="S1781" s="11">
        <f t="shared" si="224"/>
        <v>34441727.143498428</v>
      </c>
      <c r="T1781" s="11">
        <f t="shared" si="224"/>
        <v>48333941.294024952</v>
      </c>
      <c r="U1781" s="11">
        <f t="shared" si="224"/>
        <v>104919244.44370511</v>
      </c>
    </row>
    <row r="1782" spans="1:21" x14ac:dyDescent="0.2">
      <c r="A1782" s="5">
        <v>1798</v>
      </c>
      <c r="B1782" s="17">
        <v>13</v>
      </c>
      <c r="C1782" s="16">
        <v>4</v>
      </c>
      <c r="D1782" s="16">
        <v>2012</v>
      </c>
      <c r="E1782" s="18">
        <v>41278</v>
      </c>
      <c r="F1782" s="9" t="s">
        <v>1767</v>
      </c>
      <c r="G1782" s="3">
        <v>30000000</v>
      </c>
      <c r="H1782" s="3">
        <v>42073277</v>
      </c>
      <c r="I1782" s="3">
        <v>70742948</v>
      </c>
      <c r="J1782" s="8" t="str">
        <f t="shared" si="218"/>
        <v/>
      </c>
      <c r="K1782" s="8" t="str">
        <f t="shared" si="219"/>
        <v/>
      </c>
      <c r="L1782" s="8" t="str">
        <f t="shared" si="220"/>
        <v>The Cabin in the Woods</v>
      </c>
      <c r="M1782" s="8" t="str">
        <f t="shared" si="221"/>
        <v/>
      </c>
      <c r="N1782" s="8" t="str">
        <f t="shared" si="217"/>
        <v>The Cabin in the Woods</v>
      </c>
      <c r="O1782" s="10">
        <f>INDEX(cpi!$A$1:$M$106,MATCH($D1782,cpi!$A:$A,0),MATCH($C1782,cpi!$1:$1,0))</f>
        <v>230.08500000000001</v>
      </c>
      <c r="P1782" s="10">
        <f>cpi!$I$2</f>
        <v>245.51900000000001</v>
      </c>
      <c r="Q1782" s="10">
        <f t="shared" si="222"/>
        <v>1.0670795575548166</v>
      </c>
      <c r="R1782" s="8" t="str">
        <f t="shared" si="223"/>
        <v/>
      </c>
      <c r="S1782" s="11">
        <f t="shared" si="224"/>
        <v>32012386.726644501</v>
      </c>
      <c r="T1782" s="11">
        <f t="shared" si="224"/>
        <v>44895533.806041241</v>
      </c>
      <c r="U1782" s="11">
        <f t="shared" si="224"/>
        <v>75488353.651963398</v>
      </c>
    </row>
    <row r="1783" spans="1:21" x14ac:dyDescent="0.2">
      <c r="A1783" s="5">
        <v>1799</v>
      </c>
      <c r="B1783" s="17">
        <v>19</v>
      </c>
      <c r="C1783" s="16">
        <v>9</v>
      </c>
      <c r="D1783" s="16">
        <v>2003</v>
      </c>
      <c r="E1783" s="18">
        <v>38177</v>
      </c>
      <c r="F1783" s="9" t="s">
        <v>1768</v>
      </c>
      <c r="G1783" s="3">
        <v>30000000</v>
      </c>
      <c r="H1783" s="3">
        <v>42070939</v>
      </c>
      <c r="I1783" s="3">
        <v>47902566</v>
      </c>
      <c r="J1783" s="8" t="str">
        <f t="shared" si="218"/>
        <v/>
      </c>
      <c r="K1783" s="8" t="str">
        <f t="shared" si="219"/>
        <v/>
      </c>
      <c r="L1783" s="8" t="str">
        <f t="shared" si="220"/>
        <v>Secondhand Lions</v>
      </c>
      <c r="M1783" s="8" t="str">
        <f t="shared" si="221"/>
        <v/>
      </c>
      <c r="N1783" s="8" t="str">
        <f t="shared" si="217"/>
        <v>Secondhand Lions</v>
      </c>
      <c r="O1783" s="10">
        <f>INDEX(cpi!$A$1:$M$106,MATCH($D1783,cpi!$A:$A,0),MATCH($C1783,cpi!$1:$1,0))</f>
        <v>185.2</v>
      </c>
      <c r="P1783" s="10">
        <f>cpi!$I$2</f>
        <v>245.51900000000001</v>
      </c>
      <c r="Q1783" s="10">
        <f t="shared" si="222"/>
        <v>1.3256965442764579</v>
      </c>
      <c r="R1783" s="8" t="str">
        <f t="shared" si="223"/>
        <v/>
      </c>
      <c r="S1783" s="11">
        <f t="shared" si="224"/>
        <v>39770896.328293733</v>
      </c>
      <c r="T1783" s="11">
        <f t="shared" si="224"/>
        <v>55773298.446765661</v>
      </c>
      <c r="U1783" s="11">
        <f t="shared" si="224"/>
        <v>63504266.208174944</v>
      </c>
    </row>
    <row r="1784" spans="1:21" x14ac:dyDescent="0.2">
      <c r="A1784" s="5">
        <v>1800</v>
      </c>
      <c r="B1784" s="17">
        <v>10</v>
      </c>
      <c r="C1784" s="16">
        <v>11</v>
      </c>
      <c r="D1784" s="16">
        <v>2006</v>
      </c>
      <c r="E1784" s="18">
        <v>39001</v>
      </c>
      <c r="F1784" s="9" t="s">
        <v>1769</v>
      </c>
      <c r="G1784" s="3">
        <v>30000000</v>
      </c>
      <c r="H1784" s="3">
        <v>40435190</v>
      </c>
      <c r="I1784" s="3">
        <v>53572822</v>
      </c>
      <c r="J1784" s="8" t="str">
        <f t="shared" si="218"/>
        <v/>
      </c>
      <c r="K1784" s="8" t="str">
        <f t="shared" si="219"/>
        <v/>
      </c>
      <c r="L1784" s="8" t="str">
        <f t="shared" si="220"/>
        <v>Stranger Than Fiction</v>
      </c>
      <c r="M1784" s="8" t="str">
        <f t="shared" si="221"/>
        <v/>
      </c>
      <c r="N1784" s="8" t="str">
        <f t="shared" si="217"/>
        <v>Stranger Than Fiction</v>
      </c>
      <c r="O1784" s="10">
        <f>INDEX(cpi!$A$1:$M$106,MATCH($D1784,cpi!$A:$A,0),MATCH($C1784,cpi!$1:$1,0))</f>
        <v>201.5</v>
      </c>
      <c r="P1784" s="10">
        <f>cpi!$I$2</f>
        <v>245.51900000000001</v>
      </c>
      <c r="Q1784" s="10">
        <f t="shared" si="222"/>
        <v>1.2184565756823822</v>
      </c>
      <c r="R1784" s="8" t="str">
        <f t="shared" si="223"/>
        <v/>
      </c>
      <c r="S1784" s="11">
        <f t="shared" si="224"/>
        <v>36553697.270471469</v>
      </c>
      <c r="T1784" s="11">
        <f t="shared" si="224"/>
        <v>49268523.144466504</v>
      </c>
      <c r="U1784" s="11">
        <f t="shared" si="224"/>
        <v>65276157.243761793</v>
      </c>
    </row>
    <row r="1785" spans="1:21" x14ac:dyDescent="0.2">
      <c r="A1785" s="5">
        <v>1801</v>
      </c>
      <c r="B1785" s="17">
        <v>8</v>
      </c>
      <c r="C1785" s="16">
        <v>4</v>
      </c>
      <c r="D1785" s="16">
        <v>2011</v>
      </c>
      <c r="E1785" s="18">
        <v>40759</v>
      </c>
      <c r="F1785" s="9" t="s">
        <v>1770</v>
      </c>
      <c r="G1785" s="3">
        <v>30000000</v>
      </c>
      <c r="H1785" s="3">
        <v>40259119</v>
      </c>
      <c r="I1785" s="3">
        <v>65343694</v>
      </c>
      <c r="J1785" s="8" t="str">
        <f t="shared" si="218"/>
        <v/>
      </c>
      <c r="K1785" s="8" t="str">
        <f t="shared" si="219"/>
        <v/>
      </c>
      <c r="L1785" s="8" t="str">
        <f t="shared" si="220"/>
        <v>Hanna</v>
      </c>
      <c r="M1785" s="8" t="str">
        <f t="shared" si="221"/>
        <v/>
      </c>
      <c r="N1785" s="8" t="str">
        <f t="shared" si="217"/>
        <v>Hanna</v>
      </c>
      <c r="O1785" s="10">
        <f>INDEX(cpi!$A$1:$M$106,MATCH($D1785,cpi!$A:$A,0),MATCH($C1785,cpi!$1:$1,0))</f>
        <v>224.90600000000001</v>
      </c>
      <c r="P1785" s="10">
        <f>cpi!$I$2</f>
        <v>245.51900000000001</v>
      </c>
      <c r="Q1785" s="10">
        <f t="shared" si="222"/>
        <v>1.0916516233448641</v>
      </c>
      <c r="R1785" s="8" t="str">
        <f t="shared" si="223"/>
        <v/>
      </c>
      <c r="S1785" s="11">
        <f t="shared" si="224"/>
        <v>32749548.700345922</v>
      </c>
      <c r="T1785" s="11">
        <f t="shared" si="224"/>
        <v>43948932.610784061</v>
      </c>
      <c r="U1785" s="11">
        <f t="shared" si="224"/>
        <v>71332549.630450055</v>
      </c>
    </row>
    <row r="1786" spans="1:21" x14ac:dyDescent="0.2">
      <c r="A1786" s="5">
        <v>1802</v>
      </c>
      <c r="B1786" s="17">
        <v>16</v>
      </c>
      <c r="C1786" s="16">
        <v>8</v>
      </c>
      <c r="D1786" s="16">
        <v>2002</v>
      </c>
      <c r="E1786" s="18">
        <v>37719</v>
      </c>
      <c r="F1786" s="9" t="s">
        <v>1771</v>
      </c>
      <c r="G1786" s="3">
        <v>30000000</v>
      </c>
      <c r="H1786" s="3">
        <v>40118420</v>
      </c>
      <c r="I1786" s="3">
        <v>51618420</v>
      </c>
      <c r="J1786" s="8" t="str">
        <f t="shared" si="218"/>
        <v/>
      </c>
      <c r="K1786" s="8" t="str">
        <f t="shared" si="219"/>
        <v/>
      </c>
      <c r="L1786" s="8" t="str">
        <f t="shared" si="220"/>
        <v>Blue Crush</v>
      </c>
      <c r="M1786" s="8" t="str">
        <f t="shared" si="221"/>
        <v/>
      </c>
      <c r="N1786" s="8" t="str">
        <f t="shared" si="217"/>
        <v>Blue Crush</v>
      </c>
      <c r="O1786" s="10">
        <f>INDEX(cpi!$A$1:$M$106,MATCH($D1786,cpi!$A:$A,0),MATCH($C1786,cpi!$1:$1,0))</f>
        <v>180.7</v>
      </c>
      <c r="P1786" s="10">
        <f>cpi!$I$2</f>
        <v>245.51900000000001</v>
      </c>
      <c r="Q1786" s="10">
        <f t="shared" si="222"/>
        <v>1.3587105700055342</v>
      </c>
      <c r="R1786" s="8" t="str">
        <f t="shared" si="223"/>
        <v/>
      </c>
      <c r="S1786" s="11">
        <f t="shared" si="224"/>
        <v>40761317.100166023</v>
      </c>
      <c r="T1786" s="11">
        <f t="shared" si="224"/>
        <v>54509321.30592142</v>
      </c>
      <c r="U1786" s="11">
        <f t="shared" si="224"/>
        <v>70134492.86098507</v>
      </c>
    </row>
    <row r="1787" spans="1:21" x14ac:dyDescent="0.2">
      <c r="A1787" s="5">
        <v>1803</v>
      </c>
      <c r="B1787" s="17">
        <v>19</v>
      </c>
      <c r="C1787" s="16">
        <v>10</v>
      </c>
      <c r="D1787" s="16">
        <v>2007</v>
      </c>
      <c r="E1787" s="18">
        <v>39639</v>
      </c>
      <c r="F1787" s="9" t="s">
        <v>1772</v>
      </c>
      <c r="G1787" s="3">
        <v>30000000</v>
      </c>
      <c r="H1787" s="3">
        <v>39568996</v>
      </c>
      <c r="I1787" s="3">
        <v>80276156</v>
      </c>
      <c r="J1787" s="8" t="str">
        <f t="shared" si="218"/>
        <v/>
      </c>
      <c r="K1787" s="8" t="str">
        <f t="shared" si="219"/>
        <v/>
      </c>
      <c r="L1787" s="8" t="str">
        <f t="shared" si="220"/>
        <v>30 Days of Night</v>
      </c>
      <c r="M1787" s="8" t="str">
        <f t="shared" si="221"/>
        <v/>
      </c>
      <c r="N1787" s="8" t="str">
        <f t="shared" si="217"/>
        <v>30 Days of Night</v>
      </c>
      <c r="O1787" s="10">
        <f>INDEX(cpi!$A$1:$M$106,MATCH($D1787,cpi!$A:$A,0),MATCH($C1787,cpi!$1:$1,0))</f>
        <v>208.93600000000001</v>
      </c>
      <c r="P1787" s="10">
        <f>cpi!$I$2</f>
        <v>245.51900000000001</v>
      </c>
      <c r="Q1787" s="10">
        <f t="shared" si="222"/>
        <v>1.1750918941685493</v>
      </c>
      <c r="R1787" s="8" t="str">
        <f t="shared" si="223"/>
        <v/>
      </c>
      <c r="S1787" s="11">
        <f t="shared" si="224"/>
        <v>35252756.825056478</v>
      </c>
      <c r="T1787" s="11">
        <f t="shared" si="224"/>
        <v>46497206.459987752</v>
      </c>
      <c r="U1787" s="11">
        <f t="shared" si="224"/>
        <v>94331860.210609958</v>
      </c>
    </row>
    <row r="1788" spans="1:21" x14ac:dyDescent="0.2">
      <c r="A1788" s="5">
        <v>1804</v>
      </c>
      <c r="B1788" s="17">
        <v>19</v>
      </c>
      <c r="C1788" s="16">
        <v>12</v>
      </c>
      <c r="D1788" s="16">
        <v>1986</v>
      </c>
      <c r="E1788" s="18">
        <v>31970</v>
      </c>
      <c r="F1788" s="9" t="s">
        <v>1773</v>
      </c>
      <c r="G1788" s="3">
        <v>30000000</v>
      </c>
      <c r="H1788" s="3">
        <v>38747385</v>
      </c>
      <c r="I1788" s="3">
        <v>38747385</v>
      </c>
      <c r="J1788" s="8" t="str">
        <f t="shared" si="218"/>
        <v/>
      </c>
      <c r="K1788" s="8" t="str">
        <f t="shared" si="219"/>
        <v/>
      </c>
      <c r="L1788" s="8" t="str">
        <f t="shared" si="220"/>
        <v>Little Shop of Horrors</v>
      </c>
      <c r="M1788" s="8" t="str">
        <f t="shared" si="221"/>
        <v/>
      </c>
      <c r="N1788" s="8" t="str">
        <f t="shared" si="217"/>
        <v>Little Shop of Horrors</v>
      </c>
      <c r="O1788" s="10">
        <f>INDEX(cpi!$A$1:$M$106,MATCH($D1788,cpi!$A:$A,0),MATCH($C1788,cpi!$1:$1,0))</f>
        <v>110.5</v>
      </c>
      <c r="P1788" s="10">
        <f>cpi!$I$2</f>
        <v>245.51900000000001</v>
      </c>
      <c r="Q1788" s="10">
        <f t="shared" si="222"/>
        <v>2.2218914027149324</v>
      </c>
      <c r="R1788" s="8" t="str">
        <f t="shared" si="223"/>
        <v/>
      </c>
      <c r="S1788" s="11">
        <f t="shared" si="224"/>
        <v>66656742.081447974</v>
      </c>
      <c r="T1788" s="11">
        <f t="shared" si="224"/>
        <v>86092481.609185532</v>
      </c>
      <c r="U1788" s="11">
        <f t="shared" si="224"/>
        <v>86092481.609185532</v>
      </c>
    </row>
    <row r="1789" spans="1:21" x14ac:dyDescent="0.2">
      <c r="A1789" s="5">
        <v>1805</v>
      </c>
      <c r="B1789" s="17">
        <v>15</v>
      </c>
      <c r="C1789" s="16">
        <v>9</v>
      </c>
      <c r="D1789" s="16">
        <v>2006</v>
      </c>
      <c r="E1789" s="18">
        <v>39150</v>
      </c>
      <c r="F1789" s="9" t="s">
        <v>1774</v>
      </c>
      <c r="G1789" s="3">
        <v>30000000</v>
      </c>
      <c r="H1789" s="3">
        <v>38432823</v>
      </c>
      <c r="I1789" s="3">
        <v>41457834</v>
      </c>
      <c r="J1789" s="8" t="str">
        <f t="shared" si="218"/>
        <v/>
      </c>
      <c r="K1789" s="8" t="str">
        <f t="shared" si="219"/>
        <v/>
      </c>
      <c r="L1789" s="8" t="str">
        <f t="shared" si="220"/>
        <v>Gridiron Gang</v>
      </c>
      <c r="M1789" s="8" t="str">
        <f t="shared" si="221"/>
        <v/>
      </c>
      <c r="N1789" s="8" t="str">
        <f t="shared" si="217"/>
        <v>Gridiron Gang</v>
      </c>
      <c r="O1789" s="10">
        <f>INDEX(cpi!$A$1:$M$106,MATCH($D1789,cpi!$A:$A,0),MATCH($C1789,cpi!$1:$1,0))</f>
        <v>202.9</v>
      </c>
      <c r="P1789" s="10">
        <f>cpi!$I$2</f>
        <v>245.51900000000001</v>
      </c>
      <c r="Q1789" s="10">
        <f t="shared" si="222"/>
        <v>1.2100492853622473</v>
      </c>
      <c r="R1789" s="8" t="str">
        <f t="shared" si="223"/>
        <v/>
      </c>
      <c r="S1789" s="11">
        <f t="shared" si="224"/>
        <v>36301478.560867421</v>
      </c>
      <c r="T1789" s="11">
        <f t="shared" si="224"/>
        <v>46505610.005603746</v>
      </c>
      <c r="U1789" s="11">
        <f t="shared" si="224"/>
        <v>50166022.404366679</v>
      </c>
    </row>
    <row r="1790" spans="1:21" x14ac:dyDescent="0.2">
      <c r="A1790" s="5">
        <v>1806</v>
      </c>
      <c r="B1790" s="17">
        <v>20</v>
      </c>
      <c r="C1790" s="16">
        <v>7</v>
      </c>
      <c r="D1790" s="16">
        <v>1988</v>
      </c>
      <c r="E1790" s="18">
        <v>32727</v>
      </c>
      <c r="F1790" s="9" t="s">
        <v>1775</v>
      </c>
      <c r="G1790" s="3">
        <v>30000000</v>
      </c>
      <c r="H1790" s="3">
        <v>38413606</v>
      </c>
      <c r="I1790" s="3">
        <v>81613606</v>
      </c>
      <c r="J1790" s="8" t="str">
        <f t="shared" si="218"/>
        <v/>
      </c>
      <c r="K1790" s="8" t="str">
        <f t="shared" si="219"/>
        <v/>
      </c>
      <c r="L1790" s="8" t="str">
        <f t="shared" si="220"/>
        <v>Midnight Run</v>
      </c>
      <c r="M1790" s="8" t="str">
        <f t="shared" si="221"/>
        <v/>
      </c>
      <c r="N1790" s="8" t="str">
        <f t="shared" si="217"/>
        <v>Midnight Run</v>
      </c>
      <c r="O1790" s="10">
        <f>INDEX(cpi!$A$1:$M$106,MATCH($D1790,cpi!$A:$A,0),MATCH($C1790,cpi!$1:$1,0))</f>
        <v>118.5</v>
      </c>
      <c r="P1790" s="10">
        <f>cpi!$I$2</f>
        <v>245.51900000000001</v>
      </c>
      <c r="Q1790" s="10">
        <f t="shared" si="222"/>
        <v>2.0718902953586498</v>
      </c>
      <c r="R1790" s="8" t="str">
        <f t="shared" si="223"/>
        <v/>
      </c>
      <c r="S1790" s="11">
        <f t="shared" si="224"/>
        <v>62156708.860759497</v>
      </c>
      <c r="T1790" s="11">
        <f t="shared" si="224"/>
        <v>79588777.481130794</v>
      </c>
      <c r="U1790" s="11">
        <f t="shared" si="224"/>
        <v>169094438.24062446</v>
      </c>
    </row>
    <row r="1791" spans="1:21" x14ac:dyDescent="0.2">
      <c r="A1791" s="5">
        <v>1807</v>
      </c>
      <c r="B1791" s="17">
        <v>25</v>
      </c>
      <c r="C1791" s="16">
        <v>1</v>
      </c>
      <c r="D1791" s="16">
        <v>2008</v>
      </c>
      <c r="E1791" s="18">
        <v>40179</v>
      </c>
      <c r="F1791" s="9" t="s">
        <v>1776</v>
      </c>
      <c r="G1791" s="3">
        <v>30000000</v>
      </c>
      <c r="H1791" s="3">
        <v>38233676</v>
      </c>
      <c r="I1791" s="3">
        <v>84646831</v>
      </c>
      <c r="J1791" s="8" t="str">
        <f t="shared" si="218"/>
        <v/>
      </c>
      <c r="K1791" s="8" t="str">
        <f t="shared" si="219"/>
        <v/>
      </c>
      <c r="L1791" s="8" t="str">
        <f t="shared" si="220"/>
        <v>Meet the Spartans</v>
      </c>
      <c r="M1791" s="8" t="str">
        <f t="shared" si="221"/>
        <v/>
      </c>
      <c r="N1791" s="8" t="str">
        <f t="shared" si="217"/>
        <v>Meet the Spartans</v>
      </c>
      <c r="O1791" s="10">
        <f>INDEX(cpi!$A$1:$M$106,MATCH($D1791,cpi!$A:$A,0),MATCH($C1791,cpi!$1:$1,0))</f>
        <v>211.08</v>
      </c>
      <c r="P1791" s="10">
        <f>cpi!$I$2</f>
        <v>245.51900000000001</v>
      </c>
      <c r="Q1791" s="10">
        <f t="shared" si="222"/>
        <v>1.1631561493272693</v>
      </c>
      <c r="R1791" s="8" t="str">
        <f t="shared" si="223"/>
        <v/>
      </c>
      <c r="S1791" s="11">
        <f t="shared" si="224"/>
        <v>34894684.479818076</v>
      </c>
      <c r="T1791" s="11">
        <f t="shared" si="224"/>
        <v>44471735.350786433</v>
      </c>
      <c r="U1791" s="11">
        <f t="shared" si="224"/>
        <v>98457481.998716131</v>
      </c>
    </row>
    <row r="1792" spans="1:21" x14ac:dyDescent="0.2">
      <c r="A1792" s="5">
        <v>1808</v>
      </c>
      <c r="B1792" s="17">
        <v>13</v>
      </c>
      <c r="C1792" s="16">
        <v>11</v>
      </c>
      <c r="D1792" s="16">
        <v>1987</v>
      </c>
      <c r="E1792" s="18">
        <v>32153</v>
      </c>
      <c r="F1792" s="9" t="s">
        <v>1777</v>
      </c>
      <c r="G1792" s="3">
        <v>30000000</v>
      </c>
      <c r="H1792" s="3">
        <v>38122000</v>
      </c>
      <c r="I1792" s="3">
        <v>38122000</v>
      </c>
      <c r="J1792" s="8" t="str">
        <f t="shared" si="218"/>
        <v/>
      </c>
      <c r="K1792" s="8" t="str">
        <f t="shared" si="219"/>
        <v/>
      </c>
      <c r="L1792" s="8" t="str">
        <f t="shared" si="220"/>
        <v>The Running Man</v>
      </c>
      <c r="M1792" s="8" t="str">
        <f t="shared" si="221"/>
        <v/>
      </c>
      <c r="N1792" s="8" t="str">
        <f t="shared" si="217"/>
        <v>The Running Man</v>
      </c>
      <c r="O1792" s="10">
        <f>INDEX(cpi!$A$1:$M$106,MATCH($D1792,cpi!$A:$A,0),MATCH($C1792,cpi!$1:$1,0))</f>
        <v>115.4</v>
      </c>
      <c r="P1792" s="10">
        <f>cpi!$I$2</f>
        <v>245.51900000000001</v>
      </c>
      <c r="Q1792" s="10">
        <f t="shared" si="222"/>
        <v>2.1275476603119583</v>
      </c>
      <c r="R1792" s="8" t="str">
        <f t="shared" si="223"/>
        <v/>
      </c>
      <c r="S1792" s="11">
        <f t="shared" si="224"/>
        <v>63826429.809358746</v>
      </c>
      <c r="T1792" s="11">
        <f t="shared" si="224"/>
        <v>81106371.906412467</v>
      </c>
      <c r="U1792" s="11">
        <f t="shared" si="224"/>
        <v>81106371.906412467</v>
      </c>
    </row>
    <row r="1793" spans="1:21" x14ac:dyDescent="0.2">
      <c r="A1793" s="5">
        <v>1809</v>
      </c>
      <c r="B1793" s="17">
        <v>13</v>
      </c>
      <c r="C1793" s="16">
        <v>9</v>
      </c>
      <c r="D1793" s="16">
        <v>2013</v>
      </c>
      <c r="E1793" s="18">
        <v>41648</v>
      </c>
      <c r="F1793" s="9" t="s">
        <v>1778</v>
      </c>
      <c r="G1793" s="3">
        <v>30000000</v>
      </c>
      <c r="H1793">
        <v>36918811</v>
      </c>
      <c r="I1793" s="3">
        <v>51078541</v>
      </c>
      <c r="J1793" s="8" t="str">
        <f t="shared" si="218"/>
        <v/>
      </c>
      <c r="K1793" s="8" t="str">
        <f t="shared" si="219"/>
        <v/>
      </c>
      <c r="L1793" s="8" t="str">
        <f t="shared" si="220"/>
        <v>The Family</v>
      </c>
      <c r="M1793" s="8" t="str">
        <f t="shared" si="221"/>
        <v/>
      </c>
      <c r="N1793" s="8" t="str">
        <f t="shared" si="217"/>
        <v>The Family</v>
      </c>
      <c r="O1793" s="10">
        <f>INDEX(cpi!$A$1:$M$106,MATCH($D1793,cpi!$A:$A,0),MATCH($C1793,cpi!$1:$1,0))</f>
        <v>234.149</v>
      </c>
      <c r="P1793" s="10">
        <f>cpi!$I$2</f>
        <v>245.51900000000001</v>
      </c>
      <c r="Q1793" s="10">
        <f t="shared" si="222"/>
        <v>1.0485588236550232</v>
      </c>
      <c r="R1793" s="8" t="str">
        <f t="shared" si="223"/>
        <v/>
      </c>
      <c r="S1793" s="11">
        <f t="shared" si="224"/>
        <v>31456764.709650695</v>
      </c>
      <c r="T1793" s="11">
        <f t="shared" si="224"/>
        <v>38711545.032902129</v>
      </c>
      <c r="U1793" s="11">
        <f t="shared" si="224"/>
        <v>53558854.864974871</v>
      </c>
    </row>
    <row r="1794" spans="1:21" x14ac:dyDescent="0.2">
      <c r="A1794" s="5">
        <v>1810</v>
      </c>
      <c r="B1794" s="17">
        <v>21</v>
      </c>
      <c r="C1794" s="16">
        <v>11</v>
      </c>
      <c r="D1794" s="16">
        <v>1997</v>
      </c>
      <c r="E1794" s="18">
        <v>36049</v>
      </c>
      <c r="F1794" s="9" t="s">
        <v>1779</v>
      </c>
      <c r="G1794" s="3">
        <v>30000000</v>
      </c>
      <c r="H1794">
        <v>35927406</v>
      </c>
      <c r="I1794" s="3">
        <v>51327406</v>
      </c>
      <c r="J1794" s="8" t="str">
        <f t="shared" si="218"/>
        <v/>
      </c>
      <c r="K1794" s="8" t="str">
        <f t="shared" si="219"/>
        <v/>
      </c>
      <c r="L1794" s="8" t="str">
        <f t="shared" si="220"/>
        <v>Mortal Kombat: Annihilation</v>
      </c>
      <c r="M1794" s="8" t="str">
        <f t="shared" si="221"/>
        <v/>
      </c>
      <c r="N1794" s="8" t="str">
        <f t="shared" ref="N1794:N1857" si="225">IF(M1794=1,L1794&amp;" ("&amp;D1794&amp;")",L1794)</f>
        <v>Mortal Kombat: Annihilation</v>
      </c>
      <c r="O1794" s="10">
        <f>INDEX(cpi!$A$1:$M$106,MATCH($D1794,cpi!$A:$A,0),MATCH($C1794,cpi!$1:$1,0))</f>
        <v>161.5</v>
      </c>
      <c r="P1794" s="10">
        <f>cpi!$I$2</f>
        <v>245.51900000000001</v>
      </c>
      <c r="Q1794" s="10">
        <f t="shared" si="222"/>
        <v>1.5202414860681115</v>
      </c>
      <c r="R1794" s="8" t="str">
        <f t="shared" si="223"/>
        <v/>
      </c>
      <c r="S1794" s="11">
        <f t="shared" si="224"/>
        <v>45607244.582043342</v>
      </c>
      <c r="T1794" s="11">
        <f t="shared" si="224"/>
        <v>54618333.088012382</v>
      </c>
      <c r="U1794" s="11">
        <f t="shared" si="224"/>
        <v>78030051.9734613</v>
      </c>
    </row>
    <row r="1795" spans="1:21" x14ac:dyDescent="0.2">
      <c r="A1795" s="5">
        <v>1811</v>
      </c>
      <c r="B1795" s="17">
        <v>1</v>
      </c>
      <c r="C1795" s="16">
        <v>7</v>
      </c>
      <c r="D1795" s="16">
        <v>2011</v>
      </c>
      <c r="E1795" s="18">
        <v>40550</v>
      </c>
      <c r="F1795" s="9" t="s">
        <v>1780</v>
      </c>
      <c r="G1795" s="3">
        <v>30000000</v>
      </c>
      <c r="H1795">
        <v>35608245</v>
      </c>
      <c r="I1795" s="3">
        <v>61449135</v>
      </c>
      <c r="J1795" s="8" t="str">
        <f t="shared" ref="J1795:J1858" si="226">IF(I1795=0,1,"")</f>
        <v/>
      </c>
      <c r="K1795" s="8" t="str">
        <f t="shared" ref="K1795:K1858" si="227">IF(D1795&gt;2017,1,"")</f>
        <v/>
      </c>
      <c r="L1795" s="8" t="str">
        <f t="shared" ref="L1795:L1858" si="228">F1795</f>
        <v>Larry Crowne</v>
      </c>
      <c r="M1795" s="8" t="str">
        <f t="shared" ref="M1795:M1858" si="229">IF(COUNTIF($L$2:$L$5233,L1795)&gt;1,1,"")</f>
        <v/>
      </c>
      <c r="N1795" s="8" t="str">
        <f t="shared" si="225"/>
        <v>Larry Crowne</v>
      </c>
      <c r="O1795" s="10">
        <f>INDEX(cpi!$A$1:$M$106,MATCH($D1795,cpi!$A:$A,0),MATCH($C1795,cpi!$1:$1,0))</f>
        <v>225.922</v>
      </c>
      <c r="P1795" s="10">
        <f>cpi!$I$2</f>
        <v>245.51900000000001</v>
      </c>
      <c r="Q1795" s="10">
        <f t="shared" ref="Q1795:Q1858" si="230">P1795/O1795</f>
        <v>1.0867423269978134</v>
      </c>
      <c r="R1795" s="8" t="str">
        <f t="shared" ref="R1795:R1858" si="231">IF(ISERROR(Q1795),1,"")</f>
        <v/>
      </c>
      <c r="S1795" s="11">
        <f t="shared" ref="S1795:U1858" si="232">G1795*$Q1795</f>
        <v>32602269.8099344</v>
      </c>
      <c r="T1795" s="11">
        <f t="shared" si="232"/>
        <v>38696987.031608254</v>
      </c>
      <c r="U1795" s="11">
        <f t="shared" si="232"/>
        <v>66779375.961902775</v>
      </c>
    </row>
    <row r="1796" spans="1:21" x14ac:dyDescent="0.2">
      <c r="A1796" s="5">
        <v>1812</v>
      </c>
      <c r="B1796" s="17">
        <v>18</v>
      </c>
      <c r="C1796" s="16">
        <v>10</v>
      </c>
      <c r="D1796" s="16">
        <v>2013</v>
      </c>
      <c r="E1796" s="18">
        <v>41800</v>
      </c>
      <c r="F1796" s="9" t="s">
        <v>1781</v>
      </c>
      <c r="G1796" s="3">
        <v>30000000</v>
      </c>
      <c r="H1796">
        <v>35266619</v>
      </c>
      <c r="I1796" s="3">
        <v>82409520</v>
      </c>
      <c r="J1796" s="8" t="str">
        <f t="shared" si="226"/>
        <v/>
      </c>
      <c r="K1796" s="8" t="str">
        <f t="shared" si="227"/>
        <v/>
      </c>
      <c r="L1796" s="8" t="str">
        <f t="shared" si="228"/>
        <v>Carrie</v>
      </c>
      <c r="M1796" s="8">
        <f t="shared" si="229"/>
        <v>1</v>
      </c>
      <c r="N1796" s="8" t="str">
        <f t="shared" si="225"/>
        <v>Carrie (2013)</v>
      </c>
      <c r="O1796" s="10">
        <f>INDEX(cpi!$A$1:$M$106,MATCH($D1796,cpi!$A:$A,0),MATCH($C1796,cpi!$1:$1,0))</f>
        <v>233.54599999999999</v>
      </c>
      <c r="P1796" s="10">
        <f>cpi!$I$2</f>
        <v>245.51900000000001</v>
      </c>
      <c r="Q1796" s="10">
        <f t="shared" si="230"/>
        <v>1.0512661317256558</v>
      </c>
      <c r="R1796" s="8" t="str">
        <f t="shared" si="231"/>
        <v/>
      </c>
      <c r="S1796" s="11">
        <f t="shared" si="232"/>
        <v>31537983.951769672</v>
      </c>
      <c r="T1796" s="11">
        <f t="shared" si="232"/>
        <v>37074602.135172516</v>
      </c>
      <c r="U1796" s="11">
        <f t="shared" si="232"/>
        <v>86634337.307768062</v>
      </c>
    </row>
    <row r="1797" spans="1:21" x14ac:dyDescent="0.2">
      <c r="A1797" s="5">
        <v>1813</v>
      </c>
      <c r="B1797" s="17">
        <v>7</v>
      </c>
      <c r="C1797" s="16">
        <v>4</v>
      </c>
      <c r="D1797" s="16">
        <v>2006</v>
      </c>
      <c r="E1797" s="18">
        <v>38902</v>
      </c>
      <c r="F1797" s="9" t="s">
        <v>1782</v>
      </c>
      <c r="G1797" s="3">
        <v>30000000</v>
      </c>
      <c r="H1797">
        <v>34742066</v>
      </c>
      <c r="I1797" s="3">
        <v>65390493</v>
      </c>
      <c r="J1797" s="8" t="str">
        <f t="shared" si="226"/>
        <v/>
      </c>
      <c r="K1797" s="8" t="str">
        <f t="shared" si="227"/>
        <v/>
      </c>
      <c r="L1797" s="8" t="str">
        <f t="shared" si="228"/>
        <v>Take the Lead</v>
      </c>
      <c r="M1797" s="8" t="str">
        <f t="shared" si="229"/>
        <v/>
      </c>
      <c r="N1797" s="8" t="str">
        <f t="shared" si="225"/>
        <v>Take the Lead</v>
      </c>
      <c r="O1797" s="10">
        <f>INDEX(cpi!$A$1:$M$106,MATCH($D1797,cpi!$A:$A,0),MATCH($C1797,cpi!$1:$1,0))</f>
        <v>201.5</v>
      </c>
      <c r="P1797" s="10">
        <f>cpi!$I$2</f>
        <v>245.51900000000001</v>
      </c>
      <c r="Q1797" s="10">
        <f t="shared" si="230"/>
        <v>1.2184565756823822</v>
      </c>
      <c r="R1797" s="8" t="str">
        <f t="shared" si="231"/>
        <v/>
      </c>
      <c r="S1797" s="11">
        <f t="shared" si="232"/>
        <v>36553697.270471469</v>
      </c>
      <c r="T1797" s="11">
        <f t="shared" si="232"/>
        <v>42331698.770491317</v>
      </c>
      <c r="U1797" s="11">
        <f t="shared" si="232"/>
        <v>79675476.18296279</v>
      </c>
    </row>
    <row r="1798" spans="1:21" x14ac:dyDescent="0.2">
      <c r="A1798" s="5">
        <v>1814</v>
      </c>
      <c r="B1798" s="17">
        <v>24</v>
      </c>
      <c r="C1798" s="16">
        <v>11</v>
      </c>
      <c r="D1798" s="16">
        <v>2010</v>
      </c>
      <c r="E1798" s="18">
        <v>40888</v>
      </c>
      <c r="F1798" s="9" t="s">
        <v>1783</v>
      </c>
      <c r="G1798" s="3">
        <v>30000000</v>
      </c>
      <c r="H1798">
        <v>32367005</v>
      </c>
      <c r="I1798" s="3">
        <v>102716321</v>
      </c>
      <c r="J1798" s="8" t="str">
        <f t="shared" si="226"/>
        <v/>
      </c>
      <c r="K1798" s="8" t="str">
        <f t="shared" si="227"/>
        <v/>
      </c>
      <c r="L1798" s="8" t="str">
        <f t="shared" si="228"/>
        <v>Love and Other Drugs</v>
      </c>
      <c r="M1798" s="8" t="str">
        <f t="shared" si="229"/>
        <v/>
      </c>
      <c r="N1798" s="8" t="str">
        <f t="shared" si="225"/>
        <v>Love and Other Drugs</v>
      </c>
      <c r="O1798" s="10">
        <f>INDEX(cpi!$A$1:$M$106,MATCH($D1798,cpi!$A:$A,0),MATCH($C1798,cpi!$1:$1,0))</f>
        <v>218.803</v>
      </c>
      <c r="P1798" s="10">
        <f>cpi!$I$2</f>
        <v>245.51900000000001</v>
      </c>
      <c r="Q1798" s="10">
        <f t="shared" si="230"/>
        <v>1.1221007024583758</v>
      </c>
      <c r="R1798" s="8" t="str">
        <f t="shared" si="231"/>
        <v/>
      </c>
      <c r="S1798" s="11">
        <f t="shared" si="232"/>
        <v>33663021.073751271</v>
      </c>
      <c r="T1798" s="11">
        <f t="shared" si="232"/>
        <v>36319039.046973765</v>
      </c>
      <c r="U1798" s="11">
        <f t="shared" si="232"/>
        <v>115258055.94804002</v>
      </c>
    </row>
    <row r="1799" spans="1:21" x14ac:dyDescent="0.2">
      <c r="A1799" s="5">
        <v>1815</v>
      </c>
      <c r="B1799" s="17">
        <v>3</v>
      </c>
      <c r="C1799" s="16">
        <v>6</v>
      </c>
      <c r="D1799" s="16">
        <v>2015</v>
      </c>
      <c r="E1799" s="18">
        <v>42069</v>
      </c>
      <c r="F1799" s="9" t="s">
        <v>1784</v>
      </c>
      <c r="G1799" s="3">
        <v>30000000</v>
      </c>
      <c r="H1799">
        <v>32363404</v>
      </c>
      <c r="I1799">
        <v>46225326</v>
      </c>
      <c r="J1799" s="8" t="str">
        <f t="shared" si="226"/>
        <v/>
      </c>
      <c r="K1799" s="8" t="str">
        <f t="shared" si="227"/>
        <v/>
      </c>
      <c r="L1799" s="8" t="str">
        <f t="shared" si="228"/>
        <v>Entourage</v>
      </c>
      <c r="M1799" s="8" t="str">
        <f t="shared" si="229"/>
        <v/>
      </c>
      <c r="N1799" s="8" t="str">
        <f t="shared" si="225"/>
        <v>Entourage</v>
      </c>
      <c r="O1799" s="10">
        <f>INDEX(cpi!$A$1:$M$106,MATCH($D1799,cpi!$A:$A,0),MATCH($C1799,cpi!$1:$1,0))</f>
        <v>238.63800000000001</v>
      </c>
      <c r="P1799" s="10">
        <f>cpi!$I$2</f>
        <v>245.51900000000001</v>
      </c>
      <c r="Q1799" s="10">
        <f t="shared" si="230"/>
        <v>1.0288344689445938</v>
      </c>
      <c r="R1799" s="8" t="str">
        <f t="shared" si="231"/>
        <v/>
      </c>
      <c r="S1799" s="11">
        <f t="shared" si="232"/>
        <v>30865034.068337817</v>
      </c>
      <c r="T1799" s="11">
        <f t="shared" si="232"/>
        <v>33296585.567579344</v>
      </c>
      <c r="U1799" s="11">
        <f t="shared" si="232"/>
        <v>47558208.727000728</v>
      </c>
    </row>
    <row r="1800" spans="1:21" x14ac:dyDescent="0.2">
      <c r="A1800" s="5">
        <v>1816</v>
      </c>
      <c r="B1800" s="17">
        <v>1</v>
      </c>
      <c r="C1800" s="16">
        <v>6</v>
      </c>
      <c r="D1800" s="16">
        <v>2001</v>
      </c>
      <c r="E1800" s="18">
        <v>36897</v>
      </c>
      <c r="F1800" s="9" t="s">
        <v>1785</v>
      </c>
      <c r="G1800" s="3">
        <v>30000000</v>
      </c>
      <c r="H1800" s="3">
        <v>32267774</v>
      </c>
      <c r="I1800" s="3">
        <v>38462071</v>
      </c>
      <c r="J1800" s="8" t="str">
        <f t="shared" si="226"/>
        <v/>
      </c>
      <c r="K1800" s="8" t="str">
        <f t="shared" si="227"/>
        <v/>
      </c>
      <c r="L1800" s="8" t="str">
        <f t="shared" si="228"/>
        <v>What's the Worst That Could Happen?</v>
      </c>
      <c r="M1800" s="8" t="str">
        <f t="shared" si="229"/>
        <v/>
      </c>
      <c r="N1800" s="8" t="str">
        <f t="shared" si="225"/>
        <v>What's the Worst That Could Happen?</v>
      </c>
      <c r="O1800" s="10">
        <f>INDEX(cpi!$A$1:$M$106,MATCH($D1800,cpi!$A:$A,0),MATCH($C1800,cpi!$1:$1,0))</f>
        <v>178</v>
      </c>
      <c r="P1800" s="10">
        <f>cpi!$I$2</f>
        <v>245.51900000000001</v>
      </c>
      <c r="Q1800" s="10">
        <f t="shared" si="230"/>
        <v>1.3793202247191012</v>
      </c>
      <c r="R1800" s="8" t="str">
        <f t="shared" si="231"/>
        <v/>
      </c>
      <c r="S1800" s="11">
        <f t="shared" si="232"/>
        <v>41379606.741573036</v>
      </c>
      <c r="T1800" s="11">
        <f t="shared" si="232"/>
        <v>44507593.284865171</v>
      </c>
      <c r="U1800" s="11">
        <f t="shared" si="232"/>
        <v>53051512.414882027</v>
      </c>
    </row>
    <row r="1801" spans="1:21" x14ac:dyDescent="0.2">
      <c r="A1801" s="5">
        <v>1817</v>
      </c>
      <c r="B1801" s="17">
        <v>8</v>
      </c>
      <c r="C1801" s="16">
        <v>2</v>
      </c>
      <c r="D1801" s="16">
        <v>2013</v>
      </c>
      <c r="E1801" s="18">
        <v>41488</v>
      </c>
      <c r="F1801" s="9" t="s">
        <v>1786</v>
      </c>
      <c r="G1801" s="3">
        <v>30000000</v>
      </c>
      <c r="H1801" s="3">
        <v>32172757</v>
      </c>
      <c r="I1801" s="3">
        <v>66742138</v>
      </c>
      <c r="J1801" s="8" t="str">
        <f t="shared" si="226"/>
        <v/>
      </c>
      <c r="K1801" s="8" t="str">
        <f t="shared" si="227"/>
        <v/>
      </c>
      <c r="L1801" s="8" t="str">
        <f t="shared" si="228"/>
        <v>Side Effects</v>
      </c>
      <c r="M1801" s="8" t="str">
        <f t="shared" si="229"/>
        <v/>
      </c>
      <c r="N1801" s="8" t="str">
        <f t="shared" si="225"/>
        <v>Side Effects</v>
      </c>
      <c r="O1801" s="10">
        <f>INDEX(cpi!$A$1:$M$106,MATCH($D1801,cpi!$A:$A,0),MATCH($C1801,cpi!$1:$1,0))</f>
        <v>232.166</v>
      </c>
      <c r="P1801" s="10">
        <f>cpi!$I$2</f>
        <v>245.51900000000001</v>
      </c>
      <c r="Q1801" s="10">
        <f t="shared" si="230"/>
        <v>1.0575148815933428</v>
      </c>
      <c r="R1801" s="8" t="str">
        <f t="shared" si="231"/>
        <v/>
      </c>
      <c r="S1801" s="11">
        <f t="shared" si="232"/>
        <v>31725446.447800286</v>
      </c>
      <c r="T1801" s="11">
        <f t="shared" si="232"/>
        <v>34023169.309386395</v>
      </c>
      <c r="U1801" s="11">
        <f t="shared" si="232"/>
        <v>70580804.164356545</v>
      </c>
    </row>
    <row r="1802" spans="1:21" x14ac:dyDescent="0.2">
      <c r="A1802" s="5">
        <v>1819</v>
      </c>
      <c r="B1802" s="17">
        <v>9</v>
      </c>
      <c r="C1802" s="16">
        <v>9</v>
      </c>
      <c r="D1802" s="16">
        <v>2009</v>
      </c>
      <c r="E1802" s="18">
        <v>40065</v>
      </c>
      <c r="F1802" s="9">
        <v>9</v>
      </c>
      <c r="G1802" s="3">
        <v>30000000</v>
      </c>
      <c r="H1802" s="3">
        <v>31749894</v>
      </c>
      <c r="I1802" s="3">
        <v>48559999</v>
      </c>
      <c r="J1802" s="8" t="str">
        <f t="shared" si="226"/>
        <v/>
      </c>
      <c r="K1802" s="8" t="str">
        <f t="shared" si="227"/>
        <v/>
      </c>
      <c r="L1802" s="8">
        <f t="shared" si="228"/>
        <v>9</v>
      </c>
      <c r="M1802" s="8" t="str">
        <f t="shared" si="229"/>
        <v/>
      </c>
      <c r="N1802" s="8">
        <f t="shared" si="225"/>
        <v>9</v>
      </c>
      <c r="O1802" s="10">
        <f>INDEX(cpi!$A$1:$M$106,MATCH($D1802,cpi!$A:$A,0),MATCH($C1802,cpi!$1:$1,0))</f>
        <v>215.96899999999999</v>
      </c>
      <c r="P1802" s="10">
        <f>cpi!$I$2</f>
        <v>245.51900000000001</v>
      </c>
      <c r="Q1802" s="10">
        <f t="shared" si="230"/>
        <v>1.1368251925044799</v>
      </c>
      <c r="R1802" s="8" t="str">
        <f t="shared" si="231"/>
        <v/>
      </c>
      <c r="S1802" s="11">
        <f t="shared" si="232"/>
        <v>34104755.7751344</v>
      </c>
      <c r="T1802" s="11">
        <f t="shared" si="232"/>
        <v>36094079.358546831</v>
      </c>
      <c r="U1802" s="11">
        <f t="shared" si="232"/>
        <v>55204230.211192347</v>
      </c>
    </row>
    <row r="1803" spans="1:21" x14ac:dyDescent="0.2">
      <c r="A1803" s="5">
        <v>1820</v>
      </c>
      <c r="B1803" s="17">
        <v>2</v>
      </c>
      <c r="C1803" s="16">
        <v>7</v>
      </c>
      <c r="D1803" s="16">
        <v>2014</v>
      </c>
      <c r="E1803" s="18">
        <v>41677</v>
      </c>
      <c r="F1803" s="9" t="s">
        <v>1787</v>
      </c>
      <c r="G1803" s="3">
        <v>30000000</v>
      </c>
      <c r="H1803" s="3">
        <v>30577122</v>
      </c>
      <c r="I1803" s="3">
        <v>87956618</v>
      </c>
      <c r="J1803" s="8" t="str">
        <f t="shared" si="226"/>
        <v/>
      </c>
      <c r="K1803" s="8" t="str">
        <f t="shared" si="227"/>
        <v/>
      </c>
      <c r="L1803" s="8" t="str">
        <f t="shared" si="228"/>
        <v>Deliver Us from Evil</v>
      </c>
      <c r="M1803" s="8" t="str">
        <f t="shared" si="229"/>
        <v/>
      </c>
      <c r="N1803" s="8" t="str">
        <f t="shared" si="225"/>
        <v>Deliver Us from Evil</v>
      </c>
      <c r="O1803" s="10">
        <f>INDEX(cpi!$A$1:$M$106,MATCH($D1803,cpi!$A:$A,0),MATCH($C1803,cpi!$1:$1,0))</f>
        <v>238.25</v>
      </c>
      <c r="P1803" s="10">
        <f>cpi!$I$2</f>
        <v>245.51900000000001</v>
      </c>
      <c r="Q1803" s="10">
        <f t="shared" si="230"/>
        <v>1.0305099685204617</v>
      </c>
      <c r="R1803" s="8" t="str">
        <f t="shared" si="231"/>
        <v/>
      </c>
      <c r="S1803" s="11">
        <f t="shared" si="232"/>
        <v>30915299.055613853</v>
      </c>
      <c r="T1803" s="11">
        <f t="shared" si="232"/>
        <v>31510029.029666319</v>
      </c>
      <c r="U1803" s="11">
        <f t="shared" si="232"/>
        <v>90640171.646346271</v>
      </c>
    </row>
    <row r="1804" spans="1:21" x14ac:dyDescent="0.2">
      <c r="A1804" s="5">
        <v>1821</v>
      </c>
      <c r="B1804" s="17">
        <v>1</v>
      </c>
      <c r="C1804" s="16">
        <v>8</v>
      </c>
      <c r="D1804" s="16">
        <v>2014</v>
      </c>
      <c r="E1804" s="18">
        <v>41647</v>
      </c>
      <c r="F1804" s="9" t="s">
        <v>1788</v>
      </c>
      <c r="G1804" s="3">
        <v>30000000</v>
      </c>
      <c r="H1804" s="3">
        <v>30569935</v>
      </c>
      <c r="I1804" s="3">
        <v>33339868</v>
      </c>
      <c r="J1804" s="8" t="str">
        <f t="shared" si="226"/>
        <v/>
      </c>
      <c r="K1804" s="8" t="str">
        <f t="shared" si="227"/>
        <v/>
      </c>
      <c r="L1804" s="8" t="str">
        <f t="shared" si="228"/>
        <v>Get on Up</v>
      </c>
      <c r="M1804" s="8" t="str">
        <f t="shared" si="229"/>
        <v/>
      </c>
      <c r="N1804" s="8" t="str">
        <f t="shared" si="225"/>
        <v>Get on Up</v>
      </c>
      <c r="O1804" s="10">
        <f>INDEX(cpi!$A$1:$M$106,MATCH($D1804,cpi!$A:$A,0),MATCH($C1804,cpi!$1:$1,0))</f>
        <v>237.852</v>
      </c>
      <c r="P1804" s="10">
        <f>cpi!$I$2</f>
        <v>245.51900000000001</v>
      </c>
      <c r="Q1804" s="10">
        <f t="shared" si="230"/>
        <v>1.0322343305921329</v>
      </c>
      <c r="R1804" s="8" t="str">
        <f t="shared" si="231"/>
        <v/>
      </c>
      <c r="S1804" s="11">
        <f t="shared" si="232"/>
        <v>30967029.917763986</v>
      </c>
      <c r="T1804" s="11">
        <f t="shared" si="232"/>
        <v>31555336.390970014</v>
      </c>
      <c r="U1804" s="11">
        <f t="shared" si="232"/>
        <v>34414556.327010073</v>
      </c>
    </row>
    <row r="1805" spans="1:21" x14ac:dyDescent="0.2">
      <c r="A1805" s="5">
        <v>1822</v>
      </c>
      <c r="B1805" s="17">
        <v>27</v>
      </c>
      <c r="C1805" s="16">
        <v>4</v>
      </c>
      <c r="D1805" s="16">
        <v>2012</v>
      </c>
      <c r="E1805" s="18">
        <v>41702</v>
      </c>
      <c r="F1805" s="9" t="s">
        <v>1789</v>
      </c>
      <c r="G1805" s="3">
        <v>30000000</v>
      </c>
      <c r="H1805" s="3">
        <v>28700285</v>
      </c>
      <c r="I1805" s="3">
        <v>61623819</v>
      </c>
      <c r="J1805" s="8" t="str">
        <f t="shared" si="226"/>
        <v/>
      </c>
      <c r="K1805" s="8" t="str">
        <f t="shared" si="227"/>
        <v/>
      </c>
      <c r="L1805" s="8" t="str">
        <f t="shared" si="228"/>
        <v>The Five-Year Engagement</v>
      </c>
      <c r="M1805" s="8" t="str">
        <f t="shared" si="229"/>
        <v/>
      </c>
      <c r="N1805" s="8" t="str">
        <f t="shared" si="225"/>
        <v>The Five-Year Engagement</v>
      </c>
      <c r="O1805" s="10">
        <f>INDEX(cpi!$A$1:$M$106,MATCH($D1805,cpi!$A:$A,0),MATCH($C1805,cpi!$1:$1,0))</f>
        <v>230.08500000000001</v>
      </c>
      <c r="P1805" s="10">
        <f>cpi!$I$2</f>
        <v>245.51900000000001</v>
      </c>
      <c r="Q1805" s="10">
        <f t="shared" si="230"/>
        <v>1.0670795575548166</v>
      </c>
      <c r="R1805" s="8" t="str">
        <f t="shared" si="231"/>
        <v/>
      </c>
      <c r="S1805" s="11">
        <f t="shared" si="232"/>
        <v>32012386.726644501</v>
      </c>
      <c r="T1805" s="11">
        <f t="shared" si="232"/>
        <v>30625487.41949714</v>
      </c>
      <c r="U1805" s="11">
        <f t="shared" si="232"/>
        <v>65757517.513358101</v>
      </c>
    </row>
    <row r="1806" spans="1:21" x14ac:dyDescent="0.2">
      <c r="A1806" s="5">
        <v>1823</v>
      </c>
      <c r="B1806" s="17">
        <v>2</v>
      </c>
      <c r="C1806" s="16">
        <v>4</v>
      </c>
      <c r="D1806" s="16">
        <v>2004</v>
      </c>
      <c r="E1806" s="18">
        <v>38021</v>
      </c>
      <c r="F1806" s="9" t="s">
        <v>1790</v>
      </c>
      <c r="G1806" s="3">
        <v>30000000</v>
      </c>
      <c r="H1806" s="3">
        <v>28165882</v>
      </c>
      <c r="I1806" s="3">
        <v>29356757</v>
      </c>
      <c r="J1806" s="8" t="str">
        <f t="shared" si="226"/>
        <v/>
      </c>
      <c r="K1806" s="8" t="str">
        <f t="shared" si="227"/>
        <v/>
      </c>
      <c r="L1806" s="8" t="str">
        <f t="shared" si="228"/>
        <v>The Prince &amp; Me</v>
      </c>
      <c r="M1806" s="8" t="str">
        <f t="shared" si="229"/>
        <v/>
      </c>
      <c r="N1806" s="8" t="str">
        <f t="shared" si="225"/>
        <v>The Prince &amp; Me</v>
      </c>
      <c r="O1806" s="10">
        <f>INDEX(cpi!$A$1:$M$106,MATCH($D1806,cpi!$A:$A,0),MATCH($C1806,cpi!$1:$1,0))</f>
        <v>188</v>
      </c>
      <c r="P1806" s="10">
        <f>cpi!$I$2</f>
        <v>245.51900000000001</v>
      </c>
      <c r="Q1806" s="10">
        <f t="shared" si="230"/>
        <v>1.3059521276595745</v>
      </c>
      <c r="R1806" s="8" t="str">
        <f t="shared" si="231"/>
        <v/>
      </c>
      <c r="S1806" s="11">
        <f t="shared" si="232"/>
        <v>39178563.829787232</v>
      </c>
      <c r="T1806" s="11">
        <f t="shared" si="232"/>
        <v>36783293.525308512</v>
      </c>
      <c r="U1806" s="11">
        <f t="shared" si="232"/>
        <v>38338519.265335105</v>
      </c>
    </row>
    <row r="1807" spans="1:21" x14ac:dyDescent="0.2">
      <c r="A1807" s="5">
        <v>1824</v>
      </c>
      <c r="B1807" s="17">
        <v>15</v>
      </c>
      <c r="C1807" s="16">
        <v>7</v>
      </c>
      <c r="D1807" s="16">
        <v>2011</v>
      </c>
      <c r="E1807" s="18">
        <v>40975</v>
      </c>
      <c r="F1807" s="9" t="s">
        <v>1791</v>
      </c>
      <c r="G1807" s="3">
        <v>30000000</v>
      </c>
      <c r="H1807" s="3">
        <v>26692846</v>
      </c>
      <c r="I1807" s="3">
        <v>50145607</v>
      </c>
      <c r="J1807" s="8" t="str">
        <f t="shared" si="226"/>
        <v/>
      </c>
      <c r="K1807" s="8" t="str">
        <f t="shared" si="227"/>
        <v/>
      </c>
      <c r="L1807" s="8" t="str">
        <f t="shared" si="228"/>
        <v>Winnie the Pooh</v>
      </c>
      <c r="M1807" s="8" t="str">
        <f t="shared" si="229"/>
        <v/>
      </c>
      <c r="N1807" s="8" t="str">
        <f t="shared" si="225"/>
        <v>Winnie the Pooh</v>
      </c>
      <c r="O1807" s="10">
        <f>INDEX(cpi!$A$1:$M$106,MATCH($D1807,cpi!$A:$A,0),MATCH($C1807,cpi!$1:$1,0))</f>
        <v>225.922</v>
      </c>
      <c r="P1807" s="10">
        <f>cpi!$I$2</f>
        <v>245.51900000000001</v>
      </c>
      <c r="Q1807" s="10">
        <f t="shared" si="230"/>
        <v>1.0867423269978134</v>
      </c>
      <c r="R1807" s="8" t="str">
        <f t="shared" si="231"/>
        <v/>
      </c>
      <c r="S1807" s="11">
        <f t="shared" si="232"/>
        <v>32602269.8099344</v>
      </c>
      <c r="T1807" s="11">
        <f t="shared" si="232"/>
        <v>29008245.576234274</v>
      </c>
      <c r="U1807" s="11">
        <f t="shared" si="232"/>
        <v>54495353.639897838</v>
      </c>
    </row>
    <row r="1808" spans="1:21" x14ac:dyDescent="0.2">
      <c r="A1808" s="5">
        <v>1825</v>
      </c>
      <c r="B1808" s="17">
        <v>15</v>
      </c>
      <c r="C1808" s="16">
        <v>5</v>
      </c>
      <c r="D1808" s="16">
        <v>1998</v>
      </c>
      <c r="E1808" s="18">
        <v>36224</v>
      </c>
      <c r="F1808" s="9" t="s">
        <v>1792</v>
      </c>
      <c r="G1808" s="3">
        <v>30000000</v>
      </c>
      <c r="H1808" s="3">
        <v>26528684</v>
      </c>
      <c r="I1808" s="3">
        <v>29203383</v>
      </c>
      <c r="J1808" s="8" t="str">
        <f t="shared" si="226"/>
        <v/>
      </c>
      <c r="K1808" s="8" t="str">
        <f t="shared" si="227"/>
        <v/>
      </c>
      <c r="L1808" s="8" t="str">
        <f t="shared" si="228"/>
        <v>Bulworth</v>
      </c>
      <c r="M1808" s="8" t="str">
        <f t="shared" si="229"/>
        <v/>
      </c>
      <c r="N1808" s="8" t="str">
        <f t="shared" si="225"/>
        <v>Bulworth</v>
      </c>
      <c r="O1808" s="10">
        <f>INDEX(cpi!$A$1:$M$106,MATCH($D1808,cpi!$A:$A,0),MATCH($C1808,cpi!$1:$1,0))</f>
        <v>162.80000000000001</v>
      </c>
      <c r="P1808" s="10">
        <f>cpi!$I$2</f>
        <v>245.51900000000001</v>
      </c>
      <c r="Q1808" s="10">
        <f t="shared" si="230"/>
        <v>1.5081019656019656</v>
      </c>
      <c r="R1808" s="8" t="str">
        <f t="shared" si="231"/>
        <v/>
      </c>
      <c r="S1808" s="11">
        <f t="shared" si="232"/>
        <v>45243058.968058966</v>
      </c>
      <c r="T1808" s="11">
        <f t="shared" si="232"/>
        <v>40007960.485233419</v>
      </c>
      <c r="U1808" s="11">
        <f t="shared" si="232"/>
        <v>44041679.304527029</v>
      </c>
    </row>
    <row r="1809" spans="1:21" x14ac:dyDescent="0.2">
      <c r="A1809" s="5">
        <v>1826</v>
      </c>
      <c r="B1809" s="17">
        <v>13</v>
      </c>
      <c r="C1809" s="16">
        <v>6</v>
      </c>
      <c r="D1809" s="16">
        <v>2003</v>
      </c>
      <c r="E1809" s="18">
        <v>37992</v>
      </c>
      <c r="F1809" s="9" t="s">
        <v>1793</v>
      </c>
      <c r="G1809" s="3">
        <v>30000000</v>
      </c>
      <c r="H1809" s="3">
        <v>26214846</v>
      </c>
      <c r="I1809" s="3">
        <v>26214846</v>
      </c>
      <c r="J1809" s="8" t="str">
        <f t="shared" si="226"/>
        <v/>
      </c>
      <c r="K1809" s="8" t="str">
        <f t="shared" si="227"/>
        <v/>
      </c>
      <c r="L1809" s="8" t="str">
        <f t="shared" si="228"/>
        <v>Dumb and Dumberer: When Harry Met Lloyd</v>
      </c>
      <c r="M1809" s="8" t="str">
        <f t="shared" si="229"/>
        <v/>
      </c>
      <c r="N1809" s="8" t="str">
        <f t="shared" si="225"/>
        <v>Dumb and Dumberer: When Harry Met Lloyd</v>
      </c>
      <c r="O1809" s="10">
        <f>INDEX(cpi!$A$1:$M$106,MATCH($D1809,cpi!$A:$A,0),MATCH($C1809,cpi!$1:$1,0))</f>
        <v>183.7</v>
      </c>
      <c r="P1809" s="10">
        <f>cpi!$I$2</f>
        <v>245.51900000000001</v>
      </c>
      <c r="Q1809" s="10">
        <f t="shared" si="230"/>
        <v>1.3365215024496462</v>
      </c>
      <c r="R1809" s="8" t="str">
        <f t="shared" si="231"/>
        <v/>
      </c>
      <c r="S1809" s="11">
        <f t="shared" si="232"/>
        <v>40095645.073489383</v>
      </c>
      <c r="T1809" s="11">
        <f t="shared" si="232"/>
        <v>35036705.362406097</v>
      </c>
      <c r="U1809" s="11">
        <f t="shared" si="232"/>
        <v>35036705.362406097</v>
      </c>
    </row>
    <row r="1810" spans="1:21" x14ac:dyDescent="0.2">
      <c r="A1810" s="5">
        <v>1827</v>
      </c>
      <c r="B1810" s="17">
        <v>4</v>
      </c>
      <c r="C1810" s="16">
        <v>8</v>
      </c>
      <c r="D1810" s="16">
        <v>1995</v>
      </c>
      <c r="E1810" s="18">
        <v>34797</v>
      </c>
      <c r="F1810" s="9" t="s">
        <v>1794</v>
      </c>
      <c r="G1810" s="3">
        <v>30000000</v>
      </c>
      <c r="H1810" s="3">
        <v>23998226</v>
      </c>
      <c r="I1810" s="3">
        <v>23998226</v>
      </c>
      <c r="J1810" s="8" t="str">
        <f t="shared" si="226"/>
        <v/>
      </c>
      <c r="K1810" s="8" t="str">
        <f t="shared" si="227"/>
        <v/>
      </c>
      <c r="L1810" s="8" t="str">
        <f t="shared" si="228"/>
        <v>Virtuosity</v>
      </c>
      <c r="M1810" s="8" t="str">
        <f t="shared" si="229"/>
        <v/>
      </c>
      <c r="N1810" s="8" t="str">
        <f t="shared" si="225"/>
        <v>Virtuosity</v>
      </c>
      <c r="O1810" s="10">
        <f>INDEX(cpi!$A$1:$M$106,MATCH($D1810,cpi!$A:$A,0),MATCH($C1810,cpi!$1:$1,0))</f>
        <v>152.9</v>
      </c>
      <c r="P1810" s="10">
        <f>cpi!$I$2</f>
        <v>245.51900000000001</v>
      </c>
      <c r="Q1810" s="10">
        <f t="shared" si="230"/>
        <v>1.6057488554610857</v>
      </c>
      <c r="R1810" s="8" t="str">
        <f t="shared" si="231"/>
        <v/>
      </c>
      <c r="S1810" s="11">
        <f t="shared" si="232"/>
        <v>48172465.663832568</v>
      </c>
      <c r="T1810" s="11">
        <f t="shared" si="232"/>
        <v>38535123.932596467</v>
      </c>
      <c r="U1810" s="11">
        <f t="shared" si="232"/>
        <v>38535123.932596467</v>
      </c>
    </row>
    <row r="1811" spans="1:21" x14ac:dyDescent="0.2">
      <c r="A1811" s="5">
        <v>1828</v>
      </c>
      <c r="B1811" s="17">
        <v>18</v>
      </c>
      <c r="C1811" s="16">
        <v>9</v>
      </c>
      <c r="D1811" s="16">
        <v>1998</v>
      </c>
      <c r="E1811" s="18">
        <v>36320</v>
      </c>
      <c r="F1811" s="9" t="s">
        <v>1795</v>
      </c>
      <c r="G1811" s="3">
        <v>30000000</v>
      </c>
      <c r="H1811" s="3">
        <v>23337196</v>
      </c>
      <c r="I1811" s="3">
        <v>26708196</v>
      </c>
      <c r="J1811" s="8" t="str">
        <f t="shared" si="226"/>
        <v/>
      </c>
      <c r="K1811" s="8" t="str">
        <f t="shared" si="227"/>
        <v/>
      </c>
      <c r="L1811" s="8" t="str">
        <f t="shared" si="228"/>
        <v>One True Thing</v>
      </c>
      <c r="M1811" s="8" t="str">
        <f t="shared" si="229"/>
        <v/>
      </c>
      <c r="N1811" s="8" t="str">
        <f t="shared" si="225"/>
        <v>One True Thing</v>
      </c>
      <c r="O1811" s="10">
        <f>INDEX(cpi!$A$1:$M$106,MATCH($D1811,cpi!$A:$A,0),MATCH($C1811,cpi!$1:$1,0))</f>
        <v>163.6</v>
      </c>
      <c r="P1811" s="10">
        <f>cpi!$I$2</f>
        <v>245.51900000000001</v>
      </c>
      <c r="Q1811" s="10">
        <f t="shared" si="230"/>
        <v>1.5007273838630808</v>
      </c>
      <c r="R1811" s="8" t="str">
        <f t="shared" si="231"/>
        <v/>
      </c>
      <c r="S1811" s="11">
        <f t="shared" si="232"/>
        <v>45021821.515892424</v>
      </c>
      <c r="T1811" s="11">
        <f t="shared" si="232"/>
        <v>35022769.099779956</v>
      </c>
      <c r="U1811" s="11">
        <f t="shared" si="232"/>
        <v>40081721.1107824</v>
      </c>
    </row>
    <row r="1812" spans="1:21" x14ac:dyDescent="0.2">
      <c r="A1812" s="5">
        <v>1829</v>
      </c>
      <c r="B1812" s="17">
        <v>4</v>
      </c>
      <c r="C1812" s="16">
        <v>2</v>
      </c>
      <c r="D1812" s="16">
        <v>2011</v>
      </c>
      <c r="E1812" s="18">
        <v>40635</v>
      </c>
      <c r="F1812" s="9" t="s">
        <v>1796</v>
      </c>
      <c r="G1812" s="3">
        <v>30000000</v>
      </c>
      <c r="H1812" s="3">
        <v>23209310</v>
      </c>
      <c r="I1812" s="3">
        <v>104283753</v>
      </c>
      <c r="J1812" s="8" t="str">
        <f t="shared" si="226"/>
        <v/>
      </c>
      <c r="K1812" s="8" t="str">
        <f t="shared" si="227"/>
        <v/>
      </c>
      <c r="L1812" s="8" t="str">
        <f t="shared" si="228"/>
        <v>Sanctum</v>
      </c>
      <c r="M1812" s="8" t="str">
        <f t="shared" si="229"/>
        <v/>
      </c>
      <c r="N1812" s="8" t="str">
        <f t="shared" si="225"/>
        <v>Sanctum</v>
      </c>
      <c r="O1812" s="10">
        <f>INDEX(cpi!$A$1:$M$106,MATCH($D1812,cpi!$A:$A,0),MATCH($C1812,cpi!$1:$1,0))</f>
        <v>221.309</v>
      </c>
      <c r="P1812" s="10">
        <f>cpi!$I$2</f>
        <v>245.51900000000001</v>
      </c>
      <c r="Q1812" s="10">
        <f t="shared" si="230"/>
        <v>1.109394556931711</v>
      </c>
      <c r="R1812" s="8" t="str">
        <f t="shared" si="231"/>
        <v/>
      </c>
      <c r="S1812" s="11">
        <f t="shared" si="232"/>
        <v>33281836.70795133</v>
      </c>
      <c r="T1812" s="11">
        <f t="shared" si="232"/>
        <v>25748282.184140727</v>
      </c>
      <c r="U1812" s="11">
        <f t="shared" si="232"/>
        <v>115691827.95461099</v>
      </c>
    </row>
    <row r="1813" spans="1:21" x14ac:dyDescent="0.2">
      <c r="A1813" s="5">
        <v>1830</v>
      </c>
      <c r="B1813" s="17">
        <v>21</v>
      </c>
      <c r="C1813" s="16">
        <v>7</v>
      </c>
      <c r="D1813" s="16">
        <v>2006</v>
      </c>
      <c r="E1813" s="18">
        <v>39332</v>
      </c>
      <c r="F1813" s="9" t="s">
        <v>1797</v>
      </c>
      <c r="G1813" s="3">
        <v>30000000</v>
      </c>
      <c r="H1813" s="3">
        <v>22530295</v>
      </c>
      <c r="I1813" s="3">
        <v>60772856</v>
      </c>
      <c r="J1813" s="8" t="str">
        <f t="shared" si="226"/>
        <v/>
      </c>
      <c r="K1813" s="8" t="str">
        <f t="shared" si="227"/>
        <v/>
      </c>
      <c r="L1813" s="8" t="str">
        <f t="shared" si="228"/>
        <v>My Super Ex-Girlfriend</v>
      </c>
      <c r="M1813" s="8" t="str">
        <f t="shared" si="229"/>
        <v/>
      </c>
      <c r="N1813" s="8" t="str">
        <f t="shared" si="225"/>
        <v>My Super Ex-Girlfriend</v>
      </c>
      <c r="O1813" s="10">
        <f>INDEX(cpi!$A$1:$M$106,MATCH($D1813,cpi!$A:$A,0),MATCH($C1813,cpi!$1:$1,0))</f>
        <v>203.5</v>
      </c>
      <c r="P1813" s="10">
        <f>cpi!$I$2</f>
        <v>245.51900000000001</v>
      </c>
      <c r="Q1813" s="10">
        <f t="shared" si="230"/>
        <v>1.2064815724815725</v>
      </c>
      <c r="R1813" s="8" t="str">
        <f t="shared" si="231"/>
        <v/>
      </c>
      <c r="S1813" s="11">
        <f t="shared" si="232"/>
        <v>36194447.174447179</v>
      </c>
      <c r="T1813" s="11">
        <f t="shared" si="232"/>
        <v>27182385.740073711</v>
      </c>
      <c r="U1813" s="11">
        <f t="shared" si="232"/>
        <v>73321330.871076167</v>
      </c>
    </row>
    <row r="1814" spans="1:21" x14ac:dyDescent="0.2">
      <c r="A1814" s="5">
        <v>1831</v>
      </c>
      <c r="B1814" s="17">
        <v>17</v>
      </c>
      <c r="C1814" s="16">
        <v>9</v>
      </c>
      <c r="D1814" s="16">
        <v>2004</v>
      </c>
      <c r="E1814" s="18">
        <v>38481</v>
      </c>
      <c r="F1814" s="9" t="s">
        <v>1798</v>
      </c>
      <c r="G1814" s="3">
        <v>30000000</v>
      </c>
      <c r="H1814" s="3">
        <v>21800302</v>
      </c>
      <c r="I1814" s="3">
        <v>21827296</v>
      </c>
      <c r="J1814" s="8" t="str">
        <f t="shared" si="226"/>
        <v/>
      </c>
      <c r="K1814" s="8" t="str">
        <f t="shared" si="227"/>
        <v/>
      </c>
      <c r="L1814" s="8" t="str">
        <f t="shared" si="228"/>
        <v>Mr. 3000</v>
      </c>
      <c r="M1814" s="8" t="str">
        <f t="shared" si="229"/>
        <v/>
      </c>
      <c r="N1814" s="8" t="str">
        <f t="shared" si="225"/>
        <v>Mr. 3000</v>
      </c>
      <c r="O1814" s="10">
        <f>INDEX(cpi!$A$1:$M$106,MATCH($D1814,cpi!$A:$A,0),MATCH($C1814,cpi!$1:$1,0))</f>
        <v>189.9</v>
      </c>
      <c r="P1814" s="10">
        <f>cpi!$I$2</f>
        <v>245.51900000000001</v>
      </c>
      <c r="Q1814" s="10">
        <f t="shared" si="230"/>
        <v>1.292885729331227</v>
      </c>
      <c r="R1814" s="8" t="str">
        <f t="shared" si="231"/>
        <v/>
      </c>
      <c r="S1814" s="11">
        <f t="shared" si="232"/>
        <v>38786571.879936814</v>
      </c>
      <c r="T1814" s="11">
        <f t="shared" si="232"/>
        <v>28185299.350911006</v>
      </c>
      <c r="U1814" s="11">
        <f t="shared" si="232"/>
        <v>28220199.508288573</v>
      </c>
    </row>
    <row r="1815" spans="1:21" x14ac:dyDescent="0.2">
      <c r="A1815" s="5">
        <v>1832</v>
      </c>
      <c r="B1815" s="17">
        <v>25</v>
      </c>
      <c r="C1815" s="16">
        <v>8</v>
      </c>
      <c r="D1815" s="16">
        <v>2017</v>
      </c>
      <c r="E1815" s="18">
        <v>43473</v>
      </c>
      <c r="F1815" s="9" t="s">
        <v>1799</v>
      </c>
      <c r="G1815" s="3">
        <v>30000000</v>
      </c>
      <c r="H1815" s="3">
        <v>21217248</v>
      </c>
      <c r="I1815" s="3">
        <v>96282248</v>
      </c>
      <c r="J1815" s="8" t="str">
        <f t="shared" si="226"/>
        <v/>
      </c>
      <c r="K1815" s="8" t="str">
        <f t="shared" si="227"/>
        <v/>
      </c>
      <c r="L1815" s="8" t="str">
        <f t="shared" si="228"/>
        <v>Ballerina</v>
      </c>
      <c r="M1815" s="8" t="str">
        <f t="shared" si="229"/>
        <v/>
      </c>
      <c r="N1815" s="8" t="str">
        <f t="shared" si="225"/>
        <v>Ballerina</v>
      </c>
      <c r="O1815" s="10">
        <f>INDEX(cpi!$A$1:$M$106,MATCH($D1815,cpi!$A:$A,0),MATCH($C1815,cpi!$1:$1,0))</f>
        <v>245.51900000000001</v>
      </c>
      <c r="P1815" s="10">
        <f>cpi!$I$2</f>
        <v>245.51900000000001</v>
      </c>
      <c r="Q1815" s="10">
        <f t="shared" si="230"/>
        <v>1</v>
      </c>
      <c r="R1815" s="8" t="str">
        <f t="shared" si="231"/>
        <v/>
      </c>
      <c r="S1815" s="11">
        <f t="shared" si="232"/>
        <v>30000000</v>
      </c>
      <c r="T1815" s="11">
        <f t="shared" si="232"/>
        <v>21217248</v>
      </c>
      <c r="U1815" s="11">
        <f t="shared" si="232"/>
        <v>96282248</v>
      </c>
    </row>
    <row r="1816" spans="1:21" x14ac:dyDescent="0.2">
      <c r="A1816" s="5">
        <v>1833</v>
      </c>
      <c r="B1816" s="17">
        <v>19</v>
      </c>
      <c r="C1816" s="16">
        <v>11</v>
      </c>
      <c r="D1816" s="16">
        <v>2010</v>
      </c>
      <c r="E1816" s="18">
        <v>40735</v>
      </c>
      <c r="F1816" s="9" t="s">
        <v>1800</v>
      </c>
      <c r="G1816" s="3">
        <v>30000000</v>
      </c>
      <c r="H1816" s="3">
        <v>21148651</v>
      </c>
      <c r="I1816" s="3">
        <v>67255916</v>
      </c>
      <c r="J1816" s="8" t="str">
        <f t="shared" si="226"/>
        <v/>
      </c>
      <c r="K1816" s="8" t="str">
        <f t="shared" si="227"/>
        <v/>
      </c>
      <c r="L1816" s="8" t="str">
        <f t="shared" si="228"/>
        <v>The Next Three Days</v>
      </c>
      <c r="M1816" s="8" t="str">
        <f t="shared" si="229"/>
        <v/>
      </c>
      <c r="N1816" s="8" t="str">
        <f t="shared" si="225"/>
        <v>The Next Three Days</v>
      </c>
      <c r="O1816" s="10">
        <f>INDEX(cpi!$A$1:$M$106,MATCH($D1816,cpi!$A:$A,0),MATCH($C1816,cpi!$1:$1,0))</f>
        <v>218.803</v>
      </c>
      <c r="P1816" s="10">
        <f>cpi!$I$2</f>
        <v>245.51900000000001</v>
      </c>
      <c r="Q1816" s="10">
        <f t="shared" si="230"/>
        <v>1.1221007024583758</v>
      </c>
      <c r="R1816" s="8" t="str">
        <f t="shared" si="231"/>
        <v/>
      </c>
      <c r="S1816" s="11">
        <f t="shared" si="232"/>
        <v>33663021.073751271</v>
      </c>
      <c r="T1816" s="11">
        <f t="shared" si="232"/>
        <v>23730916.143147033</v>
      </c>
      <c r="U1816" s="11">
        <f t="shared" si="232"/>
        <v>75467910.588081509</v>
      </c>
    </row>
    <row r="1817" spans="1:21" x14ac:dyDescent="0.2">
      <c r="A1817" s="5">
        <v>1834</v>
      </c>
      <c r="B1817" s="17">
        <v>6</v>
      </c>
      <c r="C1817" s="16">
        <v>8</v>
      </c>
      <c r="D1817" s="16">
        <v>2004</v>
      </c>
      <c r="E1817" s="18">
        <v>38146</v>
      </c>
      <c r="F1817" s="9" t="s">
        <v>1801</v>
      </c>
      <c r="G1817" s="3">
        <v>30000000</v>
      </c>
      <c r="H1817" s="3">
        <v>20422207</v>
      </c>
      <c r="I1817" s="3">
        <v>21758371</v>
      </c>
      <c r="J1817" s="8" t="str">
        <f t="shared" si="226"/>
        <v/>
      </c>
      <c r="K1817" s="8" t="str">
        <f t="shared" si="227"/>
        <v/>
      </c>
      <c r="L1817" s="8" t="str">
        <f t="shared" si="228"/>
        <v>Little Black Book</v>
      </c>
      <c r="M1817" s="8" t="str">
        <f t="shared" si="229"/>
        <v/>
      </c>
      <c r="N1817" s="8" t="str">
        <f t="shared" si="225"/>
        <v>Little Black Book</v>
      </c>
      <c r="O1817" s="10">
        <f>INDEX(cpi!$A$1:$M$106,MATCH($D1817,cpi!$A:$A,0),MATCH($C1817,cpi!$1:$1,0))</f>
        <v>189.5</v>
      </c>
      <c r="P1817" s="10">
        <f>cpi!$I$2</f>
        <v>245.51900000000001</v>
      </c>
      <c r="Q1817" s="10">
        <f t="shared" si="230"/>
        <v>1.2956147757255938</v>
      </c>
      <c r="R1817" s="8" t="str">
        <f t="shared" si="231"/>
        <v/>
      </c>
      <c r="S1817" s="11">
        <f t="shared" si="232"/>
        <v>38868443.271767817</v>
      </c>
      <c r="T1817" s="11">
        <f t="shared" si="232"/>
        <v>26459313.142126653</v>
      </c>
      <c r="U1817" s="11">
        <f t="shared" si="232"/>
        <v>28190466.963319264</v>
      </c>
    </row>
    <row r="1818" spans="1:21" x14ac:dyDescent="0.2">
      <c r="A1818" s="5">
        <v>1835</v>
      </c>
      <c r="B1818" s="17">
        <v>19</v>
      </c>
      <c r="C1818" s="16">
        <v>1</v>
      </c>
      <c r="D1818" s="16">
        <v>2005</v>
      </c>
      <c r="E1818" s="18">
        <v>38899</v>
      </c>
      <c r="F1818" s="9" t="s">
        <v>1802</v>
      </c>
      <c r="G1818" s="3">
        <v>30000000</v>
      </c>
      <c r="H1818" s="3">
        <v>20040895</v>
      </c>
      <c r="I1818" s="3">
        <v>36040895</v>
      </c>
      <c r="J1818" s="8" t="str">
        <f t="shared" si="226"/>
        <v/>
      </c>
      <c r="K1818" s="8" t="str">
        <f t="shared" si="227"/>
        <v/>
      </c>
      <c r="L1818" s="8" t="str">
        <f t="shared" si="228"/>
        <v>Assault On Precinct 13</v>
      </c>
      <c r="M1818" s="8" t="str">
        <f t="shared" si="229"/>
        <v/>
      </c>
      <c r="N1818" s="8" t="str">
        <f t="shared" si="225"/>
        <v>Assault On Precinct 13</v>
      </c>
      <c r="O1818" s="10">
        <f>INDEX(cpi!$A$1:$M$106,MATCH($D1818,cpi!$A:$A,0),MATCH($C1818,cpi!$1:$1,0))</f>
        <v>190.7</v>
      </c>
      <c r="P1818" s="10">
        <f>cpi!$I$2</f>
        <v>245.51900000000001</v>
      </c>
      <c r="Q1818" s="10">
        <f t="shared" si="230"/>
        <v>1.2874619821709492</v>
      </c>
      <c r="R1818" s="8" t="str">
        <f t="shared" si="231"/>
        <v/>
      </c>
      <c r="S1818" s="11">
        <f t="shared" si="232"/>
        <v>38623859.465128474</v>
      </c>
      <c r="T1818" s="11">
        <f t="shared" si="232"/>
        <v>25801890.401179865</v>
      </c>
      <c r="U1818" s="11">
        <f t="shared" si="232"/>
        <v>46401282.115915053</v>
      </c>
    </row>
    <row r="1819" spans="1:21" x14ac:dyDescent="0.2">
      <c r="A1819" s="5">
        <v>1836</v>
      </c>
      <c r="B1819" s="17">
        <v>4</v>
      </c>
      <c r="C1819" s="16">
        <v>10</v>
      </c>
      <c r="D1819" s="16">
        <v>2013</v>
      </c>
      <c r="E1819" s="18">
        <v>41374</v>
      </c>
      <c r="F1819" s="9" t="s">
        <v>1803</v>
      </c>
      <c r="G1819" s="3">
        <v>30000000</v>
      </c>
      <c r="H1819" s="3">
        <v>19316646</v>
      </c>
      <c r="I1819" s="3">
        <v>60512680</v>
      </c>
      <c r="J1819" s="8" t="str">
        <f t="shared" si="226"/>
        <v/>
      </c>
      <c r="K1819" s="8" t="str">
        <f t="shared" si="227"/>
        <v/>
      </c>
      <c r="L1819" s="8" t="str">
        <f t="shared" si="228"/>
        <v>Runner Runner</v>
      </c>
      <c r="M1819" s="8" t="str">
        <f t="shared" si="229"/>
        <v/>
      </c>
      <c r="N1819" s="8" t="str">
        <f t="shared" si="225"/>
        <v>Runner Runner</v>
      </c>
      <c r="O1819" s="10">
        <f>INDEX(cpi!$A$1:$M$106,MATCH($D1819,cpi!$A:$A,0),MATCH($C1819,cpi!$1:$1,0))</f>
        <v>233.54599999999999</v>
      </c>
      <c r="P1819" s="10">
        <f>cpi!$I$2</f>
        <v>245.51900000000001</v>
      </c>
      <c r="Q1819" s="10">
        <f t="shared" si="230"/>
        <v>1.0512661317256558</v>
      </c>
      <c r="R1819" s="8" t="str">
        <f t="shared" si="231"/>
        <v/>
      </c>
      <c r="S1819" s="11">
        <f t="shared" si="232"/>
        <v>31537983.951769672</v>
      </c>
      <c r="T1819" s="11">
        <f t="shared" si="232"/>
        <v>20306935.718333863</v>
      </c>
      <c r="U1819" s="11">
        <f t="shared" si="232"/>
        <v>63614931.023952454</v>
      </c>
    </row>
    <row r="1820" spans="1:21" x14ac:dyDescent="0.2">
      <c r="A1820" s="5">
        <v>1837</v>
      </c>
      <c r="B1820" s="17">
        <v>6</v>
      </c>
      <c r="C1820" s="16">
        <v>2</v>
      </c>
      <c r="D1820" s="16">
        <v>1998</v>
      </c>
      <c r="E1820" s="18">
        <v>35948</v>
      </c>
      <c r="F1820" s="9" t="s">
        <v>1804</v>
      </c>
      <c r="G1820" s="3">
        <v>30000000</v>
      </c>
      <c r="H1820" s="3">
        <v>19035741</v>
      </c>
      <c r="I1820" s="3">
        <v>19035741</v>
      </c>
      <c r="J1820" s="8" t="str">
        <f t="shared" si="226"/>
        <v/>
      </c>
      <c r="K1820" s="8" t="str">
        <f t="shared" si="227"/>
        <v/>
      </c>
      <c r="L1820" s="8" t="str">
        <f t="shared" si="228"/>
        <v>The Replacement Killers</v>
      </c>
      <c r="M1820" s="8" t="str">
        <f t="shared" si="229"/>
        <v/>
      </c>
      <c r="N1820" s="8" t="str">
        <f t="shared" si="225"/>
        <v>The Replacement Killers</v>
      </c>
      <c r="O1820" s="10">
        <f>INDEX(cpi!$A$1:$M$106,MATCH($D1820,cpi!$A:$A,0),MATCH($C1820,cpi!$1:$1,0))</f>
        <v>161.9</v>
      </c>
      <c r="P1820" s="10">
        <f>cpi!$I$2</f>
        <v>245.51900000000001</v>
      </c>
      <c r="Q1820" s="10">
        <f t="shared" si="230"/>
        <v>1.516485484867202</v>
      </c>
      <c r="R1820" s="8" t="str">
        <f t="shared" si="231"/>
        <v/>
      </c>
      <c r="S1820" s="11">
        <f t="shared" si="232"/>
        <v>45494564.54601606</v>
      </c>
      <c r="T1820" s="11">
        <f t="shared" si="232"/>
        <v>28867424.920191478</v>
      </c>
      <c r="U1820" s="11">
        <f t="shared" si="232"/>
        <v>28867424.920191478</v>
      </c>
    </row>
    <row r="1821" spans="1:21" x14ac:dyDescent="0.2">
      <c r="A1821" s="5">
        <v>1838</v>
      </c>
      <c r="B1821" s="17">
        <v>28</v>
      </c>
      <c r="C1821" s="16">
        <v>4</v>
      </c>
      <c r="D1821" s="16">
        <v>2017</v>
      </c>
      <c r="E1821" s="18">
        <v>43559</v>
      </c>
      <c r="F1821" s="9" t="s">
        <v>1805</v>
      </c>
      <c r="G1821" s="3">
        <v>30000000</v>
      </c>
      <c r="H1821" s="3">
        <v>18985794</v>
      </c>
      <c r="I1821" s="3">
        <v>263585794</v>
      </c>
      <c r="J1821" s="8" t="str">
        <f t="shared" si="226"/>
        <v/>
      </c>
      <c r="K1821" s="8" t="str">
        <f t="shared" si="227"/>
        <v/>
      </c>
      <c r="L1821" s="8" t="str">
        <f t="shared" si="228"/>
        <v>Baahubali 2: The Conclusion</v>
      </c>
      <c r="M1821" s="8" t="str">
        <f t="shared" si="229"/>
        <v/>
      </c>
      <c r="N1821" s="8" t="str">
        <f t="shared" si="225"/>
        <v>Baahubali 2: The Conclusion</v>
      </c>
      <c r="O1821" s="10">
        <f>INDEX(cpi!$A$1:$M$106,MATCH($D1821,cpi!$A:$A,0),MATCH($C1821,cpi!$1:$1,0))</f>
        <v>244.524</v>
      </c>
      <c r="P1821" s="10">
        <f>cpi!$I$2</f>
        <v>245.51900000000001</v>
      </c>
      <c r="Q1821" s="10">
        <f t="shared" si="230"/>
        <v>1.0040691302285256</v>
      </c>
      <c r="R1821" s="8" t="str">
        <f t="shared" si="231"/>
        <v/>
      </c>
      <c r="S1821" s="11">
        <f t="shared" si="232"/>
        <v>30122073.906855769</v>
      </c>
      <c r="T1821" s="11">
        <f t="shared" si="232"/>
        <v>19063049.66827796</v>
      </c>
      <c r="U1821" s="11">
        <f t="shared" si="232"/>
        <v>264658358.92217532</v>
      </c>
    </row>
    <row r="1822" spans="1:21" x14ac:dyDescent="0.2">
      <c r="A1822" s="5">
        <v>1839</v>
      </c>
      <c r="B1822" s="17">
        <v>3</v>
      </c>
      <c r="C1822" s="16">
        <v>3</v>
      </c>
      <c r="D1822" s="16">
        <v>2006</v>
      </c>
      <c r="E1822" s="18">
        <v>38779</v>
      </c>
      <c r="F1822" s="9" t="s">
        <v>1806</v>
      </c>
      <c r="G1822" s="3">
        <v>30000000</v>
      </c>
      <c r="H1822" s="3">
        <v>18522064</v>
      </c>
      <c r="I1822" s="3">
        <v>30962112</v>
      </c>
      <c r="J1822" s="8" t="str">
        <f t="shared" si="226"/>
        <v/>
      </c>
      <c r="K1822" s="8" t="str">
        <f t="shared" si="227"/>
        <v/>
      </c>
      <c r="L1822" s="8" t="str">
        <f t="shared" si="228"/>
        <v>Ultraviolet</v>
      </c>
      <c r="M1822" s="8" t="str">
        <f t="shared" si="229"/>
        <v/>
      </c>
      <c r="N1822" s="8" t="str">
        <f t="shared" si="225"/>
        <v>Ultraviolet</v>
      </c>
      <c r="O1822" s="10">
        <f>INDEX(cpi!$A$1:$M$106,MATCH($D1822,cpi!$A:$A,0),MATCH($C1822,cpi!$1:$1,0))</f>
        <v>199.8</v>
      </c>
      <c r="P1822" s="10">
        <f>cpi!$I$2</f>
        <v>245.51900000000001</v>
      </c>
      <c r="Q1822" s="10">
        <f t="shared" si="230"/>
        <v>1.2288238238238238</v>
      </c>
      <c r="R1822" s="8" t="str">
        <f t="shared" si="231"/>
        <v/>
      </c>
      <c r="S1822" s="11">
        <f t="shared" si="232"/>
        <v>36864714.714714713</v>
      </c>
      <c r="T1822" s="11">
        <f t="shared" si="232"/>
        <v>22760353.50958959</v>
      </c>
      <c r="U1822" s="11">
        <f t="shared" si="232"/>
        <v>38046980.8615015</v>
      </c>
    </row>
    <row r="1823" spans="1:21" x14ac:dyDescent="0.2">
      <c r="A1823" s="5">
        <v>1840</v>
      </c>
      <c r="B1823" s="17">
        <v>21</v>
      </c>
      <c r="C1823" s="16">
        <v>10</v>
      </c>
      <c r="D1823" s="16">
        <v>2005</v>
      </c>
      <c r="E1823" s="18">
        <v>38970</v>
      </c>
      <c r="F1823" s="9" t="s">
        <v>1807</v>
      </c>
      <c r="G1823" s="3">
        <v>30000000</v>
      </c>
      <c r="H1823" s="3">
        <v>18324242</v>
      </c>
      <c r="I1823" s="3">
        <v>23676771</v>
      </c>
      <c r="J1823" s="8" t="str">
        <f t="shared" si="226"/>
        <v/>
      </c>
      <c r="K1823" s="8" t="str">
        <f t="shared" si="227"/>
        <v/>
      </c>
      <c r="L1823" s="8" t="str">
        <f t="shared" si="228"/>
        <v>North Country</v>
      </c>
      <c r="M1823" s="8" t="str">
        <f t="shared" si="229"/>
        <v/>
      </c>
      <c r="N1823" s="8" t="str">
        <f t="shared" si="225"/>
        <v>North Country</v>
      </c>
      <c r="O1823" s="10">
        <f>INDEX(cpi!$A$1:$M$106,MATCH($D1823,cpi!$A:$A,0),MATCH($C1823,cpi!$1:$1,0))</f>
        <v>199.2</v>
      </c>
      <c r="P1823" s="10">
        <f>cpi!$I$2</f>
        <v>245.51900000000001</v>
      </c>
      <c r="Q1823" s="10">
        <f t="shared" si="230"/>
        <v>1.2325251004016065</v>
      </c>
      <c r="R1823" s="8" t="str">
        <f t="shared" si="231"/>
        <v/>
      </c>
      <c r="S1823" s="11">
        <f t="shared" si="232"/>
        <v>36975753.012048192</v>
      </c>
      <c r="T1823" s="11">
        <f t="shared" si="232"/>
        <v>22585088.210833333</v>
      </c>
      <c r="U1823" s="11">
        <f t="shared" si="232"/>
        <v>29182214.553960845</v>
      </c>
    </row>
    <row r="1824" spans="1:21" x14ac:dyDescent="0.2">
      <c r="A1824" s="5">
        <v>1841</v>
      </c>
      <c r="B1824" s="17">
        <v>19</v>
      </c>
      <c r="C1824" s="16">
        <v>8</v>
      </c>
      <c r="D1824" s="16">
        <v>2011</v>
      </c>
      <c r="E1824" s="18">
        <v>41098</v>
      </c>
      <c r="F1824" s="9" t="s">
        <v>1808</v>
      </c>
      <c r="G1824" s="3">
        <v>30000000</v>
      </c>
      <c r="H1824" s="3">
        <v>18298649</v>
      </c>
      <c r="I1824" s="3">
        <v>40520649</v>
      </c>
      <c r="J1824" s="8" t="str">
        <f t="shared" si="226"/>
        <v/>
      </c>
      <c r="K1824" s="8" t="str">
        <f t="shared" si="227"/>
        <v/>
      </c>
      <c r="L1824" s="8" t="str">
        <f t="shared" si="228"/>
        <v>Fright Night</v>
      </c>
      <c r="M1824" s="8" t="str">
        <f t="shared" si="229"/>
        <v/>
      </c>
      <c r="N1824" s="8" t="str">
        <f t="shared" si="225"/>
        <v>Fright Night</v>
      </c>
      <c r="O1824" s="10">
        <f>INDEX(cpi!$A$1:$M$106,MATCH($D1824,cpi!$A:$A,0),MATCH($C1824,cpi!$1:$1,0))</f>
        <v>226.54499999999999</v>
      </c>
      <c r="P1824" s="10">
        <f>cpi!$I$2</f>
        <v>245.51900000000001</v>
      </c>
      <c r="Q1824" s="10">
        <f t="shared" si="230"/>
        <v>1.0837537796022867</v>
      </c>
      <c r="R1824" s="8" t="str">
        <f t="shared" si="231"/>
        <v/>
      </c>
      <c r="S1824" s="11">
        <f t="shared" si="232"/>
        <v>32512613.388068601</v>
      </c>
      <c r="T1824" s="11">
        <f t="shared" si="232"/>
        <v>19831230.015365604</v>
      </c>
      <c r="U1824" s="11">
        <f t="shared" si="232"/>
        <v>43914406.505687617</v>
      </c>
    </row>
    <row r="1825" spans="1:21" x14ac:dyDescent="0.2">
      <c r="A1825" s="5">
        <v>1842</v>
      </c>
      <c r="B1825" s="17">
        <v>9</v>
      </c>
      <c r="C1825" s="16">
        <v>10</v>
      </c>
      <c r="D1825" s="16">
        <v>2015</v>
      </c>
      <c r="E1825" s="18">
        <v>42257</v>
      </c>
      <c r="F1825" s="9" t="s">
        <v>1809</v>
      </c>
      <c r="G1825" s="3">
        <v>30000000</v>
      </c>
      <c r="H1825" s="3">
        <v>17766658</v>
      </c>
      <c r="I1825" s="3">
        <v>35579007</v>
      </c>
      <c r="J1825" s="8" t="str">
        <f t="shared" si="226"/>
        <v/>
      </c>
      <c r="K1825" s="8" t="str">
        <f t="shared" si="227"/>
        <v/>
      </c>
      <c r="L1825" s="8" t="str">
        <f t="shared" si="228"/>
        <v>Steve Jobs</v>
      </c>
      <c r="M1825" s="8" t="str">
        <f t="shared" si="229"/>
        <v/>
      </c>
      <c r="N1825" s="8" t="str">
        <f t="shared" si="225"/>
        <v>Steve Jobs</v>
      </c>
      <c r="O1825" s="10">
        <f>INDEX(cpi!$A$1:$M$106,MATCH($D1825,cpi!$A:$A,0),MATCH($C1825,cpi!$1:$1,0))</f>
        <v>237.83799999999999</v>
      </c>
      <c r="P1825" s="10">
        <f>cpi!$I$2</f>
        <v>245.51900000000001</v>
      </c>
      <c r="Q1825" s="10">
        <f t="shared" si="230"/>
        <v>1.0322950916169831</v>
      </c>
      <c r="R1825" s="8" t="str">
        <f t="shared" si="231"/>
        <v/>
      </c>
      <c r="S1825" s="11">
        <f t="shared" si="232"/>
        <v>30968852.748509493</v>
      </c>
      <c r="T1825" s="11">
        <f t="shared" si="232"/>
        <v>18340433.847837605</v>
      </c>
      <c r="U1825" s="11">
        <f t="shared" si="232"/>
        <v>36728034.290706284</v>
      </c>
    </row>
    <row r="1826" spans="1:21" x14ac:dyDescent="0.2">
      <c r="A1826" s="5">
        <v>1843</v>
      </c>
      <c r="B1826" s="17">
        <v>17</v>
      </c>
      <c r="C1826" s="16">
        <v>7</v>
      </c>
      <c r="D1826" s="16">
        <v>2002</v>
      </c>
      <c r="E1826" s="18">
        <v>37748</v>
      </c>
      <c r="F1826" s="9" t="s">
        <v>1810</v>
      </c>
      <c r="G1826" s="3">
        <v>30000000</v>
      </c>
      <c r="H1826" s="3">
        <v>17266505</v>
      </c>
      <c r="I1826" s="3">
        <v>36722311</v>
      </c>
      <c r="J1826" s="8" t="str">
        <f t="shared" si="226"/>
        <v/>
      </c>
      <c r="K1826" s="8" t="str">
        <f t="shared" si="227"/>
        <v/>
      </c>
      <c r="L1826" s="8" t="str">
        <f t="shared" si="228"/>
        <v>Eight Legged Freaks</v>
      </c>
      <c r="M1826" s="8" t="str">
        <f t="shared" si="229"/>
        <v/>
      </c>
      <c r="N1826" s="8" t="str">
        <f t="shared" si="225"/>
        <v>Eight Legged Freaks</v>
      </c>
      <c r="O1826" s="10">
        <f>INDEX(cpi!$A$1:$M$106,MATCH($D1826,cpi!$A:$A,0),MATCH($C1826,cpi!$1:$1,0))</f>
        <v>180.1</v>
      </c>
      <c r="P1826" s="10">
        <f>cpi!$I$2</f>
        <v>245.51900000000001</v>
      </c>
      <c r="Q1826" s="10">
        <f t="shared" si="230"/>
        <v>1.3632370905052749</v>
      </c>
      <c r="R1826" s="8" t="str">
        <f t="shared" si="231"/>
        <v/>
      </c>
      <c r="S1826" s="11">
        <f t="shared" si="232"/>
        <v>40897112.715158246</v>
      </c>
      <c r="T1826" s="11">
        <f t="shared" si="232"/>
        <v>23538340.039394781</v>
      </c>
      <c r="U1826" s="11">
        <f t="shared" si="232"/>
        <v>50061216.404269852</v>
      </c>
    </row>
    <row r="1827" spans="1:21" x14ac:dyDescent="0.2">
      <c r="A1827" s="5">
        <v>1844</v>
      </c>
      <c r="B1827" s="17">
        <v>19</v>
      </c>
      <c r="C1827" s="16">
        <v>7</v>
      </c>
      <c r="D1827" s="16">
        <v>1996</v>
      </c>
      <c r="E1827" s="18">
        <v>35618</v>
      </c>
      <c r="F1827" s="9" t="s">
        <v>1811</v>
      </c>
      <c r="G1827" s="3">
        <v>30000000</v>
      </c>
      <c r="H1827" s="3">
        <v>17192205</v>
      </c>
      <c r="I1827" s="3">
        <v>19892205</v>
      </c>
      <c r="J1827" s="8" t="str">
        <f t="shared" si="226"/>
        <v/>
      </c>
      <c r="K1827" s="8" t="str">
        <f t="shared" si="227"/>
        <v/>
      </c>
      <c r="L1827" s="8" t="str">
        <f t="shared" si="228"/>
        <v>Fled</v>
      </c>
      <c r="M1827" s="8" t="str">
        <f t="shared" si="229"/>
        <v/>
      </c>
      <c r="N1827" s="8" t="str">
        <f t="shared" si="225"/>
        <v>Fled</v>
      </c>
      <c r="O1827" s="10">
        <f>INDEX(cpi!$A$1:$M$106,MATCH($D1827,cpi!$A:$A,0),MATCH($C1827,cpi!$1:$1,0))</f>
        <v>157</v>
      </c>
      <c r="P1827" s="10">
        <f>cpi!$I$2</f>
        <v>245.51900000000001</v>
      </c>
      <c r="Q1827" s="10">
        <f t="shared" si="230"/>
        <v>1.5638152866242039</v>
      </c>
      <c r="R1827" s="8" t="str">
        <f t="shared" si="231"/>
        <v/>
      </c>
      <c r="S1827" s="11">
        <f t="shared" si="232"/>
        <v>46914458.598726116</v>
      </c>
      <c r="T1827" s="11">
        <f t="shared" si="232"/>
        <v>26885432.98977707</v>
      </c>
      <c r="U1827" s="11">
        <f t="shared" si="232"/>
        <v>31107734.26366242</v>
      </c>
    </row>
    <row r="1828" spans="1:21" x14ac:dyDescent="0.2">
      <c r="A1828" s="5">
        <v>1845</v>
      </c>
      <c r="B1828" s="17">
        <v>4</v>
      </c>
      <c r="C1828" s="16">
        <v>6</v>
      </c>
      <c r="D1828" s="16">
        <v>2010</v>
      </c>
      <c r="E1828" s="18">
        <v>40274</v>
      </c>
      <c r="F1828" s="9" t="s">
        <v>1812</v>
      </c>
      <c r="G1828" s="3">
        <v>30000000</v>
      </c>
      <c r="H1828" s="3">
        <v>17010170</v>
      </c>
      <c r="I1828" s="3">
        <v>26857459</v>
      </c>
      <c r="J1828" s="8" t="str">
        <f t="shared" si="226"/>
        <v/>
      </c>
      <c r="K1828" s="8" t="str">
        <f t="shared" si="227"/>
        <v/>
      </c>
      <c r="L1828" s="8" t="str">
        <f t="shared" si="228"/>
        <v>Splice</v>
      </c>
      <c r="M1828" s="8" t="str">
        <f t="shared" si="229"/>
        <v/>
      </c>
      <c r="N1828" s="8" t="str">
        <f t="shared" si="225"/>
        <v>Splice</v>
      </c>
      <c r="O1828" s="10">
        <f>INDEX(cpi!$A$1:$M$106,MATCH($D1828,cpi!$A:$A,0),MATCH($C1828,cpi!$1:$1,0))</f>
        <v>217.965</v>
      </c>
      <c r="P1828" s="10">
        <f>cpi!$I$2</f>
        <v>245.51900000000001</v>
      </c>
      <c r="Q1828" s="10">
        <f t="shared" si="230"/>
        <v>1.1264147913655862</v>
      </c>
      <c r="R1828" s="8" t="str">
        <f t="shared" si="231"/>
        <v/>
      </c>
      <c r="S1828" s="11">
        <f t="shared" si="232"/>
        <v>33792443.740967587</v>
      </c>
      <c r="T1828" s="11">
        <f t="shared" si="232"/>
        <v>19160507.091643155</v>
      </c>
      <c r="U1828" s="11">
        <f t="shared" si="232"/>
        <v>30252639.076094784</v>
      </c>
    </row>
    <row r="1829" spans="1:21" x14ac:dyDescent="0.2">
      <c r="A1829" s="5">
        <v>1846</v>
      </c>
      <c r="B1829" s="17">
        <v>18</v>
      </c>
      <c r="C1829" s="16">
        <v>4</v>
      </c>
      <c r="D1829" s="16">
        <v>2008</v>
      </c>
      <c r="E1829" s="18">
        <v>39968</v>
      </c>
      <c r="F1829" s="9" t="s">
        <v>1813</v>
      </c>
      <c r="G1829" s="3">
        <v>30000000</v>
      </c>
      <c r="H1829" s="3">
        <v>16930884</v>
      </c>
      <c r="I1829" s="3">
        <v>32955399</v>
      </c>
      <c r="J1829" s="8" t="str">
        <f t="shared" si="226"/>
        <v/>
      </c>
      <c r="K1829" s="8" t="str">
        <f t="shared" si="227"/>
        <v/>
      </c>
      <c r="L1829" s="8" t="str">
        <f t="shared" si="228"/>
        <v>88 Minutes</v>
      </c>
      <c r="M1829" s="8" t="str">
        <f t="shared" si="229"/>
        <v/>
      </c>
      <c r="N1829" s="8" t="str">
        <f t="shared" si="225"/>
        <v>88 Minutes</v>
      </c>
      <c r="O1829" s="10">
        <f>INDEX(cpi!$A$1:$M$106,MATCH($D1829,cpi!$A:$A,0),MATCH($C1829,cpi!$1:$1,0))</f>
        <v>214.82300000000001</v>
      </c>
      <c r="P1829" s="10">
        <f>cpi!$I$2</f>
        <v>245.51900000000001</v>
      </c>
      <c r="Q1829" s="10">
        <f t="shared" si="230"/>
        <v>1.1428897278224399</v>
      </c>
      <c r="R1829" s="8" t="str">
        <f t="shared" si="231"/>
        <v/>
      </c>
      <c r="S1829" s="11">
        <f t="shared" si="232"/>
        <v>34286691.834673196</v>
      </c>
      <c r="T1829" s="11">
        <f t="shared" si="232"/>
        <v>19350133.406553302</v>
      </c>
      <c r="U1829" s="11">
        <f t="shared" si="232"/>
        <v>37664386.993389912</v>
      </c>
    </row>
    <row r="1830" spans="1:21" x14ac:dyDescent="0.2">
      <c r="A1830" s="5">
        <v>1847</v>
      </c>
      <c r="B1830" s="17">
        <v>9</v>
      </c>
      <c r="C1830" s="16">
        <v>4</v>
      </c>
      <c r="D1830" s="16">
        <v>2004</v>
      </c>
      <c r="E1830" s="18">
        <v>38234</v>
      </c>
      <c r="F1830" s="9" t="s">
        <v>1814</v>
      </c>
      <c r="G1830" s="3">
        <v>30000000</v>
      </c>
      <c r="H1830" s="3">
        <v>16323969</v>
      </c>
      <c r="I1830" s="3">
        <v>26323969</v>
      </c>
      <c r="J1830" s="8" t="str">
        <f t="shared" si="226"/>
        <v/>
      </c>
      <c r="K1830" s="8" t="str">
        <f t="shared" si="227"/>
        <v/>
      </c>
      <c r="L1830" s="8" t="str">
        <f t="shared" si="228"/>
        <v>The Whole Ten Yards</v>
      </c>
      <c r="M1830" s="8" t="str">
        <f t="shared" si="229"/>
        <v/>
      </c>
      <c r="N1830" s="8" t="str">
        <f t="shared" si="225"/>
        <v>The Whole Ten Yards</v>
      </c>
      <c r="O1830" s="10">
        <f>INDEX(cpi!$A$1:$M$106,MATCH($D1830,cpi!$A:$A,0),MATCH($C1830,cpi!$1:$1,0))</f>
        <v>188</v>
      </c>
      <c r="P1830" s="10">
        <f>cpi!$I$2</f>
        <v>245.51900000000001</v>
      </c>
      <c r="Q1830" s="10">
        <f t="shared" si="230"/>
        <v>1.3059521276595745</v>
      </c>
      <c r="R1830" s="8" t="str">
        <f t="shared" si="231"/>
        <v/>
      </c>
      <c r="S1830" s="11">
        <f t="shared" si="232"/>
        <v>39178563.829787232</v>
      </c>
      <c r="T1830" s="11">
        <f t="shared" si="232"/>
        <v>21318322.047398936</v>
      </c>
      <c r="U1830" s="11">
        <f t="shared" si="232"/>
        <v>34377843.323994681</v>
      </c>
    </row>
    <row r="1831" spans="1:21" x14ac:dyDescent="0.2">
      <c r="A1831" s="5">
        <v>1848</v>
      </c>
      <c r="B1831" s="17">
        <v>1</v>
      </c>
      <c r="C1831" s="16">
        <v>8</v>
      </c>
      <c r="D1831" s="16">
        <v>1986</v>
      </c>
      <c r="E1831" s="18">
        <v>31420</v>
      </c>
      <c r="F1831" s="9" t="s">
        <v>1815</v>
      </c>
      <c r="G1831" s="3">
        <v>30000000</v>
      </c>
      <c r="H1831" s="3">
        <v>16295774</v>
      </c>
      <c r="I1831" s="3">
        <v>16295774</v>
      </c>
      <c r="J1831" s="8" t="str">
        <f t="shared" si="226"/>
        <v/>
      </c>
      <c r="K1831" s="8" t="str">
        <f t="shared" si="227"/>
        <v/>
      </c>
      <c r="L1831" s="8" t="str">
        <f t="shared" si="228"/>
        <v>Howard the Duck</v>
      </c>
      <c r="M1831" s="8" t="str">
        <f t="shared" si="229"/>
        <v/>
      </c>
      <c r="N1831" s="8" t="str">
        <f t="shared" si="225"/>
        <v>Howard the Duck</v>
      </c>
      <c r="O1831" s="10">
        <f>INDEX(cpi!$A$1:$M$106,MATCH($D1831,cpi!$A:$A,0),MATCH($C1831,cpi!$1:$1,0))</f>
        <v>109.7</v>
      </c>
      <c r="P1831" s="10">
        <f>cpi!$I$2</f>
        <v>245.51900000000001</v>
      </c>
      <c r="Q1831" s="10">
        <f t="shared" si="230"/>
        <v>2.238094804010939</v>
      </c>
      <c r="R1831" s="8" t="str">
        <f t="shared" si="231"/>
        <v/>
      </c>
      <c r="S1831" s="11">
        <f t="shared" si="232"/>
        <v>67142844.120328173</v>
      </c>
      <c r="T1831" s="11">
        <f t="shared" si="232"/>
        <v>36471487.116736554</v>
      </c>
      <c r="U1831" s="11">
        <f t="shared" si="232"/>
        <v>36471487.116736554</v>
      </c>
    </row>
    <row r="1832" spans="1:21" x14ac:dyDescent="0.2">
      <c r="A1832" s="5">
        <v>1849</v>
      </c>
      <c r="B1832" s="17">
        <v>24</v>
      </c>
      <c r="C1832" s="16">
        <v>10</v>
      </c>
      <c r="D1832" s="16">
        <v>2008</v>
      </c>
      <c r="E1832" s="18">
        <v>40157</v>
      </c>
      <c r="F1832" s="9" t="s">
        <v>1816</v>
      </c>
      <c r="G1832" s="3">
        <v>30000000</v>
      </c>
      <c r="H1832" s="3">
        <v>15740721</v>
      </c>
      <c r="I1832" s="3">
        <v>43440721</v>
      </c>
      <c r="J1832" s="8" t="str">
        <f t="shared" si="226"/>
        <v/>
      </c>
      <c r="K1832" s="8" t="str">
        <f t="shared" si="227"/>
        <v/>
      </c>
      <c r="L1832" s="8" t="str">
        <f t="shared" si="228"/>
        <v>Pride and Glory</v>
      </c>
      <c r="M1832" s="8" t="str">
        <f t="shared" si="229"/>
        <v/>
      </c>
      <c r="N1832" s="8" t="str">
        <f t="shared" si="225"/>
        <v>Pride and Glory</v>
      </c>
      <c r="O1832" s="10">
        <f>INDEX(cpi!$A$1:$M$106,MATCH($D1832,cpi!$A:$A,0),MATCH($C1832,cpi!$1:$1,0))</f>
        <v>216.57300000000001</v>
      </c>
      <c r="P1832" s="10">
        <f>cpi!$I$2</f>
        <v>245.51900000000001</v>
      </c>
      <c r="Q1832" s="10">
        <f t="shared" si="230"/>
        <v>1.1336547030331574</v>
      </c>
      <c r="R1832" s="8" t="str">
        <f t="shared" si="231"/>
        <v/>
      </c>
      <c r="S1832" s="11">
        <f t="shared" si="232"/>
        <v>34009641.090994723</v>
      </c>
      <c r="T1832" s="11">
        <f t="shared" si="232"/>
        <v>17844542.390782785</v>
      </c>
      <c r="U1832" s="11">
        <f t="shared" si="232"/>
        <v>49246777.664801247</v>
      </c>
    </row>
    <row r="1833" spans="1:21" x14ac:dyDescent="0.2">
      <c r="A1833" s="5">
        <v>1850</v>
      </c>
      <c r="B1833" s="17">
        <v>26</v>
      </c>
      <c r="C1833" s="16">
        <v>8</v>
      </c>
      <c r="D1833" s="16">
        <v>2005</v>
      </c>
      <c r="E1833" s="18">
        <v>39121</v>
      </c>
      <c r="F1833" s="9" t="s">
        <v>1817</v>
      </c>
      <c r="G1833" s="3">
        <v>30000000</v>
      </c>
      <c r="H1833" s="3">
        <v>15007991</v>
      </c>
      <c r="I1833" s="3">
        <v>27147991</v>
      </c>
      <c r="J1833" s="8" t="str">
        <f t="shared" si="226"/>
        <v/>
      </c>
      <c r="K1833" s="8" t="str">
        <f t="shared" si="227"/>
        <v/>
      </c>
      <c r="L1833" s="8" t="str">
        <f t="shared" si="228"/>
        <v>The Cave</v>
      </c>
      <c r="M1833" s="8" t="str">
        <f t="shared" si="229"/>
        <v/>
      </c>
      <c r="N1833" s="8" t="str">
        <f t="shared" si="225"/>
        <v>The Cave</v>
      </c>
      <c r="O1833" s="10">
        <f>INDEX(cpi!$A$1:$M$106,MATCH($D1833,cpi!$A:$A,0),MATCH($C1833,cpi!$1:$1,0))</f>
        <v>196.4</v>
      </c>
      <c r="P1833" s="10">
        <f>cpi!$I$2</f>
        <v>245.51900000000001</v>
      </c>
      <c r="Q1833" s="10">
        <f t="shared" si="230"/>
        <v>1.2500967413441955</v>
      </c>
      <c r="R1833" s="8" t="str">
        <f t="shared" si="231"/>
        <v/>
      </c>
      <c r="S1833" s="11">
        <f t="shared" si="232"/>
        <v>37502902.240325861</v>
      </c>
      <c r="T1833" s="11">
        <f t="shared" si="232"/>
        <v>18761440.643223014</v>
      </c>
      <c r="U1833" s="11">
        <f t="shared" si="232"/>
        <v>33937615.083141543</v>
      </c>
    </row>
    <row r="1834" spans="1:21" x14ac:dyDescent="0.2">
      <c r="A1834" s="5">
        <v>1851</v>
      </c>
      <c r="B1834" s="17">
        <v>30</v>
      </c>
      <c r="C1834" s="16">
        <v>4</v>
      </c>
      <c r="D1834" s="16">
        <v>2004</v>
      </c>
      <c r="E1834" s="18">
        <v>38872</v>
      </c>
      <c r="F1834" s="9" t="s">
        <v>1818</v>
      </c>
      <c r="G1834" s="3">
        <v>30000000</v>
      </c>
      <c r="H1834" s="3">
        <v>14334645</v>
      </c>
      <c r="I1834" s="3">
        <v>16910708</v>
      </c>
      <c r="J1834" s="8" t="str">
        <f t="shared" si="226"/>
        <v/>
      </c>
      <c r="K1834" s="8" t="str">
        <f t="shared" si="227"/>
        <v/>
      </c>
      <c r="L1834" s="8" t="str">
        <f t="shared" si="228"/>
        <v>Godsend</v>
      </c>
      <c r="M1834" s="8" t="str">
        <f t="shared" si="229"/>
        <v/>
      </c>
      <c r="N1834" s="8" t="str">
        <f t="shared" si="225"/>
        <v>Godsend</v>
      </c>
      <c r="O1834" s="10">
        <f>INDEX(cpi!$A$1:$M$106,MATCH($D1834,cpi!$A:$A,0),MATCH($C1834,cpi!$1:$1,0))</f>
        <v>188</v>
      </c>
      <c r="P1834" s="10">
        <f>cpi!$I$2</f>
        <v>245.51900000000001</v>
      </c>
      <c r="Q1834" s="10">
        <f t="shared" si="230"/>
        <v>1.3059521276595745</v>
      </c>
      <c r="R1834" s="8" t="str">
        <f t="shared" si="231"/>
        <v/>
      </c>
      <c r="S1834" s="11">
        <f t="shared" si="232"/>
        <v>39178563.829787232</v>
      </c>
      <c r="T1834" s="11">
        <f t="shared" si="232"/>
        <v>18720360.136994682</v>
      </c>
      <c r="U1834" s="11">
        <f t="shared" si="232"/>
        <v>22084575.092829786</v>
      </c>
    </row>
    <row r="1835" spans="1:21" x14ac:dyDescent="0.2">
      <c r="A1835" s="5">
        <v>1852</v>
      </c>
      <c r="B1835" s="17">
        <v>20</v>
      </c>
      <c r="C1835" s="16">
        <v>6</v>
      </c>
      <c r="D1835" s="16">
        <v>2003</v>
      </c>
      <c r="E1835" s="18">
        <v>38205</v>
      </c>
      <c r="F1835" s="9" t="s">
        <v>1819</v>
      </c>
      <c r="G1835" s="3">
        <v>30000000</v>
      </c>
      <c r="H1835" s="3">
        <v>14208384</v>
      </c>
      <c r="I1835" s="3">
        <v>15358583</v>
      </c>
      <c r="J1835" s="8" t="str">
        <f t="shared" si="226"/>
        <v/>
      </c>
      <c r="K1835" s="8" t="str">
        <f t="shared" si="227"/>
        <v/>
      </c>
      <c r="L1835" s="8" t="str">
        <f t="shared" si="228"/>
        <v>Alex &amp; Emma</v>
      </c>
      <c r="M1835" s="8" t="str">
        <f t="shared" si="229"/>
        <v/>
      </c>
      <c r="N1835" s="8" t="str">
        <f t="shared" si="225"/>
        <v>Alex &amp; Emma</v>
      </c>
      <c r="O1835" s="10">
        <f>INDEX(cpi!$A$1:$M$106,MATCH($D1835,cpi!$A:$A,0),MATCH($C1835,cpi!$1:$1,0))</f>
        <v>183.7</v>
      </c>
      <c r="P1835" s="10">
        <f>cpi!$I$2</f>
        <v>245.51900000000001</v>
      </c>
      <c r="Q1835" s="10">
        <f t="shared" si="230"/>
        <v>1.3365215024496462</v>
      </c>
      <c r="R1835" s="8" t="str">
        <f t="shared" si="231"/>
        <v/>
      </c>
      <c r="S1835" s="11">
        <f t="shared" si="232"/>
        <v>40095645.073489383</v>
      </c>
      <c r="T1835" s="11">
        <f t="shared" si="232"/>
        <v>18989810.731061514</v>
      </c>
      <c r="U1835" s="11">
        <f t="shared" si="232"/>
        <v>20527076.426657595</v>
      </c>
    </row>
    <row r="1836" spans="1:21" x14ac:dyDescent="0.2">
      <c r="A1836" s="5">
        <v>1853</v>
      </c>
      <c r="B1836" s="17">
        <v>3</v>
      </c>
      <c r="C1836" s="16">
        <v>9</v>
      </c>
      <c r="D1836" s="16">
        <v>2004</v>
      </c>
      <c r="E1836" s="18">
        <v>38055</v>
      </c>
      <c r="F1836" s="9" t="s">
        <v>1820</v>
      </c>
      <c r="G1836" s="3">
        <v>30000000</v>
      </c>
      <c r="H1836" s="3">
        <v>13001257</v>
      </c>
      <c r="I1836" s="3">
        <v>21577076</v>
      </c>
      <c r="J1836" s="8" t="str">
        <f t="shared" si="226"/>
        <v/>
      </c>
      <c r="K1836" s="8" t="str">
        <f t="shared" si="227"/>
        <v/>
      </c>
      <c r="L1836" s="8" t="str">
        <f t="shared" si="228"/>
        <v>Wicker Park</v>
      </c>
      <c r="M1836" s="8" t="str">
        <f t="shared" si="229"/>
        <v/>
      </c>
      <c r="N1836" s="8" t="str">
        <f t="shared" si="225"/>
        <v>Wicker Park</v>
      </c>
      <c r="O1836" s="10">
        <f>INDEX(cpi!$A$1:$M$106,MATCH($D1836,cpi!$A:$A,0),MATCH($C1836,cpi!$1:$1,0))</f>
        <v>189.9</v>
      </c>
      <c r="P1836" s="10">
        <f>cpi!$I$2</f>
        <v>245.51900000000001</v>
      </c>
      <c r="Q1836" s="10">
        <f t="shared" si="230"/>
        <v>1.292885729331227</v>
      </c>
      <c r="R1836" s="8" t="str">
        <f t="shared" si="231"/>
        <v/>
      </c>
      <c r="S1836" s="11">
        <f t="shared" si="232"/>
        <v>38786571.879936814</v>
      </c>
      <c r="T1836" s="11">
        <f t="shared" si="232"/>
        <v>16809139.638667721</v>
      </c>
      <c r="U1836" s="11">
        <f t="shared" si="232"/>
        <v>27896693.641095314</v>
      </c>
    </row>
    <row r="1837" spans="1:21" x14ac:dyDescent="0.2">
      <c r="A1837" s="5">
        <v>1854</v>
      </c>
      <c r="B1837" s="17">
        <v>25</v>
      </c>
      <c r="C1837" s="16">
        <v>12</v>
      </c>
      <c r="D1837" s="16">
        <v>2005</v>
      </c>
      <c r="E1837" s="18">
        <v>39094</v>
      </c>
      <c r="F1837" s="9" t="s">
        <v>1821</v>
      </c>
      <c r="G1837" s="3">
        <v>30000000</v>
      </c>
      <c r="H1837" s="3">
        <v>12712093</v>
      </c>
      <c r="I1837" s="3">
        <v>26184400</v>
      </c>
      <c r="J1837" s="8" t="str">
        <f t="shared" si="226"/>
        <v/>
      </c>
      <c r="K1837" s="8" t="str">
        <f t="shared" si="227"/>
        <v/>
      </c>
      <c r="L1837" s="8" t="str">
        <f t="shared" si="228"/>
        <v>The New World</v>
      </c>
      <c r="M1837" s="8" t="str">
        <f t="shared" si="229"/>
        <v/>
      </c>
      <c r="N1837" s="8" t="str">
        <f t="shared" si="225"/>
        <v>The New World</v>
      </c>
      <c r="O1837" s="10">
        <f>INDEX(cpi!$A$1:$M$106,MATCH($D1837,cpi!$A:$A,0),MATCH($C1837,cpi!$1:$1,0))</f>
        <v>196.8</v>
      </c>
      <c r="P1837" s="10">
        <f>cpi!$I$2</f>
        <v>245.51900000000001</v>
      </c>
      <c r="Q1837" s="10">
        <f t="shared" si="230"/>
        <v>1.2475558943089431</v>
      </c>
      <c r="R1837" s="8" t="str">
        <f t="shared" si="231"/>
        <v/>
      </c>
      <c r="S1837" s="11">
        <f t="shared" si="232"/>
        <v>37426676.829268292</v>
      </c>
      <c r="T1837" s="11">
        <f t="shared" si="232"/>
        <v>15859046.551153455</v>
      </c>
      <c r="U1837" s="11">
        <f t="shared" si="232"/>
        <v>32666502.558943089</v>
      </c>
    </row>
    <row r="1838" spans="1:21" x14ac:dyDescent="0.2">
      <c r="A1838" s="5">
        <v>1855</v>
      </c>
      <c r="B1838" s="17">
        <v>18</v>
      </c>
      <c r="C1838" s="16">
        <v>1</v>
      </c>
      <c r="D1838" s="16">
        <v>2013</v>
      </c>
      <c r="E1838" s="18">
        <v>41791</v>
      </c>
      <c r="F1838" s="9" t="s">
        <v>1822</v>
      </c>
      <c r="G1838" s="3">
        <v>30000000</v>
      </c>
      <c r="H1838" s="3">
        <v>12050299</v>
      </c>
      <c r="I1838" s="3">
        <v>48330757</v>
      </c>
      <c r="J1838" s="8" t="str">
        <f t="shared" si="226"/>
        <v/>
      </c>
      <c r="K1838" s="8" t="str">
        <f t="shared" si="227"/>
        <v/>
      </c>
      <c r="L1838" s="8" t="str">
        <f t="shared" si="228"/>
        <v>The Last Stand</v>
      </c>
      <c r="M1838" s="8" t="str">
        <f t="shared" si="229"/>
        <v/>
      </c>
      <c r="N1838" s="8" t="str">
        <f t="shared" si="225"/>
        <v>The Last Stand</v>
      </c>
      <c r="O1838" s="10">
        <f>INDEX(cpi!$A$1:$M$106,MATCH($D1838,cpi!$A:$A,0),MATCH($C1838,cpi!$1:$1,0))</f>
        <v>230.28</v>
      </c>
      <c r="P1838" s="10">
        <f>cpi!$I$2</f>
        <v>245.51900000000001</v>
      </c>
      <c r="Q1838" s="10">
        <f t="shared" si="230"/>
        <v>1.0661759597012332</v>
      </c>
      <c r="R1838" s="8" t="str">
        <f t="shared" si="231"/>
        <v/>
      </c>
      <c r="S1838" s="11">
        <f t="shared" si="232"/>
        <v>31985278.791036997</v>
      </c>
      <c r="T1838" s="11">
        <f t="shared" si="232"/>
        <v>12847739.101011811</v>
      </c>
      <c r="U1838" s="11">
        <f t="shared" si="232"/>
        <v>51529091.2275621</v>
      </c>
    </row>
    <row r="1839" spans="1:21" x14ac:dyDescent="0.2">
      <c r="A1839" s="5">
        <v>1856</v>
      </c>
      <c r="B1839" s="17">
        <v>15</v>
      </c>
      <c r="C1839" s="16">
        <v>1</v>
      </c>
      <c r="D1839" s="16">
        <v>1999</v>
      </c>
      <c r="E1839" s="18">
        <v>36586</v>
      </c>
      <c r="F1839" s="9" t="s">
        <v>1823</v>
      </c>
      <c r="G1839" s="3">
        <v>30000000</v>
      </c>
      <c r="H1839" s="3">
        <v>12017369</v>
      </c>
      <c r="I1839" s="3">
        <v>12017369</v>
      </c>
      <c r="J1839" s="8" t="str">
        <f t="shared" si="226"/>
        <v/>
      </c>
      <c r="K1839" s="8" t="str">
        <f t="shared" si="227"/>
        <v/>
      </c>
      <c r="L1839" s="8" t="str">
        <f t="shared" si="228"/>
        <v>In Dreams</v>
      </c>
      <c r="M1839" s="8" t="str">
        <f t="shared" si="229"/>
        <v/>
      </c>
      <c r="N1839" s="8" t="str">
        <f t="shared" si="225"/>
        <v>In Dreams</v>
      </c>
      <c r="O1839" s="10">
        <f>INDEX(cpi!$A$1:$M$106,MATCH($D1839,cpi!$A:$A,0),MATCH($C1839,cpi!$1:$1,0))</f>
        <v>164.3</v>
      </c>
      <c r="P1839" s="10">
        <f>cpi!$I$2</f>
        <v>245.51900000000001</v>
      </c>
      <c r="Q1839" s="10">
        <f t="shared" si="230"/>
        <v>1.4943335362142423</v>
      </c>
      <c r="R1839" s="8" t="str">
        <f t="shared" si="231"/>
        <v/>
      </c>
      <c r="S1839" s="11">
        <f t="shared" si="232"/>
        <v>44830006.086427264</v>
      </c>
      <c r="T1839" s="11">
        <f t="shared" si="232"/>
        <v>17957957.513761412</v>
      </c>
      <c r="U1839" s="11">
        <f t="shared" si="232"/>
        <v>17957957.513761412</v>
      </c>
    </row>
    <row r="1840" spans="1:21" x14ac:dyDescent="0.2">
      <c r="A1840" s="5">
        <v>1857</v>
      </c>
      <c r="B1840" s="17">
        <v>12</v>
      </c>
      <c r="C1840" s="16">
        <v>3</v>
      </c>
      <c r="D1840" s="16">
        <v>1999</v>
      </c>
      <c r="E1840" s="18">
        <v>36497</v>
      </c>
      <c r="F1840" s="9" t="s">
        <v>1824</v>
      </c>
      <c r="G1840" s="3">
        <v>30000000</v>
      </c>
      <c r="H1840" s="3">
        <v>11578022</v>
      </c>
      <c r="I1840" s="3">
        <v>11578022</v>
      </c>
      <c r="J1840" s="8" t="str">
        <f t="shared" si="226"/>
        <v/>
      </c>
      <c r="K1840" s="8" t="str">
        <f t="shared" si="227"/>
        <v/>
      </c>
      <c r="L1840" s="8" t="str">
        <f t="shared" si="228"/>
        <v>Wing Commander</v>
      </c>
      <c r="M1840" s="8" t="str">
        <f t="shared" si="229"/>
        <v/>
      </c>
      <c r="N1840" s="8" t="str">
        <f t="shared" si="225"/>
        <v>Wing Commander</v>
      </c>
      <c r="O1840" s="10">
        <f>INDEX(cpi!$A$1:$M$106,MATCH($D1840,cpi!$A:$A,0),MATCH($C1840,cpi!$1:$1,0))</f>
        <v>165</v>
      </c>
      <c r="P1840" s="10">
        <f>cpi!$I$2</f>
        <v>245.51900000000001</v>
      </c>
      <c r="Q1840" s="10">
        <f t="shared" si="230"/>
        <v>1.4879939393939394</v>
      </c>
      <c r="R1840" s="8" t="str">
        <f t="shared" si="231"/>
        <v/>
      </c>
      <c r="S1840" s="11">
        <f t="shared" si="232"/>
        <v>44639818.18181818</v>
      </c>
      <c r="T1840" s="11">
        <f t="shared" si="232"/>
        <v>17228026.566169698</v>
      </c>
      <c r="U1840" s="11">
        <f t="shared" si="232"/>
        <v>17228026.566169698</v>
      </c>
    </row>
    <row r="1841" spans="1:21" x14ac:dyDescent="0.2">
      <c r="A1841" s="5">
        <v>1858</v>
      </c>
      <c r="B1841" s="17">
        <v>12</v>
      </c>
      <c r="C1841" s="16">
        <v>1</v>
      </c>
      <c r="D1841" s="16">
        <v>2001</v>
      </c>
      <c r="E1841" s="18">
        <v>37226</v>
      </c>
      <c r="F1841" s="9" t="s">
        <v>1825</v>
      </c>
      <c r="G1841" s="3">
        <v>30000000</v>
      </c>
      <c r="H1841" s="3">
        <v>10965209</v>
      </c>
      <c r="I1841" s="3">
        <v>17865209</v>
      </c>
      <c r="J1841" s="8" t="str">
        <f t="shared" si="226"/>
        <v/>
      </c>
      <c r="K1841" s="8" t="str">
        <f t="shared" si="227"/>
        <v/>
      </c>
      <c r="L1841" s="8" t="str">
        <f t="shared" si="228"/>
        <v>Antitrust</v>
      </c>
      <c r="M1841" s="8" t="str">
        <f t="shared" si="229"/>
        <v/>
      </c>
      <c r="N1841" s="8" t="str">
        <f t="shared" si="225"/>
        <v>Antitrust</v>
      </c>
      <c r="O1841" s="10">
        <f>INDEX(cpi!$A$1:$M$106,MATCH($D1841,cpi!$A:$A,0),MATCH($C1841,cpi!$1:$1,0))</f>
        <v>175.1</v>
      </c>
      <c r="P1841" s="10">
        <f>cpi!$I$2</f>
        <v>245.51900000000001</v>
      </c>
      <c r="Q1841" s="10">
        <f t="shared" si="230"/>
        <v>1.4021644774414621</v>
      </c>
      <c r="R1841" s="8" t="str">
        <f t="shared" si="231"/>
        <v/>
      </c>
      <c r="S1841" s="11">
        <f t="shared" si="232"/>
        <v>42064934.323243864</v>
      </c>
      <c r="T1841" s="11">
        <f t="shared" si="232"/>
        <v>15375026.547521418</v>
      </c>
      <c r="U1841" s="11">
        <f t="shared" si="232"/>
        <v>25049961.441867504</v>
      </c>
    </row>
    <row r="1842" spans="1:21" x14ac:dyDescent="0.2">
      <c r="A1842" s="5">
        <v>1859</v>
      </c>
      <c r="B1842" s="17">
        <v>8</v>
      </c>
      <c r="C1842" s="16">
        <v>3</v>
      </c>
      <c r="D1842" s="16">
        <v>2013</v>
      </c>
      <c r="E1842" s="18">
        <v>41489</v>
      </c>
      <c r="F1842" s="9" t="s">
        <v>1826</v>
      </c>
      <c r="G1842" s="3">
        <v>30000000</v>
      </c>
      <c r="H1842" s="3">
        <v>10895295</v>
      </c>
      <c r="I1842" s="3">
        <v>19599974</v>
      </c>
      <c r="J1842" s="8" t="str">
        <f t="shared" si="226"/>
        <v/>
      </c>
      <c r="K1842" s="8" t="str">
        <f t="shared" si="227"/>
        <v/>
      </c>
      <c r="L1842" s="8" t="str">
        <f t="shared" si="228"/>
        <v>Dead Man Down</v>
      </c>
      <c r="M1842" s="8" t="str">
        <f t="shared" si="229"/>
        <v/>
      </c>
      <c r="N1842" s="8" t="str">
        <f t="shared" si="225"/>
        <v>Dead Man Down</v>
      </c>
      <c r="O1842" s="10">
        <f>INDEX(cpi!$A$1:$M$106,MATCH($D1842,cpi!$A:$A,0),MATCH($C1842,cpi!$1:$1,0))</f>
        <v>232.773</v>
      </c>
      <c r="P1842" s="10">
        <f>cpi!$I$2</f>
        <v>245.51900000000001</v>
      </c>
      <c r="Q1842" s="10">
        <f t="shared" si="230"/>
        <v>1.0547572098138531</v>
      </c>
      <c r="R1842" s="8" t="str">
        <f t="shared" si="231"/>
        <v/>
      </c>
      <c r="S1842" s="11">
        <f t="shared" si="232"/>
        <v>31642716.294415593</v>
      </c>
      <c r="T1842" s="11">
        <f t="shared" si="232"/>
        <v>11491890.954298824</v>
      </c>
      <c r="U1842" s="11">
        <f t="shared" si="232"/>
        <v>20673213.888664067</v>
      </c>
    </row>
    <row r="1843" spans="1:21" x14ac:dyDescent="0.2">
      <c r="A1843" s="5">
        <v>1860</v>
      </c>
      <c r="B1843" s="17">
        <v>29</v>
      </c>
      <c r="C1843" s="16">
        <v>4</v>
      </c>
      <c r="D1843" s="16">
        <v>2011</v>
      </c>
      <c r="E1843" s="18">
        <v>41398</v>
      </c>
      <c r="F1843" s="9" t="s">
        <v>1827</v>
      </c>
      <c r="G1843" s="3">
        <v>30000000</v>
      </c>
      <c r="H1843" s="3">
        <v>10143779</v>
      </c>
      <c r="I1843" s="3">
        <v>23353111</v>
      </c>
      <c r="J1843" s="8" t="str">
        <f t="shared" si="226"/>
        <v/>
      </c>
      <c r="K1843" s="8" t="str">
        <f t="shared" si="227"/>
        <v/>
      </c>
      <c r="L1843" s="8" t="str">
        <f t="shared" si="228"/>
        <v>Hoodwinked Too: Hood vs. Evil</v>
      </c>
      <c r="M1843" s="8" t="str">
        <f t="shared" si="229"/>
        <v/>
      </c>
      <c r="N1843" s="8" t="str">
        <f t="shared" si="225"/>
        <v>Hoodwinked Too: Hood vs. Evil</v>
      </c>
      <c r="O1843" s="10">
        <f>INDEX(cpi!$A$1:$M$106,MATCH($D1843,cpi!$A:$A,0),MATCH($C1843,cpi!$1:$1,0))</f>
        <v>224.90600000000001</v>
      </c>
      <c r="P1843" s="10">
        <f>cpi!$I$2</f>
        <v>245.51900000000001</v>
      </c>
      <c r="Q1843" s="10">
        <f t="shared" si="230"/>
        <v>1.0916516233448641</v>
      </c>
      <c r="R1843" s="8" t="str">
        <f t="shared" si="231"/>
        <v/>
      </c>
      <c r="S1843" s="11">
        <f t="shared" si="232"/>
        <v>32749548.700345922</v>
      </c>
      <c r="T1843" s="11">
        <f t="shared" si="232"/>
        <v>11073472.812201543</v>
      </c>
      <c r="U1843" s="11">
        <f t="shared" si="232"/>
        <v>25493461.533302803</v>
      </c>
    </row>
    <row r="1844" spans="1:21" x14ac:dyDescent="0.2">
      <c r="A1844" s="5">
        <v>1861</v>
      </c>
      <c r="B1844" s="17">
        <v>10</v>
      </c>
      <c r="C1844" s="16">
        <v>4</v>
      </c>
      <c r="D1844" s="16">
        <v>2009</v>
      </c>
      <c r="E1844" s="18">
        <v>40090</v>
      </c>
      <c r="F1844" s="9" t="s">
        <v>1828</v>
      </c>
      <c r="G1844" s="3">
        <v>30000000</v>
      </c>
      <c r="H1844" s="3">
        <v>9362785</v>
      </c>
      <c r="I1844" s="3">
        <v>58228460</v>
      </c>
      <c r="J1844" s="8" t="str">
        <f t="shared" si="226"/>
        <v/>
      </c>
      <c r="K1844" s="8" t="str">
        <f t="shared" si="227"/>
        <v/>
      </c>
      <c r="L1844" s="8" t="str">
        <f t="shared" si="228"/>
        <v>Dragonball Evolution</v>
      </c>
      <c r="M1844" s="8" t="str">
        <f t="shared" si="229"/>
        <v/>
      </c>
      <c r="N1844" s="8" t="str">
        <f t="shared" si="225"/>
        <v>Dragonball Evolution</v>
      </c>
      <c r="O1844" s="10">
        <f>INDEX(cpi!$A$1:$M$106,MATCH($D1844,cpi!$A:$A,0),MATCH($C1844,cpi!$1:$1,0))</f>
        <v>213.24</v>
      </c>
      <c r="P1844" s="10">
        <f>cpi!$I$2</f>
        <v>245.51900000000001</v>
      </c>
      <c r="Q1844" s="10">
        <f t="shared" si="230"/>
        <v>1.1513740386419058</v>
      </c>
      <c r="R1844" s="8" t="str">
        <f t="shared" si="231"/>
        <v/>
      </c>
      <c r="S1844" s="11">
        <f t="shared" si="232"/>
        <v>34541221.159257174</v>
      </c>
      <c r="T1844" s="11">
        <f t="shared" si="232"/>
        <v>10780067.578385856</v>
      </c>
      <c r="U1844" s="11">
        <f t="shared" si="232"/>
        <v>67042737.154098667</v>
      </c>
    </row>
    <row r="1845" spans="1:21" x14ac:dyDescent="0.2">
      <c r="A1845" s="5">
        <v>1862</v>
      </c>
      <c r="B1845" s="17">
        <v>24</v>
      </c>
      <c r="C1845" s="16">
        <v>9</v>
      </c>
      <c r="D1845" s="16">
        <v>2004</v>
      </c>
      <c r="E1845" s="18">
        <v>38695</v>
      </c>
      <c r="F1845" s="9" t="s">
        <v>1829</v>
      </c>
      <c r="G1845" s="3">
        <v>30000000</v>
      </c>
      <c r="H1845" s="3">
        <v>9055010</v>
      </c>
      <c r="I1845" s="3">
        <v>10419084</v>
      </c>
      <c r="J1845" s="8" t="str">
        <f t="shared" si="226"/>
        <v/>
      </c>
      <c r="K1845" s="8" t="str">
        <f t="shared" si="227"/>
        <v/>
      </c>
      <c r="L1845" s="8" t="str">
        <f t="shared" si="228"/>
        <v>First Daughter</v>
      </c>
      <c r="M1845" s="8" t="str">
        <f t="shared" si="229"/>
        <v/>
      </c>
      <c r="N1845" s="8" t="str">
        <f t="shared" si="225"/>
        <v>First Daughter</v>
      </c>
      <c r="O1845" s="10">
        <f>INDEX(cpi!$A$1:$M$106,MATCH($D1845,cpi!$A:$A,0),MATCH($C1845,cpi!$1:$1,0))</f>
        <v>189.9</v>
      </c>
      <c r="P1845" s="10">
        <f>cpi!$I$2</f>
        <v>245.51900000000001</v>
      </c>
      <c r="Q1845" s="10">
        <f t="shared" si="230"/>
        <v>1.292885729331227</v>
      </c>
      <c r="R1845" s="8" t="str">
        <f t="shared" si="231"/>
        <v/>
      </c>
      <c r="S1845" s="11">
        <f t="shared" si="232"/>
        <v>38786571.879936814</v>
      </c>
      <c r="T1845" s="11">
        <f t="shared" si="232"/>
        <v>11707093.207951553</v>
      </c>
      <c r="U1845" s="11">
        <f t="shared" si="232"/>
        <v>13470685.016303318</v>
      </c>
    </row>
    <row r="1846" spans="1:21" x14ac:dyDescent="0.2">
      <c r="A1846" s="5">
        <v>1863</v>
      </c>
      <c r="B1846" s="17">
        <v>9</v>
      </c>
      <c r="C1846" s="16">
        <v>9</v>
      </c>
      <c r="D1846" s="16">
        <v>2005</v>
      </c>
      <c r="E1846" s="18">
        <v>38604</v>
      </c>
      <c r="F1846" s="9" t="s">
        <v>1830</v>
      </c>
      <c r="G1846" s="3">
        <v>30000000</v>
      </c>
      <c r="H1846" s="3">
        <v>8535575</v>
      </c>
      <c r="I1846" s="3">
        <v>18535575</v>
      </c>
      <c r="J1846" s="8" t="str">
        <f t="shared" si="226"/>
        <v/>
      </c>
      <c r="K1846" s="8" t="str">
        <f t="shared" si="227"/>
        <v/>
      </c>
      <c r="L1846" s="8" t="str">
        <f t="shared" si="228"/>
        <v>An Unfinished Life</v>
      </c>
      <c r="M1846" s="8" t="str">
        <f t="shared" si="229"/>
        <v/>
      </c>
      <c r="N1846" s="8" t="str">
        <f t="shared" si="225"/>
        <v>An Unfinished Life</v>
      </c>
      <c r="O1846" s="10">
        <f>INDEX(cpi!$A$1:$M$106,MATCH($D1846,cpi!$A:$A,0),MATCH($C1846,cpi!$1:$1,0))</f>
        <v>198.8</v>
      </c>
      <c r="P1846" s="10">
        <f>cpi!$I$2</f>
        <v>245.51900000000001</v>
      </c>
      <c r="Q1846" s="10">
        <f t="shared" si="230"/>
        <v>1.2350050301810864</v>
      </c>
      <c r="R1846" s="8" t="str">
        <f t="shared" si="231"/>
        <v/>
      </c>
      <c r="S1846" s="11">
        <f t="shared" si="232"/>
        <v>37050150.905432589</v>
      </c>
      <c r="T1846" s="11">
        <f t="shared" si="232"/>
        <v>10541478.060487926</v>
      </c>
      <c r="U1846" s="11">
        <f t="shared" si="232"/>
        <v>22891528.36229879</v>
      </c>
    </row>
    <row r="1847" spans="1:21" x14ac:dyDescent="0.2">
      <c r="A1847" s="5">
        <v>1864</v>
      </c>
      <c r="B1847" s="17">
        <v>25</v>
      </c>
      <c r="C1847" s="16">
        <v>12</v>
      </c>
      <c r="D1847" s="16">
        <v>2009</v>
      </c>
      <c r="E1847" s="18">
        <v>40555</v>
      </c>
      <c r="F1847" s="9" t="s">
        <v>1831</v>
      </c>
      <c r="G1847" s="3">
        <v>30000000</v>
      </c>
      <c r="H1847" s="3">
        <v>7689607</v>
      </c>
      <c r="I1847" s="3">
        <v>64352607</v>
      </c>
      <c r="J1847" s="8" t="str">
        <f t="shared" si="226"/>
        <v/>
      </c>
      <c r="K1847" s="8" t="str">
        <f t="shared" si="227"/>
        <v/>
      </c>
      <c r="L1847" s="8" t="str">
        <f t="shared" si="228"/>
        <v>The Imaginarium of Doctor Parnassus</v>
      </c>
      <c r="M1847" s="8" t="str">
        <f t="shared" si="229"/>
        <v/>
      </c>
      <c r="N1847" s="8" t="str">
        <f t="shared" si="225"/>
        <v>The Imaginarium of Doctor Parnassus</v>
      </c>
      <c r="O1847" s="10">
        <f>INDEX(cpi!$A$1:$M$106,MATCH($D1847,cpi!$A:$A,0),MATCH($C1847,cpi!$1:$1,0))</f>
        <v>215.94900000000001</v>
      </c>
      <c r="P1847" s="10">
        <f>cpi!$I$2</f>
        <v>245.51900000000001</v>
      </c>
      <c r="Q1847" s="10">
        <f t="shared" si="230"/>
        <v>1.1369304789556793</v>
      </c>
      <c r="R1847" s="8" t="str">
        <f t="shared" si="231"/>
        <v/>
      </c>
      <c r="S1847" s="11">
        <f t="shared" si="232"/>
        <v>34107914.368670382</v>
      </c>
      <c r="T1847" s="11">
        <f t="shared" si="232"/>
        <v>8742548.569490945</v>
      </c>
      <c r="U1847" s="11">
        <f t="shared" si="232"/>
        <v>73164440.298556596</v>
      </c>
    </row>
    <row r="1848" spans="1:21" x14ac:dyDescent="0.2">
      <c r="A1848" s="5">
        <v>1865</v>
      </c>
      <c r="B1848" s="17">
        <v>14</v>
      </c>
      <c r="C1848" s="16">
        <v>1</v>
      </c>
      <c r="D1848" s="16">
        <v>2011</v>
      </c>
      <c r="E1848" s="18">
        <v>40940</v>
      </c>
      <c r="F1848" s="9" t="s">
        <v>1832</v>
      </c>
      <c r="G1848" s="3">
        <v>30000000</v>
      </c>
      <c r="H1848" s="3">
        <v>7502560</v>
      </c>
      <c r="I1848" s="3">
        <v>8845575</v>
      </c>
      <c r="J1848" s="8" t="str">
        <f t="shared" si="226"/>
        <v/>
      </c>
      <c r="K1848" s="8" t="str">
        <f t="shared" si="227"/>
        <v/>
      </c>
      <c r="L1848" s="8" t="str">
        <f t="shared" si="228"/>
        <v>Barney's Version</v>
      </c>
      <c r="M1848" s="8" t="str">
        <f t="shared" si="229"/>
        <v/>
      </c>
      <c r="N1848" s="8" t="str">
        <f t="shared" si="225"/>
        <v>Barney's Version</v>
      </c>
      <c r="O1848" s="10">
        <f>INDEX(cpi!$A$1:$M$106,MATCH($D1848,cpi!$A:$A,0),MATCH($C1848,cpi!$1:$1,0))</f>
        <v>220.22300000000001</v>
      </c>
      <c r="P1848" s="10">
        <f>cpi!$I$2</f>
        <v>245.51900000000001</v>
      </c>
      <c r="Q1848" s="10">
        <f t="shared" si="230"/>
        <v>1.1148653864491902</v>
      </c>
      <c r="R1848" s="8" t="str">
        <f t="shared" si="231"/>
        <v/>
      </c>
      <c r="S1848" s="11">
        <f t="shared" si="232"/>
        <v>33445961.593475707</v>
      </c>
      <c r="T1848" s="11">
        <f t="shared" si="232"/>
        <v>8364344.453758236</v>
      </c>
      <c r="U1848" s="11">
        <f t="shared" si="232"/>
        <v>9861625.3907402959</v>
      </c>
    </row>
    <row r="1849" spans="1:21" x14ac:dyDescent="0.2">
      <c r="A1849" s="5">
        <v>1866</v>
      </c>
      <c r="B1849" s="17">
        <v>20</v>
      </c>
      <c r="C1849" s="16">
        <v>9</v>
      </c>
      <c r="D1849" s="16">
        <v>2002</v>
      </c>
      <c r="E1849" s="18">
        <v>37842</v>
      </c>
      <c r="F1849" s="9" t="s">
        <v>1833</v>
      </c>
      <c r="G1849" s="3">
        <v>30000000</v>
      </c>
      <c r="H1849" s="3">
        <v>6916869</v>
      </c>
      <c r="I1849" s="3">
        <v>6916869</v>
      </c>
      <c r="J1849" s="8" t="str">
        <f t="shared" si="226"/>
        <v/>
      </c>
      <c r="K1849" s="8" t="str">
        <f t="shared" si="227"/>
        <v/>
      </c>
      <c r="L1849" s="8" t="str">
        <f t="shared" si="228"/>
        <v>Trapped</v>
      </c>
      <c r="M1849" s="8" t="str">
        <f t="shared" si="229"/>
        <v/>
      </c>
      <c r="N1849" s="8" t="str">
        <f t="shared" si="225"/>
        <v>Trapped</v>
      </c>
      <c r="O1849" s="10">
        <f>INDEX(cpi!$A$1:$M$106,MATCH($D1849,cpi!$A:$A,0),MATCH($C1849,cpi!$1:$1,0))</f>
        <v>181</v>
      </c>
      <c r="P1849" s="10">
        <f>cpi!$I$2</f>
        <v>245.51900000000001</v>
      </c>
      <c r="Q1849" s="10">
        <f t="shared" si="230"/>
        <v>1.3564585635359117</v>
      </c>
      <c r="R1849" s="8" t="str">
        <f t="shared" si="231"/>
        <v/>
      </c>
      <c r="S1849" s="11">
        <f t="shared" si="232"/>
        <v>40693756.906077348</v>
      </c>
      <c r="T1849" s="11">
        <f t="shared" si="232"/>
        <v>9382446.1879060771</v>
      </c>
      <c r="U1849" s="11">
        <f t="shared" si="232"/>
        <v>9382446.1879060771</v>
      </c>
    </row>
    <row r="1850" spans="1:21" x14ac:dyDescent="0.2">
      <c r="A1850" s="5">
        <v>1867</v>
      </c>
      <c r="B1850" s="17">
        <v>1</v>
      </c>
      <c r="C1850" s="16">
        <v>6</v>
      </c>
      <c r="D1850" s="16">
        <v>1984</v>
      </c>
      <c r="E1850" s="18">
        <v>30687</v>
      </c>
      <c r="F1850" s="9" t="s">
        <v>1834</v>
      </c>
      <c r="G1850" s="3">
        <v>30000000</v>
      </c>
      <c r="H1850" s="3">
        <v>5321508</v>
      </c>
      <c r="I1850" s="3">
        <v>5564014</v>
      </c>
      <c r="J1850" s="8" t="str">
        <f t="shared" si="226"/>
        <v/>
      </c>
      <c r="K1850" s="8" t="str">
        <f t="shared" si="227"/>
        <v/>
      </c>
      <c r="L1850" s="8" t="str">
        <f t="shared" si="228"/>
        <v>Once Upon a Time in America</v>
      </c>
      <c r="M1850" s="8" t="str">
        <f t="shared" si="229"/>
        <v/>
      </c>
      <c r="N1850" s="8" t="str">
        <f t="shared" si="225"/>
        <v>Once Upon a Time in America</v>
      </c>
      <c r="O1850" s="10">
        <f>INDEX(cpi!$A$1:$M$106,MATCH($D1850,cpi!$A:$A,0),MATCH($C1850,cpi!$1:$1,0))</f>
        <v>103.7</v>
      </c>
      <c r="P1850" s="10">
        <f>cpi!$I$2</f>
        <v>245.51900000000001</v>
      </c>
      <c r="Q1850" s="10">
        <f t="shared" si="230"/>
        <v>2.3675891996142719</v>
      </c>
      <c r="R1850" s="8" t="str">
        <f t="shared" si="231"/>
        <v/>
      </c>
      <c r="S1850" s="11">
        <f t="shared" si="232"/>
        <v>71027675.988428161</v>
      </c>
      <c r="T1850" s="11">
        <f t="shared" si="232"/>
        <v>12599144.866460945</v>
      </c>
      <c r="U1850" s="11">
        <f t="shared" si="232"/>
        <v>13173299.452902604</v>
      </c>
    </row>
    <row r="1851" spans="1:21" x14ac:dyDescent="0.2">
      <c r="A1851" s="5">
        <v>1868</v>
      </c>
      <c r="B1851" s="17">
        <v>22</v>
      </c>
      <c r="C1851" s="16">
        <v>1</v>
      </c>
      <c r="D1851" s="16">
        <v>1999</v>
      </c>
      <c r="E1851" s="18">
        <v>36800</v>
      </c>
      <c r="F1851" s="9" t="s">
        <v>1835</v>
      </c>
      <c r="G1851" s="3">
        <v>30000000</v>
      </c>
      <c r="H1851" s="3">
        <v>4167493</v>
      </c>
      <c r="I1851" s="3">
        <v>4967493</v>
      </c>
      <c r="J1851" s="8" t="str">
        <f t="shared" si="226"/>
        <v/>
      </c>
      <c r="K1851" s="8" t="str">
        <f t="shared" si="227"/>
        <v/>
      </c>
      <c r="L1851" s="8" t="str">
        <f t="shared" si="228"/>
        <v>Gloria</v>
      </c>
      <c r="M1851" s="8" t="str">
        <f t="shared" si="229"/>
        <v/>
      </c>
      <c r="N1851" s="8" t="str">
        <f t="shared" si="225"/>
        <v>Gloria</v>
      </c>
      <c r="O1851" s="10">
        <f>INDEX(cpi!$A$1:$M$106,MATCH($D1851,cpi!$A:$A,0),MATCH($C1851,cpi!$1:$1,0))</f>
        <v>164.3</v>
      </c>
      <c r="P1851" s="10">
        <f>cpi!$I$2</f>
        <v>245.51900000000001</v>
      </c>
      <c r="Q1851" s="10">
        <f t="shared" si="230"/>
        <v>1.4943335362142423</v>
      </c>
      <c r="R1851" s="8" t="str">
        <f t="shared" si="231"/>
        <v/>
      </c>
      <c r="S1851" s="11">
        <f t="shared" si="232"/>
        <v>44830006.086427264</v>
      </c>
      <c r="T1851" s="11">
        <f t="shared" si="232"/>
        <v>6227624.5518381009</v>
      </c>
      <c r="U1851" s="11">
        <f t="shared" si="232"/>
        <v>7423091.3808094952</v>
      </c>
    </row>
    <row r="1852" spans="1:21" x14ac:dyDescent="0.2">
      <c r="A1852" s="5">
        <v>1869</v>
      </c>
      <c r="B1852" s="17">
        <v>21</v>
      </c>
      <c r="C1852" s="16">
        <v>9</v>
      </c>
      <c r="D1852" s="16">
        <v>2007</v>
      </c>
      <c r="E1852" s="18">
        <v>39700</v>
      </c>
      <c r="F1852" s="9" t="s">
        <v>1836</v>
      </c>
      <c r="G1852" s="3">
        <v>30000000</v>
      </c>
      <c r="H1852" s="3">
        <v>3909149</v>
      </c>
      <c r="I1852" s="3">
        <v>15313631</v>
      </c>
      <c r="J1852" s="8" t="str">
        <f t="shared" si="226"/>
        <v/>
      </c>
      <c r="K1852" s="8" t="str">
        <f t="shared" si="227"/>
        <v/>
      </c>
      <c r="L1852" s="8" t="str">
        <f t="shared" si="228"/>
        <v>The Assassination of Jesse James by the Coward Robert Ford</v>
      </c>
      <c r="M1852" s="8" t="str">
        <f t="shared" si="229"/>
        <v/>
      </c>
      <c r="N1852" s="8" t="str">
        <f t="shared" si="225"/>
        <v>The Assassination of Jesse James by the Coward Robert Ford</v>
      </c>
      <c r="O1852" s="10">
        <f>INDEX(cpi!$A$1:$M$106,MATCH($D1852,cpi!$A:$A,0),MATCH($C1852,cpi!$1:$1,0))</f>
        <v>208.49</v>
      </c>
      <c r="P1852" s="10">
        <f>cpi!$I$2</f>
        <v>245.51900000000001</v>
      </c>
      <c r="Q1852" s="10">
        <f t="shared" si="230"/>
        <v>1.1776056405583002</v>
      </c>
      <c r="R1852" s="8" t="str">
        <f t="shared" si="231"/>
        <v/>
      </c>
      <c r="S1852" s="11">
        <f t="shared" si="232"/>
        <v>35328169.216749005</v>
      </c>
      <c r="T1852" s="11">
        <f t="shared" si="232"/>
        <v>4603435.9121828387</v>
      </c>
      <c r="U1852" s="11">
        <f t="shared" si="232"/>
        <v>18033418.243028443</v>
      </c>
    </row>
    <row r="1853" spans="1:21" x14ac:dyDescent="0.2">
      <c r="A1853" s="5">
        <v>1870</v>
      </c>
      <c r="B1853" s="17">
        <v>29</v>
      </c>
      <c r="C1853" s="16">
        <v>12</v>
      </c>
      <c r="D1853" s="16">
        <v>2004</v>
      </c>
      <c r="E1853" s="18">
        <v>38849</v>
      </c>
      <c r="F1853" s="9" t="s">
        <v>1837</v>
      </c>
      <c r="G1853" s="3">
        <v>30000000</v>
      </c>
      <c r="H1853" s="3">
        <v>3765585</v>
      </c>
      <c r="I1853" s="3">
        <v>18765585</v>
      </c>
      <c r="J1853" s="8" t="str">
        <f t="shared" si="226"/>
        <v/>
      </c>
      <c r="K1853" s="8" t="str">
        <f t="shared" si="227"/>
        <v/>
      </c>
      <c r="L1853" s="8" t="str">
        <f t="shared" si="228"/>
        <v>The Merchant of Venice</v>
      </c>
      <c r="M1853" s="8" t="str">
        <f t="shared" si="229"/>
        <v/>
      </c>
      <c r="N1853" s="8" t="str">
        <f t="shared" si="225"/>
        <v>The Merchant of Venice</v>
      </c>
      <c r="O1853" s="10">
        <f>INDEX(cpi!$A$1:$M$106,MATCH($D1853,cpi!$A:$A,0),MATCH($C1853,cpi!$1:$1,0))</f>
        <v>190.3</v>
      </c>
      <c r="P1853" s="10">
        <f>cpi!$I$2</f>
        <v>245.51900000000001</v>
      </c>
      <c r="Q1853" s="10">
        <f t="shared" si="230"/>
        <v>1.290168155543878</v>
      </c>
      <c r="R1853" s="8" t="str">
        <f t="shared" si="231"/>
        <v/>
      </c>
      <c r="S1853" s="11">
        <f t="shared" si="232"/>
        <v>38705044.666316338</v>
      </c>
      <c r="T1853" s="11">
        <f t="shared" si="232"/>
        <v>4858237.8539936934</v>
      </c>
      <c r="U1853" s="11">
        <f t="shared" si="232"/>
        <v>24210760.187151864</v>
      </c>
    </row>
    <row r="1854" spans="1:21" x14ac:dyDescent="0.2">
      <c r="A1854" s="5">
        <v>1871</v>
      </c>
      <c r="B1854" s="17">
        <v>2</v>
      </c>
      <c r="C1854" s="16">
        <v>4</v>
      </c>
      <c r="D1854" s="16">
        <v>2003</v>
      </c>
      <c r="E1854" s="18">
        <v>37656</v>
      </c>
      <c r="F1854" s="9" t="s">
        <v>1838</v>
      </c>
      <c r="G1854" s="3">
        <v>30000000</v>
      </c>
      <c r="H1854" s="3">
        <v>3517797</v>
      </c>
      <c r="I1854" s="3">
        <v>6460758</v>
      </c>
      <c r="J1854" s="8" t="str">
        <f t="shared" si="226"/>
        <v/>
      </c>
      <c r="K1854" s="8" t="str">
        <f t="shared" si="227"/>
        <v/>
      </c>
      <c r="L1854" s="8" t="str">
        <f t="shared" si="228"/>
        <v>The Good Thief</v>
      </c>
      <c r="M1854" s="8" t="str">
        <f t="shared" si="229"/>
        <v/>
      </c>
      <c r="N1854" s="8" t="str">
        <f t="shared" si="225"/>
        <v>The Good Thief</v>
      </c>
      <c r="O1854" s="10">
        <f>INDEX(cpi!$A$1:$M$106,MATCH($D1854,cpi!$A:$A,0),MATCH($C1854,cpi!$1:$1,0))</f>
        <v>183.8</v>
      </c>
      <c r="P1854" s="10">
        <f>cpi!$I$2</f>
        <v>245.51900000000001</v>
      </c>
      <c r="Q1854" s="10">
        <f t="shared" si="230"/>
        <v>1.3357943416757345</v>
      </c>
      <c r="R1854" s="8" t="str">
        <f t="shared" si="231"/>
        <v/>
      </c>
      <c r="S1854" s="11">
        <f t="shared" si="232"/>
        <v>40073830.250272036</v>
      </c>
      <c r="T1854" s="11">
        <f t="shared" si="232"/>
        <v>4699053.3277638741</v>
      </c>
      <c r="U1854" s="11">
        <f t="shared" si="232"/>
        <v>8630243.9793362357</v>
      </c>
    </row>
    <row r="1855" spans="1:21" x14ac:dyDescent="0.2">
      <c r="A1855" s="5">
        <v>1872</v>
      </c>
      <c r="B1855" s="17">
        <v>17</v>
      </c>
      <c r="C1855" s="16">
        <v>8</v>
      </c>
      <c r="D1855" s="16">
        <v>2005</v>
      </c>
      <c r="E1855" s="18">
        <v>38845</v>
      </c>
      <c r="F1855" s="9" t="s">
        <v>1839</v>
      </c>
      <c r="G1855" s="3">
        <v>30000000</v>
      </c>
      <c r="H1855" s="3">
        <v>3102550</v>
      </c>
      <c r="I1855" s="3">
        <v>3252550</v>
      </c>
      <c r="J1855" s="8" t="str">
        <f t="shared" si="226"/>
        <v/>
      </c>
      <c r="K1855" s="8" t="str">
        <f t="shared" si="227"/>
        <v/>
      </c>
      <c r="L1855" s="8" t="str">
        <f t="shared" si="228"/>
        <v>Supercross</v>
      </c>
      <c r="M1855" s="8" t="str">
        <f t="shared" si="229"/>
        <v/>
      </c>
      <c r="N1855" s="8" t="str">
        <f t="shared" si="225"/>
        <v>Supercross</v>
      </c>
      <c r="O1855" s="10">
        <f>INDEX(cpi!$A$1:$M$106,MATCH($D1855,cpi!$A:$A,0),MATCH($C1855,cpi!$1:$1,0))</f>
        <v>196.4</v>
      </c>
      <c r="P1855" s="10">
        <f>cpi!$I$2</f>
        <v>245.51900000000001</v>
      </c>
      <c r="Q1855" s="10">
        <f t="shared" si="230"/>
        <v>1.2500967413441955</v>
      </c>
      <c r="R1855" s="8" t="str">
        <f t="shared" si="231"/>
        <v/>
      </c>
      <c r="S1855" s="11">
        <f t="shared" si="232"/>
        <v>37502902.240325861</v>
      </c>
      <c r="T1855" s="11">
        <f t="shared" si="232"/>
        <v>3878487.6448574336</v>
      </c>
      <c r="U1855" s="11">
        <f t="shared" si="232"/>
        <v>4066002.156059063</v>
      </c>
    </row>
    <row r="1856" spans="1:21" x14ac:dyDescent="0.2">
      <c r="A1856" s="5">
        <v>1873</v>
      </c>
      <c r="B1856" s="17">
        <v>29</v>
      </c>
      <c r="C1856" s="16">
        <v>12</v>
      </c>
      <c r="D1856" s="16">
        <v>2006</v>
      </c>
      <c r="E1856" s="18">
        <v>39580</v>
      </c>
      <c r="F1856" s="9" t="s">
        <v>1840</v>
      </c>
      <c r="G1856" s="3">
        <v>30000000</v>
      </c>
      <c r="H1856" s="3">
        <v>3005605</v>
      </c>
      <c r="I1856" s="3">
        <v>35891257</v>
      </c>
      <c r="J1856" s="8" t="str">
        <f t="shared" si="226"/>
        <v/>
      </c>
      <c r="K1856" s="8" t="str">
        <f t="shared" si="227"/>
        <v/>
      </c>
      <c r="L1856" s="8" t="str">
        <f t="shared" si="228"/>
        <v>Miss Potter</v>
      </c>
      <c r="M1856" s="8" t="str">
        <f t="shared" si="229"/>
        <v/>
      </c>
      <c r="N1856" s="8" t="str">
        <f t="shared" si="225"/>
        <v>Miss Potter</v>
      </c>
      <c r="O1856" s="10">
        <f>INDEX(cpi!$A$1:$M$106,MATCH($D1856,cpi!$A:$A,0),MATCH($C1856,cpi!$1:$1,0))</f>
        <v>201.8</v>
      </c>
      <c r="P1856" s="10">
        <f>cpi!$I$2</f>
        <v>245.51900000000001</v>
      </c>
      <c r="Q1856" s="10">
        <f t="shared" si="230"/>
        <v>1.2166451932606541</v>
      </c>
      <c r="R1856" s="8" t="str">
        <f t="shared" si="231"/>
        <v/>
      </c>
      <c r="S1856" s="11">
        <f t="shared" si="232"/>
        <v>36499355.797819622</v>
      </c>
      <c r="T1856" s="11">
        <f t="shared" si="232"/>
        <v>3656754.8760901885</v>
      </c>
      <c r="U1856" s="11">
        <f t="shared" si="232"/>
        <v>43666925.309132807</v>
      </c>
    </row>
    <row r="1857" spans="1:21" x14ac:dyDescent="0.2">
      <c r="A1857" s="5">
        <v>1874</v>
      </c>
      <c r="B1857" s="17">
        <v>5</v>
      </c>
      <c r="C1857" s="16">
        <v>5</v>
      </c>
      <c r="D1857" s="16">
        <v>2006</v>
      </c>
      <c r="E1857" s="18">
        <v>38842</v>
      </c>
      <c r="F1857" s="9" t="s">
        <v>1841</v>
      </c>
      <c r="G1857" s="3">
        <v>30000000</v>
      </c>
      <c r="H1857" s="3">
        <v>669625</v>
      </c>
      <c r="I1857" s="3">
        <v>35869934</v>
      </c>
      <c r="J1857" s="8" t="str">
        <f t="shared" si="226"/>
        <v/>
      </c>
      <c r="K1857" s="8" t="str">
        <f t="shared" si="227"/>
        <v/>
      </c>
      <c r="L1857" s="8" t="str">
        <f t="shared" si="228"/>
        <v>Wu ji</v>
      </c>
      <c r="M1857" s="8" t="str">
        <f t="shared" si="229"/>
        <v/>
      </c>
      <c r="N1857" s="8" t="str">
        <f t="shared" si="225"/>
        <v>Wu ji</v>
      </c>
      <c r="O1857" s="10">
        <f>INDEX(cpi!$A$1:$M$106,MATCH($D1857,cpi!$A:$A,0),MATCH($C1857,cpi!$1:$1,0))</f>
        <v>202.5</v>
      </c>
      <c r="P1857" s="10">
        <f>cpi!$I$2</f>
        <v>245.51900000000001</v>
      </c>
      <c r="Q1857" s="10">
        <f t="shared" si="230"/>
        <v>1.2124395061728395</v>
      </c>
      <c r="R1857" s="8" t="str">
        <f t="shared" si="231"/>
        <v/>
      </c>
      <c r="S1857" s="11">
        <f t="shared" si="232"/>
        <v>36373185.185185187</v>
      </c>
      <c r="T1857" s="11">
        <f t="shared" si="232"/>
        <v>811879.80432098766</v>
      </c>
      <c r="U1857" s="11">
        <f t="shared" si="232"/>
        <v>43490125.065412343</v>
      </c>
    </row>
    <row r="1858" spans="1:21" x14ac:dyDescent="0.2">
      <c r="A1858" s="5">
        <v>1875</v>
      </c>
      <c r="B1858" s="17">
        <v>23</v>
      </c>
      <c r="C1858" s="16">
        <v>9</v>
      </c>
      <c r="D1858" s="16">
        <v>2011</v>
      </c>
      <c r="E1858" s="18">
        <v>41222</v>
      </c>
      <c r="F1858" s="9" t="s">
        <v>1842</v>
      </c>
      <c r="G1858" s="3">
        <v>30000000</v>
      </c>
      <c r="H1858" s="3">
        <v>538690</v>
      </c>
      <c r="I1858" s="3">
        <v>3721988</v>
      </c>
      <c r="J1858" s="8" t="str">
        <f t="shared" si="226"/>
        <v/>
      </c>
      <c r="K1858" s="8" t="str">
        <f t="shared" si="227"/>
        <v/>
      </c>
      <c r="L1858" s="8" t="str">
        <f t="shared" si="228"/>
        <v>Machine Gun Preacher</v>
      </c>
      <c r="M1858" s="8" t="str">
        <f t="shared" si="229"/>
        <v/>
      </c>
      <c r="N1858" s="8" t="str">
        <f t="shared" ref="N1858:N1921" si="233">IF(M1858=1,L1858&amp;" ("&amp;D1858&amp;")",L1858)</f>
        <v>Machine Gun Preacher</v>
      </c>
      <c r="O1858" s="10">
        <f>INDEX(cpi!$A$1:$M$106,MATCH($D1858,cpi!$A:$A,0),MATCH($C1858,cpi!$1:$1,0))</f>
        <v>226.88900000000001</v>
      </c>
      <c r="P1858" s="10">
        <f>cpi!$I$2</f>
        <v>245.51900000000001</v>
      </c>
      <c r="Q1858" s="10">
        <f t="shared" si="230"/>
        <v>1.0821106355971422</v>
      </c>
      <c r="R1858" s="8" t="str">
        <f t="shared" si="231"/>
        <v/>
      </c>
      <c r="S1858" s="11">
        <f t="shared" si="232"/>
        <v>32463319.067914266</v>
      </c>
      <c r="T1858" s="11">
        <f t="shared" si="232"/>
        <v>582922.17828982451</v>
      </c>
      <c r="U1858" s="11">
        <f t="shared" si="232"/>
        <v>4027602.8003649358</v>
      </c>
    </row>
    <row r="1859" spans="1:21" x14ac:dyDescent="0.2">
      <c r="A1859" s="5">
        <v>1876</v>
      </c>
      <c r="B1859" s="17">
        <v>15</v>
      </c>
      <c r="C1859" s="16">
        <v>6</v>
      </c>
      <c r="D1859" s="16">
        <v>2007</v>
      </c>
      <c r="E1859" s="18">
        <v>39513</v>
      </c>
      <c r="F1859" s="9" t="s">
        <v>1843</v>
      </c>
      <c r="G1859" s="3">
        <v>30000000</v>
      </c>
      <c r="H1859" s="3">
        <v>480314</v>
      </c>
      <c r="I1859" s="3">
        <v>7755686</v>
      </c>
      <c r="J1859" s="8" t="str">
        <f t="shared" ref="J1859:J1922" si="234">IF(I1859=0,1,"")</f>
        <v/>
      </c>
      <c r="K1859" s="8" t="str">
        <f t="shared" ref="K1859:K1922" si="235">IF(D1859&gt;2017,1,"")</f>
        <v/>
      </c>
      <c r="L1859" s="8" t="str">
        <f t="shared" ref="L1859:L1922" si="236">F1859</f>
        <v>DOA: Dead or Alive</v>
      </c>
      <c r="M1859" s="8" t="str">
        <f t="shared" ref="M1859:M1922" si="237">IF(COUNTIF($L$2:$L$5233,L1859)&gt;1,1,"")</f>
        <v/>
      </c>
      <c r="N1859" s="8" t="str">
        <f t="shared" si="233"/>
        <v>DOA: Dead or Alive</v>
      </c>
      <c r="O1859" s="10">
        <f>INDEX(cpi!$A$1:$M$106,MATCH($D1859,cpi!$A:$A,0),MATCH($C1859,cpi!$1:$1,0))</f>
        <v>208.352</v>
      </c>
      <c r="P1859" s="10">
        <f>cpi!$I$2</f>
        <v>245.51900000000001</v>
      </c>
      <c r="Q1859" s="10">
        <f t="shared" ref="Q1859:Q1922" si="238">P1859/O1859</f>
        <v>1.1783856166487483</v>
      </c>
      <c r="R1859" s="8" t="str">
        <f t="shared" ref="R1859:R1922" si="239">IF(ISERROR(Q1859),1,"")</f>
        <v/>
      </c>
      <c r="S1859" s="11">
        <f t="shared" ref="S1859:U1922" si="240">G1859*$Q1859</f>
        <v>35351568.499462448</v>
      </c>
      <c r="T1859" s="11">
        <f t="shared" si="240"/>
        <v>565995.10907502694</v>
      </c>
      <c r="U1859" s="11">
        <f t="shared" si="240"/>
        <v>9139188.8296440635</v>
      </c>
    </row>
    <row r="1860" spans="1:21" x14ac:dyDescent="0.2">
      <c r="A1860" s="5">
        <v>1877</v>
      </c>
      <c r="B1860" s="17">
        <v>19</v>
      </c>
      <c r="C1860" s="16">
        <v>2</v>
      </c>
      <c r="D1860" s="16">
        <v>2010</v>
      </c>
      <c r="E1860" s="18">
        <v>40726</v>
      </c>
      <c r="F1860" s="9" t="s">
        <v>1844</v>
      </c>
      <c r="G1860" s="3">
        <v>30000000</v>
      </c>
      <c r="H1860">
        <v>201857</v>
      </c>
      <c r="I1860" s="3">
        <v>52339566</v>
      </c>
      <c r="J1860" s="8" t="str">
        <f t="shared" si="234"/>
        <v/>
      </c>
      <c r="K1860" s="8" t="str">
        <f t="shared" si="235"/>
        <v/>
      </c>
      <c r="L1860" s="8" t="str">
        <f t="shared" si="236"/>
        <v>Le Petit Nicolas</v>
      </c>
      <c r="M1860" s="8" t="str">
        <f t="shared" si="237"/>
        <v/>
      </c>
      <c r="N1860" s="8" t="str">
        <f t="shared" si="233"/>
        <v>Le Petit Nicolas</v>
      </c>
      <c r="O1860" s="10">
        <f>INDEX(cpi!$A$1:$M$106,MATCH($D1860,cpi!$A:$A,0),MATCH($C1860,cpi!$1:$1,0))</f>
        <v>216.74100000000001</v>
      </c>
      <c r="P1860" s="10">
        <f>cpi!$I$2</f>
        <v>245.51900000000001</v>
      </c>
      <c r="Q1860" s="10">
        <f t="shared" si="238"/>
        <v>1.1327759860847739</v>
      </c>
      <c r="R1860" s="8" t="str">
        <f t="shared" si="239"/>
        <v/>
      </c>
      <c r="S1860" s="11">
        <f t="shared" si="240"/>
        <v>33983279.582543217</v>
      </c>
      <c r="T1860" s="11">
        <f t="shared" si="240"/>
        <v>228658.7622231142</v>
      </c>
      <c r="U1860" s="11">
        <f t="shared" si="240"/>
        <v>59289003.486899108</v>
      </c>
    </row>
    <row r="1861" spans="1:21" x14ac:dyDescent="0.2">
      <c r="A1861" s="5">
        <v>1878</v>
      </c>
      <c r="B1861" s="17">
        <v>7</v>
      </c>
      <c r="C1861" s="16">
        <v>10</v>
      </c>
      <c r="D1861" s="16">
        <v>2011</v>
      </c>
      <c r="E1861" s="18">
        <v>40734</v>
      </c>
      <c r="F1861" s="9" t="s">
        <v>1845</v>
      </c>
      <c r="G1861" s="3">
        <v>30000000</v>
      </c>
      <c r="H1861" s="3">
        <v>135739</v>
      </c>
      <c r="I1861" s="3">
        <v>8593154</v>
      </c>
      <c r="J1861" s="8" t="str">
        <f t="shared" si="234"/>
        <v/>
      </c>
      <c r="K1861" s="8" t="str">
        <f t="shared" si="235"/>
        <v/>
      </c>
      <c r="L1861" s="8" t="str">
        <f t="shared" si="236"/>
        <v>Xinhai geming</v>
      </c>
      <c r="M1861" s="8" t="str">
        <f t="shared" si="237"/>
        <v/>
      </c>
      <c r="N1861" s="8" t="str">
        <f t="shared" si="233"/>
        <v>Xinhai geming</v>
      </c>
      <c r="O1861" s="10">
        <f>INDEX(cpi!$A$1:$M$106,MATCH($D1861,cpi!$A:$A,0),MATCH($C1861,cpi!$1:$1,0))</f>
        <v>226.42099999999999</v>
      </c>
      <c r="P1861" s="10">
        <f>cpi!$I$2</f>
        <v>245.51900000000001</v>
      </c>
      <c r="Q1861" s="10">
        <f t="shared" si="238"/>
        <v>1.08434729994126</v>
      </c>
      <c r="R1861" s="8" t="str">
        <f t="shared" si="239"/>
        <v/>
      </c>
      <c r="S1861" s="11">
        <f t="shared" si="240"/>
        <v>32530418.9982378</v>
      </c>
      <c r="T1861" s="11">
        <f t="shared" si="240"/>
        <v>147188.21814672669</v>
      </c>
      <c r="U1861" s="11">
        <f t="shared" si="240"/>
        <v>9317963.337879438</v>
      </c>
    </row>
    <row r="1862" spans="1:21" x14ac:dyDescent="0.2">
      <c r="A1862" s="5">
        <v>1879</v>
      </c>
      <c r="B1862" s="17">
        <v>30</v>
      </c>
      <c r="C1862" s="16">
        <v>1</v>
      </c>
      <c r="D1862" s="16">
        <v>2015</v>
      </c>
      <c r="E1862" s="18">
        <v>42887</v>
      </c>
      <c r="F1862" s="9" t="s">
        <v>1846</v>
      </c>
      <c r="G1862" s="3">
        <v>30000000</v>
      </c>
      <c r="H1862" s="3">
        <v>3200</v>
      </c>
      <c r="I1862" s="3">
        <v>929157</v>
      </c>
      <c r="J1862" s="8" t="str">
        <f t="shared" si="234"/>
        <v/>
      </c>
      <c r="K1862" s="8" t="str">
        <f t="shared" si="235"/>
        <v/>
      </c>
      <c r="L1862" s="8" t="str">
        <f t="shared" si="236"/>
        <v>Wild Card</v>
      </c>
      <c r="M1862" s="8" t="str">
        <f t="shared" si="237"/>
        <v/>
      </c>
      <c r="N1862" s="8" t="str">
        <f t="shared" si="233"/>
        <v>Wild Card</v>
      </c>
      <c r="O1862" s="10">
        <f>INDEX(cpi!$A$1:$M$106,MATCH($D1862,cpi!$A:$A,0),MATCH($C1862,cpi!$1:$1,0))</f>
        <v>233.70699999999999</v>
      </c>
      <c r="P1862" s="10">
        <f>cpi!$I$2</f>
        <v>245.51900000000001</v>
      </c>
      <c r="Q1862" s="10">
        <f t="shared" si="238"/>
        <v>1.050541917871523</v>
      </c>
      <c r="R1862" s="8" t="str">
        <f t="shared" si="239"/>
        <v/>
      </c>
      <c r="S1862" s="11">
        <f t="shared" si="240"/>
        <v>31516257.536145687</v>
      </c>
      <c r="T1862" s="11">
        <f t="shared" si="240"/>
        <v>3361.7341371888733</v>
      </c>
      <c r="U1862" s="11">
        <f t="shared" si="240"/>
        <v>976118.3767837506</v>
      </c>
    </row>
    <row r="1863" spans="1:21" x14ac:dyDescent="0.2">
      <c r="A1863" s="5">
        <v>1880</v>
      </c>
      <c r="B1863" s="17">
        <v>5</v>
      </c>
      <c r="C1863" s="16">
        <v>6</v>
      </c>
      <c r="D1863" s="16">
        <v>2015</v>
      </c>
      <c r="E1863" s="18">
        <v>42130</v>
      </c>
      <c r="F1863" s="9" t="s">
        <v>1847</v>
      </c>
      <c r="G1863" s="3">
        <v>30000000</v>
      </c>
      <c r="H1863" s="3">
        <v>918</v>
      </c>
      <c r="I1863" s="3">
        <v>168832</v>
      </c>
      <c r="J1863" s="8" t="str">
        <f t="shared" si="234"/>
        <v/>
      </c>
      <c r="K1863" s="8" t="str">
        <f t="shared" si="235"/>
        <v/>
      </c>
      <c r="L1863" s="8" t="str">
        <f t="shared" si="236"/>
        <v>United Passions</v>
      </c>
      <c r="M1863" s="8" t="str">
        <f t="shared" si="237"/>
        <v/>
      </c>
      <c r="N1863" s="8" t="str">
        <f t="shared" si="233"/>
        <v>United Passions</v>
      </c>
      <c r="O1863" s="10">
        <f>INDEX(cpi!$A$1:$M$106,MATCH($D1863,cpi!$A:$A,0),MATCH($C1863,cpi!$1:$1,0))</f>
        <v>238.63800000000001</v>
      </c>
      <c r="P1863" s="10">
        <f>cpi!$I$2</f>
        <v>245.51900000000001</v>
      </c>
      <c r="Q1863" s="10">
        <f t="shared" si="238"/>
        <v>1.0288344689445938</v>
      </c>
      <c r="R1863" s="8" t="str">
        <f t="shared" si="239"/>
        <v/>
      </c>
      <c r="S1863" s="11">
        <f t="shared" si="240"/>
        <v>30865034.068337817</v>
      </c>
      <c r="T1863" s="11">
        <f t="shared" si="240"/>
        <v>944.47004249113718</v>
      </c>
      <c r="U1863" s="11">
        <f t="shared" si="240"/>
        <v>173700.18106085368</v>
      </c>
    </row>
    <row r="1864" spans="1:21" x14ac:dyDescent="0.2">
      <c r="A1864" s="5">
        <v>1881</v>
      </c>
      <c r="B1864" s="17">
        <v>31</v>
      </c>
      <c r="C1864" s="16">
        <v>12</v>
      </c>
      <c r="D1864" s="16">
        <v>2010</v>
      </c>
      <c r="E1864" s="18">
        <v>41102</v>
      </c>
      <c r="F1864" s="9" t="s">
        <v>1848</v>
      </c>
      <c r="G1864" s="3">
        <v>30000000</v>
      </c>
      <c r="H1864" s="3">
        <v>0</v>
      </c>
      <c r="I1864" s="3">
        <v>53048539</v>
      </c>
      <c r="J1864" s="8" t="str">
        <f t="shared" si="234"/>
        <v/>
      </c>
      <c r="K1864" s="8" t="str">
        <f t="shared" si="235"/>
        <v/>
      </c>
      <c r="L1864" s="8" t="str">
        <f t="shared" si="236"/>
        <v>Konferenz der Tiere</v>
      </c>
      <c r="M1864" s="8" t="str">
        <f t="shared" si="237"/>
        <v/>
      </c>
      <c r="N1864" s="8" t="str">
        <f t="shared" si="233"/>
        <v>Konferenz der Tiere</v>
      </c>
      <c r="O1864" s="10">
        <f>INDEX(cpi!$A$1:$M$106,MATCH($D1864,cpi!$A:$A,0),MATCH($C1864,cpi!$1:$1,0))</f>
        <v>219.179</v>
      </c>
      <c r="P1864" s="10">
        <f>cpi!$I$2</f>
        <v>245.51900000000001</v>
      </c>
      <c r="Q1864" s="10">
        <f t="shared" si="238"/>
        <v>1.1201757467640605</v>
      </c>
      <c r="R1864" s="8" t="str">
        <f t="shared" si="239"/>
        <v/>
      </c>
      <c r="S1864" s="11">
        <f t="shared" si="240"/>
        <v>33605272.402921818</v>
      </c>
      <c r="T1864" s="11">
        <f t="shared" si="240"/>
        <v>0</v>
      </c>
      <c r="U1864" s="11">
        <f t="shared" si="240"/>
        <v>59423686.789067388</v>
      </c>
    </row>
    <row r="1865" spans="1:21" x14ac:dyDescent="0.2">
      <c r="A1865" s="5">
        <v>1882</v>
      </c>
      <c r="B1865" s="17">
        <v>1</v>
      </c>
      <c r="C1865" s="16">
        <v>12</v>
      </c>
      <c r="D1865" s="16">
        <v>2015</v>
      </c>
      <c r="E1865" s="18">
        <v>42016</v>
      </c>
      <c r="F1865" s="9" t="s">
        <v>1849</v>
      </c>
      <c r="G1865" s="3">
        <v>30000000</v>
      </c>
      <c r="H1865" s="3">
        <v>0</v>
      </c>
      <c r="I1865" s="3">
        <v>25199891</v>
      </c>
      <c r="J1865" s="8" t="str">
        <f t="shared" si="234"/>
        <v/>
      </c>
      <c r="K1865" s="8" t="str">
        <f t="shared" si="235"/>
        <v/>
      </c>
      <c r="L1865" s="8" t="str">
        <f t="shared" si="236"/>
        <v>Grace of Monaco</v>
      </c>
      <c r="M1865" s="8" t="str">
        <f t="shared" si="237"/>
        <v/>
      </c>
      <c r="N1865" s="8" t="str">
        <f t="shared" si="233"/>
        <v>Grace of Monaco</v>
      </c>
      <c r="O1865" s="10">
        <f>INDEX(cpi!$A$1:$M$106,MATCH($D1865,cpi!$A:$A,0),MATCH($C1865,cpi!$1:$1,0))</f>
        <v>236.52500000000001</v>
      </c>
      <c r="P1865" s="10">
        <f>cpi!$I$2</f>
        <v>245.51900000000001</v>
      </c>
      <c r="Q1865" s="10">
        <f t="shared" si="238"/>
        <v>1.0380255786914703</v>
      </c>
      <c r="R1865" s="8" t="str">
        <f t="shared" si="239"/>
        <v/>
      </c>
      <c r="S1865" s="11">
        <f t="shared" si="240"/>
        <v>31140767.360744108</v>
      </c>
      <c r="T1865" s="11">
        <f t="shared" si="240"/>
        <v>0</v>
      </c>
      <c r="U1865" s="11">
        <f t="shared" si="240"/>
        <v>26158131.438236974</v>
      </c>
    </row>
    <row r="1866" spans="1:21" x14ac:dyDescent="0.2">
      <c r="A1866" s="5">
        <v>1883</v>
      </c>
      <c r="B1866" s="17">
        <v>14</v>
      </c>
      <c r="C1866" s="16">
        <v>12</v>
      </c>
      <c r="D1866" s="16">
        <v>2007</v>
      </c>
      <c r="E1866" s="18">
        <v>39490</v>
      </c>
      <c r="F1866" s="9" t="s">
        <v>1850</v>
      </c>
      <c r="G1866" s="3">
        <v>30000000</v>
      </c>
      <c r="H1866" s="3">
        <v>0</v>
      </c>
      <c r="I1866" s="3">
        <v>2717302</v>
      </c>
      <c r="J1866" s="8" t="str">
        <f t="shared" si="234"/>
        <v/>
      </c>
      <c r="K1866" s="8" t="str">
        <f t="shared" si="235"/>
        <v/>
      </c>
      <c r="L1866" s="8" t="str">
        <f t="shared" si="236"/>
        <v>Goodbye Bafana</v>
      </c>
      <c r="M1866" s="8" t="str">
        <f t="shared" si="237"/>
        <v/>
      </c>
      <c r="N1866" s="8" t="str">
        <f t="shared" si="233"/>
        <v>Goodbye Bafana</v>
      </c>
      <c r="O1866" s="10">
        <f>INDEX(cpi!$A$1:$M$106,MATCH($D1866,cpi!$A:$A,0),MATCH($C1866,cpi!$1:$1,0))</f>
        <v>210.036</v>
      </c>
      <c r="P1866" s="10">
        <f>cpi!$I$2</f>
        <v>245.51900000000001</v>
      </c>
      <c r="Q1866" s="10">
        <f t="shared" si="238"/>
        <v>1.1689377059170809</v>
      </c>
      <c r="R1866" s="8" t="str">
        <f t="shared" si="239"/>
        <v/>
      </c>
      <c r="S1866" s="11">
        <f t="shared" si="240"/>
        <v>35068131.17751243</v>
      </c>
      <c r="T1866" s="11">
        <f t="shared" si="240"/>
        <v>0</v>
      </c>
      <c r="U1866" s="11">
        <f t="shared" si="240"/>
        <v>3176356.7661638958</v>
      </c>
    </row>
    <row r="1867" spans="1:21" x14ac:dyDescent="0.2">
      <c r="A1867" s="5">
        <v>1884</v>
      </c>
      <c r="B1867" s="17">
        <v>8</v>
      </c>
      <c r="C1867" s="16">
        <v>3</v>
      </c>
      <c r="D1867" s="16">
        <v>2016</v>
      </c>
      <c r="E1867" s="18">
        <v>42585</v>
      </c>
      <c r="F1867" s="9" t="s">
        <v>1851</v>
      </c>
      <c r="G1867" s="3">
        <v>30000000</v>
      </c>
      <c r="H1867" s="3">
        <v>0</v>
      </c>
      <c r="I1867" s="3">
        <v>1841369</v>
      </c>
      <c r="J1867" s="8" t="str">
        <f t="shared" si="234"/>
        <v/>
      </c>
      <c r="K1867" s="8" t="str">
        <f t="shared" si="235"/>
        <v/>
      </c>
      <c r="L1867" s="8" t="str">
        <f t="shared" si="236"/>
        <v>Savva. Serdtse voyna</v>
      </c>
      <c r="M1867" s="8" t="str">
        <f t="shared" si="237"/>
        <v/>
      </c>
      <c r="N1867" s="8" t="str">
        <f t="shared" si="233"/>
        <v>Savva. Serdtse voyna</v>
      </c>
      <c r="O1867" s="10">
        <f>INDEX(cpi!$A$1:$M$106,MATCH($D1867,cpi!$A:$A,0),MATCH($C1867,cpi!$1:$1,0))</f>
        <v>238.13200000000001</v>
      </c>
      <c r="P1867" s="10">
        <f>cpi!$I$2</f>
        <v>245.51900000000001</v>
      </c>
      <c r="Q1867" s="10">
        <f t="shared" si="238"/>
        <v>1.0310206104177515</v>
      </c>
      <c r="R1867" s="8" t="str">
        <f t="shared" si="239"/>
        <v/>
      </c>
      <c r="S1867" s="11">
        <f t="shared" si="240"/>
        <v>30930618.312532544</v>
      </c>
      <c r="T1867" s="11">
        <f t="shared" si="240"/>
        <v>0</v>
      </c>
      <c r="U1867" s="11">
        <f t="shared" si="240"/>
        <v>1898489.3903843246</v>
      </c>
    </row>
    <row r="1868" spans="1:21" x14ac:dyDescent="0.2">
      <c r="A1868" s="5">
        <v>1885</v>
      </c>
      <c r="B1868" s="17">
        <v>31</v>
      </c>
      <c r="C1868" s="16">
        <v>12</v>
      </c>
      <c r="D1868" s="16">
        <v>2013</v>
      </c>
      <c r="E1868" s="18">
        <v>42197</v>
      </c>
      <c r="F1868" s="9" t="s">
        <v>1852</v>
      </c>
      <c r="G1868" s="3">
        <v>30000000</v>
      </c>
      <c r="H1868" s="3">
        <v>0</v>
      </c>
      <c r="I1868" s="3">
        <v>143490</v>
      </c>
      <c r="J1868" s="8" t="str">
        <f t="shared" si="234"/>
        <v/>
      </c>
      <c r="K1868" s="8" t="str">
        <f t="shared" si="235"/>
        <v/>
      </c>
      <c r="L1868" s="8" t="str">
        <f t="shared" si="236"/>
        <v>Space Pirate Captain Harlock</v>
      </c>
      <c r="M1868" s="8" t="str">
        <f t="shared" si="237"/>
        <v/>
      </c>
      <c r="N1868" s="8" t="str">
        <f t="shared" si="233"/>
        <v>Space Pirate Captain Harlock</v>
      </c>
      <c r="O1868" s="10">
        <f>INDEX(cpi!$A$1:$M$106,MATCH($D1868,cpi!$A:$A,0),MATCH($C1868,cpi!$1:$1,0))</f>
        <v>233.04900000000001</v>
      </c>
      <c r="P1868" s="10">
        <f>cpi!$I$2</f>
        <v>245.51900000000001</v>
      </c>
      <c r="Q1868" s="10">
        <f t="shared" si="238"/>
        <v>1.0535080605366254</v>
      </c>
      <c r="R1868" s="8" t="str">
        <f t="shared" si="239"/>
        <v/>
      </c>
      <c r="S1868" s="11">
        <f t="shared" si="240"/>
        <v>31605241.816098761</v>
      </c>
      <c r="T1868" s="11">
        <f t="shared" si="240"/>
        <v>0</v>
      </c>
      <c r="U1868" s="11">
        <f t="shared" si="240"/>
        <v>151167.87160640038</v>
      </c>
    </row>
    <row r="1869" spans="1:21" x14ac:dyDescent="0.2">
      <c r="A1869" s="5">
        <v>1886</v>
      </c>
      <c r="B1869" s="17">
        <v>31</v>
      </c>
      <c r="C1869" s="16">
        <v>12</v>
      </c>
      <c r="D1869" s="16">
        <v>2015</v>
      </c>
      <c r="E1869" s="18">
        <v>42928</v>
      </c>
      <c r="F1869" s="9" t="s">
        <v>1853</v>
      </c>
      <c r="G1869" s="3">
        <v>30000000</v>
      </c>
      <c r="H1869" s="3">
        <v>0</v>
      </c>
      <c r="I1869" s="3">
        <v>141661</v>
      </c>
      <c r="J1869" s="8" t="str">
        <f t="shared" si="234"/>
        <v/>
      </c>
      <c r="K1869" s="8" t="str">
        <f t="shared" si="235"/>
        <v/>
      </c>
      <c r="L1869" s="8" t="str">
        <f t="shared" si="236"/>
        <v>Bilal</v>
      </c>
      <c r="M1869" s="8" t="str">
        <f t="shared" si="237"/>
        <v/>
      </c>
      <c r="N1869" s="8" t="str">
        <f t="shared" si="233"/>
        <v>Bilal</v>
      </c>
      <c r="O1869" s="10">
        <f>INDEX(cpi!$A$1:$M$106,MATCH($D1869,cpi!$A:$A,0),MATCH($C1869,cpi!$1:$1,0))</f>
        <v>236.52500000000001</v>
      </c>
      <c r="P1869" s="10">
        <f>cpi!$I$2</f>
        <v>245.51900000000001</v>
      </c>
      <c r="Q1869" s="10">
        <f t="shared" si="238"/>
        <v>1.0380255786914703</v>
      </c>
      <c r="R1869" s="8" t="str">
        <f t="shared" si="239"/>
        <v/>
      </c>
      <c r="S1869" s="11">
        <f t="shared" si="240"/>
        <v>31140767.360744108</v>
      </c>
      <c r="T1869" s="11">
        <f t="shared" si="240"/>
        <v>0</v>
      </c>
      <c r="U1869" s="11">
        <f t="shared" si="240"/>
        <v>147047.74150301237</v>
      </c>
    </row>
    <row r="1870" spans="1:21" x14ac:dyDescent="0.2">
      <c r="A1870" s="5">
        <v>1887</v>
      </c>
      <c r="B1870" s="17">
        <v>31</v>
      </c>
      <c r="C1870" s="16">
        <v>12</v>
      </c>
      <c r="D1870" s="16">
        <v>2003</v>
      </c>
      <c r="E1870" s="18">
        <v>38545</v>
      </c>
      <c r="F1870" s="9" t="s">
        <v>1854</v>
      </c>
      <c r="G1870" s="3">
        <v>30000000</v>
      </c>
      <c r="H1870" s="3">
        <v>0</v>
      </c>
      <c r="I1870" s="3">
        <v>0</v>
      </c>
      <c r="J1870" s="8">
        <f t="shared" si="234"/>
        <v>1</v>
      </c>
      <c r="K1870" s="8" t="str">
        <f t="shared" si="235"/>
        <v/>
      </c>
      <c r="L1870" s="8" t="str">
        <f t="shared" si="236"/>
        <v>Ripley's Game</v>
      </c>
      <c r="M1870" s="8" t="str">
        <f t="shared" si="237"/>
        <v/>
      </c>
      <c r="N1870" s="8" t="str">
        <f t="shared" si="233"/>
        <v>Ripley's Game</v>
      </c>
      <c r="O1870" s="10">
        <f>INDEX(cpi!$A$1:$M$106,MATCH($D1870,cpi!$A:$A,0),MATCH($C1870,cpi!$1:$1,0))</f>
        <v>184.3</v>
      </c>
      <c r="P1870" s="10">
        <f>cpi!$I$2</f>
        <v>245.51900000000001</v>
      </c>
      <c r="Q1870" s="10">
        <f t="shared" si="238"/>
        <v>1.3321703743895821</v>
      </c>
      <c r="R1870" s="8" t="str">
        <f t="shared" si="239"/>
        <v/>
      </c>
      <c r="S1870" s="11">
        <f t="shared" si="240"/>
        <v>39965111.231687464</v>
      </c>
      <c r="T1870" s="11">
        <f t="shared" si="240"/>
        <v>0</v>
      </c>
      <c r="U1870" s="11">
        <f t="shared" si="240"/>
        <v>0</v>
      </c>
    </row>
    <row r="1871" spans="1:21" x14ac:dyDescent="0.2">
      <c r="A1871" s="5">
        <v>1888</v>
      </c>
      <c r="B1871" s="17">
        <v>24</v>
      </c>
      <c r="C1871" s="16">
        <v>2</v>
      </c>
      <c r="D1871" s="16">
        <v>2017</v>
      </c>
      <c r="E1871" s="18">
        <v>43436</v>
      </c>
      <c r="F1871" s="9" t="s">
        <v>1855</v>
      </c>
      <c r="G1871" s="3">
        <v>29200000</v>
      </c>
      <c r="H1871" s="3">
        <v>2280004</v>
      </c>
      <c r="I1871" s="3">
        <v>5278519</v>
      </c>
      <c r="J1871" s="8" t="str">
        <f t="shared" si="234"/>
        <v/>
      </c>
      <c r="K1871" s="8" t="str">
        <f t="shared" si="235"/>
        <v/>
      </c>
      <c r="L1871" s="8" t="str">
        <f t="shared" si="236"/>
        <v>Collide</v>
      </c>
      <c r="M1871" s="8" t="str">
        <f t="shared" si="237"/>
        <v/>
      </c>
      <c r="N1871" s="8" t="str">
        <f t="shared" si="233"/>
        <v>Collide</v>
      </c>
      <c r="O1871" s="10">
        <f>INDEX(cpi!$A$1:$M$106,MATCH($D1871,cpi!$A:$A,0),MATCH($C1871,cpi!$1:$1,0))</f>
        <v>243.60300000000001</v>
      </c>
      <c r="P1871" s="10">
        <f>cpi!$I$2</f>
        <v>245.51900000000001</v>
      </c>
      <c r="Q1871" s="10">
        <f t="shared" si="238"/>
        <v>1.0078652561750061</v>
      </c>
      <c r="R1871" s="8" t="str">
        <f t="shared" si="239"/>
        <v/>
      </c>
      <c r="S1871" s="11">
        <f t="shared" si="240"/>
        <v>29429665.480310179</v>
      </c>
      <c r="T1871" s="11">
        <f t="shared" si="240"/>
        <v>2297936.8155400385</v>
      </c>
      <c r="U1871" s="11">
        <f t="shared" si="240"/>
        <v>5320035.9041596372</v>
      </c>
    </row>
    <row r="1872" spans="1:21" x14ac:dyDescent="0.2">
      <c r="A1872" s="5">
        <v>1889</v>
      </c>
      <c r="B1872" s="17">
        <v>15</v>
      </c>
      <c r="C1872" s="16">
        <v>5</v>
      </c>
      <c r="D1872" s="16">
        <v>2015</v>
      </c>
      <c r="E1872" s="18">
        <v>42434</v>
      </c>
      <c r="F1872" s="9" t="s">
        <v>1856</v>
      </c>
      <c r="G1872" s="3">
        <v>29000000</v>
      </c>
      <c r="H1872" s="3">
        <v>183785415</v>
      </c>
      <c r="I1872" s="3">
        <v>287130801</v>
      </c>
      <c r="J1872" s="8" t="str">
        <f t="shared" si="234"/>
        <v/>
      </c>
      <c r="K1872" s="8" t="str">
        <f t="shared" si="235"/>
        <v/>
      </c>
      <c r="L1872" s="8" t="str">
        <f t="shared" si="236"/>
        <v>Pitch Perfect 2</v>
      </c>
      <c r="M1872" s="8" t="str">
        <f t="shared" si="237"/>
        <v/>
      </c>
      <c r="N1872" s="8" t="str">
        <f t="shared" si="233"/>
        <v>Pitch Perfect 2</v>
      </c>
      <c r="O1872" s="10">
        <f>INDEX(cpi!$A$1:$M$106,MATCH($D1872,cpi!$A:$A,0),MATCH($C1872,cpi!$1:$1,0))</f>
        <v>237.80500000000001</v>
      </c>
      <c r="P1872" s="10">
        <f>cpi!$I$2</f>
        <v>245.51900000000001</v>
      </c>
      <c r="Q1872" s="10">
        <f t="shared" si="238"/>
        <v>1.0324383423393115</v>
      </c>
      <c r="R1872" s="8" t="str">
        <f t="shared" si="239"/>
        <v/>
      </c>
      <c r="S1872" s="11">
        <f t="shared" si="240"/>
        <v>29940711.927840035</v>
      </c>
      <c r="T1872" s="11">
        <f t="shared" si="240"/>
        <v>189747109.20874244</v>
      </c>
      <c r="U1872" s="11">
        <f t="shared" si="240"/>
        <v>296444848.21899873</v>
      </c>
    </row>
    <row r="1873" spans="1:21" x14ac:dyDescent="0.2">
      <c r="A1873" s="5">
        <v>1890</v>
      </c>
      <c r="B1873" s="17">
        <v>18</v>
      </c>
      <c r="C1873" s="16">
        <v>11</v>
      </c>
      <c r="D1873" s="16">
        <v>2005</v>
      </c>
      <c r="E1873" s="18">
        <v>38879</v>
      </c>
      <c r="F1873" s="9" t="s">
        <v>1857</v>
      </c>
      <c r="G1873" s="3">
        <v>29000000</v>
      </c>
      <c r="H1873" s="3">
        <v>119519402</v>
      </c>
      <c r="I1873" s="3">
        <v>187707495</v>
      </c>
      <c r="J1873" s="8" t="str">
        <f t="shared" si="234"/>
        <v/>
      </c>
      <c r="K1873" s="8" t="str">
        <f t="shared" si="235"/>
        <v/>
      </c>
      <c r="L1873" s="8" t="str">
        <f t="shared" si="236"/>
        <v>Walk the Line</v>
      </c>
      <c r="M1873" s="8" t="str">
        <f t="shared" si="237"/>
        <v/>
      </c>
      <c r="N1873" s="8" t="str">
        <f t="shared" si="233"/>
        <v>Walk the Line</v>
      </c>
      <c r="O1873" s="10">
        <f>INDEX(cpi!$A$1:$M$106,MATCH($D1873,cpi!$A:$A,0),MATCH($C1873,cpi!$1:$1,0))</f>
        <v>197.6</v>
      </c>
      <c r="P1873" s="10">
        <f>cpi!$I$2</f>
        <v>245.51900000000001</v>
      </c>
      <c r="Q1873" s="10">
        <f t="shared" si="238"/>
        <v>1.2425050607287449</v>
      </c>
      <c r="R1873" s="8" t="str">
        <f t="shared" si="239"/>
        <v/>
      </c>
      <c r="S1873" s="11">
        <f t="shared" si="240"/>
        <v>36032646.761133604</v>
      </c>
      <c r="T1873" s="11">
        <f t="shared" si="240"/>
        <v>148503461.84027326</v>
      </c>
      <c r="U1873" s="11">
        <f t="shared" si="240"/>
        <v>233227512.47421557</v>
      </c>
    </row>
    <row r="1874" spans="1:21" x14ac:dyDescent="0.2">
      <c r="A1874" s="5">
        <v>1891</v>
      </c>
      <c r="B1874" s="17">
        <v>8</v>
      </c>
      <c r="C1874" s="16">
        <v>4</v>
      </c>
      <c r="D1874" s="16">
        <v>2016</v>
      </c>
      <c r="E1874" s="18">
        <v>42586</v>
      </c>
      <c r="F1874" s="9" t="s">
        <v>1858</v>
      </c>
      <c r="G1874" s="3">
        <v>29000000</v>
      </c>
      <c r="H1874" s="3">
        <v>63077560</v>
      </c>
      <c r="I1874" s="3">
        <v>78652395</v>
      </c>
      <c r="J1874" s="8" t="str">
        <f t="shared" si="234"/>
        <v/>
      </c>
      <c r="K1874" s="8" t="str">
        <f t="shared" si="235"/>
        <v/>
      </c>
      <c r="L1874" s="8" t="str">
        <f t="shared" si="236"/>
        <v>The Boss</v>
      </c>
      <c r="M1874" s="8" t="str">
        <f t="shared" si="237"/>
        <v/>
      </c>
      <c r="N1874" s="8" t="str">
        <f t="shared" si="233"/>
        <v>The Boss</v>
      </c>
      <c r="O1874" s="10">
        <f>INDEX(cpi!$A$1:$M$106,MATCH($D1874,cpi!$A:$A,0),MATCH($C1874,cpi!$1:$1,0))</f>
        <v>239.261</v>
      </c>
      <c r="P1874" s="10">
        <f>cpi!$I$2</f>
        <v>245.51900000000001</v>
      </c>
      <c r="Q1874" s="10">
        <f t="shared" si="238"/>
        <v>1.0261555372584752</v>
      </c>
      <c r="R1874" s="8" t="str">
        <f t="shared" si="239"/>
        <v/>
      </c>
      <c r="S1874" s="11">
        <f t="shared" si="240"/>
        <v>29758510.580495782</v>
      </c>
      <c r="T1874" s="11">
        <f t="shared" si="240"/>
        <v>64727387.470753707</v>
      </c>
      <c r="U1874" s="11">
        <f t="shared" si="240"/>
        <v>80709590.647890806</v>
      </c>
    </row>
    <row r="1875" spans="1:21" x14ac:dyDescent="0.2">
      <c r="A1875" s="5">
        <v>1892</v>
      </c>
      <c r="B1875" s="17">
        <v>27</v>
      </c>
      <c r="C1875" s="16">
        <v>12</v>
      </c>
      <c r="D1875" s="16">
        <v>1995</v>
      </c>
      <c r="E1875" s="18">
        <v>35501</v>
      </c>
      <c r="F1875" s="9" t="s">
        <v>1859</v>
      </c>
      <c r="G1875" s="3">
        <v>29000000</v>
      </c>
      <c r="H1875" s="3">
        <v>57141459</v>
      </c>
      <c r="I1875" s="3">
        <v>168841459</v>
      </c>
      <c r="J1875" s="8" t="str">
        <f t="shared" si="234"/>
        <v/>
      </c>
      <c r="K1875" s="8" t="str">
        <f t="shared" si="235"/>
        <v/>
      </c>
      <c r="L1875" s="8" t="str">
        <f t="shared" si="236"/>
        <v>Twelve Monkeys</v>
      </c>
      <c r="M1875" s="8" t="str">
        <f t="shared" si="237"/>
        <v/>
      </c>
      <c r="N1875" s="8" t="str">
        <f t="shared" si="233"/>
        <v>Twelve Monkeys</v>
      </c>
      <c r="O1875" s="10">
        <f>INDEX(cpi!$A$1:$M$106,MATCH($D1875,cpi!$A:$A,0),MATCH($C1875,cpi!$1:$1,0))</f>
        <v>153.5</v>
      </c>
      <c r="P1875" s="10">
        <f>cpi!$I$2</f>
        <v>245.51900000000001</v>
      </c>
      <c r="Q1875" s="10">
        <f t="shared" si="238"/>
        <v>1.599472312703583</v>
      </c>
      <c r="R1875" s="8" t="str">
        <f t="shared" si="239"/>
        <v/>
      </c>
      <c r="S1875" s="11">
        <f t="shared" si="240"/>
        <v>46384697.068403907</v>
      </c>
      <c r="T1875" s="11">
        <f t="shared" si="240"/>
        <v>91396181.577986971</v>
      </c>
      <c r="U1875" s="11">
        <f t="shared" si="240"/>
        <v>270057238.90697718</v>
      </c>
    </row>
    <row r="1876" spans="1:21" x14ac:dyDescent="0.2">
      <c r="A1876" s="5">
        <v>1893</v>
      </c>
      <c r="B1876" s="17">
        <v>12</v>
      </c>
      <c r="C1876" s="16">
        <v>9</v>
      </c>
      <c r="D1876" s="16">
        <v>2003</v>
      </c>
      <c r="E1876" s="18">
        <v>37964</v>
      </c>
      <c r="F1876" s="9" t="s">
        <v>1860</v>
      </c>
      <c r="G1876" s="3">
        <v>29000000</v>
      </c>
      <c r="H1876" s="3">
        <v>56330657</v>
      </c>
      <c r="I1876" s="3">
        <v>97413527</v>
      </c>
      <c r="J1876" s="8" t="str">
        <f t="shared" si="234"/>
        <v/>
      </c>
      <c r="K1876" s="8" t="str">
        <f t="shared" si="235"/>
        <v/>
      </c>
      <c r="L1876" s="8" t="str">
        <f t="shared" si="236"/>
        <v>Once Upon a Time in Mexico</v>
      </c>
      <c r="M1876" s="8" t="str">
        <f t="shared" si="237"/>
        <v/>
      </c>
      <c r="N1876" s="8" t="str">
        <f t="shared" si="233"/>
        <v>Once Upon a Time in Mexico</v>
      </c>
      <c r="O1876" s="10">
        <f>INDEX(cpi!$A$1:$M$106,MATCH($D1876,cpi!$A:$A,0),MATCH($C1876,cpi!$1:$1,0))</f>
        <v>185.2</v>
      </c>
      <c r="P1876" s="10">
        <f>cpi!$I$2</f>
        <v>245.51900000000001</v>
      </c>
      <c r="Q1876" s="10">
        <f t="shared" si="238"/>
        <v>1.3256965442764579</v>
      </c>
      <c r="R1876" s="8" t="str">
        <f t="shared" si="239"/>
        <v/>
      </c>
      <c r="S1876" s="11">
        <f t="shared" si="240"/>
        <v>38445199.78401728</v>
      </c>
      <c r="T1876" s="11">
        <f t="shared" si="240"/>
        <v>74677357.321722463</v>
      </c>
      <c r="U1876" s="11">
        <f t="shared" si="240"/>
        <v>129140776.10968143</v>
      </c>
    </row>
    <row r="1877" spans="1:21" x14ac:dyDescent="0.2">
      <c r="A1877" s="5">
        <v>1894</v>
      </c>
      <c r="B1877" s="17">
        <v>14</v>
      </c>
      <c r="C1877" s="16">
        <v>4</v>
      </c>
      <c r="D1877" s="16">
        <v>2000</v>
      </c>
      <c r="E1877" s="18">
        <v>36926</v>
      </c>
      <c r="F1877" s="9" t="s">
        <v>1861</v>
      </c>
      <c r="G1877" s="3">
        <v>29000000</v>
      </c>
      <c r="H1877" s="3">
        <v>37036404</v>
      </c>
      <c r="I1877" s="3">
        <v>45336404</v>
      </c>
      <c r="J1877" s="8" t="str">
        <f t="shared" si="234"/>
        <v/>
      </c>
      <c r="K1877" s="8" t="str">
        <f t="shared" si="235"/>
        <v/>
      </c>
      <c r="L1877" s="8" t="str">
        <f t="shared" si="236"/>
        <v>Keeping the Faith</v>
      </c>
      <c r="M1877" s="8" t="str">
        <f t="shared" si="237"/>
        <v/>
      </c>
      <c r="N1877" s="8" t="str">
        <f t="shared" si="233"/>
        <v>Keeping the Faith</v>
      </c>
      <c r="O1877" s="10">
        <f>INDEX(cpi!$A$1:$M$106,MATCH($D1877,cpi!$A:$A,0),MATCH($C1877,cpi!$1:$1,0))</f>
        <v>171.3</v>
      </c>
      <c r="P1877" s="10">
        <f>cpi!$I$2</f>
        <v>245.51900000000001</v>
      </c>
      <c r="Q1877" s="10">
        <f t="shared" si="238"/>
        <v>1.4332691185055457</v>
      </c>
      <c r="R1877" s="8" t="str">
        <f t="shared" si="239"/>
        <v/>
      </c>
      <c r="S1877" s="11">
        <f t="shared" si="240"/>
        <v>41564804.436660826</v>
      </c>
      <c r="T1877" s="11">
        <f t="shared" si="240"/>
        <v>53083134.113695271</v>
      </c>
      <c r="U1877" s="11">
        <f t="shared" si="240"/>
        <v>64979267.797291294</v>
      </c>
    </row>
    <row r="1878" spans="1:21" x14ac:dyDescent="0.2">
      <c r="A1878" s="5">
        <v>1895</v>
      </c>
      <c r="B1878" s="17">
        <v>18</v>
      </c>
      <c r="C1878" s="16">
        <v>8</v>
      </c>
      <c r="D1878" s="16">
        <v>2017</v>
      </c>
      <c r="E1878" s="18">
        <v>43259</v>
      </c>
      <c r="F1878" s="9" t="s">
        <v>1862</v>
      </c>
      <c r="G1878" s="3">
        <v>29000000</v>
      </c>
      <c r="H1878" s="3">
        <v>27696505</v>
      </c>
      <c r="I1878" s="3">
        <v>39130451</v>
      </c>
      <c r="J1878" s="8" t="str">
        <f t="shared" si="234"/>
        <v/>
      </c>
      <c r="K1878" s="8" t="str">
        <f t="shared" si="235"/>
        <v/>
      </c>
      <c r="L1878" s="8" t="str">
        <f t="shared" si="236"/>
        <v>Logan Lucky</v>
      </c>
      <c r="M1878" s="8" t="str">
        <f t="shared" si="237"/>
        <v/>
      </c>
      <c r="N1878" s="8" t="str">
        <f t="shared" si="233"/>
        <v>Logan Lucky</v>
      </c>
      <c r="O1878" s="10">
        <f>INDEX(cpi!$A$1:$M$106,MATCH($D1878,cpi!$A:$A,0),MATCH($C1878,cpi!$1:$1,0))</f>
        <v>245.51900000000001</v>
      </c>
      <c r="P1878" s="10">
        <f>cpi!$I$2</f>
        <v>245.51900000000001</v>
      </c>
      <c r="Q1878" s="10">
        <f t="shared" si="238"/>
        <v>1</v>
      </c>
      <c r="R1878" s="8" t="str">
        <f t="shared" si="239"/>
        <v/>
      </c>
      <c r="S1878" s="11">
        <f t="shared" si="240"/>
        <v>29000000</v>
      </c>
      <c r="T1878" s="11">
        <f t="shared" si="240"/>
        <v>27696505</v>
      </c>
      <c r="U1878" s="11">
        <f t="shared" si="240"/>
        <v>39130451</v>
      </c>
    </row>
    <row r="1879" spans="1:21" x14ac:dyDescent="0.2">
      <c r="A1879" s="5">
        <v>1896</v>
      </c>
      <c r="B1879" s="17">
        <v>12</v>
      </c>
      <c r="C1879" s="16">
        <v>8</v>
      </c>
      <c r="D1879" s="16">
        <v>2016</v>
      </c>
      <c r="E1879" s="18">
        <v>42712</v>
      </c>
      <c r="F1879" s="9" t="s">
        <v>1863</v>
      </c>
      <c r="G1879" s="3">
        <v>29000000</v>
      </c>
      <c r="H1879" s="3">
        <v>27383770</v>
      </c>
      <c r="I1879" s="3">
        <v>44267641</v>
      </c>
      <c r="J1879" s="8" t="str">
        <f t="shared" si="234"/>
        <v/>
      </c>
      <c r="K1879" s="8" t="str">
        <f t="shared" si="235"/>
        <v/>
      </c>
      <c r="L1879" s="8" t="str">
        <f t="shared" si="236"/>
        <v>Florence Foster Jenkins</v>
      </c>
      <c r="M1879" s="8" t="str">
        <f t="shared" si="237"/>
        <v/>
      </c>
      <c r="N1879" s="8" t="str">
        <f t="shared" si="233"/>
        <v>Florence Foster Jenkins</v>
      </c>
      <c r="O1879" s="10">
        <f>INDEX(cpi!$A$1:$M$106,MATCH($D1879,cpi!$A:$A,0),MATCH($C1879,cpi!$1:$1,0))</f>
        <v>240.84899999999999</v>
      </c>
      <c r="P1879" s="10">
        <f>cpi!$I$2</f>
        <v>245.51900000000001</v>
      </c>
      <c r="Q1879" s="10">
        <f t="shared" si="238"/>
        <v>1.0193897421205818</v>
      </c>
      <c r="R1879" s="8" t="str">
        <f t="shared" si="239"/>
        <v/>
      </c>
      <c r="S1879" s="11">
        <f t="shared" si="240"/>
        <v>29562302.52149687</v>
      </c>
      <c r="T1879" s="11">
        <f t="shared" si="240"/>
        <v>27914734.238589324</v>
      </c>
      <c r="U1879" s="11">
        <f t="shared" si="240"/>
        <v>45125979.14327649</v>
      </c>
    </row>
    <row r="1880" spans="1:21" x14ac:dyDescent="0.2">
      <c r="A1880" s="5">
        <v>1897</v>
      </c>
      <c r="B1880" s="17">
        <v>13</v>
      </c>
      <c r="C1880" s="16">
        <v>2</v>
      </c>
      <c r="D1880" s="16">
        <v>1998</v>
      </c>
      <c r="E1880" s="18">
        <v>36162</v>
      </c>
      <c r="F1880" s="9" t="s">
        <v>1864</v>
      </c>
      <c r="G1880" s="3">
        <v>29000000</v>
      </c>
      <c r="H1880" s="3">
        <v>22619589</v>
      </c>
      <c r="I1880" s="3">
        <v>54045832</v>
      </c>
      <c r="J1880" s="8" t="str">
        <f t="shared" si="234"/>
        <v/>
      </c>
      <c r="K1880" s="8" t="str">
        <f t="shared" si="235"/>
        <v/>
      </c>
      <c r="L1880" s="8" t="str">
        <f t="shared" si="236"/>
        <v>The Borrowers</v>
      </c>
      <c r="M1880" s="8" t="str">
        <f t="shared" si="237"/>
        <v/>
      </c>
      <c r="N1880" s="8" t="str">
        <f t="shared" si="233"/>
        <v>The Borrowers</v>
      </c>
      <c r="O1880" s="10">
        <f>INDEX(cpi!$A$1:$M$106,MATCH($D1880,cpi!$A:$A,0),MATCH($C1880,cpi!$1:$1,0))</f>
        <v>161.9</v>
      </c>
      <c r="P1880" s="10">
        <f>cpi!$I$2</f>
        <v>245.51900000000001</v>
      </c>
      <c r="Q1880" s="10">
        <f t="shared" si="238"/>
        <v>1.516485484867202</v>
      </c>
      <c r="R1880" s="8" t="str">
        <f t="shared" si="239"/>
        <v/>
      </c>
      <c r="S1880" s="11">
        <f t="shared" si="240"/>
        <v>43978079.06114886</v>
      </c>
      <c r="T1880" s="11">
        <f t="shared" si="240"/>
        <v>34302278.392161831</v>
      </c>
      <c r="U1880" s="11">
        <f t="shared" si="240"/>
        <v>81959719.745571345</v>
      </c>
    </row>
    <row r="1881" spans="1:21" x14ac:dyDescent="0.2">
      <c r="A1881" s="5">
        <v>1898</v>
      </c>
      <c r="B1881" s="17">
        <v>5</v>
      </c>
      <c r="C1881" s="16">
        <v>12</v>
      </c>
      <c r="D1881" s="16">
        <v>2008</v>
      </c>
      <c r="E1881" s="18">
        <v>39580</v>
      </c>
      <c r="F1881" s="9" t="s">
        <v>1865</v>
      </c>
      <c r="G1881" s="3">
        <v>29000000</v>
      </c>
      <c r="H1881" s="3">
        <v>18622031</v>
      </c>
      <c r="I1881" s="3">
        <v>28452945</v>
      </c>
      <c r="J1881" s="8" t="str">
        <f t="shared" si="234"/>
        <v/>
      </c>
      <c r="K1881" s="8" t="str">
        <f t="shared" si="235"/>
        <v/>
      </c>
      <c r="L1881" s="8" t="str">
        <f t="shared" si="236"/>
        <v>Frost/Nixon</v>
      </c>
      <c r="M1881" s="8" t="str">
        <f t="shared" si="237"/>
        <v/>
      </c>
      <c r="N1881" s="8" t="str">
        <f t="shared" si="233"/>
        <v>Frost/Nixon</v>
      </c>
      <c r="O1881" s="10">
        <f>INDEX(cpi!$A$1:$M$106,MATCH($D1881,cpi!$A:$A,0),MATCH($C1881,cpi!$1:$1,0))</f>
        <v>210.22800000000001</v>
      </c>
      <c r="P1881" s="10">
        <f>cpi!$I$2</f>
        <v>245.51900000000001</v>
      </c>
      <c r="Q1881" s="10">
        <f t="shared" si="238"/>
        <v>1.1678701219628214</v>
      </c>
      <c r="R1881" s="8" t="str">
        <f t="shared" si="239"/>
        <v/>
      </c>
      <c r="S1881" s="11">
        <f t="shared" si="240"/>
        <v>33868233.536921822</v>
      </c>
      <c r="T1881" s="11">
        <f t="shared" si="240"/>
        <v>21748113.615165439</v>
      </c>
      <c r="U1881" s="11">
        <f t="shared" si="240"/>
        <v>33229344.347351447</v>
      </c>
    </row>
    <row r="1882" spans="1:21" x14ac:dyDescent="0.2">
      <c r="A1882" s="5">
        <v>1899</v>
      </c>
      <c r="B1882" s="17">
        <v>12</v>
      </c>
      <c r="C1882" s="16">
        <v>11</v>
      </c>
      <c r="D1882" s="16">
        <v>2004</v>
      </c>
      <c r="E1882" s="18">
        <v>38332</v>
      </c>
      <c r="F1882" s="9" t="s">
        <v>1866</v>
      </c>
      <c r="G1882" s="3">
        <v>29000000</v>
      </c>
      <c r="H1882" s="3">
        <v>17016190</v>
      </c>
      <c r="I1882" s="3">
        <v>24716190</v>
      </c>
      <c r="J1882" s="8" t="str">
        <f t="shared" si="234"/>
        <v/>
      </c>
      <c r="K1882" s="8" t="str">
        <f t="shared" si="235"/>
        <v/>
      </c>
      <c r="L1882" s="8" t="str">
        <f t="shared" si="236"/>
        <v>Seed of Chucky</v>
      </c>
      <c r="M1882" s="8" t="str">
        <f t="shared" si="237"/>
        <v/>
      </c>
      <c r="N1882" s="8" t="str">
        <f t="shared" si="233"/>
        <v>Seed of Chucky</v>
      </c>
      <c r="O1882" s="10">
        <f>INDEX(cpi!$A$1:$M$106,MATCH($D1882,cpi!$A:$A,0),MATCH($C1882,cpi!$1:$1,0))</f>
        <v>191</v>
      </c>
      <c r="P1882" s="10">
        <f>cpi!$I$2</f>
        <v>245.51900000000001</v>
      </c>
      <c r="Q1882" s="10">
        <f t="shared" si="238"/>
        <v>1.2854397905759163</v>
      </c>
      <c r="R1882" s="8" t="str">
        <f t="shared" si="239"/>
        <v/>
      </c>
      <c r="S1882" s="11">
        <f t="shared" si="240"/>
        <v>37277753.926701576</v>
      </c>
      <c r="T1882" s="11">
        <f t="shared" si="240"/>
        <v>21873287.710000001</v>
      </c>
      <c r="U1882" s="11">
        <f t="shared" si="240"/>
        <v>31771174.097434558</v>
      </c>
    </row>
    <row r="1883" spans="1:21" x14ac:dyDescent="0.2">
      <c r="A1883" s="5">
        <v>1900</v>
      </c>
      <c r="B1883" s="17">
        <v>23</v>
      </c>
      <c r="C1883" s="16">
        <v>8</v>
      </c>
      <c r="D1883" s="16">
        <v>2002</v>
      </c>
      <c r="E1883" s="18">
        <v>37933</v>
      </c>
      <c r="F1883" s="9" t="s">
        <v>1867</v>
      </c>
      <c r="G1883" s="3">
        <v>29000000</v>
      </c>
      <c r="H1883" s="3">
        <v>16930185</v>
      </c>
      <c r="I1883" s="3">
        <v>20146150</v>
      </c>
      <c r="J1883" s="8" t="str">
        <f t="shared" si="234"/>
        <v/>
      </c>
      <c r="K1883" s="8" t="str">
        <f t="shared" si="235"/>
        <v/>
      </c>
      <c r="L1883" s="8" t="str">
        <f t="shared" si="236"/>
        <v>Serving Sara</v>
      </c>
      <c r="M1883" s="8" t="str">
        <f t="shared" si="237"/>
        <v/>
      </c>
      <c r="N1883" s="8" t="str">
        <f t="shared" si="233"/>
        <v>Serving Sara</v>
      </c>
      <c r="O1883" s="10">
        <f>INDEX(cpi!$A$1:$M$106,MATCH($D1883,cpi!$A:$A,0),MATCH($C1883,cpi!$1:$1,0))</f>
        <v>180.7</v>
      </c>
      <c r="P1883" s="10">
        <f>cpi!$I$2</f>
        <v>245.51900000000001</v>
      </c>
      <c r="Q1883" s="10">
        <f t="shared" si="238"/>
        <v>1.3587105700055342</v>
      </c>
      <c r="R1883" s="8" t="str">
        <f t="shared" si="239"/>
        <v/>
      </c>
      <c r="S1883" s="11">
        <f t="shared" si="240"/>
        <v>39402606.530160494</v>
      </c>
      <c r="T1883" s="11">
        <f t="shared" si="240"/>
        <v>23003221.311649144</v>
      </c>
      <c r="U1883" s="11">
        <f t="shared" si="240"/>
        <v>27372786.949916992</v>
      </c>
    </row>
    <row r="1884" spans="1:21" x14ac:dyDescent="0.2">
      <c r="A1884" s="5">
        <v>1901</v>
      </c>
      <c r="B1884" s="17">
        <v>31</v>
      </c>
      <c r="C1884" s="16">
        <v>12</v>
      </c>
      <c r="D1884" s="16">
        <v>2002</v>
      </c>
      <c r="E1884" s="18">
        <v>38180</v>
      </c>
      <c r="F1884" s="9" t="s">
        <v>1868</v>
      </c>
      <c r="G1884" s="3">
        <v>29000000</v>
      </c>
      <c r="H1884" s="3">
        <v>16007718</v>
      </c>
      <c r="I1884" s="3">
        <v>33013805</v>
      </c>
      <c r="J1884" s="8" t="str">
        <f t="shared" si="234"/>
        <v/>
      </c>
      <c r="K1884" s="8" t="str">
        <f t="shared" si="235"/>
        <v/>
      </c>
      <c r="L1884" s="8" t="str">
        <f t="shared" si="236"/>
        <v>Confessions of a Dangerous Mind</v>
      </c>
      <c r="M1884" s="8" t="str">
        <f t="shared" si="237"/>
        <v/>
      </c>
      <c r="N1884" s="8" t="str">
        <f t="shared" si="233"/>
        <v>Confessions of a Dangerous Mind</v>
      </c>
      <c r="O1884" s="10">
        <f>INDEX(cpi!$A$1:$M$106,MATCH($D1884,cpi!$A:$A,0),MATCH($C1884,cpi!$1:$1,0))</f>
        <v>180.9</v>
      </c>
      <c r="P1884" s="10">
        <f>cpi!$I$2</f>
        <v>245.51900000000001</v>
      </c>
      <c r="Q1884" s="10">
        <f t="shared" si="238"/>
        <v>1.357208402432283</v>
      </c>
      <c r="R1884" s="8" t="str">
        <f t="shared" si="239"/>
        <v/>
      </c>
      <c r="S1884" s="11">
        <f t="shared" si="240"/>
        <v>39359043.670536205</v>
      </c>
      <c r="T1884" s="11">
        <f t="shared" si="240"/>
        <v>21725809.373366501</v>
      </c>
      <c r="U1884" s="11">
        <f t="shared" si="240"/>
        <v>44806613.542260915</v>
      </c>
    </row>
    <row r="1885" spans="1:21" x14ac:dyDescent="0.2">
      <c r="A1885" s="5">
        <v>1902</v>
      </c>
      <c r="B1885" s="17">
        <v>26</v>
      </c>
      <c r="C1885" s="16">
        <v>8</v>
      </c>
      <c r="D1885" s="16">
        <v>2009</v>
      </c>
      <c r="E1885" s="18">
        <v>40582</v>
      </c>
      <c r="F1885" s="9" t="s">
        <v>1869</v>
      </c>
      <c r="G1885" s="3">
        <v>29000000</v>
      </c>
      <c r="H1885" s="3">
        <v>7460204</v>
      </c>
      <c r="I1885" s="3">
        <v>10066366</v>
      </c>
      <c r="J1885" s="8" t="str">
        <f t="shared" si="234"/>
        <v/>
      </c>
      <c r="K1885" s="8" t="str">
        <f t="shared" si="235"/>
        <v/>
      </c>
      <c r="L1885" s="8" t="str">
        <f t="shared" si="236"/>
        <v>Taking Woodstock</v>
      </c>
      <c r="M1885" s="8" t="str">
        <f t="shared" si="237"/>
        <v/>
      </c>
      <c r="N1885" s="8" t="str">
        <f t="shared" si="233"/>
        <v>Taking Woodstock</v>
      </c>
      <c r="O1885" s="10">
        <f>INDEX(cpi!$A$1:$M$106,MATCH($D1885,cpi!$A:$A,0),MATCH($C1885,cpi!$1:$1,0))</f>
        <v>215.834</v>
      </c>
      <c r="P1885" s="10">
        <f>cpi!$I$2</f>
        <v>245.51900000000001</v>
      </c>
      <c r="Q1885" s="10">
        <f t="shared" si="238"/>
        <v>1.1375362547142711</v>
      </c>
      <c r="R1885" s="8" t="str">
        <f t="shared" si="239"/>
        <v/>
      </c>
      <c r="S1885" s="11">
        <f t="shared" si="240"/>
        <v>32988551.386713862</v>
      </c>
      <c r="T1885" s="11">
        <f t="shared" si="240"/>
        <v>8486252.5175644234</v>
      </c>
      <c r="U1885" s="11">
        <f t="shared" si="240"/>
        <v>11450856.278223079</v>
      </c>
    </row>
    <row r="1886" spans="1:21" x14ac:dyDescent="0.2">
      <c r="A1886" s="5">
        <v>1903</v>
      </c>
      <c r="B1886" s="17">
        <v>6</v>
      </c>
      <c r="C1886" s="16">
        <v>11</v>
      </c>
      <c r="D1886" s="16">
        <v>1987</v>
      </c>
      <c r="E1886" s="18">
        <v>31939</v>
      </c>
      <c r="F1886" s="9" t="s">
        <v>1870</v>
      </c>
      <c r="G1886" s="3">
        <v>29000000</v>
      </c>
      <c r="H1886" s="3">
        <v>5899797</v>
      </c>
      <c r="I1886" s="3">
        <v>25899797</v>
      </c>
      <c r="J1886" s="8" t="str">
        <f t="shared" si="234"/>
        <v/>
      </c>
      <c r="K1886" s="8" t="str">
        <f t="shared" si="235"/>
        <v/>
      </c>
      <c r="L1886" s="8" t="str">
        <f t="shared" si="236"/>
        <v>Cry Freedom</v>
      </c>
      <c r="M1886" s="8" t="str">
        <f t="shared" si="237"/>
        <v/>
      </c>
      <c r="N1886" s="8" t="str">
        <f t="shared" si="233"/>
        <v>Cry Freedom</v>
      </c>
      <c r="O1886" s="10">
        <f>INDEX(cpi!$A$1:$M$106,MATCH($D1886,cpi!$A:$A,0),MATCH($C1886,cpi!$1:$1,0))</f>
        <v>115.4</v>
      </c>
      <c r="P1886" s="10">
        <f>cpi!$I$2</f>
        <v>245.51900000000001</v>
      </c>
      <c r="Q1886" s="10">
        <f t="shared" si="238"/>
        <v>2.1275476603119583</v>
      </c>
      <c r="R1886" s="8" t="str">
        <f t="shared" si="239"/>
        <v/>
      </c>
      <c r="S1886" s="11">
        <f t="shared" si="240"/>
        <v>61698882.149046794</v>
      </c>
      <c r="T1886" s="11">
        <f t="shared" si="240"/>
        <v>12552099.303665511</v>
      </c>
      <c r="U1886" s="11">
        <f t="shared" si="240"/>
        <v>55103052.509904675</v>
      </c>
    </row>
    <row r="1887" spans="1:21" x14ac:dyDescent="0.2">
      <c r="A1887" s="5">
        <v>1904</v>
      </c>
      <c r="B1887" s="17">
        <v>9</v>
      </c>
      <c r="C1887" s="16">
        <v>1</v>
      </c>
      <c r="D1887" s="16">
        <v>2009</v>
      </c>
      <c r="E1887" s="18">
        <v>40057</v>
      </c>
      <c r="F1887" s="9" t="s">
        <v>1871</v>
      </c>
      <c r="G1887" s="3">
        <v>29000000</v>
      </c>
      <c r="H1887" s="3">
        <v>1733532</v>
      </c>
      <c r="I1887" s="3">
        <v>1733532</v>
      </c>
      <c r="J1887" s="8" t="str">
        <f t="shared" si="234"/>
        <v/>
      </c>
      <c r="K1887" s="8" t="str">
        <f t="shared" si="235"/>
        <v/>
      </c>
      <c r="L1887" s="8" t="str">
        <f t="shared" si="236"/>
        <v>Che, Part 1: The Argentine</v>
      </c>
      <c r="M1887" s="8" t="str">
        <f t="shared" si="237"/>
        <v/>
      </c>
      <c r="N1887" s="8" t="str">
        <f t="shared" si="233"/>
        <v>Che, Part 1: The Argentine</v>
      </c>
      <c r="O1887" s="10">
        <f>INDEX(cpi!$A$1:$M$106,MATCH($D1887,cpi!$A:$A,0),MATCH($C1887,cpi!$1:$1,0))</f>
        <v>211.143</v>
      </c>
      <c r="P1887" s="10">
        <f>cpi!$I$2</f>
        <v>245.51900000000001</v>
      </c>
      <c r="Q1887" s="10">
        <f t="shared" si="238"/>
        <v>1.1628090914688149</v>
      </c>
      <c r="R1887" s="8" t="str">
        <f t="shared" si="239"/>
        <v/>
      </c>
      <c r="S1887" s="11">
        <f t="shared" si="240"/>
        <v>33721463.652595632</v>
      </c>
      <c r="T1887" s="11">
        <f t="shared" si="240"/>
        <v>2015766.7699521177</v>
      </c>
      <c r="U1887" s="11">
        <f t="shared" si="240"/>
        <v>2015766.7699521177</v>
      </c>
    </row>
    <row r="1888" spans="1:21" x14ac:dyDescent="0.2">
      <c r="A1888" s="5">
        <v>1905</v>
      </c>
      <c r="B1888" s="17">
        <v>24</v>
      </c>
      <c r="C1888" s="16">
        <v>9</v>
      </c>
      <c r="D1888" s="16">
        <v>1999</v>
      </c>
      <c r="E1888" s="18">
        <v>36869</v>
      </c>
      <c r="F1888" s="9" t="s">
        <v>1872</v>
      </c>
      <c r="G1888" s="3">
        <v>28700000</v>
      </c>
      <c r="H1888" s="3">
        <v>4559569</v>
      </c>
      <c r="I1888" s="3">
        <v>4559569</v>
      </c>
      <c r="J1888" s="8" t="str">
        <f t="shared" si="234"/>
        <v/>
      </c>
      <c r="K1888" s="8" t="str">
        <f t="shared" si="235"/>
        <v/>
      </c>
      <c r="L1888" s="8" t="str">
        <f t="shared" si="236"/>
        <v>Mumford</v>
      </c>
      <c r="M1888" s="8" t="str">
        <f t="shared" si="237"/>
        <v/>
      </c>
      <c r="N1888" s="8" t="str">
        <f t="shared" si="233"/>
        <v>Mumford</v>
      </c>
      <c r="O1888" s="10">
        <f>INDEX(cpi!$A$1:$M$106,MATCH($D1888,cpi!$A:$A,0),MATCH($C1888,cpi!$1:$1,0))</f>
        <v>167.9</v>
      </c>
      <c r="P1888" s="10">
        <f>cpi!$I$2</f>
        <v>245.51900000000001</v>
      </c>
      <c r="Q1888" s="10">
        <f t="shared" si="238"/>
        <v>1.4622930315664087</v>
      </c>
      <c r="R1888" s="8" t="str">
        <f t="shared" si="239"/>
        <v/>
      </c>
      <c r="S1888" s="11">
        <f t="shared" si="240"/>
        <v>41967810.005955927</v>
      </c>
      <c r="T1888" s="11">
        <f t="shared" si="240"/>
        <v>6667425.9756462183</v>
      </c>
      <c r="U1888" s="11">
        <f t="shared" si="240"/>
        <v>6667425.9756462183</v>
      </c>
    </row>
    <row r="1889" spans="1:21" x14ac:dyDescent="0.2">
      <c r="A1889" s="5">
        <v>1906</v>
      </c>
      <c r="B1889" s="17">
        <v>4</v>
      </c>
      <c r="C1889" s="16">
        <v>3</v>
      </c>
      <c r="D1889" s="16">
        <v>2005</v>
      </c>
      <c r="E1889" s="18">
        <v>38445</v>
      </c>
      <c r="F1889" s="9" t="s">
        <v>1873</v>
      </c>
      <c r="G1889" s="3">
        <v>28500000</v>
      </c>
      <c r="H1889" s="3">
        <v>6301131</v>
      </c>
      <c r="I1889" s="3">
        <v>15452978</v>
      </c>
      <c r="J1889" s="8" t="str">
        <f t="shared" si="234"/>
        <v/>
      </c>
      <c r="K1889" s="8" t="str">
        <f t="shared" si="235"/>
        <v/>
      </c>
      <c r="L1889" s="8" t="str">
        <f t="shared" si="236"/>
        <v>The Jacket</v>
      </c>
      <c r="M1889" s="8" t="str">
        <f t="shared" si="237"/>
        <v/>
      </c>
      <c r="N1889" s="8" t="str">
        <f t="shared" si="233"/>
        <v>The Jacket</v>
      </c>
      <c r="O1889" s="10">
        <f>INDEX(cpi!$A$1:$M$106,MATCH($D1889,cpi!$A:$A,0),MATCH($C1889,cpi!$1:$1,0))</f>
        <v>193.3</v>
      </c>
      <c r="P1889" s="10">
        <f>cpi!$I$2</f>
        <v>245.51900000000001</v>
      </c>
      <c r="Q1889" s="10">
        <f t="shared" si="238"/>
        <v>1.2701448525607864</v>
      </c>
      <c r="R1889" s="8" t="str">
        <f t="shared" si="239"/>
        <v/>
      </c>
      <c r="S1889" s="11">
        <f t="shared" si="240"/>
        <v>36199128.29798241</v>
      </c>
      <c r="T1889" s="11">
        <f t="shared" si="240"/>
        <v>8003349.1049612006</v>
      </c>
      <c r="U1889" s="11">
        <f t="shared" si="240"/>
        <v>19627520.463435076</v>
      </c>
    </row>
    <row r="1890" spans="1:21" x14ac:dyDescent="0.2">
      <c r="A1890" s="5">
        <v>1907</v>
      </c>
      <c r="B1890" s="17">
        <v>11</v>
      </c>
      <c r="C1890" s="16">
        <v>11</v>
      </c>
      <c r="D1890" s="16">
        <v>1992</v>
      </c>
      <c r="E1890" s="18">
        <v>33919</v>
      </c>
      <c r="F1890" s="9" t="s">
        <v>1874</v>
      </c>
      <c r="G1890" s="3">
        <v>28000000</v>
      </c>
      <c r="H1890" s="3">
        <v>217350219</v>
      </c>
      <c r="I1890" s="3">
        <v>504050219</v>
      </c>
      <c r="J1890" s="8" t="str">
        <f t="shared" si="234"/>
        <v/>
      </c>
      <c r="K1890" s="8" t="str">
        <f t="shared" si="235"/>
        <v/>
      </c>
      <c r="L1890" s="8" t="str">
        <f t="shared" si="236"/>
        <v>Aladdin</v>
      </c>
      <c r="M1890" s="8" t="str">
        <f t="shared" si="237"/>
        <v/>
      </c>
      <c r="N1890" s="8" t="str">
        <f t="shared" si="233"/>
        <v>Aladdin</v>
      </c>
      <c r="O1890" s="10">
        <f>INDEX(cpi!$A$1:$M$106,MATCH($D1890,cpi!$A:$A,0),MATCH($C1890,cpi!$1:$1,0))</f>
        <v>142</v>
      </c>
      <c r="P1890" s="10">
        <f>cpi!$I$2</f>
        <v>245.51900000000001</v>
      </c>
      <c r="Q1890" s="10">
        <f t="shared" si="238"/>
        <v>1.7290070422535211</v>
      </c>
      <c r="R1890" s="8" t="str">
        <f t="shared" si="239"/>
        <v/>
      </c>
      <c r="S1890" s="11">
        <f t="shared" si="240"/>
        <v>48412197.183098592</v>
      </c>
      <c r="T1890" s="11">
        <f t="shared" si="240"/>
        <v>375800059.28634506</v>
      </c>
      <c r="U1890" s="11">
        <f t="shared" si="240"/>
        <v>871506378.30042958</v>
      </c>
    </row>
    <row r="1891" spans="1:21" x14ac:dyDescent="0.2">
      <c r="A1891" s="5">
        <v>1908</v>
      </c>
      <c r="B1891" s="17">
        <v>23</v>
      </c>
      <c r="C1891" s="16">
        <v>5</v>
      </c>
      <c r="D1891" s="16">
        <v>1984</v>
      </c>
      <c r="E1891" s="18">
        <v>31356</v>
      </c>
      <c r="F1891" s="9" t="s">
        <v>1875</v>
      </c>
      <c r="G1891" s="3">
        <v>28000000</v>
      </c>
      <c r="H1891" s="3">
        <v>179880271</v>
      </c>
      <c r="I1891" s="3">
        <v>333080271</v>
      </c>
      <c r="J1891" s="8" t="str">
        <f t="shared" si="234"/>
        <v/>
      </c>
      <c r="K1891" s="8" t="str">
        <f t="shared" si="235"/>
        <v/>
      </c>
      <c r="L1891" s="8" t="str">
        <f t="shared" si="236"/>
        <v>Indiana Jones and the Temple of Doom</v>
      </c>
      <c r="M1891" s="8" t="str">
        <f t="shared" si="237"/>
        <v/>
      </c>
      <c r="N1891" s="8" t="str">
        <f t="shared" si="233"/>
        <v>Indiana Jones and the Temple of Doom</v>
      </c>
      <c r="O1891" s="10">
        <f>INDEX(cpi!$A$1:$M$106,MATCH($D1891,cpi!$A:$A,0),MATCH($C1891,cpi!$1:$1,0))</f>
        <v>103.4</v>
      </c>
      <c r="P1891" s="10">
        <f>cpi!$I$2</f>
        <v>245.51900000000001</v>
      </c>
      <c r="Q1891" s="10">
        <f t="shared" si="238"/>
        <v>2.374458413926499</v>
      </c>
      <c r="R1891" s="8" t="str">
        <f t="shared" si="239"/>
        <v/>
      </c>
      <c r="S1891" s="11">
        <f t="shared" si="240"/>
        <v>66484835.589941971</v>
      </c>
      <c r="T1891" s="11">
        <f t="shared" si="240"/>
        <v>427118222.9753288</v>
      </c>
      <c r="U1891" s="11">
        <f t="shared" si="240"/>
        <v>790885251.98886847</v>
      </c>
    </row>
    <row r="1892" spans="1:21" x14ac:dyDescent="0.2">
      <c r="A1892" s="5">
        <v>1909</v>
      </c>
      <c r="B1892" s="17">
        <v>14</v>
      </c>
      <c r="C1892" s="16">
        <v>8</v>
      </c>
      <c r="D1892" s="16">
        <v>2015</v>
      </c>
      <c r="E1892" s="18">
        <v>42408</v>
      </c>
      <c r="F1892" s="9" t="s">
        <v>1876</v>
      </c>
      <c r="G1892" s="3">
        <v>28000000</v>
      </c>
      <c r="H1892" s="3">
        <v>161058685</v>
      </c>
      <c r="I1892" s="3">
        <v>202043881</v>
      </c>
      <c r="J1892" s="8" t="str">
        <f t="shared" si="234"/>
        <v/>
      </c>
      <c r="K1892" s="8" t="str">
        <f t="shared" si="235"/>
        <v/>
      </c>
      <c r="L1892" s="8" t="str">
        <f t="shared" si="236"/>
        <v>Straight Outta Compton</v>
      </c>
      <c r="M1892" s="8" t="str">
        <f t="shared" si="237"/>
        <v/>
      </c>
      <c r="N1892" s="8" t="str">
        <f t="shared" si="233"/>
        <v>Straight Outta Compton</v>
      </c>
      <c r="O1892" s="10">
        <f>INDEX(cpi!$A$1:$M$106,MATCH($D1892,cpi!$A:$A,0),MATCH($C1892,cpi!$1:$1,0))</f>
        <v>238.316</v>
      </c>
      <c r="P1892" s="10">
        <f>cpi!$I$2</f>
        <v>245.51900000000001</v>
      </c>
      <c r="Q1892" s="10">
        <f t="shared" si="238"/>
        <v>1.030224575773343</v>
      </c>
      <c r="R1892" s="8" t="str">
        <f t="shared" si="239"/>
        <v/>
      </c>
      <c r="S1892" s="11">
        <f t="shared" si="240"/>
        <v>28846288.121653605</v>
      </c>
      <c r="T1892" s="11">
        <f t="shared" si="240"/>
        <v>165926615.42873749</v>
      </c>
      <c r="U1892" s="11">
        <f t="shared" si="240"/>
        <v>208150571.59082481</v>
      </c>
    </row>
    <row r="1893" spans="1:21" x14ac:dyDescent="0.2">
      <c r="A1893" s="5">
        <v>1910</v>
      </c>
      <c r="B1893" s="17">
        <v>21</v>
      </c>
      <c r="C1893" s="16">
        <v>7</v>
      </c>
      <c r="D1893" s="16">
        <v>2017</v>
      </c>
      <c r="E1893" s="18">
        <v>43350</v>
      </c>
      <c r="F1893" s="9" t="s">
        <v>1877</v>
      </c>
      <c r="G1893" s="3">
        <v>28000000</v>
      </c>
      <c r="H1893" s="3">
        <v>115088305</v>
      </c>
      <c r="I1893" s="3">
        <v>135656260</v>
      </c>
      <c r="J1893" s="8" t="str">
        <f t="shared" si="234"/>
        <v/>
      </c>
      <c r="K1893" s="8" t="str">
        <f t="shared" si="235"/>
        <v/>
      </c>
      <c r="L1893" s="8" t="str">
        <f t="shared" si="236"/>
        <v>Girls Trip</v>
      </c>
      <c r="M1893" s="8" t="str">
        <f t="shared" si="237"/>
        <v/>
      </c>
      <c r="N1893" s="8" t="str">
        <f t="shared" si="233"/>
        <v>Girls Trip</v>
      </c>
      <c r="O1893" s="10">
        <f>INDEX(cpi!$A$1:$M$106,MATCH($D1893,cpi!$A:$A,0),MATCH($C1893,cpi!$1:$1,0))</f>
        <v>244.786</v>
      </c>
      <c r="P1893" s="10">
        <f>cpi!$I$2</f>
        <v>245.51900000000001</v>
      </c>
      <c r="Q1893" s="10">
        <f t="shared" si="238"/>
        <v>1.0029944522971086</v>
      </c>
      <c r="R1893" s="8" t="str">
        <f t="shared" si="239"/>
        <v/>
      </c>
      <c r="S1893" s="11">
        <f t="shared" si="240"/>
        <v>28083844.664319042</v>
      </c>
      <c r="T1893" s="11">
        <f t="shared" si="240"/>
        <v>115432931.43927759</v>
      </c>
      <c r="U1893" s="11">
        <f t="shared" si="240"/>
        <v>136062476.19937417</v>
      </c>
    </row>
    <row r="1894" spans="1:21" x14ac:dyDescent="0.2">
      <c r="A1894" s="5">
        <v>1911</v>
      </c>
      <c r="B1894" s="17">
        <v>20</v>
      </c>
      <c r="C1894" s="16">
        <v>11</v>
      </c>
      <c r="D1894" s="16">
        <v>1998</v>
      </c>
      <c r="E1894" s="18">
        <v>36383</v>
      </c>
      <c r="F1894" s="9" t="s">
        <v>1878</v>
      </c>
      <c r="G1894" s="3">
        <v>28000000</v>
      </c>
      <c r="H1894" s="3">
        <v>100494685</v>
      </c>
      <c r="I1894" s="3">
        <v>140894685</v>
      </c>
      <c r="J1894" s="8" t="str">
        <f t="shared" si="234"/>
        <v/>
      </c>
      <c r="K1894" s="8" t="str">
        <f t="shared" si="235"/>
        <v/>
      </c>
      <c r="L1894" s="8" t="str">
        <f t="shared" si="236"/>
        <v>The Rugrats Movie</v>
      </c>
      <c r="M1894" s="8" t="str">
        <f t="shared" si="237"/>
        <v/>
      </c>
      <c r="N1894" s="8" t="str">
        <f t="shared" si="233"/>
        <v>The Rugrats Movie</v>
      </c>
      <c r="O1894" s="10">
        <f>INDEX(cpi!$A$1:$M$106,MATCH($D1894,cpi!$A:$A,0),MATCH($C1894,cpi!$1:$1,0))</f>
        <v>164</v>
      </c>
      <c r="P1894" s="10">
        <f>cpi!$I$2</f>
        <v>245.51900000000001</v>
      </c>
      <c r="Q1894" s="10">
        <f t="shared" si="238"/>
        <v>1.4970670731707318</v>
      </c>
      <c r="R1894" s="8" t="str">
        <f t="shared" si="239"/>
        <v/>
      </c>
      <c r="S1894" s="11">
        <f t="shared" si="240"/>
        <v>41917878.048780493</v>
      </c>
      <c r="T1894" s="11">
        <f t="shared" si="240"/>
        <v>150447283.94216466</v>
      </c>
      <c r="U1894" s="11">
        <f t="shared" si="240"/>
        <v>210928793.69826221</v>
      </c>
    </row>
    <row r="1895" spans="1:21" x14ac:dyDescent="0.2">
      <c r="A1895" s="5">
        <v>1912</v>
      </c>
      <c r="B1895" s="17">
        <v>15</v>
      </c>
      <c r="C1895" s="16">
        <v>7</v>
      </c>
      <c r="D1895" s="16">
        <v>1988</v>
      </c>
      <c r="E1895" s="18">
        <v>32574</v>
      </c>
      <c r="F1895" s="9" t="s">
        <v>1879</v>
      </c>
      <c r="G1895" s="3">
        <v>28000000</v>
      </c>
      <c r="H1895" s="3">
        <v>81350242</v>
      </c>
      <c r="I1895" s="3">
        <v>139109346</v>
      </c>
      <c r="J1895" s="8" t="str">
        <f t="shared" si="234"/>
        <v/>
      </c>
      <c r="K1895" s="8" t="str">
        <f t="shared" si="235"/>
        <v/>
      </c>
      <c r="L1895" s="8" t="str">
        <f t="shared" si="236"/>
        <v>Die Hard</v>
      </c>
      <c r="M1895" s="8" t="str">
        <f t="shared" si="237"/>
        <v/>
      </c>
      <c r="N1895" s="8" t="str">
        <f t="shared" si="233"/>
        <v>Die Hard</v>
      </c>
      <c r="O1895" s="10">
        <f>INDEX(cpi!$A$1:$M$106,MATCH($D1895,cpi!$A:$A,0),MATCH($C1895,cpi!$1:$1,0))</f>
        <v>118.5</v>
      </c>
      <c r="P1895" s="10">
        <f>cpi!$I$2</f>
        <v>245.51900000000001</v>
      </c>
      <c r="Q1895" s="10">
        <f t="shared" si="238"/>
        <v>2.0718902953586498</v>
      </c>
      <c r="R1895" s="8" t="str">
        <f t="shared" si="239"/>
        <v/>
      </c>
      <c r="S1895" s="11">
        <f t="shared" si="240"/>
        <v>58012928.270042196</v>
      </c>
      <c r="T1895" s="11">
        <f t="shared" si="240"/>
        <v>168548776.92487764</v>
      </c>
      <c r="U1895" s="11">
        <f t="shared" si="240"/>
        <v>288219303.97108859</v>
      </c>
    </row>
    <row r="1896" spans="1:21" x14ac:dyDescent="0.2">
      <c r="A1896" s="5">
        <v>1913</v>
      </c>
      <c r="B1896" s="17">
        <v>6</v>
      </c>
      <c r="C1896" s="16">
        <v>4</v>
      </c>
      <c r="D1896" s="16">
        <v>2001</v>
      </c>
      <c r="E1896" s="18">
        <v>37046</v>
      </c>
      <c r="F1896" s="9" t="s">
        <v>1880</v>
      </c>
      <c r="G1896" s="3">
        <v>28000000</v>
      </c>
      <c r="H1896" s="3">
        <v>74058698</v>
      </c>
      <c r="I1896" s="3">
        <v>105159085</v>
      </c>
      <c r="J1896" s="8" t="str">
        <f t="shared" si="234"/>
        <v/>
      </c>
      <c r="K1896" s="8" t="str">
        <f t="shared" si="235"/>
        <v/>
      </c>
      <c r="L1896" s="8" t="str">
        <f t="shared" si="236"/>
        <v>Along Came a Spider</v>
      </c>
      <c r="M1896" s="8" t="str">
        <f t="shared" si="237"/>
        <v/>
      </c>
      <c r="N1896" s="8" t="str">
        <f t="shared" si="233"/>
        <v>Along Came a Spider</v>
      </c>
      <c r="O1896" s="10">
        <f>INDEX(cpi!$A$1:$M$106,MATCH($D1896,cpi!$A:$A,0),MATCH($C1896,cpi!$1:$1,0))</f>
        <v>176.9</v>
      </c>
      <c r="P1896" s="10">
        <f>cpi!$I$2</f>
        <v>245.51900000000001</v>
      </c>
      <c r="Q1896" s="10">
        <f t="shared" si="238"/>
        <v>1.3878971170152627</v>
      </c>
      <c r="R1896" s="8" t="str">
        <f t="shared" si="239"/>
        <v/>
      </c>
      <c r="S1896" s="11">
        <f t="shared" si="240"/>
        <v>38861119.276427358</v>
      </c>
      <c r="T1896" s="11">
        <f t="shared" si="240"/>
        <v>102785853.444104</v>
      </c>
      <c r="U1896" s="11">
        <f t="shared" si="240"/>
        <v>145949990.89946297</v>
      </c>
    </row>
    <row r="1897" spans="1:21" x14ac:dyDescent="0.2">
      <c r="A1897" s="5">
        <v>1914</v>
      </c>
      <c r="B1897" s="17">
        <v>14</v>
      </c>
      <c r="C1897" s="16">
        <v>2</v>
      </c>
      <c r="D1897" s="16">
        <v>2013</v>
      </c>
      <c r="E1897" s="18">
        <v>41672</v>
      </c>
      <c r="F1897" s="9" t="s">
        <v>1881</v>
      </c>
      <c r="G1897" s="3">
        <v>28000000</v>
      </c>
      <c r="H1897">
        <v>71399120</v>
      </c>
      <c r="I1897">
        <v>94050951</v>
      </c>
      <c r="J1897" s="8" t="str">
        <f t="shared" si="234"/>
        <v/>
      </c>
      <c r="K1897" s="8" t="str">
        <f t="shared" si="235"/>
        <v/>
      </c>
      <c r="L1897" s="8" t="str">
        <f t="shared" si="236"/>
        <v>Safe Haven</v>
      </c>
      <c r="M1897" s="8" t="str">
        <f t="shared" si="237"/>
        <v/>
      </c>
      <c r="N1897" s="8" t="str">
        <f t="shared" si="233"/>
        <v>Safe Haven</v>
      </c>
      <c r="O1897" s="10">
        <f>INDEX(cpi!$A$1:$M$106,MATCH($D1897,cpi!$A:$A,0),MATCH($C1897,cpi!$1:$1,0))</f>
        <v>232.166</v>
      </c>
      <c r="P1897" s="10">
        <f>cpi!$I$2</f>
        <v>245.51900000000001</v>
      </c>
      <c r="Q1897" s="10">
        <f t="shared" si="238"/>
        <v>1.0575148815933428</v>
      </c>
      <c r="R1897" s="8" t="str">
        <f t="shared" si="239"/>
        <v/>
      </c>
      <c r="S1897" s="11">
        <f t="shared" si="240"/>
        <v>29610416.6846136</v>
      </c>
      <c r="T1897" s="11">
        <f t="shared" si="240"/>
        <v>75505631.93266888</v>
      </c>
      <c r="U1897" s="11">
        <f t="shared" si="240"/>
        <v>99460280.310506284</v>
      </c>
    </row>
    <row r="1898" spans="1:21" x14ac:dyDescent="0.2">
      <c r="A1898" s="5">
        <v>1915</v>
      </c>
      <c r="B1898" s="17">
        <v>11</v>
      </c>
      <c r="C1898" s="16">
        <v>12</v>
      </c>
      <c r="D1898" s="16">
        <v>2015</v>
      </c>
      <c r="E1898" s="18">
        <v>42320</v>
      </c>
      <c r="F1898" s="9" t="s">
        <v>1882</v>
      </c>
      <c r="G1898" s="3">
        <v>28000000</v>
      </c>
      <c r="H1898" s="3">
        <v>70259870</v>
      </c>
      <c r="I1898" s="3">
        <v>133162752</v>
      </c>
      <c r="J1898" s="8" t="str">
        <f t="shared" si="234"/>
        <v/>
      </c>
      <c r="K1898" s="8" t="str">
        <f t="shared" si="235"/>
        <v/>
      </c>
      <c r="L1898" s="8" t="str">
        <f t="shared" si="236"/>
        <v>The Big Short</v>
      </c>
      <c r="M1898" s="8" t="str">
        <f t="shared" si="237"/>
        <v/>
      </c>
      <c r="N1898" s="8" t="str">
        <f t="shared" si="233"/>
        <v>The Big Short</v>
      </c>
      <c r="O1898" s="10">
        <f>INDEX(cpi!$A$1:$M$106,MATCH($D1898,cpi!$A:$A,0),MATCH($C1898,cpi!$1:$1,0))</f>
        <v>236.52500000000001</v>
      </c>
      <c r="P1898" s="10">
        <f>cpi!$I$2</f>
        <v>245.51900000000001</v>
      </c>
      <c r="Q1898" s="10">
        <f t="shared" si="238"/>
        <v>1.0380255786914703</v>
      </c>
      <c r="R1898" s="8" t="str">
        <f t="shared" si="239"/>
        <v/>
      </c>
      <c r="S1898" s="11">
        <f t="shared" si="240"/>
        <v>29064716.203361169</v>
      </c>
      <c r="T1898" s="11">
        <f t="shared" si="240"/>
        <v>72931542.215537474</v>
      </c>
      <c r="U1898" s="11">
        <f t="shared" si="240"/>
        <v>138226342.70494875</v>
      </c>
    </row>
    <row r="1899" spans="1:21" x14ac:dyDescent="0.2">
      <c r="A1899" s="5">
        <v>1916</v>
      </c>
      <c r="B1899" s="17">
        <v>7</v>
      </c>
      <c r="C1899" s="16">
        <v>11</v>
      </c>
      <c r="D1899" s="16">
        <v>2008</v>
      </c>
      <c r="E1899" s="18">
        <v>39640</v>
      </c>
      <c r="F1899" s="9" t="s">
        <v>1883</v>
      </c>
      <c r="G1899" s="3">
        <v>28000000</v>
      </c>
      <c r="H1899" s="3">
        <v>67300955</v>
      </c>
      <c r="I1899" s="3">
        <v>94500826</v>
      </c>
      <c r="J1899" s="8" t="str">
        <f t="shared" si="234"/>
        <v/>
      </c>
      <c r="K1899" s="8" t="str">
        <f t="shared" si="235"/>
        <v/>
      </c>
      <c r="L1899" s="8" t="str">
        <f t="shared" si="236"/>
        <v>Role Models</v>
      </c>
      <c r="M1899" s="8" t="str">
        <f t="shared" si="237"/>
        <v/>
      </c>
      <c r="N1899" s="8" t="str">
        <f t="shared" si="233"/>
        <v>Role Models</v>
      </c>
      <c r="O1899" s="10">
        <f>INDEX(cpi!$A$1:$M$106,MATCH($D1899,cpi!$A:$A,0),MATCH($C1899,cpi!$1:$1,0))</f>
        <v>212.42500000000001</v>
      </c>
      <c r="P1899" s="10">
        <f>cpi!$I$2</f>
        <v>245.51900000000001</v>
      </c>
      <c r="Q1899" s="10">
        <f t="shared" si="238"/>
        <v>1.1557914558079321</v>
      </c>
      <c r="R1899" s="8" t="str">
        <f t="shared" si="239"/>
        <v/>
      </c>
      <c r="S1899" s="11">
        <f t="shared" si="240"/>
        <v>32362160.762622099</v>
      </c>
      <c r="T1899" s="11">
        <f t="shared" si="240"/>
        <v>77785868.756714121</v>
      </c>
      <c r="U1899" s="11">
        <f t="shared" si="240"/>
        <v>109223247.25759208</v>
      </c>
    </row>
    <row r="1900" spans="1:21" x14ac:dyDescent="0.2">
      <c r="A1900" s="5">
        <v>1917</v>
      </c>
      <c r="B1900" s="17">
        <v>10</v>
      </c>
      <c r="C1900" s="16">
        <v>10</v>
      </c>
      <c r="D1900" s="16">
        <v>2014</v>
      </c>
      <c r="E1900" s="18">
        <v>41922</v>
      </c>
      <c r="F1900" s="9" t="s">
        <v>1884</v>
      </c>
      <c r="G1900" s="3">
        <v>28000000</v>
      </c>
      <c r="H1900" s="3">
        <v>66954149</v>
      </c>
      <c r="I1900" s="3">
        <v>101379287</v>
      </c>
      <c r="J1900" s="8" t="str">
        <f t="shared" si="234"/>
        <v/>
      </c>
      <c r="K1900" s="8" t="str">
        <f t="shared" si="235"/>
        <v/>
      </c>
      <c r="L1900" s="8" t="str">
        <f t="shared" si="236"/>
        <v>Alexander and the Terrible, Horrible, No Good, Very Bad Day</v>
      </c>
      <c r="M1900" s="8" t="str">
        <f t="shared" si="237"/>
        <v/>
      </c>
      <c r="N1900" s="8" t="str">
        <f t="shared" si="233"/>
        <v>Alexander and the Terrible, Horrible, No Good, Very Bad Day</v>
      </c>
      <c r="O1900" s="10">
        <f>INDEX(cpi!$A$1:$M$106,MATCH($D1900,cpi!$A:$A,0),MATCH($C1900,cpi!$1:$1,0))</f>
        <v>237.43299999999999</v>
      </c>
      <c r="P1900" s="10">
        <f>cpi!$I$2</f>
        <v>245.51900000000001</v>
      </c>
      <c r="Q1900" s="10">
        <f t="shared" si="238"/>
        <v>1.0340559231446345</v>
      </c>
      <c r="R1900" s="8" t="str">
        <f t="shared" si="239"/>
        <v/>
      </c>
      <c r="S1900" s="11">
        <f t="shared" si="240"/>
        <v>28953565.848049764</v>
      </c>
      <c r="T1900" s="11">
        <f t="shared" si="240"/>
        <v>69234334.352558404</v>
      </c>
      <c r="U1900" s="11">
        <f t="shared" si="240"/>
        <v>104831852.20652984</v>
      </c>
    </row>
    <row r="1901" spans="1:21" x14ac:dyDescent="0.2">
      <c r="A1901" s="5">
        <v>1918</v>
      </c>
      <c r="B1901" s="17">
        <v>6</v>
      </c>
      <c r="C1901" s="16">
        <v>2</v>
      </c>
      <c r="D1901" s="16">
        <v>2004</v>
      </c>
      <c r="E1901" s="18">
        <v>38140</v>
      </c>
      <c r="F1901" s="9" t="s">
        <v>1885</v>
      </c>
      <c r="G1901" s="3">
        <v>28000000</v>
      </c>
      <c r="H1901" s="3">
        <v>64378093</v>
      </c>
      <c r="I1901" s="3">
        <v>64474705</v>
      </c>
      <c r="J1901" s="8" t="str">
        <f t="shared" si="234"/>
        <v/>
      </c>
      <c r="K1901" s="8" t="str">
        <f t="shared" si="235"/>
        <v/>
      </c>
      <c r="L1901" s="8" t="str">
        <f t="shared" si="236"/>
        <v>Miracle</v>
      </c>
      <c r="M1901" s="8" t="str">
        <f t="shared" si="237"/>
        <v/>
      </c>
      <c r="N1901" s="8" t="str">
        <f t="shared" si="233"/>
        <v>Miracle</v>
      </c>
      <c r="O1901" s="10">
        <f>INDEX(cpi!$A$1:$M$106,MATCH($D1901,cpi!$A:$A,0),MATCH($C1901,cpi!$1:$1,0))</f>
        <v>186.2</v>
      </c>
      <c r="P1901" s="10">
        <f>cpi!$I$2</f>
        <v>245.51900000000001</v>
      </c>
      <c r="Q1901" s="10">
        <f t="shared" si="238"/>
        <v>1.3185767991407091</v>
      </c>
      <c r="R1901" s="8" t="str">
        <f t="shared" si="239"/>
        <v/>
      </c>
      <c r="S1901" s="11">
        <f t="shared" si="240"/>
        <v>36920150.375939853</v>
      </c>
      <c r="T1901" s="11">
        <f t="shared" si="240"/>
        <v>84887459.802722886</v>
      </c>
      <c r="U1901" s="11">
        <f t="shared" si="240"/>
        <v>85014850.144441471</v>
      </c>
    </row>
    <row r="1902" spans="1:21" x14ac:dyDescent="0.2">
      <c r="A1902" s="5">
        <v>1920</v>
      </c>
      <c r="B1902" s="17">
        <v>28</v>
      </c>
      <c r="C1902" s="16">
        <v>1</v>
      </c>
      <c r="D1902" s="16">
        <v>2013</v>
      </c>
      <c r="E1902" s="18">
        <v>42095</v>
      </c>
      <c r="F1902" s="9" t="s">
        <v>1886</v>
      </c>
      <c r="G1902" s="3">
        <v>28000000</v>
      </c>
      <c r="H1902" s="3">
        <v>63914167</v>
      </c>
      <c r="I1902" s="3">
        <v>112914167</v>
      </c>
      <c r="J1902" s="8" t="str">
        <f t="shared" si="234"/>
        <v/>
      </c>
      <c r="K1902" s="8" t="str">
        <f t="shared" si="235"/>
        <v/>
      </c>
      <c r="L1902" s="8" t="str">
        <f t="shared" si="236"/>
        <v>Last Vegas</v>
      </c>
      <c r="M1902" s="8" t="str">
        <f t="shared" si="237"/>
        <v/>
      </c>
      <c r="N1902" s="8" t="str">
        <f t="shared" si="233"/>
        <v>Last Vegas</v>
      </c>
      <c r="O1902" s="10">
        <f>INDEX(cpi!$A$1:$M$106,MATCH($D1902,cpi!$A:$A,0),MATCH($C1902,cpi!$1:$1,0))</f>
        <v>230.28</v>
      </c>
      <c r="P1902" s="10">
        <f>cpi!$I$2</f>
        <v>245.51900000000001</v>
      </c>
      <c r="Q1902" s="10">
        <f t="shared" si="238"/>
        <v>1.0661759597012332</v>
      </c>
      <c r="R1902" s="8" t="str">
        <f t="shared" si="239"/>
        <v/>
      </c>
      <c r="S1902" s="11">
        <f t="shared" si="240"/>
        <v>29852926.871634532</v>
      </c>
      <c r="T1902" s="11">
        <f t="shared" si="240"/>
        <v>68143748.33972989</v>
      </c>
      <c r="U1902" s="11">
        <f t="shared" si="240"/>
        <v>120386370.36509033</v>
      </c>
    </row>
    <row r="1903" spans="1:21" x14ac:dyDescent="0.2">
      <c r="A1903" s="5">
        <v>1921</v>
      </c>
      <c r="B1903" s="17">
        <v>26</v>
      </c>
      <c r="C1903" s="16">
        <v>1</v>
      </c>
      <c r="D1903" s="16">
        <v>2001</v>
      </c>
      <c r="E1903" s="18">
        <v>37653</v>
      </c>
      <c r="F1903" s="9" t="s">
        <v>1887</v>
      </c>
      <c r="G1903" s="3">
        <v>28000000</v>
      </c>
      <c r="H1903" s="3">
        <v>60400856</v>
      </c>
      <c r="I1903" s="3">
        <v>94728529</v>
      </c>
      <c r="J1903" s="8" t="str">
        <f t="shared" si="234"/>
        <v/>
      </c>
      <c r="K1903" s="8" t="str">
        <f t="shared" si="235"/>
        <v/>
      </c>
      <c r="L1903" s="8" t="str">
        <f t="shared" si="236"/>
        <v>The Wedding Planner</v>
      </c>
      <c r="M1903" s="8" t="str">
        <f t="shared" si="237"/>
        <v/>
      </c>
      <c r="N1903" s="8" t="str">
        <f t="shared" si="233"/>
        <v>The Wedding Planner</v>
      </c>
      <c r="O1903" s="10">
        <f>INDEX(cpi!$A$1:$M$106,MATCH($D1903,cpi!$A:$A,0),MATCH($C1903,cpi!$1:$1,0))</f>
        <v>175.1</v>
      </c>
      <c r="P1903" s="10">
        <f>cpi!$I$2</f>
        <v>245.51900000000001</v>
      </c>
      <c r="Q1903" s="10">
        <f t="shared" si="238"/>
        <v>1.4021644774414621</v>
      </c>
      <c r="R1903" s="8" t="str">
        <f t="shared" si="239"/>
        <v/>
      </c>
      <c r="S1903" s="11">
        <f t="shared" si="240"/>
        <v>39260605.368360937</v>
      </c>
      <c r="T1903" s="11">
        <f t="shared" si="240"/>
        <v>84691934.690256998</v>
      </c>
      <c r="U1903" s="11">
        <f t="shared" si="240"/>
        <v>132824978.36408339</v>
      </c>
    </row>
    <row r="1904" spans="1:21" x14ac:dyDescent="0.2">
      <c r="A1904" s="5">
        <v>1922</v>
      </c>
      <c r="B1904" s="17">
        <v>19</v>
      </c>
      <c r="C1904" s="16">
        <v>3</v>
      </c>
      <c r="D1904" s="16">
        <v>2004</v>
      </c>
      <c r="E1904" s="18">
        <v>38536</v>
      </c>
      <c r="F1904" s="9" t="s">
        <v>1888</v>
      </c>
      <c r="G1904" s="3">
        <v>28000000</v>
      </c>
      <c r="H1904" s="3">
        <v>58990765</v>
      </c>
      <c r="I1904" s="3">
        <v>103452875</v>
      </c>
      <c r="J1904" s="8" t="str">
        <f t="shared" si="234"/>
        <v/>
      </c>
      <c r="K1904" s="8" t="str">
        <f t="shared" si="235"/>
        <v/>
      </c>
      <c r="L1904" s="8" t="str">
        <f t="shared" si="236"/>
        <v>Dawn of the Dead</v>
      </c>
      <c r="M1904" s="8">
        <f t="shared" si="237"/>
        <v>1</v>
      </c>
      <c r="N1904" s="8" t="str">
        <f t="shared" si="233"/>
        <v>Dawn of the Dead (2004)</v>
      </c>
      <c r="O1904" s="10">
        <f>INDEX(cpi!$A$1:$M$106,MATCH($D1904,cpi!$A:$A,0),MATCH($C1904,cpi!$1:$1,0))</f>
        <v>187.4</v>
      </c>
      <c r="P1904" s="10">
        <f>cpi!$I$2</f>
        <v>245.51900000000001</v>
      </c>
      <c r="Q1904" s="10">
        <f t="shared" si="238"/>
        <v>1.3101334044823907</v>
      </c>
      <c r="R1904" s="8" t="str">
        <f t="shared" si="239"/>
        <v/>
      </c>
      <c r="S1904" s="11">
        <f t="shared" si="240"/>
        <v>36683735.32550694</v>
      </c>
      <c r="T1904" s="11">
        <f t="shared" si="240"/>
        <v>77285771.782470658</v>
      </c>
      <c r="U1904" s="11">
        <f t="shared" si="240"/>
        <v>135537067.32724121</v>
      </c>
    </row>
    <row r="1905" spans="1:21" x14ac:dyDescent="0.2">
      <c r="A1905" s="5">
        <v>1923</v>
      </c>
      <c r="B1905" s="17">
        <v>26</v>
      </c>
      <c r="C1905" s="16">
        <v>6</v>
      </c>
      <c r="D1905" s="16">
        <v>1981</v>
      </c>
      <c r="E1905" s="18">
        <v>30353</v>
      </c>
      <c r="F1905" s="9" t="s">
        <v>1889</v>
      </c>
      <c r="G1905" s="3">
        <v>28000000</v>
      </c>
      <c r="H1905" s="3">
        <v>54800000</v>
      </c>
      <c r="I1905" s="3">
        <v>195300000</v>
      </c>
      <c r="J1905" s="8" t="str">
        <f t="shared" si="234"/>
        <v/>
      </c>
      <c r="K1905" s="8" t="str">
        <f t="shared" si="235"/>
        <v/>
      </c>
      <c r="L1905" s="8" t="str">
        <f t="shared" si="236"/>
        <v>For Your Eyes Only</v>
      </c>
      <c r="M1905" s="8" t="str">
        <f t="shared" si="237"/>
        <v/>
      </c>
      <c r="N1905" s="8" t="str">
        <f t="shared" si="233"/>
        <v>For Your Eyes Only</v>
      </c>
      <c r="O1905" s="10">
        <f>INDEX(cpi!$A$1:$M$106,MATCH($D1905,cpi!$A:$A,0),MATCH($C1905,cpi!$1:$1,0))</f>
        <v>90.6</v>
      </c>
      <c r="P1905" s="10">
        <f>cpi!$I$2</f>
        <v>245.51900000000001</v>
      </c>
      <c r="Q1905" s="10">
        <f t="shared" si="238"/>
        <v>2.7099227373068433</v>
      </c>
      <c r="R1905" s="8" t="str">
        <f t="shared" si="239"/>
        <v/>
      </c>
      <c r="S1905" s="11">
        <f t="shared" si="240"/>
        <v>75877836.644591615</v>
      </c>
      <c r="T1905" s="11">
        <f t="shared" si="240"/>
        <v>148503766.00441501</v>
      </c>
      <c r="U1905" s="11">
        <f t="shared" si="240"/>
        <v>529247910.59602648</v>
      </c>
    </row>
    <row r="1906" spans="1:21" x14ac:dyDescent="0.2">
      <c r="A1906" s="5">
        <v>1924</v>
      </c>
      <c r="B1906" s="17">
        <v>14</v>
      </c>
      <c r="C1906" s="16">
        <v>12</v>
      </c>
      <c r="D1906" s="16">
        <v>2001</v>
      </c>
      <c r="E1906" s="18">
        <v>37299</v>
      </c>
      <c r="F1906" s="9" t="s">
        <v>1890</v>
      </c>
      <c r="G1906" s="3">
        <v>28000000</v>
      </c>
      <c r="H1906" s="3">
        <v>52353636</v>
      </c>
      <c r="I1906" s="3">
        <v>71430876</v>
      </c>
      <c r="J1906" s="8" t="str">
        <f t="shared" si="234"/>
        <v/>
      </c>
      <c r="K1906" s="8" t="str">
        <f t="shared" si="235"/>
        <v/>
      </c>
      <c r="L1906" s="8" t="str">
        <f t="shared" si="236"/>
        <v>The Royal Tenenbaums</v>
      </c>
      <c r="M1906" s="8" t="str">
        <f t="shared" si="237"/>
        <v/>
      </c>
      <c r="N1906" s="8" t="str">
        <f t="shared" si="233"/>
        <v>The Royal Tenenbaums</v>
      </c>
      <c r="O1906" s="10">
        <f>INDEX(cpi!$A$1:$M$106,MATCH($D1906,cpi!$A:$A,0),MATCH($C1906,cpi!$1:$1,0))</f>
        <v>176.7</v>
      </c>
      <c r="P1906" s="10">
        <f>cpi!$I$2</f>
        <v>245.51900000000001</v>
      </c>
      <c r="Q1906" s="10">
        <f t="shared" si="238"/>
        <v>1.3894680249009621</v>
      </c>
      <c r="R1906" s="8" t="str">
        <f t="shared" si="239"/>
        <v/>
      </c>
      <c r="S1906" s="11">
        <f t="shared" si="240"/>
        <v>38905104.697226942</v>
      </c>
      <c r="T1906" s="11">
        <f t="shared" si="240"/>
        <v>72743703.209303901</v>
      </c>
      <c r="U1906" s="11">
        <f t="shared" si="240"/>
        <v>99250918.192665532</v>
      </c>
    </row>
    <row r="1907" spans="1:21" x14ac:dyDescent="0.2">
      <c r="A1907" s="5">
        <v>1925</v>
      </c>
      <c r="B1907" s="17">
        <v>25</v>
      </c>
      <c r="C1907" s="16">
        <v>4</v>
      </c>
      <c r="D1907" s="16">
        <v>2003</v>
      </c>
      <c r="E1907" s="18">
        <v>38356</v>
      </c>
      <c r="F1907" s="9" t="s">
        <v>1891</v>
      </c>
      <c r="G1907" s="3">
        <v>28000000</v>
      </c>
      <c r="H1907" s="3">
        <v>52131264</v>
      </c>
      <c r="I1907" s="3">
        <v>82183683</v>
      </c>
      <c r="J1907" s="8" t="str">
        <f t="shared" si="234"/>
        <v/>
      </c>
      <c r="K1907" s="8" t="str">
        <f t="shared" si="235"/>
        <v/>
      </c>
      <c r="L1907" s="8" t="str">
        <f t="shared" si="236"/>
        <v>Identity</v>
      </c>
      <c r="M1907" s="8" t="str">
        <f t="shared" si="237"/>
        <v/>
      </c>
      <c r="N1907" s="8" t="str">
        <f t="shared" si="233"/>
        <v>Identity</v>
      </c>
      <c r="O1907" s="10">
        <f>INDEX(cpi!$A$1:$M$106,MATCH($D1907,cpi!$A:$A,0),MATCH($C1907,cpi!$1:$1,0))</f>
        <v>183.8</v>
      </c>
      <c r="P1907" s="10">
        <f>cpi!$I$2</f>
        <v>245.51900000000001</v>
      </c>
      <c r="Q1907" s="10">
        <f t="shared" si="238"/>
        <v>1.3357943416757345</v>
      </c>
      <c r="R1907" s="8" t="str">
        <f t="shared" si="239"/>
        <v/>
      </c>
      <c r="S1907" s="11">
        <f t="shared" si="240"/>
        <v>37402241.566920564</v>
      </c>
      <c r="T1907" s="11">
        <f t="shared" si="240"/>
        <v>69636647.475603923</v>
      </c>
      <c r="U1907" s="11">
        <f t="shared" si="240"/>
        <v>109780498.72947225</v>
      </c>
    </row>
    <row r="1908" spans="1:21" x14ac:dyDescent="0.2">
      <c r="A1908" s="5">
        <v>1926</v>
      </c>
      <c r="B1908" s="17">
        <v>5</v>
      </c>
      <c r="C1908" s="16">
        <v>10</v>
      </c>
      <c r="D1908" s="16">
        <v>2001</v>
      </c>
      <c r="E1908" s="18">
        <v>37021</v>
      </c>
      <c r="F1908" s="9" t="s">
        <v>1892</v>
      </c>
      <c r="G1908" s="3">
        <v>28000000</v>
      </c>
      <c r="H1908" s="3">
        <v>50255310</v>
      </c>
      <c r="I1908" s="3">
        <v>77477297</v>
      </c>
      <c r="J1908" s="8" t="str">
        <f t="shared" si="234"/>
        <v/>
      </c>
      <c r="K1908" s="8" t="str">
        <f t="shared" si="235"/>
        <v/>
      </c>
      <c r="L1908" s="8" t="str">
        <f t="shared" si="236"/>
        <v>Serendipity</v>
      </c>
      <c r="M1908" s="8" t="str">
        <f t="shared" si="237"/>
        <v/>
      </c>
      <c r="N1908" s="8" t="str">
        <f t="shared" si="233"/>
        <v>Serendipity</v>
      </c>
      <c r="O1908" s="10">
        <f>INDEX(cpi!$A$1:$M$106,MATCH($D1908,cpi!$A:$A,0),MATCH($C1908,cpi!$1:$1,0))</f>
        <v>177.7</v>
      </c>
      <c r="P1908" s="10">
        <f>cpi!$I$2</f>
        <v>245.51900000000001</v>
      </c>
      <c r="Q1908" s="10">
        <f t="shared" si="238"/>
        <v>1.3816488463702872</v>
      </c>
      <c r="R1908" s="8" t="str">
        <f t="shared" si="239"/>
        <v/>
      </c>
      <c r="S1908" s="11">
        <f t="shared" si="240"/>
        <v>38686167.698368043</v>
      </c>
      <c r="T1908" s="11">
        <f t="shared" si="240"/>
        <v>69435191.085481152</v>
      </c>
      <c r="U1908" s="11">
        <f t="shared" si="240"/>
        <v>107046418.01993811</v>
      </c>
    </row>
    <row r="1909" spans="1:21" x14ac:dyDescent="0.2">
      <c r="A1909" s="5">
        <v>1927</v>
      </c>
      <c r="B1909" s="17">
        <v>16</v>
      </c>
      <c r="C1909" s="16">
        <v>4</v>
      </c>
      <c r="D1909" s="16">
        <v>2010</v>
      </c>
      <c r="E1909" s="18">
        <v>40637</v>
      </c>
      <c r="F1909" s="9" t="s">
        <v>1893</v>
      </c>
      <c r="G1909" s="3">
        <v>28000000</v>
      </c>
      <c r="H1909" s="3">
        <v>48071303</v>
      </c>
      <c r="I1909" s="3">
        <v>97531134</v>
      </c>
      <c r="J1909" s="8" t="str">
        <f t="shared" si="234"/>
        <v/>
      </c>
      <c r="K1909" s="8" t="str">
        <f t="shared" si="235"/>
        <v/>
      </c>
      <c r="L1909" s="8" t="str">
        <f t="shared" si="236"/>
        <v>Kick-Ass</v>
      </c>
      <c r="M1909" s="8" t="str">
        <f t="shared" si="237"/>
        <v/>
      </c>
      <c r="N1909" s="8" t="str">
        <f t="shared" si="233"/>
        <v>Kick-Ass</v>
      </c>
      <c r="O1909" s="10">
        <f>INDEX(cpi!$A$1:$M$106,MATCH($D1909,cpi!$A:$A,0),MATCH($C1909,cpi!$1:$1,0))</f>
        <v>218.00899999999999</v>
      </c>
      <c r="P1909" s="10">
        <f>cpi!$I$2</f>
        <v>245.51900000000001</v>
      </c>
      <c r="Q1909" s="10">
        <f t="shared" si="238"/>
        <v>1.1261874509767946</v>
      </c>
      <c r="R1909" s="8" t="str">
        <f t="shared" si="239"/>
        <v/>
      </c>
      <c r="S1909" s="11">
        <f t="shared" si="240"/>
        <v>31533248.627350248</v>
      </c>
      <c r="T1909" s="11">
        <f t="shared" si="240"/>
        <v>54137298.190703139</v>
      </c>
      <c r="U1909" s="11">
        <f t="shared" si="240"/>
        <v>109838339.19033618</v>
      </c>
    </row>
    <row r="1910" spans="1:21" x14ac:dyDescent="0.2">
      <c r="A1910" s="5">
        <v>1928</v>
      </c>
      <c r="B1910" s="17">
        <v>28</v>
      </c>
      <c r="C1910" s="16">
        <v>9</v>
      </c>
      <c r="D1910" s="16">
        <v>2001</v>
      </c>
      <c r="E1910" s="18">
        <v>37720</v>
      </c>
      <c r="F1910" s="9" t="s">
        <v>1894</v>
      </c>
      <c r="G1910" s="3">
        <v>28000000</v>
      </c>
      <c r="H1910" s="3">
        <v>45172250</v>
      </c>
      <c r="I1910" s="3">
        <v>60780981</v>
      </c>
      <c r="J1910" s="8" t="str">
        <f t="shared" si="234"/>
        <v/>
      </c>
      <c r="K1910" s="8" t="str">
        <f t="shared" si="235"/>
        <v/>
      </c>
      <c r="L1910" s="8" t="str">
        <f t="shared" si="236"/>
        <v>Zoolander</v>
      </c>
      <c r="M1910" s="8" t="str">
        <f t="shared" si="237"/>
        <v/>
      </c>
      <c r="N1910" s="8" t="str">
        <f t="shared" si="233"/>
        <v>Zoolander</v>
      </c>
      <c r="O1910" s="10">
        <f>INDEX(cpi!$A$1:$M$106,MATCH($D1910,cpi!$A:$A,0),MATCH($C1910,cpi!$1:$1,0))</f>
        <v>178.3</v>
      </c>
      <c r="P1910" s="10">
        <f>cpi!$I$2</f>
        <v>245.51900000000001</v>
      </c>
      <c r="Q1910" s="10">
        <f t="shared" si="238"/>
        <v>1.3769994391475042</v>
      </c>
      <c r="R1910" s="8" t="str">
        <f t="shared" si="239"/>
        <v/>
      </c>
      <c r="S1910" s="11">
        <f t="shared" si="240"/>
        <v>38555984.296130121</v>
      </c>
      <c r="T1910" s="11">
        <f t="shared" si="240"/>
        <v>62202162.915030845</v>
      </c>
      <c r="U1910" s="11">
        <f t="shared" si="240"/>
        <v>83695376.747835115</v>
      </c>
    </row>
    <row r="1911" spans="1:21" x14ac:dyDescent="0.2">
      <c r="A1911" s="5">
        <v>1929</v>
      </c>
      <c r="B1911" s="17">
        <v>16</v>
      </c>
      <c r="C1911" s="16">
        <v>9</v>
      </c>
      <c r="D1911" s="16">
        <v>1994</v>
      </c>
      <c r="E1911" s="18">
        <v>34798</v>
      </c>
      <c r="F1911" s="9" t="s">
        <v>1895</v>
      </c>
      <c r="G1911" s="3">
        <v>28000000</v>
      </c>
      <c r="H1911" s="3">
        <v>44853581</v>
      </c>
      <c r="I1911" s="3">
        <v>102053581</v>
      </c>
      <c r="J1911" s="8" t="str">
        <f t="shared" si="234"/>
        <v/>
      </c>
      <c r="K1911" s="8" t="str">
        <f t="shared" si="235"/>
        <v/>
      </c>
      <c r="L1911" s="8" t="str">
        <f t="shared" si="236"/>
        <v>Timecop</v>
      </c>
      <c r="M1911" s="8" t="str">
        <f t="shared" si="237"/>
        <v/>
      </c>
      <c r="N1911" s="8" t="str">
        <f t="shared" si="233"/>
        <v>Timecop</v>
      </c>
      <c r="O1911" s="10">
        <f>INDEX(cpi!$A$1:$M$106,MATCH($D1911,cpi!$A:$A,0),MATCH($C1911,cpi!$1:$1,0))</f>
        <v>149.4</v>
      </c>
      <c r="P1911" s="10">
        <f>cpi!$I$2</f>
        <v>245.51900000000001</v>
      </c>
      <c r="Q1911" s="10">
        <f t="shared" si="238"/>
        <v>1.6433668005354751</v>
      </c>
      <c r="R1911" s="8" t="str">
        <f t="shared" si="239"/>
        <v/>
      </c>
      <c r="S1911" s="11">
        <f t="shared" si="240"/>
        <v>46014270.414993301</v>
      </c>
      <c r="T1911" s="11">
        <f t="shared" si="240"/>
        <v>73710885.900528774</v>
      </c>
      <c r="U1911" s="11">
        <f t="shared" si="240"/>
        <v>167711466.89115795</v>
      </c>
    </row>
    <row r="1912" spans="1:21" x14ac:dyDescent="0.2">
      <c r="A1912" s="5">
        <v>1930</v>
      </c>
      <c r="B1912" s="17">
        <v>27</v>
      </c>
      <c r="C1912" s="16">
        <v>7</v>
      </c>
      <c r="D1912" s="16">
        <v>2007</v>
      </c>
      <c r="E1912" s="18">
        <v>39879</v>
      </c>
      <c r="F1912" s="9" t="s">
        <v>1896</v>
      </c>
      <c r="G1912" s="3">
        <v>28000000</v>
      </c>
      <c r="H1912" s="3">
        <v>43107979</v>
      </c>
      <c r="I1912" s="3">
        <v>91943956</v>
      </c>
      <c r="J1912" s="8" t="str">
        <f t="shared" si="234"/>
        <v/>
      </c>
      <c r="K1912" s="8" t="str">
        <f t="shared" si="235"/>
        <v/>
      </c>
      <c r="L1912" s="8" t="str">
        <f t="shared" si="236"/>
        <v>No Reservations</v>
      </c>
      <c r="M1912" s="8" t="str">
        <f t="shared" si="237"/>
        <v/>
      </c>
      <c r="N1912" s="8" t="str">
        <f t="shared" si="233"/>
        <v>No Reservations</v>
      </c>
      <c r="O1912" s="10">
        <f>INDEX(cpi!$A$1:$M$106,MATCH($D1912,cpi!$A:$A,0),MATCH($C1912,cpi!$1:$1,0))</f>
        <v>208.29900000000001</v>
      </c>
      <c r="P1912" s="10">
        <f>cpi!$I$2</f>
        <v>245.51900000000001</v>
      </c>
      <c r="Q1912" s="10">
        <f t="shared" si="238"/>
        <v>1.1786854473617252</v>
      </c>
      <c r="R1912" s="8" t="str">
        <f t="shared" si="239"/>
        <v/>
      </c>
      <c r="S1912" s="11">
        <f t="shared" si="240"/>
        <v>33003192.526128307</v>
      </c>
      <c r="T1912" s="11">
        <f t="shared" si="240"/>
        <v>50810747.512474857</v>
      </c>
      <c r="U1912" s="11">
        <f t="shared" si="240"/>
        <v>108373002.91006678</v>
      </c>
    </row>
    <row r="1913" spans="1:21" x14ac:dyDescent="0.2">
      <c r="A1913" s="5">
        <v>1931</v>
      </c>
      <c r="B1913" s="17">
        <v>16</v>
      </c>
      <c r="C1913" s="16">
        <v>7</v>
      </c>
      <c r="D1913" s="16">
        <v>1993</v>
      </c>
      <c r="E1913" s="18">
        <v>34431</v>
      </c>
      <c r="F1913" s="9" t="s">
        <v>1897</v>
      </c>
      <c r="G1913" s="3">
        <v>28000000</v>
      </c>
      <c r="H1913" s="3">
        <v>39360491</v>
      </c>
      <c r="I1913" s="3">
        <v>39360491</v>
      </c>
      <c r="J1913" s="8" t="str">
        <f t="shared" si="234"/>
        <v/>
      </c>
      <c r="K1913" s="8" t="str">
        <f t="shared" si="235"/>
        <v/>
      </c>
      <c r="L1913" s="8" t="str">
        <f t="shared" si="236"/>
        <v>Hocus Pocus</v>
      </c>
      <c r="M1913" s="8" t="str">
        <f t="shared" si="237"/>
        <v/>
      </c>
      <c r="N1913" s="8" t="str">
        <f t="shared" si="233"/>
        <v>Hocus Pocus</v>
      </c>
      <c r="O1913" s="10">
        <f>INDEX(cpi!$A$1:$M$106,MATCH($D1913,cpi!$A:$A,0),MATCH($C1913,cpi!$1:$1,0))</f>
        <v>144.4</v>
      </c>
      <c r="P1913" s="10">
        <f>cpi!$I$2</f>
        <v>245.51900000000001</v>
      </c>
      <c r="Q1913" s="10">
        <f t="shared" si="238"/>
        <v>1.7002700831024931</v>
      </c>
      <c r="R1913" s="8" t="str">
        <f t="shared" si="239"/>
        <v/>
      </c>
      <c r="S1913" s="11">
        <f t="shared" si="240"/>
        <v>47607562.326869808</v>
      </c>
      <c r="T1913" s="11">
        <f t="shared" si="240"/>
        <v>66923465.303524934</v>
      </c>
      <c r="U1913" s="11">
        <f t="shared" si="240"/>
        <v>66923465.303524934</v>
      </c>
    </row>
    <row r="1914" spans="1:21" x14ac:dyDescent="0.2">
      <c r="A1914" s="5">
        <v>1932</v>
      </c>
      <c r="B1914" s="17">
        <v>11</v>
      </c>
      <c r="C1914" s="16">
        <v>11</v>
      </c>
      <c r="D1914" s="16">
        <v>2005</v>
      </c>
      <c r="E1914" s="18">
        <v>38667</v>
      </c>
      <c r="F1914" s="9" t="s">
        <v>1898</v>
      </c>
      <c r="G1914" s="3">
        <v>28000000</v>
      </c>
      <c r="H1914" s="3">
        <v>38372662</v>
      </c>
      <c r="I1914" s="3">
        <v>126549607</v>
      </c>
      <c r="J1914" s="8" t="str">
        <f t="shared" si="234"/>
        <v/>
      </c>
      <c r="K1914" s="8" t="str">
        <f t="shared" si="235"/>
        <v/>
      </c>
      <c r="L1914" s="8" t="str">
        <f t="shared" si="236"/>
        <v>Pride &amp; Prejudice</v>
      </c>
      <c r="M1914" s="8" t="str">
        <f t="shared" si="237"/>
        <v/>
      </c>
      <c r="N1914" s="8" t="str">
        <f t="shared" si="233"/>
        <v>Pride &amp; Prejudice</v>
      </c>
      <c r="O1914" s="10">
        <f>INDEX(cpi!$A$1:$M$106,MATCH($D1914,cpi!$A:$A,0),MATCH($C1914,cpi!$1:$1,0))</f>
        <v>197.6</v>
      </c>
      <c r="P1914" s="10">
        <f>cpi!$I$2</f>
        <v>245.51900000000001</v>
      </c>
      <c r="Q1914" s="10">
        <f t="shared" si="238"/>
        <v>1.2425050607287449</v>
      </c>
      <c r="R1914" s="8" t="str">
        <f t="shared" si="239"/>
        <v/>
      </c>
      <c r="S1914" s="11">
        <f t="shared" si="240"/>
        <v>34790141.70040486</v>
      </c>
      <c r="T1914" s="11">
        <f t="shared" si="240"/>
        <v>47678226.728633605</v>
      </c>
      <c r="U1914" s="11">
        <f t="shared" si="240"/>
        <v>157238527.13073379</v>
      </c>
    </row>
    <row r="1915" spans="1:21" x14ac:dyDescent="0.2">
      <c r="A1915" s="5">
        <v>1933</v>
      </c>
      <c r="B1915" s="17">
        <v>12</v>
      </c>
      <c r="C1915" s="16">
        <v>8</v>
      </c>
      <c r="D1915" s="16">
        <v>2011</v>
      </c>
      <c r="E1915" s="18">
        <v>40885</v>
      </c>
      <c r="F1915" s="9" t="s">
        <v>1899</v>
      </c>
      <c r="G1915" s="3">
        <v>28000000</v>
      </c>
      <c r="H1915" s="3">
        <v>37053924</v>
      </c>
      <c r="I1915" s="3">
        <v>40966716</v>
      </c>
      <c r="J1915" s="8" t="str">
        <f t="shared" si="234"/>
        <v/>
      </c>
      <c r="K1915" s="8" t="str">
        <f t="shared" si="235"/>
        <v/>
      </c>
      <c r="L1915" s="8" t="str">
        <f t="shared" si="236"/>
        <v>30 Minutes or Less</v>
      </c>
      <c r="M1915" s="8" t="str">
        <f t="shared" si="237"/>
        <v/>
      </c>
      <c r="N1915" s="8" t="str">
        <f t="shared" si="233"/>
        <v>30 Minutes or Less</v>
      </c>
      <c r="O1915" s="10">
        <f>INDEX(cpi!$A$1:$M$106,MATCH($D1915,cpi!$A:$A,0),MATCH($C1915,cpi!$1:$1,0))</f>
        <v>226.54499999999999</v>
      </c>
      <c r="P1915" s="10">
        <f>cpi!$I$2</f>
        <v>245.51900000000001</v>
      </c>
      <c r="Q1915" s="10">
        <f t="shared" si="238"/>
        <v>1.0837537796022867</v>
      </c>
      <c r="R1915" s="8" t="str">
        <f t="shared" si="239"/>
        <v/>
      </c>
      <c r="S1915" s="11">
        <f t="shared" si="240"/>
        <v>30345105.828864027</v>
      </c>
      <c r="T1915" s="11">
        <f t="shared" si="240"/>
        <v>40157330.184095882</v>
      </c>
      <c r="U1915" s="11">
        <f t="shared" si="240"/>
        <v>44397833.302893475</v>
      </c>
    </row>
    <row r="1916" spans="1:21" x14ac:dyDescent="0.2">
      <c r="A1916" s="5">
        <v>1934</v>
      </c>
      <c r="B1916" s="17">
        <v>22</v>
      </c>
      <c r="C1916" s="16">
        <v>12</v>
      </c>
      <c r="D1916" s="16">
        <v>2000</v>
      </c>
      <c r="E1916" s="18">
        <v>37176</v>
      </c>
      <c r="F1916" s="9" t="s">
        <v>1900</v>
      </c>
      <c r="G1916" s="3">
        <v>28000000</v>
      </c>
      <c r="H1916" s="3">
        <v>33000377</v>
      </c>
      <c r="I1916" s="3">
        <v>33000377</v>
      </c>
      <c r="J1916" s="8" t="str">
        <f t="shared" si="234"/>
        <v/>
      </c>
      <c r="K1916" s="8" t="str">
        <f t="shared" si="235"/>
        <v/>
      </c>
      <c r="L1916" s="8" t="str">
        <f t="shared" si="236"/>
        <v>Dracula 2000</v>
      </c>
      <c r="M1916" s="8" t="str">
        <f t="shared" si="237"/>
        <v/>
      </c>
      <c r="N1916" s="8" t="str">
        <f t="shared" si="233"/>
        <v>Dracula 2000</v>
      </c>
      <c r="O1916" s="10">
        <f>INDEX(cpi!$A$1:$M$106,MATCH($D1916,cpi!$A:$A,0),MATCH($C1916,cpi!$1:$1,0))</f>
        <v>174</v>
      </c>
      <c r="P1916" s="10">
        <f>cpi!$I$2</f>
        <v>245.51900000000001</v>
      </c>
      <c r="Q1916" s="10">
        <f t="shared" si="238"/>
        <v>1.411028735632184</v>
      </c>
      <c r="R1916" s="8" t="str">
        <f t="shared" si="239"/>
        <v/>
      </c>
      <c r="S1916" s="11">
        <f t="shared" si="240"/>
        <v>39508804.597701155</v>
      </c>
      <c r="T1916" s="11">
        <f t="shared" si="240"/>
        <v>46564480.233695403</v>
      </c>
      <c r="U1916" s="11">
        <f t="shared" si="240"/>
        <v>46564480.233695403</v>
      </c>
    </row>
    <row r="1917" spans="1:21" x14ac:dyDescent="0.2">
      <c r="A1917" s="5">
        <v>1935</v>
      </c>
      <c r="B1917" s="17">
        <v>25</v>
      </c>
      <c r="C1917" s="16">
        <v>6</v>
      </c>
      <c r="D1917" s="16">
        <v>1982</v>
      </c>
      <c r="E1917" s="18">
        <v>30687</v>
      </c>
      <c r="F1917" s="9" t="s">
        <v>1901</v>
      </c>
      <c r="G1917" s="3">
        <v>28000000</v>
      </c>
      <c r="H1917" s="3">
        <v>32656328</v>
      </c>
      <c r="I1917" s="3">
        <v>33139618</v>
      </c>
      <c r="J1917" s="8" t="str">
        <f t="shared" si="234"/>
        <v/>
      </c>
      <c r="K1917" s="8" t="str">
        <f t="shared" si="235"/>
        <v/>
      </c>
      <c r="L1917" s="8" t="str">
        <f t="shared" si="236"/>
        <v>Blade Runner</v>
      </c>
      <c r="M1917" s="8" t="str">
        <f t="shared" si="237"/>
        <v/>
      </c>
      <c r="N1917" s="8" t="str">
        <f t="shared" si="233"/>
        <v>Blade Runner</v>
      </c>
      <c r="O1917" s="10">
        <f>INDEX(cpi!$A$1:$M$106,MATCH($D1917,cpi!$A:$A,0),MATCH($C1917,cpi!$1:$1,0))</f>
        <v>97</v>
      </c>
      <c r="P1917" s="10">
        <f>cpi!$I$2</f>
        <v>245.51900000000001</v>
      </c>
      <c r="Q1917" s="10">
        <f t="shared" si="238"/>
        <v>2.5311237113402063</v>
      </c>
      <c r="R1917" s="8" t="str">
        <f t="shared" si="239"/>
        <v/>
      </c>
      <c r="S1917" s="11">
        <f t="shared" si="240"/>
        <v>70871463.917525783</v>
      </c>
      <c r="T1917" s="11">
        <f t="shared" si="240"/>
        <v>82657206.126103103</v>
      </c>
      <c r="U1917" s="11">
        <f t="shared" si="240"/>
        <v>83880472.904556707</v>
      </c>
    </row>
    <row r="1918" spans="1:21" x14ac:dyDescent="0.2">
      <c r="A1918" s="5">
        <v>1936</v>
      </c>
      <c r="B1918" s="17">
        <v>7</v>
      </c>
      <c r="C1918" s="16">
        <v>4</v>
      </c>
      <c r="D1918" s="16">
        <v>1995</v>
      </c>
      <c r="E1918" s="18">
        <v>34884</v>
      </c>
      <c r="F1918" s="9" t="s">
        <v>1902</v>
      </c>
      <c r="G1918" s="3">
        <v>28000000</v>
      </c>
      <c r="H1918" s="3">
        <v>31390587</v>
      </c>
      <c r="I1918" s="3">
        <v>31390587</v>
      </c>
      <c r="J1918" s="8" t="str">
        <f t="shared" si="234"/>
        <v/>
      </c>
      <c r="K1918" s="8" t="str">
        <f t="shared" si="235"/>
        <v/>
      </c>
      <c r="L1918" s="8" t="str">
        <f t="shared" si="236"/>
        <v>Rob Roy</v>
      </c>
      <c r="M1918" s="8" t="str">
        <f t="shared" si="237"/>
        <v/>
      </c>
      <c r="N1918" s="8" t="str">
        <f t="shared" si="233"/>
        <v>Rob Roy</v>
      </c>
      <c r="O1918" s="10">
        <f>INDEX(cpi!$A$1:$M$106,MATCH($D1918,cpi!$A:$A,0),MATCH($C1918,cpi!$1:$1,0))</f>
        <v>151.9</v>
      </c>
      <c r="P1918" s="10">
        <f>cpi!$I$2</f>
        <v>245.51900000000001</v>
      </c>
      <c r="Q1918" s="10">
        <f t="shared" si="238"/>
        <v>1.6163199473337722</v>
      </c>
      <c r="R1918" s="8" t="str">
        <f t="shared" si="239"/>
        <v/>
      </c>
      <c r="S1918" s="11">
        <f t="shared" si="240"/>
        <v>45256958.525345623</v>
      </c>
      <c r="T1918" s="11">
        <f t="shared" si="240"/>
        <v>50737231.926616192</v>
      </c>
      <c r="U1918" s="11">
        <f t="shared" si="240"/>
        <v>50737231.926616192</v>
      </c>
    </row>
    <row r="1919" spans="1:21" x14ac:dyDescent="0.2">
      <c r="A1919" s="5">
        <v>1937</v>
      </c>
      <c r="B1919" s="17">
        <v>21</v>
      </c>
      <c r="C1919" s="16">
        <v>2</v>
      </c>
      <c r="D1919" s="16">
        <v>2014</v>
      </c>
      <c r="E1919" s="18">
        <v>42249</v>
      </c>
      <c r="F1919" s="9" t="s">
        <v>1903</v>
      </c>
      <c r="G1919" s="3">
        <v>28000000</v>
      </c>
      <c r="H1919" s="3">
        <v>30697999</v>
      </c>
      <c r="I1919" s="3">
        <v>38959900</v>
      </c>
      <c r="J1919" s="8" t="str">
        <f t="shared" si="234"/>
        <v/>
      </c>
      <c r="K1919" s="8" t="str">
        <f t="shared" si="235"/>
        <v/>
      </c>
      <c r="L1919" s="8" t="str">
        <f t="shared" si="236"/>
        <v>3 Days to Kill</v>
      </c>
      <c r="M1919" s="8" t="str">
        <f t="shared" si="237"/>
        <v/>
      </c>
      <c r="N1919" s="8" t="str">
        <f t="shared" si="233"/>
        <v>3 Days to Kill</v>
      </c>
      <c r="O1919" s="10">
        <f>INDEX(cpi!$A$1:$M$106,MATCH($D1919,cpi!$A:$A,0),MATCH($C1919,cpi!$1:$1,0))</f>
        <v>234.78100000000001</v>
      </c>
      <c r="P1919" s="10">
        <f>cpi!$I$2</f>
        <v>245.51900000000001</v>
      </c>
      <c r="Q1919" s="10">
        <f t="shared" si="238"/>
        <v>1.0457362393038618</v>
      </c>
      <c r="R1919" s="8" t="str">
        <f t="shared" si="239"/>
        <v/>
      </c>
      <c r="S1919" s="11">
        <f t="shared" si="240"/>
        <v>29280614.700508133</v>
      </c>
      <c r="T1919" s="11">
        <f t="shared" si="240"/>
        <v>32102010.028413713</v>
      </c>
      <c r="U1919" s="11">
        <f t="shared" si="240"/>
        <v>40741779.309654526</v>
      </c>
    </row>
    <row r="1920" spans="1:21" x14ac:dyDescent="0.2">
      <c r="A1920" s="5">
        <v>1938</v>
      </c>
      <c r="B1920" s="17">
        <v>16</v>
      </c>
      <c r="C1920" s="16">
        <v>8</v>
      </c>
      <c r="D1920" s="16">
        <v>2013</v>
      </c>
      <c r="E1920" s="18">
        <v>41737</v>
      </c>
      <c r="F1920" s="9" t="s">
        <v>1904</v>
      </c>
      <c r="G1920" s="3">
        <v>28000000</v>
      </c>
      <c r="H1920" s="3">
        <v>28795985</v>
      </c>
      <c r="I1920" s="3">
        <v>63129909</v>
      </c>
      <c r="J1920" s="8" t="str">
        <f t="shared" si="234"/>
        <v/>
      </c>
      <c r="K1920" s="8" t="str">
        <f t="shared" si="235"/>
        <v/>
      </c>
      <c r="L1920" s="8" t="str">
        <f t="shared" si="236"/>
        <v>Kick-Ass 2</v>
      </c>
      <c r="M1920" s="8" t="str">
        <f t="shared" si="237"/>
        <v/>
      </c>
      <c r="N1920" s="8" t="str">
        <f t="shared" si="233"/>
        <v>Kick-Ass 2</v>
      </c>
      <c r="O1920" s="10">
        <f>INDEX(cpi!$A$1:$M$106,MATCH($D1920,cpi!$A:$A,0),MATCH($C1920,cpi!$1:$1,0))</f>
        <v>233.87700000000001</v>
      </c>
      <c r="P1920" s="10">
        <f>cpi!$I$2</f>
        <v>245.51900000000001</v>
      </c>
      <c r="Q1920" s="10">
        <f t="shared" si="238"/>
        <v>1.0497783022699967</v>
      </c>
      <c r="R1920" s="8" t="str">
        <f t="shared" si="239"/>
        <v/>
      </c>
      <c r="S1920" s="11">
        <f t="shared" si="240"/>
        <v>29393792.463559907</v>
      </c>
      <c r="T1920" s="11">
        <f t="shared" si="240"/>
        <v>30229400.245492291</v>
      </c>
      <c r="U1920" s="11">
        <f t="shared" si="240"/>
        <v>66272408.692479387</v>
      </c>
    </row>
    <row r="1921" spans="1:21" x14ac:dyDescent="0.2">
      <c r="A1921" s="5">
        <v>1939</v>
      </c>
      <c r="B1921" s="17">
        <v>12</v>
      </c>
      <c r="C1921" s="16">
        <v>10</v>
      </c>
      <c r="D1921" s="16">
        <v>2007</v>
      </c>
      <c r="E1921" s="18">
        <v>39426</v>
      </c>
      <c r="F1921" s="9" t="s">
        <v>1905</v>
      </c>
      <c r="G1921" s="3">
        <v>28000000</v>
      </c>
      <c r="H1921" s="3">
        <v>28563179</v>
      </c>
      <c r="I1921" s="3">
        <v>55307857</v>
      </c>
      <c r="J1921" s="8" t="str">
        <f t="shared" si="234"/>
        <v/>
      </c>
      <c r="K1921" s="8" t="str">
        <f t="shared" si="235"/>
        <v/>
      </c>
      <c r="L1921" s="8" t="str">
        <f t="shared" si="236"/>
        <v>We Own the Night</v>
      </c>
      <c r="M1921" s="8" t="str">
        <f t="shared" si="237"/>
        <v/>
      </c>
      <c r="N1921" s="8" t="str">
        <f t="shared" si="233"/>
        <v>We Own the Night</v>
      </c>
      <c r="O1921" s="10">
        <f>INDEX(cpi!$A$1:$M$106,MATCH($D1921,cpi!$A:$A,0),MATCH($C1921,cpi!$1:$1,0))</f>
        <v>208.93600000000001</v>
      </c>
      <c r="P1921" s="10">
        <f>cpi!$I$2</f>
        <v>245.51900000000001</v>
      </c>
      <c r="Q1921" s="10">
        <f t="shared" si="238"/>
        <v>1.1750918941685493</v>
      </c>
      <c r="R1921" s="8" t="str">
        <f t="shared" si="239"/>
        <v/>
      </c>
      <c r="S1921" s="11">
        <f t="shared" si="240"/>
        <v>32902573.036719382</v>
      </c>
      <c r="T1921" s="11">
        <f t="shared" si="240"/>
        <v>33564360.114585333</v>
      </c>
      <c r="U1921" s="11">
        <f t="shared" si="240"/>
        <v>64991814.444533259</v>
      </c>
    </row>
    <row r="1922" spans="1:21" x14ac:dyDescent="0.2">
      <c r="A1922" s="5">
        <v>1940</v>
      </c>
      <c r="B1922" s="17">
        <v>19</v>
      </c>
      <c r="C1922" s="16">
        <v>9</v>
      </c>
      <c r="D1922" s="16">
        <v>2014</v>
      </c>
      <c r="E1922" s="18">
        <v>42194</v>
      </c>
      <c r="F1922" s="9" t="s">
        <v>1906</v>
      </c>
      <c r="G1922" s="3">
        <v>28000000</v>
      </c>
      <c r="H1922" s="3">
        <v>26017685</v>
      </c>
      <c r="I1922" s="3">
        <v>62108587</v>
      </c>
      <c r="J1922" s="8" t="str">
        <f t="shared" si="234"/>
        <v/>
      </c>
      <c r="K1922" s="8" t="str">
        <f t="shared" si="235"/>
        <v/>
      </c>
      <c r="L1922" s="8" t="str">
        <f t="shared" si="236"/>
        <v>A Walk Among the Tombstones</v>
      </c>
      <c r="M1922" s="8" t="str">
        <f t="shared" si="237"/>
        <v/>
      </c>
      <c r="N1922" s="8" t="str">
        <f t="shared" ref="N1922:N1985" si="241">IF(M1922=1,L1922&amp;" ("&amp;D1922&amp;")",L1922)</f>
        <v>A Walk Among the Tombstones</v>
      </c>
      <c r="O1922" s="10">
        <f>INDEX(cpi!$A$1:$M$106,MATCH($D1922,cpi!$A:$A,0),MATCH($C1922,cpi!$1:$1,0))</f>
        <v>238.03100000000001</v>
      </c>
      <c r="P1922" s="10">
        <f>cpi!$I$2</f>
        <v>245.51900000000001</v>
      </c>
      <c r="Q1922" s="10">
        <f t="shared" si="238"/>
        <v>1.0314580873919783</v>
      </c>
      <c r="R1922" s="8" t="str">
        <f t="shared" si="239"/>
        <v/>
      </c>
      <c r="S1922" s="11">
        <f t="shared" si="240"/>
        <v>28880826.446975391</v>
      </c>
      <c r="T1922" s="11">
        <f t="shared" si="240"/>
        <v>26836151.608466964</v>
      </c>
      <c r="U1922" s="11">
        <f t="shared" si="240"/>
        <v>64062404.357638285</v>
      </c>
    </row>
    <row r="1923" spans="1:21" x14ac:dyDescent="0.2">
      <c r="A1923" s="5">
        <v>1941</v>
      </c>
      <c r="B1923" s="17">
        <v>15</v>
      </c>
      <c r="C1923" s="16">
        <v>1</v>
      </c>
      <c r="D1923" s="16">
        <v>2010</v>
      </c>
      <c r="E1923" s="18">
        <v>40603</v>
      </c>
      <c r="F1923" s="9" t="s">
        <v>1907</v>
      </c>
      <c r="G1923" s="3">
        <v>28000000</v>
      </c>
      <c r="H1923" s="3">
        <v>24307106</v>
      </c>
      <c r="I1923" s="3">
        <v>46752858</v>
      </c>
      <c r="J1923" s="8" t="str">
        <f t="shared" ref="J1923:J1986" si="242">IF(I1923=0,1,"")</f>
        <v/>
      </c>
      <c r="K1923" s="8" t="str">
        <f t="shared" ref="K1923:K1986" si="243">IF(D1923&gt;2017,1,"")</f>
        <v/>
      </c>
      <c r="L1923" s="8" t="str">
        <f t="shared" ref="L1923:L1986" si="244">F1923</f>
        <v>The Spy Next Door</v>
      </c>
      <c r="M1923" s="8" t="str">
        <f t="shared" ref="M1923:M1986" si="245">IF(COUNTIF($L$2:$L$5233,L1923)&gt;1,1,"")</f>
        <v/>
      </c>
      <c r="N1923" s="8" t="str">
        <f t="shared" si="241"/>
        <v>The Spy Next Door</v>
      </c>
      <c r="O1923" s="10">
        <f>INDEX(cpi!$A$1:$M$106,MATCH($D1923,cpi!$A:$A,0),MATCH($C1923,cpi!$1:$1,0))</f>
        <v>216.68700000000001</v>
      </c>
      <c r="P1923" s="10">
        <f>cpi!$I$2</f>
        <v>245.51900000000001</v>
      </c>
      <c r="Q1923" s="10">
        <f t="shared" ref="Q1923:Q1986" si="246">P1923/O1923</f>
        <v>1.1330582822227453</v>
      </c>
      <c r="R1923" s="8" t="str">
        <f t="shared" ref="R1923:R1986" si="247">IF(ISERROR(Q1923),1,"")</f>
        <v/>
      </c>
      <c r="S1923" s="11">
        <f t="shared" ref="S1923:U1986" si="248">G1923*$Q1923</f>
        <v>31725631.902236868</v>
      </c>
      <c r="T1923" s="11">
        <f t="shared" si="248"/>
        <v>27541367.770166185</v>
      </c>
      <c r="U1923" s="11">
        <f t="shared" si="248"/>
        <v>52973712.974483937</v>
      </c>
    </row>
    <row r="1924" spans="1:21" x14ac:dyDescent="0.2">
      <c r="A1924" s="5">
        <v>1942</v>
      </c>
      <c r="B1924" s="17">
        <v>25</v>
      </c>
      <c r="C1924" s="16">
        <v>4</v>
      </c>
      <c r="D1924" s="16">
        <v>2014</v>
      </c>
      <c r="E1924" s="18">
        <v>42373</v>
      </c>
      <c r="F1924" s="9" t="s">
        <v>1908</v>
      </c>
      <c r="G1924" s="3">
        <v>28000000</v>
      </c>
      <c r="H1924" s="3">
        <v>20396829</v>
      </c>
      <c r="I1924" s="3">
        <v>73421224</v>
      </c>
      <c r="J1924" s="8" t="str">
        <f t="shared" si="242"/>
        <v/>
      </c>
      <c r="K1924" s="8" t="str">
        <f t="shared" si="243"/>
        <v/>
      </c>
      <c r="L1924" s="8" t="str">
        <f t="shared" si="244"/>
        <v>Brick Mansions</v>
      </c>
      <c r="M1924" s="8" t="str">
        <f t="shared" si="245"/>
        <v/>
      </c>
      <c r="N1924" s="8" t="str">
        <f t="shared" si="241"/>
        <v>Brick Mansions</v>
      </c>
      <c r="O1924" s="10">
        <f>INDEX(cpi!$A$1:$M$106,MATCH($D1924,cpi!$A:$A,0),MATCH($C1924,cpi!$1:$1,0))</f>
        <v>237.072</v>
      </c>
      <c r="P1924" s="10">
        <f>cpi!$I$2</f>
        <v>245.51900000000001</v>
      </c>
      <c r="Q1924" s="10">
        <f t="shared" si="246"/>
        <v>1.0356305257474523</v>
      </c>
      <c r="R1924" s="8" t="str">
        <f t="shared" si="247"/>
        <v/>
      </c>
      <c r="S1924" s="11">
        <f t="shared" si="248"/>
        <v>28997654.720928665</v>
      </c>
      <c r="T1924" s="11">
        <f t="shared" si="248"/>
        <v>21123578.740850881</v>
      </c>
      <c r="U1924" s="11">
        <f t="shared" si="248"/>
        <v>76037260.812141463</v>
      </c>
    </row>
    <row r="1925" spans="1:21" x14ac:dyDescent="0.2">
      <c r="A1925" s="5">
        <v>1943</v>
      </c>
      <c r="B1925" s="17">
        <v>12</v>
      </c>
      <c r="C1925" s="16">
        <v>5</v>
      </c>
      <c r="D1925" s="16">
        <v>2006</v>
      </c>
      <c r="E1925" s="18">
        <v>39056</v>
      </c>
      <c r="F1925" s="9" t="s">
        <v>1909</v>
      </c>
      <c r="G1925" s="3">
        <v>28000000</v>
      </c>
      <c r="H1925" s="3">
        <v>17326650</v>
      </c>
      <c r="I1925" s="3">
        <v>38159905</v>
      </c>
      <c r="J1925" s="8" t="str">
        <f t="shared" si="242"/>
        <v/>
      </c>
      <c r="K1925" s="8" t="str">
        <f t="shared" si="243"/>
        <v/>
      </c>
      <c r="L1925" s="8" t="str">
        <f t="shared" si="244"/>
        <v>Just My Luck</v>
      </c>
      <c r="M1925" s="8" t="str">
        <f t="shared" si="245"/>
        <v/>
      </c>
      <c r="N1925" s="8" t="str">
        <f t="shared" si="241"/>
        <v>Just My Luck</v>
      </c>
      <c r="O1925" s="10">
        <f>INDEX(cpi!$A$1:$M$106,MATCH($D1925,cpi!$A:$A,0),MATCH($C1925,cpi!$1:$1,0))</f>
        <v>202.5</v>
      </c>
      <c r="P1925" s="10">
        <f>cpi!$I$2</f>
        <v>245.51900000000001</v>
      </c>
      <c r="Q1925" s="10">
        <f t="shared" si="246"/>
        <v>1.2124395061728395</v>
      </c>
      <c r="R1925" s="8" t="str">
        <f t="shared" si="247"/>
        <v/>
      </c>
      <c r="S1925" s="11">
        <f t="shared" si="248"/>
        <v>33948306.172839507</v>
      </c>
      <c r="T1925" s="11">
        <f t="shared" si="248"/>
        <v>21007514.96962963</v>
      </c>
      <c r="U1925" s="11">
        <f t="shared" si="248"/>
        <v>46266576.373802468</v>
      </c>
    </row>
    <row r="1926" spans="1:21" x14ac:dyDescent="0.2">
      <c r="A1926" s="5">
        <v>1944</v>
      </c>
      <c r="B1926" s="17">
        <v>13</v>
      </c>
      <c r="C1926" s="16">
        <v>10</v>
      </c>
      <c r="D1926" s="16">
        <v>2000</v>
      </c>
      <c r="E1926" s="18">
        <v>36901</v>
      </c>
      <c r="F1926" s="9" t="s">
        <v>1910</v>
      </c>
      <c r="G1926" s="3">
        <v>28000000</v>
      </c>
      <c r="H1926" s="3">
        <v>16779636</v>
      </c>
      <c r="I1926" s="3">
        <v>31320293</v>
      </c>
      <c r="J1926" s="8" t="str">
        <f t="shared" si="242"/>
        <v/>
      </c>
      <c r="K1926" s="8" t="str">
        <f t="shared" si="243"/>
        <v/>
      </c>
      <c r="L1926" s="8" t="str">
        <f t="shared" si="244"/>
        <v>Lost Souls</v>
      </c>
      <c r="M1926" s="8" t="str">
        <f t="shared" si="245"/>
        <v/>
      </c>
      <c r="N1926" s="8" t="str">
        <f t="shared" si="241"/>
        <v>Lost Souls</v>
      </c>
      <c r="O1926" s="10">
        <f>INDEX(cpi!$A$1:$M$106,MATCH($D1926,cpi!$A:$A,0),MATCH($C1926,cpi!$1:$1,0))</f>
        <v>174</v>
      </c>
      <c r="P1926" s="10">
        <f>cpi!$I$2</f>
        <v>245.51900000000001</v>
      </c>
      <c r="Q1926" s="10">
        <f t="shared" si="246"/>
        <v>1.411028735632184</v>
      </c>
      <c r="R1926" s="8" t="str">
        <f t="shared" si="247"/>
        <v/>
      </c>
      <c r="S1926" s="11">
        <f t="shared" si="248"/>
        <v>39508804.597701155</v>
      </c>
      <c r="T1926" s="11">
        <f t="shared" si="248"/>
        <v>23676548.569448277</v>
      </c>
      <c r="U1926" s="11">
        <f t="shared" si="248"/>
        <v>44193833.431419544</v>
      </c>
    </row>
    <row r="1927" spans="1:21" x14ac:dyDescent="0.2">
      <c r="A1927" s="5">
        <v>1945</v>
      </c>
      <c r="B1927" s="17">
        <v>21</v>
      </c>
      <c r="C1927" s="16">
        <v>8</v>
      </c>
      <c r="D1927" s="16">
        <v>2015</v>
      </c>
      <c r="E1927" s="18">
        <v>42621</v>
      </c>
      <c r="F1927" s="9" t="s">
        <v>1911</v>
      </c>
      <c r="G1927" s="3">
        <v>28000000</v>
      </c>
      <c r="H1927" s="3">
        <v>14439985</v>
      </c>
      <c r="I1927" s="3">
        <v>30295076</v>
      </c>
      <c r="J1927" s="8" t="str">
        <f t="shared" si="242"/>
        <v/>
      </c>
      <c r="K1927" s="8" t="str">
        <f t="shared" si="243"/>
        <v/>
      </c>
      <c r="L1927" s="8" t="str">
        <f t="shared" si="244"/>
        <v>American Ultra</v>
      </c>
      <c r="M1927" s="8" t="str">
        <f t="shared" si="245"/>
        <v/>
      </c>
      <c r="N1927" s="8" t="str">
        <f t="shared" si="241"/>
        <v>American Ultra</v>
      </c>
      <c r="O1927" s="10">
        <f>INDEX(cpi!$A$1:$M$106,MATCH($D1927,cpi!$A:$A,0),MATCH($C1927,cpi!$1:$1,0))</f>
        <v>238.316</v>
      </c>
      <c r="P1927" s="10">
        <f>cpi!$I$2</f>
        <v>245.51900000000001</v>
      </c>
      <c r="Q1927" s="10">
        <f t="shared" si="246"/>
        <v>1.030224575773343</v>
      </c>
      <c r="R1927" s="8" t="str">
        <f t="shared" si="247"/>
        <v/>
      </c>
      <c r="S1927" s="11">
        <f t="shared" si="248"/>
        <v>28846288.121653605</v>
      </c>
      <c r="T1927" s="11">
        <f t="shared" si="248"/>
        <v>14876427.420798438</v>
      </c>
      <c r="U1927" s="11">
        <f t="shared" si="248"/>
        <v>31210731.820121188</v>
      </c>
    </row>
    <row r="1928" spans="1:21" x14ac:dyDescent="0.2">
      <c r="A1928" s="5">
        <v>1946</v>
      </c>
      <c r="B1928" s="17">
        <v>18</v>
      </c>
      <c r="C1928" s="16">
        <v>4</v>
      </c>
      <c r="D1928" s="16">
        <v>2003</v>
      </c>
      <c r="E1928" s="18">
        <v>38142</v>
      </c>
      <c r="F1928" s="9" t="s">
        <v>1912</v>
      </c>
      <c r="G1928" s="3">
        <v>28000000</v>
      </c>
      <c r="H1928" s="3">
        <v>11689053</v>
      </c>
      <c r="I1928" s="3">
        <v>39134983</v>
      </c>
      <c r="J1928" s="8" t="str">
        <f t="shared" si="242"/>
        <v/>
      </c>
      <c r="K1928" s="8" t="str">
        <f t="shared" si="243"/>
        <v/>
      </c>
      <c r="L1928" s="8" t="str">
        <f t="shared" si="244"/>
        <v>Winged Migration</v>
      </c>
      <c r="M1928" s="8" t="str">
        <f t="shared" si="245"/>
        <v/>
      </c>
      <c r="N1928" s="8" t="str">
        <f t="shared" si="241"/>
        <v>Winged Migration</v>
      </c>
      <c r="O1928" s="10">
        <f>INDEX(cpi!$A$1:$M$106,MATCH($D1928,cpi!$A:$A,0),MATCH($C1928,cpi!$1:$1,0))</f>
        <v>183.8</v>
      </c>
      <c r="P1928" s="10">
        <f>cpi!$I$2</f>
        <v>245.51900000000001</v>
      </c>
      <c r="Q1928" s="10">
        <f t="shared" si="246"/>
        <v>1.3357943416757345</v>
      </c>
      <c r="R1928" s="8" t="str">
        <f t="shared" si="247"/>
        <v/>
      </c>
      <c r="S1928" s="11">
        <f t="shared" si="248"/>
        <v>37402241.566920564</v>
      </c>
      <c r="T1928" s="11">
        <f t="shared" si="248"/>
        <v>15614170.85694777</v>
      </c>
      <c r="U1928" s="11">
        <f t="shared" si="248"/>
        <v>52276288.852976061</v>
      </c>
    </row>
    <row r="1929" spans="1:21" x14ac:dyDescent="0.2">
      <c r="A1929" s="5">
        <v>1947</v>
      </c>
      <c r="B1929" s="17">
        <v>5</v>
      </c>
      <c r="C1929" s="16">
        <v>2</v>
      </c>
      <c r="D1929" s="16">
        <v>2016</v>
      </c>
      <c r="E1929" s="18">
        <v>42492</v>
      </c>
      <c r="F1929" s="9" t="s">
        <v>1913</v>
      </c>
      <c r="G1929" s="3">
        <v>28000000</v>
      </c>
      <c r="H1929" s="3">
        <v>10907291</v>
      </c>
      <c r="I1929" s="3">
        <v>16311335</v>
      </c>
      <c r="J1929" s="8" t="str">
        <f t="shared" si="242"/>
        <v/>
      </c>
      <c r="K1929" s="8" t="str">
        <f t="shared" si="243"/>
        <v/>
      </c>
      <c r="L1929" s="8" t="str">
        <f t="shared" si="244"/>
        <v>Pride and Prejudice and Zombies</v>
      </c>
      <c r="M1929" s="8" t="str">
        <f t="shared" si="245"/>
        <v/>
      </c>
      <c r="N1929" s="8" t="str">
        <f t="shared" si="241"/>
        <v>Pride and Prejudice and Zombies</v>
      </c>
      <c r="O1929" s="10">
        <f>INDEX(cpi!$A$1:$M$106,MATCH($D1929,cpi!$A:$A,0),MATCH($C1929,cpi!$1:$1,0))</f>
        <v>237.11099999999999</v>
      </c>
      <c r="P1929" s="10">
        <f>cpi!$I$2</f>
        <v>245.51900000000001</v>
      </c>
      <c r="Q1929" s="10">
        <f t="shared" si="246"/>
        <v>1.0354601853140513</v>
      </c>
      <c r="R1929" s="8" t="str">
        <f t="shared" si="247"/>
        <v/>
      </c>
      <c r="S1929" s="11">
        <f t="shared" si="248"/>
        <v>28992885.188793436</v>
      </c>
      <c r="T1929" s="11">
        <f t="shared" si="248"/>
        <v>11294065.560134284</v>
      </c>
      <c r="U1929" s="11">
        <f t="shared" si="248"/>
        <v>16889737.961819571</v>
      </c>
    </row>
    <row r="1930" spans="1:21" x14ac:dyDescent="0.2">
      <c r="A1930" s="5">
        <v>1948</v>
      </c>
      <c r="B1930" s="17">
        <v>1</v>
      </c>
      <c r="C1930" s="16">
        <v>10</v>
      </c>
      <c r="D1930" s="16">
        <v>1999</v>
      </c>
      <c r="E1930" s="18">
        <v>36170</v>
      </c>
      <c r="F1930" s="9" t="s">
        <v>1914</v>
      </c>
      <c r="G1930" s="3">
        <v>28000000</v>
      </c>
      <c r="H1930" s="3">
        <v>8891623</v>
      </c>
      <c r="I1930" s="3">
        <v>8891623</v>
      </c>
      <c r="J1930" s="8" t="str">
        <f t="shared" si="242"/>
        <v/>
      </c>
      <c r="K1930" s="8" t="str">
        <f t="shared" si="243"/>
        <v/>
      </c>
      <c r="L1930" s="8" t="str">
        <f t="shared" si="244"/>
        <v>Mystery, Alaska</v>
      </c>
      <c r="M1930" s="8" t="str">
        <f t="shared" si="245"/>
        <v/>
      </c>
      <c r="N1930" s="8" t="str">
        <f t="shared" si="241"/>
        <v>Mystery, Alaska</v>
      </c>
      <c r="O1930" s="10">
        <f>INDEX(cpi!$A$1:$M$106,MATCH($D1930,cpi!$A:$A,0),MATCH($C1930,cpi!$1:$1,0))</f>
        <v>168.2</v>
      </c>
      <c r="P1930" s="10">
        <f>cpi!$I$2</f>
        <v>245.51900000000001</v>
      </c>
      <c r="Q1930" s="10">
        <f t="shared" si="246"/>
        <v>1.4596848989298457</v>
      </c>
      <c r="R1930" s="8" t="str">
        <f t="shared" si="247"/>
        <v/>
      </c>
      <c r="S1930" s="11">
        <f t="shared" si="248"/>
        <v>40871177.170035675</v>
      </c>
      <c r="T1930" s="11">
        <f t="shared" si="248"/>
        <v>12978967.820077291</v>
      </c>
      <c r="U1930" s="11">
        <f t="shared" si="248"/>
        <v>12978967.820077291</v>
      </c>
    </row>
    <row r="1931" spans="1:21" x14ac:dyDescent="0.2">
      <c r="A1931" s="5">
        <v>1949</v>
      </c>
      <c r="B1931" s="17">
        <v>24</v>
      </c>
      <c r="C1931" s="16">
        <v>8</v>
      </c>
      <c r="D1931" s="16">
        <v>2001</v>
      </c>
      <c r="E1931" s="18">
        <v>37598</v>
      </c>
      <c r="F1931" s="9" t="s">
        <v>1915</v>
      </c>
      <c r="G1931" s="3">
        <v>28000000</v>
      </c>
      <c r="H1931" s="3">
        <v>8434601</v>
      </c>
      <c r="I1931" s="3">
        <v>8434601</v>
      </c>
      <c r="J1931" s="8" t="str">
        <f t="shared" si="242"/>
        <v/>
      </c>
      <c r="K1931" s="8" t="str">
        <f t="shared" si="243"/>
        <v/>
      </c>
      <c r="L1931" s="8" t="str">
        <f t="shared" si="244"/>
        <v>John Carpenter's Ghosts of Mars</v>
      </c>
      <c r="M1931" s="8" t="str">
        <f t="shared" si="245"/>
        <v/>
      </c>
      <c r="N1931" s="8" t="str">
        <f t="shared" si="241"/>
        <v>John Carpenter's Ghosts of Mars</v>
      </c>
      <c r="O1931" s="10">
        <f>INDEX(cpi!$A$1:$M$106,MATCH($D1931,cpi!$A:$A,0),MATCH($C1931,cpi!$1:$1,0))</f>
        <v>177.5</v>
      </c>
      <c r="P1931" s="10">
        <f>cpi!$I$2</f>
        <v>245.51900000000001</v>
      </c>
      <c r="Q1931" s="10">
        <f t="shared" si="246"/>
        <v>1.3832056338028169</v>
      </c>
      <c r="R1931" s="8" t="str">
        <f t="shared" si="247"/>
        <v/>
      </c>
      <c r="S1931" s="11">
        <f t="shared" si="248"/>
        <v>38729757.746478871</v>
      </c>
      <c r="T1931" s="11">
        <f t="shared" si="248"/>
        <v>11666787.622078873</v>
      </c>
      <c r="U1931" s="11">
        <f t="shared" si="248"/>
        <v>11666787.622078873</v>
      </c>
    </row>
    <row r="1932" spans="1:21" x14ac:dyDescent="0.2">
      <c r="A1932" s="5">
        <v>1950</v>
      </c>
      <c r="B1932" s="17">
        <v>11</v>
      </c>
      <c r="C1932" s="16">
        <v>7</v>
      </c>
      <c r="D1932" s="16">
        <v>1997</v>
      </c>
      <c r="E1932" s="18">
        <v>35741</v>
      </c>
      <c r="F1932" s="9" t="s">
        <v>1916</v>
      </c>
      <c r="G1932" s="3">
        <v>28000000</v>
      </c>
      <c r="H1932">
        <v>8165213</v>
      </c>
      <c r="I1932" s="3">
        <v>8165213</v>
      </c>
      <c r="J1932" s="8" t="str">
        <f t="shared" si="242"/>
        <v/>
      </c>
      <c r="K1932" s="8" t="str">
        <f t="shared" si="243"/>
        <v/>
      </c>
      <c r="L1932" s="8" t="str">
        <f t="shared" si="244"/>
        <v>A Simple Wish</v>
      </c>
      <c r="M1932" s="8" t="str">
        <f t="shared" si="245"/>
        <v/>
      </c>
      <c r="N1932" s="8" t="str">
        <f t="shared" si="241"/>
        <v>A Simple Wish</v>
      </c>
      <c r="O1932" s="10">
        <f>INDEX(cpi!$A$1:$M$106,MATCH($D1932,cpi!$A:$A,0),MATCH($C1932,cpi!$1:$1,0))</f>
        <v>160.5</v>
      </c>
      <c r="P1932" s="10">
        <f>cpi!$I$2</f>
        <v>245.51900000000001</v>
      </c>
      <c r="Q1932" s="10">
        <f t="shared" si="246"/>
        <v>1.5297133956386293</v>
      </c>
      <c r="R1932" s="8" t="str">
        <f t="shared" si="247"/>
        <v/>
      </c>
      <c r="S1932" s="11">
        <f t="shared" si="248"/>
        <v>42831975.077881619</v>
      </c>
      <c r="T1932" s="11">
        <f t="shared" si="248"/>
        <v>12490435.70434268</v>
      </c>
      <c r="U1932" s="11">
        <f t="shared" si="248"/>
        <v>12490435.70434268</v>
      </c>
    </row>
    <row r="1933" spans="1:21" x14ac:dyDescent="0.2">
      <c r="A1933" s="5">
        <v>1951</v>
      </c>
      <c r="B1933" s="17">
        <v>30</v>
      </c>
      <c r="C1933" s="16">
        <v>10</v>
      </c>
      <c r="D1933" s="16">
        <v>2015</v>
      </c>
      <c r="E1933" s="18">
        <v>42896</v>
      </c>
      <c r="F1933" s="9" t="s">
        <v>1917</v>
      </c>
      <c r="G1933" s="3">
        <v>28000000</v>
      </c>
      <c r="H1933">
        <v>7002261</v>
      </c>
      <c r="I1933" s="3">
        <v>8592432</v>
      </c>
      <c r="J1933" s="8" t="str">
        <f t="shared" si="242"/>
        <v/>
      </c>
      <c r="K1933" s="8" t="str">
        <f t="shared" si="243"/>
        <v/>
      </c>
      <c r="L1933" s="8" t="str">
        <f t="shared" si="244"/>
        <v>Our Brand is Crisis</v>
      </c>
      <c r="M1933" s="8" t="str">
        <f t="shared" si="245"/>
        <v/>
      </c>
      <c r="N1933" s="8" t="str">
        <f t="shared" si="241"/>
        <v>Our Brand is Crisis</v>
      </c>
      <c r="O1933" s="10">
        <f>INDEX(cpi!$A$1:$M$106,MATCH($D1933,cpi!$A:$A,0),MATCH($C1933,cpi!$1:$1,0))</f>
        <v>237.83799999999999</v>
      </c>
      <c r="P1933" s="10">
        <f>cpi!$I$2</f>
        <v>245.51900000000001</v>
      </c>
      <c r="Q1933" s="10">
        <f t="shared" si="246"/>
        <v>1.0322950916169831</v>
      </c>
      <c r="R1933" s="8" t="str">
        <f t="shared" si="247"/>
        <v/>
      </c>
      <c r="S1933" s="11">
        <f t="shared" si="248"/>
        <v>28904262.565275528</v>
      </c>
      <c r="T1933" s="11">
        <f t="shared" si="248"/>
        <v>7228399.6605210276</v>
      </c>
      <c r="U1933" s="11">
        <f t="shared" si="248"/>
        <v>8869925.3786526974</v>
      </c>
    </row>
    <row r="1934" spans="1:21" x14ac:dyDescent="0.2">
      <c r="A1934" s="5">
        <v>1952</v>
      </c>
      <c r="B1934" s="17">
        <v>25</v>
      </c>
      <c r="C1934" s="16">
        <v>12</v>
      </c>
      <c r="D1934" s="16">
        <v>1997</v>
      </c>
      <c r="E1934" s="18">
        <v>36172</v>
      </c>
      <c r="F1934" s="9" t="s">
        <v>1918</v>
      </c>
      <c r="G1934" s="3">
        <v>28000000</v>
      </c>
      <c r="H1934">
        <v>5686694</v>
      </c>
      <c r="I1934">
        <v>5686694</v>
      </c>
      <c r="J1934" s="8" t="str">
        <f t="shared" si="242"/>
        <v/>
      </c>
      <c r="K1934" s="8" t="str">
        <f t="shared" si="243"/>
        <v/>
      </c>
      <c r="L1934" s="8" t="str">
        <f t="shared" si="244"/>
        <v>Kundun</v>
      </c>
      <c r="M1934" s="8" t="str">
        <f t="shared" si="245"/>
        <v/>
      </c>
      <c r="N1934" s="8" t="str">
        <f t="shared" si="241"/>
        <v>Kundun</v>
      </c>
      <c r="O1934" s="10">
        <f>INDEX(cpi!$A$1:$M$106,MATCH($D1934,cpi!$A:$A,0),MATCH($C1934,cpi!$1:$1,0))</f>
        <v>161.30000000000001</v>
      </c>
      <c r="P1934" s="10">
        <f>cpi!$I$2</f>
        <v>245.51900000000001</v>
      </c>
      <c r="Q1934" s="10">
        <f t="shared" si="246"/>
        <v>1.5221264724116552</v>
      </c>
      <c r="R1934" s="8" t="str">
        <f t="shared" si="247"/>
        <v/>
      </c>
      <c r="S1934" s="11">
        <f t="shared" si="248"/>
        <v>42619541.227526344</v>
      </c>
      <c r="T1934" s="11">
        <f t="shared" si="248"/>
        <v>8655867.4779045247</v>
      </c>
      <c r="U1934" s="11">
        <f t="shared" si="248"/>
        <v>8655867.4779045247</v>
      </c>
    </row>
    <row r="1935" spans="1:21" x14ac:dyDescent="0.2">
      <c r="A1935" s="5">
        <v>1953</v>
      </c>
      <c r="B1935" s="17">
        <v>3</v>
      </c>
      <c r="C1935" s="16">
        <v>10</v>
      </c>
      <c r="D1935" s="16">
        <v>2008</v>
      </c>
      <c r="E1935" s="18">
        <v>39517</v>
      </c>
      <c r="F1935" s="9" t="s">
        <v>1919</v>
      </c>
      <c r="G1935" s="3">
        <v>28000000</v>
      </c>
      <c r="H1935" s="3">
        <v>2775593</v>
      </c>
      <c r="I1935" s="3">
        <v>12031443</v>
      </c>
      <c r="J1935" s="8" t="str">
        <f t="shared" si="242"/>
        <v/>
      </c>
      <c r="K1935" s="8" t="str">
        <f t="shared" si="243"/>
        <v/>
      </c>
      <c r="L1935" s="8" t="str">
        <f t="shared" si="244"/>
        <v>How to Lose Friends &amp; Alienate People</v>
      </c>
      <c r="M1935" s="8" t="str">
        <f t="shared" si="245"/>
        <v/>
      </c>
      <c r="N1935" s="8" t="str">
        <f t="shared" si="241"/>
        <v>How to Lose Friends &amp; Alienate People</v>
      </c>
      <c r="O1935" s="10">
        <f>INDEX(cpi!$A$1:$M$106,MATCH($D1935,cpi!$A:$A,0),MATCH($C1935,cpi!$1:$1,0))</f>
        <v>216.57300000000001</v>
      </c>
      <c r="P1935" s="10">
        <f>cpi!$I$2</f>
        <v>245.51900000000001</v>
      </c>
      <c r="Q1935" s="10">
        <f t="shared" si="246"/>
        <v>1.1336547030331574</v>
      </c>
      <c r="R1935" s="8" t="str">
        <f t="shared" si="247"/>
        <v/>
      </c>
      <c r="S1935" s="11">
        <f t="shared" si="248"/>
        <v>31742331.684928406</v>
      </c>
      <c r="T1935" s="11">
        <f t="shared" si="248"/>
        <v>3146564.0581559106</v>
      </c>
      <c r="U1935" s="11">
        <f t="shared" si="248"/>
        <v>13639501.941225361</v>
      </c>
    </row>
    <row r="1936" spans="1:21" x14ac:dyDescent="0.2">
      <c r="A1936" s="5">
        <v>1954</v>
      </c>
      <c r="B1936" s="17">
        <v>31</v>
      </c>
      <c r="C1936" s="16">
        <v>12</v>
      </c>
      <c r="D1936" s="16">
        <v>2007</v>
      </c>
      <c r="E1936" s="18">
        <v>40006</v>
      </c>
      <c r="F1936" s="9" t="s">
        <v>1920</v>
      </c>
      <c r="G1936" s="3">
        <v>28000000</v>
      </c>
      <c r="H1936" s="3">
        <v>0</v>
      </c>
      <c r="I1936" s="3">
        <v>22860477</v>
      </c>
      <c r="J1936" s="8" t="str">
        <f t="shared" si="242"/>
        <v/>
      </c>
      <c r="K1936" s="8" t="str">
        <f t="shared" si="243"/>
        <v/>
      </c>
      <c r="L1936" s="8" t="str">
        <f t="shared" si="244"/>
        <v>Alatriste</v>
      </c>
      <c r="M1936" s="8" t="str">
        <f t="shared" si="245"/>
        <v/>
      </c>
      <c r="N1936" s="8" t="str">
        <f t="shared" si="241"/>
        <v>Alatriste</v>
      </c>
      <c r="O1936" s="10">
        <f>INDEX(cpi!$A$1:$M$106,MATCH($D1936,cpi!$A:$A,0),MATCH($C1936,cpi!$1:$1,0))</f>
        <v>210.036</v>
      </c>
      <c r="P1936" s="10">
        <f>cpi!$I$2</f>
        <v>245.51900000000001</v>
      </c>
      <c r="Q1936" s="10">
        <f t="shared" si="246"/>
        <v>1.1689377059170809</v>
      </c>
      <c r="R1936" s="8" t="str">
        <f t="shared" si="247"/>
        <v/>
      </c>
      <c r="S1936" s="11">
        <f t="shared" si="248"/>
        <v>32730255.765678264</v>
      </c>
      <c r="T1936" s="11">
        <f t="shared" si="248"/>
        <v>0</v>
      </c>
      <c r="U1936" s="11">
        <f t="shared" si="248"/>
        <v>26722473.540550191</v>
      </c>
    </row>
    <row r="1937" spans="1:21" x14ac:dyDescent="0.2">
      <c r="A1937" s="5">
        <v>1955</v>
      </c>
      <c r="B1937" s="17">
        <v>1</v>
      </c>
      <c r="C1937" s="16">
        <v>6</v>
      </c>
      <c r="D1937" s="16">
        <v>2007</v>
      </c>
      <c r="E1937" s="18">
        <v>39088</v>
      </c>
      <c r="F1937" s="9" t="s">
        <v>1921</v>
      </c>
      <c r="G1937" s="3">
        <v>27500000</v>
      </c>
      <c r="H1937" s="3">
        <v>148761765</v>
      </c>
      <c r="I1937" s="3">
        <v>219265952</v>
      </c>
      <c r="J1937" s="8" t="str">
        <f t="shared" si="242"/>
        <v/>
      </c>
      <c r="K1937" s="8" t="str">
        <f t="shared" si="243"/>
        <v/>
      </c>
      <c r="L1937" s="8" t="str">
        <f t="shared" si="244"/>
        <v>Knocked Up</v>
      </c>
      <c r="M1937" s="8" t="str">
        <f t="shared" si="245"/>
        <v/>
      </c>
      <c r="N1937" s="8" t="str">
        <f t="shared" si="241"/>
        <v>Knocked Up</v>
      </c>
      <c r="O1937" s="10">
        <f>INDEX(cpi!$A$1:$M$106,MATCH($D1937,cpi!$A:$A,0),MATCH($C1937,cpi!$1:$1,0))</f>
        <v>208.352</v>
      </c>
      <c r="P1937" s="10">
        <f>cpi!$I$2</f>
        <v>245.51900000000001</v>
      </c>
      <c r="Q1937" s="10">
        <f t="shared" si="246"/>
        <v>1.1783856166487483</v>
      </c>
      <c r="R1937" s="8" t="str">
        <f t="shared" si="247"/>
        <v/>
      </c>
      <c r="S1937" s="11">
        <f t="shared" si="248"/>
        <v>32405604.457840577</v>
      </c>
      <c r="T1937" s="11">
        <f t="shared" si="248"/>
        <v>175298724.18328118</v>
      </c>
      <c r="U1937" s="11">
        <f t="shared" si="248"/>
        <v>258379844.05759484</v>
      </c>
    </row>
    <row r="1938" spans="1:21" x14ac:dyDescent="0.2">
      <c r="A1938" s="5">
        <v>1956</v>
      </c>
      <c r="B1938" s="17">
        <v>10</v>
      </c>
      <c r="C1938" s="16">
        <v>6</v>
      </c>
      <c r="D1938" s="16">
        <v>1983</v>
      </c>
      <c r="E1938" s="18">
        <v>30595</v>
      </c>
      <c r="F1938" s="9" t="s">
        <v>1922</v>
      </c>
      <c r="G1938" s="3">
        <v>27500000</v>
      </c>
      <c r="H1938" s="3">
        <v>67900000</v>
      </c>
      <c r="I1938" s="3">
        <v>187500000</v>
      </c>
      <c r="J1938" s="8" t="str">
        <f t="shared" si="242"/>
        <v/>
      </c>
      <c r="K1938" s="8" t="str">
        <f t="shared" si="243"/>
        <v/>
      </c>
      <c r="L1938" s="8" t="str">
        <f t="shared" si="244"/>
        <v>Octopussy</v>
      </c>
      <c r="M1938" s="8" t="str">
        <f t="shared" si="245"/>
        <v/>
      </c>
      <c r="N1938" s="8" t="str">
        <f t="shared" si="241"/>
        <v>Octopussy</v>
      </c>
      <c r="O1938" s="10">
        <f>INDEX(cpi!$A$1:$M$106,MATCH($D1938,cpi!$A:$A,0),MATCH($C1938,cpi!$1:$1,0))</f>
        <v>99.5</v>
      </c>
      <c r="P1938" s="10">
        <f>cpi!$I$2</f>
        <v>245.51900000000001</v>
      </c>
      <c r="Q1938" s="10">
        <f t="shared" si="246"/>
        <v>2.4675276381909548</v>
      </c>
      <c r="R1938" s="8" t="str">
        <f t="shared" si="247"/>
        <v/>
      </c>
      <c r="S1938" s="11">
        <f t="shared" si="248"/>
        <v>67857010.05025126</v>
      </c>
      <c r="T1938" s="11">
        <f t="shared" si="248"/>
        <v>167545126.63316584</v>
      </c>
      <c r="U1938" s="11">
        <f t="shared" si="248"/>
        <v>462661432.16080403</v>
      </c>
    </row>
    <row r="1939" spans="1:21" x14ac:dyDescent="0.2">
      <c r="A1939" s="5">
        <v>1957</v>
      </c>
      <c r="B1939" s="17">
        <v>26</v>
      </c>
      <c r="C1939" s="16">
        <v>6</v>
      </c>
      <c r="D1939" s="16">
        <v>2009</v>
      </c>
      <c r="E1939" s="18">
        <v>40580</v>
      </c>
      <c r="F1939" s="9" t="s">
        <v>1923</v>
      </c>
      <c r="G1939" s="3">
        <v>27500000</v>
      </c>
      <c r="H1939" s="3">
        <v>49200230</v>
      </c>
      <c r="I1939" s="3">
        <v>96673002</v>
      </c>
      <c r="J1939" s="8" t="str">
        <f t="shared" si="242"/>
        <v/>
      </c>
      <c r="K1939" s="8" t="str">
        <f t="shared" si="243"/>
        <v/>
      </c>
      <c r="L1939" s="8" t="str">
        <f t="shared" si="244"/>
        <v>My Sister's Keeper</v>
      </c>
      <c r="M1939" s="8" t="str">
        <f t="shared" si="245"/>
        <v/>
      </c>
      <c r="N1939" s="8" t="str">
        <f t="shared" si="241"/>
        <v>My Sister's Keeper</v>
      </c>
      <c r="O1939" s="10">
        <f>INDEX(cpi!$A$1:$M$106,MATCH($D1939,cpi!$A:$A,0),MATCH($C1939,cpi!$1:$1,0))</f>
        <v>215.69300000000001</v>
      </c>
      <c r="P1939" s="10">
        <f>cpi!$I$2</f>
        <v>245.51900000000001</v>
      </c>
      <c r="Q1939" s="10">
        <f t="shared" si="246"/>
        <v>1.1382798700004173</v>
      </c>
      <c r="R1939" s="8" t="str">
        <f t="shared" si="247"/>
        <v/>
      </c>
      <c r="S1939" s="11">
        <f t="shared" si="248"/>
        <v>31302696.425011475</v>
      </c>
      <c r="T1939" s="11">
        <f t="shared" si="248"/>
        <v>56003631.408390634</v>
      </c>
      <c r="U1939" s="11">
        <f t="shared" si="248"/>
        <v>110040932.14911008</v>
      </c>
    </row>
    <row r="1940" spans="1:21" x14ac:dyDescent="0.2">
      <c r="A1940" s="5">
        <v>1958</v>
      </c>
      <c r="B1940" s="17">
        <v>8</v>
      </c>
      <c r="C1940" s="16">
        <v>2</v>
      </c>
      <c r="D1940" s="16">
        <v>2008</v>
      </c>
      <c r="E1940" s="18">
        <v>39662</v>
      </c>
      <c r="F1940" s="9" t="s">
        <v>1924</v>
      </c>
      <c r="G1940" s="3">
        <v>27500000</v>
      </c>
      <c r="H1940" s="3">
        <v>42436517</v>
      </c>
      <c r="I1940" s="3">
        <v>43607627</v>
      </c>
      <c r="J1940" s="8" t="str">
        <f t="shared" si="242"/>
        <v/>
      </c>
      <c r="K1940" s="8" t="str">
        <f t="shared" si="243"/>
        <v/>
      </c>
      <c r="L1940" s="8" t="str">
        <f t="shared" si="244"/>
        <v>Welcome Home Roscoe Jenkins</v>
      </c>
      <c r="M1940" s="8" t="str">
        <f t="shared" si="245"/>
        <v/>
      </c>
      <c r="N1940" s="8" t="str">
        <f t="shared" si="241"/>
        <v>Welcome Home Roscoe Jenkins</v>
      </c>
      <c r="O1940" s="10">
        <f>INDEX(cpi!$A$1:$M$106,MATCH($D1940,cpi!$A:$A,0),MATCH($C1940,cpi!$1:$1,0))</f>
        <v>211.69300000000001</v>
      </c>
      <c r="P1940" s="10">
        <f>cpi!$I$2</f>
        <v>245.51900000000001</v>
      </c>
      <c r="Q1940" s="10">
        <f t="shared" si="246"/>
        <v>1.1597879948793772</v>
      </c>
      <c r="R1940" s="8" t="str">
        <f t="shared" si="247"/>
        <v/>
      </c>
      <c r="S1940" s="11">
        <f t="shared" si="248"/>
        <v>31894169.859182872</v>
      </c>
      <c r="T1940" s="11">
        <f t="shared" si="248"/>
        <v>49217362.961094603</v>
      </c>
      <c r="U1940" s="11">
        <f t="shared" si="248"/>
        <v>50575602.279777795</v>
      </c>
    </row>
    <row r="1941" spans="1:21" x14ac:dyDescent="0.2">
      <c r="A1941" s="5">
        <v>1959</v>
      </c>
      <c r="B1941" s="17">
        <v>13</v>
      </c>
      <c r="C1941" s="16">
        <v>1</v>
      </c>
      <c r="D1941" s="16">
        <v>2012</v>
      </c>
      <c r="E1941" s="18">
        <v>41275</v>
      </c>
      <c r="F1941" s="9" t="s">
        <v>1925</v>
      </c>
      <c r="G1941" s="3">
        <v>27500000</v>
      </c>
      <c r="H1941" s="3">
        <v>30932113</v>
      </c>
      <c r="I1941" s="3">
        <v>31157914</v>
      </c>
      <c r="J1941" s="8" t="str">
        <f t="shared" si="242"/>
        <v/>
      </c>
      <c r="K1941" s="8" t="str">
        <f t="shared" si="243"/>
        <v/>
      </c>
      <c r="L1941" s="8" t="str">
        <f t="shared" si="244"/>
        <v>Joyful Noise</v>
      </c>
      <c r="M1941" s="8" t="str">
        <f t="shared" si="245"/>
        <v/>
      </c>
      <c r="N1941" s="8" t="str">
        <f t="shared" si="241"/>
        <v>Joyful Noise</v>
      </c>
      <c r="O1941" s="10">
        <f>INDEX(cpi!$A$1:$M$106,MATCH($D1941,cpi!$A:$A,0),MATCH($C1941,cpi!$1:$1,0))</f>
        <v>226.66499999999999</v>
      </c>
      <c r="P1941" s="10">
        <f>cpi!$I$2</f>
        <v>245.51900000000001</v>
      </c>
      <c r="Q1941" s="10">
        <f t="shared" si="246"/>
        <v>1.0831800233825248</v>
      </c>
      <c r="R1941" s="8" t="str">
        <f t="shared" si="247"/>
        <v/>
      </c>
      <c r="S1941" s="11">
        <f t="shared" si="248"/>
        <v>29787450.643019434</v>
      </c>
      <c r="T1941" s="11">
        <f t="shared" si="248"/>
        <v>33505046.882610902</v>
      </c>
      <c r="U1941" s="11">
        <f t="shared" si="248"/>
        <v>33749630.015070699</v>
      </c>
    </row>
    <row r="1942" spans="1:21" x14ac:dyDescent="0.2">
      <c r="A1942" s="5">
        <v>1960</v>
      </c>
      <c r="B1942" s="17">
        <v>14</v>
      </c>
      <c r="C1942" s="16">
        <v>12</v>
      </c>
      <c r="D1942" s="16">
        <v>1984</v>
      </c>
      <c r="E1942" s="18">
        <v>31090</v>
      </c>
      <c r="F1942" s="9" t="s">
        <v>1926</v>
      </c>
      <c r="G1942" s="3">
        <v>27500000</v>
      </c>
      <c r="H1942" s="3">
        <v>27187653</v>
      </c>
      <c r="I1942" s="3">
        <v>27187653</v>
      </c>
      <c r="J1942" s="8" t="str">
        <f t="shared" si="242"/>
        <v/>
      </c>
      <c r="K1942" s="8" t="str">
        <f t="shared" si="243"/>
        <v/>
      </c>
      <c r="L1942" s="8" t="str">
        <f t="shared" si="244"/>
        <v>A Passage to India</v>
      </c>
      <c r="M1942" s="8" t="str">
        <f t="shared" si="245"/>
        <v/>
      </c>
      <c r="N1942" s="8" t="str">
        <f t="shared" si="241"/>
        <v>A Passage to India</v>
      </c>
      <c r="O1942" s="10">
        <f>INDEX(cpi!$A$1:$M$106,MATCH($D1942,cpi!$A:$A,0),MATCH($C1942,cpi!$1:$1,0))</f>
        <v>105.3</v>
      </c>
      <c r="P1942" s="10">
        <f>cpi!$I$2</f>
        <v>245.51900000000001</v>
      </c>
      <c r="Q1942" s="10">
        <f t="shared" si="246"/>
        <v>2.3316144349477685</v>
      </c>
      <c r="R1942" s="8" t="str">
        <f t="shared" si="247"/>
        <v/>
      </c>
      <c r="S1942" s="11">
        <f t="shared" si="248"/>
        <v>64119396.961063638</v>
      </c>
      <c r="T1942" s="11">
        <f t="shared" si="248"/>
        <v>63391124.187151007</v>
      </c>
      <c r="U1942" s="11">
        <f t="shared" si="248"/>
        <v>63391124.187151007</v>
      </c>
    </row>
    <row r="1943" spans="1:21" x14ac:dyDescent="0.2">
      <c r="A1943" s="5">
        <v>1961</v>
      </c>
      <c r="B1943" s="17">
        <v>25</v>
      </c>
      <c r="C1943" s="16">
        <v>12</v>
      </c>
      <c r="D1943" s="16">
        <v>2006</v>
      </c>
      <c r="E1943" s="18">
        <v>39459</v>
      </c>
      <c r="F1943" s="9" t="s">
        <v>1927</v>
      </c>
      <c r="G1943" s="3">
        <v>27500000</v>
      </c>
      <c r="H1943" s="3">
        <v>17510118</v>
      </c>
      <c r="I1943" s="3">
        <v>50578411</v>
      </c>
      <c r="J1943" s="8" t="str">
        <f t="shared" si="242"/>
        <v/>
      </c>
      <c r="K1943" s="8" t="str">
        <f t="shared" si="243"/>
        <v/>
      </c>
      <c r="L1943" s="8" t="str">
        <f t="shared" si="244"/>
        <v>Notes on a Scandal</v>
      </c>
      <c r="M1943" s="8" t="str">
        <f t="shared" si="245"/>
        <v/>
      </c>
      <c r="N1943" s="8" t="str">
        <f t="shared" si="241"/>
        <v>Notes on a Scandal</v>
      </c>
      <c r="O1943" s="10">
        <f>INDEX(cpi!$A$1:$M$106,MATCH($D1943,cpi!$A:$A,0),MATCH($C1943,cpi!$1:$1,0))</f>
        <v>201.8</v>
      </c>
      <c r="P1943" s="10">
        <f>cpi!$I$2</f>
        <v>245.51900000000001</v>
      </c>
      <c r="Q1943" s="10">
        <f t="shared" si="246"/>
        <v>1.2166451932606541</v>
      </c>
      <c r="R1943" s="8" t="str">
        <f t="shared" si="247"/>
        <v/>
      </c>
      <c r="S1943" s="11">
        <f t="shared" si="248"/>
        <v>33457742.814667989</v>
      </c>
      <c r="T1943" s="11">
        <f t="shared" si="248"/>
        <v>21303600.898126859</v>
      </c>
      <c r="U1943" s="11">
        <f t="shared" si="248"/>
        <v>61535980.625911795</v>
      </c>
    </row>
    <row r="1944" spans="1:21" x14ac:dyDescent="0.2">
      <c r="A1944" s="5">
        <v>1962</v>
      </c>
      <c r="B1944" s="17">
        <v>19</v>
      </c>
      <c r="C1944" s="16">
        <v>10</v>
      </c>
      <c r="D1944" s="16">
        <v>2007</v>
      </c>
      <c r="E1944" s="18">
        <v>39639</v>
      </c>
      <c r="F1944" s="9" t="s">
        <v>1928</v>
      </c>
      <c r="G1944" s="3">
        <v>27500000</v>
      </c>
      <c r="H1944" s="3">
        <v>9736045</v>
      </c>
      <c r="I1944" s="3">
        <v>26939925</v>
      </c>
      <c r="J1944" s="8" t="str">
        <f t="shared" si="242"/>
        <v/>
      </c>
      <c r="K1944" s="8" t="str">
        <f t="shared" si="243"/>
        <v/>
      </c>
      <c r="L1944" s="8" t="str">
        <f t="shared" si="244"/>
        <v>Rendition</v>
      </c>
      <c r="M1944" s="8" t="str">
        <f t="shared" si="245"/>
        <v/>
      </c>
      <c r="N1944" s="8" t="str">
        <f t="shared" si="241"/>
        <v>Rendition</v>
      </c>
      <c r="O1944" s="10">
        <f>INDEX(cpi!$A$1:$M$106,MATCH($D1944,cpi!$A:$A,0),MATCH($C1944,cpi!$1:$1,0))</f>
        <v>208.93600000000001</v>
      </c>
      <c r="P1944" s="10">
        <f>cpi!$I$2</f>
        <v>245.51900000000001</v>
      </c>
      <c r="Q1944" s="10">
        <f t="shared" si="246"/>
        <v>1.1750918941685493</v>
      </c>
      <c r="R1944" s="8" t="str">
        <f t="shared" si="247"/>
        <v/>
      </c>
      <c r="S1944" s="11">
        <f t="shared" si="248"/>
        <v>32315027.089635108</v>
      </c>
      <c r="T1944" s="11">
        <f t="shared" si="248"/>
        <v>11440747.560760234</v>
      </c>
      <c r="U1944" s="11">
        <f t="shared" si="248"/>
        <v>31656887.497008655</v>
      </c>
    </row>
    <row r="1945" spans="1:21" x14ac:dyDescent="0.2">
      <c r="A1945" s="5">
        <v>1963</v>
      </c>
      <c r="B1945" s="17">
        <v>28</v>
      </c>
      <c r="C1945" s="16">
        <v>10</v>
      </c>
      <c r="D1945" s="16">
        <v>2011</v>
      </c>
      <c r="E1945" s="18">
        <v>41374</v>
      </c>
      <c r="F1945" s="9" t="s">
        <v>1929</v>
      </c>
      <c r="G1945" s="3">
        <v>27500000</v>
      </c>
      <c r="H1945" s="3">
        <v>4463292</v>
      </c>
      <c r="I1945" s="3">
        <v>15815509</v>
      </c>
      <c r="J1945" s="8" t="str">
        <f t="shared" si="242"/>
        <v/>
      </c>
      <c r="K1945" s="8" t="str">
        <f t="shared" si="243"/>
        <v/>
      </c>
      <c r="L1945" s="8" t="str">
        <f t="shared" si="244"/>
        <v>Anonymous</v>
      </c>
      <c r="M1945" s="8" t="str">
        <f t="shared" si="245"/>
        <v/>
      </c>
      <c r="N1945" s="8" t="str">
        <f t="shared" si="241"/>
        <v>Anonymous</v>
      </c>
      <c r="O1945" s="10">
        <f>INDEX(cpi!$A$1:$M$106,MATCH($D1945,cpi!$A:$A,0),MATCH($C1945,cpi!$1:$1,0))</f>
        <v>226.42099999999999</v>
      </c>
      <c r="P1945" s="10">
        <f>cpi!$I$2</f>
        <v>245.51900000000001</v>
      </c>
      <c r="Q1945" s="10">
        <f t="shared" si="246"/>
        <v>1.08434729994126</v>
      </c>
      <c r="R1945" s="8" t="str">
        <f t="shared" si="247"/>
        <v/>
      </c>
      <c r="S1945" s="11">
        <f t="shared" si="248"/>
        <v>29819550.748384651</v>
      </c>
      <c r="T1945" s="11">
        <f t="shared" si="248"/>
        <v>4839758.6290494259</v>
      </c>
      <c r="U1945" s="11">
        <f t="shared" si="248"/>
        <v>17149504.481346697</v>
      </c>
    </row>
    <row r="1946" spans="1:21" x14ac:dyDescent="0.2">
      <c r="A1946" s="5">
        <v>1964</v>
      </c>
      <c r="B1946" s="17">
        <v>18</v>
      </c>
      <c r="C1946" s="16">
        <v>3</v>
      </c>
      <c r="D1946" s="16">
        <v>2011</v>
      </c>
      <c r="E1946" s="18">
        <v>41063</v>
      </c>
      <c r="F1946" s="9" t="s">
        <v>1930</v>
      </c>
      <c r="G1946" s="3">
        <v>27000000</v>
      </c>
      <c r="H1946" s="3">
        <v>79249455</v>
      </c>
      <c r="I1946" s="3">
        <v>155564919</v>
      </c>
      <c r="J1946" s="8" t="str">
        <f t="shared" si="242"/>
        <v/>
      </c>
      <c r="K1946" s="8" t="str">
        <f t="shared" si="243"/>
        <v/>
      </c>
      <c r="L1946" s="8" t="str">
        <f t="shared" si="244"/>
        <v>Limitless</v>
      </c>
      <c r="M1946" s="8" t="str">
        <f t="shared" si="245"/>
        <v/>
      </c>
      <c r="N1946" s="8" t="str">
        <f t="shared" si="241"/>
        <v>Limitless</v>
      </c>
      <c r="O1946" s="10">
        <f>INDEX(cpi!$A$1:$M$106,MATCH($D1946,cpi!$A:$A,0),MATCH($C1946,cpi!$1:$1,0))</f>
        <v>223.46700000000001</v>
      </c>
      <c r="P1946" s="10">
        <f>cpi!$I$2</f>
        <v>245.51900000000001</v>
      </c>
      <c r="Q1946" s="10">
        <f t="shared" si="246"/>
        <v>1.0986812370506607</v>
      </c>
      <c r="R1946" s="8" t="str">
        <f t="shared" si="247"/>
        <v/>
      </c>
      <c r="S1946" s="11">
        <f t="shared" si="248"/>
        <v>29664393.400367837</v>
      </c>
      <c r="T1946" s="11">
        <f t="shared" si="248"/>
        <v>87069889.254990667</v>
      </c>
      <c r="U1946" s="11">
        <f t="shared" si="248"/>
        <v>170916257.64860582</v>
      </c>
    </row>
    <row r="1947" spans="1:21" x14ac:dyDescent="0.2">
      <c r="A1947" s="5">
        <v>1965</v>
      </c>
      <c r="B1947" s="17">
        <v>6</v>
      </c>
      <c r="C1947" s="16">
        <v>12</v>
      </c>
      <c r="D1947" s="16">
        <v>1991</v>
      </c>
      <c r="E1947" s="18">
        <v>33401</v>
      </c>
      <c r="F1947" s="9" t="s">
        <v>1931</v>
      </c>
      <c r="G1947" s="3">
        <v>27000000</v>
      </c>
      <c r="H1947" s="3">
        <v>74888996</v>
      </c>
      <c r="I1947" s="3">
        <v>96900000</v>
      </c>
      <c r="J1947" s="8" t="str">
        <f t="shared" si="242"/>
        <v/>
      </c>
      <c r="K1947" s="8" t="str">
        <f t="shared" si="243"/>
        <v/>
      </c>
      <c r="L1947" s="8" t="str">
        <f t="shared" si="244"/>
        <v>Star Trek VI: The Undiscovered Country</v>
      </c>
      <c r="M1947" s="8" t="str">
        <f t="shared" si="245"/>
        <v/>
      </c>
      <c r="N1947" s="8" t="str">
        <f t="shared" si="241"/>
        <v>Star Trek VI: The Undiscovered Country</v>
      </c>
      <c r="O1947" s="10">
        <f>INDEX(cpi!$A$1:$M$106,MATCH($D1947,cpi!$A:$A,0),MATCH($C1947,cpi!$1:$1,0))</f>
        <v>137.9</v>
      </c>
      <c r="P1947" s="10">
        <f>cpi!$I$2</f>
        <v>245.51900000000001</v>
      </c>
      <c r="Q1947" s="10">
        <f t="shared" si="246"/>
        <v>1.7804133430021754</v>
      </c>
      <c r="R1947" s="8" t="str">
        <f t="shared" si="247"/>
        <v/>
      </c>
      <c r="S1947" s="11">
        <f t="shared" si="248"/>
        <v>48071160.261058733</v>
      </c>
      <c r="T1947" s="11">
        <f t="shared" si="248"/>
        <v>133333367.72243653</v>
      </c>
      <c r="U1947" s="11">
        <f t="shared" si="248"/>
        <v>172522052.93691078</v>
      </c>
    </row>
    <row r="1948" spans="1:21" x14ac:dyDescent="0.2">
      <c r="A1948" s="5">
        <v>1966</v>
      </c>
      <c r="B1948" s="17">
        <v>7</v>
      </c>
      <c r="C1948" s="16">
        <v>6</v>
      </c>
      <c r="D1948" s="16">
        <v>2002</v>
      </c>
      <c r="E1948" s="18">
        <v>37443</v>
      </c>
      <c r="F1948" s="9" t="s">
        <v>1932</v>
      </c>
      <c r="G1948" s="3">
        <v>27000000</v>
      </c>
      <c r="H1948" s="3">
        <v>69586544</v>
      </c>
      <c r="I1948" s="3">
        <v>73826768</v>
      </c>
      <c r="J1948" s="8" t="str">
        <f t="shared" si="242"/>
        <v/>
      </c>
      <c r="K1948" s="8" t="str">
        <f t="shared" si="243"/>
        <v/>
      </c>
      <c r="L1948" s="8" t="str">
        <f t="shared" si="244"/>
        <v>The Divine Secrets of the Ya-Ya Sisterhood</v>
      </c>
      <c r="M1948" s="8" t="str">
        <f t="shared" si="245"/>
        <v/>
      </c>
      <c r="N1948" s="8" t="str">
        <f t="shared" si="241"/>
        <v>The Divine Secrets of the Ya-Ya Sisterhood</v>
      </c>
      <c r="O1948" s="10">
        <f>INDEX(cpi!$A$1:$M$106,MATCH($D1948,cpi!$A:$A,0),MATCH($C1948,cpi!$1:$1,0))</f>
        <v>179.9</v>
      </c>
      <c r="P1948" s="10">
        <f>cpi!$I$2</f>
        <v>245.51900000000001</v>
      </c>
      <c r="Q1948" s="10">
        <f t="shared" si="246"/>
        <v>1.3647526403557533</v>
      </c>
      <c r="R1948" s="8" t="str">
        <f t="shared" si="247"/>
        <v/>
      </c>
      <c r="S1948" s="11">
        <f t="shared" si="248"/>
        <v>36848321.289605342</v>
      </c>
      <c r="T1948" s="11">
        <f t="shared" si="248"/>
        <v>94968419.657231808</v>
      </c>
      <c r="U1948" s="11">
        <f t="shared" si="248"/>
        <v>100755276.55693163</v>
      </c>
    </row>
    <row r="1949" spans="1:21" x14ac:dyDescent="0.2">
      <c r="A1949" s="5">
        <v>1967</v>
      </c>
      <c r="B1949" s="17">
        <v>3</v>
      </c>
      <c r="C1949" s="16">
        <v>10</v>
      </c>
      <c r="D1949" s="16">
        <v>1997</v>
      </c>
      <c r="E1949" s="18">
        <v>35499</v>
      </c>
      <c r="F1949" s="9" t="s">
        <v>1933</v>
      </c>
      <c r="G1949" s="3">
        <v>27000000</v>
      </c>
      <c r="H1949" s="3">
        <v>60527873</v>
      </c>
      <c r="I1949" s="3">
        <v>60527873</v>
      </c>
      <c r="J1949" s="8" t="str">
        <f t="shared" si="242"/>
        <v/>
      </c>
      <c r="K1949" s="8" t="str">
        <f t="shared" si="243"/>
        <v/>
      </c>
      <c r="L1949" s="8" t="str">
        <f t="shared" si="244"/>
        <v>Kiss the Girls</v>
      </c>
      <c r="M1949" s="8" t="str">
        <f t="shared" si="245"/>
        <v/>
      </c>
      <c r="N1949" s="8" t="str">
        <f t="shared" si="241"/>
        <v>Kiss the Girls</v>
      </c>
      <c r="O1949" s="10">
        <f>INDEX(cpi!$A$1:$M$106,MATCH($D1949,cpi!$A:$A,0),MATCH($C1949,cpi!$1:$1,0))</f>
        <v>161.6</v>
      </c>
      <c r="P1949" s="10">
        <f>cpi!$I$2</f>
        <v>245.51900000000001</v>
      </c>
      <c r="Q1949" s="10">
        <f t="shared" si="246"/>
        <v>1.5193007425742575</v>
      </c>
      <c r="R1949" s="8" t="str">
        <f t="shared" si="247"/>
        <v/>
      </c>
      <c r="S1949" s="11">
        <f t="shared" si="248"/>
        <v>41021120.049504951</v>
      </c>
      <c r="T1949" s="11">
        <f t="shared" si="248"/>
        <v>91960042.395340353</v>
      </c>
      <c r="U1949" s="11">
        <f t="shared" si="248"/>
        <v>91960042.395340353</v>
      </c>
    </row>
    <row r="1950" spans="1:21" x14ac:dyDescent="0.2">
      <c r="A1950" s="5">
        <v>1968</v>
      </c>
      <c r="B1950" s="17">
        <v>20</v>
      </c>
      <c r="C1950" s="16">
        <v>6</v>
      </c>
      <c r="D1950" s="16">
        <v>1980</v>
      </c>
      <c r="E1950" s="18">
        <v>29804</v>
      </c>
      <c r="F1950" s="9" t="s">
        <v>1934</v>
      </c>
      <c r="G1950" s="3">
        <v>27000000</v>
      </c>
      <c r="H1950" s="3">
        <v>57229890</v>
      </c>
      <c r="I1950" s="3">
        <v>57229890</v>
      </c>
      <c r="J1950" s="8" t="str">
        <f t="shared" si="242"/>
        <v/>
      </c>
      <c r="K1950" s="8" t="str">
        <f t="shared" si="243"/>
        <v/>
      </c>
      <c r="L1950" s="8" t="str">
        <f t="shared" si="244"/>
        <v>The Blues Brothers</v>
      </c>
      <c r="M1950" s="8" t="str">
        <f t="shared" si="245"/>
        <v/>
      </c>
      <c r="N1950" s="8" t="str">
        <f t="shared" si="241"/>
        <v>The Blues Brothers</v>
      </c>
      <c r="O1950" s="10">
        <f>INDEX(cpi!$A$1:$M$106,MATCH($D1950,cpi!$A:$A,0),MATCH($C1950,cpi!$1:$1,0))</f>
        <v>82.7</v>
      </c>
      <c r="P1950" s="10">
        <f>cpi!$I$2</f>
        <v>245.51900000000001</v>
      </c>
      <c r="Q1950" s="10">
        <f t="shared" si="246"/>
        <v>2.9687908101571945</v>
      </c>
      <c r="R1950" s="8" t="str">
        <f t="shared" si="247"/>
        <v/>
      </c>
      <c r="S1950" s="11">
        <f t="shared" si="248"/>
        <v>80157351.874244258</v>
      </c>
      <c r="T1950" s="11">
        <f t="shared" si="248"/>
        <v>169903571.49830711</v>
      </c>
      <c r="U1950" s="11">
        <f t="shared" si="248"/>
        <v>169903571.49830711</v>
      </c>
    </row>
    <row r="1951" spans="1:21" x14ac:dyDescent="0.2">
      <c r="A1951" s="5">
        <v>1969</v>
      </c>
      <c r="B1951" s="17">
        <v>25</v>
      </c>
      <c r="C1951" s="16">
        <v>12</v>
      </c>
      <c r="D1951" s="16">
        <v>1994</v>
      </c>
      <c r="E1951" s="18">
        <v>35076</v>
      </c>
      <c r="F1951" s="9" t="s">
        <v>82</v>
      </c>
      <c r="G1951" s="3">
        <v>27000000</v>
      </c>
      <c r="H1951" s="3">
        <v>44342956</v>
      </c>
      <c r="I1951" s="3">
        <v>44342956</v>
      </c>
      <c r="J1951" s="8" t="str">
        <f t="shared" si="242"/>
        <v/>
      </c>
      <c r="K1951" s="8" t="str">
        <f t="shared" si="243"/>
        <v/>
      </c>
      <c r="L1951" s="8" t="str">
        <f t="shared" si="244"/>
        <v>The Jungle Book</v>
      </c>
      <c r="M1951" s="8">
        <f t="shared" si="245"/>
        <v>1</v>
      </c>
      <c r="N1951" s="8" t="str">
        <f t="shared" si="241"/>
        <v>The Jungle Book (1994)</v>
      </c>
      <c r="O1951" s="10">
        <f>INDEX(cpi!$A$1:$M$106,MATCH($D1951,cpi!$A:$A,0),MATCH($C1951,cpi!$1:$1,0))</f>
        <v>149.69999999999999</v>
      </c>
      <c r="P1951" s="10">
        <f>cpi!$I$2</f>
        <v>245.51900000000001</v>
      </c>
      <c r="Q1951" s="10">
        <f t="shared" si="246"/>
        <v>1.6400734802939214</v>
      </c>
      <c r="R1951" s="8" t="str">
        <f t="shared" si="247"/>
        <v/>
      </c>
      <c r="S1951" s="11">
        <f t="shared" si="248"/>
        <v>44281983.967935875</v>
      </c>
      <c r="T1951" s="11">
        <f t="shared" si="248"/>
        <v>72725706.173440218</v>
      </c>
      <c r="U1951" s="11">
        <f t="shared" si="248"/>
        <v>72725706.173440218</v>
      </c>
    </row>
    <row r="1952" spans="1:21" x14ac:dyDescent="0.2">
      <c r="A1952" s="5">
        <v>1970</v>
      </c>
      <c r="B1952" s="17">
        <v>6</v>
      </c>
      <c r="C1952" s="16">
        <v>8</v>
      </c>
      <c r="D1952" s="16">
        <v>2008</v>
      </c>
      <c r="E1952" s="18">
        <v>39607</v>
      </c>
      <c r="F1952" s="9" t="s">
        <v>1935</v>
      </c>
      <c r="G1952" s="3">
        <v>27000000</v>
      </c>
      <c r="H1952" s="3">
        <v>44089964</v>
      </c>
      <c r="I1952" s="3">
        <v>44270131</v>
      </c>
      <c r="J1952" s="8" t="str">
        <f t="shared" si="242"/>
        <v/>
      </c>
      <c r="K1952" s="8" t="str">
        <f t="shared" si="243"/>
        <v/>
      </c>
      <c r="L1952" s="8" t="str">
        <f t="shared" si="244"/>
        <v>The Sisterhood of the Traveling Pants 2</v>
      </c>
      <c r="M1952" s="8" t="str">
        <f t="shared" si="245"/>
        <v/>
      </c>
      <c r="N1952" s="8" t="str">
        <f t="shared" si="241"/>
        <v>The Sisterhood of the Traveling Pants 2</v>
      </c>
      <c r="O1952" s="10">
        <f>INDEX(cpi!$A$1:$M$106,MATCH($D1952,cpi!$A:$A,0),MATCH($C1952,cpi!$1:$1,0))</f>
        <v>219.08600000000001</v>
      </c>
      <c r="P1952" s="10">
        <f>cpi!$I$2</f>
        <v>245.51900000000001</v>
      </c>
      <c r="Q1952" s="10">
        <f t="shared" si="246"/>
        <v>1.1206512511068711</v>
      </c>
      <c r="R1952" s="8" t="str">
        <f t="shared" si="247"/>
        <v/>
      </c>
      <c r="S1952" s="11">
        <f t="shared" si="248"/>
        <v>30257583.779885519</v>
      </c>
      <c r="T1952" s="11">
        <f t="shared" si="248"/>
        <v>49409473.317856908</v>
      </c>
      <c r="U1952" s="11">
        <f t="shared" si="248"/>
        <v>49611377.691815078</v>
      </c>
    </row>
    <row r="1953" spans="1:21" x14ac:dyDescent="0.2">
      <c r="A1953" s="5">
        <v>1971</v>
      </c>
      <c r="B1953" s="17">
        <v>13</v>
      </c>
      <c r="C1953" s="16">
        <v>5</v>
      </c>
      <c r="D1953" s="16">
        <v>2016</v>
      </c>
      <c r="E1953" s="18">
        <v>42740</v>
      </c>
      <c r="F1953" s="9" t="s">
        <v>1936</v>
      </c>
      <c r="G1953" s="3">
        <v>27000000</v>
      </c>
      <c r="H1953" s="3">
        <v>41012075</v>
      </c>
      <c r="I1953" s="3">
        <v>93469699</v>
      </c>
      <c r="J1953" s="8" t="str">
        <f t="shared" si="242"/>
        <v/>
      </c>
      <c r="K1953" s="8" t="str">
        <f t="shared" si="243"/>
        <v/>
      </c>
      <c r="L1953" s="8" t="str">
        <f t="shared" si="244"/>
        <v>Money Monster</v>
      </c>
      <c r="M1953" s="8" t="str">
        <f t="shared" si="245"/>
        <v/>
      </c>
      <c r="N1953" s="8" t="str">
        <f t="shared" si="241"/>
        <v>Money Monster</v>
      </c>
      <c r="O1953" s="10">
        <f>INDEX(cpi!$A$1:$M$106,MATCH($D1953,cpi!$A:$A,0),MATCH($C1953,cpi!$1:$1,0))</f>
        <v>240.22900000000001</v>
      </c>
      <c r="P1953" s="10">
        <f>cpi!$I$2</f>
        <v>245.51900000000001</v>
      </c>
      <c r="Q1953" s="10">
        <f t="shared" si="246"/>
        <v>1.0220206552914095</v>
      </c>
      <c r="R1953" s="8" t="str">
        <f t="shared" si="247"/>
        <v/>
      </c>
      <c r="S1953" s="11">
        <f t="shared" si="248"/>
        <v>27594557.692868058</v>
      </c>
      <c r="T1953" s="11">
        <f t="shared" si="248"/>
        <v>41915187.766360432</v>
      </c>
      <c r="U1953" s="11">
        <f t="shared" si="248"/>
        <v>95527963.021870807</v>
      </c>
    </row>
    <row r="1954" spans="1:21" x14ac:dyDescent="0.2">
      <c r="A1954" s="5">
        <v>1972</v>
      </c>
      <c r="B1954" s="17">
        <v>17</v>
      </c>
      <c r="C1954" s="16">
        <v>5</v>
      </c>
      <c r="D1954" s="16">
        <v>2002</v>
      </c>
      <c r="E1954" s="18">
        <v>37746</v>
      </c>
      <c r="F1954" s="9" t="s">
        <v>1937</v>
      </c>
      <c r="G1954" s="3">
        <v>27000000</v>
      </c>
      <c r="H1954" s="3">
        <v>40803000</v>
      </c>
      <c r="I1954" s="3">
        <v>130759651</v>
      </c>
      <c r="J1954" s="8" t="str">
        <f t="shared" si="242"/>
        <v/>
      </c>
      <c r="K1954" s="8" t="str">
        <f t="shared" si="243"/>
        <v/>
      </c>
      <c r="L1954" s="8" t="str">
        <f t="shared" si="244"/>
        <v>About a Boy</v>
      </c>
      <c r="M1954" s="8" t="str">
        <f t="shared" si="245"/>
        <v/>
      </c>
      <c r="N1954" s="8" t="str">
        <f t="shared" si="241"/>
        <v>About a Boy</v>
      </c>
      <c r="O1954" s="10">
        <f>INDEX(cpi!$A$1:$M$106,MATCH($D1954,cpi!$A:$A,0),MATCH($C1954,cpi!$1:$1,0))</f>
        <v>179.8</v>
      </c>
      <c r="P1954" s="10">
        <f>cpi!$I$2</f>
        <v>245.51900000000001</v>
      </c>
      <c r="Q1954" s="10">
        <f t="shared" si="246"/>
        <v>1.365511679644049</v>
      </c>
      <c r="R1954" s="8" t="str">
        <f t="shared" si="247"/>
        <v/>
      </c>
      <c r="S1954" s="11">
        <f t="shared" si="248"/>
        <v>36868815.350389324</v>
      </c>
      <c r="T1954" s="11">
        <f t="shared" si="248"/>
        <v>55716973.064516127</v>
      </c>
      <c r="U1954" s="11">
        <f t="shared" si="248"/>
        <v>178553830.66667965</v>
      </c>
    </row>
    <row r="1955" spans="1:21" x14ac:dyDescent="0.2">
      <c r="A1955" s="5">
        <v>1973</v>
      </c>
      <c r="B1955" s="17">
        <v>19</v>
      </c>
      <c r="C1955" s="16">
        <v>8</v>
      </c>
      <c r="D1955" s="16">
        <v>2011</v>
      </c>
      <c r="E1955" s="18">
        <v>41098</v>
      </c>
      <c r="F1955" s="9" t="s">
        <v>1938</v>
      </c>
      <c r="G1955" s="3">
        <v>27000000</v>
      </c>
      <c r="H1955" s="3">
        <v>38536376</v>
      </c>
      <c r="I1955" s="3">
        <v>80681183</v>
      </c>
      <c r="J1955" s="8" t="str">
        <f t="shared" si="242"/>
        <v/>
      </c>
      <c r="K1955" s="8" t="str">
        <f t="shared" si="243"/>
        <v/>
      </c>
      <c r="L1955" s="8" t="str">
        <f t="shared" si="244"/>
        <v>Spy Kids: All the Time in the World</v>
      </c>
      <c r="M1955" s="8" t="str">
        <f t="shared" si="245"/>
        <v/>
      </c>
      <c r="N1955" s="8" t="str">
        <f t="shared" si="241"/>
        <v>Spy Kids: All the Time in the World</v>
      </c>
      <c r="O1955" s="10">
        <f>INDEX(cpi!$A$1:$M$106,MATCH($D1955,cpi!$A:$A,0),MATCH($C1955,cpi!$1:$1,0))</f>
        <v>226.54499999999999</v>
      </c>
      <c r="P1955" s="10">
        <f>cpi!$I$2</f>
        <v>245.51900000000001</v>
      </c>
      <c r="Q1955" s="10">
        <f t="shared" si="246"/>
        <v>1.0837537796022867</v>
      </c>
      <c r="R1955" s="8" t="str">
        <f t="shared" si="247"/>
        <v/>
      </c>
      <c r="S1955" s="11">
        <f t="shared" si="248"/>
        <v>29261352.049261741</v>
      </c>
      <c r="T1955" s="11">
        <f t="shared" si="248"/>
        <v>41763943.142174847</v>
      </c>
      <c r="U1955" s="11">
        <f t="shared" si="248"/>
        <v>87438537.01903376</v>
      </c>
    </row>
    <row r="1956" spans="1:21" x14ac:dyDescent="0.2">
      <c r="A1956" s="5">
        <v>1974</v>
      </c>
      <c r="B1956" s="17">
        <v>16</v>
      </c>
      <c r="C1956" s="16">
        <v>7</v>
      </c>
      <c r="D1956" s="16">
        <v>1999</v>
      </c>
      <c r="E1956" s="18">
        <v>36623</v>
      </c>
      <c r="F1956" s="9" t="s">
        <v>1939</v>
      </c>
      <c r="G1956" s="3">
        <v>27000000</v>
      </c>
      <c r="H1956" s="3">
        <v>31770413</v>
      </c>
      <c r="I1956" s="3">
        <v>31770413</v>
      </c>
      <c r="J1956" s="8" t="str">
        <f t="shared" si="242"/>
        <v/>
      </c>
      <c r="K1956" s="8" t="str">
        <f t="shared" si="243"/>
        <v/>
      </c>
      <c r="L1956" s="8" t="str">
        <f t="shared" si="244"/>
        <v>Lake Placid</v>
      </c>
      <c r="M1956" s="8" t="str">
        <f t="shared" si="245"/>
        <v/>
      </c>
      <c r="N1956" s="8" t="str">
        <f t="shared" si="241"/>
        <v>Lake Placid</v>
      </c>
      <c r="O1956" s="10">
        <f>INDEX(cpi!$A$1:$M$106,MATCH($D1956,cpi!$A:$A,0),MATCH($C1956,cpi!$1:$1,0))</f>
        <v>166.7</v>
      </c>
      <c r="P1956" s="10">
        <f>cpi!$I$2</f>
        <v>245.51900000000001</v>
      </c>
      <c r="Q1956" s="10">
        <f t="shared" si="246"/>
        <v>1.4728194361127775</v>
      </c>
      <c r="R1956" s="8" t="str">
        <f t="shared" si="247"/>
        <v/>
      </c>
      <c r="S1956" s="11">
        <f t="shared" si="248"/>
        <v>39766124.775044993</v>
      </c>
      <c r="T1956" s="11">
        <f t="shared" si="248"/>
        <v>46792081.759730056</v>
      </c>
      <c r="U1956" s="11">
        <f t="shared" si="248"/>
        <v>46792081.759730056</v>
      </c>
    </row>
    <row r="1957" spans="1:21" x14ac:dyDescent="0.2">
      <c r="A1957" s="5">
        <v>1975</v>
      </c>
      <c r="B1957" s="17">
        <v>7</v>
      </c>
      <c r="C1957" s="16">
        <v>4</v>
      </c>
      <c r="D1957" s="16">
        <v>2006</v>
      </c>
      <c r="E1957" s="18">
        <v>38902</v>
      </c>
      <c r="F1957" s="9" t="s">
        <v>1940</v>
      </c>
      <c r="G1957" s="3">
        <v>27000000</v>
      </c>
      <c r="H1957" s="3">
        <v>22495466</v>
      </c>
      <c r="I1957" s="3">
        <v>55495466</v>
      </c>
      <c r="J1957" s="8" t="str">
        <f t="shared" si="242"/>
        <v/>
      </c>
      <c r="K1957" s="8" t="str">
        <f t="shared" si="243"/>
        <v/>
      </c>
      <c r="L1957" s="8" t="str">
        <f t="shared" si="244"/>
        <v>Lucky Number Slevin</v>
      </c>
      <c r="M1957" s="8" t="str">
        <f t="shared" si="245"/>
        <v/>
      </c>
      <c r="N1957" s="8" t="str">
        <f t="shared" si="241"/>
        <v>Lucky Number Slevin</v>
      </c>
      <c r="O1957" s="10">
        <f>INDEX(cpi!$A$1:$M$106,MATCH($D1957,cpi!$A:$A,0),MATCH($C1957,cpi!$1:$1,0))</f>
        <v>201.5</v>
      </c>
      <c r="P1957" s="10">
        <f>cpi!$I$2</f>
        <v>245.51900000000001</v>
      </c>
      <c r="Q1957" s="10">
        <f t="shared" si="246"/>
        <v>1.2184565756823822</v>
      </c>
      <c r="R1957" s="8" t="str">
        <f t="shared" si="247"/>
        <v/>
      </c>
      <c r="S1957" s="11">
        <f t="shared" si="248"/>
        <v>32898327.543424319</v>
      </c>
      <c r="T1957" s="11">
        <f t="shared" si="248"/>
        <v>27409748.470739454</v>
      </c>
      <c r="U1957" s="11">
        <f t="shared" si="248"/>
        <v>67618815.468258068</v>
      </c>
    </row>
    <row r="1958" spans="1:21" x14ac:dyDescent="0.2">
      <c r="A1958" s="5">
        <v>1976</v>
      </c>
      <c r="B1958" s="17">
        <v>21</v>
      </c>
      <c r="C1958" s="16">
        <v>10</v>
      </c>
      <c r="D1958" s="16">
        <v>1983</v>
      </c>
      <c r="E1958" s="18">
        <v>30935</v>
      </c>
      <c r="F1958" s="9" t="s">
        <v>1941</v>
      </c>
      <c r="G1958" s="3">
        <v>27000000</v>
      </c>
      <c r="H1958" s="3">
        <v>21500000</v>
      </c>
      <c r="I1958" s="3">
        <v>21500000</v>
      </c>
      <c r="J1958" s="8" t="str">
        <f t="shared" si="242"/>
        <v/>
      </c>
      <c r="K1958" s="8" t="str">
        <f t="shared" si="243"/>
        <v/>
      </c>
      <c r="L1958" s="8" t="str">
        <f t="shared" si="244"/>
        <v>The Right Stuff</v>
      </c>
      <c r="M1958" s="8" t="str">
        <f t="shared" si="245"/>
        <v/>
      </c>
      <c r="N1958" s="8" t="str">
        <f t="shared" si="241"/>
        <v>The Right Stuff</v>
      </c>
      <c r="O1958" s="10">
        <f>INDEX(cpi!$A$1:$M$106,MATCH($D1958,cpi!$A:$A,0),MATCH($C1958,cpi!$1:$1,0))</f>
        <v>101</v>
      </c>
      <c r="P1958" s="10">
        <f>cpi!$I$2</f>
        <v>245.51900000000001</v>
      </c>
      <c r="Q1958" s="10">
        <f t="shared" si="246"/>
        <v>2.4308811881188119</v>
      </c>
      <c r="R1958" s="8" t="str">
        <f t="shared" si="247"/>
        <v/>
      </c>
      <c r="S1958" s="11">
        <f t="shared" si="248"/>
        <v>65633792.07920792</v>
      </c>
      <c r="T1958" s="11">
        <f t="shared" si="248"/>
        <v>52263945.544554457</v>
      </c>
      <c r="U1958" s="11">
        <f t="shared" si="248"/>
        <v>52263945.544554457</v>
      </c>
    </row>
    <row r="1959" spans="1:21" x14ac:dyDescent="0.2">
      <c r="A1959" s="5">
        <v>1977</v>
      </c>
      <c r="B1959" s="17">
        <v>20</v>
      </c>
      <c r="C1959" s="16">
        <v>7</v>
      </c>
      <c r="D1959" s="16">
        <v>1984</v>
      </c>
      <c r="E1959" s="18">
        <v>31266</v>
      </c>
      <c r="F1959" s="9" t="s">
        <v>1942</v>
      </c>
      <c r="G1959" s="3">
        <v>27000000</v>
      </c>
      <c r="H1959" s="3">
        <v>21300000</v>
      </c>
      <c r="I1959" s="3">
        <v>21300000</v>
      </c>
      <c r="J1959" s="8" t="str">
        <f t="shared" si="242"/>
        <v/>
      </c>
      <c r="K1959" s="8" t="str">
        <f t="shared" si="243"/>
        <v/>
      </c>
      <c r="L1959" s="8" t="str">
        <f t="shared" si="244"/>
        <v>Die Unendliche Geschichte</v>
      </c>
      <c r="M1959" s="8" t="str">
        <f t="shared" si="245"/>
        <v/>
      </c>
      <c r="N1959" s="8" t="str">
        <f t="shared" si="241"/>
        <v>Die Unendliche Geschichte</v>
      </c>
      <c r="O1959" s="10">
        <f>INDEX(cpi!$A$1:$M$106,MATCH($D1959,cpi!$A:$A,0),MATCH($C1959,cpi!$1:$1,0))</f>
        <v>104.1</v>
      </c>
      <c r="P1959" s="10">
        <f>cpi!$I$2</f>
        <v>245.51900000000001</v>
      </c>
      <c r="Q1959" s="10">
        <f t="shared" si="246"/>
        <v>2.3584918347742558</v>
      </c>
      <c r="R1959" s="8" t="str">
        <f t="shared" si="247"/>
        <v/>
      </c>
      <c r="S1959" s="11">
        <f t="shared" si="248"/>
        <v>63679279.538904905</v>
      </c>
      <c r="T1959" s="11">
        <f t="shared" si="248"/>
        <v>50235876.080691651</v>
      </c>
      <c r="U1959" s="11">
        <f t="shared" si="248"/>
        <v>50235876.080691651</v>
      </c>
    </row>
    <row r="1960" spans="1:21" x14ac:dyDescent="0.2">
      <c r="A1960" s="5">
        <v>1978</v>
      </c>
      <c r="B1960" s="17">
        <v>27</v>
      </c>
      <c r="C1960" s="16">
        <v>2</v>
      </c>
      <c r="D1960" s="16">
        <v>1998</v>
      </c>
      <c r="E1960" s="18">
        <v>36587</v>
      </c>
      <c r="F1960" s="9" t="s">
        <v>1943</v>
      </c>
      <c r="G1960" s="3">
        <v>27000000</v>
      </c>
      <c r="H1960" s="3">
        <v>14435076</v>
      </c>
      <c r="I1960" s="3">
        <v>27257061</v>
      </c>
      <c r="J1960" s="8" t="str">
        <f t="shared" si="242"/>
        <v/>
      </c>
      <c r="K1960" s="8" t="str">
        <f t="shared" si="243"/>
        <v/>
      </c>
      <c r="L1960" s="8" t="str">
        <f t="shared" si="244"/>
        <v>Dark City</v>
      </c>
      <c r="M1960" s="8" t="str">
        <f t="shared" si="245"/>
        <v/>
      </c>
      <c r="N1960" s="8" t="str">
        <f t="shared" si="241"/>
        <v>Dark City</v>
      </c>
      <c r="O1960" s="10">
        <f>INDEX(cpi!$A$1:$M$106,MATCH($D1960,cpi!$A:$A,0),MATCH($C1960,cpi!$1:$1,0))</f>
        <v>161.9</v>
      </c>
      <c r="P1960" s="10">
        <f>cpi!$I$2</f>
        <v>245.51900000000001</v>
      </c>
      <c r="Q1960" s="10">
        <f t="shared" si="246"/>
        <v>1.516485484867202</v>
      </c>
      <c r="R1960" s="8" t="str">
        <f t="shared" si="247"/>
        <v/>
      </c>
      <c r="S1960" s="11">
        <f t="shared" si="248"/>
        <v>40945108.091414452</v>
      </c>
      <c r="T1960" s="11">
        <f t="shared" si="248"/>
        <v>21890583.226954911</v>
      </c>
      <c r="U1960" s="11">
        <f t="shared" si="248"/>
        <v>41334937.366639905</v>
      </c>
    </row>
    <row r="1961" spans="1:21" x14ac:dyDescent="0.2">
      <c r="A1961" s="5">
        <v>1979</v>
      </c>
      <c r="B1961" s="17">
        <v>19</v>
      </c>
      <c r="C1961" s="16">
        <v>9</v>
      </c>
      <c r="D1961" s="16">
        <v>2008</v>
      </c>
      <c r="E1961" s="18">
        <v>40003</v>
      </c>
      <c r="F1961" s="9" t="s">
        <v>1944</v>
      </c>
      <c r="G1961" s="3">
        <v>27000000</v>
      </c>
      <c r="H1961" s="3">
        <v>13848978</v>
      </c>
      <c r="I1961" s="3">
        <v>45160110</v>
      </c>
      <c r="J1961" s="8" t="str">
        <f t="shared" si="242"/>
        <v/>
      </c>
      <c r="K1961" s="8" t="str">
        <f t="shared" si="243"/>
        <v/>
      </c>
      <c r="L1961" s="8" t="str">
        <f t="shared" si="244"/>
        <v>The Duchess</v>
      </c>
      <c r="M1961" s="8" t="str">
        <f t="shared" si="245"/>
        <v/>
      </c>
      <c r="N1961" s="8" t="str">
        <f t="shared" si="241"/>
        <v>The Duchess</v>
      </c>
      <c r="O1961" s="10">
        <f>INDEX(cpi!$A$1:$M$106,MATCH($D1961,cpi!$A:$A,0),MATCH($C1961,cpi!$1:$1,0))</f>
        <v>218.78299999999999</v>
      </c>
      <c r="P1961" s="10">
        <f>cpi!$I$2</f>
        <v>245.51900000000001</v>
      </c>
      <c r="Q1961" s="10">
        <f t="shared" si="246"/>
        <v>1.1222032790481893</v>
      </c>
      <c r="R1961" s="8" t="str">
        <f t="shared" si="247"/>
        <v/>
      </c>
      <c r="S1961" s="11">
        <f t="shared" si="248"/>
        <v>30299488.53430111</v>
      </c>
      <c r="T1961" s="11">
        <f t="shared" si="248"/>
        <v>15541368.523066234</v>
      </c>
      <c r="U1961" s="11">
        <f t="shared" si="248"/>
        <v>50678823.524176925</v>
      </c>
    </row>
    <row r="1962" spans="1:21" x14ac:dyDescent="0.2">
      <c r="A1962" s="5">
        <v>1980</v>
      </c>
      <c r="B1962" s="17">
        <v>1</v>
      </c>
      <c r="C1962" s="16">
        <v>10</v>
      </c>
      <c r="D1962" s="16">
        <v>2010</v>
      </c>
      <c r="E1962" s="18">
        <v>40188</v>
      </c>
      <c r="F1962" s="9" t="s">
        <v>1945</v>
      </c>
      <c r="G1962" s="3">
        <v>27000000</v>
      </c>
      <c r="H1962" s="3">
        <v>13261851</v>
      </c>
      <c r="I1962" s="3">
        <v>28773827</v>
      </c>
      <c r="J1962" s="8" t="str">
        <f t="shared" si="242"/>
        <v/>
      </c>
      <c r="K1962" s="8" t="str">
        <f t="shared" si="243"/>
        <v/>
      </c>
      <c r="L1962" s="8" t="str">
        <f t="shared" si="244"/>
        <v>Case 39</v>
      </c>
      <c r="M1962" s="8" t="str">
        <f t="shared" si="245"/>
        <v/>
      </c>
      <c r="N1962" s="8" t="str">
        <f t="shared" si="241"/>
        <v>Case 39</v>
      </c>
      <c r="O1962" s="10">
        <f>INDEX(cpi!$A$1:$M$106,MATCH($D1962,cpi!$A:$A,0),MATCH($C1962,cpi!$1:$1,0))</f>
        <v>218.71100000000001</v>
      </c>
      <c r="P1962" s="10">
        <f>cpi!$I$2</f>
        <v>245.51900000000001</v>
      </c>
      <c r="Q1962" s="10">
        <f t="shared" si="246"/>
        <v>1.1225727101060303</v>
      </c>
      <c r="R1962" s="8" t="str">
        <f t="shared" si="247"/>
        <v/>
      </c>
      <c r="S1962" s="11">
        <f t="shared" si="248"/>
        <v>30309463.17286282</v>
      </c>
      <c r="T1962" s="11">
        <f t="shared" si="248"/>
        <v>14887392.018092368</v>
      </c>
      <c r="U1962" s="11">
        <f t="shared" si="248"/>
        <v>32300712.955512069</v>
      </c>
    </row>
    <row r="1963" spans="1:21" x14ac:dyDescent="0.2">
      <c r="A1963" s="5">
        <v>1981</v>
      </c>
      <c r="B1963" s="17">
        <v>10</v>
      </c>
      <c r="C1963" s="16">
        <v>6</v>
      </c>
      <c r="D1963" s="16">
        <v>2005</v>
      </c>
      <c r="E1963" s="18">
        <v>38631</v>
      </c>
      <c r="F1963" s="9" t="s">
        <v>1946</v>
      </c>
      <c r="G1963" s="3">
        <v>27000000</v>
      </c>
      <c r="H1963" s="3">
        <v>12834849</v>
      </c>
      <c r="I1963" s="3">
        <v>13174426</v>
      </c>
      <c r="J1963" s="8" t="str">
        <f t="shared" si="242"/>
        <v/>
      </c>
      <c r="K1963" s="8" t="str">
        <f t="shared" si="243"/>
        <v/>
      </c>
      <c r="L1963" s="8" t="str">
        <f t="shared" si="244"/>
        <v>The Honeymooners</v>
      </c>
      <c r="M1963" s="8" t="str">
        <f t="shared" si="245"/>
        <v/>
      </c>
      <c r="N1963" s="8" t="str">
        <f t="shared" si="241"/>
        <v>The Honeymooners</v>
      </c>
      <c r="O1963" s="10">
        <f>INDEX(cpi!$A$1:$M$106,MATCH($D1963,cpi!$A:$A,0),MATCH($C1963,cpi!$1:$1,0))</f>
        <v>194.5</v>
      </c>
      <c r="P1963" s="10">
        <f>cpi!$I$2</f>
        <v>245.51900000000001</v>
      </c>
      <c r="Q1963" s="10">
        <f t="shared" si="246"/>
        <v>1.2623084832904885</v>
      </c>
      <c r="R1963" s="8" t="str">
        <f t="shared" si="247"/>
        <v/>
      </c>
      <c r="S1963" s="11">
        <f t="shared" si="248"/>
        <v>34082329.04884319</v>
      </c>
      <c r="T1963" s="11">
        <f t="shared" si="248"/>
        <v>16201538.774452442</v>
      </c>
      <c r="U1963" s="11">
        <f t="shared" si="248"/>
        <v>16630189.702282777</v>
      </c>
    </row>
    <row r="1964" spans="1:21" x14ac:dyDescent="0.2">
      <c r="A1964" s="5">
        <v>1982</v>
      </c>
      <c r="B1964" s="17">
        <v>21</v>
      </c>
      <c r="C1964" s="16">
        <v>6</v>
      </c>
      <c r="D1964" s="16">
        <v>1985</v>
      </c>
      <c r="E1964" s="18">
        <v>31661</v>
      </c>
      <c r="F1964" s="9" t="s">
        <v>1947</v>
      </c>
      <c r="G1964" s="3">
        <v>27000000</v>
      </c>
      <c r="H1964" s="3">
        <v>10618813</v>
      </c>
      <c r="I1964" s="3">
        <v>10618813</v>
      </c>
      <c r="J1964" s="8" t="str">
        <f t="shared" si="242"/>
        <v/>
      </c>
      <c r="K1964" s="8" t="str">
        <f t="shared" si="243"/>
        <v/>
      </c>
      <c r="L1964" s="8" t="str">
        <f t="shared" si="244"/>
        <v>Return to Oz</v>
      </c>
      <c r="M1964" s="8" t="str">
        <f t="shared" si="245"/>
        <v/>
      </c>
      <c r="N1964" s="8" t="str">
        <f t="shared" si="241"/>
        <v>Return to Oz</v>
      </c>
      <c r="O1964" s="10">
        <f>INDEX(cpi!$A$1:$M$106,MATCH($D1964,cpi!$A:$A,0),MATCH($C1964,cpi!$1:$1,0))</f>
        <v>107.6</v>
      </c>
      <c r="P1964" s="10">
        <f>cpi!$I$2</f>
        <v>245.51900000000001</v>
      </c>
      <c r="Q1964" s="10">
        <f t="shared" si="246"/>
        <v>2.2817750929368033</v>
      </c>
      <c r="R1964" s="8" t="str">
        <f t="shared" si="247"/>
        <v/>
      </c>
      <c r="S1964" s="11">
        <f t="shared" si="248"/>
        <v>61607927.50929369</v>
      </c>
      <c r="T1964" s="11">
        <f t="shared" si="248"/>
        <v>24229743.019953534</v>
      </c>
      <c r="U1964" s="11">
        <f t="shared" si="248"/>
        <v>24229743.019953534</v>
      </c>
    </row>
    <row r="1965" spans="1:21" x14ac:dyDescent="0.2">
      <c r="A1965" s="5">
        <v>1983</v>
      </c>
      <c r="B1965" s="17">
        <v>27</v>
      </c>
      <c r="C1965" s="16">
        <v>3</v>
      </c>
      <c r="D1965" s="16">
        <v>1998</v>
      </c>
      <c r="E1965" s="18">
        <v>36588</v>
      </c>
      <c r="F1965" s="9" t="s">
        <v>1948</v>
      </c>
      <c r="G1965" s="3">
        <v>27000000</v>
      </c>
      <c r="H1965" s="3">
        <v>10341093</v>
      </c>
      <c r="I1965" s="3">
        <v>10341093</v>
      </c>
      <c r="J1965" s="8" t="str">
        <f t="shared" si="242"/>
        <v/>
      </c>
      <c r="K1965" s="8" t="str">
        <f t="shared" si="243"/>
        <v/>
      </c>
      <c r="L1965" s="8" t="str">
        <f t="shared" si="244"/>
        <v>The Newton Boys</v>
      </c>
      <c r="M1965" s="8" t="str">
        <f t="shared" si="245"/>
        <v/>
      </c>
      <c r="N1965" s="8" t="str">
        <f t="shared" si="241"/>
        <v>The Newton Boys</v>
      </c>
      <c r="O1965" s="10">
        <f>INDEX(cpi!$A$1:$M$106,MATCH($D1965,cpi!$A:$A,0),MATCH($C1965,cpi!$1:$1,0))</f>
        <v>162.19999999999999</v>
      </c>
      <c r="P1965" s="10">
        <f>cpi!$I$2</f>
        <v>245.51900000000001</v>
      </c>
      <c r="Q1965" s="10">
        <f t="shared" si="246"/>
        <v>1.513680641183724</v>
      </c>
      <c r="R1965" s="8" t="str">
        <f t="shared" si="247"/>
        <v/>
      </c>
      <c r="S1965" s="11">
        <f t="shared" si="248"/>
        <v>40869377.311960548</v>
      </c>
      <c r="T1965" s="11">
        <f t="shared" si="248"/>
        <v>15653112.282780521</v>
      </c>
      <c r="U1965" s="11">
        <f t="shared" si="248"/>
        <v>15653112.282780521</v>
      </c>
    </row>
    <row r="1966" spans="1:21" x14ac:dyDescent="0.2">
      <c r="A1966" s="5">
        <v>1984</v>
      </c>
      <c r="B1966" s="17">
        <v>27</v>
      </c>
      <c r="C1966" s="16">
        <v>8</v>
      </c>
      <c r="D1966" s="16">
        <v>2004</v>
      </c>
      <c r="E1966" s="18">
        <v>38784</v>
      </c>
      <c r="F1966" s="9" t="s">
        <v>1949</v>
      </c>
      <c r="G1966" s="3">
        <v>27000000</v>
      </c>
      <c r="H1966" s="3">
        <v>8712564</v>
      </c>
      <c r="I1966" s="3">
        <v>8712564</v>
      </c>
      <c r="J1966" s="8" t="str">
        <f t="shared" si="242"/>
        <v/>
      </c>
      <c r="K1966" s="8" t="str">
        <f t="shared" si="243"/>
        <v/>
      </c>
      <c r="L1966" s="8" t="str">
        <f t="shared" si="244"/>
        <v>Suspect Zero</v>
      </c>
      <c r="M1966" s="8" t="str">
        <f t="shared" si="245"/>
        <v/>
      </c>
      <c r="N1966" s="8" t="str">
        <f t="shared" si="241"/>
        <v>Suspect Zero</v>
      </c>
      <c r="O1966" s="10">
        <f>INDEX(cpi!$A$1:$M$106,MATCH($D1966,cpi!$A:$A,0),MATCH($C1966,cpi!$1:$1,0))</f>
        <v>189.5</v>
      </c>
      <c r="P1966" s="10">
        <f>cpi!$I$2</f>
        <v>245.51900000000001</v>
      </c>
      <c r="Q1966" s="10">
        <f t="shared" si="246"/>
        <v>1.2956147757255938</v>
      </c>
      <c r="R1966" s="8" t="str">
        <f t="shared" si="247"/>
        <v/>
      </c>
      <c r="S1966" s="11">
        <f t="shared" si="248"/>
        <v>34981598.94459103</v>
      </c>
      <c r="T1966" s="11">
        <f t="shared" si="248"/>
        <v>11288126.652854882</v>
      </c>
      <c r="U1966" s="11">
        <f t="shared" si="248"/>
        <v>11288126.652854882</v>
      </c>
    </row>
    <row r="1967" spans="1:21" x14ac:dyDescent="0.2">
      <c r="A1967" s="5">
        <v>1985</v>
      </c>
      <c r="B1967" s="17">
        <v>2</v>
      </c>
      <c r="C1967" s="16">
        <v>11</v>
      </c>
      <c r="D1967" s="16">
        <v>2007</v>
      </c>
      <c r="E1967" s="18">
        <v>39124</v>
      </c>
      <c r="F1967" s="9" t="s">
        <v>1950</v>
      </c>
      <c r="G1967" s="3">
        <v>27000000</v>
      </c>
      <c r="H1967" s="3">
        <v>7500310</v>
      </c>
      <c r="I1967" s="3">
        <v>9352089</v>
      </c>
      <c r="J1967" s="8" t="str">
        <f t="shared" si="242"/>
        <v/>
      </c>
      <c r="K1967" s="8" t="str">
        <f t="shared" si="243"/>
        <v/>
      </c>
      <c r="L1967" s="8" t="str">
        <f t="shared" si="244"/>
        <v>The Martian Child</v>
      </c>
      <c r="M1967" s="8" t="str">
        <f t="shared" si="245"/>
        <v/>
      </c>
      <c r="N1967" s="8" t="str">
        <f t="shared" si="241"/>
        <v>The Martian Child</v>
      </c>
      <c r="O1967" s="10">
        <f>INDEX(cpi!$A$1:$M$106,MATCH($D1967,cpi!$A:$A,0),MATCH($C1967,cpi!$1:$1,0))</f>
        <v>210.17699999999999</v>
      </c>
      <c r="P1967" s="10">
        <f>cpi!$I$2</f>
        <v>245.51900000000001</v>
      </c>
      <c r="Q1967" s="10">
        <f t="shared" si="246"/>
        <v>1.168153508709326</v>
      </c>
      <c r="R1967" s="8" t="str">
        <f t="shared" si="247"/>
        <v/>
      </c>
      <c r="S1967" s="11">
        <f t="shared" si="248"/>
        <v>31540144.735151801</v>
      </c>
      <c r="T1967" s="11">
        <f t="shared" si="248"/>
        <v>8761513.4429076444</v>
      </c>
      <c r="U1967" s="11">
        <f t="shared" si="248"/>
        <v>10924675.579111893</v>
      </c>
    </row>
    <row r="1968" spans="1:21" x14ac:dyDescent="0.2">
      <c r="A1968" s="5">
        <v>1986</v>
      </c>
      <c r="B1968" s="17">
        <v>18</v>
      </c>
      <c r="C1968" s="16">
        <v>10</v>
      </c>
      <c r="D1968" s="16">
        <v>2002</v>
      </c>
      <c r="E1968" s="18">
        <v>37782</v>
      </c>
      <c r="F1968" s="9" t="s">
        <v>1951</v>
      </c>
      <c r="G1968" s="3">
        <v>27000000</v>
      </c>
      <c r="H1968" s="3">
        <v>5204007</v>
      </c>
      <c r="I1968" s="3">
        <v>5204007</v>
      </c>
      <c r="J1968" s="8" t="str">
        <f t="shared" si="242"/>
        <v/>
      </c>
      <c r="K1968" s="8" t="str">
        <f t="shared" si="243"/>
        <v/>
      </c>
      <c r="L1968" s="8" t="str">
        <f t="shared" si="244"/>
        <v>Formula 51</v>
      </c>
      <c r="M1968" s="8" t="str">
        <f t="shared" si="245"/>
        <v/>
      </c>
      <c r="N1968" s="8" t="str">
        <f t="shared" si="241"/>
        <v>Formula 51</v>
      </c>
      <c r="O1968" s="10">
        <f>INDEX(cpi!$A$1:$M$106,MATCH($D1968,cpi!$A:$A,0),MATCH($C1968,cpi!$1:$1,0))</f>
        <v>181.3</v>
      </c>
      <c r="P1968" s="10">
        <f>cpi!$I$2</f>
        <v>245.51900000000001</v>
      </c>
      <c r="Q1968" s="10">
        <f t="shared" si="246"/>
        <v>1.3542140099282955</v>
      </c>
      <c r="R1968" s="8" t="str">
        <f t="shared" si="247"/>
        <v/>
      </c>
      <c r="S1968" s="11">
        <f t="shared" si="248"/>
        <v>36563778.268063977</v>
      </c>
      <c r="T1968" s="11">
        <f t="shared" si="248"/>
        <v>7047339.1871649195</v>
      </c>
      <c r="U1968" s="11">
        <f t="shared" si="248"/>
        <v>7047339.1871649195</v>
      </c>
    </row>
    <row r="1969" spans="1:21" x14ac:dyDescent="0.2">
      <c r="A1969" s="5">
        <v>1987</v>
      </c>
      <c r="B1969" s="17">
        <v>24</v>
      </c>
      <c r="C1969" s="16">
        <v>11</v>
      </c>
      <c r="D1969" s="16">
        <v>1999</v>
      </c>
      <c r="E1969" s="18">
        <v>36871</v>
      </c>
      <c r="F1969" s="9" t="s">
        <v>1952</v>
      </c>
      <c r="G1969" s="3">
        <v>27000000</v>
      </c>
      <c r="H1969" s="3">
        <v>4485485</v>
      </c>
      <c r="I1969" s="3">
        <v>4485485</v>
      </c>
      <c r="J1969" s="8" t="str">
        <f t="shared" si="242"/>
        <v/>
      </c>
      <c r="K1969" s="8" t="str">
        <f t="shared" si="243"/>
        <v/>
      </c>
      <c r="L1969" s="8" t="str">
        <f t="shared" si="244"/>
        <v>Flawless</v>
      </c>
      <c r="M1969" s="8" t="str">
        <f t="shared" si="245"/>
        <v/>
      </c>
      <c r="N1969" s="8" t="str">
        <f t="shared" si="241"/>
        <v>Flawless</v>
      </c>
      <c r="O1969" s="10">
        <f>INDEX(cpi!$A$1:$M$106,MATCH($D1969,cpi!$A:$A,0),MATCH($C1969,cpi!$1:$1,0))</f>
        <v>168.3</v>
      </c>
      <c r="P1969" s="10">
        <f>cpi!$I$2</f>
        <v>245.51900000000001</v>
      </c>
      <c r="Q1969" s="10">
        <f t="shared" si="246"/>
        <v>1.4588175876411169</v>
      </c>
      <c r="R1969" s="8" t="str">
        <f t="shared" si="247"/>
        <v/>
      </c>
      <c r="S1969" s="11">
        <f t="shared" si="248"/>
        <v>39388074.866310157</v>
      </c>
      <c r="T1969" s="11">
        <f t="shared" si="248"/>
        <v>6543504.4071004149</v>
      </c>
      <c r="U1969" s="11">
        <f t="shared" si="248"/>
        <v>6543504.4071004149</v>
      </c>
    </row>
    <row r="1970" spans="1:21" x14ac:dyDescent="0.2">
      <c r="A1970" s="5">
        <v>1988</v>
      </c>
      <c r="B1970" s="17">
        <v>13</v>
      </c>
      <c r="C1970" s="16">
        <v>5</v>
      </c>
      <c r="D1970" s="16">
        <v>2005</v>
      </c>
      <c r="E1970" s="18">
        <v>38722</v>
      </c>
      <c r="F1970" s="9" t="s">
        <v>1953</v>
      </c>
      <c r="G1970" s="3">
        <v>27000000</v>
      </c>
      <c r="H1970" s="3">
        <v>4476235</v>
      </c>
      <c r="I1970" s="3">
        <v>16566235</v>
      </c>
      <c r="J1970" s="8" t="str">
        <f t="shared" si="242"/>
        <v/>
      </c>
      <c r="K1970" s="8" t="str">
        <f t="shared" si="243"/>
        <v/>
      </c>
      <c r="L1970" s="8" t="str">
        <f t="shared" si="244"/>
        <v>Mindhunters</v>
      </c>
      <c r="M1970" s="8" t="str">
        <f t="shared" si="245"/>
        <v/>
      </c>
      <c r="N1970" s="8" t="str">
        <f t="shared" si="241"/>
        <v>Mindhunters</v>
      </c>
      <c r="O1970" s="10">
        <f>INDEX(cpi!$A$1:$M$106,MATCH($D1970,cpi!$A:$A,0),MATCH($C1970,cpi!$1:$1,0))</f>
        <v>194.4</v>
      </c>
      <c r="P1970" s="10">
        <f>cpi!$I$2</f>
        <v>245.51900000000001</v>
      </c>
      <c r="Q1970" s="10">
        <f t="shared" si="246"/>
        <v>1.2629578189300412</v>
      </c>
      <c r="R1970" s="8" t="str">
        <f t="shared" si="247"/>
        <v/>
      </c>
      <c r="S1970" s="11">
        <f t="shared" si="248"/>
        <v>34099861.111111112</v>
      </c>
      <c r="T1970" s="11">
        <f t="shared" si="248"/>
        <v>5653295.9926183131</v>
      </c>
      <c r="U1970" s="11">
        <f t="shared" si="248"/>
        <v>20922456.023482513</v>
      </c>
    </row>
    <row r="1971" spans="1:21" x14ac:dyDescent="0.2">
      <c r="A1971" s="5">
        <v>1989</v>
      </c>
      <c r="B1971" s="17">
        <v>17</v>
      </c>
      <c r="C1971" s="16">
        <v>10</v>
      </c>
      <c r="D1971" s="16">
        <v>2008</v>
      </c>
      <c r="E1971" s="18">
        <v>39943</v>
      </c>
      <c r="F1971" s="9" t="s">
        <v>1954</v>
      </c>
      <c r="G1971" s="3">
        <v>27000000</v>
      </c>
      <c r="H1971" s="3">
        <v>1090947</v>
      </c>
      <c r="I1971" s="3">
        <v>2412123</v>
      </c>
      <c r="J1971" s="8" t="str">
        <f t="shared" si="242"/>
        <v/>
      </c>
      <c r="K1971" s="8" t="str">
        <f t="shared" si="243"/>
        <v/>
      </c>
      <c r="L1971" s="8" t="str">
        <f t="shared" si="244"/>
        <v>What Just Happened</v>
      </c>
      <c r="M1971" s="8" t="str">
        <f t="shared" si="245"/>
        <v/>
      </c>
      <c r="N1971" s="8" t="str">
        <f t="shared" si="241"/>
        <v>What Just Happened</v>
      </c>
      <c r="O1971" s="10">
        <f>INDEX(cpi!$A$1:$M$106,MATCH($D1971,cpi!$A:$A,0),MATCH($C1971,cpi!$1:$1,0))</f>
        <v>216.57300000000001</v>
      </c>
      <c r="P1971" s="10">
        <f>cpi!$I$2</f>
        <v>245.51900000000001</v>
      </c>
      <c r="Q1971" s="10">
        <f t="shared" si="246"/>
        <v>1.1336547030331574</v>
      </c>
      <c r="R1971" s="8" t="str">
        <f t="shared" si="247"/>
        <v/>
      </c>
      <c r="S1971" s="11">
        <f t="shared" si="248"/>
        <v>30608676.981895249</v>
      </c>
      <c r="T1971" s="11">
        <f t="shared" si="248"/>
        <v>1236757.197309914</v>
      </c>
      <c r="U1971" s="11">
        <f t="shared" si="248"/>
        <v>2734514.5832444485</v>
      </c>
    </row>
    <row r="1972" spans="1:21" x14ac:dyDescent="0.2">
      <c r="A1972" s="5">
        <v>1990</v>
      </c>
      <c r="B1972" s="17">
        <v>12</v>
      </c>
      <c r="C1972" s="16">
        <v>12</v>
      </c>
      <c r="D1972" s="16">
        <v>2003</v>
      </c>
      <c r="E1972" s="18">
        <v>37967</v>
      </c>
      <c r="F1972" s="9" t="s">
        <v>1955</v>
      </c>
      <c r="G1972" s="3">
        <v>27000000</v>
      </c>
      <c r="H1972" s="3">
        <v>765637</v>
      </c>
      <c r="I1972" s="3">
        <v>1545064</v>
      </c>
      <c r="J1972" s="8" t="str">
        <f t="shared" si="242"/>
        <v/>
      </c>
      <c r="K1972" s="8" t="str">
        <f t="shared" si="243"/>
        <v/>
      </c>
      <c r="L1972" s="8" t="str">
        <f t="shared" si="244"/>
        <v>The Statement</v>
      </c>
      <c r="M1972" s="8" t="str">
        <f t="shared" si="245"/>
        <v/>
      </c>
      <c r="N1972" s="8" t="str">
        <f t="shared" si="241"/>
        <v>The Statement</v>
      </c>
      <c r="O1972" s="10">
        <f>INDEX(cpi!$A$1:$M$106,MATCH($D1972,cpi!$A:$A,0),MATCH($C1972,cpi!$1:$1,0))</f>
        <v>184.3</v>
      </c>
      <c r="P1972" s="10">
        <f>cpi!$I$2</f>
        <v>245.51900000000001</v>
      </c>
      <c r="Q1972" s="10">
        <f t="shared" si="246"/>
        <v>1.3321703743895821</v>
      </c>
      <c r="R1972" s="8" t="str">
        <f t="shared" si="247"/>
        <v/>
      </c>
      <c r="S1972" s="11">
        <f t="shared" si="248"/>
        <v>35968600.10851872</v>
      </c>
      <c r="T1972" s="11">
        <f t="shared" si="248"/>
        <v>1019958.9289365164</v>
      </c>
      <c r="U1972" s="11">
        <f t="shared" si="248"/>
        <v>2058288.4873358652</v>
      </c>
    </row>
    <row r="1973" spans="1:21" x14ac:dyDescent="0.2">
      <c r="A1973" s="5">
        <v>1991</v>
      </c>
      <c r="B1973" s="17">
        <v>31</v>
      </c>
      <c r="C1973" s="16">
        <v>12</v>
      </c>
      <c r="D1973" s="16">
        <v>2006</v>
      </c>
      <c r="E1973" s="18">
        <v>39641</v>
      </c>
      <c r="F1973" s="9" t="s">
        <v>1956</v>
      </c>
      <c r="G1973" s="3">
        <v>27000000</v>
      </c>
      <c r="H1973" s="3">
        <v>0</v>
      </c>
      <c r="I1973" s="3">
        <v>0</v>
      </c>
      <c r="J1973" s="8">
        <f t="shared" si="242"/>
        <v>1</v>
      </c>
      <c r="K1973" s="8" t="str">
        <f t="shared" si="243"/>
        <v/>
      </c>
      <c r="L1973" s="8" t="str">
        <f t="shared" si="244"/>
        <v>The Magic Flute</v>
      </c>
      <c r="M1973" s="8" t="str">
        <f t="shared" si="245"/>
        <v/>
      </c>
      <c r="N1973" s="8" t="str">
        <f t="shared" si="241"/>
        <v>The Magic Flute</v>
      </c>
      <c r="O1973" s="10">
        <f>INDEX(cpi!$A$1:$M$106,MATCH($D1973,cpi!$A:$A,0),MATCH($C1973,cpi!$1:$1,0))</f>
        <v>201.8</v>
      </c>
      <c r="P1973" s="10">
        <f>cpi!$I$2</f>
        <v>245.51900000000001</v>
      </c>
      <c r="Q1973" s="10">
        <f t="shared" si="246"/>
        <v>1.2166451932606541</v>
      </c>
      <c r="R1973" s="8" t="str">
        <f t="shared" si="247"/>
        <v/>
      </c>
      <c r="S1973" s="11">
        <f t="shared" si="248"/>
        <v>32849420.218037661</v>
      </c>
      <c r="T1973" s="11">
        <f t="shared" si="248"/>
        <v>0</v>
      </c>
      <c r="U1973" s="11">
        <f t="shared" si="248"/>
        <v>0</v>
      </c>
    </row>
    <row r="1974" spans="1:21" x14ac:dyDescent="0.2">
      <c r="A1974" s="5">
        <v>1992</v>
      </c>
      <c r="B1974" s="17">
        <v>23</v>
      </c>
      <c r="C1974" s="16">
        <v>11</v>
      </c>
      <c r="D1974" s="16">
        <v>2016</v>
      </c>
      <c r="E1974" s="18">
        <v>43050</v>
      </c>
      <c r="F1974" s="9" t="s">
        <v>5373</v>
      </c>
      <c r="G1974" s="3">
        <v>26700000</v>
      </c>
      <c r="H1974" s="3">
        <v>3652206</v>
      </c>
      <c r="I1974" s="3">
        <v>3871448</v>
      </c>
      <c r="J1974" s="8" t="str">
        <f t="shared" si="242"/>
        <v/>
      </c>
      <c r="K1974" s="8" t="str">
        <f t="shared" si="243"/>
        <v/>
      </c>
      <c r="L1974" s="8" t="str">
        <f t="shared" si="244"/>
        <v>Rules Don't Apply</v>
      </c>
      <c r="M1974" s="8" t="str">
        <f t="shared" si="245"/>
        <v/>
      </c>
      <c r="N1974" s="8" t="str">
        <f t="shared" si="241"/>
        <v>Rules Don't Apply</v>
      </c>
      <c r="O1974" s="10">
        <f>INDEX(cpi!$A$1:$M$106,MATCH($D1974,cpi!$A:$A,0),MATCH($C1974,cpi!$1:$1,0))</f>
        <v>241.35300000000001</v>
      </c>
      <c r="P1974" s="10">
        <f>cpi!$I$2</f>
        <v>245.51900000000001</v>
      </c>
      <c r="Q1974" s="10">
        <f t="shared" si="246"/>
        <v>1.0172610243087925</v>
      </c>
      <c r="R1974" s="8" t="str">
        <f t="shared" si="247"/>
        <v/>
      </c>
      <c r="S1974" s="11">
        <f t="shared" si="248"/>
        <v>27160869.349044759</v>
      </c>
      <c r="T1974" s="11">
        <f t="shared" si="248"/>
        <v>3715246.8165467177</v>
      </c>
      <c r="U1974" s="11">
        <f t="shared" si="248"/>
        <v>3938273.158038226</v>
      </c>
    </row>
    <row r="1975" spans="1:21" x14ac:dyDescent="0.2">
      <c r="A1975" s="5">
        <v>1993</v>
      </c>
      <c r="B1975" s="17">
        <v>16</v>
      </c>
      <c r="C1975" s="16">
        <v>1</v>
      </c>
      <c r="D1975" s="16">
        <v>2009</v>
      </c>
      <c r="E1975" s="18">
        <v>40269</v>
      </c>
      <c r="F1975" s="9" t="s">
        <v>1958</v>
      </c>
      <c r="G1975" s="3">
        <v>26000000</v>
      </c>
      <c r="H1975" s="3">
        <v>146336178</v>
      </c>
      <c r="I1975" s="3">
        <v>185904750</v>
      </c>
      <c r="J1975" s="8" t="str">
        <f t="shared" si="242"/>
        <v/>
      </c>
      <c r="K1975" s="8" t="str">
        <f t="shared" si="243"/>
        <v/>
      </c>
      <c r="L1975" s="8" t="str">
        <f t="shared" si="244"/>
        <v>Paul Blart: Mall Cop</v>
      </c>
      <c r="M1975" s="8" t="str">
        <f t="shared" si="245"/>
        <v/>
      </c>
      <c r="N1975" s="8" t="str">
        <f t="shared" si="241"/>
        <v>Paul Blart: Mall Cop</v>
      </c>
      <c r="O1975" s="10">
        <f>INDEX(cpi!$A$1:$M$106,MATCH($D1975,cpi!$A:$A,0),MATCH($C1975,cpi!$1:$1,0))</f>
        <v>211.143</v>
      </c>
      <c r="P1975" s="10">
        <f>cpi!$I$2</f>
        <v>245.51900000000001</v>
      </c>
      <c r="Q1975" s="10">
        <f t="shared" si="246"/>
        <v>1.1628090914688149</v>
      </c>
      <c r="R1975" s="8" t="str">
        <f t="shared" si="247"/>
        <v/>
      </c>
      <c r="S1975" s="11">
        <f t="shared" si="248"/>
        <v>30233036.378189187</v>
      </c>
      <c r="T1975" s="11">
        <f t="shared" si="248"/>
        <v>170161038.18919879</v>
      </c>
      <c r="U1975" s="11">
        <f t="shared" si="248"/>
        <v>216171733.44723716</v>
      </c>
    </row>
    <row r="1976" spans="1:21" x14ac:dyDescent="0.2">
      <c r="A1976" s="5">
        <v>1994</v>
      </c>
      <c r="B1976" s="17">
        <v>6</v>
      </c>
      <c r="C1976" s="16">
        <v>8</v>
      </c>
      <c r="D1976" s="16">
        <v>2003</v>
      </c>
      <c r="E1976" s="18">
        <v>37780</v>
      </c>
      <c r="F1976" s="9" t="s">
        <v>1959</v>
      </c>
      <c r="G1976" s="3">
        <v>26000000</v>
      </c>
      <c r="H1976" s="3">
        <v>110222438</v>
      </c>
      <c r="I1976" s="3">
        <v>160822438</v>
      </c>
      <c r="J1976" s="8" t="str">
        <f t="shared" si="242"/>
        <v/>
      </c>
      <c r="K1976" s="8" t="str">
        <f t="shared" si="243"/>
        <v/>
      </c>
      <c r="L1976" s="8" t="str">
        <f t="shared" si="244"/>
        <v>Freaky Friday</v>
      </c>
      <c r="M1976" s="8" t="str">
        <f t="shared" si="245"/>
        <v/>
      </c>
      <c r="N1976" s="8" t="str">
        <f t="shared" si="241"/>
        <v>Freaky Friday</v>
      </c>
      <c r="O1976" s="10">
        <f>INDEX(cpi!$A$1:$M$106,MATCH($D1976,cpi!$A:$A,0),MATCH($C1976,cpi!$1:$1,0))</f>
        <v>184.6</v>
      </c>
      <c r="P1976" s="10">
        <f>cpi!$I$2</f>
        <v>245.51900000000001</v>
      </c>
      <c r="Q1976" s="10">
        <f t="shared" si="246"/>
        <v>1.3300054171180933</v>
      </c>
      <c r="R1976" s="8" t="str">
        <f t="shared" si="247"/>
        <v/>
      </c>
      <c r="S1976" s="11">
        <f t="shared" si="248"/>
        <v>34580140.845070422</v>
      </c>
      <c r="T1976" s="11">
        <f t="shared" si="248"/>
        <v>146596439.62796319</v>
      </c>
      <c r="U1976" s="11">
        <f t="shared" si="248"/>
        <v>213894713.7341387</v>
      </c>
    </row>
    <row r="1977" spans="1:21" x14ac:dyDescent="0.2">
      <c r="A1977" s="5">
        <v>1995</v>
      </c>
      <c r="B1977" s="17">
        <v>19</v>
      </c>
      <c r="C1977" s="16">
        <v>8</v>
      </c>
      <c r="D1977" s="16">
        <v>2005</v>
      </c>
      <c r="E1977" s="18">
        <v>38906</v>
      </c>
      <c r="F1977" s="9" t="s">
        <v>1960</v>
      </c>
      <c r="G1977" s="3">
        <v>26000000</v>
      </c>
      <c r="H1977" s="3">
        <v>109449237</v>
      </c>
      <c r="I1977" s="3">
        <v>177344230</v>
      </c>
      <c r="J1977" s="8" t="str">
        <f t="shared" si="242"/>
        <v/>
      </c>
      <c r="K1977" s="8" t="str">
        <f t="shared" si="243"/>
        <v/>
      </c>
      <c r="L1977" s="8" t="str">
        <f t="shared" si="244"/>
        <v>The 40 Year-old Virgin</v>
      </c>
      <c r="M1977" s="8" t="str">
        <f t="shared" si="245"/>
        <v/>
      </c>
      <c r="N1977" s="8" t="str">
        <f t="shared" si="241"/>
        <v>The 40 Year-old Virgin</v>
      </c>
      <c r="O1977" s="10">
        <f>INDEX(cpi!$A$1:$M$106,MATCH($D1977,cpi!$A:$A,0),MATCH($C1977,cpi!$1:$1,0))</f>
        <v>196.4</v>
      </c>
      <c r="P1977" s="10">
        <f>cpi!$I$2</f>
        <v>245.51900000000001</v>
      </c>
      <c r="Q1977" s="10">
        <f t="shared" si="246"/>
        <v>1.2500967413441955</v>
      </c>
      <c r="R1977" s="8" t="str">
        <f t="shared" si="247"/>
        <v/>
      </c>
      <c r="S1977" s="11">
        <f t="shared" si="248"/>
        <v>32502515.274949081</v>
      </c>
      <c r="T1977" s="11">
        <f t="shared" si="248"/>
        <v>136822134.51630855</v>
      </c>
      <c r="U1977" s="11">
        <f t="shared" si="248"/>
        <v>221697444.0191955</v>
      </c>
    </row>
    <row r="1978" spans="1:21" x14ac:dyDescent="0.2">
      <c r="A1978" s="5">
        <v>1996</v>
      </c>
      <c r="B1978" s="17">
        <v>11</v>
      </c>
      <c r="C1978" s="16">
        <v>12</v>
      </c>
      <c r="D1978" s="16">
        <v>1998</v>
      </c>
      <c r="E1978" s="18">
        <v>36111</v>
      </c>
      <c r="F1978" s="9" t="s">
        <v>1961</v>
      </c>
      <c r="G1978" s="3">
        <v>26000000</v>
      </c>
      <c r="H1978" s="3">
        <v>100317794</v>
      </c>
      <c r="I1978" s="3">
        <v>279500000</v>
      </c>
      <c r="J1978" s="8" t="str">
        <f t="shared" si="242"/>
        <v/>
      </c>
      <c r="K1978" s="8" t="str">
        <f t="shared" si="243"/>
        <v/>
      </c>
      <c r="L1978" s="8" t="str">
        <f t="shared" si="244"/>
        <v>Shakespeare in Love</v>
      </c>
      <c r="M1978" s="8" t="str">
        <f t="shared" si="245"/>
        <v/>
      </c>
      <c r="N1978" s="8" t="str">
        <f t="shared" si="241"/>
        <v>Shakespeare in Love</v>
      </c>
      <c r="O1978" s="10">
        <f>INDEX(cpi!$A$1:$M$106,MATCH($D1978,cpi!$A:$A,0),MATCH($C1978,cpi!$1:$1,0))</f>
        <v>163.9</v>
      </c>
      <c r="P1978" s="10">
        <f>cpi!$I$2</f>
        <v>245.51900000000001</v>
      </c>
      <c r="Q1978" s="10">
        <f t="shared" si="246"/>
        <v>1.4979804758999389</v>
      </c>
      <c r="R1978" s="8" t="str">
        <f t="shared" si="247"/>
        <v/>
      </c>
      <c r="S1978" s="11">
        <f t="shared" si="248"/>
        <v>38947492.373398408</v>
      </c>
      <c r="T1978" s="11">
        <f t="shared" si="248"/>
        <v>150274096.79735205</v>
      </c>
      <c r="U1978" s="11">
        <f t="shared" si="248"/>
        <v>418685543.0140329</v>
      </c>
    </row>
    <row r="1979" spans="1:21" x14ac:dyDescent="0.2">
      <c r="A1979" s="5">
        <v>1997</v>
      </c>
      <c r="B1979" s="17">
        <v>21</v>
      </c>
      <c r="C1979" s="16">
        <v>12</v>
      </c>
      <c r="D1979" s="16">
        <v>1990</v>
      </c>
      <c r="E1979" s="18">
        <v>33493</v>
      </c>
      <c r="F1979" s="9" t="s">
        <v>1962</v>
      </c>
      <c r="G1979" s="3">
        <v>26000000</v>
      </c>
      <c r="H1979" s="3">
        <v>91457688</v>
      </c>
      <c r="I1979" s="3">
        <v>202000000</v>
      </c>
      <c r="J1979" s="8" t="str">
        <f t="shared" si="242"/>
        <v/>
      </c>
      <c r="K1979" s="8" t="str">
        <f t="shared" si="243"/>
        <v/>
      </c>
      <c r="L1979" s="8" t="str">
        <f t="shared" si="244"/>
        <v>Kindergarten Cop</v>
      </c>
      <c r="M1979" s="8" t="str">
        <f t="shared" si="245"/>
        <v/>
      </c>
      <c r="N1979" s="8" t="str">
        <f t="shared" si="241"/>
        <v>Kindergarten Cop</v>
      </c>
      <c r="O1979" s="10">
        <f>INDEX(cpi!$A$1:$M$106,MATCH($D1979,cpi!$A:$A,0),MATCH($C1979,cpi!$1:$1,0))</f>
        <v>133.80000000000001</v>
      </c>
      <c r="P1979" s="10">
        <f>cpi!$I$2</f>
        <v>245.51900000000001</v>
      </c>
      <c r="Q1979" s="10">
        <f t="shared" si="246"/>
        <v>1.8349701046337816</v>
      </c>
      <c r="R1979" s="8" t="str">
        <f t="shared" si="247"/>
        <v/>
      </c>
      <c r="S1979" s="11">
        <f t="shared" si="248"/>
        <v>47709222.720478319</v>
      </c>
      <c r="T1979" s="11">
        <f t="shared" si="248"/>
        <v>167822123.31892374</v>
      </c>
      <c r="U1979" s="11">
        <f t="shared" si="248"/>
        <v>370663961.13602388</v>
      </c>
    </row>
    <row r="1980" spans="1:21" x14ac:dyDescent="0.2">
      <c r="A1980" s="5">
        <v>1998</v>
      </c>
      <c r="B1980" s="17">
        <v>6</v>
      </c>
      <c r="C1980" s="16">
        <v>8</v>
      </c>
      <c r="D1980" s="16">
        <v>2008</v>
      </c>
      <c r="E1980" s="18">
        <v>39607</v>
      </c>
      <c r="F1980" s="9" t="s">
        <v>1963</v>
      </c>
      <c r="G1980" s="3">
        <v>26000000</v>
      </c>
      <c r="H1980" s="3">
        <v>87341380</v>
      </c>
      <c r="I1980" s="3">
        <v>102404019</v>
      </c>
      <c r="J1980" s="8" t="str">
        <f t="shared" si="242"/>
        <v/>
      </c>
      <c r="K1980" s="8" t="str">
        <f t="shared" si="243"/>
        <v/>
      </c>
      <c r="L1980" s="8" t="str">
        <f t="shared" si="244"/>
        <v>The Pineapple Express</v>
      </c>
      <c r="M1980" s="8" t="str">
        <f t="shared" si="245"/>
        <v/>
      </c>
      <c r="N1980" s="8" t="str">
        <f t="shared" si="241"/>
        <v>The Pineapple Express</v>
      </c>
      <c r="O1980" s="10">
        <f>INDEX(cpi!$A$1:$M$106,MATCH($D1980,cpi!$A:$A,0),MATCH($C1980,cpi!$1:$1,0))</f>
        <v>219.08600000000001</v>
      </c>
      <c r="P1980" s="10">
        <f>cpi!$I$2</f>
        <v>245.51900000000001</v>
      </c>
      <c r="Q1980" s="10">
        <f t="shared" si="246"/>
        <v>1.1206512511068711</v>
      </c>
      <c r="R1980" s="8" t="str">
        <f t="shared" si="247"/>
        <v/>
      </c>
      <c r="S1980" s="11">
        <f t="shared" si="248"/>
        <v>29136932.52877865</v>
      </c>
      <c r="T1980" s="11">
        <f t="shared" si="248"/>
        <v>97879226.770400658</v>
      </c>
      <c r="U1980" s="11">
        <f t="shared" si="248"/>
        <v>114759192.0107218</v>
      </c>
    </row>
    <row r="1981" spans="1:21" x14ac:dyDescent="0.2">
      <c r="A1981" s="5">
        <v>1999</v>
      </c>
      <c r="B1981" s="17">
        <v>22</v>
      </c>
      <c r="C1981" s="16">
        <v>12</v>
      </c>
      <c r="D1981" s="16">
        <v>1993</v>
      </c>
      <c r="E1981" s="18">
        <v>34619</v>
      </c>
      <c r="F1981" s="9" t="s">
        <v>1964</v>
      </c>
      <c r="G1981" s="3">
        <v>26000000</v>
      </c>
      <c r="H1981" s="3">
        <v>77324422</v>
      </c>
      <c r="I1981" s="3">
        <v>201324422</v>
      </c>
      <c r="J1981" s="8" t="str">
        <f t="shared" si="242"/>
        <v/>
      </c>
      <c r="K1981" s="8" t="str">
        <f t="shared" si="243"/>
        <v/>
      </c>
      <c r="L1981" s="8" t="str">
        <f t="shared" si="244"/>
        <v>Philadelphia</v>
      </c>
      <c r="M1981" s="8" t="str">
        <f t="shared" si="245"/>
        <v/>
      </c>
      <c r="N1981" s="8" t="str">
        <f t="shared" si="241"/>
        <v>Philadelphia</v>
      </c>
      <c r="O1981" s="10">
        <f>INDEX(cpi!$A$1:$M$106,MATCH($D1981,cpi!$A:$A,0),MATCH($C1981,cpi!$1:$1,0))</f>
        <v>145.80000000000001</v>
      </c>
      <c r="P1981" s="10">
        <f>cpi!$I$2</f>
        <v>245.51900000000001</v>
      </c>
      <c r="Q1981" s="10">
        <f t="shared" si="246"/>
        <v>1.6839437585733881</v>
      </c>
      <c r="R1981" s="8" t="str">
        <f t="shared" si="247"/>
        <v/>
      </c>
      <c r="S1981" s="11">
        <f t="shared" si="248"/>
        <v>43782537.722908087</v>
      </c>
      <c r="T1981" s="11">
        <f t="shared" si="248"/>
        <v>130209977.81219478</v>
      </c>
      <c r="U1981" s="11">
        <f t="shared" si="248"/>
        <v>339019003.87529492</v>
      </c>
    </row>
    <row r="1982" spans="1:21" x14ac:dyDescent="0.2">
      <c r="A1982" s="5">
        <v>2000</v>
      </c>
      <c r="B1982" s="17">
        <v>31</v>
      </c>
      <c r="C1982" s="16">
        <v>7</v>
      </c>
      <c r="D1982" s="16">
        <v>1998</v>
      </c>
      <c r="E1982" s="18">
        <v>36714</v>
      </c>
      <c r="F1982" s="9" t="s">
        <v>1965</v>
      </c>
      <c r="G1982" s="3">
        <v>26000000</v>
      </c>
      <c r="H1982" s="3">
        <v>65705772</v>
      </c>
      <c r="I1982" s="3">
        <v>65705772</v>
      </c>
      <c r="J1982" s="8" t="str">
        <f t="shared" si="242"/>
        <v/>
      </c>
      <c r="K1982" s="8" t="str">
        <f t="shared" si="243"/>
        <v/>
      </c>
      <c r="L1982" s="8" t="str">
        <f t="shared" si="244"/>
        <v>Ever After: A Cinderella Story</v>
      </c>
      <c r="M1982" s="8" t="str">
        <f t="shared" si="245"/>
        <v/>
      </c>
      <c r="N1982" s="8" t="str">
        <f t="shared" si="241"/>
        <v>Ever After: A Cinderella Story</v>
      </c>
      <c r="O1982" s="10">
        <f>INDEX(cpi!$A$1:$M$106,MATCH($D1982,cpi!$A:$A,0),MATCH($C1982,cpi!$1:$1,0))</f>
        <v>163.19999999999999</v>
      </c>
      <c r="P1982" s="10">
        <f>cpi!$I$2</f>
        <v>245.51900000000001</v>
      </c>
      <c r="Q1982" s="10">
        <f t="shared" si="246"/>
        <v>1.5044056372549022</v>
      </c>
      <c r="R1982" s="8" t="str">
        <f t="shared" si="247"/>
        <v/>
      </c>
      <c r="S1982" s="11">
        <f t="shared" si="248"/>
        <v>39114546.568627454</v>
      </c>
      <c r="T1982" s="11">
        <f t="shared" si="248"/>
        <v>98848133.796985313</v>
      </c>
      <c r="U1982" s="11">
        <f t="shared" si="248"/>
        <v>98848133.796985313</v>
      </c>
    </row>
    <row r="1983" spans="1:21" x14ac:dyDescent="0.2">
      <c r="A1983" s="5">
        <v>2001</v>
      </c>
      <c r="B1983" s="17">
        <v>10</v>
      </c>
      <c r="C1983" s="16">
        <v>8</v>
      </c>
      <c r="D1983" s="16">
        <v>1990</v>
      </c>
      <c r="E1983" s="18">
        <v>33154</v>
      </c>
      <c r="F1983" s="9" t="s">
        <v>1966</v>
      </c>
      <c r="G1983" s="3">
        <v>26000000</v>
      </c>
      <c r="H1983" s="3">
        <v>61308153</v>
      </c>
      <c r="I1983" s="3">
        <v>61308153</v>
      </c>
      <c r="J1983" s="8" t="str">
        <f t="shared" si="242"/>
        <v/>
      </c>
      <c r="K1983" s="8" t="str">
        <f t="shared" si="243"/>
        <v/>
      </c>
      <c r="L1983" s="8" t="str">
        <f t="shared" si="244"/>
        <v>Flatliners</v>
      </c>
      <c r="M1983" s="8">
        <f t="shared" si="245"/>
        <v>1</v>
      </c>
      <c r="N1983" s="8" t="str">
        <f t="shared" si="241"/>
        <v>Flatliners (1990)</v>
      </c>
      <c r="O1983" s="10">
        <f>INDEX(cpi!$A$1:$M$106,MATCH($D1983,cpi!$A:$A,0),MATCH($C1983,cpi!$1:$1,0))</f>
        <v>131.6</v>
      </c>
      <c r="P1983" s="10">
        <f>cpi!$I$2</f>
        <v>245.51900000000001</v>
      </c>
      <c r="Q1983" s="10">
        <f t="shared" si="246"/>
        <v>1.865645896656535</v>
      </c>
      <c r="R1983" s="8" t="str">
        <f t="shared" si="247"/>
        <v/>
      </c>
      <c r="S1983" s="11">
        <f t="shared" si="248"/>
        <v>48506793.31306991</v>
      </c>
      <c r="T1983" s="11">
        <f t="shared" si="248"/>
        <v>114379304.07604104</v>
      </c>
      <c r="U1983" s="11">
        <f t="shared" si="248"/>
        <v>114379304.07604104</v>
      </c>
    </row>
    <row r="1984" spans="1:21" x14ac:dyDescent="0.2">
      <c r="A1984" s="5">
        <v>2002</v>
      </c>
      <c r="B1984" s="17">
        <v>15</v>
      </c>
      <c r="C1984" s="16">
        <v>8</v>
      </c>
      <c r="D1984" s="16">
        <v>2003</v>
      </c>
      <c r="E1984" s="18">
        <v>38054</v>
      </c>
      <c r="F1984" s="9" t="s">
        <v>1967</v>
      </c>
      <c r="G1984" s="3">
        <v>26000000</v>
      </c>
      <c r="H1984" s="3">
        <v>58331254</v>
      </c>
      <c r="I1984" s="3">
        <v>68613992</v>
      </c>
      <c r="J1984" s="8" t="str">
        <f t="shared" si="242"/>
        <v/>
      </c>
      <c r="K1984" s="8" t="str">
        <f t="shared" si="243"/>
        <v/>
      </c>
      <c r="L1984" s="8" t="str">
        <f t="shared" si="244"/>
        <v>Open Range</v>
      </c>
      <c r="M1984" s="8" t="str">
        <f t="shared" si="245"/>
        <v/>
      </c>
      <c r="N1984" s="8" t="str">
        <f t="shared" si="241"/>
        <v>Open Range</v>
      </c>
      <c r="O1984" s="10">
        <f>INDEX(cpi!$A$1:$M$106,MATCH($D1984,cpi!$A:$A,0),MATCH($C1984,cpi!$1:$1,0))</f>
        <v>184.6</v>
      </c>
      <c r="P1984" s="10">
        <f>cpi!$I$2</f>
        <v>245.51900000000001</v>
      </c>
      <c r="Q1984" s="10">
        <f t="shared" si="246"/>
        <v>1.3300054171180933</v>
      </c>
      <c r="R1984" s="8" t="str">
        <f t="shared" si="247"/>
        <v/>
      </c>
      <c r="S1984" s="11">
        <f t="shared" si="248"/>
        <v>34580140.845070422</v>
      </c>
      <c r="T1984" s="11">
        <f t="shared" si="248"/>
        <v>77580883.807291448</v>
      </c>
      <c r="U1984" s="11">
        <f t="shared" si="248"/>
        <v>91256981.05009751</v>
      </c>
    </row>
    <row r="1985" spans="1:21" x14ac:dyDescent="0.2">
      <c r="A1985" s="5">
        <v>2003</v>
      </c>
      <c r="B1985" s="17">
        <v>19</v>
      </c>
      <c r="C1985" s="16">
        <v>8</v>
      </c>
      <c r="D1985" s="16">
        <v>2005</v>
      </c>
      <c r="E1985" s="18">
        <v>38906</v>
      </c>
      <c r="F1985" s="9" t="s">
        <v>1968</v>
      </c>
      <c r="G1985" s="3">
        <v>26000000</v>
      </c>
      <c r="H1985" s="3">
        <v>57891803</v>
      </c>
      <c r="I1985" s="3">
        <v>96666486</v>
      </c>
      <c r="J1985" s="8" t="str">
        <f t="shared" si="242"/>
        <v/>
      </c>
      <c r="K1985" s="8" t="str">
        <f t="shared" si="243"/>
        <v/>
      </c>
      <c r="L1985" s="8" t="str">
        <f t="shared" si="244"/>
        <v>Red Eye</v>
      </c>
      <c r="M1985" s="8" t="str">
        <f t="shared" si="245"/>
        <v/>
      </c>
      <c r="N1985" s="8" t="str">
        <f t="shared" si="241"/>
        <v>Red Eye</v>
      </c>
      <c r="O1985" s="10">
        <f>INDEX(cpi!$A$1:$M$106,MATCH($D1985,cpi!$A:$A,0),MATCH($C1985,cpi!$1:$1,0))</f>
        <v>196.4</v>
      </c>
      <c r="P1985" s="10">
        <f>cpi!$I$2</f>
        <v>245.51900000000001</v>
      </c>
      <c r="Q1985" s="10">
        <f t="shared" si="246"/>
        <v>1.2500967413441955</v>
      </c>
      <c r="R1985" s="8" t="str">
        <f t="shared" si="247"/>
        <v/>
      </c>
      <c r="S1985" s="11">
        <f t="shared" si="248"/>
        <v>32502515.274949081</v>
      </c>
      <c r="T1985" s="11">
        <f t="shared" si="248"/>
        <v>72370354.280840114</v>
      </c>
      <c r="U1985" s="11">
        <f t="shared" si="248"/>
        <v>120842459.14579429</v>
      </c>
    </row>
    <row r="1986" spans="1:21" x14ac:dyDescent="0.2">
      <c r="A1986" s="5">
        <v>2004</v>
      </c>
      <c r="B1986" s="17">
        <v>9</v>
      </c>
      <c r="C1986" s="16">
        <v>12</v>
      </c>
      <c r="D1986" s="16">
        <v>2011</v>
      </c>
      <c r="E1986" s="18">
        <v>40798</v>
      </c>
      <c r="F1986" s="9" t="s">
        <v>5374</v>
      </c>
      <c r="G1986" s="3">
        <v>26000000</v>
      </c>
      <c r="H1986" s="3">
        <v>54544638</v>
      </c>
      <c r="I1986" s="3">
        <v>146850273</v>
      </c>
      <c r="J1986" s="8" t="str">
        <f t="shared" si="242"/>
        <v/>
      </c>
      <c r="K1986" s="8" t="str">
        <f t="shared" si="243"/>
        <v/>
      </c>
      <c r="L1986" s="8" t="str">
        <f t="shared" si="244"/>
        <v>New Year's Eve</v>
      </c>
      <c r="M1986" s="8" t="str">
        <f t="shared" si="245"/>
        <v/>
      </c>
      <c r="N1986" s="8" t="str">
        <f t="shared" ref="N1986:N2049" si="249">IF(M1986=1,L1986&amp;" ("&amp;D1986&amp;")",L1986)</f>
        <v>New Year's Eve</v>
      </c>
      <c r="O1986" s="10">
        <f>INDEX(cpi!$A$1:$M$106,MATCH($D1986,cpi!$A:$A,0),MATCH($C1986,cpi!$1:$1,0))</f>
        <v>225.672</v>
      </c>
      <c r="P1986" s="10">
        <f>cpi!$I$2</f>
        <v>245.51900000000001</v>
      </c>
      <c r="Q1986" s="10">
        <f t="shared" si="246"/>
        <v>1.0879462228366834</v>
      </c>
      <c r="R1986" s="8" t="str">
        <f t="shared" si="247"/>
        <v/>
      </c>
      <c r="S1986" s="11">
        <f t="shared" si="248"/>
        <v>28286601.793753769</v>
      </c>
      <c r="T1986" s="11">
        <f t="shared" si="248"/>
        <v>59341632.888094231</v>
      </c>
      <c r="U1986" s="11">
        <f t="shared" si="248"/>
        <v>159765199.8328858</v>
      </c>
    </row>
    <row r="1987" spans="1:21" x14ac:dyDescent="0.2">
      <c r="A1987" s="5">
        <v>2005</v>
      </c>
      <c r="B1987" s="17">
        <v>15</v>
      </c>
      <c r="C1987" s="16">
        <v>6</v>
      </c>
      <c r="D1987" s="16">
        <v>1977</v>
      </c>
      <c r="E1987" s="18">
        <v>28555</v>
      </c>
      <c r="F1987" s="9" t="s">
        <v>1970</v>
      </c>
      <c r="G1987" s="3">
        <v>26000000</v>
      </c>
      <c r="H1987" s="3">
        <v>50800000</v>
      </c>
      <c r="I1987" s="3">
        <v>50800000</v>
      </c>
      <c r="J1987" s="8" t="str">
        <f t="shared" ref="J1987:J2050" si="250">IF(I1987=0,1,"")</f>
        <v/>
      </c>
      <c r="K1987" s="8" t="str">
        <f t="shared" ref="K1987:K2050" si="251">IF(D1987&gt;2017,1,"")</f>
        <v/>
      </c>
      <c r="L1987" s="8" t="str">
        <f t="shared" ref="L1987:L2050" si="252">F1987</f>
        <v>A Bridge Too Far</v>
      </c>
      <c r="M1987" s="8" t="str">
        <f t="shared" ref="M1987:M2050" si="253">IF(COUNTIF($L$2:$L$5233,L1987)&gt;1,1,"")</f>
        <v/>
      </c>
      <c r="N1987" s="8" t="str">
        <f t="shared" si="249"/>
        <v>A Bridge Too Far</v>
      </c>
      <c r="O1987" s="10">
        <f>INDEX(cpi!$A$1:$M$106,MATCH($D1987,cpi!$A:$A,0),MATCH($C1987,cpi!$1:$1,0))</f>
        <v>60.7</v>
      </c>
      <c r="P1987" s="10">
        <f>cpi!$I$2</f>
        <v>245.51900000000001</v>
      </c>
      <c r="Q1987" s="10">
        <f t="shared" ref="Q1987:Q2050" si="254">P1987/O1987</f>
        <v>4.0447940691927515</v>
      </c>
      <c r="R1987" s="8" t="str">
        <f t="shared" ref="R1987:R2050" si="255">IF(ISERROR(Q1987),1,"")</f>
        <v/>
      </c>
      <c r="S1987" s="11">
        <f t="shared" ref="S1987:U2050" si="256">G1987*$Q1987</f>
        <v>105164645.79901154</v>
      </c>
      <c r="T1987" s="11">
        <f t="shared" si="256"/>
        <v>205475538.71499178</v>
      </c>
      <c r="U1987" s="11">
        <f t="shared" si="256"/>
        <v>205475538.71499178</v>
      </c>
    </row>
    <row r="1988" spans="1:21" x14ac:dyDescent="0.2">
      <c r="A1988" s="5">
        <v>2006</v>
      </c>
      <c r="B1988" s="17">
        <v>26</v>
      </c>
      <c r="C1988" s="16">
        <v>4</v>
      </c>
      <c r="D1988" s="16">
        <v>2013</v>
      </c>
      <c r="E1988" s="18">
        <v>42039</v>
      </c>
      <c r="F1988" s="9" t="s">
        <v>1971</v>
      </c>
      <c r="G1988" s="3">
        <v>26000000</v>
      </c>
      <c r="H1988" s="3">
        <v>49875291</v>
      </c>
      <c r="I1988" s="3">
        <v>81275291</v>
      </c>
      <c r="J1988" s="8" t="str">
        <f t="shared" si="250"/>
        <v/>
      </c>
      <c r="K1988" s="8" t="str">
        <f t="shared" si="251"/>
        <v/>
      </c>
      <c r="L1988" s="8" t="str">
        <f t="shared" si="252"/>
        <v>Pain &amp; Gain</v>
      </c>
      <c r="M1988" s="8" t="str">
        <f t="shared" si="253"/>
        <v/>
      </c>
      <c r="N1988" s="8" t="str">
        <f t="shared" si="249"/>
        <v>Pain &amp; Gain</v>
      </c>
      <c r="O1988" s="10">
        <f>INDEX(cpi!$A$1:$M$106,MATCH($D1988,cpi!$A:$A,0),MATCH($C1988,cpi!$1:$1,0))</f>
        <v>232.53100000000001</v>
      </c>
      <c r="P1988" s="10">
        <f>cpi!$I$2</f>
        <v>245.51900000000001</v>
      </c>
      <c r="Q1988" s="10">
        <f t="shared" si="254"/>
        <v>1.0558549182689621</v>
      </c>
      <c r="R1988" s="8" t="str">
        <f t="shared" si="255"/>
        <v/>
      </c>
      <c r="S1988" s="11">
        <f t="shared" si="256"/>
        <v>27452227.874993015</v>
      </c>
      <c r="T1988" s="11">
        <f t="shared" si="256"/>
        <v>52661071.302445702</v>
      </c>
      <c r="U1988" s="11">
        <f t="shared" si="256"/>
        <v>85814915.736091107</v>
      </c>
    </row>
    <row r="1989" spans="1:21" x14ac:dyDescent="0.2">
      <c r="A1989" s="5">
        <v>2007</v>
      </c>
      <c r="B1989" s="17">
        <v>31</v>
      </c>
      <c r="C1989" s="16">
        <v>1</v>
      </c>
      <c r="D1989" s="16">
        <v>2003</v>
      </c>
      <c r="E1989" s="18">
        <v>38534</v>
      </c>
      <c r="F1989" s="9" t="s">
        <v>1972</v>
      </c>
      <c r="G1989" s="3">
        <v>26000000</v>
      </c>
      <c r="H1989" s="3">
        <v>46896664</v>
      </c>
      <c r="I1989" s="3">
        <v>90396664</v>
      </c>
      <c r="J1989" s="8" t="str">
        <f t="shared" si="250"/>
        <v/>
      </c>
      <c r="K1989" s="8" t="str">
        <f t="shared" si="251"/>
        <v/>
      </c>
      <c r="L1989" s="8" t="str">
        <f t="shared" si="252"/>
        <v>Final Destination 2</v>
      </c>
      <c r="M1989" s="8" t="str">
        <f t="shared" si="253"/>
        <v/>
      </c>
      <c r="N1989" s="8" t="str">
        <f t="shared" si="249"/>
        <v>Final Destination 2</v>
      </c>
      <c r="O1989" s="10">
        <f>INDEX(cpi!$A$1:$M$106,MATCH($D1989,cpi!$A:$A,0),MATCH($C1989,cpi!$1:$1,0))</f>
        <v>181.7</v>
      </c>
      <c r="P1989" s="10">
        <f>cpi!$I$2</f>
        <v>245.51900000000001</v>
      </c>
      <c r="Q1989" s="10">
        <f t="shared" si="254"/>
        <v>1.3512328013208588</v>
      </c>
      <c r="R1989" s="8" t="str">
        <f t="shared" si="255"/>
        <v/>
      </c>
      <c r="S1989" s="11">
        <f t="shared" si="256"/>
        <v>35132052.834342331</v>
      </c>
      <c r="T1989" s="11">
        <f t="shared" si="256"/>
        <v>63368310.669323072</v>
      </c>
      <c r="U1989" s="11">
        <f t="shared" si="256"/>
        <v>122146937.52678043</v>
      </c>
    </row>
    <row r="1990" spans="1:21" x14ac:dyDescent="0.2">
      <c r="A1990" s="5">
        <v>2008</v>
      </c>
      <c r="B1990" s="17">
        <v>22</v>
      </c>
      <c r="C1990" s="16">
        <v>12</v>
      </c>
      <c r="D1990" s="16">
        <v>2000</v>
      </c>
      <c r="E1990" s="18">
        <v>37176</v>
      </c>
      <c r="F1990" s="9" t="s">
        <v>1973</v>
      </c>
      <c r="G1990" s="3">
        <v>26000000</v>
      </c>
      <c r="H1990" s="3">
        <v>45506619</v>
      </c>
      <c r="I1990" s="3">
        <v>75763814</v>
      </c>
      <c r="J1990" s="8" t="str">
        <f t="shared" si="250"/>
        <v/>
      </c>
      <c r="K1990" s="8" t="str">
        <f t="shared" si="251"/>
        <v/>
      </c>
      <c r="L1990" s="8" t="str">
        <f t="shared" si="252"/>
        <v>O Brother, Where Art Thou?</v>
      </c>
      <c r="M1990" s="8" t="str">
        <f t="shared" si="253"/>
        <v/>
      </c>
      <c r="N1990" s="8" t="str">
        <f t="shared" si="249"/>
        <v>O Brother, Where Art Thou?</v>
      </c>
      <c r="O1990" s="10">
        <f>INDEX(cpi!$A$1:$M$106,MATCH($D1990,cpi!$A:$A,0),MATCH($C1990,cpi!$1:$1,0))</f>
        <v>174</v>
      </c>
      <c r="P1990" s="10">
        <f>cpi!$I$2</f>
        <v>245.51900000000001</v>
      </c>
      <c r="Q1990" s="10">
        <f t="shared" si="254"/>
        <v>1.411028735632184</v>
      </c>
      <c r="R1990" s="8" t="str">
        <f t="shared" si="255"/>
        <v/>
      </c>
      <c r="S1990" s="11">
        <f t="shared" si="256"/>
        <v>36686747.126436785</v>
      </c>
      <c r="T1990" s="11">
        <f t="shared" si="256"/>
        <v>64211147.07046552</v>
      </c>
      <c r="U1990" s="11">
        <f t="shared" si="256"/>
        <v>106904918.67509197</v>
      </c>
    </row>
    <row r="1991" spans="1:21" x14ac:dyDescent="0.2">
      <c r="A1991" s="5">
        <v>2009</v>
      </c>
      <c r="B1991" s="17">
        <v>29</v>
      </c>
      <c r="C1991" s="16">
        <v>12</v>
      </c>
      <c r="D1991" s="16">
        <v>2004</v>
      </c>
      <c r="E1991" s="18">
        <v>38849</v>
      </c>
      <c r="F1991" s="9" t="s">
        <v>1974</v>
      </c>
      <c r="G1991" s="3">
        <v>26000000</v>
      </c>
      <c r="H1991" s="3">
        <v>45489752</v>
      </c>
      <c r="I1991" s="3">
        <v>63489752</v>
      </c>
      <c r="J1991" s="8" t="str">
        <f t="shared" si="250"/>
        <v/>
      </c>
      <c r="K1991" s="8" t="str">
        <f t="shared" si="251"/>
        <v/>
      </c>
      <c r="L1991" s="8" t="str">
        <f t="shared" si="252"/>
        <v>In Good Company</v>
      </c>
      <c r="M1991" s="8" t="str">
        <f t="shared" si="253"/>
        <v/>
      </c>
      <c r="N1991" s="8" t="str">
        <f t="shared" si="249"/>
        <v>In Good Company</v>
      </c>
      <c r="O1991" s="10">
        <f>INDEX(cpi!$A$1:$M$106,MATCH($D1991,cpi!$A:$A,0),MATCH($C1991,cpi!$1:$1,0))</f>
        <v>190.3</v>
      </c>
      <c r="P1991" s="10">
        <f>cpi!$I$2</f>
        <v>245.51900000000001</v>
      </c>
      <c r="Q1991" s="10">
        <f t="shared" si="254"/>
        <v>1.290168155543878</v>
      </c>
      <c r="R1991" s="8" t="str">
        <f t="shared" si="255"/>
        <v/>
      </c>
      <c r="S1991" s="11">
        <f t="shared" si="256"/>
        <v>33544372.044140827</v>
      </c>
      <c r="T1991" s="11">
        <f t="shared" si="256"/>
        <v>58689429.433988437</v>
      </c>
      <c r="U1991" s="11">
        <f t="shared" si="256"/>
        <v>81912456.233778238</v>
      </c>
    </row>
    <row r="1992" spans="1:21" x14ac:dyDescent="0.2">
      <c r="A1992" s="5">
        <v>2010</v>
      </c>
      <c r="B1992" s="17">
        <v>22</v>
      </c>
      <c r="C1992" s="16">
        <v>1</v>
      </c>
      <c r="D1992" s="16">
        <v>2010</v>
      </c>
      <c r="E1992" s="18">
        <v>40817</v>
      </c>
      <c r="F1992" s="9" t="s">
        <v>1975</v>
      </c>
      <c r="G1992" s="3">
        <v>26000000</v>
      </c>
      <c r="H1992" s="3">
        <v>40168080</v>
      </c>
      <c r="I1992" s="3">
        <v>67647574</v>
      </c>
      <c r="J1992" s="8" t="str">
        <f t="shared" si="250"/>
        <v/>
      </c>
      <c r="K1992" s="8" t="str">
        <f t="shared" si="251"/>
        <v/>
      </c>
      <c r="L1992" s="8" t="str">
        <f t="shared" si="252"/>
        <v>Legion</v>
      </c>
      <c r="M1992" s="8" t="str">
        <f t="shared" si="253"/>
        <v/>
      </c>
      <c r="N1992" s="8" t="str">
        <f t="shared" si="249"/>
        <v>Legion</v>
      </c>
      <c r="O1992" s="10">
        <f>INDEX(cpi!$A$1:$M$106,MATCH($D1992,cpi!$A:$A,0),MATCH($C1992,cpi!$1:$1,0))</f>
        <v>216.68700000000001</v>
      </c>
      <c r="P1992" s="10">
        <f>cpi!$I$2</f>
        <v>245.51900000000001</v>
      </c>
      <c r="Q1992" s="10">
        <f t="shared" si="254"/>
        <v>1.1330582822227453</v>
      </c>
      <c r="R1992" s="8" t="str">
        <f t="shared" si="255"/>
        <v/>
      </c>
      <c r="S1992" s="11">
        <f t="shared" si="256"/>
        <v>29459515.337791376</v>
      </c>
      <c r="T1992" s="11">
        <f t="shared" si="256"/>
        <v>45512775.724985808</v>
      </c>
      <c r="U1992" s="11">
        <f t="shared" si="256"/>
        <v>76648643.99297604</v>
      </c>
    </row>
    <row r="1993" spans="1:21" x14ac:dyDescent="0.2">
      <c r="A1993" s="5">
        <v>2011</v>
      </c>
      <c r="B1993" s="17">
        <v>29</v>
      </c>
      <c r="C1993" s="16">
        <v>8</v>
      </c>
      <c r="D1993" s="16">
        <v>2012</v>
      </c>
      <c r="E1993" s="18">
        <v>41767</v>
      </c>
      <c r="F1993" s="9" t="s">
        <v>1976</v>
      </c>
      <c r="G1993" s="3">
        <v>26000000</v>
      </c>
      <c r="H1993" s="3">
        <v>37397291</v>
      </c>
      <c r="I1993" s="3">
        <v>54393637</v>
      </c>
      <c r="J1993" s="8" t="str">
        <f t="shared" si="250"/>
        <v/>
      </c>
      <c r="K1993" s="8" t="str">
        <f t="shared" si="251"/>
        <v/>
      </c>
      <c r="L1993" s="8" t="str">
        <f t="shared" si="252"/>
        <v>Lawless</v>
      </c>
      <c r="M1993" s="8" t="str">
        <f t="shared" si="253"/>
        <v/>
      </c>
      <c r="N1993" s="8" t="str">
        <f t="shared" si="249"/>
        <v>Lawless</v>
      </c>
      <c r="O1993" s="10">
        <f>INDEX(cpi!$A$1:$M$106,MATCH($D1993,cpi!$A:$A,0),MATCH($C1993,cpi!$1:$1,0))</f>
        <v>230.37899999999999</v>
      </c>
      <c r="P1993" s="10">
        <f>cpi!$I$2</f>
        <v>245.51900000000001</v>
      </c>
      <c r="Q1993" s="10">
        <f t="shared" si="254"/>
        <v>1.0657177954587875</v>
      </c>
      <c r="R1993" s="8" t="str">
        <f t="shared" si="255"/>
        <v/>
      </c>
      <c r="S1993" s="11">
        <f t="shared" si="256"/>
        <v>27708662.681928474</v>
      </c>
      <c r="T1993" s="11">
        <f t="shared" si="256"/>
        <v>39854958.520650759</v>
      </c>
      <c r="U1993" s="11">
        <f t="shared" si="256"/>
        <v>57968266.91062554</v>
      </c>
    </row>
    <row r="1994" spans="1:21" x14ac:dyDescent="0.2">
      <c r="A1994" s="5">
        <v>2012</v>
      </c>
      <c r="B1994" s="17">
        <v>29</v>
      </c>
      <c r="C1994" s="16">
        <v>3</v>
      </c>
      <c r="D1994" s="16">
        <v>2002</v>
      </c>
      <c r="E1994" s="18">
        <v>38110</v>
      </c>
      <c r="F1994" s="9" t="s">
        <v>1977</v>
      </c>
      <c r="G1994" s="3">
        <v>26000000</v>
      </c>
      <c r="H1994" s="3">
        <v>36985501</v>
      </c>
      <c r="I1994" s="3">
        <v>38788828</v>
      </c>
      <c r="J1994" s="8" t="str">
        <f t="shared" si="250"/>
        <v/>
      </c>
      <c r="K1994" s="8" t="str">
        <f t="shared" si="251"/>
        <v/>
      </c>
      <c r="L1994" s="8" t="str">
        <f t="shared" si="252"/>
        <v>Clockstoppers</v>
      </c>
      <c r="M1994" s="8" t="str">
        <f t="shared" si="253"/>
        <v/>
      </c>
      <c r="N1994" s="8" t="str">
        <f t="shared" si="249"/>
        <v>Clockstoppers</v>
      </c>
      <c r="O1994" s="10">
        <f>INDEX(cpi!$A$1:$M$106,MATCH($D1994,cpi!$A:$A,0),MATCH($C1994,cpi!$1:$1,0))</f>
        <v>178.8</v>
      </c>
      <c r="P1994" s="10">
        <f>cpi!$I$2</f>
        <v>245.51900000000001</v>
      </c>
      <c r="Q1994" s="10">
        <f t="shared" si="254"/>
        <v>1.373148769574944</v>
      </c>
      <c r="R1994" s="8" t="str">
        <f t="shared" si="255"/>
        <v/>
      </c>
      <c r="S1994" s="11">
        <f t="shared" si="256"/>
        <v>35701868.008948542</v>
      </c>
      <c r="T1994" s="11">
        <f t="shared" si="256"/>
        <v>50786595.190262862</v>
      </c>
      <c r="U1994" s="11">
        <f t="shared" si="256"/>
        <v>53262831.441454135</v>
      </c>
    </row>
    <row r="1995" spans="1:21" x14ac:dyDescent="0.2">
      <c r="A1995" s="5">
        <v>2013</v>
      </c>
      <c r="B1995" s="17">
        <v>10</v>
      </c>
      <c r="C1995" s="16">
        <v>7</v>
      </c>
      <c r="D1995" s="16">
        <v>1985</v>
      </c>
      <c r="E1995" s="18">
        <v>31327</v>
      </c>
      <c r="F1995" s="9" t="s">
        <v>1978</v>
      </c>
      <c r="G1995" s="3">
        <v>26000000</v>
      </c>
      <c r="H1995" s="3">
        <v>33200000</v>
      </c>
      <c r="I1995" s="3">
        <v>33200000</v>
      </c>
      <c r="J1995" s="8" t="str">
        <f t="shared" si="250"/>
        <v/>
      </c>
      <c r="K1995" s="8" t="str">
        <f t="shared" si="251"/>
        <v/>
      </c>
      <c r="L1995" s="8" t="str">
        <f t="shared" si="252"/>
        <v>Silverado</v>
      </c>
      <c r="M1995" s="8" t="str">
        <f t="shared" si="253"/>
        <v/>
      </c>
      <c r="N1995" s="8" t="str">
        <f t="shared" si="249"/>
        <v>Silverado</v>
      </c>
      <c r="O1995" s="10">
        <f>INDEX(cpi!$A$1:$M$106,MATCH($D1995,cpi!$A:$A,0),MATCH($C1995,cpi!$1:$1,0))</f>
        <v>107.8</v>
      </c>
      <c r="P1995" s="10">
        <f>cpi!$I$2</f>
        <v>245.51900000000001</v>
      </c>
      <c r="Q1995" s="10">
        <f t="shared" si="254"/>
        <v>2.2775417439703154</v>
      </c>
      <c r="R1995" s="8" t="str">
        <f t="shared" si="255"/>
        <v/>
      </c>
      <c r="S1995" s="11">
        <f t="shared" si="256"/>
        <v>59216085.343228199</v>
      </c>
      <c r="T1995" s="11">
        <f t="shared" si="256"/>
        <v>75614385.899814472</v>
      </c>
      <c r="U1995" s="11">
        <f t="shared" si="256"/>
        <v>75614385.899814472</v>
      </c>
    </row>
    <row r="1996" spans="1:21" x14ac:dyDescent="0.2">
      <c r="A1996" s="5">
        <v>2014</v>
      </c>
      <c r="B1996" s="17">
        <v>4</v>
      </c>
      <c r="C1996" s="16">
        <v>12</v>
      </c>
      <c r="D1996" s="16">
        <v>2009</v>
      </c>
      <c r="E1996" s="18">
        <v>39915</v>
      </c>
      <c r="F1996" s="9" t="s">
        <v>1979</v>
      </c>
      <c r="G1996" s="3">
        <v>26000000</v>
      </c>
      <c r="H1996" s="3">
        <v>28544157</v>
      </c>
      <c r="I1996" s="3">
        <v>45043870</v>
      </c>
      <c r="J1996" s="8" t="str">
        <f t="shared" si="250"/>
        <v/>
      </c>
      <c r="K1996" s="8" t="str">
        <f t="shared" si="251"/>
        <v/>
      </c>
      <c r="L1996" s="8" t="str">
        <f t="shared" si="252"/>
        <v>Brothers</v>
      </c>
      <c r="M1996" s="8">
        <f t="shared" si="253"/>
        <v>1</v>
      </c>
      <c r="N1996" s="8" t="str">
        <f t="shared" si="249"/>
        <v>Brothers (2009)</v>
      </c>
      <c r="O1996" s="10">
        <f>INDEX(cpi!$A$1:$M$106,MATCH($D1996,cpi!$A:$A,0),MATCH($C1996,cpi!$1:$1,0))</f>
        <v>215.94900000000001</v>
      </c>
      <c r="P1996" s="10">
        <f>cpi!$I$2</f>
        <v>245.51900000000001</v>
      </c>
      <c r="Q1996" s="10">
        <f t="shared" si="254"/>
        <v>1.1369304789556793</v>
      </c>
      <c r="R1996" s="8" t="str">
        <f t="shared" si="255"/>
        <v/>
      </c>
      <c r="S1996" s="11">
        <f t="shared" si="256"/>
        <v>29560192.452847663</v>
      </c>
      <c r="T1996" s="11">
        <f t="shared" si="256"/>
        <v>32452722.089396108</v>
      </c>
      <c r="U1996" s="11">
        <f t="shared" si="256"/>
        <v>51211748.693117358</v>
      </c>
    </row>
    <row r="1997" spans="1:21" x14ac:dyDescent="0.2">
      <c r="A1997" s="5">
        <v>2015</v>
      </c>
      <c r="B1997" s="17">
        <v>17</v>
      </c>
      <c r="C1997" s="16">
        <v>10</v>
      </c>
      <c r="D1997" s="16">
        <v>2014</v>
      </c>
      <c r="E1997" s="18">
        <v>42134</v>
      </c>
      <c r="F1997" s="9" t="s">
        <v>1980</v>
      </c>
      <c r="G1997" s="3">
        <v>26000000</v>
      </c>
      <c r="H1997" s="3">
        <v>26766213</v>
      </c>
      <c r="I1997" s="3">
        <v>41059418</v>
      </c>
      <c r="J1997" s="8" t="str">
        <f t="shared" si="250"/>
        <v/>
      </c>
      <c r="K1997" s="8" t="str">
        <f t="shared" si="251"/>
        <v/>
      </c>
      <c r="L1997" s="8" t="str">
        <f t="shared" si="252"/>
        <v>The Best of Me</v>
      </c>
      <c r="M1997" s="8" t="str">
        <f t="shared" si="253"/>
        <v/>
      </c>
      <c r="N1997" s="8" t="str">
        <f t="shared" si="249"/>
        <v>The Best of Me</v>
      </c>
      <c r="O1997" s="10">
        <f>INDEX(cpi!$A$1:$M$106,MATCH($D1997,cpi!$A:$A,0),MATCH($C1997,cpi!$1:$1,0))</f>
        <v>237.43299999999999</v>
      </c>
      <c r="P1997" s="10">
        <f>cpi!$I$2</f>
        <v>245.51900000000001</v>
      </c>
      <c r="Q1997" s="10">
        <f t="shared" si="254"/>
        <v>1.0340559231446345</v>
      </c>
      <c r="R1997" s="8" t="str">
        <f t="shared" si="255"/>
        <v/>
      </c>
      <c r="S1997" s="11">
        <f t="shared" si="256"/>
        <v>26885454.001760498</v>
      </c>
      <c r="T1997" s="11">
        <f t="shared" si="256"/>
        <v>27677761.092800915</v>
      </c>
      <c r="U1997" s="11">
        <f t="shared" si="256"/>
        <v>42457734.38377142</v>
      </c>
    </row>
    <row r="1998" spans="1:21" x14ac:dyDescent="0.2">
      <c r="A1998" s="5">
        <v>2016</v>
      </c>
      <c r="B1998" s="17">
        <v>12</v>
      </c>
      <c r="C1998" s="16">
        <v>3</v>
      </c>
      <c r="D1998" s="16">
        <v>2004</v>
      </c>
      <c r="E1998" s="18">
        <v>38324</v>
      </c>
      <c r="F1998" s="9" t="s">
        <v>1981</v>
      </c>
      <c r="G1998" s="3">
        <v>26000000</v>
      </c>
      <c r="H1998" s="3">
        <v>23514247</v>
      </c>
      <c r="I1998" s="3">
        <v>28703083</v>
      </c>
      <c r="J1998" s="8" t="str">
        <f t="shared" si="250"/>
        <v/>
      </c>
      <c r="K1998" s="8" t="str">
        <f t="shared" si="251"/>
        <v/>
      </c>
      <c r="L1998" s="8" t="str">
        <f t="shared" si="252"/>
        <v>Agent Cody Banks 2: Destination London</v>
      </c>
      <c r="M1998" s="8" t="str">
        <f t="shared" si="253"/>
        <v/>
      </c>
      <c r="N1998" s="8" t="str">
        <f t="shared" si="249"/>
        <v>Agent Cody Banks 2: Destination London</v>
      </c>
      <c r="O1998" s="10">
        <f>INDEX(cpi!$A$1:$M$106,MATCH($D1998,cpi!$A:$A,0),MATCH($C1998,cpi!$1:$1,0))</f>
        <v>187.4</v>
      </c>
      <c r="P1998" s="10">
        <f>cpi!$I$2</f>
        <v>245.51900000000001</v>
      </c>
      <c r="Q1998" s="10">
        <f t="shared" si="254"/>
        <v>1.3101334044823907</v>
      </c>
      <c r="R1998" s="8" t="str">
        <f t="shared" si="255"/>
        <v/>
      </c>
      <c r="S1998" s="11">
        <f t="shared" si="256"/>
        <v>34063468.516542159</v>
      </c>
      <c r="T1998" s="11">
        <f t="shared" si="256"/>
        <v>30806800.475949842</v>
      </c>
      <c r="U1998" s="11">
        <f t="shared" si="256"/>
        <v>37604867.849930629</v>
      </c>
    </row>
    <row r="1999" spans="1:21" x14ac:dyDescent="0.2">
      <c r="A1999" s="5">
        <v>2017</v>
      </c>
      <c r="B1999" s="17">
        <v>3</v>
      </c>
      <c r="C1999" s="16">
        <v>8</v>
      </c>
      <c r="D1999" s="16">
        <v>2001</v>
      </c>
      <c r="E1999" s="18">
        <v>36958</v>
      </c>
      <c r="F1999" s="9" t="s">
        <v>1982</v>
      </c>
      <c r="G1999" s="3">
        <v>26000000</v>
      </c>
      <c r="H1999" s="3">
        <v>16521410</v>
      </c>
      <c r="I1999" s="3">
        <v>16521410</v>
      </c>
      <c r="J1999" s="8" t="str">
        <f t="shared" si="250"/>
        <v/>
      </c>
      <c r="K1999" s="8" t="str">
        <f t="shared" si="251"/>
        <v/>
      </c>
      <c r="L1999" s="8" t="str">
        <f t="shared" si="252"/>
        <v>Original Sin</v>
      </c>
      <c r="M1999" s="8" t="str">
        <f t="shared" si="253"/>
        <v/>
      </c>
      <c r="N1999" s="8" t="str">
        <f t="shared" si="249"/>
        <v>Original Sin</v>
      </c>
      <c r="O1999" s="10">
        <f>INDEX(cpi!$A$1:$M$106,MATCH($D1999,cpi!$A:$A,0),MATCH($C1999,cpi!$1:$1,0))</f>
        <v>177.5</v>
      </c>
      <c r="P1999" s="10">
        <f>cpi!$I$2</f>
        <v>245.51900000000001</v>
      </c>
      <c r="Q1999" s="10">
        <f t="shared" si="254"/>
        <v>1.3832056338028169</v>
      </c>
      <c r="R1999" s="8" t="str">
        <f t="shared" si="255"/>
        <v/>
      </c>
      <c r="S1999" s="11">
        <f t="shared" si="256"/>
        <v>35963346.478873238</v>
      </c>
      <c r="T1999" s="11">
        <f t="shared" si="256"/>
        <v>22852507.390366197</v>
      </c>
      <c r="U1999" s="11">
        <f t="shared" si="256"/>
        <v>22852507.390366197</v>
      </c>
    </row>
    <row r="2000" spans="1:21" x14ac:dyDescent="0.2">
      <c r="A2000" s="5">
        <v>2018</v>
      </c>
      <c r="B2000" s="17">
        <v>27</v>
      </c>
      <c r="C2000" s="16">
        <v>4</v>
      </c>
      <c r="D2000" s="16">
        <v>2012</v>
      </c>
      <c r="E2000" s="18">
        <v>41702</v>
      </c>
      <c r="F2000" s="9" t="s">
        <v>1983</v>
      </c>
      <c r="G2000" s="3">
        <v>26000000</v>
      </c>
      <c r="H2000" s="3">
        <v>16008272</v>
      </c>
      <c r="I2000" s="3">
        <v>30601801</v>
      </c>
      <c r="J2000" s="8" t="str">
        <f t="shared" si="250"/>
        <v/>
      </c>
      <c r="K2000" s="8" t="str">
        <f t="shared" si="251"/>
        <v/>
      </c>
      <c r="L2000" s="8" t="str">
        <f t="shared" si="252"/>
        <v>The Raven</v>
      </c>
      <c r="M2000" s="8" t="str">
        <f t="shared" si="253"/>
        <v/>
      </c>
      <c r="N2000" s="8" t="str">
        <f t="shared" si="249"/>
        <v>The Raven</v>
      </c>
      <c r="O2000" s="10">
        <f>INDEX(cpi!$A$1:$M$106,MATCH($D2000,cpi!$A:$A,0),MATCH($C2000,cpi!$1:$1,0))</f>
        <v>230.08500000000001</v>
      </c>
      <c r="P2000" s="10">
        <f>cpi!$I$2</f>
        <v>245.51900000000001</v>
      </c>
      <c r="Q2000" s="10">
        <f t="shared" si="254"/>
        <v>1.0670795575548166</v>
      </c>
      <c r="R2000" s="8" t="str">
        <f t="shared" si="255"/>
        <v/>
      </c>
      <c r="S2000" s="11">
        <f t="shared" si="256"/>
        <v>27744068.496425234</v>
      </c>
      <c r="T2000" s="11">
        <f t="shared" si="256"/>
        <v>17082099.80297716</v>
      </c>
      <c r="U2000" s="11">
        <f t="shared" si="256"/>
        <v>32654556.271460544</v>
      </c>
    </row>
    <row r="2001" spans="1:21" x14ac:dyDescent="0.2">
      <c r="A2001" s="5">
        <v>2019</v>
      </c>
      <c r="B2001" s="17">
        <v>20</v>
      </c>
      <c r="C2001" s="16">
        <v>2</v>
      </c>
      <c r="D2001" s="16">
        <v>2004</v>
      </c>
      <c r="E2001" s="18">
        <v>38566</v>
      </c>
      <c r="F2001" s="9" t="s">
        <v>1984</v>
      </c>
      <c r="G2001" s="3">
        <v>26000000</v>
      </c>
      <c r="H2001" s="3">
        <v>14469428</v>
      </c>
      <c r="I2001" s="3">
        <v>14469428</v>
      </c>
      <c r="J2001" s="8" t="str">
        <f t="shared" si="250"/>
        <v/>
      </c>
      <c r="K2001" s="8" t="str">
        <f t="shared" si="251"/>
        <v/>
      </c>
      <c r="L2001" s="8" t="str">
        <f t="shared" si="252"/>
        <v>Welcome to Mooseport</v>
      </c>
      <c r="M2001" s="8" t="str">
        <f t="shared" si="253"/>
        <v/>
      </c>
      <c r="N2001" s="8" t="str">
        <f t="shared" si="249"/>
        <v>Welcome to Mooseport</v>
      </c>
      <c r="O2001" s="10">
        <f>INDEX(cpi!$A$1:$M$106,MATCH($D2001,cpi!$A:$A,0),MATCH($C2001,cpi!$1:$1,0))</f>
        <v>186.2</v>
      </c>
      <c r="P2001" s="10">
        <f>cpi!$I$2</f>
        <v>245.51900000000001</v>
      </c>
      <c r="Q2001" s="10">
        <f t="shared" si="254"/>
        <v>1.3185767991407091</v>
      </c>
      <c r="R2001" s="8" t="str">
        <f t="shared" si="255"/>
        <v/>
      </c>
      <c r="S2001" s="11">
        <f t="shared" si="256"/>
        <v>34282996.77765844</v>
      </c>
      <c r="T2001" s="11">
        <f t="shared" si="256"/>
        <v>19079052.057636954</v>
      </c>
      <c r="U2001" s="11">
        <f t="shared" si="256"/>
        <v>19079052.057636954</v>
      </c>
    </row>
    <row r="2002" spans="1:21" x14ac:dyDescent="0.2">
      <c r="A2002" s="5">
        <v>2021</v>
      </c>
      <c r="B2002" s="17">
        <v>27</v>
      </c>
      <c r="C2002" s="16">
        <v>1</v>
      </c>
      <c r="D2002" s="16">
        <v>1995</v>
      </c>
      <c r="E2002" s="18">
        <v>35490</v>
      </c>
      <c r="F2002" s="9" t="s">
        <v>1985</v>
      </c>
      <c r="G2002" s="3">
        <v>26000000</v>
      </c>
      <c r="H2002" s="3">
        <v>13738574</v>
      </c>
      <c r="I2002" s="3">
        <v>13738574</v>
      </c>
      <c r="J2002" s="8" t="str">
        <f t="shared" si="250"/>
        <v/>
      </c>
      <c r="K2002" s="8" t="str">
        <f t="shared" si="251"/>
        <v/>
      </c>
      <c r="L2002" s="8" t="str">
        <f t="shared" si="252"/>
        <v>Highlander III: The Sorcerer</v>
      </c>
      <c r="M2002" s="8" t="str">
        <f t="shared" si="253"/>
        <v/>
      </c>
      <c r="N2002" s="8" t="str">
        <f t="shared" si="249"/>
        <v>Highlander III: The Sorcerer</v>
      </c>
      <c r="O2002" s="10">
        <f>INDEX(cpi!$A$1:$M$106,MATCH($D2002,cpi!$A:$A,0),MATCH($C2002,cpi!$1:$1,0))</f>
        <v>150.30000000000001</v>
      </c>
      <c r="P2002" s="10">
        <f>cpi!$I$2</f>
        <v>245.51900000000001</v>
      </c>
      <c r="Q2002" s="10">
        <f t="shared" si="254"/>
        <v>1.6335262807717896</v>
      </c>
      <c r="R2002" s="8" t="str">
        <f t="shared" si="255"/>
        <v/>
      </c>
      <c r="S2002" s="11">
        <f t="shared" si="256"/>
        <v>42471683.300066531</v>
      </c>
      <c r="T2002" s="11">
        <f t="shared" si="256"/>
        <v>22442321.689328007</v>
      </c>
      <c r="U2002" s="11">
        <f t="shared" si="256"/>
        <v>22442321.689328007</v>
      </c>
    </row>
    <row r="2003" spans="1:21" x14ac:dyDescent="0.2">
      <c r="A2003" s="5">
        <v>2022</v>
      </c>
      <c r="B2003" s="17">
        <v>10</v>
      </c>
      <c r="C2003" s="16">
        <v>7</v>
      </c>
      <c r="D2003" s="16">
        <v>2015</v>
      </c>
      <c r="E2003" s="18">
        <v>42284</v>
      </c>
      <c r="F2003" s="9" t="s">
        <v>1986</v>
      </c>
      <c r="G2003" s="3">
        <v>26000000</v>
      </c>
      <c r="H2003" s="3">
        <v>12279691</v>
      </c>
      <c r="I2003" s="3">
        <v>33713827</v>
      </c>
      <c r="J2003" s="8" t="str">
        <f t="shared" si="250"/>
        <v/>
      </c>
      <c r="K2003" s="8" t="str">
        <f t="shared" si="251"/>
        <v/>
      </c>
      <c r="L2003" s="8" t="str">
        <f t="shared" si="252"/>
        <v>Self/Less</v>
      </c>
      <c r="M2003" s="8" t="str">
        <f t="shared" si="253"/>
        <v/>
      </c>
      <c r="N2003" s="8" t="str">
        <f t="shared" si="249"/>
        <v>Self/Less</v>
      </c>
      <c r="O2003" s="10">
        <f>INDEX(cpi!$A$1:$M$106,MATCH($D2003,cpi!$A:$A,0),MATCH($C2003,cpi!$1:$1,0))</f>
        <v>238.654</v>
      </c>
      <c r="P2003" s="10">
        <f>cpi!$I$2</f>
        <v>245.51900000000001</v>
      </c>
      <c r="Q2003" s="10">
        <f t="shared" si="254"/>
        <v>1.0287654931406975</v>
      </c>
      <c r="R2003" s="8" t="str">
        <f t="shared" si="255"/>
        <v/>
      </c>
      <c r="S2003" s="11">
        <f t="shared" si="256"/>
        <v>26747902.821658134</v>
      </c>
      <c r="T2003" s="11">
        <f t="shared" si="256"/>
        <v>12632922.367230386</v>
      </c>
      <c r="U2003" s="11">
        <f t="shared" si="256"/>
        <v>34683621.859315164</v>
      </c>
    </row>
    <row r="2004" spans="1:21" x14ac:dyDescent="0.2">
      <c r="A2004" s="5">
        <v>2023</v>
      </c>
      <c r="B2004" s="17">
        <v>24</v>
      </c>
      <c r="C2004" s="16">
        <v>8</v>
      </c>
      <c r="D2004" s="16">
        <v>2001</v>
      </c>
      <c r="E2004" s="18">
        <v>37598</v>
      </c>
      <c r="F2004" s="9" t="s">
        <v>1987</v>
      </c>
      <c r="G2004" s="3">
        <v>26000000</v>
      </c>
      <c r="H2004" s="3">
        <v>7496522</v>
      </c>
      <c r="I2004" s="3">
        <v>18496522</v>
      </c>
      <c r="J2004" s="8" t="str">
        <f t="shared" si="250"/>
        <v/>
      </c>
      <c r="K2004" s="8" t="str">
        <f t="shared" si="251"/>
        <v/>
      </c>
      <c r="L2004" s="8" t="str">
        <f t="shared" si="252"/>
        <v>The Curse of the Jade Scorpion</v>
      </c>
      <c r="M2004" s="8" t="str">
        <f t="shared" si="253"/>
        <v/>
      </c>
      <c r="N2004" s="8" t="str">
        <f t="shared" si="249"/>
        <v>The Curse of the Jade Scorpion</v>
      </c>
      <c r="O2004" s="10">
        <f>INDEX(cpi!$A$1:$M$106,MATCH($D2004,cpi!$A:$A,0),MATCH($C2004,cpi!$1:$1,0))</f>
        <v>177.5</v>
      </c>
      <c r="P2004" s="10">
        <f>cpi!$I$2</f>
        <v>245.51900000000001</v>
      </c>
      <c r="Q2004" s="10">
        <f t="shared" si="254"/>
        <v>1.3832056338028169</v>
      </c>
      <c r="R2004" s="8" t="str">
        <f t="shared" si="255"/>
        <v/>
      </c>
      <c r="S2004" s="11">
        <f t="shared" si="256"/>
        <v>35963346.478873238</v>
      </c>
      <c r="T2004" s="11">
        <f t="shared" si="256"/>
        <v>10369231.46432676</v>
      </c>
      <c r="U2004" s="11">
        <f t="shared" si="256"/>
        <v>25584493.436157748</v>
      </c>
    </row>
    <row r="2005" spans="1:21" x14ac:dyDescent="0.2">
      <c r="A2005" s="5">
        <v>2024</v>
      </c>
      <c r="B2005" s="17">
        <v>18</v>
      </c>
      <c r="C2005" s="16">
        <v>10</v>
      </c>
      <c r="D2005" s="16">
        <v>2013</v>
      </c>
      <c r="E2005" s="18">
        <v>41800</v>
      </c>
      <c r="F2005" s="9" t="s">
        <v>1988</v>
      </c>
      <c r="G2005" s="3">
        <v>26000000</v>
      </c>
      <c r="H2005" s="3">
        <v>3254172</v>
      </c>
      <c r="I2005" s="3">
        <v>6154172</v>
      </c>
      <c r="J2005" s="8" t="str">
        <f t="shared" si="250"/>
        <v/>
      </c>
      <c r="K2005" s="8" t="str">
        <f t="shared" si="251"/>
        <v/>
      </c>
      <c r="L2005" s="8" t="str">
        <f t="shared" si="252"/>
        <v>The Fifth Estate</v>
      </c>
      <c r="M2005" s="8" t="str">
        <f t="shared" si="253"/>
        <v/>
      </c>
      <c r="N2005" s="8" t="str">
        <f t="shared" si="249"/>
        <v>The Fifth Estate</v>
      </c>
      <c r="O2005" s="10">
        <f>INDEX(cpi!$A$1:$M$106,MATCH($D2005,cpi!$A:$A,0),MATCH($C2005,cpi!$1:$1,0))</f>
        <v>233.54599999999999</v>
      </c>
      <c r="P2005" s="10">
        <f>cpi!$I$2</f>
        <v>245.51900000000001</v>
      </c>
      <c r="Q2005" s="10">
        <f t="shared" si="254"/>
        <v>1.0512661317256558</v>
      </c>
      <c r="R2005" s="8" t="str">
        <f t="shared" si="255"/>
        <v/>
      </c>
      <c r="S2005" s="11">
        <f t="shared" si="256"/>
        <v>27332919.424867049</v>
      </c>
      <c r="T2005" s="11">
        <f t="shared" si="256"/>
        <v>3421000.8104099408</v>
      </c>
      <c r="U2005" s="11">
        <f t="shared" si="256"/>
        <v>6469672.5924143419</v>
      </c>
    </row>
    <row r="2006" spans="1:21" x14ac:dyDescent="0.2">
      <c r="A2006" s="5">
        <v>2025</v>
      </c>
      <c r="B2006" s="17">
        <v>21</v>
      </c>
      <c r="C2006" s="16">
        <v>2</v>
      </c>
      <c r="D2006" s="16">
        <v>1997</v>
      </c>
      <c r="E2006" s="18">
        <v>36040</v>
      </c>
      <c r="F2006" s="9" t="s">
        <v>1989</v>
      </c>
      <c r="G2006" s="3">
        <v>26000000</v>
      </c>
      <c r="H2006" s="3">
        <v>1083350</v>
      </c>
      <c r="I2006" s="3">
        <v>1083350</v>
      </c>
      <c r="J2006" s="8" t="str">
        <f t="shared" si="250"/>
        <v/>
      </c>
      <c r="K2006" s="8" t="str">
        <f t="shared" si="251"/>
        <v/>
      </c>
      <c r="L2006" s="8" t="str">
        <f t="shared" si="252"/>
        <v>Blood and Wine</v>
      </c>
      <c r="M2006" s="8" t="str">
        <f t="shared" si="253"/>
        <v/>
      </c>
      <c r="N2006" s="8" t="str">
        <f t="shared" si="249"/>
        <v>Blood and Wine</v>
      </c>
      <c r="O2006" s="10">
        <f>INDEX(cpi!$A$1:$M$106,MATCH($D2006,cpi!$A:$A,0),MATCH($C2006,cpi!$1:$1,0))</f>
        <v>159.6</v>
      </c>
      <c r="P2006" s="10">
        <f>cpi!$I$2</f>
        <v>245.51900000000001</v>
      </c>
      <c r="Q2006" s="10">
        <f t="shared" si="254"/>
        <v>1.5383395989974937</v>
      </c>
      <c r="R2006" s="8" t="str">
        <f t="shared" si="255"/>
        <v/>
      </c>
      <c r="S2006" s="11">
        <f t="shared" si="256"/>
        <v>39996829.573934838</v>
      </c>
      <c r="T2006" s="11">
        <f t="shared" si="256"/>
        <v>1666560.2045739349</v>
      </c>
      <c r="U2006" s="11">
        <f t="shared" si="256"/>
        <v>1666560.2045739349</v>
      </c>
    </row>
    <row r="2007" spans="1:21" x14ac:dyDescent="0.2">
      <c r="A2007" s="5">
        <v>2026</v>
      </c>
      <c r="B2007" s="17">
        <v>21</v>
      </c>
      <c r="C2007" s="16">
        <v>3</v>
      </c>
      <c r="D2007" s="16">
        <v>2014</v>
      </c>
      <c r="E2007" s="18">
        <v>42250</v>
      </c>
      <c r="F2007" s="9" t="s">
        <v>1990</v>
      </c>
      <c r="G2007" s="3">
        <v>26000000</v>
      </c>
      <c r="H2007" s="3">
        <v>42472</v>
      </c>
      <c r="I2007" s="3">
        <v>2923959</v>
      </c>
      <c r="J2007" s="8" t="str">
        <f t="shared" si="250"/>
        <v/>
      </c>
      <c r="K2007" s="8" t="str">
        <f t="shared" si="251"/>
        <v/>
      </c>
      <c r="L2007" s="8" t="str">
        <f t="shared" si="252"/>
        <v>Blood Ties</v>
      </c>
      <c r="M2007" s="8" t="str">
        <f t="shared" si="253"/>
        <v/>
      </c>
      <c r="N2007" s="8" t="str">
        <f t="shared" si="249"/>
        <v>Blood Ties</v>
      </c>
      <c r="O2007" s="10">
        <f>INDEX(cpi!$A$1:$M$106,MATCH($D2007,cpi!$A:$A,0),MATCH($C2007,cpi!$1:$1,0))</f>
        <v>236.29300000000001</v>
      </c>
      <c r="P2007" s="10">
        <f>cpi!$I$2</f>
        <v>245.51900000000001</v>
      </c>
      <c r="Q2007" s="10">
        <f t="shared" si="254"/>
        <v>1.0390447452950362</v>
      </c>
      <c r="R2007" s="8" t="str">
        <f t="shared" si="255"/>
        <v/>
      </c>
      <c r="S2007" s="11">
        <f t="shared" si="256"/>
        <v>27015163.37767094</v>
      </c>
      <c r="T2007" s="11">
        <f t="shared" si="256"/>
        <v>44130.308422170776</v>
      </c>
      <c r="U2007" s="11">
        <f t="shared" si="256"/>
        <v>3038124.234408129</v>
      </c>
    </row>
    <row r="2008" spans="1:21" x14ac:dyDescent="0.2">
      <c r="A2008" s="5">
        <v>2027</v>
      </c>
      <c r="B2008" s="17">
        <v>24</v>
      </c>
      <c r="C2008" s="16">
        <v>8</v>
      </c>
      <c r="D2008" s="16">
        <v>1997</v>
      </c>
      <c r="E2008" s="18">
        <v>36137</v>
      </c>
      <c r="F2008" s="9" t="s">
        <v>1991</v>
      </c>
      <c r="G2008" s="3">
        <v>26000000</v>
      </c>
      <c r="H2008" s="3">
        <v>5000</v>
      </c>
      <c r="I2008" s="3">
        <v>5000</v>
      </c>
      <c r="J2008" s="8" t="str">
        <f t="shared" si="250"/>
        <v/>
      </c>
      <c r="K2008" s="8" t="str">
        <f t="shared" si="251"/>
        <v/>
      </c>
      <c r="L2008" s="8" t="str">
        <f t="shared" si="252"/>
        <v>The Grimm Brothers' Snow White</v>
      </c>
      <c r="M2008" s="8" t="str">
        <f t="shared" si="253"/>
        <v/>
      </c>
      <c r="N2008" s="8" t="str">
        <f t="shared" si="249"/>
        <v>The Grimm Brothers' Snow White</v>
      </c>
      <c r="O2008" s="10">
        <f>INDEX(cpi!$A$1:$M$106,MATCH($D2008,cpi!$A:$A,0),MATCH($C2008,cpi!$1:$1,0))</f>
        <v>160.80000000000001</v>
      </c>
      <c r="P2008" s="10">
        <f>cpi!$I$2</f>
        <v>245.51900000000001</v>
      </c>
      <c r="Q2008" s="10">
        <f t="shared" si="254"/>
        <v>1.5268594527363184</v>
      </c>
      <c r="R2008" s="8" t="str">
        <f t="shared" si="255"/>
        <v/>
      </c>
      <c r="S2008" s="11">
        <f t="shared" si="256"/>
        <v>39698345.771144278</v>
      </c>
      <c r="T2008" s="11">
        <f t="shared" si="256"/>
        <v>7634.2972636815921</v>
      </c>
      <c r="U2008" s="11">
        <f t="shared" si="256"/>
        <v>7634.2972636815921</v>
      </c>
    </row>
    <row r="2009" spans="1:21" x14ac:dyDescent="0.2">
      <c r="A2009" s="5">
        <v>2028</v>
      </c>
      <c r="B2009" s="17">
        <v>30</v>
      </c>
      <c r="C2009" s="16">
        <v>6</v>
      </c>
      <c r="D2009" s="16">
        <v>2015</v>
      </c>
      <c r="E2009" s="18">
        <v>42892</v>
      </c>
      <c r="F2009" s="9" t="s">
        <v>1992</v>
      </c>
      <c r="G2009" s="3">
        <v>26000000</v>
      </c>
      <c r="H2009" s="3">
        <v>0</v>
      </c>
      <c r="I2009" s="3">
        <v>34246770</v>
      </c>
      <c r="J2009" s="8" t="str">
        <f t="shared" si="250"/>
        <v/>
      </c>
      <c r="K2009" s="8" t="str">
        <f t="shared" si="251"/>
        <v/>
      </c>
      <c r="L2009" s="8" t="str">
        <f t="shared" si="252"/>
        <v>Viy</v>
      </c>
      <c r="M2009" s="8" t="str">
        <f t="shared" si="253"/>
        <v/>
      </c>
      <c r="N2009" s="8" t="str">
        <f t="shared" si="249"/>
        <v>Viy</v>
      </c>
      <c r="O2009" s="10">
        <f>INDEX(cpi!$A$1:$M$106,MATCH($D2009,cpi!$A:$A,0),MATCH($C2009,cpi!$1:$1,0))</f>
        <v>238.63800000000001</v>
      </c>
      <c r="P2009" s="10">
        <f>cpi!$I$2</f>
        <v>245.51900000000001</v>
      </c>
      <c r="Q2009" s="10">
        <f t="shared" si="254"/>
        <v>1.0288344689445938</v>
      </c>
      <c r="R2009" s="8" t="str">
        <f t="shared" si="255"/>
        <v/>
      </c>
      <c r="S2009" s="11">
        <f t="shared" si="256"/>
        <v>26749696.19255944</v>
      </c>
      <c r="T2009" s="11">
        <f t="shared" si="256"/>
        <v>0</v>
      </c>
      <c r="U2009" s="11">
        <f t="shared" si="256"/>
        <v>35234257.426017649</v>
      </c>
    </row>
    <row r="2010" spans="1:21" x14ac:dyDescent="0.2">
      <c r="A2010" s="5">
        <v>2029</v>
      </c>
      <c r="B2010" s="17">
        <v>17</v>
      </c>
      <c r="C2010" s="16">
        <v>3</v>
      </c>
      <c r="D2010" s="16">
        <v>2015</v>
      </c>
      <c r="E2010" s="18">
        <v>42493</v>
      </c>
      <c r="F2010" s="9" t="s">
        <v>1993</v>
      </c>
      <c r="G2010" s="3">
        <v>26000000</v>
      </c>
      <c r="H2010" s="3">
        <v>0</v>
      </c>
      <c r="I2010" s="3">
        <v>135436</v>
      </c>
      <c r="J2010" s="8" t="str">
        <f t="shared" si="250"/>
        <v/>
      </c>
      <c r="K2010" s="8" t="str">
        <f t="shared" si="251"/>
        <v/>
      </c>
      <c r="L2010" s="8" t="str">
        <f t="shared" si="252"/>
        <v>Accidental Love</v>
      </c>
      <c r="M2010" s="8" t="str">
        <f t="shared" si="253"/>
        <v/>
      </c>
      <c r="N2010" s="8" t="str">
        <f t="shared" si="249"/>
        <v>Accidental Love</v>
      </c>
      <c r="O2010" s="10">
        <f>INDEX(cpi!$A$1:$M$106,MATCH($D2010,cpi!$A:$A,0),MATCH($C2010,cpi!$1:$1,0))</f>
        <v>236.119</v>
      </c>
      <c r="P2010" s="10">
        <f>cpi!$I$2</f>
        <v>245.51900000000001</v>
      </c>
      <c r="Q2010" s="10">
        <f t="shared" si="254"/>
        <v>1.0398104345690098</v>
      </c>
      <c r="R2010" s="8" t="str">
        <f t="shared" si="255"/>
        <v/>
      </c>
      <c r="S2010" s="11">
        <f t="shared" si="256"/>
        <v>27035071.298794255</v>
      </c>
      <c r="T2010" s="11">
        <f t="shared" si="256"/>
        <v>0</v>
      </c>
      <c r="U2010" s="11">
        <f t="shared" si="256"/>
        <v>140827.7660162884</v>
      </c>
    </row>
    <row r="2011" spans="1:21" x14ac:dyDescent="0.2">
      <c r="A2011" s="5">
        <v>2030</v>
      </c>
      <c r="B2011" s="17">
        <v>24</v>
      </c>
      <c r="C2011" s="16">
        <v>4</v>
      </c>
      <c r="D2011" s="16">
        <v>2015</v>
      </c>
      <c r="E2011" s="18">
        <v>42708</v>
      </c>
      <c r="F2011" s="9" t="s">
        <v>1994</v>
      </c>
      <c r="G2011" s="3">
        <v>26000000</v>
      </c>
      <c r="H2011" s="3">
        <v>0</v>
      </c>
      <c r="I2011" s="3">
        <v>0</v>
      </c>
      <c r="J2011" s="8">
        <f t="shared" si="250"/>
        <v>1</v>
      </c>
      <c r="K2011" s="8" t="str">
        <f t="shared" si="251"/>
        <v/>
      </c>
      <c r="L2011" s="8" t="str">
        <f t="shared" si="252"/>
        <v>The Face of an Angel</v>
      </c>
      <c r="M2011" s="8" t="str">
        <f t="shared" si="253"/>
        <v/>
      </c>
      <c r="N2011" s="8" t="str">
        <f t="shared" si="249"/>
        <v>The Face of an Angel</v>
      </c>
      <c r="O2011" s="10">
        <f>INDEX(cpi!$A$1:$M$106,MATCH($D2011,cpi!$A:$A,0),MATCH($C2011,cpi!$1:$1,0))</f>
        <v>236.59899999999999</v>
      </c>
      <c r="P2011" s="10">
        <f>cpi!$I$2</f>
        <v>245.51900000000001</v>
      </c>
      <c r="Q2011" s="10">
        <f t="shared" si="254"/>
        <v>1.0377009201222323</v>
      </c>
      <c r="R2011" s="8" t="str">
        <f t="shared" si="255"/>
        <v/>
      </c>
      <c r="S2011" s="11">
        <f t="shared" si="256"/>
        <v>26980223.923178039</v>
      </c>
      <c r="T2011" s="11">
        <f t="shared" si="256"/>
        <v>0</v>
      </c>
      <c r="U2011" s="11">
        <f t="shared" si="256"/>
        <v>0</v>
      </c>
    </row>
    <row r="2012" spans="1:21" x14ac:dyDescent="0.2">
      <c r="A2012" s="5">
        <v>2031</v>
      </c>
      <c r="B2012" s="17">
        <v>17</v>
      </c>
      <c r="C2012" s="16">
        <v>5</v>
      </c>
      <c r="D2012" s="16">
        <v>1996</v>
      </c>
      <c r="E2012" s="18">
        <v>35555</v>
      </c>
      <c r="F2012" s="9" t="s">
        <v>1995</v>
      </c>
      <c r="G2012" s="3">
        <v>25530000</v>
      </c>
      <c r="H2012" s="3">
        <v>20080020</v>
      </c>
      <c r="I2012" s="3">
        <v>30593313</v>
      </c>
      <c r="J2012" s="8" t="str">
        <f t="shared" si="250"/>
        <v/>
      </c>
      <c r="K2012" s="8" t="str">
        <f t="shared" si="251"/>
        <v/>
      </c>
      <c r="L2012" s="8" t="str">
        <f t="shared" si="252"/>
        <v>Flipper</v>
      </c>
      <c r="M2012" s="8" t="str">
        <f t="shared" si="253"/>
        <v/>
      </c>
      <c r="N2012" s="8" t="str">
        <f t="shared" si="249"/>
        <v>Flipper</v>
      </c>
      <c r="O2012" s="10">
        <f>INDEX(cpi!$A$1:$M$106,MATCH($D2012,cpi!$A:$A,0),MATCH($C2012,cpi!$1:$1,0))</f>
        <v>156.6</v>
      </c>
      <c r="P2012" s="10">
        <f>cpi!$I$2</f>
        <v>245.51900000000001</v>
      </c>
      <c r="Q2012" s="10">
        <f t="shared" si="254"/>
        <v>1.5678097062579821</v>
      </c>
      <c r="R2012" s="8" t="str">
        <f t="shared" si="255"/>
        <v/>
      </c>
      <c r="S2012" s="11">
        <f t="shared" si="256"/>
        <v>40026181.800766282</v>
      </c>
      <c r="T2012" s="11">
        <f t="shared" si="256"/>
        <v>31481650.257854406</v>
      </c>
      <c r="U2012" s="11">
        <f t="shared" si="256"/>
        <v>47964493.067988507</v>
      </c>
    </row>
    <row r="2013" spans="1:21" x14ac:dyDescent="0.2">
      <c r="A2013" s="5">
        <v>2032</v>
      </c>
      <c r="B2013" s="17">
        <v>31</v>
      </c>
      <c r="C2013" s="16">
        <v>8</v>
      </c>
      <c r="D2013" s="16">
        <v>2005</v>
      </c>
      <c r="E2013" s="18">
        <v>39271</v>
      </c>
      <c r="F2013" s="9" t="s">
        <v>1996</v>
      </c>
      <c r="G2013" s="3">
        <v>25500000</v>
      </c>
      <c r="H2013" s="3">
        <v>33579798</v>
      </c>
      <c r="I2013" s="3">
        <v>86301599</v>
      </c>
      <c r="J2013" s="8" t="str">
        <f t="shared" si="250"/>
        <v/>
      </c>
      <c r="K2013" s="8" t="str">
        <f t="shared" si="251"/>
        <v/>
      </c>
      <c r="L2013" s="8" t="str">
        <f t="shared" si="252"/>
        <v>The Constant Gardener</v>
      </c>
      <c r="M2013" s="8" t="str">
        <f t="shared" si="253"/>
        <v/>
      </c>
      <c r="N2013" s="8" t="str">
        <f t="shared" si="249"/>
        <v>The Constant Gardener</v>
      </c>
      <c r="O2013" s="10">
        <f>INDEX(cpi!$A$1:$M$106,MATCH($D2013,cpi!$A:$A,0),MATCH($C2013,cpi!$1:$1,0))</f>
        <v>196.4</v>
      </c>
      <c r="P2013" s="10">
        <f>cpi!$I$2</f>
        <v>245.51900000000001</v>
      </c>
      <c r="Q2013" s="10">
        <f t="shared" si="254"/>
        <v>1.2500967413441955</v>
      </c>
      <c r="R2013" s="8" t="str">
        <f t="shared" si="255"/>
        <v/>
      </c>
      <c r="S2013" s="11">
        <f t="shared" si="256"/>
        <v>31877466.904276986</v>
      </c>
      <c r="T2013" s="11">
        <f t="shared" si="256"/>
        <v>41977996.054796331</v>
      </c>
      <c r="U2013" s="11">
        <f t="shared" si="256"/>
        <v>107885347.68269348</v>
      </c>
    </row>
    <row r="2014" spans="1:21" x14ac:dyDescent="0.2">
      <c r="A2014" s="5">
        <v>2033</v>
      </c>
      <c r="B2014" s="17">
        <v>17</v>
      </c>
      <c r="C2014" s="16">
        <v>10</v>
      </c>
      <c r="D2014" s="16">
        <v>2008</v>
      </c>
      <c r="E2014" s="18">
        <v>39943</v>
      </c>
      <c r="F2014" s="9" t="s">
        <v>1997</v>
      </c>
      <c r="G2014" s="3">
        <v>25100000</v>
      </c>
      <c r="H2014" s="3">
        <v>25534493</v>
      </c>
      <c r="I2014" s="3">
        <v>28575778</v>
      </c>
      <c r="J2014" s="8" t="str">
        <f t="shared" si="250"/>
        <v/>
      </c>
      <c r="K2014" s="8" t="str">
        <f t="shared" si="251"/>
        <v/>
      </c>
      <c r="L2014" s="8" t="str">
        <f t="shared" si="252"/>
        <v>W.</v>
      </c>
      <c r="M2014" s="8" t="str">
        <f t="shared" si="253"/>
        <v/>
      </c>
      <c r="N2014" s="8" t="str">
        <f t="shared" si="249"/>
        <v>W.</v>
      </c>
      <c r="O2014" s="10">
        <f>INDEX(cpi!$A$1:$M$106,MATCH($D2014,cpi!$A:$A,0),MATCH($C2014,cpi!$1:$1,0))</f>
        <v>216.57300000000001</v>
      </c>
      <c r="P2014" s="10">
        <f>cpi!$I$2</f>
        <v>245.51900000000001</v>
      </c>
      <c r="Q2014" s="10">
        <f t="shared" si="254"/>
        <v>1.1336547030331574</v>
      </c>
      <c r="R2014" s="8" t="str">
        <f t="shared" si="255"/>
        <v/>
      </c>
      <c r="S2014" s="11">
        <f t="shared" si="256"/>
        <v>28454733.046132252</v>
      </c>
      <c r="T2014" s="11">
        <f t="shared" si="256"/>
        <v>28947298.079017237</v>
      </c>
      <c r="U2014" s="11">
        <f t="shared" si="256"/>
        <v>32395065.122531433</v>
      </c>
    </row>
    <row r="2015" spans="1:21" x14ac:dyDescent="0.2">
      <c r="A2015" s="5">
        <v>2034</v>
      </c>
      <c r="B2015" s="17">
        <v>25</v>
      </c>
      <c r="C2015" s="16">
        <v>2</v>
      </c>
      <c r="D2015" s="16">
        <v>2004</v>
      </c>
      <c r="E2015" s="18">
        <v>38719</v>
      </c>
      <c r="F2015" s="9" t="s">
        <v>1998</v>
      </c>
      <c r="G2015" s="3">
        <v>25000000</v>
      </c>
      <c r="H2015" s="3">
        <v>370782930</v>
      </c>
      <c r="I2015" s="3">
        <v>622341924</v>
      </c>
      <c r="J2015" s="8" t="str">
        <f t="shared" si="250"/>
        <v/>
      </c>
      <c r="K2015" s="8" t="str">
        <f t="shared" si="251"/>
        <v/>
      </c>
      <c r="L2015" s="8" t="str">
        <f t="shared" si="252"/>
        <v>The Passion of the Christ</v>
      </c>
      <c r="M2015" s="8" t="str">
        <f t="shared" si="253"/>
        <v/>
      </c>
      <c r="N2015" s="8" t="str">
        <f t="shared" si="249"/>
        <v>The Passion of the Christ</v>
      </c>
      <c r="O2015" s="10">
        <f>INDEX(cpi!$A$1:$M$106,MATCH($D2015,cpi!$A:$A,0),MATCH($C2015,cpi!$1:$1,0))</f>
        <v>186.2</v>
      </c>
      <c r="P2015" s="10">
        <f>cpi!$I$2</f>
        <v>245.51900000000001</v>
      </c>
      <c r="Q2015" s="10">
        <f t="shared" si="254"/>
        <v>1.3185767991407091</v>
      </c>
      <c r="R2015" s="8" t="str">
        <f t="shared" si="255"/>
        <v/>
      </c>
      <c r="S2015" s="11">
        <f t="shared" si="256"/>
        <v>32964419.97851773</v>
      </c>
      <c r="T2015" s="11">
        <f t="shared" si="256"/>
        <v>488905769.01541364</v>
      </c>
      <c r="U2015" s="11">
        <f t="shared" si="256"/>
        <v>820605622.11899042</v>
      </c>
    </row>
    <row r="2016" spans="1:21" x14ac:dyDescent="0.2">
      <c r="A2016" s="5">
        <v>2035</v>
      </c>
      <c r="B2016" s="17">
        <v>24</v>
      </c>
      <c r="C2016" s="16">
        <v>11</v>
      </c>
      <c r="D2016" s="16">
        <v>1993</v>
      </c>
      <c r="E2016" s="18">
        <v>34679</v>
      </c>
      <c r="F2016" s="9" t="s">
        <v>1999</v>
      </c>
      <c r="G2016" s="3">
        <v>25000000</v>
      </c>
      <c r="H2016" s="3">
        <v>219195051</v>
      </c>
      <c r="I2016" s="3">
        <v>441286003</v>
      </c>
      <c r="J2016" s="8" t="str">
        <f t="shared" si="250"/>
        <v/>
      </c>
      <c r="K2016" s="8" t="str">
        <f t="shared" si="251"/>
        <v/>
      </c>
      <c r="L2016" s="8" t="str">
        <f t="shared" si="252"/>
        <v>Mrs. Doubtfire</v>
      </c>
      <c r="M2016" s="8" t="str">
        <f t="shared" si="253"/>
        <v/>
      </c>
      <c r="N2016" s="8" t="str">
        <f t="shared" si="249"/>
        <v>Mrs. Doubtfire</v>
      </c>
      <c r="O2016" s="10">
        <f>INDEX(cpi!$A$1:$M$106,MATCH($D2016,cpi!$A:$A,0),MATCH($C2016,cpi!$1:$1,0))</f>
        <v>145.80000000000001</v>
      </c>
      <c r="P2016" s="10">
        <f>cpi!$I$2</f>
        <v>245.51900000000001</v>
      </c>
      <c r="Q2016" s="10">
        <f t="shared" si="254"/>
        <v>1.6839437585733881</v>
      </c>
      <c r="R2016" s="8" t="str">
        <f t="shared" si="255"/>
        <v/>
      </c>
      <c r="S2016" s="11">
        <f t="shared" si="256"/>
        <v>42098593.964334704</v>
      </c>
      <c r="T2016" s="11">
        <f t="shared" si="256"/>
        <v>369112138.0416255</v>
      </c>
      <c r="U2016" s="11">
        <f t="shared" si="256"/>
        <v>743100810.4976474</v>
      </c>
    </row>
    <row r="2017" spans="1:21" x14ac:dyDescent="0.2">
      <c r="A2017" s="5">
        <v>2036</v>
      </c>
      <c r="B2017" s="17">
        <v>16</v>
      </c>
      <c r="C2017" s="16">
        <v>12</v>
      </c>
      <c r="D2017" s="16">
        <v>1988</v>
      </c>
      <c r="E2017" s="18">
        <v>32610</v>
      </c>
      <c r="F2017" s="9" t="s">
        <v>2000</v>
      </c>
      <c r="G2017" s="3">
        <v>25000000</v>
      </c>
      <c r="H2017" s="3">
        <v>172825435</v>
      </c>
      <c r="I2017" s="3">
        <v>412800000</v>
      </c>
      <c r="J2017" s="8" t="str">
        <f t="shared" si="250"/>
        <v/>
      </c>
      <c r="K2017" s="8" t="str">
        <f t="shared" si="251"/>
        <v/>
      </c>
      <c r="L2017" s="8" t="str">
        <f t="shared" si="252"/>
        <v>Rain Man</v>
      </c>
      <c r="M2017" s="8" t="str">
        <f t="shared" si="253"/>
        <v/>
      </c>
      <c r="N2017" s="8" t="str">
        <f t="shared" si="249"/>
        <v>Rain Man</v>
      </c>
      <c r="O2017" s="10">
        <f>INDEX(cpi!$A$1:$M$106,MATCH($D2017,cpi!$A:$A,0),MATCH($C2017,cpi!$1:$1,0))</f>
        <v>120.5</v>
      </c>
      <c r="P2017" s="10">
        <f>cpi!$I$2</f>
        <v>245.51900000000001</v>
      </c>
      <c r="Q2017" s="10">
        <f t="shared" si="254"/>
        <v>2.0375020746887968</v>
      </c>
      <c r="R2017" s="8" t="str">
        <f t="shared" si="255"/>
        <v/>
      </c>
      <c r="S2017" s="11">
        <f t="shared" si="256"/>
        <v>50937551.867219925</v>
      </c>
      <c r="T2017" s="11">
        <f t="shared" si="256"/>
        <v>352132182.37149382</v>
      </c>
      <c r="U2017" s="11">
        <f t="shared" si="256"/>
        <v>841080856.43153536</v>
      </c>
    </row>
    <row r="2018" spans="1:21" x14ac:dyDescent="0.2">
      <c r="A2018" s="5">
        <v>2037</v>
      </c>
      <c r="B2018" s="17">
        <v>10</v>
      </c>
      <c r="C2018" s="16">
        <v>8</v>
      </c>
      <c r="D2018" s="16">
        <v>2011</v>
      </c>
      <c r="E2018" s="18">
        <v>40824</v>
      </c>
      <c r="F2018" s="9" t="s">
        <v>2001</v>
      </c>
      <c r="G2018" s="3">
        <v>25000000</v>
      </c>
      <c r="H2018" s="3">
        <v>169705587</v>
      </c>
      <c r="I2018" s="3">
        <v>213120004</v>
      </c>
      <c r="J2018" s="8" t="str">
        <f t="shared" si="250"/>
        <v/>
      </c>
      <c r="K2018" s="8" t="str">
        <f t="shared" si="251"/>
        <v/>
      </c>
      <c r="L2018" s="8" t="str">
        <f t="shared" si="252"/>
        <v>The Help</v>
      </c>
      <c r="M2018" s="8" t="str">
        <f t="shared" si="253"/>
        <v/>
      </c>
      <c r="N2018" s="8" t="str">
        <f t="shared" si="249"/>
        <v>The Help</v>
      </c>
      <c r="O2018" s="10">
        <f>INDEX(cpi!$A$1:$M$106,MATCH($D2018,cpi!$A:$A,0),MATCH($C2018,cpi!$1:$1,0))</f>
        <v>226.54499999999999</v>
      </c>
      <c r="P2018" s="10">
        <f>cpi!$I$2</f>
        <v>245.51900000000001</v>
      </c>
      <c r="Q2018" s="10">
        <f t="shared" si="254"/>
        <v>1.0837537796022867</v>
      </c>
      <c r="R2018" s="8" t="str">
        <f t="shared" si="255"/>
        <v/>
      </c>
      <c r="S2018" s="11">
        <f t="shared" si="256"/>
        <v>27093844.490057167</v>
      </c>
      <c r="T2018" s="11">
        <f t="shared" si="256"/>
        <v>183919071.33087468</v>
      </c>
      <c r="U2018" s="11">
        <f t="shared" si="256"/>
        <v>230969609.84385446</v>
      </c>
    </row>
    <row r="2019" spans="1:21" x14ac:dyDescent="0.2">
      <c r="A2019" s="5">
        <v>2038</v>
      </c>
      <c r="B2019" s="17">
        <v>25</v>
      </c>
      <c r="C2019" s="16">
        <v>12</v>
      </c>
      <c r="D2019" s="16">
        <v>2016</v>
      </c>
      <c r="E2019" s="18">
        <v>43112</v>
      </c>
      <c r="F2019" s="9" t="s">
        <v>2002</v>
      </c>
      <c r="G2019" s="3">
        <v>25000000</v>
      </c>
      <c r="H2019" s="3">
        <v>169385722</v>
      </c>
      <c r="I2019" s="3">
        <v>232285722</v>
      </c>
      <c r="J2019" s="8" t="str">
        <f t="shared" si="250"/>
        <v/>
      </c>
      <c r="K2019" s="8" t="str">
        <f t="shared" si="251"/>
        <v/>
      </c>
      <c r="L2019" s="8" t="str">
        <f t="shared" si="252"/>
        <v>Hidden Figures</v>
      </c>
      <c r="M2019" s="8" t="str">
        <f t="shared" si="253"/>
        <v/>
      </c>
      <c r="N2019" s="8" t="str">
        <f t="shared" si="249"/>
        <v>Hidden Figures</v>
      </c>
      <c r="O2019" s="10">
        <f>INDEX(cpi!$A$1:$M$106,MATCH($D2019,cpi!$A:$A,0),MATCH($C2019,cpi!$1:$1,0))</f>
        <v>241.43199999999999</v>
      </c>
      <c r="P2019" s="10">
        <f>cpi!$I$2</f>
        <v>245.51900000000001</v>
      </c>
      <c r="Q2019" s="10">
        <f t="shared" si="254"/>
        <v>1.0169281619669308</v>
      </c>
      <c r="R2019" s="8" t="str">
        <f t="shared" si="255"/>
        <v/>
      </c>
      <c r="S2019" s="11">
        <f t="shared" si="256"/>
        <v>25423204.049173269</v>
      </c>
      <c r="T2019" s="11">
        <f t="shared" si="256"/>
        <v>172253110.93690151</v>
      </c>
      <c r="U2019" s="11">
        <f t="shared" si="256"/>
        <v>236217892.32462147</v>
      </c>
    </row>
    <row r="2020" spans="1:21" x14ac:dyDescent="0.2">
      <c r="A2020" s="5">
        <v>2039</v>
      </c>
      <c r="B2020" s="17">
        <v>12</v>
      </c>
      <c r="C2020" s="16">
        <v>12</v>
      </c>
      <c r="D2020" s="16">
        <v>2008</v>
      </c>
      <c r="E2020" s="18">
        <v>39794</v>
      </c>
      <c r="F2020" s="9" t="s">
        <v>2003</v>
      </c>
      <c r="G2020" s="3">
        <v>25000000</v>
      </c>
      <c r="H2020" s="3">
        <v>148095302</v>
      </c>
      <c r="I2020" s="3">
        <v>274543085</v>
      </c>
      <c r="J2020" s="8" t="str">
        <f t="shared" si="250"/>
        <v/>
      </c>
      <c r="K2020" s="8" t="str">
        <f t="shared" si="251"/>
        <v/>
      </c>
      <c r="L2020" s="8" t="str">
        <f t="shared" si="252"/>
        <v>Gran Torino</v>
      </c>
      <c r="M2020" s="8" t="str">
        <f t="shared" si="253"/>
        <v/>
      </c>
      <c r="N2020" s="8" t="str">
        <f t="shared" si="249"/>
        <v>Gran Torino</v>
      </c>
      <c r="O2020" s="10">
        <f>INDEX(cpi!$A$1:$M$106,MATCH($D2020,cpi!$A:$A,0),MATCH($C2020,cpi!$1:$1,0))</f>
        <v>210.22800000000001</v>
      </c>
      <c r="P2020" s="10">
        <f>cpi!$I$2</f>
        <v>245.51900000000001</v>
      </c>
      <c r="Q2020" s="10">
        <f t="shared" si="254"/>
        <v>1.1678701219628214</v>
      </c>
      <c r="R2020" s="8" t="str">
        <f t="shared" si="255"/>
        <v/>
      </c>
      <c r="S2020" s="11">
        <f t="shared" si="256"/>
        <v>29196753.049070533</v>
      </c>
      <c r="T2020" s="11">
        <f t="shared" si="256"/>
        <v>172956078.40886086</v>
      </c>
      <c r="U2020" s="11">
        <f t="shared" si="256"/>
        <v>320630666.16299921</v>
      </c>
    </row>
    <row r="2021" spans="1:21" x14ac:dyDescent="0.2">
      <c r="A2021" s="5">
        <v>2040</v>
      </c>
      <c r="B2021" s="17">
        <v>30</v>
      </c>
      <c r="C2021" s="16">
        <v>1</v>
      </c>
      <c r="D2021" s="16">
        <v>2009</v>
      </c>
      <c r="E2021" s="18">
        <v>40695</v>
      </c>
      <c r="F2021" s="9" t="s">
        <v>2004</v>
      </c>
      <c r="G2021" s="3">
        <v>25000000</v>
      </c>
      <c r="H2021" s="3">
        <v>145000989</v>
      </c>
      <c r="I2021" s="3">
        <v>226941585</v>
      </c>
      <c r="J2021" s="8" t="str">
        <f t="shared" si="250"/>
        <v/>
      </c>
      <c r="K2021" s="8" t="str">
        <f t="shared" si="251"/>
        <v/>
      </c>
      <c r="L2021" s="8" t="str">
        <f t="shared" si="252"/>
        <v>Taken</v>
      </c>
      <c r="M2021" s="8" t="str">
        <f t="shared" si="253"/>
        <v/>
      </c>
      <c r="N2021" s="8" t="str">
        <f t="shared" si="249"/>
        <v>Taken</v>
      </c>
      <c r="O2021" s="10">
        <f>INDEX(cpi!$A$1:$M$106,MATCH($D2021,cpi!$A:$A,0),MATCH($C2021,cpi!$1:$1,0))</f>
        <v>211.143</v>
      </c>
      <c r="P2021" s="10">
        <f>cpi!$I$2</f>
        <v>245.51900000000001</v>
      </c>
      <c r="Q2021" s="10">
        <f t="shared" si="254"/>
        <v>1.1628090914688149</v>
      </c>
      <c r="R2021" s="8" t="str">
        <f t="shared" si="255"/>
        <v/>
      </c>
      <c r="S2021" s="11">
        <f t="shared" si="256"/>
        <v>29070227.286720373</v>
      </c>
      <c r="T2021" s="11">
        <f t="shared" si="256"/>
        <v>168608468.28116962</v>
      </c>
      <c r="U2021" s="11">
        <f t="shared" si="256"/>
        <v>263889738.27034286</v>
      </c>
    </row>
    <row r="2022" spans="1:21" x14ac:dyDescent="0.2">
      <c r="A2022" s="5">
        <v>2041</v>
      </c>
      <c r="B2022" s="17">
        <v>17</v>
      </c>
      <c r="C2022" s="16">
        <v>1</v>
      </c>
      <c r="D2022" s="16">
        <v>2014</v>
      </c>
      <c r="E2022" s="18">
        <v>42125</v>
      </c>
      <c r="F2022" s="9" t="s">
        <v>2005</v>
      </c>
      <c r="G2022" s="3">
        <v>25000000</v>
      </c>
      <c r="H2022" s="3">
        <v>134202565</v>
      </c>
      <c r="I2022" s="3">
        <v>153733800</v>
      </c>
      <c r="J2022" s="8" t="str">
        <f t="shared" si="250"/>
        <v/>
      </c>
      <c r="K2022" s="8" t="str">
        <f t="shared" si="251"/>
        <v/>
      </c>
      <c r="L2022" s="8" t="str">
        <f t="shared" si="252"/>
        <v>Ride Along</v>
      </c>
      <c r="M2022" s="8" t="str">
        <f t="shared" si="253"/>
        <v/>
      </c>
      <c r="N2022" s="8" t="str">
        <f t="shared" si="249"/>
        <v>Ride Along</v>
      </c>
      <c r="O2022" s="10">
        <f>INDEX(cpi!$A$1:$M$106,MATCH($D2022,cpi!$A:$A,0),MATCH($C2022,cpi!$1:$1,0))</f>
        <v>233.916</v>
      </c>
      <c r="P2022" s="10">
        <f>cpi!$I$2</f>
        <v>245.51900000000001</v>
      </c>
      <c r="Q2022" s="10">
        <f t="shared" si="254"/>
        <v>1.0496032763898151</v>
      </c>
      <c r="R2022" s="8" t="str">
        <f t="shared" si="255"/>
        <v/>
      </c>
      <c r="S2022" s="11">
        <f t="shared" si="256"/>
        <v>26240081.909745377</v>
      </c>
      <c r="T2022" s="11">
        <f t="shared" si="256"/>
        <v>140859451.92391711</v>
      </c>
      <c r="U2022" s="11">
        <f t="shared" si="256"/>
        <v>161359500.17185655</v>
      </c>
    </row>
    <row r="2023" spans="1:21" x14ac:dyDescent="0.2">
      <c r="A2023" s="5">
        <v>2042</v>
      </c>
      <c r="B2023" s="17">
        <v>25</v>
      </c>
      <c r="C2023" s="16">
        <v>11</v>
      </c>
      <c r="D2023" s="16">
        <v>1992</v>
      </c>
      <c r="E2023" s="18">
        <v>34345</v>
      </c>
      <c r="F2023" s="9" t="s">
        <v>2006</v>
      </c>
      <c r="G2023" s="3">
        <v>25000000</v>
      </c>
      <c r="H2023" s="3">
        <v>121945720</v>
      </c>
      <c r="I2023" s="3">
        <v>410900000</v>
      </c>
      <c r="J2023" s="8" t="str">
        <f t="shared" si="250"/>
        <v/>
      </c>
      <c r="K2023" s="8" t="str">
        <f t="shared" si="251"/>
        <v/>
      </c>
      <c r="L2023" s="8" t="str">
        <f t="shared" si="252"/>
        <v>The Bodyguard</v>
      </c>
      <c r="M2023" s="8" t="str">
        <f t="shared" si="253"/>
        <v/>
      </c>
      <c r="N2023" s="8" t="str">
        <f t="shared" si="249"/>
        <v>The Bodyguard</v>
      </c>
      <c r="O2023" s="10">
        <f>INDEX(cpi!$A$1:$M$106,MATCH($D2023,cpi!$A:$A,0),MATCH($C2023,cpi!$1:$1,0))</f>
        <v>142</v>
      </c>
      <c r="P2023" s="10">
        <f>cpi!$I$2</f>
        <v>245.51900000000001</v>
      </c>
      <c r="Q2023" s="10">
        <f t="shared" si="254"/>
        <v>1.7290070422535211</v>
      </c>
      <c r="R2023" s="8" t="str">
        <f t="shared" si="255"/>
        <v/>
      </c>
      <c r="S2023" s="11">
        <f t="shared" si="256"/>
        <v>43225176.056338027</v>
      </c>
      <c r="T2023" s="11">
        <f t="shared" si="256"/>
        <v>210845008.65267605</v>
      </c>
      <c r="U2023" s="11">
        <f t="shared" si="256"/>
        <v>710448993.66197181</v>
      </c>
    </row>
    <row r="2024" spans="1:21" x14ac:dyDescent="0.2">
      <c r="A2024" s="5">
        <v>2043</v>
      </c>
      <c r="B2024" s="17">
        <v>15</v>
      </c>
      <c r="C2024" s="16">
        <v>12</v>
      </c>
      <c r="D2024" s="16">
        <v>1993</v>
      </c>
      <c r="E2024" s="18">
        <v>34405</v>
      </c>
      <c r="F2024" s="9" t="s">
        <v>2007</v>
      </c>
      <c r="G2024" s="3">
        <v>25000000</v>
      </c>
      <c r="H2024" s="3">
        <v>96067179</v>
      </c>
      <c r="I2024" s="3">
        <v>321365567</v>
      </c>
      <c r="J2024" s="8" t="str">
        <f t="shared" si="250"/>
        <v/>
      </c>
      <c r="K2024" s="8" t="str">
        <f t="shared" si="251"/>
        <v/>
      </c>
      <c r="L2024" s="8" t="str">
        <f t="shared" si="252"/>
        <v>Schindler's List</v>
      </c>
      <c r="M2024" s="8" t="str">
        <f t="shared" si="253"/>
        <v/>
      </c>
      <c r="N2024" s="8" t="str">
        <f t="shared" si="249"/>
        <v>Schindler's List</v>
      </c>
      <c r="O2024" s="10">
        <f>INDEX(cpi!$A$1:$M$106,MATCH($D2024,cpi!$A:$A,0),MATCH($C2024,cpi!$1:$1,0))</f>
        <v>145.80000000000001</v>
      </c>
      <c r="P2024" s="10">
        <f>cpi!$I$2</f>
        <v>245.51900000000001</v>
      </c>
      <c r="Q2024" s="10">
        <f t="shared" si="254"/>
        <v>1.6839437585733881</v>
      </c>
      <c r="R2024" s="8" t="str">
        <f t="shared" si="255"/>
        <v/>
      </c>
      <c r="S2024" s="11">
        <f t="shared" si="256"/>
        <v>42098593.964334704</v>
      </c>
      <c r="T2024" s="11">
        <f t="shared" si="256"/>
        <v>161771726.48080245</v>
      </c>
      <c r="U2024" s="11">
        <f t="shared" si="256"/>
        <v>541161540.77004802</v>
      </c>
    </row>
    <row r="2025" spans="1:21" x14ac:dyDescent="0.2">
      <c r="A2025" s="5">
        <v>2044</v>
      </c>
      <c r="B2025" s="17">
        <v>2</v>
      </c>
      <c r="C2025" s="16">
        <v>7</v>
      </c>
      <c r="D2025" s="16">
        <v>2003</v>
      </c>
      <c r="E2025" s="18">
        <v>37659</v>
      </c>
      <c r="F2025" s="9" t="s">
        <v>2008</v>
      </c>
      <c r="G2025" s="3">
        <v>25000000</v>
      </c>
      <c r="H2025" s="3">
        <v>90639088</v>
      </c>
      <c r="I2025" s="3">
        <v>125339088</v>
      </c>
      <c r="J2025" s="8" t="str">
        <f t="shared" si="250"/>
        <v/>
      </c>
      <c r="K2025" s="8" t="str">
        <f t="shared" si="251"/>
        <v/>
      </c>
      <c r="L2025" s="8" t="str">
        <f t="shared" si="252"/>
        <v>Legally Blonde 2: Red, White &amp; Blonde</v>
      </c>
      <c r="M2025" s="8" t="str">
        <f t="shared" si="253"/>
        <v/>
      </c>
      <c r="N2025" s="8" t="str">
        <f t="shared" si="249"/>
        <v>Legally Blonde 2: Red, White &amp; Blonde</v>
      </c>
      <c r="O2025" s="10">
        <f>INDEX(cpi!$A$1:$M$106,MATCH($D2025,cpi!$A:$A,0),MATCH($C2025,cpi!$1:$1,0))</f>
        <v>183.9</v>
      </c>
      <c r="P2025" s="10">
        <f>cpi!$I$2</f>
        <v>245.51900000000001</v>
      </c>
      <c r="Q2025" s="10">
        <f t="shared" si="254"/>
        <v>1.335067971723763</v>
      </c>
      <c r="R2025" s="8" t="str">
        <f t="shared" si="255"/>
        <v/>
      </c>
      <c r="S2025" s="11">
        <f t="shared" si="256"/>
        <v>33376699.293094076</v>
      </c>
      <c r="T2025" s="11">
        <f t="shared" si="256"/>
        <v>121009343.37505166</v>
      </c>
      <c r="U2025" s="11">
        <f t="shared" si="256"/>
        <v>167336201.99386624</v>
      </c>
    </row>
    <row r="2026" spans="1:21" x14ac:dyDescent="0.2">
      <c r="A2026" s="5">
        <v>2045</v>
      </c>
      <c r="B2026" s="17">
        <v>26</v>
      </c>
      <c r="C2026" s="16">
        <v>3</v>
      </c>
      <c r="D2026" s="16">
        <v>2004</v>
      </c>
      <c r="E2026" s="18">
        <v>38751</v>
      </c>
      <c r="F2026" s="9" t="s">
        <v>2009</v>
      </c>
      <c r="G2026" s="3">
        <v>25000000</v>
      </c>
      <c r="H2026" s="3">
        <v>84185387</v>
      </c>
      <c r="I2026" s="3">
        <v>181185387</v>
      </c>
      <c r="J2026" s="8" t="str">
        <f t="shared" si="250"/>
        <v/>
      </c>
      <c r="K2026" s="8" t="str">
        <f t="shared" si="251"/>
        <v/>
      </c>
      <c r="L2026" s="8" t="str">
        <f t="shared" si="252"/>
        <v>Scooby-Doo 2: Monsters Unleashed</v>
      </c>
      <c r="M2026" s="8" t="str">
        <f t="shared" si="253"/>
        <v/>
      </c>
      <c r="N2026" s="8" t="str">
        <f t="shared" si="249"/>
        <v>Scooby-Doo 2: Monsters Unleashed</v>
      </c>
      <c r="O2026" s="10">
        <f>INDEX(cpi!$A$1:$M$106,MATCH($D2026,cpi!$A:$A,0),MATCH($C2026,cpi!$1:$1,0))</f>
        <v>187.4</v>
      </c>
      <c r="P2026" s="10">
        <f>cpi!$I$2</f>
        <v>245.51900000000001</v>
      </c>
      <c r="Q2026" s="10">
        <f t="shared" si="254"/>
        <v>1.3101334044823907</v>
      </c>
      <c r="R2026" s="8" t="str">
        <f t="shared" si="255"/>
        <v/>
      </c>
      <c r="S2026" s="11">
        <f t="shared" si="256"/>
        <v>32753335.112059768</v>
      </c>
      <c r="T2026" s="11">
        <f t="shared" si="256"/>
        <v>110294087.67797759</v>
      </c>
      <c r="U2026" s="11">
        <f t="shared" si="256"/>
        <v>237377027.9127695</v>
      </c>
    </row>
    <row r="2027" spans="1:21" x14ac:dyDescent="0.2">
      <c r="A2027" s="5">
        <v>2046</v>
      </c>
      <c r="B2027" s="17">
        <v>9</v>
      </c>
      <c r="C2027" s="16">
        <v>7</v>
      </c>
      <c r="D2027" s="16">
        <v>2004</v>
      </c>
      <c r="E2027" s="18">
        <v>38237</v>
      </c>
      <c r="F2027" s="9" t="s">
        <v>2010</v>
      </c>
      <c r="G2027" s="3">
        <v>25000000</v>
      </c>
      <c r="H2027" s="3">
        <v>84136909</v>
      </c>
      <c r="I2027" s="3">
        <v>89476265</v>
      </c>
      <c r="J2027" s="8" t="str">
        <f t="shared" si="250"/>
        <v/>
      </c>
      <c r="K2027" s="8" t="str">
        <f t="shared" si="251"/>
        <v/>
      </c>
      <c r="L2027" s="8" t="str">
        <f t="shared" si="252"/>
        <v>Anchorman: The Legend of Ron Burgundy</v>
      </c>
      <c r="M2027" s="8" t="str">
        <f t="shared" si="253"/>
        <v/>
      </c>
      <c r="N2027" s="8" t="str">
        <f t="shared" si="249"/>
        <v>Anchorman: The Legend of Ron Burgundy</v>
      </c>
      <c r="O2027" s="10">
        <f>INDEX(cpi!$A$1:$M$106,MATCH($D2027,cpi!$A:$A,0),MATCH($C2027,cpi!$1:$1,0))</f>
        <v>189.4</v>
      </c>
      <c r="P2027" s="10">
        <f>cpi!$I$2</f>
        <v>245.51900000000001</v>
      </c>
      <c r="Q2027" s="10">
        <f t="shared" si="254"/>
        <v>1.2962988384371701</v>
      </c>
      <c r="R2027" s="8" t="str">
        <f t="shared" si="255"/>
        <v/>
      </c>
      <c r="S2027" s="11">
        <f t="shared" si="256"/>
        <v>32407470.960929252</v>
      </c>
      <c r="T2027" s="11">
        <f t="shared" si="256"/>
        <v>109066577.40639389</v>
      </c>
      <c r="U2027" s="11">
        <f t="shared" si="256"/>
        <v>115987978.38719642</v>
      </c>
    </row>
    <row r="2028" spans="1:21" x14ac:dyDescent="0.2">
      <c r="A2028" s="5">
        <v>2047</v>
      </c>
      <c r="B2028" s="17">
        <v>15</v>
      </c>
      <c r="C2028" s="16">
        <v>8</v>
      </c>
      <c r="D2028" s="16">
        <v>2003</v>
      </c>
      <c r="E2028" s="18">
        <v>38054</v>
      </c>
      <c r="F2028" s="9" t="s">
        <v>2011</v>
      </c>
      <c r="G2028" s="3">
        <v>25000000</v>
      </c>
      <c r="H2028" s="3">
        <v>82622655</v>
      </c>
      <c r="I2028" s="3">
        <v>114576403</v>
      </c>
      <c r="J2028" s="8" t="str">
        <f t="shared" si="250"/>
        <v/>
      </c>
      <c r="K2028" s="8" t="str">
        <f t="shared" si="251"/>
        <v/>
      </c>
      <c r="L2028" s="8" t="str">
        <f t="shared" si="252"/>
        <v>Freddy vs. Jason</v>
      </c>
      <c r="M2028" s="8" t="str">
        <f t="shared" si="253"/>
        <v/>
      </c>
      <c r="N2028" s="8" t="str">
        <f t="shared" si="249"/>
        <v>Freddy vs. Jason</v>
      </c>
      <c r="O2028" s="10">
        <f>INDEX(cpi!$A$1:$M$106,MATCH($D2028,cpi!$A:$A,0),MATCH($C2028,cpi!$1:$1,0))</f>
        <v>184.6</v>
      </c>
      <c r="P2028" s="10">
        <f>cpi!$I$2</f>
        <v>245.51900000000001</v>
      </c>
      <c r="Q2028" s="10">
        <f t="shared" si="254"/>
        <v>1.3300054171180933</v>
      </c>
      <c r="R2028" s="8" t="str">
        <f t="shared" si="255"/>
        <v/>
      </c>
      <c r="S2028" s="11">
        <f t="shared" si="256"/>
        <v>33250135.427952331</v>
      </c>
      <c r="T2028" s="11">
        <f t="shared" si="256"/>
        <v>109888578.72667931</v>
      </c>
      <c r="U2028" s="11">
        <f t="shared" si="256"/>
        <v>152387236.66390574</v>
      </c>
    </row>
    <row r="2029" spans="1:21" x14ac:dyDescent="0.2">
      <c r="A2029" s="5">
        <v>2048</v>
      </c>
      <c r="B2029" s="17">
        <v>16</v>
      </c>
      <c r="C2029" s="16">
        <v>2</v>
      </c>
      <c r="D2029" s="16">
        <v>2007</v>
      </c>
      <c r="E2029" s="18">
        <v>39540</v>
      </c>
      <c r="F2029" s="9" t="s">
        <v>2012</v>
      </c>
      <c r="G2029" s="3">
        <v>25000000</v>
      </c>
      <c r="H2029" s="3">
        <v>82234139</v>
      </c>
      <c r="I2029" s="3">
        <v>137984788</v>
      </c>
      <c r="J2029" s="8" t="str">
        <f t="shared" si="250"/>
        <v/>
      </c>
      <c r="K2029" s="8" t="str">
        <f t="shared" si="251"/>
        <v/>
      </c>
      <c r="L2029" s="8" t="str">
        <f t="shared" si="252"/>
        <v>Bridge to Terabithia</v>
      </c>
      <c r="M2029" s="8" t="str">
        <f t="shared" si="253"/>
        <v/>
      </c>
      <c r="N2029" s="8" t="str">
        <f t="shared" si="249"/>
        <v>Bridge to Terabithia</v>
      </c>
      <c r="O2029" s="10">
        <f>INDEX(cpi!$A$1:$M$106,MATCH($D2029,cpi!$A:$A,0),MATCH($C2029,cpi!$1:$1,0))</f>
        <v>203.499</v>
      </c>
      <c r="P2029" s="10">
        <f>cpi!$I$2</f>
        <v>245.51900000000001</v>
      </c>
      <c r="Q2029" s="10">
        <f t="shared" si="254"/>
        <v>1.2064875011670819</v>
      </c>
      <c r="R2029" s="8" t="str">
        <f t="shared" si="255"/>
        <v/>
      </c>
      <c r="S2029" s="11">
        <f t="shared" si="256"/>
        <v>30162187.529177047</v>
      </c>
      <c r="T2029" s="11">
        <f t="shared" si="256"/>
        <v>99214460.872736484</v>
      </c>
      <c r="U2029" s="11">
        <f t="shared" si="256"/>
        <v>166476922.07318956</v>
      </c>
    </row>
    <row r="2030" spans="1:21" x14ac:dyDescent="0.2">
      <c r="A2030" s="5">
        <v>2049</v>
      </c>
      <c r="B2030" s="17">
        <v>21</v>
      </c>
      <c r="C2030" s="16">
        <v>12</v>
      </c>
      <c r="D2030" s="16">
        <v>2001</v>
      </c>
      <c r="E2030" s="18">
        <v>37511</v>
      </c>
      <c r="F2030" s="9" t="s">
        <v>2013</v>
      </c>
      <c r="G2030" s="3">
        <v>25000000</v>
      </c>
      <c r="H2030" s="3">
        <v>80936232</v>
      </c>
      <c r="I2030" s="3">
        <v>102992536</v>
      </c>
      <c r="J2030" s="8" t="str">
        <f t="shared" si="250"/>
        <v/>
      </c>
      <c r="K2030" s="8" t="str">
        <f t="shared" si="251"/>
        <v/>
      </c>
      <c r="L2030" s="8" t="str">
        <f t="shared" si="252"/>
        <v>Jimmy Neutron: Boy Genius</v>
      </c>
      <c r="M2030" s="8" t="str">
        <f t="shared" si="253"/>
        <v/>
      </c>
      <c r="N2030" s="8" t="str">
        <f t="shared" si="249"/>
        <v>Jimmy Neutron: Boy Genius</v>
      </c>
      <c r="O2030" s="10">
        <f>INDEX(cpi!$A$1:$M$106,MATCH($D2030,cpi!$A:$A,0),MATCH($C2030,cpi!$1:$1,0))</f>
        <v>176.7</v>
      </c>
      <c r="P2030" s="10">
        <f>cpi!$I$2</f>
        <v>245.51900000000001</v>
      </c>
      <c r="Q2030" s="10">
        <f t="shared" si="254"/>
        <v>1.3894680249009621</v>
      </c>
      <c r="R2030" s="8" t="str">
        <f t="shared" si="255"/>
        <v/>
      </c>
      <c r="S2030" s="11">
        <f t="shared" si="256"/>
        <v>34736700.622524053</v>
      </c>
      <c r="T2030" s="11">
        <f t="shared" si="256"/>
        <v>112458306.41996604</v>
      </c>
      <c r="U2030" s="11">
        <f t="shared" si="256"/>
        <v>143104835.57546124</v>
      </c>
    </row>
    <row r="2031" spans="1:21" x14ac:dyDescent="0.2">
      <c r="A2031" s="5">
        <v>2050</v>
      </c>
      <c r="B2031" s="17">
        <v>18</v>
      </c>
      <c r="C2031" s="16">
        <v>1</v>
      </c>
      <c r="D2031" s="16">
        <v>2008</v>
      </c>
      <c r="E2031" s="18">
        <v>39965</v>
      </c>
      <c r="F2031" s="9" t="s">
        <v>2014</v>
      </c>
      <c r="G2031" s="3">
        <v>25000000</v>
      </c>
      <c r="H2031" s="3">
        <v>80048433</v>
      </c>
      <c r="I2031" s="3">
        <v>171302226</v>
      </c>
      <c r="J2031" s="8" t="str">
        <f t="shared" si="250"/>
        <v/>
      </c>
      <c r="K2031" s="8" t="str">
        <f t="shared" si="251"/>
        <v/>
      </c>
      <c r="L2031" s="8" t="str">
        <f t="shared" si="252"/>
        <v>Cloverfield</v>
      </c>
      <c r="M2031" s="8" t="str">
        <f t="shared" si="253"/>
        <v/>
      </c>
      <c r="N2031" s="8" t="str">
        <f t="shared" si="249"/>
        <v>Cloverfield</v>
      </c>
      <c r="O2031" s="10">
        <f>INDEX(cpi!$A$1:$M$106,MATCH($D2031,cpi!$A:$A,0),MATCH($C2031,cpi!$1:$1,0))</f>
        <v>211.08</v>
      </c>
      <c r="P2031" s="10">
        <f>cpi!$I$2</f>
        <v>245.51900000000001</v>
      </c>
      <c r="Q2031" s="10">
        <f t="shared" si="254"/>
        <v>1.1631561493272693</v>
      </c>
      <c r="R2031" s="8" t="str">
        <f t="shared" si="255"/>
        <v/>
      </c>
      <c r="S2031" s="11">
        <f t="shared" si="256"/>
        <v>29078903.733181734</v>
      </c>
      <c r="T2031" s="11">
        <f t="shared" si="256"/>
        <v>93108827.087961912</v>
      </c>
      <c r="U2031" s="11">
        <f t="shared" si="256"/>
        <v>199251237.56534964</v>
      </c>
    </row>
    <row r="2032" spans="1:21" x14ac:dyDescent="0.2">
      <c r="A2032" s="5">
        <v>2051</v>
      </c>
      <c r="B2032" s="17">
        <v>5</v>
      </c>
      <c r="C2032" s="16">
        <v>2</v>
      </c>
      <c r="D2032" s="16">
        <v>2010</v>
      </c>
      <c r="E2032" s="18">
        <v>40300</v>
      </c>
      <c r="F2032" s="9" t="s">
        <v>2015</v>
      </c>
      <c r="G2032" s="3">
        <v>25000000</v>
      </c>
      <c r="H2032" s="3">
        <v>80014842</v>
      </c>
      <c r="I2032" s="3">
        <v>142033509</v>
      </c>
      <c r="J2032" s="8" t="str">
        <f t="shared" si="250"/>
        <v/>
      </c>
      <c r="K2032" s="8" t="str">
        <f t="shared" si="251"/>
        <v/>
      </c>
      <c r="L2032" s="8" t="str">
        <f t="shared" si="252"/>
        <v>Dear John</v>
      </c>
      <c r="M2032" s="8" t="str">
        <f t="shared" si="253"/>
        <v/>
      </c>
      <c r="N2032" s="8" t="str">
        <f t="shared" si="249"/>
        <v>Dear John</v>
      </c>
      <c r="O2032" s="10">
        <f>INDEX(cpi!$A$1:$M$106,MATCH($D2032,cpi!$A:$A,0),MATCH($C2032,cpi!$1:$1,0))</f>
        <v>216.74100000000001</v>
      </c>
      <c r="P2032" s="10">
        <f>cpi!$I$2</f>
        <v>245.51900000000001</v>
      </c>
      <c r="Q2032" s="10">
        <f t="shared" si="254"/>
        <v>1.1327759860847739</v>
      </c>
      <c r="R2032" s="8" t="str">
        <f t="shared" si="255"/>
        <v/>
      </c>
      <c r="S2032" s="11">
        <f t="shared" si="256"/>
        <v>28319399.65211935</v>
      </c>
      <c r="T2032" s="11">
        <f t="shared" si="256"/>
        <v>90638891.547967389</v>
      </c>
      <c r="U2032" s="11">
        <f t="shared" si="256"/>
        <v>160892148.21455562</v>
      </c>
    </row>
    <row r="2033" spans="1:21" x14ac:dyDescent="0.2">
      <c r="A2033" s="5">
        <v>2052</v>
      </c>
      <c r="B2033" s="17">
        <v>22</v>
      </c>
      <c r="C2033" s="16">
        <v>3</v>
      </c>
      <c r="D2033" s="16">
        <v>1991</v>
      </c>
      <c r="E2033" s="18">
        <v>33880</v>
      </c>
      <c r="F2033" s="9" t="s">
        <v>2016</v>
      </c>
      <c r="G2033" s="3">
        <v>25000000</v>
      </c>
      <c r="H2033" s="3">
        <v>78656813</v>
      </c>
      <c r="I2033" s="3">
        <v>78656813</v>
      </c>
      <c r="J2033" s="8" t="str">
        <f t="shared" si="250"/>
        <v/>
      </c>
      <c r="K2033" s="8" t="str">
        <f t="shared" si="251"/>
        <v/>
      </c>
      <c r="L2033" s="8" t="str">
        <f t="shared" si="252"/>
        <v>Teenage Mutant Ninja Turtles II: The Secret of the Ooze</v>
      </c>
      <c r="M2033" s="8" t="str">
        <f t="shared" si="253"/>
        <v/>
      </c>
      <c r="N2033" s="8" t="str">
        <f t="shared" si="249"/>
        <v>Teenage Mutant Ninja Turtles II: The Secret of the Ooze</v>
      </c>
      <c r="O2033" s="10">
        <f>INDEX(cpi!$A$1:$M$106,MATCH($D2033,cpi!$A:$A,0),MATCH($C2033,cpi!$1:$1,0))</f>
        <v>135</v>
      </c>
      <c r="P2033" s="10">
        <f>cpi!$I$2</f>
        <v>245.51900000000001</v>
      </c>
      <c r="Q2033" s="10">
        <f t="shared" si="254"/>
        <v>1.8186592592592592</v>
      </c>
      <c r="R2033" s="8" t="str">
        <f t="shared" si="255"/>
        <v/>
      </c>
      <c r="S2033" s="11">
        <f t="shared" si="256"/>
        <v>45466481.481481478</v>
      </c>
      <c r="T2033" s="11">
        <f t="shared" si="256"/>
        <v>143049941.26627406</v>
      </c>
      <c r="U2033" s="11">
        <f t="shared" si="256"/>
        <v>143049941.26627406</v>
      </c>
    </row>
    <row r="2034" spans="1:21" x14ac:dyDescent="0.2">
      <c r="A2034" s="5">
        <v>2053</v>
      </c>
      <c r="B2034" s="17">
        <v>25</v>
      </c>
      <c r="C2034" s="16">
        <v>12</v>
      </c>
      <c r="D2034" s="16">
        <v>2012</v>
      </c>
      <c r="E2034" s="18">
        <v>41651</v>
      </c>
      <c r="F2034" s="9" t="s">
        <v>2017</v>
      </c>
      <c r="G2034" s="3">
        <v>25000000</v>
      </c>
      <c r="H2034" s="3">
        <v>77267296</v>
      </c>
      <c r="I2034" s="3">
        <v>120832383</v>
      </c>
      <c r="J2034" s="8" t="str">
        <f t="shared" si="250"/>
        <v/>
      </c>
      <c r="K2034" s="8" t="str">
        <f t="shared" si="251"/>
        <v/>
      </c>
      <c r="L2034" s="8" t="str">
        <f t="shared" si="252"/>
        <v>Parental Guidance</v>
      </c>
      <c r="M2034" s="8" t="str">
        <f t="shared" si="253"/>
        <v/>
      </c>
      <c r="N2034" s="8" t="str">
        <f t="shared" si="249"/>
        <v>Parental Guidance</v>
      </c>
      <c r="O2034" s="10">
        <f>INDEX(cpi!$A$1:$M$106,MATCH($D2034,cpi!$A:$A,0),MATCH($C2034,cpi!$1:$1,0))</f>
        <v>229.601</v>
      </c>
      <c r="P2034" s="10">
        <f>cpi!$I$2</f>
        <v>245.51900000000001</v>
      </c>
      <c r="Q2034" s="10">
        <f t="shared" si="254"/>
        <v>1.0693289663372547</v>
      </c>
      <c r="R2034" s="8" t="str">
        <f t="shared" si="255"/>
        <v/>
      </c>
      <c r="S2034" s="11">
        <f t="shared" si="256"/>
        <v>26733224.158431366</v>
      </c>
      <c r="T2034" s="11">
        <f t="shared" si="256"/>
        <v>82624157.763354689</v>
      </c>
      <c r="U2034" s="11">
        <f t="shared" si="256"/>
        <v>129209567.21345727</v>
      </c>
    </row>
    <row r="2035" spans="1:21" x14ac:dyDescent="0.2">
      <c r="A2035" s="5">
        <v>2054</v>
      </c>
      <c r="B2035" s="17">
        <v>3</v>
      </c>
      <c r="C2035" s="16">
        <v>6</v>
      </c>
      <c r="D2035" s="16">
        <v>1987</v>
      </c>
      <c r="E2035" s="18">
        <v>31842</v>
      </c>
      <c r="F2035" s="9" t="s">
        <v>2018</v>
      </c>
      <c r="G2035" s="3">
        <v>25000000</v>
      </c>
      <c r="H2035" s="3">
        <v>76270454</v>
      </c>
      <c r="I2035" s="3">
        <v>76270454</v>
      </c>
      <c r="J2035" s="8" t="str">
        <f t="shared" si="250"/>
        <v/>
      </c>
      <c r="K2035" s="8" t="str">
        <f t="shared" si="251"/>
        <v/>
      </c>
      <c r="L2035" s="8" t="str">
        <f t="shared" si="252"/>
        <v>The Untouchables</v>
      </c>
      <c r="M2035" s="8" t="str">
        <f t="shared" si="253"/>
        <v/>
      </c>
      <c r="N2035" s="8" t="str">
        <f t="shared" si="249"/>
        <v>The Untouchables</v>
      </c>
      <c r="O2035" s="10">
        <f>INDEX(cpi!$A$1:$M$106,MATCH($D2035,cpi!$A:$A,0),MATCH($C2035,cpi!$1:$1,0))</f>
        <v>113.5</v>
      </c>
      <c r="P2035" s="10">
        <f>cpi!$I$2</f>
        <v>245.51900000000001</v>
      </c>
      <c r="Q2035" s="10">
        <f t="shared" si="254"/>
        <v>2.1631629955947136</v>
      </c>
      <c r="R2035" s="8" t="str">
        <f t="shared" si="255"/>
        <v/>
      </c>
      <c r="S2035" s="11">
        <f t="shared" si="256"/>
        <v>54079074.889867842</v>
      </c>
      <c r="T2035" s="11">
        <f t="shared" si="256"/>
        <v>164985423.75000879</v>
      </c>
      <c r="U2035" s="11">
        <f t="shared" si="256"/>
        <v>164985423.75000879</v>
      </c>
    </row>
    <row r="2036" spans="1:21" x14ac:dyDescent="0.2">
      <c r="A2036" s="5">
        <v>2055</v>
      </c>
      <c r="B2036" s="17">
        <v>9</v>
      </c>
      <c r="C2036" s="16">
        <v>11</v>
      </c>
      <c r="D2036" s="16">
        <v>2007</v>
      </c>
      <c r="E2036" s="18">
        <v>39336</v>
      </c>
      <c r="F2036" s="9" t="s">
        <v>2019</v>
      </c>
      <c r="G2036" s="3">
        <v>25000000</v>
      </c>
      <c r="H2036" s="3">
        <v>74273505</v>
      </c>
      <c r="I2036" s="3">
        <v>164051250</v>
      </c>
      <c r="J2036" s="8" t="str">
        <f t="shared" si="250"/>
        <v/>
      </c>
      <c r="K2036" s="8" t="str">
        <f t="shared" si="251"/>
        <v/>
      </c>
      <c r="L2036" s="8" t="str">
        <f t="shared" si="252"/>
        <v>No Country for Old Men</v>
      </c>
      <c r="M2036" s="8" t="str">
        <f t="shared" si="253"/>
        <v/>
      </c>
      <c r="N2036" s="8" t="str">
        <f t="shared" si="249"/>
        <v>No Country for Old Men</v>
      </c>
      <c r="O2036" s="10">
        <f>INDEX(cpi!$A$1:$M$106,MATCH($D2036,cpi!$A:$A,0),MATCH($C2036,cpi!$1:$1,0))</f>
        <v>210.17699999999999</v>
      </c>
      <c r="P2036" s="10">
        <f>cpi!$I$2</f>
        <v>245.51900000000001</v>
      </c>
      <c r="Q2036" s="10">
        <f t="shared" si="254"/>
        <v>1.168153508709326</v>
      </c>
      <c r="R2036" s="8" t="str">
        <f t="shared" si="255"/>
        <v/>
      </c>
      <c r="S2036" s="11">
        <f t="shared" si="256"/>
        <v>29203837.717733148</v>
      </c>
      <c r="T2036" s="11">
        <f t="shared" si="256"/>
        <v>86762855.469889671</v>
      </c>
      <c r="U2036" s="11">
        <f t="shared" si="256"/>
        <v>191637043.29565081</v>
      </c>
    </row>
    <row r="2037" spans="1:21" x14ac:dyDescent="0.2">
      <c r="A2037" s="5">
        <v>2056</v>
      </c>
      <c r="B2037" s="17">
        <v>13</v>
      </c>
      <c r="C2037" s="16">
        <v>4</v>
      </c>
      <c r="D2037" s="16">
        <v>2001</v>
      </c>
      <c r="E2037" s="18">
        <v>37260</v>
      </c>
      <c r="F2037" s="9" t="s">
        <v>2020</v>
      </c>
      <c r="G2037" s="3">
        <v>25000000</v>
      </c>
      <c r="H2037" s="3">
        <v>71500556</v>
      </c>
      <c r="I2037" s="3">
        <v>281527158</v>
      </c>
      <c r="J2037" s="8" t="str">
        <f t="shared" si="250"/>
        <v/>
      </c>
      <c r="K2037" s="8" t="str">
        <f t="shared" si="251"/>
        <v/>
      </c>
      <c r="L2037" s="8" t="str">
        <f t="shared" si="252"/>
        <v>Bridget Jones's Diary</v>
      </c>
      <c r="M2037" s="8" t="str">
        <f t="shared" si="253"/>
        <v/>
      </c>
      <c r="N2037" s="8" t="str">
        <f t="shared" si="249"/>
        <v>Bridget Jones's Diary</v>
      </c>
      <c r="O2037" s="10">
        <f>INDEX(cpi!$A$1:$M$106,MATCH($D2037,cpi!$A:$A,0),MATCH($C2037,cpi!$1:$1,0))</f>
        <v>176.9</v>
      </c>
      <c r="P2037" s="10">
        <f>cpi!$I$2</f>
        <v>245.51900000000001</v>
      </c>
      <c r="Q2037" s="10">
        <f t="shared" si="254"/>
        <v>1.3878971170152627</v>
      </c>
      <c r="R2037" s="8" t="str">
        <f t="shared" si="255"/>
        <v/>
      </c>
      <c r="S2037" s="11">
        <f t="shared" si="256"/>
        <v>34697427.925381571</v>
      </c>
      <c r="T2037" s="11">
        <f t="shared" si="256"/>
        <v>99235415.53738834</v>
      </c>
      <c r="U2037" s="11">
        <f t="shared" si="256"/>
        <v>390730730.94970036</v>
      </c>
    </row>
    <row r="2038" spans="1:21" x14ac:dyDescent="0.2">
      <c r="A2038" s="5">
        <v>2057</v>
      </c>
      <c r="B2038" s="17">
        <v>15</v>
      </c>
      <c r="C2038" s="16">
        <v>12</v>
      </c>
      <c r="D2038" s="16">
        <v>2000</v>
      </c>
      <c r="E2038" s="18">
        <v>36962</v>
      </c>
      <c r="F2038" s="9" t="s">
        <v>2021</v>
      </c>
      <c r="G2038" s="3">
        <v>25000000</v>
      </c>
      <c r="H2038" s="3">
        <v>71309760</v>
      </c>
      <c r="I2038" s="3">
        <v>152500343</v>
      </c>
      <c r="J2038" s="8" t="str">
        <f t="shared" si="250"/>
        <v/>
      </c>
      <c r="K2038" s="8" t="str">
        <f t="shared" si="251"/>
        <v/>
      </c>
      <c r="L2038" s="8" t="str">
        <f t="shared" si="252"/>
        <v>Chocolat</v>
      </c>
      <c r="M2038" s="8" t="str">
        <f t="shared" si="253"/>
        <v/>
      </c>
      <c r="N2038" s="8" t="str">
        <f t="shared" si="249"/>
        <v>Chocolat</v>
      </c>
      <c r="O2038" s="10">
        <f>INDEX(cpi!$A$1:$M$106,MATCH($D2038,cpi!$A:$A,0),MATCH($C2038,cpi!$1:$1,0))</f>
        <v>174</v>
      </c>
      <c r="P2038" s="10">
        <f>cpi!$I$2</f>
        <v>245.51900000000001</v>
      </c>
      <c r="Q2038" s="10">
        <f t="shared" si="254"/>
        <v>1.411028735632184</v>
      </c>
      <c r="R2038" s="8" t="str">
        <f t="shared" si="255"/>
        <v/>
      </c>
      <c r="S2038" s="11">
        <f t="shared" si="256"/>
        <v>35275718.390804604</v>
      </c>
      <c r="T2038" s="11">
        <f t="shared" si="256"/>
        <v>100620120.49103449</v>
      </c>
      <c r="U2038" s="11">
        <f t="shared" si="256"/>
        <v>215182366.16676438</v>
      </c>
    </row>
    <row r="2039" spans="1:21" x14ac:dyDescent="0.2">
      <c r="A2039" s="5">
        <v>2058</v>
      </c>
      <c r="B2039" s="17">
        <v>21</v>
      </c>
      <c r="C2039" s="16">
        <v>1</v>
      </c>
      <c r="D2039" s="16">
        <v>2011</v>
      </c>
      <c r="E2039" s="18">
        <v>41153</v>
      </c>
      <c r="F2039" s="9" t="s">
        <v>2022</v>
      </c>
      <c r="G2039" s="3">
        <v>25000000</v>
      </c>
      <c r="H2039" s="3">
        <v>70662220</v>
      </c>
      <c r="I2039" s="3">
        <v>149228078</v>
      </c>
      <c r="J2039" s="8" t="str">
        <f t="shared" si="250"/>
        <v/>
      </c>
      <c r="K2039" s="8" t="str">
        <f t="shared" si="251"/>
        <v/>
      </c>
      <c r="L2039" s="8" t="str">
        <f t="shared" si="252"/>
        <v>No Strings Attached</v>
      </c>
      <c r="M2039" s="8" t="str">
        <f t="shared" si="253"/>
        <v/>
      </c>
      <c r="N2039" s="8" t="str">
        <f t="shared" si="249"/>
        <v>No Strings Attached</v>
      </c>
      <c r="O2039" s="10">
        <f>INDEX(cpi!$A$1:$M$106,MATCH($D2039,cpi!$A:$A,0),MATCH($C2039,cpi!$1:$1,0))</f>
        <v>220.22300000000001</v>
      </c>
      <c r="P2039" s="10">
        <f>cpi!$I$2</f>
        <v>245.51900000000001</v>
      </c>
      <c r="Q2039" s="10">
        <f t="shared" si="254"/>
        <v>1.1148653864491902</v>
      </c>
      <c r="R2039" s="8" t="str">
        <f t="shared" si="255"/>
        <v/>
      </c>
      <c r="S2039" s="11">
        <f t="shared" si="256"/>
        <v>27871634.661229756</v>
      </c>
      <c r="T2039" s="11">
        <f t="shared" si="256"/>
        <v>78778863.207657695</v>
      </c>
      <c r="U2039" s="11">
        <f t="shared" si="256"/>
        <v>166369218.84853989</v>
      </c>
    </row>
    <row r="2040" spans="1:21" x14ac:dyDescent="0.2">
      <c r="A2040" s="5">
        <v>2059</v>
      </c>
      <c r="B2040" s="17">
        <v>13</v>
      </c>
      <c r="C2040" s="16">
        <v>1</v>
      </c>
      <c r="D2040" s="16">
        <v>2012</v>
      </c>
      <c r="E2040" s="18">
        <v>41275</v>
      </c>
      <c r="F2040" s="9" t="s">
        <v>2023</v>
      </c>
      <c r="G2040" s="3">
        <v>25000000</v>
      </c>
      <c r="H2040" s="3">
        <v>66528000</v>
      </c>
      <c r="I2040" s="3">
        <v>98406855</v>
      </c>
      <c r="J2040" s="8" t="str">
        <f t="shared" si="250"/>
        <v/>
      </c>
      <c r="K2040" s="8" t="str">
        <f t="shared" si="251"/>
        <v/>
      </c>
      <c r="L2040" s="8" t="str">
        <f t="shared" si="252"/>
        <v>Contraband</v>
      </c>
      <c r="M2040" s="8" t="str">
        <f t="shared" si="253"/>
        <v/>
      </c>
      <c r="N2040" s="8" t="str">
        <f t="shared" si="249"/>
        <v>Contraband</v>
      </c>
      <c r="O2040" s="10">
        <f>INDEX(cpi!$A$1:$M$106,MATCH($D2040,cpi!$A:$A,0),MATCH($C2040,cpi!$1:$1,0))</f>
        <v>226.66499999999999</v>
      </c>
      <c r="P2040" s="10">
        <f>cpi!$I$2</f>
        <v>245.51900000000001</v>
      </c>
      <c r="Q2040" s="10">
        <f t="shared" si="254"/>
        <v>1.0831800233825248</v>
      </c>
      <c r="R2040" s="8" t="str">
        <f t="shared" si="255"/>
        <v/>
      </c>
      <c r="S2040" s="11">
        <f t="shared" si="256"/>
        <v>27079500.584563121</v>
      </c>
      <c r="T2040" s="11">
        <f t="shared" si="256"/>
        <v>72061800.595592618</v>
      </c>
      <c r="U2040" s="11">
        <f t="shared" si="256"/>
        <v>106592339.49990073</v>
      </c>
    </row>
    <row r="2041" spans="1:21" x14ac:dyDescent="0.2">
      <c r="A2041" s="5">
        <v>2060</v>
      </c>
      <c r="B2041" s="17">
        <v>27</v>
      </c>
      <c r="C2041" s="16">
        <v>1</v>
      </c>
      <c r="D2041" s="16">
        <v>2017</v>
      </c>
      <c r="E2041" s="18">
        <v>43525</v>
      </c>
      <c r="F2041" s="9" t="s">
        <v>5375</v>
      </c>
      <c r="G2041" s="3">
        <v>25000000</v>
      </c>
      <c r="H2041" s="3">
        <v>64321890</v>
      </c>
      <c r="I2041" s="3">
        <v>198421890</v>
      </c>
      <c r="J2041" s="8" t="str">
        <f t="shared" si="250"/>
        <v/>
      </c>
      <c r="K2041" s="8" t="str">
        <f t="shared" si="251"/>
        <v/>
      </c>
      <c r="L2041" s="8" t="str">
        <f t="shared" si="252"/>
        <v>A Dog's Purpose</v>
      </c>
      <c r="M2041" s="8" t="str">
        <f t="shared" si="253"/>
        <v/>
      </c>
      <c r="N2041" s="8" t="str">
        <f t="shared" si="249"/>
        <v>A Dog's Purpose</v>
      </c>
      <c r="O2041" s="10">
        <f>INDEX(cpi!$A$1:$M$106,MATCH($D2041,cpi!$A:$A,0),MATCH($C2041,cpi!$1:$1,0))</f>
        <v>242.839</v>
      </c>
      <c r="P2041" s="10">
        <f>cpi!$I$2</f>
        <v>245.51900000000001</v>
      </c>
      <c r="Q2041" s="10">
        <f t="shared" si="254"/>
        <v>1.0110361185806234</v>
      </c>
      <c r="R2041" s="8" t="str">
        <f t="shared" si="255"/>
        <v/>
      </c>
      <c r="S2041" s="11">
        <f t="shared" si="256"/>
        <v>25275902.964515585</v>
      </c>
      <c r="T2041" s="11">
        <f t="shared" si="256"/>
        <v>65031754.005369812</v>
      </c>
      <c r="U2041" s="11">
        <f t="shared" si="256"/>
        <v>200611697.50703141</v>
      </c>
    </row>
    <row r="2042" spans="1:21" x14ac:dyDescent="0.2">
      <c r="A2042" s="5">
        <v>2061</v>
      </c>
      <c r="B2042" s="17">
        <v>20</v>
      </c>
      <c r="C2042" s="16">
        <v>4</v>
      </c>
      <c r="D2042" s="16">
        <v>2012</v>
      </c>
      <c r="E2042" s="18">
        <v>41490</v>
      </c>
      <c r="F2042" s="9" t="s">
        <v>2025</v>
      </c>
      <c r="G2042" s="3">
        <v>25000000</v>
      </c>
      <c r="H2042" s="3">
        <v>60457138</v>
      </c>
      <c r="I2042" s="3">
        <v>96633833</v>
      </c>
      <c r="J2042" s="8" t="str">
        <f t="shared" si="250"/>
        <v/>
      </c>
      <c r="K2042" s="8" t="str">
        <f t="shared" si="251"/>
        <v/>
      </c>
      <c r="L2042" s="8" t="str">
        <f t="shared" si="252"/>
        <v>The Lucky One</v>
      </c>
      <c r="M2042" s="8" t="str">
        <f t="shared" si="253"/>
        <v/>
      </c>
      <c r="N2042" s="8" t="str">
        <f t="shared" si="249"/>
        <v>The Lucky One</v>
      </c>
      <c r="O2042" s="10">
        <f>INDEX(cpi!$A$1:$M$106,MATCH($D2042,cpi!$A:$A,0),MATCH($C2042,cpi!$1:$1,0))</f>
        <v>230.08500000000001</v>
      </c>
      <c r="P2042" s="10">
        <f>cpi!$I$2</f>
        <v>245.51900000000001</v>
      </c>
      <c r="Q2042" s="10">
        <f t="shared" si="254"/>
        <v>1.0670795575548166</v>
      </c>
      <c r="R2042" s="8" t="str">
        <f t="shared" si="255"/>
        <v/>
      </c>
      <c r="S2042" s="11">
        <f t="shared" si="256"/>
        <v>26676988.938870415</v>
      </c>
      <c r="T2042" s="11">
        <f t="shared" si="256"/>
        <v>64512576.068070494</v>
      </c>
      <c r="U2042" s="11">
        <f t="shared" si="256"/>
        <v>103115987.76246604</v>
      </c>
    </row>
    <row r="2043" spans="1:21" x14ac:dyDescent="0.2">
      <c r="A2043" s="5">
        <v>2062</v>
      </c>
      <c r="B2043" s="17">
        <v>25</v>
      </c>
      <c r="C2043" s="16">
        <v>12</v>
      </c>
      <c r="D2043" s="16">
        <v>1993</v>
      </c>
      <c r="E2043" s="18">
        <v>34711</v>
      </c>
      <c r="F2043" s="9" t="s">
        <v>2026</v>
      </c>
      <c r="G2043" s="3">
        <v>25000000</v>
      </c>
      <c r="H2043" s="3">
        <v>56505065</v>
      </c>
      <c r="I2043" s="3">
        <v>56505065</v>
      </c>
      <c r="J2043" s="8" t="str">
        <f t="shared" si="250"/>
        <v/>
      </c>
      <c r="K2043" s="8" t="str">
        <f t="shared" si="251"/>
        <v/>
      </c>
      <c r="L2043" s="8" t="str">
        <f t="shared" si="252"/>
        <v>Tombstone</v>
      </c>
      <c r="M2043" s="8" t="str">
        <f t="shared" si="253"/>
        <v/>
      </c>
      <c r="N2043" s="8" t="str">
        <f t="shared" si="249"/>
        <v>Tombstone</v>
      </c>
      <c r="O2043" s="10">
        <f>INDEX(cpi!$A$1:$M$106,MATCH($D2043,cpi!$A:$A,0),MATCH($C2043,cpi!$1:$1,0))</f>
        <v>145.80000000000001</v>
      </c>
      <c r="P2043" s="10">
        <f>cpi!$I$2</f>
        <v>245.51900000000001</v>
      </c>
      <c r="Q2043" s="10">
        <f t="shared" si="254"/>
        <v>1.6839437585733881</v>
      </c>
      <c r="R2043" s="8" t="str">
        <f t="shared" si="255"/>
        <v/>
      </c>
      <c r="S2043" s="11">
        <f t="shared" si="256"/>
        <v>42098593.964334704</v>
      </c>
      <c r="T2043" s="11">
        <f t="shared" si="256"/>
        <v>95151351.534533605</v>
      </c>
      <c r="U2043" s="11">
        <f t="shared" si="256"/>
        <v>95151351.534533605</v>
      </c>
    </row>
    <row r="2044" spans="1:21" x14ac:dyDescent="0.2">
      <c r="A2044" s="5">
        <v>2063</v>
      </c>
      <c r="B2044" s="17">
        <v>22</v>
      </c>
      <c r="C2044" s="16">
        <v>3</v>
      </c>
      <c r="D2044" s="16">
        <v>2000</v>
      </c>
      <c r="E2044" s="18">
        <v>37167</v>
      </c>
      <c r="F2044" s="9" t="s">
        <v>2027</v>
      </c>
      <c r="G2044" s="3">
        <v>25000000</v>
      </c>
      <c r="H2044" s="3">
        <v>55973336</v>
      </c>
      <c r="I2044" s="3">
        <v>91036760</v>
      </c>
      <c r="J2044" s="8" t="str">
        <f t="shared" si="250"/>
        <v/>
      </c>
      <c r="K2044" s="8" t="str">
        <f t="shared" si="251"/>
        <v/>
      </c>
      <c r="L2044" s="8" t="str">
        <f t="shared" si="252"/>
        <v>Romeo Must Die</v>
      </c>
      <c r="M2044" s="8" t="str">
        <f t="shared" si="253"/>
        <v/>
      </c>
      <c r="N2044" s="8" t="str">
        <f t="shared" si="249"/>
        <v>Romeo Must Die</v>
      </c>
      <c r="O2044" s="10">
        <f>INDEX(cpi!$A$1:$M$106,MATCH($D2044,cpi!$A:$A,0),MATCH($C2044,cpi!$1:$1,0))</f>
        <v>171.2</v>
      </c>
      <c r="P2044" s="10">
        <f>cpi!$I$2</f>
        <v>245.51900000000001</v>
      </c>
      <c r="Q2044" s="10">
        <f t="shared" si="254"/>
        <v>1.4341063084112151</v>
      </c>
      <c r="R2044" s="8" t="str">
        <f t="shared" si="255"/>
        <v/>
      </c>
      <c r="S2044" s="11">
        <f t="shared" si="256"/>
        <v>35852657.710280381</v>
      </c>
      <c r="T2044" s="11">
        <f t="shared" si="256"/>
        <v>80271714.260420576</v>
      </c>
      <c r="U2044" s="11">
        <f t="shared" si="256"/>
        <v>130556391.81331778</v>
      </c>
    </row>
    <row r="2045" spans="1:21" x14ac:dyDescent="0.2">
      <c r="A2045" s="5">
        <v>2064</v>
      </c>
      <c r="B2045" s="17">
        <v>6</v>
      </c>
      <c r="C2045" s="16">
        <v>6</v>
      </c>
      <c r="D2045" s="16">
        <v>2006</v>
      </c>
      <c r="E2045" s="18">
        <v>38874</v>
      </c>
      <c r="F2045" s="9" t="s">
        <v>2028</v>
      </c>
      <c r="G2045" s="3">
        <v>25000000</v>
      </c>
      <c r="H2045" s="3">
        <v>54607383</v>
      </c>
      <c r="I2045" s="3">
        <v>119295584</v>
      </c>
      <c r="J2045" s="8" t="str">
        <f t="shared" si="250"/>
        <v/>
      </c>
      <c r="K2045" s="8" t="str">
        <f t="shared" si="251"/>
        <v/>
      </c>
      <c r="L2045" s="8" t="str">
        <f t="shared" si="252"/>
        <v>The Omen</v>
      </c>
      <c r="M2045" s="8">
        <f t="shared" si="253"/>
        <v>1</v>
      </c>
      <c r="N2045" s="8" t="str">
        <f t="shared" si="249"/>
        <v>The Omen (2006)</v>
      </c>
      <c r="O2045" s="10">
        <f>INDEX(cpi!$A$1:$M$106,MATCH($D2045,cpi!$A:$A,0),MATCH($C2045,cpi!$1:$1,0))</f>
        <v>202.9</v>
      </c>
      <c r="P2045" s="10">
        <f>cpi!$I$2</f>
        <v>245.51900000000001</v>
      </c>
      <c r="Q2045" s="10">
        <f t="shared" si="254"/>
        <v>1.2100492853622473</v>
      </c>
      <c r="R2045" s="8" t="str">
        <f t="shared" si="255"/>
        <v/>
      </c>
      <c r="S2045" s="11">
        <f t="shared" si="256"/>
        <v>30251232.134056184</v>
      </c>
      <c r="T2045" s="11">
        <f t="shared" si="256"/>
        <v>66077624.774652533</v>
      </c>
      <c r="U2045" s="11">
        <f t="shared" si="256"/>
        <v>144353536.16607195</v>
      </c>
    </row>
    <row r="2046" spans="1:21" x14ac:dyDescent="0.2">
      <c r="A2046" s="5">
        <v>2065</v>
      </c>
      <c r="B2046" s="17">
        <v>10</v>
      </c>
      <c r="C2046" s="16">
        <v>2</v>
      </c>
      <c r="D2046" s="16">
        <v>2006</v>
      </c>
      <c r="E2046" s="18">
        <v>38992</v>
      </c>
      <c r="F2046" s="9" t="s">
        <v>2029</v>
      </c>
      <c r="G2046" s="3">
        <v>25000000</v>
      </c>
      <c r="H2046" s="3">
        <v>54098051</v>
      </c>
      <c r="I2046" s="3">
        <v>112798051</v>
      </c>
      <c r="J2046" s="8" t="str">
        <f t="shared" si="250"/>
        <v/>
      </c>
      <c r="K2046" s="8" t="str">
        <f t="shared" si="251"/>
        <v/>
      </c>
      <c r="L2046" s="8" t="str">
        <f t="shared" si="252"/>
        <v>Final Destination 3</v>
      </c>
      <c r="M2046" s="8" t="str">
        <f t="shared" si="253"/>
        <v/>
      </c>
      <c r="N2046" s="8" t="str">
        <f t="shared" si="249"/>
        <v>Final Destination 3</v>
      </c>
      <c r="O2046" s="10">
        <f>INDEX(cpi!$A$1:$M$106,MATCH($D2046,cpi!$A:$A,0),MATCH($C2046,cpi!$1:$1,0))</f>
        <v>198.7</v>
      </c>
      <c r="P2046" s="10">
        <f>cpi!$I$2</f>
        <v>245.51900000000001</v>
      </c>
      <c r="Q2046" s="10">
        <f t="shared" si="254"/>
        <v>1.2356265727226976</v>
      </c>
      <c r="R2046" s="8" t="str">
        <f t="shared" si="255"/>
        <v/>
      </c>
      <c r="S2046" s="11">
        <f t="shared" si="256"/>
        <v>30890664.318067439</v>
      </c>
      <c r="T2046" s="11">
        <f t="shared" si="256"/>
        <v>66844989.348107703</v>
      </c>
      <c r="U2046" s="11">
        <f t="shared" si="256"/>
        <v>139376269.16693005</v>
      </c>
    </row>
    <row r="2047" spans="1:21" x14ac:dyDescent="0.2">
      <c r="A2047" s="5">
        <v>2066</v>
      </c>
      <c r="B2047" s="17">
        <v>22</v>
      </c>
      <c r="C2047" s="16">
        <v>4</v>
      </c>
      <c r="D2047" s="16">
        <v>2011</v>
      </c>
      <c r="E2047" s="18">
        <v>41186</v>
      </c>
      <c r="F2047" s="9" t="s">
        <v>2030</v>
      </c>
      <c r="G2047" s="3">
        <v>25000000</v>
      </c>
      <c r="H2047" s="3">
        <v>53345287</v>
      </c>
      <c r="I2047" s="3">
        <v>53345287</v>
      </c>
      <c r="J2047" s="8" t="str">
        <f t="shared" si="250"/>
        <v/>
      </c>
      <c r="K2047" s="8" t="str">
        <f t="shared" si="251"/>
        <v/>
      </c>
      <c r="L2047" s="8" t="str">
        <f t="shared" si="252"/>
        <v>Madea's Big Happy Family</v>
      </c>
      <c r="M2047" s="8" t="str">
        <f t="shared" si="253"/>
        <v/>
      </c>
      <c r="N2047" s="8" t="str">
        <f t="shared" si="249"/>
        <v>Madea's Big Happy Family</v>
      </c>
      <c r="O2047" s="10">
        <f>INDEX(cpi!$A$1:$M$106,MATCH($D2047,cpi!$A:$A,0),MATCH($C2047,cpi!$1:$1,0))</f>
        <v>224.90600000000001</v>
      </c>
      <c r="P2047" s="10">
        <f>cpi!$I$2</f>
        <v>245.51900000000001</v>
      </c>
      <c r="Q2047" s="10">
        <f t="shared" si="254"/>
        <v>1.0916516233448641</v>
      </c>
      <c r="R2047" s="8" t="str">
        <f t="shared" si="255"/>
        <v/>
      </c>
      <c r="S2047" s="11">
        <f t="shared" si="256"/>
        <v>27291290.583621603</v>
      </c>
      <c r="T2047" s="11">
        <f t="shared" si="256"/>
        <v>58234469.151347674</v>
      </c>
      <c r="U2047" s="11">
        <f t="shared" si="256"/>
        <v>58234469.151347674</v>
      </c>
    </row>
    <row r="2048" spans="1:21" x14ac:dyDescent="0.2">
      <c r="A2048" s="5">
        <v>2067</v>
      </c>
      <c r="B2048" s="17">
        <v>13</v>
      </c>
      <c r="C2048" s="16">
        <v>12</v>
      </c>
      <c r="D2048" s="16">
        <v>2013</v>
      </c>
      <c r="E2048" s="18">
        <v>41651</v>
      </c>
      <c r="F2048" s="9" t="s">
        <v>2031</v>
      </c>
      <c r="G2048" s="3">
        <v>25000000</v>
      </c>
      <c r="H2048" s="3">
        <v>52543354</v>
      </c>
      <c r="I2048" s="3">
        <v>52543354</v>
      </c>
      <c r="J2048" s="8" t="str">
        <f t="shared" si="250"/>
        <v/>
      </c>
      <c r="K2048" s="8" t="str">
        <f t="shared" si="251"/>
        <v/>
      </c>
      <c r="L2048" s="8" t="str">
        <f t="shared" si="252"/>
        <v>Tyler Perry's A Madea Christmas</v>
      </c>
      <c r="M2048" s="8" t="str">
        <f t="shared" si="253"/>
        <v/>
      </c>
      <c r="N2048" s="8" t="str">
        <f t="shared" si="249"/>
        <v>Tyler Perry's A Madea Christmas</v>
      </c>
      <c r="O2048" s="10">
        <f>INDEX(cpi!$A$1:$M$106,MATCH($D2048,cpi!$A:$A,0),MATCH($C2048,cpi!$1:$1,0))</f>
        <v>233.04900000000001</v>
      </c>
      <c r="P2048" s="10">
        <f>cpi!$I$2</f>
        <v>245.51900000000001</v>
      </c>
      <c r="Q2048" s="10">
        <f t="shared" si="254"/>
        <v>1.0535080605366254</v>
      </c>
      <c r="R2048" s="8" t="str">
        <f t="shared" si="255"/>
        <v/>
      </c>
      <c r="S2048" s="11">
        <f t="shared" si="256"/>
        <v>26337701.513415635</v>
      </c>
      <c r="T2048" s="11">
        <f t="shared" si="256"/>
        <v>55354846.966629334</v>
      </c>
      <c r="U2048" s="11">
        <f t="shared" si="256"/>
        <v>55354846.966629334</v>
      </c>
    </row>
    <row r="2049" spans="1:21" x14ac:dyDescent="0.2">
      <c r="A2049" s="5">
        <v>2068</v>
      </c>
      <c r="B2049" s="17">
        <v>12</v>
      </c>
      <c r="C2049" s="16">
        <v>11</v>
      </c>
      <c r="D2049" s="16">
        <v>2004</v>
      </c>
      <c r="E2049" s="18">
        <v>38332</v>
      </c>
      <c r="F2049" s="9" t="s">
        <v>2032</v>
      </c>
      <c r="G2049" s="3">
        <v>25000000</v>
      </c>
      <c r="H2049" s="3">
        <v>51676606</v>
      </c>
      <c r="I2049" s="3">
        <v>115036108</v>
      </c>
      <c r="J2049" s="8" t="str">
        <f t="shared" si="250"/>
        <v/>
      </c>
      <c r="K2049" s="8" t="str">
        <f t="shared" si="251"/>
        <v/>
      </c>
      <c r="L2049" s="8" t="str">
        <f t="shared" si="252"/>
        <v>Finding Neverland</v>
      </c>
      <c r="M2049" s="8" t="str">
        <f t="shared" si="253"/>
        <v/>
      </c>
      <c r="N2049" s="8" t="str">
        <f t="shared" si="249"/>
        <v>Finding Neverland</v>
      </c>
      <c r="O2049" s="10">
        <f>INDEX(cpi!$A$1:$M$106,MATCH($D2049,cpi!$A:$A,0),MATCH($C2049,cpi!$1:$1,0))</f>
        <v>191</v>
      </c>
      <c r="P2049" s="10">
        <f>cpi!$I$2</f>
        <v>245.51900000000001</v>
      </c>
      <c r="Q2049" s="10">
        <f t="shared" si="254"/>
        <v>1.2854397905759163</v>
      </c>
      <c r="R2049" s="8" t="str">
        <f t="shared" si="255"/>
        <v/>
      </c>
      <c r="S2049" s="11">
        <f t="shared" si="256"/>
        <v>32135994.764397908</v>
      </c>
      <c r="T2049" s="11">
        <f t="shared" si="256"/>
        <v>66427165.594314136</v>
      </c>
      <c r="U2049" s="11">
        <f t="shared" si="256"/>
        <v>147871990.57618847</v>
      </c>
    </row>
    <row r="2050" spans="1:21" x14ac:dyDescent="0.2">
      <c r="A2050" s="5">
        <v>2069</v>
      </c>
      <c r="B2050" s="17">
        <v>27</v>
      </c>
      <c r="C2050" s="16">
        <v>1</v>
      </c>
      <c r="D2050" s="16">
        <v>2012</v>
      </c>
      <c r="E2050" s="18">
        <v>41699</v>
      </c>
      <c r="F2050" s="9" t="s">
        <v>2033</v>
      </c>
      <c r="G2050" s="3">
        <v>25000000</v>
      </c>
      <c r="H2050" s="3">
        <v>51580136</v>
      </c>
      <c r="I2050" s="3">
        <v>81249176</v>
      </c>
      <c r="J2050" s="8" t="str">
        <f t="shared" si="250"/>
        <v/>
      </c>
      <c r="K2050" s="8" t="str">
        <f t="shared" si="251"/>
        <v/>
      </c>
      <c r="L2050" s="8" t="str">
        <f t="shared" si="252"/>
        <v>The Grey</v>
      </c>
      <c r="M2050" s="8" t="str">
        <f t="shared" si="253"/>
        <v/>
      </c>
      <c r="N2050" s="8" t="str">
        <f t="shared" ref="N2050:N2113" si="257">IF(M2050=1,L2050&amp;" ("&amp;D2050&amp;")",L2050)</f>
        <v>The Grey</v>
      </c>
      <c r="O2050" s="10">
        <f>INDEX(cpi!$A$1:$M$106,MATCH($D2050,cpi!$A:$A,0),MATCH($C2050,cpi!$1:$1,0))</f>
        <v>226.66499999999999</v>
      </c>
      <c r="P2050" s="10">
        <f>cpi!$I$2</f>
        <v>245.51900000000001</v>
      </c>
      <c r="Q2050" s="10">
        <f t="shared" si="254"/>
        <v>1.0831800233825248</v>
      </c>
      <c r="R2050" s="8" t="str">
        <f t="shared" si="255"/>
        <v/>
      </c>
      <c r="S2050" s="11">
        <f t="shared" si="256"/>
        <v>27079500.584563121</v>
      </c>
      <c r="T2050" s="11">
        <f t="shared" si="256"/>
        <v>55870572.918553814</v>
      </c>
      <c r="U2050" s="11">
        <f t="shared" si="256"/>
        <v>88007484.359490871</v>
      </c>
    </row>
    <row r="2051" spans="1:21" x14ac:dyDescent="0.2">
      <c r="A2051" s="5">
        <v>2070</v>
      </c>
      <c r="B2051" s="17">
        <v>28</v>
      </c>
      <c r="C2051" s="16">
        <v>1</v>
      </c>
      <c r="D2051" s="16">
        <v>2005</v>
      </c>
      <c r="E2051" s="18">
        <v>39173</v>
      </c>
      <c r="F2051" s="9" t="s">
        <v>2034</v>
      </c>
      <c r="G2051" s="3">
        <v>25000000</v>
      </c>
      <c r="H2051" s="3">
        <v>51100486</v>
      </c>
      <c r="I2051" s="3">
        <v>123696741</v>
      </c>
      <c r="J2051" s="8" t="str">
        <f t="shared" ref="J2051:J2114" si="258">IF(I2051=0,1,"")</f>
        <v/>
      </c>
      <c r="K2051" s="8" t="str">
        <f t="shared" ref="K2051:K2114" si="259">IF(D2051&gt;2017,1,"")</f>
        <v/>
      </c>
      <c r="L2051" s="8" t="str">
        <f t="shared" ref="L2051:L2114" si="260">F2051</f>
        <v>Hide and Seek</v>
      </c>
      <c r="M2051" s="8" t="str">
        <f t="shared" ref="M2051:M2114" si="261">IF(COUNTIF($L$2:$L$5233,L2051)&gt;1,1,"")</f>
        <v/>
      </c>
      <c r="N2051" s="8" t="str">
        <f t="shared" si="257"/>
        <v>Hide and Seek</v>
      </c>
      <c r="O2051" s="10">
        <f>INDEX(cpi!$A$1:$M$106,MATCH($D2051,cpi!$A:$A,0),MATCH($C2051,cpi!$1:$1,0))</f>
        <v>190.7</v>
      </c>
      <c r="P2051" s="10">
        <f>cpi!$I$2</f>
        <v>245.51900000000001</v>
      </c>
      <c r="Q2051" s="10">
        <f t="shared" ref="Q2051:Q2114" si="262">P2051/O2051</f>
        <v>1.2874619821709492</v>
      </c>
      <c r="R2051" s="8" t="str">
        <f t="shared" ref="R2051:R2114" si="263">IF(ISERROR(Q2051),1,"")</f>
        <v/>
      </c>
      <c r="S2051" s="11">
        <f t="shared" ref="S2051:U2114" si="264">G2051*$Q2051</f>
        <v>32186549.554273728</v>
      </c>
      <c r="T2051" s="11">
        <f t="shared" si="264"/>
        <v>65789932.995458841</v>
      </c>
      <c r="U2051" s="11">
        <f t="shared" si="264"/>
        <v>159254851.35594651</v>
      </c>
    </row>
    <row r="2052" spans="1:21" x14ac:dyDescent="0.2">
      <c r="A2052" s="5">
        <v>2071</v>
      </c>
      <c r="B2052" s="17">
        <v>22</v>
      </c>
      <c r="C2052" s="16">
        <v>8</v>
      </c>
      <c r="D2052" s="16">
        <v>2008</v>
      </c>
      <c r="E2052" s="18">
        <v>40094</v>
      </c>
      <c r="F2052" s="9" t="s">
        <v>2035</v>
      </c>
      <c r="G2052" s="3">
        <v>25000000</v>
      </c>
      <c r="H2052" s="3">
        <v>48237389</v>
      </c>
      <c r="I2052" s="3">
        <v>71390601</v>
      </c>
      <c r="J2052" s="8" t="str">
        <f t="shared" si="258"/>
        <v/>
      </c>
      <c r="K2052" s="8" t="str">
        <f t="shared" si="259"/>
        <v/>
      </c>
      <c r="L2052" s="8" t="str">
        <f t="shared" si="260"/>
        <v>The House Bunny</v>
      </c>
      <c r="M2052" s="8" t="str">
        <f t="shared" si="261"/>
        <v/>
      </c>
      <c r="N2052" s="8" t="str">
        <f t="shared" si="257"/>
        <v>The House Bunny</v>
      </c>
      <c r="O2052" s="10">
        <f>INDEX(cpi!$A$1:$M$106,MATCH($D2052,cpi!$A:$A,0),MATCH($C2052,cpi!$1:$1,0))</f>
        <v>219.08600000000001</v>
      </c>
      <c r="P2052" s="10">
        <f>cpi!$I$2</f>
        <v>245.51900000000001</v>
      </c>
      <c r="Q2052" s="10">
        <f t="shared" si="262"/>
        <v>1.1206512511068711</v>
      </c>
      <c r="R2052" s="8" t="str">
        <f t="shared" si="263"/>
        <v/>
      </c>
      <c r="S2052" s="11">
        <f t="shared" si="264"/>
        <v>28016281.277671777</v>
      </c>
      <c r="T2052" s="11">
        <f t="shared" si="264"/>
        <v>54057290.332978822</v>
      </c>
      <c r="U2052" s="11">
        <f t="shared" si="264"/>
        <v>80003966.32792145</v>
      </c>
    </row>
    <row r="2053" spans="1:21" x14ac:dyDescent="0.2">
      <c r="A2053" s="5">
        <v>2072</v>
      </c>
      <c r="B2053" s="17">
        <v>14</v>
      </c>
      <c r="C2053" s="16">
        <v>3</v>
      </c>
      <c r="D2053" s="16">
        <v>2003</v>
      </c>
      <c r="E2053" s="18">
        <v>38020</v>
      </c>
      <c r="F2053" s="9" t="s">
        <v>2036</v>
      </c>
      <c r="G2053" s="3">
        <v>25000000</v>
      </c>
      <c r="H2053" s="3">
        <v>47545060</v>
      </c>
      <c r="I2053" s="3">
        <v>58240458</v>
      </c>
      <c r="J2053" s="8" t="str">
        <f t="shared" si="258"/>
        <v/>
      </c>
      <c r="K2053" s="8" t="str">
        <f t="shared" si="259"/>
        <v/>
      </c>
      <c r="L2053" s="8" t="str">
        <f t="shared" si="260"/>
        <v>Agent Cody Banks</v>
      </c>
      <c r="M2053" s="8" t="str">
        <f t="shared" si="261"/>
        <v/>
      </c>
      <c r="N2053" s="8" t="str">
        <f t="shared" si="257"/>
        <v>Agent Cody Banks</v>
      </c>
      <c r="O2053" s="10">
        <f>INDEX(cpi!$A$1:$M$106,MATCH($D2053,cpi!$A:$A,0),MATCH($C2053,cpi!$1:$1,0))</f>
        <v>184.2</v>
      </c>
      <c r="P2053" s="10">
        <f>cpi!$I$2</f>
        <v>245.51900000000001</v>
      </c>
      <c r="Q2053" s="10">
        <f t="shared" si="262"/>
        <v>1.3328935939196527</v>
      </c>
      <c r="R2053" s="8" t="str">
        <f t="shared" si="263"/>
        <v/>
      </c>
      <c r="S2053" s="11">
        <f t="shared" si="264"/>
        <v>33322339.847991318</v>
      </c>
      <c r="T2053" s="11">
        <f t="shared" si="264"/>
        <v>63372505.896525525</v>
      </c>
      <c r="U2053" s="11">
        <f t="shared" si="264"/>
        <v>77628333.375146583</v>
      </c>
    </row>
    <row r="2054" spans="1:21" x14ac:dyDescent="0.2">
      <c r="A2054" s="5">
        <v>2073</v>
      </c>
      <c r="B2054" s="17">
        <v>27</v>
      </c>
      <c r="C2054" s="16">
        <v>1</v>
      </c>
      <c r="D2054" s="16">
        <v>2006</v>
      </c>
      <c r="E2054" s="18">
        <v>39508</v>
      </c>
      <c r="F2054" s="9" t="s">
        <v>2037</v>
      </c>
      <c r="G2054" s="3">
        <v>25000000</v>
      </c>
      <c r="H2054" s="3">
        <v>47279279</v>
      </c>
      <c r="I2054" s="3">
        <v>128745578</v>
      </c>
      <c r="J2054" s="8" t="str">
        <f t="shared" si="258"/>
        <v/>
      </c>
      <c r="K2054" s="8" t="str">
        <f t="shared" si="259"/>
        <v/>
      </c>
      <c r="L2054" s="8" t="str">
        <f t="shared" si="260"/>
        <v>Nanny McPhee</v>
      </c>
      <c r="M2054" s="8" t="str">
        <f t="shared" si="261"/>
        <v/>
      </c>
      <c r="N2054" s="8" t="str">
        <f t="shared" si="257"/>
        <v>Nanny McPhee</v>
      </c>
      <c r="O2054" s="10">
        <f>INDEX(cpi!$A$1:$M$106,MATCH($D2054,cpi!$A:$A,0),MATCH($C2054,cpi!$1:$1,0))</f>
        <v>198.3</v>
      </c>
      <c r="P2054" s="10">
        <f>cpi!$I$2</f>
        <v>245.51900000000001</v>
      </c>
      <c r="Q2054" s="10">
        <f t="shared" si="262"/>
        <v>1.2381190115985881</v>
      </c>
      <c r="R2054" s="8" t="str">
        <f t="shared" si="263"/>
        <v/>
      </c>
      <c r="S2054" s="11">
        <f t="shared" si="264"/>
        <v>30952975.289964702</v>
      </c>
      <c r="T2054" s="11">
        <f t="shared" si="264"/>
        <v>58537374.184573881</v>
      </c>
      <c r="U2054" s="11">
        <f t="shared" si="264"/>
        <v>159402347.78104892</v>
      </c>
    </row>
    <row r="2055" spans="1:21" x14ac:dyDescent="0.2">
      <c r="A2055" s="5">
        <v>2074</v>
      </c>
      <c r="B2055" s="17">
        <v>19</v>
      </c>
      <c r="C2055" s="16">
        <v>9</v>
      </c>
      <c r="D2055" s="16">
        <v>1990</v>
      </c>
      <c r="E2055" s="18">
        <v>33428</v>
      </c>
      <c r="F2055" s="9" t="s">
        <v>2038</v>
      </c>
      <c r="G2055" s="3">
        <v>25000000</v>
      </c>
      <c r="H2055" s="3">
        <v>46743809</v>
      </c>
      <c r="I2055" s="3">
        <v>46777347</v>
      </c>
      <c r="J2055" s="8" t="str">
        <f t="shared" si="258"/>
        <v/>
      </c>
      <c r="K2055" s="8" t="str">
        <f t="shared" si="259"/>
        <v/>
      </c>
      <c r="L2055" s="8" t="str">
        <f t="shared" si="260"/>
        <v>Goodfellas</v>
      </c>
      <c r="M2055" s="8" t="str">
        <f t="shared" si="261"/>
        <v/>
      </c>
      <c r="N2055" s="8" t="str">
        <f t="shared" si="257"/>
        <v>Goodfellas</v>
      </c>
      <c r="O2055" s="10">
        <f>INDEX(cpi!$A$1:$M$106,MATCH($D2055,cpi!$A:$A,0),MATCH($C2055,cpi!$1:$1,0))</f>
        <v>132.69999999999999</v>
      </c>
      <c r="P2055" s="10">
        <f>cpi!$I$2</f>
        <v>245.51900000000001</v>
      </c>
      <c r="Q2055" s="10">
        <f t="shared" si="262"/>
        <v>1.8501808590806332</v>
      </c>
      <c r="R2055" s="8" t="str">
        <f t="shared" si="263"/>
        <v/>
      </c>
      <c r="S2055" s="11">
        <f t="shared" si="264"/>
        <v>46254521.477015831</v>
      </c>
      <c r="T2055" s="11">
        <f t="shared" si="264"/>
        <v>86484500.692321032</v>
      </c>
      <c r="U2055" s="11">
        <f t="shared" si="264"/>
        <v>86546552.057972878</v>
      </c>
    </row>
    <row r="2056" spans="1:21" x14ac:dyDescent="0.2">
      <c r="A2056" s="5">
        <v>2075</v>
      </c>
      <c r="B2056" s="17">
        <v>15</v>
      </c>
      <c r="C2056" s="16">
        <v>8</v>
      </c>
      <c r="D2056" s="16">
        <v>2014</v>
      </c>
      <c r="E2056" s="18">
        <v>42071</v>
      </c>
      <c r="F2056" s="9" t="s">
        <v>2039</v>
      </c>
      <c r="G2056" s="3">
        <v>25000000</v>
      </c>
      <c r="H2056" s="3">
        <v>45090374</v>
      </c>
      <c r="I2056" s="3">
        <v>55090374</v>
      </c>
      <c r="J2056" s="8" t="str">
        <f t="shared" si="258"/>
        <v/>
      </c>
      <c r="K2056" s="8" t="str">
        <f t="shared" si="259"/>
        <v/>
      </c>
      <c r="L2056" s="8" t="str">
        <f t="shared" si="260"/>
        <v>The Giver</v>
      </c>
      <c r="M2056" s="8" t="str">
        <f t="shared" si="261"/>
        <v/>
      </c>
      <c r="N2056" s="8" t="str">
        <f t="shared" si="257"/>
        <v>The Giver</v>
      </c>
      <c r="O2056" s="10">
        <f>INDEX(cpi!$A$1:$M$106,MATCH($D2056,cpi!$A:$A,0),MATCH($C2056,cpi!$1:$1,0))</f>
        <v>237.852</v>
      </c>
      <c r="P2056" s="10">
        <f>cpi!$I$2</f>
        <v>245.51900000000001</v>
      </c>
      <c r="Q2056" s="10">
        <f t="shared" si="262"/>
        <v>1.0322343305921329</v>
      </c>
      <c r="R2056" s="8" t="str">
        <f t="shared" si="263"/>
        <v/>
      </c>
      <c r="S2056" s="11">
        <f t="shared" si="264"/>
        <v>25805858.26480332</v>
      </c>
      <c r="T2056" s="11">
        <f t="shared" si="264"/>
        <v>46543832.022038914</v>
      </c>
      <c r="U2056" s="11">
        <f t="shared" si="264"/>
        <v>56866175.327960245</v>
      </c>
    </row>
    <row r="2057" spans="1:21" x14ac:dyDescent="0.2">
      <c r="A2057" s="5">
        <v>2076</v>
      </c>
      <c r="B2057" s="17">
        <v>9</v>
      </c>
      <c r="C2057" s="16">
        <v>12</v>
      </c>
      <c r="D2057" s="16">
        <v>1983</v>
      </c>
      <c r="E2057" s="18">
        <v>30571</v>
      </c>
      <c r="F2057" s="9" t="s">
        <v>2040</v>
      </c>
      <c r="G2057" s="3">
        <v>25000000</v>
      </c>
      <c r="H2057" s="3">
        <v>44942821</v>
      </c>
      <c r="I2057" s="3">
        <v>44942821</v>
      </c>
      <c r="J2057" s="8" t="str">
        <f t="shared" si="258"/>
        <v/>
      </c>
      <c r="K2057" s="8" t="str">
        <f t="shared" si="259"/>
        <v/>
      </c>
      <c r="L2057" s="8" t="str">
        <f t="shared" si="260"/>
        <v>Scarface</v>
      </c>
      <c r="M2057" s="8" t="str">
        <f t="shared" si="261"/>
        <v/>
      </c>
      <c r="N2057" s="8" t="str">
        <f t="shared" si="257"/>
        <v>Scarface</v>
      </c>
      <c r="O2057" s="10">
        <f>INDEX(cpi!$A$1:$M$106,MATCH($D2057,cpi!$A:$A,0),MATCH($C2057,cpi!$1:$1,0))</f>
        <v>101.3</v>
      </c>
      <c r="P2057" s="10">
        <f>cpi!$I$2</f>
        <v>245.51900000000001</v>
      </c>
      <c r="Q2057" s="10">
        <f t="shared" si="262"/>
        <v>2.4236821322803555</v>
      </c>
      <c r="R2057" s="8" t="str">
        <f t="shared" si="263"/>
        <v/>
      </c>
      <c r="S2057" s="11">
        <f t="shared" si="264"/>
        <v>60592053.307008885</v>
      </c>
      <c r="T2057" s="11">
        <f t="shared" si="264"/>
        <v>108927112.23197433</v>
      </c>
      <c r="U2057" s="11">
        <f t="shared" si="264"/>
        <v>108927112.23197433</v>
      </c>
    </row>
    <row r="2058" spans="1:21" x14ac:dyDescent="0.2">
      <c r="A2058" s="5">
        <v>2077</v>
      </c>
      <c r="B2058" s="17">
        <v>18</v>
      </c>
      <c r="C2058" s="16">
        <v>7</v>
      </c>
      <c r="D2058" s="16">
        <v>1997</v>
      </c>
      <c r="E2058" s="18">
        <v>35953</v>
      </c>
      <c r="F2058" s="9" t="s">
        <v>2041</v>
      </c>
      <c r="G2058" s="3">
        <v>25000000</v>
      </c>
      <c r="H2058" s="3">
        <v>44480039</v>
      </c>
      <c r="I2058" s="3">
        <v>64594061</v>
      </c>
      <c r="J2058" s="8" t="str">
        <f t="shared" si="258"/>
        <v/>
      </c>
      <c r="K2058" s="8" t="str">
        <f t="shared" si="259"/>
        <v/>
      </c>
      <c r="L2058" s="8" t="str">
        <f t="shared" si="260"/>
        <v>Nothing To Lose</v>
      </c>
      <c r="M2058" s="8" t="str">
        <f t="shared" si="261"/>
        <v/>
      </c>
      <c r="N2058" s="8" t="str">
        <f t="shared" si="257"/>
        <v>Nothing To Lose</v>
      </c>
      <c r="O2058" s="10">
        <f>INDEX(cpi!$A$1:$M$106,MATCH($D2058,cpi!$A:$A,0),MATCH($C2058,cpi!$1:$1,0))</f>
        <v>160.5</v>
      </c>
      <c r="P2058" s="10">
        <f>cpi!$I$2</f>
        <v>245.51900000000001</v>
      </c>
      <c r="Q2058" s="10">
        <f t="shared" si="262"/>
        <v>1.5297133956386293</v>
      </c>
      <c r="R2058" s="8" t="str">
        <f t="shared" si="263"/>
        <v/>
      </c>
      <c r="S2058" s="11">
        <f t="shared" si="264"/>
        <v>38242834.89096573</v>
      </c>
      <c r="T2058" s="11">
        <f t="shared" si="264"/>
        <v>68041711.49682866</v>
      </c>
      <c r="U2058" s="11">
        <f t="shared" si="264"/>
        <v>98810400.390398756</v>
      </c>
    </row>
    <row r="2059" spans="1:21" x14ac:dyDescent="0.2">
      <c r="A2059" s="5">
        <v>2078</v>
      </c>
      <c r="B2059" s="17">
        <v>20</v>
      </c>
      <c r="C2059" s="16">
        <v>11</v>
      </c>
      <c r="D2059" s="16">
        <v>1987</v>
      </c>
      <c r="E2059" s="18">
        <v>32366</v>
      </c>
      <c r="F2059" s="9" t="s">
        <v>2042</v>
      </c>
      <c r="G2059" s="3">
        <v>25000000</v>
      </c>
      <c r="H2059" s="3">
        <v>43984987</v>
      </c>
      <c r="I2059" s="3">
        <v>43988888</v>
      </c>
      <c r="J2059" s="8" t="str">
        <f t="shared" si="258"/>
        <v/>
      </c>
      <c r="K2059" s="8" t="str">
        <f t="shared" si="259"/>
        <v/>
      </c>
      <c r="L2059" s="8" t="str">
        <f t="shared" si="260"/>
        <v>The Last Emperor</v>
      </c>
      <c r="M2059" s="8" t="str">
        <f t="shared" si="261"/>
        <v/>
      </c>
      <c r="N2059" s="8" t="str">
        <f t="shared" si="257"/>
        <v>The Last Emperor</v>
      </c>
      <c r="O2059" s="10">
        <f>INDEX(cpi!$A$1:$M$106,MATCH($D2059,cpi!$A:$A,0),MATCH($C2059,cpi!$1:$1,0))</f>
        <v>115.4</v>
      </c>
      <c r="P2059" s="10">
        <f>cpi!$I$2</f>
        <v>245.51900000000001</v>
      </c>
      <c r="Q2059" s="10">
        <f t="shared" si="262"/>
        <v>2.1275476603119583</v>
      </c>
      <c r="R2059" s="8" t="str">
        <f t="shared" si="263"/>
        <v/>
      </c>
      <c r="S2059" s="11">
        <f t="shared" si="264"/>
        <v>53188691.507798955</v>
      </c>
      <c r="T2059" s="11">
        <f t="shared" si="264"/>
        <v>93580156.180701897</v>
      </c>
      <c r="U2059" s="11">
        <f t="shared" si="264"/>
        <v>93588455.744124785</v>
      </c>
    </row>
    <row r="2060" spans="1:21" x14ac:dyDescent="0.2">
      <c r="A2060" s="5">
        <v>2079</v>
      </c>
      <c r="B2060" s="17">
        <v>20</v>
      </c>
      <c r="C2060" s="16">
        <v>11</v>
      </c>
      <c r="D2060" s="16">
        <v>2015</v>
      </c>
      <c r="E2060" s="18">
        <v>42593</v>
      </c>
      <c r="F2060" s="9" t="s">
        <v>2043</v>
      </c>
      <c r="G2060" s="3">
        <v>25000000</v>
      </c>
      <c r="H2060" s="3">
        <v>43035725</v>
      </c>
      <c r="I2060" s="3">
        <v>52427346</v>
      </c>
      <c r="J2060" s="8" t="str">
        <f t="shared" si="258"/>
        <v/>
      </c>
      <c r="K2060" s="8" t="str">
        <f t="shared" si="259"/>
        <v/>
      </c>
      <c r="L2060" s="8" t="str">
        <f t="shared" si="260"/>
        <v>The Night Before</v>
      </c>
      <c r="M2060" s="8" t="str">
        <f t="shared" si="261"/>
        <v/>
      </c>
      <c r="N2060" s="8" t="str">
        <f t="shared" si="257"/>
        <v>The Night Before</v>
      </c>
      <c r="O2060" s="10">
        <f>INDEX(cpi!$A$1:$M$106,MATCH($D2060,cpi!$A:$A,0),MATCH($C2060,cpi!$1:$1,0))</f>
        <v>237.33600000000001</v>
      </c>
      <c r="P2060" s="10">
        <f>cpi!$I$2</f>
        <v>245.51900000000001</v>
      </c>
      <c r="Q2060" s="10">
        <f t="shared" si="262"/>
        <v>1.0344785451848855</v>
      </c>
      <c r="R2060" s="8" t="str">
        <f t="shared" si="263"/>
        <v/>
      </c>
      <c r="S2060" s="11">
        <f t="shared" si="264"/>
        <v>25861963.629622135</v>
      </c>
      <c r="T2060" s="11">
        <f t="shared" si="264"/>
        <v>44519534.188976802</v>
      </c>
      <c r="U2060" s="11">
        <f t="shared" si="264"/>
        <v>54234964.617984623</v>
      </c>
    </row>
    <row r="2061" spans="1:21" x14ac:dyDescent="0.2">
      <c r="A2061" s="5">
        <v>2080</v>
      </c>
      <c r="B2061" s="17">
        <v>27</v>
      </c>
      <c r="C2061" s="16">
        <v>12</v>
      </c>
      <c r="D2061" s="16">
        <v>2002</v>
      </c>
      <c r="E2061" s="18">
        <v>38058</v>
      </c>
      <c r="F2061" s="9" t="s">
        <v>2044</v>
      </c>
      <c r="G2061" s="3">
        <v>25000000</v>
      </c>
      <c r="H2061" s="3">
        <v>41675994</v>
      </c>
      <c r="I2061" s="3">
        <v>97030468</v>
      </c>
      <c r="J2061" s="8" t="str">
        <f t="shared" si="258"/>
        <v/>
      </c>
      <c r="K2061" s="8" t="str">
        <f t="shared" si="259"/>
        <v/>
      </c>
      <c r="L2061" s="8" t="str">
        <f t="shared" si="260"/>
        <v>The Hours</v>
      </c>
      <c r="M2061" s="8" t="str">
        <f t="shared" si="261"/>
        <v/>
      </c>
      <c r="N2061" s="8" t="str">
        <f t="shared" si="257"/>
        <v>The Hours</v>
      </c>
      <c r="O2061" s="10">
        <f>INDEX(cpi!$A$1:$M$106,MATCH($D2061,cpi!$A:$A,0),MATCH($C2061,cpi!$1:$1,0))</f>
        <v>180.9</v>
      </c>
      <c r="P2061" s="10">
        <f>cpi!$I$2</f>
        <v>245.51900000000001</v>
      </c>
      <c r="Q2061" s="10">
        <f t="shared" si="262"/>
        <v>1.357208402432283</v>
      </c>
      <c r="R2061" s="8" t="str">
        <f t="shared" si="263"/>
        <v/>
      </c>
      <c r="S2061" s="11">
        <f t="shared" si="264"/>
        <v>33930210.060807079</v>
      </c>
      <c r="T2061" s="11">
        <f t="shared" si="264"/>
        <v>56563009.236517414</v>
      </c>
      <c r="U2061" s="11">
        <f t="shared" si="264"/>
        <v>131690566.46153677</v>
      </c>
    </row>
    <row r="2062" spans="1:21" x14ac:dyDescent="0.2">
      <c r="A2062" s="5">
        <v>2081</v>
      </c>
      <c r="B2062" s="17">
        <v>22</v>
      </c>
      <c r="C2062" s="16">
        <v>8</v>
      </c>
      <c r="D2062" s="16">
        <v>1997</v>
      </c>
      <c r="E2062" s="18">
        <v>36076</v>
      </c>
      <c r="F2062" s="9" t="s">
        <v>2045</v>
      </c>
      <c r="G2062" s="3">
        <v>25000000</v>
      </c>
      <c r="H2062" s="3">
        <v>41076865</v>
      </c>
      <c r="I2062" s="3">
        <v>41076865</v>
      </c>
      <c r="J2062" s="8" t="str">
        <f t="shared" si="258"/>
        <v/>
      </c>
      <c r="K2062" s="8" t="str">
        <f t="shared" si="259"/>
        <v/>
      </c>
      <c r="L2062" s="8" t="str">
        <f t="shared" si="260"/>
        <v>Money Talks</v>
      </c>
      <c r="M2062" s="8" t="str">
        <f t="shared" si="261"/>
        <v/>
      </c>
      <c r="N2062" s="8" t="str">
        <f t="shared" si="257"/>
        <v>Money Talks</v>
      </c>
      <c r="O2062" s="10">
        <f>INDEX(cpi!$A$1:$M$106,MATCH($D2062,cpi!$A:$A,0),MATCH($C2062,cpi!$1:$1,0))</f>
        <v>160.80000000000001</v>
      </c>
      <c r="P2062" s="10">
        <f>cpi!$I$2</f>
        <v>245.51900000000001</v>
      </c>
      <c r="Q2062" s="10">
        <f t="shared" si="262"/>
        <v>1.5268594527363184</v>
      </c>
      <c r="R2062" s="8" t="str">
        <f t="shared" si="263"/>
        <v/>
      </c>
      <c r="S2062" s="11">
        <f t="shared" si="264"/>
        <v>38171486.31840796</v>
      </c>
      <c r="T2062" s="11">
        <f t="shared" si="264"/>
        <v>62718599.614023633</v>
      </c>
      <c r="U2062" s="11">
        <f t="shared" si="264"/>
        <v>62718599.614023633</v>
      </c>
    </row>
    <row r="2063" spans="1:21" x14ac:dyDescent="0.2">
      <c r="A2063" s="5">
        <v>2082</v>
      </c>
      <c r="B2063" s="17">
        <v>26</v>
      </c>
      <c r="C2063" s="16">
        <v>12</v>
      </c>
      <c r="D2063" s="16">
        <v>2007</v>
      </c>
      <c r="E2063" s="18">
        <v>39856</v>
      </c>
      <c r="F2063" s="9" t="s">
        <v>2046</v>
      </c>
      <c r="G2063" s="3">
        <v>25000000</v>
      </c>
      <c r="H2063" s="3">
        <v>40222514</v>
      </c>
      <c r="I2063" s="3">
        <v>77208711</v>
      </c>
      <c r="J2063" s="8" t="str">
        <f t="shared" si="258"/>
        <v/>
      </c>
      <c r="K2063" s="8" t="str">
        <f t="shared" si="259"/>
        <v/>
      </c>
      <c r="L2063" s="8" t="str">
        <f t="shared" si="260"/>
        <v>There Will Be Blood</v>
      </c>
      <c r="M2063" s="8" t="str">
        <f t="shared" si="261"/>
        <v/>
      </c>
      <c r="N2063" s="8" t="str">
        <f t="shared" si="257"/>
        <v>There Will Be Blood</v>
      </c>
      <c r="O2063" s="10">
        <f>INDEX(cpi!$A$1:$M$106,MATCH($D2063,cpi!$A:$A,0),MATCH($C2063,cpi!$1:$1,0))</f>
        <v>210.036</v>
      </c>
      <c r="P2063" s="10">
        <f>cpi!$I$2</f>
        <v>245.51900000000001</v>
      </c>
      <c r="Q2063" s="10">
        <f t="shared" si="262"/>
        <v>1.1689377059170809</v>
      </c>
      <c r="R2063" s="8" t="str">
        <f t="shared" si="263"/>
        <v/>
      </c>
      <c r="S2063" s="11">
        <f t="shared" si="264"/>
        <v>29223442.647927023</v>
      </c>
      <c r="T2063" s="11">
        <f t="shared" si="264"/>
        <v>47017613.241377667</v>
      </c>
      <c r="U2063" s="11">
        <f t="shared" si="264"/>
        <v>90252173.513154894</v>
      </c>
    </row>
    <row r="2064" spans="1:21" x14ac:dyDescent="0.2">
      <c r="A2064" s="5">
        <v>2083</v>
      </c>
      <c r="B2064" s="17">
        <v>20</v>
      </c>
      <c r="C2064" s="16">
        <v>12</v>
      </c>
      <c r="D2064" s="16">
        <v>2002</v>
      </c>
      <c r="E2064" s="18">
        <v>37845</v>
      </c>
      <c r="F2064" s="9" t="s">
        <v>2047</v>
      </c>
      <c r="G2064" s="3">
        <v>25000000</v>
      </c>
      <c r="H2064" s="3">
        <v>40108697</v>
      </c>
      <c r="I2064" s="3">
        <v>60694737</v>
      </c>
      <c r="J2064" s="8" t="str">
        <f t="shared" si="258"/>
        <v/>
      </c>
      <c r="K2064" s="8" t="str">
        <f t="shared" si="259"/>
        <v/>
      </c>
      <c r="L2064" s="8" t="str">
        <f t="shared" si="260"/>
        <v>The Wild Thornberrys Movie</v>
      </c>
      <c r="M2064" s="8" t="str">
        <f t="shared" si="261"/>
        <v/>
      </c>
      <c r="N2064" s="8" t="str">
        <f t="shared" si="257"/>
        <v>The Wild Thornberrys Movie</v>
      </c>
      <c r="O2064" s="10">
        <f>INDEX(cpi!$A$1:$M$106,MATCH($D2064,cpi!$A:$A,0),MATCH($C2064,cpi!$1:$1,0))</f>
        <v>180.9</v>
      </c>
      <c r="P2064" s="10">
        <f>cpi!$I$2</f>
        <v>245.51900000000001</v>
      </c>
      <c r="Q2064" s="10">
        <f t="shared" si="262"/>
        <v>1.357208402432283</v>
      </c>
      <c r="R2064" s="8" t="str">
        <f t="shared" si="263"/>
        <v/>
      </c>
      <c r="S2064" s="11">
        <f t="shared" si="264"/>
        <v>33930210.060807079</v>
      </c>
      <c r="T2064" s="11">
        <f t="shared" si="264"/>
        <v>54435860.579010502</v>
      </c>
      <c r="U2064" s="11">
        <f t="shared" si="264"/>
        <v>82375407.039817572</v>
      </c>
    </row>
    <row r="2065" spans="1:21" x14ac:dyDescent="0.2">
      <c r="A2065" s="5">
        <v>2084</v>
      </c>
      <c r="B2065" s="17">
        <v>13</v>
      </c>
      <c r="C2065" s="16">
        <v>6</v>
      </c>
      <c r="D2065" s="16">
        <v>2003</v>
      </c>
      <c r="E2065" s="18">
        <v>37992</v>
      </c>
      <c r="F2065" s="9" t="s">
        <v>2048</v>
      </c>
      <c r="G2065" s="3">
        <v>25000000</v>
      </c>
      <c r="H2065" s="3">
        <v>39402572</v>
      </c>
      <c r="I2065" s="3">
        <v>55443032</v>
      </c>
      <c r="J2065" s="8" t="str">
        <f t="shared" si="258"/>
        <v/>
      </c>
      <c r="K2065" s="8" t="str">
        <f t="shared" si="259"/>
        <v/>
      </c>
      <c r="L2065" s="8" t="str">
        <f t="shared" si="260"/>
        <v>Rugrats Go Wild</v>
      </c>
      <c r="M2065" s="8" t="str">
        <f t="shared" si="261"/>
        <v/>
      </c>
      <c r="N2065" s="8" t="str">
        <f t="shared" si="257"/>
        <v>Rugrats Go Wild</v>
      </c>
      <c r="O2065" s="10">
        <f>INDEX(cpi!$A$1:$M$106,MATCH($D2065,cpi!$A:$A,0),MATCH($C2065,cpi!$1:$1,0))</f>
        <v>183.7</v>
      </c>
      <c r="P2065" s="10">
        <f>cpi!$I$2</f>
        <v>245.51900000000001</v>
      </c>
      <c r="Q2065" s="10">
        <f t="shared" si="262"/>
        <v>1.3365215024496462</v>
      </c>
      <c r="R2065" s="8" t="str">
        <f t="shared" si="263"/>
        <v/>
      </c>
      <c r="S2065" s="11">
        <f t="shared" si="264"/>
        <v>33413037.561241154</v>
      </c>
      <c r="T2065" s="11">
        <f t="shared" si="264"/>
        <v>52662384.729820363</v>
      </c>
      <c r="U2065" s="11">
        <f t="shared" si="264"/>
        <v>74100804.429003805</v>
      </c>
    </row>
    <row r="2066" spans="1:21" x14ac:dyDescent="0.2">
      <c r="A2066" s="5">
        <v>2085</v>
      </c>
      <c r="B2066" s="17">
        <v>1</v>
      </c>
      <c r="C2066" s="16">
        <v>6</v>
      </c>
      <c r="D2066" s="16">
        <v>2005</v>
      </c>
      <c r="E2066" s="18">
        <v>38358</v>
      </c>
      <c r="F2066" s="9" t="s">
        <v>2049</v>
      </c>
      <c r="G2066" s="3">
        <v>25000000</v>
      </c>
      <c r="H2066" s="3">
        <v>39053061</v>
      </c>
      <c r="I2066" s="3">
        <v>41560117</v>
      </c>
      <c r="J2066" s="8" t="str">
        <f t="shared" si="258"/>
        <v/>
      </c>
      <c r="K2066" s="8" t="str">
        <f t="shared" si="259"/>
        <v/>
      </c>
      <c r="L2066" s="8" t="str">
        <f t="shared" si="260"/>
        <v>The Sisterhood of the Traveling Pants</v>
      </c>
      <c r="M2066" s="8" t="str">
        <f t="shared" si="261"/>
        <v/>
      </c>
      <c r="N2066" s="8" t="str">
        <f t="shared" si="257"/>
        <v>The Sisterhood of the Traveling Pants</v>
      </c>
      <c r="O2066" s="10">
        <f>INDEX(cpi!$A$1:$M$106,MATCH($D2066,cpi!$A:$A,0),MATCH($C2066,cpi!$1:$1,0))</f>
        <v>194.5</v>
      </c>
      <c r="P2066" s="10">
        <f>cpi!$I$2</f>
        <v>245.51900000000001</v>
      </c>
      <c r="Q2066" s="10">
        <f t="shared" si="262"/>
        <v>1.2623084832904885</v>
      </c>
      <c r="R2066" s="8" t="str">
        <f t="shared" si="263"/>
        <v/>
      </c>
      <c r="S2066" s="11">
        <f t="shared" si="264"/>
        <v>31557712.082262214</v>
      </c>
      <c r="T2066" s="11">
        <f t="shared" si="264"/>
        <v>49297010.198760927</v>
      </c>
      <c r="U2066" s="11">
        <f t="shared" si="264"/>
        <v>52461688.255645245</v>
      </c>
    </row>
    <row r="2067" spans="1:21" x14ac:dyDescent="0.2">
      <c r="A2067" s="5">
        <v>2086</v>
      </c>
      <c r="B2067" s="17">
        <v>31</v>
      </c>
      <c r="C2067" s="16">
        <v>5</v>
      </c>
      <c r="D2067" s="16">
        <v>2002</v>
      </c>
      <c r="E2067" s="18">
        <v>38173</v>
      </c>
      <c r="F2067" s="9" t="s">
        <v>2050</v>
      </c>
      <c r="G2067" s="3">
        <v>25000000</v>
      </c>
      <c r="H2067" s="3">
        <v>38230435</v>
      </c>
      <c r="I2067" s="3">
        <v>40796145</v>
      </c>
      <c r="J2067" s="8" t="str">
        <f t="shared" si="258"/>
        <v/>
      </c>
      <c r="K2067" s="8" t="str">
        <f t="shared" si="259"/>
        <v/>
      </c>
      <c r="L2067" s="8" t="str">
        <f t="shared" si="260"/>
        <v>Undercover Brother</v>
      </c>
      <c r="M2067" s="8" t="str">
        <f t="shared" si="261"/>
        <v/>
      </c>
      <c r="N2067" s="8" t="str">
        <f t="shared" si="257"/>
        <v>Undercover Brother</v>
      </c>
      <c r="O2067" s="10">
        <f>INDEX(cpi!$A$1:$M$106,MATCH($D2067,cpi!$A:$A,0),MATCH($C2067,cpi!$1:$1,0))</f>
        <v>179.8</v>
      </c>
      <c r="P2067" s="10">
        <f>cpi!$I$2</f>
        <v>245.51900000000001</v>
      </c>
      <c r="Q2067" s="10">
        <f t="shared" si="262"/>
        <v>1.365511679644049</v>
      </c>
      <c r="R2067" s="8" t="str">
        <f t="shared" si="263"/>
        <v/>
      </c>
      <c r="S2067" s="11">
        <f t="shared" si="264"/>
        <v>34137791.991101228</v>
      </c>
      <c r="T2067" s="11">
        <f t="shared" si="264"/>
        <v>52204105.510372639</v>
      </c>
      <c r="U2067" s="11">
        <f t="shared" si="264"/>
        <v>55707612.481952168</v>
      </c>
    </row>
    <row r="2068" spans="1:21" x14ac:dyDescent="0.2">
      <c r="A2068" s="5">
        <v>2087</v>
      </c>
      <c r="B2068" s="17">
        <v>25</v>
      </c>
      <c r="C2068" s="16">
        <v>12</v>
      </c>
      <c r="D2068" s="16">
        <v>2013</v>
      </c>
      <c r="E2068" s="18">
        <v>42016</v>
      </c>
      <c r="F2068" s="9" t="s">
        <v>2051</v>
      </c>
      <c r="G2068" s="3">
        <v>25000000</v>
      </c>
      <c r="H2068" s="3">
        <v>37738810</v>
      </c>
      <c r="I2068" s="3">
        <v>50738810</v>
      </c>
      <c r="J2068" s="8" t="str">
        <f t="shared" si="258"/>
        <v/>
      </c>
      <c r="K2068" s="8" t="str">
        <f t="shared" si="259"/>
        <v/>
      </c>
      <c r="L2068" s="8" t="str">
        <f t="shared" si="260"/>
        <v>August: Osage County</v>
      </c>
      <c r="M2068" s="8" t="str">
        <f t="shared" si="261"/>
        <v/>
      </c>
      <c r="N2068" s="8" t="str">
        <f t="shared" si="257"/>
        <v>August: Osage County</v>
      </c>
      <c r="O2068" s="10">
        <f>INDEX(cpi!$A$1:$M$106,MATCH($D2068,cpi!$A:$A,0),MATCH($C2068,cpi!$1:$1,0))</f>
        <v>233.04900000000001</v>
      </c>
      <c r="P2068" s="10">
        <f>cpi!$I$2</f>
        <v>245.51900000000001</v>
      </c>
      <c r="Q2068" s="10">
        <f t="shared" si="262"/>
        <v>1.0535080605366254</v>
      </c>
      <c r="R2068" s="8" t="str">
        <f t="shared" si="263"/>
        <v/>
      </c>
      <c r="S2068" s="11">
        <f t="shared" si="264"/>
        <v>26337701.513415635</v>
      </c>
      <c r="T2068" s="11">
        <f t="shared" si="264"/>
        <v>39758140.530060202</v>
      </c>
      <c r="U2068" s="11">
        <f t="shared" si="264"/>
        <v>53453745.317036331</v>
      </c>
    </row>
    <row r="2069" spans="1:21" x14ac:dyDescent="0.2">
      <c r="A2069" s="5">
        <v>2088</v>
      </c>
      <c r="B2069" s="17">
        <v>6</v>
      </c>
      <c r="C2069" s="16">
        <v>7</v>
      </c>
      <c r="D2069" s="16">
        <v>2001</v>
      </c>
      <c r="E2069" s="18">
        <v>37049</v>
      </c>
      <c r="F2069" s="9" t="s">
        <v>2052</v>
      </c>
      <c r="G2069" s="3">
        <v>25000000</v>
      </c>
      <c r="H2069" s="3">
        <v>36833473</v>
      </c>
      <c r="I2069" s="3">
        <v>36833473</v>
      </c>
      <c r="J2069" s="8" t="str">
        <f t="shared" si="258"/>
        <v/>
      </c>
      <c r="K2069" s="8" t="str">
        <f t="shared" si="259"/>
        <v/>
      </c>
      <c r="L2069" s="8" t="str">
        <f t="shared" si="260"/>
        <v>Kiss of the Dragon</v>
      </c>
      <c r="M2069" s="8" t="str">
        <f t="shared" si="261"/>
        <v/>
      </c>
      <c r="N2069" s="8" t="str">
        <f t="shared" si="257"/>
        <v>Kiss of the Dragon</v>
      </c>
      <c r="O2069" s="10">
        <f>INDEX(cpi!$A$1:$M$106,MATCH($D2069,cpi!$A:$A,0),MATCH($C2069,cpi!$1:$1,0))</f>
        <v>177.5</v>
      </c>
      <c r="P2069" s="10">
        <f>cpi!$I$2</f>
        <v>245.51900000000001</v>
      </c>
      <c r="Q2069" s="10">
        <f t="shared" si="262"/>
        <v>1.3832056338028169</v>
      </c>
      <c r="R2069" s="8" t="str">
        <f t="shared" si="263"/>
        <v/>
      </c>
      <c r="S2069" s="11">
        <f t="shared" si="264"/>
        <v>34580140.845070422</v>
      </c>
      <c r="T2069" s="11">
        <f t="shared" si="264"/>
        <v>50948267.366123945</v>
      </c>
      <c r="U2069" s="11">
        <f t="shared" si="264"/>
        <v>50948267.366123945</v>
      </c>
    </row>
    <row r="2070" spans="1:21" x14ac:dyDescent="0.2">
      <c r="A2070" s="5">
        <v>2089</v>
      </c>
      <c r="B2070" s="17">
        <v>16</v>
      </c>
      <c r="C2070" s="16">
        <v>5</v>
      </c>
      <c r="D2070" s="16">
        <v>2014</v>
      </c>
      <c r="E2070" s="18">
        <v>42099</v>
      </c>
      <c r="F2070" s="9" t="s">
        <v>2053</v>
      </c>
      <c r="G2070" s="3">
        <v>25000000</v>
      </c>
      <c r="H2070" s="3">
        <v>36447959</v>
      </c>
      <c r="I2070" s="3">
        <v>39217912</v>
      </c>
      <c r="J2070" s="8" t="str">
        <f t="shared" si="258"/>
        <v/>
      </c>
      <c r="K2070" s="8" t="str">
        <f t="shared" si="259"/>
        <v/>
      </c>
      <c r="L2070" s="8" t="str">
        <f t="shared" si="260"/>
        <v>Million Dollar Arm</v>
      </c>
      <c r="M2070" s="8" t="str">
        <f t="shared" si="261"/>
        <v/>
      </c>
      <c r="N2070" s="8" t="str">
        <f t="shared" si="257"/>
        <v>Million Dollar Arm</v>
      </c>
      <c r="O2070" s="10">
        <f>INDEX(cpi!$A$1:$M$106,MATCH($D2070,cpi!$A:$A,0),MATCH($C2070,cpi!$1:$1,0))</f>
        <v>237.9</v>
      </c>
      <c r="P2070" s="10">
        <f>cpi!$I$2</f>
        <v>245.51900000000001</v>
      </c>
      <c r="Q2070" s="10">
        <f t="shared" si="262"/>
        <v>1.0320260613703236</v>
      </c>
      <c r="R2070" s="8" t="str">
        <f t="shared" si="263"/>
        <v/>
      </c>
      <c r="S2070" s="11">
        <f t="shared" si="264"/>
        <v>25800651.53425809</v>
      </c>
      <c r="T2070" s="11">
        <f t="shared" si="264"/>
        <v>37615243.571757041</v>
      </c>
      <c r="U2070" s="11">
        <f t="shared" si="264"/>
        <v>40473907.256527953</v>
      </c>
    </row>
    <row r="2071" spans="1:21" x14ac:dyDescent="0.2">
      <c r="A2071" s="5">
        <v>2090</v>
      </c>
      <c r="B2071" s="17">
        <v>30</v>
      </c>
      <c r="C2071" s="16">
        <v>3</v>
      </c>
      <c r="D2071" s="16">
        <v>2005</v>
      </c>
      <c r="E2071" s="18">
        <v>39236</v>
      </c>
      <c r="F2071" s="9" t="s">
        <v>2054</v>
      </c>
      <c r="G2071" s="3">
        <v>25000000</v>
      </c>
      <c r="H2071" s="3">
        <v>36351350</v>
      </c>
      <c r="I2071" s="3">
        <v>38351350</v>
      </c>
      <c r="J2071" s="8" t="str">
        <f t="shared" si="258"/>
        <v/>
      </c>
      <c r="K2071" s="8" t="str">
        <f t="shared" si="259"/>
        <v/>
      </c>
      <c r="L2071" s="8" t="str">
        <f t="shared" si="260"/>
        <v>Beauty Shop</v>
      </c>
      <c r="M2071" s="8" t="str">
        <f t="shared" si="261"/>
        <v/>
      </c>
      <c r="N2071" s="8" t="str">
        <f t="shared" si="257"/>
        <v>Beauty Shop</v>
      </c>
      <c r="O2071" s="10">
        <f>INDEX(cpi!$A$1:$M$106,MATCH($D2071,cpi!$A:$A,0),MATCH($C2071,cpi!$1:$1,0))</f>
        <v>193.3</v>
      </c>
      <c r="P2071" s="10">
        <f>cpi!$I$2</f>
        <v>245.51900000000001</v>
      </c>
      <c r="Q2071" s="10">
        <f t="shared" si="262"/>
        <v>1.2701448525607864</v>
      </c>
      <c r="R2071" s="8" t="str">
        <f t="shared" si="263"/>
        <v/>
      </c>
      <c r="S2071" s="11">
        <f t="shared" si="264"/>
        <v>31753621.314019658</v>
      </c>
      <c r="T2071" s="11">
        <f t="shared" si="264"/>
        <v>46171480.086135544</v>
      </c>
      <c r="U2071" s="11">
        <f t="shared" si="264"/>
        <v>48711769.791257113</v>
      </c>
    </row>
    <row r="2072" spans="1:21" x14ac:dyDescent="0.2">
      <c r="A2072" s="5">
        <v>2091</v>
      </c>
      <c r="B2072" s="17">
        <v>4</v>
      </c>
      <c r="C2072" s="16">
        <v>4</v>
      </c>
      <c r="D2072" s="16">
        <v>2003</v>
      </c>
      <c r="E2072" s="18">
        <v>37715</v>
      </c>
      <c r="F2072" s="9" t="s">
        <v>2055</v>
      </c>
      <c r="G2072" s="3">
        <v>25000000</v>
      </c>
      <c r="H2072" s="3">
        <v>35990505</v>
      </c>
      <c r="I2072" s="3">
        <v>35990505</v>
      </c>
      <c r="J2072" s="8" t="str">
        <f t="shared" si="258"/>
        <v/>
      </c>
      <c r="K2072" s="8" t="str">
        <f t="shared" si="259"/>
        <v/>
      </c>
      <c r="L2072" s="8" t="str">
        <f t="shared" si="260"/>
        <v>What a Girl Wants</v>
      </c>
      <c r="M2072" s="8" t="str">
        <f t="shared" si="261"/>
        <v/>
      </c>
      <c r="N2072" s="8" t="str">
        <f t="shared" si="257"/>
        <v>What a Girl Wants</v>
      </c>
      <c r="O2072" s="10">
        <f>INDEX(cpi!$A$1:$M$106,MATCH($D2072,cpi!$A:$A,0),MATCH($C2072,cpi!$1:$1,0))</f>
        <v>183.8</v>
      </c>
      <c r="P2072" s="10">
        <f>cpi!$I$2</f>
        <v>245.51900000000001</v>
      </c>
      <c r="Q2072" s="10">
        <f t="shared" si="262"/>
        <v>1.3357943416757345</v>
      </c>
      <c r="R2072" s="8" t="str">
        <f t="shared" si="263"/>
        <v/>
      </c>
      <c r="S2072" s="11">
        <f t="shared" si="264"/>
        <v>33394858.541893363</v>
      </c>
      <c r="T2072" s="11">
        <f t="shared" si="264"/>
        <v>48075912.933052234</v>
      </c>
      <c r="U2072" s="11">
        <f t="shared" si="264"/>
        <v>48075912.933052234</v>
      </c>
    </row>
    <row r="2073" spans="1:21" x14ac:dyDescent="0.2">
      <c r="A2073" s="5">
        <v>2092</v>
      </c>
      <c r="B2073" s="17">
        <v>29</v>
      </c>
      <c r="C2073" s="16">
        <v>8</v>
      </c>
      <c r="D2073" s="16">
        <v>2003</v>
      </c>
      <c r="E2073" s="18">
        <v>38480</v>
      </c>
      <c r="F2073" s="9" t="s">
        <v>2056</v>
      </c>
      <c r="G2073" s="3">
        <v>25000000</v>
      </c>
      <c r="H2073" s="3">
        <v>35623801</v>
      </c>
      <c r="I2073" s="3">
        <v>119923801</v>
      </c>
      <c r="J2073" s="8" t="str">
        <f t="shared" si="258"/>
        <v/>
      </c>
      <c r="K2073" s="8" t="str">
        <f t="shared" si="259"/>
        <v/>
      </c>
      <c r="L2073" s="8" t="str">
        <f t="shared" si="260"/>
        <v>Jeepers Creepers II</v>
      </c>
      <c r="M2073" s="8" t="str">
        <f t="shared" si="261"/>
        <v/>
      </c>
      <c r="N2073" s="8" t="str">
        <f t="shared" si="257"/>
        <v>Jeepers Creepers II</v>
      </c>
      <c r="O2073" s="10">
        <f>INDEX(cpi!$A$1:$M$106,MATCH($D2073,cpi!$A:$A,0),MATCH($C2073,cpi!$1:$1,0))</f>
        <v>184.6</v>
      </c>
      <c r="P2073" s="10">
        <f>cpi!$I$2</f>
        <v>245.51900000000001</v>
      </c>
      <c r="Q2073" s="10">
        <f t="shared" si="262"/>
        <v>1.3300054171180933</v>
      </c>
      <c r="R2073" s="8" t="str">
        <f t="shared" si="263"/>
        <v/>
      </c>
      <c r="S2073" s="11">
        <f t="shared" si="264"/>
        <v>33250135.427952331</v>
      </c>
      <c r="T2073" s="11">
        <f t="shared" si="264"/>
        <v>47379848.308336951</v>
      </c>
      <c r="U2073" s="11">
        <f t="shared" si="264"/>
        <v>159499304.97139221</v>
      </c>
    </row>
    <row r="2074" spans="1:21" x14ac:dyDescent="0.2">
      <c r="A2074" s="5">
        <v>2093</v>
      </c>
      <c r="B2074" s="17">
        <v>21</v>
      </c>
      <c r="C2074" s="16">
        <v>9</v>
      </c>
      <c r="D2074" s="16">
        <v>2007</v>
      </c>
      <c r="E2074" s="18">
        <v>39700</v>
      </c>
      <c r="F2074" s="9" t="s">
        <v>2057</v>
      </c>
      <c r="G2074" s="3">
        <v>25000000</v>
      </c>
      <c r="H2074" s="3">
        <v>35017297</v>
      </c>
      <c r="I2074" s="3">
        <v>59183821</v>
      </c>
      <c r="J2074" s="8" t="str">
        <f t="shared" si="258"/>
        <v/>
      </c>
      <c r="K2074" s="8" t="str">
        <f t="shared" si="259"/>
        <v/>
      </c>
      <c r="L2074" s="8" t="str">
        <f t="shared" si="260"/>
        <v>Good Luck Chuck</v>
      </c>
      <c r="M2074" s="8" t="str">
        <f t="shared" si="261"/>
        <v/>
      </c>
      <c r="N2074" s="8" t="str">
        <f t="shared" si="257"/>
        <v>Good Luck Chuck</v>
      </c>
      <c r="O2074" s="10">
        <f>INDEX(cpi!$A$1:$M$106,MATCH($D2074,cpi!$A:$A,0),MATCH($C2074,cpi!$1:$1,0))</f>
        <v>208.49</v>
      </c>
      <c r="P2074" s="10">
        <f>cpi!$I$2</f>
        <v>245.51900000000001</v>
      </c>
      <c r="Q2074" s="10">
        <f t="shared" si="262"/>
        <v>1.1776056405583002</v>
      </c>
      <c r="R2074" s="8" t="str">
        <f t="shared" si="263"/>
        <v/>
      </c>
      <c r="S2074" s="11">
        <f t="shared" si="264"/>
        <v>29440141.013957504</v>
      </c>
      <c r="T2074" s="11">
        <f t="shared" si="264"/>
        <v>41236566.464305244</v>
      </c>
      <c r="U2074" s="11">
        <f t="shared" si="264"/>
        <v>69695201.439392775</v>
      </c>
    </row>
    <row r="2075" spans="1:21" x14ac:dyDescent="0.2">
      <c r="A2075" s="5">
        <v>2094</v>
      </c>
      <c r="B2075" s="17">
        <v>28</v>
      </c>
      <c r="C2075" s="16">
        <v>2</v>
      </c>
      <c r="D2075" s="16">
        <v>2003</v>
      </c>
      <c r="E2075" s="18">
        <v>38444</v>
      </c>
      <c r="F2075" s="9" t="s">
        <v>2058</v>
      </c>
      <c r="G2075" s="3">
        <v>25000000</v>
      </c>
      <c r="H2075" s="3">
        <v>34657731</v>
      </c>
      <c r="I2075" s="3">
        <v>56434942</v>
      </c>
      <c r="J2075" s="8" t="str">
        <f t="shared" si="258"/>
        <v/>
      </c>
      <c r="K2075" s="8" t="str">
        <f t="shared" si="259"/>
        <v/>
      </c>
      <c r="L2075" s="8" t="str">
        <f t="shared" si="260"/>
        <v>Cradle 2 the Grave</v>
      </c>
      <c r="M2075" s="8" t="str">
        <f t="shared" si="261"/>
        <v/>
      </c>
      <c r="N2075" s="8" t="str">
        <f t="shared" si="257"/>
        <v>Cradle 2 the Grave</v>
      </c>
      <c r="O2075" s="10">
        <f>INDEX(cpi!$A$1:$M$106,MATCH($D2075,cpi!$A:$A,0),MATCH($C2075,cpi!$1:$1,0))</f>
        <v>183.1</v>
      </c>
      <c r="P2075" s="10">
        <f>cpi!$I$2</f>
        <v>245.51900000000001</v>
      </c>
      <c r="Q2075" s="10">
        <f t="shared" si="262"/>
        <v>1.3409011469142547</v>
      </c>
      <c r="R2075" s="8" t="str">
        <f t="shared" si="263"/>
        <v/>
      </c>
      <c r="S2075" s="11">
        <f t="shared" si="264"/>
        <v>33522528.672856368</v>
      </c>
      <c r="T2075" s="11">
        <f t="shared" si="264"/>
        <v>46472591.247345716</v>
      </c>
      <c r="U2075" s="11">
        <f t="shared" si="264"/>
        <v>75673678.453839436</v>
      </c>
    </row>
    <row r="2076" spans="1:21" x14ac:dyDescent="0.2">
      <c r="A2076" s="5">
        <v>2095</v>
      </c>
      <c r="B2076" s="17">
        <v>17</v>
      </c>
      <c r="C2076" s="16">
        <v>3</v>
      </c>
      <c r="D2076" s="16">
        <v>2006</v>
      </c>
      <c r="E2076" s="18">
        <v>39205</v>
      </c>
      <c r="F2076" s="9" t="s">
        <v>2059</v>
      </c>
      <c r="G2076" s="3">
        <v>25000000</v>
      </c>
      <c r="H2076" s="3">
        <v>33889159</v>
      </c>
      <c r="I2076" s="3">
        <v>55279608</v>
      </c>
      <c r="J2076" s="8" t="str">
        <f t="shared" si="258"/>
        <v/>
      </c>
      <c r="K2076" s="8" t="str">
        <f t="shared" si="259"/>
        <v/>
      </c>
      <c r="L2076" s="8" t="str">
        <f t="shared" si="260"/>
        <v>She's the Man</v>
      </c>
      <c r="M2076" s="8" t="str">
        <f t="shared" si="261"/>
        <v/>
      </c>
      <c r="N2076" s="8" t="str">
        <f t="shared" si="257"/>
        <v>She's the Man</v>
      </c>
      <c r="O2076" s="10">
        <f>INDEX(cpi!$A$1:$M$106,MATCH($D2076,cpi!$A:$A,0),MATCH($C2076,cpi!$1:$1,0))</f>
        <v>199.8</v>
      </c>
      <c r="P2076" s="10">
        <f>cpi!$I$2</f>
        <v>245.51900000000001</v>
      </c>
      <c r="Q2076" s="10">
        <f t="shared" si="262"/>
        <v>1.2288238238238238</v>
      </c>
      <c r="R2076" s="8" t="str">
        <f t="shared" si="263"/>
        <v/>
      </c>
      <c r="S2076" s="11">
        <f t="shared" si="264"/>
        <v>30720595.595595594</v>
      </c>
      <c r="T2076" s="11">
        <f t="shared" si="264"/>
        <v>41643805.948553555</v>
      </c>
      <c r="U2076" s="11">
        <f t="shared" si="264"/>
        <v>67928899.282042041</v>
      </c>
    </row>
    <row r="2077" spans="1:21" x14ac:dyDescent="0.2">
      <c r="A2077" s="5">
        <v>2096</v>
      </c>
      <c r="B2077" s="17">
        <v>10</v>
      </c>
      <c r="C2077" s="16">
        <v>12</v>
      </c>
      <c r="D2077" s="16">
        <v>2014</v>
      </c>
      <c r="E2077" s="18">
        <v>41924</v>
      </c>
      <c r="F2077" s="9" t="s">
        <v>2060</v>
      </c>
      <c r="G2077" s="3">
        <v>25000000</v>
      </c>
      <c r="H2077" s="3">
        <v>33680992</v>
      </c>
      <c r="I2077" s="3">
        <v>38718031</v>
      </c>
      <c r="J2077" s="8" t="str">
        <f t="shared" si="258"/>
        <v/>
      </c>
      <c r="K2077" s="8" t="str">
        <f t="shared" si="259"/>
        <v/>
      </c>
      <c r="L2077" s="8" t="str">
        <f t="shared" si="260"/>
        <v>The Gambler</v>
      </c>
      <c r="M2077" s="8">
        <f t="shared" si="261"/>
        <v>1</v>
      </c>
      <c r="N2077" s="8" t="str">
        <f t="shared" si="257"/>
        <v>The Gambler (2014)</v>
      </c>
      <c r="O2077" s="10">
        <f>INDEX(cpi!$A$1:$M$106,MATCH($D2077,cpi!$A:$A,0),MATCH($C2077,cpi!$1:$1,0))</f>
        <v>234.81200000000001</v>
      </c>
      <c r="P2077" s="10">
        <f>cpi!$I$2</f>
        <v>245.51900000000001</v>
      </c>
      <c r="Q2077" s="10">
        <f t="shared" si="262"/>
        <v>1.0455981806721972</v>
      </c>
      <c r="R2077" s="8" t="str">
        <f t="shared" si="263"/>
        <v/>
      </c>
      <c r="S2077" s="11">
        <f t="shared" si="264"/>
        <v>26139954.51680493</v>
      </c>
      <c r="T2077" s="11">
        <f t="shared" si="264"/>
        <v>35216783.958434828</v>
      </c>
      <c r="U2077" s="11">
        <f t="shared" si="264"/>
        <v>40483502.772809736</v>
      </c>
    </row>
    <row r="2078" spans="1:21" x14ac:dyDescent="0.2">
      <c r="A2078" s="5">
        <v>2097</v>
      </c>
      <c r="B2078" s="17">
        <v>24</v>
      </c>
      <c r="C2078" s="16">
        <v>8</v>
      </c>
      <c r="D2078" s="16">
        <v>2007</v>
      </c>
      <c r="E2078" s="18">
        <v>39790</v>
      </c>
      <c r="F2078" s="9" t="s">
        <v>5347</v>
      </c>
      <c r="G2078" s="3">
        <v>25000000</v>
      </c>
      <c r="H2078" s="3">
        <v>33302167</v>
      </c>
      <c r="I2078" s="3">
        <v>234981342</v>
      </c>
      <c r="J2078" s="8" t="str">
        <f t="shared" si="258"/>
        <v/>
      </c>
      <c r="K2078" s="8" t="str">
        <f t="shared" si="259"/>
        <v/>
      </c>
      <c r="L2078" s="8" t="str">
        <f t="shared" si="260"/>
        <v>Mr. Bean's Holiday</v>
      </c>
      <c r="M2078" s="8" t="str">
        <f t="shared" si="261"/>
        <v/>
      </c>
      <c r="N2078" s="8" t="str">
        <f t="shared" si="257"/>
        <v>Mr. Bean's Holiday</v>
      </c>
      <c r="O2078" s="10">
        <f>INDEX(cpi!$A$1:$M$106,MATCH($D2078,cpi!$A:$A,0),MATCH($C2078,cpi!$1:$1,0))</f>
        <v>207.917</v>
      </c>
      <c r="P2078" s="10">
        <f>cpi!$I$2</f>
        <v>245.51900000000001</v>
      </c>
      <c r="Q2078" s="10">
        <f t="shared" si="262"/>
        <v>1.1808510126637071</v>
      </c>
      <c r="R2078" s="8" t="str">
        <f t="shared" si="263"/>
        <v/>
      </c>
      <c r="S2078" s="11">
        <f t="shared" si="264"/>
        <v>29521275.316592678</v>
      </c>
      <c r="T2078" s="11">
        <f t="shared" si="264"/>
        <v>39324897.625845887</v>
      </c>
      <c r="U2078" s="11">
        <f t="shared" si="264"/>
        <v>277477955.65777689</v>
      </c>
    </row>
    <row r="2079" spans="1:21" x14ac:dyDescent="0.2">
      <c r="A2079" s="5">
        <v>2098</v>
      </c>
      <c r="B2079" s="17">
        <v>16</v>
      </c>
      <c r="C2079" s="16">
        <v>10</v>
      </c>
      <c r="D2079" s="16">
        <v>1998</v>
      </c>
      <c r="E2079" s="18">
        <v>36260</v>
      </c>
      <c r="F2079" s="9" t="s">
        <v>2062</v>
      </c>
      <c r="G2079" s="3">
        <v>25000000</v>
      </c>
      <c r="H2079" s="3">
        <v>32404188</v>
      </c>
      <c r="I2079" s="3">
        <v>50692188</v>
      </c>
      <c r="J2079" s="8" t="str">
        <f t="shared" si="258"/>
        <v/>
      </c>
      <c r="K2079" s="8" t="str">
        <f t="shared" si="259"/>
        <v/>
      </c>
      <c r="L2079" s="8" t="str">
        <f t="shared" si="260"/>
        <v>Bride of Chucky</v>
      </c>
      <c r="M2079" s="8" t="str">
        <f t="shared" si="261"/>
        <v/>
      </c>
      <c r="N2079" s="8" t="str">
        <f t="shared" si="257"/>
        <v>Bride of Chucky</v>
      </c>
      <c r="O2079" s="10">
        <f>INDEX(cpi!$A$1:$M$106,MATCH($D2079,cpi!$A:$A,0),MATCH($C2079,cpi!$1:$1,0))</f>
        <v>164</v>
      </c>
      <c r="P2079" s="10">
        <f>cpi!$I$2</f>
        <v>245.51900000000001</v>
      </c>
      <c r="Q2079" s="10">
        <f t="shared" si="262"/>
        <v>1.4970670731707318</v>
      </c>
      <c r="R2079" s="8" t="str">
        <f t="shared" si="263"/>
        <v/>
      </c>
      <c r="S2079" s="11">
        <f t="shared" si="264"/>
        <v>37426676.829268299</v>
      </c>
      <c r="T2079" s="11">
        <f t="shared" si="264"/>
        <v>48511242.887634151</v>
      </c>
      <c r="U2079" s="11">
        <f t="shared" si="264"/>
        <v>75889605.521780491</v>
      </c>
    </row>
    <row r="2080" spans="1:21" x14ac:dyDescent="0.2">
      <c r="A2080" s="5">
        <v>2099</v>
      </c>
      <c r="B2080" s="17">
        <v>17</v>
      </c>
      <c r="C2080" s="16">
        <v>2</v>
      </c>
      <c r="D2080" s="16">
        <v>2017</v>
      </c>
      <c r="E2080" s="18">
        <v>43222</v>
      </c>
      <c r="F2080" s="9" t="s">
        <v>2063</v>
      </c>
      <c r="G2080" s="3">
        <v>25000000</v>
      </c>
      <c r="H2080" s="3">
        <v>32187017</v>
      </c>
      <c r="I2080" s="3">
        <v>40287017</v>
      </c>
      <c r="J2080" s="8" t="str">
        <f t="shared" si="258"/>
        <v/>
      </c>
      <c r="K2080" s="8" t="str">
        <f t="shared" si="259"/>
        <v/>
      </c>
      <c r="L2080" s="8" t="str">
        <f t="shared" si="260"/>
        <v>Fist Fight</v>
      </c>
      <c r="M2080" s="8" t="str">
        <f t="shared" si="261"/>
        <v/>
      </c>
      <c r="N2080" s="8" t="str">
        <f t="shared" si="257"/>
        <v>Fist Fight</v>
      </c>
      <c r="O2080" s="10">
        <f>INDEX(cpi!$A$1:$M$106,MATCH($D2080,cpi!$A:$A,0),MATCH($C2080,cpi!$1:$1,0))</f>
        <v>243.60300000000001</v>
      </c>
      <c r="P2080" s="10">
        <f>cpi!$I$2</f>
        <v>245.51900000000001</v>
      </c>
      <c r="Q2080" s="10">
        <f t="shared" si="262"/>
        <v>1.0078652561750061</v>
      </c>
      <c r="R2080" s="8" t="str">
        <f t="shared" si="263"/>
        <v/>
      </c>
      <c r="S2080" s="11">
        <f t="shared" si="264"/>
        <v>25196631.404375155</v>
      </c>
      <c r="T2080" s="11">
        <f t="shared" si="264"/>
        <v>32440176.134214278</v>
      </c>
      <c r="U2080" s="11">
        <f t="shared" si="264"/>
        <v>40603884.709231824</v>
      </c>
    </row>
    <row r="2081" spans="1:21" x14ac:dyDescent="0.2">
      <c r="A2081" s="5">
        <v>2100</v>
      </c>
      <c r="B2081" s="17">
        <v>21</v>
      </c>
      <c r="C2081" s="16">
        <v>11</v>
      </c>
      <c r="D2081" s="16">
        <v>2007</v>
      </c>
      <c r="E2081" s="18">
        <v>39702</v>
      </c>
      <c r="F2081" s="9" t="s">
        <v>2064</v>
      </c>
      <c r="G2081" s="3">
        <v>25000000</v>
      </c>
      <c r="H2081">
        <v>31664162</v>
      </c>
      <c r="I2081" s="3">
        <v>66015869</v>
      </c>
      <c r="J2081" s="8" t="str">
        <f t="shared" si="258"/>
        <v/>
      </c>
      <c r="K2081" s="8" t="str">
        <f t="shared" si="259"/>
        <v/>
      </c>
      <c r="L2081" s="8" t="str">
        <f t="shared" si="260"/>
        <v>August Rush</v>
      </c>
      <c r="M2081" s="8" t="str">
        <f t="shared" si="261"/>
        <v/>
      </c>
      <c r="N2081" s="8" t="str">
        <f t="shared" si="257"/>
        <v>August Rush</v>
      </c>
      <c r="O2081" s="10">
        <f>INDEX(cpi!$A$1:$M$106,MATCH($D2081,cpi!$A:$A,0),MATCH($C2081,cpi!$1:$1,0))</f>
        <v>210.17699999999999</v>
      </c>
      <c r="P2081" s="10">
        <f>cpi!$I$2</f>
        <v>245.51900000000001</v>
      </c>
      <c r="Q2081" s="10">
        <f t="shared" si="262"/>
        <v>1.168153508709326</v>
      </c>
      <c r="R2081" s="8" t="str">
        <f t="shared" si="263"/>
        <v/>
      </c>
      <c r="S2081" s="11">
        <f t="shared" si="264"/>
        <v>29203837.717733148</v>
      </c>
      <c r="T2081" s="11">
        <f t="shared" si="264"/>
        <v>36988601.940640509</v>
      </c>
      <c r="U2081" s="11">
        <f t="shared" si="264"/>
        <v>77116669.002845228</v>
      </c>
    </row>
    <row r="2082" spans="1:21" x14ac:dyDescent="0.2">
      <c r="A2082" s="5">
        <v>2101</v>
      </c>
      <c r="B2082" s="17">
        <v>27</v>
      </c>
      <c r="C2082" s="16">
        <v>8</v>
      </c>
      <c r="D2082" s="16">
        <v>2004</v>
      </c>
      <c r="E2082" s="18">
        <v>38784</v>
      </c>
      <c r="F2082" s="9" t="s">
        <v>2065</v>
      </c>
      <c r="G2082" s="3">
        <v>25000000</v>
      </c>
      <c r="H2082">
        <v>31526393</v>
      </c>
      <c r="I2082" s="3">
        <v>70326393</v>
      </c>
      <c r="J2082" s="8" t="str">
        <f t="shared" si="258"/>
        <v/>
      </c>
      <c r="K2082" s="8" t="str">
        <f t="shared" si="259"/>
        <v/>
      </c>
      <c r="L2082" s="8" t="str">
        <f t="shared" si="260"/>
        <v>Anacondas: The Hunt for the Blood Orchid</v>
      </c>
      <c r="M2082" s="8" t="str">
        <f t="shared" si="261"/>
        <v/>
      </c>
      <c r="N2082" s="8" t="str">
        <f t="shared" si="257"/>
        <v>Anacondas: The Hunt for the Blood Orchid</v>
      </c>
      <c r="O2082" s="10">
        <f>INDEX(cpi!$A$1:$M$106,MATCH($D2082,cpi!$A:$A,0),MATCH($C2082,cpi!$1:$1,0))</f>
        <v>189.5</v>
      </c>
      <c r="P2082" s="10">
        <f>cpi!$I$2</f>
        <v>245.51900000000001</v>
      </c>
      <c r="Q2082" s="10">
        <f t="shared" si="262"/>
        <v>1.2956147757255938</v>
      </c>
      <c r="R2082" s="8" t="str">
        <f t="shared" si="263"/>
        <v/>
      </c>
      <c r="S2082" s="11">
        <f t="shared" si="264"/>
        <v>32390369.393139847</v>
      </c>
      <c r="T2082" s="11">
        <f t="shared" si="264"/>
        <v>40846060.596131928</v>
      </c>
      <c r="U2082" s="11">
        <f t="shared" si="264"/>
        <v>91115913.894284964</v>
      </c>
    </row>
    <row r="2083" spans="1:21" x14ac:dyDescent="0.2">
      <c r="A2083" s="5">
        <v>2102</v>
      </c>
      <c r="B2083" s="17">
        <v>9</v>
      </c>
      <c r="C2083" s="16">
        <v>12</v>
      </c>
      <c r="D2083" s="16">
        <v>2011</v>
      </c>
      <c r="E2083" s="18">
        <v>40798</v>
      </c>
      <c r="F2083" s="9" t="s">
        <v>2066</v>
      </c>
      <c r="G2083" s="3">
        <v>25000000</v>
      </c>
      <c r="H2083">
        <v>30542576</v>
      </c>
      <c r="I2083" s="3">
        <v>38749404</v>
      </c>
      <c r="J2083" s="8" t="str">
        <f t="shared" si="258"/>
        <v/>
      </c>
      <c r="K2083" s="8" t="str">
        <f t="shared" si="259"/>
        <v/>
      </c>
      <c r="L2083" s="8" t="str">
        <f t="shared" si="260"/>
        <v>The Sitter</v>
      </c>
      <c r="M2083" s="8" t="str">
        <f t="shared" si="261"/>
        <v/>
      </c>
      <c r="N2083" s="8" t="str">
        <f t="shared" si="257"/>
        <v>The Sitter</v>
      </c>
      <c r="O2083" s="10">
        <f>INDEX(cpi!$A$1:$M$106,MATCH($D2083,cpi!$A:$A,0),MATCH($C2083,cpi!$1:$1,0))</f>
        <v>225.672</v>
      </c>
      <c r="P2083" s="10">
        <f>cpi!$I$2</f>
        <v>245.51900000000001</v>
      </c>
      <c r="Q2083" s="10">
        <f t="shared" si="262"/>
        <v>1.0879462228366834</v>
      </c>
      <c r="R2083" s="8" t="str">
        <f t="shared" si="263"/>
        <v/>
      </c>
      <c r="S2083" s="11">
        <f t="shared" si="264"/>
        <v>27198655.570917085</v>
      </c>
      <c r="T2083" s="11">
        <f t="shared" si="264"/>
        <v>33228680.194902338</v>
      </c>
      <c r="U2083" s="11">
        <f t="shared" si="264"/>
        <v>42157267.718972668</v>
      </c>
    </row>
    <row r="2084" spans="1:21" x14ac:dyDescent="0.2">
      <c r="A2084" s="5">
        <v>2103</v>
      </c>
      <c r="B2084" s="17">
        <v>6</v>
      </c>
      <c r="C2084" s="16">
        <v>11</v>
      </c>
      <c r="D2084" s="16">
        <v>1998</v>
      </c>
      <c r="E2084" s="18">
        <v>35957</v>
      </c>
      <c r="F2084" s="9" t="s">
        <v>2067</v>
      </c>
      <c r="G2084" s="3">
        <v>25000000</v>
      </c>
      <c r="H2084">
        <v>30082699</v>
      </c>
      <c r="I2084" s="3">
        <v>82150642</v>
      </c>
      <c r="J2084" s="8" t="str">
        <f t="shared" si="258"/>
        <v/>
      </c>
      <c r="K2084" s="8" t="str">
        <f t="shared" si="259"/>
        <v/>
      </c>
      <c r="L2084" s="8" t="str">
        <f t="shared" si="260"/>
        <v>Elizabeth</v>
      </c>
      <c r="M2084" s="8" t="str">
        <f t="shared" si="261"/>
        <v/>
      </c>
      <c r="N2084" s="8" t="str">
        <f t="shared" si="257"/>
        <v>Elizabeth</v>
      </c>
      <c r="O2084" s="10">
        <f>INDEX(cpi!$A$1:$M$106,MATCH($D2084,cpi!$A:$A,0),MATCH($C2084,cpi!$1:$1,0))</f>
        <v>164</v>
      </c>
      <c r="P2084" s="10">
        <f>cpi!$I$2</f>
        <v>245.51900000000001</v>
      </c>
      <c r="Q2084" s="10">
        <f t="shared" si="262"/>
        <v>1.4970670731707318</v>
      </c>
      <c r="R2084" s="8" t="str">
        <f t="shared" si="263"/>
        <v/>
      </c>
      <c r="S2084" s="11">
        <f t="shared" si="264"/>
        <v>37426676.829268299</v>
      </c>
      <c r="T2084" s="11">
        <f t="shared" si="264"/>
        <v>45035818.145006105</v>
      </c>
      <c r="U2084" s="11">
        <f t="shared" si="264"/>
        <v>122985021.1780366</v>
      </c>
    </row>
    <row r="2085" spans="1:21" x14ac:dyDescent="0.2">
      <c r="A2085" s="5">
        <v>2104</v>
      </c>
      <c r="B2085" s="17">
        <v>23</v>
      </c>
      <c r="C2085" s="16">
        <v>9</v>
      </c>
      <c r="D2085" s="16">
        <v>1970</v>
      </c>
      <c r="E2085" s="18">
        <v>26246</v>
      </c>
      <c r="F2085" s="9" t="s">
        <v>2068</v>
      </c>
      <c r="G2085" s="3">
        <v>25000000</v>
      </c>
      <c r="H2085">
        <v>29548291</v>
      </c>
      <c r="I2085" s="3">
        <v>29548291</v>
      </c>
      <c r="J2085" s="8" t="str">
        <f t="shared" si="258"/>
        <v/>
      </c>
      <c r="K2085" s="8" t="str">
        <f t="shared" si="259"/>
        <v/>
      </c>
      <c r="L2085" s="8" t="str">
        <f t="shared" si="260"/>
        <v>Tora, Tora, Tora</v>
      </c>
      <c r="M2085" s="8" t="str">
        <f t="shared" si="261"/>
        <v/>
      </c>
      <c r="N2085" s="8" t="str">
        <f t="shared" si="257"/>
        <v>Tora, Tora, Tora</v>
      </c>
      <c r="O2085" s="10">
        <f>INDEX(cpi!$A$1:$M$106,MATCH($D2085,cpi!$A:$A,0),MATCH($C2085,cpi!$1:$1,0))</f>
        <v>39.200000000000003</v>
      </c>
      <c r="P2085" s="10">
        <f>cpi!$I$2</f>
        <v>245.51900000000001</v>
      </c>
      <c r="Q2085" s="10">
        <f t="shared" si="262"/>
        <v>6.2632397959183672</v>
      </c>
      <c r="R2085" s="8" t="str">
        <f t="shared" si="263"/>
        <v/>
      </c>
      <c r="S2085" s="11">
        <f t="shared" si="264"/>
        <v>156580994.89795917</v>
      </c>
      <c r="T2085" s="11">
        <f t="shared" si="264"/>
        <v>185068032.09257653</v>
      </c>
      <c r="U2085" s="11">
        <f t="shared" si="264"/>
        <v>185068032.09257653</v>
      </c>
    </row>
    <row r="2086" spans="1:21" x14ac:dyDescent="0.2">
      <c r="A2086" s="5">
        <v>2105</v>
      </c>
      <c r="B2086" s="17">
        <v>23</v>
      </c>
      <c r="C2086" s="16">
        <v>1</v>
      </c>
      <c r="D2086" s="16">
        <v>1998</v>
      </c>
      <c r="E2086" s="18">
        <v>36465</v>
      </c>
      <c r="F2086" s="9" t="s">
        <v>2069</v>
      </c>
      <c r="G2086" s="3">
        <v>25000000</v>
      </c>
      <c r="H2086">
        <v>29342592</v>
      </c>
      <c r="I2086">
        <v>56042592</v>
      </c>
      <c r="J2086" s="8" t="str">
        <f t="shared" si="258"/>
        <v/>
      </c>
      <c r="K2086" s="8" t="str">
        <f t="shared" si="259"/>
        <v/>
      </c>
      <c r="L2086" s="8" t="str">
        <f t="shared" si="260"/>
        <v>Spice World</v>
      </c>
      <c r="M2086" s="8" t="str">
        <f t="shared" si="261"/>
        <v/>
      </c>
      <c r="N2086" s="8" t="str">
        <f t="shared" si="257"/>
        <v>Spice World</v>
      </c>
      <c r="O2086" s="10">
        <f>INDEX(cpi!$A$1:$M$106,MATCH($D2086,cpi!$A:$A,0),MATCH($C2086,cpi!$1:$1,0))</f>
        <v>161.6</v>
      </c>
      <c r="P2086" s="10">
        <f>cpi!$I$2</f>
        <v>245.51900000000001</v>
      </c>
      <c r="Q2086" s="10">
        <f t="shared" si="262"/>
        <v>1.5193007425742575</v>
      </c>
      <c r="R2086" s="8" t="str">
        <f t="shared" si="263"/>
        <v/>
      </c>
      <c r="S2086" s="11">
        <f t="shared" si="264"/>
        <v>37982518.564356439</v>
      </c>
      <c r="T2086" s="11">
        <f t="shared" si="264"/>
        <v>44580221.814653471</v>
      </c>
      <c r="U2086" s="11">
        <f t="shared" si="264"/>
        <v>85145551.641386136</v>
      </c>
    </row>
    <row r="2087" spans="1:21" x14ac:dyDescent="0.2">
      <c r="A2087" s="5">
        <v>2106</v>
      </c>
      <c r="B2087" s="17">
        <v>11</v>
      </c>
      <c r="C2087" s="16">
        <v>4</v>
      </c>
      <c r="D2087" s="16">
        <v>2014</v>
      </c>
      <c r="E2087" s="18">
        <v>41947</v>
      </c>
      <c r="F2087" s="9" t="s">
        <v>2070</v>
      </c>
      <c r="G2087" s="3">
        <v>25000000</v>
      </c>
      <c r="H2087">
        <v>28842237</v>
      </c>
      <c r="I2087">
        <v>29276904</v>
      </c>
      <c r="J2087" s="8" t="str">
        <f t="shared" si="258"/>
        <v/>
      </c>
      <c r="K2087" s="8" t="str">
        <f t="shared" si="259"/>
        <v/>
      </c>
      <c r="L2087" s="8" t="str">
        <f t="shared" si="260"/>
        <v>Draft Day</v>
      </c>
      <c r="M2087" s="8" t="str">
        <f t="shared" si="261"/>
        <v/>
      </c>
      <c r="N2087" s="8" t="str">
        <f t="shared" si="257"/>
        <v>Draft Day</v>
      </c>
      <c r="O2087" s="10">
        <f>INDEX(cpi!$A$1:$M$106,MATCH($D2087,cpi!$A:$A,0),MATCH($C2087,cpi!$1:$1,0))</f>
        <v>237.072</v>
      </c>
      <c r="P2087" s="10">
        <f>cpi!$I$2</f>
        <v>245.51900000000001</v>
      </c>
      <c r="Q2087" s="10">
        <f t="shared" si="262"/>
        <v>1.0356305257474523</v>
      </c>
      <c r="R2087" s="8" t="str">
        <f t="shared" si="263"/>
        <v/>
      </c>
      <c r="S2087" s="11">
        <f t="shared" si="264"/>
        <v>25890763.143686306</v>
      </c>
      <c r="T2087" s="11">
        <f t="shared" si="264"/>
        <v>29869901.068042621</v>
      </c>
      <c r="U2087" s="11">
        <f t="shared" si="264"/>
        <v>30320055.48177769</v>
      </c>
    </row>
    <row r="2088" spans="1:21" x14ac:dyDescent="0.2">
      <c r="A2088" s="5">
        <v>2107</v>
      </c>
      <c r="B2088" s="17">
        <v>23</v>
      </c>
      <c r="C2088" s="16">
        <v>9</v>
      </c>
      <c r="D2088" s="16">
        <v>1994</v>
      </c>
      <c r="E2088" s="18">
        <v>35012</v>
      </c>
      <c r="F2088" s="9" t="s">
        <v>2071</v>
      </c>
      <c r="G2088" s="3">
        <v>25000000</v>
      </c>
      <c r="H2088">
        <v>28241469</v>
      </c>
      <c r="I2088">
        <v>28307092</v>
      </c>
      <c r="J2088" s="8" t="str">
        <f t="shared" si="258"/>
        <v/>
      </c>
      <c r="K2088" s="8" t="str">
        <f t="shared" si="259"/>
        <v/>
      </c>
      <c r="L2088" s="8" t="str">
        <f t="shared" si="260"/>
        <v>The Shawshank Redemption</v>
      </c>
      <c r="M2088" s="8" t="str">
        <f t="shared" si="261"/>
        <v/>
      </c>
      <c r="N2088" s="8" t="str">
        <f t="shared" si="257"/>
        <v>The Shawshank Redemption</v>
      </c>
      <c r="O2088" s="10">
        <f>INDEX(cpi!$A$1:$M$106,MATCH($D2088,cpi!$A:$A,0),MATCH($C2088,cpi!$1:$1,0))</f>
        <v>149.4</v>
      </c>
      <c r="P2088" s="10">
        <f>cpi!$I$2</f>
        <v>245.51900000000001</v>
      </c>
      <c r="Q2088" s="10">
        <f t="shared" si="262"/>
        <v>1.6433668005354751</v>
      </c>
      <c r="R2088" s="8" t="str">
        <f t="shared" si="263"/>
        <v/>
      </c>
      <c r="S2088" s="11">
        <f t="shared" si="264"/>
        <v>41084170.013386875</v>
      </c>
      <c r="T2088" s="11">
        <f t="shared" si="264"/>
        <v>46411092.552951805</v>
      </c>
      <c r="U2088" s="11">
        <f t="shared" si="264"/>
        <v>46518935.212503344</v>
      </c>
    </row>
    <row r="2089" spans="1:21" x14ac:dyDescent="0.2">
      <c r="A2089" s="5">
        <v>2108</v>
      </c>
      <c r="B2089" s="17">
        <v>3</v>
      </c>
      <c r="C2089" s="16">
        <v>2</v>
      </c>
      <c r="D2089" s="16">
        <v>2017</v>
      </c>
      <c r="E2089" s="18">
        <v>42796</v>
      </c>
      <c r="F2089" s="9" t="s">
        <v>2072</v>
      </c>
      <c r="G2089" s="3">
        <v>25000000</v>
      </c>
      <c r="H2089">
        <v>27793018</v>
      </c>
      <c r="I2089">
        <v>82991460</v>
      </c>
      <c r="J2089" s="8" t="str">
        <f t="shared" si="258"/>
        <v/>
      </c>
      <c r="K2089" s="8" t="str">
        <f t="shared" si="259"/>
        <v/>
      </c>
      <c r="L2089" s="8" t="str">
        <f t="shared" si="260"/>
        <v>Rings</v>
      </c>
      <c r="M2089" s="8" t="str">
        <f t="shared" si="261"/>
        <v/>
      </c>
      <c r="N2089" s="8" t="str">
        <f t="shared" si="257"/>
        <v>Rings</v>
      </c>
      <c r="O2089" s="10">
        <f>INDEX(cpi!$A$1:$M$106,MATCH($D2089,cpi!$A:$A,0),MATCH($C2089,cpi!$1:$1,0))</f>
        <v>243.60300000000001</v>
      </c>
      <c r="P2089" s="10">
        <f>cpi!$I$2</f>
        <v>245.51900000000001</v>
      </c>
      <c r="Q2089" s="10">
        <f t="shared" si="262"/>
        <v>1.0078652561750061</v>
      </c>
      <c r="R2089" s="8" t="str">
        <f t="shared" si="263"/>
        <v/>
      </c>
      <c r="S2089" s="11">
        <f t="shared" si="264"/>
        <v>25196631.404375155</v>
      </c>
      <c r="T2089" s="11">
        <f t="shared" si="264"/>
        <v>28011617.206446555</v>
      </c>
      <c r="U2089" s="11">
        <f t="shared" si="264"/>
        <v>83644209.093237773</v>
      </c>
    </row>
    <row r="2090" spans="1:21" x14ac:dyDescent="0.2">
      <c r="A2090" s="5">
        <v>2109</v>
      </c>
      <c r="B2090" s="17">
        <v>22</v>
      </c>
      <c r="C2090" s="16">
        <v>5</v>
      </c>
      <c r="D2090" s="16">
        <v>2009</v>
      </c>
      <c r="E2090" s="18">
        <v>40456</v>
      </c>
      <c r="F2090" s="9" t="s">
        <v>2073</v>
      </c>
      <c r="G2090" s="3">
        <v>25000000</v>
      </c>
      <c r="H2090" s="3">
        <v>25662155</v>
      </c>
      <c r="I2090" s="3">
        <v>32092761</v>
      </c>
      <c r="J2090" s="8" t="str">
        <f t="shared" si="258"/>
        <v/>
      </c>
      <c r="K2090" s="8" t="str">
        <f t="shared" si="259"/>
        <v/>
      </c>
      <c r="L2090" s="8" t="str">
        <f t="shared" si="260"/>
        <v>Dance Flick</v>
      </c>
      <c r="M2090" s="8" t="str">
        <f t="shared" si="261"/>
        <v/>
      </c>
      <c r="N2090" s="8" t="str">
        <f t="shared" si="257"/>
        <v>Dance Flick</v>
      </c>
      <c r="O2090" s="10">
        <f>INDEX(cpi!$A$1:$M$106,MATCH($D2090,cpi!$A:$A,0),MATCH($C2090,cpi!$1:$1,0))</f>
        <v>213.85599999999999</v>
      </c>
      <c r="P2090" s="10">
        <f>cpi!$I$2</f>
        <v>245.51900000000001</v>
      </c>
      <c r="Q2090" s="10">
        <f t="shared" si="262"/>
        <v>1.1480575714499477</v>
      </c>
      <c r="R2090" s="8" t="str">
        <f t="shared" si="263"/>
        <v/>
      </c>
      <c r="S2090" s="11">
        <f t="shared" si="264"/>
        <v>28701439.286248691</v>
      </c>
      <c r="T2090" s="11">
        <f t="shared" si="264"/>
        <v>29461631.347472131</v>
      </c>
      <c r="U2090" s="11">
        <f t="shared" si="264"/>
        <v>36844337.254783593</v>
      </c>
    </row>
    <row r="2091" spans="1:21" x14ac:dyDescent="0.2">
      <c r="A2091" s="5">
        <v>2110</v>
      </c>
      <c r="B2091" s="17">
        <v>20</v>
      </c>
      <c r="C2091" s="16">
        <v>4</v>
      </c>
      <c r="D2091" s="16">
        <v>2001</v>
      </c>
      <c r="E2091" s="18">
        <v>37472</v>
      </c>
      <c r="F2091" s="9" t="s">
        <v>2074</v>
      </c>
      <c r="G2091" s="3">
        <v>25000000</v>
      </c>
      <c r="H2091" s="3">
        <v>25590119</v>
      </c>
      <c r="I2091" s="3">
        <v>39393111</v>
      </c>
      <c r="J2091" s="8" t="str">
        <f t="shared" si="258"/>
        <v/>
      </c>
      <c r="K2091" s="8" t="str">
        <f t="shared" si="259"/>
        <v/>
      </c>
      <c r="L2091" s="8" t="str">
        <f t="shared" si="260"/>
        <v>Crocodile Dundee in Los Angeles</v>
      </c>
      <c r="M2091" s="8" t="str">
        <f t="shared" si="261"/>
        <v/>
      </c>
      <c r="N2091" s="8" t="str">
        <f t="shared" si="257"/>
        <v>Crocodile Dundee in Los Angeles</v>
      </c>
      <c r="O2091" s="10">
        <f>INDEX(cpi!$A$1:$M$106,MATCH($D2091,cpi!$A:$A,0),MATCH($C2091,cpi!$1:$1,0))</f>
        <v>176.9</v>
      </c>
      <c r="P2091" s="10">
        <f>cpi!$I$2</f>
        <v>245.51900000000001</v>
      </c>
      <c r="Q2091" s="10">
        <f t="shared" si="262"/>
        <v>1.3878971170152627</v>
      </c>
      <c r="R2091" s="8" t="str">
        <f t="shared" si="263"/>
        <v/>
      </c>
      <c r="S2091" s="11">
        <f t="shared" si="264"/>
        <v>34697427.925381571</v>
      </c>
      <c r="T2091" s="11">
        <f t="shared" si="264"/>
        <v>35516452.384177499</v>
      </c>
      <c r="U2091" s="11">
        <f t="shared" si="264"/>
        <v>54673585.187162235</v>
      </c>
    </row>
    <row r="2092" spans="1:21" x14ac:dyDescent="0.2">
      <c r="A2092" s="5">
        <v>2111</v>
      </c>
      <c r="B2092" s="17">
        <v>26</v>
      </c>
      <c r="C2092" s="16">
        <v>7</v>
      </c>
      <c r="D2092" s="16">
        <v>1996</v>
      </c>
      <c r="E2092" s="18">
        <v>35833</v>
      </c>
      <c r="F2092" s="9" t="s">
        <v>2075</v>
      </c>
      <c r="G2092" s="3">
        <v>25000000</v>
      </c>
      <c r="H2092" s="3">
        <v>25023424</v>
      </c>
      <c r="I2092" s="3">
        <v>32223424</v>
      </c>
      <c r="J2092" s="8" t="str">
        <f t="shared" si="258"/>
        <v/>
      </c>
      <c r="K2092" s="8" t="str">
        <f t="shared" si="259"/>
        <v/>
      </c>
      <c r="L2092" s="8" t="str">
        <f t="shared" si="260"/>
        <v>Kingpin</v>
      </c>
      <c r="M2092" s="8" t="str">
        <f t="shared" si="261"/>
        <v/>
      </c>
      <c r="N2092" s="8" t="str">
        <f t="shared" si="257"/>
        <v>Kingpin</v>
      </c>
      <c r="O2092" s="10">
        <f>INDEX(cpi!$A$1:$M$106,MATCH($D2092,cpi!$A:$A,0),MATCH($C2092,cpi!$1:$1,0))</f>
        <v>157</v>
      </c>
      <c r="P2092" s="10">
        <f>cpi!$I$2</f>
        <v>245.51900000000001</v>
      </c>
      <c r="Q2092" s="10">
        <f t="shared" si="262"/>
        <v>1.5638152866242039</v>
      </c>
      <c r="R2092" s="8" t="str">
        <f t="shared" si="263"/>
        <v/>
      </c>
      <c r="S2092" s="11">
        <f t="shared" si="264"/>
        <v>39095382.165605098</v>
      </c>
      <c r="T2092" s="11">
        <f t="shared" si="264"/>
        <v>39132012.974878982</v>
      </c>
      <c r="U2092" s="11">
        <f t="shared" si="264"/>
        <v>50391483.03857325</v>
      </c>
    </row>
    <row r="2093" spans="1:21" x14ac:dyDescent="0.2">
      <c r="A2093" s="5">
        <v>2112</v>
      </c>
      <c r="B2093" s="17">
        <v>18</v>
      </c>
      <c r="C2093" s="16">
        <v>3</v>
      </c>
      <c r="D2093" s="16">
        <v>2005</v>
      </c>
      <c r="E2093" s="18">
        <v>38871</v>
      </c>
      <c r="F2093" s="9" t="s">
        <v>2076</v>
      </c>
      <c r="G2093" s="3">
        <v>25000000</v>
      </c>
      <c r="H2093" s="3">
        <v>24381334</v>
      </c>
      <c r="I2093" s="3">
        <v>25732334</v>
      </c>
      <c r="J2093" s="8" t="str">
        <f t="shared" si="258"/>
        <v/>
      </c>
      <c r="K2093" s="8" t="str">
        <f t="shared" si="259"/>
        <v/>
      </c>
      <c r="L2093" s="8" t="str">
        <f t="shared" si="260"/>
        <v>Ice Princess</v>
      </c>
      <c r="M2093" s="8" t="str">
        <f t="shared" si="261"/>
        <v/>
      </c>
      <c r="N2093" s="8" t="str">
        <f t="shared" si="257"/>
        <v>Ice Princess</v>
      </c>
      <c r="O2093" s="10">
        <f>INDEX(cpi!$A$1:$M$106,MATCH($D2093,cpi!$A:$A,0),MATCH($C2093,cpi!$1:$1,0))</f>
        <v>193.3</v>
      </c>
      <c r="P2093" s="10">
        <f>cpi!$I$2</f>
        <v>245.51900000000001</v>
      </c>
      <c r="Q2093" s="10">
        <f t="shared" si="262"/>
        <v>1.2701448525607864</v>
      </c>
      <c r="R2093" s="8" t="str">
        <f t="shared" si="263"/>
        <v/>
      </c>
      <c r="S2093" s="11">
        <f t="shared" si="264"/>
        <v>31753621.314019658</v>
      </c>
      <c r="T2093" s="11">
        <f t="shared" si="264"/>
        <v>30967825.878665287</v>
      </c>
      <c r="U2093" s="11">
        <f t="shared" si="264"/>
        <v>32683791.574474908</v>
      </c>
    </row>
    <row r="2094" spans="1:21" x14ac:dyDescent="0.2">
      <c r="A2094" s="5">
        <v>2113</v>
      </c>
      <c r="B2094" s="17">
        <v>26</v>
      </c>
      <c r="C2094" s="16">
        <v>8</v>
      </c>
      <c r="D2094" s="16">
        <v>2011</v>
      </c>
      <c r="E2094" s="18">
        <v>41313</v>
      </c>
      <c r="F2094" s="9" t="s">
        <v>2077</v>
      </c>
      <c r="G2094" s="3">
        <v>25000000</v>
      </c>
      <c r="H2094" s="3">
        <v>24046682</v>
      </c>
      <c r="I2094" s="3">
        <v>39126427</v>
      </c>
      <c r="J2094" s="8" t="str">
        <f t="shared" si="258"/>
        <v/>
      </c>
      <c r="K2094" s="8" t="str">
        <f t="shared" si="259"/>
        <v/>
      </c>
      <c r="L2094" s="8" t="str">
        <f t="shared" si="260"/>
        <v>Don't Be Afraid of the Dark</v>
      </c>
      <c r="M2094" s="8" t="str">
        <f t="shared" si="261"/>
        <v/>
      </c>
      <c r="N2094" s="8" t="str">
        <f t="shared" si="257"/>
        <v>Don't Be Afraid of the Dark</v>
      </c>
      <c r="O2094" s="10">
        <f>INDEX(cpi!$A$1:$M$106,MATCH($D2094,cpi!$A:$A,0),MATCH($C2094,cpi!$1:$1,0))</f>
        <v>226.54499999999999</v>
      </c>
      <c r="P2094" s="10">
        <f>cpi!$I$2</f>
        <v>245.51900000000001</v>
      </c>
      <c r="Q2094" s="10">
        <f t="shared" si="262"/>
        <v>1.0837537796022867</v>
      </c>
      <c r="R2094" s="8" t="str">
        <f t="shared" si="263"/>
        <v/>
      </c>
      <c r="S2094" s="11">
        <f t="shared" si="264"/>
        <v>27093844.490057167</v>
      </c>
      <c r="T2094" s="11">
        <f t="shared" si="264"/>
        <v>26060682.504394274</v>
      </c>
      <c r="U2094" s="11">
        <f t="shared" si="264"/>
        <v>42403413.143582962</v>
      </c>
    </row>
    <row r="2095" spans="1:21" x14ac:dyDescent="0.2">
      <c r="A2095" s="5">
        <v>2114</v>
      </c>
      <c r="B2095" s="17">
        <v>23</v>
      </c>
      <c r="C2095" s="16">
        <v>4</v>
      </c>
      <c r="D2095" s="16">
        <v>2010</v>
      </c>
      <c r="E2095" s="18">
        <v>40851</v>
      </c>
      <c r="F2095" s="9" t="s">
        <v>2078</v>
      </c>
      <c r="G2095" s="3">
        <v>25000000</v>
      </c>
      <c r="H2095" s="3">
        <v>23591432</v>
      </c>
      <c r="I2095" s="3">
        <v>29863840</v>
      </c>
      <c r="J2095" s="8" t="str">
        <f t="shared" si="258"/>
        <v/>
      </c>
      <c r="K2095" s="8" t="str">
        <f t="shared" si="259"/>
        <v/>
      </c>
      <c r="L2095" s="8" t="str">
        <f t="shared" si="260"/>
        <v>The Losers</v>
      </c>
      <c r="M2095" s="8" t="str">
        <f t="shared" si="261"/>
        <v/>
      </c>
      <c r="N2095" s="8" t="str">
        <f t="shared" si="257"/>
        <v>The Losers</v>
      </c>
      <c r="O2095" s="10">
        <f>INDEX(cpi!$A$1:$M$106,MATCH($D2095,cpi!$A:$A,0),MATCH($C2095,cpi!$1:$1,0))</f>
        <v>218.00899999999999</v>
      </c>
      <c r="P2095" s="10">
        <f>cpi!$I$2</f>
        <v>245.51900000000001</v>
      </c>
      <c r="Q2095" s="10">
        <f t="shared" si="262"/>
        <v>1.1261874509767946</v>
      </c>
      <c r="R2095" s="8" t="str">
        <f t="shared" si="263"/>
        <v/>
      </c>
      <c r="S2095" s="11">
        <f t="shared" si="264"/>
        <v>28154686.274419867</v>
      </c>
      <c r="T2095" s="11">
        <f t="shared" si="264"/>
        <v>26568374.668972384</v>
      </c>
      <c r="U2095" s="11">
        <f t="shared" si="264"/>
        <v>33632281.845978841</v>
      </c>
    </row>
    <row r="2096" spans="1:21" x14ac:dyDescent="0.2">
      <c r="A2096" s="5">
        <v>2115</v>
      </c>
      <c r="B2096" s="17">
        <v>24</v>
      </c>
      <c r="C2096" s="16">
        <v>8</v>
      </c>
      <c r="D2096" s="16">
        <v>2007</v>
      </c>
      <c r="E2096" s="18">
        <v>39790</v>
      </c>
      <c r="F2096" s="9" t="s">
        <v>2079</v>
      </c>
      <c r="G2096" s="3">
        <v>25000000</v>
      </c>
      <c r="H2096" s="3">
        <v>22486409</v>
      </c>
      <c r="I2096" s="3">
        <v>40686409</v>
      </c>
      <c r="J2096" s="8" t="str">
        <f t="shared" si="258"/>
        <v/>
      </c>
      <c r="K2096" s="8" t="str">
        <f t="shared" si="259"/>
        <v/>
      </c>
      <c r="L2096" s="8" t="str">
        <f t="shared" si="260"/>
        <v>War</v>
      </c>
      <c r="M2096" s="8" t="str">
        <f t="shared" si="261"/>
        <v/>
      </c>
      <c r="N2096" s="8" t="str">
        <f t="shared" si="257"/>
        <v>War</v>
      </c>
      <c r="O2096" s="10">
        <f>INDEX(cpi!$A$1:$M$106,MATCH($D2096,cpi!$A:$A,0),MATCH($C2096,cpi!$1:$1,0))</f>
        <v>207.917</v>
      </c>
      <c r="P2096" s="10">
        <f>cpi!$I$2</f>
        <v>245.51900000000001</v>
      </c>
      <c r="Q2096" s="10">
        <f t="shared" si="262"/>
        <v>1.1808510126637071</v>
      </c>
      <c r="R2096" s="8" t="str">
        <f t="shared" si="263"/>
        <v/>
      </c>
      <c r="S2096" s="11">
        <f t="shared" si="264"/>
        <v>29521275.316592678</v>
      </c>
      <c r="T2096" s="11">
        <f t="shared" si="264"/>
        <v>26553098.838820297</v>
      </c>
      <c r="U2096" s="11">
        <f t="shared" si="264"/>
        <v>48044587.269299768</v>
      </c>
    </row>
    <row r="2097" spans="1:21" x14ac:dyDescent="0.2">
      <c r="A2097" s="5">
        <v>2116</v>
      </c>
      <c r="B2097" s="17">
        <v>7</v>
      </c>
      <c r="C2097" s="16">
        <v>4</v>
      </c>
      <c r="D2097" s="16">
        <v>1995</v>
      </c>
      <c r="E2097" s="18">
        <v>34884</v>
      </c>
      <c r="F2097" s="9" t="s">
        <v>2080</v>
      </c>
      <c r="G2097" s="3">
        <v>25000000</v>
      </c>
      <c r="H2097" s="3">
        <v>22032635</v>
      </c>
      <c r="I2097" s="3">
        <v>22032635</v>
      </c>
      <c r="J2097" s="8" t="str">
        <f t="shared" si="258"/>
        <v/>
      </c>
      <c r="K2097" s="8" t="str">
        <f t="shared" si="259"/>
        <v/>
      </c>
      <c r="L2097" s="8" t="str">
        <f t="shared" si="260"/>
        <v>Don Juan DeMarco</v>
      </c>
      <c r="M2097" s="8" t="str">
        <f t="shared" si="261"/>
        <v/>
      </c>
      <c r="N2097" s="8" t="str">
        <f t="shared" si="257"/>
        <v>Don Juan DeMarco</v>
      </c>
      <c r="O2097" s="10">
        <f>INDEX(cpi!$A$1:$M$106,MATCH($D2097,cpi!$A:$A,0),MATCH($C2097,cpi!$1:$1,0))</f>
        <v>151.9</v>
      </c>
      <c r="P2097" s="10">
        <f>cpi!$I$2</f>
        <v>245.51900000000001</v>
      </c>
      <c r="Q2097" s="10">
        <f t="shared" si="262"/>
        <v>1.6163199473337722</v>
      </c>
      <c r="R2097" s="8" t="str">
        <f t="shared" si="263"/>
        <v/>
      </c>
      <c r="S2097" s="11">
        <f t="shared" si="264"/>
        <v>40407998.683344305</v>
      </c>
      <c r="T2097" s="11">
        <f t="shared" si="264"/>
        <v>35611787.442824222</v>
      </c>
      <c r="U2097" s="11">
        <f t="shared" si="264"/>
        <v>35611787.442824222</v>
      </c>
    </row>
    <row r="2098" spans="1:21" x14ac:dyDescent="0.2">
      <c r="A2098" s="5">
        <v>2117</v>
      </c>
      <c r="B2098" s="17">
        <v>22</v>
      </c>
      <c r="C2098" s="16">
        <v>4</v>
      </c>
      <c r="D2098" s="16">
        <v>2005</v>
      </c>
      <c r="E2098" s="18">
        <v>38994</v>
      </c>
      <c r="F2098" s="9" t="s">
        <v>2081</v>
      </c>
      <c r="G2098" s="3">
        <v>25000000</v>
      </c>
      <c r="H2098" s="3">
        <v>21835784</v>
      </c>
      <c r="I2098" s="3">
        <v>41921590</v>
      </c>
      <c r="J2098" s="8" t="str">
        <f t="shared" si="258"/>
        <v/>
      </c>
      <c r="K2098" s="8" t="str">
        <f t="shared" si="259"/>
        <v/>
      </c>
      <c r="L2098" s="8" t="str">
        <f t="shared" si="260"/>
        <v>A Lot Like Love</v>
      </c>
      <c r="M2098" s="8" t="str">
        <f t="shared" si="261"/>
        <v/>
      </c>
      <c r="N2098" s="8" t="str">
        <f t="shared" si="257"/>
        <v>A Lot Like Love</v>
      </c>
      <c r="O2098" s="10">
        <f>INDEX(cpi!$A$1:$M$106,MATCH($D2098,cpi!$A:$A,0),MATCH($C2098,cpi!$1:$1,0))</f>
        <v>194.6</v>
      </c>
      <c r="P2098" s="10">
        <f>cpi!$I$2</f>
        <v>245.51900000000001</v>
      </c>
      <c r="Q2098" s="10">
        <f t="shared" si="262"/>
        <v>1.2616598150051388</v>
      </c>
      <c r="R2098" s="8" t="str">
        <f t="shared" si="263"/>
        <v/>
      </c>
      <c r="S2098" s="11">
        <f t="shared" si="264"/>
        <v>31541495.37512847</v>
      </c>
      <c r="T2098" s="11">
        <f t="shared" si="264"/>
        <v>27549331.201932169</v>
      </c>
      <c r="U2098" s="11">
        <f t="shared" si="264"/>
        <v>52890785.484121278</v>
      </c>
    </row>
    <row r="2099" spans="1:21" x14ac:dyDescent="0.2">
      <c r="A2099" s="5">
        <v>2118</v>
      </c>
      <c r="B2099" s="17">
        <v>1</v>
      </c>
      <c r="C2099" s="16">
        <v>5</v>
      </c>
      <c r="D2099" s="16">
        <v>1998</v>
      </c>
      <c r="E2099" s="18">
        <v>35800</v>
      </c>
      <c r="F2099" s="9" t="s">
        <v>2082</v>
      </c>
      <c r="G2099" s="3">
        <v>25000000</v>
      </c>
      <c r="H2099" s="3">
        <v>21567853</v>
      </c>
      <c r="I2099" s="3">
        <v>22411948</v>
      </c>
      <c r="J2099" s="8" t="str">
        <f t="shared" si="258"/>
        <v/>
      </c>
      <c r="K2099" s="8" t="str">
        <f t="shared" si="259"/>
        <v/>
      </c>
      <c r="L2099" s="8" t="str">
        <f t="shared" si="260"/>
        <v>He Got Game</v>
      </c>
      <c r="M2099" s="8" t="str">
        <f t="shared" si="261"/>
        <v/>
      </c>
      <c r="N2099" s="8" t="str">
        <f t="shared" si="257"/>
        <v>He Got Game</v>
      </c>
      <c r="O2099" s="10">
        <f>INDEX(cpi!$A$1:$M$106,MATCH($D2099,cpi!$A:$A,0),MATCH($C2099,cpi!$1:$1,0))</f>
        <v>162.80000000000001</v>
      </c>
      <c r="P2099" s="10">
        <f>cpi!$I$2</f>
        <v>245.51900000000001</v>
      </c>
      <c r="Q2099" s="10">
        <f t="shared" si="262"/>
        <v>1.5081019656019656</v>
      </c>
      <c r="R2099" s="8" t="str">
        <f t="shared" si="263"/>
        <v/>
      </c>
      <c r="S2099" s="11">
        <f t="shared" si="264"/>
        <v>37702549.140049137</v>
      </c>
      <c r="T2099" s="11">
        <f t="shared" si="264"/>
        <v>32526521.50311425</v>
      </c>
      <c r="U2099" s="11">
        <f t="shared" si="264"/>
        <v>33799502.831769042</v>
      </c>
    </row>
    <row r="2100" spans="1:21" x14ac:dyDescent="0.2">
      <c r="A2100" s="5">
        <v>2119</v>
      </c>
      <c r="B2100" s="17">
        <v>11</v>
      </c>
      <c r="C2100" s="16">
        <v>2</v>
      </c>
      <c r="D2100" s="16">
        <v>2011</v>
      </c>
      <c r="E2100" s="18">
        <v>40849</v>
      </c>
      <c r="F2100" s="9" t="s">
        <v>2083</v>
      </c>
      <c r="G2100" s="3">
        <v>25000000</v>
      </c>
      <c r="H2100" s="3">
        <v>19490041</v>
      </c>
      <c r="I2100" s="3">
        <v>36054706</v>
      </c>
      <c r="J2100" s="8" t="str">
        <f t="shared" si="258"/>
        <v/>
      </c>
      <c r="K2100" s="8" t="str">
        <f t="shared" si="259"/>
        <v/>
      </c>
      <c r="L2100" s="8" t="str">
        <f t="shared" si="260"/>
        <v>The Eagle</v>
      </c>
      <c r="M2100" s="8" t="str">
        <f t="shared" si="261"/>
        <v/>
      </c>
      <c r="N2100" s="8" t="str">
        <f t="shared" si="257"/>
        <v>The Eagle</v>
      </c>
      <c r="O2100" s="10">
        <f>INDEX(cpi!$A$1:$M$106,MATCH($D2100,cpi!$A:$A,0),MATCH($C2100,cpi!$1:$1,0))</f>
        <v>221.309</v>
      </c>
      <c r="P2100" s="10">
        <f>cpi!$I$2</f>
        <v>245.51900000000001</v>
      </c>
      <c r="Q2100" s="10">
        <f t="shared" si="262"/>
        <v>1.109394556931711</v>
      </c>
      <c r="R2100" s="8" t="str">
        <f t="shared" si="263"/>
        <v/>
      </c>
      <c r="S2100" s="11">
        <f t="shared" si="264"/>
        <v>27734863.923292775</v>
      </c>
      <c r="T2100" s="11">
        <f t="shared" si="264"/>
        <v>21622145.399775881</v>
      </c>
      <c r="U2100" s="11">
        <f t="shared" si="264"/>
        <v>39998894.588173099</v>
      </c>
    </row>
    <row r="2101" spans="1:21" x14ac:dyDescent="0.2">
      <c r="A2101" s="5">
        <v>2120</v>
      </c>
      <c r="B2101" s="17">
        <v>5</v>
      </c>
      <c r="C2101" s="16">
        <v>8</v>
      </c>
      <c r="D2101" s="16">
        <v>2015</v>
      </c>
      <c r="E2101" s="18">
        <v>42132</v>
      </c>
      <c r="F2101" s="9" t="s">
        <v>2084</v>
      </c>
      <c r="G2101" s="3">
        <v>25000000</v>
      </c>
      <c r="H2101" s="3">
        <v>19375982</v>
      </c>
      <c r="I2101" s="3">
        <v>101937062</v>
      </c>
      <c r="J2101" s="8" t="str">
        <f t="shared" si="258"/>
        <v/>
      </c>
      <c r="K2101" s="8" t="str">
        <f t="shared" si="259"/>
        <v/>
      </c>
      <c r="L2101" s="8" t="str">
        <f t="shared" si="260"/>
        <v>Shaun the Sheep</v>
      </c>
      <c r="M2101" s="8" t="str">
        <f t="shared" si="261"/>
        <v/>
      </c>
      <c r="N2101" s="8" t="str">
        <f t="shared" si="257"/>
        <v>Shaun the Sheep</v>
      </c>
      <c r="O2101" s="10">
        <f>INDEX(cpi!$A$1:$M$106,MATCH($D2101,cpi!$A:$A,0),MATCH($C2101,cpi!$1:$1,0))</f>
        <v>238.316</v>
      </c>
      <c r="P2101" s="10">
        <f>cpi!$I$2</f>
        <v>245.51900000000001</v>
      </c>
      <c r="Q2101" s="10">
        <f t="shared" si="262"/>
        <v>1.030224575773343</v>
      </c>
      <c r="R2101" s="8" t="str">
        <f t="shared" si="263"/>
        <v/>
      </c>
      <c r="S2101" s="11">
        <f t="shared" si="264"/>
        <v>25755614.394333575</v>
      </c>
      <c r="T2101" s="11">
        <f t="shared" si="264"/>
        <v>19961612.836141929</v>
      </c>
      <c r="U2101" s="11">
        <f t="shared" si="264"/>
        <v>105018066.45453097</v>
      </c>
    </row>
    <row r="2102" spans="1:21" x14ac:dyDescent="0.2">
      <c r="A2102" s="5">
        <v>2122</v>
      </c>
      <c r="B2102" s="17">
        <v>2</v>
      </c>
      <c r="C2102" s="16">
        <v>9</v>
      </c>
      <c r="D2102" s="16">
        <v>2011</v>
      </c>
      <c r="E2102" s="18">
        <v>40583</v>
      </c>
      <c r="F2102" s="9" t="s">
        <v>2085</v>
      </c>
      <c r="G2102" s="3">
        <v>25000000</v>
      </c>
      <c r="H2102" s="3">
        <v>18877153</v>
      </c>
      <c r="I2102" s="3">
        <v>32209741</v>
      </c>
      <c r="J2102" s="8" t="str">
        <f t="shared" si="258"/>
        <v/>
      </c>
      <c r="K2102" s="8" t="str">
        <f t="shared" si="259"/>
        <v/>
      </c>
      <c r="L2102" s="8" t="str">
        <f t="shared" si="260"/>
        <v>Shark Night 3D</v>
      </c>
      <c r="M2102" s="8" t="str">
        <f t="shared" si="261"/>
        <v/>
      </c>
      <c r="N2102" s="8" t="str">
        <f t="shared" si="257"/>
        <v>Shark Night 3D</v>
      </c>
      <c r="O2102" s="10">
        <f>INDEX(cpi!$A$1:$M$106,MATCH($D2102,cpi!$A:$A,0),MATCH($C2102,cpi!$1:$1,0))</f>
        <v>226.88900000000001</v>
      </c>
      <c r="P2102" s="10">
        <f>cpi!$I$2</f>
        <v>245.51900000000001</v>
      </c>
      <c r="Q2102" s="10">
        <f t="shared" si="262"/>
        <v>1.0821106355971422</v>
      </c>
      <c r="R2102" s="8" t="str">
        <f t="shared" si="263"/>
        <v/>
      </c>
      <c r="S2102" s="11">
        <f t="shared" si="264"/>
        <v>27052765.889928553</v>
      </c>
      <c r="T2102" s="11">
        <f t="shared" si="264"/>
        <v>20427168.031094499</v>
      </c>
      <c r="U2102" s="11">
        <f t="shared" si="264"/>
        <v>34854503.305929326</v>
      </c>
    </row>
    <row r="2103" spans="1:21" x14ac:dyDescent="0.2">
      <c r="A2103" s="5">
        <v>2123</v>
      </c>
      <c r="B2103" s="17">
        <v>24</v>
      </c>
      <c r="C2103" s="16">
        <v>3</v>
      </c>
      <c r="D2103" s="16">
        <v>2017</v>
      </c>
      <c r="E2103" s="18">
        <v>43437</v>
      </c>
      <c r="F2103" s="9" t="s">
        <v>2086</v>
      </c>
      <c r="G2103" s="3">
        <v>25000000</v>
      </c>
      <c r="H2103" s="3">
        <v>18600152</v>
      </c>
      <c r="I2103" s="3">
        <v>23190697</v>
      </c>
      <c r="J2103" s="8" t="str">
        <f t="shared" si="258"/>
        <v/>
      </c>
      <c r="K2103" s="8" t="str">
        <f t="shared" si="259"/>
        <v/>
      </c>
      <c r="L2103" s="8" t="str">
        <f t="shared" si="260"/>
        <v>CHiPS</v>
      </c>
      <c r="M2103" s="8" t="str">
        <f t="shared" si="261"/>
        <v/>
      </c>
      <c r="N2103" s="8" t="str">
        <f t="shared" si="257"/>
        <v>CHiPS</v>
      </c>
      <c r="O2103" s="10">
        <f>INDEX(cpi!$A$1:$M$106,MATCH($D2103,cpi!$A:$A,0),MATCH($C2103,cpi!$1:$1,0))</f>
        <v>243.80099999999999</v>
      </c>
      <c r="P2103" s="10">
        <f>cpi!$I$2</f>
        <v>245.51900000000001</v>
      </c>
      <c r="Q2103" s="10">
        <f t="shared" si="262"/>
        <v>1.0070467307353128</v>
      </c>
      <c r="R2103" s="8" t="str">
        <f t="shared" si="263"/>
        <v/>
      </c>
      <c r="S2103" s="11">
        <f t="shared" si="264"/>
        <v>25176168.268382821</v>
      </c>
      <c r="T2103" s="11">
        <f t="shared" si="264"/>
        <v>18731222.262779891</v>
      </c>
      <c r="U2103" s="11">
        <f t="shared" si="264"/>
        <v>23354115.597323228</v>
      </c>
    </row>
    <row r="2104" spans="1:21" x14ac:dyDescent="0.2">
      <c r="A2104" s="5">
        <v>2124</v>
      </c>
      <c r="B2104" s="17">
        <v>11</v>
      </c>
      <c r="C2104" s="16">
        <v>10</v>
      </c>
      <c r="D2104" s="16">
        <v>2002</v>
      </c>
      <c r="E2104" s="18">
        <v>37570</v>
      </c>
      <c r="F2104" s="9" t="s">
        <v>2087</v>
      </c>
      <c r="G2104" s="3">
        <v>25000000</v>
      </c>
      <c r="H2104" s="3">
        <v>17791031</v>
      </c>
      <c r="I2104" s="3">
        <v>24591031</v>
      </c>
      <c r="J2104" s="8" t="str">
        <f t="shared" si="258"/>
        <v/>
      </c>
      <c r="K2104" s="8" t="str">
        <f t="shared" si="259"/>
        <v/>
      </c>
      <c r="L2104" s="8" t="str">
        <f t="shared" si="260"/>
        <v>Punch-Drunk Love</v>
      </c>
      <c r="M2104" s="8" t="str">
        <f t="shared" si="261"/>
        <v/>
      </c>
      <c r="N2104" s="8" t="str">
        <f t="shared" si="257"/>
        <v>Punch-Drunk Love</v>
      </c>
      <c r="O2104" s="10">
        <f>INDEX(cpi!$A$1:$M$106,MATCH($D2104,cpi!$A:$A,0),MATCH($C2104,cpi!$1:$1,0))</f>
        <v>181.3</v>
      </c>
      <c r="P2104" s="10">
        <f>cpi!$I$2</f>
        <v>245.51900000000001</v>
      </c>
      <c r="Q2104" s="10">
        <f t="shared" si="262"/>
        <v>1.3542140099282955</v>
      </c>
      <c r="R2104" s="8" t="str">
        <f t="shared" si="263"/>
        <v/>
      </c>
      <c r="S2104" s="11">
        <f t="shared" si="264"/>
        <v>33855350.24820739</v>
      </c>
      <c r="T2104" s="11">
        <f t="shared" si="264"/>
        <v>24092863.431268614</v>
      </c>
      <c r="U2104" s="11">
        <f t="shared" si="264"/>
        <v>33301518.698781025</v>
      </c>
    </row>
    <row r="2105" spans="1:21" x14ac:dyDescent="0.2">
      <c r="A2105" s="5">
        <v>2125</v>
      </c>
      <c r="B2105" s="17">
        <v>20</v>
      </c>
      <c r="C2105" s="16">
        <v>2</v>
      </c>
      <c r="D2105" s="16">
        <v>2004</v>
      </c>
      <c r="E2105" s="18">
        <v>38566</v>
      </c>
      <c r="F2105" s="9" t="s">
        <v>2088</v>
      </c>
      <c r="G2105" s="3">
        <v>25000000</v>
      </c>
      <c r="H2105" s="3">
        <v>17718223</v>
      </c>
      <c r="I2105" s="3">
        <v>20718223</v>
      </c>
      <c r="J2105" s="8" t="str">
        <f t="shared" si="258"/>
        <v/>
      </c>
      <c r="K2105" s="8" t="str">
        <f t="shared" si="259"/>
        <v/>
      </c>
      <c r="L2105" s="8" t="str">
        <f t="shared" si="260"/>
        <v>Eurotrip</v>
      </c>
      <c r="M2105" s="8" t="str">
        <f t="shared" si="261"/>
        <v/>
      </c>
      <c r="N2105" s="8" t="str">
        <f t="shared" si="257"/>
        <v>Eurotrip</v>
      </c>
      <c r="O2105" s="10">
        <f>INDEX(cpi!$A$1:$M$106,MATCH($D2105,cpi!$A:$A,0),MATCH($C2105,cpi!$1:$1,0))</f>
        <v>186.2</v>
      </c>
      <c r="P2105" s="10">
        <f>cpi!$I$2</f>
        <v>245.51900000000001</v>
      </c>
      <c r="Q2105" s="10">
        <f t="shared" si="262"/>
        <v>1.3185767991407091</v>
      </c>
      <c r="R2105" s="8" t="str">
        <f t="shared" si="263"/>
        <v/>
      </c>
      <c r="S2105" s="11">
        <f t="shared" si="264"/>
        <v>32964419.97851773</v>
      </c>
      <c r="T2105" s="11">
        <f t="shared" si="264"/>
        <v>23362837.769801293</v>
      </c>
      <c r="U2105" s="11">
        <f t="shared" si="264"/>
        <v>27318568.16722342</v>
      </c>
    </row>
    <row r="2106" spans="1:21" x14ac:dyDescent="0.2">
      <c r="A2106" s="5">
        <v>2126</v>
      </c>
      <c r="B2106" s="17">
        <v>4</v>
      </c>
      <c r="C2106" s="16">
        <v>4</v>
      </c>
      <c r="D2106" s="16">
        <v>2008</v>
      </c>
      <c r="E2106" s="18">
        <v>39542</v>
      </c>
      <c r="F2106" s="9" t="s">
        <v>2089</v>
      </c>
      <c r="G2106" s="3">
        <v>25000000</v>
      </c>
      <c r="H2106" s="3">
        <v>17432844</v>
      </c>
      <c r="I2106" s="3">
        <v>22910563</v>
      </c>
      <c r="J2106" s="8" t="str">
        <f t="shared" si="258"/>
        <v/>
      </c>
      <c r="K2106" s="8" t="str">
        <f t="shared" si="259"/>
        <v/>
      </c>
      <c r="L2106" s="8" t="str">
        <f t="shared" si="260"/>
        <v>The Ruins</v>
      </c>
      <c r="M2106" s="8" t="str">
        <f t="shared" si="261"/>
        <v/>
      </c>
      <c r="N2106" s="8" t="str">
        <f t="shared" si="257"/>
        <v>The Ruins</v>
      </c>
      <c r="O2106" s="10">
        <f>INDEX(cpi!$A$1:$M$106,MATCH($D2106,cpi!$A:$A,0),MATCH($C2106,cpi!$1:$1,0))</f>
        <v>214.82300000000001</v>
      </c>
      <c r="P2106" s="10">
        <f>cpi!$I$2</f>
        <v>245.51900000000001</v>
      </c>
      <c r="Q2106" s="10">
        <f t="shared" si="262"/>
        <v>1.1428897278224399</v>
      </c>
      <c r="R2106" s="8" t="str">
        <f t="shared" si="263"/>
        <v/>
      </c>
      <c r="S2106" s="11">
        <f t="shared" si="264"/>
        <v>28572243.195560999</v>
      </c>
      <c r="T2106" s="11">
        <f t="shared" si="264"/>
        <v>19923818.334331054</v>
      </c>
      <c r="U2106" s="11">
        <f t="shared" si="264"/>
        <v>26184247.111328863</v>
      </c>
    </row>
    <row r="2107" spans="1:21" x14ac:dyDescent="0.2">
      <c r="A2107" s="5">
        <v>2127</v>
      </c>
      <c r="B2107" s="17">
        <v>25</v>
      </c>
      <c r="C2107" s="16">
        <v>10</v>
      </c>
      <c r="D2107" s="16">
        <v>2013</v>
      </c>
      <c r="E2107" s="18">
        <v>42014</v>
      </c>
      <c r="F2107" s="9" t="s">
        <v>2090</v>
      </c>
      <c r="G2107" s="3">
        <v>25000000</v>
      </c>
      <c r="H2107" s="3">
        <v>16973715</v>
      </c>
      <c r="I2107" s="3">
        <v>71009334</v>
      </c>
      <c r="J2107" s="8" t="str">
        <f t="shared" si="258"/>
        <v/>
      </c>
      <c r="K2107" s="8" t="str">
        <f t="shared" si="259"/>
        <v/>
      </c>
      <c r="L2107" s="8" t="str">
        <f t="shared" si="260"/>
        <v>The Counselor</v>
      </c>
      <c r="M2107" s="8" t="str">
        <f t="shared" si="261"/>
        <v/>
      </c>
      <c r="N2107" s="8" t="str">
        <f t="shared" si="257"/>
        <v>The Counselor</v>
      </c>
      <c r="O2107" s="10">
        <f>INDEX(cpi!$A$1:$M$106,MATCH($D2107,cpi!$A:$A,0),MATCH($C2107,cpi!$1:$1,0))</f>
        <v>233.54599999999999</v>
      </c>
      <c r="P2107" s="10">
        <f>cpi!$I$2</f>
        <v>245.51900000000001</v>
      </c>
      <c r="Q2107" s="10">
        <f t="shared" si="262"/>
        <v>1.0512661317256558</v>
      </c>
      <c r="R2107" s="8" t="str">
        <f t="shared" si="263"/>
        <v/>
      </c>
      <c r="S2107" s="11">
        <f t="shared" si="264"/>
        <v>26281653.293141395</v>
      </c>
      <c r="T2107" s="11">
        <f t="shared" si="264"/>
        <v>17843891.709063739</v>
      </c>
      <c r="U2107" s="11">
        <f t="shared" si="264"/>
        <v>74649707.870595083</v>
      </c>
    </row>
    <row r="2108" spans="1:21" x14ac:dyDescent="0.2">
      <c r="A2108" s="5">
        <v>2128</v>
      </c>
      <c r="B2108" s="17">
        <v>8</v>
      </c>
      <c r="C2108" s="16">
        <v>12</v>
      </c>
      <c r="D2108" s="16">
        <v>2006</v>
      </c>
      <c r="E2108" s="18">
        <v>38941</v>
      </c>
      <c r="F2108" s="9" t="s">
        <v>2091</v>
      </c>
      <c r="G2108" s="3">
        <v>25000000</v>
      </c>
      <c r="H2108" s="3">
        <v>16655224</v>
      </c>
      <c r="I2108" s="3">
        <v>21970831</v>
      </c>
      <c r="J2108" s="8" t="str">
        <f t="shared" si="258"/>
        <v/>
      </c>
      <c r="K2108" s="8" t="str">
        <f t="shared" si="259"/>
        <v/>
      </c>
      <c r="L2108" s="8" t="str">
        <f t="shared" si="260"/>
        <v>Unaccompanied Minors</v>
      </c>
      <c r="M2108" s="8" t="str">
        <f t="shared" si="261"/>
        <v/>
      </c>
      <c r="N2108" s="8" t="str">
        <f t="shared" si="257"/>
        <v>Unaccompanied Minors</v>
      </c>
      <c r="O2108" s="10">
        <f>INDEX(cpi!$A$1:$M$106,MATCH($D2108,cpi!$A:$A,0),MATCH($C2108,cpi!$1:$1,0))</f>
        <v>201.8</v>
      </c>
      <c r="P2108" s="10">
        <f>cpi!$I$2</f>
        <v>245.51900000000001</v>
      </c>
      <c r="Q2108" s="10">
        <f t="shared" si="262"/>
        <v>1.2166451932606541</v>
      </c>
      <c r="R2108" s="8" t="str">
        <f t="shared" si="263"/>
        <v/>
      </c>
      <c r="S2108" s="11">
        <f t="shared" si="264"/>
        <v>30416129.831516352</v>
      </c>
      <c r="T2108" s="11">
        <f t="shared" si="264"/>
        <v>20263498.222279485</v>
      </c>
      <c r="U2108" s="11">
        <f t="shared" si="264"/>
        <v>26730705.928092171</v>
      </c>
    </row>
    <row r="2109" spans="1:21" x14ac:dyDescent="0.2">
      <c r="A2109" s="5">
        <v>2129</v>
      </c>
      <c r="B2109" s="17">
        <v>1</v>
      </c>
      <c r="C2109" s="16">
        <v>4</v>
      </c>
      <c r="D2109" s="16">
        <v>1988</v>
      </c>
      <c r="E2109" s="18">
        <v>32146</v>
      </c>
      <c r="F2109" s="9" t="s">
        <v>2092</v>
      </c>
      <c r="G2109" s="3">
        <v>25000000</v>
      </c>
      <c r="H2109" s="3">
        <v>16118077</v>
      </c>
      <c r="I2109" s="3">
        <v>16118077</v>
      </c>
      <c r="J2109" s="8" t="str">
        <f t="shared" si="258"/>
        <v/>
      </c>
      <c r="K2109" s="8" t="str">
        <f t="shared" si="259"/>
        <v/>
      </c>
      <c r="L2109" s="8" t="str">
        <f t="shared" si="260"/>
        <v>Bright Lights, Big City</v>
      </c>
      <c r="M2109" s="8" t="str">
        <f t="shared" si="261"/>
        <v/>
      </c>
      <c r="N2109" s="8" t="str">
        <f t="shared" si="257"/>
        <v>Bright Lights, Big City</v>
      </c>
      <c r="O2109" s="10">
        <f>INDEX(cpi!$A$1:$M$106,MATCH($D2109,cpi!$A:$A,0),MATCH($C2109,cpi!$1:$1,0))</f>
        <v>117.1</v>
      </c>
      <c r="P2109" s="10">
        <f>cpi!$I$2</f>
        <v>245.51900000000001</v>
      </c>
      <c r="Q2109" s="10">
        <f t="shared" si="262"/>
        <v>2.0966609735269004</v>
      </c>
      <c r="R2109" s="8" t="str">
        <f t="shared" si="263"/>
        <v/>
      </c>
      <c r="S2109" s="11">
        <f t="shared" si="264"/>
        <v>52416524.33817251</v>
      </c>
      <c r="T2109" s="11">
        <f t="shared" si="264"/>
        <v>33794143.014201544</v>
      </c>
      <c r="U2109" s="11">
        <f t="shared" si="264"/>
        <v>33794143.014201544</v>
      </c>
    </row>
    <row r="2110" spans="1:21" x14ac:dyDescent="0.2">
      <c r="A2110" s="5">
        <v>2130</v>
      </c>
      <c r="B2110" s="17">
        <v>15</v>
      </c>
      <c r="C2110" s="16">
        <v>11</v>
      </c>
      <c r="D2110" s="16">
        <v>2002</v>
      </c>
      <c r="E2110" s="18">
        <v>37691</v>
      </c>
      <c r="F2110" s="9" t="s">
        <v>2093</v>
      </c>
      <c r="G2110" s="3">
        <v>25000000</v>
      </c>
      <c r="H2110" s="3">
        <v>15567860</v>
      </c>
      <c r="I2110" s="3">
        <v>19233280</v>
      </c>
      <c r="J2110" s="8" t="str">
        <f t="shared" si="258"/>
        <v/>
      </c>
      <c r="K2110" s="8" t="str">
        <f t="shared" si="259"/>
        <v/>
      </c>
      <c r="L2110" s="8" t="str">
        <f t="shared" si="260"/>
        <v>Half Past Dead</v>
      </c>
      <c r="M2110" s="8" t="str">
        <f t="shared" si="261"/>
        <v/>
      </c>
      <c r="N2110" s="8" t="str">
        <f t="shared" si="257"/>
        <v>Half Past Dead</v>
      </c>
      <c r="O2110" s="10">
        <f>INDEX(cpi!$A$1:$M$106,MATCH($D2110,cpi!$A:$A,0),MATCH($C2110,cpi!$1:$1,0))</f>
        <v>181.3</v>
      </c>
      <c r="P2110" s="10">
        <f>cpi!$I$2</f>
        <v>245.51900000000001</v>
      </c>
      <c r="Q2110" s="10">
        <f t="shared" si="262"/>
        <v>1.3542140099282955</v>
      </c>
      <c r="R2110" s="8" t="str">
        <f t="shared" si="263"/>
        <v/>
      </c>
      <c r="S2110" s="11">
        <f t="shared" si="264"/>
        <v>33855350.24820739</v>
      </c>
      <c r="T2110" s="11">
        <f t="shared" si="264"/>
        <v>21082214.116602316</v>
      </c>
      <c r="U2110" s="11">
        <f t="shared" si="264"/>
        <v>26045977.232873689</v>
      </c>
    </row>
    <row r="2111" spans="1:21" x14ac:dyDescent="0.2">
      <c r="A2111" s="5">
        <v>2131</v>
      </c>
      <c r="B2111" s="17">
        <v>18</v>
      </c>
      <c r="C2111" s="16">
        <v>4</v>
      </c>
      <c r="D2111" s="16">
        <v>1986</v>
      </c>
      <c r="E2111" s="18">
        <v>31932</v>
      </c>
      <c r="F2111" s="9" t="s">
        <v>2094</v>
      </c>
      <c r="G2111" s="3">
        <v>25000000</v>
      </c>
      <c r="H2111" s="3">
        <v>15502112</v>
      </c>
      <c r="I2111" s="3">
        <v>23506237</v>
      </c>
      <c r="J2111" s="8" t="str">
        <f t="shared" si="258"/>
        <v/>
      </c>
      <c r="K2111" s="8" t="str">
        <f t="shared" si="259"/>
        <v/>
      </c>
      <c r="L2111" s="8" t="str">
        <f t="shared" si="260"/>
        <v>Legend</v>
      </c>
      <c r="M2111" s="8">
        <f t="shared" si="261"/>
        <v>1</v>
      </c>
      <c r="N2111" s="8" t="str">
        <f t="shared" si="257"/>
        <v>Legend (1986)</v>
      </c>
      <c r="O2111" s="10">
        <f>INDEX(cpi!$A$1:$M$106,MATCH($D2111,cpi!$A:$A,0),MATCH($C2111,cpi!$1:$1,0))</f>
        <v>108.6</v>
      </c>
      <c r="P2111" s="10">
        <f>cpi!$I$2</f>
        <v>245.51900000000001</v>
      </c>
      <c r="Q2111" s="10">
        <f t="shared" si="262"/>
        <v>2.2607642725598529</v>
      </c>
      <c r="R2111" s="8" t="str">
        <f t="shared" si="263"/>
        <v/>
      </c>
      <c r="S2111" s="11">
        <f t="shared" si="264"/>
        <v>56519106.813996322</v>
      </c>
      <c r="T2111" s="11">
        <f t="shared" si="264"/>
        <v>35046620.958821364</v>
      </c>
      <c r="U2111" s="11">
        <f t="shared" si="264"/>
        <v>53142060.791924499</v>
      </c>
    </row>
    <row r="2112" spans="1:21" x14ac:dyDescent="0.2">
      <c r="A2112" s="5">
        <v>2132</v>
      </c>
      <c r="B2112" s="17">
        <v>26</v>
      </c>
      <c r="C2112" s="16">
        <v>7</v>
      </c>
      <c r="D2112" s="16">
        <v>1996</v>
      </c>
      <c r="E2112" s="18">
        <v>35833</v>
      </c>
      <c r="F2112" s="9" t="s">
        <v>2095</v>
      </c>
      <c r="G2112" s="3">
        <v>25000000</v>
      </c>
      <c r="H2112" s="3">
        <v>15382170</v>
      </c>
      <c r="I2112" s="3">
        <v>36682170</v>
      </c>
      <c r="J2112" s="8" t="str">
        <f t="shared" si="258"/>
        <v/>
      </c>
      <c r="K2112" s="8" t="str">
        <f t="shared" si="259"/>
        <v/>
      </c>
      <c r="L2112" s="8" t="str">
        <f t="shared" si="260"/>
        <v>The Adventures of Pinocchio</v>
      </c>
      <c r="M2112" s="8" t="str">
        <f t="shared" si="261"/>
        <v/>
      </c>
      <c r="N2112" s="8" t="str">
        <f t="shared" si="257"/>
        <v>The Adventures of Pinocchio</v>
      </c>
      <c r="O2112" s="10">
        <f>INDEX(cpi!$A$1:$M$106,MATCH($D2112,cpi!$A:$A,0),MATCH($C2112,cpi!$1:$1,0))</f>
        <v>157</v>
      </c>
      <c r="P2112" s="10">
        <f>cpi!$I$2</f>
        <v>245.51900000000001</v>
      </c>
      <c r="Q2112" s="10">
        <f t="shared" si="262"/>
        <v>1.5638152866242039</v>
      </c>
      <c r="R2112" s="8" t="str">
        <f t="shared" si="263"/>
        <v/>
      </c>
      <c r="S2112" s="11">
        <f t="shared" si="264"/>
        <v>39095382.165605098</v>
      </c>
      <c r="T2112" s="11">
        <f t="shared" si="264"/>
        <v>24054872.587452229</v>
      </c>
      <c r="U2112" s="11">
        <f t="shared" si="264"/>
        <v>57364138.192547776</v>
      </c>
    </row>
    <row r="2113" spans="1:21" x14ac:dyDescent="0.2">
      <c r="A2113" s="5">
        <v>2133</v>
      </c>
      <c r="B2113" s="17">
        <v>30</v>
      </c>
      <c r="C2113" s="16">
        <v>9</v>
      </c>
      <c r="D2113" s="16">
        <v>2005</v>
      </c>
      <c r="E2113" s="18">
        <v>39242</v>
      </c>
      <c r="F2113" s="9" t="s">
        <v>2096</v>
      </c>
      <c r="G2113" s="3">
        <v>25000000</v>
      </c>
      <c r="H2113" s="3">
        <v>15331289</v>
      </c>
      <c r="I2113" s="3">
        <v>15468266</v>
      </c>
      <c r="J2113" s="8" t="str">
        <f t="shared" si="258"/>
        <v/>
      </c>
      <c r="K2113" s="8" t="str">
        <f t="shared" si="259"/>
        <v/>
      </c>
      <c r="L2113" s="8" t="str">
        <f t="shared" si="260"/>
        <v>The Greatest Game Ever Played</v>
      </c>
      <c r="M2113" s="8" t="str">
        <f t="shared" si="261"/>
        <v/>
      </c>
      <c r="N2113" s="8" t="str">
        <f t="shared" si="257"/>
        <v>The Greatest Game Ever Played</v>
      </c>
      <c r="O2113" s="10">
        <f>INDEX(cpi!$A$1:$M$106,MATCH($D2113,cpi!$A:$A,0),MATCH($C2113,cpi!$1:$1,0))</f>
        <v>198.8</v>
      </c>
      <c r="P2113" s="10">
        <f>cpi!$I$2</f>
        <v>245.51900000000001</v>
      </c>
      <c r="Q2113" s="10">
        <f t="shared" si="262"/>
        <v>1.2350050301810864</v>
      </c>
      <c r="R2113" s="8" t="str">
        <f t="shared" si="263"/>
        <v/>
      </c>
      <c r="S2113" s="11">
        <f t="shared" si="264"/>
        <v>30875125.754527159</v>
      </c>
      <c r="T2113" s="11">
        <f t="shared" si="264"/>
        <v>18934219.034159958</v>
      </c>
      <c r="U2113" s="11">
        <f t="shared" si="264"/>
        <v>19103386.318179075</v>
      </c>
    </row>
    <row r="2114" spans="1:21" x14ac:dyDescent="0.2">
      <c r="A2114" s="5">
        <v>2134</v>
      </c>
      <c r="B2114" s="17">
        <v>6</v>
      </c>
      <c r="C2114" s="16">
        <v>11</v>
      </c>
      <c r="D2114" s="16">
        <v>2009</v>
      </c>
      <c r="E2114" s="18">
        <v>39975</v>
      </c>
      <c r="F2114" s="9" t="s">
        <v>2097</v>
      </c>
      <c r="G2114" s="3">
        <v>25000000</v>
      </c>
      <c r="H2114" s="3">
        <v>15051977</v>
      </c>
      <c r="I2114" s="3">
        <v>26341896</v>
      </c>
      <c r="J2114" s="8" t="str">
        <f t="shared" si="258"/>
        <v/>
      </c>
      <c r="K2114" s="8" t="str">
        <f t="shared" si="259"/>
        <v/>
      </c>
      <c r="L2114" s="8" t="str">
        <f t="shared" si="260"/>
        <v>The Box</v>
      </c>
      <c r="M2114" s="8" t="str">
        <f t="shared" si="261"/>
        <v/>
      </c>
      <c r="N2114" s="8" t="str">
        <f t="shared" ref="N2114:N2177" si="265">IF(M2114=1,L2114&amp;" ("&amp;D2114&amp;")",L2114)</f>
        <v>The Box</v>
      </c>
      <c r="O2114" s="10">
        <f>INDEX(cpi!$A$1:$M$106,MATCH($D2114,cpi!$A:$A,0),MATCH($C2114,cpi!$1:$1,0))</f>
        <v>216.33</v>
      </c>
      <c r="P2114" s="10">
        <f>cpi!$I$2</f>
        <v>245.51900000000001</v>
      </c>
      <c r="Q2114" s="10">
        <f t="shared" si="262"/>
        <v>1.1349281190773355</v>
      </c>
      <c r="R2114" s="8" t="str">
        <f t="shared" si="263"/>
        <v/>
      </c>
      <c r="S2114" s="11">
        <f t="shared" si="264"/>
        <v>28373202.976933386</v>
      </c>
      <c r="T2114" s="11">
        <f t="shared" si="264"/>
        <v>17082911.945005316</v>
      </c>
      <c r="U2114" s="11">
        <f t="shared" si="264"/>
        <v>29896158.480210789</v>
      </c>
    </row>
    <row r="2115" spans="1:21" x14ac:dyDescent="0.2">
      <c r="A2115" s="5">
        <v>2135</v>
      </c>
      <c r="B2115" s="17">
        <v>3</v>
      </c>
      <c r="C2115" s="16">
        <v>3</v>
      </c>
      <c r="D2115" s="16">
        <v>2000</v>
      </c>
      <c r="E2115" s="18">
        <v>36588</v>
      </c>
      <c r="F2115" s="9" t="s">
        <v>2098</v>
      </c>
      <c r="G2115" s="3">
        <v>25000000</v>
      </c>
      <c r="H2115" s="3">
        <v>14983572</v>
      </c>
      <c r="I2115" s="3">
        <v>24355762</v>
      </c>
      <c r="J2115" s="8" t="str">
        <f t="shared" ref="J2115:J2178" si="266">IF(I2115=0,1,"")</f>
        <v/>
      </c>
      <c r="K2115" s="8" t="str">
        <f t="shared" ref="K2115:K2178" si="267">IF(D2115&gt;2017,1,"")</f>
        <v/>
      </c>
      <c r="L2115" s="8" t="str">
        <f t="shared" ref="L2115:L2178" si="268">F2115</f>
        <v>The Next Best Thing</v>
      </c>
      <c r="M2115" s="8" t="str">
        <f t="shared" ref="M2115:M2178" si="269">IF(COUNTIF($L$2:$L$5233,L2115)&gt;1,1,"")</f>
        <v/>
      </c>
      <c r="N2115" s="8" t="str">
        <f t="shared" si="265"/>
        <v>The Next Best Thing</v>
      </c>
      <c r="O2115" s="10">
        <f>INDEX(cpi!$A$1:$M$106,MATCH($D2115,cpi!$A:$A,0),MATCH($C2115,cpi!$1:$1,0))</f>
        <v>171.2</v>
      </c>
      <c r="P2115" s="10">
        <f>cpi!$I$2</f>
        <v>245.51900000000001</v>
      </c>
      <c r="Q2115" s="10">
        <f t="shared" ref="Q2115:Q2178" si="270">P2115/O2115</f>
        <v>1.4341063084112151</v>
      </c>
      <c r="R2115" s="8" t="str">
        <f t="shared" ref="R2115:R2178" si="271">IF(ISERROR(Q2115),1,"")</f>
        <v/>
      </c>
      <c r="S2115" s="11">
        <f t="shared" ref="S2115:U2178" si="272">G2115*$Q2115</f>
        <v>35852657.710280381</v>
      </c>
      <c r="T2115" s="11">
        <f t="shared" si="272"/>
        <v>21488035.127733648</v>
      </c>
      <c r="U2115" s="11">
        <f t="shared" si="272"/>
        <v>34928751.93036215</v>
      </c>
    </row>
    <row r="2116" spans="1:21" x14ac:dyDescent="0.2">
      <c r="A2116" s="5">
        <v>2136</v>
      </c>
      <c r="B2116" s="17">
        <v>8</v>
      </c>
      <c r="C2116" s="16">
        <v>10</v>
      </c>
      <c r="D2116" s="16">
        <v>2010</v>
      </c>
      <c r="E2116" s="18">
        <v>40400</v>
      </c>
      <c r="F2116" s="9" t="s">
        <v>2099</v>
      </c>
      <c r="G2116" s="3">
        <v>25000000</v>
      </c>
      <c r="H2116" s="3">
        <v>14744435</v>
      </c>
      <c r="I2116" s="3">
        <v>16727470</v>
      </c>
      <c r="J2116" s="8" t="str">
        <f t="shared" si="266"/>
        <v/>
      </c>
      <c r="K2116" s="8" t="str">
        <f t="shared" si="267"/>
        <v/>
      </c>
      <c r="L2116" s="8" t="str">
        <f t="shared" si="268"/>
        <v>My Soul to Take</v>
      </c>
      <c r="M2116" s="8" t="str">
        <f t="shared" si="269"/>
        <v/>
      </c>
      <c r="N2116" s="8" t="str">
        <f t="shared" si="265"/>
        <v>My Soul to Take</v>
      </c>
      <c r="O2116" s="10">
        <f>INDEX(cpi!$A$1:$M$106,MATCH($D2116,cpi!$A:$A,0),MATCH($C2116,cpi!$1:$1,0))</f>
        <v>218.71100000000001</v>
      </c>
      <c r="P2116" s="10">
        <f>cpi!$I$2</f>
        <v>245.51900000000001</v>
      </c>
      <c r="Q2116" s="10">
        <f t="shared" si="270"/>
        <v>1.1225727101060303</v>
      </c>
      <c r="R2116" s="8" t="str">
        <f t="shared" si="271"/>
        <v/>
      </c>
      <c r="S2116" s="11">
        <f t="shared" si="272"/>
        <v>28064317.752650756</v>
      </c>
      <c r="T2116" s="11">
        <f t="shared" si="272"/>
        <v>16551700.356932208</v>
      </c>
      <c r="U2116" s="11">
        <f t="shared" si="272"/>
        <v>18777801.331117321</v>
      </c>
    </row>
    <row r="2117" spans="1:21" x14ac:dyDescent="0.2">
      <c r="A2117" s="5">
        <v>2137</v>
      </c>
      <c r="B2117" s="17">
        <v>9</v>
      </c>
      <c r="C2117" s="16">
        <v>4</v>
      </c>
      <c r="D2117" s="16">
        <v>2004</v>
      </c>
      <c r="E2117" s="18">
        <v>38234</v>
      </c>
      <c r="F2117" s="9" t="s">
        <v>2100</v>
      </c>
      <c r="G2117" s="3">
        <v>25000000</v>
      </c>
      <c r="H2117" s="3">
        <v>14589444</v>
      </c>
      <c r="I2117" s="3">
        <v>31635150</v>
      </c>
      <c r="J2117" s="8" t="str">
        <f t="shared" si="266"/>
        <v/>
      </c>
      <c r="K2117" s="8" t="str">
        <f t="shared" si="267"/>
        <v/>
      </c>
      <c r="L2117" s="8" t="str">
        <f t="shared" si="268"/>
        <v>The Girl Next Door</v>
      </c>
      <c r="M2117" s="8" t="str">
        <f t="shared" si="269"/>
        <v/>
      </c>
      <c r="N2117" s="8" t="str">
        <f t="shared" si="265"/>
        <v>The Girl Next Door</v>
      </c>
      <c r="O2117" s="10">
        <f>INDEX(cpi!$A$1:$M$106,MATCH($D2117,cpi!$A:$A,0),MATCH($C2117,cpi!$1:$1,0))</f>
        <v>188</v>
      </c>
      <c r="P2117" s="10">
        <f>cpi!$I$2</f>
        <v>245.51900000000001</v>
      </c>
      <c r="Q2117" s="10">
        <f t="shared" si="270"/>
        <v>1.3059521276595745</v>
      </c>
      <c r="R2117" s="8" t="str">
        <f t="shared" si="271"/>
        <v/>
      </c>
      <c r="S2117" s="11">
        <f t="shared" si="272"/>
        <v>32648803.191489361</v>
      </c>
      <c r="T2117" s="11">
        <f t="shared" si="272"/>
        <v>19053115.433170214</v>
      </c>
      <c r="U2117" s="11">
        <f t="shared" si="272"/>
        <v>41313991.45132979</v>
      </c>
    </row>
    <row r="2118" spans="1:21" x14ac:dyDescent="0.2">
      <c r="A2118" s="5">
        <v>2138</v>
      </c>
      <c r="B2118" s="17">
        <v>15</v>
      </c>
      <c r="C2118" s="16">
        <v>8</v>
      </c>
      <c r="D2118" s="16">
        <v>2008</v>
      </c>
      <c r="E2118" s="18">
        <v>39880</v>
      </c>
      <c r="F2118" s="9" t="s">
        <v>2101</v>
      </c>
      <c r="G2118" s="3">
        <v>25000000</v>
      </c>
      <c r="H2118" s="3">
        <v>14543943</v>
      </c>
      <c r="I2118" s="3">
        <v>43530281</v>
      </c>
      <c r="J2118" s="8" t="str">
        <f t="shared" si="266"/>
        <v/>
      </c>
      <c r="K2118" s="8" t="str">
        <f t="shared" si="267"/>
        <v/>
      </c>
      <c r="L2118" s="8" t="str">
        <f t="shared" si="268"/>
        <v>Fly Me To the Moon</v>
      </c>
      <c r="M2118" s="8" t="str">
        <f t="shared" si="269"/>
        <v/>
      </c>
      <c r="N2118" s="8" t="str">
        <f t="shared" si="265"/>
        <v>Fly Me To the Moon</v>
      </c>
      <c r="O2118" s="10">
        <f>INDEX(cpi!$A$1:$M$106,MATCH($D2118,cpi!$A:$A,0),MATCH($C2118,cpi!$1:$1,0))</f>
        <v>219.08600000000001</v>
      </c>
      <c r="P2118" s="10">
        <f>cpi!$I$2</f>
        <v>245.51900000000001</v>
      </c>
      <c r="Q2118" s="10">
        <f t="shared" si="270"/>
        <v>1.1206512511068711</v>
      </c>
      <c r="R2118" s="8" t="str">
        <f t="shared" si="271"/>
        <v/>
      </c>
      <c r="S2118" s="11">
        <f t="shared" si="272"/>
        <v>28016281.277671777</v>
      </c>
      <c r="T2118" s="11">
        <f t="shared" si="272"/>
        <v>16298687.91897702</v>
      </c>
      <c r="U2118" s="11">
        <f t="shared" si="272"/>
        <v>48782263.863683663</v>
      </c>
    </row>
    <row r="2119" spans="1:21" x14ac:dyDescent="0.2">
      <c r="A2119" s="5">
        <v>2139</v>
      </c>
      <c r="B2119" s="17">
        <v>13</v>
      </c>
      <c r="C2119" s="16">
        <v>9</v>
      </c>
      <c r="D2119" s="16">
        <v>1996</v>
      </c>
      <c r="E2119" s="18">
        <v>35439</v>
      </c>
      <c r="F2119" s="9" t="s">
        <v>2102</v>
      </c>
      <c r="G2119" s="3">
        <v>25000000</v>
      </c>
      <c r="H2119" s="3">
        <v>14102929</v>
      </c>
      <c r="I2119" s="3">
        <v>51702929</v>
      </c>
      <c r="J2119" s="8" t="str">
        <f t="shared" si="266"/>
        <v/>
      </c>
      <c r="K2119" s="8" t="str">
        <f t="shared" si="267"/>
        <v/>
      </c>
      <c r="L2119" s="8" t="str">
        <f t="shared" si="268"/>
        <v>Maximum Risk</v>
      </c>
      <c r="M2119" s="8" t="str">
        <f t="shared" si="269"/>
        <v/>
      </c>
      <c r="N2119" s="8" t="str">
        <f t="shared" si="265"/>
        <v>Maximum Risk</v>
      </c>
      <c r="O2119" s="10">
        <f>INDEX(cpi!$A$1:$M$106,MATCH($D2119,cpi!$A:$A,0),MATCH($C2119,cpi!$1:$1,0))</f>
        <v>157.80000000000001</v>
      </c>
      <c r="P2119" s="10">
        <f>cpi!$I$2</f>
        <v>245.51900000000001</v>
      </c>
      <c r="Q2119" s="10">
        <f t="shared" si="270"/>
        <v>1.5558871989860583</v>
      </c>
      <c r="R2119" s="8" t="str">
        <f t="shared" si="271"/>
        <v/>
      </c>
      <c r="S2119" s="11">
        <f t="shared" si="272"/>
        <v>38897179.974651456</v>
      </c>
      <c r="T2119" s="11">
        <f t="shared" si="272"/>
        <v>21942566.699309252</v>
      </c>
      <c r="U2119" s="11">
        <f t="shared" si="272"/>
        <v>80443925.38118504</v>
      </c>
    </row>
    <row r="2120" spans="1:21" x14ac:dyDescent="0.2">
      <c r="A2120" s="5">
        <v>2140</v>
      </c>
      <c r="B2120" s="17">
        <v>13</v>
      </c>
      <c r="C2120" s="16">
        <v>9</v>
      </c>
      <c r="D2120" s="16">
        <v>2002</v>
      </c>
      <c r="E2120" s="18">
        <v>37630</v>
      </c>
      <c r="F2120" s="9" t="s">
        <v>2103</v>
      </c>
      <c r="G2120" s="3">
        <v>25000000</v>
      </c>
      <c r="H2120" s="3">
        <v>13973532</v>
      </c>
      <c r="I2120" s="3">
        <v>13973532</v>
      </c>
      <c r="J2120" s="8" t="str">
        <f t="shared" si="266"/>
        <v/>
      </c>
      <c r="K2120" s="8" t="str">
        <f t="shared" si="267"/>
        <v/>
      </c>
      <c r="L2120" s="8" t="str">
        <f t="shared" si="268"/>
        <v>Stealing Harvard</v>
      </c>
      <c r="M2120" s="8" t="str">
        <f t="shared" si="269"/>
        <v/>
      </c>
      <c r="N2120" s="8" t="str">
        <f t="shared" si="265"/>
        <v>Stealing Harvard</v>
      </c>
      <c r="O2120" s="10">
        <f>INDEX(cpi!$A$1:$M$106,MATCH($D2120,cpi!$A:$A,0),MATCH($C2120,cpi!$1:$1,0))</f>
        <v>181</v>
      </c>
      <c r="P2120" s="10">
        <f>cpi!$I$2</f>
        <v>245.51900000000001</v>
      </c>
      <c r="Q2120" s="10">
        <f t="shared" si="270"/>
        <v>1.3564585635359117</v>
      </c>
      <c r="R2120" s="8" t="str">
        <f t="shared" si="271"/>
        <v/>
      </c>
      <c r="S2120" s="11">
        <f t="shared" si="272"/>
        <v>33911464.088397793</v>
      </c>
      <c r="T2120" s="11">
        <f t="shared" si="272"/>
        <v>18954517.144243095</v>
      </c>
      <c r="U2120" s="11">
        <f t="shared" si="272"/>
        <v>18954517.144243095</v>
      </c>
    </row>
    <row r="2121" spans="1:21" x14ac:dyDescent="0.2">
      <c r="A2121" s="5">
        <v>2141</v>
      </c>
      <c r="B2121" s="17">
        <v>3</v>
      </c>
      <c r="C2121" s="16">
        <v>8</v>
      </c>
      <c r="D2121" s="16">
        <v>2007</v>
      </c>
      <c r="E2121" s="18">
        <v>39149</v>
      </c>
      <c r="F2121" s="9" t="s">
        <v>2104</v>
      </c>
      <c r="G2121" s="3">
        <v>25000000</v>
      </c>
      <c r="H2121" s="3">
        <v>13938332</v>
      </c>
      <c r="I2121" s="3">
        <v>14334401</v>
      </c>
      <c r="J2121" s="8" t="str">
        <f t="shared" si="266"/>
        <v/>
      </c>
      <c r="K2121" s="8" t="str">
        <f t="shared" si="267"/>
        <v/>
      </c>
      <c r="L2121" s="8" t="str">
        <f t="shared" si="268"/>
        <v>Hot Rod</v>
      </c>
      <c r="M2121" s="8" t="str">
        <f t="shared" si="269"/>
        <v/>
      </c>
      <c r="N2121" s="8" t="str">
        <f t="shared" si="265"/>
        <v>Hot Rod</v>
      </c>
      <c r="O2121" s="10">
        <f>INDEX(cpi!$A$1:$M$106,MATCH($D2121,cpi!$A:$A,0),MATCH($C2121,cpi!$1:$1,0))</f>
        <v>207.917</v>
      </c>
      <c r="P2121" s="10">
        <f>cpi!$I$2</f>
        <v>245.51900000000001</v>
      </c>
      <c r="Q2121" s="10">
        <f t="shared" si="270"/>
        <v>1.1808510126637071</v>
      </c>
      <c r="R2121" s="8" t="str">
        <f t="shared" si="271"/>
        <v/>
      </c>
      <c r="S2121" s="11">
        <f t="shared" si="272"/>
        <v>29521275.316592678</v>
      </c>
      <c r="T2121" s="11">
        <f t="shared" si="272"/>
        <v>16459093.457042953</v>
      </c>
      <c r="U2121" s="11">
        <f t="shared" si="272"/>
        <v>16926791.936777655</v>
      </c>
    </row>
    <row r="2122" spans="1:21" x14ac:dyDescent="0.2">
      <c r="A2122" s="5">
        <v>2142</v>
      </c>
      <c r="B2122" s="17">
        <v>9</v>
      </c>
      <c r="C2122" s="16">
        <v>9</v>
      </c>
      <c r="D2122" s="16">
        <v>2011</v>
      </c>
      <c r="E2122" s="18">
        <v>40795</v>
      </c>
      <c r="F2122" s="9" t="s">
        <v>2105</v>
      </c>
      <c r="G2122" s="3">
        <v>25000000</v>
      </c>
      <c r="H2122" s="3">
        <v>13657115</v>
      </c>
      <c r="I2122" s="3">
        <v>24215385</v>
      </c>
      <c r="J2122" s="8" t="str">
        <f t="shared" si="266"/>
        <v/>
      </c>
      <c r="K2122" s="8" t="str">
        <f t="shared" si="267"/>
        <v/>
      </c>
      <c r="L2122" s="8" t="str">
        <f t="shared" si="268"/>
        <v>Warrior</v>
      </c>
      <c r="M2122" s="8" t="str">
        <f t="shared" si="269"/>
        <v/>
      </c>
      <c r="N2122" s="8" t="str">
        <f t="shared" si="265"/>
        <v>Warrior</v>
      </c>
      <c r="O2122" s="10">
        <f>INDEX(cpi!$A$1:$M$106,MATCH($D2122,cpi!$A:$A,0),MATCH($C2122,cpi!$1:$1,0))</f>
        <v>226.88900000000001</v>
      </c>
      <c r="P2122" s="10">
        <f>cpi!$I$2</f>
        <v>245.51900000000001</v>
      </c>
      <c r="Q2122" s="10">
        <f t="shared" si="270"/>
        <v>1.0821106355971422</v>
      </c>
      <c r="R2122" s="8" t="str">
        <f t="shared" si="271"/>
        <v/>
      </c>
      <c r="S2122" s="11">
        <f t="shared" si="272"/>
        <v>27052765.889928553</v>
      </c>
      <c r="T2122" s="11">
        <f t="shared" si="272"/>
        <v>14778509.393073265</v>
      </c>
      <c r="U2122" s="11">
        <f t="shared" si="272"/>
        <v>26203725.653579503</v>
      </c>
    </row>
    <row r="2123" spans="1:21" x14ac:dyDescent="0.2">
      <c r="A2123" s="5">
        <v>2143</v>
      </c>
      <c r="B2123" s="17">
        <v>24</v>
      </c>
      <c r="C2123" s="16">
        <v>12</v>
      </c>
      <c r="D2123" s="16">
        <v>1999</v>
      </c>
      <c r="E2123" s="18">
        <v>36872</v>
      </c>
      <c r="F2123" s="9" t="s">
        <v>2106</v>
      </c>
      <c r="G2123" s="3">
        <v>25000000</v>
      </c>
      <c r="H2123" s="3">
        <v>13038660</v>
      </c>
      <c r="I2123" s="3">
        <v>13038660</v>
      </c>
      <c r="J2123" s="8" t="str">
        <f t="shared" si="266"/>
        <v/>
      </c>
      <c r="K2123" s="8" t="str">
        <f t="shared" si="267"/>
        <v/>
      </c>
      <c r="L2123" s="8" t="str">
        <f t="shared" si="268"/>
        <v>Angela's Ashes</v>
      </c>
      <c r="M2123" s="8" t="str">
        <f t="shared" si="269"/>
        <v/>
      </c>
      <c r="N2123" s="8" t="str">
        <f t="shared" si="265"/>
        <v>Angela's Ashes</v>
      </c>
      <c r="O2123" s="10">
        <f>INDEX(cpi!$A$1:$M$106,MATCH($D2123,cpi!$A:$A,0),MATCH($C2123,cpi!$1:$1,0))</f>
        <v>168.3</v>
      </c>
      <c r="P2123" s="10">
        <f>cpi!$I$2</f>
        <v>245.51900000000001</v>
      </c>
      <c r="Q2123" s="10">
        <f t="shared" si="270"/>
        <v>1.4588175876411169</v>
      </c>
      <c r="R2123" s="8" t="str">
        <f t="shared" si="271"/>
        <v/>
      </c>
      <c r="S2123" s="11">
        <f t="shared" si="272"/>
        <v>36470439.691027924</v>
      </c>
      <c r="T2123" s="11">
        <f t="shared" si="272"/>
        <v>19021026.527272724</v>
      </c>
      <c r="U2123" s="11">
        <f t="shared" si="272"/>
        <v>19021026.527272724</v>
      </c>
    </row>
    <row r="2124" spans="1:21" x14ac:dyDescent="0.2">
      <c r="A2124" s="5">
        <v>2144</v>
      </c>
      <c r="B2124" s="17">
        <v>21</v>
      </c>
      <c r="C2124" s="16">
        <v>12</v>
      </c>
      <c r="D2124" s="16">
        <v>2012</v>
      </c>
      <c r="E2124" s="18">
        <v>41529</v>
      </c>
      <c r="F2124" s="9" t="s">
        <v>2107</v>
      </c>
      <c r="G2124" s="3">
        <v>25000000</v>
      </c>
      <c r="H2124" s="3">
        <v>12512862</v>
      </c>
      <c r="I2124" s="3">
        <v>28012862</v>
      </c>
      <c r="J2124" s="8" t="str">
        <f t="shared" si="266"/>
        <v/>
      </c>
      <c r="K2124" s="8" t="str">
        <f t="shared" si="267"/>
        <v/>
      </c>
      <c r="L2124" s="8" t="str">
        <f t="shared" si="268"/>
        <v>Cirque du Soleil: Worlds Away</v>
      </c>
      <c r="M2124" s="8" t="str">
        <f t="shared" si="269"/>
        <v/>
      </c>
      <c r="N2124" s="8" t="str">
        <f t="shared" si="265"/>
        <v>Cirque du Soleil: Worlds Away</v>
      </c>
      <c r="O2124" s="10">
        <f>INDEX(cpi!$A$1:$M$106,MATCH($D2124,cpi!$A:$A,0),MATCH($C2124,cpi!$1:$1,0))</f>
        <v>229.601</v>
      </c>
      <c r="P2124" s="10">
        <f>cpi!$I$2</f>
        <v>245.51900000000001</v>
      </c>
      <c r="Q2124" s="10">
        <f t="shared" si="270"/>
        <v>1.0693289663372547</v>
      </c>
      <c r="R2124" s="8" t="str">
        <f t="shared" si="271"/>
        <v/>
      </c>
      <c r="S2124" s="11">
        <f t="shared" si="272"/>
        <v>26733224.158431366</v>
      </c>
      <c r="T2124" s="11">
        <f t="shared" si="272"/>
        <v>13380365.788380714</v>
      </c>
      <c r="U2124" s="11">
        <f t="shared" si="272"/>
        <v>29954964.76660816</v>
      </c>
    </row>
    <row r="2125" spans="1:21" x14ac:dyDescent="0.2">
      <c r="A2125" s="5">
        <v>2145</v>
      </c>
      <c r="B2125" s="17">
        <v>13</v>
      </c>
      <c r="C2125" s="16">
        <v>11</v>
      </c>
      <c r="D2125" s="16">
        <v>2015</v>
      </c>
      <c r="E2125" s="18">
        <v>42380</v>
      </c>
      <c r="F2125" s="9" t="s">
        <v>2108</v>
      </c>
      <c r="G2125" s="3">
        <v>25000000</v>
      </c>
      <c r="H2125" s="3">
        <v>12227722</v>
      </c>
      <c r="I2125" s="3">
        <v>28400715</v>
      </c>
      <c r="J2125" s="8" t="str">
        <f t="shared" si="266"/>
        <v/>
      </c>
      <c r="K2125" s="8" t="str">
        <f t="shared" si="267"/>
        <v/>
      </c>
      <c r="L2125" s="8" t="str">
        <f t="shared" si="268"/>
        <v>The 33</v>
      </c>
      <c r="M2125" s="8" t="str">
        <f t="shared" si="269"/>
        <v/>
      </c>
      <c r="N2125" s="8" t="str">
        <f t="shared" si="265"/>
        <v>The 33</v>
      </c>
      <c r="O2125" s="10">
        <f>INDEX(cpi!$A$1:$M$106,MATCH($D2125,cpi!$A:$A,0),MATCH($C2125,cpi!$1:$1,0))</f>
        <v>237.33600000000001</v>
      </c>
      <c r="P2125" s="10">
        <f>cpi!$I$2</f>
        <v>245.51900000000001</v>
      </c>
      <c r="Q2125" s="10">
        <f t="shared" si="270"/>
        <v>1.0344785451848855</v>
      </c>
      <c r="R2125" s="8" t="str">
        <f t="shared" si="271"/>
        <v/>
      </c>
      <c r="S2125" s="11">
        <f t="shared" si="272"/>
        <v>25861963.629622135</v>
      </c>
      <c r="T2125" s="11">
        <f t="shared" si="272"/>
        <v>12649316.065485219</v>
      </c>
      <c r="U2125" s="11">
        <f t="shared" si="272"/>
        <v>29379930.335410554</v>
      </c>
    </row>
    <row r="2126" spans="1:21" x14ac:dyDescent="0.2">
      <c r="A2126" s="5">
        <v>2146</v>
      </c>
      <c r="B2126" s="17">
        <v>21</v>
      </c>
      <c r="C2126" s="16">
        <v>6</v>
      </c>
      <c r="D2126" s="16">
        <v>1985</v>
      </c>
      <c r="E2126" s="18">
        <v>31661</v>
      </c>
      <c r="F2126" s="9" t="s">
        <v>2109</v>
      </c>
      <c r="G2126" s="3">
        <v>25000000</v>
      </c>
      <c r="H2126" s="3">
        <v>11603545</v>
      </c>
      <c r="I2126" s="3">
        <v>11603545</v>
      </c>
      <c r="J2126" s="8" t="str">
        <f t="shared" si="266"/>
        <v/>
      </c>
      <c r="K2126" s="8" t="str">
        <f t="shared" si="267"/>
        <v/>
      </c>
      <c r="L2126" s="8" t="str">
        <f t="shared" si="268"/>
        <v>Lifeforce</v>
      </c>
      <c r="M2126" s="8" t="str">
        <f t="shared" si="269"/>
        <v/>
      </c>
      <c r="N2126" s="8" t="str">
        <f t="shared" si="265"/>
        <v>Lifeforce</v>
      </c>
      <c r="O2126" s="10">
        <f>INDEX(cpi!$A$1:$M$106,MATCH($D2126,cpi!$A:$A,0),MATCH($C2126,cpi!$1:$1,0))</f>
        <v>107.6</v>
      </c>
      <c r="P2126" s="10">
        <f>cpi!$I$2</f>
        <v>245.51900000000001</v>
      </c>
      <c r="Q2126" s="10">
        <f t="shared" si="270"/>
        <v>2.2817750929368033</v>
      </c>
      <c r="R2126" s="8" t="str">
        <f t="shared" si="271"/>
        <v/>
      </c>
      <c r="S2126" s="11">
        <f t="shared" si="272"/>
        <v>57044377.323420078</v>
      </c>
      <c r="T2126" s="11">
        <f t="shared" si="272"/>
        <v>26476679.97077138</v>
      </c>
      <c r="U2126" s="11">
        <f t="shared" si="272"/>
        <v>26476679.97077138</v>
      </c>
    </row>
    <row r="2127" spans="1:21" x14ac:dyDescent="0.2">
      <c r="A2127" s="5">
        <v>2147</v>
      </c>
      <c r="B2127" s="17">
        <v>15</v>
      </c>
      <c r="C2127" s="16">
        <v>4</v>
      </c>
      <c r="D2127" s="16">
        <v>2011</v>
      </c>
      <c r="E2127" s="18">
        <v>40972</v>
      </c>
      <c r="F2127" s="9" t="s">
        <v>2110</v>
      </c>
      <c r="G2127" s="3">
        <v>25000000</v>
      </c>
      <c r="H2127" s="3">
        <v>11538204</v>
      </c>
      <c r="I2127" s="3">
        <v>15907411</v>
      </c>
      <c r="J2127" s="8" t="str">
        <f t="shared" si="266"/>
        <v/>
      </c>
      <c r="K2127" s="8" t="str">
        <f t="shared" si="267"/>
        <v/>
      </c>
      <c r="L2127" s="8" t="str">
        <f t="shared" si="268"/>
        <v>The Conspirator</v>
      </c>
      <c r="M2127" s="8" t="str">
        <f t="shared" si="269"/>
        <v/>
      </c>
      <c r="N2127" s="8" t="str">
        <f t="shared" si="265"/>
        <v>The Conspirator</v>
      </c>
      <c r="O2127" s="10">
        <f>INDEX(cpi!$A$1:$M$106,MATCH($D2127,cpi!$A:$A,0),MATCH($C2127,cpi!$1:$1,0))</f>
        <v>224.90600000000001</v>
      </c>
      <c r="P2127" s="10">
        <f>cpi!$I$2</f>
        <v>245.51900000000001</v>
      </c>
      <c r="Q2127" s="10">
        <f t="shared" si="270"/>
        <v>1.0916516233448641</v>
      </c>
      <c r="R2127" s="8" t="str">
        <f t="shared" si="271"/>
        <v/>
      </c>
      <c r="S2127" s="11">
        <f t="shared" si="272"/>
        <v>27291290.583621603</v>
      </c>
      <c r="T2127" s="11">
        <f t="shared" si="272"/>
        <v>12595699.127084205</v>
      </c>
      <c r="U2127" s="11">
        <f t="shared" si="272"/>
        <v>17365351.041363947</v>
      </c>
    </row>
    <row r="2128" spans="1:21" x14ac:dyDescent="0.2">
      <c r="A2128" s="5">
        <v>2148</v>
      </c>
      <c r="B2128" s="17">
        <v>3</v>
      </c>
      <c r="C2128" s="16">
        <v>7</v>
      </c>
      <c r="D2128" s="16">
        <v>2002</v>
      </c>
      <c r="E2128" s="18">
        <v>37322</v>
      </c>
      <c r="F2128" s="9" t="s">
        <v>2111</v>
      </c>
      <c r="G2128" s="3">
        <v>25000000</v>
      </c>
      <c r="H2128" s="3">
        <v>11411644</v>
      </c>
      <c r="I2128" s="3">
        <v>16425701</v>
      </c>
      <c r="J2128" s="8" t="str">
        <f t="shared" si="266"/>
        <v/>
      </c>
      <c r="K2128" s="8" t="str">
        <f t="shared" si="267"/>
        <v/>
      </c>
      <c r="L2128" s="8" t="str">
        <f t="shared" si="268"/>
        <v>The Powerpuff Girls</v>
      </c>
      <c r="M2128" s="8" t="str">
        <f t="shared" si="269"/>
        <v/>
      </c>
      <c r="N2128" s="8" t="str">
        <f t="shared" si="265"/>
        <v>The Powerpuff Girls</v>
      </c>
      <c r="O2128" s="10">
        <f>INDEX(cpi!$A$1:$M$106,MATCH($D2128,cpi!$A:$A,0),MATCH($C2128,cpi!$1:$1,0))</f>
        <v>180.1</v>
      </c>
      <c r="P2128" s="10">
        <f>cpi!$I$2</f>
        <v>245.51900000000001</v>
      </c>
      <c r="Q2128" s="10">
        <f t="shared" si="270"/>
        <v>1.3632370905052749</v>
      </c>
      <c r="R2128" s="8" t="str">
        <f t="shared" si="271"/>
        <v/>
      </c>
      <c r="S2128" s="11">
        <f t="shared" si="272"/>
        <v>34080927.262631871</v>
      </c>
      <c r="T2128" s="11">
        <f t="shared" si="272"/>
        <v>15556776.364441976</v>
      </c>
      <c r="U2128" s="11">
        <f t="shared" si="272"/>
        <v>22392124.840749584</v>
      </c>
    </row>
    <row r="2129" spans="1:21" x14ac:dyDescent="0.2">
      <c r="A2129" s="5">
        <v>2149</v>
      </c>
      <c r="B2129" s="17">
        <v>3</v>
      </c>
      <c r="C2129" s="16">
        <v>6</v>
      </c>
      <c r="D2129" s="16">
        <v>2005</v>
      </c>
      <c r="E2129" s="18">
        <v>38417</v>
      </c>
      <c r="F2129" s="9" t="s">
        <v>2112</v>
      </c>
      <c r="G2129" s="3">
        <v>25000000</v>
      </c>
      <c r="H2129" s="3">
        <v>11273517</v>
      </c>
      <c r="I2129" s="3">
        <v>13424365</v>
      </c>
      <c r="J2129" s="8" t="str">
        <f t="shared" si="266"/>
        <v/>
      </c>
      <c r="K2129" s="8" t="str">
        <f t="shared" si="267"/>
        <v/>
      </c>
      <c r="L2129" s="8" t="str">
        <f t="shared" si="268"/>
        <v>The Lords of Dogtown</v>
      </c>
      <c r="M2129" s="8" t="str">
        <f t="shared" si="269"/>
        <v/>
      </c>
      <c r="N2129" s="8" t="str">
        <f t="shared" si="265"/>
        <v>The Lords of Dogtown</v>
      </c>
      <c r="O2129" s="10">
        <f>INDEX(cpi!$A$1:$M$106,MATCH($D2129,cpi!$A:$A,0),MATCH($C2129,cpi!$1:$1,0))</f>
        <v>194.5</v>
      </c>
      <c r="P2129" s="10">
        <f>cpi!$I$2</f>
        <v>245.51900000000001</v>
      </c>
      <c r="Q2129" s="10">
        <f t="shared" si="270"/>
        <v>1.2623084832904885</v>
      </c>
      <c r="R2129" s="8" t="str">
        <f t="shared" si="271"/>
        <v/>
      </c>
      <c r="S2129" s="11">
        <f t="shared" si="272"/>
        <v>31557712.082262214</v>
      </c>
      <c r="T2129" s="11">
        <f t="shared" si="272"/>
        <v>14230656.145619538</v>
      </c>
      <c r="U2129" s="11">
        <f t="shared" si="272"/>
        <v>16945689.822287917</v>
      </c>
    </row>
    <row r="2130" spans="1:21" x14ac:dyDescent="0.2">
      <c r="A2130" s="5">
        <v>2150</v>
      </c>
      <c r="B2130" s="17">
        <v>1</v>
      </c>
      <c r="C2130" s="16">
        <v>7</v>
      </c>
      <c r="D2130" s="16">
        <v>1986</v>
      </c>
      <c r="E2130" s="18">
        <v>31419</v>
      </c>
      <c r="F2130" s="9" t="s">
        <v>2113</v>
      </c>
      <c r="G2130" s="3">
        <v>25000000</v>
      </c>
      <c r="H2130" s="3">
        <v>11100000</v>
      </c>
      <c r="I2130" s="3">
        <v>11100000</v>
      </c>
      <c r="J2130" s="8" t="str">
        <f t="shared" si="266"/>
        <v/>
      </c>
      <c r="K2130" s="8" t="str">
        <f t="shared" si="267"/>
        <v/>
      </c>
      <c r="L2130" s="8" t="str">
        <f t="shared" si="268"/>
        <v>Big Trouble in Little China</v>
      </c>
      <c r="M2130" s="8" t="str">
        <f t="shared" si="269"/>
        <v/>
      </c>
      <c r="N2130" s="8" t="str">
        <f t="shared" si="265"/>
        <v>Big Trouble in Little China</v>
      </c>
      <c r="O2130" s="10">
        <f>INDEX(cpi!$A$1:$M$106,MATCH($D2130,cpi!$A:$A,0),MATCH($C2130,cpi!$1:$1,0))</f>
        <v>109.5</v>
      </c>
      <c r="P2130" s="10">
        <f>cpi!$I$2</f>
        <v>245.51900000000001</v>
      </c>
      <c r="Q2130" s="10">
        <f t="shared" si="270"/>
        <v>2.2421826484018266</v>
      </c>
      <c r="R2130" s="8" t="str">
        <f t="shared" si="271"/>
        <v/>
      </c>
      <c r="S2130" s="11">
        <f t="shared" si="272"/>
        <v>56054566.210045666</v>
      </c>
      <c r="T2130" s="11">
        <f t="shared" si="272"/>
        <v>24888227.397260275</v>
      </c>
      <c r="U2130" s="11">
        <f t="shared" si="272"/>
        <v>24888227.397260275</v>
      </c>
    </row>
    <row r="2131" spans="1:21" x14ac:dyDescent="0.2">
      <c r="A2131" s="5">
        <v>2151</v>
      </c>
      <c r="B2131" s="17">
        <v>11</v>
      </c>
      <c r="C2131" s="16">
        <v>10</v>
      </c>
      <c r="D2131" s="16">
        <v>1996</v>
      </c>
      <c r="E2131" s="18">
        <v>35379</v>
      </c>
      <c r="F2131" s="9" t="s">
        <v>2114</v>
      </c>
      <c r="G2131" s="3">
        <v>25000000</v>
      </c>
      <c r="H2131" s="3">
        <v>11092559</v>
      </c>
      <c r="I2131" s="3">
        <v>27572844</v>
      </c>
      <c r="J2131" s="8" t="str">
        <f t="shared" si="266"/>
        <v/>
      </c>
      <c r="K2131" s="8" t="str">
        <f t="shared" si="267"/>
        <v/>
      </c>
      <c r="L2131" s="8" t="str">
        <f t="shared" si="268"/>
        <v>Michael Collins</v>
      </c>
      <c r="M2131" s="8" t="str">
        <f t="shared" si="269"/>
        <v/>
      </c>
      <c r="N2131" s="8" t="str">
        <f t="shared" si="265"/>
        <v>Michael Collins</v>
      </c>
      <c r="O2131" s="10">
        <f>INDEX(cpi!$A$1:$M$106,MATCH($D2131,cpi!$A:$A,0),MATCH($C2131,cpi!$1:$1,0))</f>
        <v>158.30000000000001</v>
      </c>
      <c r="P2131" s="10">
        <f>cpi!$I$2</f>
        <v>245.51900000000001</v>
      </c>
      <c r="Q2131" s="10">
        <f t="shared" si="270"/>
        <v>1.5509728363866075</v>
      </c>
      <c r="R2131" s="8" t="str">
        <f t="shared" si="271"/>
        <v/>
      </c>
      <c r="S2131" s="11">
        <f t="shared" si="272"/>
        <v>38774320.90966519</v>
      </c>
      <c r="T2131" s="11">
        <f t="shared" si="272"/>
        <v>17204257.695015792</v>
      </c>
      <c r="U2131" s="11">
        <f t="shared" si="272"/>
        <v>42764732.065925457</v>
      </c>
    </row>
    <row r="2132" spans="1:21" x14ac:dyDescent="0.2">
      <c r="A2132" s="5">
        <v>2152</v>
      </c>
      <c r="B2132" s="17">
        <v>28</v>
      </c>
      <c r="C2132" s="16">
        <v>3</v>
      </c>
      <c r="D2132" s="16">
        <v>2008</v>
      </c>
      <c r="E2132" s="18">
        <v>40271</v>
      </c>
      <c r="F2132" s="9" t="s">
        <v>2115</v>
      </c>
      <c r="G2132" s="3">
        <v>25000000</v>
      </c>
      <c r="H2132" s="3">
        <v>10915744</v>
      </c>
      <c r="I2132" s="3">
        <v>11229035</v>
      </c>
      <c r="J2132" s="8" t="str">
        <f t="shared" si="266"/>
        <v/>
      </c>
      <c r="K2132" s="8" t="str">
        <f t="shared" si="267"/>
        <v/>
      </c>
      <c r="L2132" s="8" t="str">
        <f t="shared" si="268"/>
        <v>Stop-Loss</v>
      </c>
      <c r="M2132" s="8" t="str">
        <f t="shared" si="269"/>
        <v/>
      </c>
      <c r="N2132" s="8" t="str">
        <f t="shared" si="265"/>
        <v>Stop-Loss</v>
      </c>
      <c r="O2132" s="10">
        <f>INDEX(cpi!$A$1:$M$106,MATCH($D2132,cpi!$A:$A,0),MATCH($C2132,cpi!$1:$1,0))</f>
        <v>213.52799999999999</v>
      </c>
      <c r="P2132" s="10">
        <f>cpi!$I$2</f>
        <v>245.51900000000001</v>
      </c>
      <c r="Q2132" s="10">
        <f t="shared" si="270"/>
        <v>1.1498211007455696</v>
      </c>
      <c r="R2132" s="8" t="str">
        <f t="shared" si="271"/>
        <v/>
      </c>
      <c r="S2132" s="11">
        <f t="shared" si="272"/>
        <v>28745527.51863924</v>
      </c>
      <c r="T2132" s="11">
        <f t="shared" si="272"/>
        <v>12551152.781536847</v>
      </c>
      <c r="U2132" s="11">
        <f t="shared" si="272"/>
        <v>12911381.384010527</v>
      </c>
    </row>
    <row r="2133" spans="1:21" x14ac:dyDescent="0.2">
      <c r="A2133" s="5">
        <v>2153</v>
      </c>
      <c r="B2133" s="17">
        <v>8</v>
      </c>
      <c r="C2133" s="16">
        <v>10</v>
      </c>
      <c r="D2133" s="16">
        <v>1993</v>
      </c>
      <c r="E2133" s="18">
        <v>34191</v>
      </c>
      <c r="F2133" s="9" t="s">
        <v>2116</v>
      </c>
      <c r="G2133" s="3">
        <v>25000000</v>
      </c>
      <c r="H2133" s="3">
        <v>10731997</v>
      </c>
      <c r="I2133" s="3">
        <v>10731997</v>
      </c>
      <c r="J2133" s="8" t="str">
        <f t="shared" si="266"/>
        <v/>
      </c>
      <c r="K2133" s="8" t="str">
        <f t="shared" si="267"/>
        <v/>
      </c>
      <c r="L2133" s="8" t="str">
        <f t="shared" si="268"/>
        <v>Gettysburg</v>
      </c>
      <c r="M2133" s="8" t="str">
        <f t="shared" si="269"/>
        <v/>
      </c>
      <c r="N2133" s="8" t="str">
        <f t="shared" si="265"/>
        <v>Gettysburg</v>
      </c>
      <c r="O2133" s="10">
        <f>INDEX(cpi!$A$1:$M$106,MATCH($D2133,cpi!$A:$A,0),MATCH($C2133,cpi!$1:$1,0))</f>
        <v>145.69999999999999</v>
      </c>
      <c r="P2133" s="10">
        <f>cpi!$I$2</f>
        <v>245.51900000000001</v>
      </c>
      <c r="Q2133" s="10">
        <f t="shared" si="270"/>
        <v>1.6850995195607414</v>
      </c>
      <c r="R2133" s="8" t="str">
        <f t="shared" si="271"/>
        <v/>
      </c>
      <c r="S2133" s="11">
        <f t="shared" si="272"/>
        <v>42127487.989018537</v>
      </c>
      <c r="T2133" s="11">
        <f t="shared" si="272"/>
        <v>18084482.988627318</v>
      </c>
      <c r="U2133" s="11">
        <f t="shared" si="272"/>
        <v>18084482.988627318</v>
      </c>
    </row>
    <row r="2134" spans="1:21" x14ac:dyDescent="0.2">
      <c r="A2134" s="5">
        <v>2154</v>
      </c>
      <c r="B2134" s="17">
        <v>18</v>
      </c>
      <c r="C2134" s="16">
        <v>10</v>
      </c>
      <c r="D2134" s="16">
        <v>2002</v>
      </c>
      <c r="E2134" s="18">
        <v>37782</v>
      </c>
      <c r="F2134" s="9" t="s">
        <v>2117</v>
      </c>
      <c r="G2134" s="3">
        <v>25000000</v>
      </c>
      <c r="H2134" s="3">
        <v>10719367</v>
      </c>
      <c r="I2134" s="3">
        <v>12219367</v>
      </c>
      <c r="J2134" s="8" t="str">
        <f t="shared" si="266"/>
        <v/>
      </c>
      <c r="K2134" s="8" t="str">
        <f t="shared" si="267"/>
        <v/>
      </c>
      <c r="L2134" s="8" t="str">
        <f t="shared" si="268"/>
        <v>Abandon</v>
      </c>
      <c r="M2134" s="8" t="str">
        <f t="shared" si="269"/>
        <v/>
      </c>
      <c r="N2134" s="8" t="str">
        <f t="shared" si="265"/>
        <v>Abandon</v>
      </c>
      <c r="O2134" s="10">
        <f>INDEX(cpi!$A$1:$M$106,MATCH($D2134,cpi!$A:$A,0),MATCH($C2134,cpi!$1:$1,0))</f>
        <v>181.3</v>
      </c>
      <c r="P2134" s="10">
        <f>cpi!$I$2</f>
        <v>245.51900000000001</v>
      </c>
      <c r="Q2134" s="10">
        <f t="shared" si="270"/>
        <v>1.3542140099282955</v>
      </c>
      <c r="R2134" s="8" t="str">
        <f t="shared" si="271"/>
        <v/>
      </c>
      <c r="S2134" s="11">
        <f t="shared" si="272"/>
        <v>33855350.24820739</v>
      </c>
      <c r="T2134" s="11">
        <f t="shared" si="272"/>
        <v>14516316.968963044</v>
      </c>
      <c r="U2134" s="11">
        <f t="shared" si="272"/>
        <v>16547637.983855488</v>
      </c>
    </row>
    <row r="2135" spans="1:21" x14ac:dyDescent="0.2">
      <c r="A2135" s="5">
        <v>2155</v>
      </c>
      <c r="B2135" s="17">
        <v>16</v>
      </c>
      <c r="C2135" s="16">
        <v>9</v>
      </c>
      <c r="D2135" s="16">
        <v>2011</v>
      </c>
      <c r="E2135" s="18">
        <v>41008</v>
      </c>
      <c r="F2135" s="9" t="s">
        <v>2118</v>
      </c>
      <c r="G2135" s="3">
        <v>25000000</v>
      </c>
      <c r="H2135" s="3">
        <v>10324441</v>
      </c>
      <c r="I2135" s="3">
        <v>11253821</v>
      </c>
      <c r="J2135" s="8" t="str">
        <f t="shared" si="266"/>
        <v/>
      </c>
      <c r="K2135" s="8" t="str">
        <f t="shared" si="267"/>
        <v/>
      </c>
      <c r="L2135" s="8" t="str">
        <f t="shared" si="268"/>
        <v>Straw Dogs</v>
      </c>
      <c r="M2135" s="8" t="str">
        <f t="shared" si="269"/>
        <v/>
      </c>
      <c r="N2135" s="8" t="str">
        <f t="shared" si="265"/>
        <v>Straw Dogs</v>
      </c>
      <c r="O2135" s="10">
        <f>INDEX(cpi!$A$1:$M$106,MATCH($D2135,cpi!$A:$A,0),MATCH($C2135,cpi!$1:$1,0))</f>
        <v>226.88900000000001</v>
      </c>
      <c r="P2135" s="10">
        <f>cpi!$I$2</f>
        <v>245.51900000000001</v>
      </c>
      <c r="Q2135" s="10">
        <f t="shared" si="270"/>
        <v>1.0821106355971422</v>
      </c>
      <c r="R2135" s="8" t="str">
        <f t="shared" si="271"/>
        <v/>
      </c>
      <c r="S2135" s="11">
        <f t="shared" si="272"/>
        <v>27052765.889928553</v>
      </c>
      <c r="T2135" s="11">
        <f t="shared" si="272"/>
        <v>11172187.412695194</v>
      </c>
      <c r="U2135" s="11">
        <f t="shared" si="272"/>
        <v>12177879.395206466</v>
      </c>
    </row>
    <row r="2136" spans="1:21" x14ac:dyDescent="0.2">
      <c r="A2136" s="5">
        <v>2156</v>
      </c>
      <c r="B2136" s="17">
        <v>13</v>
      </c>
      <c r="C2136" s="16">
        <v>8</v>
      </c>
      <c r="D2136" s="16">
        <v>1999</v>
      </c>
      <c r="E2136" s="18">
        <v>36533</v>
      </c>
      <c r="F2136" s="9" t="s">
        <v>2119</v>
      </c>
      <c r="G2136" s="3">
        <v>25000000</v>
      </c>
      <c r="H2136" s="3">
        <v>10115014</v>
      </c>
      <c r="I2136" s="3">
        <v>11115766</v>
      </c>
      <c r="J2136" s="8" t="str">
        <f t="shared" si="266"/>
        <v/>
      </c>
      <c r="K2136" s="8" t="str">
        <f t="shared" si="267"/>
        <v/>
      </c>
      <c r="L2136" s="8" t="str">
        <f t="shared" si="268"/>
        <v>Brokedown Palace</v>
      </c>
      <c r="M2136" s="8" t="str">
        <f t="shared" si="269"/>
        <v/>
      </c>
      <c r="N2136" s="8" t="str">
        <f t="shared" si="265"/>
        <v>Brokedown Palace</v>
      </c>
      <c r="O2136" s="10">
        <f>INDEX(cpi!$A$1:$M$106,MATCH($D2136,cpi!$A:$A,0),MATCH($C2136,cpi!$1:$1,0))</f>
        <v>167.1</v>
      </c>
      <c r="P2136" s="10">
        <f>cpi!$I$2</f>
        <v>245.51900000000001</v>
      </c>
      <c r="Q2136" s="10">
        <f t="shared" si="270"/>
        <v>1.4692938360263317</v>
      </c>
      <c r="R2136" s="8" t="str">
        <f t="shared" si="271"/>
        <v/>
      </c>
      <c r="S2136" s="11">
        <f t="shared" si="272"/>
        <v>36732345.900658295</v>
      </c>
      <c r="T2136" s="11">
        <f t="shared" si="272"/>
        <v>14861927.721520049</v>
      </c>
      <c r="U2136" s="11">
        <f t="shared" si="272"/>
        <v>16332326.466511073</v>
      </c>
    </row>
    <row r="2137" spans="1:21" x14ac:dyDescent="0.2">
      <c r="A2137" s="5">
        <v>2157</v>
      </c>
      <c r="B2137" s="17">
        <v>16</v>
      </c>
      <c r="C2137" s="16">
        <v>8</v>
      </c>
      <c r="D2137" s="16">
        <v>2002</v>
      </c>
      <c r="E2137" s="18">
        <v>37719</v>
      </c>
      <c r="F2137" s="9" t="s">
        <v>2120</v>
      </c>
      <c r="G2137" s="3">
        <v>25000000</v>
      </c>
      <c r="H2137" s="3">
        <v>10103647</v>
      </c>
      <c r="I2137" s="3">
        <v>14805812</v>
      </c>
      <c r="J2137" s="8" t="str">
        <f t="shared" si="266"/>
        <v/>
      </c>
      <c r="K2137" s="8" t="str">
        <f t="shared" si="267"/>
        <v/>
      </c>
      <c r="L2137" s="8" t="str">
        <f t="shared" si="268"/>
        <v>Possession</v>
      </c>
      <c r="M2137" s="8" t="str">
        <f t="shared" si="269"/>
        <v/>
      </c>
      <c r="N2137" s="8" t="str">
        <f t="shared" si="265"/>
        <v>Possession</v>
      </c>
      <c r="O2137" s="10">
        <f>INDEX(cpi!$A$1:$M$106,MATCH($D2137,cpi!$A:$A,0),MATCH($C2137,cpi!$1:$1,0))</f>
        <v>180.7</v>
      </c>
      <c r="P2137" s="10">
        <f>cpi!$I$2</f>
        <v>245.51900000000001</v>
      </c>
      <c r="Q2137" s="10">
        <f t="shared" si="270"/>
        <v>1.3587105700055342</v>
      </c>
      <c r="R2137" s="8" t="str">
        <f t="shared" si="271"/>
        <v/>
      </c>
      <c r="S2137" s="11">
        <f t="shared" si="272"/>
        <v>33967764.250138357</v>
      </c>
      <c r="T2137" s="11">
        <f t="shared" si="272"/>
        <v>13727931.974504706</v>
      </c>
      <c r="U2137" s="11">
        <f t="shared" si="272"/>
        <v>20116813.261914779</v>
      </c>
    </row>
    <row r="2138" spans="1:21" x14ac:dyDescent="0.2">
      <c r="A2138" s="5">
        <v>2158</v>
      </c>
      <c r="B2138" s="17">
        <v>19</v>
      </c>
      <c r="C2138" s="16">
        <v>4</v>
      </c>
      <c r="D2138" s="16">
        <v>1996</v>
      </c>
      <c r="E2138" s="18">
        <v>35615</v>
      </c>
      <c r="F2138" s="9" t="s">
        <v>2121</v>
      </c>
      <c r="G2138" s="3">
        <v>25000000</v>
      </c>
      <c r="H2138" s="3">
        <v>10039566</v>
      </c>
      <c r="I2138" s="3">
        <v>10039566</v>
      </c>
      <c r="J2138" s="8" t="str">
        <f t="shared" si="266"/>
        <v/>
      </c>
      <c r="K2138" s="8" t="str">
        <f t="shared" si="267"/>
        <v/>
      </c>
      <c r="L2138" s="8" t="str">
        <f t="shared" si="268"/>
        <v>Mrs. Winterbourne</v>
      </c>
      <c r="M2138" s="8" t="str">
        <f t="shared" si="269"/>
        <v/>
      </c>
      <c r="N2138" s="8" t="str">
        <f t="shared" si="265"/>
        <v>Mrs. Winterbourne</v>
      </c>
      <c r="O2138" s="10">
        <f>INDEX(cpi!$A$1:$M$106,MATCH($D2138,cpi!$A:$A,0),MATCH($C2138,cpi!$1:$1,0))</f>
        <v>156.30000000000001</v>
      </c>
      <c r="P2138" s="10">
        <f>cpi!$I$2</f>
        <v>245.51900000000001</v>
      </c>
      <c r="Q2138" s="10">
        <f t="shared" si="270"/>
        <v>1.5708189379398592</v>
      </c>
      <c r="R2138" s="8" t="str">
        <f t="shared" si="271"/>
        <v/>
      </c>
      <c r="S2138" s="11">
        <f t="shared" si="272"/>
        <v>39270473.448496476</v>
      </c>
      <c r="T2138" s="11">
        <f t="shared" si="272"/>
        <v>15770340.40149712</v>
      </c>
      <c r="U2138" s="11">
        <f t="shared" si="272"/>
        <v>15770340.40149712</v>
      </c>
    </row>
    <row r="2139" spans="1:21" x14ac:dyDescent="0.2">
      <c r="A2139" s="5">
        <v>2159</v>
      </c>
      <c r="B2139" s="17">
        <v>17</v>
      </c>
      <c r="C2139" s="16">
        <v>5</v>
      </c>
      <c r="D2139" s="16">
        <v>1991</v>
      </c>
      <c r="E2139" s="18">
        <v>33729</v>
      </c>
      <c r="F2139" s="9" t="s">
        <v>2122</v>
      </c>
      <c r="G2139" s="3">
        <v>25000000</v>
      </c>
      <c r="H2139" s="3">
        <v>9286314</v>
      </c>
      <c r="I2139" s="3">
        <v>9286314</v>
      </c>
      <c r="J2139" s="8" t="str">
        <f t="shared" si="266"/>
        <v/>
      </c>
      <c r="K2139" s="8" t="str">
        <f t="shared" si="267"/>
        <v/>
      </c>
      <c r="L2139" s="8" t="str">
        <f t="shared" si="268"/>
        <v>Stone Cold</v>
      </c>
      <c r="M2139" s="8" t="str">
        <f t="shared" si="269"/>
        <v/>
      </c>
      <c r="N2139" s="8" t="str">
        <f t="shared" si="265"/>
        <v>Stone Cold</v>
      </c>
      <c r="O2139" s="10">
        <f>INDEX(cpi!$A$1:$M$106,MATCH($D2139,cpi!$A:$A,0),MATCH($C2139,cpi!$1:$1,0))</f>
        <v>135.6</v>
      </c>
      <c r="P2139" s="10">
        <f>cpi!$I$2</f>
        <v>245.51900000000001</v>
      </c>
      <c r="Q2139" s="10">
        <f t="shared" si="270"/>
        <v>1.8106120943952804</v>
      </c>
      <c r="R2139" s="8" t="str">
        <f t="shared" si="271"/>
        <v/>
      </c>
      <c r="S2139" s="11">
        <f t="shared" si="272"/>
        <v>45265302.359882012</v>
      </c>
      <c r="T2139" s="11">
        <f t="shared" si="272"/>
        <v>16813912.440752212</v>
      </c>
      <c r="U2139" s="11">
        <f t="shared" si="272"/>
        <v>16813912.440752212</v>
      </c>
    </row>
    <row r="2140" spans="1:21" x14ac:dyDescent="0.2">
      <c r="A2140" s="5">
        <v>2160</v>
      </c>
      <c r="B2140" s="17">
        <v>25</v>
      </c>
      <c r="C2140" s="16">
        <v>11</v>
      </c>
      <c r="D2140" s="16">
        <v>2009</v>
      </c>
      <c r="E2140" s="18">
        <v>40554</v>
      </c>
      <c r="F2140" s="9" t="s">
        <v>2123</v>
      </c>
      <c r="G2140" s="3">
        <v>25000000</v>
      </c>
      <c r="H2140" s="3">
        <v>8114270</v>
      </c>
      <c r="I2140" s="3">
        <v>29206732</v>
      </c>
      <c r="J2140" s="8" t="str">
        <f t="shared" si="266"/>
        <v/>
      </c>
      <c r="K2140" s="8" t="str">
        <f t="shared" si="267"/>
        <v/>
      </c>
      <c r="L2140" s="8" t="str">
        <f t="shared" si="268"/>
        <v>The Road</v>
      </c>
      <c r="M2140" s="8" t="str">
        <f t="shared" si="269"/>
        <v/>
      </c>
      <c r="N2140" s="8" t="str">
        <f t="shared" si="265"/>
        <v>The Road</v>
      </c>
      <c r="O2140" s="10">
        <f>INDEX(cpi!$A$1:$M$106,MATCH($D2140,cpi!$A:$A,0),MATCH($C2140,cpi!$1:$1,0))</f>
        <v>216.33</v>
      </c>
      <c r="P2140" s="10">
        <f>cpi!$I$2</f>
        <v>245.51900000000001</v>
      </c>
      <c r="Q2140" s="10">
        <f t="shared" si="270"/>
        <v>1.1349281190773355</v>
      </c>
      <c r="R2140" s="8" t="str">
        <f t="shared" si="271"/>
        <v/>
      </c>
      <c r="S2140" s="11">
        <f t="shared" si="272"/>
        <v>28373202.976933386</v>
      </c>
      <c r="T2140" s="11">
        <f t="shared" si="272"/>
        <v>9209113.1887856517</v>
      </c>
      <c r="U2140" s="11">
        <f t="shared" si="272"/>
        <v>33147541.413155824</v>
      </c>
    </row>
    <row r="2141" spans="1:21" x14ac:dyDescent="0.2">
      <c r="A2141" s="5">
        <v>2161</v>
      </c>
      <c r="B2141" s="17">
        <v>6</v>
      </c>
      <c r="C2141" s="16">
        <v>4</v>
      </c>
      <c r="D2141" s="16">
        <v>2007</v>
      </c>
      <c r="E2141" s="18">
        <v>39237</v>
      </c>
      <c r="F2141" s="9" t="s">
        <v>2124</v>
      </c>
      <c r="G2141" s="3">
        <v>25000000</v>
      </c>
      <c r="H2141" s="3">
        <v>7164995</v>
      </c>
      <c r="I2141" s="3">
        <v>7164995</v>
      </c>
      <c r="J2141" s="8" t="str">
        <f t="shared" si="266"/>
        <v/>
      </c>
      <c r="K2141" s="8" t="str">
        <f t="shared" si="267"/>
        <v/>
      </c>
      <c r="L2141" s="8" t="str">
        <f t="shared" si="268"/>
        <v>The Hoax</v>
      </c>
      <c r="M2141" s="8" t="str">
        <f t="shared" si="269"/>
        <v/>
      </c>
      <c r="N2141" s="8" t="str">
        <f t="shared" si="265"/>
        <v>The Hoax</v>
      </c>
      <c r="O2141" s="10">
        <f>INDEX(cpi!$A$1:$M$106,MATCH($D2141,cpi!$A:$A,0),MATCH($C2141,cpi!$1:$1,0))</f>
        <v>206.68600000000001</v>
      </c>
      <c r="P2141" s="10">
        <f>cpi!$I$2</f>
        <v>245.51900000000001</v>
      </c>
      <c r="Q2141" s="10">
        <f t="shared" si="270"/>
        <v>1.1878840366546355</v>
      </c>
      <c r="R2141" s="8" t="str">
        <f t="shared" si="271"/>
        <v/>
      </c>
      <c r="S2141" s="11">
        <f t="shared" si="272"/>
        <v>29697100.916365888</v>
      </c>
      <c r="T2141" s="11">
        <f t="shared" si="272"/>
        <v>8511183.1832102798</v>
      </c>
      <c r="U2141" s="11">
        <f t="shared" si="272"/>
        <v>8511183.1832102798</v>
      </c>
    </row>
    <row r="2142" spans="1:21" x14ac:dyDescent="0.2">
      <c r="A2142" s="5">
        <v>2162</v>
      </c>
      <c r="B2142" s="17">
        <v>17</v>
      </c>
      <c r="C2142" s="16">
        <v>8</v>
      </c>
      <c r="D2142" s="16">
        <v>1984</v>
      </c>
      <c r="E2142" s="18">
        <v>31175</v>
      </c>
      <c r="F2142" s="9" t="s">
        <v>2125</v>
      </c>
      <c r="G2142" s="3">
        <v>25000000</v>
      </c>
      <c r="H2142" s="3">
        <v>5778353</v>
      </c>
      <c r="I2142" s="3">
        <v>5778353</v>
      </c>
      <c r="J2142" s="8" t="str">
        <f t="shared" si="266"/>
        <v/>
      </c>
      <c r="K2142" s="8" t="str">
        <f t="shared" si="267"/>
        <v/>
      </c>
      <c r="L2142" s="8" t="str">
        <f t="shared" si="268"/>
        <v>Sheena</v>
      </c>
      <c r="M2142" s="8" t="str">
        <f t="shared" si="269"/>
        <v/>
      </c>
      <c r="N2142" s="8" t="str">
        <f t="shared" si="265"/>
        <v>Sheena</v>
      </c>
      <c r="O2142" s="10">
        <f>INDEX(cpi!$A$1:$M$106,MATCH($D2142,cpi!$A:$A,0),MATCH($C2142,cpi!$1:$1,0))</f>
        <v>104.5</v>
      </c>
      <c r="P2142" s="10">
        <f>cpi!$I$2</f>
        <v>245.51900000000001</v>
      </c>
      <c r="Q2142" s="10">
        <f t="shared" si="270"/>
        <v>2.3494641148325361</v>
      </c>
      <c r="R2142" s="8" t="str">
        <f t="shared" si="271"/>
        <v/>
      </c>
      <c r="S2142" s="11">
        <f t="shared" si="272"/>
        <v>58736602.870813407</v>
      </c>
      <c r="T2142" s="11">
        <f t="shared" si="272"/>
        <v>13576033.01633493</v>
      </c>
      <c r="U2142" s="11">
        <f t="shared" si="272"/>
        <v>13576033.01633493</v>
      </c>
    </row>
    <row r="2143" spans="1:21" x14ac:dyDescent="0.2">
      <c r="A2143" s="5">
        <v>2163</v>
      </c>
      <c r="B2143" s="17">
        <v>2</v>
      </c>
      <c r="C2143" s="16">
        <v>9</v>
      </c>
      <c r="D2143" s="16">
        <v>2005</v>
      </c>
      <c r="E2143" s="18">
        <v>38392</v>
      </c>
      <c r="F2143" s="9" t="s">
        <v>2126</v>
      </c>
      <c r="G2143" s="3">
        <v>25000000</v>
      </c>
      <c r="H2143" s="3">
        <v>5654777</v>
      </c>
      <c r="I2143" s="3">
        <v>5654777</v>
      </c>
      <c r="J2143" s="8" t="str">
        <f t="shared" si="266"/>
        <v/>
      </c>
      <c r="K2143" s="8" t="str">
        <f t="shared" si="267"/>
        <v/>
      </c>
      <c r="L2143" s="8" t="str">
        <f t="shared" si="268"/>
        <v>Underclassman</v>
      </c>
      <c r="M2143" s="8" t="str">
        <f t="shared" si="269"/>
        <v/>
      </c>
      <c r="N2143" s="8" t="str">
        <f t="shared" si="265"/>
        <v>Underclassman</v>
      </c>
      <c r="O2143" s="10">
        <f>INDEX(cpi!$A$1:$M$106,MATCH($D2143,cpi!$A:$A,0),MATCH($C2143,cpi!$1:$1,0))</f>
        <v>198.8</v>
      </c>
      <c r="P2143" s="10">
        <f>cpi!$I$2</f>
        <v>245.51900000000001</v>
      </c>
      <c r="Q2143" s="10">
        <f t="shared" si="270"/>
        <v>1.2350050301810864</v>
      </c>
      <c r="R2143" s="8" t="str">
        <f t="shared" si="271"/>
        <v/>
      </c>
      <c r="S2143" s="11">
        <f t="shared" si="272"/>
        <v>30875125.754527159</v>
      </c>
      <c r="T2143" s="11">
        <f t="shared" si="272"/>
        <v>6983678.0395523133</v>
      </c>
      <c r="U2143" s="11">
        <f t="shared" si="272"/>
        <v>6983678.0395523133</v>
      </c>
    </row>
    <row r="2144" spans="1:21" x14ac:dyDescent="0.2">
      <c r="A2144" s="5">
        <v>2164</v>
      </c>
      <c r="B2144" s="17">
        <v>23</v>
      </c>
      <c r="C2144" s="16">
        <v>3</v>
      </c>
      <c r="D2144" s="16">
        <v>2001</v>
      </c>
      <c r="E2144" s="18">
        <v>37563</v>
      </c>
      <c r="F2144" s="9" t="s">
        <v>2127</v>
      </c>
      <c r="G2144" s="3">
        <v>25000000</v>
      </c>
      <c r="H2144" s="3">
        <v>5516708</v>
      </c>
      <c r="I2144" s="3">
        <v>5516708</v>
      </c>
      <c r="J2144" s="8" t="str">
        <f t="shared" si="266"/>
        <v/>
      </c>
      <c r="K2144" s="8" t="str">
        <f t="shared" si="267"/>
        <v/>
      </c>
      <c r="L2144" s="8" t="str">
        <f t="shared" si="268"/>
        <v>Say It Isn't So</v>
      </c>
      <c r="M2144" s="8" t="str">
        <f t="shared" si="269"/>
        <v/>
      </c>
      <c r="N2144" s="8" t="str">
        <f t="shared" si="265"/>
        <v>Say It Isn't So</v>
      </c>
      <c r="O2144" s="10">
        <f>INDEX(cpi!$A$1:$M$106,MATCH($D2144,cpi!$A:$A,0),MATCH($C2144,cpi!$1:$1,0))</f>
        <v>176.2</v>
      </c>
      <c r="P2144" s="10">
        <f>cpi!$I$2</f>
        <v>245.51900000000001</v>
      </c>
      <c r="Q2144" s="10">
        <f t="shared" si="270"/>
        <v>1.3934108967082861</v>
      </c>
      <c r="R2144" s="8" t="str">
        <f t="shared" si="271"/>
        <v/>
      </c>
      <c r="S2144" s="11">
        <f t="shared" si="272"/>
        <v>34835272.417707153</v>
      </c>
      <c r="T2144" s="11">
        <f t="shared" si="272"/>
        <v>7687041.0411577756</v>
      </c>
      <c r="U2144" s="11">
        <f t="shared" si="272"/>
        <v>7687041.0411577756</v>
      </c>
    </row>
    <row r="2145" spans="1:21" x14ac:dyDescent="0.2">
      <c r="A2145" s="5">
        <v>2165</v>
      </c>
      <c r="B2145" s="17">
        <v>7</v>
      </c>
      <c r="C2145" s="16">
        <v>12</v>
      </c>
      <c r="D2145" s="16">
        <v>2005</v>
      </c>
      <c r="E2145" s="18">
        <v>38545</v>
      </c>
      <c r="F2145" s="9" t="s">
        <v>2128</v>
      </c>
      <c r="G2145" s="3">
        <v>25000000</v>
      </c>
      <c r="H2145" s="3">
        <v>5128124</v>
      </c>
      <c r="I2145" s="3">
        <v>18991288</v>
      </c>
      <c r="J2145" s="8" t="str">
        <f t="shared" si="266"/>
        <v/>
      </c>
      <c r="K2145" s="8" t="str">
        <f t="shared" si="267"/>
        <v/>
      </c>
      <c r="L2145" s="8" t="str">
        <f t="shared" si="268"/>
        <v>The World's Fastest Indian</v>
      </c>
      <c r="M2145" s="8" t="str">
        <f t="shared" si="269"/>
        <v/>
      </c>
      <c r="N2145" s="8" t="str">
        <f t="shared" si="265"/>
        <v>The World's Fastest Indian</v>
      </c>
      <c r="O2145" s="10">
        <f>INDEX(cpi!$A$1:$M$106,MATCH($D2145,cpi!$A:$A,0),MATCH($C2145,cpi!$1:$1,0))</f>
        <v>196.8</v>
      </c>
      <c r="P2145" s="10">
        <f>cpi!$I$2</f>
        <v>245.51900000000001</v>
      </c>
      <c r="Q2145" s="10">
        <f t="shared" si="270"/>
        <v>1.2475558943089431</v>
      </c>
      <c r="R2145" s="8" t="str">
        <f t="shared" si="271"/>
        <v/>
      </c>
      <c r="S2145" s="11">
        <f t="shared" si="272"/>
        <v>31188897.357723579</v>
      </c>
      <c r="T2145" s="11">
        <f t="shared" si="272"/>
        <v>6397621.3229471548</v>
      </c>
      <c r="U2145" s="11">
        <f t="shared" si="272"/>
        <v>23692693.284918699</v>
      </c>
    </row>
    <row r="2146" spans="1:21" x14ac:dyDescent="0.2">
      <c r="A2146" s="5">
        <v>2166</v>
      </c>
      <c r="B2146" s="17">
        <v>25</v>
      </c>
      <c r="C2146" s="16">
        <v>4</v>
      </c>
      <c r="D2146" s="16">
        <v>2008</v>
      </c>
      <c r="E2146" s="18">
        <v>40182</v>
      </c>
      <c r="F2146" s="9" t="s">
        <v>2129</v>
      </c>
      <c r="G2146" s="3">
        <v>25000000</v>
      </c>
      <c r="H2146" s="3">
        <v>4598506</v>
      </c>
      <c r="I2146" s="3">
        <v>12850033</v>
      </c>
      <c r="J2146" s="8" t="str">
        <f t="shared" si="266"/>
        <v/>
      </c>
      <c r="K2146" s="8" t="str">
        <f t="shared" si="267"/>
        <v/>
      </c>
      <c r="L2146" s="8" t="str">
        <f t="shared" si="268"/>
        <v>Deception</v>
      </c>
      <c r="M2146" s="8" t="str">
        <f t="shared" si="269"/>
        <v/>
      </c>
      <c r="N2146" s="8" t="str">
        <f t="shared" si="265"/>
        <v>Deception</v>
      </c>
      <c r="O2146" s="10">
        <f>INDEX(cpi!$A$1:$M$106,MATCH($D2146,cpi!$A:$A,0),MATCH($C2146,cpi!$1:$1,0))</f>
        <v>214.82300000000001</v>
      </c>
      <c r="P2146" s="10">
        <f>cpi!$I$2</f>
        <v>245.51900000000001</v>
      </c>
      <c r="Q2146" s="10">
        <f t="shared" si="270"/>
        <v>1.1428897278224399</v>
      </c>
      <c r="R2146" s="8" t="str">
        <f t="shared" si="271"/>
        <v/>
      </c>
      <c r="S2146" s="11">
        <f t="shared" si="272"/>
        <v>28572243.195560999</v>
      </c>
      <c r="T2146" s="11">
        <f t="shared" si="272"/>
        <v>5255585.2707298566</v>
      </c>
      <c r="U2146" s="11">
        <f t="shared" si="272"/>
        <v>14686170.717879372</v>
      </c>
    </row>
    <row r="2147" spans="1:21" x14ac:dyDescent="0.2">
      <c r="A2147" s="5">
        <v>2167</v>
      </c>
      <c r="B2147" s="17">
        <v>1</v>
      </c>
      <c r="C2147" s="16">
        <v>3</v>
      </c>
      <c r="D2147" s="16">
        <v>1995</v>
      </c>
      <c r="E2147" s="18">
        <v>34702</v>
      </c>
      <c r="F2147" s="9" t="s">
        <v>2130</v>
      </c>
      <c r="G2147" s="3">
        <v>25000000</v>
      </c>
      <c r="H2147" s="3">
        <v>4064333</v>
      </c>
      <c r="I2147" s="3">
        <v>4064333</v>
      </c>
      <c r="J2147" s="8" t="str">
        <f t="shared" si="266"/>
        <v/>
      </c>
      <c r="K2147" s="8" t="str">
        <f t="shared" si="267"/>
        <v/>
      </c>
      <c r="L2147" s="8" t="str">
        <f t="shared" si="268"/>
        <v>Tank Girl</v>
      </c>
      <c r="M2147" s="8" t="str">
        <f t="shared" si="269"/>
        <v/>
      </c>
      <c r="N2147" s="8" t="str">
        <f t="shared" si="265"/>
        <v>Tank Girl</v>
      </c>
      <c r="O2147" s="10">
        <f>INDEX(cpi!$A$1:$M$106,MATCH($D2147,cpi!$A:$A,0),MATCH($C2147,cpi!$1:$1,0))</f>
        <v>151.4</v>
      </c>
      <c r="P2147" s="10">
        <f>cpi!$I$2</f>
        <v>245.51900000000001</v>
      </c>
      <c r="Q2147" s="10">
        <f t="shared" si="270"/>
        <v>1.6216578599735798</v>
      </c>
      <c r="R2147" s="8" t="str">
        <f t="shared" si="271"/>
        <v/>
      </c>
      <c r="S2147" s="11">
        <f t="shared" si="272"/>
        <v>40541446.499339499</v>
      </c>
      <c r="T2147" s="11">
        <f t="shared" si="272"/>
        <v>6590957.5549999997</v>
      </c>
      <c r="U2147" s="11">
        <f t="shared" si="272"/>
        <v>6590957.5549999997</v>
      </c>
    </row>
    <row r="2148" spans="1:21" x14ac:dyDescent="0.2">
      <c r="A2148" s="5">
        <v>2168</v>
      </c>
      <c r="B2148" s="17">
        <v>22</v>
      </c>
      <c r="C2148" s="16">
        <v>4</v>
      </c>
      <c r="D2148" s="16">
        <v>2005</v>
      </c>
      <c r="E2148" s="18">
        <v>38994</v>
      </c>
      <c r="F2148" s="9" t="s">
        <v>2131</v>
      </c>
      <c r="G2148" s="3">
        <v>25000000</v>
      </c>
      <c r="H2148" s="3">
        <v>4008527</v>
      </c>
      <c r="I2148" s="3">
        <v>4049527</v>
      </c>
      <c r="J2148" s="8" t="str">
        <f t="shared" si="266"/>
        <v/>
      </c>
      <c r="K2148" s="8" t="str">
        <f t="shared" si="267"/>
        <v/>
      </c>
      <c r="L2148" s="8" t="str">
        <f t="shared" si="268"/>
        <v>King's Ransom</v>
      </c>
      <c r="M2148" s="8" t="str">
        <f t="shared" si="269"/>
        <v/>
      </c>
      <c r="N2148" s="8" t="str">
        <f t="shared" si="265"/>
        <v>King's Ransom</v>
      </c>
      <c r="O2148" s="10">
        <f>INDEX(cpi!$A$1:$M$106,MATCH($D2148,cpi!$A:$A,0),MATCH($C2148,cpi!$1:$1,0))</f>
        <v>194.6</v>
      </c>
      <c r="P2148" s="10">
        <f>cpi!$I$2</f>
        <v>245.51900000000001</v>
      </c>
      <c r="Q2148" s="10">
        <f t="shared" si="270"/>
        <v>1.2616598150051388</v>
      </c>
      <c r="R2148" s="8" t="str">
        <f t="shared" si="271"/>
        <v/>
      </c>
      <c r="S2148" s="11">
        <f t="shared" si="272"/>
        <v>31541495.37512847</v>
      </c>
      <c r="T2148" s="11">
        <f t="shared" si="272"/>
        <v>5057397.4332631044</v>
      </c>
      <c r="U2148" s="11">
        <f t="shared" si="272"/>
        <v>5109125.4856783142</v>
      </c>
    </row>
    <row r="2149" spans="1:21" x14ac:dyDescent="0.2">
      <c r="A2149" s="5">
        <v>2169</v>
      </c>
      <c r="B2149" s="17">
        <v>3</v>
      </c>
      <c r="C2149" s="16">
        <v>10</v>
      </c>
      <c r="D2149" s="16">
        <v>2008</v>
      </c>
      <c r="E2149" s="18">
        <v>39517</v>
      </c>
      <c r="F2149" s="9" t="s">
        <v>2132</v>
      </c>
      <c r="G2149" s="3">
        <v>25000000</v>
      </c>
      <c r="H2149" s="3">
        <v>3073392</v>
      </c>
      <c r="I2149" s="3">
        <v>20052958</v>
      </c>
      <c r="J2149" s="8" t="str">
        <f t="shared" si="266"/>
        <v/>
      </c>
      <c r="K2149" s="8" t="str">
        <f t="shared" si="267"/>
        <v/>
      </c>
      <c r="L2149" s="8" t="str">
        <f t="shared" si="268"/>
        <v>Blindness</v>
      </c>
      <c r="M2149" s="8" t="str">
        <f t="shared" si="269"/>
        <v/>
      </c>
      <c r="N2149" s="8" t="str">
        <f t="shared" si="265"/>
        <v>Blindness</v>
      </c>
      <c r="O2149" s="10">
        <f>INDEX(cpi!$A$1:$M$106,MATCH($D2149,cpi!$A:$A,0),MATCH($C2149,cpi!$1:$1,0))</f>
        <v>216.57300000000001</v>
      </c>
      <c r="P2149" s="10">
        <f>cpi!$I$2</f>
        <v>245.51900000000001</v>
      </c>
      <c r="Q2149" s="10">
        <f t="shared" si="270"/>
        <v>1.1336547030331574</v>
      </c>
      <c r="R2149" s="8" t="str">
        <f t="shared" si="271"/>
        <v/>
      </c>
      <c r="S2149" s="11">
        <f t="shared" si="272"/>
        <v>28341367.575828936</v>
      </c>
      <c r="T2149" s="11">
        <f t="shared" si="272"/>
        <v>3484165.2950644819</v>
      </c>
      <c r="U2149" s="11">
        <f t="shared" si="272"/>
        <v>22733130.14642638</v>
      </c>
    </row>
    <row r="2150" spans="1:21" x14ac:dyDescent="0.2">
      <c r="A2150" s="5">
        <v>2170</v>
      </c>
      <c r="B2150" s="17">
        <v>16</v>
      </c>
      <c r="C2150" s="16">
        <v>12</v>
      </c>
      <c r="D2150" s="16">
        <v>2011</v>
      </c>
      <c r="E2150" s="18">
        <v>41011</v>
      </c>
      <c r="F2150" s="9" t="s">
        <v>2133</v>
      </c>
      <c r="G2150" s="3">
        <v>25000000</v>
      </c>
      <c r="H2150">
        <v>2546747</v>
      </c>
      <c r="I2150" s="3">
        <v>38112154</v>
      </c>
      <c r="J2150" s="8" t="str">
        <f t="shared" si="266"/>
        <v/>
      </c>
      <c r="K2150" s="8" t="str">
        <f t="shared" si="267"/>
        <v/>
      </c>
      <c r="L2150" s="8" t="str">
        <f t="shared" si="268"/>
        <v>Carnage</v>
      </c>
      <c r="M2150" s="8" t="str">
        <f t="shared" si="269"/>
        <v/>
      </c>
      <c r="N2150" s="8" t="str">
        <f t="shared" si="265"/>
        <v>Carnage</v>
      </c>
      <c r="O2150" s="10">
        <f>INDEX(cpi!$A$1:$M$106,MATCH($D2150,cpi!$A:$A,0),MATCH($C2150,cpi!$1:$1,0))</f>
        <v>225.672</v>
      </c>
      <c r="P2150" s="10">
        <f>cpi!$I$2</f>
        <v>245.51900000000001</v>
      </c>
      <c r="Q2150" s="10">
        <f t="shared" si="270"/>
        <v>1.0879462228366834</v>
      </c>
      <c r="R2150" s="8" t="str">
        <f t="shared" si="271"/>
        <v/>
      </c>
      <c r="S2150" s="11">
        <f t="shared" si="272"/>
        <v>27198655.570917085</v>
      </c>
      <c r="T2150" s="11">
        <f t="shared" si="272"/>
        <v>2770723.7791706552</v>
      </c>
      <c r="U2150" s="11">
        <f t="shared" si="272"/>
        <v>41463973.988469996</v>
      </c>
    </row>
    <row r="2151" spans="1:21" x14ac:dyDescent="0.2">
      <c r="A2151" s="5">
        <v>2171</v>
      </c>
      <c r="B2151" s="17">
        <v>6</v>
      </c>
      <c r="C2151" s="16">
        <v>1</v>
      </c>
      <c r="D2151" s="16">
        <v>2006</v>
      </c>
      <c r="E2151" s="18">
        <v>38869</v>
      </c>
      <c r="F2151" s="9" t="s">
        <v>2134</v>
      </c>
      <c r="G2151" s="3">
        <v>25000000</v>
      </c>
      <c r="H2151" s="3">
        <v>2405420</v>
      </c>
      <c r="I2151" s="3">
        <v>3605420</v>
      </c>
      <c r="J2151" s="8" t="str">
        <f t="shared" si="266"/>
        <v/>
      </c>
      <c r="K2151" s="8" t="str">
        <f t="shared" si="267"/>
        <v/>
      </c>
      <c r="L2151" s="8" t="str">
        <f t="shared" si="268"/>
        <v>BloodRayne</v>
      </c>
      <c r="M2151" s="8" t="str">
        <f t="shared" si="269"/>
        <v/>
      </c>
      <c r="N2151" s="8" t="str">
        <f t="shared" si="265"/>
        <v>BloodRayne</v>
      </c>
      <c r="O2151" s="10">
        <f>INDEX(cpi!$A$1:$M$106,MATCH($D2151,cpi!$A:$A,0),MATCH($C2151,cpi!$1:$1,0))</f>
        <v>198.3</v>
      </c>
      <c r="P2151" s="10">
        <f>cpi!$I$2</f>
        <v>245.51900000000001</v>
      </c>
      <c r="Q2151" s="10">
        <f t="shared" si="270"/>
        <v>1.2381190115985881</v>
      </c>
      <c r="R2151" s="8" t="str">
        <f t="shared" si="271"/>
        <v/>
      </c>
      <c r="S2151" s="11">
        <f t="shared" si="272"/>
        <v>30952975.289964702</v>
      </c>
      <c r="T2151" s="11">
        <f t="shared" si="272"/>
        <v>2978196.2328794757</v>
      </c>
      <c r="U2151" s="11">
        <f t="shared" si="272"/>
        <v>4463939.0467977813</v>
      </c>
    </row>
    <row r="2152" spans="1:21" x14ac:dyDescent="0.2">
      <c r="A2152" s="5">
        <v>2172</v>
      </c>
      <c r="B2152" s="17">
        <v>1</v>
      </c>
      <c r="C2152" s="16">
        <v>9</v>
      </c>
      <c r="D2152" s="16">
        <v>2017</v>
      </c>
      <c r="E2152" s="18">
        <v>42744</v>
      </c>
      <c r="F2152" s="9" t="s">
        <v>2135</v>
      </c>
      <c r="G2152" s="3">
        <v>25000000</v>
      </c>
      <c r="H2152" s="3">
        <v>2399374</v>
      </c>
      <c r="I2152" s="3">
        <v>3145133</v>
      </c>
      <c r="J2152" s="8" t="str">
        <f t="shared" si="266"/>
        <v/>
      </c>
      <c r="K2152" s="8" t="str">
        <f t="shared" si="267"/>
        <v/>
      </c>
      <c r="L2152" s="8" t="str">
        <f t="shared" si="268"/>
        <v>Tulip Fever</v>
      </c>
      <c r="M2152" s="8" t="str">
        <f t="shared" si="269"/>
        <v/>
      </c>
      <c r="N2152" s="8" t="str">
        <f t="shared" si="265"/>
        <v>Tulip Fever</v>
      </c>
      <c r="O2152" s="10">
        <f>INDEX(cpi!$A$1:$M$106,MATCH($D2152,cpi!$A:$A,0),MATCH($C2152,cpi!$1:$1,0))</f>
        <v>0</v>
      </c>
      <c r="P2152" s="10">
        <f>cpi!$I$2</f>
        <v>245.51900000000001</v>
      </c>
      <c r="Q2152" s="10" t="e">
        <f t="shared" si="270"/>
        <v>#DIV/0!</v>
      </c>
      <c r="R2152" s="8">
        <f t="shared" si="271"/>
        <v>1</v>
      </c>
      <c r="S2152" s="11" t="e">
        <f t="shared" si="272"/>
        <v>#DIV/0!</v>
      </c>
      <c r="T2152" s="11" t="e">
        <f t="shared" si="272"/>
        <v>#DIV/0!</v>
      </c>
      <c r="U2152" s="11" t="e">
        <f t="shared" si="272"/>
        <v>#DIV/0!</v>
      </c>
    </row>
    <row r="2153" spans="1:21" x14ac:dyDescent="0.2">
      <c r="A2153" s="5">
        <v>2173</v>
      </c>
      <c r="B2153" s="17">
        <v>20</v>
      </c>
      <c r="C2153" s="16">
        <v>11</v>
      </c>
      <c r="D2153" s="16">
        <v>2015</v>
      </c>
      <c r="E2153" s="18">
        <v>42593</v>
      </c>
      <c r="F2153" s="9" t="s">
        <v>2094</v>
      </c>
      <c r="G2153" s="3">
        <v>25000000</v>
      </c>
      <c r="H2153" s="3">
        <v>1872994</v>
      </c>
      <c r="I2153" s="3">
        <v>42642077</v>
      </c>
      <c r="J2153" s="8" t="str">
        <f t="shared" si="266"/>
        <v/>
      </c>
      <c r="K2153" s="8" t="str">
        <f t="shared" si="267"/>
        <v/>
      </c>
      <c r="L2153" s="8" t="str">
        <f t="shared" si="268"/>
        <v>Legend</v>
      </c>
      <c r="M2153" s="8">
        <f t="shared" si="269"/>
        <v>1</v>
      </c>
      <c r="N2153" s="8" t="str">
        <f t="shared" si="265"/>
        <v>Legend (2015)</v>
      </c>
      <c r="O2153" s="10">
        <f>INDEX(cpi!$A$1:$M$106,MATCH($D2153,cpi!$A:$A,0),MATCH($C2153,cpi!$1:$1,0))</f>
        <v>237.33600000000001</v>
      </c>
      <c r="P2153" s="10">
        <f>cpi!$I$2</f>
        <v>245.51900000000001</v>
      </c>
      <c r="Q2153" s="10">
        <f t="shared" si="270"/>
        <v>1.0344785451848855</v>
      </c>
      <c r="R2153" s="8" t="str">
        <f t="shared" si="271"/>
        <v/>
      </c>
      <c r="S2153" s="11">
        <f t="shared" si="272"/>
        <v>25861963.629622135</v>
      </c>
      <c r="T2153" s="11">
        <f t="shared" si="272"/>
        <v>1937572.1082600194</v>
      </c>
      <c r="U2153" s="11">
        <f t="shared" si="272"/>
        <v>44112313.778621867</v>
      </c>
    </row>
    <row r="2154" spans="1:21" x14ac:dyDescent="0.2">
      <c r="A2154" s="5">
        <v>2174</v>
      </c>
      <c r="B2154" s="17">
        <v>20</v>
      </c>
      <c r="C2154" s="16">
        <v>11</v>
      </c>
      <c r="D2154" s="16">
        <v>2009</v>
      </c>
      <c r="E2154" s="18">
        <v>40401</v>
      </c>
      <c r="F2154" s="9" t="s">
        <v>2136</v>
      </c>
      <c r="G2154" s="3">
        <v>25000000</v>
      </c>
      <c r="H2154" s="3">
        <v>1702112</v>
      </c>
      <c r="I2154" s="3">
        <v>12413949</v>
      </c>
      <c r="J2154" s="8" t="str">
        <f t="shared" si="266"/>
        <v/>
      </c>
      <c r="K2154" s="8" t="str">
        <f t="shared" si="267"/>
        <v/>
      </c>
      <c r="L2154" s="8" t="str">
        <f t="shared" si="268"/>
        <v>Bad Lieutenant: Port of Call New Orleans</v>
      </c>
      <c r="M2154" s="8" t="str">
        <f t="shared" si="269"/>
        <v/>
      </c>
      <c r="N2154" s="8" t="str">
        <f t="shared" si="265"/>
        <v>Bad Lieutenant: Port of Call New Orleans</v>
      </c>
      <c r="O2154" s="10">
        <f>INDEX(cpi!$A$1:$M$106,MATCH($D2154,cpi!$A:$A,0),MATCH($C2154,cpi!$1:$1,0))</f>
        <v>216.33</v>
      </c>
      <c r="P2154" s="10">
        <f>cpi!$I$2</f>
        <v>245.51900000000001</v>
      </c>
      <c r="Q2154" s="10">
        <f t="shared" si="270"/>
        <v>1.1349281190773355</v>
      </c>
      <c r="R2154" s="8" t="str">
        <f t="shared" si="271"/>
        <v/>
      </c>
      <c r="S2154" s="11">
        <f t="shared" si="272"/>
        <v>28373202.976933386</v>
      </c>
      <c r="T2154" s="11">
        <f t="shared" si="272"/>
        <v>1931774.7706189617</v>
      </c>
      <c r="U2154" s="11">
        <f t="shared" si="272"/>
        <v>14088939.788891969</v>
      </c>
    </row>
    <row r="2155" spans="1:21" x14ac:dyDescent="0.2">
      <c r="A2155" s="5">
        <v>2175</v>
      </c>
      <c r="B2155" s="17">
        <v>29</v>
      </c>
      <c r="C2155" s="16">
        <v>1</v>
      </c>
      <c r="D2155" s="16">
        <v>2016</v>
      </c>
      <c r="E2155" s="18">
        <v>43221</v>
      </c>
      <c r="F2155" s="9" t="s">
        <v>2137</v>
      </c>
      <c r="G2155" s="3">
        <v>25000000</v>
      </c>
      <c r="H2155" s="3">
        <v>1513793</v>
      </c>
      <c r="I2155" s="3">
        <v>2976636</v>
      </c>
      <c r="J2155" s="8" t="str">
        <f t="shared" si="266"/>
        <v/>
      </c>
      <c r="K2155" s="8" t="str">
        <f t="shared" si="267"/>
        <v/>
      </c>
      <c r="L2155" s="8" t="str">
        <f t="shared" si="268"/>
        <v>Jane Got a Gun</v>
      </c>
      <c r="M2155" s="8" t="str">
        <f t="shared" si="269"/>
        <v/>
      </c>
      <c r="N2155" s="8" t="str">
        <f t="shared" si="265"/>
        <v>Jane Got a Gun</v>
      </c>
      <c r="O2155" s="10">
        <f>INDEX(cpi!$A$1:$M$106,MATCH($D2155,cpi!$A:$A,0),MATCH($C2155,cpi!$1:$1,0))</f>
        <v>236.916</v>
      </c>
      <c r="P2155" s="10">
        <f>cpi!$I$2</f>
        <v>245.51900000000001</v>
      </c>
      <c r="Q2155" s="10">
        <f t="shared" si="270"/>
        <v>1.0363124482939101</v>
      </c>
      <c r="R2155" s="8" t="str">
        <f t="shared" si="271"/>
        <v/>
      </c>
      <c r="S2155" s="11">
        <f t="shared" si="272"/>
        <v>25907811.207347754</v>
      </c>
      <c r="T2155" s="11">
        <f t="shared" si="272"/>
        <v>1568762.5300401831</v>
      </c>
      <c r="U2155" s="11">
        <f t="shared" si="272"/>
        <v>3084724.9408397912</v>
      </c>
    </row>
    <row r="2156" spans="1:21" x14ac:dyDescent="0.2">
      <c r="A2156" s="5">
        <v>2176</v>
      </c>
      <c r="B2156" s="17">
        <v>25</v>
      </c>
      <c r="C2156" s="16">
        <v>11</v>
      </c>
      <c r="D2156" s="16">
        <v>2009</v>
      </c>
      <c r="E2156" s="18">
        <v>40554</v>
      </c>
      <c r="F2156" s="9" t="s">
        <v>2138</v>
      </c>
      <c r="G2156" s="3">
        <v>25000000</v>
      </c>
      <c r="H2156" s="3">
        <v>1190003</v>
      </c>
      <c r="I2156" s="3">
        <v>1190003</v>
      </c>
      <c r="J2156" s="8" t="str">
        <f t="shared" si="266"/>
        <v/>
      </c>
      <c r="K2156" s="8" t="str">
        <f t="shared" si="267"/>
        <v/>
      </c>
      <c r="L2156" s="8" t="str">
        <f t="shared" si="268"/>
        <v>Me and Orson Welles</v>
      </c>
      <c r="M2156" s="8" t="str">
        <f t="shared" si="269"/>
        <v/>
      </c>
      <c r="N2156" s="8" t="str">
        <f t="shared" si="265"/>
        <v>Me and Orson Welles</v>
      </c>
      <c r="O2156" s="10">
        <f>INDEX(cpi!$A$1:$M$106,MATCH($D2156,cpi!$A:$A,0),MATCH($C2156,cpi!$1:$1,0))</f>
        <v>216.33</v>
      </c>
      <c r="P2156" s="10">
        <f>cpi!$I$2</f>
        <v>245.51900000000001</v>
      </c>
      <c r="Q2156" s="10">
        <f t="shared" si="270"/>
        <v>1.1349281190773355</v>
      </c>
      <c r="R2156" s="8" t="str">
        <f t="shared" si="271"/>
        <v/>
      </c>
      <c r="S2156" s="11">
        <f t="shared" si="272"/>
        <v>28373202.976933386</v>
      </c>
      <c r="T2156" s="11">
        <f t="shared" si="272"/>
        <v>1350567.8664863864</v>
      </c>
      <c r="U2156" s="11">
        <f t="shared" si="272"/>
        <v>1350567.8664863864</v>
      </c>
    </row>
    <row r="2157" spans="1:21" x14ac:dyDescent="0.2">
      <c r="A2157" s="5">
        <v>2177</v>
      </c>
      <c r="B2157" s="17">
        <v>16</v>
      </c>
      <c r="C2157" s="16">
        <v>9</v>
      </c>
      <c r="D2157" s="16">
        <v>2005</v>
      </c>
      <c r="E2157" s="18">
        <v>38816</v>
      </c>
      <c r="F2157" s="9" t="s">
        <v>2139</v>
      </c>
      <c r="G2157" s="3">
        <v>25000000</v>
      </c>
      <c r="H2157" s="3">
        <v>881745</v>
      </c>
      <c r="I2157" s="3">
        <v>881745</v>
      </c>
      <c r="J2157" s="8" t="str">
        <f t="shared" si="266"/>
        <v/>
      </c>
      <c r="K2157" s="8" t="str">
        <f t="shared" si="267"/>
        <v/>
      </c>
      <c r="L2157" s="8" t="str">
        <f t="shared" si="268"/>
        <v>Venom</v>
      </c>
      <c r="M2157" s="8" t="str">
        <f t="shared" si="269"/>
        <v/>
      </c>
      <c r="N2157" s="8" t="str">
        <f t="shared" si="265"/>
        <v>Venom</v>
      </c>
      <c r="O2157" s="10">
        <f>INDEX(cpi!$A$1:$M$106,MATCH($D2157,cpi!$A:$A,0),MATCH($C2157,cpi!$1:$1,0))</f>
        <v>198.8</v>
      </c>
      <c r="P2157" s="10">
        <f>cpi!$I$2</f>
        <v>245.51900000000001</v>
      </c>
      <c r="Q2157" s="10">
        <f t="shared" si="270"/>
        <v>1.2350050301810864</v>
      </c>
      <c r="R2157" s="8" t="str">
        <f t="shared" si="271"/>
        <v/>
      </c>
      <c r="S2157" s="11">
        <f t="shared" si="272"/>
        <v>30875125.754527159</v>
      </c>
      <c r="T2157" s="11">
        <f t="shared" si="272"/>
        <v>1088959.5103370221</v>
      </c>
      <c r="U2157" s="11">
        <f t="shared" si="272"/>
        <v>1088959.5103370221</v>
      </c>
    </row>
    <row r="2158" spans="1:21" x14ac:dyDescent="0.2">
      <c r="A2158" s="5">
        <v>2178</v>
      </c>
      <c r="B2158" s="17">
        <v>14</v>
      </c>
      <c r="C2158" s="16">
        <v>10</v>
      </c>
      <c r="D2158" s="16">
        <v>2005</v>
      </c>
      <c r="E2158" s="18">
        <v>38758</v>
      </c>
      <c r="F2158" s="9" t="s">
        <v>2140</v>
      </c>
      <c r="G2158" s="3">
        <v>25000000</v>
      </c>
      <c r="H2158" s="3">
        <v>872142</v>
      </c>
      <c r="I2158" s="3">
        <v>1415656</v>
      </c>
      <c r="J2158" s="8" t="str">
        <f t="shared" si="266"/>
        <v/>
      </c>
      <c r="K2158" s="8" t="str">
        <f t="shared" si="267"/>
        <v/>
      </c>
      <c r="L2158" s="8" t="str">
        <f t="shared" si="268"/>
        <v>Where the Truth Lies</v>
      </c>
      <c r="M2158" s="8" t="str">
        <f t="shared" si="269"/>
        <v/>
      </c>
      <c r="N2158" s="8" t="str">
        <f t="shared" si="265"/>
        <v>Where the Truth Lies</v>
      </c>
      <c r="O2158" s="10">
        <f>INDEX(cpi!$A$1:$M$106,MATCH($D2158,cpi!$A:$A,0),MATCH($C2158,cpi!$1:$1,0))</f>
        <v>199.2</v>
      </c>
      <c r="P2158" s="10">
        <f>cpi!$I$2</f>
        <v>245.51900000000001</v>
      </c>
      <c r="Q2158" s="10">
        <f t="shared" si="270"/>
        <v>1.2325251004016065</v>
      </c>
      <c r="R2158" s="8" t="str">
        <f t="shared" si="271"/>
        <v/>
      </c>
      <c r="S2158" s="11">
        <f t="shared" si="272"/>
        <v>30813127.51004016</v>
      </c>
      <c r="T2158" s="11">
        <f t="shared" si="272"/>
        <v>1074936.9061144579</v>
      </c>
      <c r="U2158" s="11">
        <f t="shared" si="272"/>
        <v>1744831.5535341366</v>
      </c>
    </row>
    <row r="2159" spans="1:21" x14ac:dyDescent="0.2">
      <c r="A2159" s="5">
        <v>2179</v>
      </c>
      <c r="B2159" s="17">
        <v>11</v>
      </c>
      <c r="C2159" s="16">
        <v>9</v>
      </c>
      <c r="D2159" s="16">
        <v>1998</v>
      </c>
      <c r="E2159" s="18">
        <v>36108</v>
      </c>
      <c r="F2159" s="9" t="s">
        <v>2141</v>
      </c>
      <c r="G2159" s="3">
        <v>25000000</v>
      </c>
      <c r="H2159" s="3">
        <v>780326</v>
      </c>
      <c r="I2159" s="3">
        <v>780326</v>
      </c>
      <c r="J2159" s="8" t="str">
        <f t="shared" si="266"/>
        <v/>
      </c>
      <c r="K2159" s="8" t="str">
        <f t="shared" si="267"/>
        <v/>
      </c>
      <c r="L2159" s="8" t="str">
        <f t="shared" si="268"/>
        <v>Without Limits</v>
      </c>
      <c r="M2159" s="8" t="str">
        <f t="shared" si="269"/>
        <v/>
      </c>
      <c r="N2159" s="8" t="str">
        <f t="shared" si="265"/>
        <v>Without Limits</v>
      </c>
      <c r="O2159" s="10">
        <f>INDEX(cpi!$A$1:$M$106,MATCH($D2159,cpi!$A:$A,0),MATCH($C2159,cpi!$1:$1,0))</f>
        <v>163.6</v>
      </c>
      <c r="P2159" s="10">
        <f>cpi!$I$2</f>
        <v>245.51900000000001</v>
      </c>
      <c r="Q2159" s="10">
        <f t="shared" si="270"/>
        <v>1.5007273838630808</v>
      </c>
      <c r="R2159" s="8" t="str">
        <f t="shared" si="271"/>
        <v/>
      </c>
      <c r="S2159" s="11">
        <f t="shared" si="272"/>
        <v>37518184.596577018</v>
      </c>
      <c r="T2159" s="11">
        <f t="shared" si="272"/>
        <v>1171056.5965403423</v>
      </c>
      <c r="U2159" s="11">
        <f t="shared" si="272"/>
        <v>1171056.5965403423</v>
      </c>
    </row>
    <row r="2160" spans="1:21" x14ac:dyDescent="0.2">
      <c r="A2160" s="5">
        <v>2180</v>
      </c>
      <c r="B2160" s="17">
        <v>22</v>
      </c>
      <c r="C2160" s="16">
        <v>3</v>
      </c>
      <c r="D2160" s="16">
        <v>2013</v>
      </c>
      <c r="E2160" s="18">
        <v>41915</v>
      </c>
      <c r="F2160" s="9" t="s">
        <v>2142</v>
      </c>
      <c r="G2160" s="3">
        <v>25000000</v>
      </c>
      <c r="H2160" s="3">
        <v>720828</v>
      </c>
      <c r="I2160" s="3">
        <v>9313302</v>
      </c>
      <c r="J2160" s="8" t="str">
        <f t="shared" si="266"/>
        <v/>
      </c>
      <c r="K2160" s="8" t="str">
        <f t="shared" si="267"/>
        <v/>
      </c>
      <c r="L2160" s="8" t="str">
        <f t="shared" si="268"/>
        <v>On the Road</v>
      </c>
      <c r="M2160" s="8" t="str">
        <f t="shared" si="269"/>
        <v/>
      </c>
      <c r="N2160" s="8" t="str">
        <f t="shared" si="265"/>
        <v>On the Road</v>
      </c>
      <c r="O2160" s="10">
        <f>INDEX(cpi!$A$1:$M$106,MATCH($D2160,cpi!$A:$A,0),MATCH($C2160,cpi!$1:$1,0))</f>
        <v>232.773</v>
      </c>
      <c r="P2160" s="10">
        <f>cpi!$I$2</f>
        <v>245.51900000000001</v>
      </c>
      <c r="Q2160" s="10">
        <f t="shared" si="270"/>
        <v>1.0547572098138531</v>
      </c>
      <c r="R2160" s="8" t="str">
        <f t="shared" si="271"/>
        <v/>
      </c>
      <c r="S2160" s="11">
        <f t="shared" si="272"/>
        <v>26368930.245346326</v>
      </c>
      <c r="T2160" s="11">
        <f t="shared" si="272"/>
        <v>760298.53003570007</v>
      </c>
      <c r="U2160" s="11">
        <f t="shared" si="272"/>
        <v>9823272.4316737782</v>
      </c>
    </row>
    <row r="2161" spans="1:21" x14ac:dyDescent="0.2">
      <c r="A2161" s="5">
        <v>2181</v>
      </c>
      <c r="B2161" s="17">
        <v>24</v>
      </c>
      <c r="C2161" s="16">
        <v>8</v>
      </c>
      <c r="D2161" s="16">
        <v>2012</v>
      </c>
      <c r="E2161" s="18">
        <v>41616</v>
      </c>
      <c r="F2161" s="9" t="s">
        <v>2143</v>
      </c>
      <c r="G2161" s="3">
        <v>25000000</v>
      </c>
      <c r="H2161" s="3">
        <v>205505</v>
      </c>
      <c r="I2161" s="3">
        <v>48530887</v>
      </c>
      <c r="J2161" s="8" t="str">
        <f t="shared" si="266"/>
        <v/>
      </c>
      <c r="K2161" s="8" t="str">
        <f t="shared" si="267"/>
        <v/>
      </c>
      <c r="L2161" s="8" t="str">
        <f t="shared" si="268"/>
        <v>Les petits mouchoirs</v>
      </c>
      <c r="M2161" s="8" t="str">
        <f t="shared" si="269"/>
        <v/>
      </c>
      <c r="N2161" s="8" t="str">
        <f t="shared" si="265"/>
        <v>Les petits mouchoirs</v>
      </c>
      <c r="O2161" s="10">
        <f>INDEX(cpi!$A$1:$M$106,MATCH($D2161,cpi!$A:$A,0),MATCH($C2161,cpi!$1:$1,0))</f>
        <v>230.37899999999999</v>
      </c>
      <c r="P2161" s="10">
        <f>cpi!$I$2</f>
        <v>245.51900000000001</v>
      </c>
      <c r="Q2161" s="10">
        <f t="shared" si="270"/>
        <v>1.0657177954587875</v>
      </c>
      <c r="R2161" s="8" t="str">
        <f t="shared" si="271"/>
        <v/>
      </c>
      <c r="S2161" s="11">
        <f t="shared" si="272"/>
        <v>26642944.886469688</v>
      </c>
      <c r="T2161" s="11">
        <f t="shared" si="272"/>
        <v>219010.33555575812</v>
      </c>
      <c r="U2161" s="11">
        <f t="shared" si="272"/>
        <v>51720229.905299529</v>
      </c>
    </row>
    <row r="2162" spans="1:21" x14ac:dyDescent="0.2">
      <c r="A2162" s="5">
        <v>2182</v>
      </c>
      <c r="B2162" s="17">
        <v>30</v>
      </c>
      <c r="C2162" s="16">
        <v>6</v>
      </c>
      <c r="D2162" s="16">
        <v>2010</v>
      </c>
      <c r="E2162" s="18">
        <v>41066</v>
      </c>
      <c r="F2162" s="9" t="s">
        <v>2144</v>
      </c>
      <c r="G2162" s="3">
        <v>25000000</v>
      </c>
      <c r="H2162" s="3">
        <v>137885</v>
      </c>
      <c r="I2162" s="3">
        <v>146149</v>
      </c>
      <c r="J2162" s="8" t="str">
        <f t="shared" si="266"/>
        <v/>
      </c>
      <c r="K2162" s="8" t="str">
        <f t="shared" si="267"/>
        <v/>
      </c>
      <c r="L2162" s="8" t="str">
        <f t="shared" si="268"/>
        <v>Love Ranch</v>
      </c>
      <c r="M2162" s="8" t="str">
        <f t="shared" si="269"/>
        <v/>
      </c>
      <c r="N2162" s="8" t="str">
        <f t="shared" si="265"/>
        <v>Love Ranch</v>
      </c>
      <c r="O2162" s="10">
        <f>INDEX(cpi!$A$1:$M$106,MATCH($D2162,cpi!$A:$A,0),MATCH($C2162,cpi!$1:$1,0))</f>
        <v>217.965</v>
      </c>
      <c r="P2162" s="10">
        <f>cpi!$I$2</f>
        <v>245.51900000000001</v>
      </c>
      <c r="Q2162" s="10">
        <f t="shared" si="270"/>
        <v>1.1264147913655862</v>
      </c>
      <c r="R2162" s="8" t="str">
        <f t="shared" si="271"/>
        <v/>
      </c>
      <c r="S2162" s="11">
        <f t="shared" si="272"/>
        <v>28160369.784139656</v>
      </c>
      <c r="T2162" s="11">
        <f t="shared" si="272"/>
        <v>155315.70350744386</v>
      </c>
      <c r="U2162" s="11">
        <f t="shared" si="272"/>
        <v>164624.39534328907</v>
      </c>
    </row>
    <row r="2163" spans="1:21" x14ac:dyDescent="0.2">
      <c r="A2163" s="5">
        <v>2183</v>
      </c>
      <c r="B2163" s="17">
        <v>24</v>
      </c>
      <c r="C2163" s="16">
        <v>4</v>
      </c>
      <c r="D2163" s="16">
        <v>2015</v>
      </c>
      <c r="E2163" s="18">
        <v>42708</v>
      </c>
      <c r="F2163" s="9" t="s">
        <v>2145</v>
      </c>
      <c r="G2163" s="3">
        <v>25000000</v>
      </c>
      <c r="H2163" s="3">
        <v>129115</v>
      </c>
      <c r="I2163" s="3">
        <v>129115</v>
      </c>
      <c r="J2163" s="8" t="str">
        <f t="shared" si="266"/>
        <v/>
      </c>
      <c r="K2163" s="8" t="str">
        <f t="shared" si="267"/>
        <v/>
      </c>
      <c r="L2163" s="8" t="str">
        <f t="shared" si="268"/>
        <v>Yi ge ren de wu lin</v>
      </c>
      <c r="M2163" s="8" t="str">
        <f t="shared" si="269"/>
        <v/>
      </c>
      <c r="N2163" s="8" t="str">
        <f t="shared" si="265"/>
        <v>Yi ge ren de wu lin</v>
      </c>
      <c r="O2163" s="10">
        <f>INDEX(cpi!$A$1:$M$106,MATCH($D2163,cpi!$A:$A,0),MATCH($C2163,cpi!$1:$1,0))</f>
        <v>236.59899999999999</v>
      </c>
      <c r="P2163" s="10">
        <f>cpi!$I$2</f>
        <v>245.51900000000001</v>
      </c>
      <c r="Q2163" s="10">
        <f t="shared" si="270"/>
        <v>1.0377009201222323</v>
      </c>
      <c r="R2163" s="8" t="str">
        <f t="shared" si="271"/>
        <v/>
      </c>
      <c r="S2163" s="11">
        <f t="shared" si="272"/>
        <v>25942523.003055807</v>
      </c>
      <c r="T2163" s="11">
        <f t="shared" si="272"/>
        <v>133982.75430158203</v>
      </c>
      <c r="U2163" s="11">
        <f t="shared" si="272"/>
        <v>133982.75430158203</v>
      </c>
    </row>
    <row r="2164" spans="1:21" x14ac:dyDescent="0.2">
      <c r="A2164" s="5">
        <v>2184</v>
      </c>
      <c r="B2164" s="17">
        <v>31</v>
      </c>
      <c r="C2164" s="16">
        <v>12</v>
      </c>
      <c r="D2164" s="16">
        <v>2010</v>
      </c>
      <c r="E2164" s="18">
        <v>41102</v>
      </c>
      <c r="F2164" s="9" t="s">
        <v>2146</v>
      </c>
      <c r="G2164" s="3">
        <v>25000000</v>
      </c>
      <c r="H2164" s="3">
        <v>0</v>
      </c>
      <c r="I2164" s="3">
        <v>71594792</v>
      </c>
      <c r="J2164" s="8" t="str">
        <f t="shared" si="266"/>
        <v/>
      </c>
      <c r="K2164" s="8" t="str">
        <f t="shared" si="267"/>
        <v/>
      </c>
      <c r="L2164" s="8" t="str">
        <f t="shared" si="268"/>
        <v>Sammy's avonturen: De geheime doorgang</v>
      </c>
      <c r="M2164" s="8" t="str">
        <f t="shared" si="269"/>
        <v/>
      </c>
      <c r="N2164" s="8" t="str">
        <f t="shared" si="265"/>
        <v>Sammy's avonturen: De geheime doorgang</v>
      </c>
      <c r="O2164" s="10">
        <f>INDEX(cpi!$A$1:$M$106,MATCH($D2164,cpi!$A:$A,0),MATCH($C2164,cpi!$1:$1,0))</f>
        <v>219.179</v>
      </c>
      <c r="P2164" s="10">
        <f>cpi!$I$2</f>
        <v>245.51900000000001</v>
      </c>
      <c r="Q2164" s="10">
        <f t="shared" si="270"/>
        <v>1.1201757467640605</v>
      </c>
      <c r="R2164" s="8" t="str">
        <f t="shared" si="271"/>
        <v/>
      </c>
      <c r="S2164" s="11">
        <f t="shared" si="272"/>
        <v>28004393.669101514</v>
      </c>
      <c r="T2164" s="11">
        <f t="shared" si="272"/>
        <v>0</v>
      </c>
      <c r="U2164" s="11">
        <f t="shared" si="272"/>
        <v>80198749.593017578</v>
      </c>
    </row>
    <row r="2165" spans="1:21" x14ac:dyDescent="0.2">
      <c r="A2165" s="5">
        <v>2185</v>
      </c>
      <c r="B2165" s="17">
        <v>31</v>
      </c>
      <c r="C2165" s="16">
        <v>12</v>
      </c>
      <c r="D2165" s="16">
        <v>2010</v>
      </c>
      <c r="E2165" s="18">
        <v>41102</v>
      </c>
      <c r="F2165" s="9" t="s">
        <v>2147</v>
      </c>
      <c r="G2165" s="3">
        <v>25000000</v>
      </c>
      <c r="H2165" s="3">
        <v>0</v>
      </c>
      <c r="I2165" s="3">
        <v>9445081</v>
      </c>
      <c r="J2165" s="8" t="str">
        <f t="shared" si="266"/>
        <v/>
      </c>
      <c r="K2165" s="8" t="str">
        <f t="shared" si="267"/>
        <v/>
      </c>
      <c r="L2165" s="8" t="str">
        <f t="shared" si="268"/>
        <v>Belka i Strelka. Zvezdnye sobaki</v>
      </c>
      <c r="M2165" s="8" t="str">
        <f t="shared" si="269"/>
        <v/>
      </c>
      <c r="N2165" s="8" t="str">
        <f t="shared" si="265"/>
        <v>Belka i Strelka. Zvezdnye sobaki</v>
      </c>
      <c r="O2165" s="10">
        <f>INDEX(cpi!$A$1:$M$106,MATCH($D2165,cpi!$A:$A,0),MATCH($C2165,cpi!$1:$1,0))</f>
        <v>219.179</v>
      </c>
      <c r="P2165" s="10">
        <f>cpi!$I$2</f>
        <v>245.51900000000001</v>
      </c>
      <c r="Q2165" s="10">
        <f t="shared" si="270"/>
        <v>1.1201757467640605</v>
      </c>
      <c r="R2165" s="8" t="str">
        <f t="shared" si="271"/>
        <v/>
      </c>
      <c r="S2165" s="11">
        <f t="shared" si="272"/>
        <v>28004393.669101514</v>
      </c>
      <c r="T2165" s="11">
        <f t="shared" si="272"/>
        <v>0</v>
      </c>
      <c r="U2165" s="11">
        <f t="shared" si="272"/>
        <v>10580150.662422039</v>
      </c>
    </row>
    <row r="2166" spans="1:21" x14ac:dyDescent="0.2">
      <c r="A2166" s="5">
        <v>2186</v>
      </c>
      <c r="B2166" s="17">
        <v>4</v>
      </c>
      <c r="C2166" s="16">
        <v>10</v>
      </c>
      <c r="D2166" s="16">
        <v>2011</v>
      </c>
      <c r="E2166" s="18">
        <v>40643</v>
      </c>
      <c r="F2166" s="9" t="s">
        <v>2148</v>
      </c>
      <c r="G2166" s="3">
        <v>25000000</v>
      </c>
      <c r="H2166" s="3">
        <v>0</v>
      </c>
      <c r="I2166" s="3">
        <v>8208594</v>
      </c>
      <c r="J2166" s="8" t="str">
        <f t="shared" si="266"/>
        <v/>
      </c>
      <c r="K2166" s="8" t="str">
        <f t="shared" si="267"/>
        <v/>
      </c>
      <c r="L2166" s="8" t="str">
        <f t="shared" si="268"/>
        <v>La vÃ©ritable histoire du Chat BottÃ©</v>
      </c>
      <c r="M2166" s="8" t="str">
        <f t="shared" si="269"/>
        <v/>
      </c>
      <c r="N2166" s="8" t="str">
        <f t="shared" si="265"/>
        <v>La vÃ©ritable histoire du Chat BottÃ©</v>
      </c>
      <c r="O2166" s="10">
        <f>INDEX(cpi!$A$1:$M$106,MATCH($D2166,cpi!$A:$A,0),MATCH($C2166,cpi!$1:$1,0))</f>
        <v>226.42099999999999</v>
      </c>
      <c r="P2166" s="10">
        <f>cpi!$I$2</f>
        <v>245.51900000000001</v>
      </c>
      <c r="Q2166" s="10">
        <f t="shared" si="270"/>
        <v>1.08434729994126</v>
      </c>
      <c r="R2166" s="8" t="str">
        <f t="shared" si="271"/>
        <v/>
      </c>
      <c r="S2166" s="11">
        <f t="shared" si="272"/>
        <v>27108682.498531502</v>
      </c>
      <c r="T2166" s="11">
        <f t="shared" si="272"/>
        <v>0</v>
      </c>
      <c r="U2166" s="11">
        <f t="shared" si="272"/>
        <v>8900966.7402140275</v>
      </c>
    </row>
    <row r="2167" spans="1:21" x14ac:dyDescent="0.2">
      <c r="A2167" s="5">
        <v>2187</v>
      </c>
      <c r="B2167" s="17">
        <v>8</v>
      </c>
      <c r="C2167" s="16">
        <v>7</v>
      </c>
      <c r="D2167" s="16">
        <v>2011</v>
      </c>
      <c r="E2167" s="18">
        <v>40762</v>
      </c>
      <c r="F2167" s="9" t="s">
        <v>2149</v>
      </c>
      <c r="G2167" s="3">
        <v>25000000</v>
      </c>
      <c r="H2167" s="3">
        <v>0</v>
      </c>
      <c r="I2167" s="3">
        <v>5297411</v>
      </c>
      <c r="J2167" s="8" t="str">
        <f t="shared" si="266"/>
        <v/>
      </c>
      <c r="K2167" s="8" t="str">
        <f t="shared" si="267"/>
        <v/>
      </c>
      <c r="L2167" s="8" t="str">
        <f t="shared" si="268"/>
        <v>Ironclad</v>
      </c>
      <c r="M2167" s="8" t="str">
        <f t="shared" si="269"/>
        <v/>
      </c>
      <c r="N2167" s="8" t="str">
        <f t="shared" si="265"/>
        <v>Ironclad</v>
      </c>
      <c r="O2167" s="10">
        <f>INDEX(cpi!$A$1:$M$106,MATCH($D2167,cpi!$A:$A,0),MATCH($C2167,cpi!$1:$1,0))</f>
        <v>225.922</v>
      </c>
      <c r="P2167" s="10">
        <f>cpi!$I$2</f>
        <v>245.51900000000001</v>
      </c>
      <c r="Q2167" s="10">
        <f t="shared" si="270"/>
        <v>1.0867423269978134</v>
      </c>
      <c r="R2167" s="8" t="str">
        <f t="shared" si="271"/>
        <v/>
      </c>
      <c r="S2167" s="11">
        <f t="shared" si="272"/>
        <v>27168558.174945336</v>
      </c>
      <c r="T2167" s="11">
        <f t="shared" si="272"/>
        <v>0</v>
      </c>
      <c r="U2167" s="11">
        <f t="shared" si="272"/>
        <v>5756920.7572038136</v>
      </c>
    </row>
    <row r="2168" spans="1:21" x14ac:dyDescent="0.2">
      <c r="A2168" s="5">
        <v>2188</v>
      </c>
      <c r="B2168" s="17">
        <v>10</v>
      </c>
      <c r="C2168" s="16">
        <v>3</v>
      </c>
      <c r="D2168" s="16">
        <v>2015</v>
      </c>
      <c r="E2168" s="18">
        <v>42280</v>
      </c>
      <c r="F2168" s="9" t="s">
        <v>2150</v>
      </c>
      <c r="G2168" s="3">
        <v>25000000</v>
      </c>
      <c r="H2168" s="3">
        <v>0</v>
      </c>
      <c r="I2168" s="3">
        <v>91116</v>
      </c>
      <c r="J2168" s="8" t="str">
        <f t="shared" si="266"/>
        <v/>
      </c>
      <c r="K2168" s="8" t="str">
        <f t="shared" si="267"/>
        <v/>
      </c>
      <c r="L2168" s="8" t="str">
        <f t="shared" si="268"/>
        <v>Red Sky</v>
      </c>
      <c r="M2168" s="8" t="str">
        <f t="shared" si="269"/>
        <v/>
      </c>
      <c r="N2168" s="8" t="str">
        <f t="shared" si="265"/>
        <v>Red Sky</v>
      </c>
      <c r="O2168" s="10">
        <f>INDEX(cpi!$A$1:$M$106,MATCH($D2168,cpi!$A:$A,0),MATCH($C2168,cpi!$1:$1,0))</f>
        <v>236.119</v>
      </c>
      <c r="P2168" s="10">
        <f>cpi!$I$2</f>
        <v>245.51900000000001</v>
      </c>
      <c r="Q2168" s="10">
        <f t="shared" si="270"/>
        <v>1.0398104345690098</v>
      </c>
      <c r="R2168" s="8" t="str">
        <f t="shared" si="271"/>
        <v/>
      </c>
      <c r="S2168" s="11">
        <f t="shared" si="272"/>
        <v>25995260.864225246</v>
      </c>
      <c r="T2168" s="11">
        <f t="shared" si="272"/>
        <v>0</v>
      </c>
      <c r="U2168" s="11">
        <f t="shared" si="272"/>
        <v>94743.3675561899</v>
      </c>
    </row>
    <row r="2169" spans="1:21" x14ac:dyDescent="0.2">
      <c r="A2169" s="5">
        <v>2189</v>
      </c>
      <c r="B2169" s="17">
        <v>1</v>
      </c>
      <c r="C2169" s="16">
        <v>1</v>
      </c>
      <c r="D2169" s="16">
        <v>1970</v>
      </c>
      <c r="E2169" s="18">
        <v>25569</v>
      </c>
      <c r="F2169" s="9" t="s">
        <v>2151</v>
      </c>
      <c r="G2169" s="3">
        <v>25000000</v>
      </c>
      <c r="H2169" s="3">
        <v>0</v>
      </c>
      <c r="I2169" s="3">
        <v>0</v>
      </c>
      <c r="J2169" s="8">
        <f t="shared" si="266"/>
        <v>1</v>
      </c>
      <c r="K2169" s="8" t="str">
        <f t="shared" si="267"/>
        <v/>
      </c>
      <c r="L2169" s="8" t="str">
        <f t="shared" si="268"/>
        <v>Waterloo</v>
      </c>
      <c r="M2169" s="8" t="str">
        <f t="shared" si="269"/>
        <v/>
      </c>
      <c r="N2169" s="8" t="str">
        <f t="shared" si="265"/>
        <v>Waterloo</v>
      </c>
      <c r="O2169" s="10">
        <f>INDEX(cpi!$A$1:$M$106,MATCH($D2169,cpi!$A:$A,0),MATCH($C2169,cpi!$1:$1,0))</f>
        <v>37.799999999999997</v>
      </c>
      <c r="P2169" s="10">
        <f>cpi!$I$2</f>
        <v>245.51900000000001</v>
      </c>
      <c r="Q2169" s="10">
        <f t="shared" si="270"/>
        <v>6.4952116402116404</v>
      </c>
      <c r="R2169" s="8" t="str">
        <f t="shared" si="271"/>
        <v/>
      </c>
      <c r="S2169" s="11">
        <f t="shared" si="272"/>
        <v>162380291.00529101</v>
      </c>
      <c r="T2169" s="11">
        <f t="shared" si="272"/>
        <v>0</v>
      </c>
      <c r="U2169" s="11">
        <f t="shared" si="272"/>
        <v>0</v>
      </c>
    </row>
    <row r="2170" spans="1:21" x14ac:dyDescent="0.2">
      <c r="A2170" s="5">
        <v>2190</v>
      </c>
      <c r="B2170" s="17">
        <v>10</v>
      </c>
      <c r="C2170" s="16">
        <v>1</v>
      </c>
      <c r="D2170" s="16">
        <v>2014</v>
      </c>
      <c r="E2170" s="18">
        <v>41913</v>
      </c>
      <c r="F2170" s="9" t="s">
        <v>2152</v>
      </c>
      <c r="G2170" s="3">
        <v>25000000</v>
      </c>
      <c r="H2170" s="3">
        <v>0</v>
      </c>
      <c r="I2170" s="3">
        <v>0</v>
      </c>
      <c r="J2170" s="8">
        <f t="shared" si="266"/>
        <v>1</v>
      </c>
      <c r="K2170" s="8" t="str">
        <f t="shared" si="267"/>
        <v/>
      </c>
      <c r="L2170" s="8" t="str">
        <f t="shared" si="268"/>
        <v>The Adventurer: The Curse of the Midas Box</v>
      </c>
      <c r="M2170" s="8" t="str">
        <f t="shared" si="269"/>
        <v/>
      </c>
      <c r="N2170" s="8" t="str">
        <f t="shared" si="265"/>
        <v>The Adventurer: The Curse of the Midas Box</v>
      </c>
      <c r="O2170" s="10">
        <f>INDEX(cpi!$A$1:$M$106,MATCH($D2170,cpi!$A:$A,0),MATCH($C2170,cpi!$1:$1,0))</f>
        <v>233.916</v>
      </c>
      <c r="P2170" s="10">
        <f>cpi!$I$2</f>
        <v>245.51900000000001</v>
      </c>
      <c r="Q2170" s="10">
        <f t="shared" si="270"/>
        <v>1.0496032763898151</v>
      </c>
      <c r="R2170" s="8" t="str">
        <f t="shared" si="271"/>
        <v/>
      </c>
      <c r="S2170" s="11">
        <f t="shared" si="272"/>
        <v>26240081.909745377</v>
      </c>
      <c r="T2170" s="11">
        <f t="shared" si="272"/>
        <v>0</v>
      </c>
      <c r="U2170" s="11">
        <f t="shared" si="272"/>
        <v>0</v>
      </c>
    </row>
    <row r="2171" spans="1:21" x14ac:dyDescent="0.2">
      <c r="A2171" s="5">
        <v>2191</v>
      </c>
      <c r="B2171" s="17">
        <v>31</v>
      </c>
      <c r="C2171" s="16">
        <v>12</v>
      </c>
      <c r="D2171" s="16">
        <v>2016</v>
      </c>
      <c r="E2171" s="18">
        <v>43293</v>
      </c>
      <c r="F2171" s="9" t="s">
        <v>2153</v>
      </c>
      <c r="G2171" s="3">
        <v>25000000</v>
      </c>
      <c r="H2171" s="3">
        <v>0</v>
      </c>
      <c r="I2171" s="3">
        <v>0</v>
      </c>
      <c r="J2171" s="8">
        <f t="shared" si="266"/>
        <v>1</v>
      </c>
      <c r="K2171" s="8" t="str">
        <f t="shared" si="267"/>
        <v/>
      </c>
      <c r="L2171" s="8" t="str">
        <f t="shared" si="268"/>
        <v>Reagan</v>
      </c>
      <c r="M2171" s="8" t="str">
        <f t="shared" si="269"/>
        <v/>
      </c>
      <c r="N2171" s="8" t="str">
        <f t="shared" si="265"/>
        <v>Reagan</v>
      </c>
      <c r="O2171" s="10">
        <f>INDEX(cpi!$A$1:$M$106,MATCH($D2171,cpi!$A:$A,0),MATCH($C2171,cpi!$1:$1,0))</f>
        <v>241.43199999999999</v>
      </c>
      <c r="P2171" s="10">
        <f>cpi!$I$2</f>
        <v>245.51900000000001</v>
      </c>
      <c r="Q2171" s="10">
        <f t="shared" si="270"/>
        <v>1.0169281619669308</v>
      </c>
      <c r="R2171" s="8" t="str">
        <f t="shared" si="271"/>
        <v/>
      </c>
      <c r="S2171" s="11">
        <f t="shared" si="272"/>
        <v>25423204.049173269</v>
      </c>
      <c r="T2171" s="11">
        <f t="shared" si="272"/>
        <v>0</v>
      </c>
      <c r="U2171" s="11">
        <f t="shared" si="272"/>
        <v>0</v>
      </c>
    </row>
    <row r="2172" spans="1:21" x14ac:dyDescent="0.2">
      <c r="A2172" s="5">
        <v>2192</v>
      </c>
      <c r="B2172" s="17">
        <v>9</v>
      </c>
      <c r="C2172" s="16">
        <v>11</v>
      </c>
      <c r="D2172" s="16">
        <v>2012</v>
      </c>
      <c r="E2172" s="18">
        <v>41163</v>
      </c>
      <c r="F2172" s="9" t="s">
        <v>2154</v>
      </c>
      <c r="G2172" s="3">
        <v>24200000</v>
      </c>
      <c r="H2172" s="3">
        <v>17000</v>
      </c>
      <c r="I2172" s="3">
        <v>10447579</v>
      </c>
      <c r="J2172" s="8" t="str">
        <f t="shared" si="266"/>
        <v/>
      </c>
      <c r="K2172" s="8" t="str">
        <f t="shared" si="267"/>
        <v/>
      </c>
      <c r="L2172" s="8" t="str">
        <f t="shared" si="268"/>
        <v>Dangerous Liaisons</v>
      </c>
      <c r="M2172" s="8">
        <f t="shared" si="269"/>
        <v>1</v>
      </c>
      <c r="N2172" s="8" t="str">
        <f t="shared" si="265"/>
        <v>Dangerous Liaisons (2012)</v>
      </c>
      <c r="O2172" s="10">
        <f>INDEX(cpi!$A$1:$M$106,MATCH($D2172,cpi!$A:$A,0),MATCH($C2172,cpi!$1:$1,0))</f>
        <v>230.221</v>
      </c>
      <c r="P2172" s="10">
        <f>cpi!$I$2</f>
        <v>245.51900000000001</v>
      </c>
      <c r="Q2172" s="10">
        <f t="shared" si="270"/>
        <v>1.0664491944696617</v>
      </c>
      <c r="R2172" s="8" t="str">
        <f t="shared" si="271"/>
        <v/>
      </c>
      <c r="S2172" s="11">
        <f t="shared" si="272"/>
        <v>25808070.506165814</v>
      </c>
      <c r="T2172" s="11">
        <f t="shared" si="272"/>
        <v>18129.636305984248</v>
      </c>
      <c r="U2172" s="11">
        <f t="shared" si="272"/>
        <v>11141812.208708154</v>
      </c>
    </row>
    <row r="2173" spans="1:21" x14ac:dyDescent="0.2">
      <c r="A2173" s="5">
        <v>2193</v>
      </c>
      <c r="B2173" s="17">
        <v>26</v>
      </c>
      <c r="C2173" s="16">
        <v>11</v>
      </c>
      <c r="D2173" s="16">
        <v>1986</v>
      </c>
      <c r="E2173" s="18">
        <v>32184</v>
      </c>
      <c r="F2173" s="9" t="s">
        <v>2155</v>
      </c>
      <c r="G2173" s="3">
        <v>24000000</v>
      </c>
      <c r="H2173" s="3">
        <v>109713132</v>
      </c>
      <c r="I2173" s="3">
        <v>133000000</v>
      </c>
      <c r="J2173" s="8" t="str">
        <f t="shared" si="266"/>
        <v/>
      </c>
      <c r="K2173" s="8" t="str">
        <f t="shared" si="267"/>
        <v/>
      </c>
      <c r="L2173" s="8" t="str">
        <f t="shared" si="268"/>
        <v>Star Trek IV: The Voyage Home</v>
      </c>
      <c r="M2173" s="8" t="str">
        <f t="shared" si="269"/>
        <v/>
      </c>
      <c r="N2173" s="8" t="str">
        <f t="shared" si="265"/>
        <v>Star Trek IV: The Voyage Home</v>
      </c>
      <c r="O2173" s="10">
        <f>INDEX(cpi!$A$1:$M$106,MATCH($D2173,cpi!$A:$A,0),MATCH($C2173,cpi!$1:$1,0))</f>
        <v>110.4</v>
      </c>
      <c r="P2173" s="10">
        <f>cpi!$I$2</f>
        <v>245.51900000000001</v>
      </c>
      <c r="Q2173" s="10">
        <f t="shared" si="270"/>
        <v>2.2239039855072464</v>
      </c>
      <c r="R2173" s="8" t="str">
        <f t="shared" si="271"/>
        <v/>
      </c>
      <c r="S2173" s="11">
        <f t="shared" si="272"/>
        <v>53373695.652173914</v>
      </c>
      <c r="T2173" s="11">
        <f t="shared" si="272"/>
        <v>243991471.51728261</v>
      </c>
      <c r="U2173" s="11">
        <f t="shared" si="272"/>
        <v>295779230.07246375</v>
      </c>
    </row>
    <row r="2174" spans="1:21" x14ac:dyDescent="0.2">
      <c r="A2174" s="5">
        <v>2194</v>
      </c>
      <c r="B2174" s="17">
        <v>12</v>
      </c>
      <c r="C2174" s="16">
        <v>12</v>
      </c>
      <c r="D2174" s="16">
        <v>1997</v>
      </c>
      <c r="E2174" s="18">
        <v>35776</v>
      </c>
      <c r="F2174" s="9" t="s">
        <v>2156</v>
      </c>
      <c r="G2174" s="3">
        <v>24000000</v>
      </c>
      <c r="H2174" s="3">
        <v>101363301</v>
      </c>
      <c r="I2174" s="3">
        <v>101363301</v>
      </c>
      <c r="J2174" s="8" t="str">
        <f t="shared" si="266"/>
        <v/>
      </c>
      <c r="K2174" s="8" t="str">
        <f t="shared" si="267"/>
        <v/>
      </c>
      <c r="L2174" s="8" t="str">
        <f t="shared" si="268"/>
        <v>Scream 2</v>
      </c>
      <c r="M2174" s="8" t="str">
        <f t="shared" si="269"/>
        <v/>
      </c>
      <c r="N2174" s="8" t="str">
        <f t="shared" si="265"/>
        <v>Scream 2</v>
      </c>
      <c r="O2174" s="10">
        <f>INDEX(cpi!$A$1:$M$106,MATCH($D2174,cpi!$A:$A,0),MATCH($C2174,cpi!$1:$1,0))</f>
        <v>161.30000000000001</v>
      </c>
      <c r="P2174" s="10">
        <f>cpi!$I$2</f>
        <v>245.51900000000001</v>
      </c>
      <c r="Q2174" s="10">
        <f t="shared" si="270"/>
        <v>1.5221264724116552</v>
      </c>
      <c r="R2174" s="8" t="str">
        <f t="shared" si="271"/>
        <v/>
      </c>
      <c r="S2174" s="11">
        <f t="shared" si="272"/>
        <v>36531035.337879725</v>
      </c>
      <c r="T2174" s="11">
        <f t="shared" si="272"/>
        <v>154287763.78313079</v>
      </c>
      <c r="U2174" s="11">
        <f t="shared" si="272"/>
        <v>154287763.78313079</v>
      </c>
    </row>
    <row r="2175" spans="1:21" x14ac:dyDescent="0.2">
      <c r="A2175" s="5">
        <v>2195</v>
      </c>
      <c r="B2175" s="17">
        <v>21</v>
      </c>
      <c r="C2175" s="16">
        <v>2</v>
      </c>
      <c r="D2175" s="16">
        <v>2003</v>
      </c>
      <c r="E2175" s="18">
        <v>38232</v>
      </c>
      <c r="F2175" s="9" t="s">
        <v>2157</v>
      </c>
      <c r="G2175" s="3">
        <v>24000000</v>
      </c>
      <c r="H2175" s="3">
        <v>75155000</v>
      </c>
      <c r="I2175" s="3">
        <v>86765463</v>
      </c>
      <c r="J2175" s="8" t="str">
        <f t="shared" si="266"/>
        <v/>
      </c>
      <c r="K2175" s="8" t="str">
        <f t="shared" si="267"/>
        <v/>
      </c>
      <c r="L2175" s="8" t="str">
        <f t="shared" si="268"/>
        <v>Old School</v>
      </c>
      <c r="M2175" s="8" t="str">
        <f t="shared" si="269"/>
        <v/>
      </c>
      <c r="N2175" s="8" t="str">
        <f t="shared" si="265"/>
        <v>Old School</v>
      </c>
      <c r="O2175" s="10">
        <f>INDEX(cpi!$A$1:$M$106,MATCH($D2175,cpi!$A:$A,0),MATCH($C2175,cpi!$1:$1,0))</f>
        <v>183.1</v>
      </c>
      <c r="P2175" s="10">
        <f>cpi!$I$2</f>
        <v>245.51900000000001</v>
      </c>
      <c r="Q2175" s="10">
        <f t="shared" si="270"/>
        <v>1.3409011469142547</v>
      </c>
      <c r="R2175" s="8" t="str">
        <f t="shared" si="271"/>
        <v/>
      </c>
      <c r="S2175" s="11">
        <f t="shared" si="272"/>
        <v>32181627.525942113</v>
      </c>
      <c r="T2175" s="11">
        <f t="shared" si="272"/>
        <v>100775425.69634081</v>
      </c>
      <c r="U2175" s="11">
        <f t="shared" si="272"/>
        <v>116343908.84924632</v>
      </c>
    </row>
    <row r="2176" spans="1:21" x14ac:dyDescent="0.2">
      <c r="A2176" s="5">
        <v>2196</v>
      </c>
      <c r="B2176" s="17">
        <v>20</v>
      </c>
      <c r="C2176" s="16">
        <v>12</v>
      </c>
      <c r="D2176" s="16">
        <v>2006</v>
      </c>
      <c r="E2176" s="18">
        <v>39306</v>
      </c>
      <c r="F2176" s="9" t="s">
        <v>2158</v>
      </c>
      <c r="G2176" s="3">
        <v>24000000</v>
      </c>
      <c r="H2176" s="3">
        <v>70269899</v>
      </c>
      <c r="I2176" s="3">
        <v>156229050</v>
      </c>
      <c r="J2176" s="8" t="str">
        <f t="shared" si="266"/>
        <v/>
      </c>
      <c r="K2176" s="8" t="str">
        <f t="shared" si="267"/>
        <v/>
      </c>
      <c r="L2176" s="8" t="str">
        <f t="shared" si="268"/>
        <v>Rocky Balboa</v>
      </c>
      <c r="M2176" s="8" t="str">
        <f t="shared" si="269"/>
        <v/>
      </c>
      <c r="N2176" s="8" t="str">
        <f t="shared" si="265"/>
        <v>Rocky Balboa</v>
      </c>
      <c r="O2176" s="10">
        <f>INDEX(cpi!$A$1:$M$106,MATCH($D2176,cpi!$A:$A,0),MATCH($C2176,cpi!$1:$1,0))</f>
        <v>201.8</v>
      </c>
      <c r="P2176" s="10">
        <f>cpi!$I$2</f>
        <v>245.51900000000001</v>
      </c>
      <c r="Q2176" s="10">
        <f t="shared" si="270"/>
        <v>1.2166451932606541</v>
      </c>
      <c r="R2176" s="8" t="str">
        <f t="shared" si="271"/>
        <v/>
      </c>
      <c r="S2176" s="11">
        <f t="shared" si="272"/>
        <v>29199484.6382557</v>
      </c>
      <c r="T2176" s="11">
        <f t="shared" si="272"/>
        <v>85493534.849261642</v>
      </c>
      <c r="U2176" s="11">
        <f t="shared" si="272"/>
        <v>190075322.73017839</v>
      </c>
    </row>
    <row r="2177" spans="1:21" x14ac:dyDescent="0.2">
      <c r="A2177" s="5">
        <v>2197</v>
      </c>
      <c r="B2177" s="17">
        <v>20</v>
      </c>
      <c r="C2177" s="16">
        <v>6</v>
      </c>
      <c r="D2177" s="16">
        <v>2014</v>
      </c>
      <c r="E2177" s="18">
        <v>42222</v>
      </c>
      <c r="F2177" s="9" t="s">
        <v>2159</v>
      </c>
      <c r="G2177" s="3">
        <v>24000000</v>
      </c>
      <c r="H2177" s="3">
        <v>65028687</v>
      </c>
      <c r="I2177" s="3">
        <v>70027933</v>
      </c>
      <c r="J2177" s="8" t="str">
        <f t="shared" si="266"/>
        <v/>
      </c>
      <c r="K2177" s="8" t="str">
        <f t="shared" si="267"/>
        <v/>
      </c>
      <c r="L2177" s="8" t="str">
        <f t="shared" si="268"/>
        <v>Think Like a Man Too</v>
      </c>
      <c r="M2177" s="8" t="str">
        <f t="shared" si="269"/>
        <v/>
      </c>
      <c r="N2177" s="8" t="str">
        <f t="shared" si="265"/>
        <v>Think Like a Man Too</v>
      </c>
      <c r="O2177" s="10">
        <f>INDEX(cpi!$A$1:$M$106,MATCH($D2177,cpi!$A:$A,0),MATCH($C2177,cpi!$1:$1,0))</f>
        <v>238.34299999999999</v>
      </c>
      <c r="P2177" s="10">
        <f>cpi!$I$2</f>
        <v>245.51900000000001</v>
      </c>
      <c r="Q2177" s="10">
        <f t="shared" si="270"/>
        <v>1.0301078697507375</v>
      </c>
      <c r="R2177" s="8" t="str">
        <f t="shared" si="271"/>
        <v/>
      </c>
      <c r="S2177" s="11">
        <f t="shared" si="272"/>
        <v>24722588.874017701</v>
      </c>
      <c r="T2177" s="11">
        <f t="shared" si="272"/>
        <v>66986562.238257483</v>
      </c>
      <c r="U2177" s="11">
        <f t="shared" si="272"/>
        <v>72136324.885677382</v>
      </c>
    </row>
    <row r="2178" spans="1:21" x14ac:dyDescent="0.2">
      <c r="A2178" s="5">
        <v>2198</v>
      </c>
      <c r="B2178" s="17">
        <v>18</v>
      </c>
      <c r="C2178" s="16">
        <v>2</v>
      </c>
      <c r="D2178" s="16">
        <v>2000</v>
      </c>
      <c r="E2178" s="18">
        <v>37044</v>
      </c>
      <c r="F2178" s="9" t="s">
        <v>2160</v>
      </c>
      <c r="G2178" s="3">
        <v>24000000</v>
      </c>
      <c r="H2178" s="3">
        <v>57262492</v>
      </c>
      <c r="I2178" s="3">
        <v>85527867</v>
      </c>
      <c r="J2178" s="8" t="str">
        <f t="shared" si="266"/>
        <v/>
      </c>
      <c r="K2178" s="8" t="str">
        <f t="shared" si="267"/>
        <v/>
      </c>
      <c r="L2178" s="8" t="str">
        <f t="shared" si="268"/>
        <v>The Whole Nine Yards</v>
      </c>
      <c r="M2178" s="8" t="str">
        <f t="shared" si="269"/>
        <v/>
      </c>
      <c r="N2178" s="8" t="str">
        <f t="shared" ref="N2178:N2241" si="273">IF(M2178=1,L2178&amp;" ("&amp;D2178&amp;")",L2178)</f>
        <v>The Whole Nine Yards</v>
      </c>
      <c r="O2178" s="10">
        <f>INDEX(cpi!$A$1:$M$106,MATCH($D2178,cpi!$A:$A,0),MATCH($C2178,cpi!$1:$1,0))</f>
        <v>169.8</v>
      </c>
      <c r="P2178" s="10">
        <f>cpi!$I$2</f>
        <v>245.51900000000001</v>
      </c>
      <c r="Q2178" s="10">
        <f t="shared" si="270"/>
        <v>1.4459305064782095</v>
      </c>
      <c r="R2178" s="8" t="str">
        <f t="shared" si="271"/>
        <v/>
      </c>
      <c r="S2178" s="11">
        <f t="shared" si="272"/>
        <v>34702332.155477032</v>
      </c>
      <c r="T2178" s="11">
        <f t="shared" si="272"/>
        <v>82797584.059764415</v>
      </c>
      <c r="U2178" s="11">
        <f t="shared" si="272"/>
        <v>123667352.04931094</v>
      </c>
    </row>
    <row r="2179" spans="1:21" x14ac:dyDescent="0.2">
      <c r="A2179" s="5">
        <v>2199</v>
      </c>
      <c r="B2179" s="17">
        <v>14</v>
      </c>
      <c r="C2179" s="16">
        <v>10</v>
      </c>
      <c r="D2179" s="16">
        <v>2011</v>
      </c>
      <c r="E2179" s="18">
        <v>40949</v>
      </c>
      <c r="F2179" s="9" t="s">
        <v>2161</v>
      </c>
      <c r="G2179" s="3">
        <v>24000000</v>
      </c>
      <c r="H2179" s="3">
        <v>51802742</v>
      </c>
      <c r="I2179" s="3">
        <v>62989834</v>
      </c>
      <c r="J2179" s="8" t="str">
        <f t="shared" ref="J2179:J2242" si="274">IF(I2179=0,1,"")</f>
        <v/>
      </c>
      <c r="K2179" s="8" t="str">
        <f t="shared" ref="K2179:K2242" si="275">IF(D2179&gt;2017,1,"")</f>
        <v/>
      </c>
      <c r="L2179" s="8" t="str">
        <f t="shared" ref="L2179:L2242" si="276">F2179</f>
        <v>Footloose</v>
      </c>
      <c r="M2179" s="8">
        <f t="shared" ref="M2179:M2242" si="277">IF(COUNTIF($L$2:$L$5233,L2179)&gt;1,1,"")</f>
        <v>1</v>
      </c>
      <c r="N2179" s="8" t="str">
        <f t="shared" si="273"/>
        <v>Footloose (2011)</v>
      </c>
      <c r="O2179" s="10">
        <f>INDEX(cpi!$A$1:$M$106,MATCH($D2179,cpi!$A:$A,0),MATCH($C2179,cpi!$1:$1,0))</f>
        <v>226.42099999999999</v>
      </c>
      <c r="P2179" s="10">
        <f>cpi!$I$2</f>
        <v>245.51900000000001</v>
      </c>
      <c r="Q2179" s="10">
        <f t="shared" ref="Q2179:Q2242" si="278">P2179/O2179</f>
        <v>1.08434729994126</v>
      </c>
      <c r="R2179" s="8" t="str">
        <f t="shared" ref="R2179:R2242" si="279">IF(ISERROR(Q2179),1,"")</f>
        <v/>
      </c>
      <c r="S2179" s="11">
        <f t="shared" ref="S2179:U2242" si="280">G2179*$Q2179</f>
        <v>26024335.198590241</v>
      </c>
      <c r="T2179" s="11">
        <f t="shared" si="280"/>
        <v>56172163.41725371</v>
      </c>
      <c r="U2179" s="11">
        <f t="shared" si="280"/>
        <v>68302856.421648175</v>
      </c>
    </row>
    <row r="2180" spans="1:21" x14ac:dyDescent="0.2">
      <c r="A2180" s="5">
        <v>2200</v>
      </c>
      <c r="B2180" s="17">
        <v>7</v>
      </c>
      <c r="C2180" s="16">
        <v>4</v>
      </c>
      <c r="D2180" s="16">
        <v>2017</v>
      </c>
      <c r="E2180" s="18">
        <v>42920</v>
      </c>
      <c r="F2180" s="9" t="s">
        <v>2162</v>
      </c>
      <c r="G2180" s="3">
        <v>24000000</v>
      </c>
      <c r="H2180" s="3">
        <v>45018541</v>
      </c>
      <c r="I2180" s="3">
        <v>78714211</v>
      </c>
      <c r="J2180" s="8" t="str">
        <f t="shared" si="274"/>
        <v/>
      </c>
      <c r="K2180" s="8" t="str">
        <f t="shared" si="275"/>
        <v/>
      </c>
      <c r="L2180" s="8" t="str">
        <f t="shared" si="276"/>
        <v>Going in Style</v>
      </c>
      <c r="M2180" s="8" t="str">
        <f t="shared" si="277"/>
        <v/>
      </c>
      <c r="N2180" s="8" t="str">
        <f t="shared" si="273"/>
        <v>Going in Style</v>
      </c>
      <c r="O2180" s="10">
        <f>INDEX(cpi!$A$1:$M$106,MATCH($D2180,cpi!$A:$A,0),MATCH($C2180,cpi!$1:$1,0))</f>
        <v>244.524</v>
      </c>
      <c r="P2180" s="10">
        <f>cpi!$I$2</f>
        <v>245.51900000000001</v>
      </c>
      <c r="Q2180" s="10">
        <f t="shared" si="278"/>
        <v>1.0040691302285256</v>
      </c>
      <c r="R2180" s="8" t="str">
        <f t="shared" si="279"/>
        <v/>
      </c>
      <c r="S2180" s="11">
        <f t="shared" si="280"/>
        <v>24097659.125484616</v>
      </c>
      <c r="T2180" s="11">
        <f t="shared" si="280"/>
        <v>45201727.306027219</v>
      </c>
      <c r="U2180" s="11">
        <f t="shared" si="280"/>
        <v>79034509.375394642</v>
      </c>
    </row>
    <row r="2181" spans="1:21" x14ac:dyDescent="0.2">
      <c r="A2181" s="5">
        <v>2201</v>
      </c>
      <c r="B2181" s="17">
        <v>12</v>
      </c>
      <c r="C2181" s="16">
        <v>7</v>
      </c>
      <c r="D2181" s="16">
        <v>1991</v>
      </c>
      <c r="E2181" s="18">
        <v>33579</v>
      </c>
      <c r="F2181" s="9" t="s">
        <v>359</v>
      </c>
      <c r="G2181" s="3">
        <v>24000000</v>
      </c>
      <c r="H2181" s="3">
        <v>43218387</v>
      </c>
      <c r="I2181" s="3">
        <v>83531958</v>
      </c>
      <c r="J2181" s="8" t="str">
        <f t="shared" si="274"/>
        <v/>
      </c>
      <c r="K2181" s="8" t="str">
        <f t="shared" si="275"/>
        <v/>
      </c>
      <c r="L2181" s="8" t="str">
        <f t="shared" si="276"/>
        <v>Point Break</v>
      </c>
      <c r="M2181" s="8">
        <f t="shared" si="277"/>
        <v>1</v>
      </c>
      <c r="N2181" s="8" t="str">
        <f t="shared" si="273"/>
        <v>Point Break (1991)</v>
      </c>
      <c r="O2181" s="10">
        <f>INDEX(cpi!$A$1:$M$106,MATCH($D2181,cpi!$A:$A,0),MATCH($C2181,cpi!$1:$1,0))</f>
        <v>136.19999999999999</v>
      </c>
      <c r="P2181" s="10">
        <f>cpi!$I$2</f>
        <v>245.51900000000001</v>
      </c>
      <c r="Q2181" s="10">
        <f t="shared" si="278"/>
        <v>1.8026358296622615</v>
      </c>
      <c r="R2181" s="8" t="str">
        <f t="shared" si="279"/>
        <v/>
      </c>
      <c r="S2181" s="11">
        <f t="shared" si="280"/>
        <v>43263259.911894277</v>
      </c>
      <c r="T2181" s="11">
        <f t="shared" si="280"/>
        <v>77907012.906409696</v>
      </c>
      <c r="U2181" s="11">
        <f t="shared" si="280"/>
        <v>150577700.41264319</v>
      </c>
    </row>
    <row r="2182" spans="1:21" x14ac:dyDescent="0.2">
      <c r="A2182" s="5">
        <v>2202</v>
      </c>
      <c r="B2182" s="17">
        <v>20</v>
      </c>
      <c r="C2182" s="16">
        <v>9</v>
      </c>
      <c r="D2182" s="16">
        <v>1991</v>
      </c>
      <c r="E2182" s="18">
        <v>33825</v>
      </c>
      <c r="F2182" s="9" t="s">
        <v>2163</v>
      </c>
      <c r="G2182" s="3">
        <v>24000000</v>
      </c>
      <c r="H2182" s="3">
        <v>41798224</v>
      </c>
      <c r="I2182" s="3">
        <v>41798224</v>
      </c>
      <c r="J2182" s="8" t="str">
        <f t="shared" si="274"/>
        <v/>
      </c>
      <c r="K2182" s="8" t="str">
        <f t="shared" si="275"/>
        <v/>
      </c>
      <c r="L2182" s="8" t="str">
        <f t="shared" si="276"/>
        <v>The Fisher King</v>
      </c>
      <c r="M2182" s="8" t="str">
        <f t="shared" si="277"/>
        <v/>
      </c>
      <c r="N2182" s="8" t="str">
        <f t="shared" si="273"/>
        <v>The Fisher King</v>
      </c>
      <c r="O2182" s="10">
        <f>INDEX(cpi!$A$1:$M$106,MATCH($D2182,cpi!$A:$A,0),MATCH($C2182,cpi!$1:$1,0))</f>
        <v>137.19999999999999</v>
      </c>
      <c r="P2182" s="10">
        <f>cpi!$I$2</f>
        <v>245.51900000000001</v>
      </c>
      <c r="Q2182" s="10">
        <f t="shared" si="278"/>
        <v>1.7894970845481051</v>
      </c>
      <c r="R2182" s="8" t="str">
        <f t="shared" si="279"/>
        <v/>
      </c>
      <c r="S2182" s="11">
        <f t="shared" si="280"/>
        <v>42947930.029154524</v>
      </c>
      <c r="T2182" s="11">
        <f t="shared" si="280"/>
        <v>74797799.987288639</v>
      </c>
      <c r="U2182" s="11">
        <f t="shared" si="280"/>
        <v>74797799.987288639</v>
      </c>
    </row>
    <row r="2183" spans="1:21" x14ac:dyDescent="0.2">
      <c r="A2183" s="5">
        <v>2203</v>
      </c>
      <c r="B2183" s="17">
        <v>13</v>
      </c>
      <c r="C2183" s="16">
        <v>11</v>
      </c>
      <c r="D2183" s="16">
        <v>1998</v>
      </c>
      <c r="E2183" s="18">
        <v>36171</v>
      </c>
      <c r="F2183" s="9" t="s">
        <v>2164</v>
      </c>
      <c r="G2183" s="3">
        <v>24000000</v>
      </c>
      <c r="H2183" s="3">
        <v>40020622</v>
      </c>
      <c r="I2183" s="3">
        <v>40020622</v>
      </c>
      <c r="J2183" s="8" t="str">
        <f t="shared" si="274"/>
        <v/>
      </c>
      <c r="K2183" s="8" t="str">
        <f t="shared" si="275"/>
        <v/>
      </c>
      <c r="L2183" s="8" t="str">
        <f t="shared" si="276"/>
        <v>I Still Know What You Did Last Summer</v>
      </c>
      <c r="M2183" s="8" t="str">
        <f t="shared" si="277"/>
        <v/>
      </c>
      <c r="N2183" s="8" t="str">
        <f t="shared" si="273"/>
        <v>I Still Know What You Did Last Summer</v>
      </c>
      <c r="O2183" s="10">
        <f>INDEX(cpi!$A$1:$M$106,MATCH($D2183,cpi!$A:$A,0),MATCH($C2183,cpi!$1:$1,0))</f>
        <v>164</v>
      </c>
      <c r="P2183" s="10">
        <f>cpi!$I$2</f>
        <v>245.51900000000001</v>
      </c>
      <c r="Q2183" s="10">
        <f t="shared" si="278"/>
        <v>1.4970670731707318</v>
      </c>
      <c r="R2183" s="8" t="str">
        <f t="shared" si="279"/>
        <v/>
      </c>
      <c r="S2183" s="11">
        <f t="shared" si="280"/>
        <v>35929609.756097563</v>
      </c>
      <c r="T2183" s="11">
        <f t="shared" si="280"/>
        <v>59913555.444012202</v>
      </c>
      <c r="U2183" s="11">
        <f t="shared" si="280"/>
        <v>59913555.444012202</v>
      </c>
    </row>
    <row r="2184" spans="1:21" x14ac:dyDescent="0.2">
      <c r="A2184" s="5">
        <v>2204</v>
      </c>
      <c r="B2184" s="17">
        <v>16</v>
      </c>
      <c r="C2184" s="16">
        <v>12</v>
      </c>
      <c r="D2184" s="16">
        <v>1969</v>
      </c>
      <c r="E2184" s="18">
        <v>25670</v>
      </c>
      <c r="F2184" s="9" t="s">
        <v>2165</v>
      </c>
      <c r="G2184" s="3">
        <v>24000000</v>
      </c>
      <c r="H2184" s="3">
        <v>33208099</v>
      </c>
      <c r="I2184" s="3">
        <v>33208099</v>
      </c>
      <c r="J2184" s="8" t="str">
        <f t="shared" si="274"/>
        <v/>
      </c>
      <c r="K2184" s="8" t="str">
        <f t="shared" si="275"/>
        <v/>
      </c>
      <c r="L2184" s="8" t="str">
        <f t="shared" si="276"/>
        <v>Hello, Dolly</v>
      </c>
      <c r="M2184" s="8" t="str">
        <f t="shared" si="277"/>
        <v/>
      </c>
      <c r="N2184" s="8" t="str">
        <f t="shared" si="273"/>
        <v>Hello, Dolly</v>
      </c>
      <c r="O2184" s="10">
        <f>INDEX(cpi!$A$1:$M$106,MATCH($D2184,cpi!$A:$A,0),MATCH($C2184,cpi!$1:$1,0))</f>
        <v>37.700000000000003</v>
      </c>
      <c r="P2184" s="10">
        <f>cpi!$I$2</f>
        <v>245.51900000000001</v>
      </c>
      <c r="Q2184" s="10">
        <f t="shared" si="278"/>
        <v>6.5124403183023869</v>
      </c>
      <c r="R2184" s="8" t="str">
        <f t="shared" si="279"/>
        <v/>
      </c>
      <c r="S2184" s="11">
        <f t="shared" si="280"/>
        <v>156298567.63925728</v>
      </c>
      <c r="T2184" s="11">
        <f t="shared" si="280"/>
        <v>216265762.82177716</v>
      </c>
      <c r="U2184" s="11">
        <f t="shared" si="280"/>
        <v>216265762.82177716</v>
      </c>
    </row>
    <row r="2185" spans="1:21" x14ac:dyDescent="0.2">
      <c r="A2185" s="5">
        <v>2205</v>
      </c>
      <c r="B2185" s="17">
        <v>7</v>
      </c>
      <c r="C2185" s="16">
        <v>4</v>
      </c>
      <c r="D2185" s="16">
        <v>2000</v>
      </c>
      <c r="E2185" s="18">
        <v>36711</v>
      </c>
      <c r="F2185" s="9" t="s">
        <v>2166</v>
      </c>
      <c r="G2185" s="3">
        <v>24000000</v>
      </c>
      <c r="H2185" s="3">
        <v>32662299</v>
      </c>
      <c r="I2185" s="3">
        <v>32662299</v>
      </c>
      <c r="J2185" s="8" t="str">
        <f t="shared" si="274"/>
        <v/>
      </c>
      <c r="K2185" s="8" t="str">
        <f t="shared" si="275"/>
        <v/>
      </c>
      <c r="L2185" s="8" t="str">
        <f t="shared" si="276"/>
        <v>Return to Me</v>
      </c>
      <c r="M2185" s="8" t="str">
        <f t="shared" si="277"/>
        <v/>
      </c>
      <c r="N2185" s="8" t="str">
        <f t="shared" si="273"/>
        <v>Return to Me</v>
      </c>
      <c r="O2185" s="10">
        <f>INDEX(cpi!$A$1:$M$106,MATCH($D2185,cpi!$A:$A,0),MATCH($C2185,cpi!$1:$1,0))</f>
        <v>171.3</v>
      </c>
      <c r="P2185" s="10">
        <f>cpi!$I$2</f>
        <v>245.51900000000001</v>
      </c>
      <c r="Q2185" s="10">
        <f t="shared" si="278"/>
        <v>1.4332691185055457</v>
      </c>
      <c r="R2185" s="8" t="str">
        <f t="shared" si="279"/>
        <v/>
      </c>
      <c r="S2185" s="11">
        <f t="shared" si="280"/>
        <v>34398458.844133094</v>
      </c>
      <c r="T2185" s="11">
        <f t="shared" si="280"/>
        <v>46813864.49609457</v>
      </c>
      <c r="U2185" s="11">
        <f t="shared" si="280"/>
        <v>46813864.49609457</v>
      </c>
    </row>
    <row r="2186" spans="1:21" x14ac:dyDescent="0.2">
      <c r="A2186" s="5">
        <v>2206</v>
      </c>
      <c r="B2186" s="17">
        <v>6</v>
      </c>
      <c r="C2186" s="16">
        <v>11</v>
      </c>
      <c r="D2186" s="16">
        <v>2009</v>
      </c>
      <c r="E2186" s="18">
        <v>39975</v>
      </c>
      <c r="F2186" s="9" t="s">
        <v>2167</v>
      </c>
      <c r="G2186" s="3">
        <v>24000000</v>
      </c>
      <c r="H2186" s="3">
        <v>32428195</v>
      </c>
      <c r="I2186" s="3">
        <v>67348218</v>
      </c>
      <c r="J2186" s="8" t="str">
        <f t="shared" si="274"/>
        <v/>
      </c>
      <c r="K2186" s="8" t="str">
        <f t="shared" si="275"/>
        <v/>
      </c>
      <c r="L2186" s="8" t="str">
        <f t="shared" si="276"/>
        <v>The Men Who Stare at Goats</v>
      </c>
      <c r="M2186" s="8" t="str">
        <f t="shared" si="277"/>
        <v/>
      </c>
      <c r="N2186" s="8" t="str">
        <f t="shared" si="273"/>
        <v>The Men Who Stare at Goats</v>
      </c>
      <c r="O2186" s="10">
        <f>INDEX(cpi!$A$1:$M$106,MATCH($D2186,cpi!$A:$A,0),MATCH($C2186,cpi!$1:$1,0))</f>
        <v>216.33</v>
      </c>
      <c r="P2186" s="10">
        <f>cpi!$I$2</f>
        <v>245.51900000000001</v>
      </c>
      <c r="Q2186" s="10">
        <f t="shared" si="278"/>
        <v>1.1349281190773355</v>
      </c>
      <c r="R2186" s="8" t="str">
        <f t="shared" si="279"/>
        <v/>
      </c>
      <c r="S2186" s="11">
        <f t="shared" si="280"/>
        <v>27238274.85785605</v>
      </c>
      <c r="T2186" s="11">
        <f t="shared" si="280"/>
        <v>36803670.356423058</v>
      </c>
      <c r="U2186" s="11">
        <f t="shared" si="280"/>
        <v>76435386.377950355</v>
      </c>
    </row>
    <row r="2187" spans="1:21" x14ac:dyDescent="0.2">
      <c r="A2187" s="5">
        <v>2207</v>
      </c>
      <c r="B2187" s="17">
        <v>31</v>
      </c>
      <c r="C2187" s="16">
        <v>10</v>
      </c>
      <c r="D2187" s="16">
        <v>2008</v>
      </c>
      <c r="E2187" s="18">
        <v>40369</v>
      </c>
      <c r="F2187" s="9" t="s">
        <v>2168</v>
      </c>
      <c r="G2187" s="3">
        <v>24000000</v>
      </c>
      <c r="H2187" s="3">
        <v>31457946</v>
      </c>
      <c r="I2187" s="3">
        <v>36856306</v>
      </c>
      <c r="J2187" s="8" t="str">
        <f t="shared" si="274"/>
        <v/>
      </c>
      <c r="K2187" s="8" t="str">
        <f t="shared" si="275"/>
        <v/>
      </c>
      <c r="L2187" s="8" t="str">
        <f t="shared" si="276"/>
        <v>Zack and Miri Make a Porno</v>
      </c>
      <c r="M2187" s="8" t="str">
        <f t="shared" si="277"/>
        <v/>
      </c>
      <c r="N2187" s="8" t="str">
        <f t="shared" si="273"/>
        <v>Zack and Miri Make a Porno</v>
      </c>
      <c r="O2187" s="10">
        <f>INDEX(cpi!$A$1:$M$106,MATCH($D2187,cpi!$A:$A,0),MATCH($C2187,cpi!$1:$1,0))</f>
        <v>216.57300000000001</v>
      </c>
      <c r="P2187" s="10">
        <f>cpi!$I$2</f>
        <v>245.51900000000001</v>
      </c>
      <c r="Q2187" s="10">
        <f t="shared" si="278"/>
        <v>1.1336547030331574</v>
      </c>
      <c r="R2187" s="8" t="str">
        <f t="shared" si="279"/>
        <v/>
      </c>
      <c r="S2187" s="11">
        <f t="shared" si="280"/>
        <v>27207712.872795779</v>
      </c>
      <c r="T2187" s="11">
        <f t="shared" si="280"/>
        <v>35662448.430663101</v>
      </c>
      <c r="U2187" s="11">
        <f t="shared" si="280"/>
        <v>41782324.633329175</v>
      </c>
    </row>
    <row r="2188" spans="1:21" x14ac:dyDescent="0.2">
      <c r="A2188" s="5">
        <v>2208</v>
      </c>
      <c r="B2188" s="17">
        <v>12</v>
      </c>
      <c r="C2188" s="16">
        <v>1</v>
      </c>
      <c r="D2188" s="16">
        <v>2001</v>
      </c>
      <c r="E2188" s="18">
        <v>37226</v>
      </c>
      <c r="F2188" s="9" t="s">
        <v>2169</v>
      </c>
      <c r="G2188" s="3">
        <v>24000000</v>
      </c>
      <c r="H2188" s="3">
        <v>29823162</v>
      </c>
      <c r="I2188" s="3">
        <v>29823162</v>
      </c>
      <c r="J2188" s="8" t="str">
        <f t="shared" si="274"/>
        <v/>
      </c>
      <c r="K2188" s="8" t="str">
        <f t="shared" si="275"/>
        <v/>
      </c>
      <c r="L2188" s="8" t="str">
        <f t="shared" si="276"/>
        <v>Double Take</v>
      </c>
      <c r="M2188" s="8" t="str">
        <f t="shared" si="277"/>
        <v/>
      </c>
      <c r="N2188" s="8" t="str">
        <f t="shared" si="273"/>
        <v>Double Take</v>
      </c>
      <c r="O2188" s="10">
        <f>INDEX(cpi!$A$1:$M$106,MATCH($D2188,cpi!$A:$A,0),MATCH($C2188,cpi!$1:$1,0))</f>
        <v>175.1</v>
      </c>
      <c r="P2188" s="10">
        <f>cpi!$I$2</f>
        <v>245.51900000000001</v>
      </c>
      <c r="Q2188" s="10">
        <f t="shared" si="278"/>
        <v>1.4021644774414621</v>
      </c>
      <c r="R2188" s="8" t="str">
        <f t="shared" si="279"/>
        <v/>
      </c>
      <c r="S2188" s="11">
        <f t="shared" si="280"/>
        <v>33651947.45859509</v>
      </c>
      <c r="T2188" s="11">
        <f t="shared" si="280"/>
        <v>41816978.361382067</v>
      </c>
      <c r="U2188" s="11">
        <f t="shared" si="280"/>
        <v>41816978.361382067</v>
      </c>
    </row>
    <row r="2189" spans="1:21" x14ac:dyDescent="0.2">
      <c r="A2189" s="5">
        <v>2209</v>
      </c>
      <c r="B2189" s="17">
        <v>21</v>
      </c>
      <c r="C2189" s="16">
        <v>12</v>
      </c>
      <c r="D2189" s="16">
        <v>1999</v>
      </c>
      <c r="E2189" s="18">
        <v>36781</v>
      </c>
      <c r="F2189" s="9" t="s">
        <v>2170</v>
      </c>
      <c r="G2189" s="3">
        <v>24000000</v>
      </c>
      <c r="H2189" s="3">
        <v>28871190</v>
      </c>
      <c r="I2189" s="3">
        <v>28871190</v>
      </c>
      <c r="J2189" s="8" t="str">
        <f t="shared" si="274"/>
        <v/>
      </c>
      <c r="K2189" s="8" t="str">
        <f t="shared" si="275"/>
        <v/>
      </c>
      <c r="L2189" s="8" t="str">
        <f t="shared" si="276"/>
        <v>Girl, Interrupted</v>
      </c>
      <c r="M2189" s="8" t="str">
        <f t="shared" si="277"/>
        <v/>
      </c>
      <c r="N2189" s="8" t="str">
        <f t="shared" si="273"/>
        <v>Girl, Interrupted</v>
      </c>
      <c r="O2189" s="10">
        <f>INDEX(cpi!$A$1:$M$106,MATCH($D2189,cpi!$A:$A,0),MATCH($C2189,cpi!$1:$1,0))</f>
        <v>168.3</v>
      </c>
      <c r="P2189" s="10">
        <f>cpi!$I$2</f>
        <v>245.51900000000001</v>
      </c>
      <c r="Q2189" s="10">
        <f t="shared" si="278"/>
        <v>1.4588175876411169</v>
      </c>
      <c r="R2189" s="8" t="str">
        <f t="shared" si="279"/>
        <v/>
      </c>
      <c r="S2189" s="11">
        <f t="shared" si="280"/>
        <v>35011622.103386804</v>
      </c>
      <c r="T2189" s="11">
        <f t="shared" si="280"/>
        <v>42117799.74812834</v>
      </c>
      <c r="U2189" s="11">
        <f t="shared" si="280"/>
        <v>42117799.74812834</v>
      </c>
    </row>
    <row r="2190" spans="1:21" x14ac:dyDescent="0.2">
      <c r="A2190" s="5">
        <v>2210</v>
      </c>
      <c r="B2190" s="17">
        <v>8</v>
      </c>
      <c r="C2190" s="16">
        <v>9</v>
      </c>
      <c r="D2190" s="16">
        <v>2000</v>
      </c>
      <c r="E2190" s="18">
        <v>36747</v>
      </c>
      <c r="F2190" s="9" t="s">
        <v>2171</v>
      </c>
      <c r="G2190" s="3">
        <v>24000000</v>
      </c>
      <c r="H2190" s="3">
        <v>25170054</v>
      </c>
      <c r="I2190" s="3">
        <v>27732366</v>
      </c>
      <c r="J2190" s="8" t="str">
        <f t="shared" si="274"/>
        <v/>
      </c>
      <c r="K2190" s="8" t="str">
        <f t="shared" si="275"/>
        <v/>
      </c>
      <c r="L2190" s="8" t="str">
        <f t="shared" si="276"/>
        <v>Nurse Betty</v>
      </c>
      <c r="M2190" s="8" t="str">
        <f t="shared" si="277"/>
        <v/>
      </c>
      <c r="N2190" s="8" t="str">
        <f t="shared" si="273"/>
        <v>Nurse Betty</v>
      </c>
      <c r="O2190" s="10">
        <f>INDEX(cpi!$A$1:$M$106,MATCH($D2190,cpi!$A:$A,0),MATCH($C2190,cpi!$1:$1,0))</f>
        <v>173.7</v>
      </c>
      <c r="P2190" s="10">
        <f>cpi!$I$2</f>
        <v>245.51900000000001</v>
      </c>
      <c r="Q2190" s="10">
        <f t="shared" si="278"/>
        <v>1.4134657455382844</v>
      </c>
      <c r="R2190" s="8" t="str">
        <f t="shared" si="279"/>
        <v/>
      </c>
      <c r="S2190" s="11">
        <f t="shared" si="280"/>
        <v>33923177.892918825</v>
      </c>
      <c r="T2190" s="11">
        <f t="shared" si="280"/>
        <v>35577009.142348878</v>
      </c>
      <c r="U2190" s="11">
        <f t="shared" si="280"/>
        <v>39198749.383730568</v>
      </c>
    </row>
    <row r="2191" spans="1:21" x14ac:dyDescent="0.2">
      <c r="A2191" s="5">
        <v>2211</v>
      </c>
      <c r="B2191" s="17">
        <v>20</v>
      </c>
      <c r="C2191" s="16">
        <v>8</v>
      </c>
      <c r="D2191" s="16">
        <v>2010</v>
      </c>
      <c r="E2191" s="18">
        <v>40763</v>
      </c>
      <c r="F2191" s="9" t="s">
        <v>2172</v>
      </c>
      <c r="G2191" s="3">
        <v>24000000</v>
      </c>
      <c r="H2191" s="3">
        <v>25003155</v>
      </c>
      <c r="I2191" s="3">
        <v>83660160</v>
      </c>
      <c r="J2191" s="8" t="str">
        <f t="shared" si="274"/>
        <v/>
      </c>
      <c r="K2191" s="8" t="str">
        <f t="shared" si="275"/>
        <v/>
      </c>
      <c r="L2191" s="8" t="str">
        <f t="shared" si="276"/>
        <v>Piranha 3D</v>
      </c>
      <c r="M2191" s="8" t="str">
        <f t="shared" si="277"/>
        <v/>
      </c>
      <c r="N2191" s="8" t="str">
        <f t="shared" si="273"/>
        <v>Piranha 3D</v>
      </c>
      <c r="O2191" s="10">
        <f>INDEX(cpi!$A$1:$M$106,MATCH($D2191,cpi!$A:$A,0),MATCH($C2191,cpi!$1:$1,0))</f>
        <v>218.31200000000001</v>
      </c>
      <c r="P2191" s="10">
        <f>cpi!$I$2</f>
        <v>245.51900000000001</v>
      </c>
      <c r="Q2191" s="10">
        <f t="shared" si="278"/>
        <v>1.1246243907801678</v>
      </c>
      <c r="R2191" s="8" t="str">
        <f t="shared" si="279"/>
        <v/>
      </c>
      <c r="S2191" s="11">
        <f t="shared" si="280"/>
        <v>26990985.378724027</v>
      </c>
      <c r="T2191" s="11">
        <f t="shared" si="280"/>
        <v>28119157.959457107</v>
      </c>
      <c r="U2191" s="11">
        <f t="shared" si="280"/>
        <v>94086256.472571373</v>
      </c>
    </row>
    <row r="2192" spans="1:21" x14ac:dyDescent="0.2">
      <c r="A2192" s="5">
        <v>2212</v>
      </c>
      <c r="B2192" s="17">
        <v>24</v>
      </c>
      <c r="C2192" s="16">
        <v>11</v>
      </c>
      <c r="D2192" s="16">
        <v>2010</v>
      </c>
      <c r="E2192" s="18">
        <v>40888</v>
      </c>
      <c r="F2192" s="9" t="s">
        <v>2173</v>
      </c>
      <c r="G2192" s="3">
        <v>24000000</v>
      </c>
      <c r="H2192" s="3">
        <v>23240020</v>
      </c>
      <c r="I2192" s="3">
        <v>35792945</v>
      </c>
      <c r="J2192" s="8" t="str">
        <f t="shared" si="274"/>
        <v/>
      </c>
      <c r="K2192" s="8" t="str">
        <f t="shared" si="275"/>
        <v/>
      </c>
      <c r="L2192" s="8" t="str">
        <f t="shared" si="276"/>
        <v>Faster</v>
      </c>
      <c r="M2192" s="8" t="str">
        <f t="shared" si="277"/>
        <v/>
      </c>
      <c r="N2192" s="8" t="str">
        <f t="shared" si="273"/>
        <v>Faster</v>
      </c>
      <c r="O2192" s="10">
        <f>INDEX(cpi!$A$1:$M$106,MATCH($D2192,cpi!$A:$A,0),MATCH($C2192,cpi!$1:$1,0))</f>
        <v>218.803</v>
      </c>
      <c r="P2192" s="10">
        <f>cpi!$I$2</f>
        <v>245.51900000000001</v>
      </c>
      <c r="Q2192" s="10">
        <f t="shared" si="278"/>
        <v>1.1221007024583758</v>
      </c>
      <c r="R2192" s="8" t="str">
        <f t="shared" si="279"/>
        <v/>
      </c>
      <c r="S2192" s="11">
        <f t="shared" si="280"/>
        <v>26930416.859001018</v>
      </c>
      <c r="T2192" s="11">
        <f t="shared" si="280"/>
        <v>26077642.767146703</v>
      </c>
      <c r="U2192" s="11">
        <f t="shared" si="280"/>
        <v>40163288.727554008</v>
      </c>
    </row>
    <row r="2193" spans="1:21" x14ac:dyDescent="0.2">
      <c r="A2193" s="5">
        <v>2213</v>
      </c>
      <c r="B2193" s="17">
        <v>23</v>
      </c>
      <c r="C2193" s="16">
        <v>1</v>
      </c>
      <c r="D2193" s="16">
        <v>2004</v>
      </c>
      <c r="E2193" s="18">
        <v>38657</v>
      </c>
      <c r="F2193" s="9" t="s">
        <v>2174</v>
      </c>
      <c r="G2193" s="3">
        <v>24000000</v>
      </c>
      <c r="H2193" s="3">
        <v>16980098</v>
      </c>
      <c r="I2193" s="3">
        <v>16980098</v>
      </c>
      <c r="J2193" s="8" t="str">
        <f t="shared" si="274"/>
        <v/>
      </c>
      <c r="K2193" s="8" t="str">
        <f t="shared" si="275"/>
        <v/>
      </c>
      <c r="L2193" s="8" t="str">
        <f t="shared" si="276"/>
        <v>Win a Date with Tad Hamilton!</v>
      </c>
      <c r="M2193" s="8" t="str">
        <f t="shared" si="277"/>
        <v/>
      </c>
      <c r="N2193" s="8" t="str">
        <f t="shared" si="273"/>
        <v>Win a Date with Tad Hamilton!</v>
      </c>
      <c r="O2193" s="10">
        <f>INDEX(cpi!$A$1:$M$106,MATCH($D2193,cpi!$A:$A,0),MATCH($C2193,cpi!$1:$1,0))</f>
        <v>185.2</v>
      </c>
      <c r="P2193" s="10">
        <f>cpi!$I$2</f>
        <v>245.51900000000001</v>
      </c>
      <c r="Q2193" s="10">
        <f t="shared" si="278"/>
        <v>1.3256965442764579</v>
      </c>
      <c r="R2193" s="8" t="str">
        <f t="shared" si="279"/>
        <v/>
      </c>
      <c r="S2193" s="11">
        <f t="shared" si="280"/>
        <v>31816717.06263499</v>
      </c>
      <c r="T2193" s="11">
        <f t="shared" si="280"/>
        <v>22510457.240075596</v>
      </c>
      <c r="U2193" s="11">
        <f t="shared" si="280"/>
        <v>22510457.240075596</v>
      </c>
    </row>
    <row r="2194" spans="1:21" x14ac:dyDescent="0.2">
      <c r="A2194" s="5">
        <v>2214</v>
      </c>
      <c r="B2194" s="17">
        <v>14</v>
      </c>
      <c r="C2194" s="16">
        <v>7</v>
      </c>
      <c r="D2194" s="16">
        <v>1999</v>
      </c>
      <c r="E2194" s="18">
        <v>36563</v>
      </c>
      <c r="F2194" s="9" t="s">
        <v>2175</v>
      </c>
      <c r="G2194" s="3">
        <v>24000000</v>
      </c>
      <c r="H2194" s="3">
        <v>16304786</v>
      </c>
      <c r="I2194" s="3">
        <v>16304786</v>
      </c>
      <c r="J2194" s="8" t="str">
        <f t="shared" si="274"/>
        <v/>
      </c>
      <c r="K2194" s="8" t="str">
        <f t="shared" si="275"/>
        <v/>
      </c>
      <c r="L2194" s="8" t="str">
        <f t="shared" si="276"/>
        <v>Muppets From Space</v>
      </c>
      <c r="M2194" s="8" t="str">
        <f t="shared" si="277"/>
        <v/>
      </c>
      <c r="N2194" s="8" t="str">
        <f t="shared" si="273"/>
        <v>Muppets From Space</v>
      </c>
      <c r="O2194" s="10">
        <f>INDEX(cpi!$A$1:$M$106,MATCH($D2194,cpi!$A:$A,0),MATCH($C2194,cpi!$1:$1,0))</f>
        <v>166.7</v>
      </c>
      <c r="P2194" s="10">
        <f>cpi!$I$2</f>
        <v>245.51900000000001</v>
      </c>
      <c r="Q2194" s="10">
        <f t="shared" si="278"/>
        <v>1.4728194361127775</v>
      </c>
      <c r="R2194" s="8" t="str">
        <f t="shared" si="279"/>
        <v/>
      </c>
      <c r="S2194" s="11">
        <f t="shared" si="280"/>
        <v>35347666.466706663</v>
      </c>
      <c r="T2194" s="11">
        <f t="shared" si="280"/>
        <v>24014005.72245951</v>
      </c>
      <c r="U2194" s="11">
        <f t="shared" si="280"/>
        <v>24014005.72245951</v>
      </c>
    </row>
    <row r="2195" spans="1:21" x14ac:dyDescent="0.2">
      <c r="A2195" s="5">
        <v>2215</v>
      </c>
      <c r="B2195" s="17">
        <v>24</v>
      </c>
      <c r="C2195" s="16">
        <v>10</v>
      </c>
      <c r="D2195" s="16">
        <v>1978</v>
      </c>
      <c r="E2195" s="18">
        <v>29199</v>
      </c>
      <c r="F2195" s="9" t="s">
        <v>2176</v>
      </c>
      <c r="G2195" s="3">
        <v>24000000</v>
      </c>
      <c r="H2195" s="3">
        <v>13000000</v>
      </c>
      <c r="I2195" s="3">
        <v>13000000</v>
      </c>
      <c r="J2195" s="8" t="str">
        <f t="shared" si="274"/>
        <v/>
      </c>
      <c r="K2195" s="8" t="str">
        <f t="shared" si="275"/>
        <v/>
      </c>
      <c r="L2195" s="8" t="str">
        <f t="shared" si="276"/>
        <v>The Wiz</v>
      </c>
      <c r="M2195" s="8" t="str">
        <f t="shared" si="277"/>
        <v/>
      </c>
      <c r="N2195" s="8" t="str">
        <f t="shared" si="273"/>
        <v>The Wiz</v>
      </c>
      <c r="O2195" s="10">
        <f>INDEX(cpi!$A$1:$M$106,MATCH($D2195,cpi!$A:$A,0),MATCH($C2195,cpi!$1:$1,0))</f>
        <v>67.099999999999994</v>
      </c>
      <c r="P2195" s="10">
        <f>cpi!$I$2</f>
        <v>245.51900000000001</v>
      </c>
      <c r="Q2195" s="10">
        <f t="shared" si="278"/>
        <v>3.6590014903129662</v>
      </c>
      <c r="R2195" s="8" t="str">
        <f t="shared" si="279"/>
        <v/>
      </c>
      <c r="S2195" s="11">
        <f t="shared" si="280"/>
        <v>87816035.767511189</v>
      </c>
      <c r="T2195" s="11">
        <f t="shared" si="280"/>
        <v>47567019.374068558</v>
      </c>
      <c r="U2195" s="11">
        <f t="shared" si="280"/>
        <v>47567019.374068558</v>
      </c>
    </row>
    <row r="2196" spans="1:21" x14ac:dyDescent="0.2">
      <c r="A2196" s="5">
        <v>2216</v>
      </c>
      <c r="B2196" s="17">
        <v>7</v>
      </c>
      <c r="C2196" s="16">
        <v>4</v>
      </c>
      <c r="D2196" s="16">
        <v>2000</v>
      </c>
      <c r="E2196" s="18">
        <v>36711</v>
      </c>
      <c r="F2196" s="9" t="s">
        <v>2177</v>
      </c>
      <c r="G2196" s="3">
        <v>24000000</v>
      </c>
      <c r="H2196" s="3">
        <v>12372410</v>
      </c>
      <c r="I2196" s="3">
        <v>12372410</v>
      </c>
      <c r="J2196" s="8" t="str">
        <f t="shared" si="274"/>
        <v/>
      </c>
      <c r="K2196" s="8" t="str">
        <f t="shared" si="275"/>
        <v/>
      </c>
      <c r="L2196" s="8" t="str">
        <f t="shared" si="276"/>
        <v>Ready to Rumble</v>
      </c>
      <c r="M2196" s="8" t="str">
        <f t="shared" si="277"/>
        <v/>
      </c>
      <c r="N2196" s="8" t="str">
        <f t="shared" si="273"/>
        <v>Ready to Rumble</v>
      </c>
      <c r="O2196" s="10">
        <f>INDEX(cpi!$A$1:$M$106,MATCH($D2196,cpi!$A:$A,0),MATCH($C2196,cpi!$1:$1,0))</f>
        <v>171.3</v>
      </c>
      <c r="P2196" s="10">
        <f>cpi!$I$2</f>
        <v>245.51900000000001</v>
      </c>
      <c r="Q2196" s="10">
        <f t="shared" si="278"/>
        <v>1.4332691185055457</v>
      </c>
      <c r="R2196" s="8" t="str">
        <f t="shared" si="279"/>
        <v/>
      </c>
      <c r="S2196" s="11">
        <f t="shared" si="280"/>
        <v>34398458.844133094</v>
      </c>
      <c r="T2196" s="11">
        <f t="shared" si="280"/>
        <v>17732993.1744892</v>
      </c>
      <c r="U2196" s="11">
        <f t="shared" si="280"/>
        <v>17732993.1744892</v>
      </c>
    </row>
    <row r="2197" spans="1:21" x14ac:dyDescent="0.2">
      <c r="A2197" s="5">
        <v>2217</v>
      </c>
      <c r="B2197" s="17">
        <v>16</v>
      </c>
      <c r="C2197" s="16">
        <v>9</v>
      </c>
      <c r="D2197" s="16">
        <v>2011</v>
      </c>
      <c r="E2197" s="18">
        <v>41008</v>
      </c>
      <c r="F2197" s="9" t="s">
        <v>2178</v>
      </c>
      <c r="G2197" s="3">
        <v>24000000</v>
      </c>
      <c r="H2197" s="3">
        <v>9659074</v>
      </c>
      <c r="I2197" s="3">
        <v>24474463</v>
      </c>
      <c r="J2197" s="8" t="str">
        <f t="shared" si="274"/>
        <v/>
      </c>
      <c r="K2197" s="8" t="str">
        <f t="shared" si="275"/>
        <v/>
      </c>
      <c r="L2197" s="8" t="str">
        <f t="shared" si="276"/>
        <v>I Don't Know How She Does It</v>
      </c>
      <c r="M2197" s="8" t="str">
        <f t="shared" si="277"/>
        <v/>
      </c>
      <c r="N2197" s="8" t="str">
        <f t="shared" si="273"/>
        <v>I Don't Know How She Does It</v>
      </c>
      <c r="O2197" s="10">
        <f>INDEX(cpi!$A$1:$M$106,MATCH($D2197,cpi!$A:$A,0),MATCH($C2197,cpi!$1:$1,0))</f>
        <v>226.88900000000001</v>
      </c>
      <c r="P2197" s="10">
        <f>cpi!$I$2</f>
        <v>245.51900000000001</v>
      </c>
      <c r="Q2197" s="10">
        <f t="shared" si="278"/>
        <v>1.0821106355971422</v>
      </c>
      <c r="R2197" s="8" t="str">
        <f t="shared" si="279"/>
        <v/>
      </c>
      <c r="S2197" s="11">
        <f t="shared" si="280"/>
        <v>25970655.25433141</v>
      </c>
      <c r="T2197" s="11">
        <f t="shared" si="280"/>
        <v>10452186.705419831</v>
      </c>
      <c r="U2197" s="11">
        <f t="shared" si="280"/>
        <v>26484076.712828737</v>
      </c>
    </row>
    <row r="2198" spans="1:21" x14ac:dyDescent="0.2">
      <c r="A2198" s="5">
        <v>2218</v>
      </c>
      <c r="B2198" s="17">
        <v>24</v>
      </c>
      <c r="C2198" s="16">
        <v>12</v>
      </c>
      <c r="D2198" s="16">
        <v>1999</v>
      </c>
      <c r="E2198" s="18">
        <v>36872</v>
      </c>
      <c r="F2198" s="9" t="s">
        <v>2179</v>
      </c>
      <c r="G2198" s="3">
        <v>24000000</v>
      </c>
      <c r="H2198">
        <v>8427204</v>
      </c>
      <c r="I2198" s="3">
        <v>8427204</v>
      </c>
      <c r="J2198" s="8" t="str">
        <f t="shared" si="274"/>
        <v/>
      </c>
      <c r="K2198" s="8" t="str">
        <f t="shared" si="275"/>
        <v/>
      </c>
      <c r="L2198" s="8" t="str">
        <f t="shared" si="276"/>
        <v>Play it to the Bone</v>
      </c>
      <c r="M2198" s="8" t="str">
        <f t="shared" si="277"/>
        <v/>
      </c>
      <c r="N2198" s="8" t="str">
        <f t="shared" si="273"/>
        <v>Play it to the Bone</v>
      </c>
      <c r="O2198" s="10">
        <f>INDEX(cpi!$A$1:$M$106,MATCH($D2198,cpi!$A:$A,0),MATCH($C2198,cpi!$1:$1,0))</f>
        <v>168.3</v>
      </c>
      <c r="P2198" s="10">
        <f>cpi!$I$2</f>
        <v>245.51900000000001</v>
      </c>
      <c r="Q2198" s="10">
        <f t="shared" si="278"/>
        <v>1.4588175876411169</v>
      </c>
      <c r="R2198" s="8" t="str">
        <f t="shared" si="279"/>
        <v/>
      </c>
      <c r="S2198" s="11">
        <f t="shared" si="280"/>
        <v>35011622.103386804</v>
      </c>
      <c r="T2198" s="11">
        <f t="shared" si="280"/>
        <v>12293753.409839571</v>
      </c>
      <c r="U2198" s="11">
        <f t="shared" si="280"/>
        <v>12293753.409839571</v>
      </c>
    </row>
    <row r="2199" spans="1:21" x14ac:dyDescent="0.2">
      <c r="A2199" s="5">
        <v>2219</v>
      </c>
      <c r="B2199" s="17">
        <v>17</v>
      </c>
      <c r="C2199" s="16">
        <v>12</v>
      </c>
      <c r="D2199" s="16">
        <v>2004</v>
      </c>
      <c r="E2199" s="18">
        <v>38484</v>
      </c>
      <c r="F2199" s="9" t="s">
        <v>2180</v>
      </c>
      <c r="G2199" s="3">
        <v>24000000</v>
      </c>
      <c r="H2199">
        <v>6144806</v>
      </c>
      <c r="I2199">
        <v>8292914</v>
      </c>
      <c r="J2199" s="8" t="str">
        <f t="shared" si="274"/>
        <v/>
      </c>
      <c r="K2199" s="8" t="str">
        <f t="shared" si="275"/>
        <v/>
      </c>
      <c r="L2199" s="8" t="str">
        <f t="shared" si="276"/>
        <v>Beyond the Sea</v>
      </c>
      <c r="M2199" s="8" t="str">
        <f t="shared" si="277"/>
        <v/>
      </c>
      <c r="N2199" s="8" t="str">
        <f t="shared" si="273"/>
        <v>Beyond the Sea</v>
      </c>
      <c r="O2199" s="10">
        <f>INDEX(cpi!$A$1:$M$106,MATCH($D2199,cpi!$A:$A,0),MATCH($C2199,cpi!$1:$1,0))</f>
        <v>190.3</v>
      </c>
      <c r="P2199" s="10">
        <f>cpi!$I$2</f>
        <v>245.51900000000001</v>
      </c>
      <c r="Q2199" s="10">
        <f t="shared" si="278"/>
        <v>1.290168155543878</v>
      </c>
      <c r="R2199" s="8" t="str">
        <f t="shared" si="279"/>
        <v/>
      </c>
      <c r="S2199" s="11">
        <f t="shared" si="280"/>
        <v>30964035.733053073</v>
      </c>
      <c r="T2199" s="11">
        <f t="shared" si="280"/>
        <v>7927833.0231949547</v>
      </c>
      <c r="U2199" s="11">
        <f t="shared" si="280"/>
        <v>10699253.559464004</v>
      </c>
    </row>
    <row r="2200" spans="1:21" x14ac:dyDescent="0.2">
      <c r="A2200" s="5">
        <v>2220</v>
      </c>
      <c r="B2200" s="17">
        <v>10</v>
      </c>
      <c r="C2200" s="16">
        <v>6</v>
      </c>
      <c r="D2200" s="16">
        <v>2005</v>
      </c>
      <c r="E2200" s="18">
        <v>38631</v>
      </c>
      <c r="F2200" s="9" t="s">
        <v>2181</v>
      </c>
      <c r="G2200" s="3">
        <v>24000000</v>
      </c>
      <c r="H2200" s="3">
        <v>4710455</v>
      </c>
      <c r="I2200" s="3">
        <v>237814327</v>
      </c>
      <c r="J2200" s="8" t="str">
        <f t="shared" si="274"/>
        <v/>
      </c>
      <c r="K2200" s="8" t="str">
        <f t="shared" si="275"/>
        <v/>
      </c>
      <c r="L2200" s="8" t="str">
        <f t="shared" si="276"/>
        <v>Hauru no ugoku shiro</v>
      </c>
      <c r="M2200" s="8" t="str">
        <f t="shared" si="277"/>
        <v/>
      </c>
      <c r="N2200" s="8" t="str">
        <f t="shared" si="273"/>
        <v>Hauru no ugoku shiro</v>
      </c>
      <c r="O2200" s="10">
        <f>INDEX(cpi!$A$1:$M$106,MATCH($D2200,cpi!$A:$A,0),MATCH($C2200,cpi!$1:$1,0))</f>
        <v>194.5</v>
      </c>
      <c r="P2200" s="10">
        <f>cpi!$I$2</f>
        <v>245.51900000000001</v>
      </c>
      <c r="Q2200" s="10">
        <f t="shared" si="278"/>
        <v>1.2623084832904885</v>
      </c>
      <c r="R2200" s="8" t="str">
        <f t="shared" si="279"/>
        <v/>
      </c>
      <c r="S2200" s="11">
        <f t="shared" si="280"/>
        <v>30295403.598971725</v>
      </c>
      <c r="T2200" s="11">
        <f t="shared" si="280"/>
        <v>5946047.3066580985</v>
      </c>
      <c r="U2200" s="11">
        <f t="shared" si="280"/>
        <v>300195042.42011827</v>
      </c>
    </row>
    <row r="2201" spans="1:21" x14ac:dyDescent="0.2">
      <c r="A2201" s="5">
        <v>2221</v>
      </c>
      <c r="B2201" s="17">
        <v>27</v>
      </c>
      <c r="C2201" s="16">
        <v>3</v>
      </c>
      <c r="D2201" s="16">
        <v>1998</v>
      </c>
      <c r="E2201" s="18">
        <v>36588</v>
      </c>
      <c r="F2201" s="9" t="s">
        <v>2182</v>
      </c>
      <c r="G2201" s="3">
        <v>24000000</v>
      </c>
      <c r="H2201" s="3">
        <v>4356126</v>
      </c>
      <c r="I2201" s="3">
        <v>4356126</v>
      </c>
      <c r="J2201" s="8" t="str">
        <f t="shared" si="274"/>
        <v/>
      </c>
      <c r="K2201" s="8" t="str">
        <f t="shared" si="275"/>
        <v/>
      </c>
      <c r="L2201" s="8" t="str">
        <f t="shared" si="276"/>
        <v>Meet the Deedles</v>
      </c>
      <c r="M2201" s="8" t="str">
        <f t="shared" si="277"/>
        <v/>
      </c>
      <c r="N2201" s="8" t="str">
        <f t="shared" si="273"/>
        <v>Meet the Deedles</v>
      </c>
      <c r="O2201" s="10">
        <f>INDEX(cpi!$A$1:$M$106,MATCH($D2201,cpi!$A:$A,0),MATCH($C2201,cpi!$1:$1,0))</f>
        <v>162.19999999999999</v>
      </c>
      <c r="P2201" s="10">
        <f>cpi!$I$2</f>
        <v>245.51900000000001</v>
      </c>
      <c r="Q2201" s="10">
        <f t="shared" si="278"/>
        <v>1.513680641183724</v>
      </c>
      <c r="R2201" s="8" t="str">
        <f t="shared" si="279"/>
        <v/>
      </c>
      <c r="S2201" s="11">
        <f t="shared" si="280"/>
        <v>36328335.388409376</v>
      </c>
      <c r="T2201" s="11">
        <f t="shared" si="280"/>
        <v>6593783.5967570907</v>
      </c>
      <c r="U2201" s="11">
        <f t="shared" si="280"/>
        <v>6593783.5967570907</v>
      </c>
    </row>
    <row r="2202" spans="1:21" x14ac:dyDescent="0.2">
      <c r="A2202" s="5">
        <v>2223</v>
      </c>
      <c r="B2202" s="17">
        <v>25</v>
      </c>
      <c r="C2202" s="16">
        <v>8</v>
      </c>
      <c r="D2202" s="16">
        <v>1995</v>
      </c>
      <c r="E2202" s="18">
        <v>35438</v>
      </c>
      <c r="F2202" s="9" t="s">
        <v>2183</v>
      </c>
      <c r="G2202" s="3">
        <v>24000000</v>
      </c>
      <c r="H2202" s="3">
        <v>669276</v>
      </c>
      <c r="I2202" s="3">
        <v>669276</v>
      </c>
      <c r="J2202" s="8" t="str">
        <f t="shared" si="274"/>
        <v/>
      </c>
      <c r="K2202" s="8" t="str">
        <f t="shared" si="275"/>
        <v/>
      </c>
      <c r="L2202" s="8" t="str">
        <f t="shared" si="276"/>
        <v>The Princess and the Cobbler</v>
      </c>
      <c r="M2202" s="8" t="str">
        <f t="shared" si="277"/>
        <v/>
      </c>
      <c r="N2202" s="8" t="str">
        <f t="shared" si="273"/>
        <v>The Princess and the Cobbler</v>
      </c>
      <c r="O2202" s="10">
        <f>INDEX(cpi!$A$1:$M$106,MATCH($D2202,cpi!$A:$A,0),MATCH($C2202,cpi!$1:$1,0))</f>
        <v>152.9</v>
      </c>
      <c r="P2202" s="10">
        <f>cpi!$I$2</f>
        <v>245.51900000000001</v>
      </c>
      <c r="Q2202" s="10">
        <f t="shared" si="278"/>
        <v>1.6057488554610857</v>
      </c>
      <c r="R2202" s="8" t="str">
        <f t="shared" si="279"/>
        <v/>
      </c>
      <c r="S2202" s="11">
        <f t="shared" si="280"/>
        <v>38537972.53106606</v>
      </c>
      <c r="T2202" s="11">
        <f t="shared" si="280"/>
        <v>1074689.1709875737</v>
      </c>
      <c r="U2202" s="11">
        <f t="shared" si="280"/>
        <v>1074689.1709875737</v>
      </c>
    </row>
    <row r="2203" spans="1:21" x14ac:dyDescent="0.2">
      <c r="A2203" s="5">
        <v>2224</v>
      </c>
      <c r="B2203" s="17">
        <v>10</v>
      </c>
      <c r="C2203" s="16">
        <v>6</v>
      </c>
      <c r="D2203" s="16">
        <v>2005</v>
      </c>
      <c r="E2203" s="18">
        <v>38631</v>
      </c>
      <c r="F2203" s="9" t="s">
        <v>2184</v>
      </c>
      <c r="G2203" s="3">
        <v>24000000</v>
      </c>
      <c r="H2203" s="3">
        <v>49981</v>
      </c>
      <c r="I2203" s="3">
        <v>1696765</v>
      </c>
      <c r="J2203" s="8" t="str">
        <f t="shared" si="274"/>
        <v/>
      </c>
      <c r="K2203" s="8" t="str">
        <f t="shared" si="275"/>
        <v/>
      </c>
      <c r="L2203" s="8" t="str">
        <f t="shared" si="276"/>
        <v>The Bridge of San Luis Rey</v>
      </c>
      <c r="M2203" s="8" t="str">
        <f t="shared" si="277"/>
        <v/>
      </c>
      <c r="N2203" s="8" t="str">
        <f t="shared" si="273"/>
        <v>The Bridge of San Luis Rey</v>
      </c>
      <c r="O2203" s="10">
        <f>INDEX(cpi!$A$1:$M$106,MATCH($D2203,cpi!$A:$A,0),MATCH($C2203,cpi!$1:$1,0))</f>
        <v>194.5</v>
      </c>
      <c r="P2203" s="10">
        <f>cpi!$I$2</f>
        <v>245.51900000000001</v>
      </c>
      <c r="Q2203" s="10">
        <f t="shared" si="278"/>
        <v>1.2623084832904885</v>
      </c>
      <c r="R2203" s="8" t="str">
        <f t="shared" si="279"/>
        <v/>
      </c>
      <c r="S2203" s="11">
        <f t="shared" si="280"/>
        <v>30295403.598971725</v>
      </c>
      <c r="T2203" s="11">
        <f t="shared" si="280"/>
        <v>63091.440303341908</v>
      </c>
      <c r="U2203" s="11">
        <f t="shared" si="280"/>
        <v>2141840.8536503855</v>
      </c>
    </row>
    <row r="2204" spans="1:21" x14ac:dyDescent="0.2">
      <c r="A2204" s="5">
        <v>2225</v>
      </c>
      <c r="B2204" s="17">
        <v>2</v>
      </c>
      <c r="C2204" s="16">
        <v>10</v>
      </c>
      <c r="D2204" s="16">
        <v>2009</v>
      </c>
      <c r="E2204" s="18">
        <v>39854</v>
      </c>
      <c r="F2204" s="9" t="s">
        <v>2185</v>
      </c>
      <c r="G2204" s="3">
        <v>23600000</v>
      </c>
      <c r="H2204" s="3">
        <v>75590286</v>
      </c>
      <c r="I2204" s="3">
        <v>102236596</v>
      </c>
      <c r="J2204" s="8" t="str">
        <f t="shared" si="274"/>
        <v/>
      </c>
      <c r="K2204" s="8" t="str">
        <f t="shared" si="275"/>
        <v/>
      </c>
      <c r="L2204" s="8" t="str">
        <f t="shared" si="276"/>
        <v>Zombieland</v>
      </c>
      <c r="M2204" s="8" t="str">
        <f t="shared" si="277"/>
        <v/>
      </c>
      <c r="N2204" s="8" t="str">
        <f t="shared" si="273"/>
        <v>Zombieland</v>
      </c>
      <c r="O2204" s="10">
        <f>INDEX(cpi!$A$1:$M$106,MATCH($D2204,cpi!$A:$A,0),MATCH($C2204,cpi!$1:$1,0))</f>
        <v>216.17699999999999</v>
      </c>
      <c r="P2204" s="10">
        <f>cpi!$I$2</f>
        <v>245.51900000000001</v>
      </c>
      <c r="Q2204" s="10">
        <f t="shared" si="278"/>
        <v>1.1357313682769212</v>
      </c>
      <c r="R2204" s="8" t="str">
        <f t="shared" si="279"/>
        <v/>
      </c>
      <c r="S2204" s="11">
        <f t="shared" si="280"/>
        <v>26803260.291335341</v>
      </c>
      <c r="T2204" s="11">
        <f t="shared" si="280"/>
        <v>85850258.947223797</v>
      </c>
      <c r="U2204" s="11">
        <f t="shared" si="280"/>
        <v>116113309.06305481</v>
      </c>
    </row>
    <row r="2205" spans="1:21" x14ac:dyDescent="0.2">
      <c r="A2205" s="5">
        <v>2226</v>
      </c>
      <c r="B2205" s="17">
        <v>21</v>
      </c>
      <c r="C2205" s="16">
        <v>5</v>
      </c>
      <c r="D2205" s="16">
        <v>1980</v>
      </c>
      <c r="E2205" s="18">
        <v>29834</v>
      </c>
      <c r="F2205" s="9" t="s">
        <v>2186</v>
      </c>
      <c r="G2205" s="3">
        <v>23000000</v>
      </c>
      <c r="H2205" s="3">
        <v>290271960</v>
      </c>
      <c r="I2205" s="3">
        <v>534171960</v>
      </c>
      <c r="J2205" s="8" t="str">
        <f t="shared" si="274"/>
        <v/>
      </c>
      <c r="K2205" s="8" t="str">
        <f t="shared" si="275"/>
        <v/>
      </c>
      <c r="L2205" s="8" t="str">
        <f t="shared" si="276"/>
        <v>Star Wars Ep. V: The Empire Strikes Back</v>
      </c>
      <c r="M2205" s="8" t="str">
        <f t="shared" si="277"/>
        <v/>
      </c>
      <c r="N2205" s="8" t="str">
        <f t="shared" si="273"/>
        <v>Star Wars Ep. V: The Empire Strikes Back</v>
      </c>
      <c r="O2205" s="10">
        <f>INDEX(cpi!$A$1:$M$106,MATCH($D2205,cpi!$A:$A,0),MATCH($C2205,cpi!$1:$1,0))</f>
        <v>81.8</v>
      </c>
      <c r="P2205" s="10">
        <f>cpi!$I$2</f>
        <v>245.51900000000001</v>
      </c>
      <c r="Q2205" s="10">
        <f t="shared" si="278"/>
        <v>3.0014547677261616</v>
      </c>
      <c r="R2205" s="8" t="str">
        <f t="shared" si="279"/>
        <v/>
      </c>
      <c r="S2205" s="11">
        <f t="shared" si="280"/>
        <v>69033459.657701716</v>
      </c>
      <c r="T2205" s="11">
        <f t="shared" si="280"/>
        <v>871238158.27921772</v>
      </c>
      <c r="U2205" s="11">
        <f t="shared" si="280"/>
        <v>1603292976.1276286</v>
      </c>
    </row>
    <row r="2206" spans="1:21" x14ac:dyDescent="0.2">
      <c r="A2206" s="5">
        <v>2227</v>
      </c>
      <c r="B2206" s="17">
        <v>6</v>
      </c>
      <c r="C2206" s="16">
        <v>11</v>
      </c>
      <c r="D2206" s="16">
        <v>1998</v>
      </c>
      <c r="E2206" s="18">
        <v>35957</v>
      </c>
      <c r="F2206" s="9" t="s">
        <v>2187</v>
      </c>
      <c r="G2206" s="3">
        <v>23000000</v>
      </c>
      <c r="H2206" s="3">
        <v>161491646</v>
      </c>
      <c r="I2206" s="3">
        <v>190191646</v>
      </c>
      <c r="J2206" s="8" t="str">
        <f t="shared" si="274"/>
        <v/>
      </c>
      <c r="K2206" s="8" t="str">
        <f t="shared" si="275"/>
        <v/>
      </c>
      <c r="L2206" s="8" t="str">
        <f t="shared" si="276"/>
        <v>The Waterboy</v>
      </c>
      <c r="M2206" s="8" t="str">
        <f t="shared" si="277"/>
        <v/>
      </c>
      <c r="N2206" s="8" t="str">
        <f t="shared" si="273"/>
        <v>The Waterboy</v>
      </c>
      <c r="O2206" s="10">
        <f>INDEX(cpi!$A$1:$M$106,MATCH($D2206,cpi!$A:$A,0),MATCH($C2206,cpi!$1:$1,0))</f>
        <v>164</v>
      </c>
      <c r="P2206" s="10">
        <f>cpi!$I$2</f>
        <v>245.51900000000001</v>
      </c>
      <c r="Q2206" s="10">
        <f t="shared" si="278"/>
        <v>1.4970670731707318</v>
      </c>
      <c r="R2206" s="8" t="str">
        <f t="shared" si="279"/>
        <v/>
      </c>
      <c r="S2206" s="11">
        <f t="shared" si="280"/>
        <v>34432542.682926834</v>
      </c>
      <c r="T2206" s="11">
        <f t="shared" si="280"/>
        <v>241763825.81874391</v>
      </c>
      <c r="U2206" s="11">
        <f t="shared" si="280"/>
        <v>284729650.81874394</v>
      </c>
    </row>
    <row r="2207" spans="1:21" x14ac:dyDescent="0.2">
      <c r="A2207" s="5">
        <v>2228</v>
      </c>
      <c r="B2207" s="17">
        <v>28</v>
      </c>
      <c r="C2207" s="16">
        <v>6</v>
      </c>
      <c r="D2207" s="16">
        <v>1991</v>
      </c>
      <c r="E2207" s="18">
        <v>34065</v>
      </c>
      <c r="F2207" s="9" t="s">
        <v>2188</v>
      </c>
      <c r="G2207" s="3">
        <v>23000000</v>
      </c>
      <c r="H2207" s="3">
        <v>86930411</v>
      </c>
      <c r="I2207" s="3">
        <v>86930411</v>
      </c>
      <c r="J2207" s="8" t="str">
        <f t="shared" si="274"/>
        <v/>
      </c>
      <c r="K2207" s="8" t="str">
        <f t="shared" si="275"/>
        <v/>
      </c>
      <c r="L2207" s="8" t="str">
        <f t="shared" si="276"/>
        <v>The Naked Gun 2Â½: The Smell of Fear</v>
      </c>
      <c r="M2207" s="8" t="str">
        <f t="shared" si="277"/>
        <v/>
      </c>
      <c r="N2207" s="8" t="str">
        <f t="shared" si="273"/>
        <v>The Naked Gun 2Â½: The Smell of Fear</v>
      </c>
      <c r="O2207" s="10">
        <f>INDEX(cpi!$A$1:$M$106,MATCH($D2207,cpi!$A:$A,0),MATCH($C2207,cpi!$1:$1,0))</f>
        <v>136</v>
      </c>
      <c r="P2207" s="10">
        <f>cpi!$I$2</f>
        <v>245.51900000000001</v>
      </c>
      <c r="Q2207" s="10">
        <f t="shared" si="278"/>
        <v>1.8052867647058823</v>
      </c>
      <c r="R2207" s="8" t="str">
        <f t="shared" si="279"/>
        <v/>
      </c>
      <c r="S2207" s="11">
        <f t="shared" si="280"/>
        <v>41521595.588235296</v>
      </c>
      <c r="T2207" s="11">
        <f t="shared" si="280"/>
        <v>156934320.42874265</v>
      </c>
      <c r="U2207" s="11">
        <f t="shared" si="280"/>
        <v>156934320.42874265</v>
      </c>
    </row>
    <row r="2208" spans="1:21" x14ac:dyDescent="0.2">
      <c r="A2208" s="5">
        <v>2229</v>
      </c>
      <c r="B2208" s="17">
        <v>7</v>
      </c>
      <c r="C2208" s="16">
        <v>4</v>
      </c>
      <c r="D2208" s="16">
        <v>1995</v>
      </c>
      <c r="E2208" s="18">
        <v>34884</v>
      </c>
      <c r="F2208" s="9" t="s">
        <v>2189</v>
      </c>
      <c r="G2208" s="3">
        <v>23000000</v>
      </c>
      <c r="H2208" s="3">
        <v>65647413</v>
      </c>
      <c r="I2208" s="3">
        <v>141247413</v>
      </c>
      <c r="J2208" s="8" t="str">
        <f t="shared" si="274"/>
        <v/>
      </c>
      <c r="K2208" s="8" t="str">
        <f t="shared" si="275"/>
        <v/>
      </c>
      <c r="L2208" s="8" t="str">
        <f t="shared" si="276"/>
        <v>Bad Boys</v>
      </c>
      <c r="M2208" s="8" t="str">
        <f t="shared" si="277"/>
        <v/>
      </c>
      <c r="N2208" s="8" t="str">
        <f t="shared" si="273"/>
        <v>Bad Boys</v>
      </c>
      <c r="O2208" s="10">
        <f>INDEX(cpi!$A$1:$M$106,MATCH($D2208,cpi!$A:$A,0),MATCH($C2208,cpi!$1:$1,0))</f>
        <v>151.9</v>
      </c>
      <c r="P2208" s="10">
        <f>cpi!$I$2</f>
        <v>245.51900000000001</v>
      </c>
      <c r="Q2208" s="10">
        <f t="shared" si="278"/>
        <v>1.6163199473337722</v>
      </c>
      <c r="R2208" s="8" t="str">
        <f t="shared" si="279"/>
        <v/>
      </c>
      <c r="S2208" s="11">
        <f t="shared" si="280"/>
        <v>37175358.788676761</v>
      </c>
      <c r="T2208" s="11">
        <f t="shared" si="280"/>
        <v>106107223.12275839</v>
      </c>
      <c r="U2208" s="11">
        <f t="shared" si="280"/>
        <v>228301011.14119157</v>
      </c>
    </row>
    <row r="2209" spans="1:21" x14ac:dyDescent="0.2">
      <c r="A2209" s="5">
        <v>2230</v>
      </c>
      <c r="B2209" s="17">
        <v>16</v>
      </c>
      <c r="C2209" s="16">
        <v>1</v>
      </c>
      <c r="D2209" s="16">
        <v>2015</v>
      </c>
      <c r="E2209" s="18">
        <v>42461</v>
      </c>
      <c r="F2209" s="9" t="s">
        <v>2190</v>
      </c>
      <c r="G2209" s="3">
        <v>23000000</v>
      </c>
      <c r="H2209" s="3">
        <v>64460211</v>
      </c>
      <c r="I2209" s="3">
        <v>80171596</v>
      </c>
      <c r="J2209" s="8" t="str">
        <f t="shared" si="274"/>
        <v/>
      </c>
      <c r="K2209" s="8" t="str">
        <f t="shared" si="275"/>
        <v/>
      </c>
      <c r="L2209" s="8" t="str">
        <f t="shared" si="276"/>
        <v>The Wedding Ringer</v>
      </c>
      <c r="M2209" s="8" t="str">
        <f t="shared" si="277"/>
        <v/>
      </c>
      <c r="N2209" s="8" t="str">
        <f t="shared" si="273"/>
        <v>The Wedding Ringer</v>
      </c>
      <c r="O2209" s="10">
        <f>INDEX(cpi!$A$1:$M$106,MATCH($D2209,cpi!$A:$A,0),MATCH($C2209,cpi!$1:$1,0))</f>
        <v>233.70699999999999</v>
      </c>
      <c r="P2209" s="10">
        <f>cpi!$I$2</f>
        <v>245.51900000000001</v>
      </c>
      <c r="Q2209" s="10">
        <f t="shared" si="278"/>
        <v>1.050541917871523</v>
      </c>
      <c r="R2209" s="8" t="str">
        <f t="shared" si="279"/>
        <v/>
      </c>
      <c r="S2209" s="11">
        <f t="shared" si="280"/>
        <v>24162464.111045029</v>
      </c>
      <c r="T2209" s="11">
        <f t="shared" si="280"/>
        <v>67718153.690343037</v>
      </c>
      <c r="U2209" s="11">
        <f t="shared" si="280"/>
        <v>84223622.220660925</v>
      </c>
    </row>
    <row r="2210" spans="1:21" x14ac:dyDescent="0.2">
      <c r="A2210" s="5">
        <v>2231</v>
      </c>
      <c r="B2210" s="17">
        <v>17</v>
      </c>
      <c r="C2210" s="16">
        <v>3</v>
      </c>
      <c r="D2210" s="16">
        <v>2000</v>
      </c>
      <c r="E2210" s="18">
        <v>37014</v>
      </c>
      <c r="F2210" s="9" t="s">
        <v>2191</v>
      </c>
      <c r="G2210" s="3">
        <v>23000000</v>
      </c>
      <c r="H2210" s="3">
        <v>53302314</v>
      </c>
      <c r="I2210" s="3">
        <v>112036870</v>
      </c>
      <c r="J2210" s="8" t="str">
        <f t="shared" si="274"/>
        <v/>
      </c>
      <c r="K2210" s="8" t="str">
        <f t="shared" si="275"/>
        <v/>
      </c>
      <c r="L2210" s="8" t="str">
        <f t="shared" si="276"/>
        <v>Final Destination</v>
      </c>
      <c r="M2210" s="8" t="str">
        <f t="shared" si="277"/>
        <v/>
      </c>
      <c r="N2210" s="8" t="str">
        <f t="shared" si="273"/>
        <v>Final Destination</v>
      </c>
      <c r="O2210" s="10">
        <f>INDEX(cpi!$A$1:$M$106,MATCH($D2210,cpi!$A:$A,0),MATCH($C2210,cpi!$1:$1,0))</f>
        <v>171.2</v>
      </c>
      <c r="P2210" s="10">
        <f>cpi!$I$2</f>
        <v>245.51900000000001</v>
      </c>
      <c r="Q2210" s="10">
        <f t="shared" si="278"/>
        <v>1.4341063084112151</v>
      </c>
      <c r="R2210" s="8" t="str">
        <f t="shared" si="279"/>
        <v/>
      </c>
      <c r="S2210" s="11">
        <f t="shared" si="280"/>
        <v>32984445.093457948</v>
      </c>
      <c r="T2210" s="11">
        <f t="shared" si="280"/>
        <v>76441184.760315433</v>
      </c>
      <c r="U2210" s="11">
        <f t="shared" si="280"/>
        <v>160672782.04164723</v>
      </c>
    </row>
    <row r="2211" spans="1:21" x14ac:dyDescent="0.2">
      <c r="A2211" s="5">
        <v>2232</v>
      </c>
      <c r="B2211" s="17">
        <v>17</v>
      </c>
      <c r="C2211" s="16">
        <v>12</v>
      </c>
      <c r="D2211" s="16">
        <v>1976</v>
      </c>
      <c r="E2211" s="18">
        <v>28257</v>
      </c>
      <c r="F2211" s="9" t="s">
        <v>34</v>
      </c>
      <c r="G2211" s="3">
        <v>23000000</v>
      </c>
      <c r="H2211" s="3">
        <v>52614445</v>
      </c>
      <c r="I2211" s="3">
        <v>90614445</v>
      </c>
      <c r="J2211" s="8" t="str">
        <f t="shared" si="274"/>
        <v/>
      </c>
      <c r="K2211" s="8" t="str">
        <f t="shared" si="275"/>
        <v/>
      </c>
      <c r="L2211" s="8" t="str">
        <f t="shared" si="276"/>
        <v>King Kong</v>
      </c>
      <c r="M2211" s="8">
        <f t="shared" si="277"/>
        <v>1</v>
      </c>
      <c r="N2211" s="8" t="str">
        <f t="shared" si="273"/>
        <v>King Kong (1976)</v>
      </c>
      <c r="O2211" s="10">
        <f>INDEX(cpi!$A$1:$M$106,MATCH($D2211,cpi!$A:$A,0),MATCH($C2211,cpi!$1:$1,0))</f>
        <v>58.2</v>
      </c>
      <c r="P2211" s="10">
        <f>cpi!$I$2</f>
        <v>245.51900000000001</v>
      </c>
      <c r="Q2211" s="10">
        <f t="shared" si="278"/>
        <v>4.2185395189003438</v>
      </c>
      <c r="R2211" s="8" t="str">
        <f t="shared" si="279"/>
        <v/>
      </c>
      <c r="S2211" s="11">
        <f t="shared" si="280"/>
        <v>97026408.93470791</v>
      </c>
      <c r="T2211" s="11">
        <f t="shared" si="280"/>
        <v>221956115.49750862</v>
      </c>
      <c r="U2211" s="11">
        <f t="shared" si="280"/>
        <v>382260617.21572167</v>
      </c>
    </row>
    <row r="2212" spans="1:21" x14ac:dyDescent="0.2">
      <c r="A2212" s="5">
        <v>2233</v>
      </c>
      <c r="B2212" s="17">
        <v>7</v>
      </c>
      <c r="C2212" s="16">
        <v>10</v>
      </c>
      <c r="D2212" s="16">
        <v>2011</v>
      </c>
      <c r="E2212" s="18">
        <v>40734</v>
      </c>
      <c r="F2212" s="9" t="s">
        <v>2192</v>
      </c>
      <c r="G2212" s="3">
        <v>23000000</v>
      </c>
      <c r="H2212" s="3">
        <v>40962534</v>
      </c>
      <c r="I2212" s="3">
        <v>77735925</v>
      </c>
      <c r="J2212" s="8" t="str">
        <f t="shared" si="274"/>
        <v/>
      </c>
      <c r="K2212" s="8" t="str">
        <f t="shared" si="275"/>
        <v/>
      </c>
      <c r="L2212" s="8" t="str">
        <f t="shared" si="276"/>
        <v>The Ides of March</v>
      </c>
      <c r="M2212" s="8" t="str">
        <f t="shared" si="277"/>
        <v/>
      </c>
      <c r="N2212" s="8" t="str">
        <f t="shared" si="273"/>
        <v>The Ides of March</v>
      </c>
      <c r="O2212" s="10">
        <f>INDEX(cpi!$A$1:$M$106,MATCH($D2212,cpi!$A:$A,0),MATCH($C2212,cpi!$1:$1,0))</f>
        <v>226.42099999999999</v>
      </c>
      <c r="P2212" s="10">
        <f>cpi!$I$2</f>
        <v>245.51900000000001</v>
      </c>
      <c r="Q2212" s="10">
        <f t="shared" si="278"/>
        <v>1.08434729994126</v>
      </c>
      <c r="R2212" s="8" t="str">
        <f t="shared" si="279"/>
        <v/>
      </c>
      <c r="S2212" s="11">
        <f t="shared" si="280"/>
        <v>24939987.898648981</v>
      </c>
      <c r="T2212" s="11">
        <f t="shared" si="280"/>
        <v>44417613.141652063</v>
      </c>
      <c r="U2212" s="11">
        <f t="shared" si="280"/>
        <v>84292740.382186294</v>
      </c>
    </row>
    <row r="2213" spans="1:21" x14ac:dyDescent="0.2">
      <c r="A2213" s="5">
        <v>2234</v>
      </c>
      <c r="B2213" s="17">
        <v>18</v>
      </c>
      <c r="C2213" s="16">
        <v>2</v>
      </c>
      <c r="D2213" s="16">
        <v>2000</v>
      </c>
      <c r="E2213" s="18">
        <v>37044</v>
      </c>
      <c r="F2213" s="9" t="s">
        <v>2193</v>
      </c>
      <c r="G2213" s="3">
        <v>23000000</v>
      </c>
      <c r="H2213" s="3">
        <v>39235088</v>
      </c>
      <c r="I2213" s="3">
        <v>53182088</v>
      </c>
      <c r="J2213" s="8" t="str">
        <f t="shared" si="274"/>
        <v/>
      </c>
      <c r="K2213" s="8" t="str">
        <f t="shared" si="275"/>
        <v/>
      </c>
      <c r="L2213" s="8" t="str">
        <f t="shared" si="276"/>
        <v>Pitch Black</v>
      </c>
      <c r="M2213" s="8" t="str">
        <f t="shared" si="277"/>
        <v/>
      </c>
      <c r="N2213" s="8" t="str">
        <f t="shared" si="273"/>
        <v>Pitch Black</v>
      </c>
      <c r="O2213" s="10">
        <f>INDEX(cpi!$A$1:$M$106,MATCH($D2213,cpi!$A:$A,0),MATCH($C2213,cpi!$1:$1,0))</f>
        <v>169.8</v>
      </c>
      <c r="P2213" s="10">
        <f>cpi!$I$2</f>
        <v>245.51900000000001</v>
      </c>
      <c r="Q2213" s="10">
        <f t="shared" si="278"/>
        <v>1.4459305064782095</v>
      </c>
      <c r="R2213" s="8" t="str">
        <f t="shared" si="279"/>
        <v/>
      </c>
      <c r="S2213" s="11">
        <f t="shared" si="280"/>
        <v>33256401.648998819</v>
      </c>
      <c r="T2213" s="11">
        <f t="shared" si="280"/>
        <v>56731210.66355712</v>
      </c>
      <c r="U2213" s="11">
        <f t="shared" si="280"/>
        <v>76897603.437408715</v>
      </c>
    </row>
    <row r="2214" spans="1:21" x14ac:dyDescent="0.2">
      <c r="A2214" s="5">
        <v>2235</v>
      </c>
      <c r="B2214" s="17">
        <v>30</v>
      </c>
      <c r="C2214" s="16">
        <v>3</v>
      </c>
      <c r="D2214" s="16">
        <v>2001</v>
      </c>
      <c r="E2214" s="18">
        <v>37775</v>
      </c>
      <c r="F2214" s="9" t="s">
        <v>2194</v>
      </c>
      <c r="G2214" s="3">
        <v>23000000</v>
      </c>
      <c r="H2214" s="3">
        <v>27338033</v>
      </c>
      <c r="I2214" s="3">
        <v>38684906</v>
      </c>
      <c r="J2214" s="8" t="str">
        <f t="shared" si="274"/>
        <v/>
      </c>
      <c r="K2214" s="8" t="str">
        <f t="shared" si="275"/>
        <v/>
      </c>
      <c r="L2214" s="8" t="str">
        <f t="shared" si="276"/>
        <v>Someone Like You</v>
      </c>
      <c r="M2214" s="8" t="str">
        <f t="shared" si="277"/>
        <v/>
      </c>
      <c r="N2214" s="8" t="str">
        <f t="shared" si="273"/>
        <v>Someone Like You</v>
      </c>
      <c r="O2214" s="10">
        <f>INDEX(cpi!$A$1:$M$106,MATCH($D2214,cpi!$A:$A,0),MATCH($C2214,cpi!$1:$1,0))</f>
        <v>176.2</v>
      </c>
      <c r="P2214" s="10">
        <f>cpi!$I$2</f>
        <v>245.51900000000001</v>
      </c>
      <c r="Q2214" s="10">
        <f t="shared" si="278"/>
        <v>1.3934108967082861</v>
      </c>
      <c r="R2214" s="8" t="str">
        <f t="shared" si="279"/>
        <v/>
      </c>
      <c r="S2214" s="11">
        <f t="shared" si="280"/>
        <v>32048450.624290582</v>
      </c>
      <c r="T2214" s="11">
        <f t="shared" si="280"/>
        <v>38093113.076770715</v>
      </c>
      <c r="U2214" s="11">
        <f t="shared" si="280"/>
        <v>53903969.558535755</v>
      </c>
    </row>
    <row r="2215" spans="1:21" x14ac:dyDescent="0.2">
      <c r="A2215" s="5">
        <v>2236</v>
      </c>
      <c r="B2215" s="17">
        <v>10</v>
      </c>
      <c r="C2215" s="16">
        <v>1</v>
      </c>
      <c r="D2215" s="16">
        <v>2014</v>
      </c>
      <c r="E2215" s="18">
        <v>41913</v>
      </c>
      <c r="F2215" s="9" t="s">
        <v>2195</v>
      </c>
      <c r="G2215" s="3">
        <v>23000000</v>
      </c>
      <c r="H2215" s="3">
        <v>25568251</v>
      </c>
      <c r="I2215" s="3">
        <v>48531242</v>
      </c>
      <c r="J2215" s="8" t="str">
        <f t="shared" si="274"/>
        <v/>
      </c>
      <c r="K2215" s="8" t="str">
        <f t="shared" si="275"/>
        <v/>
      </c>
      <c r="L2215" s="8" t="str">
        <f t="shared" si="276"/>
        <v>Her</v>
      </c>
      <c r="M2215" s="8" t="str">
        <f t="shared" si="277"/>
        <v/>
      </c>
      <c r="N2215" s="8" t="str">
        <f t="shared" si="273"/>
        <v>Her</v>
      </c>
      <c r="O2215" s="10">
        <f>INDEX(cpi!$A$1:$M$106,MATCH($D2215,cpi!$A:$A,0),MATCH($C2215,cpi!$1:$1,0))</f>
        <v>233.916</v>
      </c>
      <c r="P2215" s="10">
        <f>cpi!$I$2</f>
        <v>245.51900000000001</v>
      </c>
      <c r="Q2215" s="10">
        <f t="shared" si="278"/>
        <v>1.0496032763898151</v>
      </c>
      <c r="R2215" s="8" t="str">
        <f t="shared" si="279"/>
        <v/>
      </c>
      <c r="S2215" s="11">
        <f t="shared" si="280"/>
        <v>24140875.356965747</v>
      </c>
      <c r="T2215" s="11">
        <f t="shared" si="280"/>
        <v>26836520.021157168</v>
      </c>
      <c r="U2215" s="11">
        <f t="shared" si="280"/>
        <v>50938550.610467002</v>
      </c>
    </row>
    <row r="2216" spans="1:21" x14ac:dyDescent="0.2">
      <c r="A2216" s="5">
        <v>2237</v>
      </c>
      <c r="B2216" s="17">
        <v>5</v>
      </c>
      <c r="C2216" s="16">
        <v>10</v>
      </c>
      <c r="D2216" s="16">
        <v>2001</v>
      </c>
      <c r="E2216" s="18">
        <v>37021</v>
      </c>
      <c r="F2216" s="9" t="s">
        <v>2196</v>
      </c>
      <c r="G2216" s="3">
        <v>23000000</v>
      </c>
      <c r="H2216" s="3">
        <v>21973182</v>
      </c>
      <c r="I2216" s="3">
        <v>21973182</v>
      </c>
      <c r="J2216" s="8" t="str">
        <f t="shared" si="274"/>
        <v/>
      </c>
      <c r="K2216" s="8" t="str">
        <f t="shared" si="275"/>
        <v/>
      </c>
      <c r="L2216" s="8" t="str">
        <f t="shared" si="276"/>
        <v>Joy Ride</v>
      </c>
      <c r="M2216" s="8" t="str">
        <f t="shared" si="277"/>
        <v/>
      </c>
      <c r="N2216" s="8" t="str">
        <f t="shared" si="273"/>
        <v>Joy Ride</v>
      </c>
      <c r="O2216" s="10">
        <f>INDEX(cpi!$A$1:$M$106,MATCH($D2216,cpi!$A:$A,0),MATCH($C2216,cpi!$1:$1,0))</f>
        <v>177.7</v>
      </c>
      <c r="P2216" s="10">
        <f>cpi!$I$2</f>
        <v>245.51900000000001</v>
      </c>
      <c r="Q2216" s="10">
        <f t="shared" si="278"/>
        <v>1.3816488463702872</v>
      </c>
      <c r="R2216" s="8" t="str">
        <f t="shared" si="279"/>
        <v/>
      </c>
      <c r="S2216" s="11">
        <f t="shared" si="280"/>
        <v>31777923.466516607</v>
      </c>
      <c r="T2216" s="11">
        <f t="shared" si="280"/>
        <v>30359221.561384361</v>
      </c>
      <c r="U2216" s="11">
        <f t="shared" si="280"/>
        <v>30359221.561384361</v>
      </c>
    </row>
    <row r="2217" spans="1:21" x14ac:dyDescent="0.2">
      <c r="A2217" s="5">
        <v>2238</v>
      </c>
      <c r="B2217" s="17">
        <v>17</v>
      </c>
      <c r="C2217" s="16">
        <v>2</v>
      </c>
      <c r="D2217" s="16">
        <v>2012</v>
      </c>
      <c r="E2217" s="18">
        <v>41396</v>
      </c>
      <c r="F2217" s="9" t="s">
        <v>2197</v>
      </c>
      <c r="G2217" s="3">
        <v>23000000</v>
      </c>
      <c r="H2217" s="3">
        <v>19192510</v>
      </c>
      <c r="I2217" s="3">
        <v>151496097</v>
      </c>
      <c r="J2217" s="8" t="str">
        <f t="shared" si="274"/>
        <v/>
      </c>
      <c r="K2217" s="8" t="str">
        <f t="shared" si="275"/>
        <v/>
      </c>
      <c r="L2217" s="8" t="str">
        <f t="shared" si="276"/>
        <v>Kari gurashi no Arietti</v>
      </c>
      <c r="M2217" s="8" t="str">
        <f t="shared" si="277"/>
        <v/>
      </c>
      <c r="N2217" s="8" t="str">
        <f t="shared" si="273"/>
        <v>Kari gurashi no Arietti</v>
      </c>
      <c r="O2217" s="10">
        <f>INDEX(cpi!$A$1:$M$106,MATCH($D2217,cpi!$A:$A,0),MATCH($C2217,cpi!$1:$1,0))</f>
        <v>227.66300000000001</v>
      </c>
      <c r="P2217" s="10">
        <f>cpi!$I$2</f>
        <v>245.51900000000001</v>
      </c>
      <c r="Q2217" s="10">
        <f t="shared" si="278"/>
        <v>1.0784317170554722</v>
      </c>
      <c r="R2217" s="8" t="str">
        <f t="shared" si="279"/>
        <v/>
      </c>
      <c r="S2217" s="11">
        <f t="shared" si="280"/>
        <v>24803929.49227586</v>
      </c>
      <c r="T2217" s="11">
        <f t="shared" si="280"/>
        <v>20697811.513904322</v>
      </c>
      <c r="U2217" s="11">
        <f t="shared" si="280"/>
        <v>163378196.01491237</v>
      </c>
    </row>
    <row r="2218" spans="1:21" x14ac:dyDescent="0.2">
      <c r="A2218" s="5">
        <v>2239</v>
      </c>
      <c r="B2218" s="17">
        <v>20</v>
      </c>
      <c r="C2218" s="16">
        <v>1</v>
      </c>
      <c r="D2218" s="16">
        <v>2012</v>
      </c>
      <c r="E2218" s="18">
        <v>41487</v>
      </c>
      <c r="F2218" s="9" t="s">
        <v>2198</v>
      </c>
      <c r="G2218" s="3">
        <v>23000000</v>
      </c>
      <c r="H2218" s="3">
        <v>18942396</v>
      </c>
      <c r="I2218" s="3">
        <v>36374700</v>
      </c>
      <c r="J2218" s="8" t="str">
        <f t="shared" si="274"/>
        <v/>
      </c>
      <c r="K2218" s="8" t="str">
        <f t="shared" si="275"/>
        <v/>
      </c>
      <c r="L2218" s="8" t="str">
        <f t="shared" si="276"/>
        <v>Haywire</v>
      </c>
      <c r="M2218" s="8" t="str">
        <f t="shared" si="277"/>
        <v/>
      </c>
      <c r="N2218" s="8" t="str">
        <f t="shared" si="273"/>
        <v>Haywire</v>
      </c>
      <c r="O2218" s="10">
        <f>INDEX(cpi!$A$1:$M$106,MATCH($D2218,cpi!$A:$A,0),MATCH($C2218,cpi!$1:$1,0))</f>
        <v>226.66499999999999</v>
      </c>
      <c r="P2218" s="10">
        <f>cpi!$I$2</f>
        <v>245.51900000000001</v>
      </c>
      <c r="Q2218" s="10">
        <f t="shared" si="278"/>
        <v>1.0831800233825248</v>
      </c>
      <c r="R2218" s="8" t="str">
        <f t="shared" si="279"/>
        <v/>
      </c>
      <c r="S2218" s="11">
        <f t="shared" si="280"/>
        <v>24913140.537798069</v>
      </c>
      <c r="T2218" s="11">
        <f t="shared" si="280"/>
        <v>20518024.942201044</v>
      </c>
      <c r="U2218" s="11">
        <f t="shared" si="280"/>
        <v>39400348.396532327</v>
      </c>
    </row>
    <row r="2219" spans="1:21" x14ac:dyDescent="0.2">
      <c r="A2219" s="5">
        <v>2240</v>
      </c>
      <c r="B2219" s="17">
        <v>12</v>
      </c>
      <c r="C2219" s="16">
        <v>11</v>
      </c>
      <c r="D2219" s="16">
        <v>1999</v>
      </c>
      <c r="E2219" s="18">
        <v>36505</v>
      </c>
      <c r="F2219" s="9" t="s">
        <v>2199</v>
      </c>
      <c r="G2219" s="3">
        <v>23000000</v>
      </c>
      <c r="H2219" s="3">
        <v>18653615</v>
      </c>
      <c r="I2219" s="3">
        <v>18653615</v>
      </c>
      <c r="J2219" s="8" t="str">
        <f t="shared" si="274"/>
        <v/>
      </c>
      <c r="K2219" s="8" t="str">
        <f t="shared" si="275"/>
        <v/>
      </c>
      <c r="L2219" s="8" t="str">
        <f t="shared" si="276"/>
        <v>Anywhere But Here</v>
      </c>
      <c r="M2219" s="8" t="str">
        <f t="shared" si="277"/>
        <v/>
      </c>
      <c r="N2219" s="8" t="str">
        <f t="shared" si="273"/>
        <v>Anywhere But Here</v>
      </c>
      <c r="O2219" s="10">
        <f>INDEX(cpi!$A$1:$M$106,MATCH($D2219,cpi!$A:$A,0),MATCH($C2219,cpi!$1:$1,0))</f>
        <v>168.3</v>
      </c>
      <c r="P2219" s="10">
        <f>cpi!$I$2</f>
        <v>245.51900000000001</v>
      </c>
      <c r="Q2219" s="10">
        <f t="shared" si="278"/>
        <v>1.4588175876411169</v>
      </c>
      <c r="R2219" s="8" t="str">
        <f t="shared" si="279"/>
        <v/>
      </c>
      <c r="S2219" s="11">
        <f t="shared" si="280"/>
        <v>33552804.515745688</v>
      </c>
      <c r="T2219" s="11">
        <f t="shared" si="280"/>
        <v>27212221.635086153</v>
      </c>
      <c r="U2219" s="11">
        <f t="shared" si="280"/>
        <v>27212221.635086153</v>
      </c>
    </row>
    <row r="2220" spans="1:21" x14ac:dyDescent="0.2">
      <c r="A2220" s="5">
        <v>2241</v>
      </c>
      <c r="B2220" s="17">
        <v>1</v>
      </c>
      <c r="C2220" s="16">
        <v>9</v>
      </c>
      <c r="D2220" s="16">
        <v>2004</v>
      </c>
      <c r="E2220" s="18">
        <v>37995</v>
      </c>
      <c r="F2220" s="9" t="s">
        <v>2200</v>
      </c>
      <c r="G2220" s="3">
        <v>23000000</v>
      </c>
      <c r="H2220" s="3">
        <v>16123851</v>
      </c>
      <c r="I2220" s="3">
        <v>19123851</v>
      </c>
      <c r="J2220" s="8" t="str">
        <f t="shared" si="274"/>
        <v/>
      </c>
      <c r="K2220" s="8" t="str">
        <f t="shared" si="275"/>
        <v/>
      </c>
      <c r="L2220" s="8" t="str">
        <f t="shared" si="276"/>
        <v>Vanity Fair</v>
      </c>
      <c r="M2220" s="8" t="str">
        <f t="shared" si="277"/>
        <v/>
      </c>
      <c r="N2220" s="8" t="str">
        <f t="shared" si="273"/>
        <v>Vanity Fair</v>
      </c>
      <c r="O2220" s="10">
        <f>INDEX(cpi!$A$1:$M$106,MATCH($D2220,cpi!$A:$A,0),MATCH($C2220,cpi!$1:$1,0))</f>
        <v>189.9</v>
      </c>
      <c r="P2220" s="10">
        <f>cpi!$I$2</f>
        <v>245.51900000000001</v>
      </c>
      <c r="Q2220" s="10">
        <f t="shared" si="278"/>
        <v>1.292885729331227</v>
      </c>
      <c r="R2220" s="8" t="str">
        <f t="shared" si="279"/>
        <v/>
      </c>
      <c r="S2220" s="11">
        <f t="shared" si="280"/>
        <v>29736371.774618223</v>
      </c>
      <c r="T2220" s="11">
        <f t="shared" si="280"/>
        <v>20846296.859763034</v>
      </c>
      <c r="U2220" s="11">
        <f t="shared" si="280"/>
        <v>24724954.047756717</v>
      </c>
    </row>
    <row r="2221" spans="1:21" x14ac:dyDescent="0.2">
      <c r="A2221" s="5">
        <v>2242</v>
      </c>
      <c r="B2221" s="17">
        <v>26</v>
      </c>
      <c r="C2221" s="16">
        <v>2</v>
      </c>
      <c r="D2221" s="16">
        <v>2016</v>
      </c>
      <c r="E2221" s="18">
        <v>43133</v>
      </c>
      <c r="F2221" s="9" t="s">
        <v>2201</v>
      </c>
      <c r="G2221" s="3">
        <v>23000000</v>
      </c>
      <c r="H2221" s="3">
        <v>15789389</v>
      </c>
      <c r="I2221" s="3">
        <v>45121177</v>
      </c>
      <c r="J2221" s="8" t="str">
        <f t="shared" si="274"/>
        <v/>
      </c>
      <c r="K2221" s="8" t="str">
        <f t="shared" si="275"/>
        <v/>
      </c>
      <c r="L2221" s="8" t="str">
        <f t="shared" si="276"/>
        <v>Eddie the Eagle</v>
      </c>
      <c r="M2221" s="8" t="str">
        <f t="shared" si="277"/>
        <v/>
      </c>
      <c r="N2221" s="8" t="str">
        <f t="shared" si="273"/>
        <v>Eddie the Eagle</v>
      </c>
      <c r="O2221" s="10">
        <f>INDEX(cpi!$A$1:$M$106,MATCH($D2221,cpi!$A:$A,0),MATCH($C2221,cpi!$1:$1,0))</f>
        <v>237.11099999999999</v>
      </c>
      <c r="P2221" s="10">
        <f>cpi!$I$2</f>
        <v>245.51900000000001</v>
      </c>
      <c r="Q2221" s="10">
        <f t="shared" si="278"/>
        <v>1.0354601853140513</v>
      </c>
      <c r="R2221" s="8" t="str">
        <f t="shared" si="279"/>
        <v/>
      </c>
      <c r="S2221" s="11">
        <f t="shared" si="280"/>
        <v>23815584.26222318</v>
      </c>
      <c r="T2221" s="11">
        <f t="shared" si="280"/>
        <v>16349283.659935642</v>
      </c>
      <c r="U2221" s="11">
        <f t="shared" si="280"/>
        <v>46721182.298008107</v>
      </c>
    </row>
    <row r="2222" spans="1:21" x14ac:dyDescent="0.2">
      <c r="A2222" s="5">
        <v>2243</v>
      </c>
      <c r="B2222" s="17">
        <v>17</v>
      </c>
      <c r="C2222" s="16">
        <v>7</v>
      </c>
      <c r="D2222" s="16">
        <v>1987</v>
      </c>
      <c r="E2222" s="18">
        <v>32270</v>
      </c>
      <c r="F2222" s="9" t="s">
        <v>2202</v>
      </c>
      <c r="G2222" s="3">
        <v>23000000</v>
      </c>
      <c r="H2222" s="3">
        <v>15728335</v>
      </c>
      <c r="I2222" s="3">
        <v>15728335</v>
      </c>
      <c r="J2222" s="8" t="str">
        <f t="shared" si="274"/>
        <v/>
      </c>
      <c r="K2222" s="8" t="str">
        <f t="shared" si="275"/>
        <v/>
      </c>
      <c r="L2222" s="8" t="str">
        <f t="shared" si="276"/>
        <v>Jaws 4: The Revenge</v>
      </c>
      <c r="M2222" s="8" t="str">
        <f t="shared" si="277"/>
        <v/>
      </c>
      <c r="N2222" s="8" t="str">
        <f t="shared" si="273"/>
        <v>Jaws 4: The Revenge</v>
      </c>
      <c r="O2222" s="10">
        <f>INDEX(cpi!$A$1:$M$106,MATCH($D2222,cpi!$A:$A,0),MATCH($C2222,cpi!$1:$1,0))</f>
        <v>113.8</v>
      </c>
      <c r="P2222" s="10">
        <f>cpi!$I$2</f>
        <v>245.51900000000001</v>
      </c>
      <c r="Q2222" s="10">
        <f t="shared" si="278"/>
        <v>2.1574604569420037</v>
      </c>
      <c r="R2222" s="8" t="str">
        <f t="shared" si="279"/>
        <v/>
      </c>
      <c r="S2222" s="11">
        <f t="shared" si="280"/>
        <v>49621590.509666085</v>
      </c>
      <c r="T2222" s="11">
        <f t="shared" si="280"/>
        <v>33933260.81603691</v>
      </c>
      <c r="U2222" s="11">
        <f t="shared" si="280"/>
        <v>33933260.81603691</v>
      </c>
    </row>
    <row r="2223" spans="1:21" x14ac:dyDescent="0.2">
      <c r="A2223" s="5">
        <v>2244</v>
      </c>
      <c r="B2223" s="17">
        <v>25</v>
      </c>
      <c r="C2223" s="16">
        <v>8</v>
      </c>
      <c r="D2223" s="16">
        <v>2000</v>
      </c>
      <c r="E2223" s="18">
        <v>37264</v>
      </c>
      <c r="F2223" s="9" t="s">
        <v>2203</v>
      </c>
      <c r="G2223" s="3">
        <v>23000000</v>
      </c>
      <c r="H2223" s="3">
        <v>13019253</v>
      </c>
      <c r="I2223" s="3">
        <v>13019253</v>
      </c>
      <c r="J2223" s="8" t="str">
        <f t="shared" si="274"/>
        <v/>
      </c>
      <c r="K2223" s="8" t="str">
        <f t="shared" si="275"/>
        <v/>
      </c>
      <c r="L2223" s="8" t="str">
        <f t="shared" si="276"/>
        <v>The Crew</v>
      </c>
      <c r="M2223" s="8" t="str">
        <f t="shared" si="277"/>
        <v/>
      </c>
      <c r="N2223" s="8" t="str">
        <f t="shared" si="273"/>
        <v>The Crew</v>
      </c>
      <c r="O2223" s="10">
        <f>INDEX(cpi!$A$1:$M$106,MATCH($D2223,cpi!$A:$A,0),MATCH($C2223,cpi!$1:$1,0))</f>
        <v>172.8</v>
      </c>
      <c r="P2223" s="10">
        <f>cpi!$I$2</f>
        <v>245.51900000000001</v>
      </c>
      <c r="Q2223" s="10">
        <f t="shared" si="278"/>
        <v>1.4208275462962963</v>
      </c>
      <c r="R2223" s="8" t="str">
        <f t="shared" si="279"/>
        <v/>
      </c>
      <c r="S2223" s="11">
        <f t="shared" si="280"/>
        <v>32679033.564814813</v>
      </c>
      <c r="T2223" s="11">
        <f t="shared" si="280"/>
        <v>18498113.294600695</v>
      </c>
      <c r="U2223" s="11">
        <f t="shared" si="280"/>
        <v>18498113.294600695</v>
      </c>
    </row>
    <row r="2224" spans="1:21" x14ac:dyDescent="0.2">
      <c r="A2224" s="5">
        <v>2245</v>
      </c>
      <c r="B2224" s="17">
        <v>20</v>
      </c>
      <c r="C2224" s="16">
        <v>12</v>
      </c>
      <c r="D2224" s="16">
        <v>1996</v>
      </c>
      <c r="E2224" s="18">
        <v>35654</v>
      </c>
      <c r="F2224" s="9" t="s">
        <v>2204</v>
      </c>
      <c r="G2224" s="3">
        <v>23000000</v>
      </c>
      <c r="H2224">
        <v>12803305</v>
      </c>
      <c r="I2224">
        <v>12803305</v>
      </c>
      <c r="J2224" s="8" t="str">
        <f t="shared" si="274"/>
        <v/>
      </c>
      <c r="K2224" s="8" t="str">
        <f t="shared" si="275"/>
        <v/>
      </c>
      <c r="L2224" s="8" t="str">
        <f t="shared" si="276"/>
        <v>Marvin's Room</v>
      </c>
      <c r="M2224" s="8" t="str">
        <f t="shared" si="277"/>
        <v/>
      </c>
      <c r="N2224" s="8" t="str">
        <f t="shared" si="273"/>
        <v>Marvin's Room</v>
      </c>
      <c r="O2224" s="10">
        <f>INDEX(cpi!$A$1:$M$106,MATCH($D2224,cpi!$A:$A,0),MATCH($C2224,cpi!$1:$1,0))</f>
        <v>158.6</v>
      </c>
      <c r="P2224" s="10">
        <f>cpi!$I$2</f>
        <v>245.51900000000001</v>
      </c>
      <c r="Q2224" s="10">
        <f t="shared" si="278"/>
        <v>1.5480390920554856</v>
      </c>
      <c r="R2224" s="8" t="str">
        <f t="shared" si="279"/>
        <v/>
      </c>
      <c r="S2224" s="11">
        <f t="shared" si="280"/>
        <v>35604899.117276169</v>
      </c>
      <c r="T2224" s="11">
        <f t="shared" si="280"/>
        <v>19820016.647509459</v>
      </c>
      <c r="U2224" s="11">
        <f t="shared" si="280"/>
        <v>19820016.647509459</v>
      </c>
    </row>
    <row r="2225" spans="1:21" x14ac:dyDescent="0.2">
      <c r="A2225" s="5">
        <v>2246</v>
      </c>
      <c r="B2225" s="17">
        <v>9</v>
      </c>
      <c r="C2225" s="16">
        <v>1</v>
      </c>
      <c r="D2225" s="16">
        <v>2004</v>
      </c>
      <c r="E2225" s="18">
        <v>38231</v>
      </c>
      <c r="F2225" s="9" t="s">
        <v>2205</v>
      </c>
      <c r="G2225" s="3">
        <v>23000000</v>
      </c>
      <c r="H2225" s="3">
        <v>12189514</v>
      </c>
      <c r="I2225" s="3">
        <v>12291975</v>
      </c>
      <c r="J2225" s="8" t="str">
        <f t="shared" si="274"/>
        <v/>
      </c>
      <c r="K2225" s="8" t="str">
        <f t="shared" si="275"/>
        <v/>
      </c>
      <c r="L2225" s="8" t="str">
        <f t="shared" si="276"/>
        <v>Chasing Liberty</v>
      </c>
      <c r="M2225" s="8" t="str">
        <f t="shared" si="277"/>
        <v/>
      </c>
      <c r="N2225" s="8" t="str">
        <f t="shared" si="273"/>
        <v>Chasing Liberty</v>
      </c>
      <c r="O2225" s="10">
        <f>INDEX(cpi!$A$1:$M$106,MATCH($D2225,cpi!$A:$A,0),MATCH($C2225,cpi!$1:$1,0))</f>
        <v>185.2</v>
      </c>
      <c r="P2225" s="10">
        <f>cpi!$I$2</f>
        <v>245.51900000000001</v>
      </c>
      <c r="Q2225" s="10">
        <f t="shared" si="278"/>
        <v>1.3256965442764579</v>
      </c>
      <c r="R2225" s="8" t="str">
        <f t="shared" si="279"/>
        <v/>
      </c>
      <c r="S2225" s="11">
        <f t="shared" si="280"/>
        <v>30491020.518358532</v>
      </c>
      <c r="T2225" s="11">
        <f t="shared" si="280"/>
        <v>16159596.586209504</v>
      </c>
      <c r="U2225" s="11">
        <f t="shared" si="280"/>
        <v>16295428.779832613</v>
      </c>
    </row>
    <row r="2226" spans="1:21" x14ac:dyDescent="0.2">
      <c r="A2226" s="5">
        <v>2247</v>
      </c>
      <c r="B2226" s="17">
        <v>22</v>
      </c>
      <c r="C2226" s="16">
        <v>8</v>
      </c>
      <c r="D2226" s="16">
        <v>2008</v>
      </c>
      <c r="E2226" s="18">
        <v>40094</v>
      </c>
      <c r="F2226" s="9" t="s">
        <v>2206</v>
      </c>
      <c r="G2226" s="3">
        <v>23000000</v>
      </c>
      <c r="H2226" s="3">
        <v>11511323</v>
      </c>
      <c r="I2226" s="3">
        <v>11778396</v>
      </c>
      <c r="J2226" s="8" t="str">
        <f t="shared" si="274"/>
        <v/>
      </c>
      <c r="K2226" s="8" t="str">
        <f t="shared" si="275"/>
        <v/>
      </c>
      <c r="L2226" s="8" t="str">
        <f t="shared" si="276"/>
        <v>The Longshots</v>
      </c>
      <c r="M2226" s="8" t="str">
        <f t="shared" si="277"/>
        <v/>
      </c>
      <c r="N2226" s="8" t="str">
        <f t="shared" si="273"/>
        <v>The Longshots</v>
      </c>
      <c r="O2226" s="10">
        <f>INDEX(cpi!$A$1:$M$106,MATCH($D2226,cpi!$A:$A,0),MATCH($C2226,cpi!$1:$1,0))</f>
        <v>219.08600000000001</v>
      </c>
      <c r="P2226" s="10">
        <f>cpi!$I$2</f>
        <v>245.51900000000001</v>
      </c>
      <c r="Q2226" s="10">
        <f t="shared" si="278"/>
        <v>1.1206512511068711</v>
      </c>
      <c r="R2226" s="8" t="str">
        <f t="shared" si="279"/>
        <v/>
      </c>
      <c r="S2226" s="11">
        <f t="shared" si="280"/>
        <v>25774978.775458038</v>
      </c>
      <c r="T2226" s="11">
        <f t="shared" si="280"/>
        <v>12900178.521845302</v>
      </c>
      <c r="U2226" s="11">
        <f t="shared" si="280"/>
        <v>13199474.213432167</v>
      </c>
    </row>
    <row r="2227" spans="1:21" x14ac:dyDescent="0.2">
      <c r="A2227" s="5">
        <v>2248</v>
      </c>
      <c r="B2227" s="17">
        <v>3</v>
      </c>
      <c r="C2227" s="16">
        <v>12</v>
      </c>
      <c r="D2227" s="16">
        <v>1999</v>
      </c>
      <c r="E2227" s="18">
        <v>36231</v>
      </c>
      <c r="F2227" s="9" t="s">
        <v>2207</v>
      </c>
      <c r="G2227" s="3">
        <v>23000000</v>
      </c>
      <c r="H2227" s="3">
        <v>10660147</v>
      </c>
      <c r="I2227" s="3">
        <v>10660147</v>
      </c>
      <c r="J2227" s="8" t="str">
        <f t="shared" si="274"/>
        <v/>
      </c>
      <c r="K2227" s="8" t="str">
        <f t="shared" si="275"/>
        <v/>
      </c>
      <c r="L2227" s="8" t="str">
        <f t="shared" si="276"/>
        <v>The End of the Affair</v>
      </c>
      <c r="M2227" s="8" t="str">
        <f t="shared" si="277"/>
        <v/>
      </c>
      <c r="N2227" s="8" t="str">
        <f t="shared" si="273"/>
        <v>The End of the Affair</v>
      </c>
      <c r="O2227" s="10">
        <f>INDEX(cpi!$A$1:$M$106,MATCH($D2227,cpi!$A:$A,0),MATCH($C2227,cpi!$1:$1,0))</f>
        <v>168.3</v>
      </c>
      <c r="P2227" s="10">
        <f>cpi!$I$2</f>
        <v>245.51900000000001</v>
      </c>
      <c r="Q2227" s="10">
        <f t="shared" si="278"/>
        <v>1.4588175876411169</v>
      </c>
      <c r="R2227" s="8" t="str">
        <f t="shared" si="279"/>
        <v/>
      </c>
      <c r="S2227" s="11">
        <f t="shared" si="280"/>
        <v>33552804.515745688</v>
      </c>
      <c r="T2227" s="11">
        <f t="shared" si="280"/>
        <v>15551209.93043969</v>
      </c>
      <c r="U2227" s="11">
        <f t="shared" si="280"/>
        <v>15551209.93043969</v>
      </c>
    </row>
    <row r="2228" spans="1:21" x14ac:dyDescent="0.2">
      <c r="A2228" s="5">
        <v>2249</v>
      </c>
      <c r="B2228" s="17">
        <v>23</v>
      </c>
      <c r="C2228" s="16">
        <v>8</v>
      </c>
      <c r="D2228" s="16">
        <v>1991</v>
      </c>
      <c r="E2228" s="18">
        <v>33916</v>
      </c>
      <c r="F2228" s="9" t="s">
        <v>2208</v>
      </c>
      <c r="G2228" s="3">
        <v>23000000</v>
      </c>
      <c r="H2228" s="3">
        <v>7018525</v>
      </c>
      <c r="I2228" s="3">
        <v>7018525</v>
      </c>
      <c r="J2228" s="8" t="str">
        <f t="shared" si="274"/>
        <v/>
      </c>
      <c r="K2228" s="8" t="str">
        <f t="shared" si="275"/>
        <v/>
      </c>
      <c r="L2228" s="8" t="str">
        <f t="shared" si="276"/>
        <v>Harley Davidson and the Marlboro Man</v>
      </c>
      <c r="M2228" s="8" t="str">
        <f t="shared" si="277"/>
        <v/>
      </c>
      <c r="N2228" s="8" t="str">
        <f t="shared" si="273"/>
        <v>Harley Davidson and the Marlboro Man</v>
      </c>
      <c r="O2228" s="10">
        <f>INDEX(cpi!$A$1:$M$106,MATCH($D2228,cpi!$A:$A,0),MATCH($C2228,cpi!$1:$1,0))</f>
        <v>136.6</v>
      </c>
      <c r="P2228" s="10">
        <f>cpi!$I$2</f>
        <v>245.51900000000001</v>
      </c>
      <c r="Q2228" s="10">
        <f t="shared" si="278"/>
        <v>1.7973572474377746</v>
      </c>
      <c r="R2228" s="8" t="str">
        <f t="shared" si="279"/>
        <v/>
      </c>
      <c r="S2228" s="11">
        <f t="shared" si="280"/>
        <v>41339216.691068813</v>
      </c>
      <c r="T2228" s="11">
        <f t="shared" si="280"/>
        <v>12614796.775073206</v>
      </c>
      <c r="U2228" s="11">
        <f t="shared" si="280"/>
        <v>12614796.775073206</v>
      </c>
    </row>
    <row r="2229" spans="1:21" x14ac:dyDescent="0.2">
      <c r="A2229" s="5">
        <v>2250</v>
      </c>
      <c r="B2229" s="17">
        <v>14</v>
      </c>
      <c r="C2229" s="16">
        <v>9</v>
      </c>
      <c r="D2229" s="16">
        <v>2007</v>
      </c>
      <c r="E2229" s="18">
        <v>39487</v>
      </c>
      <c r="F2229" s="9" t="s">
        <v>2209</v>
      </c>
      <c r="G2229" s="3">
        <v>23000000</v>
      </c>
      <c r="H2229" s="3">
        <v>6777741</v>
      </c>
      <c r="I2229" s="3">
        <v>24489150</v>
      </c>
      <c r="J2229" s="8" t="str">
        <f t="shared" si="274"/>
        <v/>
      </c>
      <c r="K2229" s="8" t="str">
        <f t="shared" si="275"/>
        <v/>
      </c>
      <c r="L2229" s="8" t="str">
        <f t="shared" si="276"/>
        <v>In the Valley of Elah</v>
      </c>
      <c r="M2229" s="8" t="str">
        <f t="shared" si="277"/>
        <v/>
      </c>
      <c r="N2229" s="8" t="str">
        <f t="shared" si="273"/>
        <v>In the Valley of Elah</v>
      </c>
      <c r="O2229" s="10">
        <f>INDEX(cpi!$A$1:$M$106,MATCH($D2229,cpi!$A:$A,0),MATCH($C2229,cpi!$1:$1,0))</f>
        <v>208.49</v>
      </c>
      <c r="P2229" s="10">
        <f>cpi!$I$2</f>
        <v>245.51900000000001</v>
      </c>
      <c r="Q2229" s="10">
        <f t="shared" si="278"/>
        <v>1.1776056405583002</v>
      </c>
      <c r="R2229" s="8" t="str">
        <f t="shared" si="279"/>
        <v/>
      </c>
      <c r="S2229" s="11">
        <f t="shared" si="280"/>
        <v>27084929.732840903</v>
      </c>
      <c r="T2229" s="11">
        <f t="shared" si="280"/>
        <v>7981506.0318432543</v>
      </c>
      <c r="U2229" s="11">
        <f t="shared" si="280"/>
        <v>28838561.172478296</v>
      </c>
    </row>
    <row r="2230" spans="1:21" x14ac:dyDescent="0.2">
      <c r="A2230" s="5">
        <v>2251</v>
      </c>
      <c r="B2230" s="17">
        <v>25</v>
      </c>
      <c r="C2230" s="16">
        <v>9</v>
      </c>
      <c r="D2230" s="16">
        <v>2009</v>
      </c>
      <c r="E2230" s="18">
        <v>40552</v>
      </c>
      <c r="F2230" s="9" t="s">
        <v>2210</v>
      </c>
      <c r="G2230" s="3">
        <v>23000000</v>
      </c>
      <c r="H2230" s="3">
        <v>6113834</v>
      </c>
      <c r="I2230" s="3">
        <v>50813834</v>
      </c>
      <c r="J2230" s="8" t="str">
        <f t="shared" si="274"/>
        <v/>
      </c>
      <c r="K2230" s="8" t="str">
        <f t="shared" si="275"/>
        <v/>
      </c>
      <c r="L2230" s="8" t="str">
        <f t="shared" si="276"/>
        <v>Coco avant Chanel</v>
      </c>
      <c r="M2230" s="8" t="str">
        <f t="shared" si="277"/>
        <v/>
      </c>
      <c r="N2230" s="8" t="str">
        <f t="shared" si="273"/>
        <v>Coco avant Chanel</v>
      </c>
      <c r="O2230" s="10">
        <f>INDEX(cpi!$A$1:$M$106,MATCH($D2230,cpi!$A:$A,0),MATCH($C2230,cpi!$1:$1,0))</f>
        <v>215.96899999999999</v>
      </c>
      <c r="P2230" s="10">
        <f>cpi!$I$2</f>
        <v>245.51900000000001</v>
      </c>
      <c r="Q2230" s="10">
        <f t="shared" si="278"/>
        <v>1.1368251925044799</v>
      </c>
      <c r="R2230" s="8" t="str">
        <f t="shared" si="279"/>
        <v/>
      </c>
      <c r="S2230" s="11">
        <f t="shared" si="280"/>
        <v>26146979.427603036</v>
      </c>
      <c r="T2230" s="11">
        <f t="shared" si="280"/>
        <v>6950360.5139904339</v>
      </c>
      <c r="U2230" s="11">
        <f t="shared" si="280"/>
        <v>57766446.618940689</v>
      </c>
    </row>
    <row r="2231" spans="1:21" x14ac:dyDescent="0.2">
      <c r="A2231" s="5">
        <v>2252</v>
      </c>
      <c r="B2231" s="17">
        <v>26</v>
      </c>
      <c r="C2231" s="16">
        <v>6</v>
      </c>
      <c r="D2231" s="16">
        <v>2009</v>
      </c>
      <c r="E2231" s="18">
        <v>40580</v>
      </c>
      <c r="F2231" s="9" t="s">
        <v>2211</v>
      </c>
      <c r="G2231" s="3">
        <v>23000000</v>
      </c>
      <c r="H2231" s="3">
        <v>2715657</v>
      </c>
      <c r="I2231" s="3">
        <v>2715657</v>
      </c>
      <c r="J2231" s="8" t="str">
        <f t="shared" si="274"/>
        <v/>
      </c>
      <c r="K2231" s="8" t="str">
        <f t="shared" si="275"/>
        <v/>
      </c>
      <c r="L2231" s="8" t="str">
        <f t="shared" si="276"/>
        <v>ChÃ©ri</v>
      </c>
      <c r="M2231" s="8" t="str">
        <f t="shared" si="277"/>
        <v/>
      </c>
      <c r="N2231" s="8" t="str">
        <f t="shared" si="273"/>
        <v>ChÃ©ri</v>
      </c>
      <c r="O2231" s="10">
        <f>INDEX(cpi!$A$1:$M$106,MATCH($D2231,cpi!$A:$A,0),MATCH($C2231,cpi!$1:$1,0))</f>
        <v>215.69300000000001</v>
      </c>
      <c r="P2231" s="10">
        <f>cpi!$I$2</f>
        <v>245.51900000000001</v>
      </c>
      <c r="Q2231" s="10">
        <f t="shared" si="278"/>
        <v>1.1382798700004173</v>
      </c>
      <c r="R2231" s="8" t="str">
        <f t="shared" si="279"/>
        <v/>
      </c>
      <c r="S2231" s="11">
        <f t="shared" si="280"/>
        <v>26180437.010009598</v>
      </c>
      <c r="T2231" s="11">
        <f t="shared" si="280"/>
        <v>3091177.6969257235</v>
      </c>
      <c r="U2231" s="11">
        <f t="shared" si="280"/>
        <v>3091177.6969257235</v>
      </c>
    </row>
    <row r="2232" spans="1:21" x14ac:dyDescent="0.2">
      <c r="A2232" s="5">
        <v>2253</v>
      </c>
      <c r="B2232" s="17">
        <v>28</v>
      </c>
      <c r="C2232" s="16">
        <v>6</v>
      </c>
      <c r="D2232" s="16">
        <v>2013</v>
      </c>
      <c r="E2232" s="18">
        <v>42100</v>
      </c>
      <c r="F2232" s="9" t="s">
        <v>2212</v>
      </c>
      <c r="G2232" s="3">
        <v>23000000</v>
      </c>
      <c r="H2232" s="3">
        <v>36686</v>
      </c>
      <c r="I2232" s="3">
        <v>13593473</v>
      </c>
      <c r="J2232" s="8" t="str">
        <f t="shared" si="274"/>
        <v/>
      </c>
      <c r="K2232" s="8" t="str">
        <f t="shared" si="275"/>
        <v/>
      </c>
      <c r="L2232" s="8" t="str">
        <f t="shared" si="276"/>
        <v>Redemption</v>
      </c>
      <c r="M2232" s="8" t="str">
        <f t="shared" si="277"/>
        <v/>
      </c>
      <c r="N2232" s="8" t="str">
        <f t="shared" si="273"/>
        <v>Redemption</v>
      </c>
      <c r="O2232" s="10">
        <f>INDEX(cpi!$A$1:$M$106,MATCH($D2232,cpi!$A:$A,0),MATCH($C2232,cpi!$1:$1,0))</f>
        <v>233.50399999999999</v>
      </c>
      <c r="P2232" s="10">
        <f>cpi!$I$2</f>
        <v>245.51900000000001</v>
      </c>
      <c r="Q2232" s="10">
        <f t="shared" si="278"/>
        <v>1.0514552213238317</v>
      </c>
      <c r="R2232" s="8" t="str">
        <f t="shared" si="279"/>
        <v/>
      </c>
      <c r="S2232" s="11">
        <f t="shared" si="280"/>
        <v>24183470.09044813</v>
      </c>
      <c r="T2232" s="11">
        <f t="shared" si="280"/>
        <v>38573.686249486091</v>
      </c>
      <c r="U2232" s="11">
        <f t="shared" si="280"/>
        <v>14292928.161774531</v>
      </c>
    </row>
    <row r="2233" spans="1:21" x14ac:dyDescent="0.2">
      <c r="A2233" s="5">
        <v>2254</v>
      </c>
      <c r="B2233" s="17">
        <v>25</v>
      </c>
      <c r="C2233" s="16">
        <v>4</v>
      </c>
      <c r="D2233" s="16">
        <v>2008</v>
      </c>
      <c r="E2233" s="18">
        <v>40182</v>
      </c>
      <c r="F2233" s="9" t="s">
        <v>2213</v>
      </c>
      <c r="G2233" s="3">
        <v>23000000</v>
      </c>
      <c r="H2233" s="3">
        <v>10452</v>
      </c>
      <c r="I2233" s="3">
        <v>4673377</v>
      </c>
      <c r="J2233" s="8" t="str">
        <f t="shared" si="274"/>
        <v/>
      </c>
      <c r="K2233" s="8" t="str">
        <f t="shared" si="275"/>
        <v/>
      </c>
      <c r="L2233" s="8" t="str">
        <f t="shared" si="276"/>
        <v>Rogue</v>
      </c>
      <c r="M2233" s="8" t="str">
        <f t="shared" si="277"/>
        <v/>
      </c>
      <c r="N2233" s="8" t="str">
        <f t="shared" si="273"/>
        <v>Rogue</v>
      </c>
      <c r="O2233" s="10">
        <f>INDEX(cpi!$A$1:$M$106,MATCH($D2233,cpi!$A:$A,0),MATCH($C2233,cpi!$1:$1,0))</f>
        <v>214.82300000000001</v>
      </c>
      <c r="P2233" s="10">
        <f>cpi!$I$2</f>
        <v>245.51900000000001</v>
      </c>
      <c r="Q2233" s="10">
        <f t="shared" si="278"/>
        <v>1.1428897278224399</v>
      </c>
      <c r="R2233" s="8" t="str">
        <f t="shared" si="279"/>
        <v/>
      </c>
      <c r="S2233" s="11">
        <f t="shared" si="280"/>
        <v>26286463.73991612</v>
      </c>
      <c r="T2233" s="11">
        <f t="shared" si="280"/>
        <v>11945.483435200142</v>
      </c>
      <c r="U2233" s="11">
        <f t="shared" si="280"/>
        <v>5341154.5675416505</v>
      </c>
    </row>
    <row r="2234" spans="1:21" x14ac:dyDescent="0.2">
      <c r="A2234" s="5">
        <v>2255</v>
      </c>
      <c r="B2234" s="17">
        <v>5</v>
      </c>
      <c r="C2234" s="16">
        <v>5</v>
      </c>
      <c r="D2234" s="16">
        <v>2017</v>
      </c>
      <c r="E2234" s="18">
        <v>42860</v>
      </c>
      <c r="F2234" s="9" t="s">
        <v>2214</v>
      </c>
      <c r="G2234" s="3">
        <v>23000000</v>
      </c>
      <c r="H2234" s="3">
        <v>0</v>
      </c>
      <c r="I2234" s="3">
        <v>58807172</v>
      </c>
      <c r="J2234" s="8" t="str">
        <f t="shared" si="274"/>
        <v/>
      </c>
      <c r="K2234" s="8" t="str">
        <f t="shared" si="275"/>
        <v/>
      </c>
      <c r="L2234" s="8" t="str">
        <f t="shared" si="276"/>
        <v>ChÄi dÃ n zhuÄnjiÄ</v>
      </c>
      <c r="M2234" s="8" t="str">
        <f t="shared" si="277"/>
        <v/>
      </c>
      <c r="N2234" s="8" t="str">
        <f t="shared" si="273"/>
        <v>ChÄi dÃ n zhuÄnjiÄ</v>
      </c>
      <c r="O2234" s="10">
        <f>INDEX(cpi!$A$1:$M$106,MATCH($D2234,cpi!$A:$A,0),MATCH($C2234,cpi!$1:$1,0))</f>
        <v>244.733</v>
      </c>
      <c r="P2234" s="10">
        <f>cpi!$I$2</f>
        <v>245.51900000000001</v>
      </c>
      <c r="Q2234" s="10">
        <f t="shared" si="278"/>
        <v>1.0032116633228865</v>
      </c>
      <c r="R2234" s="8" t="str">
        <f t="shared" si="279"/>
        <v/>
      </c>
      <c r="S2234" s="11">
        <f t="shared" si="280"/>
        <v>23073868.25642639</v>
      </c>
      <c r="T2234" s="11">
        <f t="shared" si="280"/>
        <v>0</v>
      </c>
      <c r="U2234" s="11">
        <f t="shared" si="280"/>
        <v>58996040.837435074</v>
      </c>
    </row>
    <row r="2235" spans="1:21" x14ac:dyDescent="0.2">
      <c r="A2235" s="5">
        <v>2256</v>
      </c>
      <c r="B2235" s="17">
        <v>31</v>
      </c>
      <c r="C2235" s="16">
        <v>12</v>
      </c>
      <c r="D2235" s="16">
        <v>2009</v>
      </c>
      <c r="E2235" s="18">
        <v>40736</v>
      </c>
      <c r="F2235" s="9" t="s">
        <v>2215</v>
      </c>
      <c r="G2235" s="3">
        <v>23000000</v>
      </c>
      <c r="H2235" s="3">
        <v>0</v>
      </c>
      <c r="I2235" s="3">
        <v>44195779</v>
      </c>
      <c r="J2235" s="8" t="str">
        <f t="shared" si="274"/>
        <v/>
      </c>
      <c r="K2235" s="8" t="str">
        <f t="shared" si="275"/>
        <v/>
      </c>
      <c r="L2235" s="8" t="str">
        <f t="shared" si="276"/>
        <v>Shi Yue Wei Cheng</v>
      </c>
      <c r="M2235" s="8" t="str">
        <f t="shared" si="277"/>
        <v/>
      </c>
      <c r="N2235" s="8" t="str">
        <f t="shared" si="273"/>
        <v>Shi Yue Wei Cheng</v>
      </c>
      <c r="O2235" s="10">
        <f>INDEX(cpi!$A$1:$M$106,MATCH($D2235,cpi!$A:$A,0),MATCH($C2235,cpi!$1:$1,0))</f>
        <v>215.94900000000001</v>
      </c>
      <c r="P2235" s="10">
        <f>cpi!$I$2</f>
        <v>245.51900000000001</v>
      </c>
      <c r="Q2235" s="10">
        <f t="shared" si="278"/>
        <v>1.1369304789556793</v>
      </c>
      <c r="R2235" s="8" t="str">
        <f t="shared" si="279"/>
        <v/>
      </c>
      <c r="S2235" s="11">
        <f t="shared" si="280"/>
        <v>26149401.015980624</v>
      </c>
      <c r="T2235" s="11">
        <f t="shared" si="280"/>
        <v>0</v>
      </c>
      <c r="U2235" s="11">
        <f t="shared" si="280"/>
        <v>50247528.186289355</v>
      </c>
    </row>
    <row r="2236" spans="1:21" x14ac:dyDescent="0.2">
      <c r="A2236" s="5">
        <v>2257</v>
      </c>
      <c r="B2236" s="17">
        <v>24</v>
      </c>
      <c r="C2236" s="16">
        <v>6</v>
      </c>
      <c r="D2236" s="16">
        <v>1987</v>
      </c>
      <c r="E2236" s="18">
        <v>32483</v>
      </c>
      <c r="F2236" s="9" t="s">
        <v>2216</v>
      </c>
      <c r="G2236" s="3">
        <v>22700000</v>
      </c>
      <c r="H2236" s="3">
        <v>38119483</v>
      </c>
      <c r="I2236" s="3">
        <v>38119483</v>
      </c>
      <c r="J2236" s="8" t="str">
        <f t="shared" si="274"/>
        <v/>
      </c>
      <c r="K2236" s="8" t="str">
        <f t="shared" si="275"/>
        <v/>
      </c>
      <c r="L2236" s="8" t="str">
        <f t="shared" si="276"/>
        <v>Spaceballs</v>
      </c>
      <c r="M2236" s="8" t="str">
        <f t="shared" si="277"/>
        <v/>
      </c>
      <c r="N2236" s="8" t="str">
        <f t="shared" si="273"/>
        <v>Spaceballs</v>
      </c>
      <c r="O2236" s="10">
        <f>INDEX(cpi!$A$1:$M$106,MATCH($D2236,cpi!$A:$A,0),MATCH($C2236,cpi!$1:$1,0))</f>
        <v>113.5</v>
      </c>
      <c r="P2236" s="10">
        <f>cpi!$I$2</f>
        <v>245.51900000000001</v>
      </c>
      <c r="Q2236" s="10">
        <f t="shared" si="278"/>
        <v>2.1631629955947136</v>
      </c>
      <c r="R2236" s="8" t="str">
        <f t="shared" si="279"/>
        <v/>
      </c>
      <c r="S2236" s="11">
        <f t="shared" si="280"/>
        <v>49103800</v>
      </c>
      <c r="T2236" s="11">
        <f t="shared" si="280"/>
        <v>82458655.036801755</v>
      </c>
      <c r="U2236" s="11">
        <f t="shared" si="280"/>
        <v>82458655.036801755</v>
      </c>
    </row>
    <row r="2237" spans="1:21" x14ac:dyDescent="0.2">
      <c r="A2237" s="5">
        <v>2258</v>
      </c>
      <c r="B2237" s="17">
        <v>22</v>
      </c>
      <c r="C2237" s="16">
        <v>6</v>
      </c>
      <c r="D2237" s="16">
        <v>2007</v>
      </c>
      <c r="E2237" s="18">
        <v>39727</v>
      </c>
      <c r="F2237" s="9">
        <v>1408</v>
      </c>
      <c r="G2237" s="3">
        <v>22500000</v>
      </c>
      <c r="H2237" s="3">
        <v>71985628</v>
      </c>
      <c r="I2237" s="3">
        <v>131263370</v>
      </c>
      <c r="J2237" s="8" t="str">
        <f t="shared" si="274"/>
        <v/>
      </c>
      <c r="K2237" s="8" t="str">
        <f t="shared" si="275"/>
        <v/>
      </c>
      <c r="L2237" s="8">
        <f t="shared" si="276"/>
        <v>1408</v>
      </c>
      <c r="M2237" s="8" t="str">
        <f t="shared" si="277"/>
        <v/>
      </c>
      <c r="N2237" s="8">
        <f t="shared" si="273"/>
        <v>1408</v>
      </c>
      <c r="O2237" s="10">
        <f>INDEX(cpi!$A$1:$M$106,MATCH($D2237,cpi!$A:$A,0),MATCH($C2237,cpi!$1:$1,0))</f>
        <v>208.352</v>
      </c>
      <c r="P2237" s="10">
        <f>cpi!$I$2</f>
        <v>245.51900000000001</v>
      </c>
      <c r="Q2237" s="10">
        <f t="shared" si="278"/>
        <v>1.1783856166487483</v>
      </c>
      <c r="R2237" s="8" t="str">
        <f t="shared" si="279"/>
        <v/>
      </c>
      <c r="S2237" s="11">
        <f t="shared" si="280"/>
        <v>26513676.374596838</v>
      </c>
      <c r="T2237" s="11">
        <f t="shared" si="280"/>
        <v>84826828.640627399</v>
      </c>
      <c r="U2237" s="11">
        <f t="shared" si="280"/>
        <v>154678867.2008428</v>
      </c>
    </row>
    <row r="2238" spans="1:21" x14ac:dyDescent="0.2">
      <c r="A2238" s="5">
        <v>2259</v>
      </c>
      <c r="B2238" s="17">
        <v>18</v>
      </c>
      <c r="C2238" s="16">
        <v>11</v>
      </c>
      <c r="D2238" s="16">
        <v>2016</v>
      </c>
      <c r="E2238" s="18">
        <v>42897</v>
      </c>
      <c r="F2238" s="9" t="s">
        <v>2217</v>
      </c>
      <c r="G2238" s="3">
        <v>22500000</v>
      </c>
      <c r="H2238" s="3">
        <v>10663357</v>
      </c>
      <c r="I2238" s="3">
        <v>30726627</v>
      </c>
      <c r="J2238" s="8" t="str">
        <f t="shared" si="274"/>
        <v/>
      </c>
      <c r="K2238" s="8" t="str">
        <f t="shared" si="275"/>
        <v/>
      </c>
      <c r="L2238" s="8" t="str">
        <f t="shared" si="276"/>
        <v>Nocturnal Animals</v>
      </c>
      <c r="M2238" s="8" t="str">
        <f t="shared" si="277"/>
        <v/>
      </c>
      <c r="N2238" s="8" t="str">
        <f t="shared" si="273"/>
        <v>Nocturnal Animals</v>
      </c>
      <c r="O2238" s="10">
        <f>INDEX(cpi!$A$1:$M$106,MATCH($D2238,cpi!$A:$A,0),MATCH($C2238,cpi!$1:$1,0))</f>
        <v>241.35300000000001</v>
      </c>
      <c r="P2238" s="10">
        <f>cpi!$I$2</f>
        <v>245.51900000000001</v>
      </c>
      <c r="Q2238" s="10">
        <f t="shared" si="278"/>
        <v>1.0172610243087925</v>
      </c>
      <c r="R2238" s="8" t="str">
        <f t="shared" si="279"/>
        <v/>
      </c>
      <c r="S2238" s="11">
        <f t="shared" si="280"/>
        <v>22888373.046947833</v>
      </c>
      <c r="T2238" s="11">
        <f t="shared" si="280"/>
        <v>10847417.464390332</v>
      </c>
      <c r="U2238" s="11">
        <f t="shared" si="280"/>
        <v>31257000.055574201</v>
      </c>
    </row>
    <row r="2239" spans="1:21" x14ac:dyDescent="0.2">
      <c r="A2239" s="5">
        <v>2260</v>
      </c>
      <c r="B2239" s="17">
        <v>24</v>
      </c>
      <c r="C2239" s="16">
        <v>4</v>
      </c>
      <c r="D2239" s="16">
        <v>2015</v>
      </c>
      <c r="E2239" s="18">
        <v>42708</v>
      </c>
      <c r="F2239" s="9" t="s">
        <v>2218</v>
      </c>
      <c r="G2239" s="3">
        <v>22500000</v>
      </c>
      <c r="H2239" s="3">
        <v>4200117</v>
      </c>
      <c r="I2239" s="3">
        <v>30864649</v>
      </c>
      <c r="J2239" s="8" t="str">
        <f t="shared" si="274"/>
        <v/>
      </c>
      <c r="K2239" s="8" t="str">
        <f t="shared" si="275"/>
        <v/>
      </c>
      <c r="L2239" s="8" t="str">
        <f t="shared" si="276"/>
        <v>The Water Diviner</v>
      </c>
      <c r="M2239" s="8" t="str">
        <f t="shared" si="277"/>
        <v/>
      </c>
      <c r="N2239" s="8" t="str">
        <f t="shared" si="273"/>
        <v>The Water Diviner</v>
      </c>
      <c r="O2239" s="10">
        <f>INDEX(cpi!$A$1:$M$106,MATCH($D2239,cpi!$A:$A,0),MATCH($C2239,cpi!$1:$1,0))</f>
        <v>236.59899999999999</v>
      </c>
      <c r="P2239" s="10">
        <f>cpi!$I$2</f>
        <v>245.51900000000001</v>
      </c>
      <c r="Q2239" s="10">
        <f t="shared" si="278"/>
        <v>1.0377009201222323</v>
      </c>
      <c r="R2239" s="8" t="str">
        <f t="shared" si="279"/>
        <v/>
      </c>
      <c r="S2239" s="11">
        <f t="shared" si="280"/>
        <v>23348270.702750225</v>
      </c>
      <c r="T2239" s="11">
        <f t="shared" si="280"/>
        <v>4358465.2755210297</v>
      </c>
      <c r="U2239" s="11">
        <f t="shared" si="280"/>
        <v>32028274.666549735</v>
      </c>
    </row>
    <row r="2240" spans="1:21" x14ac:dyDescent="0.2">
      <c r="A2240" s="5">
        <v>2261</v>
      </c>
      <c r="B2240" s="17">
        <v>13</v>
      </c>
      <c r="C2240" s="16">
        <v>7</v>
      </c>
      <c r="D2240" s="16">
        <v>1990</v>
      </c>
      <c r="E2240" s="18">
        <v>33245</v>
      </c>
      <c r="F2240" s="9" t="s">
        <v>2219</v>
      </c>
      <c r="G2240" s="3">
        <v>22000000</v>
      </c>
      <c r="H2240" s="3">
        <v>217631306</v>
      </c>
      <c r="I2240" s="3">
        <v>517600000</v>
      </c>
      <c r="J2240" s="8" t="str">
        <f t="shared" si="274"/>
        <v/>
      </c>
      <c r="K2240" s="8" t="str">
        <f t="shared" si="275"/>
        <v/>
      </c>
      <c r="L2240" s="8" t="str">
        <f t="shared" si="276"/>
        <v>Ghost</v>
      </c>
      <c r="M2240" s="8" t="str">
        <f t="shared" si="277"/>
        <v/>
      </c>
      <c r="N2240" s="8" t="str">
        <f t="shared" si="273"/>
        <v>Ghost</v>
      </c>
      <c r="O2240" s="10">
        <f>INDEX(cpi!$A$1:$M$106,MATCH($D2240,cpi!$A:$A,0),MATCH($C2240,cpi!$1:$1,0))</f>
        <v>130.4</v>
      </c>
      <c r="P2240" s="10">
        <f>cpi!$I$2</f>
        <v>245.51900000000001</v>
      </c>
      <c r="Q2240" s="10">
        <f t="shared" si="278"/>
        <v>1.882814417177914</v>
      </c>
      <c r="R2240" s="8" t="str">
        <f t="shared" si="279"/>
        <v/>
      </c>
      <c r="S2240" s="11">
        <f t="shared" si="280"/>
        <v>41421917.177914105</v>
      </c>
      <c r="T2240" s="11">
        <f t="shared" si="280"/>
        <v>409759360.56605828</v>
      </c>
      <c r="U2240" s="11">
        <f t="shared" si="280"/>
        <v>974544742.33128822</v>
      </c>
    </row>
    <row r="2241" spans="1:21" x14ac:dyDescent="0.2">
      <c r="A2241" s="5">
        <v>2262</v>
      </c>
      <c r="B2241" s="17">
        <v>15</v>
      </c>
      <c r="C2241" s="16">
        <v>7</v>
      </c>
      <c r="D2241" s="16">
        <v>1998</v>
      </c>
      <c r="E2241" s="18">
        <v>36226</v>
      </c>
      <c r="F2241" s="9" t="s">
        <v>2220</v>
      </c>
      <c r="G2241" s="3">
        <v>22000000</v>
      </c>
      <c r="H2241" s="3">
        <v>176484651</v>
      </c>
      <c r="I2241" s="3">
        <v>369884651</v>
      </c>
      <c r="J2241" s="8" t="str">
        <f t="shared" si="274"/>
        <v/>
      </c>
      <c r="K2241" s="8" t="str">
        <f t="shared" si="275"/>
        <v/>
      </c>
      <c r="L2241" s="8" t="str">
        <f t="shared" si="276"/>
        <v>There's Something About Mary</v>
      </c>
      <c r="M2241" s="8" t="str">
        <f t="shared" si="277"/>
        <v/>
      </c>
      <c r="N2241" s="8" t="str">
        <f t="shared" si="273"/>
        <v>There's Something About Mary</v>
      </c>
      <c r="O2241" s="10">
        <f>INDEX(cpi!$A$1:$M$106,MATCH($D2241,cpi!$A:$A,0),MATCH($C2241,cpi!$1:$1,0))</f>
        <v>163.19999999999999</v>
      </c>
      <c r="P2241" s="10">
        <f>cpi!$I$2</f>
        <v>245.51900000000001</v>
      </c>
      <c r="Q2241" s="10">
        <f t="shared" si="278"/>
        <v>1.5044056372549022</v>
      </c>
      <c r="R2241" s="8" t="str">
        <f t="shared" si="279"/>
        <v/>
      </c>
      <c r="S2241" s="11">
        <f t="shared" si="280"/>
        <v>33096924.019607849</v>
      </c>
      <c r="T2241" s="11">
        <f t="shared" si="280"/>
        <v>265504503.85336402</v>
      </c>
      <c r="U2241" s="11">
        <f t="shared" si="280"/>
        <v>556456554.0984621</v>
      </c>
    </row>
    <row r="2242" spans="1:21" x14ac:dyDescent="0.2">
      <c r="A2242" s="5">
        <v>2263</v>
      </c>
      <c r="B2242" s="17">
        <v>11</v>
      </c>
      <c r="C2242" s="16">
        <v>11</v>
      </c>
      <c r="D2242" s="16">
        <v>1994</v>
      </c>
      <c r="E2242" s="18">
        <v>34649</v>
      </c>
      <c r="F2242" s="9" t="s">
        <v>2221</v>
      </c>
      <c r="G2242" s="3">
        <v>22000000</v>
      </c>
      <c r="H2242" s="3">
        <v>144833357</v>
      </c>
      <c r="I2242" s="3">
        <v>189800000</v>
      </c>
      <c r="J2242" s="8" t="str">
        <f t="shared" si="274"/>
        <v/>
      </c>
      <c r="K2242" s="8" t="str">
        <f t="shared" si="275"/>
        <v/>
      </c>
      <c r="L2242" s="8" t="str">
        <f t="shared" si="276"/>
        <v>The Santa Clause</v>
      </c>
      <c r="M2242" s="8" t="str">
        <f t="shared" si="277"/>
        <v/>
      </c>
      <c r="N2242" s="8" t="str">
        <f t="shared" ref="N2242:N2305" si="281">IF(M2242=1,L2242&amp;" ("&amp;D2242&amp;")",L2242)</f>
        <v>The Santa Clause</v>
      </c>
      <c r="O2242" s="10">
        <f>INDEX(cpi!$A$1:$M$106,MATCH($D2242,cpi!$A:$A,0),MATCH($C2242,cpi!$1:$1,0))</f>
        <v>149.69999999999999</v>
      </c>
      <c r="P2242" s="10">
        <f>cpi!$I$2</f>
        <v>245.51900000000001</v>
      </c>
      <c r="Q2242" s="10">
        <f t="shared" si="278"/>
        <v>1.6400734802939214</v>
      </c>
      <c r="R2242" s="8" t="str">
        <f t="shared" si="279"/>
        <v/>
      </c>
      <c r="S2242" s="11">
        <f t="shared" si="280"/>
        <v>36081616.566466272</v>
      </c>
      <c r="T2242" s="11">
        <f t="shared" si="280"/>
        <v>237537347.87764198</v>
      </c>
      <c r="U2242" s="11">
        <f t="shared" si="280"/>
        <v>311285946.55978626</v>
      </c>
    </row>
    <row r="2243" spans="1:21" x14ac:dyDescent="0.2">
      <c r="A2243" s="5">
        <v>2264</v>
      </c>
      <c r="B2243" s="17">
        <v>28</v>
      </c>
      <c r="C2243" s="16">
        <v>9</v>
      </c>
      <c r="D2243" s="16">
        <v>2007</v>
      </c>
      <c r="E2243" s="18">
        <v>39912</v>
      </c>
      <c r="F2243" s="9" t="s">
        <v>2222</v>
      </c>
      <c r="G2243" s="3">
        <v>22000000</v>
      </c>
      <c r="H2243" s="3">
        <v>90648202</v>
      </c>
      <c r="I2243" s="3">
        <v>146590987</v>
      </c>
      <c r="J2243" s="8" t="str">
        <f t="shared" ref="J2243:J2306" si="282">IF(I2243=0,1,"")</f>
        <v/>
      </c>
      <c r="K2243" s="8" t="str">
        <f t="shared" ref="K2243:K2306" si="283">IF(D2243&gt;2017,1,"")</f>
        <v/>
      </c>
      <c r="L2243" s="8" t="str">
        <f t="shared" ref="L2243:L2306" si="284">F2243</f>
        <v>The Game Plan</v>
      </c>
      <c r="M2243" s="8" t="str">
        <f t="shared" ref="M2243:M2306" si="285">IF(COUNTIF($L$2:$L$5233,L2243)&gt;1,1,"")</f>
        <v/>
      </c>
      <c r="N2243" s="8" t="str">
        <f t="shared" si="281"/>
        <v>The Game Plan</v>
      </c>
      <c r="O2243" s="10">
        <f>INDEX(cpi!$A$1:$M$106,MATCH($D2243,cpi!$A:$A,0),MATCH($C2243,cpi!$1:$1,0))</f>
        <v>208.49</v>
      </c>
      <c r="P2243" s="10">
        <f>cpi!$I$2</f>
        <v>245.51900000000001</v>
      </c>
      <c r="Q2243" s="10">
        <f t="shared" ref="Q2243:Q2306" si="286">P2243/O2243</f>
        <v>1.1776056405583002</v>
      </c>
      <c r="R2243" s="8" t="str">
        <f t="shared" ref="R2243:R2306" si="287">IF(ISERROR(Q2243),1,"")</f>
        <v/>
      </c>
      <c r="S2243" s="11">
        <f t="shared" ref="S2243:U2306" si="288">G2243*$Q2243</f>
        <v>25907324.092282604</v>
      </c>
      <c r="T2243" s="11">
        <f t="shared" si="288"/>
        <v>106747833.98166819</v>
      </c>
      <c r="U2243" s="11">
        <f t="shared" si="288"/>
        <v>172626373.14620847</v>
      </c>
    </row>
    <row r="2244" spans="1:21" x14ac:dyDescent="0.2">
      <c r="A2244" s="5">
        <v>2265</v>
      </c>
      <c r="B2244" s="17">
        <v>29</v>
      </c>
      <c r="C2244" s="16">
        <v>3</v>
      </c>
      <c r="D2244" s="16">
        <v>2002</v>
      </c>
      <c r="E2244" s="18">
        <v>38110</v>
      </c>
      <c r="F2244" s="9" t="s">
        <v>2223</v>
      </c>
      <c r="G2244" s="3">
        <v>22000000</v>
      </c>
      <c r="H2244" s="3">
        <v>75600072</v>
      </c>
      <c r="I2244" s="3">
        <v>80491516</v>
      </c>
      <c r="J2244" s="8" t="str">
        <f t="shared" si="282"/>
        <v/>
      </c>
      <c r="K2244" s="8" t="str">
        <f t="shared" si="283"/>
        <v/>
      </c>
      <c r="L2244" s="8" t="str">
        <f t="shared" si="284"/>
        <v>The Rookie</v>
      </c>
      <c r="M2244" s="8" t="str">
        <f t="shared" si="285"/>
        <v/>
      </c>
      <c r="N2244" s="8" t="str">
        <f t="shared" si="281"/>
        <v>The Rookie</v>
      </c>
      <c r="O2244" s="10">
        <f>INDEX(cpi!$A$1:$M$106,MATCH($D2244,cpi!$A:$A,0),MATCH($C2244,cpi!$1:$1,0))</f>
        <v>178.8</v>
      </c>
      <c r="P2244" s="10">
        <f>cpi!$I$2</f>
        <v>245.51900000000001</v>
      </c>
      <c r="Q2244" s="10">
        <f t="shared" si="286"/>
        <v>1.373148769574944</v>
      </c>
      <c r="R2244" s="8" t="str">
        <f t="shared" si="287"/>
        <v/>
      </c>
      <c r="S2244" s="11">
        <f t="shared" si="288"/>
        <v>30209272.93064877</v>
      </c>
      <c r="T2244" s="11">
        <f t="shared" si="288"/>
        <v>103810145.84657718</v>
      </c>
      <c r="U2244" s="11">
        <f t="shared" si="288"/>
        <v>110526826.15662192</v>
      </c>
    </row>
    <row r="2245" spans="1:21" x14ac:dyDescent="0.2">
      <c r="A2245" s="5">
        <v>2266</v>
      </c>
      <c r="B2245" s="17">
        <v>2</v>
      </c>
      <c r="C2245" s="16">
        <v>6</v>
      </c>
      <c r="D2245" s="16">
        <v>1995</v>
      </c>
      <c r="E2245" s="18">
        <v>34736</v>
      </c>
      <c r="F2245" s="9" t="s">
        <v>2224</v>
      </c>
      <c r="G2245" s="3">
        <v>22000000</v>
      </c>
      <c r="H2245" s="3">
        <v>71516617</v>
      </c>
      <c r="I2245" s="3">
        <v>175516617</v>
      </c>
      <c r="J2245" s="8" t="str">
        <f t="shared" si="282"/>
        <v/>
      </c>
      <c r="K2245" s="8" t="str">
        <f t="shared" si="283"/>
        <v/>
      </c>
      <c r="L2245" s="8" t="str">
        <f t="shared" si="284"/>
        <v>The Bridges of Madison County</v>
      </c>
      <c r="M2245" s="8" t="str">
        <f t="shared" si="285"/>
        <v/>
      </c>
      <c r="N2245" s="8" t="str">
        <f t="shared" si="281"/>
        <v>The Bridges of Madison County</v>
      </c>
      <c r="O2245" s="10">
        <f>INDEX(cpi!$A$1:$M$106,MATCH($D2245,cpi!$A:$A,0),MATCH($C2245,cpi!$1:$1,0))</f>
        <v>152.5</v>
      </c>
      <c r="P2245" s="10">
        <f>cpi!$I$2</f>
        <v>245.51900000000001</v>
      </c>
      <c r="Q2245" s="10">
        <f t="shared" si="286"/>
        <v>1.6099606557377049</v>
      </c>
      <c r="R2245" s="8" t="str">
        <f t="shared" si="287"/>
        <v/>
      </c>
      <c r="S2245" s="11">
        <f t="shared" si="288"/>
        <v>35419134.426229507</v>
      </c>
      <c r="T2245" s="11">
        <f t="shared" si="288"/>
        <v>115138939.60146229</v>
      </c>
      <c r="U2245" s="11">
        <f t="shared" si="288"/>
        <v>282574847.79818362</v>
      </c>
    </row>
    <row r="2246" spans="1:21" x14ac:dyDescent="0.2">
      <c r="A2246" s="5">
        <v>2267</v>
      </c>
      <c r="B2246" s="17">
        <v>28</v>
      </c>
      <c r="C2246" s="16">
        <v>2</v>
      </c>
      <c r="D2246" s="16">
        <v>2014</v>
      </c>
      <c r="E2246" s="18">
        <v>42462</v>
      </c>
      <c r="F2246" s="9" t="s">
        <v>2225</v>
      </c>
      <c r="G2246" s="3">
        <v>22000000</v>
      </c>
      <c r="H2246" s="3">
        <v>59700064</v>
      </c>
      <c r="I2246" s="3">
        <v>70949793</v>
      </c>
      <c r="J2246" s="8" t="str">
        <f t="shared" si="282"/>
        <v/>
      </c>
      <c r="K2246" s="8" t="str">
        <f t="shared" si="283"/>
        <v/>
      </c>
      <c r="L2246" s="8" t="str">
        <f t="shared" si="284"/>
        <v>Son of God</v>
      </c>
      <c r="M2246" s="8" t="str">
        <f t="shared" si="285"/>
        <v/>
      </c>
      <c r="N2246" s="8" t="str">
        <f t="shared" si="281"/>
        <v>Son of God</v>
      </c>
      <c r="O2246" s="10">
        <f>INDEX(cpi!$A$1:$M$106,MATCH($D2246,cpi!$A:$A,0),MATCH($C2246,cpi!$1:$1,0))</f>
        <v>234.78100000000001</v>
      </c>
      <c r="P2246" s="10">
        <f>cpi!$I$2</f>
        <v>245.51900000000001</v>
      </c>
      <c r="Q2246" s="10">
        <f t="shared" si="286"/>
        <v>1.0457362393038618</v>
      </c>
      <c r="R2246" s="8" t="str">
        <f t="shared" si="287"/>
        <v/>
      </c>
      <c r="S2246" s="11">
        <f t="shared" si="288"/>
        <v>23006197.26468496</v>
      </c>
      <c r="T2246" s="11">
        <f t="shared" si="288"/>
        <v>62430520.413559869</v>
      </c>
      <c r="U2246" s="11">
        <f t="shared" si="288"/>
        <v>74194769.711207464</v>
      </c>
    </row>
    <row r="2247" spans="1:21" x14ac:dyDescent="0.2">
      <c r="A2247" s="5">
        <v>2268</v>
      </c>
      <c r="B2247" s="17">
        <v>1</v>
      </c>
      <c r="C2247" s="16">
        <v>6</v>
      </c>
      <c r="D2247" s="16">
        <v>2001</v>
      </c>
      <c r="E2247" s="18">
        <v>36897</v>
      </c>
      <c r="F2247" s="9" t="s">
        <v>2226</v>
      </c>
      <c r="G2247" s="3">
        <v>22000000</v>
      </c>
      <c r="H2247" s="3">
        <v>55762229</v>
      </c>
      <c r="I2247" s="3">
        <v>55762229</v>
      </c>
      <c r="J2247" s="8" t="str">
        <f t="shared" si="282"/>
        <v/>
      </c>
      <c r="K2247" s="8" t="str">
        <f t="shared" si="283"/>
        <v/>
      </c>
      <c r="L2247" s="8" t="str">
        <f t="shared" si="284"/>
        <v>The Animal</v>
      </c>
      <c r="M2247" s="8" t="str">
        <f t="shared" si="285"/>
        <v/>
      </c>
      <c r="N2247" s="8" t="str">
        <f t="shared" si="281"/>
        <v>The Animal</v>
      </c>
      <c r="O2247" s="10">
        <f>INDEX(cpi!$A$1:$M$106,MATCH($D2247,cpi!$A:$A,0),MATCH($C2247,cpi!$1:$1,0))</f>
        <v>178</v>
      </c>
      <c r="P2247" s="10">
        <f>cpi!$I$2</f>
        <v>245.51900000000001</v>
      </c>
      <c r="Q2247" s="10">
        <f t="shared" si="286"/>
        <v>1.3793202247191012</v>
      </c>
      <c r="R2247" s="8" t="str">
        <f t="shared" si="287"/>
        <v/>
      </c>
      <c r="S2247" s="11">
        <f t="shared" si="288"/>
        <v>30345044.943820227</v>
      </c>
      <c r="T2247" s="11">
        <f t="shared" si="288"/>
        <v>76913970.235117987</v>
      </c>
      <c r="U2247" s="11">
        <f t="shared" si="288"/>
        <v>76913970.235117987</v>
      </c>
    </row>
    <row r="2248" spans="1:21" x14ac:dyDescent="0.2">
      <c r="A2248" s="5">
        <v>2269</v>
      </c>
      <c r="B2248" s="17">
        <v>8</v>
      </c>
      <c r="C2248" s="16">
        <v>8</v>
      </c>
      <c r="D2248" s="16">
        <v>2014</v>
      </c>
      <c r="E2248" s="18">
        <v>41859</v>
      </c>
      <c r="F2248" s="9" t="s">
        <v>2227</v>
      </c>
      <c r="G2248" s="3">
        <v>22000000</v>
      </c>
      <c r="H2248" s="3">
        <v>54235441</v>
      </c>
      <c r="I2248" s="3">
        <v>94270488</v>
      </c>
      <c r="J2248" s="8" t="str">
        <f t="shared" si="282"/>
        <v/>
      </c>
      <c r="K2248" s="8" t="str">
        <f t="shared" si="283"/>
        <v/>
      </c>
      <c r="L2248" s="8" t="str">
        <f t="shared" si="284"/>
        <v>The Hundred-Foot Journey</v>
      </c>
      <c r="M2248" s="8" t="str">
        <f t="shared" si="285"/>
        <v/>
      </c>
      <c r="N2248" s="8" t="str">
        <f t="shared" si="281"/>
        <v>The Hundred-Foot Journey</v>
      </c>
      <c r="O2248" s="10">
        <f>INDEX(cpi!$A$1:$M$106,MATCH($D2248,cpi!$A:$A,0),MATCH($C2248,cpi!$1:$1,0))</f>
        <v>237.852</v>
      </c>
      <c r="P2248" s="10">
        <f>cpi!$I$2</f>
        <v>245.51900000000001</v>
      </c>
      <c r="Q2248" s="10">
        <f t="shared" si="286"/>
        <v>1.0322343305921329</v>
      </c>
      <c r="R2248" s="8" t="str">
        <f t="shared" si="287"/>
        <v/>
      </c>
      <c r="S2248" s="11">
        <f t="shared" si="288"/>
        <v>22709155.273026925</v>
      </c>
      <c r="T2248" s="11">
        <f t="shared" si="288"/>
        <v>55983684.135004118</v>
      </c>
      <c r="U2248" s="11">
        <f t="shared" si="288"/>
        <v>97309234.075273693</v>
      </c>
    </row>
    <row r="2249" spans="1:21" x14ac:dyDescent="0.2">
      <c r="A2249" s="5">
        <v>2270</v>
      </c>
      <c r="B2249" s="17">
        <v>8</v>
      </c>
      <c r="C2249" s="16">
        <v>12</v>
      </c>
      <c r="D2249" s="16">
        <v>1982</v>
      </c>
      <c r="E2249" s="18">
        <v>30175</v>
      </c>
      <c r="F2249" s="9" t="s">
        <v>2228</v>
      </c>
      <c r="G2249" s="3">
        <v>22000000</v>
      </c>
      <c r="H2249" s="3">
        <v>52767889</v>
      </c>
      <c r="I2249" s="3">
        <v>127767889</v>
      </c>
      <c r="J2249" s="8" t="str">
        <f t="shared" si="282"/>
        <v/>
      </c>
      <c r="K2249" s="8" t="str">
        <f t="shared" si="283"/>
        <v/>
      </c>
      <c r="L2249" s="8" t="str">
        <f t="shared" si="284"/>
        <v>Gandhi</v>
      </c>
      <c r="M2249" s="8" t="str">
        <f t="shared" si="285"/>
        <v/>
      </c>
      <c r="N2249" s="8" t="str">
        <f t="shared" si="281"/>
        <v>Gandhi</v>
      </c>
      <c r="O2249" s="10">
        <f>INDEX(cpi!$A$1:$M$106,MATCH($D2249,cpi!$A:$A,0),MATCH($C2249,cpi!$1:$1,0))</f>
        <v>97.6</v>
      </c>
      <c r="P2249" s="10">
        <f>cpi!$I$2</f>
        <v>245.51900000000001</v>
      </c>
      <c r="Q2249" s="10">
        <f t="shared" si="286"/>
        <v>2.515563524590164</v>
      </c>
      <c r="R2249" s="8" t="str">
        <f t="shared" si="287"/>
        <v/>
      </c>
      <c r="S2249" s="11">
        <f t="shared" si="288"/>
        <v>55342397.54098361</v>
      </c>
      <c r="T2249" s="11">
        <f t="shared" si="288"/>
        <v>132740976.83802254</v>
      </c>
      <c r="U2249" s="11">
        <f t="shared" si="288"/>
        <v>321408241.18228483</v>
      </c>
    </row>
    <row r="2250" spans="1:21" x14ac:dyDescent="0.2">
      <c r="A2250" s="5">
        <v>2271</v>
      </c>
      <c r="B2250" s="17">
        <v>19</v>
      </c>
      <c r="C2250" s="16">
        <v>9</v>
      </c>
      <c r="D2250" s="16">
        <v>2003</v>
      </c>
      <c r="E2250" s="18">
        <v>38177</v>
      </c>
      <c r="F2250" s="9" t="s">
        <v>2229</v>
      </c>
      <c r="G2250" s="3">
        <v>22000000</v>
      </c>
      <c r="H2250" s="3">
        <v>51970690</v>
      </c>
      <c r="I2250" s="3">
        <v>95708457</v>
      </c>
      <c r="J2250" s="8" t="str">
        <f t="shared" si="282"/>
        <v/>
      </c>
      <c r="K2250" s="8" t="str">
        <f t="shared" si="283"/>
        <v/>
      </c>
      <c r="L2250" s="8" t="str">
        <f t="shared" si="284"/>
        <v>Underworld</v>
      </c>
      <c r="M2250" s="8" t="str">
        <f t="shared" si="285"/>
        <v/>
      </c>
      <c r="N2250" s="8" t="str">
        <f t="shared" si="281"/>
        <v>Underworld</v>
      </c>
      <c r="O2250" s="10">
        <f>INDEX(cpi!$A$1:$M$106,MATCH($D2250,cpi!$A:$A,0),MATCH($C2250,cpi!$1:$1,0))</f>
        <v>185.2</v>
      </c>
      <c r="P2250" s="10">
        <f>cpi!$I$2</f>
        <v>245.51900000000001</v>
      </c>
      <c r="Q2250" s="10">
        <f t="shared" si="286"/>
        <v>1.3256965442764579</v>
      </c>
      <c r="R2250" s="8" t="str">
        <f t="shared" si="287"/>
        <v/>
      </c>
      <c r="S2250" s="11">
        <f t="shared" si="288"/>
        <v>29165323.974082075</v>
      </c>
      <c r="T2250" s="11">
        <f t="shared" si="288"/>
        <v>68897364.136663064</v>
      </c>
      <c r="U2250" s="11">
        <f t="shared" si="288"/>
        <v>126880370.70293197</v>
      </c>
    </row>
    <row r="2251" spans="1:21" x14ac:dyDescent="0.2">
      <c r="A2251" s="5">
        <v>2272</v>
      </c>
      <c r="B2251" s="17">
        <v>28</v>
      </c>
      <c r="C2251" s="16">
        <v>7</v>
      </c>
      <c r="D2251" s="16">
        <v>1995</v>
      </c>
      <c r="E2251" s="18">
        <v>35527</v>
      </c>
      <c r="F2251" s="9" t="s">
        <v>2230</v>
      </c>
      <c r="G2251" s="3">
        <v>22000000</v>
      </c>
      <c r="H2251" s="3">
        <v>50621733</v>
      </c>
      <c r="I2251" s="3">
        <v>110521733</v>
      </c>
      <c r="J2251" s="8" t="str">
        <f t="shared" si="282"/>
        <v/>
      </c>
      <c r="K2251" s="8" t="str">
        <f t="shared" si="283"/>
        <v/>
      </c>
      <c r="L2251" s="8" t="str">
        <f t="shared" si="284"/>
        <v>The Net</v>
      </c>
      <c r="M2251" s="8" t="str">
        <f t="shared" si="285"/>
        <v/>
      </c>
      <c r="N2251" s="8" t="str">
        <f t="shared" si="281"/>
        <v>The Net</v>
      </c>
      <c r="O2251" s="10">
        <f>INDEX(cpi!$A$1:$M$106,MATCH($D2251,cpi!$A:$A,0),MATCH($C2251,cpi!$1:$1,0))</f>
        <v>152.5</v>
      </c>
      <c r="P2251" s="10">
        <f>cpi!$I$2</f>
        <v>245.51900000000001</v>
      </c>
      <c r="Q2251" s="10">
        <f t="shared" si="286"/>
        <v>1.6099606557377049</v>
      </c>
      <c r="R2251" s="8" t="str">
        <f t="shared" si="287"/>
        <v/>
      </c>
      <c r="S2251" s="11">
        <f t="shared" si="288"/>
        <v>35419134.426229507</v>
      </c>
      <c r="T2251" s="11">
        <f t="shared" si="288"/>
        <v>81498998.45525901</v>
      </c>
      <c r="U2251" s="11">
        <f t="shared" si="288"/>
        <v>177935641.73394755</v>
      </c>
    </row>
    <row r="2252" spans="1:21" x14ac:dyDescent="0.2">
      <c r="A2252" s="5">
        <v>2273</v>
      </c>
      <c r="B2252" s="17">
        <v>3</v>
      </c>
      <c r="C2252" s="16">
        <v>8</v>
      </c>
      <c r="D2252" s="16">
        <v>2012</v>
      </c>
      <c r="E2252" s="18">
        <v>40976</v>
      </c>
      <c r="F2252" s="9" t="s">
        <v>2231</v>
      </c>
      <c r="G2252" s="3">
        <v>22000000</v>
      </c>
      <c r="H2252" s="3">
        <v>49008662</v>
      </c>
      <c r="I2252" s="3">
        <v>77229695</v>
      </c>
      <c r="J2252" s="8" t="str">
        <f t="shared" si="282"/>
        <v/>
      </c>
      <c r="K2252" s="8" t="str">
        <f t="shared" si="283"/>
        <v/>
      </c>
      <c r="L2252" s="8" t="str">
        <f t="shared" si="284"/>
        <v>Diary of a Wimpy Kid: Dog Days</v>
      </c>
      <c r="M2252" s="8" t="str">
        <f t="shared" si="285"/>
        <v/>
      </c>
      <c r="N2252" s="8" t="str">
        <f t="shared" si="281"/>
        <v>Diary of a Wimpy Kid: Dog Days</v>
      </c>
      <c r="O2252" s="10">
        <f>INDEX(cpi!$A$1:$M$106,MATCH($D2252,cpi!$A:$A,0),MATCH($C2252,cpi!$1:$1,0))</f>
        <v>230.37899999999999</v>
      </c>
      <c r="P2252" s="10">
        <f>cpi!$I$2</f>
        <v>245.51900000000001</v>
      </c>
      <c r="Q2252" s="10">
        <f t="shared" si="286"/>
        <v>1.0657177954587875</v>
      </c>
      <c r="R2252" s="8" t="str">
        <f t="shared" si="287"/>
        <v/>
      </c>
      <c r="S2252" s="11">
        <f t="shared" si="288"/>
        <v>23445791.500093326</v>
      </c>
      <c r="T2252" s="11">
        <f t="shared" si="288"/>
        <v>52229403.225024857</v>
      </c>
      <c r="U2252" s="11">
        <f t="shared" si="288"/>
        <v>82305060.299354553</v>
      </c>
    </row>
    <row r="2253" spans="1:21" x14ac:dyDescent="0.2">
      <c r="A2253" s="5">
        <v>2274</v>
      </c>
      <c r="B2253" s="17">
        <v>28</v>
      </c>
      <c r="C2253" s="16">
        <v>12</v>
      </c>
      <c r="D2253" s="16">
        <v>2001</v>
      </c>
      <c r="E2253" s="18">
        <v>37723</v>
      </c>
      <c r="F2253" s="9" t="s">
        <v>2232</v>
      </c>
      <c r="G2253" s="3">
        <v>22000000</v>
      </c>
      <c r="H2253" s="3">
        <v>40270895</v>
      </c>
      <c r="I2253" s="3">
        <v>92542418</v>
      </c>
      <c r="J2253" s="8" t="str">
        <f t="shared" si="282"/>
        <v/>
      </c>
      <c r="K2253" s="8" t="str">
        <f t="shared" si="283"/>
        <v/>
      </c>
      <c r="L2253" s="8" t="str">
        <f t="shared" si="284"/>
        <v>I Am Sam</v>
      </c>
      <c r="M2253" s="8" t="str">
        <f t="shared" si="285"/>
        <v/>
      </c>
      <c r="N2253" s="8" t="str">
        <f t="shared" si="281"/>
        <v>I Am Sam</v>
      </c>
      <c r="O2253" s="10">
        <f>INDEX(cpi!$A$1:$M$106,MATCH($D2253,cpi!$A:$A,0),MATCH($C2253,cpi!$1:$1,0))</f>
        <v>176.7</v>
      </c>
      <c r="P2253" s="10">
        <f>cpi!$I$2</f>
        <v>245.51900000000001</v>
      </c>
      <c r="Q2253" s="10">
        <f t="shared" si="286"/>
        <v>1.3894680249009621</v>
      </c>
      <c r="R2253" s="8" t="str">
        <f t="shared" si="287"/>
        <v/>
      </c>
      <c r="S2253" s="11">
        <f t="shared" si="288"/>
        <v>30568296.547821168</v>
      </c>
      <c r="T2253" s="11">
        <f t="shared" si="288"/>
        <v>55955120.936644033</v>
      </c>
      <c r="U2253" s="11">
        <f t="shared" si="288"/>
        <v>128584730.75801924</v>
      </c>
    </row>
    <row r="2254" spans="1:21" x14ac:dyDescent="0.2">
      <c r="A2254" s="5">
        <v>2275</v>
      </c>
      <c r="B2254" s="17">
        <v>11</v>
      </c>
      <c r="C2254" s="16">
        <v>11</v>
      </c>
      <c r="D2254" s="16">
        <v>2005</v>
      </c>
      <c r="E2254" s="18">
        <v>38667</v>
      </c>
      <c r="F2254" s="9" t="s">
        <v>2233</v>
      </c>
      <c r="G2254" s="3">
        <v>22000000</v>
      </c>
      <c r="H2254" s="3">
        <v>36020063</v>
      </c>
      <c r="I2254" s="3">
        <v>57520063</v>
      </c>
      <c r="J2254" s="8" t="str">
        <f t="shared" si="282"/>
        <v/>
      </c>
      <c r="K2254" s="8" t="str">
        <f t="shared" si="283"/>
        <v/>
      </c>
      <c r="L2254" s="8" t="str">
        <f t="shared" si="284"/>
        <v>Derailed</v>
      </c>
      <c r="M2254" s="8" t="str">
        <f t="shared" si="285"/>
        <v/>
      </c>
      <c r="N2254" s="8" t="str">
        <f t="shared" si="281"/>
        <v>Derailed</v>
      </c>
      <c r="O2254" s="10">
        <f>INDEX(cpi!$A$1:$M$106,MATCH($D2254,cpi!$A:$A,0),MATCH($C2254,cpi!$1:$1,0))</f>
        <v>197.6</v>
      </c>
      <c r="P2254" s="10">
        <f>cpi!$I$2</f>
        <v>245.51900000000001</v>
      </c>
      <c r="Q2254" s="10">
        <f t="shared" si="286"/>
        <v>1.2425050607287449</v>
      </c>
      <c r="R2254" s="8" t="str">
        <f t="shared" si="287"/>
        <v/>
      </c>
      <c r="S2254" s="11">
        <f t="shared" si="288"/>
        <v>27335111.336032387</v>
      </c>
      <c r="T2254" s="11">
        <f t="shared" si="288"/>
        <v>44755110.565268219</v>
      </c>
      <c r="U2254" s="11">
        <f t="shared" si="288"/>
        <v>71468969.37093623</v>
      </c>
    </row>
    <row r="2255" spans="1:21" x14ac:dyDescent="0.2">
      <c r="A2255" s="5">
        <v>2276</v>
      </c>
      <c r="B2255" s="17">
        <v>18</v>
      </c>
      <c r="C2255" s="16">
        <v>9</v>
      </c>
      <c r="D2255" s="16">
        <v>2009</v>
      </c>
      <c r="E2255" s="18">
        <v>40338</v>
      </c>
      <c r="F2255" s="9" t="s">
        <v>2234</v>
      </c>
      <c r="G2255" s="3">
        <v>22000000</v>
      </c>
      <c r="H2255" s="3">
        <v>33316821</v>
      </c>
      <c r="I2255" s="3">
        <v>41771168</v>
      </c>
      <c r="J2255" s="8" t="str">
        <f t="shared" si="282"/>
        <v/>
      </c>
      <c r="K2255" s="8" t="str">
        <f t="shared" si="283"/>
        <v/>
      </c>
      <c r="L2255" s="8" t="str">
        <f t="shared" si="284"/>
        <v>The Informant!</v>
      </c>
      <c r="M2255" s="8" t="str">
        <f t="shared" si="285"/>
        <v/>
      </c>
      <c r="N2255" s="8" t="str">
        <f t="shared" si="281"/>
        <v>The Informant!</v>
      </c>
      <c r="O2255" s="10">
        <f>INDEX(cpi!$A$1:$M$106,MATCH($D2255,cpi!$A:$A,0),MATCH($C2255,cpi!$1:$1,0))</f>
        <v>215.96899999999999</v>
      </c>
      <c r="P2255" s="10">
        <f>cpi!$I$2</f>
        <v>245.51900000000001</v>
      </c>
      <c r="Q2255" s="10">
        <f t="shared" si="286"/>
        <v>1.1368251925044799</v>
      </c>
      <c r="R2255" s="8" t="str">
        <f t="shared" si="287"/>
        <v/>
      </c>
      <c r="S2255" s="11">
        <f t="shared" si="288"/>
        <v>25010154.235098556</v>
      </c>
      <c r="T2255" s="11">
        <f t="shared" si="288"/>
        <v>37875401.446962297</v>
      </c>
      <c r="U2255" s="11">
        <f t="shared" si="288"/>
        <v>47486516.102736972</v>
      </c>
    </row>
    <row r="2256" spans="1:21" x14ac:dyDescent="0.2">
      <c r="A2256" s="5">
        <v>2277</v>
      </c>
      <c r="B2256" s="17">
        <v>22</v>
      </c>
      <c r="C2256" s="16">
        <v>11</v>
      </c>
      <c r="D2256" s="16">
        <v>2013</v>
      </c>
      <c r="E2256" s="18">
        <v>41923</v>
      </c>
      <c r="F2256" s="9" t="s">
        <v>2235</v>
      </c>
      <c r="G2256" s="3">
        <v>22000000</v>
      </c>
      <c r="H2256" s="3">
        <v>30659817</v>
      </c>
      <c r="I2256" s="3">
        <v>70536870</v>
      </c>
      <c r="J2256" s="8" t="str">
        <f t="shared" si="282"/>
        <v/>
      </c>
      <c r="K2256" s="8" t="str">
        <f t="shared" si="283"/>
        <v/>
      </c>
      <c r="L2256" s="8" t="str">
        <f t="shared" si="284"/>
        <v>Delivery Man</v>
      </c>
      <c r="M2256" s="8" t="str">
        <f t="shared" si="285"/>
        <v/>
      </c>
      <c r="N2256" s="8" t="str">
        <f t="shared" si="281"/>
        <v>Delivery Man</v>
      </c>
      <c r="O2256" s="10">
        <f>INDEX(cpi!$A$1:$M$106,MATCH($D2256,cpi!$A:$A,0),MATCH($C2256,cpi!$1:$1,0))</f>
        <v>233.06899999999999</v>
      </c>
      <c r="P2256" s="10">
        <f>cpi!$I$2</f>
        <v>245.51900000000001</v>
      </c>
      <c r="Q2256" s="10">
        <f t="shared" si="286"/>
        <v>1.0534176574319194</v>
      </c>
      <c r="R2256" s="8" t="str">
        <f t="shared" si="287"/>
        <v/>
      </c>
      <c r="S2256" s="11">
        <f t="shared" si="288"/>
        <v>23175188.463502228</v>
      </c>
      <c r="T2256" s="11">
        <f t="shared" si="288"/>
        <v>32297592.60143134</v>
      </c>
      <c r="U2256" s="11">
        <f t="shared" si="288"/>
        <v>74304784.357979834</v>
      </c>
    </row>
    <row r="2257" spans="1:21" x14ac:dyDescent="0.2">
      <c r="A2257" s="5">
        <v>2278</v>
      </c>
      <c r="B2257" s="17">
        <v>5</v>
      </c>
      <c r="C2257" s="16">
        <v>2</v>
      </c>
      <c r="D2257" s="16">
        <v>2016</v>
      </c>
      <c r="E2257" s="18">
        <v>42492</v>
      </c>
      <c r="F2257" s="9" t="s">
        <v>2236</v>
      </c>
      <c r="G2257" s="3">
        <v>22000000</v>
      </c>
      <c r="H2257" s="3">
        <v>30080225</v>
      </c>
      <c r="I2257" s="3">
        <v>64171419</v>
      </c>
      <c r="J2257" s="8" t="str">
        <f t="shared" si="282"/>
        <v/>
      </c>
      <c r="K2257" s="8" t="str">
        <f t="shared" si="283"/>
        <v/>
      </c>
      <c r="L2257" s="8" t="str">
        <f t="shared" si="284"/>
        <v>Hail, Caesar!</v>
      </c>
      <c r="M2257" s="8" t="str">
        <f t="shared" si="285"/>
        <v/>
      </c>
      <c r="N2257" s="8" t="str">
        <f t="shared" si="281"/>
        <v>Hail, Caesar!</v>
      </c>
      <c r="O2257" s="10">
        <f>INDEX(cpi!$A$1:$M$106,MATCH($D2257,cpi!$A:$A,0),MATCH($C2257,cpi!$1:$1,0))</f>
        <v>237.11099999999999</v>
      </c>
      <c r="P2257" s="10">
        <f>cpi!$I$2</f>
        <v>245.51900000000001</v>
      </c>
      <c r="Q2257" s="10">
        <f t="shared" si="286"/>
        <v>1.0354601853140513</v>
      </c>
      <c r="R2257" s="8" t="str">
        <f t="shared" si="287"/>
        <v/>
      </c>
      <c r="S2257" s="11">
        <f t="shared" si="288"/>
        <v>22780124.076909129</v>
      </c>
      <c r="T2257" s="11">
        <f t="shared" si="288"/>
        <v>31146875.352788359</v>
      </c>
      <c r="U2257" s="11">
        <f t="shared" si="288"/>
        <v>66446949.40960563</v>
      </c>
    </row>
    <row r="2258" spans="1:21" x14ac:dyDescent="0.2">
      <c r="A2258" s="5">
        <v>2279</v>
      </c>
      <c r="B2258" s="17">
        <v>24</v>
      </c>
      <c r="C2258" s="16">
        <v>8</v>
      </c>
      <c r="D2258" s="16">
        <v>2001</v>
      </c>
      <c r="E2258" s="18">
        <v>37598</v>
      </c>
      <c r="F2258" s="9" t="s">
        <v>2237</v>
      </c>
      <c r="G2258" s="3">
        <v>22000000</v>
      </c>
      <c r="H2258" s="3">
        <v>30059386</v>
      </c>
      <c r="I2258" s="3">
        <v>33762400</v>
      </c>
      <c r="J2258" s="8" t="str">
        <f t="shared" si="282"/>
        <v/>
      </c>
      <c r="K2258" s="8" t="str">
        <f t="shared" si="283"/>
        <v/>
      </c>
      <c r="L2258" s="8" t="str">
        <f t="shared" si="284"/>
        <v>Jay and Silent Bob Strike Back</v>
      </c>
      <c r="M2258" s="8" t="str">
        <f t="shared" si="285"/>
        <v/>
      </c>
      <c r="N2258" s="8" t="str">
        <f t="shared" si="281"/>
        <v>Jay and Silent Bob Strike Back</v>
      </c>
      <c r="O2258" s="10">
        <f>INDEX(cpi!$A$1:$M$106,MATCH($D2258,cpi!$A:$A,0),MATCH($C2258,cpi!$1:$1,0))</f>
        <v>177.5</v>
      </c>
      <c r="P2258" s="10">
        <f>cpi!$I$2</f>
        <v>245.51900000000001</v>
      </c>
      <c r="Q2258" s="10">
        <f t="shared" si="286"/>
        <v>1.3832056338028169</v>
      </c>
      <c r="R2258" s="8" t="str">
        <f t="shared" si="287"/>
        <v/>
      </c>
      <c r="S2258" s="11">
        <f t="shared" si="288"/>
        <v>30430523.943661973</v>
      </c>
      <c r="T2258" s="11">
        <f t="shared" si="288"/>
        <v>41578312.063853525</v>
      </c>
      <c r="U2258" s="11">
        <f t="shared" si="288"/>
        <v>46700341.890704229</v>
      </c>
    </row>
    <row r="2259" spans="1:21" x14ac:dyDescent="0.2">
      <c r="A2259" s="5">
        <v>2280</v>
      </c>
      <c r="B2259" s="17">
        <v>29</v>
      </c>
      <c r="C2259" s="16">
        <v>12</v>
      </c>
      <c r="D2259" s="16">
        <v>1993</v>
      </c>
      <c r="E2259" s="18">
        <v>34831</v>
      </c>
      <c r="F2259" s="9" t="s">
        <v>2238</v>
      </c>
      <c r="G2259" s="3">
        <v>22000000</v>
      </c>
      <c r="H2259" s="3">
        <v>25842377</v>
      </c>
      <c r="I2259" s="3">
        <v>25842377</v>
      </c>
      <c r="J2259" s="8" t="str">
        <f t="shared" si="282"/>
        <v/>
      </c>
      <c r="K2259" s="8" t="str">
        <f t="shared" si="283"/>
        <v/>
      </c>
      <c r="L2259" s="8" t="str">
        <f t="shared" si="284"/>
        <v>Shadowlands</v>
      </c>
      <c r="M2259" s="8" t="str">
        <f t="shared" si="285"/>
        <v/>
      </c>
      <c r="N2259" s="8" t="str">
        <f t="shared" si="281"/>
        <v>Shadowlands</v>
      </c>
      <c r="O2259" s="10">
        <f>INDEX(cpi!$A$1:$M$106,MATCH($D2259,cpi!$A:$A,0),MATCH($C2259,cpi!$1:$1,0))</f>
        <v>145.80000000000001</v>
      </c>
      <c r="P2259" s="10">
        <f>cpi!$I$2</f>
        <v>245.51900000000001</v>
      </c>
      <c r="Q2259" s="10">
        <f t="shared" si="286"/>
        <v>1.6839437585733881</v>
      </c>
      <c r="R2259" s="8" t="str">
        <f t="shared" si="287"/>
        <v/>
      </c>
      <c r="S2259" s="11">
        <f t="shared" si="288"/>
        <v>37046762.68861454</v>
      </c>
      <c r="T2259" s="11">
        <f t="shared" si="288"/>
        <v>43517109.455850475</v>
      </c>
      <c r="U2259" s="11">
        <f t="shared" si="288"/>
        <v>43517109.455850475</v>
      </c>
    </row>
    <row r="2260" spans="1:21" x14ac:dyDescent="0.2">
      <c r="A2260" s="5">
        <v>2281</v>
      </c>
      <c r="B2260" s="17">
        <v>27</v>
      </c>
      <c r="C2260" s="16">
        <v>8</v>
      </c>
      <c r="D2260" s="16">
        <v>2008</v>
      </c>
      <c r="E2260" s="18">
        <v>40245</v>
      </c>
      <c r="F2260" s="9" t="s">
        <v>2239</v>
      </c>
      <c r="G2260" s="3">
        <v>22000000</v>
      </c>
      <c r="H2260" s="3">
        <v>23530831</v>
      </c>
      <c r="I2260" s="3">
        <v>27882226</v>
      </c>
      <c r="J2260" s="8" t="str">
        <f t="shared" si="282"/>
        <v/>
      </c>
      <c r="K2260" s="8" t="str">
        <f t="shared" si="283"/>
        <v/>
      </c>
      <c r="L2260" s="8" t="str">
        <f t="shared" si="284"/>
        <v>Traitor</v>
      </c>
      <c r="M2260" s="8" t="str">
        <f t="shared" si="285"/>
        <v/>
      </c>
      <c r="N2260" s="8" t="str">
        <f t="shared" si="281"/>
        <v>Traitor</v>
      </c>
      <c r="O2260" s="10">
        <f>INDEX(cpi!$A$1:$M$106,MATCH($D2260,cpi!$A:$A,0),MATCH($C2260,cpi!$1:$1,0))</f>
        <v>219.08600000000001</v>
      </c>
      <c r="P2260" s="10">
        <f>cpi!$I$2</f>
        <v>245.51900000000001</v>
      </c>
      <c r="Q2260" s="10">
        <f t="shared" si="286"/>
        <v>1.1206512511068711</v>
      </c>
      <c r="R2260" s="8" t="str">
        <f t="shared" si="287"/>
        <v/>
      </c>
      <c r="S2260" s="11">
        <f t="shared" si="288"/>
        <v>24654327.524351165</v>
      </c>
      <c r="T2260" s="11">
        <f t="shared" si="288"/>
        <v>26369855.199734349</v>
      </c>
      <c r="U2260" s="11">
        <f t="shared" si="288"/>
        <v>31246251.450544532</v>
      </c>
    </row>
    <row r="2261" spans="1:21" x14ac:dyDescent="0.2">
      <c r="A2261" s="5">
        <v>2282</v>
      </c>
      <c r="B2261" s="17">
        <v>12</v>
      </c>
      <c r="C2261" s="16">
        <v>8</v>
      </c>
      <c r="D2261" s="16">
        <v>2005</v>
      </c>
      <c r="E2261" s="18">
        <v>38694</v>
      </c>
      <c r="F2261" s="9" t="s">
        <v>2240</v>
      </c>
      <c r="G2261" s="3">
        <v>22000000</v>
      </c>
      <c r="H2261" s="3">
        <v>22400154</v>
      </c>
      <c r="I2261" s="3">
        <v>45273464</v>
      </c>
      <c r="J2261" s="8" t="str">
        <f t="shared" si="282"/>
        <v/>
      </c>
      <c r="K2261" s="8" t="str">
        <f t="shared" si="283"/>
        <v/>
      </c>
      <c r="L2261" s="8" t="str">
        <f t="shared" si="284"/>
        <v>Deuce Bigalow: European Gigolo</v>
      </c>
      <c r="M2261" s="8" t="str">
        <f t="shared" si="285"/>
        <v/>
      </c>
      <c r="N2261" s="8" t="str">
        <f t="shared" si="281"/>
        <v>Deuce Bigalow: European Gigolo</v>
      </c>
      <c r="O2261" s="10">
        <f>INDEX(cpi!$A$1:$M$106,MATCH($D2261,cpi!$A:$A,0),MATCH($C2261,cpi!$1:$1,0))</f>
        <v>196.4</v>
      </c>
      <c r="P2261" s="10">
        <f>cpi!$I$2</f>
        <v>245.51900000000001</v>
      </c>
      <c r="Q2261" s="10">
        <f t="shared" si="286"/>
        <v>1.2500967413441955</v>
      </c>
      <c r="R2261" s="8" t="str">
        <f t="shared" si="287"/>
        <v/>
      </c>
      <c r="S2261" s="11">
        <f t="shared" si="288"/>
        <v>27502128.309572302</v>
      </c>
      <c r="T2261" s="11">
        <f t="shared" si="288"/>
        <v>28002359.521008145</v>
      </c>
      <c r="U2261" s="11">
        <f t="shared" si="288"/>
        <v>56596209.815763742</v>
      </c>
    </row>
    <row r="2262" spans="1:21" x14ac:dyDescent="0.2">
      <c r="A2262" s="5">
        <v>2283</v>
      </c>
      <c r="B2262" s="17">
        <v>19</v>
      </c>
      <c r="C2262" s="16">
        <v>5</v>
      </c>
      <c r="D2262" s="16">
        <v>2017</v>
      </c>
      <c r="E2262" s="18">
        <v>43286</v>
      </c>
      <c r="F2262" s="9" t="s">
        <v>2241</v>
      </c>
      <c r="G2262" s="3">
        <v>22000000</v>
      </c>
      <c r="H2262" s="3">
        <v>20738724</v>
      </c>
      <c r="I2262" s="3">
        <v>35355942</v>
      </c>
      <c r="J2262" s="8" t="str">
        <f t="shared" si="282"/>
        <v/>
      </c>
      <c r="K2262" s="8" t="str">
        <f t="shared" si="283"/>
        <v/>
      </c>
      <c r="L2262" s="8" t="str">
        <f t="shared" si="284"/>
        <v>Diary of a Wimpy Kid: The Long Haul</v>
      </c>
      <c r="M2262" s="8" t="str">
        <f t="shared" si="285"/>
        <v/>
      </c>
      <c r="N2262" s="8" t="str">
        <f t="shared" si="281"/>
        <v>Diary of a Wimpy Kid: The Long Haul</v>
      </c>
      <c r="O2262" s="10">
        <f>INDEX(cpi!$A$1:$M$106,MATCH($D2262,cpi!$A:$A,0),MATCH($C2262,cpi!$1:$1,0))</f>
        <v>244.733</v>
      </c>
      <c r="P2262" s="10">
        <f>cpi!$I$2</f>
        <v>245.51900000000001</v>
      </c>
      <c r="Q2262" s="10">
        <f t="shared" si="286"/>
        <v>1.0032116633228865</v>
      </c>
      <c r="R2262" s="8" t="str">
        <f t="shared" si="287"/>
        <v/>
      </c>
      <c r="S2262" s="11">
        <f t="shared" si="288"/>
        <v>22070656.593103502</v>
      </c>
      <c r="T2262" s="11">
        <f t="shared" si="288"/>
        <v>20805329.799234264</v>
      </c>
      <c r="U2262" s="11">
        <f t="shared" si="288"/>
        <v>35469493.382167503</v>
      </c>
    </row>
    <row r="2263" spans="1:21" x14ac:dyDescent="0.2">
      <c r="A2263" s="5">
        <v>2284</v>
      </c>
      <c r="B2263" s="17">
        <v>18</v>
      </c>
      <c r="C2263" s="16">
        <v>1</v>
      </c>
      <c r="D2263" s="16">
        <v>2008</v>
      </c>
      <c r="E2263" s="18">
        <v>39965</v>
      </c>
      <c r="F2263" s="9" t="s">
        <v>2242</v>
      </c>
      <c r="G2263" s="3">
        <v>22000000</v>
      </c>
      <c r="H2263" s="3">
        <v>20668843</v>
      </c>
      <c r="I2263" s="3">
        <v>25044057</v>
      </c>
      <c r="J2263" s="8" t="str">
        <f t="shared" si="282"/>
        <v/>
      </c>
      <c r="K2263" s="8" t="str">
        <f t="shared" si="283"/>
        <v/>
      </c>
      <c r="L2263" s="8" t="str">
        <f t="shared" si="284"/>
        <v>Mad Money</v>
      </c>
      <c r="M2263" s="8" t="str">
        <f t="shared" si="285"/>
        <v/>
      </c>
      <c r="N2263" s="8" t="str">
        <f t="shared" si="281"/>
        <v>Mad Money</v>
      </c>
      <c r="O2263" s="10">
        <f>INDEX(cpi!$A$1:$M$106,MATCH($D2263,cpi!$A:$A,0),MATCH($C2263,cpi!$1:$1,0))</f>
        <v>211.08</v>
      </c>
      <c r="P2263" s="10">
        <f>cpi!$I$2</f>
        <v>245.51900000000001</v>
      </c>
      <c r="Q2263" s="10">
        <f t="shared" si="286"/>
        <v>1.1631561493272693</v>
      </c>
      <c r="R2263" s="8" t="str">
        <f t="shared" si="287"/>
        <v/>
      </c>
      <c r="S2263" s="11">
        <f t="shared" si="288"/>
        <v>25589435.285199925</v>
      </c>
      <c r="T2263" s="11">
        <f t="shared" si="288"/>
        <v>24041091.834929883</v>
      </c>
      <c r="U2263" s="11">
        <f t="shared" si="288"/>
        <v>29130148.903652646</v>
      </c>
    </row>
    <row r="2264" spans="1:21" x14ac:dyDescent="0.2">
      <c r="A2264" s="5">
        <v>2285</v>
      </c>
      <c r="B2264" s="17">
        <v>27</v>
      </c>
      <c r="C2264" s="16">
        <v>11</v>
      </c>
      <c r="D2264" s="16">
        <v>2013</v>
      </c>
      <c r="E2264" s="18">
        <v>42074</v>
      </c>
      <c r="F2264" s="9" t="s">
        <v>2243</v>
      </c>
      <c r="G2264" s="3">
        <v>22000000</v>
      </c>
      <c r="H2264" s="3">
        <v>20158492</v>
      </c>
      <c r="I2264" s="3">
        <v>51695362</v>
      </c>
      <c r="J2264" s="8" t="str">
        <f t="shared" si="282"/>
        <v/>
      </c>
      <c r="K2264" s="8" t="str">
        <f t="shared" si="283"/>
        <v/>
      </c>
      <c r="L2264" s="8" t="str">
        <f t="shared" si="284"/>
        <v>Homefront</v>
      </c>
      <c r="M2264" s="8" t="str">
        <f t="shared" si="285"/>
        <v/>
      </c>
      <c r="N2264" s="8" t="str">
        <f t="shared" si="281"/>
        <v>Homefront</v>
      </c>
      <c r="O2264" s="10">
        <f>INDEX(cpi!$A$1:$M$106,MATCH($D2264,cpi!$A:$A,0),MATCH($C2264,cpi!$1:$1,0))</f>
        <v>233.06899999999999</v>
      </c>
      <c r="P2264" s="10">
        <f>cpi!$I$2</f>
        <v>245.51900000000001</v>
      </c>
      <c r="Q2264" s="10">
        <f t="shared" si="286"/>
        <v>1.0534176574319194</v>
      </c>
      <c r="R2264" s="8" t="str">
        <f t="shared" si="287"/>
        <v/>
      </c>
      <c r="S2264" s="11">
        <f t="shared" si="288"/>
        <v>23175188.463502228</v>
      </c>
      <c r="T2264" s="11">
        <f t="shared" si="288"/>
        <v>21235311.420000087</v>
      </c>
      <c r="U2264" s="11">
        <f t="shared" si="288"/>
        <v>54456807.138135061</v>
      </c>
    </row>
    <row r="2265" spans="1:21" x14ac:dyDescent="0.2">
      <c r="A2265" s="5">
        <v>2286</v>
      </c>
      <c r="B2265" s="17">
        <v>19</v>
      </c>
      <c r="C2265" s="16">
        <v>9</v>
      </c>
      <c r="D2265" s="16">
        <v>2008</v>
      </c>
      <c r="E2265" s="18">
        <v>40003</v>
      </c>
      <c r="F2265" s="9" t="s">
        <v>2244</v>
      </c>
      <c r="G2265" s="3">
        <v>22000000</v>
      </c>
      <c r="H2265" s="3">
        <v>19528602</v>
      </c>
      <c r="I2265" s="3">
        <v>31013349</v>
      </c>
      <c r="J2265" s="8" t="str">
        <f t="shared" si="282"/>
        <v/>
      </c>
      <c r="K2265" s="8" t="str">
        <f t="shared" si="283"/>
        <v/>
      </c>
      <c r="L2265" s="8" t="str">
        <f t="shared" si="284"/>
        <v>Igor</v>
      </c>
      <c r="M2265" s="8" t="str">
        <f t="shared" si="285"/>
        <v/>
      </c>
      <c r="N2265" s="8" t="str">
        <f t="shared" si="281"/>
        <v>Igor</v>
      </c>
      <c r="O2265" s="10">
        <f>INDEX(cpi!$A$1:$M$106,MATCH($D2265,cpi!$A:$A,0),MATCH($C2265,cpi!$1:$1,0))</f>
        <v>218.78299999999999</v>
      </c>
      <c r="P2265" s="10">
        <f>cpi!$I$2</f>
        <v>245.51900000000001</v>
      </c>
      <c r="Q2265" s="10">
        <f t="shared" si="286"/>
        <v>1.1222032790481893</v>
      </c>
      <c r="R2265" s="8" t="str">
        <f t="shared" si="287"/>
        <v/>
      </c>
      <c r="S2265" s="11">
        <f t="shared" si="288"/>
        <v>24688472.139060166</v>
      </c>
      <c r="T2265" s="11">
        <f t="shared" si="288"/>
        <v>21915061.199627027</v>
      </c>
      <c r="U2265" s="11">
        <f t="shared" si="288"/>
        <v>34803281.94206588</v>
      </c>
    </row>
    <row r="2266" spans="1:21" x14ac:dyDescent="0.2">
      <c r="A2266" s="5">
        <v>2287</v>
      </c>
      <c r="B2266" s="17">
        <v>9</v>
      </c>
      <c r="C2266" s="16">
        <v>2</v>
      </c>
      <c r="D2266" s="16">
        <v>2001</v>
      </c>
      <c r="E2266" s="18">
        <v>37136</v>
      </c>
      <c r="F2266" s="9" t="s">
        <v>2245</v>
      </c>
      <c r="G2266" s="3">
        <v>22000000</v>
      </c>
      <c r="H2266" s="3">
        <v>19351569</v>
      </c>
      <c r="I2266" s="3">
        <v>25873142</v>
      </c>
      <c r="J2266" s="8" t="str">
        <f t="shared" si="282"/>
        <v/>
      </c>
      <c r="K2266" s="8" t="str">
        <f t="shared" si="283"/>
        <v/>
      </c>
      <c r="L2266" s="8" t="str">
        <f t="shared" si="284"/>
        <v>Saving Silverman</v>
      </c>
      <c r="M2266" s="8" t="str">
        <f t="shared" si="285"/>
        <v/>
      </c>
      <c r="N2266" s="8" t="str">
        <f t="shared" si="281"/>
        <v>Saving Silverman</v>
      </c>
      <c r="O2266" s="10">
        <f>INDEX(cpi!$A$1:$M$106,MATCH($D2266,cpi!$A:$A,0),MATCH($C2266,cpi!$1:$1,0))</f>
        <v>175.8</v>
      </c>
      <c r="P2266" s="10">
        <f>cpi!$I$2</f>
        <v>245.51900000000001</v>
      </c>
      <c r="Q2266" s="10">
        <f t="shared" si="286"/>
        <v>1.3965813424345848</v>
      </c>
      <c r="R2266" s="8" t="str">
        <f t="shared" si="287"/>
        <v/>
      </c>
      <c r="S2266" s="11">
        <f t="shared" si="288"/>
        <v>30724789.533560865</v>
      </c>
      <c r="T2266" s="11">
        <f t="shared" si="288"/>
        <v>27026040.212235495</v>
      </c>
      <c r="U2266" s="11">
        <f t="shared" si="288"/>
        <v>36133947.38736064</v>
      </c>
    </row>
    <row r="2267" spans="1:21" x14ac:dyDescent="0.2">
      <c r="A2267" s="5">
        <v>2288</v>
      </c>
      <c r="B2267" s="17">
        <v>2</v>
      </c>
      <c r="C2267" s="16">
        <v>7</v>
      </c>
      <c r="D2267" s="16">
        <v>1999</v>
      </c>
      <c r="E2267" s="18">
        <v>36198</v>
      </c>
      <c r="F2267" s="9" t="s">
        <v>2246</v>
      </c>
      <c r="G2267" s="3">
        <v>22000000</v>
      </c>
      <c r="H2267" s="3">
        <v>19288130</v>
      </c>
      <c r="I2267" s="3">
        <v>19288130</v>
      </c>
      <c r="J2267" s="8" t="str">
        <f t="shared" si="282"/>
        <v/>
      </c>
      <c r="K2267" s="8" t="str">
        <f t="shared" si="283"/>
        <v/>
      </c>
      <c r="L2267" s="8" t="str">
        <f t="shared" si="284"/>
        <v>Summer of Sam</v>
      </c>
      <c r="M2267" s="8" t="str">
        <f t="shared" si="285"/>
        <v/>
      </c>
      <c r="N2267" s="8" t="str">
        <f t="shared" si="281"/>
        <v>Summer of Sam</v>
      </c>
      <c r="O2267" s="10">
        <f>INDEX(cpi!$A$1:$M$106,MATCH($D2267,cpi!$A:$A,0),MATCH($C2267,cpi!$1:$1,0))</f>
        <v>166.7</v>
      </c>
      <c r="P2267" s="10">
        <f>cpi!$I$2</f>
        <v>245.51900000000001</v>
      </c>
      <c r="Q2267" s="10">
        <f t="shared" si="286"/>
        <v>1.4728194361127775</v>
      </c>
      <c r="R2267" s="8" t="str">
        <f t="shared" si="287"/>
        <v/>
      </c>
      <c r="S2267" s="11">
        <f t="shared" si="288"/>
        <v>32402027.594481107</v>
      </c>
      <c r="T2267" s="11">
        <f t="shared" si="288"/>
        <v>28407932.750269949</v>
      </c>
      <c r="U2267" s="11">
        <f t="shared" si="288"/>
        <v>28407932.750269949</v>
      </c>
    </row>
    <row r="2268" spans="1:21" x14ac:dyDescent="0.2">
      <c r="A2268" s="5">
        <v>2289</v>
      </c>
      <c r="B2268" s="17">
        <v>14</v>
      </c>
      <c r="C2268" s="16">
        <v>9</v>
      </c>
      <c r="D2268" s="16">
        <v>2001</v>
      </c>
      <c r="E2268" s="18">
        <v>37296</v>
      </c>
      <c r="F2268" s="9" t="s">
        <v>2247</v>
      </c>
      <c r="G2268" s="3">
        <v>22000000</v>
      </c>
      <c r="H2268" s="3">
        <v>17951431</v>
      </c>
      <c r="I2268" s="3">
        <v>22861785</v>
      </c>
      <c r="J2268" s="8" t="str">
        <f t="shared" si="282"/>
        <v/>
      </c>
      <c r="K2268" s="8" t="str">
        <f t="shared" si="283"/>
        <v/>
      </c>
      <c r="L2268" s="8" t="str">
        <f t="shared" si="284"/>
        <v>The Glass House</v>
      </c>
      <c r="M2268" s="8" t="str">
        <f t="shared" si="285"/>
        <v/>
      </c>
      <c r="N2268" s="8" t="str">
        <f t="shared" si="281"/>
        <v>The Glass House</v>
      </c>
      <c r="O2268" s="10">
        <f>INDEX(cpi!$A$1:$M$106,MATCH($D2268,cpi!$A:$A,0),MATCH($C2268,cpi!$1:$1,0))</f>
        <v>178.3</v>
      </c>
      <c r="P2268" s="10">
        <f>cpi!$I$2</f>
        <v>245.51900000000001</v>
      </c>
      <c r="Q2268" s="10">
        <f t="shared" si="286"/>
        <v>1.3769994391475042</v>
      </c>
      <c r="R2268" s="8" t="str">
        <f t="shared" si="287"/>
        <v/>
      </c>
      <c r="S2268" s="11">
        <f t="shared" si="288"/>
        <v>30293987.661245093</v>
      </c>
      <c r="T2268" s="11">
        <f t="shared" si="288"/>
        <v>24719110.418895122</v>
      </c>
      <c r="U2268" s="11">
        <f t="shared" si="288"/>
        <v>31480665.122910824</v>
      </c>
    </row>
    <row r="2269" spans="1:21" x14ac:dyDescent="0.2">
      <c r="A2269" s="5">
        <v>2290</v>
      </c>
      <c r="B2269" s="17">
        <v>4</v>
      </c>
      <c r="C2269" s="16">
        <v>9</v>
      </c>
      <c r="D2269" s="16">
        <v>2015</v>
      </c>
      <c r="E2269" s="18">
        <v>42103</v>
      </c>
      <c r="F2269" s="9" t="s">
        <v>2248</v>
      </c>
      <c r="G2269" s="3">
        <v>22000000</v>
      </c>
      <c r="H2269" s="3">
        <v>16029670</v>
      </c>
      <c r="I2269" s="3">
        <v>69698495</v>
      </c>
      <c r="J2269" s="8" t="str">
        <f t="shared" si="282"/>
        <v/>
      </c>
      <c r="K2269" s="8" t="str">
        <f t="shared" si="283"/>
        <v/>
      </c>
      <c r="L2269" s="8" t="str">
        <f t="shared" si="284"/>
        <v>The Transporter Refueled</v>
      </c>
      <c r="M2269" s="8" t="str">
        <f t="shared" si="285"/>
        <v/>
      </c>
      <c r="N2269" s="8" t="str">
        <f t="shared" si="281"/>
        <v>The Transporter Refueled</v>
      </c>
      <c r="O2269" s="10">
        <f>INDEX(cpi!$A$1:$M$106,MATCH($D2269,cpi!$A:$A,0),MATCH($C2269,cpi!$1:$1,0))</f>
        <v>237.94499999999999</v>
      </c>
      <c r="P2269" s="10">
        <f>cpi!$I$2</f>
        <v>245.51900000000001</v>
      </c>
      <c r="Q2269" s="10">
        <f t="shared" si="286"/>
        <v>1.0318308852886171</v>
      </c>
      <c r="R2269" s="8" t="str">
        <f t="shared" si="287"/>
        <v/>
      </c>
      <c r="S2269" s="11">
        <f t="shared" si="288"/>
        <v>22700279.476349577</v>
      </c>
      <c r="T2269" s="11">
        <f t="shared" si="288"/>
        <v>16539908.586984387</v>
      </c>
      <c r="U2269" s="11">
        <f t="shared" si="288"/>
        <v>71917059.799134254</v>
      </c>
    </row>
    <row r="2270" spans="1:21" x14ac:dyDescent="0.2">
      <c r="A2270" s="5">
        <v>2291</v>
      </c>
      <c r="B2270" s="17">
        <v>13</v>
      </c>
      <c r="C2270" s="16">
        <v>6</v>
      </c>
      <c r="D2270" s="16">
        <v>1980</v>
      </c>
      <c r="E2270" s="18">
        <v>29592</v>
      </c>
      <c r="F2270" s="9" t="s">
        <v>267</v>
      </c>
      <c r="G2270" s="3">
        <v>22000000</v>
      </c>
      <c r="H2270" s="3">
        <v>15716828</v>
      </c>
      <c r="I2270" s="3">
        <v>15716828</v>
      </c>
      <c r="J2270" s="8" t="str">
        <f t="shared" si="282"/>
        <v/>
      </c>
      <c r="K2270" s="8" t="str">
        <f t="shared" si="283"/>
        <v/>
      </c>
      <c r="L2270" s="8" t="str">
        <f t="shared" si="284"/>
        <v>The Island</v>
      </c>
      <c r="M2270" s="8">
        <f t="shared" si="285"/>
        <v>1</v>
      </c>
      <c r="N2270" s="8" t="str">
        <f t="shared" si="281"/>
        <v>The Island (1980)</v>
      </c>
      <c r="O2270" s="10">
        <f>INDEX(cpi!$A$1:$M$106,MATCH($D2270,cpi!$A:$A,0),MATCH($C2270,cpi!$1:$1,0))</f>
        <v>82.7</v>
      </c>
      <c r="P2270" s="10">
        <f>cpi!$I$2</f>
        <v>245.51900000000001</v>
      </c>
      <c r="Q2270" s="10">
        <f t="shared" si="286"/>
        <v>2.9687908101571945</v>
      </c>
      <c r="R2270" s="8" t="str">
        <f t="shared" si="287"/>
        <v/>
      </c>
      <c r="S2270" s="11">
        <f t="shared" si="288"/>
        <v>65313397.823458277</v>
      </c>
      <c r="T2270" s="11">
        <f t="shared" si="288"/>
        <v>46659974.531221278</v>
      </c>
      <c r="U2270" s="11">
        <f t="shared" si="288"/>
        <v>46659974.531221278</v>
      </c>
    </row>
    <row r="2271" spans="1:21" x14ac:dyDescent="0.2">
      <c r="A2271" s="5">
        <v>2292</v>
      </c>
      <c r="B2271" s="17">
        <v>11</v>
      </c>
      <c r="C2271" s="16">
        <v>4</v>
      </c>
      <c r="D2271" s="16">
        <v>2001</v>
      </c>
      <c r="E2271" s="18">
        <v>37199</v>
      </c>
      <c r="F2271" s="9" t="s">
        <v>2249</v>
      </c>
      <c r="G2271" s="3">
        <v>22000000</v>
      </c>
      <c r="H2271" s="3">
        <v>14252830</v>
      </c>
      <c r="I2271" s="3">
        <v>14252830</v>
      </c>
      <c r="J2271" s="8" t="str">
        <f t="shared" si="282"/>
        <v/>
      </c>
      <c r="K2271" s="8" t="str">
        <f t="shared" si="283"/>
        <v/>
      </c>
      <c r="L2271" s="8" t="str">
        <f t="shared" si="284"/>
        <v>Josie and the Pussycats</v>
      </c>
      <c r="M2271" s="8" t="str">
        <f t="shared" si="285"/>
        <v/>
      </c>
      <c r="N2271" s="8" t="str">
        <f t="shared" si="281"/>
        <v>Josie and the Pussycats</v>
      </c>
      <c r="O2271" s="10">
        <f>INDEX(cpi!$A$1:$M$106,MATCH($D2271,cpi!$A:$A,0),MATCH($C2271,cpi!$1:$1,0))</f>
        <v>176.9</v>
      </c>
      <c r="P2271" s="10">
        <f>cpi!$I$2</f>
        <v>245.51900000000001</v>
      </c>
      <c r="Q2271" s="10">
        <f t="shared" si="286"/>
        <v>1.3878971170152627</v>
      </c>
      <c r="R2271" s="8" t="str">
        <f t="shared" si="287"/>
        <v/>
      </c>
      <c r="S2271" s="11">
        <f t="shared" si="288"/>
        <v>30533736.57433578</v>
      </c>
      <c r="T2271" s="11">
        <f t="shared" si="288"/>
        <v>19781461.666308649</v>
      </c>
      <c r="U2271" s="11">
        <f t="shared" si="288"/>
        <v>19781461.666308649</v>
      </c>
    </row>
    <row r="2272" spans="1:21" x14ac:dyDescent="0.2">
      <c r="A2272" s="5">
        <v>2293</v>
      </c>
      <c r="B2272" s="17">
        <v>22</v>
      </c>
      <c r="C2272" s="16">
        <v>8</v>
      </c>
      <c r="D2272" s="16">
        <v>2012</v>
      </c>
      <c r="E2272" s="18">
        <v>41555</v>
      </c>
      <c r="F2272" s="9" t="s">
        <v>2250</v>
      </c>
      <c r="G2272" s="3">
        <v>22000000</v>
      </c>
      <c r="H2272" s="3">
        <v>13749300</v>
      </c>
      <c r="I2272" s="3">
        <v>17216955</v>
      </c>
      <c r="J2272" s="8" t="str">
        <f t="shared" si="282"/>
        <v/>
      </c>
      <c r="K2272" s="8" t="str">
        <f t="shared" si="283"/>
        <v/>
      </c>
      <c r="L2272" s="8" t="str">
        <f t="shared" si="284"/>
        <v>Hit &amp; Run</v>
      </c>
      <c r="M2272" s="8" t="str">
        <f t="shared" si="285"/>
        <v/>
      </c>
      <c r="N2272" s="8" t="str">
        <f t="shared" si="281"/>
        <v>Hit &amp; Run</v>
      </c>
      <c r="O2272" s="10">
        <f>INDEX(cpi!$A$1:$M$106,MATCH($D2272,cpi!$A:$A,0),MATCH($C2272,cpi!$1:$1,0))</f>
        <v>230.37899999999999</v>
      </c>
      <c r="P2272" s="10">
        <f>cpi!$I$2</f>
        <v>245.51900000000001</v>
      </c>
      <c r="Q2272" s="10">
        <f t="shared" si="286"/>
        <v>1.0657177954587875</v>
      </c>
      <c r="R2272" s="8" t="str">
        <f t="shared" si="287"/>
        <v/>
      </c>
      <c r="S2272" s="11">
        <f t="shared" si="288"/>
        <v>23445791.500093326</v>
      </c>
      <c r="T2272" s="11">
        <f t="shared" si="288"/>
        <v>14652873.685101507</v>
      </c>
      <c r="U2272" s="11">
        <f t="shared" si="288"/>
        <v>18348415.327113148</v>
      </c>
    </row>
    <row r="2273" spans="1:21" x14ac:dyDescent="0.2">
      <c r="A2273" s="5">
        <v>2294</v>
      </c>
      <c r="B2273" s="17">
        <v>27</v>
      </c>
      <c r="C2273" s="16">
        <v>10</v>
      </c>
      <c r="D2273" s="16">
        <v>2000</v>
      </c>
      <c r="E2273" s="18">
        <v>37325</v>
      </c>
      <c r="F2273" s="9" t="s">
        <v>2251</v>
      </c>
      <c r="G2273" s="3">
        <v>22000000</v>
      </c>
      <c r="H2273" s="3">
        <v>13555988</v>
      </c>
      <c r="I2273" s="3">
        <v>13555988</v>
      </c>
      <c r="J2273" s="8" t="str">
        <f t="shared" si="282"/>
        <v/>
      </c>
      <c r="K2273" s="8" t="str">
        <f t="shared" si="283"/>
        <v/>
      </c>
      <c r="L2273" s="8" t="str">
        <f t="shared" si="284"/>
        <v>The Little Vampire</v>
      </c>
      <c r="M2273" s="8" t="str">
        <f t="shared" si="285"/>
        <v/>
      </c>
      <c r="N2273" s="8" t="str">
        <f t="shared" si="281"/>
        <v>The Little Vampire</v>
      </c>
      <c r="O2273" s="10">
        <f>INDEX(cpi!$A$1:$M$106,MATCH($D2273,cpi!$A:$A,0),MATCH($C2273,cpi!$1:$1,0))</f>
        <v>174</v>
      </c>
      <c r="P2273" s="10">
        <f>cpi!$I$2</f>
        <v>245.51900000000001</v>
      </c>
      <c r="Q2273" s="10">
        <f t="shared" si="286"/>
        <v>1.411028735632184</v>
      </c>
      <c r="R2273" s="8" t="str">
        <f t="shared" si="287"/>
        <v/>
      </c>
      <c r="S2273" s="11">
        <f t="shared" si="288"/>
        <v>31042632.183908049</v>
      </c>
      <c r="T2273" s="11">
        <f t="shared" si="288"/>
        <v>19127888.607885059</v>
      </c>
      <c r="U2273" s="11">
        <f t="shared" si="288"/>
        <v>19127888.607885059</v>
      </c>
    </row>
    <row r="2274" spans="1:21" x14ac:dyDescent="0.2">
      <c r="A2274" s="5">
        <v>2295</v>
      </c>
      <c r="B2274" s="17">
        <v>1</v>
      </c>
      <c r="C2274" s="16">
        <v>10</v>
      </c>
      <c r="D2274" s="16">
        <v>2004</v>
      </c>
      <c r="E2274" s="18">
        <v>37996</v>
      </c>
      <c r="F2274" s="9" t="s">
        <v>2252</v>
      </c>
      <c r="G2274" s="3">
        <v>22000000</v>
      </c>
      <c r="H2274" s="3">
        <v>12784713</v>
      </c>
      <c r="I2274" s="3">
        <v>20034713</v>
      </c>
      <c r="J2274" s="8" t="str">
        <f t="shared" si="282"/>
        <v/>
      </c>
      <c r="K2274" s="8" t="str">
        <f t="shared" si="283"/>
        <v/>
      </c>
      <c r="L2274" s="8" t="str">
        <f t="shared" si="284"/>
        <v>I Heart Huckabees</v>
      </c>
      <c r="M2274" s="8" t="str">
        <f t="shared" si="285"/>
        <v/>
      </c>
      <c r="N2274" s="8" t="str">
        <f t="shared" si="281"/>
        <v>I Heart Huckabees</v>
      </c>
      <c r="O2274" s="10">
        <f>INDEX(cpi!$A$1:$M$106,MATCH($D2274,cpi!$A:$A,0),MATCH($C2274,cpi!$1:$1,0))</f>
        <v>190.9</v>
      </c>
      <c r="P2274" s="10">
        <f>cpi!$I$2</f>
        <v>245.51900000000001</v>
      </c>
      <c r="Q2274" s="10">
        <f t="shared" si="286"/>
        <v>1.2861131482451544</v>
      </c>
      <c r="R2274" s="8" t="str">
        <f t="shared" si="287"/>
        <v/>
      </c>
      <c r="S2274" s="11">
        <f t="shared" si="288"/>
        <v>28294489.261393398</v>
      </c>
      <c r="T2274" s="11">
        <f t="shared" si="288"/>
        <v>16442587.485840753</v>
      </c>
      <c r="U2274" s="11">
        <f t="shared" si="288"/>
        <v>25766907.810618121</v>
      </c>
    </row>
    <row r="2275" spans="1:21" x14ac:dyDescent="0.2">
      <c r="A2275" s="5">
        <v>2296</v>
      </c>
      <c r="B2275" s="17">
        <v>4</v>
      </c>
      <c r="C2275" s="16">
        <v>12</v>
      </c>
      <c r="D2275" s="16">
        <v>2013</v>
      </c>
      <c r="E2275" s="18">
        <v>41376</v>
      </c>
      <c r="F2275" s="9" t="s">
        <v>2253</v>
      </c>
      <c r="G2275" s="3">
        <v>22000000</v>
      </c>
      <c r="H2275" s="3">
        <v>11330849</v>
      </c>
      <c r="I2275" s="3">
        <v>15434375</v>
      </c>
      <c r="J2275" s="8" t="str">
        <f t="shared" si="282"/>
        <v/>
      </c>
      <c r="K2275" s="8" t="str">
        <f t="shared" si="283"/>
        <v/>
      </c>
      <c r="L2275" s="8" t="str">
        <f t="shared" si="284"/>
        <v>Out of the Furnace</v>
      </c>
      <c r="M2275" s="8" t="str">
        <f t="shared" si="285"/>
        <v/>
      </c>
      <c r="N2275" s="8" t="str">
        <f t="shared" si="281"/>
        <v>Out of the Furnace</v>
      </c>
      <c r="O2275" s="10">
        <f>INDEX(cpi!$A$1:$M$106,MATCH($D2275,cpi!$A:$A,0),MATCH($C2275,cpi!$1:$1,0))</f>
        <v>233.04900000000001</v>
      </c>
      <c r="P2275" s="10">
        <f>cpi!$I$2</f>
        <v>245.51900000000001</v>
      </c>
      <c r="Q2275" s="10">
        <f t="shared" si="286"/>
        <v>1.0535080605366254</v>
      </c>
      <c r="R2275" s="8" t="str">
        <f t="shared" si="287"/>
        <v/>
      </c>
      <c r="S2275" s="11">
        <f t="shared" si="288"/>
        <v>23177177.331805758</v>
      </c>
      <c r="T2275" s="11">
        <f t="shared" si="288"/>
        <v>11937140.754223362</v>
      </c>
      <c r="U2275" s="11">
        <f t="shared" si="288"/>
        <v>16260238.471844977</v>
      </c>
    </row>
    <row r="2276" spans="1:21" x14ac:dyDescent="0.2">
      <c r="A2276" s="5">
        <v>2297</v>
      </c>
      <c r="B2276" s="17">
        <v>5</v>
      </c>
      <c r="C2276" s="16">
        <v>11</v>
      </c>
      <c r="D2276" s="16">
        <v>1993</v>
      </c>
      <c r="E2276" s="18">
        <v>34100</v>
      </c>
      <c r="F2276" s="9" t="s">
        <v>2254</v>
      </c>
      <c r="G2276" s="3">
        <v>22000000</v>
      </c>
      <c r="H2276" s="3">
        <v>10696210</v>
      </c>
      <c r="I2276" s="3">
        <v>10696210</v>
      </c>
      <c r="J2276" s="8" t="str">
        <f t="shared" si="282"/>
        <v/>
      </c>
      <c r="K2276" s="8" t="str">
        <f t="shared" si="283"/>
        <v/>
      </c>
      <c r="L2276" s="8" t="str">
        <f t="shared" si="284"/>
        <v>RoboCop 3</v>
      </c>
      <c r="M2276" s="8" t="str">
        <f t="shared" si="285"/>
        <v/>
      </c>
      <c r="N2276" s="8" t="str">
        <f t="shared" si="281"/>
        <v>RoboCop 3</v>
      </c>
      <c r="O2276" s="10">
        <f>INDEX(cpi!$A$1:$M$106,MATCH($D2276,cpi!$A:$A,0),MATCH($C2276,cpi!$1:$1,0))</f>
        <v>145.80000000000001</v>
      </c>
      <c r="P2276" s="10">
        <f>cpi!$I$2</f>
        <v>245.51900000000001</v>
      </c>
      <c r="Q2276" s="10">
        <f t="shared" si="286"/>
        <v>1.6839437585733881</v>
      </c>
      <c r="R2276" s="8" t="str">
        <f t="shared" si="287"/>
        <v/>
      </c>
      <c r="S2276" s="11">
        <f t="shared" si="288"/>
        <v>37046762.68861454</v>
      </c>
      <c r="T2276" s="11">
        <f t="shared" si="288"/>
        <v>18011816.069890261</v>
      </c>
      <c r="U2276" s="11">
        <f t="shared" si="288"/>
        <v>18011816.069890261</v>
      </c>
    </row>
    <row r="2277" spans="1:21" x14ac:dyDescent="0.2">
      <c r="A2277" s="5">
        <v>2298</v>
      </c>
      <c r="B2277" s="17">
        <v>27</v>
      </c>
      <c r="C2277" s="16">
        <v>8</v>
      </c>
      <c r="D2277" s="16">
        <v>1999</v>
      </c>
      <c r="E2277" s="18">
        <v>36958</v>
      </c>
      <c r="F2277" s="9" t="s">
        <v>2255</v>
      </c>
      <c r="G2277" s="3">
        <v>22000000</v>
      </c>
      <c r="H2277" s="3">
        <v>9818792</v>
      </c>
      <c r="I2277" s="3">
        <v>9818792</v>
      </c>
      <c r="J2277" s="8" t="str">
        <f t="shared" si="282"/>
        <v/>
      </c>
      <c r="K2277" s="8" t="str">
        <f t="shared" si="283"/>
        <v/>
      </c>
      <c r="L2277" s="8" t="str">
        <f t="shared" si="284"/>
        <v>Dudley Do-Right</v>
      </c>
      <c r="M2277" s="8" t="str">
        <f t="shared" si="285"/>
        <v/>
      </c>
      <c r="N2277" s="8" t="str">
        <f t="shared" si="281"/>
        <v>Dudley Do-Right</v>
      </c>
      <c r="O2277" s="10">
        <f>INDEX(cpi!$A$1:$M$106,MATCH($D2277,cpi!$A:$A,0),MATCH($C2277,cpi!$1:$1,0))</f>
        <v>167.1</v>
      </c>
      <c r="P2277" s="10">
        <f>cpi!$I$2</f>
        <v>245.51900000000001</v>
      </c>
      <c r="Q2277" s="10">
        <f t="shared" si="286"/>
        <v>1.4692938360263317</v>
      </c>
      <c r="R2277" s="8" t="str">
        <f t="shared" si="287"/>
        <v/>
      </c>
      <c r="S2277" s="11">
        <f t="shared" si="288"/>
        <v>32324464.392579298</v>
      </c>
      <c r="T2277" s="11">
        <f t="shared" si="288"/>
        <v>14426690.562824657</v>
      </c>
      <c r="U2277" s="11">
        <f t="shared" si="288"/>
        <v>14426690.562824657</v>
      </c>
    </row>
    <row r="2278" spans="1:21" x14ac:dyDescent="0.2">
      <c r="A2278" s="5">
        <v>2299</v>
      </c>
      <c r="B2278" s="17">
        <v>21</v>
      </c>
      <c r="C2278" s="16">
        <v>9</v>
      </c>
      <c r="D2278" s="16">
        <v>2001</v>
      </c>
      <c r="E2278" s="18">
        <v>37508</v>
      </c>
      <c r="F2278" s="9" t="s">
        <v>2256</v>
      </c>
      <c r="G2278" s="3">
        <v>22000000</v>
      </c>
      <c r="H2278" s="3">
        <v>6047691</v>
      </c>
      <c r="I2278" s="3">
        <v>6047691</v>
      </c>
      <c r="J2278" s="8" t="str">
        <f t="shared" si="282"/>
        <v/>
      </c>
      <c r="K2278" s="8" t="str">
        <f t="shared" si="283"/>
        <v/>
      </c>
      <c r="L2278" s="8" t="str">
        <f t="shared" si="284"/>
        <v>Megiddo: Omega Code 2</v>
      </c>
      <c r="M2278" s="8" t="str">
        <f t="shared" si="285"/>
        <v/>
      </c>
      <c r="N2278" s="8" t="str">
        <f t="shared" si="281"/>
        <v>Megiddo: Omega Code 2</v>
      </c>
      <c r="O2278" s="10">
        <f>INDEX(cpi!$A$1:$M$106,MATCH($D2278,cpi!$A:$A,0),MATCH($C2278,cpi!$1:$1,0))</f>
        <v>178.3</v>
      </c>
      <c r="P2278" s="10">
        <f>cpi!$I$2</f>
        <v>245.51900000000001</v>
      </c>
      <c r="Q2278" s="10">
        <f t="shared" si="286"/>
        <v>1.3769994391475042</v>
      </c>
      <c r="R2278" s="8" t="str">
        <f t="shared" si="287"/>
        <v/>
      </c>
      <c r="S2278" s="11">
        <f t="shared" si="288"/>
        <v>30293987.661245093</v>
      </c>
      <c r="T2278" s="11">
        <f t="shared" si="288"/>
        <v>8327667.1151374094</v>
      </c>
      <c r="U2278" s="11">
        <f t="shared" si="288"/>
        <v>8327667.1151374094</v>
      </c>
    </row>
    <row r="2279" spans="1:21" x14ac:dyDescent="0.2">
      <c r="A2279" s="5">
        <v>2300</v>
      </c>
      <c r="B2279" s="17">
        <v>1</v>
      </c>
      <c r="C2279" s="16">
        <v>1</v>
      </c>
      <c r="D2279" s="16">
        <v>1970</v>
      </c>
      <c r="E2279" s="18">
        <v>25569</v>
      </c>
      <c r="F2279" s="9" t="s">
        <v>2257</v>
      </c>
      <c r="G2279" s="3">
        <v>22000000</v>
      </c>
      <c r="H2279" s="3">
        <v>5000000</v>
      </c>
      <c r="I2279" s="3">
        <v>5000000</v>
      </c>
      <c r="J2279" s="8" t="str">
        <f t="shared" si="282"/>
        <v/>
      </c>
      <c r="K2279" s="8" t="str">
        <f t="shared" si="283"/>
        <v/>
      </c>
      <c r="L2279" s="8" t="str">
        <f t="shared" si="284"/>
        <v>Darling Lili</v>
      </c>
      <c r="M2279" s="8" t="str">
        <f t="shared" si="285"/>
        <v/>
      </c>
      <c r="N2279" s="8" t="str">
        <f t="shared" si="281"/>
        <v>Darling Lili</v>
      </c>
      <c r="O2279" s="10">
        <f>INDEX(cpi!$A$1:$M$106,MATCH($D2279,cpi!$A:$A,0),MATCH($C2279,cpi!$1:$1,0))</f>
        <v>37.799999999999997</v>
      </c>
      <c r="P2279" s="10">
        <f>cpi!$I$2</f>
        <v>245.51900000000001</v>
      </c>
      <c r="Q2279" s="10">
        <f t="shared" si="286"/>
        <v>6.4952116402116404</v>
      </c>
      <c r="R2279" s="8" t="str">
        <f t="shared" si="287"/>
        <v/>
      </c>
      <c r="S2279" s="11">
        <f t="shared" si="288"/>
        <v>142894656.08465609</v>
      </c>
      <c r="T2279" s="11">
        <f t="shared" si="288"/>
        <v>32476058.201058201</v>
      </c>
      <c r="U2279" s="11">
        <f t="shared" si="288"/>
        <v>32476058.201058201</v>
      </c>
    </row>
    <row r="2280" spans="1:21" x14ac:dyDescent="0.2">
      <c r="A2280" s="5">
        <v>2301</v>
      </c>
      <c r="B2280" s="17">
        <v>23</v>
      </c>
      <c r="C2280" s="16">
        <v>11</v>
      </c>
      <c r="D2280" s="16">
        <v>2005</v>
      </c>
      <c r="E2280" s="18">
        <v>39032</v>
      </c>
      <c r="F2280" s="9" t="s">
        <v>2258</v>
      </c>
      <c r="G2280" s="3">
        <v>22000000</v>
      </c>
      <c r="H2280" s="3">
        <v>4835065</v>
      </c>
      <c r="I2280" s="3">
        <v>9448623</v>
      </c>
      <c r="J2280" s="8" t="str">
        <f t="shared" si="282"/>
        <v/>
      </c>
      <c r="K2280" s="8" t="str">
        <f t="shared" si="283"/>
        <v/>
      </c>
      <c r="L2280" s="8" t="str">
        <f t="shared" si="284"/>
        <v>The Libertine</v>
      </c>
      <c r="M2280" s="8" t="str">
        <f t="shared" si="285"/>
        <v/>
      </c>
      <c r="N2280" s="8" t="str">
        <f t="shared" si="281"/>
        <v>The Libertine</v>
      </c>
      <c r="O2280" s="10">
        <f>INDEX(cpi!$A$1:$M$106,MATCH($D2280,cpi!$A:$A,0),MATCH($C2280,cpi!$1:$1,0))</f>
        <v>197.6</v>
      </c>
      <c r="P2280" s="10">
        <f>cpi!$I$2</f>
        <v>245.51900000000001</v>
      </c>
      <c r="Q2280" s="10">
        <f t="shared" si="286"/>
        <v>1.2425050607287449</v>
      </c>
      <c r="R2280" s="8" t="str">
        <f t="shared" si="287"/>
        <v/>
      </c>
      <c r="S2280" s="11">
        <f t="shared" si="288"/>
        <v>27335111.336032387</v>
      </c>
      <c r="T2280" s="11">
        <f t="shared" si="288"/>
        <v>6007592.7314524287</v>
      </c>
      <c r="U2280" s="11">
        <f t="shared" si="288"/>
        <v>11739961.894418016</v>
      </c>
    </row>
    <row r="2281" spans="1:21" x14ac:dyDescent="0.2">
      <c r="A2281" s="5">
        <v>2302</v>
      </c>
      <c r="B2281" s="17">
        <v>6</v>
      </c>
      <c r="C2281" s="16">
        <v>4</v>
      </c>
      <c r="D2281" s="16">
        <v>2007</v>
      </c>
      <c r="E2281" s="18">
        <v>39237</v>
      </c>
      <c r="F2281" s="9" t="s">
        <v>2259</v>
      </c>
      <c r="G2281" s="3">
        <v>22000000</v>
      </c>
      <c r="H2281" s="3">
        <v>4398532</v>
      </c>
      <c r="I2281" s="3">
        <v>27238354</v>
      </c>
      <c r="J2281" s="8" t="str">
        <f t="shared" si="282"/>
        <v/>
      </c>
      <c r="K2281" s="8" t="str">
        <f t="shared" si="283"/>
        <v/>
      </c>
      <c r="L2281" s="8" t="str">
        <f t="shared" si="284"/>
        <v>Zwartboek</v>
      </c>
      <c r="M2281" s="8" t="str">
        <f t="shared" si="285"/>
        <v/>
      </c>
      <c r="N2281" s="8" t="str">
        <f t="shared" si="281"/>
        <v>Zwartboek</v>
      </c>
      <c r="O2281" s="10">
        <f>INDEX(cpi!$A$1:$M$106,MATCH($D2281,cpi!$A:$A,0),MATCH($C2281,cpi!$1:$1,0))</f>
        <v>206.68600000000001</v>
      </c>
      <c r="P2281" s="10">
        <f>cpi!$I$2</f>
        <v>245.51900000000001</v>
      </c>
      <c r="Q2281" s="10">
        <f t="shared" si="286"/>
        <v>1.1878840366546355</v>
      </c>
      <c r="R2281" s="8" t="str">
        <f t="shared" si="287"/>
        <v/>
      </c>
      <c r="S2281" s="11">
        <f t="shared" si="288"/>
        <v>26133448.806401979</v>
      </c>
      <c r="T2281" s="11">
        <f t="shared" si="288"/>
        <v>5224945.9475145871</v>
      </c>
      <c r="U2281" s="11">
        <f t="shared" si="288"/>
        <v>32356005.901347939</v>
      </c>
    </row>
    <row r="2282" spans="1:21" x14ac:dyDescent="0.2">
      <c r="A2282" s="5">
        <v>2303</v>
      </c>
      <c r="B2282" s="17">
        <v>31</v>
      </c>
      <c r="C2282" s="16">
        <v>10</v>
      </c>
      <c r="D2282" s="16">
        <v>2014</v>
      </c>
      <c r="E2282" s="18">
        <v>42561</v>
      </c>
      <c r="F2282" s="9" t="s">
        <v>2260</v>
      </c>
      <c r="G2282" s="3">
        <v>22000000</v>
      </c>
      <c r="H2282" s="3">
        <v>3242457</v>
      </c>
      <c r="I2282" s="3">
        <v>19563579</v>
      </c>
      <c r="J2282" s="8" t="str">
        <f t="shared" si="282"/>
        <v/>
      </c>
      <c r="K2282" s="8" t="str">
        <f t="shared" si="283"/>
        <v/>
      </c>
      <c r="L2282" s="8" t="str">
        <f t="shared" si="284"/>
        <v>Before I Go to Sleep</v>
      </c>
      <c r="M2282" s="8" t="str">
        <f t="shared" si="285"/>
        <v/>
      </c>
      <c r="N2282" s="8" t="str">
        <f t="shared" si="281"/>
        <v>Before I Go to Sleep</v>
      </c>
      <c r="O2282" s="10">
        <f>INDEX(cpi!$A$1:$M$106,MATCH($D2282,cpi!$A:$A,0),MATCH($C2282,cpi!$1:$1,0))</f>
        <v>237.43299999999999</v>
      </c>
      <c r="P2282" s="10">
        <f>cpi!$I$2</f>
        <v>245.51900000000001</v>
      </c>
      <c r="Q2282" s="10">
        <f t="shared" si="286"/>
        <v>1.0340559231446345</v>
      </c>
      <c r="R2282" s="8" t="str">
        <f t="shared" si="287"/>
        <v/>
      </c>
      <c r="S2282" s="11">
        <f t="shared" si="288"/>
        <v>22749230.309181958</v>
      </c>
      <c r="T2282" s="11">
        <f t="shared" si="288"/>
        <v>3352881.8663917822</v>
      </c>
      <c r="U2282" s="11">
        <f t="shared" si="288"/>
        <v>20229834.742857985</v>
      </c>
    </row>
    <row r="2283" spans="1:21" x14ac:dyDescent="0.2">
      <c r="A2283" s="5">
        <v>2304</v>
      </c>
      <c r="B2283" s="17">
        <v>8</v>
      </c>
      <c r="C2283" s="16">
        <v>10</v>
      </c>
      <c r="D2283" s="16">
        <v>2010</v>
      </c>
      <c r="E2283" s="18">
        <v>40400</v>
      </c>
      <c r="F2283" s="9" t="s">
        <v>2261</v>
      </c>
      <c r="G2283" s="3">
        <v>22000000</v>
      </c>
      <c r="H2283" s="3">
        <v>1810078</v>
      </c>
      <c r="I2283" s="3">
        <v>4065020</v>
      </c>
      <c r="J2283" s="8" t="str">
        <f t="shared" si="282"/>
        <v/>
      </c>
      <c r="K2283" s="8" t="str">
        <f t="shared" si="283"/>
        <v/>
      </c>
      <c r="L2283" s="8" t="str">
        <f t="shared" si="284"/>
        <v>Stone</v>
      </c>
      <c r="M2283" s="8" t="str">
        <f t="shared" si="285"/>
        <v/>
      </c>
      <c r="N2283" s="8" t="str">
        <f t="shared" si="281"/>
        <v>Stone</v>
      </c>
      <c r="O2283" s="10">
        <f>INDEX(cpi!$A$1:$M$106,MATCH($D2283,cpi!$A:$A,0),MATCH($C2283,cpi!$1:$1,0))</f>
        <v>218.71100000000001</v>
      </c>
      <c r="P2283" s="10">
        <f>cpi!$I$2</f>
        <v>245.51900000000001</v>
      </c>
      <c r="Q2283" s="10">
        <f t="shared" si="286"/>
        <v>1.1225727101060303</v>
      </c>
      <c r="R2283" s="8" t="str">
        <f t="shared" si="287"/>
        <v/>
      </c>
      <c r="S2283" s="11">
        <f t="shared" si="288"/>
        <v>24696599.622332666</v>
      </c>
      <c r="T2283" s="11">
        <f t="shared" si="288"/>
        <v>2031944.1659633031</v>
      </c>
      <c r="U2283" s="11">
        <f t="shared" si="288"/>
        <v>4563280.5180352153</v>
      </c>
    </row>
    <row r="2284" spans="1:21" x14ac:dyDescent="0.2">
      <c r="A2284" s="5">
        <v>2305</v>
      </c>
      <c r="B2284" s="17">
        <v>3</v>
      </c>
      <c r="C2284" s="16">
        <v>3</v>
      </c>
      <c r="D2284" s="16">
        <v>2006</v>
      </c>
      <c r="E2284" s="18">
        <v>38779</v>
      </c>
      <c r="F2284" s="9" t="s">
        <v>2262</v>
      </c>
      <c r="G2284" s="3">
        <v>22000000</v>
      </c>
      <c r="H2284" s="3">
        <v>1054361</v>
      </c>
      <c r="I2284" s="3">
        <v>23134075</v>
      </c>
      <c r="J2284" s="8" t="str">
        <f t="shared" si="282"/>
        <v/>
      </c>
      <c r="K2284" s="8" t="str">
        <f t="shared" si="283"/>
        <v/>
      </c>
      <c r="L2284" s="8" t="str">
        <f t="shared" si="284"/>
        <v>Joyeux NoÃ«l</v>
      </c>
      <c r="M2284" s="8" t="str">
        <f t="shared" si="285"/>
        <v/>
      </c>
      <c r="N2284" s="8" t="str">
        <f t="shared" si="281"/>
        <v>Joyeux NoÃ«l</v>
      </c>
      <c r="O2284" s="10">
        <f>INDEX(cpi!$A$1:$M$106,MATCH($D2284,cpi!$A:$A,0),MATCH($C2284,cpi!$1:$1,0))</f>
        <v>199.8</v>
      </c>
      <c r="P2284" s="10">
        <f>cpi!$I$2</f>
        <v>245.51900000000001</v>
      </c>
      <c r="Q2284" s="10">
        <f t="shared" si="286"/>
        <v>1.2288238238238238</v>
      </c>
      <c r="R2284" s="8" t="str">
        <f t="shared" si="287"/>
        <v/>
      </c>
      <c r="S2284" s="11">
        <f t="shared" si="288"/>
        <v>27034124.124124125</v>
      </c>
      <c r="T2284" s="11">
        <f t="shared" si="288"/>
        <v>1295623.9157107107</v>
      </c>
      <c r="U2284" s="11">
        <f t="shared" si="288"/>
        <v>28427702.502127126</v>
      </c>
    </row>
    <row r="2285" spans="1:21" x14ac:dyDescent="0.2">
      <c r="A2285" s="5">
        <v>2306</v>
      </c>
      <c r="B2285" s="17">
        <v>31</v>
      </c>
      <c r="C2285" s="16">
        <v>12</v>
      </c>
      <c r="D2285" s="16">
        <v>2013</v>
      </c>
      <c r="E2285" s="18">
        <v>42197</v>
      </c>
      <c r="F2285" s="9" t="s">
        <v>2263</v>
      </c>
      <c r="G2285" s="3">
        <v>22000000</v>
      </c>
      <c r="H2285" s="3">
        <v>0</v>
      </c>
      <c r="I2285" s="3">
        <v>30051905</v>
      </c>
      <c r="J2285" s="8" t="str">
        <f t="shared" si="282"/>
        <v/>
      </c>
      <c r="K2285" s="8" t="str">
        <f t="shared" si="283"/>
        <v/>
      </c>
      <c r="L2285" s="8" t="str">
        <f t="shared" si="284"/>
        <v>Metegol</v>
      </c>
      <c r="M2285" s="8" t="str">
        <f t="shared" si="285"/>
        <v/>
      </c>
      <c r="N2285" s="8" t="str">
        <f t="shared" si="281"/>
        <v>Metegol</v>
      </c>
      <c r="O2285" s="10">
        <f>INDEX(cpi!$A$1:$M$106,MATCH($D2285,cpi!$A:$A,0),MATCH($C2285,cpi!$1:$1,0))</f>
        <v>233.04900000000001</v>
      </c>
      <c r="P2285" s="10">
        <f>cpi!$I$2</f>
        <v>245.51900000000001</v>
      </c>
      <c r="Q2285" s="10">
        <f t="shared" si="286"/>
        <v>1.0535080605366254</v>
      </c>
      <c r="R2285" s="8" t="str">
        <f t="shared" si="287"/>
        <v/>
      </c>
      <c r="S2285" s="11">
        <f t="shared" si="288"/>
        <v>23177177.331805758</v>
      </c>
      <c r="T2285" s="11">
        <f t="shared" si="288"/>
        <v>0</v>
      </c>
      <c r="U2285" s="11">
        <f t="shared" si="288"/>
        <v>31659924.151980914</v>
      </c>
    </row>
    <row r="2286" spans="1:21" x14ac:dyDescent="0.2">
      <c r="A2286" s="5">
        <v>2307</v>
      </c>
      <c r="B2286" s="17">
        <v>31</v>
      </c>
      <c r="C2286" s="16">
        <v>12</v>
      </c>
      <c r="D2286" s="16">
        <v>2016</v>
      </c>
      <c r="E2286" s="18">
        <v>43293</v>
      </c>
      <c r="F2286" s="9" t="s">
        <v>2264</v>
      </c>
      <c r="G2286" s="3">
        <v>22000000</v>
      </c>
      <c r="H2286" s="3">
        <v>0</v>
      </c>
      <c r="I2286" s="3">
        <v>0</v>
      </c>
      <c r="J2286" s="8">
        <f t="shared" si="282"/>
        <v>1</v>
      </c>
      <c r="K2286" s="8" t="str">
        <f t="shared" si="283"/>
        <v/>
      </c>
      <c r="L2286" s="8" t="str">
        <f t="shared" si="284"/>
        <v>The Butterfly God</v>
      </c>
      <c r="M2286" s="8" t="str">
        <f t="shared" si="285"/>
        <v/>
      </c>
      <c r="N2286" s="8" t="str">
        <f t="shared" si="281"/>
        <v>The Butterfly God</v>
      </c>
      <c r="O2286" s="10">
        <f>INDEX(cpi!$A$1:$M$106,MATCH($D2286,cpi!$A:$A,0),MATCH($C2286,cpi!$1:$1,0))</f>
        <v>241.43199999999999</v>
      </c>
      <c r="P2286" s="10">
        <f>cpi!$I$2</f>
        <v>245.51900000000001</v>
      </c>
      <c r="Q2286" s="10">
        <f t="shared" si="286"/>
        <v>1.0169281619669308</v>
      </c>
      <c r="R2286" s="8" t="str">
        <f t="shared" si="287"/>
        <v/>
      </c>
      <c r="S2286" s="11">
        <f t="shared" si="288"/>
        <v>22372419.563272476</v>
      </c>
      <c r="T2286" s="11">
        <f t="shared" si="288"/>
        <v>0</v>
      </c>
      <c r="U2286" s="11">
        <f t="shared" si="288"/>
        <v>0</v>
      </c>
    </row>
    <row r="2287" spans="1:21" x14ac:dyDescent="0.2">
      <c r="A2287" s="5">
        <v>2308</v>
      </c>
      <c r="B2287" s="17">
        <v>24</v>
      </c>
      <c r="C2287" s="16">
        <v>6</v>
      </c>
      <c r="D2287" s="16">
        <v>1977</v>
      </c>
      <c r="E2287" s="18">
        <v>28830</v>
      </c>
      <c r="F2287" s="9" t="s">
        <v>2265</v>
      </c>
      <c r="G2287" s="3">
        <v>21600000</v>
      </c>
      <c r="H2287" s="3">
        <v>12000000</v>
      </c>
      <c r="I2287" s="3">
        <v>12000000</v>
      </c>
      <c r="J2287" s="8" t="str">
        <f t="shared" si="282"/>
        <v/>
      </c>
      <c r="K2287" s="8" t="str">
        <f t="shared" si="283"/>
        <v/>
      </c>
      <c r="L2287" s="8" t="str">
        <f t="shared" si="284"/>
        <v>Sorcerer</v>
      </c>
      <c r="M2287" s="8" t="str">
        <f t="shared" si="285"/>
        <v/>
      </c>
      <c r="N2287" s="8" t="str">
        <f t="shared" si="281"/>
        <v>Sorcerer</v>
      </c>
      <c r="O2287" s="10">
        <f>INDEX(cpi!$A$1:$M$106,MATCH($D2287,cpi!$A:$A,0),MATCH($C2287,cpi!$1:$1,0))</f>
        <v>60.7</v>
      </c>
      <c r="P2287" s="10">
        <f>cpi!$I$2</f>
        <v>245.51900000000001</v>
      </c>
      <c r="Q2287" s="10">
        <f t="shared" si="286"/>
        <v>4.0447940691927515</v>
      </c>
      <c r="R2287" s="8" t="str">
        <f t="shared" si="287"/>
        <v/>
      </c>
      <c r="S2287" s="11">
        <f t="shared" si="288"/>
        <v>87367551.894563437</v>
      </c>
      <c r="T2287" s="11">
        <f t="shared" si="288"/>
        <v>48537528.830313019</v>
      </c>
      <c r="U2287" s="11">
        <f t="shared" si="288"/>
        <v>48537528.830313019</v>
      </c>
    </row>
    <row r="2288" spans="1:21" x14ac:dyDescent="0.2">
      <c r="A2288" s="5">
        <v>2309</v>
      </c>
      <c r="B2288" s="17">
        <v>27</v>
      </c>
      <c r="C2288" s="16">
        <v>7</v>
      </c>
      <c r="D2288" s="16">
        <v>2007</v>
      </c>
      <c r="E2288" s="18">
        <v>39879</v>
      </c>
      <c r="F2288" s="9" t="s">
        <v>2266</v>
      </c>
      <c r="G2288" s="3">
        <v>21600000</v>
      </c>
      <c r="H2288" s="3">
        <v>635733</v>
      </c>
      <c r="I2288" s="3">
        <v>791154</v>
      </c>
      <c r="J2288" s="8" t="str">
        <f t="shared" si="282"/>
        <v/>
      </c>
      <c r="K2288" s="8" t="str">
        <f t="shared" si="283"/>
        <v/>
      </c>
      <c r="L2288" s="8" t="str">
        <f t="shared" si="284"/>
        <v>MoliÃ¨re</v>
      </c>
      <c r="M2288" s="8" t="str">
        <f t="shared" si="285"/>
        <v/>
      </c>
      <c r="N2288" s="8" t="str">
        <f t="shared" si="281"/>
        <v>MoliÃ¨re</v>
      </c>
      <c r="O2288" s="10">
        <f>INDEX(cpi!$A$1:$M$106,MATCH($D2288,cpi!$A:$A,0),MATCH($C2288,cpi!$1:$1,0))</f>
        <v>208.29900000000001</v>
      </c>
      <c r="P2288" s="10">
        <f>cpi!$I$2</f>
        <v>245.51900000000001</v>
      </c>
      <c r="Q2288" s="10">
        <f t="shared" si="286"/>
        <v>1.1786854473617252</v>
      </c>
      <c r="R2288" s="8" t="str">
        <f t="shared" si="287"/>
        <v/>
      </c>
      <c r="S2288" s="11">
        <f t="shared" si="288"/>
        <v>25459605.663013265</v>
      </c>
      <c r="T2288" s="11">
        <f t="shared" si="288"/>
        <v>749329.23550761165</v>
      </c>
      <c r="U2288" s="11">
        <f t="shared" si="288"/>
        <v>932521.70642201835</v>
      </c>
    </row>
    <row r="2289" spans="1:21" x14ac:dyDescent="0.2">
      <c r="A2289" s="5">
        <v>2310</v>
      </c>
      <c r="B2289" s="17">
        <v>5</v>
      </c>
      <c r="C2289" s="16">
        <v>10</v>
      </c>
      <c r="D2289" s="16">
        <v>2007</v>
      </c>
      <c r="E2289" s="18">
        <v>39212</v>
      </c>
      <c r="F2289" s="9" t="s">
        <v>2267</v>
      </c>
      <c r="G2289" s="3">
        <v>21500000</v>
      </c>
      <c r="H2289" s="3">
        <v>49033882</v>
      </c>
      <c r="I2289" s="3">
        <v>92987651</v>
      </c>
      <c r="J2289" s="8" t="str">
        <f t="shared" si="282"/>
        <v/>
      </c>
      <c r="K2289" s="8" t="str">
        <f t="shared" si="283"/>
        <v/>
      </c>
      <c r="L2289" s="8" t="str">
        <f t="shared" si="284"/>
        <v>Michael Clayton</v>
      </c>
      <c r="M2289" s="8" t="str">
        <f t="shared" si="285"/>
        <v/>
      </c>
      <c r="N2289" s="8" t="str">
        <f t="shared" si="281"/>
        <v>Michael Clayton</v>
      </c>
      <c r="O2289" s="10">
        <f>INDEX(cpi!$A$1:$M$106,MATCH($D2289,cpi!$A:$A,0),MATCH($C2289,cpi!$1:$1,0))</f>
        <v>208.93600000000001</v>
      </c>
      <c r="P2289" s="10">
        <f>cpi!$I$2</f>
        <v>245.51900000000001</v>
      </c>
      <c r="Q2289" s="10">
        <f t="shared" si="286"/>
        <v>1.1750918941685493</v>
      </c>
      <c r="R2289" s="8" t="str">
        <f t="shared" si="287"/>
        <v/>
      </c>
      <c r="S2289" s="11">
        <f t="shared" si="288"/>
        <v>25264475.72462381</v>
      </c>
      <c r="T2289" s="11">
        <f t="shared" si="288"/>
        <v>57619317.277817138</v>
      </c>
      <c r="U2289" s="11">
        <f t="shared" si="288"/>
        <v>109269034.94787399</v>
      </c>
    </row>
    <row r="2290" spans="1:21" x14ac:dyDescent="0.2">
      <c r="A2290" s="5">
        <v>2311</v>
      </c>
      <c r="B2290" s="17">
        <v>9</v>
      </c>
      <c r="C2290" s="16">
        <v>7</v>
      </c>
      <c r="D2290" s="16">
        <v>1999</v>
      </c>
      <c r="E2290" s="18">
        <v>36410</v>
      </c>
      <c r="F2290" s="9" t="s">
        <v>2268</v>
      </c>
      <c r="G2290" s="3">
        <v>21500000</v>
      </c>
      <c r="H2290" s="3">
        <v>24419219</v>
      </c>
      <c r="I2290" s="3">
        <v>24419219</v>
      </c>
      <c r="J2290" s="8" t="str">
        <f t="shared" si="282"/>
        <v/>
      </c>
      <c r="K2290" s="8" t="str">
        <f t="shared" si="283"/>
        <v/>
      </c>
      <c r="L2290" s="8" t="str">
        <f t="shared" si="284"/>
        <v>Arlington Road</v>
      </c>
      <c r="M2290" s="8" t="str">
        <f t="shared" si="285"/>
        <v/>
      </c>
      <c r="N2290" s="8" t="str">
        <f t="shared" si="281"/>
        <v>Arlington Road</v>
      </c>
      <c r="O2290" s="10">
        <f>INDEX(cpi!$A$1:$M$106,MATCH($D2290,cpi!$A:$A,0),MATCH($C2290,cpi!$1:$1,0))</f>
        <v>166.7</v>
      </c>
      <c r="P2290" s="10">
        <f>cpi!$I$2</f>
        <v>245.51900000000001</v>
      </c>
      <c r="Q2290" s="10">
        <f t="shared" si="286"/>
        <v>1.4728194361127775</v>
      </c>
      <c r="R2290" s="8" t="str">
        <f t="shared" si="287"/>
        <v/>
      </c>
      <c r="S2290" s="11">
        <f t="shared" si="288"/>
        <v>31665617.876424719</v>
      </c>
      <c r="T2290" s="11">
        <f t="shared" si="288"/>
        <v>35965100.357894421</v>
      </c>
      <c r="U2290" s="11">
        <f t="shared" si="288"/>
        <v>35965100.357894421</v>
      </c>
    </row>
    <row r="2291" spans="1:21" x14ac:dyDescent="0.2">
      <c r="A2291" s="5">
        <v>2312</v>
      </c>
      <c r="B2291" s="17">
        <v>20</v>
      </c>
      <c r="C2291" s="16">
        <v>12</v>
      </c>
      <c r="D2291" s="16">
        <v>1996</v>
      </c>
      <c r="E2291" s="18">
        <v>35654</v>
      </c>
      <c r="F2291" s="9" t="s">
        <v>2269</v>
      </c>
      <c r="G2291" s="3">
        <v>21500000</v>
      </c>
      <c r="H2291" s="3">
        <v>22331846</v>
      </c>
      <c r="I2291" s="3">
        <v>22331846</v>
      </c>
      <c r="J2291" s="8" t="str">
        <f t="shared" si="282"/>
        <v/>
      </c>
      <c r="K2291" s="8" t="str">
        <f t="shared" si="283"/>
        <v/>
      </c>
      <c r="L2291" s="8" t="str">
        <f t="shared" si="284"/>
        <v>My Fellow Americans</v>
      </c>
      <c r="M2291" s="8" t="str">
        <f t="shared" si="285"/>
        <v/>
      </c>
      <c r="N2291" s="8" t="str">
        <f t="shared" si="281"/>
        <v>My Fellow Americans</v>
      </c>
      <c r="O2291" s="10">
        <f>INDEX(cpi!$A$1:$M$106,MATCH($D2291,cpi!$A:$A,0),MATCH($C2291,cpi!$1:$1,0))</f>
        <v>158.6</v>
      </c>
      <c r="P2291" s="10">
        <f>cpi!$I$2</f>
        <v>245.51900000000001</v>
      </c>
      <c r="Q2291" s="10">
        <f t="shared" si="286"/>
        <v>1.5480390920554856</v>
      </c>
      <c r="R2291" s="8" t="str">
        <f t="shared" si="287"/>
        <v/>
      </c>
      <c r="S2291" s="11">
        <f t="shared" si="288"/>
        <v>33282840.479192942</v>
      </c>
      <c r="T2291" s="11">
        <f t="shared" si="288"/>
        <v>34570570.605762929</v>
      </c>
      <c r="U2291" s="11">
        <f t="shared" si="288"/>
        <v>34570570.605762929</v>
      </c>
    </row>
    <row r="2292" spans="1:21" x14ac:dyDescent="0.2">
      <c r="A2292" s="5">
        <v>2313</v>
      </c>
      <c r="B2292" s="17">
        <v>22</v>
      </c>
      <c r="C2292" s="16">
        <v>6</v>
      </c>
      <c r="D2292" s="16">
        <v>2012</v>
      </c>
      <c r="E2292" s="18">
        <v>41553</v>
      </c>
      <c r="F2292" s="9" t="s">
        <v>2270</v>
      </c>
      <c r="G2292" s="3">
        <v>21500000</v>
      </c>
      <c r="H2292" s="3">
        <v>16684352</v>
      </c>
      <c r="I2292" s="3">
        <v>74326015</v>
      </c>
      <c r="J2292" s="8" t="str">
        <f t="shared" si="282"/>
        <v/>
      </c>
      <c r="K2292" s="8" t="str">
        <f t="shared" si="283"/>
        <v/>
      </c>
      <c r="L2292" s="8" t="str">
        <f t="shared" si="284"/>
        <v>To Rome with Love</v>
      </c>
      <c r="M2292" s="8" t="str">
        <f t="shared" si="285"/>
        <v/>
      </c>
      <c r="N2292" s="8" t="str">
        <f t="shared" si="281"/>
        <v>To Rome with Love</v>
      </c>
      <c r="O2292" s="10">
        <f>INDEX(cpi!$A$1:$M$106,MATCH($D2292,cpi!$A:$A,0),MATCH($C2292,cpi!$1:$1,0))</f>
        <v>229.47800000000001</v>
      </c>
      <c r="P2292" s="10">
        <f>cpi!$I$2</f>
        <v>245.51900000000001</v>
      </c>
      <c r="Q2292" s="10">
        <f t="shared" si="286"/>
        <v>1.0699021256939663</v>
      </c>
      <c r="R2292" s="8" t="str">
        <f t="shared" si="287"/>
        <v/>
      </c>
      <c r="S2292" s="11">
        <f t="shared" si="288"/>
        <v>23002895.702420276</v>
      </c>
      <c r="T2292" s="11">
        <f t="shared" si="288"/>
        <v>17850623.670626376</v>
      </c>
      <c r="U2292" s="11">
        <f t="shared" si="288"/>
        <v>79521561.442861617</v>
      </c>
    </row>
    <row r="2293" spans="1:21" x14ac:dyDescent="0.2">
      <c r="A2293" s="5">
        <v>2314</v>
      </c>
      <c r="B2293" s="17">
        <v>16</v>
      </c>
      <c r="C2293" s="16">
        <v>11</v>
      </c>
      <c r="D2293" s="16">
        <v>2012</v>
      </c>
      <c r="E2293" s="18">
        <v>41375</v>
      </c>
      <c r="F2293" s="9" t="s">
        <v>2271</v>
      </c>
      <c r="G2293" s="3">
        <v>21000000</v>
      </c>
      <c r="H2293" s="3">
        <v>132092958</v>
      </c>
      <c r="I2293" s="3">
        <v>236412453</v>
      </c>
      <c r="J2293" s="8" t="str">
        <f t="shared" si="282"/>
        <v/>
      </c>
      <c r="K2293" s="8" t="str">
        <f t="shared" si="283"/>
        <v/>
      </c>
      <c r="L2293" s="8" t="str">
        <f t="shared" si="284"/>
        <v>Silver Linings Playbook</v>
      </c>
      <c r="M2293" s="8" t="str">
        <f t="shared" si="285"/>
        <v/>
      </c>
      <c r="N2293" s="8" t="str">
        <f t="shared" si="281"/>
        <v>Silver Linings Playbook</v>
      </c>
      <c r="O2293" s="10">
        <f>INDEX(cpi!$A$1:$M$106,MATCH($D2293,cpi!$A:$A,0),MATCH($C2293,cpi!$1:$1,0))</f>
        <v>230.221</v>
      </c>
      <c r="P2293" s="10">
        <f>cpi!$I$2</f>
        <v>245.51900000000001</v>
      </c>
      <c r="Q2293" s="10">
        <f t="shared" si="286"/>
        <v>1.0664491944696617</v>
      </c>
      <c r="R2293" s="8" t="str">
        <f t="shared" si="287"/>
        <v/>
      </c>
      <c r="S2293" s="11">
        <f t="shared" si="288"/>
        <v>22395433.083862897</v>
      </c>
      <c r="T2293" s="11">
        <f t="shared" si="288"/>
        <v>140870428.65421486</v>
      </c>
      <c r="U2293" s="11">
        <f t="shared" si="288"/>
        <v>252121870.06444675</v>
      </c>
    </row>
    <row r="2294" spans="1:21" x14ac:dyDescent="0.2">
      <c r="A2294" s="5">
        <v>2315</v>
      </c>
      <c r="B2294" s="17">
        <v>30</v>
      </c>
      <c r="C2294" s="16">
        <v>6</v>
      </c>
      <c r="D2294" s="16">
        <v>1999</v>
      </c>
      <c r="E2294" s="18">
        <v>37048</v>
      </c>
      <c r="F2294" s="9" t="s">
        <v>2272</v>
      </c>
      <c r="G2294" s="3">
        <v>21000000</v>
      </c>
      <c r="H2294" s="3">
        <v>52037603</v>
      </c>
      <c r="I2294" s="3">
        <v>52037603</v>
      </c>
      <c r="J2294" s="8" t="str">
        <f t="shared" si="282"/>
        <v/>
      </c>
      <c r="K2294" s="8" t="str">
        <f t="shared" si="283"/>
        <v/>
      </c>
      <c r="L2294" s="8" t="str">
        <f t="shared" si="284"/>
        <v>South Park: Bigger, Longer &amp; Uncut</v>
      </c>
      <c r="M2294" s="8" t="str">
        <f t="shared" si="285"/>
        <v/>
      </c>
      <c r="N2294" s="8" t="str">
        <f t="shared" si="281"/>
        <v>South Park: Bigger, Longer &amp; Uncut</v>
      </c>
      <c r="O2294" s="10">
        <f>INDEX(cpi!$A$1:$M$106,MATCH($D2294,cpi!$A:$A,0),MATCH($C2294,cpi!$1:$1,0))</f>
        <v>166.2</v>
      </c>
      <c r="P2294" s="10">
        <f>cpi!$I$2</f>
        <v>245.51900000000001</v>
      </c>
      <c r="Q2294" s="10">
        <f t="shared" si="286"/>
        <v>1.4772503008423588</v>
      </c>
      <c r="R2294" s="8" t="str">
        <f t="shared" si="287"/>
        <v/>
      </c>
      <c r="S2294" s="11">
        <f t="shared" si="288"/>
        <v>31022256.317689534</v>
      </c>
      <c r="T2294" s="11">
        <f t="shared" si="288"/>
        <v>76872564.686865225</v>
      </c>
      <c r="U2294" s="11">
        <f t="shared" si="288"/>
        <v>76872564.686865225</v>
      </c>
    </row>
    <row r="2295" spans="1:21" x14ac:dyDescent="0.2">
      <c r="A2295" s="5">
        <v>2316</v>
      </c>
      <c r="B2295" s="17">
        <v>18</v>
      </c>
      <c r="C2295" s="16">
        <v>6</v>
      </c>
      <c r="D2295" s="16">
        <v>1982</v>
      </c>
      <c r="E2295" s="18">
        <v>30473</v>
      </c>
      <c r="F2295" s="9" t="s">
        <v>2273</v>
      </c>
      <c r="G2295" s="3">
        <v>21000000</v>
      </c>
      <c r="H2295" s="3">
        <v>45785720</v>
      </c>
      <c r="I2295" s="3">
        <v>45785720</v>
      </c>
      <c r="J2295" s="8" t="str">
        <f t="shared" si="282"/>
        <v/>
      </c>
      <c r="K2295" s="8" t="str">
        <f t="shared" si="283"/>
        <v/>
      </c>
      <c r="L2295" s="8" t="str">
        <f t="shared" si="284"/>
        <v>Firefox</v>
      </c>
      <c r="M2295" s="8" t="str">
        <f t="shared" si="285"/>
        <v/>
      </c>
      <c r="N2295" s="8" t="str">
        <f t="shared" si="281"/>
        <v>Firefox</v>
      </c>
      <c r="O2295" s="10">
        <f>INDEX(cpi!$A$1:$M$106,MATCH($D2295,cpi!$A:$A,0),MATCH($C2295,cpi!$1:$1,0))</f>
        <v>97</v>
      </c>
      <c r="P2295" s="10">
        <f>cpi!$I$2</f>
        <v>245.51900000000001</v>
      </c>
      <c r="Q2295" s="10">
        <f t="shared" si="286"/>
        <v>2.5311237113402063</v>
      </c>
      <c r="R2295" s="8" t="str">
        <f t="shared" si="287"/>
        <v/>
      </c>
      <c r="S2295" s="11">
        <f t="shared" si="288"/>
        <v>53153597.938144334</v>
      </c>
      <c r="T2295" s="11">
        <f t="shared" si="288"/>
        <v>115889321.53278351</v>
      </c>
      <c r="U2295" s="11">
        <f t="shared" si="288"/>
        <v>115889321.53278351</v>
      </c>
    </row>
    <row r="2296" spans="1:21" x14ac:dyDescent="0.2">
      <c r="A2296" s="5">
        <v>2317</v>
      </c>
      <c r="B2296" s="17">
        <v>16</v>
      </c>
      <c r="C2296" s="16">
        <v>4</v>
      </c>
      <c r="D2296" s="16">
        <v>2010</v>
      </c>
      <c r="E2296" s="18">
        <v>40637</v>
      </c>
      <c r="F2296" s="9" t="s">
        <v>2274</v>
      </c>
      <c r="G2296" s="3">
        <v>21000000</v>
      </c>
      <c r="H2296" s="3">
        <v>42739347</v>
      </c>
      <c r="I2296" s="3">
        <v>48977233</v>
      </c>
      <c r="J2296" s="8" t="str">
        <f t="shared" si="282"/>
        <v/>
      </c>
      <c r="K2296" s="8" t="str">
        <f t="shared" si="283"/>
        <v/>
      </c>
      <c r="L2296" s="8" t="str">
        <f t="shared" si="284"/>
        <v>Death at a Funeral</v>
      </c>
      <c r="M2296" s="8">
        <f t="shared" si="285"/>
        <v>1</v>
      </c>
      <c r="N2296" s="8" t="str">
        <f t="shared" si="281"/>
        <v>Death at a Funeral (2010)</v>
      </c>
      <c r="O2296" s="10">
        <f>INDEX(cpi!$A$1:$M$106,MATCH($D2296,cpi!$A:$A,0),MATCH($C2296,cpi!$1:$1,0))</f>
        <v>218.00899999999999</v>
      </c>
      <c r="P2296" s="10">
        <f>cpi!$I$2</f>
        <v>245.51900000000001</v>
      </c>
      <c r="Q2296" s="10">
        <f t="shared" si="286"/>
        <v>1.1261874509767946</v>
      </c>
      <c r="R2296" s="8" t="str">
        <f t="shared" si="287"/>
        <v/>
      </c>
      <c r="S2296" s="11">
        <f t="shared" si="288"/>
        <v>23649936.470512688</v>
      </c>
      <c r="T2296" s="11">
        <f t="shared" si="288"/>
        <v>48132516.254342712</v>
      </c>
      <c r="U2296" s="11">
        <f t="shared" si="288"/>
        <v>55157545.188166551</v>
      </c>
    </row>
    <row r="2297" spans="1:21" x14ac:dyDescent="0.2">
      <c r="A2297" s="5">
        <v>2318</v>
      </c>
      <c r="B2297" s="17">
        <v>19</v>
      </c>
      <c r="C2297" s="16">
        <v>3</v>
      </c>
      <c r="D2297" s="16">
        <v>1993</v>
      </c>
      <c r="E2297" s="18">
        <v>34518</v>
      </c>
      <c r="F2297" s="9" t="s">
        <v>2275</v>
      </c>
      <c r="G2297" s="3">
        <v>21000000</v>
      </c>
      <c r="H2297" s="3">
        <v>42273609</v>
      </c>
      <c r="I2297" s="3">
        <v>42273609</v>
      </c>
      <c r="J2297" s="8" t="str">
        <f t="shared" si="282"/>
        <v/>
      </c>
      <c r="K2297" s="8" t="str">
        <f t="shared" si="283"/>
        <v/>
      </c>
      <c r="L2297" s="8" t="str">
        <f t="shared" si="284"/>
        <v>Teenage Mutant Ninja Turtles III</v>
      </c>
      <c r="M2297" s="8" t="str">
        <f t="shared" si="285"/>
        <v/>
      </c>
      <c r="N2297" s="8" t="str">
        <f t="shared" si="281"/>
        <v>Teenage Mutant Ninja Turtles III</v>
      </c>
      <c r="O2297" s="10">
        <f>INDEX(cpi!$A$1:$M$106,MATCH($D2297,cpi!$A:$A,0),MATCH($C2297,cpi!$1:$1,0))</f>
        <v>143.6</v>
      </c>
      <c r="P2297" s="10">
        <f>cpi!$I$2</f>
        <v>245.51900000000001</v>
      </c>
      <c r="Q2297" s="10">
        <f t="shared" si="286"/>
        <v>1.7097423398328693</v>
      </c>
      <c r="R2297" s="8" t="str">
        <f t="shared" si="287"/>
        <v/>
      </c>
      <c r="S2297" s="11">
        <f t="shared" si="288"/>
        <v>35904589.136490256</v>
      </c>
      <c r="T2297" s="11">
        <f t="shared" si="288"/>
        <v>72276979.164839834</v>
      </c>
      <c r="U2297" s="11">
        <f t="shared" si="288"/>
        <v>72276979.164839834</v>
      </c>
    </row>
    <row r="2298" spans="1:21" x14ac:dyDescent="0.2">
      <c r="A2298" s="5">
        <v>2319</v>
      </c>
      <c r="B2298" s="17">
        <v>14</v>
      </c>
      <c r="C2298" s="16">
        <v>9</v>
      </c>
      <c r="D2298" s="16">
        <v>2001</v>
      </c>
      <c r="E2298" s="18">
        <v>37296</v>
      </c>
      <c r="F2298" s="9" t="s">
        <v>2276</v>
      </c>
      <c r="G2298" s="3">
        <v>21000000</v>
      </c>
      <c r="H2298" s="3">
        <v>40222729</v>
      </c>
      <c r="I2298" s="3">
        <v>43728560</v>
      </c>
      <c r="J2298" s="8" t="str">
        <f t="shared" si="282"/>
        <v/>
      </c>
      <c r="K2298" s="8" t="str">
        <f t="shared" si="283"/>
        <v/>
      </c>
      <c r="L2298" s="8" t="str">
        <f t="shared" si="284"/>
        <v>Hardball</v>
      </c>
      <c r="M2298" s="8" t="str">
        <f t="shared" si="285"/>
        <v/>
      </c>
      <c r="N2298" s="8" t="str">
        <f t="shared" si="281"/>
        <v>Hardball</v>
      </c>
      <c r="O2298" s="10">
        <f>INDEX(cpi!$A$1:$M$106,MATCH($D2298,cpi!$A:$A,0),MATCH($C2298,cpi!$1:$1,0))</f>
        <v>178.3</v>
      </c>
      <c r="P2298" s="10">
        <f>cpi!$I$2</f>
        <v>245.51900000000001</v>
      </c>
      <c r="Q2298" s="10">
        <f t="shared" si="286"/>
        <v>1.3769994391475042</v>
      </c>
      <c r="R2298" s="8" t="str">
        <f t="shared" si="287"/>
        <v/>
      </c>
      <c r="S2298" s="11">
        <f t="shared" si="288"/>
        <v>28916988.222097587</v>
      </c>
      <c r="T2298" s="11">
        <f t="shared" si="288"/>
        <v>55386675.273982055</v>
      </c>
      <c r="U2298" s="11">
        <f t="shared" si="288"/>
        <v>60214202.594727986</v>
      </c>
    </row>
    <row r="2299" spans="1:21" x14ac:dyDescent="0.2">
      <c r="A2299" s="5">
        <v>2320</v>
      </c>
      <c r="B2299" s="17">
        <v>5</v>
      </c>
      <c r="C2299" s="16">
        <v>11</v>
      </c>
      <c r="D2299" s="16">
        <v>2010</v>
      </c>
      <c r="E2299" s="18">
        <v>40309</v>
      </c>
      <c r="F2299" s="9" t="s">
        <v>2277</v>
      </c>
      <c r="G2299" s="3">
        <v>21000000</v>
      </c>
      <c r="H2299" s="3">
        <v>37729698</v>
      </c>
      <c r="I2299" s="3">
        <v>38017873</v>
      </c>
      <c r="J2299" s="8" t="str">
        <f t="shared" si="282"/>
        <v/>
      </c>
      <c r="K2299" s="8" t="str">
        <f t="shared" si="283"/>
        <v/>
      </c>
      <c r="L2299" s="8" t="str">
        <f t="shared" si="284"/>
        <v>For Colored Girls</v>
      </c>
      <c r="M2299" s="8" t="str">
        <f t="shared" si="285"/>
        <v/>
      </c>
      <c r="N2299" s="8" t="str">
        <f t="shared" si="281"/>
        <v>For Colored Girls</v>
      </c>
      <c r="O2299" s="10">
        <f>INDEX(cpi!$A$1:$M$106,MATCH($D2299,cpi!$A:$A,0),MATCH($C2299,cpi!$1:$1,0))</f>
        <v>218.803</v>
      </c>
      <c r="P2299" s="10">
        <f>cpi!$I$2</f>
        <v>245.51900000000001</v>
      </c>
      <c r="Q2299" s="10">
        <f t="shared" si="286"/>
        <v>1.1221007024583758</v>
      </c>
      <c r="R2299" s="8" t="str">
        <f t="shared" si="287"/>
        <v/>
      </c>
      <c r="S2299" s="11">
        <f t="shared" si="288"/>
        <v>23564114.751625892</v>
      </c>
      <c r="T2299" s="11">
        <f t="shared" si="288"/>
        <v>42336520.629342377</v>
      </c>
      <c r="U2299" s="11">
        <f t="shared" si="288"/>
        <v>42659881.999273315</v>
      </c>
    </row>
    <row r="2300" spans="1:21" x14ac:dyDescent="0.2">
      <c r="A2300" s="5">
        <v>2321</v>
      </c>
      <c r="B2300" s="17">
        <v>5</v>
      </c>
      <c r="C2300" s="16">
        <v>1</v>
      </c>
      <c r="D2300" s="16">
        <v>2007</v>
      </c>
      <c r="E2300" s="18">
        <v>39203</v>
      </c>
      <c r="F2300" s="9" t="s">
        <v>2278</v>
      </c>
      <c r="G2300" s="3">
        <v>21000000</v>
      </c>
      <c r="H2300" s="3">
        <v>36605602</v>
      </c>
      <c r="I2300" s="3">
        <v>43632609</v>
      </c>
      <c r="J2300" s="8" t="str">
        <f t="shared" si="282"/>
        <v/>
      </c>
      <c r="K2300" s="8" t="str">
        <f t="shared" si="283"/>
        <v/>
      </c>
      <c r="L2300" s="8" t="str">
        <f t="shared" si="284"/>
        <v>Freedom Writers</v>
      </c>
      <c r="M2300" s="8" t="str">
        <f t="shared" si="285"/>
        <v/>
      </c>
      <c r="N2300" s="8" t="str">
        <f t="shared" si="281"/>
        <v>Freedom Writers</v>
      </c>
      <c r="O2300" s="10">
        <f>INDEX(cpi!$A$1:$M$106,MATCH($D2300,cpi!$A:$A,0),MATCH($C2300,cpi!$1:$1,0))</f>
        <v>202.416</v>
      </c>
      <c r="P2300" s="10">
        <f>cpi!$I$2</f>
        <v>245.51900000000001</v>
      </c>
      <c r="Q2300" s="10">
        <f t="shared" si="286"/>
        <v>1.2129426527547229</v>
      </c>
      <c r="R2300" s="8" t="str">
        <f t="shared" si="287"/>
        <v/>
      </c>
      <c r="S2300" s="11">
        <f t="shared" si="288"/>
        <v>25471795.707849182</v>
      </c>
      <c r="T2300" s="11">
        <f t="shared" si="288"/>
        <v>44400495.995563589</v>
      </c>
      <c r="U2300" s="11">
        <f t="shared" si="288"/>
        <v>52923852.507069595</v>
      </c>
    </row>
    <row r="2301" spans="1:21" x14ac:dyDescent="0.2">
      <c r="A2301" s="5">
        <v>2322</v>
      </c>
      <c r="B2301" s="17">
        <v>11</v>
      </c>
      <c r="C2301" s="16">
        <v>10</v>
      </c>
      <c r="D2301" s="16">
        <v>2002</v>
      </c>
      <c r="E2301" s="18">
        <v>37570</v>
      </c>
      <c r="F2301" s="9" t="s">
        <v>2279</v>
      </c>
      <c r="G2301" s="3">
        <v>21000000</v>
      </c>
      <c r="H2301" s="3">
        <v>25296447</v>
      </c>
      <c r="I2301" s="3">
        <v>43928932</v>
      </c>
      <c r="J2301" s="8" t="str">
        <f t="shared" si="282"/>
        <v/>
      </c>
      <c r="K2301" s="8" t="str">
        <f t="shared" si="283"/>
        <v/>
      </c>
      <c r="L2301" s="8" t="str">
        <f t="shared" si="284"/>
        <v>The Transporter</v>
      </c>
      <c r="M2301" s="8" t="str">
        <f t="shared" si="285"/>
        <v/>
      </c>
      <c r="N2301" s="8" t="str">
        <f t="shared" si="281"/>
        <v>The Transporter</v>
      </c>
      <c r="O2301" s="10">
        <f>INDEX(cpi!$A$1:$M$106,MATCH($D2301,cpi!$A:$A,0),MATCH($C2301,cpi!$1:$1,0))</f>
        <v>181.3</v>
      </c>
      <c r="P2301" s="10">
        <f>cpi!$I$2</f>
        <v>245.51900000000001</v>
      </c>
      <c r="Q2301" s="10">
        <f t="shared" si="286"/>
        <v>1.3542140099282955</v>
      </c>
      <c r="R2301" s="8" t="str">
        <f t="shared" si="287"/>
        <v/>
      </c>
      <c r="S2301" s="11">
        <f t="shared" si="288"/>
        <v>28438494.208494205</v>
      </c>
      <c r="T2301" s="11">
        <f t="shared" si="288"/>
        <v>34256802.9288086</v>
      </c>
      <c r="U2301" s="11">
        <f t="shared" si="288"/>
        <v>59489175.15558742</v>
      </c>
    </row>
    <row r="2302" spans="1:21" x14ac:dyDescent="0.2">
      <c r="A2302" s="5">
        <v>2324</v>
      </c>
      <c r="B2302" s="17">
        <v>14</v>
      </c>
      <c r="C2302" s="16">
        <v>3</v>
      </c>
      <c r="D2302" s="16">
        <v>2008</v>
      </c>
      <c r="E2302" s="18">
        <v>39847</v>
      </c>
      <c r="F2302" s="9" t="s">
        <v>2280</v>
      </c>
      <c r="G2302" s="3">
        <v>21000000</v>
      </c>
      <c r="H2302" s="3">
        <v>24850922</v>
      </c>
      <c r="I2302" s="3">
        <v>39319801</v>
      </c>
      <c r="J2302" s="8" t="str">
        <f t="shared" si="282"/>
        <v/>
      </c>
      <c r="K2302" s="8" t="str">
        <f t="shared" si="283"/>
        <v/>
      </c>
      <c r="L2302" s="8" t="str">
        <f t="shared" si="284"/>
        <v>Never Back Down</v>
      </c>
      <c r="M2302" s="8" t="str">
        <f t="shared" si="285"/>
        <v/>
      </c>
      <c r="N2302" s="8" t="str">
        <f t="shared" si="281"/>
        <v>Never Back Down</v>
      </c>
      <c r="O2302" s="10">
        <f>INDEX(cpi!$A$1:$M$106,MATCH($D2302,cpi!$A:$A,0),MATCH($C2302,cpi!$1:$1,0))</f>
        <v>213.52799999999999</v>
      </c>
      <c r="P2302" s="10">
        <f>cpi!$I$2</f>
        <v>245.51900000000001</v>
      </c>
      <c r="Q2302" s="10">
        <f t="shared" si="286"/>
        <v>1.1498211007455696</v>
      </c>
      <c r="R2302" s="8" t="str">
        <f t="shared" si="287"/>
        <v/>
      </c>
      <c r="S2302" s="11">
        <f t="shared" si="288"/>
        <v>24146243.115656961</v>
      </c>
      <c r="T2302" s="11">
        <f t="shared" si="288"/>
        <v>28574114.488582294</v>
      </c>
      <c r="U2302" s="11">
        <f t="shared" si="288"/>
        <v>45210736.866916753</v>
      </c>
    </row>
    <row r="2303" spans="1:21" x14ac:dyDescent="0.2">
      <c r="A2303" s="5">
        <v>2325</v>
      </c>
      <c r="B2303" s="17">
        <v>9</v>
      </c>
      <c r="C2303" s="16">
        <v>12</v>
      </c>
      <c r="D2303" s="16">
        <v>2011</v>
      </c>
      <c r="E2303" s="18">
        <v>40798</v>
      </c>
      <c r="F2303" s="9" t="s">
        <v>2281</v>
      </c>
      <c r="G2303" s="3">
        <v>21000000</v>
      </c>
      <c r="H2303" s="3">
        <v>24149393</v>
      </c>
      <c r="I2303" s="3">
        <v>81452811</v>
      </c>
      <c r="J2303" s="8" t="str">
        <f t="shared" si="282"/>
        <v/>
      </c>
      <c r="K2303" s="8" t="str">
        <f t="shared" si="283"/>
        <v/>
      </c>
      <c r="L2303" s="8" t="str">
        <f t="shared" si="284"/>
        <v>Tinker Tailor Soldier Spy</v>
      </c>
      <c r="M2303" s="8" t="str">
        <f t="shared" si="285"/>
        <v/>
      </c>
      <c r="N2303" s="8" t="str">
        <f t="shared" si="281"/>
        <v>Tinker Tailor Soldier Spy</v>
      </c>
      <c r="O2303" s="10">
        <f>INDEX(cpi!$A$1:$M$106,MATCH($D2303,cpi!$A:$A,0),MATCH($C2303,cpi!$1:$1,0))</f>
        <v>225.672</v>
      </c>
      <c r="P2303" s="10">
        <f>cpi!$I$2</f>
        <v>245.51900000000001</v>
      </c>
      <c r="Q2303" s="10">
        <f t="shared" si="286"/>
        <v>1.0879462228366834</v>
      </c>
      <c r="R2303" s="8" t="str">
        <f t="shared" si="287"/>
        <v/>
      </c>
      <c r="S2303" s="11">
        <f t="shared" si="288"/>
        <v>22846870.679570351</v>
      </c>
      <c r="T2303" s="11">
        <f t="shared" si="288"/>
        <v>26273240.898148641</v>
      </c>
      <c r="U2303" s="11">
        <f t="shared" si="288"/>
        <v>88616278.066880256</v>
      </c>
    </row>
    <row r="2304" spans="1:21" x14ac:dyDescent="0.2">
      <c r="A2304" s="5">
        <v>2326</v>
      </c>
      <c r="B2304" s="17">
        <v>5</v>
      </c>
      <c r="C2304" s="16">
        <v>11</v>
      </c>
      <c r="D2304" s="16">
        <v>1999</v>
      </c>
      <c r="E2304" s="18">
        <v>36291</v>
      </c>
      <c r="F2304" s="9" t="s">
        <v>2282</v>
      </c>
      <c r="G2304" s="3">
        <v>21000000</v>
      </c>
      <c r="H2304" s="3">
        <v>21731001</v>
      </c>
      <c r="I2304" s="3">
        <v>36882378</v>
      </c>
      <c r="J2304" s="8" t="str">
        <f t="shared" si="282"/>
        <v/>
      </c>
      <c r="K2304" s="8" t="str">
        <f t="shared" si="283"/>
        <v/>
      </c>
      <c r="L2304" s="8" t="str">
        <f t="shared" si="284"/>
        <v>The Bachelor</v>
      </c>
      <c r="M2304" s="8" t="str">
        <f t="shared" si="285"/>
        <v/>
      </c>
      <c r="N2304" s="8" t="str">
        <f t="shared" si="281"/>
        <v>The Bachelor</v>
      </c>
      <c r="O2304" s="10">
        <f>INDEX(cpi!$A$1:$M$106,MATCH($D2304,cpi!$A:$A,0),MATCH($C2304,cpi!$1:$1,0))</f>
        <v>168.3</v>
      </c>
      <c r="P2304" s="10">
        <f>cpi!$I$2</f>
        <v>245.51900000000001</v>
      </c>
      <c r="Q2304" s="10">
        <f t="shared" si="286"/>
        <v>1.4588175876411169</v>
      </c>
      <c r="R2304" s="8" t="str">
        <f t="shared" si="287"/>
        <v/>
      </c>
      <c r="S2304" s="11">
        <f t="shared" si="288"/>
        <v>30635169.340463456</v>
      </c>
      <c r="T2304" s="11">
        <f t="shared" si="288"/>
        <v>31701566.455846701</v>
      </c>
      <c r="U2304" s="11">
        <f t="shared" si="288"/>
        <v>53804661.7004278</v>
      </c>
    </row>
    <row r="2305" spans="1:21" x14ac:dyDescent="0.2">
      <c r="A2305" s="5">
        <v>2327</v>
      </c>
      <c r="B2305" s="17">
        <v>12</v>
      </c>
      <c r="C2305" s="16">
        <v>3</v>
      </c>
      <c r="D2305" s="16">
        <v>1999</v>
      </c>
      <c r="E2305" s="18">
        <v>36497</v>
      </c>
      <c r="F2305" s="9" t="s">
        <v>2283</v>
      </c>
      <c r="G2305" s="3">
        <v>21000000</v>
      </c>
      <c r="H2305" s="3">
        <v>17760244</v>
      </c>
      <c r="I2305" s="3">
        <v>17760244</v>
      </c>
      <c r="J2305" s="8" t="str">
        <f t="shared" si="282"/>
        <v/>
      </c>
      <c r="K2305" s="8" t="str">
        <f t="shared" si="283"/>
        <v/>
      </c>
      <c r="L2305" s="8" t="str">
        <f t="shared" si="284"/>
        <v>The Rage: Carrie 2</v>
      </c>
      <c r="M2305" s="8" t="str">
        <f t="shared" si="285"/>
        <v/>
      </c>
      <c r="N2305" s="8" t="str">
        <f t="shared" si="281"/>
        <v>The Rage: Carrie 2</v>
      </c>
      <c r="O2305" s="10">
        <f>INDEX(cpi!$A$1:$M$106,MATCH($D2305,cpi!$A:$A,0),MATCH($C2305,cpi!$1:$1,0))</f>
        <v>165</v>
      </c>
      <c r="P2305" s="10">
        <f>cpi!$I$2</f>
        <v>245.51900000000001</v>
      </c>
      <c r="Q2305" s="10">
        <f t="shared" si="286"/>
        <v>1.4879939393939394</v>
      </c>
      <c r="R2305" s="8" t="str">
        <f t="shared" si="287"/>
        <v/>
      </c>
      <c r="S2305" s="11">
        <f t="shared" si="288"/>
        <v>31247872.727272727</v>
      </c>
      <c r="T2305" s="11">
        <f t="shared" si="288"/>
        <v>26427135.434157576</v>
      </c>
      <c r="U2305" s="11">
        <f t="shared" si="288"/>
        <v>26427135.434157576</v>
      </c>
    </row>
    <row r="2306" spans="1:21" x14ac:dyDescent="0.2">
      <c r="A2306" s="5">
        <v>2328</v>
      </c>
      <c r="B2306" s="17">
        <v>1</v>
      </c>
      <c r="C2306" s="16">
        <v>8</v>
      </c>
      <c r="D2306" s="16">
        <v>2008</v>
      </c>
      <c r="E2306" s="18">
        <v>39455</v>
      </c>
      <c r="F2306" s="9" t="s">
        <v>2284</v>
      </c>
      <c r="G2306" s="3">
        <v>21000000</v>
      </c>
      <c r="H2306" s="3">
        <v>16289867</v>
      </c>
      <c r="I2306" s="3">
        <v>17589867</v>
      </c>
      <c r="J2306" s="8" t="str">
        <f t="shared" si="282"/>
        <v/>
      </c>
      <c r="K2306" s="8" t="str">
        <f t="shared" si="283"/>
        <v/>
      </c>
      <c r="L2306" s="8" t="str">
        <f t="shared" si="284"/>
        <v>Swing Vote</v>
      </c>
      <c r="M2306" s="8" t="str">
        <f t="shared" si="285"/>
        <v/>
      </c>
      <c r="N2306" s="8" t="str">
        <f t="shared" ref="N2306:N2369" si="289">IF(M2306=1,L2306&amp;" ("&amp;D2306&amp;")",L2306)</f>
        <v>Swing Vote</v>
      </c>
      <c r="O2306" s="10">
        <f>INDEX(cpi!$A$1:$M$106,MATCH($D2306,cpi!$A:$A,0),MATCH($C2306,cpi!$1:$1,0))</f>
        <v>219.08600000000001</v>
      </c>
      <c r="P2306" s="10">
        <f>cpi!$I$2</f>
        <v>245.51900000000001</v>
      </c>
      <c r="Q2306" s="10">
        <f t="shared" si="286"/>
        <v>1.1206512511068711</v>
      </c>
      <c r="R2306" s="8" t="str">
        <f t="shared" si="287"/>
        <v/>
      </c>
      <c r="S2306" s="11">
        <f t="shared" si="288"/>
        <v>23533676.273244295</v>
      </c>
      <c r="T2306" s="11">
        <f t="shared" si="288"/>
        <v>18255259.833914533</v>
      </c>
      <c r="U2306" s="11">
        <f t="shared" si="288"/>
        <v>19712106.460353468</v>
      </c>
    </row>
    <row r="2307" spans="1:21" x14ac:dyDescent="0.2">
      <c r="A2307" s="5">
        <v>2329</v>
      </c>
      <c r="B2307" s="17">
        <v>5</v>
      </c>
      <c r="C2307" s="16">
        <v>6</v>
      </c>
      <c r="D2307" s="16">
        <v>2009</v>
      </c>
      <c r="E2307" s="18">
        <v>39939</v>
      </c>
      <c r="F2307" s="9" t="s">
        <v>2285</v>
      </c>
      <c r="G2307" s="3">
        <v>21000000</v>
      </c>
      <c r="H2307" s="3">
        <v>9451946</v>
      </c>
      <c r="I2307" s="3">
        <v>10108016</v>
      </c>
      <c r="J2307" s="8" t="str">
        <f t="shared" ref="J2307:J2370" si="290">IF(I2307=0,1,"")</f>
        <v/>
      </c>
      <c r="K2307" s="8" t="str">
        <f t="shared" ref="K2307:K2370" si="291">IF(D2307&gt;2017,1,"")</f>
        <v/>
      </c>
      <c r="L2307" s="8" t="str">
        <f t="shared" ref="L2307:L2370" si="292">F2307</f>
        <v>Away We Go</v>
      </c>
      <c r="M2307" s="8" t="str">
        <f t="shared" ref="M2307:M2370" si="293">IF(COUNTIF($L$2:$L$5233,L2307)&gt;1,1,"")</f>
        <v/>
      </c>
      <c r="N2307" s="8" t="str">
        <f t="shared" si="289"/>
        <v>Away We Go</v>
      </c>
      <c r="O2307" s="10">
        <f>INDEX(cpi!$A$1:$M$106,MATCH($D2307,cpi!$A:$A,0),MATCH($C2307,cpi!$1:$1,0))</f>
        <v>215.69300000000001</v>
      </c>
      <c r="P2307" s="10">
        <f>cpi!$I$2</f>
        <v>245.51900000000001</v>
      </c>
      <c r="Q2307" s="10">
        <f t="shared" ref="Q2307:Q2370" si="294">P2307/O2307</f>
        <v>1.1382798700004173</v>
      </c>
      <c r="R2307" s="8" t="str">
        <f t="shared" ref="R2307:R2370" si="295">IF(ISERROR(Q2307),1,"")</f>
        <v/>
      </c>
      <c r="S2307" s="11">
        <f t="shared" ref="S2307:U2370" si="296">G2307*$Q2307</f>
        <v>23903877.270008765</v>
      </c>
      <c r="T2307" s="11">
        <f t="shared" si="296"/>
        <v>10758959.864130965</v>
      </c>
      <c r="U2307" s="11">
        <f t="shared" si="296"/>
        <v>11505751.138442138</v>
      </c>
    </row>
    <row r="2308" spans="1:21" x14ac:dyDescent="0.2">
      <c r="A2308" s="5">
        <v>2330</v>
      </c>
      <c r="B2308" s="17">
        <v>27</v>
      </c>
      <c r="C2308" s="16">
        <v>9</v>
      </c>
      <c r="D2308" s="16">
        <v>2002</v>
      </c>
      <c r="E2308" s="18">
        <v>38055</v>
      </c>
      <c r="F2308" s="9" t="s">
        <v>2286</v>
      </c>
      <c r="G2308" s="3">
        <v>21000000</v>
      </c>
      <c r="H2308" s="3">
        <v>6830957</v>
      </c>
      <c r="I2308" s="3">
        <v>6830957</v>
      </c>
      <c r="J2308" s="8" t="str">
        <f t="shared" si="290"/>
        <v/>
      </c>
      <c r="K2308" s="8" t="str">
        <f t="shared" si="291"/>
        <v/>
      </c>
      <c r="L2308" s="8" t="str">
        <f t="shared" si="292"/>
        <v>Moonlight Mile</v>
      </c>
      <c r="M2308" s="8" t="str">
        <f t="shared" si="293"/>
        <v/>
      </c>
      <c r="N2308" s="8" t="str">
        <f t="shared" si="289"/>
        <v>Moonlight Mile</v>
      </c>
      <c r="O2308" s="10">
        <f>INDEX(cpi!$A$1:$M$106,MATCH($D2308,cpi!$A:$A,0),MATCH($C2308,cpi!$1:$1,0))</f>
        <v>181</v>
      </c>
      <c r="P2308" s="10">
        <f>cpi!$I$2</f>
        <v>245.51900000000001</v>
      </c>
      <c r="Q2308" s="10">
        <f t="shared" si="294"/>
        <v>1.3564585635359117</v>
      </c>
      <c r="R2308" s="8" t="str">
        <f t="shared" si="295"/>
        <v/>
      </c>
      <c r="S2308" s="11">
        <f t="shared" si="296"/>
        <v>28485629.834254146</v>
      </c>
      <c r="T2308" s="11">
        <f t="shared" si="296"/>
        <v>9265910.1197955813</v>
      </c>
      <c r="U2308" s="11">
        <f t="shared" si="296"/>
        <v>9265910.1197955813</v>
      </c>
    </row>
    <row r="2309" spans="1:21" x14ac:dyDescent="0.2">
      <c r="A2309" s="5">
        <v>2331</v>
      </c>
      <c r="B2309" s="17">
        <v>6</v>
      </c>
      <c r="C2309" s="16">
        <v>5</v>
      </c>
      <c r="D2309" s="16">
        <v>2011</v>
      </c>
      <c r="E2309" s="18">
        <v>40699</v>
      </c>
      <c r="F2309" s="9" t="s">
        <v>2287</v>
      </c>
      <c r="G2309" s="3">
        <v>21000000</v>
      </c>
      <c r="H2309" s="3">
        <v>970816</v>
      </c>
      <c r="I2309" s="3">
        <v>5046038</v>
      </c>
      <c r="J2309" s="8" t="str">
        <f t="shared" si="290"/>
        <v/>
      </c>
      <c r="K2309" s="8" t="str">
        <f t="shared" si="291"/>
        <v/>
      </c>
      <c r="L2309" s="8" t="str">
        <f t="shared" si="292"/>
        <v>The Beaver</v>
      </c>
      <c r="M2309" s="8" t="str">
        <f t="shared" si="293"/>
        <v/>
      </c>
      <c r="N2309" s="8" t="str">
        <f t="shared" si="289"/>
        <v>The Beaver</v>
      </c>
      <c r="O2309" s="10">
        <f>INDEX(cpi!$A$1:$M$106,MATCH($D2309,cpi!$A:$A,0),MATCH($C2309,cpi!$1:$1,0))</f>
        <v>225.964</v>
      </c>
      <c r="P2309" s="10">
        <f>cpi!$I$2</f>
        <v>245.51900000000001</v>
      </c>
      <c r="Q2309" s="10">
        <f t="shared" si="294"/>
        <v>1.0865403338584907</v>
      </c>
      <c r="R2309" s="8" t="str">
        <f t="shared" si="295"/>
        <v/>
      </c>
      <c r="S2309" s="11">
        <f t="shared" si="296"/>
        <v>22817347.011028305</v>
      </c>
      <c r="T2309" s="11">
        <f t="shared" si="296"/>
        <v>1054830.7407551645</v>
      </c>
      <c r="U2309" s="11">
        <f t="shared" si="296"/>
        <v>5482723.8131826306</v>
      </c>
    </row>
    <row r="2310" spans="1:21" x14ac:dyDescent="0.2">
      <c r="A2310" s="5">
        <v>2332</v>
      </c>
      <c r="B2310" s="17">
        <v>24</v>
      </c>
      <c r="C2310" s="16">
        <v>2</v>
      </c>
      <c r="D2310" s="16">
        <v>2017</v>
      </c>
      <c r="E2310" s="18">
        <v>43436</v>
      </c>
      <c r="F2310" s="9" t="s">
        <v>2288</v>
      </c>
      <c r="G2310" s="3">
        <v>21000000</v>
      </c>
      <c r="H2310" s="3">
        <v>557241</v>
      </c>
      <c r="I2310" s="3">
        <v>606162</v>
      </c>
      <c r="J2310" s="8" t="str">
        <f t="shared" si="290"/>
        <v/>
      </c>
      <c r="K2310" s="8" t="str">
        <f t="shared" si="291"/>
        <v/>
      </c>
      <c r="L2310" s="8" t="str">
        <f t="shared" si="292"/>
        <v>Bitter Harvest</v>
      </c>
      <c r="M2310" s="8" t="str">
        <f t="shared" si="293"/>
        <v/>
      </c>
      <c r="N2310" s="8" t="str">
        <f t="shared" si="289"/>
        <v>Bitter Harvest</v>
      </c>
      <c r="O2310" s="10">
        <f>INDEX(cpi!$A$1:$M$106,MATCH($D2310,cpi!$A:$A,0),MATCH($C2310,cpi!$1:$1,0))</f>
        <v>243.60300000000001</v>
      </c>
      <c r="P2310" s="10">
        <f>cpi!$I$2</f>
        <v>245.51900000000001</v>
      </c>
      <c r="Q2310" s="10">
        <f t="shared" si="294"/>
        <v>1.0078652561750061</v>
      </c>
      <c r="R2310" s="8" t="str">
        <f t="shared" si="295"/>
        <v/>
      </c>
      <c r="S2310" s="11">
        <f t="shared" si="296"/>
        <v>21165170.379675128</v>
      </c>
      <c r="T2310" s="11">
        <f t="shared" si="296"/>
        <v>561623.84321621654</v>
      </c>
      <c r="U2310" s="11">
        <f t="shared" si="296"/>
        <v>610929.61941355409</v>
      </c>
    </row>
    <row r="2311" spans="1:21" x14ac:dyDescent="0.2">
      <c r="A2311" s="5">
        <v>2333</v>
      </c>
      <c r="B2311" s="17">
        <v>22</v>
      </c>
      <c r="C2311" s="16">
        <v>10</v>
      </c>
      <c r="D2311" s="16">
        <v>1999</v>
      </c>
      <c r="E2311" s="18">
        <v>36809</v>
      </c>
      <c r="F2311" s="9" t="s">
        <v>2289</v>
      </c>
      <c r="G2311" s="3">
        <v>21000000</v>
      </c>
      <c r="H2311" s="3">
        <v>17396</v>
      </c>
      <c r="I2311" s="3">
        <v>17396</v>
      </c>
      <c r="J2311" s="8" t="str">
        <f t="shared" si="290"/>
        <v/>
      </c>
      <c r="K2311" s="8" t="str">
        <f t="shared" si="291"/>
        <v/>
      </c>
      <c r="L2311" s="8" t="str">
        <f t="shared" si="292"/>
        <v>Molly</v>
      </c>
      <c r="M2311" s="8" t="str">
        <f t="shared" si="293"/>
        <v/>
      </c>
      <c r="N2311" s="8" t="str">
        <f t="shared" si="289"/>
        <v>Molly</v>
      </c>
      <c r="O2311" s="10">
        <f>INDEX(cpi!$A$1:$M$106,MATCH($D2311,cpi!$A:$A,0),MATCH($C2311,cpi!$1:$1,0))</f>
        <v>168.2</v>
      </c>
      <c r="P2311" s="10">
        <f>cpi!$I$2</f>
        <v>245.51900000000001</v>
      </c>
      <c r="Q2311" s="10">
        <f t="shared" si="294"/>
        <v>1.4596848989298457</v>
      </c>
      <c r="R2311" s="8" t="str">
        <f t="shared" si="295"/>
        <v/>
      </c>
      <c r="S2311" s="11">
        <f t="shared" si="296"/>
        <v>30653382.87752676</v>
      </c>
      <c r="T2311" s="11">
        <f t="shared" si="296"/>
        <v>25392.678501783594</v>
      </c>
      <c r="U2311" s="11">
        <f t="shared" si="296"/>
        <v>25392.678501783594</v>
      </c>
    </row>
    <row r="2312" spans="1:21" x14ac:dyDescent="0.2">
      <c r="A2312" s="5">
        <v>2334</v>
      </c>
      <c r="B2312" s="17">
        <v>23</v>
      </c>
      <c r="C2312" s="16">
        <v>4</v>
      </c>
      <c r="D2312" s="16">
        <v>1999</v>
      </c>
      <c r="E2312" s="18">
        <v>36834</v>
      </c>
      <c r="F2312" s="9" t="s">
        <v>2290</v>
      </c>
      <c r="G2312" s="3">
        <v>20700000</v>
      </c>
      <c r="H2312" s="3">
        <v>2840417</v>
      </c>
      <c r="I2312" s="3">
        <v>2840417</v>
      </c>
      <c r="J2312" s="8" t="str">
        <f t="shared" si="290"/>
        <v/>
      </c>
      <c r="K2312" s="8" t="str">
        <f t="shared" si="291"/>
        <v/>
      </c>
      <c r="L2312" s="8" t="str">
        <f t="shared" si="292"/>
        <v>eXistenZ</v>
      </c>
      <c r="M2312" s="8" t="str">
        <f t="shared" si="293"/>
        <v/>
      </c>
      <c r="N2312" s="8" t="str">
        <f t="shared" si="289"/>
        <v>eXistenZ</v>
      </c>
      <c r="O2312" s="10">
        <f>INDEX(cpi!$A$1:$M$106,MATCH($D2312,cpi!$A:$A,0),MATCH($C2312,cpi!$1:$1,0))</f>
        <v>166.2</v>
      </c>
      <c r="P2312" s="10">
        <f>cpi!$I$2</f>
        <v>245.51900000000001</v>
      </c>
      <c r="Q2312" s="10">
        <f t="shared" si="294"/>
        <v>1.4772503008423588</v>
      </c>
      <c r="R2312" s="8" t="str">
        <f t="shared" si="295"/>
        <v/>
      </c>
      <c r="S2312" s="11">
        <f t="shared" si="296"/>
        <v>30579081.227436826</v>
      </c>
      <c r="T2312" s="11">
        <f t="shared" si="296"/>
        <v>4196006.8677677503</v>
      </c>
      <c r="U2312" s="11">
        <f t="shared" si="296"/>
        <v>4196006.8677677503</v>
      </c>
    </row>
    <row r="2313" spans="1:21" x14ac:dyDescent="0.2">
      <c r="A2313" s="5">
        <v>2335</v>
      </c>
      <c r="B2313" s="17">
        <v>23</v>
      </c>
      <c r="C2313" s="16">
        <v>7</v>
      </c>
      <c r="D2313" s="16">
        <v>1982</v>
      </c>
      <c r="E2313" s="18">
        <v>30627</v>
      </c>
      <c r="F2313" s="9" t="s">
        <v>2291</v>
      </c>
      <c r="G2313" s="3">
        <v>20500000</v>
      </c>
      <c r="H2313" s="3">
        <v>69701637</v>
      </c>
      <c r="I2313" s="3">
        <v>69701637</v>
      </c>
      <c r="J2313" s="8" t="str">
        <f t="shared" si="290"/>
        <v/>
      </c>
      <c r="K2313" s="8" t="str">
        <f t="shared" si="291"/>
        <v/>
      </c>
      <c r="L2313" s="8" t="str">
        <f t="shared" si="292"/>
        <v>The Best Little Whorehouse in Texas</v>
      </c>
      <c r="M2313" s="8" t="str">
        <f t="shared" si="293"/>
        <v/>
      </c>
      <c r="N2313" s="8" t="str">
        <f t="shared" si="289"/>
        <v>The Best Little Whorehouse in Texas</v>
      </c>
      <c r="O2313" s="10">
        <f>INDEX(cpi!$A$1:$M$106,MATCH($D2313,cpi!$A:$A,0),MATCH($C2313,cpi!$1:$1,0))</f>
        <v>97.5</v>
      </c>
      <c r="P2313" s="10">
        <f>cpi!$I$2</f>
        <v>245.51900000000001</v>
      </c>
      <c r="Q2313" s="10">
        <f t="shared" si="294"/>
        <v>2.5181435897435898</v>
      </c>
      <c r="R2313" s="8" t="str">
        <f t="shared" si="295"/>
        <v/>
      </c>
      <c r="S2313" s="11">
        <f t="shared" si="296"/>
        <v>51621943.589743592</v>
      </c>
      <c r="T2313" s="11">
        <f t="shared" si="296"/>
        <v>175518730.40618461</v>
      </c>
      <c r="U2313" s="11">
        <f t="shared" si="296"/>
        <v>175518730.40618461</v>
      </c>
    </row>
    <row r="2314" spans="1:21" x14ac:dyDescent="0.2">
      <c r="A2314" s="5">
        <v>2336</v>
      </c>
      <c r="B2314" s="17">
        <v>11</v>
      </c>
      <c r="C2314" s="16">
        <v>8</v>
      </c>
      <c r="D2314" s="16">
        <v>2006</v>
      </c>
      <c r="E2314" s="18">
        <v>39029</v>
      </c>
      <c r="F2314" s="9" t="s">
        <v>2292</v>
      </c>
      <c r="G2314" s="3">
        <v>20500000</v>
      </c>
      <c r="H2314" s="3">
        <v>20264436</v>
      </c>
      <c r="I2314" s="3">
        <v>30241435</v>
      </c>
      <c r="J2314" s="8" t="str">
        <f t="shared" si="290"/>
        <v/>
      </c>
      <c r="K2314" s="8" t="str">
        <f t="shared" si="291"/>
        <v/>
      </c>
      <c r="L2314" s="8" t="str">
        <f t="shared" si="292"/>
        <v>Pulse</v>
      </c>
      <c r="M2314" s="8" t="str">
        <f t="shared" si="293"/>
        <v/>
      </c>
      <c r="N2314" s="8" t="str">
        <f t="shared" si="289"/>
        <v>Pulse</v>
      </c>
      <c r="O2314" s="10">
        <f>INDEX(cpi!$A$1:$M$106,MATCH($D2314,cpi!$A:$A,0),MATCH($C2314,cpi!$1:$1,0))</f>
        <v>203.9</v>
      </c>
      <c r="P2314" s="10">
        <f>cpi!$I$2</f>
        <v>245.51900000000001</v>
      </c>
      <c r="Q2314" s="10">
        <f t="shared" si="294"/>
        <v>1.204114762138303</v>
      </c>
      <c r="R2314" s="8" t="str">
        <f t="shared" si="295"/>
        <v/>
      </c>
      <c r="S2314" s="11">
        <f t="shared" si="296"/>
        <v>24684352.623835213</v>
      </c>
      <c r="T2314" s="11">
        <f t="shared" si="296"/>
        <v>24400706.534006864</v>
      </c>
      <c r="U2314" s="11">
        <f t="shared" si="296"/>
        <v>36414158.311745949</v>
      </c>
    </row>
    <row r="2315" spans="1:21" x14ac:dyDescent="0.2">
      <c r="A2315" s="5">
        <v>2337</v>
      </c>
      <c r="B2315" s="17">
        <v>12</v>
      </c>
      <c r="C2315" s="16">
        <v>6</v>
      </c>
      <c r="D2315" s="16">
        <v>1981</v>
      </c>
      <c r="E2315" s="18">
        <v>29926</v>
      </c>
      <c r="F2315" s="9" t="s">
        <v>2293</v>
      </c>
      <c r="G2315" s="3">
        <v>20000000</v>
      </c>
      <c r="H2315" s="3">
        <v>248159971</v>
      </c>
      <c r="I2315" s="3">
        <v>389925971</v>
      </c>
      <c r="J2315" s="8" t="str">
        <f t="shared" si="290"/>
        <v/>
      </c>
      <c r="K2315" s="8" t="str">
        <f t="shared" si="291"/>
        <v/>
      </c>
      <c r="L2315" s="8" t="str">
        <f t="shared" si="292"/>
        <v>Raiders of the Lost Ark</v>
      </c>
      <c r="M2315" s="8" t="str">
        <f t="shared" si="293"/>
        <v/>
      </c>
      <c r="N2315" s="8" t="str">
        <f t="shared" si="289"/>
        <v>Raiders of the Lost Ark</v>
      </c>
      <c r="O2315" s="10">
        <f>INDEX(cpi!$A$1:$M$106,MATCH($D2315,cpi!$A:$A,0),MATCH($C2315,cpi!$1:$1,0))</f>
        <v>90.6</v>
      </c>
      <c r="P2315" s="10">
        <f>cpi!$I$2</f>
        <v>245.51900000000001</v>
      </c>
      <c r="Q2315" s="10">
        <f t="shared" si="294"/>
        <v>2.7099227373068433</v>
      </c>
      <c r="R2315" s="8" t="str">
        <f t="shared" si="295"/>
        <v/>
      </c>
      <c r="S2315" s="11">
        <f t="shared" si="296"/>
        <v>54198454.746136867</v>
      </c>
      <c r="T2315" s="11">
        <f t="shared" si="296"/>
        <v>672494347.9023068</v>
      </c>
      <c r="U2315" s="11">
        <f t="shared" si="296"/>
        <v>1056669254.6793488</v>
      </c>
    </row>
    <row r="2316" spans="1:21" x14ac:dyDescent="0.2">
      <c r="A2316" s="5">
        <v>2338</v>
      </c>
      <c r="B2316" s="17">
        <v>13</v>
      </c>
      <c r="C2316" s="16">
        <v>11</v>
      </c>
      <c r="D2316" s="16">
        <v>1991</v>
      </c>
      <c r="E2316" s="18">
        <v>33614</v>
      </c>
      <c r="F2316" s="9" t="s">
        <v>114</v>
      </c>
      <c r="G2316" s="3">
        <v>20000000</v>
      </c>
      <c r="H2316" s="3">
        <v>218951625</v>
      </c>
      <c r="I2316" s="3">
        <v>451329842</v>
      </c>
      <c r="J2316" s="8" t="str">
        <f t="shared" si="290"/>
        <v/>
      </c>
      <c r="K2316" s="8" t="str">
        <f t="shared" si="291"/>
        <v/>
      </c>
      <c r="L2316" s="8" t="str">
        <f t="shared" si="292"/>
        <v>Beauty and the Beast</v>
      </c>
      <c r="M2316" s="8">
        <f t="shared" si="293"/>
        <v>1</v>
      </c>
      <c r="N2316" s="8" t="str">
        <f t="shared" si="289"/>
        <v>Beauty and the Beast (1991)</v>
      </c>
      <c r="O2316" s="10">
        <f>INDEX(cpi!$A$1:$M$106,MATCH($D2316,cpi!$A:$A,0),MATCH($C2316,cpi!$1:$1,0))</f>
        <v>137.80000000000001</v>
      </c>
      <c r="P2316" s="10">
        <f>cpi!$I$2</f>
        <v>245.51900000000001</v>
      </c>
      <c r="Q2316" s="10">
        <f t="shared" si="294"/>
        <v>1.7817053701015964</v>
      </c>
      <c r="R2316" s="8" t="str">
        <f t="shared" si="295"/>
        <v/>
      </c>
      <c r="S2316" s="11">
        <f t="shared" si="296"/>
        <v>35634107.402031928</v>
      </c>
      <c r="T2316" s="11">
        <f t="shared" si="296"/>
        <v>390107286.05497092</v>
      </c>
      <c r="U2316" s="11">
        <f t="shared" si="296"/>
        <v>804136803.17850506</v>
      </c>
    </row>
    <row r="2317" spans="1:21" x14ac:dyDescent="0.2">
      <c r="A2317" s="5">
        <v>2339</v>
      </c>
      <c r="B2317" s="17">
        <v>20</v>
      </c>
      <c r="C2317" s="16">
        <v>11</v>
      </c>
      <c r="D2317" s="16">
        <v>1992</v>
      </c>
      <c r="E2317" s="18">
        <v>34192</v>
      </c>
      <c r="F2317" s="9" t="s">
        <v>2294</v>
      </c>
      <c r="G2317" s="3">
        <v>20000000</v>
      </c>
      <c r="H2317" s="3">
        <v>173585516</v>
      </c>
      <c r="I2317" s="3">
        <v>358994850</v>
      </c>
      <c r="J2317" s="8" t="str">
        <f t="shared" si="290"/>
        <v/>
      </c>
      <c r="K2317" s="8" t="str">
        <f t="shared" si="291"/>
        <v/>
      </c>
      <c r="L2317" s="8" t="str">
        <f t="shared" si="292"/>
        <v>Home Alone 2: Lost in New York</v>
      </c>
      <c r="M2317" s="8" t="str">
        <f t="shared" si="293"/>
        <v/>
      </c>
      <c r="N2317" s="8" t="str">
        <f t="shared" si="289"/>
        <v>Home Alone 2: Lost in New York</v>
      </c>
      <c r="O2317" s="10">
        <f>INDEX(cpi!$A$1:$M$106,MATCH($D2317,cpi!$A:$A,0),MATCH($C2317,cpi!$1:$1,0))</f>
        <v>142</v>
      </c>
      <c r="P2317" s="10">
        <f>cpi!$I$2</f>
        <v>245.51900000000001</v>
      </c>
      <c r="Q2317" s="10">
        <f t="shared" si="294"/>
        <v>1.7290070422535211</v>
      </c>
      <c r="R2317" s="8" t="str">
        <f t="shared" si="295"/>
        <v/>
      </c>
      <c r="S2317" s="11">
        <f t="shared" si="296"/>
        <v>34580140.845070422</v>
      </c>
      <c r="T2317" s="11">
        <f t="shared" si="296"/>
        <v>300130579.59721124</v>
      </c>
      <c r="U2317" s="11">
        <f t="shared" si="296"/>
        <v>620704623.78274643</v>
      </c>
    </row>
    <row r="2318" spans="1:21" x14ac:dyDescent="0.2">
      <c r="A2318" s="5">
        <v>2340</v>
      </c>
      <c r="B2318" s="17">
        <v>16</v>
      </c>
      <c r="C2318" s="16">
        <v>11</v>
      </c>
      <c r="D2318" s="16">
        <v>1977</v>
      </c>
      <c r="E2318" s="18">
        <v>28591</v>
      </c>
      <c r="F2318" s="9" t="s">
        <v>2295</v>
      </c>
      <c r="G2318" s="3">
        <v>20000000</v>
      </c>
      <c r="H2318" s="3">
        <v>169100479</v>
      </c>
      <c r="I2318" s="3">
        <v>340800479</v>
      </c>
      <c r="J2318" s="8" t="str">
        <f t="shared" si="290"/>
        <v/>
      </c>
      <c r="K2318" s="8" t="str">
        <f t="shared" si="291"/>
        <v/>
      </c>
      <c r="L2318" s="8" t="str">
        <f t="shared" si="292"/>
        <v>Close Encounters of the Third Kind</v>
      </c>
      <c r="M2318" s="8" t="str">
        <f t="shared" si="293"/>
        <v/>
      </c>
      <c r="N2318" s="8" t="str">
        <f t="shared" si="289"/>
        <v>Close Encounters of the Third Kind</v>
      </c>
      <c r="O2318" s="10">
        <f>INDEX(cpi!$A$1:$M$106,MATCH($D2318,cpi!$A:$A,0),MATCH($C2318,cpi!$1:$1,0))</f>
        <v>61.9</v>
      </c>
      <c r="P2318" s="10">
        <f>cpi!$I$2</f>
        <v>245.51900000000001</v>
      </c>
      <c r="Q2318" s="10">
        <f t="shared" si="294"/>
        <v>3.9663812600969308</v>
      </c>
      <c r="R2318" s="8" t="str">
        <f t="shared" si="295"/>
        <v/>
      </c>
      <c r="S2318" s="11">
        <f t="shared" si="296"/>
        <v>79327625.201938614</v>
      </c>
      <c r="T2318" s="11">
        <f t="shared" si="296"/>
        <v>670716970.97901464</v>
      </c>
      <c r="U2318" s="11">
        <f t="shared" si="296"/>
        <v>1351744633.3376577</v>
      </c>
    </row>
    <row r="2319" spans="1:21" x14ac:dyDescent="0.2">
      <c r="A2319" s="5">
        <v>2341</v>
      </c>
      <c r="B2319" s="17">
        <v>20</v>
      </c>
      <c r="C2319" s="16">
        <v>5</v>
      </c>
      <c r="D2319" s="16">
        <v>1987</v>
      </c>
      <c r="E2319" s="18">
        <v>32360</v>
      </c>
      <c r="F2319" s="9" t="s">
        <v>2296</v>
      </c>
      <c r="G2319" s="3">
        <v>20000000</v>
      </c>
      <c r="H2319" s="3">
        <v>153665036</v>
      </c>
      <c r="I2319" s="3">
        <v>276665036</v>
      </c>
      <c r="J2319" s="8" t="str">
        <f t="shared" si="290"/>
        <v/>
      </c>
      <c r="K2319" s="8" t="str">
        <f t="shared" si="291"/>
        <v/>
      </c>
      <c r="L2319" s="8" t="str">
        <f t="shared" si="292"/>
        <v>Beverly Hills Cop II</v>
      </c>
      <c r="M2319" s="8" t="str">
        <f t="shared" si="293"/>
        <v/>
      </c>
      <c r="N2319" s="8" t="str">
        <f t="shared" si="289"/>
        <v>Beverly Hills Cop II</v>
      </c>
      <c r="O2319" s="10">
        <f>INDEX(cpi!$A$1:$M$106,MATCH($D2319,cpi!$A:$A,0),MATCH($C2319,cpi!$1:$1,0))</f>
        <v>113.1</v>
      </c>
      <c r="P2319" s="10">
        <f>cpi!$I$2</f>
        <v>245.51900000000001</v>
      </c>
      <c r="Q2319" s="10">
        <f t="shared" si="294"/>
        <v>2.1708134394341294</v>
      </c>
      <c r="R2319" s="8" t="str">
        <f t="shared" si="295"/>
        <v/>
      </c>
      <c r="S2319" s="11">
        <f t="shared" si="296"/>
        <v>43416268.788682587</v>
      </c>
      <c r="T2319" s="11">
        <f t="shared" si="296"/>
        <v>333578125.3199293</v>
      </c>
      <c r="U2319" s="11">
        <f t="shared" si="296"/>
        <v>600588178.37032723</v>
      </c>
    </row>
    <row r="2320" spans="1:21" x14ac:dyDescent="0.2">
      <c r="A2320" s="5">
        <v>2342</v>
      </c>
      <c r="B2320" s="17">
        <v>9</v>
      </c>
      <c r="C2320" s="16">
        <v>12</v>
      </c>
      <c r="D2320" s="16">
        <v>2016</v>
      </c>
      <c r="E2320" s="18">
        <v>42625</v>
      </c>
      <c r="F2320" s="9" t="s">
        <v>2297</v>
      </c>
      <c r="G2320" s="3">
        <v>20000000</v>
      </c>
      <c r="H2320" s="3">
        <v>151101803</v>
      </c>
      <c r="I2320" s="3">
        <v>432317639</v>
      </c>
      <c r="J2320" s="8" t="str">
        <f t="shared" si="290"/>
        <v/>
      </c>
      <c r="K2320" s="8" t="str">
        <f t="shared" si="291"/>
        <v/>
      </c>
      <c r="L2320" s="8" t="str">
        <f t="shared" si="292"/>
        <v>La La Land</v>
      </c>
      <c r="M2320" s="8" t="str">
        <f t="shared" si="293"/>
        <v/>
      </c>
      <c r="N2320" s="8" t="str">
        <f t="shared" si="289"/>
        <v>La La Land</v>
      </c>
      <c r="O2320" s="10">
        <f>INDEX(cpi!$A$1:$M$106,MATCH($D2320,cpi!$A:$A,0),MATCH($C2320,cpi!$1:$1,0))</f>
        <v>241.43199999999999</v>
      </c>
      <c r="P2320" s="10">
        <f>cpi!$I$2</f>
        <v>245.51900000000001</v>
      </c>
      <c r="Q2320" s="10">
        <f t="shared" si="294"/>
        <v>1.0169281619669308</v>
      </c>
      <c r="R2320" s="8" t="str">
        <f t="shared" si="295"/>
        <v/>
      </c>
      <c r="S2320" s="11">
        <f t="shared" si="296"/>
        <v>20338563.239338618</v>
      </c>
      <c r="T2320" s="11">
        <f t="shared" si="296"/>
        <v>153659678.79467928</v>
      </c>
      <c r="U2320" s="11">
        <f t="shared" si="296"/>
        <v>439635982.01415312</v>
      </c>
    </row>
    <row r="2321" spans="1:21" x14ac:dyDescent="0.2">
      <c r="A2321" s="5">
        <v>2343</v>
      </c>
      <c r="B2321" s="17">
        <v>19</v>
      </c>
      <c r="C2321" s="16">
        <v>7</v>
      </c>
      <c r="D2321" s="16">
        <v>2013</v>
      </c>
      <c r="E2321" s="18">
        <v>41827</v>
      </c>
      <c r="F2321" s="9" t="s">
        <v>2298</v>
      </c>
      <c r="G2321" s="3">
        <v>20000000</v>
      </c>
      <c r="H2321" s="3">
        <v>137400141</v>
      </c>
      <c r="I2321" s="3">
        <v>318000141</v>
      </c>
      <c r="J2321" s="8" t="str">
        <f t="shared" si="290"/>
        <v/>
      </c>
      <c r="K2321" s="8" t="str">
        <f t="shared" si="291"/>
        <v/>
      </c>
      <c r="L2321" s="8" t="str">
        <f t="shared" si="292"/>
        <v>The Conjuring</v>
      </c>
      <c r="M2321" s="8" t="str">
        <f t="shared" si="293"/>
        <v/>
      </c>
      <c r="N2321" s="8" t="str">
        <f t="shared" si="289"/>
        <v>The Conjuring</v>
      </c>
      <c r="O2321" s="10">
        <f>INDEX(cpi!$A$1:$M$106,MATCH($D2321,cpi!$A:$A,0),MATCH($C2321,cpi!$1:$1,0))</f>
        <v>233.596</v>
      </c>
      <c r="P2321" s="10">
        <f>cpi!$I$2</f>
        <v>245.51900000000001</v>
      </c>
      <c r="Q2321" s="10">
        <f t="shared" si="294"/>
        <v>1.0510411137177007</v>
      </c>
      <c r="R2321" s="8" t="str">
        <f t="shared" si="295"/>
        <v/>
      </c>
      <c r="S2321" s="11">
        <f t="shared" si="296"/>
        <v>21020822.274354015</v>
      </c>
      <c r="T2321" s="11">
        <f t="shared" si="296"/>
        <v>144413197.22160912</v>
      </c>
      <c r="U2321" s="11">
        <f t="shared" si="296"/>
        <v>334231222.35902584</v>
      </c>
    </row>
    <row r="2322" spans="1:21" x14ac:dyDescent="0.2">
      <c r="A2322" s="5">
        <v>2344</v>
      </c>
      <c r="B2322" s="17">
        <v>7</v>
      </c>
      <c r="C2322" s="16">
        <v>3</v>
      </c>
      <c r="D2322" s="16">
        <v>2003</v>
      </c>
      <c r="E2322" s="18">
        <v>37805</v>
      </c>
      <c r="F2322" s="9" t="s">
        <v>2299</v>
      </c>
      <c r="G2322" s="3">
        <v>20000000</v>
      </c>
      <c r="H2322" s="3">
        <v>132675402</v>
      </c>
      <c r="I2322" s="3">
        <v>164675402</v>
      </c>
      <c r="J2322" s="8" t="str">
        <f t="shared" si="290"/>
        <v/>
      </c>
      <c r="K2322" s="8" t="str">
        <f t="shared" si="291"/>
        <v/>
      </c>
      <c r="L2322" s="8" t="str">
        <f t="shared" si="292"/>
        <v>Bringing Down the House</v>
      </c>
      <c r="M2322" s="8" t="str">
        <f t="shared" si="293"/>
        <v/>
      </c>
      <c r="N2322" s="8" t="str">
        <f t="shared" si="289"/>
        <v>Bringing Down the House</v>
      </c>
      <c r="O2322" s="10">
        <f>INDEX(cpi!$A$1:$M$106,MATCH($D2322,cpi!$A:$A,0),MATCH($C2322,cpi!$1:$1,0))</f>
        <v>184.2</v>
      </c>
      <c r="P2322" s="10">
        <f>cpi!$I$2</f>
        <v>245.51900000000001</v>
      </c>
      <c r="Q2322" s="10">
        <f t="shared" si="294"/>
        <v>1.3328935939196527</v>
      </c>
      <c r="R2322" s="8" t="str">
        <f t="shared" si="295"/>
        <v/>
      </c>
      <c r="S2322" s="11">
        <f t="shared" si="296"/>
        <v>26657871.878393054</v>
      </c>
      <c r="T2322" s="11">
        <f t="shared" si="296"/>
        <v>176842193.39651468</v>
      </c>
      <c r="U2322" s="11">
        <f t="shared" si="296"/>
        <v>219494788.40194356</v>
      </c>
    </row>
    <row r="2323" spans="1:21" x14ac:dyDescent="0.2">
      <c r="A2323" s="5">
        <v>2345</v>
      </c>
      <c r="B2323" s="17">
        <v>14</v>
      </c>
      <c r="C2323" s="16">
        <v>2</v>
      </c>
      <c r="D2323" s="16">
        <v>1991</v>
      </c>
      <c r="E2323" s="18">
        <v>33636</v>
      </c>
      <c r="F2323" s="9" t="s">
        <v>2300</v>
      </c>
      <c r="G2323" s="3">
        <v>20000000</v>
      </c>
      <c r="H2323" s="3">
        <v>130726716</v>
      </c>
      <c r="I2323" s="3">
        <v>275726716</v>
      </c>
      <c r="J2323" s="8" t="str">
        <f t="shared" si="290"/>
        <v/>
      </c>
      <c r="K2323" s="8" t="str">
        <f t="shared" si="291"/>
        <v/>
      </c>
      <c r="L2323" s="8" t="str">
        <f t="shared" si="292"/>
        <v>The Silence of the Lambs</v>
      </c>
      <c r="M2323" s="8" t="str">
        <f t="shared" si="293"/>
        <v/>
      </c>
      <c r="N2323" s="8" t="str">
        <f t="shared" si="289"/>
        <v>The Silence of the Lambs</v>
      </c>
      <c r="O2323" s="10">
        <f>INDEX(cpi!$A$1:$M$106,MATCH($D2323,cpi!$A:$A,0),MATCH($C2323,cpi!$1:$1,0))</f>
        <v>134.80000000000001</v>
      </c>
      <c r="P2323" s="10">
        <f>cpi!$I$2</f>
        <v>245.51900000000001</v>
      </c>
      <c r="Q2323" s="10">
        <f t="shared" si="294"/>
        <v>1.8213575667655786</v>
      </c>
      <c r="R2323" s="8" t="str">
        <f t="shared" si="295"/>
        <v/>
      </c>
      <c r="S2323" s="11">
        <f t="shared" si="296"/>
        <v>36427151.335311569</v>
      </c>
      <c r="T2323" s="11">
        <f t="shared" si="296"/>
        <v>238100093.36501482</v>
      </c>
      <c r="U2323" s="11">
        <f t="shared" si="296"/>
        <v>502196940.54602373</v>
      </c>
    </row>
    <row r="2324" spans="1:21" x14ac:dyDescent="0.2">
      <c r="A2324" s="5">
        <v>2346</v>
      </c>
      <c r="B2324" s="17">
        <v>14</v>
      </c>
      <c r="C2324" s="16">
        <v>2</v>
      </c>
      <c r="D2324" s="16">
        <v>1992</v>
      </c>
      <c r="E2324" s="18">
        <v>34002</v>
      </c>
      <c r="F2324" s="9" t="s">
        <v>2301</v>
      </c>
      <c r="G2324" s="3">
        <v>20000000</v>
      </c>
      <c r="H2324" s="3">
        <v>121697323</v>
      </c>
      <c r="I2324" s="3">
        <v>183097323</v>
      </c>
      <c r="J2324" s="8" t="str">
        <f t="shared" si="290"/>
        <v/>
      </c>
      <c r="K2324" s="8" t="str">
        <f t="shared" si="291"/>
        <v/>
      </c>
      <c r="L2324" s="8" t="str">
        <f t="shared" si="292"/>
        <v>Wayne's World</v>
      </c>
      <c r="M2324" s="8" t="str">
        <f t="shared" si="293"/>
        <v/>
      </c>
      <c r="N2324" s="8" t="str">
        <f t="shared" si="289"/>
        <v>Wayne's World</v>
      </c>
      <c r="O2324" s="10">
        <f>INDEX(cpi!$A$1:$M$106,MATCH($D2324,cpi!$A:$A,0),MATCH($C2324,cpi!$1:$1,0))</f>
        <v>138.6</v>
      </c>
      <c r="P2324" s="10">
        <f>cpi!$I$2</f>
        <v>245.51900000000001</v>
      </c>
      <c r="Q2324" s="10">
        <f t="shared" si="294"/>
        <v>1.7714213564213566</v>
      </c>
      <c r="R2324" s="8" t="str">
        <f t="shared" si="295"/>
        <v/>
      </c>
      <c r="S2324" s="11">
        <f t="shared" si="296"/>
        <v>35428427.128427133</v>
      </c>
      <c r="T2324" s="11">
        <f t="shared" si="296"/>
        <v>215577236.98150796</v>
      </c>
      <c r="U2324" s="11">
        <f t="shared" si="296"/>
        <v>324342508.26577926</v>
      </c>
    </row>
    <row r="2325" spans="1:21" x14ac:dyDescent="0.2">
      <c r="A2325" s="5">
        <v>2347</v>
      </c>
      <c r="B2325" s="17">
        <v>15</v>
      </c>
      <c r="C2325" s="16">
        <v>10</v>
      </c>
      <c r="D2325" s="16">
        <v>2010</v>
      </c>
      <c r="E2325" s="18">
        <v>40612</v>
      </c>
      <c r="F2325" s="9" t="s">
        <v>2302</v>
      </c>
      <c r="G2325" s="3">
        <v>20000000</v>
      </c>
      <c r="H2325" s="3">
        <v>117229692</v>
      </c>
      <c r="I2325" s="3">
        <v>171685793</v>
      </c>
      <c r="J2325" s="8" t="str">
        <f t="shared" si="290"/>
        <v/>
      </c>
      <c r="K2325" s="8" t="str">
        <f t="shared" si="291"/>
        <v/>
      </c>
      <c r="L2325" s="8" t="str">
        <f t="shared" si="292"/>
        <v>Jackass 3D</v>
      </c>
      <c r="M2325" s="8" t="str">
        <f t="shared" si="293"/>
        <v/>
      </c>
      <c r="N2325" s="8" t="str">
        <f t="shared" si="289"/>
        <v>Jackass 3D</v>
      </c>
      <c r="O2325" s="10">
        <f>INDEX(cpi!$A$1:$M$106,MATCH($D2325,cpi!$A:$A,0),MATCH($C2325,cpi!$1:$1,0))</f>
        <v>218.71100000000001</v>
      </c>
      <c r="P2325" s="10">
        <f>cpi!$I$2</f>
        <v>245.51900000000001</v>
      </c>
      <c r="Q2325" s="10">
        <f t="shared" si="294"/>
        <v>1.1225727101060303</v>
      </c>
      <c r="R2325" s="8" t="str">
        <f t="shared" si="295"/>
        <v/>
      </c>
      <c r="S2325" s="11">
        <f t="shared" si="296"/>
        <v>22451454.202120606</v>
      </c>
      <c r="T2325" s="11">
        <f t="shared" si="296"/>
        <v>131598853.05333522</v>
      </c>
      <c r="U2325" s="11">
        <f t="shared" si="296"/>
        <v>192729785.93471292</v>
      </c>
    </row>
    <row r="2326" spans="1:21" x14ac:dyDescent="0.2">
      <c r="A2326" s="5">
        <v>2348</v>
      </c>
      <c r="B2326" s="17">
        <v>29</v>
      </c>
      <c r="C2326" s="16">
        <v>7</v>
      </c>
      <c r="D2326" s="16">
        <v>2016</v>
      </c>
      <c r="E2326" s="18">
        <v>43227</v>
      </c>
      <c r="F2326" s="9" t="s">
        <v>2303</v>
      </c>
      <c r="G2326" s="3">
        <v>20000000</v>
      </c>
      <c r="H2326" s="3">
        <v>113257297</v>
      </c>
      <c r="I2326" s="3">
        <v>181457297</v>
      </c>
      <c r="J2326" s="8" t="str">
        <f t="shared" si="290"/>
        <v/>
      </c>
      <c r="K2326" s="8" t="str">
        <f t="shared" si="291"/>
        <v/>
      </c>
      <c r="L2326" s="8" t="str">
        <f t="shared" si="292"/>
        <v>Bad Moms</v>
      </c>
      <c r="M2326" s="8" t="str">
        <f t="shared" si="293"/>
        <v/>
      </c>
      <c r="N2326" s="8" t="str">
        <f t="shared" si="289"/>
        <v>Bad Moms</v>
      </c>
      <c r="O2326" s="10">
        <f>INDEX(cpi!$A$1:$M$106,MATCH($D2326,cpi!$A:$A,0),MATCH($C2326,cpi!$1:$1,0))</f>
        <v>240.62799999999999</v>
      </c>
      <c r="P2326" s="10">
        <f>cpi!$I$2</f>
        <v>245.51900000000001</v>
      </c>
      <c r="Q2326" s="10">
        <f t="shared" si="294"/>
        <v>1.020325980351414</v>
      </c>
      <c r="R2326" s="8" t="str">
        <f t="shared" si="295"/>
        <v/>
      </c>
      <c r="S2326" s="11">
        <f t="shared" si="296"/>
        <v>20406519.607028279</v>
      </c>
      <c r="T2326" s="11">
        <f t="shared" si="296"/>
        <v>115559362.59347625</v>
      </c>
      <c r="U2326" s="11">
        <f t="shared" si="296"/>
        <v>185145594.45344269</v>
      </c>
    </row>
    <row r="2327" spans="1:21" x14ac:dyDescent="0.2">
      <c r="A2327" s="5">
        <v>2349</v>
      </c>
      <c r="B2327" s="17">
        <v>16</v>
      </c>
      <c r="C2327" s="16">
        <v>6</v>
      </c>
      <c r="D2327" s="16">
        <v>1978</v>
      </c>
      <c r="E2327" s="18">
        <v>28951</v>
      </c>
      <c r="F2327" s="9" t="s">
        <v>2304</v>
      </c>
      <c r="G2327" s="3">
        <v>20000000</v>
      </c>
      <c r="H2327" s="3">
        <v>102922376</v>
      </c>
      <c r="I2327" s="3">
        <v>208900376</v>
      </c>
      <c r="J2327" s="8" t="str">
        <f t="shared" si="290"/>
        <v/>
      </c>
      <c r="K2327" s="8" t="str">
        <f t="shared" si="291"/>
        <v/>
      </c>
      <c r="L2327" s="8" t="str">
        <f t="shared" si="292"/>
        <v>Jaws 2</v>
      </c>
      <c r="M2327" s="8" t="str">
        <f t="shared" si="293"/>
        <v/>
      </c>
      <c r="N2327" s="8" t="str">
        <f t="shared" si="289"/>
        <v>Jaws 2</v>
      </c>
      <c r="O2327" s="10">
        <f>INDEX(cpi!$A$1:$M$106,MATCH($D2327,cpi!$A:$A,0),MATCH($C2327,cpi!$1:$1,0))</f>
        <v>65.2</v>
      </c>
      <c r="P2327" s="10">
        <f>cpi!$I$2</f>
        <v>245.51900000000001</v>
      </c>
      <c r="Q2327" s="10">
        <f t="shared" si="294"/>
        <v>3.765628834355828</v>
      </c>
      <c r="R2327" s="8" t="str">
        <f t="shared" si="295"/>
        <v/>
      </c>
      <c r="S2327" s="11">
        <f t="shared" si="296"/>
        <v>75312576.687116563</v>
      </c>
      <c r="T2327" s="11">
        <f t="shared" si="296"/>
        <v>387567466.76601225</v>
      </c>
      <c r="U2327" s="11">
        <f t="shared" si="296"/>
        <v>786641279.37337422</v>
      </c>
    </row>
    <row r="2328" spans="1:21" x14ac:dyDescent="0.2">
      <c r="A2328" s="5">
        <v>2350</v>
      </c>
      <c r="B2328" s="17">
        <v>3</v>
      </c>
      <c r="C2328" s="16">
        <v>10</v>
      </c>
      <c r="D2328" s="16">
        <v>2008</v>
      </c>
      <c r="E2328" s="18">
        <v>39517</v>
      </c>
      <c r="F2328" s="9" t="s">
        <v>2305</v>
      </c>
      <c r="G2328" s="3">
        <v>20000000</v>
      </c>
      <c r="H2328" s="3">
        <v>94514402</v>
      </c>
      <c r="I2328" s="3">
        <v>154218168</v>
      </c>
      <c r="J2328" s="8" t="str">
        <f t="shared" si="290"/>
        <v/>
      </c>
      <c r="K2328" s="8" t="str">
        <f t="shared" si="291"/>
        <v/>
      </c>
      <c r="L2328" s="8" t="str">
        <f t="shared" si="292"/>
        <v>Beverly Hills Chihuahua</v>
      </c>
      <c r="M2328" s="8" t="str">
        <f t="shared" si="293"/>
        <v/>
      </c>
      <c r="N2328" s="8" t="str">
        <f t="shared" si="289"/>
        <v>Beverly Hills Chihuahua</v>
      </c>
      <c r="O2328" s="10">
        <f>INDEX(cpi!$A$1:$M$106,MATCH($D2328,cpi!$A:$A,0),MATCH($C2328,cpi!$1:$1,0))</f>
        <v>216.57300000000001</v>
      </c>
      <c r="P2328" s="10">
        <f>cpi!$I$2</f>
        <v>245.51900000000001</v>
      </c>
      <c r="Q2328" s="10">
        <f t="shared" si="294"/>
        <v>1.1336547030331574</v>
      </c>
      <c r="R2328" s="8" t="str">
        <f t="shared" si="295"/>
        <v/>
      </c>
      <c r="S2328" s="11">
        <f t="shared" si="296"/>
        <v>22673094.060663149</v>
      </c>
      <c r="T2328" s="11">
        <f t="shared" si="296"/>
        <v>107146696.33166645</v>
      </c>
      <c r="U2328" s="11">
        <f t="shared" si="296"/>
        <v>174830151.44635758</v>
      </c>
    </row>
    <row r="2329" spans="1:21" x14ac:dyDescent="0.2">
      <c r="A2329" s="5">
        <v>2351</v>
      </c>
      <c r="B2329" s="17">
        <v>2</v>
      </c>
      <c r="C2329" s="16">
        <v>7</v>
      </c>
      <c r="D2329" s="16">
        <v>2014</v>
      </c>
      <c r="E2329" s="18">
        <v>41677</v>
      </c>
      <c r="F2329" s="9" t="s">
        <v>2306</v>
      </c>
      <c r="G2329" s="3">
        <v>20000000</v>
      </c>
      <c r="H2329" s="3">
        <v>84525432</v>
      </c>
      <c r="I2329" s="3">
        <v>93931360</v>
      </c>
      <c r="J2329" s="8" t="str">
        <f t="shared" si="290"/>
        <v/>
      </c>
      <c r="K2329" s="8" t="str">
        <f t="shared" si="291"/>
        <v/>
      </c>
      <c r="L2329" s="8" t="str">
        <f t="shared" si="292"/>
        <v>Tammy</v>
      </c>
      <c r="M2329" s="8" t="str">
        <f t="shared" si="293"/>
        <v/>
      </c>
      <c r="N2329" s="8" t="str">
        <f t="shared" si="289"/>
        <v>Tammy</v>
      </c>
      <c r="O2329" s="10">
        <f>INDEX(cpi!$A$1:$M$106,MATCH($D2329,cpi!$A:$A,0),MATCH($C2329,cpi!$1:$1,0))</f>
        <v>238.25</v>
      </c>
      <c r="P2329" s="10">
        <f>cpi!$I$2</f>
        <v>245.51900000000001</v>
      </c>
      <c r="Q2329" s="10">
        <f t="shared" si="294"/>
        <v>1.0305099685204617</v>
      </c>
      <c r="R2329" s="8" t="str">
        <f t="shared" si="295"/>
        <v/>
      </c>
      <c r="S2329" s="11">
        <f t="shared" si="296"/>
        <v>20610199.370409235</v>
      </c>
      <c r="T2329" s="11">
        <f t="shared" si="296"/>
        <v>87104300.269498423</v>
      </c>
      <c r="U2329" s="11">
        <f t="shared" si="296"/>
        <v>96797202.836684152</v>
      </c>
    </row>
    <row r="2330" spans="1:21" x14ac:dyDescent="0.2">
      <c r="A2330" s="5">
        <v>2352</v>
      </c>
      <c r="B2330" s="17">
        <v>21</v>
      </c>
      <c r="C2330" s="16">
        <v>1</v>
      </c>
      <c r="D2330" s="16">
        <v>2005</v>
      </c>
      <c r="E2330" s="18">
        <v>38961</v>
      </c>
      <c r="F2330" s="9" t="s">
        <v>2307</v>
      </c>
      <c r="G2330" s="3">
        <v>20000000</v>
      </c>
      <c r="H2330" s="3">
        <v>82674398</v>
      </c>
      <c r="I2330" s="3">
        <v>98114471</v>
      </c>
      <c r="J2330" s="8" t="str">
        <f t="shared" si="290"/>
        <v/>
      </c>
      <c r="K2330" s="8" t="str">
        <f t="shared" si="291"/>
        <v/>
      </c>
      <c r="L2330" s="8" t="str">
        <f t="shared" si="292"/>
        <v>Are We There Yet?</v>
      </c>
      <c r="M2330" s="8" t="str">
        <f t="shared" si="293"/>
        <v/>
      </c>
      <c r="N2330" s="8" t="str">
        <f t="shared" si="289"/>
        <v>Are We There Yet?</v>
      </c>
      <c r="O2330" s="10">
        <f>INDEX(cpi!$A$1:$M$106,MATCH($D2330,cpi!$A:$A,0),MATCH($C2330,cpi!$1:$1,0))</f>
        <v>190.7</v>
      </c>
      <c r="P2330" s="10">
        <f>cpi!$I$2</f>
        <v>245.51900000000001</v>
      </c>
      <c r="Q2330" s="10">
        <f t="shared" si="294"/>
        <v>1.2874619821709492</v>
      </c>
      <c r="R2330" s="8" t="str">
        <f t="shared" si="295"/>
        <v/>
      </c>
      <c r="S2330" s="11">
        <f t="shared" si="296"/>
        <v>25749239.643418983</v>
      </c>
      <c r="T2330" s="11">
        <f t="shared" si="296"/>
        <v>106440144.32386996</v>
      </c>
      <c r="U2330" s="11">
        <f t="shared" si="296"/>
        <v>126318651.31331411</v>
      </c>
    </row>
    <row r="2331" spans="1:21" x14ac:dyDescent="0.2">
      <c r="A2331" s="5">
        <v>2353</v>
      </c>
      <c r="B2331" s="17">
        <v>16</v>
      </c>
      <c r="C2331" s="16">
        <v>11</v>
      </c>
      <c r="D2331" s="16">
        <v>2011</v>
      </c>
      <c r="E2331" s="18">
        <v>41010</v>
      </c>
      <c r="F2331" s="9" t="s">
        <v>2308</v>
      </c>
      <c r="G2331" s="3">
        <v>20000000</v>
      </c>
      <c r="H2331" s="3">
        <v>82624961</v>
      </c>
      <c r="I2331" s="3">
        <v>175507800</v>
      </c>
      <c r="J2331" s="8" t="str">
        <f t="shared" si="290"/>
        <v/>
      </c>
      <c r="K2331" s="8" t="str">
        <f t="shared" si="291"/>
        <v/>
      </c>
      <c r="L2331" s="8" t="str">
        <f t="shared" si="292"/>
        <v>The Descendants</v>
      </c>
      <c r="M2331" s="8" t="str">
        <f t="shared" si="293"/>
        <v/>
      </c>
      <c r="N2331" s="8" t="str">
        <f t="shared" si="289"/>
        <v>The Descendants</v>
      </c>
      <c r="O2331" s="10">
        <f>INDEX(cpi!$A$1:$M$106,MATCH($D2331,cpi!$A:$A,0),MATCH($C2331,cpi!$1:$1,0))</f>
        <v>226.23</v>
      </c>
      <c r="P2331" s="10">
        <f>cpi!$I$2</f>
        <v>245.51900000000001</v>
      </c>
      <c r="Q2331" s="10">
        <f t="shared" si="294"/>
        <v>1.085262785660611</v>
      </c>
      <c r="R2331" s="8" t="str">
        <f t="shared" si="295"/>
        <v/>
      </c>
      <c r="S2331" s="11">
        <f t="shared" si="296"/>
        <v>21705255.713212218</v>
      </c>
      <c r="T2331" s="11">
        <f t="shared" si="296"/>
        <v>89669795.339959338</v>
      </c>
      <c r="U2331" s="11">
        <f t="shared" si="296"/>
        <v>190472083.93316537</v>
      </c>
    </row>
    <row r="2332" spans="1:21" x14ac:dyDescent="0.2">
      <c r="A2332" s="5">
        <v>2354</v>
      </c>
      <c r="B2332" s="17">
        <v>3</v>
      </c>
      <c r="C2332" s="16">
        <v>10</v>
      </c>
      <c r="D2332" s="16">
        <v>2003</v>
      </c>
      <c r="E2332" s="18">
        <v>37690</v>
      </c>
      <c r="F2332" s="9" t="s">
        <v>2309</v>
      </c>
      <c r="G2332" s="3">
        <v>20000000</v>
      </c>
      <c r="H2332" s="3">
        <v>81261177</v>
      </c>
      <c r="I2332" s="3">
        <v>131945303</v>
      </c>
      <c r="J2332" s="8" t="str">
        <f t="shared" si="290"/>
        <v/>
      </c>
      <c r="K2332" s="8" t="str">
        <f t="shared" si="291"/>
        <v/>
      </c>
      <c r="L2332" s="8" t="str">
        <f t="shared" si="292"/>
        <v>School of Rock</v>
      </c>
      <c r="M2332" s="8" t="str">
        <f t="shared" si="293"/>
        <v/>
      </c>
      <c r="N2332" s="8" t="str">
        <f t="shared" si="289"/>
        <v>School of Rock</v>
      </c>
      <c r="O2332" s="10">
        <f>INDEX(cpi!$A$1:$M$106,MATCH($D2332,cpi!$A:$A,0),MATCH($C2332,cpi!$1:$1,0))</f>
        <v>185</v>
      </c>
      <c r="P2332" s="10">
        <f>cpi!$I$2</f>
        <v>245.51900000000001</v>
      </c>
      <c r="Q2332" s="10">
        <f t="shared" si="294"/>
        <v>1.3271297297297298</v>
      </c>
      <c r="R2332" s="8" t="str">
        <f t="shared" si="295"/>
        <v/>
      </c>
      <c r="S2332" s="11">
        <f t="shared" si="296"/>
        <v>26542594.594594594</v>
      </c>
      <c r="T2332" s="11">
        <f t="shared" si="296"/>
        <v>107844123.86952974</v>
      </c>
      <c r="U2332" s="11">
        <f t="shared" si="296"/>
        <v>175108534.3094973</v>
      </c>
    </row>
    <row r="2333" spans="1:21" x14ac:dyDescent="0.2">
      <c r="A2333" s="5">
        <v>2355</v>
      </c>
      <c r="B2333" s="17">
        <v>13</v>
      </c>
      <c r="C2333" s="16">
        <v>4</v>
      </c>
      <c r="D2333" s="16">
        <v>2007</v>
      </c>
      <c r="E2333" s="18">
        <v>39451</v>
      </c>
      <c r="F2333" s="9" t="s">
        <v>2310</v>
      </c>
      <c r="G2333" s="3">
        <v>20000000</v>
      </c>
      <c r="H2333" s="3">
        <v>80818974</v>
      </c>
      <c r="I2333" s="3">
        <v>118537627</v>
      </c>
      <c r="J2333" s="8" t="str">
        <f t="shared" si="290"/>
        <v/>
      </c>
      <c r="K2333" s="8" t="str">
        <f t="shared" si="291"/>
        <v/>
      </c>
      <c r="L2333" s="8" t="str">
        <f t="shared" si="292"/>
        <v>Disturbia</v>
      </c>
      <c r="M2333" s="8" t="str">
        <f t="shared" si="293"/>
        <v/>
      </c>
      <c r="N2333" s="8" t="str">
        <f t="shared" si="289"/>
        <v>Disturbia</v>
      </c>
      <c r="O2333" s="10">
        <f>INDEX(cpi!$A$1:$M$106,MATCH($D2333,cpi!$A:$A,0),MATCH($C2333,cpi!$1:$1,0))</f>
        <v>206.68600000000001</v>
      </c>
      <c r="P2333" s="10">
        <f>cpi!$I$2</f>
        <v>245.51900000000001</v>
      </c>
      <c r="Q2333" s="10">
        <f t="shared" si="294"/>
        <v>1.1878840366546355</v>
      </c>
      <c r="R2333" s="8" t="str">
        <f t="shared" si="295"/>
        <v/>
      </c>
      <c r="S2333" s="11">
        <f t="shared" si="296"/>
        <v>23757680.73309271</v>
      </c>
      <c r="T2333" s="11">
        <f t="shared" si="296"/>
        <v>96003569.073406026</v>
      </c>
      <c r="U2333" s="11">
        <f t="shared" si="296"/>
        <v>140808954.8562215</v>
      </c>
    </row>
    <row r="2334" spans="1:21" x14ac:dyDescent="0.2">
      <c r="A2334" s="5">
        <v>2356</v>
      </c>
      <c r="B2334" s="17">
        <v>16</v>
      </c>
      <c r="C2334" s="16">
        <v>7</v>
      </c>
      <c r="D2334" s="16">
        <v>1993</v>
      </c>
      <c r="E2334" s="18">
        <v>34431</v>
      </c>
      <c r="F2334" s="9" t="s">
        <v>2311</v>
      </c>
      <c r="G2334" s="3">
        <v>20000000</v>
      </c>
      <c r="H2334" s="3">
        <v>77698625</v>
      </c>
      <c r="I2334" s="3">
        <v>153698625</v>
      </c>
      <c r="J2334" s="8" t="str">
        <f t="shared" si="290"/>
        <v/>
      </c>
      <c r="K2334" s="8" t="str">
        <f t="shared" si="291"/>
        <v/>
      </c>
      <c r="L2334" s="8" t="str">
        <f t="shared" si="292"/>
        <v>Free Willy</v>
      </c>
      <c r="M2334" s="8" t="str">
        <f t="shared" si="293"/>
        <v/>
      </c>
      <c r="N2334" s="8" t="str">
        <f t="shared" si="289"/>
        <v>Free Willy</v>
      </c>
      <c r="O2334" s="10">
        <f>INDEX(cpi!$A$1:$M$106,MATCH($D2334,cpi!$A:$A,0),MATCH($C2334,cpi!$1:$1,0))</f>
        <v>144.4</v>
      </c>
      <c r="P2334" s="10">
        <f>cpi!$I$2</f>
        <v>245.51900000000001</v>
      </c>
      <c r="Q2334" s="10">
        <f t="shared" si="294"/>
        <v>1.7002700831024931</v>
      </c>
      <c r="R2334" s="8" t="str">
        <f t="shared" si="295"/>
        <v/>
      </c>
      <c r="S2334" s="11">
        <f t="shared" si="296"/>
        <v>34005401.66204986</v>
      </c>
      <c r="T2334" s="11">
        <f t="shared" si="296"/>
        <v>132108647.58569944</v>
      </c>
      <c r="U2334" s="11">
        <f t="shared" si="296"/>
        <v>261329173.90148893</v>
      </c>
    </row>
    <row r="2335" spans="1:21" x14ac:dyDescent="0.2">
      <c r="A2335" s="5">
        <v>2357</v>
      </c>
      <c r="B2335" s="17">
        <v>21</v>
      </c>
      <c r="C2335" s="16">
        <v>10</v>
      </c>
      <c r="D2335" s="16">
        <v>2016</v>
      </c>
      <c r="E2335" s="18">
        <v>42988</v>
      </c>
      <c r="F2335" s="9" t="s">
        <v>5376</v>
      </c>
      <c r="G2335" s="3">
        <v>20000000</v>
      </c>
      <c r="H2335" s="3">
        <v>73206343</v>
      </c>
      <c r="I2335" s="3">
        <v>73206343</v>
      </c>
      <c r="J2335" s="8" t="str">
        <f t="shared" si="290"/>
        <v/>
      </c>
      <c r="K2335" s="8" t="str">
        <f t="shared" si="291"/>
        <v/>
      </c>
      <c r="L2335" s="8" t="str">
        <f t="shared" si="292"/>
        <v>Tyler Perry's Boo! A Madea Halloween</v>
      </c>
      <c r="M2335" s="8" t="str">
        <f t="shared" si="293"/>
        <v/>
      </c>
      <c r="N2335" s="8" t="str">
        <f t="shared" si="289"/>
        <v>Tyler Perry's Boo! A Madea Halloween</v>
      </c>
      <c r="O2335" s="10">
        <f>INDEX(cpi!$A$1:$M$106,MATCH($D2335,cpi!$A:$A,0),MATCH($C2335,cpi!$1:$1,0))</f>
        <v>241.72900000000001</v>
      </c>
      <c r="P2335" s="10">
        <f>cpi!$I$2</f>
        <v>245.51900000000001</v>
      </c>
      <c r="Q2335" s="10">
        <f t="shared" si="294"/>
        <v>1.015678714593615</v>
      </c>
      <c r="R2335" s="8" t="str">
        <f t="shared" si="295"/>
        <v/>
      </c>
      <c r="S2335" s="11">
        <f t="shared" si="296"/>
        <v>20313574.2918723</v>
      </c>
      <c r="T2335" s="11">
        <f t="shared" si="296"/>
        <v>74354124.358339295</v>
      </c>
      <c r="U2335" s="11">
        <f t="shared" si="296"/>
        <v>74354124.358339295</v>
      </c>
    </row>
    <row r="2336" spans="1:21" x14ac:dyDescent="0.2">
      <c r="A2336" s="5">
        <v>2358</v>
      </c>
      <c r="B2336" s="17">
        <v>18</v>
      </c>
      <c r="C2336" s="16">
        <v>8</v>
      </c>
      <c r="D2336" s="16">
        <v>1995</v>
      </c>
      <c r="E2336" s="18">
        <v>35224</v>
      </c>
      <c r="F2336" s="9" t="s">
        <v>2313</v>
      </c>
      <c r="G2336" s="3">
        <v>20000000</v>
      </c>
      <c r="H2336" s="3">
        <v>70433227</v>
      </c>
      <c r="I2336" s="3">
        <v>122133227</v>
      </c>
      <c r="J2336" s="8" t="str">
        <f t="shared" si="290"/>
        <v/>
      </c>
      <c r="K2336" s="8" t="str">
        <f t="shared" si="291"/>
        <v/>
      </c>
      <c r="L2336" s="8" t="str">
        <f t="shared" si="292"/>
        <v>Mortal Kombat</v>
      </c>
      <c r="M2336" s="8" t="str">
        <f t="shared" si="293"/>
        <v/>
      </c>
      <c r="N2336" s="8" t="str">
        <f t="shared" si="289"/>
        <v>Mortal Kombat</v>
      </c>
      <c r="O2336" s="10">
        <f>INDEX(cpi!$A$1:$M$106,MATCH($D2336,cpi!$A:$A,0),MATCH($C2336,cpi!$1:$1,0))</f>
        <v>152.9</v>
      </c>
      <c r="P2336" s="10">
        <f>cpi!$I$2</f>
        <v>245.51900000000001</v>
      </c>
      <c r="Q2336" s="10">
        <f t="shared" si="294"/>
        <v>1.6057488554610857</v>
      </c>
      <c r="R2336" s="8" t="str">
        <f t="shared" si="295"/>
        <v/>
      </c>
      <c r="S2336" s="11">
        <f t="shared" si="296"/>
        <v>32114977.109221715</v>
      </c>
      <c r="T2336" s="11">
        <f t="shared" si="296"/>
        <v>113098073.64168084</v>
      </c>
      <c r="U2336" s="11">
        <f t="shared" si="296"/>
        <v>196115289.46901897</v>
      </c>
    </row>
    <row r="2337" spans="1:21" x14ac:dyDescent="0.2">
      <c r="A2337" s="5">
        <v>2359</v>
      </c>
      <c r="B2337" s="17">
        <v>23</v>
      </c>
      <c r="C2337" s="16">
        <v>6</v>
      </c>
      <c r="D2337" s="16">
        <v>2004</v>
      </c>
      <c r="E2337" s="18">
        <v>38662</v>
      </c>
      <c r="F2337" s="9" t="s">
        <v>2314</v>
      </c>
      <c r="G2337" s="3">
        <v>20000000</v>
      </c>
      <c r="H2337" s="3">
        <v>69148997</v>
      </c>
      <c r="I2337" s="3">
        <v>111448997</v>
      </c>
      <c r="J2337" s="8" t="str">
        <f t="shared" si="290"/>
        <v/>
      </c>
      <c r="K2337" s="8" t="str">
        <f t="shared" si="291"/>
        <v/>
      </c>
      <c r="L2337" s="8" t="str">
        <f t="shared" si="292"/>
        <v>White Chicks</v>
      </c>
      <c r="M2337" s="8" t="str">
        <f t="shared" si="293"/>
        <v/>
      </c>
      <c r="N2337" s="8" t="str">
        <f t="shared" si="289"/>
        <v>White Chicks</v>
      </c>
      <c r="O2337" s="10">
        <f>INDEX(cpi!$A$1:$M$106,MATCH($D2337,cpi!$A:$A,0),MATCH($C2337,cpi!$1:$1,0))</f>
        <v>189.7</v>
      </c>
      <c r="P2337" s="10">
        <f>cpi!$I$2</f>
        <v>245.51900000000001</v>
      </c>
      <c r="Q2337" s="10">
        <f t="shared" si="294"/>
        <v>1.2942488139167108</v>
      </c>
      <c r="R2337" s="8" t="str">
        <f t="shared" si="295"/>
        <v/>
      </c>
      <c r="S2337" s="11">
        <f t="shared" si="296"/>
        <v>25884976.278334215</v>
      </c>
      <c r="T2337" s="11">
        <f t="shared" si="296"/>
        <v>89496007.350780189</v>
      </c>
      <c r="U2337" s="11">
        <f t="shared" si="296"/>
        <v>144242732.17945707</v>
      </c>
    </row>
    <row r="2338" spans="1:21" x14ac:dyDescent="0.2">
      <c r="A2338" s="5">
        <v>2360</v>
      </c>
      <c r="B2338" s="17">
        <v>24</v>
      </c>
      <c r="C2338" s="16">
        <v>4</v>
      </c>
      <c r="D2338" s="16">
        <v>2009</v>
      </c>
      <c r="E2338" s="18">
        <v>40516</v>
      </c>
      <c r="F2338" s="9" t="s">
        <v>2315</v>
      </c>
      <c r="G2338" s="3">
        <v>20000000</v>
      </c>
      <c r="H2338" s="3">
        <v>68261644</v>
      </c>
      <c r="I2338" s="3">
        <v>73964713</v>
      </c>
      <c r="J2338" s="8" t="str">
        <f t="shared" si="290"/>
        <v/>
      </c>
      <c r="K2338" s="8" t="str">
        <f t="shared" si="291"/>
        <v/>
      </c>
      <c r="L2338" s="8" t="str">
        <f t="shared" si="292"/>
        <v>Obsessed</v>
      </c>
      <c r="M2338" s="8" t="str">
        <f t="shared" si="293"/>
        <v/>
      </c>
      <c r="N2338" s="8" t="str">
        <f t="shared" si="289"/>
        <v>Obsessed</v>
      </c>
      <c r="O2338" s="10">
        <f>INDEX(cpi!$A$1:$M$106,MATCH($D2338,cpi!$A:$A,0),MATCH($C2338,cpi!$1:$1,0))</f>
        <v>213.24</v>
      </c>
      <c r="P2338" s="10">
        <f>cpi!$I$2</f>
        <v>245.51900000000001</v>
      </c>
      <c r="Q2338" s="10">
        <f t="shared" si="294"/>
        <v>1.1513740386419058</v>
      </c>
      <c r="R2338" s="8" t="str">
        <f t="shared" si="295"/>
        <v/>
      </c>
      <c r="S2338" s="11">
        <f t="shared" si="296"/>
        <v>23027480.772838116</v>
      </c>
      <c r="T2338" s="11">
        <f t="shared" si="296"/>
        <v>78594684.736616015</v>
      </c>
      <c r="U2338" s="11">
        <f t="shared" si="296"/>
        <v>85161050.323799476</v>
      </c>
    </row>
    <row r="2339" spans="1:21" x14ac:dyDescent="0.2">
      <c r="A2339" s="5">
        <v>2361</v>
      </c>
      <c r="B2339" s="17">
        <v>18</v>
      </c>
      <c r="C2339" s="16">
        <v>4</v>
      </c>
      <c r="D2339" s="16">
        <v>2003</v>
      </c>
      <c r="E2339" s="18">
        <v>38142</v>
      </c>
      <c r="F2339" s="9" t="s">
        <v>2316</v>
      </c>
      <c r="G2339" s="3">
        <v>20000000</v>
      </c>
      <c r="H2339" s="3">
        <v>67383924</v>
      </c>
      <c r="I2339" s="3">
        <v>71232214</v>
      </c>
      <c r="J2339" s="8" t="str">
        <f t="shared" si="290"/>
        <v/>
      </c>
      <c r="K2339" s="8" t="str">
        <f t="shared" si="291"/>
        <v/>
      </c>
      <c r="L2339" s="8" t="str">
        <f t="shared" si="292"/>
        <v>Holes</v>
      </c>
      <c r="M2339" s="8" t="str">
        <f t="shared" si="293"/>
        <v/>
      </c>
      <c r="N2339" s="8" t="str">
        <f t="shared" si="289"/>
        <v>Holes</v>
      </c>
      <c r="O2339" s="10">
        <f>INDEX(cpi!$A$1:$M$106,MATCH($D2339,cpi!$A:$A,0),MATCH($C2339,cpi!$1:$1,0))</f>
        <v>183.8</v>
      </c>
      <c r="P2339" s="10">
        <f>cpi!$I$2</f>
        <v>245.51900000000001</v>
      </c>
      <c r="Q2339" s="10">
        <f t="shared" si="294"/>
        <v>1.3357943416757345</v>
      </c>
      <c r="R2339" s="8" t="str">
        <f t="shared" si="295"/>
        <v/>
      </c>
      <c r="S2339" s="11">
        <f t="shared" si="296"/>
        <v>26715886.83351469</v>
      </c>
      <c r="T2339" s="11">
        <f t="shared" si="296"/>
        <v>90011064.399107724</v>
      </c>
      <c r="U2339" s="11">
        <f t="shared" si="296"/>
        <v>95151588.406235039</v>
      </c>
    </row>
    <row r="2340" spans="1:21" x14ac:dyDescent="0.2">
      <c r="A2340" s="5">
        <v>2362</v>
      </c>
      <c r="B2340" s="17">
        <v>29</v>
      </c>
      <c r="C2340" s="16">
        <v>6</v>
      </c>
      <c r="D2340" s="16">
        <v>2012</v>
      </c>
      <c r="E2340" s="18">
        <v>41765</v>
      </c>
      <c r="F2340" s="9" t="s">
        <v>2317</v>
      </c>
      <c r="G2340" s="3">
        <v>20000000</v>
      </c>
      <c r="H2340" s="3">
        <v>65653242</v>
      </c>
      <c r="I2340" s="3">
        <v>66950887</v>
      </c>
      <c r="J2340" s="8" t="str">
        <f t="shared" si="290"/>
        <v/>
      </c>
      <c r="K2340" s="8" t="str">
        <f t="shared" si="291"/>
        <v/>
      </c>
      <c r="L2340" s="8" t="str">
        <f t="shared" si="292"/>
        <v>Tyler Perry's Madea's Witness Protection</v>
      </c>
      <c r="M2340" s="8" t="str">
        <f t="shared" si="293"/>
        <v/>
      </c>
      <c r="N2340" s="8" t="str">
        <f t="shared" si="289"/>
        <v>Tyler Perry's Madea's Witness Protection</v>
      </c>
      <c r="O2340" s="10">
        <f>INDEX(cpi!$A$1:$M$106,MATCH($D2340,cpi!$A:$A,0),MATCH($C2340,cpi!$1:$1,0))</f>
        <v>229.47800000000001</v>
      </c>
      <c r="P2340" s="10">
        <f>cpi!$I$2</f>
        <v>245.51900000000001</v>
      </c>
      <c r="Q2340" s="10">
        <f t="shared" si="294"/>
        <v>1.0699021256939663</v>
      </c>
      <c r="R2340" s="8" t="str">
        <f t="shared" si="295"/>
        <v/>
      </c>
      <c r="S2340" s="11">
        <f t="shared" si="296"/>
        <v>21398042.513879325</v>
      </c>
      <c r="T2340" s="11">
        <f t="shared" si="296"/>
        <v>70242543.174500391</v>
      </c>
      <c r="U2340" s="11">
        <f t="shared" si="296"/>
        <v>71630896.318396538</v>
      </c>
    </row>
    <row r="2341" spans="1:21" x14ac:dyDescent="0.2">
      <c r="A2341" s="5">
        <v>2363</v>
      </c>
      <c r="B2341" s="17">
        <v>31</v>
      </c>
      <c r="C2341" s="16">
        <v>3</v>
      </c>
      <c r="D2341" s="16">
        <v>2010</v>
      </c>
      <c r="E2341" s="18">
        <v>41093</v>
      </c>
      <c r="F2341" s="9" t="s">
        <v>2318</v>
      </c>
      <c r="G2341" s="3">
        <v>20000000</v>
      </c>
      <c r="H2341" s="3">
        <v>62950384</v>
      </c>
      <c r="I2341" s="3">
        <v>92678948</v>
      </c>
      <c r="J2341" s="8" t="str">
        <f t="shared" si="290"/>
        <v/>
      </c>
      <c r="K2341" s="8" t="str">
        <f t="shared" si="291"/>
        <v/>
      </c>
      <c r="L2341" s="8" t="str">
        <f t="shared" si="292"/>
        <v>The Last Song</v>
      </c>
      <c r="M2341" s="8" t="str">
        <f t="shared" si="293"/>
        <v/>
      </c>
      <c r="N2341" s="8" t="str">
        <f t="shared" si="289"/>
        <v>The Last Song</v>
      </c>
      <c r="O2341" s="10">
        <f>INDEX(cpi!$A$1:$M$106,MATCH($D2341,cpi!$A:$A,0),MATCH($C2341,cpi!$1:$1,0))</f>
        <v>217.631</v>
      </c>
      <c r="P2341" s="10">
        <f>cpi!$I$2</f>
        <v>245.51900000000001</v>
      </c>
      <c r="Q2341" s="10">
        <f t="shared" si="294"/>
        <v>1.1281435089670131</v>
      </c>
      <c r="R2341" s="8" t="str">
        <f t="shared" si="295"/>
        <v/>
      </c>
      <c r="S2341" s="11">
        <f t="shared" si="296"/>
        <v>22562870.179340262</v>
      </c>
      <c r="T2341" s="11">
        <f t="shared" si="296"/>
        <v>71017067.096580923</v>
      </c>
      <c r="U2341" s="11">
        <f t="shared" si="296"/>
        <v>104555153.60409135</v>
      </c>
    </row>
    <row r="2342" spans="1:21" x14ac:dyDescent="0.2">
      <c r="A2342" s="5">
        <v>2364</v>
      </c>
      <c r="B2342" s="17">
        <v>2</v>
      </c>
      <c r="C2342" s="16">
        <v>4</v>
      </c>
      <c r="D2342" s="16">
        <v>2010</v>
      </c>
      <c r="E2342" s="18">
        <v>40213</v>
      </c>
      <c r="F2342" s="9" t="s">
        <v>2319</v>
      </c>
      <c r="G2342" s="3">
        <v>20000000</v>
      </c>
      <c r="H2342" s="3">
        <v>60095852</v>
      </c>
      <c r="I2342" s="3">
        <v>60831067</v>
      </c>
      <c r="J2342" s="8" t="str">
        <f t="shared" si="290"/>
        <v/>
      </c>
      <c r="K2342" s="8" t="str">
        <f t="shared" si="291"/>
        <v/>
      </c>
      <c r="L2342" s="8" t="str">
        <f t="shared" si="292"/>
        <v>Why Did I Get Married Too?</v>
      </c>
      <c r="M2342" s="8" t="str">
        <f t="shared" si="293"/>
        <v/>
      </c>
      <c r="N2342" s="8" t="str">
        <f t="shared" si="289"/>
        <v>Why Did I Get Married Too?</v>
      </c>
      <c r="O2342" s="10">
        <f>INDEX(cpi!$A$1:$M$106,MATCH($D2342,cpi!$A:$A,0),MATCH($C2342,cpi!$1:$1,0))</f>
        <v>218.00899999999999</v>
      </c>
      <c r="P2342" s="10">
        <f>cpi!$I$2</f>
        <v>245.51900000000001</v>
      </c>
      <c r="Q2342" s="10">
        <f t="shared" si="294"/>
        <v>1.1261874509767946</v>
      </c>
      <c r="R2342" s="8" t="str">
        <f t="shared" si="295"/>
        <v/>
      </c>
      <c r="S2342" s="11">
        <f t="shared" si="296"/>
        <v>22523749.019535892</v>
      </c>
      <c r="T2342" s="11">
        <f t="shared" si="296"/>
        <v>67679194.378158703</v>
      </c>
      <c r="U2342" s="11">
        <f t="shared" si="296"/>
        <v>68507184.284928605</v>
      </c>
    </row>
    <row r="2343" spans="1:21" x14ac:dyDescent="0.2">
      <c r="A2343" s="5">
        <v>2365</v>
      </c>
      <c r="B2343" s="17">
        <v>23</v>
      </c>
      <c r="C2343" s="16">
        <v>10</v>
      </c>
      <c r="D2343" s="16">
        <v>1998</v>
      </c>
      <c r="E2343" s="18">
        <v>36474</v>
      </c>
      <c r="F2343" s="9" t="s">
        <v>2320</v>
      </c>
      <c r="G2343" s="3">
        <v>20000000</v>
      </c>
      <c r="H2343" s="3">
        <v>57598247</v>
      </c>
      <c r="I2343" s="3">
        <v>229385361</v>
      </c>
      <c r="J2343" s="8" t="str">
        <f t="shared" si="290"/>
        <v/>
      </c>
      <c r="K2343" s="8" t="str">
        <f t="shared" si="291"/>
        <v/>
      </c>
      <c r="L2343" s="8" t="str">
        <f t="shared" si="292"/>
        <v>La vita Ã¨ bella</v>
      </c>
      <c r="M2343" s="8" t="str">
        <f t="shared" si="293"/>
        <v/>
      </c>
      <c r="N2343" s="8" t="str">
        <f t="shared" si="289"/>
        <v>La vita Ã¨ bella</v>
      </c>
      <c r="O2343" s="10">
        <f>INDEX(cpi!$A$1:$M$106,MATCH($D2343,cpi!$A:$A,0),MATCH($C2343,cpi!$1:$1,0))</f>
        <v>164</v>
      </c>
      <c r="P2343" s="10">
        <f>cpi!$I$2</f>
        <v>245.51900000000001</v>
      </c>
      <c r="Q2343" s="10">
        <f t="shared" si="294"/>
        <v>1.4970670731707318</v>
      </c>
      <c r="R2343" s="8" t="str">
        <f t="shared" si="295"/>
        <v/>
      </c>
      <c r="S2343" s="11">
        <f t="shared" si="296"/>
        <v>29941341.463414636</v>
      </c>
      <c r="T2343" s="11">
        <f t="shared" si="296"/>
        <v>86228439.05605489</v>
      </c>
      <c r="U2343" s="11">
        <f t="shared" si="296"/>
        <v>343405271.02048177</v>
      </c>
    </row>
    <row r="2344" spans="1:21" x14ac:dyDescent="0.2">
      <c r="A2344" s="5">
        <v>2366</v>
      </c>
      <c r="B2344" s="17">
        <v>18</v>
      </c>
      <c r="C2344" s="16">
        <v>10</v>
      </c>
      <c r="D2344" s="16">
        <v>2013</v>
      </c>
      <c r="E2344" s="18">
        <v>41800</v>
      </c>
      <c r="F2344" s="9" t="s">
        <v>2321</v>
      </c>
      <c r="G2344" s="3">
        <v>20000000</v>
      </c>
      <c r="H2344" s="3">
        <v>56671993</v>
      </c>
      <c r="I2344" s="3">
        <v>181025343</v>
      </c>
      <c r="J2344" s="8" t="str">
        <f t="shared" si="290"/>
        <v/>
      </c>
      <c r="K2344" s="8" t="str">
        <f t="shared" si="291"/>
        <v/>
      </c>
      <c r="L2344" s="8" t="str">
        <f t="shared" si="292"/>
        <v>12 Years a Slave</v>
      </c>
      <c r="M2344" s="8" t="str">
        <f t="shared" si="293"/>
        <v/>
      </c>
      <c r="N2344" s="8" t="str">
        <f t="shared" si="289"/>
        <v>12 Years a Slave</v>
      </c>
      <c r="O2344" s="10">
        <f>INDEX(cpi!$A$1:$M$106,MATCH($D2344,cpi!$A:$A,0),MATCH($C2344,cpi!$1:$1,0))</f>
        <v>233.54599999999999</v>
      </c>
      <c r="P2344" s="10">
        <f>cpi!$I$2</f>
        <v>245.51900000000001</v>
      </c>
      <c r="Q2344" s="10">
        <f t="shared" si="294"/>
        <v>1.0512661317256558</v>
      </c>
      <c r="R2344" s="8" t="str">
        <f t="shared" si="295"/>
        <v/>
      </c>
      <c r="S2344" s="11">
        <f t="shared" si="296"/>
        <v>21025322.634513114</v>
      </c>
      <c r="T2344" s="11">
        <f t="shared" si="296"/>
        <v>59577346.858293444</v>
      </c>
      <c r="U2344" s="11">
        <f t="shared" si="296"/>
        <v>190305812.07992002</v>
      </c>
    </row>
    <row r="2345" spans="1:21" x14ac:dyDescent="0.2">
      <c r="A2345" s="5">
        <v>2367</v>
      </c>
      <c r="B2345" s="17">
        <v>13</v>
      </c>
      <c r="C2345" s="16">
        <v>12</v>
      </c>
      <c r="D2345" s="16">
        <v>2002</v>
      </c>
      <c r="E2345" s="18">
        <v>37633</v>
      </c>
      <c r="F2345" s="9" t="s">
        <v>2322</v>
      </c>
      <c r="G2345" s="3">
        <v>20000000</v>
      </c>
      <c r="H2345" s="3">
        <v>56398162</v>
      </c>
      <c r="I2345" s="3">
        <v>56398162</v>
      </c>
      <c r="J2345" s="8" t="str">
        <f t="shared" si="290"/>
        <v/>
      </c>
      <c r="K2345" s="8" t="str">
        <f t="shared" si="291"/>
        <v/>
      </c>
      <c r="L2345" s="8" t="str">
        <f t="shared" si="292"/>
        <v>Drumline</v>
      </c>
      <c r="M2345" s="8" t="str">
        <f t="shared" si="293"/>
        <v/>
      </c>
      <c r="N2345" s="8" t="str">
        <f t="shared" si="289"/>
        <v>Drumline</v>
      </c>
      <c r="O2345" s="10">
        <f>INDEX(cpi!$A$1:$M$106,MATCH($D2345,cpi!$A:$A,0),MATCH($C2345,cpi!$1:$1,0))</f>
        <v>180.9</v>
      </c>
      <c r="P2345" s="10">
        <f>cpi!$I$2</f>
        <v>245.51900000000001</v>
      </c>
      <c r="Q2345" s="10">
        <f t="shared" si="294"/>
        <v>1.357208402432283</v>
      </c>
      <c r="R2345" s="8" t="str">
        <f t="shared" si="295"/>
        <v/>
      </c>
      <c r="S2345" s="11">
        <f t="shared" si="296"/>
        <v>27144168.04864566</v>
      </c>
      <c r="T2345" s="11">
        <f t="shared" si="296"/>
        <v>76544059.348137096</v>
      </c>
      <c r="U2345" s="11">
        <f t="shared" si="296"/>
        <v>76544059.348137096</v>
      </c>
    </row>
    <row r="2346" spans="1:21" x14ac:dyDescent="0.2">
      <c r="A2346" s="5">
        <v>2368</v>
      </c>
      <c r="B2346" s="17">
        <v>3</v>
      </c>
      <c r="C2346" s="16">
        <v>6</v>
      </c>
      <c r="D2346" s="16">
        <v>2016</v>
      </c>
      <c r="E2346" s="18">
        <v>42435</v>
      </c>
      <c r="F2346" s="9" t="s">
        <v>2323</v>
      </c>
      <c r="G2346" s="3">
        <v>20000000</v>
      </c>
      <c r="H2346" s="3">
        <v>56245075</v>
      </c>
      <c r="I2346" s="3">
        <v>205445075</v>
      </c>
      <c r="J2346" s="8" t="str">
        <f t="shared" si="290"/>
        <v/>
      </c>
      <c r="K2346" s="8" t="str">
        <f t="shared" si="291"/>
        <v/>
      </c>
      <c r="L2346" s="8" t="str">
        <f t="shared" si="292"/>
        <v>Me Before You</v>
      </c>
      <c r="M2346" s="8" t="str">
        <f t="shared" si="293"/>
        <v/>
      </c>
      <c r="N2346" s="8" t="str">
        <f t="shared" si="289"/>
        <v>Me Before You</v>
      </c>
      <c r="O2346" s="10">
        <f>INDEX(cpi!$A$1:$M$106,MATCH($D2346,cpi!$A:$A,0),MATCH($C2346,cpi!$1:$1,0))</f>
        <v>241.018</v>
      </c>
      <c r="P2346" s="10">
        <f>cpi!$I$2</f>
        <v>245.51900000000001</v>
      </c>
      <c r="Q2346" s="10">
        <f t="shared" si="294"/>
        <v>1.0186749537378952</v>
      </c>
      <c r="R2346" s="8" t="str">
        <f t="shared" si="295"/>
        <v/>
      </c>
      <c r="S2346" s="11">
        <f t="shared" si="296"/>
        <v>20373499.074757904</v>
      </c>
      <c r="T2346" s="11">
        <f t="shared" si="296"/>
        <v>57295449.173609443</v>
      </c>
      <c r="U2346" s="11">
        <f t="shared" si="296"/>
        <v>209281752.27130342</v>
      </c>
    </row>
    <row r="2347" spans="1:21" x14ac:dyDescent="0.2">
      <c r="A2347" s="5">
        <v>2369</v>
      </c>
      <c r="B2347" s="17">
        <v>15</v>
      </c>
      <c r="C2347" s="16">
        <v>4</v>
      </c>
      <c r="D2347" s="16">
        <v>2016</v>
      </c>
      <c r="E2347" s="18">
        <v>42798</v>
      </c>
      <c r="F2347" s="9" t="s">
        <v>2324</v>
      </c>
      <c r="G2347" s="3">
        <v>20000000</v>
      </c>
      <c r="H2347" s="3">
        <v>54030051</v>
      </c>
      <c r="I2347" s="3">
        <v>54404202</v>
      </c>
      <c r="J2347" s="8" t="str">
        <f t="shared" si="290"/>
        <v/>
      </c>
      <c r="K2347" s="8" t="str">
        <f t="shared" si="291"/>
        <v/>
      </c>
      <c r="L2347" s="8" t="str">
        <f t="shared" si="292"/>
        <v>Barbershop: The Next Cut</v>
      </c>
      <c r="M2347" s="8" t="str">
        <f t="shared" si="293"/>
        <v/>
      </c>
      <c r="N2347" s="8" t="str">
        <f t="shared" si="289"/>
        <v>Barbershop: The Next Cut</v>
      </c>
      <c r="O2347" s="10">
        <f>INDEX(cpi!$A$1:$M$106,MATCH($D2347,cpi!$A:$A,0),MATCH($C2347,cpi!$1:$1,0))</f>
        <v>239.261</v>
      </c>
      <c r="P2347" s="10">
        <f>cpi!$I$2</f>
        <v>245.51900000000001</v>
      </c>
      <c r="Q2347" s="10">
        <f t="shared" si="294"/>
        <v>1.0261555372584752</v>
      </c>
      <c r="R2347" s="8" t="str">
        <f t="shared" si="295"/>
        <v/>
      </c>
      <c r="S2347" s="11">
        <f t="shared" si="296"/>
        <v>20523110.745169505</v>
      </c>
      <c r="T2347" s="11">
        <f t="shared" si="296"/>
        <v>55443236.012007818</v>
      </c>
      <c r="U2347" s="11">
        <f t="shared" si="296"/>
        <v>55827173.132428609</v>
      </c>
    </row>
    <row r="2348" spans="1:21" x14ac:dyDescent="0.2">
      <c r="A2348" s="5">
        <v>2370</v>
      </c>
      <c r="B2348" s="17">
        <v>7</v>
      </c>
      <c r="C2348" s="16">
        <v>12</v>
      </c>
      <c r="D2348" s="16">
        <v>1990</v>
      </c>
      <c r="E2348" s="18">
        <v>33066</v>
      </c>
      <c r="F2348" s="9" t="s">
        <v>2325</v>
      </c>
      <c r="G2348" s="3">
        <v>20000000</v>
      </c>
      <c r="H2348" s="3">
        <v>53976987</v>
      </c>
      <c r="I2348" s="3">
        <v>53976987</v>
      </c>
      <c r="J2348" s="8" t="str">
        <f t="shared" si="290"/>
        <v/>
      </c>
      <c r="K2348" s="8" t="str">
        <f t="shared" si="291"/>
        <v/>
      </c>
      <c r="L2348" s="8" t="str">
        <f t="shared" si="292"/>
        <v>Edward Scissorhands</v>
      </c>
      <c r="M2348" s="8" t="str">
        <f t="shared" si="293"/>
        <v/>
      </c>
      <c r="N2348" s="8" t="str">
        <f t="shared" si="289"/>
        <v>Edward Scissorhands</v>
      </c>
      <c r="O2348" s="10">
        <f>INDEX(cpi!$A$1:$M$106,MATCH($D2348,cpi!$A:$A,0),MATCH($C2348,cpi!$1:$1,0))</f>
        <v>133.80000000000001</v>
      </c>
      <c r="P2348" s="10">
        <f>cpi!$I$2</f>
        <v>245.51900000000001</v>
      </c>
      <c r="Q2348" s="10">
        <f t="shared" si="294"/>
        <v>1.8349701046337816</v>
      </c>
      <c r="R2348" s="8" t="str">
        <f t="shared" si="295"/>
        <v/>
      </c>
      <c r="S2348" s="11">
        <f t="shared" si="296"/>
        <v>36699402.092675634</v>
      </c>
      <c r="T2348" s="11">
        <f t="shared" si="296"/>
        <v>99046157.483206272</v>
      </c>
      <c r="U2348" s="11">
        <f t="shared" si="296"/>
        <v>99046157.483206272</v>
      </c>
    </row>
    <row r="2349" spans="1:21" x14ac:dyDescent="0.2">
      <c r="A2349" s="5">
        <v>2371</v>
      </c>
      <c r="B2349" s="17">
        <v>9</v>
      </c>
      <c r="C2349" s="16">
        <v>1</v>
      </c>
      <c r="D2349" s="16">
        <v>2015</v>
      </c>
      <c r="E2349" s="18">
        <v>42248</v>
      </c>
      <c r="F2349" s="9" t="s">
        <v>2326</v>
      </c>
      <c r="G2349" s="3">
        <v>20000000</v>
      </c>
      <c r="H2349" s="3">
        <v>52076908</v>
      </c>
      <c r="I2349" s="3">
        <v>66776908</v>
      </c>
      <c r="J2349" s="8" t="str">
        <f t="shared" si="290"/>
        <v/>
      </c>
      <c r="K2349" s="8" t="str">
        <f t="shared" si="291"/>
        <v/>
      </c>
      <c r="L2349" s="8" t="str">
        <f t="shared" si="292"/>
        <v>Selma</v>
      </c>
      <c r="M2349" s="8" t="str">
        <f t="shared" si="293"/>
        <v/>
      </c>
      <c r="N2349" s="8" t="str">
        <f t="shared" si="289"/>
        <v>Selma</v>
      </c>
      <c r="O2349" s="10">
        <f>INDEX(cpi!$A$1:$M$106,MATCH($D2349,cpi!$A:$A,0),MATCH($C2349,cpi!$1:$1,0))</f>
        <v>233.70699999999999</v>
      </c>
      <c r="P2349" s="10">
        <f>cpi!$I$2</f>
        <v>245.51900000000001</v>
      </c>
      <c r="Q2349" s="10">
        <f t="shared" si="294"/>
        <v>1.050541917871523</v>
      </c>
      <c r="R2349" s="8" t="str">
        <f t="shared" si="295"/>
        <v/>
      </c>
      <c r="S2349" s="11">
        <f t="shared" si="296"/>
        <v>21010838.357430458</v>
      </c>
      <c r="T2349" s="11">
        <f t="shared" si="296"/>
        <v>54708974.80713886</v>
      </c>
      <c r="U2349" s="11">
        <f t="shared" si="296"/>
        <v>70151940.999850243</v>
      </c>
    </row>
    <row r="2350" spans="1:21" x14ac:dyDescent="0.2">
      <c r="A2350" s="5">
        <v>2372</v>
      </c>
      <c r="B2350" s="17">
        <v>12</v>
      </c>
      <c r="C2350" s="16">
        <v>12</v>
      </c>
      <c r="D2350" s="16">
        <v>1980</v>
      </c>
      <c r="E2350" s="18">
        <v>29567</v>
      </c>
      <c r="F2350" s="9" t="s">
        <v>2327</v>
      </c>
      <c r="G2350" s="3">
        <v>20000000</v>
      </c>
      <c r="H2350" s="3">
        <v>49823037</v>
      </c>
      <c r="I2350" s="3">
        <v>49823037</v>
      </c>
      <c r="J2350" s="8" t="str">
        <f t="shared" si="290"/>
        <v/>
      </c>
      <c r="K2350" s="8" t="str">
        <f t="shared" si="291"/>
        <v/>
      </c>
      <c r="L2350" s="8" t="str">
        <f t="shared" si="292"/>
        <v>Popeye</v>
      </c>
      <c r="M2350" s="8" t="str">
        <f t="shared" si="293"/>
        <v/>
      </c>
      <c r="N2350" s="8" t="str">
        <f t="shared" si="289"/>
        <v>Popeye</v>
      </c>
      <c r="O2350" s="10">
        <f>INDEX(cpi!$A$1:$M$106,MATCH($D2350,cpi!$A:$A,0),MATCH($C2350,cpi!$1:$1,0))</f>
        <v>86.3</v>
      </c>
      <c r="P2350" s="10">
        <f>cpi!$I$2</f>
        <v>245.51900000000001</v>
      </c>
      <c r="Q2350" s="10">
        <f t="shared" si="294"/>
        <v>2.8449478563151795</v>
      </c>
      <c r="R2350" s="8" t="str">
        <f t="shared" si="295"/>
        <v/>
      </c>
      <c r="S2350" s="11">
        <f t="shared" si="296"/>
        <v>56898957.126303591</v>
      </c>
      <c r="T2350" s="11">
        <f t="shared" si="296"/>
        <v>141743942.30826187</v>
      </c>
      <c r="U2350" s="11">
        <f t="shared" si="296"/>
        <v>141743942.30826187</v>
      </c>
    </row>
    <row r="2351" spans="1:21" x14ac:dyDescent="0.2">
      <c r="A2351" s="5">
        <v>2373</v>
      </c>
      <c r="B2351" s="17">
        <v>17</v>
      </c>
      <c r="C2351" s="16">
        <v>2</v>
      </c>
      <c r="D2351" s="16">
        <v>2006</v>
      </c>
      <c r="E2351" s="18">
        <v>39204</v>
      </c>
      <c r="F2351" s="9" t="s">
        <v>2328</v>
      </c>
      <c r="G2351" s="3">
        <v>20000000</v>
      </c>
      <c r="H2351" s="3">
        <v>48548426</v>
      </c>
      <c r="I2351" s="3">
        <v>85146165</v>
      </c>
      <c r="J2351" s="8" t="str">
        <f t="shared" si="290"/>
        <v/>
      </c>
      <c r="K2351" s="8" t="str">
        <f t="shared" si="291"/>
        <v/>
      </c>
      <c r="L2351" s="8" t="str">
        <f t="shared" si="292"/>
        <v>Date Movie</v>
      </c>
      <c r="M2351" s="8" t="str">
        <f t="shared" si="293"/>
        <v/>
      </c>
      <c r="N2351" s="8" t="str">
        <f t="shared" si="289"/>
        <v>Date Movie</v>
      </c>
      <c r="O2351" s="10">
        <f>INDEX(cpi!$A$1:$M$106,MATCH($D2351,cpi!$A:$A,0),MATCH($C2351,cpi!$1:$1,0))</f>
        <v>198.7</v>
      </c>
      <c r="P2351" s="10">
        <f>cpi!$I$2</f>
        <v>245.51900000000001</v>
      </c>
      <c r="Q2351" s="10">
        <f t="shared" si="294"/>
        <v>1.2356265727226976</v>
      </c>
      <c r="R2351" s="8" t="str">
        <f t="shared" si="295"/>
        <v/>
      </c>
      <c r="S2351" s="11">
        <f t="shared" si="296"/>
        <v>24712531.454453953</v>
      </c>
      <c r="T2351" s="11">
        <f t="shared" si="296"/>
        <v>59987725.229461506</v>
      </c>
      <c r="U2351" s="11">
        <f t="shared" si="296"/>
        <v>105208864.0394313</v>
      </c>
    </row>
    <row r="2352" spans="1:21" x14ac:dyDescent="0.2">
      <c r="A2352" s="5">
        <v>2374</v>
      </c>
      <c r="B2352" s="17">
        <v>15</v>
      </c>
      <c r="C2352" s="16">
        <v>2</v>
      </c>
      <c r="D2352" s="16">
        <v>2002</v>
      </c>
      <c r="E2352" s="18">
        <v>37682</v>
      </c>
      <c r="F2352" s="9" t="s">
        <v>2329</v>
      </c>
      <c r="G2352" s="3">
        <v>20000000</v>
      </c>
      <c r="H2352" s="3">
        <v>48430258</v>
      </c>
      <c r="I2352" s="3">
        <v>109862682</v>
      </c>
      <c r="J2352" s="8" t="str">
        <f t="shared" si="290"/>
        <v/>
      </c>
      <c r="K2352" s="8" t="str">
        <f t="shared" si="291"/>
        <v/>
      </c>
      <c r="L2352" s="8" t="str">
        <f t="shared" si="292"/>
        <v>Peter Pan: Return to Neverland</v>
      </c>
      <c r="M2352" s="8" t="str">
        <f t="shared" si="293"/>
        <v/>
      </c>
      <c r="N2352" s="8" t="str">
        <f t="shared" si="289"/>
        <v>Peter Pan: Return to Neverland</v>
      </c>
      <c r="O2352" s="10">
        <f>INDEX(cpi!$A$1:$M$106,MATCH($D2352,cpi!$A:$A,0),MATCH($C2352,cpi!$1:$1,0))</f>
        <v>177.8</v>
      </c>
      <c r="P2352" s="10">
        <f>cpi!$I$2</f>
        <v>245.51900000000001</v>
      </c>
      <c r="Q2352" s="10">
        <f t="shared" si="294"/>
        <v>1.3808717660292462</v>
      </c>
      <c r="R2352" s="8" t="str">
        <f t="shared" si="295"/>
        <v/>
      </c>
      <c r="S2352" s="11">
        <f t="shared" si="296"/>
        <v>27617435.320584923</v>
      </c>
      <c r="T2352" s="11">
        <f t="shared" si="296"/>
        <v>66875975.893712029</v>
      </c>
      <c r="U2352" s="11">
        <f t="shared" si="296"/>
        <v>151706275.71404949</v>
      </c>
    </row>
    <row r="2353" spans="1:21" x14ac:dyDescent="0.2">
      <c r="A2353" s="5">
        <v>2375</v>
      </c>
      <c r="B2353" s="17">
        <v>14</v>
      </c>
      <c r="C2353" s="16">
        <v>2</v>
      </c>
      <c r="D2353" s="16">
        <v>2003</v>
      </c>
      <c r="E2353" s="18">
        <v>38019</v>
      </c>
      <c r="F2353" s="9" t="s">
        <v>2330</v>
      </c>
      <c r="G2353" s="3">
        <v>20000000</v>
      </c>
      <c r="H2353" s="3">
        <v>47901582</v>
      </c>
      <c r="I2353" s="3">
        <v>140122225</v>
      </c>
      <c r="J2353" s="8" t="str">
        <f t="shared" si="290"/>
        <v/>
      </c>
      <c r="K2353" s="8" t="str">
        <f t="shared" si="291"/>
        <v/>
      </c>
      <c r="L2353" s="8" t="str">
        <f t="shared" si="292"/>
        <v>The Jungle Book 2</v>
      </c>
      <c r="M2353" s="8" t="str">
        <f t="shared" si="293"/>
        <v/>
      </c>
      <c r="N2353" s="8" t="str">
        <f t="shared" si="289"/>
        <v>The Jungle Book 2</v>
      </c>
      <c r="O2353" s="10">
        <f>INDEX(cpi!$A$1:$M$106,MATCH($D2353,cpi!$A:$A,0),MATCH($C2353,cpi!$1:$1,0))</f>
        <v>183.1</v>
      </c>
      <c r="P2353" s="10">
        <f>cpi!$I$2</f>
        <v>245.51900000000001</v>
      </c>
      <c r="Q2353" s="10">
        <f t="shared" si="294"/>
        <v>1.3409011469142547</v>
      </c>
      <c r="R2353" s="8" t="str">
        <f t="shared" si="295"/>
        <v/>
      </c>
      <c r="S2353" s="11">
        <f t="shared" si="296"/>
        <v>26818022.938285094</v>
      </c>
      <c r="T2353" s="11">
        <f t="shared" si="296"/>
        <v>64231286.242807217</v>
      </c>
      <c r="U2353" s="11">
        <f t="shared" si="296"/>
        <v>187890052.21067724</v>
      </c>
    </row>
    <row r="2354" spans="1:21" x14ac:dyDescent="0.2">
      <c r="A2354" s="5">
        <v>2376</v>
      </c>
      <c r="B2354" s="17">
        <v>16</v>
      </c>
      <c r="C2354" s="16">
        <v>3</v>
      </c>
      <c r="D2354" s="16">
        <v>2007</v>
      </c>
      <c r="E2354" s="18">
        <v>39541</v>
      </c>
      <c r="F2354" s="9" t="s">
        <v>2331</v>
      </c>
      <c r="G2354" s="3">
        <v>20000000</v>
      </c>
      <c r="H2354" s="3">
        <v>47852604</v>
      </c>
      <c r="I2354" s="3">
        <v>81461343</v>
      </c>
      <c r="J2354" s="8" t="str">
        <f t="shared" si="290"/>
        <v/>
      </c>
      <c r="K2354" s="8" t="str">
        <f t="shared" si="291"/>
        <v/>
      </c>
      <c r="L2354" s="8" t="str">
        <f t="shared" si="292"/>
        <v>Premonition</v>
      </c>
      <c r="M2354" s="8" t="str">
        <f t="shared" si="293"/>
        <v/>
      </c>
      <c r="N2354" s="8" t="str">
        <f t="shared" si="289"/>
        <v>Premonition</v>
      </c>
      <c r="O2354" s="10">
        <f>INDEX(cpi!$A$1:$M$106,MATCH($D2354,cpi!$A:$A,0),MATCH($C2354,cpi!$1:$1,0))</f>
        <v>205.352</v>
      </c>
      <c r="P2354" s="10">
        <f>cpi!$I$2</f>
        <v>245.51900000000001</v>
      </c>
      <c r="Q2354" s="10">
        <f t="shared" si="294"/>
        <v>1.1956007246094511</v>
      </c>
      <c r="R2354" s="8" t="str">
        <f t="shared" si="295"/>
        <v/>
      </c>
      <c r="S2354" s="11">
        <f t="shared" si="296"/>
        <v>23912014.492189024</v>
      </c>
      <c r="T2354" s="11">
        <f t="shared" si="296"/>
        <v>57212608.016849115</v>
      </c>
      <c r="U2354" s="11">
        <f t="shared" si="296"/>
        <v>97395240.71845904</v>
      </c>
    </row>
    <row r="2355" spans="1:21" x14ac:dyDescent="0.2">
      <c r="A2355" s="5">
        <v>2377</v>
      </c>
      <c r="B2355" s="17">
        <v>4</v>
      </c>
      <c r="C2355" s="16">
        <v>2</v>
      </c>
      <c r="D2355" s="16">
        <v>2005</v>
      </c>
      <c r="E2355" s="18">
        <v>38444</v>
      </c>
      <c r="F2355" s="9" t="s">
        <v>2332</v>
      </c>
      <c r="G2355" s="3">
        <v>20000000</v>
      </c>
      <c r="H2355" s="3">
        <v>46752382</v>
      </c>
      <c r="I2355" s="3">
        <v>67192859</v>
      </c>
      <c r="J2355" s="8" t="str">
        <f t="shared" si="290"/>
        <v/>
      </c>
      <c r="K2355" s="8" t="str">
        <f t="shared" si="291"/>
        <v/>
      </c>
      <c r="L2355" s="8" t="str">
        <f t="shared" si="292"/>
        <v>Boogeyman</v>
      </c>
      <c r="M2355" s="8" t="str">
        <f t="shared" si="293"/>
        <v/>
      </c>
      <c r="N2355" s="8" t="str">
        <f t="shared" si="289"/>
        <v>Boogeyman</v>
      </c>
      <c r="O2355" s="10">
        <f>INDEX(cpi!$A$1:$M$106,MATCH($D2355,cpi!$A:$A,0),MATCH($C2355,cpi!$1:$1,0))</f>
        <v>191.8</v>
      </c>
      <c r="P2355" s="10">
        <f>cpi!$I$2</f>
        <v>245.51900000000001</v>
      </c>
      <c r="Q2355" s="10">
        <f t="shared" si="294"/>
        <v>1.2800782064650678</v>
      </c>
      <c r="R2355" s="8" t="str">
        <f t="shared" si="295"/>
        <v/>
      </c>
      <c r="S2355" s="11">
        <f t="shared" si="296"/>
        <v>25601564.129301354</v>
      </c>
      <c r="T2355" s="11">
        <f t="shared" si="296"/>
        <v>59846705.298529714</v>
      </c>
      <c r="U2355" s="11">
        <f t="shared" si="296"/>
        <v>86012114.435980186</v>
      </c>
    </row>
    <row r="2356" spans="1:21" x14ac:dyDescent="0.2">
      <c r="A2356" s="5">
        <v>2378</v>
      </c>
      <c r="B2356" s="17">
        <v>11</v>
      </c>
      <c r="C2356" s="16">
        <v>2</v>
      </c>
      <c r="D2356" s="16">
        <v>2000</v>
      </c>
      <c r="E2356" s="18">
        <v>36832</v>
      </c>
      <c r="F2356" s="9" t="s">
        <v>2333</v>
      </c>
      <c r="G2356" s="3">
        <v>20000000</v>
      </c>
      <c r="H2356" s="3">
        <v>45542421</v>
      </c>
      <c r="I2356" s="3">
        <v>96147688</v>
      </c>
      <c r="J2356" s="8" t="str">
        <f t="shared" si="290"/>
        <v/>
      </c>
      <c r="K2356" s="8" t="str">
        <f t="shared" si="291"/>
        <v/>
      </c>
      <c r="L2356" s="8" t="str">
        <f t="shared" si="292"/>
        <v>The Tigger Movie</v>
      </c>
      <c r="M2356" s="8" t="str">
        <f t="shared" si="293"/>
        <v/>
      </c>
      <c r="N2356" s="8" t="str">
        <f t="shared" si="289"/>
        <v>The Tigger Movie</v>
      </c>
      <c r="O2356" s="10">
        <f>INDEX(cpi!$A$1:$M$106,MATCH($D2356,cpi!$A:$A,0),MATCH($C2356,cpi!$1:$1,0))</f>
        <v>169.8</v>
      </c>
      <c r="P2356" s="10">
        <f>cpi!$I$2</f>
        <v>245.51900000000001</v>
      </c>
      <c r="Q2356" s="10">
        <f t="shared" si="294"/>
        <v>1.4459305064782095</v>
      </c>
      <c r="R2356" s="8" t="str">
        <f t="shared" si="295"/>
        <v/>
      </c>
      <c r="S2356" s="11">
        <f t="shared" si="296"/>
        <v>28918610.129564192</v>
      </c>
      <c r="T2356" s="11">
        <f t="shared" si="296"/>
        <v>65851175.862773843</v>
      </c>
      <c r="U2356" s="11">
        <f t="shared" si="296"/>
        <v>139022875.20654887</v>
      </c>
    </row>
    <row r="2357" spans="1:21" x14ac:dyDescent="0.2">
      <c r="A2357" s="5">
        <v>2379</v>
      </c>
      <c r="B2357" s="17">
        <v>6</v>
      </c>
      <c r="C2357" s="16">
        <v>11</v>
      </c>
      <c r="D2357" s="16">
        <v>2015</v>
      </c>
      <c r="E2357" s="18">
        <v>42166</v>
      </c>
      <c r="F2357" s="9" t="s">
        <v>2334</v>
      </c>
      <c r="G2357" s="3">
        <v>20000000</v>
      </c>
      <c r="H2357" s="3">
        <v>45055776</v>
      </c>
      <c r="I2357" s="3">
        <v>92217729</v>
      </c>
      <c r="J2357" s="8" t="str">
        <f t="shared" si="290"/>
        <v/>
      </c>
      <c r="K2357" s="8" t="str">
        <f t="shared" si="291"/>
        <v/>
      </c>
      <c r="L2357" s="8" t="str">
        <f t="shared" si="292"/>
        <v>Spotlight</v>
      </c>
      <c r="M2357" s="8" t="str">
        <f t="shared" si="293"/>
        <v/>
      </c>
      <c r="N2357" s="8" t="str">
        <f t="shared" si="289"/>
        <v>Spotlight</v>
      </c>
      <c r="O2357" s="10">
        <f>INDEX(cpi!$A$1:$M$106,MATCH($D2357,cpi!$A:$A,0),MATCH($C2357,cpi!$1:$1,0))</f>
        <v>237.33600000000001</v>
      </c>
      <c r="P2357" s="10">
        <f>cpi!$I$2</f>
        <v>245.51900000000001</v>
      </c>
      <c r="Q2357" s="10">
        <f t="shared" si="294"/>
        <v>1.0344785451848855</v>
      </c>
      <c r="R2357" s="8" t="str">
        <f t="shared" si="295"/>
        <v/>
      </c>
      <c r="S2357" s="11">
        <f t="shared" si="296"/>
        <v>20689570.90369771</v>
      </c>
      <c r="T2357" s="11">
        <f t="shared" si="296"/>
        <v>46609233.608656079</v>
      </c>
      <c r="U2357" s="11">
        <f t="shared" si="296"/>
        <v>95397262.136174023</v>
      </c>
    </row>
    <row r="2358" spans="1:21" x14ac:dyDescent="0.2">
      <c r="A2358" s="5">
        <v>2380</v>
      </c>
      <c r="B2358" s="17">
        <v>26</v>
      </c>
      <c r="C2358" s="16">
        <v>6</v>
      </c>
      <c r="D2358" s="16">
        <v>2015</v>
      </c>
      <c r="E2358" s="18">
        <v>42772</v>
      </c>
      <c r="F2358" s="9" t="s">
        <v>2335</v>
      </c>
      <c r="G2358" s="3">
        <v>20000000</v>
      </c>
      <c r="H2358" s="3">
        <v>42656255</v>
      </c>
      <c r="I2358" s="3">
        <v>43658157</v>
      </c>
      <c r="J2358" s="8" t="str">
        <f t="shared" si="290"/>
        <v/>
      </c>
      <c r="K2358" s="8" t="str">
        <f t="shared" si="291"/>
        <v/>
      </c>
      <c r="L2358" s="8" t="str">
        <f t="shared" si="292"/>
        <v>Max</v>
      </c>
      <c r="M2358" s="8" t="str">
        <f t="shared" si="293"/>
        <v/>
      </c>
      <c r="N2358" s="8" t="str">
        <f t="shared" si="289"/>
        <v>Max</v>
      </c>
      <c r="O2358" s="10">
        <f>INDEX(cpi!$A$1:$M$106,MATCH($D2358,cpi!$A:$A,0),MATCH($C2358,cpi!$1:$1,0))</f>
        <v>238.63800000000001</v>
      </c>
      <c r="P2358" s="10">
        <f>cpi!$I$2</f>
        <v>245.51900000000001</v>
      </c>
      <c r="Q2358" s="10">
        <f t="shared" si="294"/>
        <v>1.0288344689445938</v>
      </c>
      <c r="R2358" s="8" t="str">
        <f t="shared" si="295"/>
        <v/>
      </c>
      <c r="S2358" s="11">
        <f t="shared" si="296"/>
        <v>20576689.378891878</v>
      </c>
      <c r="T2358" s="11">
        <f t="shared" si="296"/>
        <v>43886225.460090175</v>
      </c>
      <c r="U2358" s="11">
        <f t="shared" si="296"/>
        <v>44917016.772194706</v>
      </c>
    </row>
    <row r="2359" spans="1:21" x14ac:dyDescent="0.2">
      <c r="A2359" s="5">
        <v>2381</v>
      </c>
      <c r="B2359" s="17">
        <v>21</v>
      </c>
      <c r="C2359" s="16">
        <v>3</v>
      </c>
      <c r="D2359" s="16">
        <v>2008</v>
      </c>
      <c r="E2359" s="18">
        <v>40059</v>
      </c>
      <c r="F2359" s="9" t="s">
        <v>2336</v>
      </c>
      <c r="G2359" s="3">
        <v>20000000</v>
      </c>
      <c r="H2359" s="3">
        <v>41975388</v>
      </c>
      <c r="I2359" s="3">
        <v>41975388</v>
      </c>
      <c r="J2359" s="8" t="str">
        <f t="shared" si="290"/>
        <v/>
      </c>
      <c r="K2359" s="8" t="str">
        <f t="shared" si="291"/>
        <v/>
      </c>
      <c r="L2359" s="8" t="str">
        <f t="shared" si="292"/>
        <v>Meet the Browns</v>
      </c>
      <c r="M2359" s="8" t="str">
        <f t="shared" si="293"/>
        <v/>
      </c>
      <c r="N2359" s="8" t="str">
        <f t="shared" si="289"/>
        <v>Meet the Browns</v>
      </c>
      <c r="O2359" s="10">
        <f>INDEX(cpi!$A$1:$M$106,MATCH($D2359,cpi!$A:$A,0),MATCH($C2359,cpi!$1:$1,0))</f>
        <v>213.52799999999999</v>
      </c>
      <c r="P2359" s="10">
        <f>cpi!$I$2</f>
        <v>245.51900000000001</v>
      </c>
      <c r="Q2359" s="10">
        <f t="shared" si="294"/>
        <v>1.1498211007455696</v>
      </c>
      <c r="R2359" s="8" t="str">
        <f t="shared" si="295"/>
        <v/>
      </c>
      <c r="S2359" s="11">
        <f t="shared" si="296"/>
        <v>22996422.014911395</v>
      </c>
      <c r="T2359" s="11">
        <f t="shared" si="296"/>
        <v>48264186.834382378</v>
      </c>
      <c r="U2359" s="11">
        <f t="shared" si="296"/>
        <v>48264186.834382378</v>
      </c>
    </row>
    <row r="2360" spans="1:21" x14ac:dyDescent="0.2">
      <c r="A2360" s="5">
        <v>2382</v>
      </c>
      <c r="B2360" s="17">
        <v>24</v>
      </c>
      <c r="C2360" s="16">
        <v>7</v>
      </c>
      <c r="D2360" s="16">
        <v>2009</v>
      </c>
      <c r="E2360" s="18">
        <v>40519</v>
      </c>
      <c r="F2360" s="9" t="s">
        <v>2337</v>
      </c>
      <c r="G2360" s="3">
        <v>20000000</v>
      </c>
      <c r="H2360" s="3">
        <v>41596251</v>
      </c>
      <c r="I2360" s="3">
        <v>78769428</v>
      </c>
      <c r="J2360" s="8" t="str">
        <f t="shared" si="290"/>
        <v/>
      </c>
      <c r="K2360" s="8" t="str">
        <f t="shared" si="291"/>
        <v/>
      </c>
      <c r="L2360" s="8" t="str">
        <f t="shared" si="292"/>
        <v>Orphan</v>
      </c>
      <c r="M2360" s="8" t="str">
        <f t="shared" si="293"/>
        <v/>
      </c>
      <c r="N2360" s="8" t="str">
        <f t="shared" si="289"/>
        <v>Orphan</v>
      </c>
      <c r="O2360" s="10">
        <f>INDEX(cpi!$A$1:$M$106,MATCH($D2360,cpi!$A:$A,0),MATCH($C2360,cpi!$1:$1,0))</f>
        <v>215.351</v>
      </c>
      <c r="P2360" s="10">
        <f>cpi!$I$2</f>
        <v>245.51900000000001</v>
      </c>
      <c r="Q2360" s="10">
        <f t="shared" si="294"/>
        <v>1.1400875779541306</v>
      </c>
      <c r="R2360" s="8" t="str">
        <f t="shared" si="295"/>
        <v/>
      </c>
      <c r="S2360" s="11">
        <f t="shared" si="296"/>
        <v>22801751.559082612</v>
      </c>
      <c r="T2360" s="11">
        <f t="shared" si="296"/>
        <v>47423369.054562084</v>
      </c>
      <c r="U2360" s="11">
        <f t="shared" si="296"/>
        <v>89804046.385352284</v>
      </c>
    </row>
    <row r="2361" spans="1:21" x14ac:dyDescent="0.2">
      <c r="A2361" s="5">
        <v>2383</v>
      </c>
      <c r="B2361" s="17">
        <v>26</v>
      </c>
      <c r="C2361" s="16">
        <v>1</v>
      </c>
      <c r="D2361" s="16">
        <v>2007</v>
      </c>
      <c r="E2361" s="18">
        <v>39845</v>
      </c>
      <c r="F2361" s="9" t="s">
        <v>2338</v>
      </c>
      <c r="G2361" s="3">
        <v>20000000</v>
      </c>
      <c r="H2361" s="3">
        <v>39739367</v>
      </c>
      <c r="I2361" s="3">
        <v>86858578</v>
      </c>
      <c r="J2361" s="8" t="str">
        <f t="shared" si="290"/>
        <v/>
      </c>
      <c r="K2361" s="8" t="str">
        <f t="shared" si="291"/>
        <v/>
      </c>
      <c r="L2361" s="8" t="str">
        <f t="shared" si="292"/>
        <v>Epic Movie</v>
      </c>
      <c r="M2361" s="8" t="str">
        <f t="shared" si="293"/>
        <v/>
      </c>
      <c r="N2361" s="8" t="str">
        <f t="shared" si="289"/>
        <v>Epic Movie</v>
      </c>
      <c r="O2361" s="10">
        <f>INDEX(cpi!$A$1:$M$106,MATCH($D2361,cpi!$A:$A,0),MATCH($C2361,cpi!$1:$1,0))</f>
        <v>202.416</v>
      </c>
      <c r="P2361" s="10">
        <f>cpi!$I$2</f>
        <v>245.51900000000001</v>
      </c>
      <c r="Q2361" s="10">
        <f t="shared" si="294"/>
        <v>1.2129426527547229</v>
      </c>
      <c r="R2361" s="8" t="str">
        <f t="shared" si="295"/>
        <v/>
      </c>
      <c r="S2361" s="11">
        <f t="shared" si="296"/>
        <v>24258853.055094458</v>
      </c>
      <c r="T2361" s="11">
        <f t="shared" si="296"/>
        <v>48201573.227773495</v>
      </c>
      <c r="U2361" s="11">
        <f t="shared" si="296"/>
        <v>105354474.01382302</v>
      </c>
    </row>
    <row r="2362" spans="1:21" x14ac:dyDescent="0.2">
      <c r="A2362" s="5">
        <v>2384</v>
      </c>
      <c r="B2362" s="17">
        <v>19</v>
      </c>
      <c r="C2362" s="16">
        <v>9</v>
      </c>
      <c r="D2362" s="16">
        <v>2008</v>
      </c>
      <c r="E2362" s="18">
        <v>40003</v>
      </c>
      <c r="F2362" s="9" t="s">
        <v>2339</v>
      </c>
      <c r="G2362" s="3">
        <v>20000000</v>
      </c>
      <c r="H2362" s="3">
        <v>39263506</v>
      </c>
      <c r="I2362" s="3">
        <v>44821299</v>
      </c>
      <c r="J2362" s="8" t="str">
        <f t="shared" si="290"/>
        <v/>
      </c>
      <c r="K2362" s="8" t="str">
        <f t="shared" si="291"/>
        <v/>
      </c>
      <c r="L2362" s="8" t="str">
        <f t="shared" si="292"/>
        <v>Lakeview Terrace</v>
      </c>
      <c r="M2362" s="8" t="str">
        <f t="shared" si="293"/>
        <v/>
      </c>
      <c r="N2362" s="8" t="str">
        <f t="shared" si="289"/>
        <v>Lakeview Terrace</v>
      </c>
      <c r="O2362" s="10">
        <f>INDEX(cpi!$A$1:$M$106,MATCH($D2362,cpi!$A:$A,0),MATCH($C2362,cpi!$1:$1,0))</f>
        <v>218.78299999999999</v>
      </c>
      <c r="P2362" s="10">
        <f>cpi!$I$2</f>
        <v>245.51900000000001</v>
      </c>
      <c r="Q2362" s="10">
        <f t="shared" si="294"/>
        <v>1.1222032790481893</v>
      </c>
      <c r="R2362" s="8" t="str">
        <f t="shared" si="295"/>
        <v/>
      </c>
      <c r="S2362" s="11">
        <f t="shared" si="296"/>
        <v>22444065.580963787</v>
      </c>
      <c r="T2362" s="11">
        <f t="shared" si="296"/>
        <v>44061635.180128254</v>
      </c>
      <c r="U2362" s="11">
        <f t="shared" si="296"/>
        <v>50298608.708999328</v>
      </c>
    </row>
    <row r="2363" spans="1:21" x14ac:dyDescent="0.2">
      <c r="A2363" s="5">
        <v>2385</v>
      </c>
      <c r="B2363" s="17">
        <v>13</v>
      </c>
      <c r="C2363" s="16">
        <v>10</v>
      </c>
      <c r="D2363" s="16">
        <v>2006</v>
      </c>
      <c r="E2363" s="18">
        <v>39092</v>
      </c>
      <c r="F2363" s="9" t="s">
        <v>2340</v>
      </c>
      <c r="G2363" s="3">
        <v>20000000</v>
      </c>
      <c r="H2363" s="3">
        <v>39143839</v>
      </c>
      <c r="I2363" s="3">
        <v>70743839</v>
      </c>
      <c r="J2363" s="8" t="str">
        <f t="shared" si="290"/>
        <v/>
      </c>
      <c r="K2363" s="8" t="str">
        <f t="shared" si="291"/>
        <v/>
      </c>
      <c r="L2363" s="8" t="str">
        <f t="shared" si="292"/>
        <v>The Grudge 2</v>
      </c>
      <c r="M2363" s="8" t="str">
        <f t="shared" si="293"/>
        <v/>
      </c>
      <c r="N2363" s="8" t="str">
        <f t="shared" si="289"/>
        <v>The Grudge 2</v>
      </c>
      <c r="O2363" s="10">
        <f>INDEX(cpi!$A$1:$M$106,MATCH($D2363,cpi!$A:$A,0),MATCH($C2363,cpi!$1:$1,0))</f>
        <v>201.8</v>
      </c>
      <c r="P2363" s="10">
        <f>cpi!$I$2</f>
        <v>245.51900000000001</v>
      </c>
      <c r="Q2363" s="10">
        <f t="shared" si="294"/>
        <v>1.2166451932606541</v>
      </c>
      <c r="R2363" s="8" t="str">
        <f t="shared" si="295"/>
        <v/>
      </c>
      <c r="S2363" s="11">
        <f t="shared" si="296"/>
        <v>24332903.865213081</v>
      </c>
      <c r="T2363" s="11">
        <f t="shared" si="296"/>
        <v>47624163.565118931</v>
      </c>
      <c r="U2363" s="11">
        <f t="shared" si="296"/>
        <v>86070151.672155604</v>
      </c>
    </row>
    <row r="2364" spans="1:21" x14ac:dyDescent="0.2">
      <c r="A2364" s="5">
        <v>2386</v>
      </c>
      <c r="B2364" s="17">
        <v>27</v>
      </c>
      <c r="C2364" s="16">
        <v>7</v>
      </c>
      <c r="D2364" s="16">
        <v>2016</v>
      </c>
      <c r="E2364" s="18">
        <v>43166</v>
      </c>
      <c r="F2364" s="9" t="s">
        <v>2341</v>
      </c>
      <c r="G2364" s="3">
        <v>20000000</v>
      </c>
      <c r="H2364" s="3">
        <v>38583626</v>
      </c>
      <c r="I2364" s="3">
        <v>61680792</v>
      </c>
      <c r="J2364" s="8" t="str">
        <f t="shared" si="290"/>
        <v/>
      </c>
      <c r="K2364" s="8" t="str">
        <f t="shared" si="291"/>
        <v/>
      </c>
      <c r="L2364" s="8" t="str">
        <f t="shared" si="292"/>
        <v>Nerve</v>
      </c>
      <c r="M2364" s="8" t="str">
        <f t="shared" si="293"/>
        <v/>
      </c>
      <c r="N2364" s="8" t="str">
        <f t="shared" si="289"/>
        <v>Nerve</v>
      </c>
      <c r="O2364" s="10">
        <f>INDEX(cpi!$A$1:$M$106,MATCH($D2364,cpi!$A:$A,0),MATCH($C2364,cpi!$1:$1,0))</f>
        <v>240.62799999999999</v>
      </c>
      <c r="P2364" s="10">
        <f>cpi!$I$2</f>
        <v>245.51900000000001</v>
      </c>
      <c r="Q2364" s="10">
        <f t="shared" si="294"/>
        <v>1.020325980351414</v>
      </c>
      <c r="R2364" s="8" t="str">
        <f t="shared" si="295"/>
        <v/>
      </c>
      <c r="S2364" s="11">
        <f t="shared" si="296"/>
        <v>20406519.607028279</v>
      </c>
      <c r="T2364" s="11">
        <f t="shared" si="296"/>
        <v>39367876.023962304</v>
      </c>
      <c r="U2364" s="11">
        <f t="shared" si="296"/>
        <v>62934514.56625165</v>
      </c>
    </row>
    <row r="2365" spans="1:21" x14ac:dyDescent="0.2">
      <c r="A2365" s="5">
        <v>2387</v>
      </c>
      <c r="B2365" s="17">
        <v>14</v>
      </c>
      <c r="C2365" s="16">
        <v>5</v>
      </c>
      <c r="D2365" s="16">
        <v>1982</v>
      </c>
      <c r="E2365" s="18">
        <v>30352</v>
      </c>
      <c r="F2365" s="9" t="s">
        <v>430</v>
      </c>
      <c r="G2365" s="3">
        <v>20000000</v>
      </c>
      <c r="H2365" s="3">
        <v>38264085</v>
      </c>
      <c r="I2365" s="3">
        <v>79114085</v>
      </c>
      <c r="J2365" s="8" t="str">
        <f t="shared" si="290"/>
        <v/>
      </c>
      <c r="K2365" s="8" t="str">
        <f t="shared" si="291"/>
        <v/>
      </c>
      <c r="L2365" s="8" t="str">
        <f t="shared" si="292"/>
        <v>Conan the Barbarian</v>
      </c>
      <c r="M2365" s="8">
        <f t="shared" si="293"/>
        <v>1</v>
      </c>
      <c r="N2365" s="8" t="str">
        <f t="shared" si="289"/>
        <v>Conan the Barbarian (1982)</v>
      </c>
      <c r="O2365" s="10">
        <f>INDEX(cpi!$A$1:$M$106,MATCH($D2365,cpi!$A:$A,0),MATCH($C2365,cpi!$1:$1,0))</f>
        <v>95.8</v>
      </c>
      <c r="P2365" s="10">
        <f>cpi!$I$2</f>
        <v>245.51900000000001</v>
      </c>
      <c r="Q2365" s="10">
        <f t="shared" si="294"/>
        <v>2.5628288100208771</v>
      </c>
      <c r="R2365" s="8" t="str">
        <f t="shared" si="295"/>
        <v/>
      </c>
      <c r="S2365" s="11">
        <f t="shared" si="296"/>
        <v>51256576.200417541</v>
      </c>
      <c r="T2365" s="11">
        <f t="shared" si="296"/>
        <v>98064299.427087694</v>
      </c>
      <c r="U2365" s="11">
        <f t="shared" si="296"/>
        <v>202755856.31644052</v>
      </c>
    </row>
    <row r="2366" spans="1:21" x14ac:dyDescent="0.2">
      <c r="A2366" s="5">
        <v>2388</v>
      </c>
      <c r="B2366" s="17">
        <v>14</v>
      </c>
      <c r="C2366" s="16">
        <v>8</v>
      </c>
      <c r="D2366" s="16">
        <v>1998</v>
      </c>
      <c r="E2366" s="18">
        <v>36199</v>
      </c>
      <c r="F2366" s="9" t="s">
        <v>2342</v>
      </c>
      <c r="G2366" s="3">
        <v>20000000</v>
      </c>
      <c r="H2366" s="3">
        <v>37672944</v>
      </c>
      <c r="I2366" s="3">
        <v>37672944</v>
      </c>
      <c r="J2366" s="8" t="str">
        <f t="shared" si="290"/>
        <v/>
      </c>
      <c r="K2366" s="8" t="str">
        <f t="shared" si="291"/>
        <v/>
      </c>
      <c r="L2366" s="8" t="str">
        <f t="shared" si="292"/>
        <v>How Stella Got Her Groove Back</v>
      </c>
      <c r="M2366" s="8" t="str">
        <f t="shared" si="293"/>
        <v/>
      </c>
      <c r="N2366" s="8" t="str">
        <f t="shared" si="289"/>
        <v>How Stella Got Her Groove Back</v>
      </c>
      <c r="O2366" s="10">
        <f>INDEX(cpi!$A$1:$M$106,MATCH($D2366,cpi!$A:$A,0),MATCH($C2366,cpi!$1:$1,0))</f>
        <v>163.4</v>
      </c>
      <c r="P2366" s="10">
        <f>cpi!$I$2</f>
        <v>245.51900000000001</v>
      </c>
      <c r="Q2366" s="10">
        <f t="shared" si="294"/>
        <v>1.5025642594859241</v>
      </c>
      <c r="R2366" s="8" t="str">
        <f t="shared" si="295"/>
        <v/>
      </c>
      <c r="S2366" s="11">
        <f t="shared" si="296"/>
        <v>30051285.189718481</v>
      </c>
      <c r="T2366" s="11">
        <f t="shared" si="296"/>
        <v>56606019.204014689</v>
      </c>
      <c r="U2366" s="11">
        <f t="shared" si="296"/>
        <v>56606019.204014689</v>
      </c>
    </row>
    <row r="2367" spans="1:21" x14ac:dyDescent="0.2">
      <c r="A2367" s="5">
        <v>2389</v>
      </c>
      <c r="B2367" s="17">
        <v>19</v>
      </c>
      <c r="C2367" s="16">
        <v>7</v>
      </c>
      <c r="D2367" s="16">
        <v>1991</v>
      </c>
      <c r="E2367" s="18">
        <v>33792</v>
      </c>
      <c r="F2367" s="9" t="s">
        <v>2343</v>
      </c>
      <c r="G2367" s="3">
        <v>20000000</v>
      </c>
      <c r="H2367" s="3">
        <v>37537675</v>
      </c>
      <c r="I2367" s="3">
        <v>37537675</v>
      </c>
      <c r="J2367" s="8" t="str">
        <f t="shared" si="290"/>
        <v/>
      </c>
      <c r="K2367" s="8" t="str">
        <f t="shared" si="291"/>
        <v/>
      </c>
      <c r="L2367" s="8" t="str">
        <f t="shared" si="292"/>
        <v>Bill &amp; Ted's Bogus Journey</v>
      </c>
      <c r="M2367" s="8" t="str">
        <f t="shared" si="293"/>
        <v/>
      </c>
      <c r="N2367" s="8" t="str">
        <f t="shared" si="289"/>
        <v>Bill &amp; Ted's Bogus Journey</v>
      </c>
      <c r="O2367" s="10">
        <f>INDEX(cpi!$A$1:$M$106,MATCH($D2367,cpi!$A:$A,0),MATCH($C2367,cpi!$1:$1,0))</f>
        <v>136.19999999999999</v>
      </c>
      <c r="P2367" s="10">
        <f>cpi!$I$2</f>
        <v>245.51900000000001</v>
      </c>
      <c r="Q2367" s="10">
        <f t="shared" si="294"/>
        <v>1.8026358296622615</v>
      </c>
      <c r="R2367" s="8" t="str">
        <f t="shared" si="295"/>
        <v/>
      </c>
      <c r="S2367" s="11">
        <f t="shared" si="296"/>
        <v>36052716.593245231</v>
      </c>
      <c r="T2367" s="11">
        <f t="shared" si="296"/>
        <v>67666757.917217329</v>
      </c>
      <c r="U2367" s="11">
        <f t="shared" si="296"/>
        <v>67666757.917217329</v>
      </c>
    </row>
    <row r="2368" spans="1:21" x14ac:dyDescent="0.2">
      <c r="A2368" s="5">
        <v>2390</v>
      </c>
      <c r="B2368" s="17">
        <v>13</v>
      </c>
      <c r="C2368" s="16">
        <v>10</v>
      </c>
      <c r="D2368" s="16">
        <v>2006</v>
      </c>
      <c r="E2368" s="18">
        <v>39092</v>
      </c>
      <c r="F2368" s="9" t="s">
        <v>2344</v>
      </c>
      <c r="G2368" s="3">
        <v>20000000</v>
      </c>
      <c r="H2368" s="3">
        <v>37442180</v>
      </c>
      <c r="I2368" s="3">
        <v>41342180</v>
      </c>
      <c r="J2368" s="8" t="str">
        <f t="shared" si="290"/>
        <v/>
      </c>
      <c r="K2368" s="8" t="str">
        <f t="shared" si="291"/>
        <v/>
      </c>
      <c r="L2368" s="8" t="str">
        <f t="shared" si="292"/>
        <v>Man of the Year</v>
      </c>
      <c r="M2368" s="8" t="str">
        <f t="shared" si="293"/>
        <v/>
      </c>
      <c r="N2368" s="8" t="str">
        <f t="shared" si="289"/>
        <v>Man of the Year</v>
      </c>
      <c r="O2368" s="10">
        <f>INDEX(cpi!$A$1:$M$106,MATCH($D2368,cpi!$A:$A,0),MATCH($C2368,cpi!$1:$1,0))</f>
        <v>201.8</v>
      </c>
      <c r="P2368" s="10">
        <f>cpi!$I$2</f>
        <v>245.51900000000001</v>
      </c>
      <c r="Q2368" s="10">
        <f t="shared" si="294"/>
        <v>1.2166451932606541</v>
      </c>
      <c r="R2368" s="8" t="str">
        <f t="shared" si="295"/>
        <v/>
      </c>
      <c r="S2368" s="11">
        <f t="shared" si="296"/>
        <v>24332903.865213081</v>
      </c>
      <c r="T2368" s="11">
        <f t="shared" si="296"/>
        <v>45553848.322200201</v>
      </c>
      <c r="U2368" s="11">
        <f t="shared" si="296"/>
        <v>50298764.575916752</v>
      </c>
    </row>
    <row r="2369" spans="1:21" x14ac:dyDescent="0.2">
      <c r="A2369" s="5">
        <v>2391</v>
      </c>
      <c r="B2369" s="17">
        <v>19</v>
      </c>
      <c r="C2369" s="16">
        <v>2</v>
      </c>
      <c r="D2369" s="16">
        <v>2016</v>
      </c>
      <c r="E2369" s="18">
        <v>42918</v>
      </c>
      <c r="F2369" s="9" t="s">
        <v>2345</v>
      </c>
      <c r="G2369" s="3">
        <v>20000000</v>
      </c>
      <c r="H2369" s="3">
        <v>36880033</v>
      </c>
      <c r="I2369" s="3">
        <v>46164361</v>
      </c>
      <c r="J2369" s="8" t="str">
        <f t="shared" si="290"/>
        <v/>
      </c>
      <c r="K2369" s="8" t="str">
        <f t="shared" si="291"/>
        <v/>
      </c>
      <c r="L2369" s="8" t="str">
        <f t="shared" si="292"/>
        <v>Risen</v>
      </c>
      <c r="M2369" s="8" t="str">
        <f t="shared" si="293"/>
        <v/>
      </c>
      <c r="N2369" s="8" t="str">
        <f t="shared" si="289"/>
        <v>Risen</v>
      </c>
      <c r="O2369" s="10">
        <f>INDEX(cpi!$A$1:$M$106,MATCH($D2369,cpi!$A:$A,0),MATCH($C2369,cpi!$1:$1,0))</f>
        <v>237.11099999999999</v>
      </c>
      <c r="P2369" s="10">
        <f>cpi!$I$2</f>
        <v>245.51900000000001</v>
      </c>
      <c r="Q2369" s="10">
        <f t="shared" si="294"/>
        <v>1.0354601853140513</v>
      </c>
      <c r="R2369" s="8" t="str">
        <f t="shared" si="295"/>
        <v/>
      </c>
      <c r="S2369" s="11">
        <f t="shared" si="296"/>
        <v>20709203.706281025</v>
      </c>
      <c r="T2369" s="11">
        <f t="shared" si="296"/>
        <v>38187805.804568328</v>
      </c>
      <c r="U2369" s="11">
        <f t="shared" si="296"/>
        <v>47801357.795964763</v>
      </c>
    </row>
    <row r="2370" spans="1:21" x14ac:dyDescent="0.2">
      <c r="A2370" s="5">
        <v>2392</v>
      </c>
      <c r="B2370" s="17">
        <v>18</v>
      </c>
      <c r="C2370" s="16">
        <v>8</v>
      </c>
      <c r="D2370" s="16">
        <v>2010</v>
      </c>
      <c r="E2370" s="18">
        <v>40702</v>
      </c>
      <c r="F2370" s="9" t="s">
        <v>2346</v>
      </c>
      <c r="G2370" s="3">
        <v>20000000</v>
      </c>
      <c r="H2370" s="3">
        <v>36661504</v>
      </c>
      <c r="I2370" s="3">
        <v>81424988</v>
      </c>
      <c r="J2370" s="8" t="str">
        <f t="shared" si="290"/>
        <v/>
      </c>
      <c r="K2370" s="8" t="str">
        <f t="shared" si="291"/>
        <v/>
      </c>
      <c r="L2370" s="8" t="str">
        <f t="shared" si="292"/>
        <v>Vampires Suck</v>
      </c>
      <c r="M2370" s="8" t="str">
        <f t="shared" si="293"/>
        <v/>
      </c>
      <c r="N2370" s="8" t="str">
        <f t="shared" ref="N2370:N2433" si="297">IF(M2370=1,L2370&amp;" ("&amp;D2370&amp;")",L2370)</f>
        <v>Vampires Suck</v>
      </c>
      <c r="O2370" s="10">
        <f>INDEX(cpi!$A$1:$M$106,MATCH($D2370,cpi!$A:$A,0),MATCH($C2370,cpi!$1:$1,0))</f>
        <v>218.31200000000001</v>
      </c>
      <c r="P2370" s="10">
        <f>cpi!$I$2</f>
        <v>245.51900000000001</v>
      </c>
      <c r="Q2370" s="10">
        <f t="shared" si="294"/>
        <v>1.1246243907801678</v>
      </c>
      <c r="R2370" s="8" t="str">
        <f t="shared" si="295"/>
        <v/>
      </c>
      <c r="S2370" s="11">
        <f t="shared" si="296"/>
        <v>22492487.815603357</v>
      </c>
      <c r="T2370" s="11">
        <f t="shared" si="296"/>
        <v>41230421.601084687</v>
      </c>
      <c r="U2370" s="11">
        <f t="shared" si="296"/>
        <v>91572527.523782477</v>
      </c>
    </row>
    <row r="2371" spans="1:21" x14ac:dyDescent="0.2">
      <c r="A2371" s="5">
        <v>2393</v>
      </c>
      <c r="B2371" s="17">
        <v>21</v>
      </c>
      <c r="C2371" s="16">
        <v>12</v>
      </c>
      <c r="D2371" s="16">
        <v>1979</v>
      </c>
      <c r="E2371" s="18">
        <v>29476</v>
      </c>
      <c r="F2371" s="9" t="s">
        <v>2347</v>
      </c>
      <c r="G2371" s="3">
        <v>20000000</v>
      </c>
      <c r="H2371" s="3">
        <v>35841901</v>
      </c>
      <c r="I2371" s="3">
        <v>35841901</v>
      </c>
      <c r="J2371" s="8" t="str">
        <f t="shared" ref="J2371:J2434" si="298">IF(I2371=0,1,"")</f>
        <v/>
      </c>
      <c r="K2371" s="8" t="str">
        <f t="shared" ref="K2371:K2434" si="299">IF(D2371&gt;2017,1,"")</f>
        <v/>
      </c>
      <c r="L2371" s="8" t="str">
        <f t="shared" ref="L2371:L2434" si="300">F2371</f>
        <v>The Black Hole</v>
      </c>
      <c r="M2371" s="8" t="str">
        <f t="shared" ref="M2371:M2434" si="301">IF(COUNTIF($L$2:$L$5233,L2371)&gt;1,1,"")</f>
        <v/>
      </c>
      <c r="N2371" s="8" t="str">
        <f t="shared" si="297"/>
        <v>The Black Hole</v>
      </c>
      <c r="O2371" s="10">
        <f>INDEX(cpi!$A$1:$M$106,MATCH($D2371,cpi!$A:$A,0),MATCH($C2371,cpi!$1:$1,0))</f>
        <v>76.7</v>
      </c>
      <c r="P2371" s="10">
        <f>cpi!$I$2</f>
        <v>245.51900000000001</v>
      </c>
      <c r="Q2371" s="10">
        <f t="shared" ref="Q2371:Q2434" si="302">P2371/O2371</f>
        <v>3.2010299869621903</v>
      </c>
      <c r="R2371" s="8" t="str">
        <f t="shared" ref="R2371:R2434" si="303">IF(ISERROR(Q2371),1,"")</f>
        <v/>
      </c>
      <c r="S2371" s="11">
        <f t="shared" ref="S2371:U2434" si="304">G2371*$Q2371</f>
        <v>64020599.739243805</v>
      </c>
      <c r="T2371" s="11">
        <f t="shared" si="304"/>
        <v>114730999.89073011</v>
      </c>
      <c r="U2371" s="11">
        <f t="shared" si="304"/>
        <v>114730999.89073011</v>
      </c>
    </row>
    <row r="2372" spans="1:21" x14ac:dyDescent="0.2">
      <c r="A2372" s="5">
        <v>2394</v>
      </c>
      <c r="B2372" s="17">
        <v>1</v>
      </c>
      <c r="C2372" s="16">
        <v>9</v>
      </c>
      <c r="D2372" s="16">
        <v>2010</v>
      </c>
      <c r="E2372" s="18">
        <v>40187</v>
      </c>
      <c r="F2372" s="9" t="s">
        <v>2348</v>
      </c>
      <c r="G2372" s="3">
        <v>20000000</v>
      </c>
      <c r="H2372" s="3">
        <v>35606376</v>
      </c>
      <c r="I2372" s="3">
        <v>67950723</v>
      </c>
      <c r="J2372" s="8" t="str">
        <f t="shared" si="298"/>
        <v/>
      </c>
      <c r="K2372" s="8" t="str">
        <f t="shared" si="299"/>
        <v/>
      </c>
      <c r="L2372" s="8" t="str">
        <f t="shared" si="300"/>
        <v>The American</v>
      </c>
      <c r="M2372" s="8" t="str">
        <f t="shared" si="301"/>
        <v/>
      </c>
      <c r="N2372" s="8" t="str">
        <f t="shared" si="297"/>
        <v>The American</v>
      </c>
      <c r="O2372" s="10">
        <f>INDEX(cpi!$A$1:$M$106,MATCH($D2372,cpi!$A:$A,0),MATCH($C2372,cpi!$1:$1,0))</f>
        <v>218.43899999999999</v>
      </c>
      <c r="P2372" s="10">
        <f>cpi!$I$2</f>
        <v>245.51900000000001</v>
      </c>
      <c r="Q2372" s="10">
        <f t="shared" si="302"/>
        <v>1.1239705363968888</v>
      </c>
      <c r="R2372" s="8" t="str">
        <f t="shared" si="303"/>
        <v/>
      </c>
      <c r="S2372" s="11">
        <f t="shared" si="304"/>
        <v>22479410.727937777</v>
      </c>
      <c r="T2372" s="11">
        <f t="shared" si="304"/>
        <v>40020517.531869307</v>
      </c>
      <c r="U2372" s="11">
        <f t="shared" si="304"/>
        <v>76374610.578866407</v>
      </c>
    </row>
    <row r="2373" spans="1:21" x14ac:dyDescent="0.2">
      <c r="A2373" s="5">
        <v>2395</v>
      </c>
      <c r="B2373" s="17">
        <v>21</v>
      </c>
      <c r="C2373" s="16">
        <v>3</v>
      </c>
      <c r="D2373" s="16">
        <v>1997</v>
      </c>
      <c r="E2373" s="18">
        <v>36041</v>
      </c>
      <c r="F2373" s="9" t="s">
        <v>2349</v>
      </c>
      <c r="G2373" s="3">
        <v>20000000</v>
      </c>
      <c r="H2373" s="3">
        <v>35450113</v>
      </c>
      <c r="I2373" s="3">
        <v>35450113</v>
      </c>
      <c r="J2373" s="8" t="str">
        <f t="shared" si="298"/>
        <v/>
      </c>
      <c r="K2373" s="8" t="str">
        <f t="shared" si="299"/>
        <v/>
      </c>
      <c r="L2373" s="8" t="str">
        <f t="shared" si="300"/>
        <v>Selena</v>
      </c>
      <c r="M2373" s="8" t="str">
        <f t="shared" si="301"/>
        <v/>
      </c>
      <c r="N2373" s="8" t="str">
        <f t="shared" si="297"/>
        <v>Selena</v>
      </c>
      <c r="O2373" s="10">
        <f>INDEX(cpi!$A$1:$M$106,MATCH($D2373,cpi!$A:$A,0),MATCH($C2373,cpi!$1:$1,0))</f>
        <v>160</v>
      </c>
      <c r="P2373" s="10">
        <f>cpi!$I$2</f>
        <v>245.51900000000001</v>
      </c>
      <c r="Q2373" s="10">
        <f t="shared" si="302"/>
        <v>1.53449375</v>
      </c>
      <c r="R2373" s="8" t="str">
        <f t="shared" si="303"/>
        <v/>
      </c>
      <c r="S2373" s="11">
        <f t="shared" si="304"/>
        <v>30689875</v>
      </c>
      <c r="T2373" s="11">
        <f t="shared" si="304"/>
        <v>54397976.835293747</v>
      </c>
      <c r="U2373" s="11">
        <f t="shared" si="304"/>
        <v>54397976.835293747</v>
      </c>
    </row>
    <row r="2374" spans="1:21" x14ac:dyDescent="0.2">
      <c r="A2374" s="5">
        <v>2396</v>
      </c>
      <c r="B2374" s="17">
        <v>4</v>
      </c>
      <c r="C2374" s="16">
        <v>11</v>
      </c>
      <c r="D2374" s="16">
        <v>2011</v>
      </c>
      <c r="E2374" s="18">
        <v>40644</v>
      </c>
      <c r="F2374" s="9" t="s">
        <v>2350</v>
      </c>
      <c r="G2374" s="3">
        <v>20000000</v>
      </c>
      <c r="H2374" s="3">
        <v>35061031</v>
      </c>
      <c r="I2374" s="3">
        <v>36265745</v>
      </c>
      <c r="J2374" s="8" t="str">
        <f t="shared" si="298"/>
        <v/>
      </c>
      <c r="K2374" s="8" t="str">
        <f t="shared" si="299"/>
        <v/>
      </c>
      <c r="L2374" s="8" t="str">
        <f t="shared" si="300"/>
        <v>A Very Harold &amp; Kumar 3D Christmas</v>
      </c>
      <c r="M2374" s="8" t="str">
        <f t="shared" si="301"/>
        <v/>
      </c>
      <c r="N2374" s="8" t="str">
        <f t="shared" si="297"/>
        <v>A Very Harold &amp; Kumar 3D Christmas</v>
      </c>
      <c r="O2374" s="10">
        <f>INDEX(cpi!$A$1:$M$106,MATCH($D2374,cpi!$A:$A,0),MATCH($C2374,cpi!$1:$1,0))</f>
        <v>226.23</v>
      </c>
      <c r="P2374" s="10">
        <f>cpi!$I$2</f>
        <v>245.51900000000001</v>
      </c>
      <c r="Q2374" s="10">
        <f t="shared" si="302"/>
        <v>1.085262785660611</v>
      </c>
      <c r="R2374" s="8" t="str">
        <f t="shared" si="303"/>
        <v/>
      </c>
      <c r="S2374" s="11">
        <f t="shared" si="304"/>
        <v>21705255.713212218</v>
      </c>
      <c r="T2374" s="11">
        <f t="shared" si="304"/>
        <v>38050432.171193033</v>
      </c>
      <c r="U2374" s="11">
        <f t="shared" si="304"/>
        <v>39357863.442757376</v>
      </c>
    </row>
    <row r="2375" spans="1:21" x14ac:dyDescent="0.2">
      <c r="A2375" s="5">
        <v>2397</v>
      </c>
      <c r="B2375" s="17">
        <v>19</v>
      </c>
      <c r="C2375" s="16">
        <v>3</v>
      </c>
      <c r="D2375" s="16">
        <v>2004</v>
      </c>
      <c r="E2375" s="18">
        <v>38536</v>
      </c>
      <c r="F2375" s="9" t="s">
        <v>2351</v>
      </c>
      <c r="G2375" s="3">
        <v>20000000</v>
      </c>
      <c r="H2375" s="3">
        <v>34366518</v>
      </c>
      <c r="I2375" s="3">
        <v>72642057</v>
      </c>
      <c r="J2375" s="8" t="str">
        <f t="shared" si="298"/>
        <v/>
      </c>
      <c r="K2375" s="8" t="str">
        <f t="shared" si="299"/>
        <v/>
      </c>
      <c r="L2375" s="8" t="str">
        <f t="shared" si="300"/>
        <v>Eternal Sunshine of the Spotless Mind</v>
      </c>
      <c r="M2375" s="8" t="str">
        <f t="shared" si="301"/>
        <v/>
      </c>
      <c r="N2375" s="8" t="str">
        <f t="shared" si="297"/>
        <v>Eternal Sunshine of the Spotless Mind</v>
      </c>
      <c r="O2375" s="10">
        <f>INDEX(cpi!$A$1:$M$106,MATCH($D2375,cpi!$A:$A,0),MATCH($C2375,cpi!$1:$1,0))</f>
        <v>187.4</v>
      </c>
      <c r="P2375" s="10">
        <f>cpi!$I$2</f>
        <v>245.51900000000001</v>
      </c>
      <c r="Q2375" s="10">
        <f t="shared" si="302"/>
        <v>1.3101334044823907</v>
      </c>
      <c r="R2375" s="8" t="str">
        <f t="shared" si="303"/>
        <v/>
      </c>
      <c r="S2375" s="11">
        <f t="shared" si="304"/>
        <v>26202668.089647815</v>
      </c>
      <c r="T2375" s="11">
        <f t="shared" si="304"/>
        <v>45024723.227545358</v>
      </c>
      <c r="U2375" s="11">
        <f t="shared" si="304"/>
        <v>95170785.446013883</v>
      </c>
    </row>
    <row r="2376" spans="1:21" x14ac:dyDescent="0.2">
      <c r="A2376" s="5">
        <v>2398</v>
      </c>
      <c r="B2376" s="17">
        <v>4</v>
      </c>
      <c r="C2376" s="16">
        <v>1</v>
      </c>
      <c r="D2376" s="16">
        <v>2013</v>
      </c>
      <c r="E2376" s="18">
        <v>41365</v>
      </c>
      <c r="F2376" s="9" t="s">
        <v>2352</v>
      </c>
      <c r="G2376" s="3">
        <v>20000000</v>
      </c>
      <c r="H2376" s="3">
        <v>34341945</v>
      </c>
      <c r="I2376" s="3">
        <v>47666013</v>
      </c>
      <c r="J2376" s="8" t="str">
        <f t="shared" si="298"/>
        <v/>
      </c>
      <c r="K2376" s="8" t="str">
        <f t="shared" si="299"/>
        <v/>
      </c>
      <c r="L2376" s="8" t="str">
        <f t="shared" si="300"/>
        <v>Texas Chainsaw 3D</v>
      </c>
      <c r="M2376" s="8" t="str">
        <f t="shared" si="301"/>
        <v/>
      </c>
      <c r="N2376" s="8" t="str">
        <f t="shared" si="297"/>
        <v>Texas Chainsaw 3D</v>
      </c>
      <c r="O2376" s="10">
        <f>INDEX(cpi!$A$1:$M$106,MATCH($D2376,cpi!$A:$A,0),MATCH($C2376,cpi!$1:$1,0))</f>
        <v>230.28</v>
      </c>
      <c r="P2376" s="10">
        <f>cpi!$I$2</f>
        <v>245.51900000000001</v>
      </c>
      <c r="Q2376" s="10">
        <f t="shared" si="302"/>
        <v>1.0661759597012332</v>
      </c>
      <c r="R2376" s="8" t="str">
        <f t="shared" si="303"/>
        <v/>
      </c>
      <c r="S2376" s="11">
        <f t="shared" si="304"/>
        <v>21323519.194024663</v>
      </c>
      <c r="T2376" s="11">
        <f t="shared" si="304"/>
        <v>36614556.168381967</v>
      </c>
      <c r="U2376" s="11">
        <f t="shared" si="304"/>
        <v>50820357.15540646</v>
      </c>
    </row>
    <row r="2377" spans="1:21" x14ac:dyDescent="0.2">
      <c r="A2377" s="5">
        <v>2399</v>
      </c>
      <c r="B2377" s="17">
        <v>27</v>
      </c>
      <c r="C2377" s="16">
        <v>10</v>
      </c>
      <c r="D2377" s="16">
        <v>2006</v>
      </c>
      <c r="E2377" s="18">
        <v>39517</v>
      </c>
      <c r="F2377" s="9" t="s">
        <v>2353</v>
      </c>
      <c r="G2377" s="3">
        <v>20000000</v>
      </c>
      <c r="H2377" s="3">
        <v>34302837</v>
      </c>
      <c r="I2377" s="3">
        <v>132121212</v>
      </c>
      <c r="J2377" s="8" t="str">
        <f t="shared" si="298"/>
        <v/>
      </c>
      <c r="K2377" s="8" t="str">
        <f t="shared" si="299"/>
        <v/>
      </c>
      <c r="L2377" s="8" t="str">
        <f t="shared" si="300"/>
        <v>Babel</v>
      </c>
      <c r="M2377" s="8" t="str">
        <f t="shared" si="301"/>
        <v/>
      </c>
      <c r="N2377" s="8" t="str">
        <f t="shared" si="297"/>
        <v>Babel</v>
      </c>
      <c r="O2377" s="10">
        <f>INDEX(cpi!$A$1:$M$106,MATCH($D2377,cpi!$A:$A,0),MATCH($C2377,cpi!$1:$1,0))</f>
        <v>201.8</v>
      </c>
      <c r="P2377" s="10">
        <f>cpi!$I$2</f>
        <v>245.51900000000001</v>
      </c>
      <c r="Q2377" s="10">
        <f t="shared" si="302"/>
        <v>1.2166451932606541</v>
      </c>
      <c r="R2377" s="8" t="str">
        <f t="shared" si="303"/>
        <v/>
      </c>
      <c r="S2377" s="11">
        <f t="shared" si="304"/>
        <v>24332903.865213081</v>
      </c>
      <c r="T2377" s="11">
        <f t="shared" si="304"/>
        <v>41734381.751253717</v>
      </c>
      <c r="U2377" s="11">
        <f t="shared" si="304"/>
        <v>160744637.50757185</v>
      </c>
    </row>
    <row r="2378" spans="1:21" x14ac:dyDescent="0.2">
      <c r="A2378" s="5">
        <v>2400</v>
      </c>
      <c r="B2378" s="17">
        <v>19</v>
      </c>
      <c r="C2378" s="16">
        <v>9</v>
      </c>
      <c r="D2378" s="16">
        <v>2014</v>
      </c>
      <c r="E2378" s="18">
        <v>42194</v>
      </c>
      <c r="F2378" s="9" t="s">
        <v>2354</v>
      </c>
      <c r="G2378" s="3">
        <v>20000000</v>
      </c>
      <c r="H2378" s="3">
        <v>34296320</v>
      </c>
      <c r="I2378" s="3">
        <v>41296320</v>
      </c>
      <c r="J2378" s="8" t="str">
        <f t="shared" si="298"/>
        <v/>
      </c>
      <c r="K2378" s="8" t="str">
        <f t="shared" si="299"/>
        <v/>
      </c>
      <c r="L2378" s="8" t="str">
        <f t="shared" si="300"/>
        <v>This is Where I Leave You</v>
      </c>
      <c r="M2378" s="8" t="str">
        <f t="shared" si="301"/>
        <v/>
      </c>
      <c r="N2378" s="8" t="str">
        <f t="shared" si="297"/>
        <v>This is Where I Leave You</v>
      </c>
      <c r="O2378" s="10">
        <f>INDEX(cpi!$A$1:$M$106,MATCH($D2378,cpi!$A:$A,0),MATCH($C2378,cpi!$1:$1,0))</f>
        <v>238.03100000000001</v>
      </c>
      <c r="P2378" s="10">
        <f>cpi!$I$2</f>
        <v>245.51900000000001</v>
      </c>
      <c r="Q2378" s="10">
        <f t="shared" si="302"/>
        <v>1.0314580873919783</v>
      </c>
      <c r="R2378" s="8" t="str">
        <f t="shared" si="303"/>
        <v/>
      </c>
      <c r="S2378" s="11">
        <f t="shared" si="304"/>
        <v>20629161.747839566</v>
      </c>
      <c r="T2378" s="11">
        <f t="shared" si="304"/>
        <v>35375216.631783254</v>
      </c>
      <c r="U2378" s="11">
        <f t="shared" si="304"/>
        <v>42595423.243527099</v>
      </c>
    </row>
    <row r="2379" spans="1:21" x14ac:dyDescent="0.2">
      <c r="A2379" s="5">
        <v>2401</v>
      </c>
      <c r="B2379" s="17">
        <v>12</v>
      </c>
      <c r="C2379" s="16">
        <v>12</v>
      </c>
      <c r="D2379" s="16">
        <v>2008</v>
      </c>
      <c r="E2379" s="18">
        <v>39794</v>
      </c>
      <c r="F2379" s="9" t="s">
        <v>2355</v>
      </c>
      <c r="G2379" s="3">
        <v>20000000</v>
      </c>
      <c r="H2379" s="3">
        <v>33446470</v>
      </c>
      <c r="I2379" s="3">
        <v>53191101</v>
      </c>
      <c r="J2379" s="8" t="str">
        <f t="shared" si="298"/>
        <v/>
      </c>
      <c r="K2379" s="8" t="str">
        <f t="shared" si="299"/>
        <v/>
      </c>
      <c r="L2379" s="8" t="str">
        <f t="shared" si="300"/>
        <v>Doubt</v>
      </c>
      <c r="M2379" s="8" t="str">
        <f t="shared" si="301"/>
        <v/>
      </c>
      <c r="N2379" s="8" t="str">
        <f t="shared" si="297"/>
        <v>Doubt</v>
      </c>
      <c r="O2379" s="10">
        <f>INDEX(cpi!$A$1:$M$106,MATCH($D2379,cpi!$A:$A,0),MATCH($C2379,cpi!$1:$1,0))</f>
        <v>210.22800000000001</v>
      </c>
      <c r="P2379" s="10">
        <f>cpi!$I$2</f>
        <v>245.51900000000001</v>
      </c>
      <c r="Q2379" s="10">
        <f t="shared" si="302"/>
        <v>1.1678701219628214</v>
      </c>
      <c r="R2379" s="8" t="str">
        <f t="shared" si="303"/>
        <v/>
      </c>
      <c r="S2379" s="11">
        <f t="shared" si="304"/>
        <v>23357402.439256426</v>
      </c>
      <c r="T2379" s="11">
        <f t="shared" si="304"/>
        <v>39061132.998125844</v>
      </c>
      <c r="U2379" s="11">
        <f t="shared" si="304"/>
        <v>62120297.61220675</v>
      </c>
    </row>
    <row r="2380" spans="1:21" x14ac:dyDescent="0.2">
      <c r="A2380" s="5">
        <v>2402</v>
      </c>
      <c r="B2380" s="17">
        <v>15</v>
      </c>
      <c r="C2380" s="16">
        <v>10</v>
      </c>
      <c r="D2380" s="16">
        <v>2004</v>
      </c>
      <c r="E2380" s="18">
        <v>38421</v>
      </c>
      <c r="F2380" s="9" t="s">
        <v>2356</v>
      </c>
      <c r="G2380" s="3">
        <v>20000000</v>
      </c>
      <c r="H2380" s="3">
        <v>32774834</v>
      </c>
      <c r="I2380" s="3">
        <v>50948811</v>
      </c>
      <c r="J2380" s="8" t="str">
        <f t="shared" si="298"/>
        <v/>
      </c>
      <c r="K2380" s="8" t="str">
        <f t="shared" si="299"/>
        <v/>
      </c>
      <c r="L2380" s="8" t="str">
        <f t="shared" si="300"/>
        <v>Team America: World Police</v>
      </c>
      <c r="M2380" s="8" t="str">
        <f t="shared" si="301"/>
        <v/>
      </c>
      <c r="N2380" s="8" t="str">
        <f t="shared" si="297"/>
        <v>Team America: World Police</v>
      </c>
      <c r="O2380" s="10">
        <f>INDEX(cpi!$A$1:$M$106,MATCH($D2380,cpi!$A:$A,0),MATCH($C2380,cpi!$1:$1,0))</f>
        <v>190.9</v>
      </c>
      <c r="P2380" s="10">
        <f>cpi!$I$2</f>
        <v>245.51900000000001</v>
      </c>
      <c r="Q2380" s="10">
        <f t="shared" si="302"/>
        <v>1.2861131482451544</v>
      </c>
      <c r="R2380" s="8" t="str">
        <f t="shared" si="303"/>
        <v/>
      </c>
      <c r="S2380" s="11">
        <f t="shared" si="304"/>
        <v>25722262.96490309</v>
      </c>
      <c r="T2380" s="11">
        <f t="shared" si="304"/>
        <v>42152144.938952327</v>
      </c>
      <c r="U2380" s="11">
        <f t="shared" si="304"/>
        <v>65525935.714557357</v>
      </c>
    </row>
    <row r="2381" spans="1:21" x14ac:dyDescent="0.2">
      <c r="A2381" s="5">
        <v>2403</v>
      </c>
      <c r="B2381" s="17">
        <v>27</v>
      </c>
      <c r="C2381" s="16">
        <v>10</v>
      </c>
      <c r="D2381" s="16">
        <v>1995</v>
      </c>
      <c r="E2381" s="18">
        <v>35499</v>
      </c>
      <c r="F2381" s="9" t="s">
        <v>2357</v>
      </c>
      <c r="G2381" s="3">
        <v>20000000</v>
      </c>
      <c r="H2381" s="3">
        <v>32051917</v>
      </c>
      <c r="I2381" s="3">
        <v>32051917</v>
      </c>
      <c r="J2381" s="8" t="str">
        <f t="shared" si="298"/>
        <v/>
      </c>
      <c r="K2381" s="8" t="str">
        <f t="shared" si="299"/>
        <v/>
      </c>
      <c r="L2381" s="8" t="str">
        <f t="shared" si="300"/>
        <v>Copycat</v>
      </c>
      <c r="M2381" s="8" t="str">
        <f t="shared" si="301"/>
        <v/>
      </c>
      <c r="N2381" s="8" t="str">
        <f t="shared" si="297"/>
        <v>Copycat</v>
      </c>
      <c r="O2381" s="10">
        <f>INDEX(cpi!$A$1:$M$106,MATCH($D2381,cpi!$A:$A,0),MATCH($C2381,cpi!$1:$1,0))</f>
        <v>153.69999999999999</v>
      </c>
      <c r="P2381" s="10">
        <f>cpi!$I$2</f>
        <v>245.51900000000001</v>
      </c>
      <c r="Q2381" s="10">
        <f t="shared" si="302"/>
        <v>1.597391021470397</v>
      </c>
      <c r="R2381" s="8" t="str">
        <f t="shared" si="303"/>
        <v/>
      </c>
      <c r="S2381" s="11">
        <f t="shared" si="304"/>
        <v>31947820.429407939</v>
      </c>
      <c r="T2381" s="11">
        <f t="shared" si="304"/>
        <v>51199444.436714381</v>
      </c>
      <c r="U2381" s="11">
        <f t="shared" si="304"/>
        <v>51199444.436714381</v>
      </c>
    </row>
    <row r="2382" spans="1:21" x14ac:dyDescent="0.2">
      <c r="A2382" s="5">
        <v>2404</v>
      </c>
      <c r="B2382" s="17">
        <v>12</v>
      </c>
      <c r="C2382" s="16">
        <v>4</v>
      </c>
      <c r="D2382" s="16">
        <v>2013</v>
      </c>
      <c r="E2382" s="18">
        <v>41612</v>
      </c>
      <c r="F2382" s="9" t="s">
        <v>2358</v>
      </c>
      <c r="G2382" s="3">
        <v>20000000</v>
      </c>
      <c r="H2382" s="3">
        <v>32015787</v>
      </c>
      <c r="I2382" s="3">
        <v>78613981</v>
      </c>
      <c r="J2382" s="8" t="str">
        <f t="shared" si="298"/>
        <v/>
      </c>
      <c r="K2382" s="8" t="str">
        <f t="shared" si="299"/>
        <v/>
      </c>
      <c r="L2382" s="8" t="str">
        <f t="shared" si="300"/>
        <v>Scary Movie V</v>
      </c>
      <c r="M2382" s="8" t="str">
        <f t="shared" si="301"/>
        <v/>
      </c>
      <c r="N2382" s="8" t="str">
        <f t="shared" si="297"/>
        <v>Scary Movie V</v>
      </c>
      <c r="O2382" s="10">
        <f>INDEX(cpi!$A$1:$M$106,MATCH($D2382,cpi!$A:$A,0),MATCH($C2382,cpi!$1:$1,0))</f>
        <v>232.53100000000001</v>
      </c>
      <c r="P2382" s="10">
        <f>cpi!$I$2</f>
        <v>245.51900000000001</v>
      </c>
      <c r="Q2382" s="10">
        <f t="shared" si="302"/>
        <v>1.0558549182689621</v>
      </c>
      <c r="R2382" s="8" t="str">
        <f t="shared" si="303"/>
        <v/>
      </c>
      <c r="S2382" s="11">
        <f t="shared" si="304"/>
        <v>21117098.36537924</v>
      </c>
      <c r="T2382" s="11">
        <f t="shared" si="304"/>
        <v>33804026.166201495</v>
      </c>
      <c r="U2382" s="11">
        <f t="shared" si="304"/>
        <v>83004958.483552739</v>
      </c>
    </row>
    <row r="2383" spans="1:21" x14ac:dyDescent="0.2">
      <c r="A2383" s="5">
        <v>2405</v>
      </c>
      <c r="B2383" s="17">
        <v>12</v>
      </c>
      <c r="C2383" s="16">
        <v>3</v>
      </c>
      <c r="D2383" s="16">
        <v>2010</v>
      </c>
      <c r="E2383" s="18">
        <v>40515</v>
      </c>
      <c r="F2383" s="9" t="s">
        <v>2359</v>
      </c>
      <c r="G2383" s="3">
        <v>20000000</v>
      </c>
      <c r="H2383" s="3">
        <v>32010860</v>
      </c>
      <c r="I2383" s="3">
        <v>48680977</v>
      </c>
      <c r="J2383" s="8" t="str">
        <f t="shared" si="298"/>
        <v/>
      </c>
      <c r="K2383" s="8" t="str">
        <f t="shared" si="299"/>
        <v/>
      </c>
      <c r="L2383" s="8" t="str">
        <f t="shared" si="300"/>
        <v>She's Out of My League</v>
      </c>
      <c r="M2383" s="8" t="str">
        <f t="shared" si="301"/>
        <v/>
      </c>
      <c r="N2383" s="8" t="str">
        <f t="shared" si="297"/>
        <v>She's Out of My League</v>
      </c>
      <c r="O2383" s="10">
        <f>INDEX(cpi!$A$1:$M$106,MATCH($D2383,cpi!$A:$A,0),MATCH($C2383,cpi!$1:$1,0))</f>
        <v>217.631</v>
      </c>
      <c r="P2383" s="10">
        <f>cpi!$I$2</f>
        <v>245.51900000000001</v>
      </c>
      <c r="Q2383" s="10">
        <f t="shared" si="302"/>
        <v>1.1281435089670131</v>
      </c>
      <c r="R2383" s="8" t="str">
        <f t="shared" si="303"/>
        <v/>
      </c>
      <c r="S2383" s="11">
        <f t="shared" si="304"/>
        <v>22562870.179340262</v>
      </c>
      <c r="T2383" s="11">
        <f t="shared" si="304"/>
        <v>36112843.9254518</v>
      </c>
      <c r="U2383" s="11">
        <f t="shared" si="304"/>
        <v>54919128.212722458</v>
      </c>
    </row>
    <row r="2384" spans="1:21" x14ac:dyDescent="0.2">
      <c r="A2384" s="5">
        <v>2406</v>
      </c>
      <c r="B2384" s="17">
        <v>26</v>
      </c>
      <c r="C2384" s="16">
        <v>11</v>
      </c>
      <c r="D2384" s="16">
        <v>2008</v>
      </c>
      <c r="E2384" s="18">
        <v>40220</v>
      </c>
      <c r="F2384" s="9" t="s">
        <v>2360</v>
      </c>
      <c r="G2384" s="3">
        <v>20000000</v>
      </c>
      <c r="H2384" s="3">
        <v>31841299</v>
      </c>
      <c r="I2384" s="3">
        <v>57293371</v>
      </c>
      <c r="J2384" s="8" t="str">
        <f t="shared" si="298"/>
        <v/>
      </c>
      <c r="K2384" s="8" t="str">
        <f t="shared" si="299"/>
        <v/>
      </c>
      <c r="L2384" s="8" t="str">
        <f t="shared" si="300"/>
        <v>Milk</v>
      </c>
      <c r="M2384" s="8" t="str">
        <f t="shared" si="301"/>
        <v/>
      </c>
      <c r="N2384" s="8" t="str">
        <f t="shared" si="297"/>
        <v>Milk</v>
      </c>
      <c r="O2384" s="10">
        <f>INDEX(cpi!$A$1:$M$106,MATCH($D2384,cpi!$A:$A,0),MATCH($C2384,cpi!$1:$1,0))</f>
        <v>212.42500000000001</v>
      </c>
      <c r="P2384" s="10">
        <f>cpi!$I$2</f>
        <v>245.51900000000001</v>
      </c>
      <c r="Q2384" s="10">
        <f t="shared" si="302"/>
        <v>1.1557914558079321</v>
      </c>
      <c r="R2384" s="8" t="str">
        <f t="shared" si="303"/>
        <v/>
      </c>
      <c r="S2384" s="11">
        <f t="shared" si="304"/>
        <v>23115829.116158642</v>
      </c>
      <c r="T2384" s="11">
        <f t="shared" si="304"/>
        <v>36801901.32602565</v>
      </c>
      <c r="U2384" s="11">
        <f t="shared" si="304"/>
        <v>66219188.676233955</v>
      </c>
    </row>
    <row r="2385" spans="1:21" x14ac:dyDescent="0.2">
      <c r="A2385" s="5">
        <v>2407</v>
      </c>
      <c r="B2385" s="17">
        <v>15</v>
      </c>
      <c r="C2385" s="16">
        <v>10</v>
      </c>
      <c r="D2385" s="16">
        <v>1969</v>
      </c>
      <c r="E2385" s="18">
        <v>25637</v>
      </c>
      <c r="F2385" s="9" t="s">
        <v>2361</v>
      </c>
      <c r="G2385" s="3">
        <v>20000000</v>
      </c>
      <c r="H2385" s="3">
        <v>31678778</v>
      </c>
      <c r="I2385" s="3">
        <v>31678778</v>
      </c>
      <c r="J2385" s="8" t="str">
        <f t="shared" si="298"/>
        <v/>
      </c>
      <c r="K2385" s="8" t="str">
        <f t="shared" si="299"/>
        <v/>
      </c>
      <c r="L2385" s="8" t="str">
        <f t="shared" si="300"/>
        <v>Paint Your Wagon</v>
      </c>
      <c r="M2385" s="8" t="str">
        <f t="shared" si="301"/>
        <v/>
      </c>
      <c r="N2385" s="8" t="str">
        <f t="shared" si="297"/>
        <v>Paint Your Wagon</v>
      </c>
      <c r="O2385" s="10">
        <f>INDEX(cpi!$A$1:$M$106,MATCH($D2385,cpi!$A:$A,0),MATCH($C2385,cpi!$1:$1,0))</f>
        <v>37.299999999999997</v>
      </c>
      <c r="P2385" s="10">
        <f>cpi!$I$2</f>
        <v>245.51900000000001</v>
      </c>
      <c r="Q2385" s="10">
        <f t="shared" si="302"/>
        <v>6.5822788203753362</v>
      </c>
      <c r="R2385" s="8" t="str">
        <f t="shared" si="303"/>
        <v/>
      </c>
      <c r="S2385" s="11">
        <f t="shared" si="304"/>
        <v>131645576.40750672</v>
      </c>
      <c r="T2385" s="11">
        <f t="shared" si="304"/>
        <v>208518549.48477215</v>
      </c>
      <c r="U2385" s="11">
        <f t="shared" si="304"/>
        <v>208518549.48477215</v>
      </c>
    </row>
    <row r="2386" spans="1:21" x14ac:dyDescent="0.2">
      <c r="A2386" s="5">
        <v>2408</v>
      </c>
      <c r="B2386" s="17">
        <v>31</v>
      </c>
      <c r="C2386" s="16">
        <v>8</v>
      </c>
      <c r="D2386" s="16">
        <v>2011</v>
      </c>
      <c r="E2386" s="18">
        <v>41463</v>
      </c>
      <c r="F2386" s="9" t="s">
        <v>2362</v>
      </c>
      <c r="G2386" s="3">
        <v>20000000</v>
      </c>
      <c r="H2386" s="3">
        <v>31177548</v>
      </c>
      <c r="I2386" s="3">
        <v>46604054</v>
      </c>
      <c r="J2386" s="8" t="str">
        <f t="shared" si="298"/>
        <v/>
      </c>
      <c r="K2386" s="8" t="str">
        <f t="shared" si="299"/>
        <v/>
      </c>
      <c r="L2386" s="8" t="str">
        <f t="shared" si="300"/>
        <v>The Debt</v>
      </c>
      <c r="M2386" s="8" t="str">
        <f t="shared" si="301"/>
        <v/>
      </c>
      <c r="N2386" s="8" t="str">
        <f t="shared" si="297"/>
        <v>The Debt</v>
      </c>
      <c r="O2386" s="10">
        <f>INDEX(cpi!$A$1:$M$106,MATCH($D2386,cpi!$A:$A,0),MATCH($C2386,cpi!$1:$1,0))</f>
        <v>226.54499999999999</v>
      </c>
      <c r="P2386" s="10">
        <f>cpi!$I$2</f>
        <v>245.51900000000001</v>
      </c>
      <c r="Q2386" s="10">
        <f t="shared" si="302"/>
        <v>1.0837537796022867</v>
      </c>
      <c r="R2386" s="8" t="str">
        <f t="shared" si="303"/>
        <v/>
      </c>
      <c r="S2386" s="11">
        <f t="shared" si="304"/>
        <v>21675075.592045736</v>
      </c>
      <c r="T2386" s="11">
        <f t="shared" si="304"/>
        <v>33788785.483731717</v>
      </c>
      <c r="U2386" s="11">
        <f t="shared" si="304"/>
        <v>50507319.667289071</v>
      </c>
    </row>
    <row r="2387" spans="1:21" x14ac:dyDescent="0.2">
      <c r="A2387" s="5">
        <v>2409</v>
      </c>
      <c r="B2387" s="17">
        <v>25</v>
      </c>
      <c r="C2387" s="16">
        <v>10</v>
      </c>
      <c r="D2387" s="16">
        <v>2002</v>
      </c>
      <c r="E2387" s="18">
        <v>37996</v>
      </c>
      <c r="F2387" s="9" t="s">
        <v>2363</v>
      </c>
      <c r="G2387" s="3">
        <v>20000000</v>
      </c>
      <c r="H2387" s="3">
        <v>30113491</v>
      </c>
      <c r="I2387" s="3">
        <v>68349884</v>
      </c>
      <c r="J2387" s="8" t="str">
        <f t="shared" si="298"/>
        <v/>
      </c>
      <c r="K2387" s="8" t="str">
        <f t="shared" si="299"/>
        <v/>
      </c>
      <c r="L2387" s="8" t="str">
        <f t="shared" si="300"/>
        <v>Ghost Ship</v>
      </c>
      <c r="M2387" s="8" t="str">
        <f t="shared" si="301"/>
        <v/>
      </c>
      <c r="N2387" s="8" t="str">
        <f t="shared" si="297"/>
        <v>Ghost Ship</v>
      </c>
      <c r="O2387" s="10">
        <f>INDEX(cpi!$A$1:$M$106,MATCH($D2387,cpi!$A:$A,0),MATCH($C2387,cpi!$1:$1,0))</f>
        <v>181.3</v>
      </c>
      <c r="P2387" s="10">
        <f>cpi!$I$2</f>
        <v>245.51900000000001</v>
      </c>
      <c r="Q2387" s="10">
        <f t="shared" si="302"/>
        <v>1.3542140099282955</v>
      </c>
      <c r="R2387" s="8" t="str">
        <f t="shared" si="303"/>
        <v/>
      </c>
      <c r="S2387" s="11">
        <f t="shared" si="304"/>
        <v>27084280.198565912</v>
      </c>
      <c r="T2387" s="11">
        <f t="shared" si="304"/>
        <v>40780111.400049642</v>
      </c>
      <c r="U2387" s="11">
        <f t="shared" si="304"/>
        <v>92560370.489773855</v>
      </c>
    </row>
    <row r="2388" spans="1:21" x14ac:dyDescent="0.2">
      <c r="A2388" s="5">
        <v>2410</v>
      </c>
      <c r="B2388" s="17">
        <v>8</v>
      </c>
      <c r="C2388" s="16">
        <v>1</v>
      </c>
      <c r="D2388" s="16">
        <v>2010</v>
      </c>
      <c r="E2388" s="18">
        <v>40391</v>
      </c>
      <c r="F2388" s="9" t="s">
        <v>2364</v>
      </c>
      <c r="G2388" s="3">
        <v>20000000</v>
      </c>
      <c r="H2388" s="3">
        <v>30101577</v>
      </c>
      <c r="I2388" s="3">
        <v>51445503</v>
      </c>
      <c r="J2388" s="8" t="str">
        <f t="shared" si="298"/>
        <v/>
      </c>
      <c r="K2388" s="8" t="str">
        <f t="shared" si="299"/>
        <v/>
      </c>
      <c r="L2388" s="8" t="str">
        <f t="shared" si="300"/>
        <v>Daybreakers</v>
      </c>
      <c r="M2388" s="8" t="str">
        <f t="shared" si="301"/>
        <v/>
      </c>
      <c r="N2388" s="8" t="str">
        <f t="shared" si="297"/>
        <v>Daybreakers</v>
      </c>
      <c r="O2388" s="10">
        <f>INDEX(cpi!$A$1:$M$106,MATCH($D2388,cpi!$A:$A,0),MATCH($C2388,cpi!$1:$1,0))</f>
        <v>216.68700000000001</v>
      </c>
      <c r="P2388" s="10">
        <f>cpi!$I$2</f>
        <v>245.51900000000001</v>
      </c>
      <c r="Q2388" s="10">
        <f t="shared" si="302"/>
        <v>1.1330582822227453</v>
      </c>
      <c r="R2388" s="8" t="str">
        <f t="shared" si="303"/>
        <v/>
      </c>
      <c r="S2388" s="11">
        <f t="shared" si="304"/>
        <v>22661165.644454908</v>
      </c>
      <c r="T2388" s="11">
        <f t="shared" si="304"/>
        <v>34106841.127815701</v>
      </c>
      <c r="U2388" s="11">
        <f t="shared" si="304"/>
        <v>58290753.257265091</v>
      </c>
    </row>
    <row r="2389" spans="1:21" x14ac:dyDescent="0.2">
      <c r="A2389" s="5">
        <v>2411</v>
      </c>
      <c r="B2389" s="17">
        <v>7</v>
      </c>
      <c r="C2389" s="16">
        <v>3</v>
      </c>
      <c r="D2389" s="16">
        <v>2008</v>
      </c>
      <c r="E2389" s="18">
        <v>39632</v>
      </c>
      <c r="F2389" s="9" t="s">
        <v>2365</v>
      </c>
      <c r="G2389" s="3">
        <v>20000000</v>
      </c>
      <c r="H2389" s="3">
        <v>30060660</v>
      </c>
      <c r="I2389" s="3">
        <v>66143005</v>
      </c>
      <c r="J2389" s="8" t="str">
        <f t="shared" si="298"/>
        <v/>
      </c>
      <c r="K2389" s="8" t="str">
        <f t="shared" si="299"/>
        <v/>
      </c>
      <c r="L2389" s="8" t="str">
        <f t="shared" si="300"/>
        <v>The Bank Job</v>
      </c>
      <c r="M2389" s="8" t="str">
        <f t="shared" si="301"/>
        <v/>
      </c>
      <c r="N2389" s="8" t="str">
        <f t="shared" si="297"/>
        <v>The Bank Job</v>
      </c>
      <c r="O2389" s="10">
        <f>INDEX(cpi!$A$1:$M$106,MATCH($D2389,cpi!$A:$A,0),MATCH($C2389,cpi!$1:$1,0))</f>
        <v>213.52799999999999</v>
      </c>
      <c r="P2389" s="10">
        <f>cpi!$I$2</f>
        <v>245.51900000000001</v>
      </c>
      <c r="Q2389" s="10">
        <f t="shared" si="302"/>
        <v>1.1498211007455696</v>
      </c>
      <c r="R2389" s="8" t="str">
        <f t="shared" si="303"/>
        <v/>
      </c>
      <c r="S2389" s="11">
        <f t="shared" si="304"/>
        <v>22996422.014911395</v>
      </c>
      <c r="T2389" s="11">
        <f t="shared" si="304"/>
        <v>34564381.170338318</v>
      </c>
      <c r="U2389" s="11">
        <f t="shared" si="304"/>
        <v>76052622.815719724</v>
      </c>
    </row>
    <row r="2390" spans="1:21" x14ac:dyDescent="0.2">
      <c r="A2390" s="5">
        <v>2412</v>
      </c>
      <c r="B2390" s="17">
        <v>20</v>
      </c>
      <c r="C2390" s="16">
        <v>3</v>
      </c>
      <c r="D2390" s="16">
        <v>1998</v>
      </c>
      <c r="E2390" s="18">
        <v>36375</v>
      </c>
      <c r="F2390" s="9" t="s">
        <v>2366</v>
      </c>
      <c r="G2390" s="3">
        <v>20000000</v>
      </c>
      <c r="H2390" s="3">
        <v>29795299</v>
      </c>
      <c r="I2390" s="3">
        <v>55576699</v>
      </c>
      <c r="J2390" s="8" t="str">
        <f t="shared" si="298"/>
        <v/>
      </c>
      <c r="K2390" s="8" t="str">
        <f t="shared" si="299"/>
        <v/>
      </c>
      <c r="L2390" s="8" t="str">
        <f t="shared" si="300"/>
        <v>Wild Things</v>
      </c>
      <c r="M2390" s="8" t="str">
        <f t="shared" si="301"/>
        <v/>
      </c>
      <c r="N2390" s="8" t="str">
        <f t="shared" si="297"/>
        <v>Wild Things</v>
      </c>
      <c r="O2390" s="10">
        <f>INDEX(cpi!$A$1:$M$106,MATCH($D2390,cpi!$A:$A,0),MATCH($C2390,cpi!$1:$1,0))</f>
        <v>162.19999999999999</v>
      </c>
      <c r="P2390" s="10">
        <f>cpi!$I$2</f>
        <v>245.51900000000001</v>
      </c>
      <c r="Q2390" s="10">
        <f t="shared" si="302"/>
        <v>1.513680641183724</v>
      </c>
      <c r="R2390" s="8" t="str">
        <f t="shared" si="303"/>
        <v/>
      </c>
      <c r="S2390" s="11">
        <f t="shared" si="304"/>
        <v>30273612.823674481</v>
      </c>
      <c r="T2390" s="11">
        <f t="shared" si="304"/>
        <v>45100567.294580773</v>
      </c>
      <c r="U2390" s="11">
        <f t="shared" si="304"/>
        <v>84125373.377194837</v>
      </c>
    </row>
    <row r="2391" spans="1:21" x14ac:dyDescent="0.2">
      <c r="A2391" s="5">
        <v>2413</v>
      </c>
      <c r="B2391" s="17">
        <v>16</v>
      </c>
      <c r="C2391" s="16">
        <v>10</v>
      </c>
      <c r="D2391" s="16">
        <v>2009</v>
      </c>
      <c r="E2391" s="18">
        <v>40278</v>
      </c>
      <c r="F2391" s="9" t="s">
        <v>2367</v>
      </c>
      <c r="G2391" s="3">
        <v>20000000</v>
      </c>
      <c r="H2391" s="3">
        <v>29062561</v>
      </c>
      <c r="I2391" s="3">
        <v>29227561</v>
      </c>
      <c r="J2391" s="8" t="str">
        <f t="shared" si="298"/>
        <v/>
      </c>
      <c r="K2391" s="8" t="str">
        <f t="shared" si="299"/>
        <v/>
      </c>
      <c r="L2391" s="8" t="str">
        <f t="shared" si="300"/>
        <v>The Stepfather</v>
      </c>
      <c r="M2391" s="8" t="str">
        <f t="shared" si="301"/>
        <v/>
      </c>
      <c r="N2391" s="8" t="str">
        <f t="shared" si="297"/>
        <v>The Stepfather</v>
      </c>
      <c r="O2391" s="10">
        <f>INDEX(cpi!$A$1:$M$106,MATCH($D2391,cpi!$A:$A,0),MATCH($C2391,cpi!$1:$1,0))</f>
        <v>216.17699999999999</v>
      </c>
      <c r="P2391" s="10">
        <f>cpi!$I$2</f>
        <v>245.51900000000001</v>
      </c>
      <c r="Q2391" s="10">
        <f t="shared" si="302"/>
        <v>1.1357313682769212</v>
      </c>
      <c r="R2391" s="8" t="str">
        <f t="shared" si="303"/>
        <v/>
      </c>
      <c r="S2391" s="11">
        <f t="shared" si="304"/>
        <v>22714627.365538426</v>
      </c>
      <c r="T2391" s="11">
        <f t="shared" si="304"/>
        <v>33007262.170161489</v>
      </c>
      <c r="U2391" s="11">
        <f t="shared" si="304"/>
        <v>33194657.845927179</v>
      </c>
    </row>
    <row r="2392" spans="1:21" x14ac:dyDescent="0.2">
      <c r="A2392" s="5">
        <v>2414</v>
      </c>
      <c r="B2392" s="17">
        <v>31</v>
      </c>
      <c r="C2392" s="16">
        <v>3</v>
      </c>
      <c r="D2392" s="16">
        <v>2000</v>
      </c>
      <c r="E2392" s="18">
        <v>37440</v>
      </c>
      <c r="F2392" s="9" t="s">
        <v>2368</v>
      </c>
      <c r="G2392" s="3">
        <v>20000000</v>
      </c>
      <c r="H2392" s="3">
        <v>27277055</v>
      </c>
      <c r="I2392" s="3">
        <v>47881663</v>
      </c>
      <c r="J2392" s="8" t="str">
        <f t="shared" si="298"/>
        <v/>
      </c>
      <c r="K2392" s="8" t="str">
        <f t="shared" si="299"/>
        <v/>
      </c>
      <c r="L2392" s="8" t="str">
        <f t="shared" si="300"/>
        <v>High Fidelity</v>
      </c>
      <c r="M2392" s="8" t="str">
        <f t="shared" si="301"/>
        <v/>
      </c>
      <c r="N2392" s="8" t="str">
        <f t="shared" si="297"/>
        <v>High Fidelity</v>
      </c>
      <c r="O2392" s="10">
        <f>INDEX(cpi!$A$1:$M$106,MATCH($D2392,cpi!$A:$A,0),MATCH($C2392,cpi!$1:$1,0))</f>
        <v>171.2</v>
      </c>
      <c r="P2392" s="10">
        <f>cpi!$I$2</f>
        <v>245.51900000000001</v>
      </c>
      <c r="Q2392" s="10">
        <f t="shared" si="302"/>
        <v>1.4341063084112151</v>
      </c>
      <c r="R2392" s="8" t="str">
        <f t="shared" si="303"/>
        <v/>
      </c>
      <c r="S2392" s="11">
        <f t="shared" si="304"/>
        <v>28682126.168224301</v>
      </c>
      <c r="T2392" s="11">
        <f t="shared" si="304"/>
        <v>39118196.65037968</v>
      </c>
      <c r="U2392" s="11">
        <f t="shared" si="304"/>
        <v>68667394.96551986</v>
      </c>
    </row>
    <row r="2393" spans="1:21" x14ac:dyDescent="0.2">
      <c r="A2393" s="5">
        <v>2415</v>
      </c>
      <c r="B2393" s="17">
        <v>28</v>
      </c>
      <c r="C2393" s="16">
        <v>4</v>
      </c>
      <c r="D2393" s="16">
        <v>2006</v>
      </c>
      <c r="E2393" s="18">
        <v>39542</v>
      </c>
      <c r="F2393" s="9" t="s">
        <v>2369</v>
      </c>
      <c r="G2393" s="3">
        <v>20000000</v>
      </c>
      <c r="H2393" s="3">
        <v>26910736</v>
      </c>
      <c r="I2393" s="3">
        <v>30399714</v>
      </c>
      <c r="J2393" s="8" t="str">
        <f t="shared" si="298"/>
        <v/>
      </c>
      <c r="K2393" s="8" t="str">
        <f t="shared" si="299"/>
        <v/>
      </c>
      <c r="L2393" s="8" t="str">
        <f t="shared" si="300"/>
        <v>Stick It</v>
      </c>
      <c r="M2393" s="8" t="str">
        <f t="shared" si="301"/>
        <v/>
      </c>
      <c r="N2393" s="8" t="str">
        <f t="shared" si="297"/>
        <v>Stick It</v>
      </c>
      <c r="O2393" s="10">
        <f>INDEX(cpi!$A$1:$M$106,MATCH($D2393,cpi!$A:$A,0),MATCH($C2393,cpi!$1:$1,0))</f>
        <v>201.5</v>
      </c>
      <c r="P2393" s="10">
        <f>cpi!$I$2</f>
        <v>245.51900000000001</v>
      </c>
      <c r="Q2393" s="10">
        <f t="shared" si="302"/>
        <v>1.2184565756823822</v>
      </c>
      <c r="R2393" s="8" t="str">
        <f t="shared" si="303"/>
        <v/>
      </c>
      <c r="S2393" s="11">
        <f t="shared" si="304"/>
        <v>24369131.513647646</v>
      </c>
      <c r="T2393" s="11">
        <f t="shared" si="304"/>
        <v>32789563.235652607</v>
      </c>
      <c r="U2393" s="11">
        <f t="shared" si="304"/>
        <v>37040731.422163777</v>
      </c>
    </row>
    <row r="2394" spans="1:21" x14ac:dyDescent="0.2">
      <c r="A2394" s="5">
        <v>2416</v>
      </c>
      <c r="B2394" s="17">
        <v>4</v>
      </c>
      <c r="C2394" s="16">
        <v>1</v>
      </c>
      <c r="D2394" s="16">
        <v>2008</v>
      </c>
      <c r="E2394" s="18">
        <v>39539</v>
      </c>
      <c r="F2394" s="9" t="s">
        <v>2370</v>
      </c>
      <c r="G2394" s="3">
        <v>20000000</v>
      </c>
      <c r="H2394" s="3">
        <v>26890041</v>
      </c>
      <c r="I2394" s="3">
        <v>44513466</v>
      </c>
      <c r="J2394" s="8" t="str">
        <f t="shared" si="298"/>
        <v/>
      </c>
      <c r="K2394" s="8" t="str">
        <f t="shared" si="299"/>
        <v/>
      </c>
      <c r="L2394" s="8" t="str">
        <f t="shared" si="300"/>
        <v>One Missed Call</v>
      </c>
      <c r="M2394" s="8" t="str">
        <f t="shared" si="301"/>
        <v/>
      </c>
      <c r="N2394" s="8" t="str">
        <f t="shared" si="297"/>
        <v>One Missed Call</v>
      </c>
      <c r="O2394" s="10">
        <f>INDEX(cpi!$A$1:$M$106,MATCH($D2394,cpi!$A:$A,0),MATCH($C2394,cpi!$1:$1,0))</f>
        <v>211.08</v>
      </c>
      <c r="P2394" s="10">
        <f>cpi!$I$2</f>
        <v>245.51900000000001</v>
      </c>
      <c r="Q2394" s="10">
        <f t="shared" si="302"/>
        <v>1.1631561493272693</v>
      </c>
      <c r="R2394" s="8" t="str">
        <f t="shared" si="303"/>
        <v/>
      </c>
      <c r="S2394" s="11">
        <f t="shared" si="304"/>
        <v>23263122.986545388</v>
      </c>
      <c r="T2394" s="11">
        <f t="shared" si="304"/>
        <v>31277316.544812392</v>
      </c>
      <c r="U2394" s="11">
        <f t="shared" si="304"/>
        <v>51776111.705770321</v>
      </c>
    </row>
    <row r="2395" spans="1:21" x14ac:dyDescent="0.2">
      <c r="A2395" s="5">
        <v>2417</v>
      </c>
      <c r="B2395" s="17">
        <v>12</v>
      </c>
      <c r="C2395" s="16">
        <v>1</v>
      </c>
      <c r="D2395" s="16">
        <v>1996</v>
      </c>
      <c r="E2395" s="18">
        <v>35400</v>
      </c>
      <c r="F2395" s="9" t="s">
        <v>2371</v>
      </c>
      <c r="G2395" s="3">
        <v>20000000</v>
      </c>
      <c r="H2395" s="3">
        <v>26792700</v>
      </c>
      <c r="I2395" s="3">
        <v>26792700</v>
      </c>
      <c r="J2395" s="8" t="str">
        <f t="shared" si="298"/>
        <v/>
      </c>
      <c r="K2395" s="8" t="str">
        <f t="shared" si="299"/>
        <v/>
      </c>
      <c r="L2395" s="8" t="str">
        <f t="shared" si="300"/>
        <v>Eye for an Eye</v>
      </c>
      <c r="M2395" s="8" t="str">
        <f t="shared" si="301"/>
        <v/>
      </c>
      <c r="N2395" s="8" t="str">
        <f t="shared" si="297"/>
        <v>Eye for an Eye</v>
      </c>
      <c r="O2395" s="10">
        <f>INDEX(cpi!$A$1:$M$106,MATCH($D2395,cpi!$A:$A,0),MATCH($C2395,cpi!$1:$1,0))</f>
        <v>154.4</v>
      </c>
      <c r="P2395" s="10">
        <f>cpi!$I$2</f>
        <v>245.51900000000001</v>
      </c>
      <c r="Q2395" s="10">
        <f t="shared" si="302"/>
        <v>1.5901489637305699</v>
      </c>
      <c r="R2395" s="8" t="str">
        <f t="shared" si="303"/>
        <v/>
      </c>
      <c r="S2395" s="11">
        <f t="shared" si="304"/>
        <v>31802979.274611399</v>
      </c>
      <c r="T2395" s="11">
        <f t="shared" si="304"/>
        <v>42604384.140544042</v>
      </c>
      <c r="U2395" s="11">
        <f t="shared" si="304"/>
        <v>42604384.140544042</v>
      </c>
    </row>
    <row r="2396" spans="1:21" x14ac:dyDescent="0.2">
      <c r="A2396" s="5">
        <v>2418</v>
      </c>
      <c r="B2396" s="17">
        <v>11</v>
      </c>
      <c r="C2396" s="16">
        <v>4</v>
      </c>
      <c r="D2396" s="16">
        <v>2008</v>
      </c>
      <c r="E2396" s="18">
        <v>39756</v>
      </c>
      <c r="F2396" s="9" t="s">
        <v>2372</v>
      </c>
      <c r="G2396" s="3">
        <v>20000000</v>
      </c>
      <c r="H2396" s="3">
        <v>26415649</v>
      </c>
      <c r="I2396" s="3">
        <v>65454793</v>
      </c>
      <c r="J2396" s="8" t="str">
        <f t="shared" si="298"/>
        <v/>
      </c>
      <c r="K2396" s="8" t="str">
        <f t="shared" si="299"/>
        <v/>
      </c>
      <c r="L2396" s="8" t="str">
        <f t="shared" si="300"/>
        <v>Street Kings</v>
      </c>
      <c r="M2396" s="8" t="str">
        <f t="shared" si="301"/>
        <v/>
      </c>
      <c r="N2396" s="8" t="str">
        <f t="shared" si="297"/>
        <v>Street Kings</v>
      </c>
      <c r="O2396" s="10">
        <f>INDEX(cpi!$A$1:$M$106,MATCH($D2396,cpi!$A:$A,0),MATCH($C2396,cpi!$1:$1,0))</f>
        <v>214.82300000000001</v>
      </c>
      <c r="P2396" s="10">
        <f>cpi!$I$2</f>
        <v>245.51900000000001</v>
      </c>
      <c r="Q2396" s="10">
        <f t="shared" si="302"/>
        <v>1.1428897278224399</v>
      </c>
      <c r="R2396" s="8" t="str">
        <f t="shared" si="303"/>
        <v/>
      </c>
      <c r="S2396" s="11">
        <f t="shared" si="304"/>
        <v>22857794.556448799</v>
      </c>
      <c r="T2396" s="11">
        <f t="shared" si="304"/>
        <v>30190173.895863108</v>
      </c>
      <c r="U2396" s="11">
        <f t="shared" si="304"/>
        <v>74807610.556444138</v>
      </c>
    </row>
    <row r="2397" spans="1:21" x14ac:dyDescent="0.2">
      <c r="A2397" s="5">
        <v>2419</v>
      </c>
      <c r="B2397" s="17">
        <v>23</v>
      </c>
      <c r="C2397" s="16">
        <v>8</v>
      </c>
      <c r="D2397" s="16">
        <v>2013</v>
      </c>
      <c r="E2397" s="18">
        <v>41951</v>
      </c>
      <c r="F2397" s="9" t="s">
        <v>2373</v>
      </c>
      <c r="G2397" s="3">
        <v>20000000</v>
      </c>
      <c r="H2397" s="3">
        <v>26004851</v>
      </c>
      <c r="I2397" s="3">
        <v>47508505</v>
      </c>
      <c r="J2397" s="8" t="str">
        <f t="shared" si="298"/>
        <v/>
      </c>
      <c r="K2397" s="8" t="str">
        <f t="shared" si="299"/>
        <v/>
      </c>
      <c r="L2397" s="8" t="str">
        <f t="shared" si="300"/>
        <v>The World's End</v>
      </c>
      <c r="M2397" s="8" t="str">
        <f t="shared" si="301"/>
        <v/>
      </c>
      <c r="N2397" s="8" t="str">
        <f t="shared" si="297"/>
        <v>The World's End</v>
      </c>
      <c r="O2397" s="10">
        <f>INDEX(cpi!$A$1:$M$106,MATCH($D2397,cpi!$A:$A,0),MATCH($C2397,cpi!$1:$1,0))</f>
        <v>233.87700000000001</v>
      </c>
      <c r="P2397" s="10">
        <f>cpi!$I$2</f>
        <v>245.51900000000001</v>
      </c>
      <c r="Q2397" s="10">
        <f t="shared" si="302"/>
        <v>1.0497783022699967</v>
      </c>
      <c r="R2397" s="8" t="str">
        <f t="shared" si="303"/>
        <v/>
      </c>
      <c r="S2397" s="11">
        <f t="shared" si="304"/>
        <v>20995566.045399934</v>
      </c>
      <c r="T2397" s="11">
        <f t="shared" si="304"/>
        <v>27299328.333564226</v>
      </c>
      <c r="U2397" s="11">
        <f t="shared" si="304"/>
        <v>49873397.722285651</v>
      </c>
    </row>
    <row r="2398" spans="1:21" x14ac:dyDescent="0.2">
      <c r="A2398" s="5">
        <v>2420</v>
      </c>
      <c r="B2398" s="17">
        <v>19</v>
      </c>
      <c r="C2398" s="16">
        <v>1</v>
      </c>
      <c r="D2398" s="16">
        <v>1996</v>
      </c>
      <c r="E2398" s="18">
        <v>35612</v>
      </c>
      <c r="F2398" s="9" t="s">
        <v>2374</v>
      </c>
      <c r="G2398" s="3">
        <v>20000000</v>
      </c>
      <c r="H2398" s="3">
        <v>25728961</v>
      </c>
      <c r="I2398" s="3">
        <v>25732986</v>
      </c>
      <c r="J2398" s="8" t="str">
        <f t="shared" si="298"/>
        <v/>
      </c>
      <c r="K2398" s="8" t="str">
        <f t="shared" si="299"/>
        <v/>
      </c>
      <c r="L2398" s="8" t="str">
        <f t="shared" si="300"/>
        <v>From Dusk Till Dawn</v>
      </c>
      <c r="M2398" s="8" t="str">
        <f t="shared" si="301"/>
        <v/>
      </c>
      <c r="N2398" s="8" t="str">
        <f t="shared" si="297"/>
        <v>From Dusk Till Dawn</v>
      </c>
      <c r="O2398" s="10">
        <f>INDEX(cpi!$A$1:$M$106,MATCH($D2398,cpi!$A:$A,0),MATCH($C2398,cpi!$1:$1,0))</f>
        <v>154.4</v>
      </c>
      <c r="P2398" s="10">
        <f>cpi!$I$2</f>
        <v>245.51900000000001</v>
      </c>
      <c r="Q2398" s="10">
        <f t="shared" si="302"/>
        <v>1.5901489637305699</v>
      </c>
      <c r="R2398" s="8" t="str">
        <f t="shared" si="303"/>
        <v/>
      </c>
      <c r="S2398" s="11">
        <f t="shared" si="304"/>
        <v>31802979.274611399</v>
      </c>
      <c r="T2398" s="11">
        <f t="shared" si="304"/>
        <v>40912880.672014251</v>
      </c>
      <c r="U2398" s="11">
        <f t="shared" si="304"/>
        <v>40919281.021593265</v>
      </c>
    </row>
    <row r="2399" spans="1:21" x14ac:dyDescent="0.2">
      <c r="A2399" s="5">
        <v>2421</v>
      </c>
      <c r="B2399" s="17">
        <v>24</v>
      </c>
      <c r="C2399" s="16">
        <v>9</v>
      </c>
      <c r="D2399" s="16">
        <v>2010</v>
      </c>
      <c r="E2399" s="18">
        <v>40886</v>
      </c>
      <c r="F2399" s="9" t="s">
        <v>2375</v>
      </c>
      <c r="G2399" s="3">
        <v>20000000</v>
      </c>
      <c r="H2399" s="3">
        <v>25702053</v>
      </c>
      <c r="I2399" s="3">
        <v>32838945</v>
      </c>
      <c r="J2399" s="8" t="str">
        <f t="shared" si="298"/>
        <v/>
      </c>
      <c r="K2399" s="8" t="str">
        <f t="shared" si="299"/>
        <v/>
      </c>
      <c r="L2399" s="8" t="str">
        <f t="shared" si="300"/>
        <v>You Again</v>
      </c>
      <c r="M2399" s="8" t="str">
        <f t="shared" si="301"/>
        <v/>
      </c>
      <c r="N2399" s="8" t="str">
        <f t="shared" si="297"/>
        <v>You Again</v>
      </c>
      <c r="O2399" s="10">
        <f>INDEX(cpi!$A$1:$M$106,MATCH($D2399,cpi!$A:$A,0),MATCH($C2399,cpi!$1:$1,0))</f>
        <v>218.43899999999999</v>
      </c>
      <c r="P2399" s="10">
        <f>cpi!$I$2</f>
        <v>245.51900000000001</v>
      </c>
      <c r="Q2399" s="10">
        <f t="shared" si="302"/>
        <v>1.1239705363968888</v>
      </c>
      <c r="R2399" s="8" t="str">
        <f t="shared" si="303"/>
        <v/>
      </c>
      <c r="S2399" s="11">
        <f t="shared" si="304"/>
        <v>22479410.727937777</v>
      </c>
      <c r="T2399" s="11">
        <f t="shared" si="304"/>
        <v>28888350.296911266</v>
      </c>
      <c r="U2399" s="11">
        <f t="shared" si="304"/>
        <v>36910006.626357928</v>
      </c>
    </row>
    <row r="2400" spans="1:21" x14ac:dyDescent="0.2">
      <c r="A2400" s="5">
        <v>2422</v>
      </c>
      <c r="B2400" s="17">
        <v>15</v>
      </c>
      <c r="C2400" s="16">
        <v>6</v>
      </c>
      <c r="D2400" s="16">
        <v>2007</v>
      </c>
      <c r="E2400" s="18">
        <v>39513</v>
      </c>
      <c r="F2400" s="9" t="s">
        <v>2376</v>
      </c>
      <c r="G2400" s="3">
        <v>20000000</v>
      </c>
      <c r="H2400" s="3">
        <v>25584685</v>
      </c>
      <c r="I2400" s="3">
        <v>30703845</v>
      </c>
      <c r="J2400" s="8" t="str">
        <f t="shared" si="298"/>
        <v/>
      </c>
      <c r="K2400" s="8" t="str">
        <f t="shared" si="299"/>
        <v/>
      </c>
      <c r="L2400" s="8" t="str">
        <f t="shared" si="300"/>
        <v>Nancy Drew</v>
      </c>
      <c r="M2400" s="8" t="str">
        <f t="shared" si="301"/>
        <v/>
      </c>
      <c r="N2400" s="8" t="str">
        <f t="shared" si="297"/>
        <v>Nancy Drew</v>
      </c>
      <c r="O2400" s="10">
        <f>INDEX(cpi!$A$1:$M$106,MATCH($D2400,cpi!$A:$A,0),MATCH($C2400,cpi!$1:$1,0))</f>
        <v>208.352</v>
      </c>
      <c r="P2400" s="10">
        <f>cpi!$I$2</f>
        <v>245.51900000000001</v>
      </c>
      <c r="Q2400" s="10">
        <f t="shared" si="302"/>
        <v>1.1783856166487483</v>
      </c>
      <c r="R2400" s="8" t="str">
        <f t="shared" si="303"/>
        <v/>
      </c>
      <c r="S2400" s="11">
        <f t="shared" si="304"/>
        <v>23567712.332974967</v>
      </c>
      <c r="T2400" s="11">
        <f t="shared" si="304"/>
        <v>30148624.81048898</v>
      </c>
      <c r="U2400" s="11">
        <f t="shared" si="304"/>
        <v>36180969.323812589</v>
      </c>
    </row>
    <row r="2401" spans="1:21" x14ac:dyDescent="0.2">
      <c r="A2401" s="5">
        <v>2423</v>
      </c>
      <c r="B2401" s="17">
        <v>17</v>
      </c>
      <c r="C2401" s="16">
        <v>9</v>
      </c>
      <c r="D2401" s="16">
        <v>2010</v>
      </c>
      <c r="E2401" s="18">
        <v>40672</v>
      </c>
      <c r="F2401" s="9" t="s">
        <v>2377</v>
      </c>
      <c r="G2401" s="3">
        <v>20000000</v>
      </c>
      <c r="H2401" s="3">
        <v>25107267</v>
      </c>
      <c r="I2401" s="3">
        <v>48958353</v>
      </c>
      <c r="J2401" s="8" t="str">
        <f t="shared" si="298"/>
        <v/>
      </c>
      <c r="K2401" s="8" t="str">
        <f t="shared" si="299"/>
        <v/>
      </c>
      <c r="L2401" s="8" t="str">
        <f t="shared" si="300"/>
        <v>Alpha and Omega 3D</v>
      </c>
      <c r="M2401" s="8" t="str">
        <f t="shared" si="301"/>
        <v/>
      </c>
      <c r="N2401" s="8" t="str">
        <f t="shared" si="297"/>
        <v>Alpha and Omega 3D</v>
      </c>
      <c r="O2401" s="10">
        <f>INDEX(cpi!$A$1:$M$106,MATCH($D2401,cpi!$A:$A,0),MATCH($C2401,cpi!$1:$1,0))</f>
        <v>218.43899999999999</v>
      </c>
      <c r="P2401" s="10">
        <f>cpi!$I$2</f>
        <v>245.51900000000001</v>
      </c>
      <c r="Q2401" s="10">
        <f t="shared" si="302"/>
        <v>1.1239705363968888</v>
      </c>
      <c r="R2401" s="8" t="str">
        <f t="shared" si="303"/>
        <v/>
      </c>
      <c r="S2401" s="11">
        <f t="shared" si="304"/>
        <v>22479410.727937777</v>
      </c>
      <c r="T2401" s="11">
        <f t="shared" si="304"/>
        <v>28219828.357449904</v>
      </c>
      <c r="U2401" s="11">
        <f t="shared" si="304"/>
        <v>55027746.28251823</v>
      </c>
    </row>
    <row r="2402" spans="1:21" x14ac:dyDescent="0.2">
      <c r="A2402" s="5">
        <v>2425</v>
      </c>
      <c r="B2402" s="17">
        <v>14</v>
      </c>
      <c r="C2402" s="16">
        <v>2</v>
      </c>
      <c r="D2402" s="16">
        <v>2014</v>
      </c>
      <c r="E2402" s="18">
        <v>42037</v>
      </c>
      <c r="F2402" s="9" t="s">
        <v>2378</v>
      </c>
      <c r="G2402" s="3">
        <v>20000000</v>
      </c>
      <c r="H2402" s="3">
        <v>23438250</v>
      </c>
      <c r="I2402" s="3">
        <v>34718173</v>
      </c>
      <c r="J2402" s="8" t="str">
        <f t="shared" si="298"/>
        <v/>
      </c>
      <c r="K2402" s="8" t="str">
        <f t="shared" si="299"/>
        <v/>
      </c>
      <c r="L2402" s="8" t="str">
        <f t="shared" si="300"/>
        <v>Endless Love</v>
      </c>
      <c r="M2402" s="8" t="str">
        <f t="shared" si="301"/>
        <v/>
      </c>
      <c r="N2402" s="8" t="str">
        <f t="shared" si="297"/>
        <v>Endless Love</v>
      </c>
      <c r="O2402" s="10">
        <f>INDEX(cpi!$A$1:$M$106,MATCH($D2402,cpi!$A:$A,0),MATCH($C2402,cpi!$1:$1,0))</f>
        <v>234.78100000000001</v>
      </c>
      <c r="P2402" s="10">
        <f>cpi!$I$2</f>
        <v>245.51900000000001</v>
      </c>
      <c r="Q2402" s="10">
        <f t="shared" si="302"/>
        <v>1.0457362393038618</v>
      </c>
      <c r="R2402" s="8" t="str">
        <f t="shared" si="303"/>
        <v/>
      </c>
      <c r="S2402" s="11">
        <f t="shared" si="304"/>
        <v>20914724.786077235</v>
      </c>
      <c r="T2402" s="11">
        <f t="shared" si="304"/>
        <v>24510227.410863739</v>
      </c>
      <c r="U2402" s="11">
        <f t="shared" si="304"/>
        <v>36306051.668520875</v>
      </c>
    </row>
    <row r="2403" spans="1:21" x14ac:dyDescent="0.2">
      <c r="A2403" s="5">
        <v>2426</v>
      </c>
      <c r="B2403" s="17">
        <v>8</v>
      </c>
      <c r="C2403" s="16">
        <v>9</v>
      </c>
      <c r="D2403" s="16">
        <v>2006</v>
      </c>
      <c r="E2403" s="18">
        <v>38938</v>
      </c>
      <c r="F2403" s="9" t="s">
        <v>2379</v>
      </c>
      <c r="G2403" s="3">
        <v>20000000</v>
      </c>
      <c r="H2403" s="3">
        <v>23364784</v>
      </c>
      <c r="I2403" s="3">
        <v>38164784</v>
      </c>
      <c r="J2403" s="8" t="str">
        <f t="shared" si="298"/>
        <v/>
      </c>
      <c r="K2403" s="8" t="str">
        <f t="shared" si="299"/>
        <v/>
      </c>
      <c r="L2403" s="8" t="str">
        <f t="shared" si="300"/>
        <v>The Covenant</v>
      </c>
      <c r="M2403" s="8" t="str">
        <f t="shared" si="301"/>
        <v/>
      </c>
      <c r="N2403" s="8" t="str">
        <f t="shared" si="297"/>
        <v>The Covenant</v>
      </c>
      <c r="O2403" s="10">
        <f>INDEX(cpi!$A$1:$M$106,MATCH($D2403,cpi!$A:$A,0),MATCH($C2403,cpi!$1:$1,0))</f>
        <v>202.9</v>
      </c>
      <c r="P2403" s="10">
        <f>cpi!$I$2</f>
        <v>245.51900000000001</v>
      </c>
      <c r="Q2403" s="10">
        <f t="shared" si="302"/>
        <v>1.2100492853622473</v>
      </c>
      <c r="R2403" s="8" t="str">
        <f t="shared" si="303"/>
        <v/>
      </c>
      <c r="S2403" s="11">
        <f t="shared" si="304"/>
        <v>24200985.707244948</v>
      </c>
      <c r="T2403" s="11">
        <f t="shared" si="304"/>
        <v>28272540.18184327</v>
      </c>
      <c r="U2403" s="11">
        <f t="shared" si="304"/>
        <v>46181269.60520453</v>
      </c>
    </row>
    <row r="2404" spans="1:21" x14ac:dyDescent="0.2">
      <c r="A2404" s="5">
        <v>2427</v>
      </c>
      <c r="B2404" s="17">
        <v>1</v>
      </c>
      <c r="C2404" s="16">
        <v>7</v>
      </c>
      <c r="D2404" s="16">
        <v>2011</v>
      </c>
      <c r="E2404" s="18">
        <v>40550</v>
      </c>
      <c r="F2404" s="9" t="s">
        <v>2380</v>
      </c>
      <c r="G2404" s="3">
        <v>20000000</v>
      </c>
      <c r="H2404" s="3">
        <v>23186769</v>
      </c>
      <c r="I2404" s="3">
        <v>39686769</v>
      </c>
      <c r="J2404" s="8" t="str">
        <f t="shared" si="298"/>
        <v/>
      </c>
      <c r="K2404" s="8" t="str">
        <f t="shared" si="299"/>
        <v/>
      </c>
      <c r="L2404" s="8" t="str">
        <f t="shared" si="300"/>
        <v>Monte Carlo</v>
      </c>
      <c r="M2404" s="8" t="str">
        <f t="shared" si="301"/>
        <v/>
      </c>
      <c r="N2404" s="8" t="str">
        <f t="shared" si="297"/>
        <v>Monte Carlo</v>
      </c>
      <c r="O2404" s="10">
        <f>INDEX(cpi!$A$1:$M$106,MATCH($D2404,cpi!$A:$A,0),MATCH($C2404,cpi!$1:$1,0))</f>
        <v>225.922</v>
      </c>
      <c r="P2404" s="10">
        <f>cpi!$I$2</f>
        <v>245.51900000000001</v>
      </c>
      <c r="Q2404" s="10">
        <f t="shared" si="302"/>
        <v>1.0867423269978134</v>
      </c>
      <c r="R2404" s="8" t="str">
        <f t="shared" si="303"/>
        <v/>
      </c>
      <c r="S2404" s="11">
        <f t="shared" si="304"/>
        <v>21734846.539956268</v>
      </c>
      <c r="T2404" s="11">
        <f t="shared" si="304"/>
        <v>25198043.29862076</v>
      </c>
      <c r="U2404" s="11">
        <f t="shared" si="304"/>
        <v>43129291.694084682</v>
      </c>
    </row>
    <row r="2405" spans="1:21" x14ac:dyDescent="0.2">
      <c r="A2405" s="5">
        <v>2428</v>
      </c>
      <c r="B2405" s="17">
        <v>24</v>
      </c>
      <c r="C2405" s="16">
        <v>3</v>
      </c>
      <c r="D2405" s="16">
        <v>2006</v>
      </c>
      <c r="E2405" s="18">
        <v>39419</v>
      </c>
      <c r="F2405" s="9" t="s">
        <v>2381</v>
      </c>
      <c r="G2405" s="3">
        <v>20000000</v>
      </c>
      <c r="H2405" s="3">
        <v>23086480</v>
      </c>
      <c r="I2405" s="3">
        <v>23187506</v>
      </c>
      <c r="J2405" s="8" t="str">
        <f t="shared" si="298"/>
        <v/>
      </c>
      <c r="K2405" s="8" t="str">
        <f t="shared" si="299"/>
        <v/>
      </c>
      <c r="L2405" s="8" t="str">
        <f t="shared" si="300"/>
        <v>Stay Alive</v>
      </c>
      <c r="M2405" s="8" t="str">
        <f t="shared" si="301"/>
        <v/>
      </c>
      <c r="N2405" s="8" t="str">
        <f t="shared" si="297"/>
        <v>Stay Alive</v>
      </c>
      <c r="O2405" s="10">
        <f>INDEX(cpi!$A$1:$M$106,MATCH($D2405,cpi!$A:$A,0),MATCH($C2405,cpi!$1:$1,0))</f>
        <v>199.8</v>
      </c>
      <c r="P2405" s="10">
        <f>cpi!$I$2</f>
        <v>245.51900000000001</v>
      </c>
      <c r="Q2405" s="10">
        <f t="shared" si="302"/>
        <v>1.2288238238238238</v>
      </c>
      <c r="R2405" s="8" t="str">
        <f t="shared" si="303"/>
        <v/>
      </c>
      <c r="S2405" s="11">
        <f t="shared" si="304"/>
        <v>24576476.476476476</v>
      </c>
      <c r="T2405" s="11">
        <f t="shared" si="304"/>
        <v>28369216.632232234</v>
      </c>
      <c r="U2405" s="11">
        <f t="shared" si="304"/>
        <v>28493359.787857857</v>
      </c>
    </row>
    <row r="2406" spans="1:21" x14ac:dyDescent="0.2">
      <c r="A2406" s="5">
        <v>2429</v>
      </c>
      <c r="B2406" s="17">
        <v>7</v>
      </c>
      <c r="C2406" s="16">
        <v>10</v>
      </c>
      <c r="D2406" s="16">
        <v>2005</v>
      </c>
      <c r="E2406" s="18">
        <v>38543</v>
      </c>
      <c r="F2406" s="9" t="s">
        <v>2382</v>
      </c>
      <c r="G2406" s="3">
        <v>20000000</v>
      </c>
      <c r="H2406" s="3">
        <v>22991379</v>
      </c>
      <c r="I2406" s="3">
        <v>30491379</v>
      </c>
      <c r="J2406" s="8" t="str">
        <f t="shared" si="298"/>
        <v/>
      </c>
      <c r="K2406" s="8" t="str">
        <f t="shared" si="299"/>
        <v/>
      </c>
      <c r="L2406" s="8" t="str">
        <f t="shared" si="300"/>
        <v>2 For the Money</v>
      </c>
      <c r="M2406" s="8" t="str">
        <f t="shared" si="301"/>
        <v/>
      </c>
      <c r="N2406" s="8" t="str">
        <f t="shared" si="297"/>
        <v>2 For the Money</v>
      </c>
      <c r="O2406" s="10">
        <f>INDEX(cpi!$A$1:$M$106,MATCH($D2406,cpi!$A:$A,0),MATCH($C2406,cpi!$1:$1,0))</f>
        <v>199.2</v>
      </c>
      <c r="P2406" s="10">
        <f>cpi!$I$2</f>
        <v>245.51900000000001</v>
      </c>
      <c r="Q2406" s="10">
        <f t="shared" si="302"/>
        <v>1.2325251004016065</v>
      </c>
      <c r="R2406" s="8" t="str">
        <f t="shared" si="303"/>
        <v/>
      </c>
      <c r="S2406" s="11">
        <f t="shared" si="304"/>
        <v>24650502.008032128</v>
      </c>
      <c r="T2406" s="11">
        <f t="shared" si="304"/>
        <v>28337451.710346386</v>
      </c>
      <c r="U2406" s="11">
        <f t="shared" si="304"/>
        <v>37581389.963358432</v>
      </c>
    </row>
    <row r="2407" spans="1:21" x14ac:dyDescent="0.2">
      <c r="A2407" s="5">
        <v>2430</v>
      </c>
      <c r="B2407" s="17">
        <v>16</v>
      </c>
      <c r="C2407" s="16">
        <v>6</v>
      </c>
      <c r="D2407" s="16">
        <v>2017</v>
      </c>
      <c r="E2407" s="18">
        <v>43196</v>
      </c>
      <c r="F2407" s="9" t="s">
        <v>2383</v>
      </c>
      <c r="G2407" s="3">
        <v>20000000</v>
      </c>
      <c r="H2407" s="3">
        <v>22092592</v>
      </c>
      <c r="I2407" s="3">
        <v>46776438</v>
      </c>
      <c r="J2407" s="8" t="str">
        <f t="shared" si="298"/>
        <v/>
      </c>
      <c r="K2407" s="8" t="str">
        <f t="shared" si="299"/>
        <v/>
      </c>
      <c r="L2407" s="8" t="str">
        <f t="shared" si="300"/>
        <v>Rough Night</v>
      </c>
      <c r="M2407" s="8" t="str">
        <f t="shared" si="301"/>
        <v/>
      </c>
      <c r="N2407" s="8" t="str">
        <f t="shared" si="297"/>
        <v>Rough Night</v>
      </c>
      <c r="O2407" s="10">
        <f>INDEX(cpi!$A$1:$M$106,MATCH($D2407,cpi!$A:$A,0),MATCH($C2407,cpi!$1:$1,0))</f>
        <v>244.95500000000001</v>
      </c>
      <c r="P2407" s="10">
        <f>cpi!$I$2</f>
        <v>245.51900000000001</v>
      </c>
      <c r="Q2407" s="10">
        <f t="shared" si="302"/>
        <v>1.0023024637178257</v>
      </c>
      <c r="R2407" s="8" t="str">
        <f t="shared" si="303"/>
        <v/>
      </c>
      <c r="S2407" s="11">
        <f t="shared" si="304"/>
        <v>20046049.274356514</v>
      </c>
      <c r="T2407" s="11">
        <f t="shared" si="304"/>
        <v>22143459.391512726</v>
      </c>
      <c r="U2407" s="11">
        <f t="shared" si="304"/>
        <v>46884139.051344126</v>
      </c>
    </row>
    <row r="2408" spans="1:21" x14ac:dyDescent="0.2">
      <c r="A2408" s="5">
        <v>2431</v>
      </c>
      <c r="B2408" s="17">
        <v>4</v>
      </c>
      <c r="C2408" s="16">
        <v>12</v>
      </c>
      <c r="D2408" s="16">
        <v>1998</v>
      </c>
      <c r="E2408" s="18">
        <v>35897</v>
      </c>
      <c r="F2408" s="9" t="s">
        <v>2384</v>
      </c>
      <c r="G2408" s="3">
        <v>20000000</v>
      </c>
      <c r="H2408" s="3">
        <v>21541218</v>
      </c>
      <c r="I2408" s="3">
        <v>37226218</v>
      </c>
      <c r="J2408" s="8" t="str">
        <f t="shared" si="298"/>
        <v/>
      </c>
      <c r="K2408" s="8" t="str">
        <f t="shared" si="299"/>
        <v/>
      </c>
      <c r="L2408" s="8" t="str">
        <f t="shared" si="300"/>
        <v>Psycho</v>
      </c>
      <c r="M2408" s="8" t="str">
        <f t="shared" si="301"/>
        <v/>
      </c>
      <c r="N2408" s="8" t="str">
        <f t="shared" si="297"/>
        <v>Psycho</v>
      </c>
      <c r="O2408" s="10">
        <f>INDEX(cpi!$A$1:$M$106,MATCH($D2408,cpi!$A:$A,0),MATCH($C2408,cpi!$1:$1,0))</f>
        <v>163.9</v>
      </c>
      <c r="P2408" s="10">
        <f>cpi!$I$2</f>
        <v>245.51900000000001</v>
      </c>
      <c r="Q2408" s="10">
        <f t="shared" si="302"/>
        <v>1.4979804758999389</v>
      </c>
      <c r="R2408" s="8" t="str">
        <f t="shared" si="303"/>
        <v/>
      </c>
      <c r="S2408" s="11">
        <f t="shared" si="304"/>
        <v>29959609.517998777</v>
      </c>
      <c r="T2408" s="11">
        <f t="shared" si="304"/>
        <v>32268323.991104331</v>
      </c>
      <c r="U2408" s="11">
        <f t="shared" si="304"/>
        <v>55764147.755594872</v>
      </c>
    </row>
    <row r="2409" spans="1:21" x14ac:dyDescent="0.2">
      <c r="A2409" s="5">
        <v>2432</v>
      </c>
      <c r="B2409" s="17">
        <v>19</v>
      </c>
      <c r="C2409" s="16">
        <v>10</v>
      </c>
      <c r="D2409" s="16">
        <v>1990</v>
      </c>
      <c r="E2409" s="18">
        <v>33429</v>
      </c>
      <c r="F2409" s="9" t="s">
        <v>2385</v>
      </c>
      <c r="G2409" s="3">
        <v>20000000</v>
      </c>
      <c r="H2409" s="3">
        <v>21413105</v>
      </c>
      <c r="I2409" s="3">
        <v>21413105</v>
      </c>
      <c r="J2409" s="8" t="str">
        <f t="shared" si="298"/>
        <v/>
      </c>
      <c r="K2409" s="8" t="str">
        <f t="shared" si="299"/>
        <v/>
      </c>
      <c r="L2409" s="8" t="str">
        <f t="shared" si="300"/>
        <v>Quigley Down Under</v>
      </c>
      <c r="M2409" s="8" t="str">
        <f t="shared" si="301"/>
        <v/>
      </c>
      <c r="N2409" s="8" t="str">
        <f t="shared" si="297"/>
        <v>Quigley Down Under</v>
      </c>
      <c r="O2409" s="10">
        <f>INDEX(cpi!$A$1:$M$106,MATCH($D2409,cpi!$A:$A,0),MATCH($C2409,cpi!$1:$1,0))</f>
        <v>133.5</v>
      </c>
      <c r="P2409" s="10">
        <f>cpi!$I$2</f>
        <v>245.51900000000001</v>
      </c>
      <c r="Q2409" s="10">
        <f t="shared" si="302"/>
        <v>1.8390936329588015</v>
      </c>
      <c r="R2409" s="8" t="str">
        <f t="shared" si="303"/>
        <v/>
      </c>
      <c r="S2409" s="11">
        <f t="shared" si="304"/>
        <v>36781872.659176029</v>
      </c>
      <c r="T2409" s="11">
        <f t="shared" si="304"/>
        <v>39380705.067378275</v>
      </c>
      <c r="U2409" s="11">
        <f t="shared" si="304"/>
        <v>39380705.067378275</v>
      </c>
    </row>
    <row r="2410" spans="1:21" x14ac:dyDescent="0.2">
      <c r="A2410" s="5">
        <v>2433</v>
      </c>
      <c r="B2410" s="17">
        <v>27</v>
      </c>
      <c r="C2410" s="16">
        <v>9</v>
      </c>
      <c r="D2410" s="16">
        <v>1995</v>
      </c>
      <c r="E2410" s="18">
        <v>35498</v>
      </c>
      <c r="F2410" s="9" t="s">
        <v>2386</v>
      </c>
      <c r="G2410" s="3">
        <v>20000000</v>
      </c>
      <c r="H2410" s="3">
        <v>21284514</v>
      </c>
      <c r="I2410" s="3">
        <v>27688744</v>
      </c>
      <c r="J2410" s="8" t="str">
        <f t="shared" si="298"/>
        <v/>
      </c>
      <c r="K2410" s="8" t="str">
        <f t="shared" si="299"/>
        <v/>
      </c>
      <c r="L2410" s="8" t="str">
        <f t="shared" si="300"/>
        <v>To Die For</v>
      </c>
      <c r="M2410" s="8" t="str">
        <f t="shared" si="301"/>
        <v/>
      </c>
      <c r="N2410" s="8" t="str">
        <f t="shared" si="297"/>
        <v>To Die For</v>
      </c>
      <c r="O2410" s="10">
        <f>INDEX(cpi!$A$1:$M$106,MATCH($D2410,cpi!$A:$A,0),MATCH($C2410,cpi!$1:$1,0))</f>
        <v>153.19999999999999</v>
      </c>
      <c r="P2410" s="10">
        <f>cpi!$I$2</f>
        <v>245.51900000000001</v>
      </c>
      <c r="Q2410" s="10">
        <f t="shared" si="302"/>
        <v>1.6026044386422977</v>
      </c>
      <c r="R2410" s="8" t="str">
        <f t="shared" si="303"/>
        <v/>
      </c>
      <c r="S2410" s="11">
        <f t="shared" si="304"/>
        <v>32052088.772845954</v>
      </c>
      <c r="T2410" s="11">
        <f t="shared" si="304"/>
        <v>34110656.610744126</v>
      </c>
      <c r="U2410" s="11">
        <f t="shared" si="304"/>
        <v>44374104.034830287</v>
      </c>
    </row>
    <row r="2411" spans="1:21" x14ac:dyDescent="0.2">
      <c r="A2411" s="5">
        <v>2434</v>
      </c>
      <c r="B2411" s="17">
        <v>21</v>
      </c>
      <c r="C2411" s="16">
        <v>8</v>
      </c>
      <c r="D2411" s="16">
        <v>2009</v>
      </c>
      <c r="E2411" s="18">
        <v>40429</v>
      </c>
      <c r="F2411" s="9" t="s">
        <v>2387</v>
      </c>
      <c r="G2411" s="3">
        <v>20000000</v>
      </c>
      <c r="H2411" s="3">
        <v>20919166</v>
      </c>
      <c r="I2411" s="3">
        <v>29870801</v>
      </c>
      <c r="J2411" s="8" t="str">
        <f t="shared" si="298"/>
        <v/>
      </c>
      <c r="K2411" s="8" t="str">
        <f t="shared" si="299"/>
        <v/>
      </c>
      <c r="L2411" s="8" t="str">
        <f t="shared" si="300"/>
        <v>Shorts</v>
      </c>
      <c r="M2411" s="8" t="str">
        <f t="shared" si="301"/>
        <v/>
      </c>
      <c r="N2411" s="8" t="str">
        <f t="shared" si="297"/>
        <v>Shorts</v>
      </c>
      <c r="O2411" s="10">
        <f>INDEX(cpi!$A$1:$M$106,MATCH($D2411,cpi!$A:$A,0),MATCH($C2411,cpi!$1:$1,0))</f>
        <v>215.834</v>
      </c>
      <c r="P2411" s="10">
        <f>cpi!$I$2</f>
        <v>245.51900000000001</v>
      </c>
      <c r="Q2411" s="10">
        <f t="shared" si="302"/>
        <v>1.1375362547142711</v>
      </c>
      <c r="R2411" s="8" t="str">
        <f t="shared" si="303"/>
        <v/>
      </c>
      <c r="S2411" s="11">
        <f t="shared" si="304"/>
        <v>22750725.094285421</v>
      </c>
      <c r="T2411" s="11">
        <f t="shared" si="304"/>
        <v>23796309.74338612</v>
      </c>
      <c r="U2411" s="11">
        <f t="shared" si="304"/>
        <v>33979119.094855301</v>
      </c>
    </row>
    <row r="2412" spans="1:21" x14ac:dyDescent="0.2">
      <c r="A2412" s="5">
        <v>2435</v>
      </c>
      <c r="B2412" s="17">
        <v>30</v>
      </c>
      <c r="C2412" s="16">
        <v>10</v>
      </c>
      <c r="D2412" s="16">
        <v>1998</v>
      </c>
      <c r="E2412" s="18">
        <v>36687</v>
      </c>
      <c r="F2412" s="9" t="s">
        <v>2388</v>
      </c>
      <c r="G2412" s="3">
        <v>20000000</v>
      </c>
      <c r="H2412" s="3">
        <v>20268825</v>
      </c>
      <c r="I2412" s="3">
        <v>20268825</v>
      </c>
      <c r="J2412" s="8" t="str">
        <f t="shared" si="298"/>
        <v/>
      </c>
      <c r="K2412" s="8" t="str">
        <f t="shared" si="299"/>
        <v/>
      </c>
      <c r="L2412" s="8" t="str">
        <f t="shared" si="300"/>
        <v>Vampires</v>
      </c>
      <c r="M2412" s="8" t="str">
        <f t="shared" si="301"/>
        <v/>
      </c>
      <c r="N2412" s="8" t="str">
        <f t="shared" si="297"/>
        <v>Vampires</v>
      </c>
      <c r="O2412" s="10">
        <f>INDEX(cpi!$A$1:$M$106,MATCH($D2412,cpi!$A:$A,0),MATCH($C2412,cpi!$1:$1,0))</f>
        <v>164</v>
      </c>
      <c r="P2412" s="10">
        <f>cpi!$I$2</f>
        <v>245.51900000000001</v>
      </c>
      <c r="Q2412" s="10">
        <f t="shared" si="302"/>
        <v>1.4970670731707318</v>
      </c>
      <c r="R2412" s="8" t="str">
        <f t="shared" si="303"/>
        <v/>
      </c>
      <c r="S2412" s="11">
        <f t="shared" si="304"/>
        <v>29941341.463414636</v>
      </c>
      <c r="T2412" s="11">
        <f t="shared" si="304"/>
        <v>30343790.51935976</v>
      </c>
      <c r="U2412" s="11">
        <f t="shared" si="304"/>
        <v>30343790.51935976</v>
      </c>
    </row>
    <row r="2413" spans="1:21" x14ac:dyDescent="0.2">
      <c r="A2413" s="5">
        <v>2436</v>
      </c>
      <c r="B2413" s="17">
        <v>19</v>
      </c>
      <c r="C2413" s="16">
        <v>9</v>
      </c>
      <c r="D2413" s="16">
        <v>2008</v>
      </c>
      <c r="E2413" s="18">
        <v>40003</v>
      </c>
      <c r="F2413" s="9" t="s">
        <v>2389</v>
      </c>
      <c r="G2413" s="3">
        <v>20000000</v>
      </c>
      <c r="H2413" s="3">
        <v>20211394</v>
      </c>
      <c r="I2413" s="3">
        <v>27911453</v>
      </c>
      <c r="J2413" s="8" t="str">
        <f t="shared" si="298"/>
        <v/>
      </c>
      <c r="K2413" s="8" t="str">
        <f t="shared" si="299"/>
        <v/>
      </c>
      <c r="L2413" s="8" t="str">
        <f t="shared" si="300"/>
        <v>Appaloosa</v>
      </c>
      <c r="M2413" s="8" t="str">
        <f t="shared" si="301"/>
        <v/>
      </c>
      <c r="N2413" s="8" t="str">
        <f t="shared" si="297"/>
        <v>Appaloosa</v>
      </c>
      <c r="O2413" s="10">
        <f>INDEX(cpi!$A$1:$M$106,MATCH($D2413,cpi!$A:$A,0),MATCH($C2413,cpi!$1:$1,0))</f>
        <v>218.78299999999999</v>
      </c>
      <c r="P2413" s="10">
        <f>cpi!$I$2</f>
        <v>245.51900000000001</v>
      </c>
      <c r="Q2413" s="10">
        <f t="shared" si="302"/>
        <v>1.1222032790481893</v>
      </c>
      <c r="R2413" s="8" t="str">
        <f t="shared" si="303"/>
        <v/>
      </c>
      <c r="S2413" s="11">
        <f t="shared" si="304"/>
        <v>22444065.580963787</v>
      </c>
      <c r="T2413" s="11">
        <f t="shared" si="304"/>
        <v>22681292.6209349</v>
      </c>
      <c r="U2413" s="11">
        <f t="shared" si="304"/>
        <v>31322324.079599421</v>
      </c>
    </row>
    <row r="2414" spans="1:21" x14ac:dyDescent="0.2">
      <c r="A2414" s="5">
        <v>2437</v>
      </c>
      <c r="B2414" s="17">
        <v>20</v>
      </c>
      <c r="C2414" s="16">
        <v>11</v>
      </c>
      <c r="D2414" s="16">
        <v>2015</v>
      </c>
      <c r="E2414" s="18">
        <v>42593</v>
      </c>
      <c r="F2414" s="9" t="s">
        <v>2390</v>
      </c>
      <c r="G2414" s="3">
        <v>20000000</v>
      </c>
      <c r="H2414" s="3">
        <v>20180155</v>
      </c>
      <c r="I2414" s="3">
        <v>30808558</v>
      </c>
      <c r="J2414" s="8" t="str">
        <f t="shared" si="298"/>
        <v/>
      </c>
      <c r="K2414" s="8" t="str">
        <f t="shared" si="299"/>
        <v/>
      </c>
      <c r="L2414" s="8" t="str">
        <f t="shared" si="300"/>
        <v>Secret in Their Eyes</v>
      </c>
      <c r="M2414" s="8" t="str">
        <f t="shared" si="301"/>
        <v/>
      </c>
      <c r="N2414" s="8" t="str">
        <f t="shared" si="297"/>
        <v>Secret in Their Eyes</v>
      </c>
      <c r="O2414" s="10">
        <f>INDEX(cpi!$A$1:$M$106,MATCH($D2414,cpi!$A:$A,0),MATCH($C2414,cpi!$1:$1,0))</f>
        <v>237.33600000000001</v>
      </c>
      <c r="P2414" s="10">
        <f>cpi!$I$2</f>
        <v>245.51900000000001</v>
      </c>
      <c r="Q2414" s="10">
        <f t="shared" si="302"/>
        <v>1.0344785451848855</v>
      </c>
      <c r="R2414" s="8" t="str">
        <f t="shared" si="303"/>
        <v/>
      </c>
      <c r="S2414" s="11">
        <f t="shared" si="304"/>
        <v>20689570.90369771</v>
      </c>
      <c r="T2414" s="11">
        <f t="shared" si="304"/>
        <v>20875937.386005491</v>
      </c>
      <c r="U2414" s="11">
        <f t="shared" si="304"/>
        <v>31870792.259084165</v>
      </c>
    </row>
    <row r="2415" spans="1:21" x14ac:dyDescent="0.2">
      <c r="A2415" s="5">
        <v>2438</v>
      </c>
      <c r="B2415" s="17">
        <v>13</v>
      </c>
      <c r="C2415" s="16">
        <v>8</v>
      </c>
      <c r="D2415" s="16">
        <v>2004</v>
      </c>
      <c r="E2415" s="18">
        <v>38360</v>
      </c>
      <c r="F2415" s="9" t="s">
        <v>2391</v>
      </c>
      <c r="G2415" s="3">
        <v>20000000</v>
      </c>
      <c r="H2415" s="3">
        <v>19762690</v>
      </c>
      <c r="I2415" s="3">
        <v>28762690</v>
      </c>
      <c r="J2415" s="8" t="str">
        <f t="shared" si="298"/>
        <v/>
      </c>
      <c r="K2415" s="8" t="str">
        <f t="shared" si="299"/>
        <v/>
      </c>
      <c r="L2415" s="8" t="str">
        <f t="shared" si="300"/>
        <v>Yu-Gi-Oh</v>
      </c>
      <c r="M2415" s="8" t="str">
        <f t="shared" si="301"/>
        <v/>
      </c>
      <c r="N2415" s="8" t="str">
        <f t="shared" si="297"/>
        <v>Yu-Gi-Oh</v>
      </c>
      <c r="O2415" s="10">
        <f>INDEX(cpi!$A$1:$M$106,MATCH($D2415,cpi!$A:$A,0),MATCH($C2415,cpi!$1:$1,0))</f>
        <v>189.5</v>
      </c>
      <c r="P2415" s="10">
        <f>cpi!$I$2</f>
        <v>245.51900000000001</v>
      </c>
      <c r="Q2415" s="10">
        <f t="shared" si="302"/>
        <v>1.2956147757255938</v>
      </c>
      <c r="R2415" s="8" t="str">
        <f t="shared" si="303"/>
        <v/>
      </c>
      <c r="S2415" s="11">
        <f t="shared" si="304"/>
        <v>25912295.514511876</v>
      </c>
      <c r="T2415" s="11">
        <f t="shared" si="304"/>
        <v>25604833.172084436</v>
      </c>
      <c r="U2415" s="11">
        <f t="shared" si="304"/>
        <v>37265366.153614782</v>
      </c>
    </row>
    <row r="2416" spans="1:21" x14ac:dyDescent="0.2">
      <c r="A2416" s="5">
        <v>2439</v>
      </c>
      <c r="B2416" s="17">
        <v>23</v>
      </c>
      <c r="C2416" s="16">
        <v>3</v>
      </c>
      <c r="D2416" s="16">
        <v>2007</v>
      </c>
      <c r="E2416" s="18">
        <v>39755</v>
      </c>
      <c r="F2416" s="9" t="s">
        <v>2392</v>
      </c>
      <c r="G2416" s="3">
        <v>20000000</v>
      </c>
      <c r="H2416" s="3">
        <v>19661987</v>
      </c>
      <c r="I2416" s="3">
        <v>20081987</v>
      </c>
      <c r="J2416" s="8" t="str">
        <f t="shared" si="298"/>
        <v/>
      </c>
      <c r="K2416" s="8" t="str">
        <f t="shared" si="299"/>
        <v/>
      </c>
      <c r="L2416" s="8" t="str">
        <f t="shared" si="300"/>
        <v>Reign Over Me</v>
      </c>
      <c r="M2416" s="8" t="str">
        <f t="shared" si="301"/>
        <v/>
      </c>
      <c r="N2416" s="8" t="str">
        <f t="shared" si="297"/>
        <v>Reign Over Me</v>
      </c>
      <c r="O2416" s="10">
        <f>INDEX(cpi!$A$1:$M$106,MATCH($D2416,cpi!$A:$A,0),MATCH($C2416,cpi!$1:$1,0))</f>
        <v>205.352</v>
      </c>
      <c r="P2416" s="10">
        <f>cpi!$I$2</f>
        <v>245.51900000000001</v>
      </c>
      <c r="Q2416" s="10">
        <f t="shared" si="302"/>
        <v>1.1956007246094511</v>
      </c>
      <c r="R2416" s="8" t="str">
        <f t="shared" si="303"/>
        <v/>
      </c>
      <c r="S2416" s="11">
        <f t="shared" si="304"/>
        <v>23912014.492189024</v>
      </c>
      <c r="T2416" s="11">
        <f t="shared" si="304"/>
        <v>23507885.904461607</v>
      </c>
      <c r="U2416" s="11">
        <f t="shared" si="304"/>
        <v>24010038.208797578</v>
      </c>
    </row>
    <row r="2417" spans="1:21" x14ac:dyDescent="0.2">
      <c r="A2417" s="5">
        <v>2440</v>
      </c>
      <c r="B2417" s="17">
        <v>19</v>
      </c>
      <c r="C2417" s="16">
        <v>9</v>
      </c>
      <c r="D2417" s="16">
        <v>2008</v>
      </c>
      <c r="E2417" s="18">
        <v>40003</v>
      </c>
      <c r="F2417" s="9" t="s">
        <v>2393</v>
      </c>
      <c r="G2417" s="3">
        <v>20000000</v>
      </c>
      <c r="H2417" s="3">
        <v>19219250</v>
      </c>
      <c r="I2417" s="3">
        <v>34787111</v>
      </c>
      <c r="J2417" s="8" t="str">
        <f t="shared" si="298"/>
        <v/>
      </c>
      <c r="K2417" s="8" t="str">
        <f t="shared" si="299"/>
        <v/>
      </c>
      <c r="L2417" s="8" t="str">
        <f t="shared" si="300"/>
        <v>My Best Friend's Girl</v>
      </c>
      <c r="M2417" s="8" t="str">
        <f t="shared" si="301"/>
        <v/>
      </c>
      <c r="N2417" s="8" t="str">
        <f t="shared" si="297"/>
        <v>My Best Friend's Girl</v>
      </c>
      <c r="O2417" s="10">
        <f>INDEX(cpi!$A$1:$M$106,MATCH($D2417,cpi!$A:$A,0),MATCH($C2417,cpi!$1:$1,0))</f>
        <v>218.78299999999999</v>
      </c>
      <c r="P2417" s="10">
        <f>cpi!$I$2</f>
        <v>245.51900000000001</v>
      </c>
      <c r="Q2417" s="10">
        <f t="shared" si="302"/>
        <v>1.1222032790481893</v>
      </c>
      <c r="R2417" s="8" t="str">
        <f t="shared" si="303"/>
        <v/>
      </c>
      <c r="S2417" s="11">
        <f t="shared" si="304"/>
        <v>22444065.580963787</v>
      </c>
      <c r="T2417" s="11">
        <f t="shared" si="304"/>
        <v>21567905.370846912</v>
      </c>
      <c r="U2417" s="11">
        <f t="shared" si="304"/>
        <v>39038210.032813333</v>
      </c>
    </row>
    <row r="2418" spans="1:21" x14ac:dyDescent="0.2">
      <c r="A2418" s="5">
        <v>2441</v>
      </c>
      <c r="B2418" s="17">
        <v>11</v>
      </c>
      <c r="C2418" s="16">
        <v>5</v>
      </c>
      <c r="D2418" s="16">
        <v>2007</v>
      </c>
      <c r="E2418" s="18">
        <v>39391</v>
      </c>
      <c r="F2418" s="9" t="s">
        <v>2394</v>
      </c>
      <c r="G2418" s="3">
        <v>20000000</v>
      </c>
      <c r="H2418" s="3">
        <v>18882880</v>
      </c>
      <c r="I2418" s="3">
        <v>20819601</v>
      </c>
      <c r="J2418" s="8" t="str">
        <f t="shared" si="298"/>
        <v/>
      </c>
      <c r="K2418" s="8" t="str">
        <f t="shared" si="299"/>
        <v/>
      </c>
      <c r="L2418" s="8" t="str">
        <f t="shared" si="300"/>
        <v>Georgia Rule</v>
      </c>
      <c r="M2418" s="8" t="str">
        <f t="shared" si="301"/>
        <v/>
      </c>
      <c r="N2418" s="8" t="str">
        <f t="shared" si="297"/>
        <v>Georgia Rule</v>
      </c>
      <c r="O2418" s="10">
        <f>INDEX(cpi!$A$1:$M$106,MATCH($D2418,cpi!$A:$A,0),MATCH($C2418,cpi!$1:$1,0))</f>
        <v>207.94900000000001</v>
      </c>
      <c r="P2418" s="10">
        <f>cpi!$I$2</f>
        <v>245.51900000000001</v>
      </c>
      <c r="Q2418" s="10">
        <f t="shared" si="302"/>
        <v>1.1806692987222829</v>
      </c>
      <c r="R2418" s="8" t="str">
        <f t="shared" si="303"/>
        <v/>
      </c>
      <c r="S2418" s="11">
        <f t="shared" si="304"/>
        <v>23613385.974445656</v>
      </c>
      <c r="T2418" s="11">
        <f t="shared" si="304"/>
        <v>22294436.687457021</v>
      </c>
      <c r="U2418" s="11">
        <f t="shared" si="304"/>
        <v>24581063.712347738</v>
      </c>
    </row>
    <row r="2419" spans="1:21" x14ac:dyDescent="0.2">
      <c r="A2419" s="5">
        <v>2442</v>
      </c>
      <c r="B2419" s="17">
        <v>31</v>
      </c>
      <c r="C2419" s="16">
        <v>7</v>
      </c>
      <c r="D2419" s="16">
        <v>1981</v>
      </c>
      <c r="E2419" s="18">
        <v>30504</v>
      </c>
      <c r="F2419" s="9" t="s">
        <v>2395</v>
      </c>
      <c r="G2419" s="3">
        <v>20000000</v>
      </c>
      <c r="H2419" s="3">
        <v>18826490</v>
      </c>
      <c r="I2419" s="3">
        <v>18826490</v>
      </c>
      <c r="J2419" s="8" t="str">
        <f t="shared" si="298"/>
        <v/>
      </c>
      <c r="K2419" s="8" t="str">
        <f t="shared" si="299"/>
        <v/>
      </c>
      <c r="L2419" s="8" t="str">
        <f t="shared" si="300"/>
        <v>Under the Rainbow</v>
      </c>
      <c r="M2419" s="8" t="str">
        <f t="shared" si="301"/>
        <v/>
      </c>
      <c r="N2419" s="8" t="str">
        <f t="shared" si="297"/>
        <v>Under the Rainbow</v>
      </c>
      <c r="O2419" s="10">
        <f>INDEX(cpi!$A$1:$M$106,MATCH($D2419,cpi!$A:$A,0),MATCH($C2419,cpi!$1:$1,0))</f>
        <v>91.6</v>
      </c>
      <c r="P2419" s="10">
        <f>cpi!$I$2</f>
        <v>245.51900000000001</v>
      </c>
      <c r="Q2419" s="10">
        <f t="shared" si="302"/>
        <v>2.6803384279475986</v>
      </c>
      <c r="R2419" s="8" t="str">
        <f t="shared" si="303"/>
        <v/>
      </c>
      <c r="S2419" s="11">
        <f t="shared" si="304"/>
        <v>53606768.558951974</v>
      </c>
      <c r="T2419" s="11">
        <f t="shared" si="304"/>
        <v>50461364.610371187</v>
      </c>
      <c r="U2419" s="11">
        <f t="shared" si="304"/>
        <v>50461364.610371187</v>
      </c>
    </row>
    <row r="2420" spans="1:21" x14ac:dyDescent="0.2">
      <c r="A2420" s="5">
        <v>2443</v>
      </c>
      <c r="B2420" s="17">
        <v>12</v>
      </c>
      <c r="C2420" s="16">
        <v>4</v>
      </c>
      <c r="D2420" s="16">
        <v>1985</v>
      </c>
      <c r="E2420" s="18">
        <v>31385</v>
      </c>
      <c r="F2420" s="9" t="s">
        <v>2396</v>
      </c>
      <c r="G2420" s="3">
        <v>20000000</v>
      </c>
      <c r="H2420" s="3">
        <v>18400000</v>
      </c>
      <c r="I2420" s="3">
        <v>18400000</v>
      </c>
      <c r="J2420" s="8" t="str">
        <f t="shared" si="298"/>
        <v/>
      </c>
      <c r="K2420" s="8" t="str">
        <f t="shared" si="299"/>
        <v/>
      </c>
      <c r="L2420" s="8" t="str">
        <f t="shared" si="300"/>
        <v>Ladyhawke</v>
      </c>
      <c r="M2420" s="8" t="str">
        <f t="shared" si="301"/>
        <v/>
      </c>
      <c r="N2420" s="8" t="str">
        <f t="shared" si="297"/>
        <v>Ladyhawke</v>
      </c>
      <c r="O2420" s="10">
        <f>INDEX(cpi!$A$1:$M$106,MATCH($D2420,cpi!$A:$A,0),MATCH($C2420,cpi!$1:$1,0))</f>
        <v>106.9</v>
      </c>
      <c r="P2420" s="10">
        <f>cpi!$I$2</f>
        <v>245.51900000000001</v>
      </c>
      <c r="Q2420" s="10">
        <f t="shared" si="302"/>
        <v>2.2967165575304023</v>
      </c>
      <c r="R2420" s="8" t="str">
        <f t="shared" si="303"/>
        <v/>
      </c>
      <c r="S2420" s="11">
        <f t="shared" si="304"/>
        <v>45934331.150608048</v>
      </c>
      <c r="T2420" s="11">
        <f t="shared" si="304"/>
        <v>42259584.658559404</v>
      </c>
      <c r="U2420" s="11">
        <f t="shared" si="304"/>
        <v>42259584.658559404</v>
      </c>
    </row>
    <row r="2421" spans="1:21" x14ac:dyDescent="0.2">
      <c r="A2421" s="5">
        <v>2444</v>
      </c>
      <c r="B2421" s="17">
        <v>21</v>
      </c>
      <c r="C2421" s="16">
        <v>9</v>
      </c>
      <c r="D2421" s="16">
        <v>2007</v>
      </c>
      <c r="E2421" s="18">
        <v>39700</v>
      </c>
      <c r="F2421" s="9" t="s">
        <v>2397</v>
      </c>
      <c r="G2421" s="3">
        <v>20000000</v>
      </c>
      <c r="H2421" s="3">
        <v>18354356</v>
      </c>
      <c r="I2421" s="3">
        <v>56822960</v>
      </c>
      <c r="J2421" s="8" t="str">
        <f t="shared" si="298"/>
        <v/>
      </c>
      <c r="K2421" s="8" t="str">
        <f t="shared" si="299"/>
        <v/>
      </c>
      <c r="L2421" s="8" t="str">
        <f t="shared" si="300"/>
        <v>Into the Wild</v>
      </c>
      <c r="M2421" s="8" t="str">
        <f t="shared" si="301"/>
        <v/>
      </c>
      <c r="N2421" s="8" t="str">
        <f t="shared" si="297"/>
        <v>Into the Wild</v>
      </c>
      <c r="O2421" s="10">
        <f>INDEX(cpi!$A$1:$M$106,MATCH($D2421,cpi!$A:$A,0),MATCH($C2421,cpi!$1:$1,0))</f>
        <v>208.49</v>
      </c>
      <c r="P2421" s="10">
        <f>cpi!$I$2</f>
        <v>245.51900000000001</v>
      </c>
      <c r="Q2421" s="10">
        <f t="shared" si="302"/>
        <v>1.1776056405583002</v>
      </c>
      <c r="R2421" s="8" t="str">
        <f t="shared" si="303"/>
        <v/>
      </c>
      <c r="S2421" s="11">
        <f t="shared" si="304"/>
        <v>23552112.811166003</v>
      </c>
      <c r="T2421" s="11">
        <f t="shared" si="304"/>
        <v>21614193.154415082</v>
      </c>
      <c r="U2421" s="11">
        <f t="shared" si="304"/>
        <v>66915038.209218666</v>
      </c>
    </row>
    <row r="2422" spans="1:21" x14ac:dyDescent="0.2">
      <c r="A2422" s="5">
        <v>2445</v>
      </c>
      <c r="B2422" s="17">
        <v>11</v>
      </c>
      <c r="C2422" s="16">
        <v>9</v>
      </c>
      <c r="D2422" s="16">
        <v>1998</v>
      </c>
      <c r="E2422" s="18">
        <v>36108</v>
      </c>
      <c r="F2422" s="9" t="s">
        <v>2398</v>
      </c>
      <c r="G2422" s="3">
        <v>20000000</v>
      </c>
      <c r="H2422" s="3">
        <v>18253415</v>
      </c>
      <c r="I2422" s="3">
        <v>18310591</v>
      </c>
      <c r="J2422" s="8" t="str">
        <f t="shared" si="298"/>
        <v/>
      </c>
      <c r="K2422" s="8" t="str">
        <f t="shared" si="299"/>
        <v/>
      </c>
      <c r="L2422" s="8" t="str">
        <f t="shared" si="300"/>
        <v>Simon Birch</v>
      </c>
      <c r="M2422" s="8" t="str">
        <f t="shared" si="301"/>
        <v/>
      </c>
      <c r="N2422" s="8" t="str">
        <f t="shared" si="297"/>
        <v>Simon Birch</v>
      </c>
      <c r="O2422" s="10">
        <f>INDEX(cpi!$A$1:$M$106,MATCH($D2422,cpi!$A:$A,0),MATCH($C2422,cpi!$1:$1,0))</f>
        <v>163.6</v>
      </c>
      <c r="P2422" s="10">
        <f>cpi!$I$2</f>
        <v>245.51900000000001</v>
      </c>
      <c r="Q2422" s="10">
        <f t="shared" si="302"/>
        <v>1.5007273838630808</v>
      </c>
      <c r="R2422" s="8" t="str">
        <f t="shared" si="303"/>
        <v/>
      </c>
      <c r="S2422" s="11">
        <f t="shared" si="304"/>
        <v>30014547.677261617</v>
      </c>
      <c r="T2422" s="11">
        <f t="shared" si="304"/>
        <v>27393399.739517119</v>
      </c>
      <c r="U2422" s="11">
        <f t="shared" si="304"/>
        <v>27479205.328416873</v>
      </c>
    </row>
    <row r="2423" spans="1:21" x14ac:dyDescent="0.2">
      <c r="A2423" s="5">
        <v>2446</v>
      </c>
      <c r="B2423" s="17">
        <v>11</v>
      </c>
      <c r="C2423" s="16">
        <v>2</v>
      </c>
      <c r="D2423" s="16">
        <v>2005</v>
      </c>
      <c r="E2423" s="18">
        <v>38658</v>
      </c>
      <c r="F2423" s="9" t="s">
        <v>2399</v>
      </c>
      <c r="G2423" s="3">
        <v>20000000</v>
      </c>
      <c r="H2423" s="3">
        <v>18098433</v>
      </c>
      <c r="I2423" s="3">
        <v>55686944</v>
      </c>
      <c r="J2423" s="8" t="str">
        <f t="shared" si="298"/>
        <v/>
      </c>
      <c r="K2423" s="8" t="str">
        <f t="shared" si="299"/>
        <v/>
      </c>
      <c r="L2423" s="8" t="str">
        <f t="shared" si="300"/>
        <v>Pooh's Heffalump Movie</v>
      </c>
      <c r="M2423" s="8" t="str">
        <f t="shared" si="301"/>
        <v/>
      </c>
      <c r="N2423" s="8" t="str">
        <f t="shared" si="297"/>
        <v>Pooh's Heffalump Movie</v>
      </c>
      <c r="O2423" s="10">
        <f>INDEX(cpi!$A$1:$M$106,MATCH($D2423,cpi!$A:$A,0),MATCH($C2423,cpi!$1:$1,0))</f>
        <v>191.8</v>
      </c>
      <c r="P2423" s="10">
        <f>cpi!$I$2</f>
        <v>245.51900000000001</v>
      </c>
      <c r="Q2423" s="10">
        <f t="shared" si="302"/>
        <v>1.2800782064650678</v>
      </c>
      <c r="R2423" s="8" t="str">
        <f t="shared" si="303"/>
        <v/>
      </c>
      <c r="S2423" s="11">
        <f t="shared" si="304"/>
        <v>25601564.129301354</v>
      </c>
      <c r="T2423" s="11">
        <f t="shared" si="304"/>
        <v>23167409.654468197</v>
      </c>
      <c r="U2423" s="11">
        <f t="shared" si="304"/>
        <v>71283643.399040669</v>
      </c>
    </row>
    <row r="2424" spans="1:21" x14ac:dyDescent="0.2">
      <c r="A2424" s="5">
        <v>2447</v>
      </c>
      <c r="B2424" s="17">
        <v>29</v>
      </c>
      <c r="C2424" s="16">
        <v>9</v>
      </c>
      <c r="D2424" s="16">
        <v>2006</v>
      </c>
      <c r="E2424" s="18">
        <v>39577</v>
      </c>
      <c r="F2424" s="9" t="s">
        <v>2400</v>
      </c>
      <c r="G2424" s="3">
        <v>20000000</v>
      </c>
      <c r="H2424" s="3">
        <v>17807569</v>
      </c>
      <c r="I2424" s="3">
        <v>17807569</v>
      </c>
      <c r="J2424" s="8" t="str">
        <f t="shared" si="298"/>
        <v/>
      </c>
      <c r="K2424" s="8" t="str">
        <f t="shared" si="299"/>
        <v/>
      </c>
      <c r="L2424" s="8" t="str">
        <f t="shared" si="300"/>
        <v>School for Scoundrels</v>
      </c>
      <c r="M2424" s="8" t="str">
        <f t="shared" si="301"/>
        <v/>
      </c>
      <c r="N2424" s="8" t="str">
        <f t="shared" si="297"/>
        <v>School for Scoundrels</v>
      </c>
      <c r="O2424" s="10">
        <f>INDEX(cpi!$A$1:$M$106,MATCH($D2424,cpi!$A:$A,0),MATCH($C2424,cpi!$1:$1,0))</f>
        <v>202.9</v>
      </c>
      <c r="P2424" s="10">
        <f>cpi!$I$2</f>
        <v>245.51900000000001</v>
      </c>
      <c r="Q2424" s="10">
        <f t="shared" si="302"/>
        <v>1.2100492853622473</v>
      </c>
      <c r="R2424" s="8" t="str">
        <f t="shared" si="303"/>
        <v/>
      </c>
      <c r="S2424" s="11">
        <f t="shared" si="304"/>
        <v>24200985.707244948</v>
      </c>
      <c r="T2424" s="11">
        <f t="shared" si="304"/>
        <v>21548036.142488908</v>
      </c>
      <c r="U2424" s="11">
        <f t="shared" si="304"/>
        <v>21548036.142488908</v>
      </c>
    </row>
    <row r="2425" spans="1:21" x14ac:dyDescent="0.2">
      <c r="A2425" s="5">
        <v>2448</v>
      </c>
      <c r="B2425" s="17">
        <v>26</v>
      </c>
      <c r="C2425" s="16">
        <v>10</v>
      </c>
      <c r="D2425" s="16">
        <v>2012</v>
      </c>
      <c r="E2425" s="18">
        <v>41680</v>
      </c>
      <c r="F2425" s="9" t="s">
        <v>2401</v>
      </c>
      <c r="G2425" s="3">
        <v>20000000</v>
      </c>
      <c r="H2425">
        <v>17530219</v>
      </c>
      <c r="I2425" s="3">
        <v>55975672</v>
      </c>
      <c r="J2425" s="8" t="str">
        <f t="shared" si="298"/>
        <v/>
      </c>
      <c r="K2425" s="8" t="str">
        <f t="shared" si="299"/>
        <v/>
      </c>
      <c r="L2425" s="8" t="str">
        <f t="shared" si="300"/>
        <v>Silent Hill: Revelation 3D</v>
      </c>
      <c r="M2425" s="8" t="str">
        <f t="shared" si="301"/>
        <v/>
      </c>
      <c r="N2425" s="8" t="str">
        <f t="shared" si="297"/>
        <v>Silent Hill: Revelation 3D</v>
      </c>
      <c r="O2425" s="10">
        <f>INDEX(cpi!$A$1:$M$106,MATCH($D2425,cpi!$A:$A,0),MATCH($C2425,cpi!$1:$1,0))</f>
        <v>231.31700000000001</v>
      </c>
      <c r="P2425" s="10">
        <f>cpi!$I$2</f>
        <v>245.51900000000001</v>
      </c>
      <c r="Q2425" s="10">
        <f t="shared" si="302"/>
        <v>1.0613962657305775</v>
      </c>
      <c r="R2425" s="8" t="str">
        <f t="shared" si="303"/>
        <v/>
      </c>
      <c r="S2425" s="11">
        <f t="shared" si="304"/>
        <v>21227925.31461155</v>
      </c>
      <c r="T2425" s="11">
        <f t="shared" si="304"/>
        <v>18606508.984039221</v>
      </c>
      <c r="U2425" s="11">
        <f t="shared" si="304"/>
        <v>59412369.232559651</v>
      </c>
    </row>
    <row r="2426" spans="1:21" x14ac:dyDescent="0.2">
      <c r="A2426" s="5">
        <v>2449</v>
      </c>
      <c r="B2426" s="17">
        <v>3</v>
      </c>
      <c r="C2426" s="16">
        <v>11</v>
      </c>
      <c r="D2426" s="16">
        <v>1995</v>
      </c>
      <c r="E2426" s="18">
        <v>34769</v>
      </c>
      <c r="F2426" s="9" t="s">
        <v>2402</v>
      </c>
      <c r="G2426" s="3">
        <v>20000000</v>
      </c>
      <c r="H2426">
        <v>17468887</v>
      </c>
      <c r="I2426" s="3">
        <v>22119269</v>
      </c>
      <c r="J2426" s="8" t="str">
        <f t="shared" si="298"/>
        <v/>
      </c>
      <c r="K2426" s="8" t="str">
        <f t="shared" si="299"/>
        <v/>
      </c>
      <c r="L2426" s="8" t="str">
        <f t="shared" si="300"/>
        <v>Home for the Holidays</v>
      </c>
      <c r="M2426" s="8" t="str">
        <f t="shared" si="301"/>
        <v/>
      </c>
      <c r="N2426" s="8" t="str">
        <f t="shared" si="297"/>
        <v>Home for the Holidays</v>
      </c>
      <c r="O2426" s="10">
        <f>INDEX(cpi!$A$1:$M$106,MATCH($D2426,cpi!$A:$A,0),MATCH($C2426,cpi!$1:$1,0))</f>
        <v>153.6</v>
      </c>
      <c r="P2426" s="10">
        <f>cpi!$I$2</f>
        <v>245.51900000000001</v>
      </c>
      <c r="Q2426" s="10">
        <f t="shared" si="302"/>
        <v>1.5984309895833335</v>
      </c>
      <c r="R2426" s="8" t="str">
        <f t="shared" si="303"/>
        <v/>
      </c>
      <c r="S2426" s="11">
        <f t="shared" si="304"/>
        <v>31968619.791666672</v>
      </c>
      <c r="T2426" s="11">
        <f t="shared" si="304"/>
        <v>27922810.33432943</v>
      </c>
      <c r="U2426" s="11">
        <f t="shared" si="304"/>
        <v>35356125.036529951</v>
      </c>
    </row>
    <row r="2427" spans="1:21" x14ac:dyDescent="0.2">
      <c r="A2427" s="5">
        <v>2450</v>
      </c>
      <c r="B2427" s="17">
        <v>20</v>
      </c>
      <c r="C2427" s="16">
        <v>2</v>
      </c>
      <c r="D2427" s="16">
        <v>2009</v>
      </c>
      <c r="E2427" s="18">
        <v>40392</v>
      </c>
      <c r="F2427" s="9" t="s">
        <v>2403</v>
      </c>
      <c r="G2427" s="3">
        <v>20000000</v>
      </c>
      <c r="H2427">
        <v>17231291</v>
      </c>
      <c r="I2427" s="3">
        <v>18608570</v>
      </c>
      <c r="J2427" s="8" t="str">
        <f t="shared" si="298"/>
        <v/>
      </c>
      <c r="K2427" s="8" t="str">
        <f t="shared" si="299"/>
        <v/>
      </c>
      <c r="L2427" s="8" t="str">
        <f t="shared" si="300"/>
        <v>Fired Up</v>
      </c>
      <c r="M2427" s="8" t="str">
        <f t="shared" si="301"/>
        <v/>
      </c>
      <c r="N2427" s="8" t="str">
        <f t="shared" si="297"/>
        <v>Fired Up</v>
      </c>
      <c r="O2427" s="10">
        <f>INDEX(cpi!$A$1:$M$106,MATCH($D2427,cpi!$A:$A,0),MATCH($C2427,cpi!$1:$1,0))</f>
        <v>212.19300000000001</v>
      </c>
      <c r="P2427" s="10">
        <f>cpi!$I$2</f>
        <v>245.51900000000001</v>
      </c>
      <c r="Q2427" s="10">
        <f t="shared" si="302"/>
        <v>1.1570551337697286</v>
      </c>
      <c r="R2427" s="8" t="str">
        <f t="shared" si="303"/>
        <v/>
      </c>
      <c r="S2427" s="11">
        <f t="shared" si="304"/>
        <v>23141102.675394572</v>
      </c>
      <c r="T2427" s="11">
        <f t="shared" si="304"/>
        <v>19937553.713030118</v>
      </c>
      <c r="U2427" s="11">
        <f t="shared" si="304"/>
        <v>21531141.450613357</v>
      </c>
    </row>
    <row r="2428" spans="1:21" x14ac:dyDescent="0.2">
      <c r="A2428" s="5">
        <v>2451</v>
      </c>
      <c r="B2428" s="17">
        <v>8</v>
      </c>
      <c r="C2428" s="16">
        <v>4</v>
      </c>
      <c r="D2428" s="16">
        <v>2005</v>
      </c>
      <c r="E2428" s="18">
        <v>38568</v>
      </c>
      <c r="F2428" s="9" t="s">
        <v>2404</v>
      </c>
      <c r="G2428" s="3">
        <v>20000000</v>
      </c>
      <c r="H2428">
        <v>17104669</v>
      </c>
      <c r="I2428" s="3">
        <v>102034104</v>
      </c>
      <c r="J2428" s="8" t="str">
        <f t="shared" si="298"/>
        <v/>
      </c>
      <c r="K2428" s="8" t="str">
        <f t="shared" si="299"/>
        <v/>
      </c>
      <c r="L2428" s="8" t="str">
        <f t="shared" si="300"/>
        <v>Kung Fu Hustle</v>
      </c>
      <c r="M2428" s="8" t="str">
        <f t="shared" si="301"/>
        <v/>
      </c>
      <c r="N2428" s="8" t="str">
        <f t="shared" si="297"/>
        <v>Kung Fu Hustle</v>
      </c>
      <c r="O2428" s="10">
        <f>INDEX(cpi!$A$1:$M$106,MATCH($D2428,cpi!$A:$A,0),MATCH($C2428,cpi!$1:$1,0))</f>
        <v>194.6</v>
      </c>
      <c r="P2428" s="10">
        <f>cpi!$I$2</f>
        <v>245.51900000000001</v>
      </c>
      <c r="Q2428" s="10">
        <f t="shared" si="302"/>
        <v>1.2616598150051388</v>
      </c>
      <c r="R2428" s="8" t="str">
        <f t="shared" si="303"/>
        <v/>
      </c>
      <c r="S2428" s="11">
        <f t="shared" si="304"/>
        <v>25233196.300102778</v>
      </c>
      <c r="T2428" s="11">
        <f t="shared" si="304"/>
        <v>21580273.526264131</v>
      </c>
      <c r="U2428" s="11">
        <f t="shared" si="304"/>
        <v>128732328.7768551</v>
      </c>
    </row>
    <row r="2429" spans="1:21" x14ac:dyDescent="0.2">
      <c r="A2429" s="5">
        <v>2452</v>
      </c>
      <c r="B2429" s="17">
        <v>26</v>
      </c>
      <c r="C2429" s="16">
        <v>7</v>
      </c>
      <c r="D2429" s="16">
        <v>2002</v>
      </c>
      <c r="E2429" s="18">
        <v>38024</v>
      </c>
      <c r="F2429" s="9" t="s">
        <v>2405</v>
      </c>
      <c r="G2429" s="3">
        <v>20000000</v>
      </c>
      <c r="H2429">
        <v>16988996</v>
      </c>
      <c r="I2429" s="3">
        <v>16988996</v>
      </c>
      <c r="J2429" s="8" t="str">
        <f t="shared" si="298"/>
        <v/>
      </c>
      <c r="K2429" s="8" t="str">
        <f t="shared" si="299"/>
        <v/>
      </c>
      <c r="L2429" s="8" t="str">
        <f t="shared" si="300"/>
        <v>The Country Bears</v>
      </c>
      <c r="M2429" s="8" t="str">
        <f t="shared" si="301"/>
        <v/>
      </c>
      <c r="N2429" s="8" t="str">
        <f t="shared" si="297"/>
        <v>The Country Bears</v>
      </c>
      <c r="O2429" s="10">
        <f>INDEX(cpi!$A$1:$M$106,MATCH($D2429,cpi!$A:$A,0),MATCH($C2429,cpi!$1:$1,0))</f>
        <v>180.1</v>
      </c>
      <c r="P2429" s="10">
        <f>cpi!$I$2</f>
        <v>245.51900000000001</v>
      </c>
      <c r="Q2429" s="10">
        <f t="shared" si="302"/>
        <v>1.3632370905052749</v>
      </c>
      <c r="R2429" s="8" t="str">
        <f t="shared" si="303"/>
        <v/>
      </c>
      <c r="S2429" s="11">
        <f t="shared" si="304"/>
        <v>27264741.810105499</v>
      </c>
      <c r="T2429" s="11">
        <f t="shared" si="304"/>
        <v>23160029.477645751</v>
      </c>
      <c r="U2429" s="11">
        <f t="shared" si="304"/>
        <v>23160029.477645751</v>
      </c>
    </row>
    <row r="2430" spans="1:21" x14ac:dyDescent="0.2">
      <c r="A2430" s="5">
        <v>2453</v>
      </c>
      <c r="B2430" s="17">
        <v>21</v>
      </c>
      <c r="C2430" s="16">
        <v>11</v>
      </c>
      <c r="D2430" s="16">
        <v>2003</v>
      </c>
      <c r="E2430" s="18">
        <v>38241</v>
      </c>
      <c r="F2430" s="9" t="s">
        <v>2406</v>
      </c>
      <c r="G2430" s="3">
        <v>20000000</v>
      </c>
      <c r="H2430">
        <v>16248701</v>
      </c>
      <c r="I2430">
        <v>59667625</v>
      </c>
      <c r="J2430" s="8" t="str">
        <f t="shared" si="298"/>
        <v/>
      </c>
      <c r="K2430" s="8" t="str">
        <f t="shared" si="299"/>
        <v/>
      </c>
      <c r="L2430" s="8" t="str">
        <f t="shared" si="300"/>
        <v>21 Grams</v>
      </c>
      <c r="M2430" s="8" t="str">
        <f t="shared" si="301"/>
        <v/>
      </c>
      <c r="N2430" s="8" t="str">
        <f t="shared" si="297"/>
        <v>21 Grams</v>
      </c>
      <c r="O2430" s="10">
        <f>INDEX(cpi!$A$1:$M$106,MATCH($D2430,cpi!$A:$A,0),MATCH($C2430,cpi!$1:$1,0))</f>
        <v>184.5</v>
      </c>
      <c r="P2430" s="10">
        <f>cpi!$I$2</f>
        <v>245.51900000000001</v>
      </c>
      <c r="Q2430" s="10">
        <f t="shared" si="302"/>
        <v>1.3307262872628727</v>
      </c>
      <c r="R2430" s="8" t="str">
        <f t="shared" si="303"/>
        <v/>
      </c>
      <c r="S2430" s="11">
        <f t="shared" si="304"/>
        <v>26614525.745257452</v>
      </c>
      <c r="T2430" s="11">
        <f t="shared" si="304"/>
        <v>21622573.554574527</v>
      </c>
      <c r="U2430" s="11">
        <f t="shared" si="304"/>
        <v>79401277.086043358</v>
      </c>
    </row>
    <row r="2431" spans="1:21" x14ac:dyDescent="0.2">
      <c r="A2431" s="5">
        <v>2454</v>
      </c>
      <c r="B2431" s="17">
        <v>4</v>
      </c>
      <c r="C2431" s="16">
        <v>12</v>
      </c>
      <c r="D2431" s="16">
        <v>2009</v>
      </c>
      <c r="E2431" s="18">
        <v>39915</v>
      </c>
      <c r="F2431" s="9" t="s">
        <v>2407</v>
      </c>
      <c r="G2431" s="3">
        <v>20000000</v>
      </c>
      <c r="H2431">
        <v>15988876</v>
      </c>
      <c r="I2431">
        <v>23661038</v>
      </c>
      <c r="J2431" s="8" t="str">
        <f t="shared" si="298"/>
        <v/>
      </c>
      <c r="K2431" s="8" t="str">
        <f t="shared" si="299"/>
        <v/>
      </c>
      <c r="L2431" s="8" t="str">
        <f t="shared" si="300"/>
        <v>Armored</v>
      </c>
      <c r="M2431" s="8" t="str">
        <f t="shared" si="301"/>
        <v/>
      </c>
      <c r="N2431" s="8" t="str">
        <f t="shared" si="297"/>
        <v>Armored</v>
      </c>
      <c r="O2431" s="10">
        <f>INDEX(cpi!$A$1:$M$106,MATCH($D2431,cpi!$A:$A,0),MATCH($C2431,cpi!$1:$1,0))</f>
        <v>215.94900000000001</v>
      </c>
      <c r="P2431" s="10">
        <f>cpi!$I$2</f>
        <v>245.51900000000001</v>
      </c>
      <c r="Q2431" s="10">
        <f t="shared" si="302"/>
        <v>1.1369304789556793</v>
      </c>
      <c r="R2431" s="8" t="str">
        <f t="shared" si="303"/>
        <v/>
      </c>
      <c r="S2431" s="11">
        <f t="shared" si="304"/>
        <v>22738609.579113588</v>
      </c>
      <c r="T2431" s="11">
        <f t="shared" si="304"/>
        <v>18178240.448642965</v>
      </c>
      <c r="U2431" s="11">
        <f t="shared" si="304"/>
        <v>26900955.265928529</v>
      </c>
    </row>
    <row r="2432" spans="1:21" x14ac:dyDescent="0.2">
      <c r="A2432" s="5">
        <v>2455</v>
      </c>
      <c r="B2432" s="17">
        <v>14</v>
      </c>
      <c r="C2432" s="16">
        <v>12</v>
      </c>
      <c r="D2432" s="16">
        <v>2007</v>
      </c>
      <c r="E2432" s="18">
        <v>39490</v>
      </c>
      <c r="F2432" s="9" t="s">
        <v>2408</v>
      </c>
      <c r="G2432" s="3">
        <v>20000000</v>
      </c>
      <c r="H2432">
        <v>15800078</v>
      </c>
      <c r="I2432">
        <v>74180745</v>
      </c>
      <c r="J2432" s="8" t="str">
        <f t="shared" si="298"/>
        <v/>
      </c>
      <c r="K2432" s="8" t="str">
        <f t="shared" si="299"/>
        <v/>
      </c>
      <c r="L2432" s="8" t="str">
        <f t="shared" si="300"/>
        <v>The Kite Runner</v>
      </c>
      <c r="M2432" s="8" t="str">
        <f t="shared" si="301"/>
        <v/>
      </c>
      <c r="N2432" s="8" t="str">
        <f t="shared" si="297"/>
        <v>The Kite Runner</v>
      </c>
      <c r="O2432" s="10">
        <f>INDEX(cpi!$A$1:$M$106,MATCH($D2432,cpi!$A:$A,0),MATCH($C2432,cpi!$1:$1,0))</f>
        <v>210.036</v>
      </c>
      <c r="P2432" s="10">
        <f>cpi!$I$2</f>
        <v>245.51900000000001</v>
      </c>
      <c r="Q2432" s="10">
        <f t="shared" si="302"/>
        <v>1.1689377059170809</v>
      </c>
      <c r="R2432" s="8" t="str">
        <f t="shared" si="303"/>
        <v/>
      </c>
      <c r="S2432" s="11">
        <f t="shared" si="304"/>
        <v>23378754.118341617</v>
      </c>
      <c r="T2432" s="11">
        <f t="shared" si="304"/>
        <v>18469306.930630941</v>
      </c>
      <c r="U2432" s="11">
        <f t="shared" si="304"/>
        <v>86712669.883519962</v>
      </c>
    </row>
    <row r="2433" spans="1:21" x14ac:dyDescent="0.2">
      <c r="A2433" s="5">
        <v>2456</v>
      </c>
      <c r="B2433" s="17">
        <v>3</v>
      </c>
      <c r="C2433" s="16">
        <v>9</v>
      </c>
      <c r="D2433" s="16">
        <v>2004</v>
      </c>
      <c r="E2433" s="18">
        <v>38055</v>
      </c>
      <c r="F2433" s="9" t="s">
        <v>2409</v>
      </c>
      <c r="G2433" s="3">
        <v>20000000</v>
      </c>
      <c r="H2433">
        <v>15712072</v>
      </c>
      <c r="I2433">
        <v>16612072</v>
      </c>
      <c r="J2433" s="8" t="str">
        <f t="shared" si="298"/>
        <v/>
      </c>
      <c r="K2433" s="8" t="str">
        <f t="shared" si="299"/>
        <v/>
      </c>
      <c r="L2433" s="8" t="str">
        <f t="shared" si="300"/>
        <v>Paparazzi</v>
      </c>
      <c r="M2433" s="8" t="str">
        <f t="shared" si="301"/>
        <v/>
      </c>
      <c r="N2433" s="8" t="str">
        <f t="shared" si="297"/>
        <v>Paparazzi</v>
      </c>
      <c r="O2433" s="10">
        <f>INDEX(cpi!$A$1:$M$106,MATCH($D2433,cpi!$A:$A,0),MATCH($C2433,cpi!$1:$1,0))</f>
        <v>189.9</v>
      </c>
      <c r="P2433" s="10">
        <f>cpi!$I$2</f>
        <v>245.51900000000001</v>
      </c>
      <c r="Q2433" s="10">
        <f t="shared" si="302"/>
        <v>1.292885729331227</v>
      </c>
      <c r="R2433" s="8" t="str">
        <f t="shared" si="303"/>
        <v/>
      </c>
      <c r="S2433" s="11">
        <f t="shared" si="304"/>
        <v>25857714.58662454</v>
      </c>
      <c r="T2433" s="11">
        <f t="shared" si="304"/>
        <v>20313913.66702475</v>
      </c>
      <c r="U2433" s="11">
        <f t="shared" si="304"/>
        <v>21477510.823422857</v>
      </c>
    </row>
    <row r="2434" spans="1:21" x14ac:dyDescent="0.2">
      <c r="A2434" s="5">
        <v>2457</v>
      </c>
      <c r="B2434" s="17">
        <v>17</v>
      </c>
      <c r="C2434" s="16">
        <v>1</v>
      </c>
      <c r="D2434" s="16">
        <v>2003</v>
      </c>
      <c r="E2434" s="18">
        <v>38108</v>
      </c>
      <c r="F2434" s="9" t="s">
        <v>2410</v>
      </c>
      <c r="G2434" s="3">
        <v>20000000</v>
      </c>
      <c r="H2434">
        <v>15543862</v>
      </c>
      <c r="I2434">
        <v>17430594</v>
      </c>
      <c r="J2434" s="8" t="str">
        <f t="shared" si="298"/>
        <v/>
      </c>
      <c r="K2434" s="8" t="str">
        <f t="shared" si="299"/>
        <v/>
      </c>
      <c r="L2434" s="8" t="str">
        <f t="shared" si="300"/>
        <v>A Guy Thing</v>
      </c>
      <c r="M2434" s="8" t="str">
        <f t="shared" si="301"/>
        <v/>
      </c>
      <c r="N2434" s="8" t="str">
        <f t="shared" ref="N2434:N2497" si="305">IF(M2434=1,L2434&amp;" ("&amp;D2434&amp;")",L2434)</f>
        <v>A Guy Thing</v>
      </c>
      <c r="O2434" s="10">
        <f>INDEX(cpi!$A$1:$M$106,MATCH($D2434,cpi!$A:$A,0),MATCH($C2434,cpi!$1:$1,0))</f>
        <v>181.7</v>
      </c>
      <c r="P2434" s="10">
        <f>cpi!$I$2</f>
        <v>245.51900000000001</v>
      </c>
      <c r="Q2434" s="10">
        <f t="shared" si="302"/>
        <v>1.3512328013208588</v>
      </c>
      <c r="R2434" s="8" t="str">
        <f t="shared" si="303"/>
        <v/>
      </c>
      <c r="S2434" s="11">
        <f t="shared" si="304"/>
        <v>27024656.026417177</v>
      </c>
      <c r="T2434" s="11">
        <f t="shared" si="304"/>
        <v>21003376.193604846</v>
      </c>
      <c r="U2434" s="11">
        <f t="shared" si="304"/>
        <v>23552790.359306552</v>
      </c>
    </row>
    <row r="2435" spans="1:21" x14ac:dyDescent="0.2">
      <c r="A2435" s="5">
        <v>2458</v>
      </c>
      <c r="B2435" s="17">
        <v>15</v>
      </c>
      <c r="C2435" s="16">
        <v>2</v>
      </c>
      <c r="D2435" s="16">
        <v>1965</v>
      </c>
      <c r="E2435" s="18">
        <v>24168</v>
      </c>
      <c r="F2435" s="9" t="s">
        <v>2411</v>
      </c>
      <c r="G2435" s="3">
        <v>20000000</v>
      </c>
      <c r="H2435">
        <v>15473333</v>
      </c>
      <c r="I2435">
        <v>15473333</v>
      </c>
      <c r="J2435" s="8" t="str">
        <f t="shared" ref="J2435:J2498" si="306">IF(I2435=0,1,"")</f>
        <v/>
      </c>
      <c r="K2435" s="8" t="str">
        <f t="shared" ref="K2435:K2498" si="307">IF(D2435&gt;2017,1,"")</f>
        <v/>
      </c>
      <c r="L2435" s="8" t="str">
        <f t="shared" ref="L2435:L2498" si="308">F2435</f>
        <v>The Greatest Story Ever Told</v>
      </c>
      <c r="M2435" s="8" t="str">
        <f t="shared" ref="M2435:M2498" si="309">IF(COUNTIF($L$2:$L$5233,L2435)&gt;1,1,"")</f>
        <v/>
      </c>
      <c r="N2435" s="8" t="str">
        <f t="shared" si="305"/>
        <v>The Greatest Story Ever Told</v>
      </c>
      <c r="O2435" s="10">
        <f>INDEX(cpi!$A$1:$M$106,MATCH($D2435,cpi!$A:$A,0),MATCH($C2435,cpi!$1:$1,0))</f>
        <v>31.2</v>
      </c>
      <c r="P2435" s="10">
        <f>cpi!$I$2</f>
        <v>245.51900000000001</v>
      </c>
      <c r="Q2435" s="10">
        <f t="shared" ref="Q2435:Q2498" si="310">P2435/O2435</f>
        <v>7.8691987179487182</v>
      </c>
      <c r="R2435" s="8" t="str">
        <f t="shared" ref="R2435:R2498" si="311">IF(ISERROR(Q2435),1,"")</f>
        <v/>
      </c>
      <c r="S2435" s="11">
        <f t="shared" ref="S2435:U2498" si="312">G2435*$Q2435</f>
        <v>157383974.35897437</v>
      </c>
      <c r="T2435" s="11">
        <f t="shared" si="312"/>
        <v>121762732.20599359</v>
      </c>
      <c r="U2435" s="11">
        <f t="shared" si="312"/>
        <v>121762732.20599359</v>
      </c>
    </row>
    <row r="2436" spans="1:21" x14ac:dyDescent="0.2">
      <c r="A2436" s="5">
        <v>2459</v>
      </c>
      <c r="B2436" s="17">
        <v>21</v>
      </c>
      <c r="C2436" s="16">
        <v>7</v>
      </c>
      <c r="D2436" s="16">
        <v>2000</v>
      </c>
      <c r="E2436" s="18">
        <v>37141</v>
      </c>
      <c r="F2436" s="9" t="s">
        <v>2412</v>
      </c>
      <c r="G2436" s="3">
        <v>20000000</v>
      </c>
      <c r="H2436">
        <v>15464026</v>
      </c>
      <c r="I2436">
        <v>18250106</v>
      </c>
      <c r="J2436" s="8" t="str">
        <f t="shared" si="306"/>
        <v/>
      </c>
      <c r="K2436" s="8" t="str">
        <f t="shared" si="307"/>
        <v/>
      </c>
      <c r="L2436" s="8" t="str">
        <f t="shared" si="308"/>
        <v>Loser</v>
      </c>
      <c r="M2436" s="8" t="str">
        <f t="shared" si="309"/>
        <v/>
      </c>
      <c r="N2436" s="8" t="str">
        <f t="shared" si="305"/>
        <v>Loser</v>
      </c>
      <c r="O2436" s="10">
        <f>INDEX(cpi!$A$1:$M$106,MATCH($D2436,cpi!$A:$A,0),MATCH($C2436,cpi!$1:$1,0))</f>
        <v>172.8</v>
      </c>
      <c r="P2436" s="10">
        <f>cpi!$I$2</f>
        <v>245.51900000000001</v>
      </c>
      <c r="Q2436" s="10">
        <f t="shared" si="310"/>
        <v>1.4208275462962963</v>
      </c>
      <c r="R2436" s="8" t="str">
        <f t="shared" si="311"/>
        <v/>
      </c>
      <c r="S2436" s="11">
        <f t="shared" si="312"/>
        <v>28416550.925925925</v>
      </c>
      <c r="T2436" s="11">
        <f t="shared" si="312"/>
        <v>21971714.117442127</v>
      </c>
      <c r="U2436" s="11">
        <f t="shared" si="312"/>
        <v>25930253.327627312</v>
      </c>
    </row>
    <row r="2437" spans="1:21" x14ac:dyDescent="0.2">
      <c r="A2437" s="5">
        <v>2460</v>
      </c>
      <c r="B2437" s="17">
        <v>6</v>
      </c>
      <c r="C2437" s="16">
        <v>3</v>
      </c>
      <c r="D2437" s="16">
        <v>1998</v>
      </c>
      <c r="E2437" s="18">
        <v>35949</v>
      </c>
      <c r="F2437" s="9" t="s">
        <v>1469</v>
      </c>
      <c r="G2437" s="3">
        <v>20000000</v>
      </c>
      <c r="H2437" s="3">
        <v>15055091</v>
      </c>
      <c r="I2437" s="3">
        <v>15055091</v>
      </c>
      <c r="J2437" s="8" t="str">
        <f t="shared" si="306"/>
        <v/>
      </c>
      <c r="K2437" s="8" t="str">
        <f t="shared" si="307"/>
        <v/>
      </c>
      <c r="L2437" s="8" t="str">
        <f t="shared" si="308"/>
        <v>Twilight</v>
      </c>
      <c r="M2437" s="8">
        <f t="shared" si="309"/>
        <v>1</v>
      </c>
      <c r="N2437" s="8" t="str">
        <f t="shared" si="305"/>
        <v>Twilight (1998)</v>
      </c>
      <c r="O2437" s="10">
        <f>INDEX(cpi!$A$1:$M$106,MATCH($D2437,cpi!$A:$A,0),MATCH($C2437,cpi!$1:$1,0))</f>
        <v>162.19999999999999</v>
      </c>
      <c r="P2437" s="10">
        <f>cpi!$I$2</f>
        <v>245.51900000000001</v>
      </c>
      <c r="Q2437" s="10">
        <f t="shared" si="310"/>
        <v>1.513680641183724</v>
      </c>
      <c r="R2437" s="8" t="str">
        <f t="shared" si="311"/>
        <v/>
      </c>
      <c r="S2437" s="11">
        <f t="shared" si="312"/>
        <v>30273612.823674481</v>
      </c>
      <c r="T2437" s="11">
        <f t="shared" si="312"/>
        <v>22788599.797959313</v>
      </c>
      <c r="U2437" s="11">
        <f t="shared" si="312"/>
        <v>22788599.797959313</v>
      </c>
    </row>
    <row r="2438" spans="1:21" x14ac:dyDescent="0.2">
      <c r="A2438" s="5">
        <v>2461</v>
      </c>
      <c r="B2438" s="17">
        <v>23</v>
      </c>
      <c r="C2438" s="16">
        <v>9</v>
      </c>
      <c r="D2438" s="16">
        <v>2009</v>
      </c>
      <c r="E2438" s="18">
        <v>40491</v>
      </c>
      <c r="F2438" s="9" t="s">
        <v>2413</v>
      </c>
      <c r="G2438" s="3">
        <v>20000000</v>
      </c>
      <c r="H2438" s="3">
        <v>14363397</v>
      </c>
      <c r="I2438" s="3">
        <v>19121531</v>
      </c>
      <c r="J2438" s="8" t="str">
        <f t="shared" si="306"/>
        <v/>
      </c>
      <c r="K2438" s="8" t="str">
        <f t="shared" si="307"/>
        <v/>
      </c>
      <c r="L2438" s="8" t="str">
        <f t="shared" si="308"/>
        <v>Capitalism: A Love Story</v>
      </c>
      <c r="M2438" s="8" t="str">
        <f t="shared" si="309"/>
        <v/>
      </c>
      <c r="N2438" s="8" t="str">
        <f t="shared" si="305"/>
        <v>Capitalism: A Love Story</v>
      </c>
      <c r="O2438" s="10">
        <f>INDEX(cpi!$A$1:$M$106,MATCH($D2438,cpi!$A:$A,0),MATCH($C2438,cpi!$1:$1,0))</f>
        <v>215.96899999999999</v>
      </c>
      <c r="P2438" s="10">
        <f>cpi!$I$2</f>
        <v>245.51900000000001</v>
      </c>
      <c r="Q2438" s="10">
        <f t="shared" si="310"/>
        <v>1.1368251925044799</v>
      </c>
      <c r="R2438" s="8" t="str">
        <f t="shared" si="311"/>
        <v/>
      </c>
      <c r="S2438" s="11">
        <f t="shared" si="312"/>
        <v>22736503.850089598</v>
      </c>
      <c r="T2438" s="11">
        <f t="shared" si="312"/>
        <v>16328671.559543269</v>
      </c>
      <c r="U2438" s="11">
        <f t="shared" si="312"/>
        <v>21737838.16005538</v>
      </c>
    </row>
    <row r="2439" spans="1:21" x14ac:dyDescent="0.2">
      <c r="A2439" s="5">
        <v>2462</v>
      </c>
      <c r="B2439" s="17">
        <v>13</v>
      </c>
      <c r="C2439" s="16">
        <v>4</v>
      </c>
      <c r="D2439" s="16">
        <v>2012</v>
      </c>
      <c r="E2439" s="18">
        <v>41278</v>
      </c>
      <c r="F2439" s="9" t="s">
        <v>2414</v>
      </c>
      <c r="G2439" s="3">
        <v>20000000</v>
      </c>
      <c r="H2439">
        <v>14326865</v>
      </c>
      <c r="I2439" s="3">
        <v>33943049</v>
      </c>
      <c r="J2439" s="8" t="str">
        <f t="shared" si="306"/>
        <v/>
      </c>
      <c r="K2439" s="8" t="str">
        <f t="shared" si="307"/>
        <v/>
      </c>
      <c r="L2439" s="8" t="str">
        <f t="shared" si="308"/>
        <v>Lockout</v>
      </c>
      <c r="M2439" s="8" t="str">
        <f t="shared" si="309"/>
        <v/>
      </c>
      <c r="N2439" s="8" t="str">
        <f t="shared" si="305"/>
        <v>Lockout</v>
      </c>
      <c r="O2439" s="10">
        <f>INDEX(cpi!$A$1:$M$106,MATCH($D2439,cpi!$A:$A,0),MATCH($C2439,cpi!$1:$1,0))</f>
        <v>230.08500000000001</v>
      </c>
      <c r="P2439" s="10">
        <f>cpi!$I$2</f>
        <v>245.51900000000001</v>
      </c>
      <c r="Q2439" s="10">
        <f t="shared" si="310"/>
        <v>1.0670795575548166</v>
      </c>
      <c r="R2439" s="8" t="str">
        <f t="shared" si="311"/>
        <v/>
      </c>
      <c r="S2439" s="11">
        <f t="shared" si="312"/>
        <v>21341591.151096333</v>
      </c>
      <c r="T2439" s="11">
        <f t="shared" si="312"/>
        <v>15287904.765347589</v>
      </c>
      <c r="U2439" s="11">
        <f t="shared" si="312"/>
        <v>36219933.708981462</v>
      </c>
    </row>
    <row r="2440" spans="1:21" x14ac:dyDescent="0.2">
      <c r="A2440" s="5">
        <v>2463</v>
      </c>
      <c r="B2440" s="17">
        <v>29</v>
      </c>
      <c r="C2440" s="16">
        <v>8</v>
      </c>
      <c r="D2440" s="16">
        <v>2008</v>
      </c>
      <c r="E2440" s="18">
        <v>40306</v>
      </c>
      <c r="F2440" s="9" t="s">
        <v>2415</v>
      </c>
      <c r="G2440" s="3">
        <v>20000000</v>
      </c>
      <c r="H2440" s="3">
        <v>14190901</v>
      </c>
      <c r="I2440" s="3">
        <v>36720752</v>
      </c>
      <c r="J2440" s="8" t="str">
        <f t="shared" si="306"/>
        <v/>
      </c>
      <c r="K2440" s="8" t="str">
        <f t="shared" si="307"/>
        <v/>
      </c>
      <c r="L2440" s="8" t="str">
        <f t="shared" si="308"/>
        <v>Disaster Movie</v>
      </c>
      <c r="M2440" s="8" t="str">
        <f t="shared" si="309"/>
        <v/>
      </c>
      <c r="N2440" s="8" t="str">
        <f t="shared" si="305"/>
        <v>Disaster Movie</v>
      </c>
      <c r="O2440" s="10">
        <f>INDEX(cpi!$A$1:$M$106,MATCH($D2440,cpi!$A:$A,0),MATCH($C2440,cpi!$1:$1,0))</f>
        <v>219.08600000000001</v>
      </c>
      <c r="P2440" s="10">
        <f>cpi!$I$2</f>
        <v>245.51900000000001</v>
      </c>
      <c r="Q2440" s="10">
        <f t="shared" si="310"/>
        <v>1.1206512511068711</v>
      </c>
      <c r="R2440" s="8" t="str">
        <f t="shared" si="311"/>
        <v/>
      </c>
      <c r="S2440" s="11">
        <f t="shared" si="312"/>
        <v>22413025.022137422</v>
      </c>
      <c r="T2440" s="11">
        <f t="shared" si="312"/>
        <v>15903050.959983749</v>
      </c>
      <c r="U2440" s="11">
        <f t="shared" si="312"/>
        <v>41151156.670385137</v>
      </c>
    </row>
    <row r="2441" spans="1:21" x14ac:dyDescent="0.2">
      <c r="A2441" s="5">
        <v>2464</v>
      </c>
      <c r="B2441" s="17">
        <v>30</v>
      </c>
      <c r="C2441" s="16">
        <v>9</v>
      </c>
      <c r="D2441" s="16">
        <v>2011</v>
      </c>
      <c r="E2441" s="18">
        <v>41434</v>
      </c>
      <c r="F2441" s="9" t="s">
        <v>2416</v>
      </c>
      <c r="G2441" s="3">
        <v>20000000</v>
      </c>
      <c r="H2441" s="3">
        <v>14011084</v>
      </c>
      <c r="I2441" s="3">
        <v>30163785</v>
      </c>
      <c r="J2441" s="8" t="str">
        <f t="shared" si="306"/>
        <v/>
      </c>
      <c r="K2441" s="8" t="str">
        <f t="shared" si="307"/>
        <v/>
      </c>
      <c r="L2441" s="8" t="str">
        <f t="shared" si="308"/>
        <v>What's Your Number?</v>
      </c>
      <c r="M2441" s="8" t="str">
        <f t="shared" si="309"/>
        <v/>
      </c>
      <c r="N2441" s="8" t="str">
        <f t="shared" si="305"/>
        <v>What's Your Number?</v>
      </c>
      <c r="O2441" s="10">
        <f>INDEX(cpi!$A$1:$M$106,MATCH($D2441,cpi!$A:$A,0),MATCH($C2441,cpi!$1:$1,0))</f>
        <v>226.88900000000001</v>
      </c>
      <c r="P2441" s="10">
        <f>cpi!$I$2</f>
        <v>245.51900000000001</v>
      </c>
      <c r="Q2441" s="10">
        <f t="shared" si="310"/>
        <v>1.0821106355971422</v>
      </c>
      <c r="R2441" s="8" t="str">
        <f t="shared" si="311"/>
        <v/>
      </c>
      <c r="S2441" s="11">
        <f t="shared" si="312"/>
        <v>21642212.711942844</v>
      </c>
      <c r="T2441" s="11">
        <f t="shared" si="312"/>
        <v>15161543.012644948</v>
      </c>
      <c r="U2441" s="11">
        <f t="shared" si="312"/>
        <v>32640552.558365542</v>
      </c>
    </row>
    <row r="2442" spans="1:21" x14ac:dyDescent="0.2">
      <c r="A2442" s="5">
        <v>2465</v>
      </c>
      <c r="B2442" s="17">
        <v>14</v>
      </c>
      <c r="C2442" s="16">
        <v>11</v>
      </c>
      <c r="D2442" s="16">
        <v>1997</v>
      </c>
      <c r="E2442" s="18">
        <v>35837</v>
      </c>
      <c r="F2442" s="9" t="s">
        <v>2417</v>
      </c>
      <c r="G2442" s="3">
        <v>20000000</v>
      </c>
      <c r="H2442" s="3">
        <v>13801755</v>
      </c>
      <c r="I2442" s="3">
        <v>13801755</v>
      </c>
      <c r="J2442" s="8" t="str">
        <f t="shared" si="306"/>
        <v/>
      </c>
      <c r="K2442" s="8" t="str">
        <f t="shared" si="307"/>
        <v/>
      </c>
      <c r="L2442" s="8" t="str">
        <f t="shared" si="308"/>
        <v>The Man Who Knew Too Little</v>
      </c>
      <c r="M2442" s="8" t="str">
        <f t="shared" si="309"/>
        <v/>
      </c>
      <c r="N2442" s="8" t="str">
        <f t="shared" si="305"/>
        <v>The Man Who Knew Too Little</v>
      </c>
      <c r="O2442" s="10">
        <f>INDEX(cpi!$A$1:$M$106,MATCH($D2442,cpi!$A:$A,0),MATCH($C2442,cpi!$1:$1,0))</f>
        <v>161.5</v>
      </c>
      <c r="P2442" s="10">
        <f>cpi!$I$2</f>
        <v>245.51900000000001</v>
      </c>
      <c r="Q2442" s="10">
        <f t="shared" si="310"/>
        <v>1.5202414860681115</v>
      </c>
      <c r="R2442" s="8" t="str">
        <f t="shared" si="311"/>
        <v/>
      </c>
      <c r="S2442" s="11">
        <f t="shared" si="312"/>
        <v>30404829.721362229</v>
      </c>
      <c r="T2442" s="11">
        <f t="shared" si="312"/>
        <v>20982000.53154799</v>
      </c>
      <c r="U2442" s="11">
        <f t="shared" si="312"/>
        <v>20982000.53154799</v>
      </c>
    </row>
    <row r="2443" spans="1:21" x14ac:dyDescent="0.2">
      <c r="A2443" s="5">
        <v>2466</v>
      </c>
      <c r="B2443" s="17">
        <v>17</v>
      </c>
      <c r="C2443" s="16">
        <v>4</v>
      </c>
      <c r="D2443" s="16">
        <v>2009</v>
      </c>
      <c r="E2443" s="18">
        <v>40302</v>
      </c>
      <c r="F2443" s="9" t="s">
        <v>2418</v>
      </c>
      <c r="G2443" s="3">
        <v>20000000</v>
      </c>
      <c r="H2443" s="3">
        <v>13684249</v>
      </c>
      <c r="I2443" s="3">
        <v>35472739</v>
      </c>
      <c r="J2443" s="8" t="str">
        <f t="shared" si="306"/>
        <v/>
      </c>
      <c r="K2443" s="8" t="str">
        <f t="shared" si="307"/>
        <v/>
      </c>
      <c r="L2443" s="8" t="str">
        <f t="shared" si="308"/>
        <v>Crank 2: High Voltage</v>
      </c>
      <c r="M2443" s="8" t="str">
        <f t="shared" si="309"/>
        <v/>
      </c>
      <c r="N2443" s="8" t="str">
        <f t="shared" si="305"/>
        <v>Crank 2: High Voltage</v>
      </c>
      <c r="O2443" s="10">
        <f>INDEX(cpi!$A$1:$M$106,MATCH($D2443,cpi!$A:$A,0),MATCH($C2443,cpi!$1:$1,0))</f>
        <v>213.24</v>
      </c>
      <c r="P2443" s="10">
        <f>cpi!$I$2</f>
        <v>245.51900000000001</v>
      </c>
      <c r="Q2443" s="10">
        <f t="shared" si="310"/>
        <v>1.1513740386419058</v>
      </c>
      <c r="R2443" s="8" t="str">
        <f t="shared" si="311"/>
        <v/>
      </c>
      <c r="S2443" s="11">
        <f t="shared" si="312"/>
        <v>23027480.772838116</v>
      </c>
      <c r="T2443" s="11">
        <f t="shared" si="312"/>
        <v>15755689.036911462</v>
      </c>
      <c r="U2443" s="11">
        <f t="shared" si="312"/>
        <v>40842390.764120236</v>
      </c>
    </row>
    <row r="2444" spans="1:21" x14ac:dyDescent="0.2">
      <c r="A2444" s="5">
        <v>2467</v>
      </c>
      <c r="B2444" s="17">
        <v>30</v>
      </c>
      <c r="C2444" s="16">
        <v>10</v>
      </c>
      <c r="D2444" s="16">
        <v>2015</v>
      </c>
      <c r="E2444" s="18">
        <v>42896</v>
      </c>
      <c r="F2444" s="9" t="s">
        <v>2419</v>
      </c>
      <c r="G2444" s="3">
        <v>20000000</v>
      </c>
      <c r="H2444" s="3">
        <v>13651946</v>
      </c>
      <c r="I2444" s="3">
        <v>32632668</v>
      </c>
      <c r="J2444" s="8" t="str">
        <f t="shared" si="306"/>
        <v/>
      </c>
      <c r="K2444" s="8" t="str">
        <f t="shared" si="307"/>
        <v/>
      </c>
      <c r="L2444" s="8" t="str">
        <f t="shared" si="308"/>
        <v>Burnt</v>
      </c>
      <c r="M2444" s="8" t="str">
        <f t="shared" si="309"/>
        <v/>
      </c>
      <c r="N2444" s="8" t="str">
        <f t="shared" si="305"/>
        <v>Burnt</v>
      </c>
      <c r="O2444" s="10">
        <f>INDEX(cpi!$A$1:$M$106,MATCH($D2444,cpi!$A:$A,0),MATCH($C2444,cpi!$1:$1,0))</f>
        <v>237.83799999999999</v>
      </c>
      <c r="P2444" s="10">
        <f>cpi!$I$2</f>
        <v>245.51900000000001</v>
      </c>
      <c r="Q2444" s="10">
        <f t="shared" si="310"/>
        <v>1.0322950916169831</v>
      </c>
      <c r="R2444" s="8" t="str">
        <f t="shared" si="311"/>
        <v/>
      </c>
      <c r="S2444" s="11">
        <f t="shared" si="312"/>
        <v>20645901.832339663</v>
      </c>
      <c r="T2444" s="11">
        <f t="shared" si="312"/>
        <v>14092836.846820105</v>
      </c>
      <c r="U2444" s="11">
        <f t="shared" si="312"/>
        <v>33686543.002766594</v>
      </c>
    </row>
    <row r="2445" spans="1:21" x14ac:dyDescent="0.2">
      <c r="A2445" s="5">
        <v>2468</v>
      </c>
      <c r="B2445" s="17">
        <v>30</v>
      </c>
      <c r="C2445" s="16">
        <v>4</v>
      </c>
      <c r="D2445" s="16">
        <v>2004</v>
      </c>
      <c r="E2445" s="18">
        <v>38872</v>
      </c>
      <c r="F2445" s="9" t="s">
        <v>2420</v>
      </c>
      <c r="G2445" s="3">
        <v>20000000</v>
      </c>
      <c r="H2445" s="3">
        <v>13548322</v>
      </c>
      <c r="I2445" s="3">
        <v>14566246</v>
      </c>
      <c r="J2445" s="8" t="str">
        <f t="shared" si="306"/>
        <v/>
      </c>
      <c r="K2445" s="8" t="str">
        <f t="shared" si="307"/>
        <v/>
      </c>
      <c r="L2445" s="8" t="str">
        <f t="shared" si="308"/>
        <v>Envy</v>
      </c>
      <c r="M2445" s="8" t="str">
        <f t="shared" si="309"/>
        <v/>
      </c>
      <c r="N2445" s="8" t="str">
        <f t="shared" si="305"/>
        <v>Envy</v>
      </c>
      <c r="O2445" s="10">
        <f>INDEX(cpi!$A$1:$M$106,MATCH($D2445,cpi!$A:$A,0),MATCH($C2445,cpi!$1:$1,0))</f>
        <v>188</v>
      </c>
      <c r="P2445" s="10">
        <f>cpi!$I$2</f>
        <v>245.51900000000001</v>
      </c>
      <c r="Q2445" s="10">
        <f t="shared" si="310"/>
        <v>1.3059521276595745</v>
      </c>
      <c r="R2445" s="8" t="str">
        <f t="shared" si="311"/>
        <v/>
      </c>
      <c r="S2445" s="11">
        <f t="shared" si="312"/>
        <v>26119042.55319149</v>
      </c>
      <c r="T2445" s="11">
        <f t="shared" si="312"/>
        <v>17693459.94211702</v>
      </c>
      <c r="U2445" s="11">
        <f t="shared" si="312"/>
        <v>19022819.955712765</v>
      </c>
    </row>
    <row r="2446" spans="1:21" x14ac:dyDescent="0.2">
      <c r="A2446" s="5">
        <v>2469</v>
      </c>
      <c r="B2446" s="17">
        <v>13</v>
      </c>
      <c r="C2446" s="16">
        <v>10</v>
      </c>
      <c r="D2446" s="16">
        <v>2006</v>
      </c>
      <c r="E2446" s="18">
        <v>39092</v>
      </c>
      <c r="F2446" s="9" t="s">
        <v>2421</v>
      </c>
      <c r="G2446" s="3">
        <v>20000000</v>
      </c>
      <c r="H2446" s="3">
        <v>13395961</v>
      </c>
      <c r="I2446" s="3">
        <v>13725032</v>
      </c>
      <c r="J2446" s="8" t="str">
        <f t="shared" si="306"/>
        <v/>
      </c>
      <c r="K2446" s="8" t="str">
        <f t="shared" si="307"/>
        <v/>
      </c>
      <c r="L2446" s="8" t="str">
        <f t="shared" si="308"/>
        <v>One Night with the King</v>
      </c>
      <c r="M2446" s="8" t="str">
        <f t="shared" si="309"/>
        <v/>
      </c>
      <c r="N2446" s="8" t="str">
        <f t="shared" si="305"/>
        <v>One Night with the King</v>
      </c>
      <c r="O2446" s="10">
        <f>INDEX(cpi!$A$1:$M$106,MATCH($D2446,cpi!$A:$A,0),MATCH($C2446,cpi!$1:$1,0))</f>
        <v>201.8</v>
      </c>
      <c r="P2446" s="10">
        <f>cpi!$I$2</f>
        <v>245.51900000000001</v>
      </c>
      <c r="Q2446" s="10">
        <f t="shared" si="310"/>
        <v>1.2166451932606541</v>
      </c>
      <c r="R2446" s="8" t="str">
        <f t="shared" si="311"/>
        <v/>
      </c>
      <c r="S2446" s="11">
        <f t="shared" si="312"/>
        <v>24332903.865213081</v>
      </c>
      <c r="T2446" s="11">
        <f t="shared" si="312"/>
        <v>16298131.559757186</v>
      </c>
      <c r="U2446" s="11">
        <f t="shared" si="312"/>
        <v>16698494.210148662</v>
      </c>
    </row>
    <row r="2447" spans="1:21" x14ac:dyDescent="0.2">
      <c r="A2447" s="5">
        <v>2470</v>
      </c>
      <c r="B2447" s="17">
        <v>21</v>
      </c>
      <c r="C2447" s="16">
        <v>10</v>
      </c>
      <c r="D2447" s="16">
        <v>1994</v>
      </c>
      <c r="E2447" s="18">
        <v>34952</v>
      </c>
      <c r="F2447" s="9" t="s">
        <v>2422</v>
      </c>
      <c r="G2447" s="3">
        <v>20000000</v>
      </c>
      <c r="H2447" s="3">
        <v>13383747</v>
      </c>
      <c r="I2447" s="3">
        <v>13383747</v>
      </c>
      <c r="J2447" s="8" t="str">
        <f t="shared" si="306"/>
        <v/>
      </c>
      <c r="K2447" s="8" t="str">
        <f t="shared" si="307"/>
        <v/>
      </c>
      <c r="L2447" s="8" t="str">
        <f t="shared" si="308"/>
        <v>Bullets Over Broadway</v>
      </c>
      <c r="M2447" s="8" t="str">
        <f t="shared" si="309"/>
        <v/>
      </c>
      <c r="N2447" s="8" t="str">
        <f t="shared" si="305"/>
        <v>Bullets Over Broadway</v>
      </c>
      <c r="O2447" s="10">
        <f>INDEX(cpi!$A$1:$M$106,MATCH($D2447,cpi!$A:$A,0),MATCH($C2447,cpi!$1:$1,0))</f>
        <v>149.5</v>
      </c>
      <c r="P2447" s="10">
        <f>cpi!$I$2</f>
        <v>245.51900000000001</v>
      </c>
      <c r="Q2447" s="10">
        <f t="shared" si="310"/>
        <v>1.6422675585284281</v>
      </c>
      <c r="R2447" s="8" t="str">
        <f t="shared" si="311"/>
        <v/>
      </c>
      <c r="S2447" s="11">
        <f t="shared" si="312"/>
        <v>32845351.170568563</v>
      </c>
      <c r="T2447" s="11">
        <f t="shared" si="312"/>
        <v>21979693.509652175</v>
      </c>
      <c r="U2447" s="11">
        <f t="shared" si="312"/>
        <v>21979693.509652175</v>
      </c>
    </row>
    <row r="2448" spans="1:21" x14ac:dyDescent="0.2">
      <c r="A2448" s="5">
        <v>2471</v>
      </c>
      <c r="B2448" s="17">
        <v>19</v>
      </c>
      <c r="C2448" s="16">
        <v>9</v>
      </c>
      <c r="D2448" s="16">
        <v>2008</v>
      </c>
      <c r="E2448" s="18">
        <v>40003</v>
      </c>
      <c r="F2448" s="9" t="s">
        <v>2423</v>
      </c>
      <c r="G2448" s="3">
        <v>20000000</v>
      </c>
      <c r="H2448" s="3">
        <v>13252641</v>
      </c>
      <c r="I2448" s="3">
        <v>29843245</v>
      </c>
      <c r="J2448" s="8" t="str">
        <f t="shared" si="306"/>
        <v/>
      </c>
      <c r="K2448" s="8" t="str">
        <f t="shared" si="307"/>
        <v/>
      </c>
      <c r="L2448" s="8" t="str">
        <f t="shared" si="308"/>
        <v>Ghost Town</v>
      </c>
      <c r="M2448" s="8" t="str">
        <f t="shared" si="309"/>
        <v/>
      </c>
      <c r="N2448" s="8" t="str">
        <f t="shared" si="305"/>
        <v>Ghost Town</v>
      </c>
      <c r="O2448" s="10">
        <f>INDEX(cpi!$A$1:$M$106,MATCH($D2448,cpi!$A:$A,0),MATCH($C2448,cpi!$1:$1,0))</f>
        <v>218.78299999999999</v>
      </c>
      <c r="P2448" s="10">
        <f>cpi!$I$2</f>
        <v>245.51900000000001</v>
      </c>
      <c r="Q2448" s="10">
        <f t="shared" si="310"/>
        <v>1.1222032790481893</v>
      </c>
      <c r="R2448" s="8" t="str">
        <f t="shared" si="311"/>
        <v/>
      </c>
      <c r="S2448" s="11">
        <f t="shared" si="312"/>
        <v>22444065.580963787</v>
      </c>
      <c r="T2448" s="11">
        <f t="shared" si="312"/>
        <v>14872157.186248474</v>
      </c>
      <c r="U2448" s="11">
        <f t="shared" si="312"/>
        <v>33490187.396438479</v>
      </c>
    </row>
    <row r="2449" spans="1:21" x14ac:dyDescent="0.2">
      <c r="A2449" s="5">
        <v>2472</v>
      </c>
      <c r="B2449" s="17">
        <v>22</v>
      </c>
      <c r="C2449" s="16">
        <v>11</v>
      </c>
      <c r="D2449" s="16">
        <v>2002</v>
      </c>
      <c r="E2449" s="18">
        <v>37905</v>
      </c>
      <c r="F2449" s="9" t="s">
        <v>2424</v>
      </c>
      <c r="G2449" s="3">
        <v>20000000</v>
      </c>
      <c r="H2449" s="3">
        <v>12987647</v>
      </c>
      <c r="I2449" s="3">
        <v>26348203</v>
      </c>
      <c r="J2449" s="8" t="str">
        <f t="shared" si="306"/>
        <v/>
      </c>
      <c r="K2449" s="8" t="str">
        <f t="shared" si="307"/>
        <v/>
      </c>
      <c r="L2449" s="8" t="str">
        <f t="shared" si="308"/>
        <v>The Quiet American</v>
      </c>
      <c r="M2449" s="8" t="str">
        <f t="shared" si="309"/>
        <v/>
      </c>
      <c r="N2449" s="8" t="str">
        <f t="shared" si="305"/>
        <v>The Quiet American</v>
      </c>
      <c r="O2449" s="10">
        <f>INDEX(cpi!$A$1:$M$106,MATCH($D2449,cpi!$A:$A,0),MATCH($C2449,cpi!$1:$1,0))</f>
        <v>181.3</v>
      </c>
      <c r="P2449" s="10">
        <f>cpi!$I$2</f>
        <v>245.51900000000001</v>
      </c>
      <c r="Q2449" s="10">
        <f t="shared" si="310"/>
        <v>1.3542140099282955</v>
      </c>
      <c r="R2449" s="8" t="str">
        <f t="shared" si="311"/>
        <v/>
      </c>
      <c r="S2449" s="11">
        <f t="shared" si="312"/>
        <v>27084280.198565912</v>
      </c>
      <c r="T2449" s="11">
        <f t="shared" si="312"/>
        <v>17588053.523403198</v>
      </c>
      <c r="U2449" s="11">
        <f t="shared" si="312"/>
        <v>35681105.639034748</v>
      </c>
    </row>
    <row r="2450" spans="1:21" x14ac:dyDescent="0.2">
      <c r="A2450" s="5">
        <v>2473</v>
      </c>
      <c r="B2450" s="17">
        <v>26</v>
      </c>
      <c r="C2450" s="16">
        <v>2</v>
      </c>
      <c r="D2450" s="16">
        <v>2016</v>
      </c>
      <c r="E2450" s="18">
        <v>43133</v>
      </c>
      <c r="F2450" s="9" t="s">
        <v>2425</v>
      </c>
      <c r="G2450" s="3">
        <v>20000000</v>
      </c>
      <c r="H2450" s="3">
        <v>12639297</v>
      </c>
      <c r="I2450" s="3">
        <v>25943792</v>
      </c>
      <c r="J2450" s="8" t="str">
        <f t="shared" si="306"/>
        <v/>
      </c>
      <c r="K2450" s="8" t="str">
        <f t="shared" si="307"/>
        <v/>
      </c>
      <c r="L2450" s="8" t="str">
        <f t="shared" si="308"/>
        <v>Triple 9</v>
      </c>
      <c r="M2450" s="8" t="str">
        <f t="shared" si="309"/>
        <v/>
      </c>
      <c r="N2450" s="8" t="str">
        <f t="shared" si="305"/>
        <v>Triple 9</v>
      </c>
      <c r="O2450" s="10">
        <f>INDEX(cpi!$A$1:$M$106,MATCH($D2450,cpi!$A:$A,0),MATCH($C2450,cpi!$1:$1,0))</f>
        <v>237.11099999999999</v>
      </c>
      <c r="P2450" s="10">
        <f>cpi!$I$2</f>
        <v>245.51900000000001</v>
      </c>
      <c r="Q2450" s="10">
        <f t="shared" si="310"/>
        <v>1.0354601853140513</v>
      </c>
      <c r="R2450" s="8" t="str">
        <f t="shared" si="311"/>
        <v/>
      </c>
      <c r="S2450" s="11">
        <f t="shared" si="312"/>
        <v>20709203.706281025</v>
      </c>
      <c r="T2450" s="11">
        <f t="shared" si="312"/>
        <v>13087488.813859332</v>
      </c>
      <c r="U2450" s="11">
        <f t="shared" si="312"/>
        <v>26863763.672069199</v>
      </c>
    </row>
    <row r="2451" spans="1:21" x14ac:dyDescent="0.2">
      <c r="A2451" s="5">
        <v>2474</v>
      </c>
      <c r="B2451" s="17">
        <v>2</v>
      </c>
      <c r="C2451" s="16">
        <v>9</v>
      </c>
      <c r="D2451" s="16">
        <v>2016</v>
      </c>
      <c r="E2451" s="18">
        <v>42409</v>
      </c>
      <c r="F2451" s="9" t="s">
        <v>2426</v>
      </c>
      <c r="G2451" s="3">
        <v>20000000</v>
      </c>
      <c r="H2451" s="3">
        <v>12545979</v>
      </c>
      <c r="I2451" s="3">
        <v>19450780</v>
      </c>
      <c r="J2451" s="8" t="str">
        <f t="shared" si="306"/>
        <v/>
      </c>
      <c r="K2451" s="8" t="str">
        <f t="shared" si="307"/>
        <v/>
      </c>
      <c r="L2451" s="8" t="str">
        <f t="shared" si="308"/>
        <v>The Light Between Oceans</v>
      </c>
      <c r="M2451" s="8" t="str">
        <f t="shared" si="309"/>
        <v/>
      </c>
      <c r="N2451" s="8" t="str">
        <f t="shared" si="305"/>
        <v>The Light Between Oceans</v>
      </c>
      <c r="O2451" s="10">
        <f>INDEX(cpi!$A$1:$M$106,MATCH($D2451,cpi!$A:$A,0),MATCH($C2451,cpi!$1:$1,0))</f>
        <v>241.428</v>
      </c>
      <c r="P2451" s="10">
        <f>cpi!$I$2</f>
        <v>245.51900000000001</v>
      </c>
      <c r="Q2451" s="10">
        <f t="shared" si="310"/>
        <v>1.0169450105207349</v>
      </c>
      <c r="R2451" s="8" t="str">
        <f t="shared" si="311"/>
        <v/>
      </c>
      <c r="S2451" s="11">
        <f t="shared" si="312"/>
        <v>20338900.2104147</v>
      </c>
      <c r="T2451" s="11">
        <f t="shared" si="312"/>
        <v>12758570.746147919</v>
      </c>
      <c r="U2451" s="11">
        <f t="shared" si="312"/>
        <v>19780373.671736501</v>
      </c>
    </row>
    <row r="2452" spans="1:21" x14ac:dyDescent="0.2">
      <c r="A2452" s="5">
        <v>2475</v>
      </c>
      <c r="B2452" s="17">
        <v>29</v>
      </c>
      <c r="C2452" s="16">
        <v>9</v>
      </c>
      <c r="D2452" s="16">
        <v>2017</v>
      </c>
      <c r="E2452" s="18">
        <v>43594</v>
      </c>
      <c r="F2452" s="9" t="s">
        <v>1966</v>
      </c>
      <c r="G2452" s="3">
        <v>20000000</v>
      </c>
      <c r="H2452" s="3">
        <v>12504623</v>
      </c>
      <c r="I2452" s="3">
        <v>18504623</v>
      </c>
      <c r="J2452" s="8" t="str">
        <f t="shared" si="306"/>
        <v/>
      </c>
      <c r="K2452" s="8" t="str">
        <f t="shared" si="307"/>
        <v/>
      </c>
      <c r="L2452" s="8" t="str">
        <f t="shared" si="308"/>
        <v>Flatliners</v>
      </c>
      <c r="M2452" s="8">
        <f t="shared" si="309"/>
        <v>1</v>
      </c>
      <c r="N2452" s="8" t="str">
        <f t="shared" si="305"/>
        <v>Flatliners (2017)</v>
      </c>
      <c r="O2452" s="10">
        <f>INDEX(cpi!$A$1:$M$106,MATCH($D2452,cpi!$A:$A,0),MATCH($C2452,cpi!$1:$1,0))</f>
        <v>0</v>
      </c>
      <c r="P2452" s="10">
        <f>cpi!$I$2</f>
        <v>245.51900000000001</v>
      </c>
      <c r="Q2452" s="10" t="e">
        <f t="shared" si="310"/>
        <v>#DIV/0!</v>
      </c>
      <c r="R2452" s="8">
        <f t="shared" si="311"/>
        <v>1</v>
      </c>
      <c r="S2452" s="11" t="e">
        <f t="shared" si="312"/>
        <v>#DIV/0!</v>
      </c>
      <c r="T2452" s="11" t="e">
        <f t="shared" si="312"/>
        <v>#DIV/0!</v>
      </c>
      <c r="U2452" s="11" t="e">
        <f t="shared" si="312"/>
        <v>#DIV/0!</v>
      </c>
    </row>
    <row r="2453" spans="1:21" x14ac:dyDescent="0.2">
      <c r="A2453" s="5">
        <v>2476</v>
      </c>
      <c r="B2453" s="17">
        <v>28</v>
      </c>
      <c r="C2453" s="16">
        <v>10</v>
      </c>
      <c r="D2453" s="16">
        <v>2005</v>
      </c>
      <c r="E2453" s="18">
        <v>39182</v>
      </c>
      <c r="F2453" s="9" t="s">
        <v>2427</v>
      </c>
      <c r="G2453" s="3">
        <v>20000000</v>
      </c>
      <c r="H2453" s="3">
        <v>12482775</v>
      </c>
      <c r="I2453" s="3">
        <v>15466961</v>
      </c>
      <c r="J2453" s="8" t="str">
        <f t="shared" si="306"/>
        <v/>
      </c>
      <c r="K2453" s="8" t="str">
        <f t="shared" si="307"/>
        <v/>
      </c>
      <c r="L2453" s="8" t="str">
        <f t="shared" si="308"/>
        <v>The Weather Man</v>
      </c>
      <c r="M2453" s="8" t="str">
        <f t="shared" si="309"/>
        <v/>
      </c>
      <c r="N2453" s="8" t="str">
        <f t="shared" si="305"/>
        <v>The Weather Man</v>
      </c>
      <c r="O2453" s="10">
        <f>INDEX(cpi!$A$1:$M$106,MATCH($D2453,cpi!$A:$A,0),MATCH($C2453,cpi!$1:$1,0))</f>
        <v>199.2</v>
      </c>
      <c r="P2453" s="10">
        <f>cpi!$I$2</f>
        <v>245.51900000000001</v>
      </c>
      <c r="Q2453" s="10">
        <f t="shared" si="310"/>
        <v>1.2325251004016065</v>
      </c>
      <c r="R2453" s="8" t="str">
        <f t="shared" si="311"/>
        <v/>
      </c>
      <c r="S2453" s="11">
        <f t="shared" si="312"/>
        <v>24650502.008032128</v>
      </c>
      <c r="T2453" s="11">
        <f t="shared" si="312"/>
        <v>15385333.510165663</v>
      </c>
      <c r="U2453" s="11">
        <f t="shared" si="312"/>
        <v>19063417.659432732</v>
      </c>
    </row>
    <row r="2454" spans="1:21" x14ac:dyDescent="0.2">
      <c r="A2454" s="5">
        <v>2477</v>
      </c>
      <c r="B2454" s="17">
        <v>23</v>
      </c>
      <c r="C2454" s="16">
        <v>8</v>
      </c>
      <c r="D2454" s="16">
        <v>2002</v>
      </c>
      <c r="E2454" s="18">
        <v>37933</v>
      </c>
      <c r="F2454" s="9" t="s">
        <v>2428</v>
      </c>
      <c r="G2454" s="3">
        <v>20000000</v>
      </c>
      <c r="H2454" s="3">
        <v>12398628</v>
      </c>
      <c r="I2454" s="3">
        <v>12398628</v>
      </c>
      <c r="J2454" s="8" t="str">
        <f t="shared" si="306"/>
        <v/>
      </c>
      <c r="K2454" s="8" t="str">
        <f t="shared" si="307"/>
        <v/>
      </c>
      <c r="L2454" s="8" t="str">
        <f t="shared" si="308"/>
        <v>Undisputed</v>
      </c>
      <c r="M2454" s="8" t="str">
        <f t="shared" si="309"/>
        <v/>
      </c>
      <c r="N2454" s="8" t="str">
        <f t="shared" si="305"/>
        <v>Undisputed</v>
      </c>
      <c r="O2454" s="10">
        <f>INDEX(cpi!$A$1:$M$106,MATCH($D2454,cpi!$A:$A,0),MATCH($C2454,cpi!$1:$1,0))</f>
        <v>180.7</v>
      </c>
      <c r="P2454" s="10">
        <f>cpi!$I$2</f>
        <v>245.51900000000001</v>
      </c>
      <c r="Q2454" s="10">
        <f t="shared" si="310"/>
        <v>1.3587105700055342</v>
      </c>
      <c r="R2454" s="8" t="str">
        <f t="shared" si="311"/>
        <v/>
      </c>
      <c r="S2454" s="11">
        <f t="shared" si="312"/>
        <v>27174211.400110684</v>
      </c>
      <c r="T2454" s="11">
        <f t="shared" si="312"/>
        <v>16846146.917166576</v>
      </c>
      <c r="U2454" s="11">
        <f t="shared" si="312"/>
        <v>16846146.917166576</v>
      </c>
    </row>
    <row r="2455" spans="1:21" x14ac:dyDescent="0.2">
      <c r="A2455" s="5">
        <v>2478</v>
      </c>
      <c r="B2455" s="17">
        <v>27</v>
      </c>
      <c r="C2455" s="16">
        <v>3</v>
      </c>
      <c r="D2455" s="16">
        <v>2009</v>
      </c>
      <c r="E2455" s="18">
        <v>40605</v>
      </c>
      <c r="F2455" s="9" t="s">
        <v>2429</v>
      </c>
      <c r="G2455" s="3">
        <v>20000000</v>
      </c>
      <c r="H2455" s="3">
        <v>12234694</v>
      </c>
      <c r="I2455" s="3">
        <v>17306648</v>
      </c>
      <c r="J2455" s="8" t="str">
        <f t="shared" si="306"/>
        <v/>
      </c>
      <c r="K2455" s="8" t="str">
        <f t="shared" si="307"/>
        <v/>
      </c>
      <c r="L2455" s="8" t="str">
        <f t="shared" si="308"/>
        <v>12 Rounds</v>
      </c>
      <c r="M2455" s="8" t="str">
        <f t="shared" si="309"/>
        <v/>
      </c>
      <c r="N2455" s="8" t="str">
        <f t="shared" si="305"/>
        <v>12 Rounds</v>
      </c>
      <c r="O2455" s="10">
        <f>INDEX(cpi!$A$1:$M$106,MATCH($D2455,cpi!$A:$A,0),MATCH($C2455,cpi!$1:$1,0))</f>
        <v>212.709</v>
      </c>
      <c r="P2455" s="10">
        <f>cpi!$I$2</f>
        <v>245.51900000000001</v>
      </c>
      <c r="Q2455" s="10">
        <f t="shared" si="310"/>
        <v>1.1542482922678401</v>
      </c>
      <c r="R2455" s="8" t="str">
        <f t="shared" si="311"/>
        <v/>
      </c>
      <c r="S2455" s="11">
        <f t="shared" si="312"/>
        <v>23084965.845356803</v>
      </c>
      <c r="T2455" s="11">
        <f t="shared" si="312"/>
        <v>14121874.655919589</v>
      </c>
      <c r="U2455" s="11">
        <f t="shared" si="312"/>
        <v>19976168.898880631</v>
      </c>
    </row>
    <row r="2456" spans="1:21" x14ac:dyDescent="0.2">
      <c r="A2456" s="5">
        <v>2479</v>
      </c>
      <c r="B2456" s="17">
        <v>1</v>
      </c>
      <c r="C2456" s="16">
        <v>10</v>
      </c>
      <c r="D2456" s="16">
        <v>2010</v>
      </c>
      <c r="E2456" s="18">
        <v>40188</v>
      </c>
      <c r="F2456" s="9" t="s">
        <v>2430</v>
      </c>
      <c r="G2456" s="3">
        <v>20000000</v>
      </c>
      <c r="H2456" s="3">
        <v>12134935</v>
      </c>
      <c r="I2456" s="3">
        <v>28270399</v>
      </c>
      <c r="J2456" s="8" t="str">
        <f t="shared" si="306"/>
        <v/>
      </c>
      <c r="K2456" s="8" t="str">
        <f t="shared" si="307"/>
        <v/>
      </c>
      <c r="L2456" s="8" t="str">
        <f t="shared" si="308"/>
        <v>Let Me In</v>
      </c>
      <c r="M2456" s="8" t="str">
        <f t="shared" si="309"/>
        <v/>
      </c>
      <c r="N2456" s="8" t="str">
        <f t="shared" si="305"/>
        <v>Let Me In</v>
      </c>
      <c r="O2456" s="10">
        <f>INDEX(cpi!$A$1:$M$106,MATCH($D2456,cpi!$A:$A,0),MATCH($C2456,cpi!$1:$1,0))</f>
        <v>218.71100000000001</v>
      </c>
      <c r="P2456" s="10">
        <f>cpi!$I$2</f>
        <v>245.51900000000001</v>
      </c>
      <c r="Q2456" s="10">
        <f t="shared" si="310"/>
        <v>1.1225727101060303</v>
      </c>
      <c r="R2456" s="8" t="str">
        <f t="shared" si="311"/>
        <v/>
      </c>
      <c r="S2456" s="11">
        <f t="shared" si="312"/>
        <v>22451454.202120606</v>
      </c>
      <c r="T2456" s="11">
        <f t="shared" si="312"/>
        <v>13622346.869910521</v>
      </c>
      <c r="U2456" s="11">
        <f t="shared" si="312"/>
        <v>31735578.42120881</v>
      </c>
    </row>
    <row r="2457" spans="1:21" x14ac:dyDescent="0.2">
      <c r="A2457" s="5">
        <v>2480</v>
      </c>
      <c r="B2457" s="17">
        <v>6</v>
      </c>
      <c r="C2457" s="16">
        <v>5</v>
      </c>
      <c r="D2457" s="16">
        <v>1994</v>
      </c>
      <c r="E2457" s="18">
        <v>34490</v>
      </c>
      <c r="F2457" s="9" t="s">
        <v>2431</v>
      </c>
      <c r="G2457" s="3">
        <v>20000000</v>
      </c>
      <c r="H2457" s="3">
        <v>11744960</v>
      </c>
      <c r="I2457" s="3">
        <v>11744960</v>
      </c>
      <c r="J2457" s="8" t="str">
        <f t="shared" si="306"/>
        <v/>
      </c>
      <c r="K2457" s="8" t="str">
        <f t="shared" si="307"/>
        <v/>
      </c>
      <c r="L2457" s="8" t="str">
        <f t="shared" si="308"/>
        <v>3 Ninjas Kick Back</v>
      </c>
      <c r="M2457" s="8" t="str">
        <f t="shared" si="309"/>
        <v/>
      </c>
      <c r="N2457" s="8" t="str">
        <f t="shared" si="305"/>
        <v>3 Ninjas Kick Back</v>
      </c>
      <c r="O2457" s="10">
        <f>INDEX(cpi!$A$1:$M$106,MATCH($D2457,cpi!$A:$A,0),MATCH($C2457,cpi!$1:$1,0))</f>
        <v>147.5</v>
      </c>
      <c r="P2457" s="10">
        <f>cpi!$I$2</f>
        <v>245.51900000000001</v>
      </c>
      <c r="Q2457" s="10">
        <f t="shared" si="310"/>
        <v>1.6645355932203389</v>
      </c>
      <c r="R2457" s="8" t="str">
        <f t="shared" si="311"/>
        <v/>
      </c>
      <c r="S2457" s="11">
        <f t="shared" si="312"/>
        <v>33290711.864406779</v>
      </c>
      <c r="T2457" s="11">
        <f t="shared" si="312"/>
        <v>19549903.960949153</v>
      </c>
      <c r="U2457" s="11">
        <f t="shared" si="312"/>
        <v>19549903.960949153</v>
      </c>
    </row>
    <row r="2458" spans="1:21" x14ac:dyDescent="0.2">
      <c r="A2458" s="5">
        <v>2481</v>
      </c>
      <c r="B2458" s="17">
        <v>22</v>
      </c>
      <c r="C2458" s="16">
        <v>2</v>
      </c>
      <c r="D2458" s="16">
        <v>2008</v>
      </c>
      <c r="E2458" s="18">
        <v>40088</v>
      </c>
      <c r="F2458" s="9" t="s">
        <v>2432</v>
      </c>
      <c r="G2458" s="3">
        <v>20000000</v>
      </c>
      <c r="H2458" s="3">
        <v>11175164</v>
      </c>
      <c r="I2458" s="3">
        <v>30894247</v>
      </c>
      <c r="J2458" s="8" t="str">
        <f t="shared" si="306"/>
        <v/>
      </c>
      <c r="K2458" s="8" t="str">
        <f t="shared" si="307"/>
        <v/>
      </c>
      <c r="L2458" s="8" t="str">
        <f t="shared" si="308"/>
        <v>Be Kind Rewind</v>
      </c>
      <c r="M2458" s="8" t="str">
        <f t="shared" si="309"/>
        <v/>
      </c>
      <c r="N2458" s="8" t="str">
        <f t="shared" si="305"/>
        <v>Be Kind Rewind</v>
      </c>
      <c r="O2458" s="10">
        <f>INDEX(cpi!$A$1:$M$106,MATCH($D2458,cpi!$A:$A,0),MATCH($C2458,cpi!$1:$1,0))</f>
        <v>211.69300000000001</v>
      </c>
      <c r="P2458" s="10">
        <f>cpi!$I$2</f>
        <v>245.51900000000001</v>
      </c>
      <c r="Q2458" s="10">
        <f t="shared" si="310"/>
        <v>1.1597879948793772</v>
      </c>
      <c r="R2458" s="8" t="str">
        <f t="shared" si="311"/>
        <v/>
      </c>
      <c r="S2458" s="11">
        <f t="shared" si="312"/>
        <v>23195759.897587545</v>
      </c>
      <c r="T2458" s="11">
        <f t="shared" si="312"/>
        <v>12960821.048008202</v>
      </c>
      <c r="U2458" s="11">
        <f t="shared" si="312"/>
        <v>35830776.781438217</v>
      </c>
    </row>
    <row r="2459" spans="1:21" x14ac:dyDescent="0.2">
      <c r="A2459" s="5">
        <v>2482</v>
      </c>
      <c r="B2459" s="17">
        <v>9</v>
      </c>
      <c r="C2459" s="16">
        <v>12</v>
      </c>
      <c r="D2459" s="16">
        <v>2005</v>
      </c>
      <c r="E2459" s="18">
        <v>38607</v>
      </c>
      <c r="F2459" s="9" t="s">
        <v>2433</v>
      </c>
      <c r="G2459" s="3">
        <v>20000000</v>
      </c>
      <c r="H2459" s="3">
        <v>11036366</v>
      </c>
      <c r="I2459" s="3">
        <v>27836366</v>
      </c>
      <c r="J2459" s="8" t="str">
        <f t="shared" si="306"/>
        <v/>
      </c>
      <c r="K2459" s="8" t="str">
        <f t="shared" si="307"/>
        <v/>
      </c>
      <c r="L2459" s="8" t="str">
        <f t="shared" si="308"/>
        <v>Mrs. Henderson Presents</v>
      </c>
      <c r="M2459" s="8" t="str">
        <f t="shared" si="309"/>
        <v/>
      </c>
      <c r="N2459" s="8" t="str">
        <f t="shared" si="305"/>
        <v>Mrs. Henderson Presents</v>
      </c>
      <c r="O2459" s="10">
        <f>INDEX(cpi!$A$1:$M$106,MATCH($D2459,cpi!$A:$A,0),MATCH($C2459,cpi!$1:$1,0))</f>
        <v>196.8</v>
      </c>
      <c r="P2459" s="10">
        <f>cpi!$I$2</f>
        <v>245.51900000000001</v>
      </c>
      <c r="Q2459" s="10">
        <f t="shared" si="310"/>
        <v>1.2475558943089431</v>
      </c>
      <c r="R2459" s="8" t="str">
        <f t="shared" si="311"/>
        <v/>
      </c>
      <c r="S2459" s="11">
        <f t="shared" si="312"/>
        <v>24951117.886178862</v>
      </c>
      <c r="T2459" s="11">
        <f t="shared" si="312"/>
        <v>13768483.455050813</v>
      </c>
      <c r="U2459" s="11">
        <f t="shared" si="312"/>
        <v>34727422.479441054</v>
      </c>
    </row>
    <row r="2460" spans="1:21" x14ac:dyDescent="0.2">
      <c r="A2460" s="5">
        <v>2483</v>
      </c>
      <c r="B2460" s="17">
        <v>12</v>
      </c>
      <c r="C2460" s="16">
        <v>12</v>
      </c>
      <c r="D2460" s="16">
        <v>1997</v>
      </c>
      <c r="E2460" s="18">
        <v>35776</v>
      </c>
      <c r="F2460" s="9" t="s">
        <v>2434</v>
      </c>
      <c r="G2460" s="3">
        <v>20000000</v>
      </c>
      <c r="H2460" s="3">
        <v>10686841</v>
      </c>
      <c r="I2460" s="3">
        <v>10686841</v>
      </c>
      <c r="J2460" s="8" t="str">
        <f t="shared" si="306"/>
        <v/>
      </c>
      <c r="K2460" s="8" t="str">
        <f t="shared" si="307"/>
        <v/>
      </c>
      <c r="L2460" s="8" t="str">
        <f t="shared" si="308"/>
        <v>Deconstructing Harry</v>
      </c>
      <c r="M2460" s="8" t="str">
        <f t="shared" si="309"/>
        <v/>
      </c>
      <c r="N2460" s="8" t="str">
        <f t="shared" si="305"/>
        <v>Deconstructing Harry</v>
      </c>
      <c r="O2460" s="10">
        <f>INDEX(cpi!$A$1:$M$106,MATCH($D2460,cpi!$A:$A,0),MATCH($C2460,cpi!$1:$1,0))</f>
        <v>161.30000000000001</v>
      </c>
      <c r="P2460" s="10">
        <f>cpi!$I$2</f>
        <v>245.51900000000001</v>
      </c>
      <c r="Q2460" s="10">
        <f t="shared" si="310"/>
        <v>1.5221264724116552</v>
      </c>
      <c r="R2460" s="8" t="str">
        <f t="shared" si="311"/>
        <v/>
      </c>
      <c r="S2460" s="11">
        <f t="shared" si="312"/>
        <v>30442529.448233105</v>
      </c>
      <c r="T2460" s="11">
        <f t="shared" si="312"/>
        <v>16266723.592554245</v>
      </c>
      <c r="U2460" s="11">
        <f t="shared" si="312"/>
        <v>16266723.592554245</v>
      </c>
    </row>
    <row r="2461" spans="1:21" x14ac:dyDescent="0.2">
      <c r="A2461" s="5">
        <v>2484</v>
      </c>
      <c r="B2461" s="17">
        <v>22</v>
      </c>
      <c r="C2461" s="16">
        <v>10</v>
      </c>
      <c r="D2461" s="16">
        <v>1999</v>
      </c>
      <c r="E2461" s="18">
        <v>36809</v>
      </c>
      <c r="F2461" s="9" t="s">
        <v>2435</v>
      </c>
      <c r="G2461" s="3">
        <v>20000000</v>
      </c>
      <c r="H2461" s="3">
        <v>10570375</v>
      </c>
      <c r="I2461" s="3">
        <v>10570375</v>
      </c>
      <c r="J2461" s="8" t="str">
        <f t="shared" si="306"/>
        <v/>
      </c>
      <c r="K2461" s="8" t="str">
        <f t="shared" si="307"/>
        <v/>
      </c>
      <c r="L2461" s="8" t="str">
        <f t="shared" si="308"/>
        <v>Three to Tango</v>
      </c>
      <c r="M2461" s="8" t="str">
        <f t="shared" si="309"/>
        <v/>
      </c>
      <c r="N2461" s="8" t="str">
        <f t="shared" si="305"/>
        <v>Three to Tango</v>
      </c>
      <c r="O2461" s="10">
        <f>INDEX(cpi!$A$1:$M$106,MATCH($D2461,cpi!$A:$A,0),MATCH($C2461,cpi!$1:$1,0))</f>
        <v>168.2</v>
      </c>
      <c r="P2461" s="10">
        <f>cpi!$I$2</f>
        <v>245.51900000000001</v>
      </c>
      <c r="Q2461" s="10">
        <f t="shared" si="310"/>
        <v>1.4596848989298457</v>
      </c>
      <c r="R2461" s="8" t="str">
        <f t="shared" si="311"/>
        <v/>
      </c>
      <c r="S2461" s="11">
        <f t="shared" si="312"/>
        <v>29193697.978596915</v>
      </c>
      <c r="T2461" s="11">
        <f t="shared" si="312"/>
        <v>15429416.763525568</v>
      </c>
      <c r="U2461" s="11">
        <f t="shared" si="312"/>
        <v>15429416.763525568</v>
      </c>
    </row>
    <row r="2462" spans="1:21" x14ac:dyDescent="0.2">
      <c r="A2462" s="5">
        <v>2485</v>
      </c>
      <c r="B2462" s="17">
        <v>15</v>
      </c>
      <c r="C2462" s="16">
        <v>12</v>
      </c>
      <c r="D2462" s="16">
        <v>1989</v>
      </c>
      <c r="E2462" s="18">
        <v>32944</v>
      </c>
      <c r="F2462" s="9" t="s">
        <v>2436</v>
      </c>
      <c r="G2462" s="3">
        <v>20000000</v>
      </c>
      <c r="H2462" s="3">
        <v>10555348</v>
      </c>
      <c r="I2462" s="3">
        <v>10555348</v>
      </c>
      <c r="J2462" s="8" t="str">
        <f t="shared" si="306"/>
        <v/>
      </c>
      <c r="K2462" s="8" t="str">
        <f t="shared" si="307"/>
        <v/>
      </c>
      <c r="L2462" s="8" t="str">
        <f t="shared" si="308"/>
        <v>We're No Angels</v>
      </c>
      <c r="M2462" s="8" t="str">
        <f t="shared" si="309"/>
        <v/>
      </c>
      <c r="N2462" s="8" t="str">
        <f t="shared" si="305"/>
        <v>We're No Angels</v>
      </c>
      <c r="O2462" s="10">
        <f>INDEX(cpi!$A$1:$M$106,MATCH($D2462,cpi!$A:$A,0),MATCH($C2462,cpi!$1:$1,0))</f>
        <v>126.1</v>
      </c>
      <c r="P2462" s="10">
        <f>cpi!$I$2</f>
        <v>245.51900000000001</v>
      </c>
      <c r="Q2462" s="10">
        <f t="shared" si="310"/>
        <v>1.9470182394924664</v>
      </c>
      <c r="R2462" s="8" t="str">
        <f t="shared" si="311"/>
        <v/>
      </c>
      <c r="S2462" s="11">
        <f t="shared" si="312"/>
        <v>38940364.789849326</v>
      </c>
      <c r="T2462" s="11">
        <f t="shared" si="312"/>
        <v>20551455.080190327</v>
      </c>
      <c r="U2462" s="11">
        <f t="shared" si="312"/>
        <v>20551455.080190327</v>
      </c>
    </row>
    <row r="2463" spans="1:21" x14ac:dyDescent="0.2">
      <c r="A2463" s="5">
        <v>2486</v>
      </c>
      <c r="B2463" s="17">
        <v>6</v>
      </c>
      <c r="C2463" s="16">
        <v>12</v>
      </c>
      <c r="D2463" s="16">
        <v>1996</v>
      </c>
      <c r="E2463" s="18">
        <v>35228</v>
      </c>
      <c r="F2463" s="9" t="s">
        <v>2437</v>
      </c>
      <c r="G2463" s="3">
        <v>20000000</v>
      </c>
      <c r="H2463" s="3">
        <v>9725847</v>
      </c>
      <c r="I2463" s="3">
        <v>34600000</v>
      </c>
      <c r="J2463" s="8" t="str">
        <f t="shared" si="306"/>
        <v/>
      </c>
      <c r="K2463" s="8" t="str">
        <f t="shared" si="307"/>
        <v/>
      </c>
      <c r="L2463" s="8" t="str">
        <f t="shared" si="308"/>
        <v>Everyone Says I Love You</v>
      </c>
      <c r="M2463" s="8" t="str">
        <f t="shared" si="309"/>
        <v/>
      </c>
      <c r="N2463" s="8" t="str">
        <f t="shared" si="305"/>
        <v>Everyone Says I Love You</v>
      </c>
      <c r="O2463" s="10">
        <f>INDEX(cpi!$A$1:$M$106,MATCH($D2463,cpi!$A:$A,0),MATCH($C2463,cpi!$1:$1,0))</f>
        <v>158.6</v>
      </c>
      <c r="P2463" s="10">
        <f>cpi!$I$2</f>
        <v>245.51900000000001</v>
      </c>
      <c r="Q2463" s="10">
        <f t="shared" si="310"/>
        <v>1.5480390920554856</v>
      </c>
      <c r="R2463" s="8" t="str">
        <f t="shared" si="311"/>
        <v/>
      </c>
      <c r="S2463" s="11">
        <f t="shared" si="312"/>
        <v>30960781.841109712</v>
      </c>
      <c r="T2463" s="11">
        <f t="shared" si="312"/>
        <v>15055991.35935057</v>
      </c>
      <c r="U2463" s="11">
        <f t="shared" si="312"/>
        <v>53562152.585119806</v>
      </c>
    </row>
    <row r="2464" spans="1:21" x14ac:dyDescent="0.2">
      <c r="A2464" s="5">
        <v>2487</v>
      </c>
      <c r="B2464" s="17">
        <v>31</v>
      </c>
      <c r="C2464" s="16">
        <v>8</v>
      </c>
      <c r="D2464" s="16">
        <v>2007</v>
      </c>
      <c r="E2464" s="18">
        <v>40002</v>
      </c>
      <c r="F2464" s="9" t="s">
        <v>2438</v>
      </c>
      <c r="G2464" s="3">
        <v>20000000</v>
      </c>
      <c r="H2464" s="3">
        <v>9534258</v>
      </c>
      <c r="I2464" s="3">
        <v>16907831</v>
      </c>
      <c r="J2464" s="8" t="str">
        <f t="shared" si="306"/>
        <v/>
      </c>
      <c r="K2464" s="8" t="str">
        <f t="shared" si="307"/>
        <v/>
      </c>
      <c r="L2464" s="8" t="str">
        <f t="shared" si="308"/>
        <v>Death Sentence</v>
      </c>
      <c r="M2464" s="8" t="str">
        <f t="shared" si="309"/>
        <v/>
      </c>
      <c r="N2464" s="8" t="str">
        <f t="shared" si="305"/>
        <v>Death Sentence</v>
      </c>
      <c r="O2464" s="10">
        <f>INDEX(cpi!$A$1:$M$106,MATCH($D2464,cpi!$A:$A,0),MATCH($C2464,cpi!$1:$1,0))</f>
        <v>207.917</v>
      </c>
      <c r="P2464" s="10">
        <f>cpi!$I$2</f>
        <v>245.51900000000001</v>
      </c>
      <c r="Q2464" s="10">
        <f t="shared" si="310"/>
        <v>1.1808510126637071</v>
      </c>
      <c r="R2464" s="8" t="str">
        <f t="shared" si="311"/>
        <v/>
      </c>
      <c r="S2464" s="11">
        <f t="shared" si="312"/>
        <v>23617020.253274143</v>
      </c>
      <c r="T2464" s="11">
        <f t="shared" si="312"/>
        <v>11258538.214297051</v>
      </c>
      <c r="U2464" s="11">
        <f t="shared" si="312"/>
        <v>19965629.358296819</v>
      </c>
    </row>
    <row r="2465" spans="1:21" x14ac:dyDescent="0.2">
      <c r="A2465" s="5">
        <v>2488</v>
      </c>
      <c r="B2465" s="17">
        <v>3</v>
      </c>
      <c r="C2465" s="16">
        <v>6</v>
      </c>
      <c r="D2465" s="16">
        <v>2016</v>
      </c>
      <c r="E2465" s="18">
        <v>42435</v>
      </c>
      <c r="F2465" s="9" t="s">
        <v>2439</v>
      </c>
      <c r="G2465" s="3">
        <v>20000000</v>
      </c>
      <c r="H2465" s="3">
        <v>9496130</v>
      </c>
      <c r="I2465" s="3">
        <v>9537120</v>
      </c>
      <c r="J2465" s="8" t="str">
        <f t="shared" si="306"/>
        <v/>
      </c>
      <c r="K2465" s="8" t="str">
        <f t="shared" si="307"/>
        <v/>
      </c>
      <c r="L2465" s="8" t="str">
        <f t="shared" si="308"/>
        <v>Popstar: Never Stop Never Stopping</v>
      </c>
      <c r="M2465" s="8" t="str">
        <f t="shared" si="309"/>
        <v/>
      </c>
      <c r="N2465" s="8" t="str">
        <f t="shared" si="305"/>
        <v>Popstar: Never Stop Never Stopping</v>
      </c>
      <c r="O2465" s="10">
        <f>INDEX(cpi!$A$1:$M$106,MATCH($D2465,cpi!$A:$A,0),MATCH($C2465,cpi!$1:$1,0))</f>
        <v>241.018</v>
      </c>
      <c r="P2465" s="10">
        <f>cpi!$I$2</f>
        <v>245.51900000000001</v>
      </c>
      <c r="Q2465" s="10">
        <f t="shared" si="310"/>
        <v>1.0186749537378952</v>
      </c>
      <c r="R2465" s="8" t="str">
        <f t="shared" si="311"/>
        <v/>
      </c>
      <c r="S2465" s="11">
        <f t="shared" si="312"/>
        <v>20373499.074757904</v>
      </c>
      <c r="T2465" s="11">
        <f t="shared" si="312"/>
        <v>9673469.7884390391</v>
      </c>
      <c r="U2465" s="11">
        <f t="shared" si="312"/>
        <v>9715225.274792755</v>
      </c>
    </row>
    <row r="2466" spans="1:21" x14ac:dyDescent="0.2">
      <c r="A2466" s="5">
        <v>2489</v>
      </c>
      <c r="B2466" s="17">
        <v>4</v>
      </c>
      <c r="C2466" s="16">
        <v>12</v>
      </c>
      <c r="D2466" s="16">
        <v>2009</v>
      </c>
      <c r="E2466" s="18">
        <v>39915</v>
      </c>
      <c r="F2466" s="9" t="s">
        <v>2440</v>
      </c>
      <c r="G2466" s="3">
        <v>20000000</v>
      </c>
      <c r="H2466" s="3">
        <v>9208876</v>
      </c>
      <c r="I2466" s="3">
        <v>9208876</v>
      </c>
      <c r="J2466" s="8" t="str">
        <f t="shared" si="306"/>
        <v/>
      </c>
      <c r="K2466" s="8" t="str">
        <f t="shared" si="307"/>
        <v/>
      </c>
      <c r="L2466" s="8" t="str">
        <f t="shared" si="308"/>
        <v>Everybody's Fine</v>
      </c>
      <c r="M2466" s="8" t="str">
        <f t="shared" si="309"/>
        <v/>
      </c>
      <c r="N2466" s="8" t="str">
        <f t="shared" si="305"/>
        <v>Everybody's Fine</v>
      </c>
      <c r="O2466" s="10">
        <f>INDEX(cpi!$A$1:$M$106,MATCH($D2466,cpi!$A:$A,0),MATCH($C2466,cpi!$1:$1,0))</f>
        <v>215.94900000000001</v>
      </c>
      <c r="P2466" s="10">
        <f>cpi!$I$2</f>
        <v>245.51900000000001</v>
      </c>
      <c r="Q2466" s="10">
        <f t="shared" si="310"/>
        <v>1.1369304789556793</v>
      </c>
      <c r="R2466" s="8" t="str">
        <f t="shared" si="311"/>
        <v/>
      </c>
      <c r="S2466" s="11">
        <f t="shared" si="312"/>
        <v>22738609.579113588</v>
      </c>
      <c r="T2466" s="11">
        <f t="shared" si="312"/>
        <v>10469851.80132346</v>
      </c>
      <c r="U2466" s="11">
        <f t="shared" si="312"/>
        <v>10469851.80132346</v>
      </c>
    </row>
    <row r="2467" spans="1:21" x14ac:dyDescent="0.2">
      <c r="A2467" s="5">
        <v>2490</v>
      </c>
      <c r="B2467" s="17">
        <v>27</v>
      </c>
      <c r="C2467" s="16">
        <v>8</v>
      </c>
      <c r="D2467" s="16">
        <v>2004</v>
      </c>
      <c r="E2467" s="18">
        <v>38784</v>
      </c>
      <c r="F2467" s="9" t="s">
        <v>2441</v>
      </c>
      <c r="G2467" s="3">
        <v>20000000</v>
      </c>
      <c r="H2467" s="3">
        <v>9109322</v>
      </c>
      <c r="I2467" s="3">
        <v>9355369</v>
      </c>
      <c r="J2467" s="8" t="str">
        <f t="shared" si="306"/>
        <v/>
      </c>
      <c r="K2467" s="8" t="str">
        <f t="shared" si="307"/>
        <v/>
      </c>
      <c r="L2467" s="8" t="str">
        <f t="shared" si="308"/>
        <v>Super Babies: Baby Geniuses 2</v>
      </c>
      <c r="M2467" s="8" t="str">
        <f t="shared" si="309"/>
        <v/>
      </c>
      <c r="N2467" s="8" t="str">
        <f t="shared" si="305"/>
        <v>Super Babies: Baby Geniuses 2</v>
      </c>
      <c r="O2467" s="10">
        <f>INDEX(cpi!$A$1:$M$106,MATCH($D2467,cpi!$A:$A,0),MATCH($C2467,cpi!$1:$1,0))</f>
        <v>189.5</v>
      </c>
      <c r="P2467" s="10">
        <f>cpi!$I$2</f>
        <v>245.51900000000001</v>
      </c>
      <c r="Q2467" s="10">
        <f t="shared" si="310"/>
        <v>1.2956147757255938</v>
      </c>
      <c r="R2467" s="8" t="str">
        <f t="shared" si="311"/>
        <v/>
      </c>
      <c r="S2467" s="11">
        <f t="shared" si="312"/>
        <v>25912295.514511876</v>
      </c>
      <c r="T2467" s="11">
        <f t="shared" si="312"/>
        <v>11802172.180042218</v>
      </c>
      <c r="U2467" s="11">
        <f t="shared" si="312"/>
        <v>12120954.308765173</v>
      </c>
    </row>
    <row r="2468" spans="1:21" x14ac:dyDescent="0.2">
      <c r="A2468" s="5">
        <v>2491</v>
      </c>
      <c r="B2468" s="17">
        <v>20</v>
      </c>
      <c r="C2468" s="16">
        <v>9</v>
      </c>
      <c r="D2468" s="16">
        <v>2013</v>
      </c>
      <c r="E2468" s="18">
        <v>41860</v>
      </c>
      <c r="F2468" s="9" t="s">
        <v>2442</v>
      </c>
      <c r="G2468" s="3">
        <v>20000000</v>
      </c>
      <c r="H2468" s="3">
        <v>8888355</v>
      </c>
      <c r="I2468" s="3">
        <v>16723377</v>
      </c>
      <c r="J2468" s="8" t="str">
        <f t="shared" si="306"/>
        <v/>
      </c>
      <c r="K2468" s="8" t="str">
        <f t="shared" si="307"/>
        <v/>
      </c>
      <c r="L2468" s="8" t="str">
        <f t="shared" si="308"/>
        <v>Battle of the Year</v>
      </c>
      <c r="M2468" s="8" t="str">
        <f t="shared" si="309"/>
        <v/>
      </c>
      <c r="N2468" s="8" t="str">
        <f t="shared" si="305"/>
        <v>Battle of the Year</v>
      </c>
      <c r="O2468" s="10">
        <f>INDEX(cpi!$A$1:$M$106,MATCH($D2468,cpi!$A:$A,0),MATCH($C2468,cpi!$1:$1,0))</f>
        <v>234.149</v>
      </c>
      <c r="P2468" s="10">
        <f>cpi!$I$2</f>
        <v>245.51900000000001</v>
      </c>
      <c r="Q2468" s="10">
        <f t="shared" si="310"/>
        <v>1.0485588236550232</v>
      </c>
      <c r="R2468" s="8" t="str">
        <f t="shared" si="311"/>
        <v/>
      </c>
      <c r="S2468" s="11">
        <f t="shared" si="312"/>
        <v>20971176.473100465</v>
      </c>
      <c r="T2468" s="11">
        <f t="shared" si="312"/>
        <v>9319963.0630282443</v>
      </c>
      <c r="U2468" s="11">
        <f t="shared" si="312"/>
        <v>17535444.514659472</v>
      </c>
    </row>
    <row r="2469" spans="1:21" x14ac:dyDescent="0.2">
      <c r="A2469" s="5">
        <v>2492</v>
      </c>
      <c r="B2469" s="17">
        <v>29</v>
      </c>
      <c r="C2469" s="16">
        <v>4</v>
      </c>
      <c r="D2469" s="16">
        <v>2016</v>
      </c>
      <c r="E2469" s="18">
        <v>43224</v>
      </c>
      <c r="F2469" s="9" t="s">
        <v>2443</v>
      </c>
      <c r="G2469" s="3">
        <v>20000000</v>
      </c>
      <c r="H2469">
        <v>8813410</v>
      </c>
      <c r="I2469">
        <v>11813410</v>
      </c>
      <c r="J2469" s="8" t="str">
        <f t="shared" si="306"/>
        <v/>
      </c>
      <c r="K2469" s="8" t="str">
        <f t="shared" si="307"/>
        <v/>
      </c>
      <c r="L2469" s="8" t="str">
        <f t="shared" si="308"/>
        <v>Ratchet and Clank</v>
      </c>
      <c r="M2469" s="8" t="str">
        <f t="shared" si="309"/>
        <v/>
      </c>
      <c r="N2469" s="8" t="str">
        <f t="shared" si="305"/>
        <v>Ratchet and Clank</v>
      </c>
      <c r="O2469" s="10">
        <f>INDEX(cpi!$A$1:$M$106,MATCH($D2469,cpi!$A:$A,0),MATCH($C2469,cpi!$1:$1,0))</f>
        <v>239.261</v>
      </c>
      <c r="P2469" s="10">
        <f>cpi!$I$2</f>
        <v>245.51900000000001</v>
      </c>
      <c r="Q2469" s="10">
        <f t="shared" si="310"/>
        <v>1.0261555372584752</v>
      </c>
      <c r="R2469" s="8" t="str">
        <f t="shared" si="311"/>
        <v/>
      </c>
      <c r="S2469" s="11">
        <f t="shared" si="312"/>
        <v>20523110.745169505</v>
      </c>
      <c r="T2469" s="11">
        <f t="shared" si="312"/>
        <v>9043929.4736292176</v>
      </c>
      <c r="U2469" s="11">
        <f t="shared" si="312"/>
        <v>12122396.085404644</v>
      </c>
    </row>
    <row r="2470" spans="1:21" x14ac:dyDescent="0.2">
      <c r="A2470" s="5">
        <v>2493</v>
      </c>
      <c r="B2470" s="17">
        <v>17</v>
      </c>
      <c r="C2470" s="16">
        <v>8</v>
      </c>
      <c r="D2470" s="16">
        <v>2007</v>
      </c>
      <c r="E2470" s="18">
        <v>39576</v>
      </c>
      <c r="F2470" s="9" t="s">
        <v>2274</v>
      </c>
      <c r="G2470" s="3">
        <v>20000000</v>
      </c>
      <c r="H2470" s="3">
        <v>8580428</v>
      </c>
      <c r="I2470" s="3">
        <v>46790428</v>
      </c>
      <c r="J2470" s="8" t="str">
        <f t="shared" si="306"/>
        <v/>
      </c>
      <c r="K2470" s="8" t="str">
        <f t="shared" si="307"/>
        <v/>
      </c>
      <c r="L2470" s="8" t="str">
        <f t="shared" si="308"/>
        <v>Death at a Funeral</v>
      </c>
      <c r="M2470" s="8">
        <f t="shared" si="309"/>
        <v>1</v>
      </c>
      <c r="N2470" s="8" t="str">
        <f t="shared" si="305"/>
        <v>Death at a Funeral (2007)</v>
      </c>
      <c r="O2470" s="10">
        <f>INDEX(cpi!$A$1:$M$106,MATCH($D2470,cpi!$A:$A,0),MATCH($C2470,cpi!$1:$1,0))</f>
        <v>207.917</v>
      </c>
      <c r="P2470" s="10">
        <f>cpi!$I$2</f>
        <v>245.51900000000001</v>
      </c>
      <c r="Q2470" s="10">
        <f t="shared" si="310"/>
        <v>1.1808510126637071</v>
      </c>
      <c r="R2470" s="8" t="str">
        <f t="shared" si="311"/>
        <v/>
      </c>
      <c r="S2470" s="11">
        <f t="shared" si="312"/>
        <v>23617020.253274143</v>
      </c>
      <c r="T2470" s="11">
        <f t="shared" si="312"/>
        <v>10132207.092888027</v>
      </c>
      <c r="U2470" s="11">
        <f t="shared" si="312"/>
        <v>55252524.286768273</v>
      </c>
    </row>
    <row r="2471" spans="1:21" x14ac:dyDescent="0.2">
      <c r="A2471" s="5">
        <v>2494</v>
      </c>
      <c r="B2471" s="17">
        <v>9</v>
      </c>
      <c r="C2471" s="16">
        <v>9</v>
      </c>
      <c r="D2471" s="16">
        <v>2005</v>
      </c>
      <c r="E2471" s="18">
        <v>38604</v>
      </c>
      <c r="F2471" s="9" t="s">
        <v>2444</v>
      </c>
      <c r="G2471" s="3">
        <v>20000000</v>
      </c>
      <c r="H2471" s="3">
        <v>8330720</v>
      </c>
      <c r="I2471" s="3">
        <v>10393696</v>
      </c>
      <c r="J2471" s="8" t="str">
        <f t="shared" si="306"/>
        <v/>
      </c>
      <c r="K2471" s="8" t="str">
        <f t="shared" si="307"/>
        <v/>
      </c>
      <c r="L2471" s="8" t="str">
        <f t="shared" si="308"/>
        <v>The Man</v>
      </c>
      <c r="M2471" s="8" t="str">
        <f t="shared" si="309"/>
        <v/>
      </c>
      <c r="N2471" s="8" t="str">
        <f t="shared" si="305"/>
        <v>The Man</v>
      </c>
      <c r="O2471" s="10">
        <f>INDEX(cpi!$A$1:$M$106,MATCH($D2471,cpi!$A:$A,0),MATCH($C2471,cpi!$1:$1,0))</f>
        <v>198.8</v>
      </c>
      <c r="P2471" s="10">
        <f>cpi!$I$2</f>
        <v>245.51900000000001</v>
      </c>
      <c r="Q2471" s="10">
        <f t="shared" si="310"/>
        <v>1.2350050301810864</v>
      </c>
      <c r="R2471" s="8" t="str">
        <f t="shared" si="311"/>
        <v/>
      </c>
      <c r="S2471" s="11">
        <f t="shared" si="312"/>
        <v>24700100.603621729</v>
      </c>
      <c r="T2471" s="11">
        <f t="shared" si="312"/>
        <v>10288481.105030181</v>
      </c>
      <c r="U2471" s="11">
        <f t="shared" si="312"/>
        <v>12836266.842173038</v>
      </c>
    </row>
    <row r="2472" spans="1:21" x14ac:dyDescent="0.2">
      <c r="A2472" s="5">
        <v>2495</v>
      </c>
      <c r="B2472" s="17">
        <v>5</v>
      </c>
      <c r="C2472" s="16">
        <v>1</v>
      </c>
      <c r="D2472" s="16">
        <v>2007</v>
      </c>
      <c r="E2472" s="18">
        <v>39203</v>
      </c>
      <c r="F2472" s="9" t="s">
        <v>2445</v>
      </c>
      <c r="G2472" s="3">
        <v>20000000</v>
      </c>
      <c r="H2472" s="3">
        <v>8135024</v>
      </c>
      <c r="I2472" s="3">
        <v>8135024</v>
      </c>
      <c r="J2472" s="8" t="str">
        <f t="shared" si="306"/>
        <v/>
      </c>
      <c r="K2472" s="8" t="str">
        <f t="shared" si="307"/>
        <v/>
      </c>
      <c r="L2472" s="8" t="str">
        <f t="shared" si="308"/>
        <v>Code Name: The Cleaner</v>
      </c>
      <c r="M2472" s="8" t="str">
        <f t="shared" si="309"/>
        <v/>
      </c>
      <c r="N2472" s="8" t="str">
        <f t="shared" si="305"/>
        <v>Code Name: The Cleaner</v>
      </c>
      <c r="O2472" s="10">
        <f>INDEX(cpi!$A$1:$M$106,MATCH($D2472,cpi!$A:$A,0),MATCH($C2472,cpi!$1:$1,0))</f>
        <v>202.416</v>
      </c>
      <c r="P2472" s="10">
        <f>cpi!$I$2</f>
        <v>245.51900000000001</v>
      </c>
      <c r="Q2472" s="10">
        <f t="shared" si="310"/>
        <v>1.2129426527547229</v>
      </c>
      <c r="R2472" s="8" t="str">
        <f t="shared" si="311"/>
        <v/>
      </c>
      <c r="S2472" s="11">
        <f t="shared" si="312"/>
        <v>24258853.055094458</v>
      </c>
      <c r="T2472" s="11">
        <f t="shared" si="312"/>
        <v>9867317.5907833371</v>
      </c>
      <c r="U2472" s="11">
        <f t="shared" si="312"/>
        <v>9867317.5907833371</v>
      </c>
    </row>
    <row r="2473" spans="1:21" x14ac:dyDescent="0.2">
      <c r="A2473" s="5">
        <v>2496</v>
      </c>
      <c r="B2473" s="17">
        <v>12</v>
      </c>
      <c r="C2473" s="16">
        <v>12</v>
      </c>
      <c r="D2473" s="16">
        <v>2014</v>
      </c>
      <c r="E2473" s="18">
        <v>41985</v>
      </c>
      <c r="F2473" s="9" t="s">
        <v>2446</v>
      </c>
      <c r="G2473" s="3">
        <v>20000000</v>
      </c>
      <c r="H2473" s="3">
        <v>8110975</v>
      </c>
      <c r="I2473" s="3">
        <v>8692898</v>
      </c>
      <c r="J2473" s="8" t="str">
        <f t="shared" si="306"/>
        <v/>
      </c>
      <c r="K2473" s="8" t="str">
        <f t="shared" si="307"/>
        <v/>
      </c>
      <c r="L2473" s="8" t="str">
        <f t="shared" si="308"/>
        <v>Inherent Vice</v>
      </c>
      <c r="M2473" s="8" t="str">
        <f t="shared" si="309"/>
        <v/>
      </c>
      <c r="N2473" s="8" t="str">
        <f t="shared" si="305"/>
        <v>Inherent Vice</v>
      </c>
      <c r="O2473" s="10">
        <f>INDEX(cpi!$A$1:$M$106,MATCH($D2473,cpi!$A:$A,0),MATCH($C2473,cpi!$1:$1,0))</f>
        <v>234.81200000000001</v>
      </c>
      <c r="P2473" s="10">
        <f>cpi!$I$2</f>
        <v>245.51900000000001</v>
      </c>
      <c r="Q2473" s="10">
        <f t="shared" si="310"/>
        <v>1.0455981806721972</v>
      </c>
      <c r="R2473" s="8" t="str">
        <f t="shared" si="311"/>
        <v/>
      </c>
      <c r="S2473" s="11">
        <f t="shared" si="312"/>
        <v>20911963.613443945</v>
      </c>
      <c r="T2473" s="11">
        <f t="shared" si="312"/>
        <v>8480820.7034776751</v>
      </c>
      <c r="U2473" s="11">
        <f t="shared" si="312"/>
        <v>9089278.3335689828</v>
      </c>
    </row>
    <row r="2474" spans="1:21" x14ac:dyDescent="0.2">
      <c r="A2474" s="5">
        <v>2497</v>
      </c>
      <c r="B2474" s="17">
        <v>16</v>
      </c>
      <c r="C2474" s="16">
        <v>4</v>
      </c>
      <c r="D2474" s="16">
        <v>2004</v>
      </c>
      <c r="E2474" s="18">
        <v>38446</v>
      </c>
      <c r="F2474" s="9" t="s">
        <v>2447</v>
      </c>
      <c r="G2474" s="3">
        <v>20000000</v>
      </c>
      <c r="H2474" s="3">
        <v>8047525</v>
      </c>
      <c r="I2474" s="3">
        <v>8047525</v>
      </c>
      <c r="J2474" s="8" t="str">
        <f t="shared" si="306"/>
        <v/>
      </c>
      <c r="K2474" s="8" t="str">
        <f t="shared" si="307"/>
        <v/>
      </c>
      <c r="L2474" s="8" t="str">
        <f t="shared" si="308"/>
        <v>Connie &amp; Carla</v>
      </c>
      <c r="M2474" s="8" t="str">
        <f t="shared" si="309"/>
        <v/>
      </c>
      <c r="N2474" s="8" t="str">
        <f t="shared" si="305"/>
        <v>Connie &amp; Carla</v>
      </c>
      <c r="O2474" s="10">
        <f>INDEX(cpi!$A$1:$M$106,MATCH($D2474,cpi!$A:$A,0),MATCH($C2474,cpi!$1:$1,0))</f>
        <v>188</v>
      </c>
      <c r="P2474" s="10">
        <f>cpi!$I$2</f>
        <v>245.51900000000001</v>
      </c>
      <c r="Q2474" s="10">
        <f t="shared" si="310"/>
        <v>1.3059521276595745</v>
      </c>
      <c r="R2474" s="8" t="str">
        <f t="shared" si="311"/>
        <v/>
      </c>
      <c r="S2474" s="11">
        <f t="shared" si="312"/>
        <v>26119042.55319149</v>
      </c>
      <c r="T2474" s="11">
        <f t="shared" si="312"/>
        <v>10509682.396143617</v>
      </c>
      <c r="U2474" s="11">
        <f t="shared" si="312"/>
        <v>10509682.396143617</v>
      </c>
    </row>
    <row r="2475" spans="1:21" x14ac:dyDescent="0.2">
      <c r="A2475" s="5">
        <v>2498</v>
      </c>
      <c r="B2475" s="17">
        <v>11</v>
      </c>
      <c r="C2475" s="16">
        <v>10</v>
      </c>
      <c r="D2475" s="16">
        <v>2013</v>
      </c>
      <c r="E2475" s="18">
        <v>41588</v>
      </c>
      <c r="F2475" s="9" t="s">
        <v>2448</v>
      </c>
      <c r="G2475" s="3">
        <v>20000000</v>
      </c>
      <c r="H2475" s="3">
        <v>8008161</v>
      </c>
      <c r="I2475" s="3">
        <v>18273009</v>
      </c>
      <c r="J2475" s="8" t="str">
        <f t="shared" si="306"/>
        <v/>
      </c>
      <c r="K2475" s="8" t="str">
        <f t="shared" si="307"/>
        <v/>
      </c>
      <c r="L2475" s="8" t="str">
        <f t="shared" si="308"/>
        <v>Machete Kills</v>
      </c>
      <c r="M2475" s="8" t="str">
        <f t="shared" si="309"/>
        <v/>
      </c>
      <c r="N2475" s="8" t="str">
        <f t="shared" si="305"/>
        <v>Machete Kills</v>
      </c>
      <c r="O2475" s="10">
        <f>INDEX(cpi!$A$1:$M$106,MATCH($D2475,cpi!$A:$A,0),MATCH($C2475,cpi!$1:$1,0))</f>
        <v>233.54599999999999</v>
      </c>
      <c r="P2475" s="10">
        <f>cpi!$I$2</f>
        <v>245.51900000000001</v>
      </c>
      <c r="Q2475" s="10">
        <f t="shared" si="310"/>
        <v>1.0512661317256558</v>
      </c>
      <c r="R2475" s="8" t="str">
        <f t="shared" si="311"/>
        <v/>
      </c>
      <c r="S2475" s="11">
        <f t="shared" si="312"/>
        <v>21025322.634513114</v>
      </c>
      <c r="T2475" s="11">
        <f t="shared" si="312"/>
        <v>8418708.4367062598</v>
      </c>
      <c r="U2475" s="11">
        <f t="shared" si="312"/>
        <v>19209795.486418094</v>
      </c>
    </row>
    <row r="2476" spans="1:21" x14ac:dyDescent="0.2">
      <c r="A2476" s="5">
        <v>2499</v>
      </c>
      <c r="B2476" s="17">
        <v>1</v>
      </c>
      <c r="C2476" s="16">
        <v>1</v>
      </c>
      <c r="D2476" s="16">
        <v>1969</v>
      </c>
      <c r="E2476" s="18">
        <v>25204</v>
      </c>
      <c r="F2476" s="9" t="s">
        <v>2449</v>
      </c>
      <c r="G2476" s="3">
        <v>20000000</v>
      </c>
      <c r="H2476" s="3">
        <v>8000000</v>
      </c>
      <c r="I2476" s="3">
        <v>8000000</v>
      </c>
      <c r="J2476" s="8" t="str">
        <f t="shared" si="306"/>
        <v/>
      </c>
      <c r="K2476" s="8" t="str">
        <f t="shared" si="307"/>
        <v/>
      </c>
      <c r="L2476" s="8" t="str">
        <f t="shared" si="308"/>
        <v>Sweet Charity</v>
      </c>
      <c r="M2476" s="8" t="str">
        <f t="shared" si="309"/>
        <v/>
      </c>
      <c r="N2476" s="8" t="str">
        <f t="shared" si="305"/>
        <v>Sweet Charity</v>
      </c>
      <c r="O2476" s="10">
        <f>INDEX(cpi!$A$1:$M$106,MATCH($D2476,cpi!$A:$A,0),MATCH($C2476,cpi!$1:$1,0))</f>
        <v>35.6</v>
      </c>
      <c r="P2476" s="10">
        <f>cpi!$I$2</f>
        <v>245.51900000000001</v>
      </c>
      <c r="Q2476" s="10">
        <f t="shared" si="310"/>
        <v>6.8966011235955058</v>
      </c>
      <c r="R2476" s="8" t="str">
        <f t="shared" si="311"/>
        <v/>
      </c>
      <c r="S2476" s="11">
        <f t="shared" si="312"/>
        <v>137932022.47191012</v>
      </c>
      <c r="T2476" s="11">
        <f t="shared" si="312"/>
        <v>55172808.988764048</v>
      </c>
      <c r="U2476" s="11">
        <f t="shared" si="312"/>
        <v>55172808.988764048</v>
      </c>
    </row>
    <row r="2477" spans="1:21" x14ac:dyDescent="0.2">
      <c r="A2477" s="5">
        <v>2500</v>
      </c>
      <c r="B2477" s="17">
        <v>24</v>
      </c>
      <c r="C2477" s="16">
        <v>2</v>
      </c>
      <c r="D2477" s="16">
        <v>2006</v>
      </c>
      <c r="E2477" s="18">
        <v>39418</v>
      </c>
      <c r="F2477" s="9" t="s">
        <v>2450</v>
      </c>
      <c r="G2477" s="3">
        <v>20000000</v>
      </c>
      <c r="H2477" s="3">
        <v>7578946</v>
      </c>
      <c r="I2477" s="3">
        <v>28058652</v>
      </c>
      <c r="J2477" s="8" t="str">
        <f t="shared" si="306"/>
        <v/>
      </c>
      <c r="K2477" s="8" t="str">
        <f t="shared" si="307"/>
        <v/>
      </c>
      <c r="L2477" s="8" t="str">
        <f t="shared" si="308"/>
        <v>Doogal</v>
      </c>
      <c r="M2477" s="8" t="str">
        <f t="shared" si="309"/>
        <v/>
      </c>
      <c r="N2477" s="8" t="str">
        <f t="shared" si="305"/>
        <v>Doogal</v>
      </c>
      <c r="O2477" s="10">
        <f>INDEX(cpi!$A$1:$M$106,MATCH($D2477,cpi!$A:$A,0),MATCH($C2477,cpi!$1:$1,0))</f>
        <v>198.7</v>
      </c>
      <c r="P2477" s="10">
        <f>cpi!$I$2</f>
        <v>245.51900000000001</v>
      </c>
      <c r="Q2477" s="10">
        <f t="shared" si="310"/>
        <v>1.2356265727226976</v>
      </c>
      <c r="R2477" s="8" t="str">
        <f t="shared" si="311"/>
        <v/>
      </c>
      <c r="S2477" s="11">
        <f t="shared" si="312"/>
        <v>24712531.454453953</v>
      </c>
      <c r="T2477" s="11">
        <f t="shared" si="312"/>
        <v>9364747.0708303973</v>
      </c>
      <c r="U2477" s="11">
        <f t="shared" si="312"/>
        <v>34670016.005978867</v>
      </c>
    </row>
    <row r="2478" spans="1:21" x14ac:dyDescent="0.2">
      <c r="A2478" s="5">
        <v>2501</v>
      </c>
      <c r="B2478" s="17">
        <v>16</v>
      </c>
      <c r="C2478" s="16">
        <v>9</v>
      </c>
      <c r="D2478" s="16">
        <v>2005</v>
      </c>
      <c r="E2478" s="18">
        <v>38816</v>
      </c>
      <c r="F2478" s="9" t="s">
        <v>2451</v>
      </c>
      <c r="G2478" s="3">
        <v>20000000</v>
      </c>
      <c r="H2478" s="3">
        <v>7535331</v>
      </c>
      <c r="I2478" s="3">
        <v>8284331</v>
      </c>
      <c r="J2478" s="8" t="str">
        <f t="shared" si="306"/>
        <v/>
      </c>
      <c r="K2478" s="8" t="str">
        <f t="shared" si="307"/>
        <v/>
      </c>
      <c r="L2478" s="8" t="str">
        <f t="shared" si="308"/>
        <v>Proof</v>
      </c>
      <c r="M2478" s="8" t="str">
        <f t="shared" si="309"/>
        <v/>
      </c>
      <c r="N2478" s="8" t="str">
        <f t="shared" si="305"/>
        <v>Proof</v>
      </c>
      <c r="O2478" s="10">
        <f>INDEX(cpi!$A$1:$M$106,MATCH($D2478,cpi!$A:$A,0),MATCH($C2478,cpi!$1:$1,0))</f>
        <v>198.8</v>
      </c>
      <c r="P2478" s="10">
        <f>cpi!$I$2</f>
        <v>245.51900000000001</v>
      </c>
      <c r="Q2478" s="10">
        <f t="shared" si="310"/>
        <v>1.2350050301810864</v>
      </c>
      <c r="R2478" s="8" t="str">
        <f t="shared" si="311"/>
        <v/>
      </c>
      <c r="S2478" s="11">
        <f t="shared" si="312"/>
        <v>24700100.603621729</v>
      </c>
      <c r="T2478" s="11">
        <f t="shared" si="312"/>
        <v>9306171.6890794765</v>
      </c>
      <c r="U2478" s="11">
        <f t="shared" si="312"/>
        <v>10231190.456685109</v>
      </c>
    </row>
    <row r="2479" spans="1:21" x14ac:dyDescent="0.2">
      <c r="A2479" s="5">
        <v>2502</v>
      </c>
      <c r="B2479" s="17">
        <v>3</v>
      </c>
      <c r="C2479" s="16">
        <v>10</v>
      </c>
      <c r="D2479" s="16">
        <v>2008</v>
      </c>
      <c r="E2479" s="18">
        <v>39517</v>
      </c>
      <c r="F2479" s="9" t="s">
        <v>2452</v>
      </c>
      <c r="G2479" s="3">
        <v>20000000</v>
      </c>
      <c r="H2479" s="3">
        <v>7013191</v>
      </c>
      <c r="I2479" s="3">
        <v>7022183</v>
      </c>
      <c r="J2479" s="8" t="str">
        <f t="shared" si="306"/>
        <v/>
      </c>
      <c r="K2479" s="8" t="str">
        <f t="shared" si="307"/>
        <v/>
      </c>
      <c r="L2479" s="8" t="str">
        <f t="shared" si="308"/>
        <v>An American Carol</v>
      </c>
      <c r="M2479" s="8" t="str">
        <f t="shared" si="309"/>
        <v/>
      </c>
      <c r="N2479" s="8" t="str">
        <f t="shared" si="305"/>
        <v>An American Carol</v>
      </c>
      <c r="O2479" s="10">
        <f>INDEX(cpi!$A$1:$M$106,MATCH($D2479,cpi!$A:$A,0),MATCH($C2479,cpi!$1:$1,0))</f>
        <v>216.57300000000001</v>
      </c>
      <c r="P2479" s="10">
        <f>cpi!$I$2</f>
        <v>245.51900000000001</v>
      </c>
      <c r="Q2479" s="10">
        <f t="shared" si="310"/>
        <v>1.1336547030331574</v>
      </c>
      <c r="R2479" s="8" t="str">
        <f t="shared" si="311"/>
        <v/>
      </c>
      <c r="S2479" s="11">
        <f t="shared" si="312"/>
        <v>22673094.060663149</v>
      </c>
      <c r="T2479" s="11">
        <f t="shared" si="312"/>
        <v>7950536.9604198122</v>
      </c>
      <c r="U2479" s="11">
        <f t="shared" si="312"/>
        <v>7960730.7835094864</v>
      </c>
    </row>
    <row r="2480" spans="1:21" x14ac:dyDescent="0.2">
      <c r="A2480" s="5">
        <v>2503</v>
      </c>
      <c r="B2480" s="17">
        <v>14</v>
      </c>
      <c r="C2480" s="16">
        <v>3</v>
      </c>
      <c r="D2480" s="16">
        <v>2003</v>
      </c>
      <c r="E2480" s="18">
        <v>38020</v>
      </c>
      <c r="F2480" s="9" t="s">
        <v>2453</v>
      </c>
      <c r="G2480" s="3">
        <v>20000000</v>
      </c>
      <c r="H2480" s="3">
        <v>6882696</v>
      </c>
      <c r="I2480" s="3">
        <v>6882696</v>
      </c>
      <c r="J2480" s="8" t="str">
        <f t="shared" si="306"/>
        <v/>
      </c>
      <c r="K2480" s="8" t="str">
        <f t="shared" si="307"/>
        <v/>
      </c>
      <c r="L2480" s="8" t="str">
        <f t="shared" si="308"/>
        <v>Willard</v>
      </c>
      <c r="M2480" s="8" t="str">
        <f t="shared" si="309"/>
        <v/>
      </c>
      <c r="N2480" s="8" t="str">
        <f t="shared" si="305"/>
        <v>Willard</v>
      </c>
      <c r="O2480" s="10">
        <f>INDEX(cpi!$A$1:$M$106,MATCH($D2480,cpi!$A:$A,0),MATCH($C2480,cpi!$1:$1,0))</f>
        <v>184.2</v>
      </c>
      <c r="P2480" s="10">
        <f>cpi!$I$2</f>
        <v>245.51900000000001</v>
      </c>
      <c r="Q2480" s="10">
        <f t="shared" si="310"/>
        <v>1.3328935939196527</v>
      </c>
      <c r="R2480" s="8" t="str">
        <f t="shared" si="311"/>
        <v/>
      </c>
      <c r="S2480" s="11">
        <f t="shared" si="312"/>
        <v>26657871.878393054</v>
      </c>
      <c r="T2480" s="11">
        <f t="shared" si="312"/>
        <v>9173901.4072964173</v>
      </c>
      <c r="U2480" s="11">
        <f t="shared" si="312"/>
        <v>9173901.4072964173</v>
      </c>
    </row>
    <row r="2481" spans="1:21" x14ac:dyDescent="0.2">
      <c r="A2481" s="5">
        <v>2504</v>
      </c>
      <c r="B2481" s="17">
        <v>1</v>
      </c>
      <c r="C2481" s="16">
        <v>2</v>
      </c>
      <c r="D2481" s="16">
        <v>2008</v>
      </c>
      <c r="E2481" s="18">
        <v>39449</v>
      </c>
      <c r="F2481" s="9" t="s">
        <v>2454</v>
      </c>
      <c r="G2481" s="3">
        <v>20000000</v>
      </c>
      <c r="H2481" s="3">
        <v>6575282</v>
      </c>
      <c r="I2481" s="3">
        <v>6947084</v>
      </c>
      <c r="J2481" s="8" t="str">
        <f t="shared" si="306"/>
        <v/>
      </c>
      <c r="K2481" s="8" t="str">
        <f t="shared" si="307"/>
        <v/>
      </c>
      <c r="L2481" s="8" t="str">
        <f t="shared" si="308"/>
        <v>Strange Wilderness</v>
      </c>
      <c r="M2481" s="8" t="str">
        <f t="shared" si="309"/>
        <v/>
      </c>
      <c r="N2481" s="8" t="str">
        <f t="shared" si="305"/>
        <v>Strange Wilderness</v>
      </c>
      <c r="O2481" s="10">
        <f>INDEX(cpi!$A$1:$M$106,MATCH($D2481,cpi!$A:$A,0),MATCH($C2481,cpi!$1:$1,0))</f>
        <v>211.69300000000001</v>
      </c>
      <c r="P2481" s="10">
        <f>cpi!$I$2</f>
        <v>245.51900000000001</v>
      </c>
      <c r="Q2481" s="10">
        <f t="shared" si="310"/>
        <v>1.1597879948793772</v>
      </c>
      <c r="R2481" s="8" t="str">
        <f t="shared" si="311"/>
        <v/>
      </c>
      <c r="S2481" s="11">
        <f t="shared" si="312"/>
        <v>23195759.897587545</v>
      </c>
      <c r="T2481" s="11">
        <f t="shared" si="312"/>
        <v>7625933.1265464611</v>
      </c>
      <c r="U2481" s="11">
        <f t="shared" si="312"/>
        <v>8057144.6226186035</v>
      </c>
    </row>
    <row r="2482" spans="1:21" x14ac:dyDescent="0.2">
      <c r="A2482" s="5">
        <v>2505</v>
      </c>
      <c r="B2482" s="17">
        <v>24</v>
      </c>
      <c r="C2482" s="16">
        <v>4</v>
      </c>
      <c r="D2482" s="16">
        <v>2015</v>
      </c>
      <c r="E2482" s="18">
        <v>42708</v>
      </c>
      <c r="F2482" s="9" t="s">
        <v>2455</v>
      </c>
      <c r="G2482" s="3">
        <v>20000000</v>
      </c>
      <c r="H2482" s="3">
        <v>6485961</v>
      </c>
      <c r="I2482" s="3">
        <v>17684355</v>
      </c>
      <c r="J2482" s="8" t="str">
        <f t="shared" si="306"/>
        <v/>
      </c>
      <c r="K2482" s="8" t="str">
        <f t="shared" si="307"/>
        <v/>
      </c>
      <c r="L2482" s="8" t="str">
        <f t="shared" si="308"/>
        <v>Little Boy</v>
      </c>
      <c r="M2482" s="8" t="str">
        <f t="shared" si="309"/>
        <v/>
      </c>
      <c r="N2482" s="8" t="str">
        <f t="shared" si="305"/>
        <v>Little Boy</v>
      </c>
      <c r="O2482" s="10">
        <f>INDEX(cpi!$A$1:$M$106,MATCH($D2482,cpi!$A:$A,0),MATCH($C2482,cpi!$1:$1,0))</f>
        <v>236.59899999999999</v>
      </c>
      <c r="P2482" s="10">
        <f>cpi!$I$2</f>
        <v>245.51900000000001</v>
      </c>
      <c r="Q2482" s="10">
        <f t="shared" si="310"/>
        <v>1.0377009201222323</v>
      </c>
      <c r="R2482" s="8" t="str">
        <f t="shared" si="311"/>
        <v/>
      </c>
      <c r="S2482" s="11">
        <f t="shared" si="312"/>
        <v>20754018.402444646</v>
      </c>
      <c r="T2482" s="11">
        <f t="shared" si="312"/>
        <v>6730487.697576914</v>
      </c>
      <c r="U2482" s="11">
        <f t="shared" si="312"/>
        <v>18351071.455268197</v>
      </c>
    </row>
    <row r="2483" spans="1:21" x14ac:dyDescent="0.2">
      <c r="A2483" s="5">
        <v>2506</v>
      </c>
      <c r="B2483" s="17">
        <v>17</v>
      </c>
      <c r="C2483" s="16">
        <v>12</v>
      </c>
      <c r="D2483" s="16">
        <v>1999</v>
      </c>
      <c r="E2483" s="18">
        <v>36658</v>
      </c>
      <c r="F2483" s="9" t="s">
        <v>2456</v>
      </c>
      <c r="G2483" s="3">
        <v>20000000</v>
      </c>
      <c r="H2483" s="3">
        <v>6201757</v>
      </c>
      <c r="I2483" s="3">
        <v>6201757</v>
      </c>
      <c r="J2483" s="8" t="str">
        <f t="shared" si="306"/>
        <v/>
      </c>
      <c r="K2483" s="8" t="str">
        <f t="shared" si="307"/>
        <v/>
      </c>
      <c r="L2483" s="8" t="str">
        <f t="shared" si="308"/>
        <v>Topsy Turvy</v>
      </c>
      <c r="M2483" s="8" t="str">
        <f t="shared" si="309"/>
        <v/>
      </c>
      <c r="N2483" s="8" t="str">
        <f t="shared" si="305"/>
        <v>Topsy Turvy</v>
      </c>
      <c r="O2483" s="10">
        <f>INDEX(cpi!$A$1:$M$106,MATCH($D2483,cpi!$A:$A,0),MATCH($C2483,cpi!$1:$1,0))</f>
        <v>168.3</v>
      </c>
      <c r="P2483" s="10">
        <f>cpi!$I$2</f>
        <v>245.51900000000001</v>
      </c>
      <c r="Q2483" s="10">
        <f t="shared" si="310"/>
        <v>1.4588175876411169</v>
      </c>
      <c r="R2483" s="8" t="str">
        <f t="shared" si="311"/>
        <v/>
      </c>
      <c r="S2483" s="11">
        <f t="shared" si="312"/>
        <v>29176351.75282234</v>
      </c>
      <c r="T2483" s="11">
        <f t="shared" si="312"/>
        <v>9047232.1858764105</v>
      </c>
      <c r="U2483" s="11">
        <f t="shared" si="312"/>
        <v>9047232.1858764105</v>
      </c>
    </row>
    <row r="2484" spans="1:21" x14ac:dyDescent="0.2">
      <c r="A2484" s="5">
        <v>2507</v>
      </c>
      <c r="B2484" s="17">
        <v>26</v>
      </c>
      <c r="C2484" s="16">
        <v>10</v>
      </c>
      <c r="D2484" s="16">
        <v>2012</v>
      </c>
      <c r="E2484" s="18">
        <v>41680</v>
      </c>
      <c r="F2484" s="9" t="s">
        <v>2457</v>
      </c>
      <c r="G2484" s="3">
        <v>20000000</v>
      </c>
      <c r="H2484" s="3">
        <v>6002756</v>
      </c>
      <c r="I2484" s="3">
        <v>8300821</v>
      </c>
      <c r="J2484" s="8" t="str">
        <f t="shared" si="306"/>
        <v/>
      </c>
      <c r="K2484" s="8" t="str">
        <f t="shared" si="307"/>
        <v/>
      </c>
      <c r="L2484" s="8" t="str">
        <f t="shared" si="308"/>
        <v>Chasing Mavericks</v>
      </c>
      <c r="M2484" s="8" t="str">
        <f t="shared" si="309"/>
        <v/>
      </c>
      <c r="N2484" s="8" t="str">
        <f t="shared" si="305"/>
        <v>Chasing Mavericks</v>
      </c>
      <c r="O2484" s="10">
        <f>INDEX(cpi!$A$1:$M$106,MATCH($D2484,cpi!$A:$A,0),MATCH($C2484,cpi!$1:$1,0))</f>
        <v>231.31700000000001</v>
      </c>
      <c r="P2484" s="10">
        <f>cpi!$I$2</f>
        <v>245.51900000000001</v>
      </c>
      <c r="Q2484" s="10">
        <f t="shared" si="310"/>
        <v>1.0613962657305775</v>
      </c>
      <c r="R2484" s="8" t="str">
        <f t="shared" si="311"/>
        <v/>
      </c>
      <c r="S2484" s="11">
        <f t="shared" si="312"/>
        <v>21227925.31461155</v>
      </c>
      <c r="T2484" s="11">
        <f t="shared" si="312"/>
        <v>6371302.8024918186</v>
      </c>
      <c r="U2484" s="11">
        <f t="shared" si="312"/>
        <v>8810460.4118979592</v>
      </c>
    </row>
    <row r="2485" spans="1:21" x14ac:dyDescent="0.2">
      <c r="A2485" s="5">
        <v>2508</v>
      </c>
      <c r="B2485" s="17">
        <v>31</v>
      </c>
      <c r="C2485" s="16">
        <v>12</v>
      </c>
      <c r="D2485" s="16">
        <v>2014</v>
      </c>
      <c r="E2485" s="18">
        <v>42563</v>
      </c>
      <c r="F2485" s="9" t="s">
        <v>2458</v>
      </c>
      <c r="G2485" s="3">
        <v>20000000</v>
      </c>
      <c r="H2485" s="3">
        <v>5749134</v>
      </c>
      <c r="I2485" s="3">
        <v>6071433</v>
      </c>
      <c r="J2485" s="8" t="str">
        <f t="shared" si="306"/>
        <v/>
      </c>
      <c r="K2485" s="8" t="str">
        <f t="shared" si="307"/>
        <v/>
      </c>
      <c r="L2485" s="8" t="str">
        <f t="shared" si="308"/>
        <v>A Most Violent Year</v>
      </c>
      <c r="M2485" s="8" t="str">
        <f t="shared" si="309"/>
        <v/>
      </c>
      <c r="N2485" s="8" t="str">
        <f t="shared" si="305"/>
        <v>A Most Violent Year</v>
      </c>
      <c r="O2485" s="10">
        <f>INDEX(cpi!$A$1:$M$106,MATCH($D2485,cpi!$A:$A,0),MATCH($C2485,cpi!$1:$1,0))</f>
        <v>234.81200000000001</v>
      </c>
      <c r="P2485" s="10">
        <f>cpi!$I$2</f>
        <v>245.51900000000001</v>
      </c>
      <c r="Q2485" s="10">
        <f t="shared" si="310"/>
        <v>1.0455981806721972</v>
      </c>
      <c r="R2485" s="8" t="str">
        <f t="shared" si="311"/>
        <v/>
      </c>
      <c r="S2485" s="11">
        <f t="shared" si="312"/>
        <v>20911963.613443945</v>
      </c>
      <c r="T2485" s="11">
        <f t="shared" si="312"/>
        <v>6011284.0508406721</v>
      </c>
      <c r="U2485" s="11">
        <f t="shared" si="312"/>
        <v>6348279.2988731405</v>
      </c>
    </row>
    <row r="2486" spans="1:21" x14ac:dyDescent="0.2">
      <c r="A2486" s="5">
        <v>2509</v>
      </c>
      <c r="B2486" s="17">
        <v>23</v>
      </c>
      <c r="C2486" s="16">
        <v>11</v>
      </c>
      <c r="D2486" s="16">
        <v>2011</v>
      </c>
      <c r="E2486" s="18">
        <v>41224</v>
      </c>
      <c r="F2486" s="9" t="s">
        <v>2459</v>
      </c>
      <c r="G2486" s="3">
        <v>20000000</v>
      </c>
      <c r="H2486" s="3">
        <v>5702083</v>
      </c>
      <c r="I2486" s="3">
        <v>14807531</v>
      </c>
      <c r="J2486" s="8" t="str">
        <f t="shared" si="306"/>
        <v/>
      </c>
      <c r="K2486" s="8" t="str">
        <f t="shared" si="307"/>
        <v/>
      </c>
      <c r="L2486" s="8" t="str">
        <f t="shared" si="308"/>
        <v>A Dangerous Method</v>
      </c>
      <c r="M2486" s="8" t="str">
        <f t="shared" si="309"/>
        <v/>
      </c>
      <c r="N2486" s="8" t="str">
        <f t="shared" si="305"/>
        <v>A Dangerous Method</v>
      </c>
      <c r="O2486" s="10">
        <f>INDEX(cpi!$A$1:$M$106,MATCH($D2486,cpi!$A:$A,0),MATCH($C2486,cpi!$1:$1,0))</f>
        <v>226.23</v>
      </c>
      <c r="P2486" s="10">
        <f>cpi!$I$2</f>
        <v>245.51900000000001</v>
      </c>
      <c r="Q2486" s="10">
        <f t="shared" si="310"/>
        <v>1.085262785660611</v>
      </c>
      <c r="R2486" s="8" t="str">
        <f t="shared" si="311"/>
        <v/>
      </c>
      <c r="S2486" s="11">
        <f t="shared" si="312"/>
        <v>21705255.713212218</v>
      </c>
      <c r="T2486" s="11">
        <f t="shared" si="312"/>
        <v>6188258.4806480138</v>
      </c>
      <c r="U2486" s="11">
        <f t="shared" si="312"/>
        <v>16070062.341815852</v>
      </c>
    </row>
    <row r="2487" spans="1:21" x14ac:dyDescent="0.2">
      <c r="A2487" s="5">
        <v>2510</v>
      </c>
      <c r="B2487" s="17">
        <v>7</v>
      </c>
      <c r="C2487" s="16">
        <v>7</v>
      </c>
      <c r="D2487" s="16">
        <v>2006</v>
      </c>
      <c r="E2487" s="18">
        <v>38905</v>
      </c>
      <c r="F2487" s="9" t="s">
        <v>2460</v>
      </c>
      <c r="G2487" s="3">
        <v>20000000</v>
      </c>
      <c r="H2487" s="3">
        <v>5501616</v>
      </c>
      <c r="I2487" s="3">
        <v>7405084</v>
      </c>
      <c r="J2487" s="8" t="str">
        <f t="shared" si="306"/>
        <v/>
      </c>
      <c r="K2487" s="8" t="str">
        <f t="shared" si="307"/>
        <v/>
      </c>
      <c r="L2487" s="8" t="str">
        <f t="shared" si="308"/>
        <v>A Scanner Darkly</v>
      </c>
      <c r="M2487" s="8" t="str">
        <f t="shared" si="309"/>
        <v/>
      </c>
      <c r="N2487" s="8" t="str">
        <f t="shared" si="305"/>
        <v>A Scanner Darkly</v>
      </c>
      <c r="O2487" s="10">
        <f>INDEX(cpi!$A$1:$M$106,MATCH($D2487,cpi!$A:$A,0),MATCH($C2487,cpi!$1:$1,0))</f>
        <v>203.5</v>
      </c>
      <c r="P2487" s="10">
        <f>cpi!$I$2</f>
        <v>245.51900000000001</v>
      </c>
      <c r="Q2487" s="10">
        <f t="shared" si="310"/>
        <v>1.2064815724815725</v>
      </c>
      <c r="R2487" s="8" t="str">
        <f t="shared" si="311"/>
        <v/>
      </c>
      <c r="S2487" s="11">
        <f t="shared" si="312"/>
        <v>24129631.449631449</v>
      </c>
      <c r="T2487" s="11">
        <f t="shared" si="312"/>
        <v>6637598.3228697786</v>
      </c>
      <c r="U2487" s="11">
        <f t="shared" si="312"/>
        <v>8934097.3886781335</v>
      </c>
    </row>
    <row r="2488" spans="1:21" x14ac:dyDescent="0.2">
      <c r="A2488" s="5">
        <v>2511</v>
      </c>
      <c r="B2488" s="17">
        <v>14</v>
      </c>
      <c r="C2488" s="16">
        <v>8</v>
      </c>
      <c r="D2488" s="16">
        <v>2009</v>
      </c>
      <c r="E2488" s="18">
        <v>40217</v>
      </c>
      <c r="F2488" s="9" t="s">
        <v>2461</v>
      </c>
      <c r="G2488" s="3">
        <v>20000000</v>
      </c>
      <c r="H2488" s="3">
        <v>5210988</v>
      </c>
      <c r="I2488" s="3">
        <v>12967829</v>
      </c>
      <c r="J2488" s="8" t="str">
        <f t="shared" si="306"/>
        <v/>
      </c>
      <c r="K2488" s="8" t="str">
        <f t="shared" si="307"/>
        <v/>
      </c>
      <c r="L2488" s="8" t="str">
        <f t="shared" si="308"/>
        <v>Bandslam</v>
      </c>
      <c r="M2488" s="8" t="str">
        <f t="shared" si="309"/>
        <v/>
      </c>
      <c r="N2488" s="8" t="str">
        <f t="shared" si="305"/>
        <v>Bandslam</v>
      </c>
      <c r="O2488" s="10">
        <f>INDEX(cpi!$A$1:$M$106,MATCH($D2488,cpi!$A:$A,0),MATCH($C2488,cpi!$1:$1,0))</f>
        <v>215.834</v>
      </c>
      <c r="P2488" s="10">
        <f>cpi!$I$2</f>
        <v>245.51900000000001</v>
      </c>
      <c r="Q2488" s="10">
        <f t="shared" si="310"/>
        <v>1.1375362547142711</v>
      </c>
      <c r="R2488" s="8" t="str">
        <f t="shared" si="311"/>
        <v/>
      </c>
      <c r="S2488" s="11">
        <f t="shared" si="312"/>
        <v>22750725.094285421</v>
      </c>
      <c r="T2488" s="11">
        <f t="shared" si="312"/>
        <v>5927687.7728810105</v>
      </c>
      <c r="U2488" s="11">
        <f t="shared" si="312"/>
        <v>14751375.632435111</v>
      </c>
    </row>
    <row r="2489" spans="1:21" x14ac:dyDescent="0.2">
      <c r="A2489" s="5">
        <v>2512</v>
      </c>
      <c r="B2489" s="17">
        <v>28</v>
      </c>
      <c r="C2489" s="16">
        <v>1</v>
      </c>
      <c r="D2489" s="16">
        <v>2005</v>
      </c>
      <c r="E2489" s="18">
        <v>39173</v>
      </c>
      <c r="F2489" s="9" t="s">
        <v>2462</v>
      </c>
      <c r="G2489" s="3">
        <v>20000000</v>
      </c>
      <c r="H2489" s="3">
        <v>5178569</v>
      </c>
      <c r="I2489" s="3">
        <v>8178569</v>
      </c>
      <c r="J2489" s="8" t="str">
        <f t="shared" si="306"/>
        <v/>
      </c>
      <c r="K2489" s="8" t="str">
        <f t="shared" si="307"/>
        <v/>
      </c>
      <c r="L2489" s="8" t="str">
        <f t="shared" si="308"/>
        <v>Alone in the Dark</v>
      </c>
      <c r="M2489" s="8" t="str">
        <f t="shared" si="309"/>
        <v/>
      </c>
      <c r="N2489" s="8" t="str">
        <f t="shared" si="305"/>
        <v>Alone in the Dark</v>
      </c>
      <c r="O2489" s="10">
        <f>INDEX(cpi!$A$1:$M$106,MATCH($D2489,cpi!$A:$A,0),MATCH($C2489,cpi!$1:$1,0))</f>
        <v>190.7</v>
      </c>
      <c r="P2489" s="10">
        <f>cpi!$I$2</f>
        <v>245.51900000000001</v>
      </c>
      <c r="Q2489" s="10">
        <f t="shared" si="310"/>
        <v>1.2874619821709492</v>
      </c>
      <c r="R2489" s="8" t="str">
        <f t="shared" si="311"/>
        <v/>
      </c>
      <c r="S2489" s="11">
        <f t="shared" si="312"/>
        <v>25749239.643418983</v>
      </c>
      <c r="T2489" s="11">
        <f t="shared" si="312"/>
        <v>6667210.7095490303</v>
      </c>
      <c r="U2489" s="11">
        <f t="shared" si="312"/>
        <v>10529596.656061878</v>
      </c>
    </row>
    <row r="2490" spans="1:21" x14ac:dyDescent="0.2">
      <c r="A2490" s="5">
        <v>2513</v>
      </c>
      <c r="B2490" s="17">
        <v>29</v>
      </c>
      <c r="C2490" s="16">
        <v>10</v>
      </c>
      <c r="D2490" s="16">
        <v>2004</v>
      </c>
      <c r="E2490" s="18">
        <v>38847</v>
      </c>
      <c r="F2490" s="9" t="s">
        <v>2463</v>
      </c>
      <c r="G2490" s="3">
        <v>20000000</v>
      </c>
      <c r="H2490" s="3">
        <v>5005899</v>
      </c>
      <c r="I2490" s="3">
        <v>14603001</v>
      </c>
      <c r="J2490" s="8" t="str">
        <f t="shared" si="306"/>
        <v/>
      </c>
      <c r="K2490" s="8" t="str">
        <f t="shared" si="307"/>
        <v/>
      </c>
      <c r="L2490" s="8" t="str">
        <f t="shared" si="308"/>
        <v>Birth</v>
      </c>
      <c r="M2490" s="8" t="str">
        <f t="shared" si="309"/>
        <v/>
      </c>
      <c r="N2490" s="8" t="str">
        <f t="shared" si="305"/>
        <v>Birth</v>
      </c>
      <c r="O2490" s="10">
        <f>INDEX(cpi!$A$1:$M$106,MATCH($D2490,cpi!$A:$A,0),MATCH($C2490,cpi!$1:$1,0))</f>
        <v>190.9</v>
      </c>
      <c r="P2490" s="10">
        <f>cpi!$I$2</f>
        <v>245.51900000000001</v>
      </c>
      <c r="Q2490" s="10">
        <f t="shared" si="310"/>
        <v>1.2861131482451544</v>
      </c>
      <c r="R2490" s="8" t="str">
        <f t="shared" si="311"/>
        <v/>
      </c>
      <c r="S2490" s="11">
        <f t="shared" si="312"/>
        <v>25722262.96490309</v>
      </c>
      <c r="T2490" s="11">
        <f t="shared" si="312"/>
        <v>6438152.5226872703</v>
      </c>
      <c r="U2490" s="11">
        <f t="shared" si="312"/>
        <v>18781111.589937139</v>
      </c>
    </row>
    <row r="2491" spans="1:21" x14ac:dyDescent="0.2">
      <c r="A2491" s="5">
        <v>2514</v>
      </c>
      <c r="B2491" s="17">
        <v>26</v>
      </c>
      <c r="C2491" s="16">
        <v>8</v>
      </c>
      <c r="D2491" s="16">
        <v>2016</v>
      </c>
      <c r="E2491" s="18">
        <v>43139</v>
      </c>
      <c r="F2491" s="9" t="s">
        <v>2464</v>
      </c>
      <c r="G2491" s="3">
        <v>20000000</v>
      </c>
      <c r="H2491" s="3">
        <v>4712792</v>
      </c>
      <c r="I2491" s="3">
        <v>5032013</v>
      </c>
      <c r="J2491" s="8" t="str">
        <f t="shared" si="306"/>
        <v/>
      </c>
      <c r="K2491" s="8" t="str">
        <f t="shared" si="307"/>
        <v/>
      </c>
      <c r="L2491" s="8" t="str">
        <f t="shared" si="308"/>
        <v>Hands of Stone</v>
      </c>
      <c r="M2491" s="8" t="str">
        <f t="shared" si="309"/>
        <v/>
      </c>
      <c r="N2491" s="8" t="str">
        <f t="shared" si="305"/>
        <v>Hands of Stone</v>
      </c>
      <c r="O2491" s="10">
        <f>INDEX(cpi!$A$1:$M$106,MATCH($D2491,cpi!$A:$A,0),MATCH($C2491,cpi!$1:$1,0))</f>
        <v>240.84899999999999</v>
      </c>
      <c r="P2491" s="10">
        <f>cpi!$I$2</f>
        <v>245.51900000000001</v>
      </c>
      <c r="Q2491" s="10">
        <f t="shared" si="310"/>
        <v>1.0193897421205818</v>
      </c>
      <c r="R2491" s="8" t="str">
        <f t="shared" si="311"/>
        <v/>
      </c>
      <c r="S2491" s="11">
        <f t="shared" si="312"/>
        <v>20387794.842411634</v>
      </c>
      <c r="T2491" s="11">
        <f t="shared" si="312"/>
        <v>4804171.8215479404</v>
      </c>
      <c r="U2491" s="11">
        <f t="shared" si="312"/>
        <v>5129582.4344174154</v>
      </c>
    </row>
    <row r="2492" spans="1:21" x14ac:dyDescent="0.2">
      <c r="A2492" s="5">
        <v>2515</v>
      </c>
      <c r="B2492" s="17">
        <v>24</v>
      </c>
      <c r="C2492" s="16">
        <v>10</v>
      </c>
      <c r="D2492" s="16">
        <v>2008</v>
      </c>
      <c r="E2492" s="18">
        <v>40157</v>
      </c>
      <c r="F2492" s="9" t="s">
        <v>2465</v>
      </c>
      <c r="G2492" s="3">
        <v>20000000</v>
      </c>
      <c r="H2492" s="3">
        <v>4452423</v>
      </c>
      <c r="I2492" s="3">
        <v>4453327</v>
      </c>
      <c r="J2492" s="8" t="str">
        <f t="shared" si="306"/>
        <v/>
      </c>
      <c r="K2492" s="8" t="str">
        <f t="shared" si="307"/>
        <v/>
      </c>
      <c r="L2492" s="8" t="str">
        <f t="shared" si="308"/>
        <v>Passchendaele</v>
      </c>
      <c r="M2492" s="8" t="str">
        <f t="shared" si="309"/>
        <v/>
      </c>
      <c r="N2492" s="8" t="str">
        <f t="shared" si="305"/>
        <v>Passchendaele</v>
      </c>
      <c r="O2492" s="10">
        <f>INDEX(cpi!$A$1:$M$106,MATCH($D2492,cpi!$A:$A,0),MATCH($C2492,cpi!$1:$1,0))</f>
        <v>216.57300000000001</v>
      </c>
      <c r="P2492" s="10">
        <f>cpi!$I$2</f>
        <v>245.51900000000001</v>
      </c>
      <c r="Q2492" s="10">
        <f t="shared" si="310"/>
        <v>1.1336547030331574</v>
      </c>
      <c r="R2492" s="8" t="str">
        <f t="shared" si="311"/>
        <v/>
      </c>
      <c r="S2492" s="11">
        <f t="shared" si="312"/>
        <v>22673094.060663149</v>
      </c>
      <c r="T2492" s="11">
        <f t="shared" si="312"/>
        <v>5047510.2738429997</v>
      </c>
      <c r="U2492" s="11">
        <f t="shared" si="312"/>
        <v>5048535.0976945413</v>
      </c>
    </row>
    <row r="2493" spans="1:21" x14ac:dyDescent="0.2">
      <c r="A2493" s="5">
        <v>2516</v>
      </c>
      <c r="B2493" s="17">
        <v>3</v>
      </c>
      <c r="C2493" s="16">
        <v>10</v>
      </c>
      <c r="D2493" s="16">
        <v>2008</v>
      </c>
      <c r="E2493" s="18">
        <v>39517</v>
      </c>
      <c r="F2493" s="9" t="s">
        <v>2466</v>
      </c>
      <c r="G2493" s="3">
        <v>20000000</v>
      </c>
      <c r="H2493" s="3">
        <v>4442377</v>
      </c>
      <c r="I2493" s="3">
        <v>4504111</v>
      </c>
      <c r="J2493" s="8" t="str">
        <f t="shared" si="306"/>
        <v/>
      </c>
      <c r="K2493" s="8" t="str">
        <f t="shared" si="307"/>
        <v/>
      </c>
      <c r="L2493" s="8" t="str">
        <f t="shared" si="308"/>
        <v>Flash of Genius</v>
      </c>
      <c r="M2493" s="8" t="str">
        <f t="shared" si="309"/>
        <v/>
      </c>
      <c r="N2493" s="8" t="str">
        <f t="shared" si="305"/>
        <v>Flash of Genius</v>
      </c>
      <c r="O2493" s="10">
        <f>INDEX(cpi!$A$1:$M$106,MATCH($D2493,cpi!$A:$A,0),MATCH($C2493,cpi!$1:$1,0))</f>
        <v>216.57300000000001</v>
      </c>
      <c r="P2493" s="10">
        <f>cpi!$I$2</f>
        <v>245.51900000000001</v>
      </c>
      <c r="Q2493" s="10">
        <f t="shared" si="310"/>
        <v>1.1336547030331574</v>
      </c>
      <c r="R2493" s="8" t="str">
        <f t="shared" si="311"/>
        <v/>
      </c>
      <c r="S2493" s="11">
        <f t="shared" si="312"/>
        <v>22673094.060663149</v>
      </c>
      <c r="T2493" s="11">
        <f t="shared" si="312"/>
        <v>5036121.5786963291</v>
      </c>
      <c r="U2493" s="11">
        <f t="shared" si="312"/>
        <v>5106106.6181333773</v>
      </c>
    </row>
    <row r="2494" spans="1:21" x14ac:dyDescent="0.2">
      <c r="A2494" s="5">
        <v>2517</v>
      </c>
      <c r="B2494" s="17">
        <v>21</v>
      </c>
      <c r="C2494" s="16">
        <v>11</v>
      </c>
      <c r="D2494" s="16">
        <v>2007</v>
      </c>
      <c r="E2494" s="18">
        <v>39702</v>
      </c>
      <c r="F2494" s="9" t="s">
        <v>2467</v>
      </c>
      <c r="G2494" s="3">
        <v>20000000</v>
      </c>
      <c r="H2494" s="3">
        <v>4017609</v>
      </c>
      <c r="I2494" s="3">
        <v>12397613</v>
      </c>
      <c r="J2494" s="8" t="str">
        <f t="shared" si="306"/>
        <v/>
      </c>
      <c r="K2494" s="8" t="str">
        <f t="shared" si="307"/>
        <v/>
      </c>
      <c r="L2494" s="8" t="str">
        <f t="shared" si="308"/>
        <v>I'm Not There</v>
      </c>
      <c r="M2494" s="8" t="str">
        <f t="shared" si="309"/>
        <v/>
      </c>
      <c r="N2494" s="8" t="str">
        <f t="shared" si="305"/>
        <v>I'm Not There</v>
      </c>
      <c r="O2494" s="10">
        <f>INDEX(cpi!$A$1:$M$106,MATCH($D2494,cpi!$A:$A,0),MATCH($C2494,cpi!$1:$1,0))</f>
        <v>210.17699999999999</v>
      </c>
      <c r="P2494" s="10">
        <f>cpi!$I$2</f>
        <v>245.51900000000001</v>
      </c>
      <c r="Q2494" s="10">
        <f t="shared" si="310"/>
        <v>1.168153508709326</v>
      </c>
      <c r="R2494" s="8" t="str">
        <f t="shared" si="311"/>
        <v/>
      </c>
      <c r="S2494" s="11">
        <f t="shared" si="312"/>
        <v>23363070.17418652</v>
      </c>
      <c r="T2494" s="11">
        <f t="shared" si="312"/>
        <v>4693184.0499721663</v>
      </c>
      <c r="U2494" s="11">
        <f t="shared" si="312"/>
        <v>14482315.125570353</v>
      </c>
    </row>
    <row r="2495" spans="1:21" x14ac:dyDescent="0.2">
      <c r="A2495" s="5">
        <v>2518</v>
      </c>
      <c r="B2495" s="17">
        <v>7</v>
      </c>
      <c r="C2495" s="16">
        <v>9</v>
      </c>
      <c r="D2495" s="16">
        <v>2012</v>
      </c>
      <c r="E2495" s="18">
        <v>41099</v>
      </c>
      <c r="F2495" s="9" t="s">
        <v>2468</v>
      </c>
      <c r="G2495" s="3">
        <v>20000000</v>
      </c>
      <c r="H2495" s="3">
        <v>3763583</v>
      </c>
      <c r="I2495" s="3">
        <v>25361206</v>
      </c>
      <c r="J2495" s="8" t="str">
        <f t="shared" si="306"/>
        <v/>
      </c>
      <c r="K2495" s="8" t="str">
        <f t="shared" si="307"/>
        <v/>
      </c>
      <c r="L2495" s="8" t="str">
        <f t="shared" si="308"/>
        <v>The Cold Light of Day</v>
      </c>
      <c r="M2495" s="8" t="str">
        <f t="shared" si="309"/>
        <v/>
      </c>
      <c r="N2495" s="8" t="str">
        <f t="shared" si="305"/>
        <v>The Cold Light of Day</v>
      </c>
      <c r="O2495" s="10">
        <f>INDEX(cpi!$A$1:$M$106,MATCH($D2495,cpi!$A:$A,0),MATCH($C2495,cpi!$1:$1,0))</f>
        <v>231.40700000000001</v>
      </c>
      <c r="P2495" s="10">
        <f>cpi!$I$2</f>
        <v>245.51900000000001</v>
      </c>
      <c r="Q2495" s="10">
        <f t="shared" si="310"/>
        <v>1.0609834620387455</v>
      </c>
      <c r="R2495" s="8" t="str">
        <f t="shared" si="311"/>
        <v/>
      </c>
      <c r="S2495" s="11">
        <f t="shared" si="312"/>
        <v>21219669.240774911</v>
      </c>
      <c r="T2495" s="11">
        <f t="shared" si="312"/>
        <v>3993099.3210101677</v>
      </c>
      <c r="U2495" s="11">
        <f t="shared" si="312"/>
        <v>26907820.143357806</v>
      </c>
    </row>
    <row r="2496" spans="1:21" x14ac:dyDescent="0.2">
      <c r="A2496" s="5">
        <v>2519</v>
      </c>
      <c r="B2496" s="17">
        <v>15</v>
      </c>
      <c r="C2496" s="16">
        <v>5</v>
      </c>
      <c r="D2496" s="16">
        <v>2009</v>
      </c>
      <c r="E2496" s="18">
        <v>40242</v>
      </c>
      <c r="F2496" s="9" t="s">
        <v>2469</v>
      </c>
      <c r="G2496" s="3">
        <v>20000000</v>
      </c>
      <c r="H2496" s="3">
        <v>3531756</v>
      </c>
      <c r="I2496" s="3">
        <v>5531756</v>
      </c>
      <c r="J2496" s="8" t="str">
        <f t="shared" si="306"/>
        <v/>
      </c>
      <c r="K2496" s="8" t="str">
        <f t="shared" si="307"/>
        <v/>
      </c>
      <c r="L2496" s="8" t="str">
        <f t="shared" si="308"/>
        <v>The Brothers Bloom</v>
      </c>
      <c r="M2496" s="8" t="str">
        <f t="shared" si="309"/>
        <v/>
      </c>
      <c r="N2496" s="8" t="str">
        <f t="shared" si="305"/>
        <v>The Brothers Bloom</v>
      </c>
      <c r="O2496" s="10">
        <f>INDEX(cpi!$A$1:$M$106,MATCH($D2496,cpi!$A:$A,0),MATCH($C2496,cpi!$1:$1,0))</f>
        <v>213.85599999999999</v>
      </c>
      <c r="P2496" s="10">
        <f>cpi!$I$2</f>
        <v>245.51900000000001</v>
      </c>
      <c r="Q2496" s="10">
        <f t="shared" si="310"/>
        <v>1.1480575714499477</v>
      </c>
      <c r="R2496" s="8" t="str">
        <f t="shared" si="311"/>
        <v/>
      </c>
      <c r="S2496" s="11">
        <f t="shared" si="312"/>
        <v>22961151.428998955</v>
      </c>
      <c r="T2496" s="11">
        <f t="shared" si="312"/>
        <v>4054659.2163137817</v>
      </c>
      <c r="U2496" s="11">
        <f t="shared" si="312"/>
        <v>6350774.3592136772</v>
      </c>
    </row>
    <row r="2497" spans="1:21" x14ac:dyDescent="0.2">
      <c r="A2497" s="5">
        <v>2520</v>
      </c>
      <c r="B2497" s="17">
        <v>24</v>
      </c>
      <c r="C2497" s="16">
        <v>10</v>
      </c>
      <c r="D2497" s="16">
        <v>2008</v>
      </c>
      <c r="E2497" s="18">
        <v>40157</v>
      </c>
      <c r="F2497" s="9" t="s">
        <v>2470</v>
      </c>
      <c r="G2497" s="3">
        <v>20000000</v>
      </c>
      <c r="H2497" s="3">
        <v>3083538</v>
      </c>
      <c r="I2497" s="3">
        <v>4383538</v>
      </c>
      <c r="J2497" s="8" t="str">
        <f t="shared" si="306"/>
        <v/>
      </c>
      <c r="K2497" s="8" t="str">
        <f t="shared" si="307"/>
        <v/>
      </c>
      <c r="L2497" s="8" t="str">
        <f t="shared" si="308"/>
        <v>Synecdoche, New York</v>
      </c>
      <c r="M2497" s="8" t="str">
        <f t="shared" si="309"/>
        <v/>
      </c>
      <c r="N2497" s="8" t="str">
        <f t="shared" si="305"/>
        <v>Synecdoche, New York</v>
      </c>
      <c r="O2497" s="10">
        <f>INDEX(cpi!$A$1:$M$106,MATCH($D2497,cpi!$A:$A,0),MATCH($C2497,cpi!$1:$1,0))</f>
        <v>216.57300000000001</v>
      </c>
      <c r="P2497" s="10">
        <f>cpi!$I$2</f>
        <v>245.51900000000001</v>
      </c>
      <c r="Q2497" s="10">
        <f t="shared" si="310"/>
        <v>1.1336547030331574</v>
      </c>
      <c r="R2497" s="8" t="str">
        <f t="shared" si="311"/>
        <v/>
      </c>
      <c r="S2497" s="11">
        <f t="shared" si="312"/>
        <v>22673094.060663149</v>
      </c>
      <c r="T2497" s="11">
        <f t="shared" si="312"/>
        <v>3495667.3556814562</v>
      </c>
      <c r="U2497" s="11">
        <f t="shared" si="312"/>
        <v>4969418.4696245603</v>
      </c>
    </row>
    <row r="2498" spans="1:21" x14ac:dyDescent="0.2">
      <c r="A2498" s="5">
        <v>2521</v>
      </c>
      <c r="B2498" s="17">
        <v>29</v>
      </c>
      <c r="C2498" s="16">
        <v>10</v>
      </c>
      <c r="D2498" s="16">
        <v>1999</v>
      </c>
      <c r="E2498" s="18">
        <v>37021</v>
      </c>
      <c r="F2498" s="9" t="s">
        <v>2471</v>
      </c>
      <c r="G2498" s="3">
        <v>20000000</v>
      </c>
      <c r="H2498" s="3">
        <v>2374107</v>
      </c>
      <c r="I2498" s="3">
        <v>150350000</v>
      </c>
      <c r="J2498" s="8" t="str">
        <f t="shared" si="306"/>
        <v/>
      </c>
      <c r="K2498" s="8" t="str">
        <f t="shared" si="307"/>
        <v/>
      </c>
      <c r="L2498" s="8" t="str">
        <f t="shared" si="308"/>
        <v>Mononoke-hime</v>
      </c>
      <c r="M2498" s="8" t="str">
        <f t="shared" si="309"/>
        <v/>
      </c>
      <c r="N2498" s="8" t="str">
        <f t="shared" ref="N2498:N2561" si="313">IF(M2498=1,L2498&amp;" ("&amp;D2498&amp;")",L2498)</f>
        <v>Mononoke-hime</v>
      </c>
      <c r="O2498" s="10">
        <f>INDEX(cpi!$A$1:$M$106,MATCH($D2498,cpi!$A:$A,0),MATCH($C2498,cpi!$1:$1,0))</f>
        <v>168.2</v>
      </c>
      <c r="P2498" s="10">
        <f>cpi!$I$2</f>
        <v>245.51900000000001</v>
      </c>
      <c r="Q2498" s="10">
        <f t="shared" si="310"/>
        <v>1.4596848989298457</v>
      </c>
      <c r="R2498" s="8" t="str">
        <f t="shared" si="311"/>
        <v/>
      </c>
      <c r="S2498" s="11">
        <f t="shared" si="312"/>
        <v>29193697.978596915</v>
      </c>
      <c r="T2498" s="11">
        <f t="shared" si="312"/>
        <v>3465448.1363436389</v>
      </c>
      <c r="U2498" s="11">
        <f t="shared" si="312"/>
        <v>219463624.5541023</v>
      </c>
    </row>
    <row r="2499" spans="1:21" x14ac:dyDescent="0.2">
      <c r="A2499" s="5">
        <v>2522</v>
      </c>
      <c r="B2499" s="17">
        <v>19</v>
      </c>
      <c r="C2499" s="16">
        <v>3</v>
      </c>
      <c r="D2499" s="16">
        <v>2004</v>
      </c>
      <c r="E2499" s="18">
        <v>38536</v>
      </c>
      <c r="F2499" s="9" t="s">
        <v>2472</v>
      </c>
      <c r="G2499" s="3">
        <v>20000000</v>
      </c>
      <c r="H2499" s="3">
        <v>2353728</v>
      </c>
      <c r="I2499" s="3">
        <v>8361736</v>
      </c>
      <c r="J2499" s="8" t="str">
        <f t="shared" ref="J2499:J2562" si="314">IF(I2499=0,1,"")</f>
        <v/>
      </c>
      <c r="K2499" s="8" t="str">
        <f t="shared" ref="K2499:K2562" si="315">IF(D2499&gt;2017,1,"")</f>
        <v/>
      </c>
      <c r="L2499" s="8" t="str">
        <f t="shared" ref="L2499:L2562" si="316">F2499</f>
        <v>Bon Voyage</v>
      </c>
      <c r="M2499" s="8" t="str">
        <f t="shared" ref="M2499:M2562" si="317">IF(COUNTIF($L$2:$L$5233,L2499)&gt;1,1,"")</f>
        <v/>
      </c>
      <c r="N2499" s="8" t="str">
        <f t="shared" si="313"/>
        <v>Bon Voyage</v>
      </c>
      <c r="O2499" s="10">
        <f>INDEX(cpi!$A$1:$M$106,MATCH($D2499,cpi!$A:$A,0),MATCH($C2499,cpi!$1:$1,0))</f>
        <v>187.4</v>
      </c>
      <c r="P2499" s="10">
        <f>cpi!$I$2</f>
        <v>245.51900000000001</v>
      </c>
      <c r="Q2499" s="10">
        <f t="shared" ref="Q2499:Q2562" si="318">P2499/O2499</f>
        <v>1.3101334044823907</v>
      </c>
      <c r="R2499" s="8" t="str">
        <f t="shared" ref="R2499:R2562" si="319">IF(ISERROR(Q2499),1,"")</f>
        <v/>
      </c>
      <c r="S2499" s="11">
        <f t="shared" ref="S2499:U2562" si="320">G2499*$Q2499</f>
        <v>26202668.089647815</v>
      </c>
      <c r="T2499" s="11">
        <f t="shared" si="320"/>
        <v>3083697.6778655285</v>
      </c>
      <c r="U2499" s="11">
        <f t="shared" si="320"/>
        <v>10954989.653062968</v>
      </c>
    </row>
    <row r="2500" spans="1:21" x14ac:dyDescent="0.2">
      <c r="A2500" s="5">
        <v>2523</v>
      </c>
      <c r="B2500" s="17">
        <v>13</v>
      </c>
      <c r="C2500" s="16">
        <v>11</v>
      </c>
      <c r="D2500" s="16">
        <v>2015</v>
      </c>
      <c r="E2500" s="18">
        <v>42380</v>
      </c>
      <c r="F2500" s="9" t="s">
        <v>2473</v>
      </c>
      <c r="G2500" s="3">
        <v>20000000</v>
      </c>
      <c r="H2500" s="3">
        <v>2246000</v>
      </c>
      <c r="I2500" s="3">
        <v>2246000</v>
      </c>
      <c r="J2500" s="8" t="str">
        <f t="shared" si="314"/>
        <v/>
      </c>
      <c r="K2500" s="8" t="str">
        <f t="shared" si="315"/>
        <v/>
      </c>
      <c r="L2500" s="8" t="str">
        <f t="shared" si="316"/>
        <v>My All-American</v>
      </c>
      <c r="M2500" s="8" t="str">
        <f t="shared" si="317"/>
        <v/>
      </c>
      <c r="N2500" s="8" t="str">
        <f t="shared" si="313"/>
        <v>My All-American</v>
      </c>
      <c r="O2500" s="10">
        <f>INDEX(cpi!$A$1:$M$106,MATCH($D2500,cpi!$A:$A,0),MATCH($C2500,cpi!$1:$1,0))</f>
        <v>237.33600000000001</v>
      </c>
      <c r="P2500" s="10">
        <f>cpi!$I$2</f>
        <v>245.51900000000001</v>
      </c>
      <c r="Q2500" s="10">
        <f t="shared" si="318"/>
        <v>1.0344785451848855</v>
      </c>
      <c r="R2500" s="8" t="str">
        <f t="shared" si="319"/>
        <v/>
      </c>
      <c r="S2500" s="11">
        <f t="shared" si="320"/>
        <v>20689570.90369771</v>
      </c>
      <c r="T2500" s="11">
        <f t="shared" si="320"/>
        <v>2323438.812485253</v>
      </c>
      <c r="U2500" s="11">
        <f t="shared" si="320"/>
        <v>2323438.812485253</v>
      </c>
    </row>
    <row r="2501" spans="1:21" x14ac:dyDescent="0.2">
      <c r="A2501" s="5">
        <v>2524</v>
      </c>
      <c r="B2501" s="17">
        <v>20</v>
      </c>
      <c r="C2501" s="16">
        <v>6</v>
      </c>
      <c r="D2501" s="16">
        <v>1980</v>
      </c>
      <c r="E2501" s="18">
        <v>29804</v>
      </c>
      <c r="F2501" s="9" t="s">
        <v>2474</v>
      </c>
      <c r="G2501" s="3">
        <v>20000000</v>
      </c>
      <c r="H2501" s="3">
        <v>2000000</v>
      </c>
      <c r="I2501" s="3">
        <v>2000000</v>
      </c>
      <c r="J2501" s="8" t="str">
        <f t="shared" si="314"/>
        <v/>
      </c>
      <c r="K2501" s="8" t="str">
        <f t="shared" si="315"/>
        <v/>
      </c>
      <c r="L2501" s="8" t="str">
        <f t="shared" si="316"/>
        <v>Can't Stop the Music</v>
      </c>
      <c r="M2501" s="8" t="str">
        <f t="shared" si="317"/>
        <v/>
      </c>
      <c r="N2501" s="8" t="str">
        <f t="shared" si="313"/>
        <v>Can't Stop the Music</v>
      </c>
      <c r="O2501" s="10">
        <f>INDEX(cpi!$A$1:$M$106,MATCH($D2501,cpi!$A:$A,0),MATCH($C2501,cpi!$1:$1,0))</f>
        <v>82.7</v>
      </c>
      <c r="P2501" s="10">
        <f>cpi!$I$2</f>
        <v>245.51900000000001</v>
      </c>
      <c r="Q2501" s="10">
        <f t="shared" si="318"/>
        <v>2.9687908101571945</v>
      </c>
      <c r="R2501" s="8" t="str">
        <f t="shared" si="319"/>
        <v/>
      </c>
      <c r="S2501" s="11">
        <f t="shared" si="320"/>
        <v>59375816.203143887</v>
      </c>
      <c r="T2501" s="11">
        <f t="shared" si="320"/>
        <v>5937581.6203143885</v>
      </c>
      <c r="U2501" s="11">
        <f t="shared" si="320"/>
        <v>5937581.6203143885</v>
      </c>
    </row>
    <row r="2502" spans="1:21" x14ac:dyDescent="0.2">
      <c r="A2502" s="5">
        <v>2526</v>
      </c>
      <c r="B2502" s="17">
        <v>5</v>
      </c>
      <c r="C2502" s="16">
        <v>5</v>
      </c>
      <c r="D2502" s="16">
        <v>2006</v>
      </c>
      <c r="E2502" s="18">
        <v>38842</v>
      </c>
      <c r="F2502" s="9" t="s">
        <v>2475</v>
      </c>
      <c r="G2502" s="3">
        <v>20000000</v>
      </c>
      <c r="H2502" s="3">
        <v>1903434</v>
      </c>
      <c r="I2502" s="3">
        <v>5313608</v>
      </c>
      <c r="J2502" s="8" t="str">
        <f t="shared" si="314"/>
        <v/>
      </c>
      <c r="K2502" s="8" t="str">
        <f t="shared" si="315"/>
        <v/>
      </c>
      <c r="L2502" s="8" t="str">
        <f t="shared" si="316"/>
        <v>The Proposition</v>
      </c>
      <c r="M2502" s="8" t="str">
        <f t="shared" si="317"/>
        <v/>
      </c>
      <c r="N2502" s="8" t="str">
        <f t="shared" si="313"/>
        <v>The Proposition</v>
      </c>
      <c r="O2502" s="10">
        <f>INDEX(cpi!$A$1:$M$106,MATCH($D2502,cpi!$A:$A,0),MATCH($C2502,cpi!$1:$1,0))</f>
        <v>202.5</v>
      </c>
      <c r="P2502" s="10">
        <f>cpi!$I$2</f>
        <v>245.51900000000001</v>
      </c>
      <c r="Q2502" s="10">
        <f t="shared" si="318"/>
        <v>1.2124395061728395</v>
      </c>
      <c r="R2502" s="8" t="str">
        <f t="shared" si="319"/>
        <v/>
      </c>
      <c r="S2502" s="11">
        <f t="shared" si="320"/>
        <v>24248790.123456791</v>
      </c>
      <c r="T2502" s="11">
        <f t="shared" si="320"/>
        <v>2307798.5789925926</v>
      </c>
      <c r="U2502" s="11">
        <f t="shared" si="320"/>
        <v>6442428.2595160492</v>
      </c>
    </row>
    <row r="2503" spans="1:21" x14ac:dyDescent="0.2">
      <c r="A2503" s="5">
        <v>2527</v>
      </c>
      <c r="B2503" s="17">
        <v>22</v>
      </c>
      <c r="C2503" s="16">
        <v>8</v>
      </c>
      <c r="D2503" s="16">
        <v>2003</v>
      </c>
      <c r="E2503" s="18">
        <v>38268</v>
      </c>
      <c r="F2503" s="9" t="s">
        <v>2476</v>
      </c>
      <c r="G2503" s="3">
        <v>20000000</v>
      </c>
      <c r="H2503" s="3">
        <v>1646664</v>
      </c>
      <c r="I2503" s="3">
        <v>1646664</v>
      </c>
      <c r="J2503" s="8" t="str">
        <f t="shared" si="314"/>
        <v/>
      </c>
      <c r="K2503" s="8" t="str">
        <f t="shared" si="315"/>
        <v/>
      </c>
      <c r="L2503" s="8" t="str">
        <f t="shared" si="316"/>
        <v>Marci X</v>
      </c>
      <c r="M2503" s="8" t="str">
        <f t="shared" si="317"/>
        <v/>
      </c>
      <c r="N2503" s="8" t="str">
        <f t="shared" si="313"/>
        <v>Marci X</v>
      </c>
      <c r="O2503" s="10">
        <f>INDEX(cpi!$A$1:$M$106,MATCH($D2503,cpi!$A:$A,0),MATCH($C2503,cpi!$1:$1,0))</f>
        <v>184.6</v>
      </c>
      <c r="P2503" s="10">
        <f>cpi!$I$2</f>
        <v>245.51900000000001</v>
      </c>
      <c r="Q2503" s="10">
        <f t="shared" si="318"/>
        <v>1.3300054171180933</v>
      </c>
      <c r="R2503" s="8" t="str">
        <f t="shared" si="319"/>
        <v/>
      </c>
      <c r="S2503" s="11">
        <f t="shared" si="320"/>
        <v>26600108.342361867</v>
      </c>
      <c r="T2503" s="11">
        <f t="shared" si="320"/>
        <v>2190072.040173348</v>
      </c>
      <c r="U2503" s="11">
        <f t="shared" si="320"/>
        <v>2190072.040173348</v>
      </c>
    </row>
    <row r="2504" spans="1:21" x14ac:dyDescent="0.2">
      <c r="A2504" s="5">
        <v>2528</v>
      </c>
      <c r="B2504" s="17">
        <v>6</v>
      </c>
      <c r="C2504" s="16">
        <v>12</v>
      </c>
      <c r="D2504" s="16">
        <v>2002</v>
      </c>
      <c r="E2504" s="18">
        <v>37419</v>
      </c>
      <c r="F2504" s="9" t="s">
        <v>2477</v>
      </c>
      <c r="G2504" s="3">
        <v>20000000</v>
      </c>
      <c r="H2504" s="3">
        <v>1190018</v>
      </c>
      <c r="I2504" s="3">
        <v>5345869</v>
      </c>
      <c r="J2504" s="8" t="str">
        <f t="shared" si="314"/>
        <v/>
      </c>
      <c r="K2504" s="8" t="str">
        <f t="shared" si="315"/>
        <v/>
      </c>
      <c r="L2504" s="8" t="str">
        <f t="shared" si="316"/>
        <v>Equilibrium</v>
      </c>
      <c r="M2504" s="8" t="str">
        <f t="shared" si="317"/>
        <v/>
      </c>
      <c r="N2504" s="8" t="str">
        <f t="shared" si="313"/>
        <v>Equilibrium</v>
      </c>
      <c r="O2504" s="10">
        <f>INDEX(cpi!$A$1:$M$106,MATCH($D2504,cpi!$A:$A,0),MATCH($C2504,cpi!$1:$1,0))</f>
        <v>180.9</v>
      </c>
      <c r="P2504" s="10">
        <f>cpi!$I$2</f>
        <v>245.51900000000001</v>
      </c>
      <c r="Q2504" s="10">
        <f t="shared" si="318"/>
        <v>1.357208402432283</v>
      </c>
      <c r="R2504" s="8" t="str">
        <f t="shared" si="319"/>
        <v/>
      </c>
      <c r="S2504" s="11">
        <f t="shared" si="320"/>
        <v>27144168.04864566</v>
      </c>
      <c r="T2504" s="11">
        <f t="shared" si="320"/>
        <v>1615102.4286456606</v>
      </c>
      <c r="U2504" s="11">
        <f t="shared" si="320"/>
        <v>7255458.3251022669</v>
      </c>
    </row>
    <row r="2505" spans="1:21" x14ac:dyDescent="0.2">
      <c r="A2505" s="5">
        <v>2529</v>
      </c>
      <c r="B2505" s="17">
        <v>29</v>
      </c>
      <c r="C2505" s="16">
        <v>4</v>
      </c>
      <c r="D2505" s="16">
        <v>2011</v>
      </c>
      <c r="E2505" s="18">
        <v>41398</v>
      </c>
      <c r="F2505" s="9" t="s">
        <v>2478</v>
      </c>
      <c r="G2505" s="3">
        <v>20000000</v>
      </c>
      <c r="H2505" s="3">
        <v>1186538</v>
      </c>
      <c r="I2505" s="3">
        <v>6093725</v>
      </c>
      <c r="J2505" s="8" t="str">
        <f t="shared" si="314"/>
        <v/>
      </c>
      <c r="K2505" s="8" t="str">
        <f t="shared" si="315"/>
        <v/>
      </c>
      <c r="L2505" s="8" t="str">
        <f t="shared" si="316"/>
        <v>Dylan Dog: Dead of Night</v>
      </c>
      <c r="M2505" s="8" t="str">
        <f t="shared" si="317"/>
        <v/>
      </c>
      <c r="N2505" s="8" t="str">
        <f t="shared" si="313"/>
        <v>Dylan Dog: Dead of Night</v>
      </c>
      <c r="O2505" s="10">
        <f>INDEX(cpi!$A$1:$M$106,MATCH($D2505,cpi!$A:$A,0),MATCH($C2505,cpi!$1:$1,0))</f>
        <v>224.90600000000001</v>
      </c>
      <c r="P2505" s="10">
        <f>cpi!$I$2</f>
        <v>245.51900000000001</v>
      </c>
      <c r="Q2505" s="10">
        <f t="shared" si="318"/>
        <v>1.0916516233448641</v>
      </c>
      <c r="R2505" s="8" t="str">
        <f t="shared" si="319"/>
        <v/>
      </c>
      <c r="S2505" s="11">
        <f t="shared" si="320"/>
        <v>21833032.466897283</v>
      </c>
      <c r="T2505" s="11">
        <f t="shared" si="320"/>
        <v>1295286.1338603683</v>
      </c>
      <c r="U2505" s="11">
        <f t="shared" si="320"/>
        <v>6652224.7884671818</v>
      </c>
    </row>
    <row r="2506" spans="1:21" x14ac:dyDescent="0.2">
      <c r="A2506" s="5">
        <v>2530</v>
      </c>
      <c r="B2506" s="17">
        <v>29</v>
      </c>
      <c r="C2506" s="16">
        <v>8</v>
      </c>
      <c r="D2506" s="16">
        <v>2012</v>
      </c>
      <c r="E2506" s="18">
        <v>41767</v>
      </c>
      <c r="F2506" s="9" t="s">
        <v>2479</v>
      </c>
      <c r="G2506" s="3">
        <v>20000000</v>
      </c>
      <c r="H2506" s="3">
        <v>1065907</v>
      </c>
      <c r="I2506" s="3">
        <v>1065907</v>
      </c>
      <c r="J2506" s="8" t="str">
        <f t="shared" si="314"/>
        <v/>
      </c>
      <c r="K2506" s="8" t="str">
        <f t="shared" si="315"/>
        <v/>
      </c>
      <c r="L2506" s="8" t="str">
        <f t="shared" si="316"/>
        <v>The Oogieloves in the BIG Balloon Adventure</v>
      </c>
      <c r="M2506" s="8" t="str">
        <f t="shared" si="317"/>
        <v/>
      </c>
      <c r="N2506" s="8" t="str">
        <f t="shared" si="313"/>
        <v>The Oogieloves in the BIG Balloon Adventure</v>
      </c>
      <c r="O2506" s="10">
        <f>INDEX(cpi!$A$1:$M$106,MATCH($D2506,cpi!$A:$A,0),MATCH($C2506,cpi!$1:$1,0))</f>
        <v>230.37899999999999</v>
      </c>
      <c r="P2506" s="10">
        <f>cpi!$I$2</f>
        <v>245.51900000000001</v>
      </c>
      <c r="Q2506" s="10">
        <f t="shared" si="318"/>
        <v>1.0657177954587875</v>
      </c>
      <c r="R2506" s="8" t="str">
        <f t="shared" si="319"/>
        <v/>
      </c>
      <c r="S2506" s="11">
        <f t="shared" si="320"/>
        <v>21314355.90917575</v>
      </c>
      <c r="T2506" s="11">
        <f t="shared" si="320"/>
        <v>1135956.0582040898</v>
      </c>
      <c r="U2506" s="11">
        <f t="shared" si="320"/>
        <v>1135956.0582040898</v>
      </c>
    </row>
    <row r="2507" spans="1:21" x14ac:dyDescent="0.2">
      <c r="A2507" s="5">
        <v>2531</v>
      </c>
      <c r="B2507" s="17">
        <v>23</v>
      </c>
      <c r="C2507" s="16">
        <v>5</v>
      </c>
      <c r="D2507" s="16">
        <v>2008</v>
      </c>
      <c r="E2507" s="18">
        <v>40122</v>
      </c>
      <c r="F2507" s="9" t="s">
        <v>2480</v>
      </c>
      <c r="G2507" s="3">
        <v>20000000</v>
      </c>
      <c r="H2507" s="3">
        <v>1031872</v>
      </c>
      <c r="I2507" s="3">
        <v>8221700</v>
      </c>
      <c r="J2507" s="8" t="str">
        <f t="shared" si="314"/>
        <v/>
      </c>
      <c r="K2507" s="8" t="str">
        <f t="shared" si="315"/>
        <v/>
      </c>
      <c r="L2507" s="8" t="str">
        <f t="shared" si="316"/>
        <v>The Children of Huang Shi</v>
      </c>
      <c r="M2507" s="8" t="str">
        <f t="shared" si="317"/>
        <v/>
      </c>
      <c r="N2507" s="8" t="str">
        <f t="shared" si="313"/>
        <v>The Children of Huang Shi</v>
      </c>
      <c r="O2507" s="10">
        <f>INDEX(cpi!$A$1:$M$106,MATCH($D2507,cpi!$A:$A,0),MATCH($C2507,cpi!$1:$1,0))</f>
        <v>216.63200000000001</v>
      </c>
      <c r="P2507" s="10">
        <f>cpi!$I$2</f>
        <v>245.51900000000001</v>
      </c>
      <c r="Q2507" s="10">
        <f t="shared" si="318"/>
        <v>1.1333459507367332</v>
      </c>
      <c r="R2507" s="8" t="str">
        <f t="shared" si="319"/>
        <v/>
      </c>
      <c r="S2507" s="11">
        <f t="shared" si="320"/>
        <v>22666919.014734663</v>
      </c>
      <c r="T2507" s="11">
        <f t="shared" si="320"/>
        <v>1169467.9528786144</v>
      </c>
      <c r="U2507" s="11">
        <f t="shared" si="320"/>
        <v>9318030.4031721987</v>
      </c>
    </row>
    <row r="2508" spans="1:21" x14ac:dyDescent="0.2">
      <c r="A2508" s="5">
        <v>2532</v>
      </c>
      <c r="B2508" s="17">
        <v>20</v>
      </c>
      <c r="C2508" s="16">
        <v>10</v>
      </c>
      <c r="D2508" s="16">
        <v>2000</v>
      </c>
      <c r="E2508" s="18">
        <v>37113</v>
      </c>
      <c r="F2508" s="9" t="s">
        <v>2481</v>
      </c>
      <c r="G2508" s="3">
        <v>20000000</v>
      </c>
      <c r="H2508" s="3">
        <v>882710</v>
      </c>
      <c r="I2508" s="3">
        <v>2282710</v>
      </c>
      <c r="J2508" s="8" t="str">
        <f t="shared" si="314"/>
        <v/>
      </c>
      <c r="K2508" s="8" t="str">
        <f t="shared" si="315"/>
        <v/>
      </c>
      <c r="L2508" s="8" t="str">
        <f t="shared" si="316"/>
        <v>The Yards</v>
      </c>
      <c r="M2508" s="8" t="str">
        <f t="shared" si="317"/>
        <v/>
      </c>
      <c r="N2508" s="8" t="str">
        <f t="shared" si="313"/>
        <v>The Yards</v>
      </c>
      <c r="O2508" s="10">
        <f>INDEX(cpi!$A$1:$M$106,MATCH($D2508,cpi!$A:$A,0),MATCH($C2508,cpi!$1:$1,0))</f>
        <v>174</v>
      </c>
      <c r="P2508" s="10">
        <f>cpi!$I$2</f>
        <v>245.51900000000001</v>
      </c>
      <c r="Q2508" s="10">
        <f t="shared" si="318"/>
        <v>1.411028735632184</v>
      </c>
      <c r="R2508" s="8" t="str">
        <f t="shared" si="319"/>
        <v/>
      </c>
      <c r="S2508" s="11">
        <f t="shared" si="320"/>
        <v>28220574.712643679</v>
      </c>
      <c r="T2508" s="11">
        <f t="shared" si="320"/>
        <v>1245529.1752298851</v>
      </c>
      <c r="U2508" s="11">
        <f t="shared" si="320"/>
        <v>3220969.4051149427</v>
      </c>
    </row>
    <row r="2509" spans="1:21" x14ac:dyDescent="0.2">
      <c r="A2509" s="5">
        <v>2533</v>
      </c>
      <c r="B2509" s="17">
        <v>28</v>
      </c>
      <c r="C2509" s="16">
        <v>4</v>
      </c>
      <c r="D2509" s="16">
        <v>2017</v>
      </c>
      <c r="E2509" s="18">
        <v>43559</v>
      </c>
      <c r="F2509" s="9" t="s">
        <v>2482</v>
      </c>
      <c r="G2509" s="3">
        <v>20000000</v>
      </c>
      <c r="H2509" s="3">
        <v>587470</v>
      </c>
      <c r="I2509" s="3">
        <v>43326383</v>
      </c>
      <c r="J2509" s="8" t="str">
        <f t="shared" si="314"/>
        <v/>
      </c>
      <c r="K2509" s="8" t="str">
        <f t="shared" si="315"/>
        <v/>
      </c>
      <c r="L2509" s="8" t="str">
        <f t="shared" si="316"/>
        <v>JÃ¬yÃ¬ dÃ shÄ«</v>
      </c>
      <c r="M2509" s="8" t="str">
        <f t="shared" si="317"/>
        <v/>
      </c>
      <c r="N2509" s="8" t="str">
        <f t="shared" si="313"/>
        <v>JÃ¬yÃ¬ dÃ shÄ«</v>
      </c>
      <c r="O2509" s="10">
        <f>INDEX(cpi!$A$1:$M$106,MATCH($D2509,cpi!$A:$A,0),MATCH($C2509,cpi!$1:$1,0))</f>
        <v>244.524</v>
      </c>
      <c r="P2509" s="10">
        <f>cpi!$I$2</f>
        <v>245.51900000000001</v>
      </c>
      <c r="Q2509" s="10">
        <f t="shared" si="318"/>
        <v>1.0040691302285256</v>
      </c>
      <c r="R2509" s="8" t="str">
        <f t="shared" si="319"/>
        <v/>
      </c>
      <c r="S2509" s="11">
        <f t="shared" si="320"/>
        <v>20081382.604570512</v>
      </c>
      <c r="T2509" s="11">
        <f t="shared" si="320"/>
        <v>589860.49193535198</v>
      </c>
      <c r="U2509" s="11">
        <f t="shared" si="320"/>
        <v>43502683.694757976</v>
      </c>
    </row>
    <row r="2510" spans="1:21" x14ac:dyDescent="0.2">
      <c r="A2510" s="5">
        <v>2534</v>
      </c>
      <c r="B2510" s="17">
        <v>3</v>
      </c>
      <c r="C2510" s="16">
        <v>12</v>
      </c>
      <c r="D2510" s="16">
        <v>2010</v>
      </c>
      <c r="E2510" s="18">
        <v>40249</v>
      </c>
      <c r="F2510" s="9" t="s">
        <v>2483</v>
      </c>
      <c r="G2510" s="3">
        <v>20000000</v>
      </c>
      <c r="H2510" s="3">
        <v>582024</v>
      </c>
      <c r="I2510" s="3">
        <v>873617</v>
      </c>
      <c r="J2510" s="8" t="str">
        <f t="shared" si="314"/>
        <v/>
      </c>
      <c r="K2510" s="8" t="str">
        <f t="shared" si="315"/>
        <v/>
      </c>
      <c r="L2510" s="8" t="str">
        <f t="shared" si="316"/>
        <v>All Good Things</v>
      </c>
      <c r="M2510" s="8" t="str">
        <f t="shared" si="317"/>
        <v/>
      </c>
      <c r="N2510" s="8" t="str">
        <f t="shared" si="313"/>
        <v>All Good Things</v>
      </c>
      <c r="O2510" s="10">
        <f>INDEX(cpi!$A$1:$M$106,MATCH($D2510,cpi!$A:$A,0),MATCH($C2510,cpi!$1:$1,0))</f>
        <v>219.179</v>
      </c>
      <c r="P2510" s="10">
        <f>cpi!$I$2</f>
        <v>245.51900000000001</v>
      </c>
      <c r="Q2510" s="10">
        <f t="shared" si="318"/>
        <v>1.1201757467640605</v>
      </c>
      <c r="R2510" s="8" t="str">
        <f t="shared" si="319"/>
        <v/>
      </c>
      <c r="S2510" s="11">
        <f t="shared" si="320"/>
        <v>22403514.93528121</v>
      </c>
      <c r="T2510" s="11">
        <f t="shared" si="320"/>
        <v>651969.1688346056</v>
      </c>
      <c r="U2510" s="11">
        <f t="shared" si="320"/>
        <v>978604.57536077825</v>
      </c>
    </row>
    <row r="2511" spans="1:21" x14ac:dyDescent="0.2">
      <c r="A2511" s="5">
        <v>2535</v>
      </c>
      <c r="B2511" s="17">
        <v>13</v>
      </c>
      <c r="C2511" s="16">
        <v>11</v>
      </c>
      <c r="D2511" s="16">
        <v>2015</v>
      </c>
      <c r="E2511" s="18">
        <v>42380</v>
      </c>
      <c r="F2511" s="9" t="s">
        <v>2484</v>
      </c>
      <c r="G2511" s="3">
        <v>20000000</v>
      </c>
      <c r="H2511" s="3">
        <v>538460</v>
      </c>
      <c r="I2511" s="3">
        <v>3727746</v>
      </c>
      <c r="J2511" s="8" t="str">
        <f t="shared" si="314"/>
        <v/>
      </c>
      <c r="K2511" s="8" t="str">
        <f t="shared" si="315"/>
        <v/>
      </c>
      <c r="L2511" s="8" t="str">
        <f t="shared" si="316"/>
        <v>By the Sea</v>
      </c>
      <c r="M2511" s="8" t="str">
        <f t="shared" si="317"/>
        <v/>
      </c>
      <c r="N2511" s="8" t="str">
        <f t="shared" si="313"/>
        <v>By the Sea</v>
      </c>
      <c r="O2511" s="10">
        <f>INDEX(cpi!$A$1:$M$106,MATCH($D2511,cpi!$A:$A,0),MATCH($C2511,cpi!$1:$1,0))</f>
        <v>237.33600000000001</v>
      </c>
      <c r="P2511" s="10">
        <f>cpi!$I$2</f>
        <v>245.51900000000001</v>
      </c>
      <c r="Q2511" s="10">
        <f t="shared" si="318"/>
        <v>1.0344785451848855</v>
      </c>
      <c r="R2511" s="8" t="str">
        <f t="shared" si="319"/>
        <v/>
      </c>
      <c r="S2511" s="11">
        <f t="shared" si="320"/>
        <v>20689570.90369771</v>
      </c>
      <c r="T2511" s="11">
        <f t="shared" si="320"/>
        <v>557025.31744025345</v>
      </c>
      <c r="U2511" s="11">
        <f t="shared" si="320"/>
        <v>3856273.258898776</v>
      </c>
    </row>
    <row r="2512" spans="1:21" x14ac:dyDescent="0.2">
      <c r="A2512" s="5">
        <v>2536</v>
      </c>
      <c r="B2512" s="17">
        <v>18</v>
      </c>
      <c r="C2512" s="16">
        <v>3</v>
      </c>
      <c r="D2512" s="16">
        <v>2005</v>
      </c>
      <c r="E2512" s="18">
        <v>38871</v>
      </c>
      <c r="F2512" s="9" t="s">
        <v>2485</v>
      </c>
      <c r="G2512" s="3">
        <v>20000000</v>
      </c>
      <c r="H2512" s="3">
        <v>468867</v>
      </c>
      <c r="I2512" s="3">
        <v>10468867</v>
      </c>
      <c r="J2512" s="8" t="str">
        <f t="shared" si="314"/>
        <v/>
      </c>
      <c r="K2512" s="8" t="str">
        <f t="shared" si="315"/>
        <v/>
      </c>
      <c r="L2512" s="8" t="str">
        <f t="shared" si="316"/>
        <v>Steamboy</v>
      </c>
      <c r="M2512" s="8" t="str">
        <f t="shared" si="317"/>
        <v/>
      </c>
      <c r="N2512" s="8" t="str">
        <f t="shared" si="313"/>
        <v>Steamboy</v>
      </c>
      <c r="O2512" s="10">
        <f>INDEX(cpi!$A$1:$M$106,MATCH($D2512,cpi!$A:$A,0),MATCH($C2512,cpi!$1:$1,0))</f>
        <v>193.3</v>
      </c>
      <c r="P2512" s="10">
        <f>cpi!$I$2</f>
        <v>245.51900000000001</v>
      </c>
      <c r="Q2512" s="10">
        <f t="shared" si="318"/>
        <v>1.2701448525607864</v>
      </c>
      <c r="R2512" s="8" t="str">
        <f t="shared" si="319"/>
        <v/>
      </c>
      <c r="S2512" s="11">
        <f t="shared" si="320"/>
        <v>25402897.051215727</v>
      </c>
      <c r="T2512" s="11">
        <f t="shared" si="320"/>
        <v>595529.00658561825</v>
      </c>
      <c r="U2512" s="11">
        <f t="shared" si="320"/>
        <v>13296977.532193482</v>
      </c>
    </row>
    <row r="2513" spans="1:21" x14ac:dyDescent="0.2">
      <c r="A2513" s="5">
        <v>2537</v>
      </c>
      <c r="B2513" s="17">
        <v>22</v>
      </c>
      <c r="C2513" s="16">
        <v>4</v>
      </c>
      <c r="D2513" s="16">
        <v>2005</v>
      </c>
      <c r="E2513" s="18">
        <v>38994</v>
      </c>
      <c r="F2513" s="9" t="s">
        <v>2486</v>
      </c>
      <c r="G2513" s="3">
        <v>20000000</v>
      </c>
      <c r="H2513" s="3">
        <v>375474</v>
      </c>
      <c r="I2513" s="3">
        <v>375474</v>
      </c>
      <c r="J2513" s="8" t="str">
        <f t="shared" si="314"/>
        <v/>
      </c>
      <c r="K2513" s="8" t="str">
        <f t="shared" si="315"/>
        <v/>
      </c>
      <c r="L2513" s="8" t="str">
        <f t="shared" si="316"/>
        <v>The Game of Their Lives</v>
      </c>
      <c r="M2513" s="8" t="str">
        <f t="shared" si="317"/>
        <v/>
      </c>
      <c r="N2513" s="8" t="str">
        <f t="shared" si="313"/>
        <v>The Game of Their Lives</v>
      </c>
      <c r="O2513" s="10">
        <f>INDEX(cpi!$A$1:$M$106,MATCH($D2513,cpi!$A:$A,0),MATCH($C2513,cpi!$1:$1,0))</f>
        <v>194.6</v>
      </c>
      <c r="P2513" s="10">
        <f>cpi!$I$2</f>
        <v>245.51900000000001</v>
      </c>
      <c r="Q2513" s="10">
        <f t="shared" si="318"/>
        <v>1.2616598150051388</v>
      </c>
      <c r="R2513" s="8" t="str">
        <f t="shared" si="319"/>
        <v/>
      </c>
      <c r="S2513" s="11">
        <f t="shared" si="320"/>
        <v>25233196.300102778</v>
      </c>
      <c r="T2513" s="11">
        <f t="shared" si="320"/>
        <v>473720.45737923949</v>
      </c>
      <c r="U2513" s="11">
        <f t="shared" si="320"/>
        <v>473720.45737923949</v>
      </c>
    </row>
    <row r="2514" spans="1:21" x14ac:dyDescent="0.2">
      <c r="A2514" s="5">
        <v>2538</v>
      </c>
      <c r="B2514" s="17">
        <v>11</v>
      </c>
      <c r="C2514" s="16">
        <v>9</v>
      </c>
      <c r="D2514" s="16">
        <v>1994</v>
      </c>
      <c r="E2514" s="18">
        <v>34647</v>
      </c>
      <c r="F2514" s="9" t="s">
        <v>2487</v>
      </c>
      <c r="G2514" s="3">
        <v>20000000</v>
      </c>
      <c r="H2514" s="3">
        <v>305070</v>
      </c>
      <c r="I2514" s="3">
        <v>305070</v>
      </c>
      <c r="J2514" s="8" t="str">
        <f t="shared" si="314"/>
        <v/>
      </c>
      <c r="K2514" s="8" t="str">
        <f t="shared" si="315"/>
        <v/>
      </c>
      <c r="L2514" s="8" t="str">
        <f t="shared" si="316"/>
        <v>Rapa Nui</v>
      </c>
      <c r="M2514" s="8" t="str">
        <f t="shared" si="317"/>
        <v/>
      </c>
      <c r="N2514" s="8" t="str">
        <f t="shared" si="313"/>
        <v>Rapa Nui</v>
      </c>
      <c r="O2514" s="10">
        <f>INDEX(cpi!$A$1:$M$106,MATCH($D2514,cpi!$A:$A,0),MATCH($C2514,cpi!$1:$1,0))</f>
        <v>149.4</v>
      </c>
      <c r="P2514" s="10">
        <f>cpi!$I$2</f>
        <v>245.51900000000001</v>
      </c>
      <c r="Q2514" s="10">
        <f t="shared" si="318"/>
        <v>1.6433668005354751</v>
      </c>
      <c r="R2514" s="8" t="str">
        <f t="shared" si="319"/>
        <v/>
      </c>
      <c r="S2514" s="11">
        <f t="shared" si="320"/>
        <v>32867336.010709502</v>
      </c>
      <c r="T2514" s="11">
        <f t="shared" si="320"/>
        <v>501341.90983935742</v>
      </c>
      <c r="U2514" s="11">
        <f t="shared" si="320"/>
        <v>501341.90983935742</v>
      </c>
    </row>
    <row r="2515" spans="1:21" x14ac:dyDescent="0.2">
      <c r="A2515" s="5">
        <v>2539</v>
      </c>
      <c r="B2515" s="17">
        <v>10</v>
      </c>
      <c r="C2515" s="16">
        <v>12</v>
      </c>
      <c r="D2515" s="16">
        <v>2010</v>
      </c>
      <c r="E2515" s="18">
        <v>40463</v>
      </c>
      <c r="F2515" s="9" t="s">
        <v>2488</v>
      </c>
      <c r="G2515" s="3">
        <v>20000000</v>
      </c>
      <c r="H2515" s="3">
        <v>277943</v>
      </c>
      <c r="I2515" s="3">
        <v>277943</v>
      </c>
      <c r="J2515" s="8" t="str">
        <f t="shared" si="314"/>
        <v/>
      </c>
      <c r="K2515" s="8" t="str">
        <f t="shared" si="315"/>
        <v/>
      </c>
      <c r="L2515" s="8" t="str">
        <f t="shared" si="316"/>
        <v>The Tempest</v>
      </c>
      <c r="M2515" s="8" t="str">
        <f t="shared" si="317"/>
        <v/>
      </c>
      <c r="N2515" s="8" t="str">
        <f t="shared" si="313"/>
        <v>The Tempest</v>
      </c>
      <c r="O2515" s="10">
        <f>INDEX(cpi!$A$1:$M$106,MATCH($D2515,cpi!$A:$A,0),MATCH($C2515,cpi!$1:$1,0))</f>
        <v>219.179</v>
      </c>
      <c r="P2515" s="10">
        <f>cpi!$I$2</f>
        <v>245.51900000000001</v>
      </c>
      <c r="Q2515" s="10">
        <f t="shared" si="318"/>
        <v>1.1201757467640605</v>
      </c>
      <c r="R2515" s="8" t="str">
        <f t="shared" si="319"/>
        <v/>
      </c>
      <c r="S2515" s="11">
        <f t="shared" si="320"/>
        <v>22403514.93528121</v>
      </c>
      <c r="T2515" s="11">
        <f t="shared" si="320"/>
        <v>311345.00758284325</v>
      </c>
      <c r="U2515" s="11">
        <f t="shared" si="320"/>
        <v>311345.00758284325</v>
      </c>
    </row>
    <row r="2516" spans="1:21" x14ac:dyDescent="0.2">
      <c r="A2516" s="5">
        <v>2540</v>
      </c>
      <c r="B2516" s="17">
        <v>7</v>
      </c>
      <c r="C2516" s="16">
        <v>3</v>
      </c>
      <c r="D2516" s="16">
        <v>2008</v>
      </c>
      <c r="E2516" s="18">
        <v>39632</v>
      </c>
      <c r="F2516" s="9" t="s">
        <v>2489</v>
      </c>
      <c r="G2516" s="3">
        <v>20000000</v>
      </c>
      <c r="H2516" s="3">
        <v>206678</v>
      </c>
      <c r="I2516" s="3">
        <v>47300771</v>
      </c>
      <c r="J2516" s="8" t="str">
        <f t="shared" si="314"/>
        <v/>
      </c>
      <c r="K2516" s="8" t="str">
        <f t="shared" si="315"/>
        <v/>
      </c>
      <c r="L2516" s="8" t="str">
        <f t="shared" si="316"/>
        <v>é•·æ±Ÿä¸ƒè™Ÿ (CJ7)</v>
      </c>
      <c r="M2516" s="8" t="str">
        <f t="shared" si="317"/>
        <v/>
      </c>
      <c r="N2516" s="8" t="str">
        <f t="shared" si="313"/>
        <v>é•·æ±Ÿä¸ƒè™Ÿ (CJ7)</v>
      </c>
      <c r="O2516" s="10">
        <f>INDEX(cpi!$A$1:$M$106,MATCH($D2516,cpi!$A:$A,0),MATCH($C2516,cpi!$1:$1,0))</f>
        <v>213.52799999999999</v>
      </c>
      <c r="P2516" s="10">
        <f>cpi!$I$2</f>
        <v>245.51900000000001</v>
      </c>
      <c r="Q2516" s="10">
        <f t="shared" si="318"/>
        <v>1.1498211007455696</v>
      </c>
      <c r="R2516" s="8" t="str">
        <f t="shared" si="319"/>
        <v/>
      </c>
      <c r="S2516" s="11">
        <f t="shared" si="320"/>
        <v>22996422.014911395</v>
      </c>
      <c r="T2516" s="11">
        <f t="shared" si="320"/>
        <v>237642.72545989286</v>
      </c>
      <c r="U2516" s="11">
        <f t="shared" si="320"/>
        <v>54387424.577334121</v>
      </c>
    </row>
    <row r="2517" spans="1:21" x14ac:dyDescent="0.2">
      <c r="A2517" s="5">
        <v>2541</v>
      </c>
      <c r="B2517" s="17">
        <v>18</v>
      </c>
      <c r="C2517" s="16">
        <v>9</v>
      </c>
      <c r="D2517" s="16">
        <v>2009</v>
      </c>
      <c r="E2517" s="18">
        <v>40338</v>
      </c>
      <c r="F2517" s="9" t="s">
        <v>2490</v>
      </c>
      <c r="G2517" s="3">
        <v>20000000</v>
      </c>
      <c r="H2517" s="3">
        <v>200730</v>
      </c>
      <c r="I2517" s="3">
        <v>1167092</v>
      </c>
      <c r="J2517" s="8" t="str">
        <f t="shared" si="314"/>
        <v/>
      </c>
      <c r="K2517" s="8" t="str">
        <f t="shared" si="315"/>
        <v/>
      </c>
      <c r="L2517" s="8" t="str">
        <f t="shared" si="316"/>
        <v>The Burning Plain</v>
      </c>
      <c r="M2517" s="8" t="str">
        <f t="shared" si="317"/>
        <v/>
      </c>
      <c r="N2517" s="8" t="str">
        <f t="shared" si="313"/>
        <v>The Burning Plain</v>
      </c>
      <c r="O2517" s="10">
        <f>INDEX(cpi!$A$1:$M$106,MATCH($D2517,cpi!$A:$A,0),MATCH($C2517,cpi!$1:$1,0))</f>
        <v>215.96899999999999</v>
      </c>
      <c r="P2517" s="10">
        <f>cpi!$I$2</f>
        <v>245.51900000000001</v>
      </c>
      <c r="Q2517" s="10">
        <f t="shared" si="318"/>
        <v>1.1368251925044799</v>
      </c>
      <c r="R2517" s="8" t="str">
        <f t="shared" si="319"/>
        <v/>
      </c>
      <c r="S2517" s="11">
        <f t="shared" si="320"/>
        <v>22736503.850089598</v>
      </c>
      <c r="T2517" s="11">
        <f t="shared" si="320"/>
        <v>228194.92089142423</v>
      </c>
      <c r="U2517" s="11">
        <f t="shared" si="320"/>
        <v>1326779.5875704384</v>
      </c>
    </row>
    <row r="2518" spans="1:21" x14ac:dyDescent="0.2">
      <c r="A2518" s="5">
        <v>2542</v>
      </c>
      <c r="B2518" s="17">
        <v>27</v>
      </c>
      <c r="C2518" s="16">
        <v>3</v>
      </c>
      <c r="D2518" s="16">
        <v>1998</v>
      </c>
      <c r="E2518" s="18">
        <v>36588</v>
      </c>
      <c r="F2518" s="9" t="s">
        <v>2491</v>
      </c>
      <c r="G2518" s="3">
        <v>20000000</v>
      </c>
      <c r="H2518" s="3">
        <v>146072</v>
      </c>
      <c r="I2518" s="3">
        <v>26146072</v>
      </c>
      <c r="J2518" s="8" t="str">
        <f t="shared" si="314"/>
        <v/>
      </c>
      <c r="K2518" s="8" t="str">
        <f t="shared" si="315"/>
        <v/>
      </c>
      <c r="L2518" s="8" t="str">
        <f t="shared" si="316"/>
        <v>Couloirs du temps: Les visiteurs 2, Les</v>
      </c>
      <c r="M2518" s="8" t="str">
        <f t="shared" si="317"/>
        <v/>
      </c>
      <c r="N2518" s="8" t="str">
        <f t="shared" si="313"/>
        <v>Couloirs du temps: Les visiteurs 2, Les</v>
      </c>
      <c r="O2518" s="10">
        <f>INDEX(cpi!$A$1:$M$106,MATCH($D2518,cpi!$A:$A,0),MATCH($C2518,cpi!$1:$1,0))</f>
        <v>162.19999999999999</v>
      </c>
      <c r="P2518" s="10">
        <f>cpi!$I$2</f>
        <v>245.51900000000001</v>
      </c>
      <c r="Q2518" s="10">
        <f t="shared" si="318"/>
        <v>1.513680641183724</v>
      </c>
      <c r="R2518" s="8" t="str">
        <f t="shared" si="319"/>
        <v/>
      </c>
      <c r="S2518" s="11">
        <f t="shared" si="320"/>
        <v>30273612.823674481</v>
      </c>
      <c r="T2518" s="11">
        <f t="shared" si="320"/>
        <v>221106.35861898895</v>
      </c>
      <c r="U2518" s="11">
        <f t="shared" si="320"/>
        <v>39576803.029395811</v>
      </c>
    </row>
    <row r="2519" spans="1:21" x14ac:dyDescent="0.2">
      <c r="A2519" s="5">
        <v>2543</v>
      </c>
      <c r="B2519" s="17">
        <v>25</v>
      </c>
      <c r="C2519" s="16">
        <v>4</v>
      </c>
      <c r="D2519" s="16">
        <v>2003</v>
      </c>
      <c r="E2519" s="18">
        <v>38356</v>
      </c>
      <c r="F2519" s="9" t="s">
        <v>2492</v>
      </c>
      <c r="G2519" s="3">
        <v>20000000</v>
      </c>
      <c r="H2519" s="3">
        <v>121972</v>
      </c>
      <c r="I2519" s="3">
        <v>5694213</v>
      </c>
      <c r="J2519" s="8" t="str">
        <f t="shared" si="314"/>
        <v/>
      </c>
      <c r="K2519" s="8" t="str">
        <f t="shared" si="315"/>
        <v/>
      </c>
      <c r="L2519" s="8" t="str">
        <f t="shared" si="316"/>
        <v>People I Know</v>
      </c>
      <c r="M2519" s="8" t="str">
        <f t="shared" si="317"/>
        <v/>
      </c>
      <c r="N2519" s="8" t="str">
        <f t="shared" si="313"/>
        <v>People I Know</v>
      </c>
      <c r="O2519" s="10">
        <f>INDEX(cpi!$A$1:$M$106,MATCH($D2519,cpi!$A:$A,0),MATCH($C2519,cpi!$1:$1,0))</f>
        <v>183.8</v>
      </c>
      <c r="P2519" s="10">
        <f>cpi!$I$2</f>
        <v>245.51900000000001</v>
      </c>
      <c r="Q2519" s="10">
        <f t="shared" si="318"/>
        <v>1.3357943416757345</v>
      </c>
      <c r="R2519" s="8" t="str">
        <f t="shared" si="319"/>
        <v/>
      </c>
      <c r="S2519" s="11">
        <f t="shared" si="320"/>
        <v>26715886.83351469</v>
      </c>
      <c r="T2519" s="11">
        <f t="shared" si="320"/>
        <v>162929.50744287268</v>
      </c>
      <c r="U2519" s="11">
        <f t="shared" si="320"/>
        <v>7606297.5056964094</v>
      </c>
    </row>
    <row r="2520" spans="1:21" x14ac:dyDescent="0.2">
      <c r="A2520" s="5">
        <v>2544</v>
      </c>
      <c r="B2520" s="17">
        <v>30</v>
      </c>
      <c r="C2520" s="16">
        <v>10</v>
      </c>
      <c r="D2520" s="16">
        <v>2015</v>
      </c>
      <c r="E2520" s="18">
        <v>42896</v>
      </c>
      <c r="F2520" s="9" t="s">
        <v>2493</v>
      </c>
      <c r="G2520" s="3">
        <v>20000000</v>
      </c>
      <c r="H2520" s="3">
        <v>55039</v>
      </c>
      <c r="I2520" s="3">
        <v>14883495</v>
      </c>
      <c r="J2520" s="8" t="str">
        <f t="shared" si="314"/>
        <v/>
      </c>
      <c r="K2520" s="8" t="str">
        <f t="shared" si="315"/>
        <v/>
      </c>
      <c r="L2520" s="8" t="str">
        <f t="shared" si="316"/>
        <v>Regression</v>
      </c>
      <c r="M2520" s="8" t="str">
        <f t="shared" si="317"/>
        <v/>
      </c>
      <c r="N2520" s="8" t="str">
        <f t="shared" si="313"/>
        <v>Regression</v>
      </c>
      <c r="O2520" s="10">
        <f>INDEX(cpi!$A$1:$M$106,MATCH($D2520,cpi!$A:$A,0),MATCH($C2520,cpi!$1:$1,0))</f>
        <v>237.83799999999999</v>
      </c>
      <c r="P2520" s="10">
        <f>cpi!$I$2</f>
        <v>245.51900000000001</v>
      </c>
      <c r="Q2520" s="10">
        <f t="shared" si="318"/>
        <v>1.0322950916169831</v>
      </c>
      <c r="R2520" s="8" t="str">
        <f t="shared" si="319"/>
        <v/>
      </c>
      <c r="S2520" s="11">
        <f t="shared" si="320"/>
        <v>20645901.832339663</v>
      </c>
      <c r="T2520" s="11">
        <f t="shared" si="320"/>
        <v>56816.489547507132</v>
      </c>
      <c r="U2520" s="11">
        <f t="shared" si="320"/>
        <v>15364158.83460591</v>
      </c>
    </row>
    <row r="2521" spans="1:21" x14ac:dyDescent="0.2">
      <c r="A2521" s="5">
        <v>2545</v>
      </c>
      <c r="B2521" s="17">
        <v>31</v>
      </c>
      <c r="C2521" s="16">
        <v>12</v>
      </c>
      <c r="D2521" s="16">
        <v>2008</v>
      </c>
      <c r="E2521" s="18">
        <v>40371</v>
      </c>
      <c r="F2521" s="9" t="s">
        <v>2494</v>
      </c>
      <c r="G2521" s="3">
        <v>20000000</v>
      </c>
      <c r="H2521" s="3">
        <v>0</v>
      </c>
      <c r="I2521" s="3">
        <v>38585047</v>
      </c>
      <c r="J2521" s="8" t="str">
        <f t="shared" si="314"/>
        <v/>
      </c>
      <c r="K2521" s="8" t="str">
        <f t="shared" si="315"/>
        <v/>
      </c>
      <c r="L2521" s="8" t="str">
        <f t="shared" si="316"/>
        <v>Koltchak</v>
      </c>
      <c r="M2521" s="8" t="str">
        <f t="shared" si="317"/>
        <v/>
      </c>
      <c r="N2521" s="8" t="str">
        <f t="shared" si="313"/>
        <v>Koltchak</v>
      </c>
      <c r="O2521" s="10">
        <f>INDEX(cpi!$A$1:$M$106,MATCH($D2521,cpi!$A:$A,0),MATCH($C2521,cpi!$1:$1,0))</f>
        <v>210.22800000000001</v>
      </c>
      <c r="P2521" s="10">
        <f>cpi!$I$2</f>
        <v>245.51900000000001</v>
      </c>
      <c r="Q2521" s="10">
        <f t="shared" si="318"/>
        <v>1.1678701219628214</v>
      </c>
      <c r="R2521" s="8" t="str">
        <f t="shared" si="319"/>
        <v/>
      </c>
      <c r="S2521" s="11">
        <f t="shared" si="320"/>
        <v>23357402.439256426</v>
      </c>
      <c r="T2521" s="11">
        <f t="shared" si="320"/>
        <v>0</v>
      </c>
      <c r="U2521" s="11">
        <f t="shared" si="320"/>
        <v>45062323.545831196</v>
      </c>
    </row>
    <row r="2522" spans="1:21" x14ac:dyDescent="0.2">
      <c r="A2522" s="5">
        <v>2546</v>
      </c>
      <c r="B2522" s="17">
        <v>31</v>
      </c>
      <c r="C2522" s="16">
        <v>12</v>
      </c>
      <c r="D2522" s="16">
        <v>2012</v>
      </c>
      <c r="E2522" s="18">
        <v>41832</v>
      </c>
      <c r="F2522" s="9" t="s">
        <v>2495</v>
      </c>
      <c r="G2522" s="3">
        <v>20000000</v>
      </c>
      <c r="H2522" s="3">
        <v>0</v>
      </c>
      <c r="I2522" s="3">
        <v>34454631</v>
      </c>
      <c r="J2522" s="8" t="str">
        <f t="shared" si="314"/>
        <v/>
      </c>
      <c r="K2522" s="8" t="str">
        <f t="shared" si="315"/>
        <v/>
      </c>
      <c r="L2522" s="8" t="str">
        <f t="shared" si="316"/>
        <v>Zambezia</v>
      </c>
      <c r="M2522" s="8" t="str">
        <f t="shared" si="317"/>
        <v/>
      </c>
      <c r="N2522" s="8" t="str">
        <f t="shared" si="313"/>
        <v>Zambezia</v>
      </c>
      <c r="O2522" s="10">
        <f>INDEX(cpi!$A$1:$M$106,MATCH($D2522,cpi!$A:$A,0),MATCH($C2522,cpi!$1:$1,0))</f>
        <v>229.601</v>
      </c>
      <c r="P2522" s="10">
        <f>cpi!$I$2</f>
        <v>245.51900000000001</v>
      </c>
      <c r="Q2522" s="10">
        <f t="shared" si="318"/>
        <v>1.0693289663372547</v>
      </c>
      <c r="R2522" s="8" t="str">
        <f t="shared" si="319"/>
        <v/>
      </c>
      <c r="S2522" s="11">
        <f t="shared" si="320"/>
        <v>21386579.326745093</v>
      </c>
      <c r="T2522" s="11">
        <f t="shared" si="320"/>
        <v>0</v>
      </c>
      <c r="U2522" s="11">
        <f t="shared" si="320"/>
        <v>36843334.952761531</v>
      </c>
    </row>
    <row r="2523" spans="1:21" x14ac:dyDescent="0.2">
      <c r="A2523" s="5">
        <v>2547</v>
      </c>
      <c r="B2523" s="17">
        <v>13</v>
      </c>
      <c r="C2523" s="16">
        <v>4</v>
      </c>
      <c r="D2523" s="16">
        <v>2010</v>
      </c>
      <c r="E2523" s="18">
        <v>40547</v>
      </c>
      <c r="F2523" s="9" t="s">
        <v>2496</v>
      </c>
      <c r="G2523" s="3">
        <v>20000000</v>
      </c>
      <c r="H2523" s="3">
        <v>0</v>
      </c>
      <c r="I2523" s="3">
        <v>22139590</v>
      </c>
      <c r="J2523" s="8" t="str">
        <f t="shared" si="314"/>
        <v/>
      </c>
      <c r="K2523" s="8" t="str">
        <f t="shared" si="315"/>
        <v/>
      </c>
      <c r="L2523" s="8" t="str">
        <f t="shared" si="316"/>
        <v>Three Kingdoms: Resurrection of the Dragon</v>
      </c>
      <c r="M2523" s="8" t="str">
        <f t="shared" si="317"/>
        <v/>
      </c>
      <c r="N2523" s="8" t="str">
        <f t="shared" si="313"/>
        <v>Three Kingdoms: Resurrection of the Dragon</v>
      </c>
      <c r="O2523" s="10">
        <f>INDEX(cpi!$A$1:$M$106,MATCH($D2523,cpi!$A:$A,0),MATCH($C2523,cpi!$1:$1,0))</f>
        <v>218.00899999999999</v>
      </c>
      <c r="P2523" s="10">
        <f>cpi!$I$2</f>
        <v>245.51900000000001</v>
      </c>
      <c r="Q2523" s="10">
        <f t="shared" si="318"/>
        <v>1.1261874509767946</v>
      </c>
      <c r="R2523" s="8" t="str">
        <f t="shared" si="319"/>
        <v/>
      </c>
      <c r="S2523" s="11">
        <f t="shared" si="320"/>
        <v>22523749.019535892</v>
      </c>
      <c r="T2523" s="11">
        <f t="shared" si="320"/>
        <v>0</v>
      </c>
      <c r="U2523" s="11">
        <f t="shared" si="320"/>
        <v>24933328.427771334</v>
      </c>
    </row>
    <row r="2524" spans="1:21" x14ac:dyDescent="0.2">
      <c r="A2524" s="5">
        <v>2548</v>
      </c>
      <c r="B2524" s="17">
        <v>31</v>
      </c>
      <c r="C2524" s="16">
        <v>3</v>
      </c>
      <c r="D2524" s="16">
        <v>2004</v>
      </c>
      <c r="E2524" s="18">
        <v>38901</v>
      </c>
      <c r="F2524" s="9" t="s">
        <v>2497</v>
      </c>
      <c r="G2524" s="3">
        <v>20000000</v>
      </c>
      <c r="H2524" s="3">
        <v>0</v>
      </c>
      <c r="I2524" s="3">
        <v>5918742</v>
      </c>
      <c r="J2524" s="8" t="str">
        <f t="shared" si="314"/>
        <v/>
      </c>
      <c r="K2524" s="8" t="str">
        <f t="shared" si="315"/>
        <v/>
      </c>
      <c r="L2524" s="8" t="str">
        <f t="shared" si="316"/>
        <v>The Touch</v>
      </c>
      <c r="M2524" s="8" t="str">
        <f t="shared" si="317"/>
        <v/>
      </c>
      <c r="N2524" s="8" t="str">
        <f t="shared" si="313"/>
        <v>The Touch</v>
      </c>
      <c r="O2524" s="10">
        <f>INDEX(cpi!$A$1:$M$106,MATCH($D2524,cpi!$A:$A,0),MATCH($C2524,cpi!$1:$1,0))</f>
        <v>187.4</v>
      </c>
      <c r="P2524" s="10">
        <f>cpi!$I$2</f>
        <v>245.51900000000001</v>
      </c>
      <c r="Q2524" s="10">
        <f t="shared" si="318"/>
        <v>1.3101334044823907</v>
      </c>
      <c r="R2524" s="8" t="str">
        <f t="shared" si="319"/>
        <v/>
      </c>
      <c r="S2524" s="11">
        <f t="shared" si="320"/>
        <v>26202668.089647815</v>
      </c>
      <c r="T2524" s="11">
        <f t="shared" si="320"/>
        <v>0</v>
      </c>
      <c r="U2524" s="11">
        <f t="shared" si="320"/>
        <v>7754341.6067129141</v>
      </c>
    </row>
    <row r="2525" spans="1:21" x14ac:dyDescent="0.2">
      <c r="A2525" s="5">
        <v>2549</v>
      </c>
      <c r="B2525" s="17">
        <v>29</v>
      </c>
      <c r="C2525" s="16">
        <v>5</v>
      </c>
      <c r="D2525" s="16">
        <v>2015</v>
      </c>
      <c r="E2525" s="18">
        <v>42860</v>
      </c>
      <c r="F2525" s="9" t="s">
        <v>2498</v>
      </c>
      <c r="G2525" s="3">
        <v>20000000</v>
      </c>
      <c r="H2525" s="3">
        <v>0</v>
      </c>
      <c r="I2525" s="3">
        <v>774905</v>
      </c>
      <c r="J2525" s="8" t="str">
        <f t="shared" si="314"/>
        <v/>
      </c>
      <c r="K2525" s="8" t="str">
        <f t="shared" si="315"/>
        <v/>
      </c>
      <c r="L2525" s="8" t="str">
        <f t="shared" si="316"/>
        <v>Survivor</v>
      </c>
      <c r="M2525" s="8" t="str">
        <f t="shared" si="317"/>
        <v/>
      </c>
      <c r="N2525" s="8" t="str">
        <f t="shared" si="313"/>
        <v>Survivor</v>
      </c>
      <c r="O2525" s="10">
        <f>INDEX(cpi!$A$1:$M$106,MATCH($D2525,cpi!$A:$A,0),MATCH($C2525,cpi!$1:$1,0))</f>
        <v>237.80500000000001</v>
      </c>
      <c r="P2525" s="10">
        <f>cpi!$I$2</f>
        <v>245.51900000000001</v>
      </c>
      <c r="Q2525" s="10">
        <f t="shared" si="318"/>
        <v>1.0324383423393115</v>
      </c>
      <c r="R2525" s="8" t="str">
        <f t="shared" si="319"/>
        <v/>
      </c>
      <c r="S2525" s="11">
        <f t="shared" si="320"/>
        <v>20648766.846786231</v>
      </c>
      <c r="T2525" s="11">
        <f t="shared" si="320"/>
        <v>0</v>
      </c>
      <c r="U2525" s="11">
        <f t="shared" si="320"/>
        <v>800041.63367044425</v>
      </c>
    </row>
    <row r="2526" spans="1:21" x14ac:dyDescent="0.2">
      <c r="A2526" s="5">
        <v>2550</v>
      </c>
      <c r="B2526" s="17">
        <v>18</v>
      </c>
      <c r="C2526" s="16">
        <v>11</v>
      </c>
      <c r="D2526" s="16">
        <v>2016</v>
      </c>
      <c r="E2526" s="18">
        <v>42897</v>
      </c>
      <c r="F2526" s="9" t="s">
        <v>2499</v>
      </c>
      <c r="G2526" s="3">
        <v>20000000</v>
      </c>
      <c r="H2526" s="3">
        <v>0</v>
      </c>
      <c r="I2526" s="3">
        <v>93690</v>
      </c>
      <c r="J2526" s="8" t="str">
        <f t="shared" si="314"/>
        <v/>
      </c>
      <c r="K2526" s="8" t="str">
        <f t="shared" si="315"/>
        <v/>
      </c>
      <c r="L2526" s="8" t="str">
        <f t="shared" si="316"/>
        <v>The History of Love</v>
      </c>
      <c r="M2526" s="8" t="str">
        <f t="shared" si="317"/>
        <v/>
      </c>
      <c r="N2526" s="8" t="str">
        <f t="shared" si="313"/>
        <v>The History of Love</v>
      </c>
      <c r="O2526" s="10">
        <f>INDEX(cpi!$A$1:$M$106,MATCH($D2526,cpi!$A:$A,0),MATCH($C2526,cpi!$1:$1,0))</f>
        <v>241.35300000000001</v>
      </c>
      <c r="P2526" s="10">
        <f>cpi!$I$2</f>
        <v>245.51900000000001</v>
      </c>
      <c r="Q2526" s="10">
        <f t="shared" si="318"/>
        <v>1.0172610243087925</v>
      </c>
      <c r="R2526" s="8" t="str">
        <f t="shared" si="319"/>
        <v/>
      </c>
      <c r="S2526" s="11">
        <f t="shared" si="320"/>
        <v>20345220.48617585</v>
      </c>
      <c r="T2526" s="11">
        <f t="shared" si="320"/>
        <v>0</v>
      </c>
      <c r="U2526" s="11">
        <f t="shared" si="320"/>
        <v>95307.185367490776</v>
      </c>
    </row>
    <row r="2527" spans="1:21" x14ac:dyDescent="0.2">
      <c r="A2527" s="5">
        <v>2551</v>
      </c>
      <c r="B2527" s="17">
        <v>25</v>
      </c>
      <c r="C2527" s="16">
        <v>12</v>
      </c>
      <c r="D2527" s="16">
        <v>2007</v>
      </c>
      <c r="E2527" s="18">
        <v>39825</v>
      </c>
      <c r="F2527" s="9" t="s">
        <v>2500</v>
      </c>
      <c r="G2527" s="3">
        <v>20000000</v>
      </c>
      <c r="H2527" s="3">
        <v>0</v>
      </c>
      <c r="I2527" s="3">
        <v>0</v>
      </c>
      <c r="J2527" s="8">
        <f t="shared" si="314"/>
        <v>1</v>
      </c>
      <c r="K2527" s="8" t="str">
        <f t="shared" si="315"/>
        <v/>
      </c>
      <c r="L2527" s="8" t="str">
        <f t="shared" si="316"/>
        <v>Butterfly on a Wheel</v>
      </c>
      <c r="M2527" s="8" t="str">
        <f t="shared" si="317"/>
        <v/>
      </c>
      <c r="N2527" s="8" t="str">
        <f t="shared" si="313"/>
        <v>Butterfly on a Wheel</v>
      </c>
      <c r="O2527" s="10">
        <f>INDEX(cpi!$A$1:$M$106,MATCH($D2527,cpi!$A:$A,0),MATCH($C2527,cpi!$1:$1,0))</f>
        <v>210.036</v>
      </c>
      <c r="P2527" s="10">
        <f>cpi!$I$2</f>
        <v>245.51900000000001</v>
      </c>
      <c r="Q2527" s="10">
        <f t="shared" si="318"/>
        <v>1.1689377059170809</v>
      </c>
      <c r="R2527" s="8" t="str">
        <f t="shared" si="319"/>
        <v/>
      </c>
      <c r="S2527" s="11">
        <f t="shared" si="320"/>
        <v>23378754.118341617</v>
      </c>
      <c r="T2527" s="11">
        <f t="shared" si="320"/>
        <v>0</v>
      </c>
      <c r="U2527" s="11">
        <f t="shared" si="320"/>
        <v>0</v>
      </c>
    </row>
    <row r="2528" spans="1:21" x14ac:dyDescent="0.2">
      <c r="A2528" s="5">
        <v>2552</v>
      </c>
      <c r="B2528" s="17">
        <v>31</v>
      </c>
      <c r="C2528" s="16">
        <v>12</v>
      </c>
      <c r="D2528" s="16">
        <v>2007</v>
      </c>
      <c r="E2528" s="18">
        <v>40006</v>
      </c>
      <c r="F2528" s="9" t="s">
        <v>2501</v>
      </c>
      <c r="G2528" s="3">
        <v>20000000</v>
      </c>
      <c r="H2528" s="3">
        <v>0</v>
      </c>
      <c r="I2528" s="3">
        <v>0</v>
      </c>
      <c r="J2528" s="8">
        <f t="shared" si="314"/>
        <v>1</v>
      </c>
      <c r="K2528" s="8" t="str">
        <f t="shared" si="315"/>
        <v/>
      </c>
      <c r="L2528" s="8" t="str">
        <f t="shared" si="316"/>
        <v>Ramanujan</v>
      </c>
      <c r="M2528" s="8" t="str">
        <f t="shared" si="317"/>
        <v/>
      </c>
      <c r="N2528" s="8" t="str">
        <f t="shared" si="313"/>
        <v>Ramanujan</v>
      </c>
      <c r="O2528" s="10">
        <f>INDEX(cpi!$A$1:$M$106,MATCH($D2528,cpi!$A:$A,0),MATCH($C2528,cpi!$1:$1,0))</f>
        <v>210.036</v>
      </c>
      <c r="P2528" s="10">
        <f>cpi!$I$2</f>
        <v>245.51900000000001</v>
      </c>
      <c r="Q2528" s="10">
        <f t="shared" si="318"/>
        <v>1.1689377059170809</v>
      </c>
      <c r="R2528" s="8" t="str">
        <f t="shared" si="319"/>
        <v/>
      </c>
      <c r="S2528" s="11">
        <f t="shared" si="320"/>
        <v>23378754.118341617</v>
      </c>
      <c r="T2528" s="11">
        <f t="shared" si="320"/>
        <v>0</v>
      </c>
      <c r="U2528" s="11">
        <f t="shared" si="320"/>
        <v>0</v>
      </c>
    </row>
    <row r="2529" spans="1:21" x14ac:dyDescent="0.2">
      <c r="A2529" s="5">
        <v>2553</v>
      </c>
      <c r="B2529" s="17">
        <v>31</v>
      </c>
      <c r="C2529" s="16">
        <v>12</v>
      </c>
      <c r="D2529" s="16">
        <v>2020</v>
      </c>
      <c r="E2529" s="18">
        <v>44754</v>
      </c>
      <c r="F2529" s="9" t="s">
        <v>2502</v>
      </c>
      <c r="G2529" s="3">
        <v>20000000</v>
      </c>
      <c r="H2529" s="3">
        <v>0</v>
      </c>
      <c r="I2529" s="3">
        <v>0</v>
      </c>
      <c r="J2529" s="8">
        <f t="shared" si="314"/>
        <v>1</v>
      </c>
      <c r="K2529" s="8">
        <f t="shared" si="315"/>
        <v>1</v>
      </c>
      <c r="L2529" s="8" t="str">
        <f t="shared" si="316"/>
        <v>Story of Bonnie and Clyde, The</v>
      </c>
      <c r="M2529" s="8" t="str">
        <f t="shared" si="317"/>
        <v/>
      </c>
      <c r="N2529" s="8" t="str">
        <f t="shared" si="313"/>
        <v>Story of Bonnie and Clyde, The</v>
      </c>
      <c r="O2529" s="10" t="e">
        <f>INDEX(cpi!$A$1:$M$106,MATCH($D2529,cpi!$A:$A,0),MATCH($C2529,cpi!$1:$1,0))</f>
        <v>#N/A</v>
      </c>
      <c r="P2529" s="10">
        <f>cpi!$I$2</f>
        <v>245.51900000000001</v>
      </c>
      <c r="Q2529" s="10" t="e">
        <f t="shared" si="318"/>
        <v>#N/A</v>
      </c>
      <c r="R2529" s="8">
        <f t="shared" si="319"/>
        <v>1</v>
      </c>
      <c r="S2529" s="11" t="e">
        <f t="shared" si="320"/>
        <v>#N/A</v>
      </c>
      <c r="T2529" s="11" t="e">
        <f t="shared" si="320"/>
        <v>#N/A</v>
      </c>
      <c r="U2529" s="11" t="e">
        <f t="shared" si="320"/>
        <v>#N/A</v>
      </c>
    </row>
    <row r="2530" spans="1:21" x14ac:dyDescent="0.2">
      <c r="A2530" s="5">
        <v>2554</v>
      </c>
      <c r="B2530" s="17">
        <v>29</v>
      </c>
      <c r="C2530" s="16">
        <v>8</v>
      </c>
      <c r="D2530" s="16">
        <v>2014</v>
      </c>
      <c r="E2530" s="18">
        <v>42498</v>
      </c>
      <c r="F2530" s="9" t="s">
        <v>2503</v>
      </c>
      <c r="G2530" s="3">
        <v>20000000</v>
      </c>
      <c r="H2530" s="3">
        <v>0</v>
      </c>
      <c r="I2530" s="3">
        <v>0</v>
      </c>
      <c r="J2530" s="8">
        <f t="shared" si="314"/>
        <v>1</v>
      </c>
      <c r="K2530" s="8" t="str">
        <f t="shared" si="315"/>
        <v/>
      </c>
      <c r="L2530" s="8" t="str">
        <f t="shared" si="316"/>
        <v>Dwegons and Leprechauns</v>
      </c>
      <c r="M2530" s="8" t="str">
        <f t="shared" si="317"/>
        <v/>
      </c>
      <c r="N2530" s="8" t="str">
        <f t="shared" si="313"/>
        <v>Dwegons and Leprechauns</v>
      </c>
      <c r="O2530" s="10">
        <f>INDEX(cpi!$A$1:$M$106,MATCH($D2530,cpi!$A:$A,0),MATCH($C2530,cpi!$1:$1,0))</f>
        <v>237.852</v>
      </c>
      <c r="P2530" s="10">
        <f>cpi!$I$2</f>
        <v>245.51900000000001</v>
      </c>
      <c r="Q2530" s="10">
        <f t="shared" si="318"/>
        <v>1.0322343305921329</v>
      </c>
      <c r="R2530" s="8" t="str">
        <f t="shared" si="319"/>
        <v/>
      </c>
      <c r="S2530" s="11">
        <f t="shared" si="320"/>
        <v>20644686.611842658</v>
      </c>
      <c r="T2530" s="11">
        <f t="shared" si="320"/>
        <v>0</v>
      </c>
      <c r="U2530" s="11">
        <f t="shared" si="320"/>
        <v>0</v>
      </c>
    </row>
    <row r="2531" spans="1:21" x14ac:dyDescent="0.2">
      <c r="A2531" s="5">
        <v>2555</v>
      </c>
      <c r="B2531" s="17">
        <v>30</v>
      </c>
      <c r="C2531" s="16">
        <v>6</v>
      </c>
      <c r="D2531" s="16">
        <v>2016</v>
      </c>
      <c r="E2531" s="18">
        <v>43257</v>
      </c>
      <c r="F2531" s="9" t="s">
        <v>2504</v>
      </c>
      <c r="G2531" s="3">
        <v>20000000</v>
      </c>
      <c r="H2531" s="3">
        <v>0</v>
      </c>
      <c r="I2531" s="3">
        <v>0</v>
      </c>
      <c r="J2531" s="8">
        <f t="shared" si="314"/>
        <v>1</v>
      </c>
      <c r="K2531" s="8" t="str">
        <f t="shared" si="315"/>
        <v/>
      </c>
      <c r="L2531" s="8" t="str">
        <f t="shared" si="316"/>
        <v>Fight Valley</v>
      </c>
      <c r="M2531" s="8" t="str">
        <f t="shared" si="317"/>
        <v/>
      </c>
      <c r="N2531" s="8" t="str">
        <f t="shared" si="313"/>
        <v>Fight Valley</v>
      </c>
      <c r="O2531" s="10">
        <f>INDEX(cpi!$A$1:$M$106,MATCH($D2531,cpi!$A:$A,0),MATCH($C2531,cpi!$1:$1,0))</f>
        <v>241.018</v>
      </c>
      <c r="P2531" s="10">
        <f>cpi!$I$2</f>
        <v>245.51900000000001</v>
      </c>
      <c r="Q2531" s="10">
        <f t="shared" si="318"/>
        <v>1.0186749537378952</v>
      </c>
      <c r="R2531" s="8" t="str">
        <f t="shared" si="319"/>
        <v/>
      </c>
      <c r="S2531" s="11">
        <f t="shared" si="320"/>
        <v>20373499.074757904</v>
      </c>
      <c r="T2531" s="11">
        <f t="shared" si="320"/>
        <v>0</v>
      </c>
      <c r="U2531" s="11">
        <f t="shared" si="320"/>
        <v>0</v>
      </c>
    </row>
    <row r="2532" spans="1:21" x14ac:dyDescent="0.2">
      <c r="A2532" s="5">
        <v>2556</v>
      </c>
      <c r="B2532" s="17">
        <v>31</v>
      </c>
      <c r="C2532" s="16">
        <v>12</v>
      </c>
      <c r="D2532" s="16">
        <v>2017</v>
      </c>
      <c r="E2532" s="18">
        <v>43658</v>
      </c>
      <c r="F2532" s="9" t="s">
        <v>2505</v>
      </c>
      <c r="G2532" s="3">
        <v>20000000</v>
      </c>
      <c r="H2532" s="3">
        <v>0</v>
      </c>
      <c r="I2532" s="3">
        <v>0</v>
      </c>
      <c r="J2532" s="8">
        <f t="shared" si="314"/>
        <v>1</v>
      </c>
      <c r="K2532" s="8" t="str">
        <f t="shared" si="315"/>
        <v/>
      </c>
      <c r="L2532" s="8" t="str">
        <f t="shared" si="316"/>
        <v>The Thousand Miles</v>
      </c>
      <c r="M2532" s="8" t="str">
        <f t="shared" si="317"/>
        <v/>
      </c>
      <c r="N2532" s="8" t="str">
        <f t="shared" si="313"/>
        <v>The Thousand Miles</v>
      </c>
      <c r="O2532" s="10">
        <f>INDEX(cpi!$A$1:$M$106,MATCH($D2532,cpi!$A:$A,0),MATCH($C2532,cpi!$1:$1,0))</f>
        <v>0</v>
      </c>
      <c r="P2532" s="10">
        <f>cpi!$I$2</f>
        <v>245.51900000000001</v>
      </c>
      <c r="Q2532" s="10" t="e">
        <f t="shared" si="318"/>
        <v>#DIV/0!</v>
      </c>
      <c r="R2532" s="8">
        <f t="shared" si="319"/>
        <v>1</v>
      </c>
      <c r="S2532" s="11" t="e">
        <f t="shared" si="320"/>
        <v>#DIV/0!</v>
      </c>
      <c r="T2532" s="11" t="e">
        <f t="shared" si="320"/>
        <v>#DIV/0!</v>
      </c>
      <c r="U2532" s="11" t="e">
        <f t="shared" si="320"/>
        <v>#DIV/0!</v>
      </c>
    </row>
    <row r="2533" spans="1:21" x14ac:dyDescent="0.2">
      <c r="A2533" s="5">
        <v>2557</v>
      </c>
      <c r="B2533" s="17">
        <v>21</v>
      </c>
      <c r="C2533" s="16">
        <v>8</v>
      </c>
      <c r="D2533" s="16">
        <v>2009</v>
      </c>
      <c r="E2533" s="18">
        <v>40429</v>
      </c>
      <c r="F2533" s="9" t="s">
        <v>2506</v>
      </c>
      <c r="G2533" s="3">
        <v>19700000</v>
      </c>
      <c r="H2533" s="3">
        <v>476270</v>
      </c>
      <c r="I2533" s="3">
        <v>16498827</v>
      </c>
      <c r="J2533" s="8" t="str">
        <f t="shared" si="314"/>
        <v/>
      </c>
      <c r="K2533" s="8" t="str">
        <f t="shared" si="315"/>
        <v/>
      </c>
      <c r="L2533" s="8" t="str">
        <f t="shared" si="316"/>
        <v>Der Baader Meinhof Komplex</v>
      </c>
      <c r="M2533" s="8" t="str">
        <f t="shared" si="317"/>
        <v/>
      </c>
      <c r="N2533" s="8" t="str">
        <f t="shared" si="313"/>
        <v>Der Baader Meinhof Komplex</v>
      </c>
      <c r="O2533" s="10">
        <f>INDEX(cpi!$A$1:$M$106,MATCH($D2533,cpi!$A:$A,0),MATCH($C2533,cpi!$1:$1,0))</f>
        <v>215.834</v>
      </c>
      <c r="P2533" s="10">
        <f>cpi!$I$2</f>
        <v>245.51900000000001</v>
      </c>
      <c r="Q2533" s="10">
        <f t="shared" si="318"/>
        <v>1.1375362547142711</v>
      </c>
      <c r="R2533" s="8" t="str">
        <f t="shared" si="319"/>
        <v/>
      </c>
      <c r="S2533" s="11">
        <f t="shared" si="320"/>
        <v>22409464.217871141</v>
      </c>
      <c r="T2533" s="11">
        <f t="shared" si="320"/>
        <v>541774.3920327659</v>
      </c>
      <c r="U2533" s="11">
        <f t="shared" si="320"/>
        <v>18768013.872758694</v>
      </c>
    </row>
    <row r="2534" spans="1:21" x14ac:dyDescent="0.2">
      <c r="A2534" s="5">
        <v>2558</v>
      </c>
      <c r="B2534" s="17">
        <v>23</v>
      </c>
      <c r="C2534" s="16">
        <v>11</v>
      </c>
      <c r="D2534" s="16">
        <v>2012</v>
      </c>
      <c r="E2534" s="18">
        <v>41589</v>
      </c>
      <c r="F2534" s="9" t="s">
        <v>5377</v>
      </c>
      <c r="G2534" s="3">
        <v>19500000</v>
      </c>
      <c r="H2534" s="3">
        <v>2061449</v>
      </c>
      <c r="I2534" s="3">
        <v>29393634</v>
      </c>
      <c r="J2534" s="8" t="str">
        <f t="shared" si="314"/>
        <v/>
      </c>
      <c r="K2534" s="8" t="str">
        <f t="shared" si="315"/>
        <v/>
      </c>
      <c r="L2534" s="8" t="str">
        <f t="shared" si="316"/>
        <v>De rouille et d'os</v>
      </c>
      <c r="M2534" s="8" t="str">
        <f t="shared" si="317"/>
        <v/>
      </c>
      <c r="N2534" s="8" t="str">
        <f t="shared" si="313"/>
        <v>De rouille et d'os</v>
      </c>
      <c r="O2534" s="10">
        <f>INDEX(cpi!$A$1:$M$106,MATCH($D2534,cpi!$A:$A,0),MATCH($C2534,cpi!$1:$1,0))</f>
        <v>230.221</v>
      </c>
      <c r="P2534" s="10">
        <f>cpi!$I$2</f>
        <v>245.51900000000001</v>
      </c>
      <c r="Q2534" s="10">
        <f t="shared" si="318"/>
        <v>1.0664491944696617</v>
      </c>
      <c r="R2534" s="8" t="str">
        <f t="shared" si="319"/>
        <v/>
      </c>
      <c r="S2534" s="11">
        <f t="shared" si="320"/>
        <v>20795759.292158403</v>
      </c>
      <c r="T2534" s="11">
        <f t="shared" si="320"/>
        <v>2198430.6254902896</v>
      </c>
      <c r="U2534" s="11">
        <f t="shared" si="320"/>
        <v>31346817.301836058</v>
      </c>
    </row>
    <row r="2535" spans="1:21" x14ac:dyDescent="0.2">
      <c r="A2535" s="5">
        <v>2559</v>
      </c>
      <c r="B2535" s="17">
        <v>20</v>
      </c>
      <c r="C2535" s="16">
        <v>12</v>
      </c>
      <c r="D2535" s="16">
        <v>2006</v>
      </c>
      <c r="E2535" s="18">
        <v>39306</v>
      </c>
      <c r="F2535" s="9" t="s">
        <v>2508</v>
      </c>
      <c r="G2535" s="3">
        <v>19400000</v>
      </c>
      <c r="H2535" s="3">
        <v>8060487</v>
      </c>
      <c r="I2535" s="3">
        <v>15118795</v>
      </c>
      <c r="J2535" s="8" t="str">
        <f t="shared" si="314"/>
        <v/>
      </c>
      <c r="K2535" s="8" t="str">
        <f t="shared" si="315"/>
        <v/>
      </c>
      <c r="L2535" s="8" t="str">
        <f t="shared" si="316"/>
        <v>The Painted Veil</v>
      </c>
      <c r="M2535" s="8" t="str">
        <f t="shared" si="317"/>
        <v/>
      </c>
      <c r="N2535" s="8" t="str">
        <f t="shared" si="313"/>
        <v>The Painted Veil</v>
      </c>
      <c r="O2535" s="10">
        <f>INDEX(cpi!$A$1:$M$106,MATCH($D2535,cpi!$A:$A,0),MATCH($C2535,cpi!$1:$1,0))</f>
        <v>201.8</v>
      </c>
      <c r="P2535" s="10">
        <f>cpi!$I$2</f>
        <v>245.51900000000001</v>
      </c>
      <c r="Q2535" s="10">
        <f t="shared" si="318"/>
        <v>1.2166451932606541</v>
      </c>
      <c r="R2535" s="8" t="str">
        <f t="shared" si="319"/>
        <v/>
      </c>
      <c r="S2535" s="11">
        <f t="shared" si="320"/>
        <v>23602916.749256689</v>
      </c>
      <c r="T2535" s="11">
        <f t="shared" si="320"/>
        <v>9806752.7638899907</v>
      </c>
      <c r="U2535" s="11">
        <f t="shared" si="320"/>
        <v>18394209.264643211</v>
      </c>
    </row>
    <row r="2536" spans="1:21" x14ac:dyDescent="0.2">
      <c r="A2536" s="5">
        <v>2560</v>
      </c>
      <c r="B2536" s="17">
        <v>23</v>
      </c>
      <c r="C2536" s="16">
        <v>8</v>
      </c>
      <c r="D2536" s="16">
        <v>2013</v>
      </c>
      <c r="E2536" s="18">
        <v>41951</v>
      </c>
      <c r="F2536" s="9" t="s">
        <v>2509</v>
      </c>
      <c r="G2536" s="3">
        <v>19200000</v>
      </c>
      <c r="H2536" s="3">
        <v>0</v>
      </c>
      <c r="I2536" s="3">
        <v>5617460</v>
      </c>
      <c r="J2536" s="8" t="str">
        <f t="shared" si="314"/>
        <v/>
      </c>
      <c r="K2536" s="8" t="str">
        <f t="shared" si="315"/>
        <v/>
      </c>
      <c r="L2536" s="8" t="str">
        <f t="shared" si="316"/>
        <v>The Frozen Ground</v>
      </c>
      <c r="M2536" s="8" t="str">
        <f t="shared" si="317"/>
        <v/>
      </c>
      <c r="N2536" s="8" t="str">
        <f t="shared" si="313"/>
        <v>The Frozen Ground</v>
      </c>
      <c r="O2536" s="10">
        <f>INDEX(cpi!$A$1:$M$106,MATCH($D2536,cpi!$A:$A,0),MATCH($C2536,cpi!$1:$1,0))</f>
        <v>233.87700000000001</v>
      </c>
      <c r="P2536" s="10">
        <f>cpi!$I$2</f>
        <v>245.51900000000001</v>
      </c>
      <c r="Q2536" s="10">
        <f t="shared" si="318"/>
        <v>1.0497783022699967</v>
      </c>
      <c r="R2536" s="8" t="str">
        <f t="shared" si="319"/>
        <v/>
      </c>
      <c r="S2536" s="11">
        <f t="shared" si="320"/>
        <v>20155743.403583936</v>
      </c>
      <c r="T2536" s="11">
        <f t="shared" si="320"/>
        <v>0</v>
      </c>
      <c r="U2536" s="11">
        <f t="shared" si="320"/>
        <v>5897087.6218696153</v>
      </c>
    </row>
    <row r="2537" spans="1:21" x14ac:dyDescent="0.2">
      <c r="A2537" s="5">
        <v>2561</v>
      </c>
      <c r="B2537" s="17">
        <v>29</v>
      </c>
      <c r="C2537" s="16">
        <v>7</v>
      </c>
      <c r="D2537" s="16">
        <v>2011</v>
      </c>
      <c r="E2537" s="18">
        <v>41401</v>
      </c>
      <c r="F2537" s="9" t="s">
        <v>2510</v>
      </c>
      <c r="G2537" s="3">
        <v>19100000</v>
      </c>
      <c r="H2537" s="3">
        <v>1361512</v>
      </c>
      <c r="I2537" s="3">
        <v>2406666</v>
      </c>
      <c r="J2537" s="8" t="str">
        <f t="shared" si="314"/>
        <v/>
      </c>
      <c r="K2537" s="8" t="str">
        <f t="shared" si="315"/>
        <v/>
      </c>
      <c r="L2537" s="8" t="str">
        <f t="shared" si="316"/>
        <v>The Devil's Double</v>
      </c>
      <c r="M2537" s="8" t="str">
        <f t="shared" si="317"/>
        <v/>
      </c>
      <c r="N2537" s="8" t="str">
        <f t="shared" si="313"/>
        <v>The Devil's Double</v>
      </c>
      <c r="O2537" s="10">
        <f>INDEX(cpi!$A$1:$M$106,MATCH($D2537,cpi!$A:$A,0),MATCH($C2537,cpi!$1:$1,0))</f>
        <v>225.922</v>
      </c>
      <c r="P2537" s="10">
        <f>cpi!$I$2</f>
        <v>245.51900000000001</v>
      </c>
      <c r="Q2537" s="10">
        <f t="shared" si="318"/>
        <v>1.0867423269978134</v>
      </c>
      <c r="R2537" s="8" t="str">
        <f t="shared" si="319"/>
        <v/>
      </c>
      <c r="S2537" s="11">
        <f t="shared" si="320"/>
        <v>20756778.445658237</v>
      </c>
      <c r="T2537" s="11">
        <f t="shared" si="320"/>
        <v>1479612.7191154468</v>
      </c>
      <c r="U2537" s="11">
        <f t="shared" si="320"/>
        <v>2615425.8091465193</v>
      </c>
    </row>
    <row r="2538" spans="1:21" x14ac:dyDescent="0.2">
      <c r="A2538" s="5">
        <v>2562</v>
      </c>
      <c r="B2538" s="17">
        <v>3</v>
      </c>
      <c r="C2538" s="16">
        <v>7</v>
      </c>
      <c r="D2538" s="16">
        <v>1985</v>
      </c>
      <c r="E2538" s="18">
        <v>31113</v>
      </c>
      <c r="F2538" s="9" t="s">
        <v>2511</v>
      </c>
      <c r="G2538" s="3">
        <v>19000000</v>
      </c>
      <c r="H2538" s="3">
        <v>212259762</v>
      </c>
      <c r="I2538" s="3">
        <v>385524862</v>
      </c>
      <c r="J2538" s="8" t="str">
        <f t="shared" si="314"/>
        <v/>
      </c>
      <c r="K2538" s="8" t="str">
        <f t="shared" si="315"/>
        <v/>
      </c>
      <c r="L2538" s="8" t="str">
        <f t="shared" si="316"/>
        <v>Back to the Future</v>
      </c>
      <c r="M2538" s="8" t="str">
        <f t="shared" si="317"/>
        <v/>
      </c>
      <c r="N2538" s="8" t="str">
        <f t="shared" si="313"/>
        <v>Back to the Future</v>
      </c>
      <c r="O2538" s="10">
        <f>INDEX(cpi!$A$1:$M$106,MATCH($D2538,cpi!$A:$A,0),MATCH($C2538,cpi!$1:$1,0))</f>
        <v>107.8</v>
      </c>
      <c r="P2538" s="10">
        <f>cpi!$I$2</f>
        <v>245.51900000000001</v>
      </c>
      <c r="Q2538" s="10">
        <f t="shared" si="318"/>
        <v>2.2775417439703154</v>
      </c>
      <c r="R2538" s="8" t="str">
        <f t="shared" si="319"/>
        <v/>
      </c>
      <c r="S2538" s="11">
        <f t="shared" si="320"/>
        <v>43273293.135435991</v>
      </c>
      <c r="T2538" s="11">
        <f t="shared" si="320"/>
        <v>483430468.52020407</v>
      </c>
      <c r="U2538" s="11">
        <f t="shared" si="320"/>
        <v>878048966.54339516</v>
      </c>
    </row>
    <row r="2539" spans="1:21" x14ac:dyDescent="0.2">
      <c r="A2539" s="5">
        <v>2563</v>
      </c>
      <c r="B2539" s="17">
        <v>9</v>
      </c>
      <c r="C2539" s="16">
        <v>11</v>
      </c>
      <c r="D2539" s="16">
        <v>1990</v>
      </c>
      <c r="E2539" s="18">
        <v>33127</v>
      </c>
      <c r="F2539" s="9" t="s">
        <v>2512</v>
      </c>
      <c r="G2539" s="3">
        <v>19000000</v>
      </c>
      <c r="H2539" s="3">
        <v>184208842</v>
      </c>
      <c r="I2539" s="3">
        <v>424200000</v>
      </c>
      <c r="J2539" s="8" t="str">
        <f t="shared" si="314"/>
        <v/>
      </c>
      <c r="K2539" s="8" t="str">
        <f t="shared" si="315"/>
        <v/>
      </c>
      <c r="L2539" s="8" t="str">
        <f t="shared" si="316"/>
        <v>Dances with Wolves</v>
      </c>
      <c r="M2539" s="8" t="str">
        <f t="shared" si="317"/>
        <v/>
      </c>
      <c r="N2539" s="8" t="str">
        <f t="shared" si="313"/>
        <v>Dances with Wolves</v>
      </c>
      <c r="O2539" s="10">
        <f>INDEX(cpi!$A$1:$M$106,MATCH($D2539,cpi!$A:$A,0),MATCH($C2539,cpi!$1:$1,0))</f>
        <v>133.80000000000001</v>
      </c>
      <c r="P2539" s="10">
        <f>cpi!$I$2</f>
        <v>245.51900000000001</v>
      </c>
      <c r="Q2539" s="10">
        <f t="shared" si="318"/>
        <v>1.8349701046337816</v>
      </c>
      <c r="R2539" s="8" t="str">
        <f t="shared" si="319"/>
        <v/>
      </c>
      <c r="S2539" s="11">
        <f t="shared" si="320"/>
        <v>34864431.988041848</v>
      </c>
      <c r="T2539" s="11">
        <f t="shared" si="320"/>
        <v>338017718.07920772</v>
      </c>
      <c r="U2539" s="11">
        <f t="shared" si="320"/>
        <v>778394318.38565016</v>
      </c>
    </row>
    <row r="2540" spans="1:21" x14ac:dyDescent="0.2">
      <c r="A2540" s="5">
        <v>2564</v>
      </c>
      <c r="B2540" s="17">
        <v>7</v>
      </c>
      <c r="C2540" s="16">
        <v>7</v>
      </c>
      <c r="D2540" s="16">
        <v>2000</v>
      </c>
      <c r="E2540" s="18">
        <v>36714</v>
      </c>
      <c r="F2540" s="9" t="s">
        <v>2513</v>
      </c>
      <c r="G2540" s="3">
        <v>19000000</v>
      </c>
      <c r="H2540" s="3">
        <v>157019771</v>
      </c>
      <c r="I2540" s="3">
        <v>277200000</v>
      </c>
      <c r="J2540" s="8" t="str">
        <f t="shared" si="314"/>
        <v/>
      </c>
      <c r="K2540" s="8" t="str">
        <f t="shared" si="315"/>
        <v/>
      </c>
      <c r="L2540" s="8" t="str">
        <f t="shared" si="316"/>
        <v>Scary Movie</v>
      </c>
      <c r="M2540" s="8" t="str">
        <f t="shared" si="317"/>
        <v/>
      </c>
      <c r="N2540" s="8" t="str">
        <f t="shared" si="313"/>
        <v>Scary Movie</v>
      </c>
      <c r="O2540" s="10">
        <f>INDEX(cpi!$A$1:$M$106,MATCH($D2540,cpi!$A:$A,0),MATCH($C2540,cpi!$1:$1,0))</f>
        <v>172.8</v>
      </c>
      <c r="P2540" s="10">
        <f>cpi!$I$2</f>
        <v>245.51900000000001</v>
      </c>
      <c r="Q2540" s="10">
        <f t="shared" si="318"/>
        <v>1.4208275462962963</v>
      </c>
      <c r="R2540" s="8" t="str">
        <f t="shared" si="319"/>
        <v/>
      </c>
      <c r="S2540" s="11">
        <f t="shared" si="320"/>
        <v>26995723.379629631</v>
      </c>
      <c r="T2540" s="11">
        <f t="shared" si="320"/>
        <v>223098015.94993633</v>
      </c>
      <c r="U2540" s="11">
        <f t="shared" si="320"/>
        <v>393853395.83333331</v>
      </c>
    </row>
    <row r="2541" spans="1:21" x14ac:dyDescent="0.2">
      <c r="A2541" s="5">
        <v>2565</v>
      </c>
      <c r="B2541" s="17">
        <v>24</v>
      </c>
      <c r="C2541" s="16">
        <v>6</v>
      </c>
      <c r="D2541" s="16">
        <v>2011</v>
      </c>
      <c r="E2541" s="18">
        <v>41249</v>
      </c>
      <c r="F2541" s="9" t="s">
        <v>2514</v>
      </c>
      <c r="G2541" s="3">
        <v>19000000</v>
      </c>
      <c r="H2541" s="3">
        <v>100292856</v>
      </c>
      <c r="I2541" s="3">
        <v>215448997</v>
      </c>
      <c r="J2541" s="8" t="str">
        <f t="shared" si="314"/>
        <v/>
      </c>
      <c r="K2541" s="8" t="str">
        <f t="shared" si="315"/>
        <v/>
      </c>
      <c r="L2541" s="8" t="str">
        <f t="shared" si="316"/>
        <v>Bad Teacher</v>
      </c>
      <c r="M2541" s="8" t="str">
        <f t="shared" si="317"/>
        <v/>
      </c>
      <c r="N2541" s="8" t="str">
        <f t="shared" si="313"/>
        <v>Bad Teacher</v>
      </c>
      <c r="O2541" s="10">
        <f>INDEX(cpi!$A$1:$M$106,MATCH($D2541,cpi!$A:$A,0),MATCH($C2541,cpi!$1:$1,0))</f>
        <v>225.72200000000001</v>
      </c>
      <c r="P2541" s="10">
        <f>cpi!$I$2</f>
        <v>245.51900000000001</v>
      </c>
      <c r="Q2541" s="10">
        <f t="shared" si="318"/>
        <v>1.0877052303275712</v>
      </c>
      <c r="R2541" s="8" t="str">
        <f t="shared" si="319"/>
        <v/>
      </c>
      <c r="S2541" s="11">
        <f t="shared" si="320"/>
        <v>20666399.376223851</v>
      </c>
      <c r="T2541" s="11">
        <f t="shared" si="320"/>
        <v>109089064.03568992</v>
      </c>
      <c r="U2541" s="11">
        <f t="shared" si="320"/>
        <v>234345000.90572917</v>
      </c>
    </row>
    <row r="2542" spans="1:21" x14ac:dyDescent="0.2">
      <c r="A2542" s="5">
        <v>2566</v>
      </c>
      <c r="B2542" s="17">
        <v>12</v>
      </c>
      <c r="C2542" s="16">
        <v>8</v>
      </c>
      <c r="D2542" s="16">
        <v>2016</v>
      </c>
      <c r="E2542" s="18">
        <v>42712</v>
      </c>
      <c r="F2542" s="9" t="s">
        <v>2515</v>
      </c>
      <c r="G2542" s="3">
        <v>19000000</v>
      </c>
      <c r="H2542" s="3">
        <v>97670358</v>
      </c>
      <c r="I2542" s="3">
        <v>140428314</v>
      </c>
      <c r="J2542" s="8" t="str">
        <f t="shared" si="314"/>
        <v/>
      </c>
      <c r="K2542" s="8" t="str">
        <f t="shared" si="315"/>
        <v/>
      </c>
      <c r="L2542" s="8" t="str">
        <f t="shared" si="316"/>
        <v>Sausage Party</v>
      </c>
      <c r="M2542" s="8" t="str">
        <f t="shared" si="317"/>
        <v/>
      </c>
      <c r="N2542" s="8" t="str">
        <f t="shared" si="313"/>
        <v>Sausage Party</v>
      </c>
      <c r="O2542" s="10">
        <f>INDEX(cpi!$A$1:$M$106,MATCH($D2542,cpi!$A:$A,0),MATCH($C2542,cpi!$1:$1,0))</f>
        <v>240.84899999999999</v>
      </c>
      <c r="P2542" s="10">
        <f>cpi!$I$2</f>
        <v>245.51900000000001</v>
      </c>
      <c r="Q2542" s="10">
        <f t="shared" si="318"/>
        <v>1.0193897421205818</v>
      </c>
      <c r="R2542" s="8" t="str">
        <f t="shared" si="319"/>
        <v/>
      </c>
      <c r="S2542" s="11">
        <f t="shared" si="320"/>
        <v>19368405.100291055</v>
      </c>
      <c r="T2542" s="11">
        <f t="shared" si="320"/>
        <v>99564161.054444894</v>
      </c>
      <c r="U2542" s="11">
        <f t="shared" si="320"/>
        <v>143151182.79488808</v>
      </c>
    </row>
    <row r="2543" spans="1:21" x14ac:dyDescent="0.2">
      <c r="A2543" s="5">
        <v>2567</v>
      </c>
      <c r="B2543" s="17">
        <v>15</v>
      </c>
      <c r="C2543" s="16">
        <v>9</v>
      </c>
      <c r="D2543" s="16">
        <v>1989</v>
      </c>
      <c r="E2543" s="18">
        <v>32941</v>
      </c>
      <c r="F2543" s="9" t="s">
        <v>2516</v>
      </c>
      <c r="G2543" s="3">
        <v>19000000</v>
      </c>
      <c r="H2543" s="3">
        <v>58571513</v>
      </c>
      <c r="I2543" s="3">
        <v>58571513</v>
      </c>
      <c r="J2543" s="8" t="str">
        <f t="shared" si="314"/>
        <v/>
      </c>
      <c r="K2543" s="8" t="str">
        <f t="shared" si="315"/>
        <v/>
      </c>
      <c r="L2543" s="8" t="str">
        <f t="shared" si="316"/>
        <v>Sea of Love</v>
      </c>
      <c r="M2543" s="8" t="str">
        <f t="shared" si="317"/>
        <v/>
      </c>
      <c r="N2543" s="8" t="str">
        <f t="shared" si="313"/>
        <v>Sea of Love</v>
      </c>
      <c r="O2543" s="10">
        <f>INDEX(cpi!$A$1:$M$106,MATCH($D2543,cpi!$A:$A,0),MATCH($C2543,cpi!$1:$1,0))</f>
        <v>125</v>
      </c>
      <c r="P2543" s="10">
        <f>cpi!$I$2</f>
        <v>245.51900000000001</v>
      </c>
      <c r="Q2543" s="10">
        <f t="shared" si="318"/>
        <v>1.9641520000000001</v>
      </c>
      <c r="R2543" s="8" t="str">
        <f t="shared" si="319"/>
        <v/>
      </c>
      <c r="S2543" s="11">
        <f t="shared" si="320"/>
        <v>37318888</v>
      </c>
      <c r="T2543" s="11">
        <f t="shared" si="320"/>
        <v>115043354.401976</v>
      </c>
      <c r="U2543" s="11">
        <f t="shared" si="320"/>
        <v>115043354.401976</v>
      </c>
    </row>
    <row r="2544" spans="1:21" x14ac:dyDescent="0.2">
      <c r="A2544" s="5">
        <v>2568</v>
      </c>
      <c r="B2544" s="17">
        <v>10</v>
      </c>
      <c r="C2544" s="16">
        <v>1</v>
      </c>
      <c r="D2544" s="16">
        <v>2003</v>
      </c>
      <c r="E2544" s="18">
        <v>37895</v>
      </c>
      <c r="F2544" s="9" t="s">
        <v>2517</v>
      </c>
      <c r="G2544" s="3">
        <v>19000000</v>
      </c>
      <c r="H2544" s="3">
        <v>56127162</v>
      </c>
      <c r="I2544" s="3">
        <v>101564935</v>
      </c>
      <c r="J2544" s="8" t="str">
        <f t="shared" si="314"/>
        <v/>
      </c>
      <c r="K2544" s="8" t="str">
        <f t="shared" si="315"/>
        <v/>
      </c>
      <c r="L2544" s="8" t="str">
        <f t="shared" si="316"/>
        <v>Just Married</v>
      </c>
      <c r="M2544" s="8" t="str">
        <f t="shared" si="317"/>
        <v/>
      </c>
      <c r="N2544" s="8" t="str">
        <f t="shared" si="313"/>
        <v>Just Married</v>
      </c>
      <c r="O2544" s="10">
        <f>INDEX(cpi!$A$1:$M$106,MATCH($D2544,cpi!$A:$A,0),MATCH($C2544,cpi!$1:$1,0))</f>
        <v>181.7</v>
      </c>
      <c r="P2544" s="10">
        <f>cpi!$I$2</f>
        <v>245.51900000000001</v>
      </c>
      <c r="Q2544" s="10">
        <f t="shared" si="318"/>
        <v>1.3512328013208588</v>
      </c>
      <c r="R2544" s="8" t="str">
        <f t="shared" si="319"/>
        <v/>
      </c>
      <c r="S2544" s="11">
        <f t="shared" si="320"/>
        <v>25673423.225096315</v>
      </c>
      <c r="T2544" s="11">
        <f t="shared" si="320"/>
        <v>75840862.339449659</v>
      </c>
      <c r="U2544" s="11">
        <f t="shared" si="320"/>
        <v>137237871.63602093</v>
      </c>
    </row>
    <row r="2545" spans="1:21" x14ac:dyDescent="0.2">
      <c r="A2545" s="5">
        <v>2569</v>
      </c>
      <c r="B2545" s="17">
        <v>11</v>
      </c>
      <c r="C2545" s="16">
        <v>9</v>
      </c>
      <c r="D2545" s="16">
        <v>2009</v>
      </c>
      <c r="E2545" s="18">
        <v>40126</v>
      </c>
      <c r="F2545" s="9" t="s">
        <v>2518</v>
      </c>
      <c r="G2545" s="3">
        <v>19000000</v>
      </c>
      <c r="H2545" s="3">
        <v>51733921</v>
      </c>
      <c r="I2545" s="3">
        <v>51733921</v>
      </c>
      <c r="J2545" s="8" t="str">
        <f t="shared" si="314"/>
        <v/>
      </c>
      <c r="K2545" s="8" t="str">
        <f t="shared" si="315"/>
        <v/>
      </c>
      <c r="L2545" s="8" t="str">
        <f t="shared" si="316"/>
        <v>I Can Do Bad All By Myself</v>
      </c>
      <c r="M2545" s="8" t="str">
        <f t="shared" si="317"/>
        <v/>
      </c>
      <c r="N2545" s="8" t="str">
        <f t="shared" si="313"/>
        <v>I Can Do Bad All By Myself</v>
      </c>
      <c r="O2545" s="10">
        <f>INDEX(cpi!$A$1:$M$106,MATCH($D2545,cpi!$A:$A,0),MATCH($C2545,cpi!$1:$1,0))</f>
        <v>215.96899999999999</v>
      </c>
      <c r="P2545" s="10">
        <f>cpi!$I$2</f>
        <v>245.51900000000001</v>
      </c>
      <c r="Q2545" s="10">
        <f t="shared" si="318"/>
        <v>1.1368251925044799</v>
      </c>
      <c r="R2545" s="8" t="str">
        <f t="shared" si="319"/>
        <v/>
      </c>
      <c r="S2545" s="11">
        <f t="shared" si="320"/>
        <v>21599678.657585118</v>
      </c>
      <c r="T2545" s="11">
        <f t="shared" si="320"/>
        <v>58812424.699836552</v>
      </c>
      <c r="U2545" s="11">
        <f t="shared" si="320"/>
        <v>58812424.699836552</v>
      </c>
    </row>
    <row r="2546" spans="1:21" x14ac:dyDescent="0.2">
      <c r="A2546" s="5">
        <v>2570</v>
      </c>
      <c r="B2546" s="17">
        <v>16</v>
      </c>
      <c r="C2546" s="16">
        <v>7</v>
      </c>
      <c r="D2546" s="16">
        <v>2004</v>
      </c>
      <c r="E2546" s="18">
        <v>38449</v>
      </c>
      <c r="F2546" s="9" t="s">
        <v>2519</v>
      </c>
      <c r="G2546" s="3">
        <v>19000000</v>
      </c>
      <c r="H2546" s="3">
        <v>51438175</v>
      </c>
      <c r="I2546" s="3">
        <v>70164105</v>
      </c>
      <c r="J2546" s="8" t="str">
        <f t="shared" si="314"/>
        <v/>
      </c>
      <c r="K2546" s="8" t="str">
        <f t="shared" si="315"/>
        <v/>
      </c>
      <c r="L2546" s="8" t="str">
        <f t="shared" si="316"/>
        <v>A Cinderella Story</v>
      </c>
      <c r="M2546" s="8" t="str">
        <f t="shared" si="317"/>
        <v/>
      </c>
      <c r="N2546" s="8" t="str">
        <f t="shared" si="313"/>
        <v>A Cinderella Story</v>
      </c>
      <c r="O2546" s="10">
        <f>INDEX(cpi!$A$1:$M$106,MATCH($D2546,cpi!$A:$A,0),MATCH($C2546,cpi!$1:$1,0))</f>
        <v>189.4</v>
      </c>
      <c r="P2546" s="10">
        <f>cpi!$I$2</f>
        <v>245.51900000000001</v>
      </c>
      <c r="Q2546" s="10">
        <f t="shared" si="318"/>
        <v>1.2962988384371701</v>
      </c>
      <c r="R2546" s="8" t="str">
        <f t="shared" si="319"/>
        <v/>
      </c>
      <c r="S2546" s="11">
        <f t="shared" si="320"/>
        <v>24629677.930306233</v>
      </c>
      <c r="T2546" s="11">
        <f t="shared" si="320"/>
        <v>66679246.503827885</v>
      </c>
      <c r="U2546" s="11">
        <f t="shared" si="320"/>
        <v>90953647.811483636</v>
      </c>
    </row>
    <row r="2547" spans="1:21" x14ac:dyDescent="0.2">
      <c r="A2547" s="5">
        <v>2571</v>
      </c>
      <c r="B2547" s="17">
        <v>23</v>
      </c>
      <c r="C2547" s="16">
        <v>5</v>
      </c>
      <c r="D2547" s="16">
        <v>1980</v>
      </c>
      <c r="E2547" s="18">
        <v>29895</v>
      </c>
      <c r="F2547" s="9" t="s">
        <v>2520</v>
      </c>
      <c r="G2547" s="3">
        <v>19000000</v>
      </c>
      <c r="H2547" s="3">
        <v>44017374</v>
      </c>
      <c r="I2547" s="3">
        <v>44391156</v>
      </c>
      <c r="J2547" s="8" t="str">
        <f t="shared" si="314"/>
        <v/>
      </c>
      <c r="K2547" s="8" t="str">
        <f t="shared" si="315"/>
        <v/>
      </c>
      <c r="L2547" s="8" t="str">
        <f t="shared" si="316"/>
        <v>The Shining</v>
      </c>
      <c r="M2547" s="8" t="str">
        <f t="shared" si="317"/>
        <v/>
      </c>
      <c r="N2547" s="8" t="str">
        <f t="shared" si="313"/>
        <v>The Shining</v>
      </c>
      <c r="O2547" s="10">
        <f>INDEX(cpi!$A$1:$M$106,MATCH($D2547,cpi!$A:$A,0),MATCH($C2547,cpi!$1:$1,0))</f>
        <v>81.8</v>
      </c>
      <c r="P2547" s="10">
        <f>cpi!$I$2</f>
        <v>245.51900000000001</v>
      </c>
      <c r="Q2547" s="10">
        <f t="shared" si="318"/>
        <v>3.0014547677261616</v>
      </c>
      <c r="R2547" s="8" t="str">
        <f t="shared" si="319"/>
        <v/>
      </c>
      <c r="S2547" s="11">
        <f t="shared" si="320"/>
        <v>57027640.586797073</v>
      </c>
      <c r="T2547" s="11">
        <f t="shared" si="320"/>
        <v>132116157.05508558</v>
      </c>
      <c r="U2547" s="11">
        <f t="shared" si="320"/>
        <v>133238046.82107581</v>
      </c>
    </row>
    <row r="2548" spans="1:21" x14ac:dyDescent="0.2">
      <c r="A2548" s="5">
        <v>2572</v>
      </c>
      <c r="B2548" s="17">
        <v>26</v>
      </c>
      <c r="C2548" s="16">
        <v>10</v>
      </c>
      <c r="D2548" s="16">
        <v>2001</v>
      </c>
      <c r="E2548" s="18">
        <v>37662</v>
      </c>
      <c r="F2548" s="9" t="s">
        <v>2521</v>
      </c>
      <c r="G2548" s="3">
        <v>19000000</v>
      </c>
      <c r="H2548" s="3">
        <v>41867960</v>
      </c>
      <c r="I2548" s="3">
        <v>68467960</v>
      </c>
      <c r="J2548" s="8" t="str">
        <f t="shared" si="314"/>
        <v/>
      </c>
      <c r="K2548" s="8" t="str">
        <f t="shared" si="315"/>
        <v/>
      </c>
      <c r="L2548" s="8" t="str">
        <f t="shared" si="316"/>
        <v>Thirteen Ghosts</v>
      </c>
      <c r="M2548" s="8" t="str">
        <f t="shared" si="317"/>
        <v/>
      </c>
      <c r="N2548" s="8" t="str">
        <f t="shared" si="313"/>
        <v>Thirteen Ghosts</v>
      </c>
      <c r="O2548" s="10">
        <f>INDEX(cpi!$A$1:$M$106,MATCH($D2548,cpi!$A:$A,0),MATCH($C2548,cpi!$1:$1,0))</f>
        <v>177.7</v>
      </c>
      <c r="P2548" s="10">
        <f>cpi!$I$2</f>
        <v>245.51900000000001</v>
      </c>
      <c r="Q2548" s="10">
        <f t="shared" si="318"/>
        <v>1.3816488463702872</v>
      </c>
      <c r="R2548" s="8" t="str">
        <f t="shared" si="319"/>
        <v/>
      </c>
      <c r="S2548" s="11">
        <f t="shared" si="320"/>
        <v>26251328.081035458</v>
      </c>
      <c r="T2548" s="11">
        <f t="shared" si="320"/>
        <v>57846818.63387733</v>
      </c>
      <c r="U2548" s="11">
        <f t="shared" si="320"/>
        <v>94598677.947326973</v>
      </c>
    </row>
    <row r="2549" spans="1:21" x14ac:dyDescent="0.2">
      <c r="A2549" s="5">
        <v>2573</v>
      </c>
      <c r="B2549" s="17">
        <v>29</v>
      </c>
      <c r="C2549" s="16">
        <v>10</v>
      </c>
      <c r="D2549" s="16">
        <v>1999</v>
      </c>
      <c r="E2549" s="18">
        <v>37021</v>
      </c>
      <c r="F2549" s="9" t="s">
        <v>2522</v>
      </c>
      <c r="G2549" s="3">
        <v>19000000</v>
      </c>
      <c r="H2549" s="3">
        <v>40846082</v>
      </c>
      <c r="I2549" s="3">
        <v>65090541</v>
      </c>
      <c r="J2549" s="8" t="str">
        <f t="shared" si="314"/>
        <v/>
      </c>
      <c r="K2549" s="8" t="str">
        <f t="shared" si="315"/>
        <v/>
      </c>
      <c r="L2549" s="8" t="str">
        <f t="shared" si="316"/>
        <v>House on Haunted Hill</v>
      </c>
      <c r="M2549" s="8" t="str">
        <f t="shared" si="317"/>
        <v/>
      </c>
      <c r="N2549" s="8" t="str">
        <f t="shared" si="313"/>
        <v>House on Haunted Hill</v>
      </c>
      <c r="O2549" s="10">
        <f>INDEX(cpi!$A$1:$M$106,MATCH($D2549,cpi!$A:$A,0),MATCH($C2549,cpi!$1:$1,0))</f>
        <v>168.2</v>
      </c>
      <c r="P2549" s="10">
        <f>cpi!$I$2</f>
        <v>245.51900000000001</v>
      </c>
      <c r="Q2549" s="10">
        <f t="shared" si="318"/>
        <v>1.4596848989298457</v>
      </c>
      <c r="R2549" s="8" t="str">
        <f t="shared" si="319"/>
        <v/>
      </c>
      <c r="S2549" s="11">
        <f t="shared" si="320"/>
        <v>27734013.079667069</v>
      </c>
      <c r="T2549" s="11">
        <f t="shared" si="320"/>
        <v>59622409.075850189</v>
      </c>
      <c r="U2549" s="11">
        <f t="shared" si="320"/>
        <v>95011679.760873973</v>
      </c>
    </row>
    <row r="2550" spans="1:21" x14ac:dyDescent="0.2">
      <c r="A2550" s="5">
        <v>2574</v>
      </c>
      <c r="B2550" s="17">
        <v>26</v>
      </c>
      <c r="C2550" s="16">
        <v>2</v>
      </c>
      <c r="D2550" s="16">
        <v>2010</v>
      </c>
      <c r="E2550" s="18">
        <v>40941</v>
      </c>
      <c r="F2550" s="9" t="s">
        <v>2523</v>
      </c>
      <c r="G2550" s="3">
        <v>19000000</v>
      </c>
      <c r="H2550" s="3">
        <v>39123589</v>
      </c>
      <c r="I2550" s="3">
        <v>56445534</v>
      </c>
      <c r="J2550" s="8" t="str">
        <f t="shared" si="314"/>
        <v/>
      </c>
      <c r="K2550" s="8" t="str">
        <f t="shared" si="315"/>
        <v/>
      </c>
      <c r="L2550" s="8" t="str">
        <f t="shared" si="316"/>
        <v>The Crazies</v>
      </c>
      <c r="M2550" s="8" t="str">
        <f t="shared" si="317"/>
        <v/>
      </c>
      <c r="N2550" s="8" t="str">
        <f t="shared" si="313"/>
        <v>The Crazies</v>
      </c>
      <c r="O2550" s="10">
        <f>INDEX(cpi!$A$1:$M$106,MATCH($D2550,cpi!$A:$A,0),MATCH($C2550,cpi!$1:$1,0))</f>
        <v>216.74100000000001</v>
      </c>
      <c r="P2550" s="10">
        <f>cpi!$I$2</f>
        <v>245.51900000000001</v>
      </c>
      <c r="Q2550" s="10">
        <f t="shared" si="318"/>
        <v>1.1327759860847739</v>
      </c>
      <c r="R2550" s="8" t="str">
        <f t="shared" si="319"/>
        <v/>
      </c>
      <c r="S2550" s="11">
        <f t="shared" si="320"/>
        <v>21522743.735610705</v>
      </c>
      <c r="T2550" s="11">
        <f t="shared" si="320"/>
        <v>44318262.108650416</v>
      </c>
      <c r="U2550" s="11">
        <f t="shared" si="320"/>
        <v>63940145.436931632</v>
      </c>
    </row>
    <row r="2551" spans="1:21" x14ac:dyDescent="0.2">
      <c r="A2551" s="5">
        <v>2575</v>
      </c>
      <c r="B2551" s="17">
        <v>16</v>
      </c>
      <c r="C2551" s="16">
        <v>1</v>
      </c>
      <c r="D2551" s="16">
        <v>2009</v>
      </c>
      <c r="E2551" s="18">
        <v>40269</v>
      </c>
      <c r="F2551" s="9" t="s">
        <v>2524</v>
      </c>
      <c r="G2551" s="3">
        <v>19000000</v>
      </c>
      <c r="H2551" s="3">
        <v>36843682</v>
      </c>
      <c r="I2551" s="3">
        <v>45005151</v>
      </c>
      <c r="J2551" s="8" t="str">
        <f t="shared" si="314"/>
        <v/>
      </c>
      <c r="K2551" s="8" t="str">
        <f t="shared" si="315"/>
        <v/>
      </c>
      <c r="L2551" s="8" t="str">
        <f t="shared" si="316"/>
        <v>Notorious</v>
      </c>
      <c r="M2551" s="8">
        <f t="shared" si="317"/>
        <v>1</v>
      </c>
      <c r="N2551" s="8" t="str">
        <f t="shared" si="313"/>
        <v>Notorious (2009)</v>
      </c>
      <c r="O2551" s="10">
        <f>INDEX(cpi!$A$1:$M$106,MATCH($D2551,cpi!$A:$A,0),MATCH($C2551,cpi!$1:$1,0))</f>
        <v>211.143</v>
      </c>
      <c r="P2551" s="10">
        <f>cpi!$I$2</f>
        <v>245.51900000000001</v>
      </c>
      <c r="Q2551" s="10">
        <f t="shared" si="318"/>
        <v>1.1628090914688149</v>
      </c>
      <c r="R2551" s="8" t="str">
        <f t="shared" si="319"/>
        <v/>
      </c>
      <c r="S2551" s="11">
        <f t="shared" si="320"/>
        <v>22093372.737907484</v>
      </c>
      <c r="T2551" s="11">
        <f t="shared" si="320"/>
        <v>42842168.392785929</v>
      </c>
      <c r="U2551" s="11">
        <f t="shared" si="320"/>
        <v>52332398.745726831</v>
      </c>
    </row>
    <row r="2552" spans="1:21" x14ac:dyDescent="0.2">
      <c r="A2552" s="5">
        <v>2576</v>
      </c>
      <c r="B2552" s="17">
        <v>20</v>
      </c>
      <c r="C2552" s="16">
        <v>8</v>
      </c>
      <c r="D2552" s="16">
        <v>2010</v>
      </c>
      <c r="E2552" s="18">
        <v>40763</v>
      </c>
      <c r="F2552" s="9" t="s">
        <v>2525</v>
      </c>
      <c r="G2552" s="3">
        <v>19000000</v>
      </c>
      <c r="H2552" s="3">
        <v>27758465</v>
      </c>
      <c r="I2552" s="3">
        <v>49858465</v>
      </c>
      <c r="J2552" s="8" t="str">
        <f t="shared" si="314"/>
        <v/>
      </c>
      <c r="K2552" s="8" t="str">
        <f t="shared" si="315"/>
        <v/>
      </c>
      <c r="L2552" s="8" t="str">
        <f t="shared" si="316"/>
        <v>The Switch</v>
      </c>
      <c r="M2552" s="8" t="str">
        <f t="shared" si="317"/>
        <v/>
      </c>
      <c r="N2552" s="8" t="str">
        <f t="shared" si="313"/>
        <v>The Switch</v>
      </c>
      <c r="O2552" s="10">
        <f>INDEX(cpi!$A$1:$M$106,MATCH($D2552,cpi!$A:$A,0),MATCH($C2552,cpi!$1:$1,0))</f>
        <v>218.31200000000001</v>
      </c>
      <c r="P2552" s="10">
        <f>cpi!$I$2</f>
        <v>245.51900000000001</v>
      </c>
      <c r="Q2552" s="10">
        <f t="shared" si="318"/>
        <v>1.1246243907801678</v>
      </c>
      <c r="R2552" s="8" t="str">
        <f t="shared" si="319"/>
        <v/>
      </c>
      <c r="S2552" s="11">
        <f t="shared" si="320"/>
        <v>21367863.424823187</v>
      </c>
      <c r="T2552" s="11">
        <f t="shared" si="320"/>
        <v>31217846.789617613</v>
      </c>
      <c r="U2552" s="11">
        <f t="shared" si="320"/>
        <v>56072045.825859323</v>
      </c>
    </row>
    <row r="2553" spans="1:21" x14ac:dyDescent="0.2">
      <c r="A2553" s="5">
        <v>2577</v>
      </c>
      <c r="B2553" s="17">
        <v>8</v>
      </c>
      <c r="C2553" s="16">
        <v>1</v>
      </c>
      <c r="D2553" s="16">
        <v>2010</v>
      </c>
      <c r="E2553" s="18">
        <v>40391</v>
      </c>
      <c r="F2553" s="9" t="s">
        <v>2526</v>
      </c>
      <c r="G2553" s="3">
        <v>19000000</v>
      </c>
      <c r="H2553" s="3">
        <v>25918920</v>
      </c>
      <c r="I2553" s="3">
        <v>32618920</v>
      </c>
      <c r="J2553" s="8" t="str">
        <f t="shared" si="314"/>
        <v/>
      </c>
      <c r="K2553" s="8" t="str">
        <f t="shared" si="315"/>
        <v/>
      </c>
      <c r="L2553" s="8" t="str">
        <f t="shared" si="316"/>
        <v>Leap Year</v>
      </c>
      <c r="M2553" s="8" t="str">
        <f t="shared" si="317"/>
        <v/>
      </c>
      <c r="N2553" s="8" t="str">
        <f t="shared" si="313"/>
        <v>Leap Year</v>
      </c>
      <c r="O2553" s="10">
        <f>INDEX(cpi!$A$1:$M$106,MATCH($D2553,cpi!$A:$A,0),MATCH($C2553,cpi!$1:$1,0))</f>
        <v>216.68700000000001</v>
      </c>
      <c r="P2553" s="10">
        <f>cpi!$I$2</f>
        <v>245.51900000000001</v>
      </c>
      <c r="Q2553" s="10">
        <f t="shared" si="318"/>
        <v>1.1330582822227453</v>
      </c>
      <c r="R2553" s="8" t="str">
        <f t="shared" si="319"/>
        <v/>
      </c>
      <c r="S2553" s="11">
        <f t="shared" si="320"/>
        <v>21528107.36223216</v>
      </c>
      <c r="T2553" s="11">
        <f t="shared" si="320"/>
        <v>29367646.972268756</v>
      </c>
      <c r="U2553" s="11">
        <f t="shared" si="320"/>
        <v>36959137.463161148</v>
      </c>
    </row>
    <row r="2554" spans="1:21" x14ac:dyDescent="0.2">
      <c r="A2554" s="5">
        <v>2578</v>
      </c>
      <c r="B2554" s="17">
        <v>8</v>
      </c>
      <c r="C2554" s="16">
        <v>11</v>
      </c>
      <c r="D2554" s="16">
        <v>2013</v>
      </c>
      <c r="E2554" s="18">
        <v>41497</v>
      </c>
      <c r="F2554" s="9" t="s">
        <v>2527</v>
      </c>
      <c r="G2554" s="3">
        <v>19000000</v>
      </c>
      <c r="H2554" s="3">
        <v>21488481</v>
      </c>
      <c r="I2554" s="3">
        <v>76086711</v>
      </c>
      <c r="J2554" s="8" t="str">
        <f t="shared" si="314"/>
        <v/>
      </c>
      <c r="K2554" s="8" t="str">
        <f t="shared" si="315"/>
        <v/>
      </c>
      <c r="L2554" s="8" t="str">
        <f t="shared" si="316"/>
        <v>The Book Thief</v>
      </c>
      <c r="M2554" s="8" t="str">
        <f t="shared" si="317"/>
        <v/>
      </c>
      <c r="N2554" s="8" t="str">
        <f t="shared" si="313"/>
        <v>The Book Thief</v>
      </c>
      <c r="O2554" s="10">
        <f>INDEX(cpi!$A$1:$M$106,MATCH($D2554,cpi!$A:$A,0),MATCH($C2554,cpi!$1:$1,0))</f>
        <v>233.06899999999999</v>
      </c>
      <c r="P2554" s="10">
        <f>cpi!$I$2</f>
        <v>245.51900000000001</v>
      </c>
      <c r="Q2554" s="10">
        <f t="shared" si="318"/>
        <v>1.0534176574319194</v>
      </c>
      <c r="R2554" s="8" t="str">
        <f t="shared" si="319"/>
        <v/>
      </c>
      <c r="S2554" s="11">
        <f t="shared" si="320"/>
        <v>20014935.491206467</v>
      </c>
      <c r="T2554" s="11">
        <f t="shared" si="320"/>
        <v>22636345.316790309</v>
      </c>
      <c r="U2554" s="11">
        <f t="shared" si="320"/>
        <v>80151084.863319457</v>
      </c>
    </row>
    <row r="2555" spans="1:21" x14ac:dyDescent="0.2">
      <c r="A2555" s="5">
        <v>2579</v>
      </c>
      <c r="B2555" s="17">
        <v>19</v>
      </c>
      <c r="C2555" s="16">
        <v>10</v>
      </c>
      <c r="D2555" s="16">
        <v>2007</v>
      </c>
      <c r="E2555" s="18">
        <v>39639</v>
      </c>
      <c r="F2555" s="9" t="s">
        <v>2528</v>
      </c>
      <c r="G2555" s="3">
        <v>19000000</v>
      </c>
      <c r="H2555" s="3">
        <v>20300218</v>
      </c>
      <c r="I2555" s="3">
        <v>34352162</v>
      </c>
      <c r="J2555" s="8" t="str">
        <f t="shared" si="314"/>
        <v/>
      </c>
      <c r="K2555" s="8" t="str">
        <f t="shared" si="315"/>
        <v/>
      </c>
      <c r="L2555" s="8" t="str">
        <f t="shared" si="316"/>
        <v>Gone, Baby, Gone</v>
      </c>
      <c r="M2555" s="8" t="str">
        <f t="shared" si="317"/>
        <v/>
      </c>
      <c r="N2555" s="8" t="str">
        <f t="shared" si="313"/>
        <v>Gone, Baby, Gone</v>
      </c>
      <c r="O2555" s="10">
        <f>INDEX(cpi!$A$1:$M$106,MATCH($D2555,cpi!$A:$A,0),MATCH($C2555,cpi!$1:$1,0))</f>
        <v>208.93600000000001</v>
      </c>
      <c r="P2555" s="10">
        <f>cpi!$I$2</f>
        <v>245.51900000000001</v>
      </c>
      <c r="Q2555" s="10">
        <f t="shared" si="318"/>
        <v>1.1750918941685493</v>
      </c>
      <c r="R2555" s="8" t="str">
        <f t="shared" si="319"/>
        <v/>
      </c>
      <c r="S2555" s="11">
        <f t="shared" si="320"/>
        <v>22326745.989202436</v>
      </c>
      <c r="T2555" s="11">
        <f t="shared" si="320"/>
        <v>23854621.621654481</v>
      </c>
      <c r="U2555" s="11">
        <f t="shared" si="320"/>
        <v>40366947.11336486</v>
      </c>
    </row>
    <row r="2556" spans="1:21" x14ac:dyDescent="0.2">
      <c r="A2556" s="5">
        <v>2580</v>
      </c>
      <c r="B2556" s="17">
        <v>26</v>
      </c>
      <c r="C2556" s="16">
        <v>7</v>
      </c>
      <c r="D2556" s="16">
        <v>2000</v>
      </c>
      <c r="E2556" s="18">
        <v>37294</v>
      </c>
      <c r="F2556" s="9" t="s">
        <v>2529</v>
      </c>
      <c r="G2556" s="3">
        <v>19000000</v>
      </c>
      <c r="H2556" s="3">
        <v>15911332</v>
      </c>
      <c r="I2556" s="3">
        <v>15911332</v>
      </c>
      <c r="J2556" s="8" t="str">
        <f t="shared" si="314"/>
        <v/>
      </c>
      <c r="K2556" s="8" t="str">
        <f t="shared" si="315"/>
        <v/>
      </c>
      <c r="L2556" s="8" t="str">
        <f t="shared" si="316"/>
        <v>Thomas and the Magic Railroad</v>
      </c>
      <c r="M2556" s="8" t="str">
        <f t="shared" si="317"/>
        <v/>
      </c>
      <c r="N2556" s="8" t="str">
        <f t="shared" si="313"/>
        <v>Thomas and the Magic Railroad</v>
      </c>
      <c r="O2556" s="10">
        <f>INDEX(cpi!$A$1:$M$106,MATCH($D2556,cpi!$A:$A,0),MATCH($C2556,cpi!$1:$1,0))</f>
        <v>172.8</v>
      </c>
      <c r="P2556" s="10">
        <f>cpi!$I$2</f>
        <v>245.51900000000001</v>
      </c>
      <c r="Q2556" s="10">
        <f t="shared" si="318"/>
        <v>1.4208275462962963</v>
      </c>
      <c r="R2556" s="8" t="str">
        <f t="shared" si="319"/>
        <v/>
      </c>
      <c r="S2556" s="11">
        <f t="shared" si="320"/>
        <v>26995723.379629631</v>
      </c>
      <c r="T2556" s="11">
        <f t="shared" si="320"/>
        <v>22607258.803865742</v>
      </c>
      <c r="U2556" s="11">
        <f t="shared" si="320"/>
        <v>22607258.803865742</v>
      </c>
    </row>
    <row r="2557" spans="1:21" x14ac:dyDescent="0.2">
      <c r="A2557" s="5">
        <v>2581</v>
      </c>
      <c r="B2557" s="17">
        <v>8</v>
      </c>
      <c r="C2557" s="16">
        <v>11</v>
      </c>
      <c r="D2557" s="16">
        <v>1962</v>
      </c>
      <c r="E2557" s="18">
        <v>22869</v>
      </c>
      <c r="F2557" s="9" t="s">
        <v>2530</v>
      </c>
      <c r="G2557" s="3">
        <v>19000000</v>
      </c>
      <c r="H2557" s="3">
        <v>13680000</v>
      </c>
      <c r="I2557" s="3">
        <v>13680000</v>
      </c>
      <c r="J2557" s="8" t="str">
        <f t="shared" si="314"/>
        <v/>
      </c>
      <c r="K2557" s="8" t="str">
        <f t="shared" si="315"/>
        <v/>
      </c>
      <c r="L2557" s="8" t="str">
        <f t="shared" si="316"/>
        <v>Mutiny on The Bounty</v>
      </c>
      <c r="M2557" s="8" t="str">
        <f t="shared" si="317"/>
        <v/>
      </c>
      <c r="N2557" s="8" t="str">
        <f t="shared" si="313"/>
        <v>Mutiny on The Bounty</v>
      </c>
      <c r="O2557" s="10">
        <f>INDEX(cpi!$A$1:$M$106,MATCH($D2557,cpi!$A:$A,0),MATCH($C2557,cpi!$1:$1,0))</f>
        <v>30.4</v>
      </c>
      <c r="P2557" s="10">
        <f>cpi!$I$2</f>
        <v>245.51900000000001</v>
      </c>
      <c r="Q2557" s="10">
        <f t="shared" si="318"/>
        <v>8.0762828947368419</v>
      </c>
      <c r="R2557" s="8" t="str">
        <f t="shared" si="319"/>
        <v/>
      </c>
      <c r="S2557" s="11">
        <f t="shared" si="320"/>
        <v>153449375</v>
      </c>
      <c r="T2557" s="11">
        <f t="shared" si="320"/>
        <v>110483550</v>
      </c>
      <c r="U2557" s="11">
        <f t="shared" si="320"/>
        <v>110483550</v>
      </c>
    </row>
    <row r="2558" spans="1:21" x14ac:dyDescent="0.2">
      <c r="A2558" s="5">
        <v>2582</v>
      </c>
      <c r="B2558" s="17">
        <v>20</v>
      </c>
      <c r="C2558" s="16">
        <v>9</v>
      </c>
      <c r="D2558" s="16">
        <v>2002</v>
      </c>
      <c r="E2558" s="18">
        <v>37842</v>
      </c>
      <c r="F2558" s="9" t="s">
        <v>2531</v>
      </c>
      <c r="G2558" s="3">
        <v>19000000</v>
      </c>
      <c r="H2558">
        <v>10049886</v>
      </c>
      <c r="I2558" s="3">
        <v>274949886</v>
      </c>
      <c r="J2558" s="8" t="str">
        <f t="shared" si="314"/>
        <v/>
      </c>
      <c r="K2558" s="8" t="str">
        <f t="shared" si="315"/>
        <v/>
      </c>
      <c r="L2558" s="8" t="str">
        <f t="shared" si="316"/>
        <v>Sen to Chihiro no Kamikakushi</v>
      </c>
      <c r="M2558" s="8" t="str">
        <f t="shared" si="317"/>
        <v/>
      </c>
      <c r="N2558" s="8" t="str">
        <f t="shared" si="313"/>
        <v>Sen to Chihiro no Kamikakushi</v>
      </c>
      <c r="O2558" s="10">
        <f>INDEX(cpi!$A$1:$M$106,MATCH($D2558,cpi!$A:$A,0),MATCH($C2558,cpi!$1:$1,0))</f>
        <v>181</v>
      </c>
      <c r="P2558" s="10">
        <f>cpi!$I$2</f>
        <v>245.51900000000001</v>
      </c>
      <c r="Q2558" s="10">
        <f t="shared" si="318"/>
        <v>1.3564585635359117</v>
      </c>
      <c r="R2558" s="8" t="str">
        <f t="shared" si="319"/>
        <v/>
      </c>
      <c r="S2558" s="11">
        <f t="shared" si="320"/>
        <v>25772712.707182322</v>
      </c>
      <c r="T2558" s="11">
        <f t="shared" si="320"/>
        <v>13632253.927259669</v>
      </c>
      <c r="U2558" s="11">
        <f t="shared" si="320"/>
        <v>372958127.40792269</v>
      </c>
    </row>
    <row r="2559" spans="1:21" x14ac:dyDescent="0.2">
      <c r="A2559" s="5">
        <v>2583</v>
      </c>
      <c r="B2559" s="17">
        <v>17</v>
      </c>
      <c r="C2559" s="16">
        <v>10</v>
      </c>
      <c r="D2559" s="16">
        <v>2008</v>
      </c>
      <c r="E2559" s="18">
        <v>39943</v>
      </c>
      <c r="F2559" s="9" t="s">
        <v>2532</v>
      </c>
      <c r="G2559" s="3">
        <v>19000000</v>
      </c>
      <c r="H2559">
        <v>8402485</v>
      </c>
      <c r="I2559" s="3">
        <v>10412485</v>
      </c>
      <c r="J2559" s="8" t="str">
        <f t="shared" si="314"/>
        <v/>
      </c>
      <c r="K2559" s="8" t="str">
        <f t="shared" si="315"/>
        <v/>
      </c>
      <c r="L2559" s="8" t="str">
        <f t="shared" si="316"/>
        <v>Sex Drive</v>
      </c>
      <c r="M2559" s="8" t="str">
        <f t="shared" si="317"/>
        <v/>
      </c>
      <c r="N2559" s="8" t="str">
        <f t="shared" si="313"/>
        <v>Sex Drive</v>
      </c>
      <c r="O2559" s="10">
        <f>INDEX(cpi!$A$1:$M$106,MATCH($D2559,cpi!$A:$A,0),MATCH($C2559,cpi!$1:$1,0))</f>
        <v>216.57300000000001</v>
      </c>
      <c r="P2559" s="10">
        <f>cpi!$I$2</f>
        <v>245.51900000000001</v>
      </c>
      <c r="Q2559" s="10">
        <f t="shared" si="318"/>
        <v>1.1336547030331574</v>
      </c>
      <c r="R2559" s="8" t="str">
        <f t="shared" si="319"/>
        <v/>
      </c>
      <c r="S2559" s="11">
        <f t="shared" si="320"/>
        <v>21539439.357629992</v>
      </c>
      <c r="T2559" s="11">
        <f t="shared" si="320"/>
        <v>9525516.63741556</v>
      </c>
      <c r="U2559" s="11">
        <f t="shared" si="320"/>
        <v>11804162.590512207</v>
      </c>
    </row>
    <row r="2560" spans="1:21" x14ac:dyDescent="0.2">
      <c r="A2560" s="5">
        <v>2584</v>
      </c>
      <c r="B2560" s="17">
        <v>9</v>
      </c>
      <c r="C2560" s="16">
        <v>1</v>
      </c>
      <c r="D2560" s="16">
        <v>1998</v>
      </c>
      <c r="E2560" s="18">
        <v>36039</v>
      </c>
      <c r="F2560" s="9" t="s">
        <v>2533</v>
      </c>
      <c r="G2560" s="3">
        <v>19000000</v>
      </c>
      <c r="H2560">
        <v>8123860</v>
      </c>
      <c r="I2560">
        <v>8123860</v>
      </c>
      <c r="J2560" s="8" t="str">
        <f t="shared" si="314"/>
        <v/>
      </c>
      <c r="K2560" s="8" t="str">
        <f t="shared" si="315"/>
        <v/>
      </c>
      <c r="L2560" s="8" t="str">
        <f t="shared" si="316"/>
        <v>Firestorm</v>
      </c>
      <c r="M2560" s="8" t="str">
        <f t="shared" si="317"/>
        <v/>
      </c>
      <c r="N2560" s="8" t="str">
        <f t="shared" si="313"/>
        <v>Firestorm</v>
      </c>
      <c r="O2560" s="10">
        <f>INDEX(cpi!$A$1:$M$106,MATCH($D2560,cpi!$A:$A,0),MATCH($C2560,cpi!$1:$1,0))</f>
        <v>161.6</v>
      </c>
      <c r="P2560" s="10">
        <f>cpi!$I$2</f>
        <v>245.51900000000001</v>
      </c>
      <c r="Q2560" s="10">
        <f t="shared" si="318"/>
        <v>1.5193007425742575</v>
      </c>
      <c r="R2560" s="8" t="str">
        <f t="shared" si="319"/>
        <v/>
      </c>
      <c r="S2560" s="11">
        <f t="shared" si="320"/>
        <v>28866714.108910892</v>
      </c>
      <c r="T2560" s="11">
        <f t="shared" si="320"/>
        <v>12342586.530569308</v>
      </c>
      <c r="U2560" s="11">
        <f t="shared" si="320"/>
        <v>12342586.530569308</v>
      </c>
    </row>
    <row r="2561" spans="1:21" x14ac:dyDescent="0.2">
      <c r="A2561" s="5">
        <v>2585</v>
      </c>
      <c r="B2561" s="17">
        <v>4</v>
      </c>
      <c r="C2561" s="16">
        <v>3</v>
      </c>
      <c r="D2561" s="16">
        <v>2011</v>
      </c>
      <c r="E2561" s="18">
        <v>40636</v>
      </c>
      <c r="F2561" s="9" t="s">
        <v>2534</v>
      </c>
      <c r="G2561" s="3">
        <v>19000000</v>
      </c>
      <c r="H2561">
        <v>6928068</v>
      </c>
      <c r="I2561">
        <v>7576604</v>
      </c>
      <c r="J2561" s="8" t="str">
        <f t="shared" si="314"/>
        <v/>
      </c>
      <c r="K2561" s="8" t="str">
        <f t="shared" si="315"/>
        <v/>
      </c>
      <c r="L2561" s="8" t="str">
        <f t="shared" si="316"/>
        <v>Take Me Home Tonight</v>
      </c>
      <c r="M2561" s="8" t="str">
        <f t="shared" si="317"/>
        <v/>
      </c>
      <c r="N2561" s="8" t="str">
        <f t="shared" si="313"/>
        <v>Take Me Home Tonight</v>
      </c>
      <c r="O2561" s="10">
        <f>INDEX(cpi!$A$1:$M$106,MATCH($D2561,cpi!$A:$A,0),MATCH($C2561,cpi!$1:$1,0))</f>
        <v>223.46700000000001</v>
      </c>
      <c r="P2561" s="10">
        <f>cpi!$I$2</f>
        <v>245.51900000000001</v>
      </c>
      <c r="Q2561" s="10">
        <f t="shared" si="318"/>
        <v>1.0986812370506607</v>
      </c>
      <c r="R2561" s="8" t="str">
        <f t="shared" si="319"/>
        <v/>
      </c>
      <c r="S2561" s="11">
        <f t="shared" si="320"/>
        <v>20874943.503962554</v>
      </c>
      <c r="T2561" s="11">
        <f t="shared" si="320"/>
        <v>7611738.3206110969</v>
      </c>
      <c r="U2561" s="11">
        <f t="shared" si="320"/>
        <v>8324272.6553629842</v>
      </c>
    </row>
    <row r="2562" spans="1:21" x14ac:dyDescent="0.2">
      <c r="A2562" s="5">
        <v>2586</v>
      </c>
      <c r="B2562" s="17">
        <v>28</v>
      </c>
      <c r="C2562" s="16">
        <v>9</v>
      </c>
      <c r="D2562" s="16">
        <v>2012</v>
      </c>
      <c r="E2562" s="18">
        <v>41738</v>
      </c>
      <c r="F2562" s="9" t="s">
        <v>2535</v>
      </c>
      <c r="G2562" s="3">
        <v>19000000</v>
      </c>
      <c r="H2562">
        <v>5310554</v>
      </c>
      <c r="I2562">
        <v>5714913</v>
      </c>
      <c r="J2562" s="8" t="str">
        <f t="shared" si="314"/>
        <v/>
      </c>
      <c r="K2562" s="8" t="str">
        <f t="shared" si="315"/>
        <v/>
      </c>
      <c r="L2562" s="8" t="str">
        <f t="shared" si="316"/>
        <v>Won't Back Down</v>
      </c>
      <c r="M2562" s="8" t="str">
        <f t="shared" si="317"/>
        <v/>
      </c>
      <c r="N2562" s="8" t="str">
        <f t="shared" ref="N2562:N2625" si="321">IF(M2562=1,L2562&amp;" ("&amp;D2562&amp;")",L2562)</f>
        <v>Won't Back Down</v>
      </c>
      <c r="O2562" s="10">
        <f>INDEX(cpi!$A$1:$M$106,MATCH($D2562,cpi!$A:$A,0),MATCH($C2562,cpi!$1:$1,0))</f>
        <v>231.40700000000001</v>
      </c>
      <c r="P2562" s="10">
        <f>cpi!$I$2</f>
        <v>245.51900000000001</v>
      </c>
      <c r="Q2562" s="10">
        <f t="shared" si="318"/>
        <v>1.0609834620387455</v>
      </c>
      <c r="R2562" s="8" t="str">
        <f t="shared" si="319"/>
        <v/>
      </c>
      <c r="S2562" s="11">
        <f t="shared" si="320"/>
        <v>20158685.778736163</v>
      </c>
      <c r="T2562" s="11">
        <f t="shared" si="320"/>
        <v>5634409.9682637081</v>
      </c>
      <c r="U2562" s="11">
        <f t="shared" si="320"/>
        <v>6063428.1799902329</v>
      </c>
    </row>
    <row r="2563" spans="1:21" x14ac:dyDescent="0.2">
      <c r="A2563" s="5">
        <v>2587</v>
      </c>
      <c r="B2563" s="17">
        <v>1</v>
      </c>
      <c r="C2563" s="16">
        <v>1</v>
      </c>
      <c r="D2563" s="16">
        <v>1964</v>
      </c>
      <c r="E2563" s="18">
        <v>23377</v>
      </c>
      <c r="F2563" s="9" t="s">
        <v>2536</v>
      </c>
      <c r="G2563" s="3">
        <v>19000000</v>
      </c>
      <c r="H2563">
        <v>4750000</v>
      </c>
      <c r="I2563">
        <v>4750000</v>
      </c>
      <c r="J2563" s="8" t="str">
        <f t="shared" ref="J2563:J2626" si="322">IF(I2563=0,1,"")</f>
        <v/>
      </c>
      <c r="K2563" s="8" t="str">
        <f t="shared" ref="K2563:K2626" si="323">IF(D2563&gt;2017,1,"")</f>
        <v/>
      </c>
      <c r="L2563" s="8" t="str">
        <f t="shared" ref="L2563:L2626" si="324">F2563</f>
        <v>The Fall of the Roman Empire</v>
      </c>
      <c r="M2563" s="8" t="str">
        <f t="shared" ref="M2563:M2626" si="325">IF(COUNTIF($L$2:$L$5233,L2563)&gt;1,1,"")</f>
        <v/>
      </c>
      <c r="N2563" s="8" t="str">
        <f t="shared" si="321"/>
        <v>The Fall of the Roman Empire</v>
      </c>
      <c r="O2563" s="10">
        <f>INDEX(cpi!$A$1:$M$106,MATCH($D2563,cpi!$A:$A,0),MATCH($C2563,cpi!$1:$1,0))</f>
        <v>30.9</v>
      </c>
      <c r="P2563" s="10">
        <f>cpi!$I$2</f>
        <v>245.51900000000001</v>
      </c>
      <c r="Q2563" s="10">
        <f t="shared" ref="Q2563:Q2626" si="326">P2563/O2563</f>
        <v>7.9455987055016184</v>
      </c>
      <c r="R2563" s="8" t="str">
        <f t="shared" ref="R2563:R2626" si="327">IF(ISERROR(Q2563),1,"")</f>
        <v/>
      </c>
      <c r="S2563" s="11">
        <f t="shared" ref="S2563:U2626" si="328">G2563*$Q2563</f>
        <v>150966375.40453076</v>
      </c>
      <c r="T2563" s="11">
        <f t="shared" si="328"/>
        <v>37741593.851132691</v>
      </c>
      <c r="U2563" s="11">
        <f t="shared" si="328"/>
        <v>37741593.851132691</v>
      </c>
    </row>
    <row r="2564" spans="1:21" x14ac:dyDescent="0.2">
      <c r="A2564" s="5">
        <v>2588</v>
      </c>
      <c r="B2564" s="17">
        <v>24</v>
      </c>
      <c r="C2564" s="16">
        <v>11</v>
      </c>
      <c r="D2564" s="16">
        <v>1993</v>
      </c>
      <c r="E2564" s="18">
        <v>34679</v>
      </c>
      <c r="F2564" s="9" t="s">
        <v>2537</v>
      </c>
      <c r="G2564" s="3">
        <v>19000000</v>
      </c>
      <c r="H2564">
        <v>2119994</v>
      </c>
      <c r="I2564">
        <v>2119994</v>
      </c>
      <c r="J2564" s="8" t="str">
        <f t="shared" si="322"/>
        <v/>
      </c>
      <c r="K2564" s="8" t="str">
        <f t="shared" si="323"/>
        <v/>
      </c>
      <c r="L2564" s="8" t="str">
        <f t="shared" si="324"/>
        <v>The Nutcracker</v>
      </c>
      <c r="M2564" s="8" t="str">
        <f t="shared" si="325"/>
        <v/>
      </c>
      <c r="N2564" s="8" t="str">
        <f t="shared" si="321"/>
        <v>The Nutcracker</v>
      </c>
      <c r="O2564" s="10">
        <f>INDEX(cpi!$A$1:$M$106,MATCH($D2564,cpi!$A:$A,0),MATCH($C2564,cpi!$1:$1,0))</f>
        <v>145.80000000000001</v>
      </c>
      <c r="P2564" s="10">
        <f>cpi!$I$2</f>
        <v>245.51900000000001</v>
      </c>
      <c r="Q2564" s="10">
        <f t="shared" si="326"/>
        <v>1.6839437585733881</v>
      </c>
      <c r="R2564" s="8" t="str">
        <f t="shared" si="327"/>
        <v/>
      </c>
      <c r="S2564" s="11">
        <f t="shared" si="328"/>
        <v>31994931.412894372</v>
      </c>
      <c r="T2564" s="11">
        <f t="shared" si="328"/>
        <v>3569950.6645130315</v>
      </c>
      <c r="U2564" s="11">
        <f t="shared" si="328"/>
        <v>3569950.6645130315</v>
      </c>
    </row>
    <row r="2565" spans="1:21" x14ac:dyDescent="0.2">
      <c r="A2565" s="5">
        <v>2589</v>
      </c>
      <c r="B2565" s="17">
        <v>16</v>
      </c>
      <c r="C2565" s="16">
        <v>8</v>
      </c>
      <c r="D2565" s="16">
        <v>1996</v>
      </c>
      <c r="E2565" s="18">
        <v>35528</v>
      </c>
      <c r="F2565" s="9" t="s">
        <v>2538</v>
      </c>
      <c r="G2565" s="3">
        <v>19000000</v>
      </c>
      <c r="H2565" s="3">
        <v>1353824</v>
      </c>
      <c r="I2565" s="3">
        <v>1353824</v>
      </c>
      <c r="J2565" s="8" t="str">
        <f t="shared" si="322"/>
        <v/>
      </c>
      <c r="K2565" s="8" t="str">
        <f t="shared" si="323"/>
        <v/>
      </c>
      <c r="L2565" s="8" t="str">
        <f t="shared" si="324"/>
        <v>Kansas City</v>
      </c>
      <c r="M2565" s="8" t="str">
        <f t="shared" si="325"/>
        <v/>
      </c>
      <c r="N2565" s="8" t="str">
        <f t="shared" si="321"/>
        <v>Kansas City</v>
      </c>
      <c r="O2565" s="10">
        <f>INDEX(cpi!$A$1:$M$106,MATCH($D2565,cpi!$A:$A,0),MATCH($C2565,cpi!$1:$1,0))</f>
        <v>157.30000000000001</v>
      </c>
      <c r="P2565" s="10">
        <f>cpi!$I$2</f>
        <v>245.51900000000001</v>
      </c>
      <c r="Q2565" s="10">
        <f t="shared" si="326"/>
        <v>1.5608328035600763</v>
      </c>
      <c r="R2565" s="8" t="str">
        <f t="shared" si="327"/>
        <v/>
      </c>
      <c r="S2565" s="11">
        <f t="shared" si="328"/>
        <v>29655823.267641447</v>
      </c>
      <c r="T2565" s="11">
        <f t="shared" si="328"/>
        <v>2113092.9094469165</v>
      </c>
      <c r="U2565" s="11">
        <f t="shared" si="328"/>
        <v>2113092.9094469165</v>
      </c>
    </row>
    <row r="2566" spans="1:21" x14ac:dyDescent="0.2">
      <c r="A2566" s="5">
        <v>2590</v>
      </c>
      <c r="B2566" s="17">
        <v>31</v>
      </c>
      <c r="C2566" s="16">
        <v>12</v>
      </c>
      <c r="D2566" s="16">
        <v>2013</v>
      </c>
      <c r="E2566" s="18">
        <v>42197</v>
      </c>
      <c r="F2566" s="9" t="s">
        <v>2539</v>
      </c>
      <c r="G2566" s="3">
        <v>19000000</v>
      </c>
      <c r="H2566" s="3">
        <v>0</v>
      </c>
      <c r="I2566" s="3">
        <v>0</v>
      </c>
      <c r="J2566" s="8">
        <f t="shared" si="322"/>
        <v>1</v>
      </c>
      <c r="K2566" s="8" t="str">
        <f t="shared" si="323"/>
        <v/>
      </c>
      <c r="L2566" s="8" t="str">
        <f t="shared" si="324"/>
        <v>Out of Inferno</v>
      </c>
      <c r="M2566" s="8" t="str">
        <f t="shared" si="325"/>
        <v/>
      </c>
      <c r="N2566" s="8" t="str">
        <f t="shared" si="321"/>
        <v>Out of Inferno</v>
      </c>
      <c r="O2566" s="10">
        <f>INDEX(cpi!$A$1:$M$106,MATCH($D2566,cpi!$A:$A,0),MATCH($C2566,cpi!$1:$1,0))</f>
        <v>233.04900000000001</v>
      </c>
      <c r="P2566" s="10">
        <f>cpi!$I$2</f>
        <v>245.51900000000001</v>
      </c>
      <c r="Q2566" s="10">
        <f t="shared" si="326"/>
        <v>1.0535080605366254</v>
      </c>
      <c r="R2566" s="8" t="str">
        <f t="shared" si="327"/>
        <v/>
      </c>
      <c r="S2566" s="11">
        <f t="shared" si="328"/>
        <v>20016653.150195882</v>
      </c>
      <c r="T2566" s="11">
        <f t="shared" si="328"/>
        <v>0</v>
      </c>
      <c r="U2566" s="11">
        <f t="shared" si="328"/>
        <v>0</v>
      </c>
    </row>
    <row r="2567" spans="1:21" x14ac:dyDescent="0.2">
      <c r="A2567" s="5">
        <v>2591</v>
      </c>
      <c r="B2567" s="17">
        <v>24</v>
      </c>
      <c r="C2567" s="16">
        <v>6</v>
      </c>
      <c r="D2567" s="16">
        <v>2005</v>
      </c>
      <c r="E2567" s="18">
        <v>39057</v>
      </c>
      <c r="F2567" s="9" t="s">
        <v>2540</v>
      </c>
      <c r="G2567" s="3">
        <v>18975000</v>
      </c>
      <c r="H2567" s="3">
        <v>20700082</v>
      </c>
      <c r="I2567" s="3">
        <v>47751015</v>
      </c>
      <c r="J2567" s="8" t="str">
        <f t="shared" si="322"/>
        <v/>
      </c>
      <c r="K2567" s="8" t="str">
        <f t="shared" si="323"/>
        <v/>
      </c>
      <c r="L2567" s="8" t="str">
        <f t="shared" si="324"/>
        <v>George A. Romero's Land of the Dead</v>
      </c>
      <c r="M2567" s="8" t="str">
        <f t="shared" si="325"/>
        <v/>
      </c>
      <c r="N2567" s="8" t="str">
        <f t="shared" si="321"/>
        <v>George A. Romero's Land of the Dead</v>
      </c>
      <c r="O2567" s="10">
        <f>INDEX(cpi!$A$1:$M$106,MATCH($D2567,cpi!$A:$A,0),MATCH($C2567,cpi!$1:$1,0))</f>
        <v>194.5</v>
      </c>
      <c r="P2567" s="10">
        <f>cpi!$I$2</f>
        <v>245.51900000000001</v>
      </c>
      <c r="Q2567" s="10">
        <f t="shared" si="326"/>
        <v>1.2623084832904885</v>
      </c>
      <c r="R2567" s="8" t="str">
        <f t="shared" si="327"/>
        <v/>
      </c>
      <c r="S2567" s="11">
        <f t="shared" si="328"/>
        <v>23952303.47043702</v>
      </c>
      <c r="T2567" s="11">
        <f t="shared" si="328"/>
        <v>26129889.113408741</v>
      </c>
      <c r="U2567" s="11">
        <f t="shared" si="328"/>
        <v>60276511.320231363</v>
      </c>
    </row>
    <row r="2568" spans="1:21" x14ac:dyDescent="0.2">
      <c r="A2568" s="5">
        <v>2592</v>
      </c>
      <c r="B2568" s="17">
        <v>15</v>
      </c>
      <c r="C2568" s="16">
        <v>12</v>
      </c>
      <c r="D2568" s="16">
        <v>2006</v>
      </c>
      <c r="E2568" s="18">
        <v>39153</v>
      </c>
      <c r="F2568" s="9" t="s">
        <v>2541</v>
      </c>
      <c r="G2568" s="3">
        <v>18900000</v>
      </c>
      <c r="H2568" s="3">
        <v>320700</v>
      </c>
      <c r="I2568" s="3">
        <v>26063572</v>
      </c>
      <c r="J2568" s="8" t="str">
        <f t="shared" si="322"/>
        <v/>
      </c>
      <c r="K2568" s="8" t="str">
        <f t="shared" si="323"/>
        <v/>
      </c>
      <c r="L2568" s="8" t="str">
        <f t="shared" si="324"/>
        <v>IndigÃ¨nes</v>
      </c>
      <c r="M2568" s="8" t="str">
        <f t="shared" si="325"/>
        <v/>
      </c>
      <c r="N2568" s="8" t="str">
        <f t="shared" si="321"/>
        <v>IndigÃ¨nes</v>
      </c>
      <c r="O2568" s="10">
        <f>INDEX(cpi!$A$1:$M$106,MATCH($D2568,cpi!$A:$A,0),MATCH($C2568,cpi!$1:$1,0))</f>
        <v>201.8</v>
      </c>
      <c r="P2568" s="10">
        <f>cpi!$I$2</f>
        <v>245.51900000000001</v>
      </c>
      <c r="Q2568" s="10">
        <f t="shared" si="326"/>
        <v>1.2166451932606541</v>
      </c>
      <c r="R2568" s="8" t="str">
        <f t="shared" si="327"/>
        <v/>
      </c>
      <c r="S2568" s="11">
        <f t="shared" si="328"/>
        <v>22994594.152626362</v>
      </c>
      <c r="T2568" s="11">
        <f t="shared" si="328"/>
        <v>390178.11347869178</v>
      </c>
      <c r="U2568" s="11">
        <f t="shared" si="328"/>
        <v>31710119.593002975</v>
      </c>
    </row>
    <row r="2569" spans="1:21" x14ac:dyDescent="0.2">
      <c r="A2569" s="5">
        <v>2593</v>
      </c>
      <c r="B2569" s="17">
        <v>15</v>
      </c>
      <c r="C2569" s="16">
        <v>4</v>
      </c>
      <c r="D2569" s="16">
        <v>2005</v>
      </c>
      <c r="E2569" s="18">
        <v>38780</v>
      </c>
      <c r="F2569" s="9" t="s">
        <v>2542</v>
      </c>
      <c r="G2569" s="3">
        <v>18500000</v>
      </c>
      <c r="H2569" s="3">
        <v>65233369</v>
      </c>
      <c r="I2569" s="3">
        <v>109175673</v>
      </c>
      <c r="J2569" s="8" t="str">
        <f t="shared" si="322"/>
        <v/>
      </c>
      <c r="K2569" s="8" t="str">
        <f t="shared" si="323"/>
        <v/>
      </c>
      <c r="L2569" s="8" t="str">
        <f t="shared" si="324"/>
        <v>The Amityville Horror</v>
      </c>
      <c r="M2569" s="8" t="str">
        <f t="shared" si="325"/>
        <v/>
      </c>
      <c r="N2569" s="8" t="str">
        <f t="shared" si="321"/>
        <v>The Amityville Horror</v>
      </c>
      <c r="O2569" s="10">
        <f>INDEX(cpi!$A$1:$M$106,MATCH($D2569,cpi!$A:$A,0),MATCH($C2569,cpi!$1:$1,0))</f>
        <v>194.6</v>
      </c>
      <c r="P2569" s="10">
        <f>cpi!$I$2</f>
        <v>245.51900000000001</v>
      </c>
      <c r="Q2569" s="10">
        <f t="shared" si="326"/>
        <v>1.2616598150051388</v>
      </c>
      <c r="R2569" s="8" t="str">
        <f t="shared" si="327"/>
        <v/>
      </c>
      <c r="S2569" s="11">
        <f t="shared" si="328"/>
        <v>23340706.577595066</v>
      </c>
      <c r="T2569" s="11">
        <f t="shared" si="328"/>
        <v>82302320.264701962</v>
      </c>
      <c r="U2569" s="11">
        <f t="shared" si="328"/>
        <v>137742559.40024152</v>
      </c>
    </row>
    <row r="2570" spans="1:21" x14ac:dyDescent="0.2">
      <c r="A2570" s="5">
        <v>2594</v>
      </c>
      <c r="B2570" s="17">
        <v>6</v>
      </c>
      <c r="C2570" s="16">
        <v>12</v>
      </c>
      <c r="D2570" s="16">
        <v>2002</v>
      </c>
      <c r="E2570" s="18">
        <v>37419</v>
      </c>
      <c r="F2570" s="9" t="s">
        <v>2543</v>
      </c>
      <c r="G2570" s="3">
        <v>18500000</v>
      </c>
      <c r="H2570" s="3">
        <v>22498520</v>
      </c>
      <c r="I2570" s="3">
        <v>32531759</v>
      </c>
      <c r="J2570" s="8" t="str">
        <f t="shared" si="322"/>
        <v/>
      </c>
      <c r="K2570" s="8" t="str">
        <f t="shared" si="323"/>
        <v/>
      </c>
      <c r="L2570" s="8" t="str">
        <f t="shared" si="324"/>
        <v>Adaptation</v>
      </c>
      <c r="M2570" s="8" t="str">
        <f t="shared" si="325"/>
        <v/>
      </c>
      <c r="N2570" s="8" t="str">
        <f t="shared" si="321"/>
        <v>Adaptation</v>
      </c>
      <c r="O2570" s="10">
        <f>INDEX(cpi!$A$1:$M$106,MATCH($D2570,cpi!$A:$A,0),MATCH($C2570,cpi!$1:$1,0))</f>
        <v>180.9</v>
      </c>
      <c r="P2570" s="10">
        <f>cpi!$I$2</f>
        <v>245.51900000000001</v>
      </c>
      <c r="Q2570" s="10">
        <f t="shared" si="326"/>
        <v>1.357208402432283</v>
      </c>
      <c r="R2570" s="8" t="str">
        <f t="shared" si="327"/>
        <v/>
      </c>
      <c r="S2570" s="11">
        <f t="shared" si="328"/>
        <v>25108355.444997236</v>
      </c>
      <c r="T2570" s="11">
        <f t="shared" si="328"/>
        <v>30535180.38629077</v>
      </c>
      <c r="U2570" s="11">
        <f t="shared" si="328"/>
        <v>44152376.660702042</v>
      </c>
    </row>
    <row r="2571" spans="1:21" x14ac:dyDescent="0.2">
      <c r="A2571" s="5">
        <v>2595</v>
      </c>
      <c r="B2571" s="17">
        <v>2</v>
      </c>
      <c r="C2571" s="16">
        <v>10</v>
      </c>
      <c r="D2571" s="16">
        <v>2009</v>
      </c>
      <c r="E2571" s="18">
        <v>39854</v>
      </c>
      <c r="F2571" s="9" t="s">
        <v>2544</v>
      </c>
      <c r="G2571" s="3">
        <v>18500000</v>
      </c>
      <c r="H2571" s="3">
        <v>18451251</v>
      </c>
      <c r="I2571" s="3">
        <v>32679264</v>
      </c>
      <c r="J2571" s="8" t="str">
        <f t="shared" si="322"/>
        <v/>
      </c>
      <c r="K2571" s="8" t="str">
        <f t="shared" si="323"/>
        <v/>
      </c>
      <c r="L2571" s="8" t="str">
        <f t="shared" si="324"/>
        <v>The Invention of Lying</v>
      </c>
      <c r="M2571" s="8" t="str">
        <f t="shared" si="325"/>
        <v/>
      </c>
      <c r="N2571" s="8" t="str">
        <f t="shared" si="321"/>
        <v>The Invention of Lying</v>
      </c>
      <c r="O2571" s="10">
        <f>INDEX(cpi!$A$1:$M$106,MATCH($D2571,cpi!$A:$A,0),MATCH($C2571,cpi!$1:$1,0))</f>
        <v>216.17699999999999</v>
      </c>
      <c r="P2571" s="10">
        <f>cpi!$I$2</f>
        <v>245.51900000000001</v>
      </c>
      <c r="Q2571" s="10">
        <f t="shared" si="326"/>
        <v>1.1357313682769212</v>
      </c>
      <c r="R2571" s="8" t="str">
        <f t="shared" si="327"/>
        <v/>
      </c>
      <c r="S2571" s="11">
        <f t="shared" si="328"/>
        <v>21011030.313123044</v>
      </c>
      <c r="T2571" s="11">
        <f t="shared" si="328"/>
        <v>20955664.544650912</v>
      </c>
      <c r="U2571" s="11">
        <f t="shared" si="328"/>
        <v>37114865.217002735</v>
      </c>
    </row>
    <row r="2572" spans="1:21" x14ac:dyDescent="0.2">
      <c r="A2572" s="5">
        <v>2596</v>
      </c>
      <c r="B2572" s="17">
        <v>22</v>
      </c>
      <c r="C2572" s="16">
        <v>5</v>
      </c>
      <c r="D2572" s="16">
        <v>1998</v>
      </c>
      <c r="E2572" s="18">
        <v>36438</v>
      </c>
      <c r="F2572" s="9" t="s">
        <v>2545</v>
      </c>
      <c r="G2572" s="3">
        <v>18500000</v>
      </c>
      <c r="H2572" s="3">
        <v>10680275</v>
      </c>
      <c r="I2572" s="3">
        <v>13711903</v>
      </c>
      <c r="J2572" s="8" t="str">
        <f t="shared" si="322"/>
        <v/>
      </c>
      <c r="K2572" s="8" t="str">
        <f t="shared" si="323"/>
        <v/>
      </c>
      <c r="L2572" s="8" t="str">
        <f t="shared" si="324"/>
        <v>Fear and Loathing in Las Vegas</v>
      </c>
      <c r="M2572" s="8" t="str">
        <f t="shared" si="325"/>
        <v/>
      </c>
      <c r="N2572" s="8" t="str">
        <f t="shared" si="321"/>
        <v>Fear and Loathing in Las Vegas</v>
      </c>
      <c r="O2572" s="10">
        <f>INDEX(cpi!$A$1:$M$106,MATCH($D2572,cpi!$A:$A,0),MATCH($C2572,cpi!$1:$1,0))</f>
        <v>162.80000000000001</v>
      </c>
      <c r="P2572" s="10">
        <f>cpi!$I$2</f>
        <v>245.51900000000001</v>
      </c>
      <c r="Q2572" s="10">
        <f t="shared" si="326"/>
        <v>1.5081019656019656</v>
      </c>
      <c r="R2572" s="8" t="str">
        <f t="shared" si="327"/>
        <v/>
      </c>
      <c r="S2572" s="11">
        <f t="shared" si="328"/>
        <v>27899886.363636363</v>
      </c>
      <c r="T2572" s="11">
        <f t="shared" si="328"/>
        <v>16106943.720669534</v>
      </c>
      <c r="U2572" s="11">
        <f t="shared" si="328"/>
        <v>20678947.866443489</v>
      </c>
    </row>
    <row r="2573" spans="1:21" x14ac:dyDescent="0.2">
      <c r="A2573" s="5">
        <v>2597</v>
      </c>
      <c r="B2573" s="17">
        <v>4</v>
      </c>
      <c r="C2573" s="16">
        <v>7</v>
      </c>
      <c r="D2573" s="16">
        <v>2008</v>
      </c>
      <c r="E2573" s="18">
        <v>39545</v>
      </c>
      <c r="F2573" s="9" t="s">
        <v>2546</v>
      </c>
      <c r="G2573" s="3">
        <v>18500000</v>
      </c>
      <c r="H2573" s="3">
        <v>6198883</v>
      </c>
      <c r="I2573" s="3">
        <v>33954018</v>
      </c>
      <c r="J2573" s="8" t="str">
        <f t="shared" si="322"/>
        <v/>
      </c>
      <c r="K2573" s="8" t="str">
        <f t="shared" si="323"/>
        <v/>
      </c>
      <c r="L2573" s="8" t="str">
        <f t="shared" si="324"/>
        <v>Ne le dis Ã  personne</v>
      </c>
      <c r="M2573" s="8" t="str">
        <f t="shared" si="325"/>
        <v/>
      </c>
      <c r="N2573" s="8" t="str">
        <f t="shared" si="321"/>
        <v>Ne le dis Ã  personne</v>
      </c>
      <c r="O2573" s="10">
        <f>INDEX(cpi!$A$1:$M$106,MATCH($D2573,cpi!$A:$A,0),MATCH($C2573,cpi!$1:$1,0))</f>
        <v>219.964</v>
      </c>
      <c r="P2573" s="10">
        <f>cpi!$I$2</f>
        <v>245.51900000000001</v>
      </c>
      <c r="Q2573" s="10">
        <f t="shared" si="326"/>
        <v>1.1161781018712154</v>
      </c>
      <c r="R2573" s="8" t="str">
        <f t="shared" si="327"/>
        <v/>
      </c>
      <c r="S2573" s="11">
        <f t="shared" si="328"/>
        <v>20649294.884617485</v>
      </c>
      <c r="T2573" s="11">
        <f t="shared" si="328"/>
        <v>6919057.4606617447</v>
      </c>
      <c r="U2573" s="11">
        <f t="shared" si="328"/>
        <v>37898731.36214108</v>
      </c>
    </row>
    <row r="2574" spans="1:21" x14ac:dyDescent="0.2">
      <c r="A2574" s="5">
        <v>2598</v>
      </c>
      <c r="B2574" s="17">
        <v>2</v>
      </c>
      <c r="C2574" s="16">
        <v>2</v>
      </c>
      <c r="D2574" s="16">
        <v>2001</v>
      </c>
      <c r="E2574" s="18">
        <v>36924</v>
      </c>
      <c r="F2574" s="9" t="s">
        <v>2547</v>
      </c>
      <c r="G2574" s="3">
        <v>18500000</v>
      </c>
      <c r="H2574" s="3">
        <v>4221341</v>
      </c>
      <c r="I2574" s="3">
        <v>4221341</v>
      </c>
      <c r="J2574" s="8" t="str">
        <f t="shared" si="322"/>
        <v/>
      </c>
      <c r="K2574" s="8" t="str">
        <f t="shared" si="323"/>
        <v/>
      </c>
      <c r="L2574" s="8" t="str">
        <f t="shared" si="324"/>
        <v>Left Behind</v>
      </c>
      <c r="M2574" s="8">
        <f t="shared" si="325"/>
        <v>1</v>
      </c>
      <c r="N2574" s="8" t="str">
        <f t="shared" si="321"/>
        <v>Left Behind (2001)</v>
      </c>
      <c r="O2574" s="10">
        <f>INDEX(cpi!$A$1:$M$106,MATCH($D2574,cpi!$A:$A,0),MATCH($C2574,cpi!$1:$1,0))</f>
        <v>175.8</v>
      </c>
      <c r="P2574" s="10">
        <f>cpi!$I$2</f>
        <v>245.51900000000001</v>
      </c>
      <c r="Q2574" s="10">
        <f t="shared" si="326"/>
        <v>1.3965813424345848</v>
      </c>
      <c r="R2574" s="8" t="str">
        <f t="shared" si="327"/>
        <v/>
      </c>
      <c r="S2574" s="11">
        <f t="shared" si="328"/>
        <v>25836754.835039817</v>
      </c>
      <c r="T2574" s="11">
        <f t="shared" si="328"/>
        <v>5895446.0806541527</v>
      </c>
      <c r="U2574" s="11">
        <f t="shared" si="328"/>
        <v>5895446.0806541527</v>
      </c>
    </row>
    <row r="2575" spans="1:21" x14ac:dyDescent="0.2">
      <c r="A2575" s="5">
        <v>2599</v>
      </c>
      <c r="B2575" s="17">
        <v>9</v>
      </c>
      <c r="C2575" s="16">
        <v>5</v>
      </c>
      <c r="D2575" s="16">
        <v>2014</v>
      </c>
      <c r="E2575" s="18">
        <v>41887</v>
      </c>
      <c r="F2575" s="9" t="s">
        <v>2548</v>
      </c>
      <c r="G2575" s="3">
        <v>18000000</v>
      </c>
      <c r="H2575" s="3">
        <v>150086800</v>
      </c>
      <c r="I2575" s="3">
        <v>270944428</v>
      </c>
      <c r="J2575" s="8" t="str">
        <f t="shared" si="322"/>
        <v/>
      </c>
      <c r="K2575" s="8" t="str">
        <f t="shared" si="323"/>
        <v/>
      </c>
      <c r="L2575" s="8" t="str">
        <f t="shared" si="324"/>
        <v>Neighbors</v>
      </c>
      <c r="M2575" s="8" t="str">
        <f t="shared" si="325"/>
        <v/>
      </c>
      <c r="N2575" s="8" t="str">
        <f t="shared" si="321"/>
        <v>Neighbors</v>
      </c>
      <c r="O2575" s="10">
        <f>INDEX(cpi!$A$1:$M$106,MATCH($D2575,cpi!$A:$A,0),MATCH($C2575,cpi!$1:$1,0))</f>
        <v>237.9</v>
      </c>
      <c r="P2575" s="10">
        <f>cpi!$I$2</f>
        <v>245.51900000000001</v>
      </c>
      <c r="Q2575" s="10">
        <f t="shared" si="326"/>
        <v>1.0320260613703236</v>
      </c>
      <c r="R2575" s="8" t="str">
        <f t="shared" si="327"/>
        <v/>
      </c>
      <c r="S2575" s="11">
        <f t="shared" si="328"/>
        <v>18576469.104665823</v>
      </c>
      <c r="T2575" s="11">
        <f t="shared" si="328"/>
        <v>154893489.06767547</v>
      </c>
      <c r="U2575" s="11">
        <f t="shared" si="328"/>
        <v>279621710.87907523</v>
      </c>
    </row>
    <row r="2576" spans="1:21" x14ac:dyDescent="0.2">
      <c r="A2576" s="5">
        <v>2600</v>
      </c>
      <c r="B2576" s="17">
        <v>3</v>
      </c>
      <c r="C2576" s="16">
        <v>11</v>
      </c>
      <c r="D2576" s="16">
        <v>2006</v>
      </c>
      <c r="E2576" s="18">
        <v>38787</v>
      </c>
      <c r="F2576" s="9" t="s">
        <v>2549</v>
      </c>
      <c r="G2576" s="3">
        <v>18000000</v>
      </c>
      <c r="H2576">
        <v>128505958</v>
      </c>
      <c r="I2576" s="3">
        <v>261443242</v>
      </c>
      <c r="J2576" s="8" t="str">
        <f t="shared" si="322"/>
        <v/>
      </c>
      <c r="K2576" s="8" t="str">
        <f t="shared" si="323"/>
        <v/>
      </c>
      <c r="L2576" s="8" t="str">
        <f t="shared" si="324"/>
        <v>Borat</v>
      </c>
      <c r="M2576" s="8" t="str">
        <f t="shared" si="325"/>
        <v/>
      </c>
      <c r="N2576" s="8" t="str">
        <f t="shared" si="321"/>
        <v>Borat</v>
      </c>
      <c r="O2576" s="10">
        <f>INDEX(cpi!$A$1:$M$106,MATCH($D2576,cpi!$A:$A,0),MATCH($C2576,cpi!$1:$1,0))</f>
        <v>201.5</v>
      </c>
      <c r="P2576" s="10">
        <f>cpi!$I$2</f>
        <v>245.51900000000001</v>
      </c>
      <c r="Q2576" s="10">
        <f t="shared" si="326"/>
        <v>1.2184565756823822</v>
      </c>
      <c r="R2576" s="8" t="str">
        <f t="shared" si="327"/>
        <v/>
      </c>
      <c r="S2576" s="11">
        <f t="shared" si="328"/>
        <v>21932218.36228288</v>
      </c>
      <c r="T2576" s="11">
        <f t="shared" si="328"/>
        <v>156578929.53946403</v>
      </c>
      <c r="U2576" s="11">
        <f t="shared" si="328"/>
        <v>318557237.38262033</v>
      </c>
    </row>
    <row r="2577" spans="1:21" x14ac:dyDescent="0.2">
      <c r="A2577" s="5">
        <v>2601</v>
      </c>
      <c r="B2577" s="17">
        <v>29</v>
      </c>
      <c r="C2577" s="16">
        <v>7</v>
      </c>
      <c r="D2577" s="16">
        <v>1994</v>
      </c>
      <c r="E2577" s="18">
        <v>35192</v>
      </c>
      <c r="F2577" s="9" t="s">
        <v>2550</v>
      </c>
      <c r="G2577" s="3">
        <v>18000000</v>
      </c>
      <c r="H2577" s="3">
        <v>119920129</v>
      </c>
      <c r="I2577" s="3">
        <v>351620129</v>
      </c>
      <c r="J2577" s="8" t="str">
        <f t="shared" si="322"/>
        <v/>
      </c>
      <c r="K2577" s="8" t="str">
        <f t="shared" si="323"/>
        <v/>
      </c>
      <c r="L2577" s="8" t="str">
        <f t="shared" si="324"/>
        <v>The Mask</v>
      </c>
      <c r="M2577" s="8" t="str">
        <f t="shared" si="325"/>
        <v/>
      </c>
      <c r="N2577" s="8" t="str">
        <f t="shared" si="321"/>
        <v>The Mask</v>
      </c>
      <c r="O2577" s="10">
        <f>INDEX(cpi!$A$1:$M$106,MATCH($D2577,cpi!$A:$A,0),MATCH($C2577,cpi!$1:$1,0))</f>
        <v>148.4</v>
      </c>
      <c r="P2577" s="10">
        <f>cpi!$I$2</f>
        <v>245.51900000000001</v>
      </c>
      <c r="Q2577" s="10">
        <f t="shared" si="326"/>
        <v>1.6544407008086253</v>
      </c>
      <c r="R2577" s="8" t="str">
        <f t="shared" si="327"/>
        <v/>
      </c>
      <c r="S2577" s="11">
        <f t="shared" si="328"/>
        <v>29779932.614555255</v>
      </c>
      <c r="T2577" s="11">
        <f t="shared" si="328"/>
        <v>198400742.26382074</v>
      </c>
      <c r="U2577" s="11">
        <f t="shared" si="328"/>
        <v>581734652.6411792</v>
      </c>
    </row>
    <row r="2578" spans="1:21" x14ac:dyDescent="0.2">
      <c r="A2578" s="5">
        <v>2602</v>
      </c>
      <c r="B2578" s="17">
        <v>3</v>
      </c>
      <c r="C2578" s="16">
        <v>6</v>
      </c>
      <c r="D2578" s="16">
        <v>1988</v>
      </c>
      <c r="E2578" s="18">
        <v>32208</v>
      </c>
      <c r="F2578" s="9" t="s">
        <v>2551</v>
      </c>
      <c r="G2578" s="3">
        <v>18000000</v>
      </c>
      <c r="H2578" s="3">
        <v>114968774</v>
      </c>
      <c r="I2578" s="3">
        <v>151668774</v>
      </c>
      <c r="J2578" s="8" t="str">
        <f t="shared" si="322"/>
        <v/>
      </c>
      <c r="K2578" s="8" t="str">
        <f t="shared" si="323"/>
        <v/>
      </c>
      <c r="L2578" s="8" t="str">
        <f t="shared" si="324"/>
        <v>Big</v>
      </c>
      <c r="M2578" s="8" t="str">
        <f t="shared" si="325"/>
        <v/>
      </c>
      <c r="N2578" s="8" t="str">
        <f t="shared" si="321"/>
        <v>Big</v>
      </c>
      <c r="O2578" s="10">
        <f>INDEX(cpi!$A$1:$M$106,MATCH($D2578,cpi!$A:$A,0),MATCH($C2578,cpi!$1:$1,0))</f>
        <v>118</v>
      </c>
      <c r="P2578" s="10">
        <f>cpi!$I$2</f>
        <v>245.51900000000001</v>
      </c>
      <c r="Q2578" s="10">
        <f t="shared" si="326"/>
        <v>2.0806694915254238</v>
      </c>
      <c r="R2578" s="8" t="str">
        <f t="shared" si="327"/>
        <v/>
      </c>
      <c r="S2578" s="11">
        <f t="shared" si="328"/>
        <v>37452050.847457625</v>
      </c>
      <c r="T2578" s="11">
        <f t="shared" si="328"/>
        <v>239212020.53988138</v>
      </c>
      <c r="U2578" s="11">
        <f t="shared" si="328"/>
        <v>315572590.87886441</v>
      </c>
    </row>
    <row r="2579" spans="1:21" x14ac:dyDescent="0.2">
      <c r="A2579" s="5">
        <v>2603</v>
      </c>
      <c r="B2579" s="17">
        <v>13</v>
      </c>
      <c r="C2579" s="16">
        <v>7</v>
      </c>
      <c r="D2579" s="16">
        <v>2001</v>
      </c>
      <c r="E2579" s="18">
        <v>37263</v>
      </c>
      <c r="F2579" s="9" t="s">
        <v>2552</v>
      </c>
      <c r="G2579" s="3">
        <v>18000000</v>
      </c>
      <c r="H2579" s="3">
        <v>96493426</v>
      </c>
      <c r="I2579" s="3">
        <v>141809235</v>
      </c>
      <c r="J2579" s="8" t="str">
        <f t="shared" si="322"/>
        <v/>
      </c>
      <c r="K2579" s="8" t="str">
        <f t="shared" si="323"/>
        <v/>
      </c>
      <c r="L2579" s="8" t="str">
        <f t="shared" si="324"/>
        <v>Legally Blonde</v>
      </c>
      <c r="M2579" s="8" t="str">
        <f t="shared" si="325"/>
        <v/>
      </c>
      <c r="N2579" s="8" t="str">
        <f t="shared" si="321"/>
        <v>Legally Blonde</v>
      </c>
      <c r="O2579" s="10">
        <f>INDEX(cpi!$A$1:$M$106,MATCH($D2579,cpi!$A:$A,0),MATCH($C2579,cpi!$1:$1,0))</f>
        <v>177.5</v>
      </c>
      <c r="P2579" s="10">
        <f>cpi!$I$2</f>
        <v>245.51900000000001</v>
      </c>
      <c r="Q2579" s="10">
        <f t="shared" si="326"/>
        <v>1.3832056338028169</v>
      </c>
      <c r="R2579" s="8" t="str">
        <f t="shared" si="327"/>
        <v/>
      </c>
      <c r="S2579" s="11">
        <f t="shared" si="328"/>
        <v>24897701.408450704</v>
      </c>
      <c r="T2579" s="11">
        <f t="shared" si="328"/>
        <v>133470250.46813521</v>
      </c>
      <c r="U2579" s="11">
        <f t="shared" si="328"/>
        <v>196151332.77726761</v>
      </c>
    </row>
    <row r="2580" spans="1:21" x14ac:dyDescent="0.2">
      <c r="A2580" s="5">
        <v>2604</v>
      </c>
      <c r="B2580" s="17">
        <v>30</v>
      </c>
      <c r="C2580" s="16">
        <v>4</v>
      </c>
      <c r="D2580" s="16">
        <v>2004</v>
      </c>
      <c r="E2580" s="18">
        <v>38872</v>
      </c>
      <c r="F2580" s="9" t="s">
        <v>2553</v>
      </c>
      <c r="G2580" s="3">
        <v>18000000</v>
      </c>
      <c r="H2580" s="3">
        <v>86047227</v>
      </c>
      <c r="I2580" s="3">
        <v>130953026</v>
      </c>
      <c r="J2580" s="8" t="str">
        <f t="shared" si="322"/>
        <v/>
      </c>
      <c r="K2580" s="8" t="str">
        <f t="shared" si="323"/>
        <v/>
      </c>
      <c r="L2580" s="8" t="str">
        <f t="shared" si="324"/>
        <v>Mean Girls</v>
      </c>
      <c r="M2580" s="8" t="str">
        <f t="shared" si="325"/>
        <v/>
      </c>
      <c r="N2580" s="8" t="str">
        <f t="shared" si="321"/>
        <v>Mean Girls</v>
      </c>
      <c r="O2580" s="10">
        <f>INDEX(cpi!$A$1:$M$106,MATCH($D2580,cpi!$A:$A,0),MATCH($C2580,cpi!$1:$1,0))</f>
        <v>188</v>
      </c>
      <c r="P2580" s="10">
        <f>cpi!$I$2</f>
        <v>245.51900000000001</v>
      </c>
      <c r="Q2580" s="10">
        <f t="shared" si="326"/>
        <v>1.3059521276595745</v>
      </c>
      <c r="R2580" s="8" t="str">
        <f t="shared" si="327"/>
        <v/>
      </c>
      <c r="S2580" s="11">
        <f t="shared" si="328"/>
        <v>23507138.297872342</v>
      </c>
      <c r="T2580" s="11">
        <f t="shared" si="328"/>
        <v>112373559.17985639</v>
      </c>
      <c r="U2580" s="11">
        <f t="shared" si="328"/>
        <v>171018382.92815956</v>
      </c>
    </row>
    <row r="2581" spans="1:21" x14ac:dyDescent="0.2">
      <c r="A2581" s="5">
        <v>2605</v>
      </c>
      <c r="B2581" s="17">
        <v>1</v>
      </c>
      <c r="C2581" s="16">
        <v>6</v>
      </c>
      <c r="D2581" s="16">
        <v>1984</v>
      </c>
      <c r="E2581" s="18">
        <v>30687</v>
      </c>
      <c r="F2581" s="9" t="s">
        <v>2554</v>
      </c>
      <c r="G2581" s="3">
        <v>18000000</v>
      </c>
      <c r="H2581" s="3">
        <v>76471046</v>
      </c>
      <c r="I2581" s="3">
        <v>87000000</v>
      </c>
      <c r="J2581" s="8" t="str">
        <f t="shared" si="322"/>
        <v/>
      </c>
      <c r="K2581" s="8" t="str">
        <f t="shared" si="323"/>
        <v/>
      </c>
      <c r="L2581" s="8" t="str">
        <f t="shared" si="324"/>
        <v>Star Trek III: The Search for Spock</v>
      </c>
      <c r="M2581" s="8" t="str">
        <f t="shared" si="325"/>
        <v/>
      </c>
      <c r="N2581" s="8" t="str">
        <f t="shared" si="321"/>
        <v>Star Trek III: The Search for Spock</v>
      </c>
      <c r="O2581" s="10">
        <f>INDEX(cpi!$A$1:$M$106,MATCH($D2581,cpi!$A:$A,0),MATCH($C2581,cpi!$1:$1,0))</f>
        <v>103.7</v>
      </c>
      <c r="P2581" s="10">
        <f>cpi!$I$2</f>
        <v>245.51900000000001</v>
      </c>
      <c r="Q2581" s="10">
        <f t="shared" si="326"/>
        <v>2.3675891996142719</v>
      </c>
      <c r="R2581" s="8" t="str">
        <f t="shared" si="327"/>
        <v/>
      </c>
      <c r="S2581" s="11">
        <f t="shared" si="328"/>
        <v>42616605.593056895</v>
      </c>
      <c r="T2581" s="11">
        <f t="shared" si="328"/>
        <v>181052022.59280616</v>
      </c>
      <c r="U2581" s="11">
        <f t="shared" si="328"/>
        <v>205980260.36644167</v>
      </c>
    </row>
    <row r="2582" spans="1:21" x14ac:dyDescent="0.2">
      <c r="A2582" s="5">
        <v>2606</v>
      </c>
      <c r="B2582" s="17">
        <v>9</v>
      </c>
      <c r="C2582" s="16">
        <v>9</v>
      </c>
      <c r="D2582" s="16">
        <v>2005</v>
      </c>
      <c r="E2582" s="18">
        <v>38604</v>
      </c>
      <c r="F2582" s="9" t="s">
        <v>2555</v>
      </c>
      <c r="G2582" s="3">
        <v>18000000</v>
      </c>
      <c r="H2582" s="3">
        <v>75072454</v>
      </c>
      <c r="I2582" s="3">
        <v>144529078</v>
      </c>
      <c r="J2582" s="8" t="str">
        <f t="shared" si="322"/>
        <v/>
      </c>
      <c r="K2582" s="8" t="str">
        <f t="shared" si="323"/>
        <v/>
      </c>
      <c r="L2582" s="8" t="str">
        <f t="shared" si="324"/>
        <v>The Exorcism of Emily Rose</v>
      </c>
      <c r="M2582" s="8" t="str">
        <f t="shared" si="325"/>
        <v/>
      </c>
      <c r="N2582" s="8" t="str">
        <f t="shared" si="321"/>
        <v>The Exorcism of Emily Rose</v>
      </c>
      <c r="O2582" s="10">
        <f>INDEX(cpi!$A$1:$M$106,MATCH($D2582,cpi!$A:$A,0),MATCH($C2582,cpi!$1:$1,0))</f>
        <v>198.8</v>
      </c>
      <c r="P2582" s="10">
        <f>cpi!$I$2</f>
        <v>245.51900000000001</v>
      </c>
      <c r="Q2582" s="10">
        <f t="shared" si="326"/>
        <v>1.2350050301810864</v>
      </c>
      <c r="R2582" s="8" t="str">
        <f t="shared" si="327"/>
        <v/>
      </c>
      <c r="S2582" s="11">
        <f t="shared" si="328"/>
        <v>22230090.543259557</v>
      </c>
      <c r="T2582" s="11">
        <f t="shared" si="328"/>
        <v>92714858.318038225</v>
      </c>
      <c r="U2582" s="11">
        <f t="shared" si="328"/>
        <v>178494138.33743459</v>
      </c>
    </row>
    <row r="2583" spans="1:21" x14ac:dyDescent="0.2">
      <c r="A2583" s="5">
        <v>2607</v>
      </c>
      <c r="B2583" s="17">
        <v>10</v>
      </c>
      <c r="C2583" s="16">
        <v>12</v>
      </c>
      <c r="D2583" s="16">
        <v>1999</v>
      </c>
      <c r="E2583" s="18">
        <v>36445</v>
      </c>
      <c r="F2583" s="9" t="s">
        <v>2556</v>
      </c>
      <c r="G2583" s="3">
        <v>18000000</v>
      </c>
      <c r="H2583" s="3">
        <v>65535067</v>
      </c>
      <c r="I2583" s="3">
        <v>92935067</v>
      </c>
      <c r="J2583" s="8" t="str">
        <f t="shared" si="322"/>
        <v/>
      </c>
      <c r="K2583" s="8" t="str">
        <f t="shared" si="323"/>
        <v/>
      </c>
      <c r="L2583" s="8" t="str">
        <f t="shared" si="324"/>
        <v>Deuce Bigalow: Male Gigolo</v>
      </c>
      <c r="M2583" s="8" t="str">
        <f t="shared" si="325"/>
        <v/>
      </c>
      <c r="N2583" s="8" t="str">
        <f t="shared" si="321"/>
        <v>Deuce Bigalow: Male Gigolo</v>
      </c>
      <c r="O2583" s="10">
        <f>INDEX(cpi!$A$1:$M$106,MATCH($D2583,cpi!$A:$A,0),MATCH($C2583,cpi!$1:$1,0))</f>
        <v>168.3</v>
      </c>
      <c r="P2583" s="10">
        <f>cpi!$I$2</f>
        <v>245.51900000000001</v>
      </c>
      <c r="Q2583" s="10">
        <f t="shared" si="326"/>
        <v>1.4588175876411169</v>
      </c>
      <c r="R2583" s="8" t="str">
        <f t="shared" si="327"/>
        <v/>
      </c>
      <c r="S2583" s="11">
        <f t="shared" si="328"/>
        <v>26258716.577540103</v>
      </c>
      <c r="T2583" s="11">
        <f t="shared" si="328"/>
        <v>95603708.346838966</v>
      </c>
      <c r="U2583" s="11">
        <f t="shared" si="328"/>
        <v>135575310.24820557</v>
      </c>
    </row>
    <row r="2584" spans="1:21" x14ac:dyDescent="0.2">
      <c r="A2584" s="5">
        <v>2608</v>
      </c>
      <c r="B2584" s="17">
        <v>6</v>
      </c>
      <c r="C2584" s="16">
        <v>2</v>
      </c>
      <c r="D2584" s="16">
        <v>2004</v>
      </c>
      <c r="E2584" s="18">
        <v>38140</v>
      </c>
      <c r="F2584" s="9" t="s">
        <v>2557</v>
      </c>
      <c r="G2584" s="3">
        <v>18000000</v>
      </c>
      <c r="H2584" s="3">
        <v>65070412</v>
      </c>
      <c r="I2584" s="3">
        <v>65842412</v>
      </c>
      <c r="J2584" s="8" t="str">
        <f t="shared" si="322"/>
        <v/>
      </c>
      <c r="K2584" s="8" t="str">
        <f t="shared" si="323"/>
        <v/>
      </c>
      <c r="L2584" s="8" t="str">
        <f t="shared" si="324"/>
        <v>Barbershop 2: Back in Business</v>
      </c>
      <c r="M2584" s="8" t="str">
        <f t="shared" si="325"/>
        <v/>
      </c>
      <c r="N2584" s="8" t="str">
        <f t="shared" si="321"/>
        <v>Barbershop 2: Back in Business</v>
      </c>
      <c r="O2584" s="10">
        <f>INDEX(cpi!$A$1:$M$106,MATCH($D2584,cpi!$A:$A,0),MATCH($C2584,cpi!$1:$1,0))</f>
        <v>186.2</v>
      </c>
      <c r="P2584" s="10">
        <f>cpi!$I$2</f>
        <v>245.51900000000001</v>
      </c>
      <c r="Q2584" s="10">
        <f t="shared" si="326"/>
        <v>1.3185767991407091</v>
      </c>
      <c r="R2584" s="8" t="str">
        <f t="shared" si="327"/>
        <v/>
      </c>
      <c r="S2584" s="11">
        <f t="shared" si="328"/>
        <v>23734382.384532765</v>
      </c>
      <c r="T2584" s="11">
        <f t="shared" si="328"/>
        <v>85800335.57372719</v>
      </c>
      <c r="U2584" s="11">
        <f t="shared" si="328"/>
        <v>86818276.86266382</v>
      </c>
    </row>
    <row r="2585" spans="1:21" x14ac:dyDescent="0.2">
      <c r="A2585" s="5">
        <v>2609</v>
      </c>
      <c r="B2585" s="17">
        <v>16</v>
      </c>
      <c r="C2585" s="16">
        <v>12</v>
      </c>
      <c r="D2585" s="16">
        <v>2005</v>
      </c>
      <c r="E2585" s="18">
        <v>38819</v>
      </c>
      <c r="F2585" s="9" t="s">
        <v>2558</v>
      </c>
      <c r="G2585" s="3">
        <v>18000000</v>
      </c>
      <c r="H2585" s="3">
        <v>60062868</v>
      </c>
      <c r="I2585" s="3">
        <v>92357499</v>
      </c>
      <c r="J2585" s="8" t="str">
        <f t="shared" si="322"/>
        <v/>
      </c>
      <c r="K2585" s="8" t="str">
        <f t="shared" si="323"/>
        <v/>
      </c>
      <c r="L2585" s="8" t="str">
        <f t="shared" si="324"/>
        <v>The Family Stone</v>
      </c>
      <c r="M2585" s="8" t="str">
        <f t="shared" si="325"/>
        <v/>
      </c>
      <c r="N2585" s="8" t="str">
        <f t="shared" si="321"/>
        <v>The Family Stone</v>
      </c>
      <c r="O2585" s="10">
        <f>INDEX(cpi!$A$1:$M$106,MATCH($D2585,cpi!$A:$A,0),MATCH($C2585,cpi!$1:$1,0))</f>
        <v>196.8</v>
      </c>
      <c r="P2585" s="10">
        <f>cpi!$I$2</f>
        <v>245.51900000000001</v>
      </c>
      <c r="Q2585" s="10">
        <f t="shared" si="326"/>
        <v>1.2475558943089431</v>
      </c>
      <c r="R2585" s="8" t="str">
        <f t="shared" si="327"/>
        <v/>
      </c>
      <c r="S2585" s="11">
        <f t="shared" si="328"/>
        <v>22456006.097560976</v>
      </c>
      <c r="T2585" s="11">
        <f t="shared" si="328"/>
        <v>74931785.002499998</v>
      </c>
      <c r="U2585" s="11">
        <f t="shared" si="328"/>
        <v>115221142.26108232</v>
      </c>
    </row>
    <row r="2586" spans="1:21" x14ac:dyDescent="0.2">
      <c r="A2586" s="5">
        <v>2610</v>
      </c>
      <c r="B2586" s="17">
        <v>26</v>
      </c>
      <c r="C2586" s="16">
        <v>11</v>
      </c>
      <c r="D2586" s="16">
        <v>2003</v>
      </c>
      <c r="E2586" s="18">
        <v>38394</v>
      </c>
      <c r="F2586" s="9" t="s">
        <v>2559</v>
      </c>
      <c r="G2586" s="3">
        <v>18000000</v>
      </c>
      <c r="H2586" s="3">
        <v>60060328</v>
      </c>
      <c r="I2586" s="3">
        <v>77147031</v>
      </c>
      <c r="J2586" s="8" t="str">
        <f t="shared" si="322"/>
        <v/>
      </c>
      <c r="K2586" s="8" t="str">
        <f t="shared" si="323"/>
        <v/>
      </c>
      <c r="L2586" s="8" t="str">
        <f t="shared" si="324"/>
        <v>Bad Santa</v>
      </c>
      <c r="M2586" s="8" t="str">
        <f t="shared" si="325"/>
        <v/>
      </c>
      <c r="N2586" s="8" t="str">
        <f t="shared" si="321"/>
        <v>Bad Santa</v>
      </c>
      <c r="O2586" s="10">
        <f>INDEX(cpi!$A$1:$M$106,MATCH($D2586,cpi!$A:$A,0),MATCH($C2586,cpi!$1:$1,0))</f>
        <v>184.5</v>
      </c>
      <c r="P2586" s="10">
        <f>cpi!$I$2</f>
        <v>245.51900000000001</v>
      </c>
      <c r="Q2586" s="10">
        <f t="shared" si="326"/>
        <v>1.3307262872628727</v>
      </c>
      <c r="R2586" s="8" t="str">
        <f t="shared" si="327"/>
        <v/>
      </c>
      <c r="S2586" s="11">
        <f t="shared" si="328"/>
        <v>23953073.170731708</v>
      </c>
      <c r="T2586" s="11">
        <f t="shared" si="328"/>
        <v>79923857.291230351</v>
      </c>
      <c r="U2586" s="11">
        <f t="shared" si="328"/>
        <v>102661582.13598375</v>
      </c>
    </row>
    <row r="2587" spans="1:21" x14ac:dyDescent="0.2">
      <c r="A2587" s="5">
        <v>2611</v>
      </c>
      <c r="B2587" s="17">
        <v>12</v>
      </c>
      <c r="C2587" s="16">
        <v>6</v>
      </c>
      <c r="D2587" s="16">
        <v>1987</v>
      </c>
      <c r="E2587" s="18">
        <v>32117</v>
      </c>
      <c r="F2587" s="9" t="s">
        <v>2560</v>
      </c>
      <c r="G2587" s="3">
        <v>18000000</v>
      </c>
      <c r="H2587" s="3">
        <v>59735548</v>
      </c>
      <c r="I2587" s="3">
        <v>98267558</v>
      </c>
      <c r="J2587" s="8" t="str">
        <f t="shared" si="322"/>
        <v/>
      </c>
      <c r="K2587" s="8" t="str">
        <f t="shared" si="323"/>
        <v/>
      </c>
      <c r="L2587" s="8" t="str">
        <f t="shared" si="324"/>
        <v>Predator</v>
      </c>
      <c r="M2587" s="8" t="str">
        <f t="shared" si="325"/>
        <v/>
      </c>
      <c r="N2587" s="8" t="str">
        <f t="shared" si="321"/>
        <v>Predator</v>
      </c>
      <c r="O2587" s="10">
        <f>INDEX(cpi!$A$1:$M$106,MATCH($D2587,cpi!$A:$A,0),MATCH($C2587,cpi!$1:$1,0))</f>
        <v>113.5</v>
      </c>
      <c r="P2587" s="10">
        <f>cpi!$I$2</f>
        <v>245.51900000000001</v>
      </c>
      <c r="Q2587" s="10">
        <f t="shared" si="326"/>
        <v>2.1631629955947136</v>
      </c>
      <c r="R2587" s="8" t="str">
        <f t="shared" si="327"/>
        <v/>
      </c>
      <c r="S2587" s="11">
        <f t="shared" si="328"/>
        <v>38936933.920704842</v>
      </c>
      <c r="T2587" s="11">
        <f t="shared" si="328"/>
        <v>129217726.95517181</v>
      </c>
      <c r="U2587" s="11">
        <f t="shared" si="328"/>
        <v>212568745.13305727</v>
      </c>
    </row>
    <row r="2588" spans="1:21" x14ac:dyDescent="0.2">
      <c r="A2588" s="5">
        <v>2612</v>
      </c>
      <c r="B2588" s="17">
        <v>25</v>
      </c>
      <c r="C2588" s="16">
        <v>3</v>
      </c>
      <c r="D2588" s="16">
        <v>2016</v>
      </c>
      <c r="E2588" s="18">
        <v>43103</v>
      </c>
      <c r="F2588" s="9" t="s">
        <v>2561</v>
      </c>
      <c r="G2588" s="3">
        <v>18000000</v>
      </c>
      <c r="H2588" s="3">
        <v>59689605</v>
      </c>
      <c r="I2588" s="3">
        <v>91651878</v>
      </c>
      <c r="J2588" s="8" t="str">
        <f t="shared" si="322"/>
        <v/>
      </c>
      <c r="K2588" s="8" t="str">
        <f t="shared" si="323"/>
        <v/>
      </c>
      <c r="L2588" s="8" t="str">
        <f t="shared" si="324"/>
        <v>My Big Fat Greek Wedding 2</v>
      </c>
      <c r="M2588" s="8" t="str">
        <f t="shared" si="325"/>
        <v/>
      </c>
      <c r="N2588" s="8" t="str">
        <f t="shared" si="321"/>
        <v>My Big Fat Greek Wedding 2</v>
      </c>
      <c r="O2588" s="10">
        <f>INDEX(cpi!$A$1:$M$106,MATCH($D2588,cpi!$A:$A,0),MATCH($C2588,cpi!$1:$1,0))</f>
        <v>238.13200000000001</v>
      </c>
      <c r="P2588" s="10">
        <f>cpi!$I$2</f>
        <v>245.51900000000001</v>
      </c>
      <c r="Q2588" s="10">
        <f t="shared" si="326"/>
        <v>1.0310206104177515</v>
      </c>
      <c r="R2588" s="8" t="str">
        <f t="shared" si="327"/>
        <v/>
      </c>
      <c r="S2588" s="11">
        <f t="shared" si="328"/>
        <v>18558370.987519529</v>
      </c>
      <c r="T2588" s="11">
        <f t="shared" si="328"/>
        <v>61541212.982694469</v>
      </c>
      <c r="U2588" s="11">
        <f t="shared" si="328"/>
        <v>94494975.201493293</v>
      </c>
    </row>
    <row r="2589" spans="1:21" x14ac:dyDescent="0.2">
      <c r="A2589" s="5">
        <v>2613</v>
      </c>
      <c r="B2589" s="17">
        <v>11</v>
      </c>
      <c r="C2589" s="16">
        <v>9</v>
      </c>
      <c r="D2589" s="16">
        <v>2015</v>
      </c>
      <c r="E2589" s="18">
        <v>42317</v>
      </c>
      <c r="F2589" s="9" t="s">
        <v>2562</v>
      </c>
      <c r="G2589" s="3">
        <v>18000000</v>
      </c>
      <c r="H2589" s="3">
        <v>57017904</v>
      </c>
      <c r="I2589" s="3">
        <v>60264805</v>
      </c>
      <c r="J2589" s="8" t="str">
        <f t="shared" si="322"/>
        <v/>
      </c>
      <c r="K2589" s="8" t="str">
        <f t="shared" si="323"/>
        <v/>
      </c>
      <c r="L2589" s="8" t="str">
        <f t="shared" si="324"/>
        <v>The Perfect Guy</v>
      </c>
      <c r="M2589" s="8" t="str">
        <f t="shared" si="325"/>
        <v/>
      </c>
      <c r="N2589" s="8" t="str">
        <f t="shared" si="321"/>
        <v>The Perfect Guy</v>
      </c>
      <c r="O2589" s="10">
        <f>INDEX(cpi!$A$1:$M$106,MATCH($D2589,cpi!$A:$A,0),MATCH($C2589,cpi!$1:$1,0))</f>
        <v>237.94499999999999</v>
      </c>
      <c r="P2589" s="10">
        <f>cpi!$I$2</f>
        <v>245.51900000000001</v>
      </c>
      <c r="Q2589" s="10">
        <f t="shared" si="326"/>
        <v>1.0318308852886171</v>
      </c>
      <c r="R2589" s="8" t="str">
        <f t="shared" si="327"/>
        <v/>
      </c>
      <c r="S2589" s="11">
        <f t="shared" si="328"/>
        <v>18572955.935195107</v>
      </c>
      <c r="T2589" s="11">
        <f t="shared" si="328"/>
        <v>58832834.36162138</v>
      </c>
      <c r="U2589" s="11">
        <f t="shared" si="328"/>
        <v>62183087.094895877</v>
      </c>
    </row>
    <row r="2590" spans="1:21" x14ac:dyDescent="0.2">
      <c r="A2590" s="5">
        <v>2614</v>
      </c>
      <c r="B2590" s="17">
        <v>2</v>
      </c>
      <c r="C2590" s="16">
        <v>5</v>
      </c>
      <c r="D2590" s="16">
        <v>1997</v>
      </c>
      <c r="E2590" s="18">
        <v>35466</v>
      </c>
      <c r="F2590" s="9" t="s">
        <v>2563</v>
      </c>
      <c r="G2590" s="3">
        <v>18000000</v>
      </c>
      <c r="H2590" s="3">
        <v>53883989</v>
      </c>
      <c r="I2590" s="3">
        <v>67683989</v>
      </c>
      <c r="J2590" s="8" t="str">
        <f t="shared" si="322"/>
        <v/>
      </c>
      <c r="K2590" s="8" t="str">
        <f t="shared" si="323"/>
        <v/>
      </c>
      <c r="L2590" s="8" t="str">
        <f t="shared" si="324"/>
        <v>Austin Powers: International Man of Mystery</v>
      </c>
      <c r="M2590" s="8" t="str">
        <f t="shared" si="325"/>
        <v/>
      </c>
      <c r="N2590" s="8" t="str">
        <f t="shared" si="321"/>
        <v>Austin Powers: International Man of Mystery</v>
      </c>
      <c r="O2590" s="10">
        <f>INDEX(cpi!$A$1:$M$106,MATCH($D2590,cpi!$A:$A,0),MATCH($C2590,cpi!$1:$1,0))</f>
        <v>160.1</v>
      </c>
      <c r="P2590" s="10">
        <f>cpi!$I$2</f>
        <v>245.51900000000001</v>
      </c>
      <c r="Q2590" s="10">
        <f t="shared" si="326"/>
        <v>1.5335352904434729</v>
      </c>
      <c r="R2590" s="8" t="str">
        <f t="shared" si="327"/>
        <v/>
      </c>
      <c r="S2590" s="11">
        <f t="shared" si="328"/>
        <v>27603635.227982514</v>
      </c>
      <c r="T2590" s="11">
        <f t="shared" si="328"/>
        <v>82632998.721367896</v>
      </c>
      <c r="U2590" s="11">
        <f t="shared" si="328"/>
        <v>103795785.72948782</v>
      </c>
    </row>
    <row r="2591" spans="1:21" x14ac:dyDescent="0.2">
      <c r="A2591" s="5">
        <v>2615</v>
      </c>
      <c r="B2591" s="17">
        <v>25</v>
      </c>
      <c r="C2591" s="16">
        <v>3</v>
      </c>
      <c r="D2591" s="16">
        <v>2011</v>
      </c>
      <c r="E2591" s="18">
        <v>41277</v>
      </c>
      <c r="F2591" s="9" t="s">
        <v>2564</v>
      </c>
      <c r="G2591" s="3">
        <v>18000000</v>
      </c>
      <c r="H2591" s="3">
        <v>52698535</v>
      </c>
      <c r="I2591" s="3">
        <v>73695194</v>
      </c>
      <c r="J2591" s="8" t="str">
        <f t="shared" si="322"/>
        <v/>
      </c>
      <c r="K2591" s="8" t="str">
        <f t="shared" si="323"/>
        <v/>
      </c>
      <c r="L2591" s="8" t="str">
        <f t="shared" si="324"/>
        <v>Diary of a Wimpy Kid: Rodrick Rules</v>
      </c>
      <c r="M2591" s="8" t="str">
        <f t="shared" si="325"/>
        <v/>
      </c>
      <c r="N2591" s="8" t="str">
        <f t="shared" si="321"/>
        <v>Diary of a Wimpy Kid: Rodrick Rules</v>
      </c>
      <c r="O2591" s="10">
        <f>INDEX(cpi!$A$1:$M$106,MATCH($D2591,cpi!$A:$A,0),MATCH($C2591,cpi!$1:$1,0))</f>
        <v>223.46700000000001</v>
      </c>
      <c r="P2591" s="10">
        <f>cpi!$I$2</f>
        <v>245.51900000000001</v>
      </c>
      <c r="Q2591" s="10">
        <f t="shared" si="326"/>
        <v>1.0986812370506607</v>
      </c>
      <c r="R2591" s="8" t="str">
        <f t="shared" si="327"/>
        <v/>
      </c>
      <c r="S2591" s="11">
        <f t="shared" si="328"/>
        <v>19776262.26691189</v>
      </c>
      <c r="T2591" s="11">
        <f t="shared" si="328"/>
        <v>57898891.62455754</v>
      </c>
      <c r="U2591" s="11">
        <f t="shared" si="328"/>
        <v>80967526.908608422</v>
      </c>
    </row>
    <row r="2592" spans="1:21" x14ac:dyDescent="0.2">
      <c r="A2592" s="5">
        <v>2616</v>
      </c>
      <c r="B2592" s="17">
        <v>19</v>
      </c>
      <c r="C2592" s="16">
        <v>9</v>
      </c>
      <c r="D2592" s="16">
        <v>1984</v>
      </c>
      <c r="E2592" s="18">
        <v>31237</v>
      </c>
      <c r="F2592" s="9" t="s">
        <v>2565</v>
      </c>
      <c r="G2592" s="3">
        <v>18000000</v>
      </c>
      <c r="H2592" s="3">
        <v>51973029</v>
      </c>
      <c r="I2592" s="3">
        <v>51973029</v>
      </c>
      <c r="J2592" s="8" t="str">
        <f t="shared" si="322"/>
        <v/>
      </c>
      <c r="K2592" s="8" t="str">
        <f t="shared" si="323"/>
        <v/>
      </c>
      <c r="L2592" s="8" t="str">
        <f t="shared" si="324"/>
        <v>Amadeus</v>
      </c>
      <c r="M2592" s="8" t="str">
        <f t="shared" si="325"/>
        <v/>
      </c>
      <c r="N2592" s="8" t="str">
        <f t="shared" si="321"/>
        <v>Amadeus</v>
      </c>
      <c r="O2592" s="10">
        <f>INDEX(cpi!$A$1:$M$106,MATCH($D2592,cpi!$A:$A,0),MATCH($C2592,cpi!$1:$1,0))</f>
        <v>105</v>
      </c>
      <c r="P2592" s="10">
        <f>cpi!$I$2</f>
        <v>245.51900000000001</v>
      </c>
      <c r="Q2592" s="10">
        <f t="shared" si="326"/>
        <v>2.3382761904761904</v>
      </c>
      <c r="R2592" s="8" t="str">
        <f t="shared" si="327"/>
        <v/>
      </c>
      <c r="S2592" s="11">
        <f t="shared" si="328"/>
        <v>42088971.428571425</v>
      </c>
      <c r="T2592" s="11">
        <f t="shared" si="328"/>
        <v>121527296.25762856</v>
      </c>
      <c r="U2592" s="11">
        <f t="shared" si="328"/>
        <v>121527296.25762856</v>
      </c>
    </row>
    <row r="2593" spans="1:21" x14ac:dyDescent="0.2">
      <c r="A2593" s="5">
        <v>2617</v>
      </c>
      <c r="B2593" s="17">
        <v>11</v>
      </c>
      <c r="C2593" s="16">
        <v>4</v>
      </c>
      <c r="D2593" s="16">
        <v>2008</v>
      </c>
      <c r="E2593" s="18">
        <v>39756</v>
      </c>
      <c r="F2593" s="9" t="s">
        <v>2566</v>
      </c>
      <c r="G2593" s="3">
        <v>18000000</v>
      </c>
      <c r="H2593" s="3">
        <v>43869350</v>
      </c>
      <c r="I2593" s="3">
        <v>57193655</v>
      </c>
      <c r="J2593" s="8" t="str">
        <f t="shared" si="322"/>
        <v/>
      </c>
      <c r="K2593" s="8" t="str">
        <f t="shared" si="323"/>
        <v/>
      </c>
      <c r="L2593" s="8" t="str">
        <f t="shared" si="324"/>
        <v>Prom Night</v>
      </c>
      <c r="M2593" s="8" t="str">
        <f t="shared" si="325"/>
        <v/>
      </c>
      <c r="N2593" s="8" t="str">
        <f t="shared" si="321"/>
        <v>Prom Night</v>
      </c>
      <c r="O2593" s="10">
        <f>INDEX(cpi!$A$1:$M$106,MATCH($D2593,cpi!$A:$A,0),MATCH($C2593,cpi!$1:$1,0))</f>
        <v>214.82300000000001</v>
      </c>
      <c r="P2593" s="10">
        <f>cpi!$I$2</f>
        <v>245.51900000000001</v>
      </c>
      <c r="Q2593" s="10">
        <f t="shared" si="326"/>
        <v>1.1428897278224399</v>
      </c>
      <c r="R2593" s="8" t="str">
        <f t="shared" si="327"/>
        <v/>
      </c>
      <c r="S2593" s="11">
        <f t="shared" si="328"/>
        <v>20572015.100803919</v>
      </c>
      <c r="T2593" s="11">
        <f t="shared" si="328"/>
        <v>50137829.481247358</v>
      </c>
      <c r="U2593" s="11">
        <f t="shared" si="328"/>
        <v>65366040.796120532</v>
      </c>
    </row>
    <row r="2594" spans="1:21" x14ac:dyDescent="0.2">
      <c r="A2594" s="5">
        <v>2618</v>
      </c>
      <c r="B2594" s="17">
        <v>8</v>
      </c>
      <c r="C2594" s="16">
        <v>4</v>
      </c>
      <c r="D2594" s="16">
        <v>2011</v>
      </c>
      <c r="E2594" s="18">
        <v>40759</v>
      </c>
      <c r="F2594" s="9" t="s">
        <v>2567</v>
      </c>
      <c r="G2594" s="3">
        <v>18000000</v>
      </c>
      <c r="H2594" s="3">
        <v>43853424</v>
      </c>
      <c r="I2594" s="3">
        <v>47158652</v>
      </c>
      <c r="J2594" s="8" t="str">
        <f t="shared" si="322"/>
        <v/>
      </c>
      <c r="K2594" s="8" t="str">
        <f t="shared" si="323"/>
        <v/>
      </c>
      <c r="L2594" s="8" t="str">
        <f t="shared" si="324"/>
        <v>Soul Surfer</v>
      </c>
      <c r="M2594" s="8" t="str">
        <f t="shared" si="325"/>
        <v/>
      </c>
      <c r="N2594" s="8" t="str">
        <f t="shared" si="321"/>
        <v>Soul Surfer</v>
      </c>
      <c r="O2594" s="10">
        <f>INDEX(cpi!$A$1:$M$106,MATCH($D2594,cpi!$A:$A,0),MATCH($C2594,cpi!$1:$1,0))</f>
        <v>224.90600000000001</v>
      </c>
      <c r="P2594" s="10">
        <f>cpi!$I$2</f>
        <v>245.51900000000001</v>
      </c>
      <c r="Q2594" s="10">
        <f t="shared" si="326"/>
        <v>1.0916516233448641</v>
      </c>
      <c r="R2594" s="8" t="str">
        <f t="shared" si="327"/>
        <v/>
      </c>
      <c r="S2594" s="11">
        <f t="shared" si="328"/>
        <v>19649729.220207553</v>
      </c>
      <c r="T2594" s="11">
        <f t="shared" si="328"/>
        <v>47872661.498830624</v>
      </c>
      <c r="U2594" s="11">
        <f t="shared" si="328"/>
        <v>51480819.010555521</v>
      </c>
    </row>
    <row r="2595" spans="1:21" x14ac:dyDescent="0.2">
      <c r="A2595" s="5">
        <v>2619</v>
      </c>
      <c r="B2595" s="17">
        <v>26</v>
      </c>
      <c r="C2595" s="16">
        <v>9</v>
      </c>
      <c r="D2595" s="16">
        <v>2003</v>
      </c>
      <c r="E2595" s="18">
        <v>38392</v>
      </c>
      <c r="F2595" s="9" t="s">
        <v>2568</v>
      </c>
      <c r="G2595" s="3">
        <v>18000000</v>
      </c>
      <c r="H2595" s="3">
        <v>43601508</v>
      </c>
      <c r="I2595" s="3">
        <v>57490024</v>
      </c>
      <c r="J2595" s="8" t="str">
        <f t="shared" si="322"/>
        <v/>
      </c>
      <c r="K2595" s="8" t="str">
        <f t="shared" si="323"/>
        <v/>
      </c>
      <c r="L2595" s="8" t="str">
        <f t="shared" si="324"/>
        <v>Under the Tuscan Sun</v>
      </c>
      <c r="M2595" s="8" t="str">
        <f t="shared" si="325"/>
        <v/>
      </c>
      <c r="N2595" s="8" t="str">
        <f t="shared" si="321"/>
        <v>Under the Tuscan Sun</v>
      </c>
      <c r="O2595" s="10">
        <f>INDEX(cpi!$A$1:$M$106,MATCH($D2595,cpi!$A:$A,0),MATCH($C2595,cpi!$1:$1,0))</f>
        <v>185.2</v>
      </c>
      <c r="P2595" s="10">
        <f>cpi!$I$2</f>
        <v>245.51900000000001</v>
      </c>
      <c r="Q2595" s="10">
        <f t="shared" si="326"/>
        <v>1.3256965442764579</v>
      </c>
      <c r="R2595" s="8" t="str">
        <f t="shared" si="327"/>
        <v/>
      </c>
      <c r="S2595" s="11">
        <f t="shared" si="328"/>
        <v>23862537.796976242</v>
      </c>
      <c r="T2595" s="11">
        <f t="shared" si="328"/>
        <v>57802368.48084233</v>
      </c>
      <c r="U2595" s="11">
        <f t="shared" si="328"/>
        <v>76214326.147170633</v>
      </c>
    </row>
    <row r="2596" spans="1:21" x14ac:dyDescent="0.2">
      <c r="A2596" s="5">
        <v>2620</v>
      </c>
      <c r="B2596" s="17">
        <v>17</v>
      </c>
      <c r="C2596" s="16">
        <v>10</v>
      </c>
      <c r="D2596" s="16">
        <v>2014</v>
      </c>
      <c r="E2596" s="18">
        <v>42134</v>
      </c>
      <c r="F2596" s="9" t="s">
        <v>2569</v>
      </c>
      <c r="G2596" s="3">
        <v>18000000</v>
      </c>
      <c r="H2596" s="3">
        <v>42340598</v>
      </c>
      <c r="I2596" s="3">
        <v>103215094</v>
      </c>
      <c r="J2596" s="8" t="str">
        <f t="shared" si="322"/>
        <v/>
      </c>
      <c r="K2596" s="8" t="str">
        <f t="shared" si="323"/>
        <v/>
      </c>
      <c r="L2596" s="8" t="str">
        <f t="shared" si="324"/>
        <v>Birdman or (The Unexpected Virtue of Ignorance)</v>
      </c>
      <c r="M2596" s="8" t="str">
        <f t="shared" si="325"/>
        <v/>
      </c>
      <c r="N2596" s="8" t="str">
        <f t="shared" si="321"/>
        <v>Birdman or (The Unexpected Virtue of Ignorance)</v>
      </c>
      <c r="O2596" s="10">
        <f>INDEX(cpi!$A$1:$M$106,MATCH($D2596,cpi!$A:$A,0),MATCH($C2596,cpi!$1:$1,0))</f>
        <v>237.43299999999999</v>
      </c>
      <c r="P2596" s="10">
        <f>cpi!$I$2</f>
        <v>245.51900000000001</v>
      </c>
      <c r="Q2596" s="10">
        <f t="shared" si="326"/>
        <v>1.0340559231446345</v>
      </c>
      <c r="R2596" s="8" t="str">
        <f t="shared" si="327"/>
        <v/>
      </c>
      <c r="S2596" s="11">
        <f t="shared" si="328"/>
        <v>18613006.616603419</v>
      </c>
      <c r="T2596" s="11">
        <f t="shared" si="328"/>
        <v>43782546.151385866</v>
      </c>
      <c r="U2596" s="11">
        <f t="shared" si="328"/>
        <v>106730179.30863023</v>
      </c>
    </row>
    <row r="2597" spans="1:21" x14ac:dyDescent="0.2">
      <c r="A2597" s="5">
        <v>2621</v>
      </c>
      <c r="B2597" s="17">
        <v>10</v>
      </c>
      <c r="C2597" s="16">
        <v>10</v>
      </c>
      <c r="D2597" s="16">
        <v>1986</v>
      </c>
      <c r="E2597" s="18">
        <v>31695</v>
      </c>
      <c r="F2597" s="9" t="s">
        <v>2570</v>
      </c>
      <c r="G2597" s="3">
        <v>18000000</v>
      </c>
      <c r="H2597" s="3">
        <v>41382841</v>
      </c>
      <c r="I2597" s="3">
        <v>41382841</v>
      </c>
      <c r="J2597" s="8" t="str">
        <f t="shared" si="322"/>
        <v/>
      </c>
      <c r="K2597" s="8" t="str">
        <f t="shared" si="323"/>
        <v/>
      </c>
      <c r="L2597" s="8" t="str">
        <f t="shared" si="324"/>
        <v>Peggy Sue Got Married</v>
      </c>
      <c r="M2597" s="8" t="str">
        <f t="shared" si="325"/>
        <v/>
      </c>
      <c r="N2597" s="8" t="str">
        <f t="shared" si="321"/>
        <v>Peggy Sue Got Married</v>
      </c>
      <c r="O2597" s="10">
        <f>INDEX(cpi!$A$1:$M$106,MATCH($D2597,cpi!$A:$A,0),MATCH($C2597,cpi!$1:$1,0))</f>
        <v>110.3</v>
      </c>
      <c r="P2597" s="10">
        <f>cpi!$I$2</f>
        <v>245.51900000000001</v>
      </c>
      <c r="Q2597" s="10">
        <f t="shared" si="326"/>
        <v>2.2259202175883952</v>
      </c>
      <c r="R2597" s="8" t="str">
        <f t="shared" si="327"/>
        <v/>
      </c>
      <c r="S2597" s="11">
        <f t="shared" si="328"/>
        <v>40066563.916591115</v>
      </c>
      <c r="T2597" s="11">
        <f t="shared" si="328"/>
        <v>92114902.443145961</v>
      </c>
      <c r="U2597" s="11">
        <f t="shared" si="328"/>
        <v>92114902.443145961</v>
      </c>
    </row>
    <row r="2598" spans="1:21" x14ac:dyDescent="0.2">
      <c r="A2598" s="5">
        <v>2622</v>
      </c>
      <c r="B2598" s="17">
        <v>26</v>
      </c>
      <c r="C2598" s="16">
        <v>12</v>
      </c>
      <c r="D2598" s="16">
        <v>2001</v>
      </c>
      <c r="E2598" s="18">
        <v>37664</v>
      </c>
      <c r="F2598" s="9" t="s">
        <v>2571</v>
      </c>
      <c r="G2598" s="3">
        <v>18000000</v>
      </c>
      <c r="H2598" s="3">
        <v>41300105</v>
      </c>
      <c r="I2598" s="3">
        <v>41300105</v>
      </c>
      <c r="J2598" s="8" t="str">
        <f t="shared" si="322"/>
        <v/>
      </c>
      <c r="K2598" s="8" t="str">
        <f t="shared" si="323"/>
        <v/>
      </c>
      <c r="L2598" s="8" t="str">
        <f t="shared" si="324"/>
        <v>Gosford Park</v>
      </c>
      <c r="M2598" s="8" t="str">
        <f t="shared" si="325"/>
        <v/>
      </c>
      <c r="N2598" s="8" t="str">
        <f t="shared" si="321"/>
        <v>Gosford Park</v>
      </c>
      <c r="O2598" s="10">
        <f>INDEX(cpi!$A$1:$M$106,MATCH($D2598,cpi!$A:$A,0),MATCH($C2598,cpi!$1:$1,0))</f>
        <v>176.7</v>
      </c>
      <c r="P2598" s="10">
        <f>cpi!$I$2</f>
        <v>245.51900000000001</v>
      </c>
      <c r="Q2598" s="10">
        <f t="shared" si="326"/>
        <v>1.3894680249009621</v>
      </c>
      <c r="R2598" s="8" t="str">
        <f t="shared" si="327"/>
        <v/>
      </c>
      <c r="S2598" s="11">
        <f t="shared" si="328"/>
        <v>25010424.448217317</v>
      </c>
      <c r="T2598" s="11">
        <f t="shared" si="328"/>
        <v>57385175.322552353</v>
      </c>
      <c r="U2598" s="11">
        <f t="shared" si="328"/>
        <v>57385175.322552353</v>
      </c>
    </row>
    <row r="2599" spans="1:21" x14ac:dyDescent="0.2">
      <c r="A2599" s="5">
        <v>2623</v>
      </c>
      <c r="B2599" s="17">
        <v>11</v>
      </c>
      <c r="C2599" s="16">
        <v>1</v>
      </c>
      <c r="D2599" s="16">
        <v>2002</v>
      </c>
      <c r="E2599" s="18">
        <v>37561</v>
      </c>
      <c r="F2599" s="9" t="s">
        <v>2572</v>
      </c>
      <c r="G2599" s="3">
        <v>18000000</v>
      </c>
      <c r="H2599" s="3">
        <v>41059716</v>
      </c>
      <c r="I2599" s="3">
        <v>43308707</v>
      </c>
      <c r="J2599" s="8" t="str">
        <f t="shared" si="322"/>
        <v/>
      </c>
      <c r="K2599" s="8" t="str">
        <f t="shared" si="323"/>
        <v/>
      </c>
      <c r="L2599" s="8" t="str">
        <f t="shared" si="324"/>
        <v>Orange County</v>
      </c>
      <c r="M2599" s="8" t="str">
        <f t="shared" si="325"/>
        <v/>
      </c>
      <c r="N2599" s="8" t="str">
        <f t="shared" si="321"/>
        <v>Orange County</v>
      </c>
      <c r="O2599" s="10">
        <f>INDEX(cpi!$A$1:$M$106,MATCH($D2599,cpi!$A:$A,0),MATCH($C2599,cpi!$1:$1,0))</f>
        <v>177.1</v>
      </c>
      <c r="P2599" s="10">
        <f>cpi!$I$2</f>
        <v>245.51900000000001</v>
      </c>
      <c r="Q2599" s="10">
        <f t="shared" si="326"/>
        <v>1.3863297571993225</v>
      </c>
      <c r="R2599" s="8" t="str">
        <f t="shared" si="327"/>
        <v/>
      </c>
      <c r="S2599" s="11">
        <f t="shared" si="328"/>
        <v>24953935.629587807</v>
      </c>
      <c r="T2599" s="11">
        <f t="shared" si="328"/>
        <v>56922306.112953134</v>
      </c>
      <c r="U2599" s="11">
        <f t="shared" si="328"/>
        <v>60040149.259926602</v>
      </c>
    </row>
    <row r="2600" spans="1:21" x14ac:dyDescent="0.2">
      <c r="A2600" s="5">
        <v>2624</v>
      </c>
      <c r="B2600" s="17">
        <v>26</v>
      </c>
      <c r="C2600" s="16">
        <v>7</v>
      </c>
      <c r="D2600" s="16">
        <v>2013</v>
      </c>
      <c r="E2600" s="18">
        <v>42042</v>
      </c>
      <c r="F2600" s="9" t="s">
        <v>2573</v>
      </c>
      <c r="G2600" s="3">
        <v>18000000</v>
      </c>
      <c r="H2600" s="3">
        <v>33404871</v>
      </c>
      <c r="I2600" s="3">
        <v>102912961</v>
      </c>
      <c r="J2600" s="8" t="str">
        <f t="shared" si="322"/>
        <v/>
      </c>
      <c r="K2600" s="8" t="str">
        <f t="shared" si="323"/>
        <v/>
      </c>
      <c r="L2600" s="8" t="str">
        <f t="shared" si="324"/>
        <v>Blue Jasmine</v>
      </c>
      <c r="M2600" s="8" t="str">
        <f t="shared" si="325"/>
        <v/>
      </c>
      <c r="N2600" s="8" t="str">
        <f t="shared" si="321"/>
        <v>Blue Jasmine</v>
      </c>
      <c r="O2600" s="10">
        <f>INDEX(cpi!$A$1:$M$106,MATCH($D2600,cpi!$A:$A,0),MATCH($C2600,cpi!$1:$1,0))</f>
        <v>233.596</v>
      </c>
      <c r="P2600" s="10">
        <f>cpi!$I$2</f>
        <v>245.51900000000001</v>
      </c>
      <c r="Q2600" s="10">
        <f t="shared" si="326"/>
        <v>1.0510411137177007</v>
      </c>
      <c r="R2600" s="8" t="str">
        <f t="shared" si="327"/>
        <v/>
      </c>
      <c r="S2600" s="11">
        <f t="shared" si="328"/>
        <v>18918740.046918612</v>
      </c>
      <c r="T2600" s="11">
        <f t="shared" si="328"/>
        <v>35109892.819436125</v>
      </c>
      <c r="U2600" s="11">
        <f t="shared" si="328"/>
        <v>108165753.1454263</v>
      </c>
    </row>
    <row r="2601" spans="1:21" x14ac:dyDescent="0.2">
      <c r="A2601" s="5">
        <v>2625</v>
      </c>
      <c r="B2601" s="17">
        <v>28</v>
      </c>
      <c r="C2601" s="16">
        <v>4</v>
      </c>
      <c r="D2601" s="16">
        <v>2006</v>
      </c>
      <c r="E2601" s="18">
        <v>39542</v>
      </c>
      <c r="F2601" s="9" t="s">
        <v>2574</v>
      </c>
      <c r="G2601" s="3">
        <v>18000000</v>
      </c>
      <c r="H2601" s="3">
        <v>31567134</v>
      </c>
      <c r="I2601" s="3">
        <v>77635035</v>
      </c>
      <c r="J2601" s="8" t="str">
        <f t="shared" si="322"/>
        <v/>
      </c>
      <c r="K2601" s="8" t="str">
        <f t="shared" si="323"/>
        <v/>
      </c>
      <c r="L2601" s="8" t="str">
        <f t="shared" si="324"/>
        <v>United 93</v>
      </c>
      <c r="M2601" s="8" t="str">
        <f t="shared" si="325"/>
        <v/>
      </c>
      <c r="N2601" s="8" t="str">
        <f t="shared" si="321"/>
        <v>United 93</v>
      </c>
      <c r="O2601" s="10">
        <f>INDEX(cpi!$A$1:$M$106,MATCH($D2601,cpi!$A:$A,0),MATCH($C2601,cpi!$1:$1,0))</f>
        <v>201.5</v>
      </c>
      <c r="P2601" s="10">
        <f>cpi!$I$2</f>
        <v>245.51900000000001</v>
      </c>
      <c r="Q2601" s="10">
        <f t="shared" si="326"/>
        <v>1.2184565756823822</v>
      </c>
      <c r="R2601" s="8" t="str">
        <f t="shared" si="327"/>
        <v/>
      </c>
      <c r="S2601" s="11">
        <f t="shared" si="328"/>
        <v>21932218.36228288</v>
      </c>
      <c r="T2601" s="11">
        <f t="shared" si="328"/>
        <v>38463181.9977469</v>
      </c>
      <c r="U2601" s="11">
        <f t="shared" si="328"/>
        <v>94594918.899081886</v>
      </c>
    </row>
    <row r="2602" spans="1:21" x14ac:dyDescent="0.2">
      <c r="A2602" s="5">
        <v>2627</v>
      </c>
      <c r="B2602" s="17">
        <v>5</v>
      </c>
      <c r="C2602" s="16">
        <v>12</v>
      </c>
      <c r="D2602" s="16">
        <v>2003</v>
      </c>
      <c r="E2602" s="18">
        <v>37753</v>
      </c>
      <c r="F2602" s="9" t="s">
        <v>2575</v>
      </c>
      <c r="G2602" s="3">
        <v>18000000</v>
      </c>
      <c r="H2602" s="3">
        <v>30272254</v>
      </c>
      <c r="I2602" s="3">
        <v>62646763</v>
      </c>
      <c r="J2602" s="8" t="str">
        <f t="shared" si="322"/>
        <v/>
      </c>
      <c r="K2602" s="8" t="str">
        <f t="shared" si="323"/>
        <v/>
      </c>
      <c r="L2602" s="8" t="str">
        <f t="shared" si="324"/>
        <v>Honey</v>
      </c>
      <c r="M2602" s="8" t="str">
        <f t="shared" si="325"/>
        <v/>
      </c>
      <c r="N2602" s="8" t="str">
        <f t="shared" si="321"/>
        <v>Honey</v>
      </c>
      <c r="O2602" s="10">
        <f>INDEX(cpi!$A$1:$M$106,MATCH($D2602,cpi!$A:$A,0),MATCH($C2602,cpi!$1:$1,0))</f>
        <v>184.3</v>
      </c>
      <c r="P2602" s="10">
        <f>cpi!$I$2</f>
        <v>245.51900000000001</v>
      </c>
      <c r="Q2602" s="10">
        <f t="shared" si="326"/>
        <v>1.3321703743895821</v>
      </c>
      <c r="R2602" s="8" t="str">
        <f t="shared" si="327"/>
        <v/>
      </c>
      <c r="S2602" s="11">
        <f t="shared" si="328"/>
        <v>23979066.739012476</v>
      </c>
      <c r="T2602" s="11">
        <f t="shared" si="328"/>
        <v>40327799.944796525</v>
      </c>
      <c r="U2602" s="11">
        <f t="shared" si="328"/>
        <v>83456161.720005423</v>
      </c>
    </row>
    <row r="2603" spans="1:21" x14ac:dyDescent="0.2">
      <c r="A2603" s="5">
        <v>2628</v>
      </c>
      <c r="B2603" s="17">
        <v>14</v>
      </c>
      <c r="C2603" s="16">
        <v>10</v>
      </c>
      <c r="D2603" s="16">
        <v>2005</v>
      </c>
      <c r="E2603" s="18">
        <v>38758</v>
      </c>
      <c r="F2603" s="9" t="s">
        <v>2576</v>
      </c>
      <c r="G2603" s="3">
        <v>18000000</v>
      </c>
      <c r="H2603" s="3">
        <v>29511112</v>
      </c>
      <c r="I2603" s="3">
        <v>37048526</v>
      </c>
      <c r="J2603" s="8" t="str">
        <f t="shared" si="322"/>
        <v/>
      </c>
      <c r="K2603" s="8" t="str">
        <f t="shared" si="323"/>
        <v/>
      </c>
      <c r="L2603" s="8" t="str">
        <f t="shared" si="324"/>
        <v>The Fog</v>
      </c>
      <c r="M2603" s="8">
        <f t="shared" si="325"/>
        <v>1</v>
      </c>
      <c r="N2603" s="8" t="str">
        <f t="shared" si="321"/>
        <v>The Fog (2005)</v>
      </c>
      <c r="O2603" s="10">
        <f>INDEX(cpi!$A$1:$M$106,MATCH($D2603,cpi!$A:$A,0),MATCH($C2603,cpi!$1:$1,0))</f>
        <v>199.2</v>
      </c>
      <c r="P2603" s="10">
        <f>cpi!$I$2</f>
        <v>245.51900000000001</v>
      </c>
      <c r="Q2603" s="10">
        <f t="shared" si="326"/>
        <v>1.2325251004016065</v>
      </c>
      <c r="R2603" s="8" t="str">
        <f t="shared" si="327"/>
        <v/>
      </c>
      <c r="S2603" s="11">
        <f t="shared" si="328"/>
        <v>22185451.807228915</v>
      </c>
      <c r="T2603" s="11">
        <f t="shared" si="328"/>
        <v>36373186.280763052</v>
      </c>
      <c r="U2603" s="11">
        <f t="shared" si="328"/>
        <v>45663238.227881528</v>
      </c>
    </row>
    <row r="2604" spans="1:21" x14ac:dyDescent="0.2">
      <c r="A2604" s="5">
        <v>2629</v>
      </c>
      <c r="B2604" s="17">
        <v>24</v>
      </c>
      <c r="C2604" s="16">
        <v>5</v>
      </c>
      <c r="D2604" s="16">
        <v>1996</v>
      </c>
      <c r="E2604" s="18">
        <v>35769</v>
      </c>
      <c r="F2604" s="9" t="s">
        <v>2577</v>
      </c>
      <c r="G2604" s="3">
        <v>18000000</v>
      </c>
      <c r="H2604" s="3">
        <v>26936265</v>
      </c>
      <c r="I2604" s="3">
        <v>26936265</v>
      </c>
      <c r="J2604" s="8" t="str">
        <f t="shared" si="322"/>
        <v/>
      </c>
      <c r="K2604" s="8" t="str">
        <f t="shared" si="323"/>
        <v/>
      </c>
      <c r="L2604" s="8" t="str">
        <f t="shared" si="324"/>
        <v>Spy Hard</v>
      </c>
      <c r="M2604" s="8" t="str">
        <f t="shared" si="325"/>
        <v/>
      </c>
      <c r="N2604" s="8" t="str">
        <f t="shared" si="321"/>
        <v>Spy Hard</v>
      </c>
      <c r="O2604" s="10">
        <f>INDEX(cpi!$A$1:$M$106,MATCH($D2604,cpi!$A:$A,0),MATCH($C2604,cpi!$1:$1,0))</f>
        <v>156.6</v>
      </c>
      <c r="P2604" s="10">
        <f>cpi!$I$2</f>
        <v>245.51900000000001</v>
      </c>
      <c r="Q2604" s="10">
        <f t="shared" si="326"/>
        <v>1.5678097062579821</v>
      </c>
      <c r="R2604" s="8" t="str">
        <f t="shared" si="327"/>
        <v/>
      </c>
      <c r="S2604" s="11">
        <f t="shared" si="328"/>
        <v>28220574.712643679</v>
      </c>
      <c r="T2604" s="11">
        <f t="shared" si="328"/>
        <v>42230937.717337161</v>
      </c>
      <c r="U2604" s="11">
        <f t="shared" si="328"/>
        <v>42230937.717337161</v>
      </c>
    </row>
    <row r="2605" spans="1:21" x14ac:dyDescent="0.2">
      <c r="A2605" s="5">
        <v>2630</v>
      </c>
      <c r="B2605" s="17">
        <v>7</v>
      </c>
      <c r="C2605" s="16">
        <v>8</v>
      </c>
      <c r="D2605" s="16">
        <v>2015</v>
      </c>
      <c r="E2605" s="18">
        <v>42193</v>
      </c>
      <c r="F2605" s="9" t="s">
        <v>2578</v>
      </c>
      <c r="G2605" s="3">
        <v>18000000</v>
      </c>
      <c r="H2605" s="3">
        <v>26822144</v>
      </c>
      <c r="I2605" s="3">
        <v>41148679</v>
      </c>
      <c r="J2605" s="8" t="str">
        <f t="shared" si="322"/>
        <v/>
      </c>
      <c r="K2605" s="8" t="str">
        <f t="shared" si="323"/>
        <v/>
      </c>
      <c r="L2605" s="8" t="str">
        <f t="shared" si="324"/>
        <v>Ricki and the Flash</v>
      </c>
      <c r="M2605" s="8" t="str">
        <f t="shared" si="325"/>
        <v/>
      </c>
      <c r="N2605" s="8" t="str">
        <f t="shared" si="321"/>
        <v>Ricki and the Flash</v>
      </c>
      <c r="O2605" s="10">
        <f>INDEX(cpi!$A$1:$M$106,MATCH($D2605,cpi!$A:$A,0),MATCH($C2605,cpi!$1:$1,0))</f>
        <v>238.316</v>
      </c>
      <c r="P2605" s="10">
        <f>cpi!$I$2</f>
        <v>245.51900000000001</v>
      </c>
      <c r="Q2605" s="10">
        <f t="shared" si="326"/>
        <v>1.030224575773343</v>
      </c>
      <c r="R2605" s="8" t="str">
        <f t="shared" si="327"/>
        <v/>
      </c>
      <c r="S2605" s="11">
        <f t="shared" si="328"/>
        <v>18544042.363920175</v>
      </c>
      <c r="T2605" s="11">
        <f t="shared" si="328"/>
        <v>27632831.923731517</v>
      </c>
      <c r="U2605" s="11">
        <f t="shared" si="328"/>
        <v>42392380.366408467</v>
      </c>
    </row>
    <row r="2606" spans="1:21" x14ac:dyDescent="0.2">
      <c r="A2606" s="5">
        <v>2631</v>
      </c>
      <c r="B2606" s="17">
        <v>13</v>
      </c>
      <c r="C2606" s="16">
        <v>12</v>
      </c>
      <c r="D2606" s="16">
        <v>1989</v>
      </c>
      <c r="E2606" s="18">
        <v>32885</v>
      </c>
      <c r="F2606" s="9" t="s">
        <v>2579</v>
      </c>
      <c r="G2606" s="3">
        <v>18000000</v>
      </c>
      <c r="H2606" s="3">
        <v>26593580</v>
      </c>
      <c r="I2606" s="3">
        <v>26593580</v>
      </c>
      <c r="J2606" s="8" t="str">
        <f t="shared" si="322"/>
        <v/>
      </c>
      <c r="K2606" s="8" t="str">
        <f t="shared" si="323"/>
        <v/>
      </c>
      <c r="L2606" s="8" t="str">
        <f t="shared" si="324"/>
        <v>Glory</v>
      </c>
      <c r="M2606" s="8" t="str">
        <f t="shared" si="325"/>
        <v/>
      </c>
      <c r="N2606" s="8" t="str">
        <f t="shared" si="321"/>
        <v>Glory</v>
      </c>
      <c r="O2606" s="10">
        <f>INDEX(cpi!$A$1:$M$106,MATCH($D2606,cpi!$A:$A,0),MATCH($C2606,cpi!$1:$1,0))</f>
        <v>126.1</v>
      </c>
      <c r="P2606" s="10">
        <f>cpi!$I$2</f>
        <v>245.51900000000001</v>
      </c>
      <c r="Q2606" s="10">
        <f t="shared" si="326"/>
        <v>1.9470182394924664</v>
      </c>
      <c r="R2606" s="8" t="str">
        <f t="shared" si="327"/>
        <v/>
      </c>
      <c r="S2606" s="11">
        <f t="shared" si="328"/>
        <v>35046328.310864396</v>
      </c>
      <c r="T2606" s="11">
        <f t="shared" si="328"/>
        <v>51778185.313402064</v>
      </c>
      <c r="U2606" s="11">
        <f t="shared" si="328"/>
        <v>51778185.313402064</v>
      </c>
    </row>
    <row r="2607" spans="1:21" x14ac:dyDescent="0.2">
      <c r="A2607" s="5">
        <v>2632</v>
      </c>
      <c r="B2607" s="17">
        <v>29</v>
      </c>
      <c r="C2607" s="16">
        <v>6</v>
      </c>
      <c r="D2607" s="16">
        <v>1984</v>
      </c>
      <c r="E2607" s="18">
        <v>31538</v>
      </c>
      <c r="F2607" s="9" t="s">
        <v>2580</v>
      </c>
      <c r="G2607" s="3">
        <v>18000000</v>
      </c>
      <c r="H2607" s="3">
        <v>26400000</v>
      </c>
      <c r="I2607" s="3">
        <v>26400000</v>
      </c>
      <c r="J2607" s="8" t="str">
        <f t="shared" si="322"/>
        <v/>
      </c>
      <c r="K2607" s="8" t="str">
        <f t="shared" si="323"/>
        <v/>
      </c>
      <c r="L2607" s="8" t="str">
        <f t="shared" si="324"/>
        <v>Conan the Destroyer</v>
      </c>
      <c r="M2607" s="8" t="str">
        <f t="shared" si="325"/>
        <v/>
      </c>
      <c r="N2607" s="8" t="str">
        <f t="shared" si="321"/>
        <v>Conan the Destroyer</v>
      </c>
      <c r="O2607" s="10">
        <f>INDEX(cpi!$A$1:$M$106,MATCH($D2607,cpi!$A:$A,0),MATCH($C2607,cpi!$1:$1,0))</f>
        <v>103.7</v>
      </c>
      <c r="P2607" s="10">
        <f>cpi!$I$2</f>
        <v>245.51900000000001</v>
      </c>
      <c r="Q2607" s="10">
        <f t="shared" si="326"/>
        <v>2.3675891996142719</v>
      </c>
      <c r="R2607" s="8" t="str">
        <f t="shared" si="327"/>
        <v/>
      </c>
      <c r="S2607" s="11">
        <f t="shared" si="328"/>
        <v>42616605.593056895</v>
      </c>
      <c r="T2607" s="11">
        <f t="shared" si="328"/>
        <v>62504354.86981678</v>
      </c>
      <c r="U2607" s="11">
        <f t="shared" si="328"/>
        <v>62504354.86981678</v>
      </c>
    </row>
    <row r="2608" spans="1:21" x14ac:dyDescent="0.2">
      <c r="A2608" s="5">
        <v>2633</v>
      </c>
      <c r="B2608" s="17">
        <v>13</v>
      </c>
      <c r="C2608" s="16">
        <v>11</v>
      </c>
      <c r="D2608" s="16">
        <v>2015</v>
      </c>
      <c r="E2608" s="18">
        <v>42380</v>
      </c>
      <c r="F2608" s="9" t="s">
        <v>2581</v>
      </c>
      <c r="G2608" s="3">
        <v>18000000</v>
      </c>
      <c r="H2608" s="3">
        <v>26302731</v>
      </c>
      <c r="I2608" s="3">
        <v>42167286</v>
      </c>
      <c r="J2608" s="8" t="str">
        <f t="shared" si="322"/>
        <v/>
      </c>
      <c r="K2608" s="8" t="str">
        <f t="shared" si="323"/>
        <v/>
      </c>
      <c r="L2608" s="8" t="str">
        <f t="shared" si="324"/>
        <v>Love the Coopers</v>
      </c>
      <c r="M2608" s="8" t="str">
        <f t="shared" si="325"/>
        <v/>
      </c>
      <c r="N2608" s="8" t="str">
        <f t="shared" si="321"/>
        <v>Love the Coopers</v>
      </c>
      <c r="O2608" s="10">
        <f>INDEX(cpi!$A$1:$M$106,MATCH($D2608,cpi!$A:$A,0),MATCH($C2608,cpi!$1:$1,0))</f>
        <v>237.33600000000001</v>
      </c>
      <c r="P2608" s="10">
        <f>cpi!$I$2</f>
        <v>245.51900000000001</v>
      </c>
      <c r="Q2608" s="10">
        <f t="shared" si="326"/>
        <v>1.0344785451848855</v>
      </c>
      <c r="R2608" s="8" t="str">
        <f t="shared" si="327"/>
        <v/>
      </c>
      <c r="S2608" s="11">
        <f t="shared" si="328"/>
        <v>18620613.813327938</v>
      </c>
      <c r="T2608" s="11">
        <f t="shared" si="328"/>
        <v>27209610.899269387</v>
      </c>
      <c r="U2608" s="11">
        <f t="shared" si="328"/>
        <v>43621152.67567499</v>
      </c>
    </row>
    <row r="2609" spans="1:21" x14ac:dyDescent="0.2">
      <c r="A2609" s="5">
        <v>2634</v>
      </c>
      <c r="B2609" s="17">
        <v>24</v>
      </c>
      <c r="C2609" s="16">
        <v>6</v>
      </c>
      <c r="D2609" s="16">
        <v>1970</v>
      </c>
      <c r="E2609" s="18">
        <v>26273</v>
      </c>
      <c r="F2609" s="9" t="s">
        <v>2582</v>
      </c>
      <c r="G2609" s="3">
        <v>18000000</v>
      </c>
      <c r="H2609" s="3">
        <v>24911670</v>
      </c>
      <c r="I2609" s="3">
        <v>24911670</v>
      </c>
      <c r="J2609" s="8" t="str">
        <f t="shared" si="322"/>
        <v/>
      </c>
      <c r="K2609" s="8" t="str">
        <f t="shared" si="323"/>
        <v/>
      </c>
      <c r="L2609" s="8" t="str">
        <f t="shared" si="324"/>
        <v>Catch-22</v>
      </c>
      <c r="M2609" s="8" t="str">
        <f t="shared" si="325"/>
        <v/>
      </c>
      <c r="N2609" s="8" t="str">
        <f t="shared" si="321"/>
        <v>Catch-22</v>
      </c>
      <c r="O2609" s="10">
        <f>INDEX(cpi!$A$1:$M$106,MATCH($D2609,cpi!$A:$A,0),MATCH($C2609,cpi!$1:$1,0))</f>
        <v>38.799999999999997</v>
      </c>
      <c r="P2609" s="10">
        <f>cpi!$I$2</f>
        <v>245.51900000000001</v>
      </c>
      <c r="Q2609" s="10">
        <f t="shared" si="326"/>
        <v>6.3278092783505162</v>
      </c>
      <c r="R2609" s="8" t="str">
        <f t="shared" si="327"/>
        <v/>
      </c>
      <c r="S2609" s="11">
        <f t="shared" si="328"/>
        <v>113900567.01030929</v>
      </c>
      <c r="T2609" s="11">
        <f t="shared" si="328"/>
        <v>157636296.5652062</v>
      </c>
      <c r="U2609" s="11">
        <f t="shared" si="328"/>
        <v>157636296.5652062</v>
      </c>
    </row>
    <row r="2610" spans="1:21" x14ac:dyDescent="0.2">
      <c r="A2610" s="5">
        <v>2635</v>
      </c>
      <c r="B2610" s="17">
        <v>10</v>
      </c>
      <c r="C2610" s="16">
        <v>4</v>
      </c>
      <c r="D2610" s="16">
        <v>2009</v>
      </c>
      <c r="E2610" s="18">
        <v>40090</v>
      </c>
      <c r="F2610" s="9" t="s">
        <v>2583</v>
      </c>
      <c r="G2610" s="3">
        <v>18000000</v>
      </c>
      <c r="H2610" s="3">
        <v>24007324</v>
      </c>
      <c r="I2610" s="3">
        <v>27148898</v>
      </c>
      <c r="J2610" s="8" t="str">
        <f t="shared" si="322"/>
        <v/>
      </c>
      <c r="K2610" s="8" t="str">
        <f t="shared" si="323"/>
        <v/>
      </c>
      <c r="L2610" s="8" t="str">
        <f t="shared" si="324"/>
        <v>Observe and Report</v>
      </c>
      <c r="M2610" s="8" t="str">
        <f t="shared" si="325"/>
        <v/>
      </c>
      <c r="N2610" s="8" t="str">
        <f t="shared" si="321"/>
        <v>Observe and Report</v>
      </c>
      <c r="O2610" s="10">
        <f>INDEX(cpi!$A$1:$M$106,MATCH($D2610,cpi!$A:$A,0),MATCH($C2610,cpi!$1:$1,0))</f>
        <v>213.24</v>
      </c>
      <c r="P2610" s="10">
        <f>cpi!$I$2</f>
        <v>245.51900000000001</v>
      </c>
      <c r="Q2610" s="10">
        <f t="shared" si="326"/>
        <v>1.1513740386419058</v>
      </c>
      <c r="R2610" s="8" t="str">
        <f t="shared" si="327"/>
        <v/>
      </c>
      <c r="S2610" s="11">
        <f t="shared" si="328"/>
        <v>20724732.695554305</v>
      </c>
      <c r="T2610" s="11">
        <f t="shared" si="328"/>
        <v>27641409.590864751</v>
      </c>
      <c r="U2610" s="11">
        <f t="shared" si="328"/>
        <v>31258536.334937159</v>
      </c>
    </row>
    <row r="2611" spans="1:21" x14ac:dyDescent="0.2">
      <c r="A2611" s="5">
        <v>2636</v>
      </c>
      <c r="B2611" s="17">
        <v>14</v>
      </c>
      <c r="C2611" s="16">
        <v>11</v>
      </c>
      <c r="D2611" s="16">
        <v>1980</v>
      </c>
      <c r="E2611" s="18">
        <v>29628</v>
      </c>
      <c r="F2611" s="9" t="s">
        <v>2584</v>
      </c>
      <c r="G2611" s="3">
        <v>18000000</v>
      </c>
      <c r="H2611" s="3">
        <v>23380203</v>
      </c>
      <c r="I2611" s="3">
        <v>23380203</v>
      </c>
      <c r="J2611" s="8" t="str">
        <f t="shared" si="322"/>
        <v/>
      </c>
      <c r="K2611" s="8" t="str">
        <f t="shared" si="323"/>
        <v/>
      </c>
      <c r="L2611" s="8" t="str">
        <f t="shared" si="324"/>
        <v>Raging Bull</v>
      </c>
      <c r="M2611" s="8" t="str">
        <f t="shared" si="325"/>
        <v/>
      </c>
      <c r="N2611" s="8" t="str">
        <f t="shared" si="321"/>
        <v>Raging Bull</v>
      </c>
      <c r="O2611" s="10">
        <f>INDEX(cpi!$A$1:$M$106,MATCH($D2611,cpi!$A:$A,0),MATCH($C2611,cpi!$1:$1,0))</f>
        <v>85.5</v>
      </c>
      <c r="P2611" s="10">
        <f>cpi!$I$2</f>
        <v>245.51900000000001</v>
      </c>
      <c r="Q2611" s="10">
        <f t="shared" si="326"/>
        <v>2.8715672514619883</v>
      </c>
      <c r="R2611" s="8" t="str">
        <f t="shared" si="327"/>
        <v/>
      </c>
      <c r="S2611" s="11">
        <f t="shared" si="328"/>
        <v>51688210.526315793</v>
      </c>
      <c r="T2611" s="11">
        <f t="shared" si="328"/>
        <v>67137825.267333329</v>
      </c>
      <c r="U2611" s="11">
        <f t="shared" si="328"/>
        <v>67137825.267333329</v>
      </c>
    </row>
    <row r="2612" spans="1:21" x14ac:dyDescent="0.2">
      <c r="A2612" s="5">
        <v>2637</v>
      </c>
      <c r="B2612" s="17">
        <v>18</v>
      </c>
      <c r="C2612" s="16">
        <v>9</v>
      </c>
      <c r="D2612" s="16">
        <v>2009</v>
      </c>
      <c r="E2612" s="18">
        <v>40338</v>
      </c>
      <c r="F2612" s="9" t="s">
        <v>2585</v>
      </c>
      <c r="G2612" s="3">
        <v>18000000</v>
      </c>
      <c r="H2612" s="3">
        <v>22965110</v>
      </c>
      <c r="I2612" s="3">
        <v>36133014</v>
      </c>
      <c r="J2612" s="8" t="str">
        <f t="shared" si="322"/>
        <v/>
      </c>
      <c r="K2612" s="8" t="str">
        <f t="shared" si="323"/>
        <v/>
      </c>
      <c r="L2612" s="8" t="str">
        <f t="shared" si="324"/>
        <v>Love Happens</v>
      </c>
      <c r="M2612" s="8" t="str">
        <f t="shared" si="325"/>
        <v/>
      </c>
      <c r="N2612" s="8" t="str">
        <f t="shared" si="321"/>
        <v>Love Happens</v>
      </c>
      <c r="O2612" s="10">
        <f>INDEX(cpi!$A$1:$M$106,MATCH($D2612,cpi!$A:$A,0),MATCH($C2612,cpi!$1:$1,0))</f>
        <v>215.96899999999999</v>
      </c>
      <c r="P2612" s="10">
        <f>cpi!$I$2</f>
        <v>245.51900000000001</v>
      </c>
      <c r="Q2612" s="10">
        <f t="shared" si="326"/>
        <v>1.1368251925044799</v>
      </c>
      <c r="R2612" s="8" t="str">
        <f t="shared" si="327"/>
        <v/>
      </c>
      <c r="S2612" s="11">
        <f t="shared" si="328"/>
        <v>20462853.465080637</v>
      </c>
      <c r="T2612" s="11">
        <f t="shared" si="328"/>
        <v>26107315.596636556</v>
      </c>
      <c r="U2612" s="11">
        <f t="shared" si="328"/>
        <v>41076920.596317068</v>
      </c>
    </row>
    <row r="2613" spans="1:21" x14ac:dyDescent="0.2">
      <c r="A2613" s="5">
        <v>2638</v>
      </c>
      <c r="B2613" s="17">
        <v>25</v>
      </c>
      <c r="C2613" s="16">
        <v>9</v>
      </c>
      <c r="D2613" s="16">
        <v>2009</v>
      </c>
      <c r="E2613" s="18">
        <v>40552</v>
      </c>
      <c r="F2613" s="9" t="s">
        <v>2586</v>
      </c>
      <c r="G2613" s="3">
        <v>18000000</v>
      </c>
      <c r="H2613" s="3">
        <v>22455510</v>
      </c>
      <c r="I2613" s="3">
        <v>80227619</v>
      </c>
      <c r="J2613" s="8" t="str">
        <f t="shared" si="322"/>
        <v/>
      </c>
      <c r="K2613" s="8" t="str">
        <f t="shared" si="323"/>
        <v/>
      </c>
      <c r="L2613" s="8" t="str">
        <f t="shared" si="324"/>
        <v>Fame</v>
      </c>
      <c r="M2613" s="8" t="str">
        <f t="shared" si="325"/>
        <v/>
      </c>
      <c r="N2613" s="8" t="str">
        <f t="shared" si="321"/>
        <v>Fame</v>
      </c>
      <c r="O2613" s="10">
        <f>INDEX(cpi!$A$1:$M$106,MATCH($D2613,cpi!$A:$A,0),MATCH($C2613,cpi!$1:$1,0))</f>
        <v>215.96899999999999</v>
      </c>
      <c r="P2613" s="10">
        <f>cpi!$I$2</f>
        <v>245.51900000000001</v>
      </c>
      <c r="Q2613" s="10">
        <f t="shared" si="326"/>
        <v>1.1368251925044799</v>
      </c>
      <c r="R2613" s="8" t="str">
        <f t="shared" si="327"/>
        <v/>
      </c>
      <c r="S2613" s="11">
        <f t="shared" si="328"/>
        <v>20462853.465080637</v>
      </c>
      <c r="T2613" s="11">
        <f t="shared" si="328"/>
        <v>25527989.478536274</v>
      </c>
      <c r="U2613" s="11">
        <f t="shared" si="328"/>
        <v>91204778.413851067</v>
      </c>
    </row>
    <row r="2614" spans="1:21" x14ac:dyDescent="0.2">
      <c r="A2614" s="5">
        <v>2639</v>
      </c>
      <c r="B2614" s="17">
        <v>28</v>
      </c>
      <c r="C2614" s="16">
        <v>4</v>
      </c>
      <c r="D2614" s="16">
        <v>2017</v>
      </c>
      <c r="E2614" s="18">
        <v>43559</v>
      </c>
      <c r="F2614" s="9" t="s">
        <v>2587</v>
      </c>
      <c r="G2614" s="3">
        <v>18000000</v>
      </c>
      <c r="H2614" s="3">
        <v>20497844</v>
      </c>
      <c r="I2614" s="3">
        <v>33907844</v>
      </c>
      <c r="J2614" s="8" t="str">
        <f t="shared" si="322"/>
        <v/>
      </c>
      <c r="K2614" s="8" t="str">
        <f t="shared" si="323"/>
        <v/>
      </c>
      <c r="L2614" s="8" t="str">
        <f t="shared" si="324"/>
        <v>The Circle</v>
      </c>
      <c r="M2614" s="8" t="str">
        <f t="shared" si="325"/>
        <v/>
      </c>
      <c r="N2614" s="8" t="str">
        <f t="shared" si="321"/>
        <v>The Circle</v>
      </c>
      <c r="O2614" s="10">
        <f>INDEX(cpi!$A$1:$M$106,MATCH($D2614,cpi!$A:$A,0),MATCH($C2614,cpi!$1:$1,0))</f>
        <v>244.524</v>
      </c>
      <c r="P2614" s="10">
        <f>cpi!$I$2</f>
        <v>245.51900000000001</v>
      </c>
      <c r="Q2614" s="10">
        <f t="shared" si="326"/>
        <v>1.0040691302285256</v>
      </c>
      <c r="R2614" s="8" t="str">
        <f t="shared" si="327"/>
        <v/>
      </c>
      <c r="S2614" s="11">
        <f t="shared" si="328"/>
        <v>18073244.344113462</v>
      </c>
      <c r="T2614" s="11">
        <f t="shared" si="328"/>
        <v>20581252.396640003</v>
      </c>
      <c r="U2614" s="11">
        <f t="shared" si="328"/>
        <v>34045819.433004528</v>
      </c>
    </row>
    <row r="2615" spans="1:21" x14ac:dyDescent="0.2">
      <c r="A2615" s="5">
        <v>2640</v>
      </c>
      <c r="B2615" s="17">
        <v>4</v>
      </c>
      <c r="C2615" s="16">
        <v>12</v>
      </c>
      <c r="D2615" s="16">
        <v>1985</v>
      </c>
      <c r="E2615" s="18">
        <v>31149</v>
      </c>
      <c r="F2615" s="9" t="s">
        <v>2588</v>
      </c>
      <c r="G2615" s="3">
        <v>18000000</v>
      </c>
      <c r="H2615" s="3">
        <v>19739000</v>
      </c>
      <c r="I2615" s="3">
        <v>19739000</v>
      </c>
      <c r="J2615" s="8" t="str">
        <f t="shared" si="322"/>
        <v/>
      </c>
      <c r="K2615" s="8" t="str">
        <f t="shared" si="323"/>
        <v/>
      </c>
      <c r="L2615" s="8" t="str">
        <f t="shared" si="324"/>
        <v>Young Sherlock Holmes</v>
      </c>
      <c r="M2615" s="8" t="str">
        <f t="shared" si="325"/>
        <v/>
      </c>
      <c r="N2615" s="8" t="str">
        <f t="shared" si="321"/>
        <v>Young Sherlock Holmes</v>
      </c>
      <c r="O2615" s="10">
        <f>INDEX(cpi!$A$1:$M$106,MATCH($D2615,cpi!$A:$A,0),MATCH($C2615,cpi!$1:$1,0))</f>
        <v>109.3</v>
      </c>
      <c r="P2615" s="10">
        <f>cpi!$I$2</f>
        <v>245.51900000000001</v>
      </c>
      <c r="Q2615" s="10">
        <f t="shared" si="326"/>
        <v>2.2462854528819762</v>
      </c>
      <c r="R2615" s="8" t="str">
        <f t="shared" si="327"/>
        <v/>
      </c>
      <c r="S2615" s="11">
        <f t="shared" si="328"/>
        <v>40433138.15187557</v>
      </c>
      <c r="T2615" s="11">
        <f t="shared" si="328"/>
        <v>44339428.554437332</v>
      </c>
      <c r="U2615" s="11">
        <f t="shared" si="328"/>
        <v>44339428.554437332</v>
      </c>
    </row>
    <row r="2616" spans="1:21" x14ac:dyDescent="0.2">
      <c r="A2616" s="5">
        <v>2641</v>
      </c>
      <c r="B2616" s="17">
        <v>5</v>
      </c>
      <c r="C2616" s="16">
        <v>11</v>
      </c>
      <c r="D2616" s="16">
        <v>2010</v>
      </c>
      <c r="E2616" s="18">
        <v>40309</v>
      </c>
      <c r="F2616" s="9" t="s">
        <v>2589</v>
      </c>
      <c r="G2616" s="3">
        <v>18000000</v>
      </c>
      <c r="H2616" s="3">
        <v>18335230</v>
      </c>
      <c r="I2616" s="3">
        <v>60217171</v>
      </c>
      <c r="J2616" s="8" t="str">
        <f t="shared" si="322"/>
        <v/>
      </c>
      <c r="K2616" s="8" t="str">
        <f t="shared" si="323"/>
        <v/>
      </c>
      <c r="L2616" s="8" t="str">
        <f t="shared" si="324"/>
        <v>127 Hours</v>
      </c>
      <c r="M2616" s="8" t="str">
        <f t="shared" si="325"/>
        <v/>
      </c>
      <c r="N2616" s="8" t="str">
        <f t="shared" si="321"/>
        <v>127 Hours</v>
      </c>
      <c r="O2616" s="10">
        <f>INDEX(cpi!$A$1:$M$106,MATCH($D2616,cpi!$A:$A,0),MATCH($C2616,cpi!$1:$1,0))</f>
        <v>218.803</v>
      </c>
      <c r="P2616" s="10">
        <f>cpi!$I$2</f>
        <v>245.51900000000001</v>
      </c>
      <c r="Q2616" s="10">
        <f t="shared" si="326"/>
        <v>1.1221007024583758</v>
      </c>
      <c r="R2616" s="8" t="str">
        <f t="shared" si="327"/>
        <v/>
      </c>
      <c r="S2616" s="11">
        <f t="shared" si="328"/>
        <v>20197812.644250765</v>
      </c>
      <c r="T2616" s="11">
        <f t="shared" si="328"/>
        <v>20573974.462735884</v>
      </c>
      <c r="U2616" s="11">
        <f t="shared" si="328"/>
        <v>67569729.879156142</v>
      </c>
    </row>
    <row r="2617" spans="1:21" x14ac:dyDescent="0.2">
      <c r="A2617" s="5">
        <v>2642</v>
      </c>
      <c r="B2617" s="17">
        <v>19</v>
      </c>
      <c r="C2617" s="16">
        <v>5</v>
      </c>
      <c r="D2617" s="16">
        <v>2000</v>
      </c>
      <c r="E2617" s="18">
        <v>37077</v>
      </c>
      <c r="F2617" s="9" t="s">
        <v>2590</v>
      </c>
      <c r="G2617" s="3">
        <v>18000000</v>
      </c>
      <c r="H2617" s="3">
        <v>17266359</v>
      </c>
      <c r="I2617" s="3">
        <v>29934477</v>
      </c>
      <c r="J2617" s="8" t="str">
        <f t="shared" si="322"/>
        <v/>
      </c>
      <c r="K2617" s="8" t="str">
        <f t="shared" si="323"/>
        <v/>
      </c>
      <c r="L2617" s="8" t="str">
        <f t="shared" si="324"/>
        <v>Small Time Crooks</v>
      </c>
      <c r="M2617" s="8" t="str">
        <f t="shared" si="325"/>
        <v/>
      </c>
      <c r="N2617" s="8" t="str">
        <f t="shared" si="321"/>
        <v>Small Time Crooks</v>
      </c>
      <c r="O2617" s="10">
        <f>INDEX(cpi!$A$1:$M$106,MATCH($D2617,cpi!$A:$A,0),MATCH($C2617,cpi!$1:$1,0))</f>
        <v>171.5</v>
      </c>
      <c r="P2617" s="10">
        <f>cpi!$I$2</f>
        <v>245.51900000000001</v>
      </c>
      <c r="Q2617" s="10">
        <f t="shared" si="326"/>
        <v>1.4315976676384841</v>
      </c>
      <c r="R2617" s="8" t="str">
        <f t="shared" si="327"/>
        <v/>
      </c>
      <c r="S2617" s="11">
        <f t="shared" si="328"/>
        <v>25768758.017492712</v>
      </c>
      <c r="T2617" s="11">
        <f t="shared" si="328"/>
        <v>24718479.273008749</v>
      </c>
      <c r="U2617" s="11">
        <f t="shared" si="328"/>
        <v>42854127.455177844</v>
      </c>
    </row>
    <row r="2618" spans="1:21" x14ac:dyDescent="0.2">
      <c r="A2618" s="5">
        <v>2643</v>
      </c>
      <c r="B2618" s="17">
        <v>12</v>
      </c>
      <c r="C2618" s="16">
        <v>5</v>
      </c>
      <c r="D2618" s="16">
        <v>2000</v>
      </c>
      <c r="E2618" s="18">
        <v>36865</v>
      </c>
      <c r="F2618" s="9" t="s">
        <v>2591</v>
      </c>
      <c r="G2618" s="3">
        <v>18000000</v>
      </c>
      <c r="H2618" s="3">
        <v>17200925</v>
      </c>
      <c r="I2618" s="3">
        <v>21361109</v>
      </c>
      <c r="J2618" s="8" t="str">
        <f t="shared" si="322"/>
        <v/>
      </c>
      <c r="K2618" s="8" t="str">
        <f t="shared" si="323"/>
        <v/>
      </c>
      <c r="L2618" s="8" t="str">
        <f t="shared" si="324"/>
        <v>Center Stage</v>
      </c>
      <c r="M2618" s="8" t="str">
        <f t="shared" si="325"/>
        <v/>
      </c>
      <c r="N2618" s="8" t="str">
        <f t="shared" si="321"/>
        <v>Center Stage</v>
      </c>
      <c r="O2618" s="10">
        <f>INDEX(cpi!$A$1:$M$106,MATCH($D2618,cpi!$A:$A,0),MATCH($C2618,cpi!$1:$1,0))</f>
        <v>171.5</v>
      </c>
      <c r="P2618" s="10">
        <f>cpi!$I$2</f>
        <v>245.51900000000001</v>
      </c>
      <c r="Q2618" s="10">
        <f t="shared" si="326"/>
        <v>1.4315976676384841</v>
      </c>
      <c r="R2618" s="8" t="str">
        <f t="shared" si="327"/>
        <v/>
      </c>
      <c r="S2618" s="11">
        <f t="shared" si="328"/>
        <v>25768758.017492712</v>
      </c>
      <c r="T2618" s="11">
        <f t="shared" si="328"/>
        <v>24624804.111224491</v>
      </c>
      <c r="U2618" s="11">
        <f t="shared" si="328"/>
        <v>30580513.82257143</v>
      </c>
    </row>
    <row r="2619" spans="1:21" x14ac:dyDescent="0.2">
      <c r="A2619" s="5">
        <v>2644</v>
      </c>
      <c r="B2619" s="17">
        <v>15</v>
      </c>
      <c r="C2619" s="16">
        <v>1</v>
      </c>
      <c r="D2619" s="16">
        <v>2016</v>
      </c>
      <c r="E2619" s="18">
        <v>42795</v>
      </c>
      <c r="F2619" s="9" t="s">
        <v>2592</v>
      </c>
      <c r="G2619" s="3">
        <v>18000000</v>
      </c>
      <c r="H2619" s="3">
        <v>17062499</v>
      </c>
      <c r="I2619" s="3">
        <v>27392195</v>
      </c>
      <c r="J2619" s="8" t="str">
        <f t="shared" si="322"/>
        <v/>
      </c>
      <c r="K2619" s="8" t="str">
        <f t="shared" si="323"/>
        <v/>
      </c>
      <c r="L2619" s="8" t="str">
        <f t="shared" si="324"/>
        <v>Norm of the North</v>
      </c>
      <c r="M2619" s="8" t="str">
        <f t="shared" si="325"/>
        <v/>
      </c>
      <c r="N2619" s="8" t="str">
        <f t="shared" si="321"/>
        <v>Norm of the North</v>
      </c>
      <c r="O2619" s="10">
        <f>INDEX(cpi!$A$1:$M$106,MATCH($D2619,cpi!$A:$A,0),MATCH($C2619,cpi!$1:$1,0))</f>
        <v>236.916</v>
      </c>
      <c r="P2619" s="10">
        <f>cpi!$I$2</f>
        <v>245.51900000000001</v>
      </c>
      <c r="Q2619" s="10">
        <f t="shared" si="326"/>
        <v>1.0363124482939101</v>
      </c>
      <c r="R2619" s="8" t="str">
        <f t="shared" si="327"/>
        <v/>
      </c>
      <c r="S2619" s="11">
        <f t="shared" si="328"/>
        <v>18653624.069290381</v>
      </c>
      <c r="T2619" s="11">
        <f t="shared" si="328"/>
        <v>17682080.112702392</v>
      </c>
      <c r="U2619" s="11">
        <f t="shared" si="328"/>
        <v>28386872.664594203</v>
      </c>
    </row>
    <row r="2620" spans="1:21" x14ac:dyDescent="0.2">
      <c r="A2620" s="5">
        <v>2645</v>
      </c>
      <c r="B2620" s="17">
        <v>6</v>
      </c>
      <c r="C2620" s="16">
        <v>2</v>
      </c>
      <c r="D2620" s="16">
        <v>2004</v>
      </c>
      <c r="E2620" s="18">
        <v>38140</v>
      </c>
      <c r="F2620" s="9" t="s">
        <v>2593</v>
      </c>
      <c r="G2620" s="3">
        <v>18000000</v>
      </c>
      <c r="H2620" s="3">
        <v>16703799</v>
      </c>
      <c r="I2620" s="3">
        <v>16959614</v>
      </c>
      <c r="J2620" s="8" t="str">
        <f t="shared" si="322"/>
        <v/>
      </c>
      <c r="K2620" s="8" t="str">
        <f t="shared" si="323"/>
        <v/>
      </c>
      <c r="L2620" s="8" t="str">
        <f t="shared" si="324"/>
        <v>Catch That Kid</v>
      </c>
      <c r="M2620" s="8" t="str">
        <f t="shared" si="325"/>
        <v/>
      </c>
      <c r="N2620" s="8" t="str">
        <f t="shared" si="321"/>
        <v>Catch That Kid</v>
      </c>
      <c r="O2620" s="10">
        <f>INDEX(cpi!$A$1:$M$106,MATCH($D2620,cpi!$A:$A,0),MATCH($C2620,cpi!$1:$1,0))</f>
        <v>186.2</v>
      </c>
      <c r="P2620" s="10">
        <f>cpi!$I$2</f>
        <v>245.51900000000001</v>
      </c>
      <c r="Q2620" s="10">
        <f t="shared" si="326"/>
        <v>1.3185767991407091</v>
      </c>
      <c r="R2620" s="8" t="str">
        <f t="shared" si="327"/>
        <v/>
      </c>
      <c r="S2620" s="11">
        <f t="shared" si="328"/>
        <v>23734382.384532765</v>
      </c>
      <c r="T2620" s="11">
        <f t="shared" si="328"/>
        <v>22025241.818909779</v>
      </c>
      <c r="U2620" s="11">
        <f t="shared" si="328"/>
        <v>22362553.54278196</v>
      </c>
    </row>
    <row r="2621" spans="1:21" x14ac:dyDescent="0.2">
      <c r="A2621" s="5">
        <v>2646</v>
      </c>
      <c r="B2621" s="17">
        <v>16</v>
      </c>
      <c r="C2621" s="16">
        <v>8</v>
      </c>
      <c r="D2621" s="16">
        <v>2013</v>
      </c>
      <c r="E2621" s="18">
        <v>41737</v>
      </c>
      <c r="F2621" s="9" t="s">
        <v>2594</v>
      </c>
      <c r="G2621" s="3">
        <v>18000000</v>
      </c>
      <c r="H2621">
        <v>16131410</v>
      </c>
      <c r="I2621" s="3">
        <v>43402515</v>
      </c>
      <c r="J2621" s="8" t="str">
        <f t="shared" si="322"/>
        <v/>
      </c>
      <c r="K2621" s="8" t="str">
        <f t="shared" si="323"/>
        <v/>
      </c>
      <c r="L2621" s="8" t="str">
        <f t="shared" si="324"/>
        <v>Jobs</v>
      </c>
      <c r="M2621" s="8" t="str">
        <f t="shared" si="325"/>
        <v/>
      </c>
      <c r="N2621" s="8" t="str">
        <f t="shared" si="321"/>
        <v>Jobs</v>
      </c>
      <c r="O2621" s="10">
        <f>INDEX(cpi!$A$1:$M$106,MATCH($D2621,cpi!$A:$A,0),MATCH($C2621,cpi!$1:$1,0))</f>
        <v>233.87700000000001</v>
      </c>
      <c r="P2621" s="10">
        <f>cpi!$I$2</f>
        <v>245.51900000000001</v>
      </c>
      <c r="Q2621" s="10">
        <f t="shared" si="326"/>
        <v>1.0497783022699967</v>
      </c>
      <c r="R2621" s="8" t="str">
        <f t="shared" si="327"/>
        <v/>
      </c>
      <c r="S2621" s="11">
        <f t="shared" si="328"/>
        <v>18896009.44085994</v>
      </c>
      <c r="T2621" s="11">
        <f t="shared" si="328"/>
        <v>16934404.203021247</v>
      </c>
      <c r="U2621" s="11">
        <f t="shared" si="328"/>
        <v>45563018.510948062</v>
      </c>
    </row>
    <row r="2622" spans="1:21" x14ac:dyDescent="0.2">
      <c r="A2622" s="5">
        <v>2647</v>
      </c>
      <c r="B2622" s="17">
        <v>26</v>
      </c>
      <c r="C2622" s="16">
        <v>10</v>
      </c>
      <c r="D2622" s="16">
        <v>2001</v>
      </c>
      <c r="E2622" s="18">
        <v>37662</v>
      </c>
      <c r="F2622" s="9" t="s">
        <v>2595</v>
      </c>
      <c r="G2622" s="3">
        <v>18000000</v>
      </c>
      <c r="H2622">
        <v>15652637</v>
      </c>
      <c r="I2622">
        <v>23889158</v>
      </c>
      <c r="J2622" s="8" t="str">
        <f t="shared" si="322"/>
        <v/>
      </c>
      <c r="K2622" s="8" t="str">
        <f t="shared" si="323"/>
        <v/>
      </c>
      <c r="L2622" s="8" t="str">
        <f t="shared" si="324"/>
        <v>Life as a House</v>
      </c>
      <c r="M2622" s="8" t="str">
        <f t="shared" si="325"/>
        <v/>
      </c>
      <c r="N2622" s="8" t="str">
        <f t="shared" si="321"/>
        <v>Life as a House</v>
      </c>
      <c r="O2622" s="10">
        <f>INDEX(cpi!$A$1:$M$106,MATCH($D2622,cpi!$A:$A,0),MATCH($C2622,cpi!$1:$1,0))</f>
        <v>177.7</v>
      </c>
      <c r="P2622" s="10">
        <f>cpi!$I$2</f>
        <v>245.51900000000001</v>
      </c>
      <c r="Q2622" s="10">
        <f t="shared" si="326"/>
        <v>1.3816488463702872</v>
      </c>
      <c r="R2622" s="8" t="str">
        <f t="shared" si="327"/>
        <v/>
      </c>
      <c r="S2622" s="11">
        <f t="shared" si="328"/>
        <v>24869679.23466517</v>
      </c>
      <c r="T2622" s="11">
        <f t="shared" si="328"/>
        <v>21626447.853702873</v>
      </c>
      <c r="U2622" s="11">
        <f t="shared" si="328"/>
        <v>33006427.591457516</v>
      </c>
    </row>
    <row r="2623" spans="1:21" x14ac:dyDescent="0.2">
      <c r="A2623" s="5">
        <v>2648</v>
      </c>
      <c r="B2623" s="17">
        <v>8</v>
      </c>
      <c r="C2623" s="16">
        <v>1</v>
      </c>
      <c r="D2623" s="16">
        <v>2010</v>
      </c>
      <c r="E2623" s="18">
        <v>40391</v>
      </c>
      <c r="F2623" s="9" t="s">
        <v>2596</v>
      </c>
      <c r="G2623" s="3">
        <v>18000000</v>
      </c>
      <c r="H2623" s="3">
        <v>15285588</v>
      </c>
      <c r="I2623" s="3">
        <v>19685588</v>
      </c>
      <c r="J2623" s="8" t="str">
        <f t="shared" si="322"/>
        <v/>
      </c>
      <c r="K2623" s="8" t="str">
        <f t="shared" si="323"/>
        <v/>
      </c>
      <c r="L2623" s="8" t="str">
        <f t="shared" si="324"/>
        <v>Youth in Revolt</v>
      </c>
      <c r="M2623" s="8" t="str">
        <f t="shared" si="325"/>
        <v/>
      </c>
      <c r="N2623" s="8" t="str">
        <f t="shared" si="321"/>
        <v>Youth in Revolt</v>
      </c>
      <c r="O2623" s="10">
        <f>INDEX(cpi!$A$1:$M$106,MATCH($D2623,cpi!$A:$A,0),MATCH($C2623,cpi!$1:$1,0))</f>
        <v>216.68700000000001</v>
      </c>
      <c r="P2623" s="10">
        <f>cpi!$I$2</f>
        <v>245.51900000000001</v>
      </c>
      <c r="Q2623" s="10">
        <f t="shared" si="326"/>
        <v>1.1330582822227453</v>
      </c>
      <c r="R2623" s="8" t="str">
        <f t="shared" si="327"/>
        <v/>
      </c>
      <c r="S2623" s="11">
        <f t="shared" si="328"/>
        <v>20395049.080009416</v>
      </c>
      <c r="T2623" s="11">
        <f t="shared" si="328"/>
        <v>17319462.082044609</v>
      </c>
      <c r="U2623" s="11">
        <f t="shared" si="328"/>
        <v>22304918.523824688</v>
      </c>
    </row>
    <row r="2624" spans="1:21" x14ac:dyDescent="0.2">
      <c r="A2624" s="5">
        <v>2649</v>
      </c>
      <c r="B2624" s="17">
        <v>25</v>
      </c>
      <c r="C2624" s="16">
        <v>7</v>
      </c>
      <c r="D2624" s="16">
        <v>2014</v>
      </c>
      <c r="E2624" s="18">
        <v>42376</v>
      </c>
      <c r="F2624" s="9" t="s">
        <v>2597</v>
      </c>
      <c r="G2624" s="3">
        <v>18000000</v>
      </c>
      <c r="H2624" s="3">
        <v>15160801</v>
      </c>
      <c r="I2624" s="3">
        <v>17360801</v>
      </c>
      <c r="J2624" s="8" t="str">
        <f t="shared" si="322"/>
        <v/>
      </c>
      <c r="K2624" s="8" t="str">
        <f t="shared" si="323"/>
        <v/>
      </c>
      <c r="L2624" s="8" t="str">
        <f t="shared" si="324"/>
        <v>And So It Goes</v>
      </c>
      <c r="M2624" s="8" t="str">
        <f t="shared" si="325"/>
        <v/>
      </c>
      <c r="N2624" s="8" t="str">
        <f t="shared" si="321"/>
        <v>And So It Goes</v>
      </c>
      <c r="O2624" s="10">
        <f>INDEX(cpi!$A$1:$M$106,MATCH($D2624,cpi!$A:$A,0),MATCH($C2624,cpi!$1:$1,0))</f>
        <v>238.25</v>
      </c>
      <c r="P2624" s="10">
        <f>cpi!$I$2</f>
        <v>245.51900000000001</v>
      </c>
      <c r="Q2624" s="10">
        <f t="shared" si="326"/>
        <v>1.0305099685204617</v>
      </c>
      <c r="R2624" s="8" t="str">
        <f t="shared" si="327"/>
        <v/>
      </c>
      <c r="S2624" s="11">
        <f t="shared" si="328"/>
        <v>18549179.43336831</v>
      </c>
      <c r="T2624" s="11">
        <f t="shared" si="328"/>
        <v>15623356.561254984</v>
      </c>
      <c r="U2624" s="11">
        <f t="shared" si="328"/>
        <v>17890478.491999999</v>
      </c>
    </row>
    <row r="2625" spans="1:21" x14ac:dyDescent="0.2">
      <c r="A2625" s="5">
        <v>2650</v>
      </c>
      <c r="B2625" s="17">
        <v>10</v>
      </c>
      <c r="C2625" s="16">
        <v>7</v>
      </c>
      <c r="D2625" s="16">
        <v>2009</v>
      </c>
      <c r="E2625" s="18">
        <v>40093</v>
      </c>
      <c r="F2625" s="9" t="s">
        <v>2598</v>
      </c>
      <c r="G2625" s="3">
        <v>18000000</v>
      </c>
      <c r="H2625" s="3">
        <v>14800725</v>
      </c>
      <c r="I2625" s="3">
        <v>16382538</v>
      </c>
      <c r="J2625" s="8" t="str">
        <f t="shared" si="322"/>
        <v/>
      </c>
      <c r="K2625" s="8" t="str">
        <f t="shared" si="323"/>
        <v/>
      </c>
      <c r="L2625" s="8" t="str">
        <f t="shared" si="324"/>
        <v>I Love You, Beth Cooper</v>
      </c>
      <c r="M2625" s="8" t="str">
        <f t="shared" si="325"/>
        <v/>
      </c>
      <c r="N2625" s="8" t="str">
        <f t="shared" si="321"/>
        <v>I Love You, Beth Cooper</v>
      </c>
      <c r="O2625" s="10">
        <f>INDEX(cpi!$A$1:$M$106,MATCH($D2625,cpi!$A:$A,0),MATCH($C2625,cpi!$1:$1,0))</f>
        <v>215.351</v>
      </c>
      <c r="P2625" s="10">
        <f>cpi!$I$2</f>
        <v>245.51900000000001</v>
      </c>
      <c r="Q2625" s="10">
        <f t="shared" si="326"/>
        <v>1.1400875779541306</v>
      </c>
      <c r="R2625" s="8" t="str">
        <f t="shared" si="327"/>
        <v/>
      </c>
      <c r="S2625" s="11">
        <f t="shared" si="328"/>
        <v>20521576.403174352</v>
      </c>
      <c r="T2625" s="11">
        <f t="shared" si="328"/>
        <v>16874122.717215151</v>
      </c>
      <c r="U2625" s="11">
        <f t="shared" si="328"/>
        <v>18677528.069161508</v>
      </c>
    </row>
    <row r="2626" spans="1:21" x14ac:dyDescent="0.2">
      <c r="A2626" s="5">
        <v>2651</v>
      </c>
      <c r="B2626" s="17">
        <v>24</v>
      </c>
      <c r="C2626" s="16">
        <v>7</v>
      </c>
      <c r="D2626" s="16">
        <v>1981</v>
      </c>
      <c r="E2626" s="18">
        <v>30292</v>
      </c>
      <c r="F2626" s="9" t="s">
        <v>2599</v>
      </c>
      <c r="G2626" s="3">
        <v>18000000</v>
      </c>
      <c r="H2626" s="3">
        <v>13747234</v>
      </c>
      <c r="I2626" s="3">
        <v>13747234</v>
      </c>
      <c r="J2626" s="8" t="str">
        <f t="shared" si="322"/>
        <v/>
      </c>
      <c r="K2626" s="8" t="str">
        <f t="shared" si="323"/>
        <v/>
      </c>
      <c r="L2626" s="8" t="str">
        <f t="shared" si="324"/>
        <v>Blow Out</v>
      </c>
      <c r="M2626" s="8" t="str">
        <f t="shared" si="325"/>
        <v/>
      </c>
      <c r="N2626" s="8" t="str">
        <f t="shared" ref="N2626:N2689" si="329">IF(M2626=1,L2626&amp;" ("&amp;D2626&amp;")",L2626)</f>
        <v>Blow Out</v>
      </c>
      <c r="O2626" s="10">
        <f>INDEX(cpi!$A$1:$M$106,MATCH($D2626,cpi!$A:$A,0),MATCH($C2626,cpi!$1:$1,0))</f>
        <v>91.6</v>
      </c>
      <c r="P2626" s="10">
        <f>cpi!$I$2</f>
        <v>245.51900000000001</v>
      </c>
      <c r="Q2626" s="10">
        <f t="shared" si="326"/>
        <v>2.6803384279475986</v>
      </c>
      <c r="R2626" s="8" t="str">
        <f t="shared" si="327"/>
        <v/>
      </c>
      <c r="S2626" s="11">
        <f t="shared" si="328"/>
        <v>48246091.703056775</v>
      </c>
      <c r="T2626" s="11">
        <f t="shared" si="328"/>
        <v>36847239.568187781</v>
      </c>
      <c r="U2626" s="11">
        <f t="shared" si="328"/>
        <v>36847239.568187781</v>
      </c>
    </row>
    <row r="2627" spans="1:21" x14ac:dyDescent="0.2">
      <c r="A2627" s="5">
        <v>2652</v>
      </c>
      <c r="B2627" s="17">
        <v>30</v>
      </c>
      <c r="C2627" s="16">
        <v>3</v>
      </c>
      <c r="D2627" s="16">
        <v>2001</v>
      </c>
      <c r="E2627" s="18">
        <v>37775</v>
      </c>
      <c r="F2627" s="9" t="s">
        <v>2600</v>
      </c>
      <c r="G2627" s="3">
        <v>18000000</v>
      </c>
      <c r="H2627" s="3">
        <v>13491653</v>
      </c>
      <c r="I2627" s="3">
        <v>27491653</v>
      </c>
      <c r="J2627" s="8" t="str">
        <f t="shared" ref="J2627:J2690" si="330">IF(I2627=0,1,"")</f>
        <v/>
      </c>
      <c r="K2627" s="8" t="str">
        <f t="shared" ref="K2627:K2690" si="331">IF(D2627&gt;2017,1,"")</f>
        <v/>
      </c>
      <c r="L2627" s="8" t="str">
        <f t="shared" ref="L2627:L2690" si="332">F2627</f>
        <v>Tailor of Panama</v>
      </c>
      <c r="M2627" s="8" t="str">
        <f t="shared" ref="M2627:M2690" si="333">IF(COUNTIF($L$2:$L$5233,L2627)&gt;1,1,"")</f>
        <v/>
      </c>
      <c r="N2627" s="8" t="str">
        <f t="shared" si="329"/>
        <v>Tailor of Panama</v>
      </c>
      <c r="O2627" s="10">
        <f>INDEX(cpi!$A$1:$M$106,MATCH($D2627,cpi!$A:$A,0),MATCH($C2627,cpi!$1:$1,0))</f>
        <v>176.2</v>
      </c>
      <c r="P2627" s="10">
        <f>cpi!$I$2</f>
        <v>245.51900000000001</v>
      </c>
      <c r="Q2627" s="10">
        <f t="shared" ref="Q2627:Q2690" si="334">P2627/O2627</f>
        <v>1.3934108967082861</v>
      </c>
      <c r="R2627" s="8" t="str">
        <f t="shared" ref="R2627:R2690" si="335">IF(ISERROR(Q2627),1,"")</f>
        <v/>
      </c>
      <c r="S2627" s="11">
        <f t="shared" ref="S2627:U2690" si="336">G2627*$Q2627</f>
        <v>25081396.140749149</v>
      </c>
      <c r="T2627" s="11">
        <f t="shared" si="336"/>
        <v>18799416.304807037</v>
      </c>
      <c r="U2627" s="11">
        <f t="shared" si="336"/>
        <v>38307168.858723044</v>
      </c>
    </row>
    <row r="2628" spans="1:21" x14ac:dyDescent="0.2">
      <c r="A2628" s="5">
        <v>2653</v>
      </c>
      <c r="B2628" s="17">
        <v>22</v>
      </c>
      <c r="C2628" s="16">
        <v>5</v>
      </c>
      <c r="D2628" s="16">
        <v>1981</v>
      </c>
      <c r="E2628" s="18">
        <v>30229</v>
      </c>
      <c r="F2628" s="9" t="s">
        <v>2601</v>
      </c>
      <c r="G2628" s="3">
        <v>18000000</v>
      </c>
      <c r="H2628" s="3">
        <v>13400000</v>
      </c>
      <c r="I2628" s="3">
        <v>13400000</v>
      </c>
      <c r="J2628" s="8" t="str">
        <f t="shared" si="330"/>
        <v/>
      </c>
      <c r="K2628" s="8" t="str">
        <f t="shared" si="331"/>
        <v/>
      </c>
      <c r="L2628" s="8" t="str">
        <f t="shared" si="332"/>
        <v>The Legend of the Lone Ranger</v>
      </c>
      <c r="M2628" s="8" t="str">
        <f t="shared" si="333"/>
        <v/>
      </c>
      <c r="N2628" s="8" t="str">
        <f t="shared" si="329"/>
        <v>The Legend of the Lone Ranger</v>
      </c>
      <c r="O2628" s="10">
        <f>INDEX(cpi!$A$1:$M$106,MATCH($D2628,cpi!$A:$A,0),MATCH($C2628,cpi!$1:$1,0))</f>
        <v>89.8</v>
      </c>
      <c r="P2628" s="10">
        <f>cpi!$I$2</f>
        <v>245.51900000000001</v>
      </c>
      <c r="Q2628" s="10">
        <f t="shared" si="334"/>
        <v>2.7340645879732741</v>
      </c>
      <c r="R2628" s="8" t="str">
        <f t="shared" si="335"/>
        <v/>
      </c>
      <c r="S2628" s="11">
        <f t="shared" si="336"/>
        <v>49213162.583518937</v>
      </c>
      <c r="T2628" s="11">
        <f t="shared" si="336"/>
        <v>36636465.478841871</v>
      </c>
      <c r="U2628" s="11">
        <f t="shared" si="336"/>
        <v>36636465.478841871</v>
      </c>
    </row>
    <row r="2629" spans="1:21" x14ac:dyDescent="0.2">
      <c r="A2629" s="5">
        <v>2654</v>
      </c>
      <c r="B2629" s="17">
        <v>31</v>
      </c>
      <c r="C2629" s="16">
        <v>1</v>
      </c>
      <c r="D2629" s="16">
        <v>2014</v>
      </c>
      <c r="E2629" s="18">
        <v>42552</v>
      </c>
      <c r="F2629" s="9" t="s">
        <v>2602</v>
      </c>
      <c r="G2629" s="3">
        <v>18000000</v>
      </c>
      <c r="H2629" s="3">
        <v>13371528</v>
      </c>
      <c r="I2629" s="3">
        <v>14189810</v>
      </c>
      <c r="J2629" s="8" t="str">
        <f t="shared" si="330"/>
        <v/>
      </c>
      <c r="K2629" s="8" t="str">
        <f t="shared" si="331"/>
        <v/>
      </c>
      <c r="L2629" s="8" t="str">
        <f t="shared" si="332"/>
        <v>Labor Day</v>
      </c>
      <c r="M2629" s="8" t="str">
        <f t="shared" si="333"/>
        <v/>
      </c>
      <c r="N2629" s="8" t="str">
        <f t="shared" si="329"/>
        <v>Labor Day</v>
      </c>
      <c r="O2629" s="10">
        <f>INDEX(cpi!$A$1:$M$106,MATCH($D2629,cpi!$A:$A,0),MATCH($C2629,cpi!$1:$1,0))</f>
        <v>233.916</v>
      </c>
      <c r="P2629" s="10">
        <f>cpi!$I$2</f>
        <v>245.51900000000001</v>
      </c>
      <c r="Q2629" s="10">
        <f t="shared" si="334"/>
        <v>1.0496032763898151</v>
      </c>
      <c r="R2629" s="8" t="str">
        <f t="shared" si="335"/>
        <v/>
      </c>
      <c r="S2629" s="11">
        <f t="shared" si="336"/>
        <v>18892858.975016672</v>
      </c>
      <c r="T2629" s="11">
        <f t="shared" si="336"/>
        <v>14034799.599138152</v>
      </c>
      <c r="U2629" s="11">
        <f t="shared" si="336"/>
        <v>14893671.067348963</v>
      </c>
    </row>
    <row r="2630" spans="1:21" x14ac:dyDescent="0.2">
      <c r="A2630" s="5">
        <v>2655</v>
      </c>
      <c r="B2630" s="17">
        <v>30</v>
      </c>
      <c r="C2630" s="16">
        <v>8</v>
      </c>
      <c r="D2630" s="16">
        <v>2013</v>
      </c>
      <c r="E2630" s="18">
        <v>42163</v>
      </c>
      <c r="F2630" s="9" t="s">
        <v>2603</v>
      </c>
      <c r="G2630" s="3">
        <v>18000000</v>
      </c>
      <c r="H2630" s="3">
        <v>10501938</v>
      </c>
      <c r="I2630" s="3">
        <v>11813989</v>
      </c>
      <c r="J2630" s="8" t="str">
        <f t="shared" si="330"/>
        <v/>
      </c>
      <c r="K2630" s="8" t="str">
        <f t="shared" si="331"/>
        <v/>
      </c>
      <c r="L2630" s="8" t="str">
        <f t="shared" si="332"/>
        <v>Getaway</v>
      </c>
      <c r="M2630" s="8" t="str">
        <f t="shared" si="333"/>
        <v/>
      </c>
      <c r="N2630" s="8" t="str">
        <f t="shared" si="329"/>
        <v>Getaway</v>
      </c>
      <c r="O2630" s="10">
        <f>INDEX(cpi!$A$1:$M$106,MATCH($D2630,cpi!$A:$A,0),MATCH($C2630,cpi!$1:$1,0))</f>
        <v>233.87700000000001</v>
      </c>
      <c r="P2630" s="10">
        <f>cpi!$I$2</f>
        <v>245.51900000000001</v>
      </c>
      <c r="Q2630" s="10">
        <f t="shared" si="334"/>
        <v>1.0497783022699967</v>
      </c>
      <c r="R2630" s="8" t="str">
        <f t="shared" si="335"/>
        <v/>
      </c>
      <c r="S2630" s="11">
        <f t="shared" si="336"/>
        <v>18896009.44085994</v>
      </c>
      <c r="T2630" s="11">
        <f t="shared" si="336"/>
        <v>11024706.644184764</v>
      </c>
      <c r="U2630" s="11">
        <f t="shared" si="336"/>
        <v>12402069.315456416</v>
      </c>
    </row>
    <row r="2631" spans="1:21" x14ac:dyDescent="0.2">
      <c r="A2631" s="5">
        <v>2656</v>
      </c>
      <c r="B2631" s="17">
        <v>26</v>
      </c>
      <c r="C2631" s="16">
        <v>9</v>
      </c>
      <c r="D2631" s="16">
        <v>1997</v>
      </c>
      <c r="E2631" s="18">
        <v>36200</v>
      </c>
      <c r="F2631" s="9" t="s">
        <v>2604</v>
      </c>
      <c r="G2631" s="3">
        <v>18000000</v>
      </c>
      <c r="H2631" s="3">
        <v>8038061</v>
      </c>
      <c r="I2631" s="3">
        <v>16011975</v>
      </c>
      <c r="J2631" s="8" t="str">
        <f t="shared" si="330"/>
        <v/>
      </c>
      <c r="K2631" s="8" t="str">
        <f t="shared" si="331"/>
        <v/>
      </c>
      <c r="L2631" s="8" t="str">
        <f t="shared" si="332"/>
        <v>The Ice Storm</v>
      </c>
      <c r="M2631" s="8" t="str">
        <f t="shared" si="333"/>
        <v/>
      </c>
      <c r="N2631" s="8" t="str">
        <f t="shared" si="329"/>
        <v>The Ice Storm</v>
      </c>
      <c r="O2631" s="10">
        <f>INDEX(cpi!$A$1:$M$106,MATCH($D2631,cpi!$A:$A,0),MATCH($C2631,cpi!$1:$1,0))</f>
        <v>161.19999999999999</v>
      </c>
      <c r="P2631" s="10">
        <f>cpi!$I$2</f>
        <v>245.51900000000001</v>
      </c>
      <c r="Q2631" s="10">
        <f t="shared" si="334"/>
        <v>1.5230707196029778</v>
      </c>
      <c r="R2631" s="8" t="str">
        <f t="shared" si="335"/>
        <v/>
      </c>
      <c r="S2631" s="11">
        <f t="shared" si="336"/>
        <v>27415272.952853601</v>
      </c>
      <c r="T2631" s="11">
        <f t="shared" si="336"/>
        <v>12242535.351482632</v>
      </c>
      <c r="U2631" s="11">
        <f t="shared" si="336"/>
        <v>24387370.285514891</v>
      </c>
    </row>
    <row r="2632" spans="1:21" x14ac:dyDescent="0.2">
      <c r="A2632" s="5">
        <v>2657</v>
      </c>
      <c r="B2632" s="17">
        <v>15</v>
      </c>
      <c r="C2632" s="16">
        <v>10</v>
      </c>
      <c r="D2632" s="16">
        <v>2004</v>
      </c>
      <c r="E2632" s="18">
        <v>38421</v>
      </c>
      <c r="F2632" s="9" t="s">
        <v>2605</v>
      </c>
      <c r="G2632" s="3">
        <v>18000000</v>
      </c>
      <c r="H2632">
        <v>7739049</v>
      </c>
      <c r="I2632" s="3">
        <v>14488705</v>
      </c>
      <c r="J2632" s="8" t="str">
        <f t="shared" si="330"/>
        <v/>
      </c>
      <c r="K2632" s="8" t="str">
        <f t="shared" si="331"/>
        <v/>
      </c>
      <c r="L2632" s="8" t="str">
        <f t="shared" si="332"/>
        <v>Being Julia</v>
      </c>
      <c r="M2632" s="8" t="str">
        <f t="shared" si="333"/>
        <v/>
      </c>
      <c r="N2632" s="8" t="str">
        <f t="shared" si="329"/>
        <v>Being Julia</v>
      </c>
      <c r="O2632" s="10">
        <f>INDEX(cpi!$A$1:$M$106,MATCH($D2632,cpi!$A:$A,0),MATCH($C2632,cpi!$1:$1,0))</f>
        <v>190.9</v>
      </c>
      <c r="P2632" s="10">
        <f>cpi!$I$2</f>
        <v>245.51900000000001</v>
      </c>
      <c r="Q2632" s="10">
        <f t="shared" si="334"/>
        <v>1.2861131482451544</v>
      </c>
      <c r="R2632" s="8" t="str">
        <f t="shared" si="335"/>
        <v/>
      </c>
      <c r="S2632" s="11">
        <f t="shared" si="336"/>
        <v>23150036.668412779</v>
      </c>
      <c r="T2632" s="11">
        <f t="shared" si="336"/>
        <v>9953292.6738135144</v>
      </c>
      <c r="U2632" s="11">
        <f t="shared" si="336"/>
        <v>18634114.00154531</v>
      </c>
    </row>
    <row r="2633" spans="1:21" x14ac:dyDescent="0.2">
      <c r="A2633" s="5">
        <v>2658</v>
      </c>
      <c r="B2633" s="17">
        <v>22</v>
      </c>
      <c r="C2633" s="16">
        <v>3</v>
      </c>
      <c r="D2633" s="16">
        <v>1989</v>
      </c>
      <c r="E2633" s="18">
        <v>33149</v>
      </c>
      <c r="F2633" s="9" t="s">
        <v>2606</v>
      </c>
      <c r="G2633" s="3">
        <v>18000000</v>
      </c>
      <c r="H2633" s="3">
        <v>7190505</v>
      </c>
      <c r="I2633" s="3">
        <v>7190505</v>
      </c>
      <c r="J2633" s="8" t="str">
        <f t="shared" si="330"/>
        <v/>
      </c>
      <c r="K2633" s="8" t="str">
        <f t="shared" si="331"/>
        <v/>
      </c>
      <c r="L2633" s="8" t="str">
        <f t="shared" si="332"/>
        <v>Troop Beverly Hills</v>
      </c>
      <c r="M2633" s="8" t="str">
        <f t="shared" si="333"/>
        <v/>
      </c>
      <c r="N2633" s="8" t="str">
        <f t="shared" si="329"/>
        <v>Troop Beverly Hills</v>
      </c>
      <c r="O2633" s="10">
        <f>INDEX(cpi!$A$1:$M$106,MATCH($D2633,cpi!$A:$A,0),MATCH($C2633,cpi!$1:$1,0))</f>
        <v>122.3</v>
      </c>
      <c r="P2633" s="10">
        <f>cpi!$I$2</f>
        <v>245.51900000000001</v>
      </c>
      <c r="Q2633" s="10">
        <f t="shared" si="334"/>
        <v>2.0075143090760426</v>
      </c>
      <c r="R2633" s="8" t="str">
        <f t="shared" si="335"/>
        <v/>
      </c>
      <c r="S2633" s="11">
        <f t="shared" si="336"/>
        <v>36135257.563368767</v>
      </c>
      <c r="T2633" s="11">
        <f t="shared" si="336"/>
        <v>14435041.676982829</v>
      </c>
      <c r="U2633" s="11">
        <f t="shared" si="336"/>
        <v>14435041.676982829</v>
      </c>
    </row>
    <row r="2634" spans="1:21" x14ac:dyDescent="0.2">
      <c r="A2634" s="5">
        <v>2659</v>
      </c>
      <c r="B2634" s="17">
        <v>21</v>
      </c>
      <c r="C2634" s="16">
        <v>2</v>
      </c>
      <c r="D2634" s="16">
        <v>1986</v>
      </c>
      <c r="E2634" s="18">
        <v>32022</v>
      </c>
      <c r="F2634" s="9" t="s">
        <v>2607</v>
      </c>
      <c r="G2634" s="3">
        <v>18000000</v>
      </c>
      <c r="H2634" s="3">
        <v>6734844</v>
      </c>
      <c r="I2634" s="3">
        <v>6734844</v>
      </c>
      <c r="J2634" s="8" t="str">
        <f t="shared" si="330"/>
        <v/>
      </c>
      <c r="K2634" s="8" t="str">
        <f t="shared" si="331"/>
        <v/>
      </c>
      <c r="L2634" s="8" t="str">
        <f t="shared" si="332"/>
        <v>Nine 1/2 Weeks</v>
      </c>
      <c r="M2634" s="8" t="str">
        <f t="shared" si="333"/>
        <v/>
      </c>
      <c r="N2634" s="8" t="str">
        <f t="shared" si="329"/>
        <v>Nine 1/2 Weeks</v>
      </c>
      <c r="O2634" s="10">
        <f>INDEX(cpi!$A$1:$M$106,MATCH($D2634,cpi!$A:$A,0),MATCH($C2634,cpi!$1:$1,0))</f>
        <v>109.3</v>
      </c>
      <c r="P2634" s="10">
        <f>cpi!$I$2</f>
        <v>245.51900000000001</v>
      </c>
      <c r="Q2634" s="10">
        <f t="shared" si="334"/>
        <v>2.2462854528819762</v>
      </c>
      <c r="R2634" s="8" t="str">
        <f t="shared" si="335"/>
        <v/>
      </c>
      <c r="S2634" s="11">
        <f t="shared" si="336"/>
        <v>40433138.15187557</v>
      </c>
      <c r="T2634" s="11">
        <f t="shared" si="336"/>
        <v>15128382.104629461</v>
      </c>
      <c r="U2634" s="11">
        <f t="shared" si="336"/>
        <v>15128382.104629461</v>
      </c>
    </row>
    <row r="2635" spans="1:21" x14ac:dyDescent="0.2">
      <c r="A2635" s="5">
        <v>2660</v>
      </c>
      <c r="B2635" s="17">
        <v>15</v>
      </c>
      <c r="C2635" s="16">
        <v>1</v>
      </c>
      <c r="D2635" s="16">
        <v>2010</v>
      </c>
      <c r="E2635" s="18">
        <v>40603</v>
      </c>
      <c r="F2635" s="9" t="s">
        <v>2608</v>
      </c>
      <c r="G2635" s="3">
        <v>18000000</v>
      </c>
      <c r="H2635" s="3">
        <v>6617867</v>
      </c>
      <c r="I2635" s="3">
        <v>15696146</v>
      </c>
      <c r="J2635" s="8" t="str">
        <f t="shared" si="330"/>
        <v/>
      </c>
      <c r="K2635" s="8" t="str">
        <f t="shared" si="331"/>
        <v/>
      </c>
      <c r="L2635" s="8" t="str">
        <f t="shared" si="332"/>
        <v>The Last Station</v>
      </c>
      <c r="M2635" s="8" t="str">
        <f t="shared" si="333"/>
        <v/>
      </c>
      <c r="N2635" s="8" t="str">
        <f t="shared" si="329"/>
        <v>The Last Station</v>
      </c>
      <c r="O2635" s="10">
        <f>INDEX(cpi!$A$1:$M$106,MATCH($D2635,cpi!$A:$A,0),MATCH($C2635,cpi!$1:$1,0))</f>
        <v>216.68700000000001</v>
      </c>
      <c r="P2635" s="10">
        <f>cpi!$I$2</f>
        <v>245.51900000000001</v>
      </c>
      <c r="Q2635" s="10">
        <f t="shared" si="334"/>
        <v>1.1330582822227453</v>
      </c>
      <c r="R2635" s="8" t="str">
        <f t="shared" si="335"/>
        <v/>
      </c>
      <c r="S2635" s="11">
        <f t="shared" si="336"/>
        <v>20395049.080009416</v>
      </c>
      <c r="T2635" s="11">
        <f t="shared" si="336"/>
        <v>7498429.0149985924</v>
      </c>
      <c r="U2635" s="11">
        <f t="shared" si="336"/>
        <v>17784648.224277414</v>
      </c>
    </row>
    <row r="2636" spans="1:21" x14ac:dyDescent="0.2">
      <c r="A2636" s="5">
        <v>2661</v>
      </c>
      <c r="B2636" s="17">
        <v>26</v>
      </c>
      <c r="C2636" s="16">
        <v>6</v>
      </c>
      <c r="D2636" s="16">
        <v>1981</v>
      </c>
      <c r="E2636" s="18">
        <v>30353</v>
      </c>
      <c r="F2636" s="9" t="s">
        <v>2609</v>
      </c>
      <c r="G2636" s="3">
        <v>18000000</v>
      </c>
      <c r="H2636" s="3">
        <v>6000000</v>
      </c>
      <c r="I2636" s="3">
        <v>6000000</v>
      </c>
      <c r="J2636" s="8" t="str">
        <f t="shared" si="330"/>
        <v/>
      </c>
      <c r="K2636" s="8" t="str">
        <f t="shared" si="331"/>
        <v/>
      </c>
      <c r="L2636" s="8" t="str">
        <f t="shared" si="332"/>
        <v>Dragonslayer</v>
      </c>
      <c r="M2636" s="8" t="str">
        <f t="shared" si="333"/>
        <v/>
      </c>
      <c r="N2636" s="8" t="str">
        <f t="shared" si="329"/>
        <v>Dragonslayer</v>
      </c>
      <c r="O2636" s="10">
        <f>INDEX(cpi!$A$1:$M$106,MATCH($D2636,cpi!$A:$A,0),MATCH($C2636,cpi!$1:$1,0))</f>
        <v>90.6</v>
      </c>
      <c r="P2636" s="10">
        <f>cpi!$I$2</f>
        <v>245.51900000000001</v>
      </c>
      <c r="Q2636" s="10">
        <f t="shared" si="334"/>
        <v>2.7099227373068433</v>
      </c>
      <c r="R2636" s="8" t="str">
        <f t="shared" si="335"/>
        <v/>
      </c>
      <c r="S2636" s="11">
        <f t="shared" si="336"/>
        <v>48778609.271523178</v>
      </c>
      <c r="T2636" s="11">
        <f t="shared" si="336"/>
        <v>16259536.423841059</v>
      </c>
      <c r="U2636" s="11">
        <f t="shared" si="336"/>
        <v>16259536.423841059</v>
      </c>
    </row>
    <row r="2637" spans="1:21" x14ac:dyDescent="0.2">
      <c r="A2637" s="5">
        <v>2662</v>
      </c>
      <c r="B2637" s="17">
        <v>30</v>
      </c>
      <c r="C2637" s="16">
        <v>9</v>
      </c>
      <c r="D2637" s="16">
        <v>1994</v>
      </c>
      <c r="E2637" s="18">
        <v>35225</v>
      </c>
      <c r="F2637" s="9" t="s">
        <v>2610</v>
      </c>
      <c r="G2637" s="3">
        <v>18000000</v>
      </c>
      <c r="H2637" s="3">
        <v>5828466</v>
      </c>
      <c r="I2637" s="3">
        <v>5828466</v>
      </c>
      <c r="J2637" s="8" t="str">
        <f t="shared" si="330"/>
        <v/>
      </c>
      <c r="K2637" s="8" t="str">
        <f t="shared" si="331"/>
        <v/>
      </c>
      <c r="L2637" s="8" t="str">
        <f t="shared" si="332"/>
        <v>Ed Wood</v>
      </c>
      <c r="M2637" s="8" t="str">
        <f t="shared" si="333"/>
        <v/>
      </c>
      <c r="N2637" s="8" t="str">
        <f t="shared" si="329"/>
        <v>Ed Wood</v>
      </c>
      <c r="O2637" s="10">
        <f>INDEX(cpi!$A$1:$M$106,MATCH($D2637,cpi!$A:$A,0),MATCH($C2637,cpi!$1:$1,0))</f>
        <v>149.4</v>
      </c>
      <c r="P2637" s="10">
        <f>cpi!$I$2</f>
        <v>245.51900000000001</v>
      </c>
      <c r="Q2637" s="10">
        <f t="shared" si="334"/>
        <v>1.6433668005354751</v>
      </c>
      <c r="R2637" s="8" t="str">
        <f t="shared" si="335"/>
        <v/>
      </c>
      <c r="S2637" s="11">
        <f t="shared" si="336"/>
        <v>29580602.409638554</v>
      </c>
      <c r="T2637" s="11">
        <f t="shared" si="336"/>
        <v>9578307.5224497989</v>
      </c>
      <c r="U2637" s="11">
        <f t="shared" si="336"/>
        <v>9578307.5224497989</v>
      </c>
    </row>
    <row r="2638" spans="1:21" x14ac:dyDescent="0.2">
      <c r="A2638" s="5">
        <v>2663</v>
      </c>
      <c r="B2638" s="17">
        <v>6</v>
      </c>
      <c r="C2638" s="16">
        <v>6</v>
      </c>
      <c r="D2638" s="16">
        <v>2008</v>
      </c>
      <c r="E2638" s="18">
        <v>39605</v>
      </c>
      <c r="F2638" s="9" t="s">
        <v>2611</v>
      </c>
      <c r="G2638" s="3">
        <v>18000000</v>
      </c>
      <c r="H2638" s="3">
        <v>5705761</v>
      </c>
      <c r="I2638" s="3">
        <v>27147349</v>
      </c>
      <c r="J2638" s="8" t="str">
        <f t="shared" si="330"/>
        <v/>
      </c>
      <c r="K2638" s="8" t="str">
        <f t="shared" si="331"/>
        <v/>
      </c>
      <c r="L2638" s="8" t="str">
        <f t="shared" si="332"/>
        <v>Mongol</v>
      </c>
      <c r="M2638" s="8" t="str">
        <f t="shared" si="333"/>
        <v/>
      </c>
      <c r="N2638" s="8" t="str">
        <f t="shared" si="329"/>
        <v>Mongol</v>
      </c>
      <c r="O2638" s="10">
        <f>INDEX(cpi!$A$1:$M$106,MATCH($D2638,cpi!$A:$A,0),MATCH($C2638,cpi!$1:$1,0))</f>
        <v>218.815</v>
      </c>
      <c r="P2638" s="10">
        <f>cpi!$I$2</f>
        <v>245.51900000000001</v>
      </c>
      <c r="Q2638" s="10">
        <f t="shared" si="334"/>
        <v>1.1220391655051072</v>
      </c>
      <c r="R2638" s="8" t="str">
        <f t="shared" si="335"/>
        <v/>
      </c>
      <c r="S2638" s="11">
        <f t="shared" si="336"/>
        <v>20196704.979091931</v>
      </c>
      <c r="T2638" s="11">
        <f t="shared" si="336"/>
        <v>6402087.3110115854</v>
      </c>
      <c r="U2638" s="11">
        <f t="shared" si="336"/>
        <v>30460388.817635905</v>
      </c>
    </row>
    <row r="2639" spans="1:21" x14ac:dyDescent="0.2">
      <c r="A2639" s="5">
        <v>2664</v>
      </c>
      <c r="B2639" s="17">
        <v>8</v>
      </c>
      <c r="C2639" s="16">
        <v>10</v>
      </c>
      <c r="D2639" s="16">
        <v>2008</v>
      </c>
      <c r="E2639" s="18">
        <v>39670</v>
      </c>
      <c r="F2639" s="9" t="s">
        <v>2612</v>
      </c>
      <c r="G2639" s="3">
        <v>18000000</v>
      </c>
      <c r="H2639" s="3">
        <v>5700626</v>
      </c>
      <c r="I2639" s="3">
        <v>27794339</v>
      </c>
      <c r="J2639" s="8" t="str">
        <f t="shared" si="330"/>
        <v/>
      </c>
      <c r="K2639" s="8" t="str">
        <f t="shared" si="331"/>
        <v/>
      </c>
      <c r="L2639" s="8" t="str">
        <f t="shared" si="332"/>
        <v>RocknRolla</v>
      </c>
      <c r="M2639" s="8" t="str">
        <f t="shared" si="333"/>
        <v/>
      </c>
      <c r="N2639" s="8" t="str">
        <f t="shared" si="329"/>
        <v>RocknRolla</v>
      </c>
      <c r="O2639" s="10">
        <f>INDEX(cpi!$A$1:$M$106,MATCH($D2639,cpi!$A:$A,0),MATCH($C2639,cpi!$1:$1,0))</f>
        <v>216.57300000000001</v>
      </c>
      <c r="P2639" s="10">
        <f>cpi!$I$2</f>
        <v>245.51900000000001</v>
      </c>
      <c r="Q2639" s="10">
        <f t="shared" si="334"/>
        <v>1.1336547030331574</v>
      </c>
      <c r="R2639" s="8" t="str">
        <f t="shared" si="335"/>
        <v/>
      </c>
      <c r="S2639" s="11">
        <f t="shared" si="336"/>
        <v>20405784.654596832</v>
      </c>
      <c r="T2639" s="11">
        <f t="shared" si="336"/>
        <v>6462541.4751330959</v>
      </c>
      <c r="U2639" s="11">
        <f t="shared" si="336"/>
        <v>31509183.125047904</v>
      </c>
    </row>
    <row r="2640" spans="1:21" x14ac:dyDescent="0.2">
      <c r="A2640" s="5">
        <v>2665</v>
      </c>
      <c r="B2640" s="17">
        <v>25</v>
      </c>
      <c r="C2640" s="16">
        <v>6</v>
      </c>
      <c r="D2640" s="16">
        <v>1982</v>
      </c>
      <c r="E2640" s="18">
        <v>30687</v>
      </c>
      <c r="F2640" s="9" t="s">
        <v>2613</v>
      </c>
      <c r="G2640" s="3">
        <v>18000000</v>
      </c>
      <c r="H2640" s="3">
        <v>5675599</v>
      </c>
      <c r="I2640" s="3">
        <v>5675599</v>
      </c>
      <c r="J2640" s="8" t="str">
        <f t="shared" si="330"/>
        <v/>
      </c>
      <c r="K2640" s="8" t="str">
        <f t="shared" si="331"/>
        <v/>
      </c>
      <c r="L2640" s="8" t="str">
        <f t="shared" si="332"/>
        <v>Megaforce</v>
      </c>
      <c r="M2640" s="8" t="str">
        <f t="shared" si="333"/>
        <v/>
      </c>
      <c r="N2640" s="8" t="str">
        <f t="shared" si="329"/>
        <v>Megaforce</v>
      </c>
      <c r="O2640" s="10">
        <f>INDEX(cpi!$A$1:$M$106,MATCH($D2640,cpi!$A:$A,0),MATCH($C2640,cpi!$1:$1,0))</f>
        <v>97</v>
      </c>
      <c r="P2640" s="10">
        <f>cpi!$I$2</f>
        <v>245.51900000000001</v>
      </c>
      <c r="Q2640" s="10">
        <f t="shared" si="334"/>
        <v>2.5311237113402063</v>
      </c>
      <c r="R2640" s="8" t="str">
        <f t="shared" si="335"/>
        <v/>
      </c>
      <c r="S2640" s="11">
        <f t="shared" si="336"/>
        <v>45560226.804123715</v>
      </c>
      <c r="T2640" s="11">
        <f t="shared" si="336"/>
        <v>14365643.204958763</v>
      </c>
      <c r="U2640" s="11">
        <f t="shared" si="336"/>
        <v>14365643.204958763</v>
      </c>
    </row>
    <row r="2641" spans="1:21" x14ac:dyDescent="0.2">
      <c r="A2641" s="5">
        <v>2666</v>
      </c>
      <c r="B2641" s="17">
        <v>20</v>
      </c>
      <c r="C2641" s="16">
        <v>8</v>
      </c>
      <c r="D2641" s="16">
        <v>2010</v>
      </c>
      <c r="E2641" s="18">
        <v>40763</v>
      </c>
      <c r="F2641" s="9" t="s">
        <v>2614</v>
      </c>
      <c r="G2641" s="3">
        <v>18000000</v>
      </c>
      <c r="H2641" s="3">
        <v>4806750</v>
      </c>
      <c r="I2641" s="3">
        <v>25941437</v>
      </c>
      <c r="J2641" s="8" t="str">
        <f t="shared" si="330"/>
        <v/>
      </c>
      <c r="K2641" s="8" t="str">
        <f t="shared" si="331"/>
        <v/>
      </c>
      <c r="L2641" s="8" t="str">
        <f t="shared" si="332"/>
        <v>Mao's Last Dancer</v>
      </c>
      <c r="M2641" s="8" t="str">
        <f t="shared" si="333"/>
        <v/>
      </c>
      <c r="N2641" s="8" t="str">
        <f t="shared" si="329"/>
        <v>Mao's Last Dancer</v>
      </c>
      <c r="O2641" s="10">
        <f>INDEX(cpi!$A$1:$M$106,MATCH($D2641,cpi!$A:$A,0),MATCH($C2641,cpi!$1:$1,0))</f>
        <v>218.31200000000001</v>
      </c>
      <c r="P2641" s="10">
        <f>cpi!$I$2</f>
        <v>245.51900000000001</v>
      </c>
      <c r="Q2641" s="10">
        <f t="shared" si="334"/>
        <v>1.1246243907801678</v>
      </c>
      <c r="R2641" s="8" t="str">
        <f t="shared" si="335"/>
        <v/>
      </c>
      <c r="S2641" s="11">
        <f t="shared" si="336"/>
        <v>20243239.034043022</v>
      </c>
      <c r="T2641" s="11">
        <f t="shared" si="336"/>
        <v>5405788.2903825715</v>
      </c>
      <c r="U2641" s="11">
        <f t="shared" si="336"/>
        <v>29174372.782087106</v>
      </c>
    </row>
    <row r="2642" spans="1:21" x14ac:dyDescent="0.2">
      <c r="A2642" s="5">
        <v>2667</v>
      </c>
      <c r="B2642" s="17">
        <v>25</v>
      </c>
      <c r="C2642" s="16">
        <v>12</v>
      </c>
      <c r="D2642" s="16">
        <v>1996</v>
      </c>
      <c r="E2642" s="18">
        <v>35807</v>
      </c>
      <c r="F2642" s="9" t="s">
        <v>2615</v>
      </c>
      <c r="G2642" s="3">
        <v>18000000</v>
      </c>
      <c r="H2642" s="3">
        <v>4501094</v>
      </c>
      <c r="I2642" s="3">
        <v>7129670</v>
      </c>
      <c r="J2642" s="8" t="str">
        <f t="shared" si="330"/>
        <v/>
      </c>
      <c r="K2642" s="8" t="str">
        <f t="shared" si="331"/>
        <v/>
      </c>
      <c r="L2642" s="8" t="str">
        <f t="shared" si="332"/>
        <v>Hamlet</v>
      </c>
      <c r="M2642" s="8">
        <f t="shared" si="333"/>
        <v>1</v>
      </c>
      <c r="N2642" s="8" t="str">
        <f t="shared" si="329"/>
        <v>Hamlet (1996)</v>
      </c>
      <c r="O2642" s="10">
        <f>INDEX(cpi!$A$1:$M$106,MATCH($D2642,cpi!$A:$A,0),MATCH($C2642,cpi!$1:$1,0))</f>
        <v>158.6</v>
      </c>
      <c r="P2642" s="10">
        <f>cpi!$I$2</f>
        <v>245.51900000000001</v>
      </c>
      <c r="Q2642" s="10">
        <f t="shared" si="334"/>
        <v>1.5480390920554856</v>
      </c>
      <c r="R2642" s="8" t="str">
        <f t="shared" si="335"/>
        <v/>
      </c>
      <c r="S2642" s="11">
        <f t="shared" si="336"/>
        <v>27864703.656998742</v>
      </c>
      <c r="T2642" s="11">
        <f t="shared" si="336"/>
        <v>6967869.4690163936</v>
      </c>
      <c r="U2642" s="11">
        <f t="shared" si="336"/>
        <v>11037007.873455234</v>
      </c>
    </row>
    <row r="2643" spans="1:21" x14ac:dyDescent="0.2">
      <c r="A2643" s="5">
        <v>2668</v>
      </c>
      <c r="B2643" s="17">
        <v>11</v>
      </c>
      <c r="C2643" s="16">
        <v>4</v>
      </c>
      <c r="D2643" s="16">
        <v>2014</v>
      </c>
      <c r="E2643" s="18">
        <v>41947</v>
      </c>
      <c r="F2643" s="9" t="s">
        <v>2616</v>
      </c>
      <c r="G2643" s="3">
        <v>18000000</v>
      </c>
      <c r="H2643" s="3">
        <v>4438438</v>
      </c>
      <c r="I2643" s="3">
        <v>23910210</v>
      </c>
      <c r="J2643" s="8" t="str">
        <f t="shared" si="330"/>
        <v/>
      </c>
      <c r="K2643" s="8" t="str">
        <f t="shared" si="331"/>
        <v/>
      </c>
      <c r="L2643" s="8" t="str">
        <f t="shared" si="332"/>
        <v>The Railway Man</v>
      </c>
      <c r="M2643" s="8" t="str">
        <f t="shared" si="333"/>
        <v/>
      </c>
      <c r="N2643" s="8" t="str">
        <f t="shared" si="329"/>
        <v>The Railway Man</v>
      </c>
      <c r="O2643" s="10">
        <f>INDEX(cpi!$A$1:$M$106,MATCH($D2643,cpi!$A:$A,0),MATCH($C2643,cpi!$1:$1,0))</f>
        <v>237.072</v>
      </c>
      <c r="P2643" s="10">
        <f>cpi!$I$2</f>
        <v>245.51900000000001</v>
      </c>
      <c r="Q2643" s="10">
        <f t="shared" si="334"/>
        <v>1.0356305257474523</v>
      </c>
      <c r="R2643" s="8" t="str">
        <f t="shared" si="335"/>
        <v/>
      </c>
      <c r="S2643" s="11">
        <f t="shared" si="336"/>
        <v>18641349.463454142</v>
      </c>
      <c r="T2643" s="11">
        <f t="shared" si="336"/>
        <v>4596581.8794374708</v>
      </c>
      <c r="U2643" s="11">
        <f t="shared" si="336"/>
        <v>24762143.353031993</v>
      </c>
    </row>
    <row r="2644" spans="1:21" x14ac:dyDescent="0.2">
      <c r="A2644" s="5">
        <v>2669</v>
      </c>
      <c r="B2644" s="17">
        <v>29</v>
      </c>
      <c r="C2644" s="16">
        <v>12</v>
      </c>
      <c r="D2644" s="16">
        <v>1995</v>
      </c>
      <c r="E2644" s="18">
        <v>35562</v>
      </c>
      <c r="F2644" s="9" t="s">
        <v>2617</v>
      </c>
      <c r="G2644" s="3">
        <v>18000000</v>
      </c>
      <c r="H2644" s="3">
        <v>4100000</v>
      </c>
      <c r="I2644" s="3">
        <v>4100000</v>
      </c>
      <c r="J2644" s="8" t="str">
        <f t="shared" si="330"/>
        <v/>
      </c>
      <c r="K2644" s="8" t="str">
        <f t="shared" si="331"/>
        <v/>
      </c>
      <c r="L2644" s="8" t="str">
        <f t="shared" si="332"/>
        <v>Restoration</v>
      </c>
      <c r="M2644" s="8" t="str">
        <f t="shared" si="333"/>
        <v/>
      </c>
      <c r="N2644" s="8" t="str">
        <f t="shared" si="329"/>
        <v>Restoration</v>
      </c>
      <c r="O2644" s="10">
        <f>INDEX(cpi!$A$1:$M$106,MATCH($D2644,cpi!$A:$A,0),MATCH($C2644,cpi!$1:$1,0))</f>
        <v>153.5</v>
      </c>
      <c r="P2644" s="10">
        <f>cpi!$I$2</f>
        <v>245.51900000000001</v>
      </c>
      <c r="Q2644" s="10">
        <f t="shared" si="334"/>
        <v>1.599472312703583</v>
      </c>
      <c r="R2644" s="8" t="str">
        <f t="shared" si="335"/>
        <v/>
      </c>
      <c r="S2644" s="11">
        <f t="shared" si="336"/>
        <v>28790501.628664494</v>
      </c>
      <c r="T2644" s="11">
        <f t="shared" si="336"/>
        <v>6557836.4820846906</v>
      </c>
      <c r="U2644" s="11">
        <f t="shared" si="336"/>
        <v>6557836.4820846906</v>
      </c>
    </row>
    <row r="2645" spans="1:21" x14ac:dyDescent="0.2">
      <c r="A2645" s="5">
        <v>2670</v>
      </c>
      <c r="B2645" s="17">
        <v>18</v>
      </c>
      <c r="C2645" s="16">
        <v>3</v>
      </c>
      <c r="D2645" s="16">
        <v>2016</v>
      </c>
      <c r="E2645" s="18">
        <v>42889</v>
      </c>
      <c r="F2645" s="9" t="s">
        <v>2618</v>
      </c>
      <c r="G2645" s="3">
        <v>18000000</v>
      </c>
      <c r="H2645" s="3">
        <v>3712282</v>
      </c>
      <c r="I2645" s="3">
        <v>7680250</v>
      </c>
      <c r="J2645" s="8" t="str">
        <f t="shared" si="330"/>
        <v/>
      </c>
      <c r="K2645" s="8" t="str">
        <f t="shared" si="331"/>
        <v/>
      </c>
      <c r="L2645" s="8" t="str">
        <f t="shared" si="332"/>
        <v>Midnight Special</v>
      </c>
      <c r="M2645" s="8" t="str">
        <f t="shared" si="333"/>
        <v/>
      </c>
      <c r="N2645" s="8" t="str">
        <f t="shared" si="329"/>
        <v>Midnight Special</v>
      </c>
      <c r="O2645" s="10">
        <f>INDEX(cpi!$A$1:$M$106,MATCH($D2645,cpi!$A:$A,0),MATCH($C2645,cpi!$1:$1,0))</f>
        <v>238.13200000000001</v>
      </c>
      <c r="P2645" s="10">
        <f>cpi!$I$2</f>
        <v>245.51900000000001</v>
      </c>
      <c r="Q2645" s="10">
        <f t="shared" si="334"/>
        <v>1.0310206104177515</v>
      </c>
      <c r="R2645" s="8" t="str">
        <f t="shared" si="335"/>
        <v/>
      </c>
      <c r="S2645" s="11">
        <f t="shared" si="336"/>
        <v>18558370.987519529</v>
      </c>
      <c r="T2645" s="11">
        <f t="shared" si="336"/>
        <v>3827439.2536828313</v>
      </c>
      <c r="U2645" s="11">
        <f t="shared" si="336"/>
        <v>7918496.0431609359</v>
      </c>
    </row>
    <row r="2646" spans="1:21" x14ac:dyDescent="0.2">
      <c r="A2646" s="5">
        <v>2671</v>
      </c>
      <c r="B2646" s="17">
        <v>25</v>
      </c>
      <c r="C2646" s="16">
        <v>11</v>
      </c>
      <c r="D2646" s="16">
        <v>2016</v>
      </c>
      <c r="E2646" s="18">
        <v>43111</v>
      </c>
      <c r="F2646" s="9" t="s">
        <v>2619</v>
      </c>
      <c r="G2646" s="3">
        <v>18000000</v>
      </c>
      <c r="H2646" s="3">
        <v>3500605</v>
      </c>
      <c r="I2646" s="3">
        <v>5911870</v>
      </c>
      <c r="J2646" s="8" t="str">
        <f t="shared" si="330"/>
        <v/>
      </c>
      <c r="K2646" s="8" t="str">
        <f t="shared" si="331"/>
        <v/>
      </c>
      <c r="L2646" s="8" t="str">
        <f t="shared" si="332"/>
        <v>Miss Sloane</v>
      </c>
      <c r="M2646" s="8" t="str">
        <f t="shared" si="333"/>
        <v/>
      </c>
      <c r="N2646" s="8" t="str">
        <f t="shared" si="329"/>
        <v>Miss Sloane</v>
      </c>
      <c r="O2646" s="10">
        <f>INDEX(cpi!$A$1:$M$106,MATCH($D2646,cpi!$A:$A,0),MATCH($C2646,cpi!$1:$1,0))</f>
        <v>241.35300000000001</v>
      </c>
      <c r="P2646" s="10">
        <f>cpi!$I$2</f>
        <v>245.51900000000001</v>
      </c>
      <c r="Q2646" s="10">
        <f t="shared" si="334"/>
        <v>1.0172610243087925</v>
      </c>
      <c r="R2646" s="8" t="str">
        <f t="shared" si="335"/>
        <v/>
      </c>
      <c r="S2646" s="11">
        <f t="shared" si="336"/>
        <v>18310698.437558264</v>
      </c>
      <c r="T2646" s="11">
        <f t="shared" si="336"/>
        <v>3561029.0280004805</v>
      </c>
      <c r="U2646" s="11">
        <f t="shared" si="336"/>
        <v>6013914.9317804212</v>
      </c>
    </row>
    <row r="2647" spans="1:21" x14ac:dyDescent="0.2">
      <c r="A2647" s="5">
        <v>2672</v>
      </c>
      <c r="B2647" s="17">
        <v>27</v>
      </c>
      <c r="C2647" s="16">
        <v>9</v>
      </c>
      <c r="D2647" s="16">
        <v>2013</v>
      </c>
      <c r="E2647" s="18">
        <v>42072</v>
      </c>
      <c r="F2647" s="9" t="s">
        <v>2620</v>
      </c>
      <c r="G2647" s="3">
        <v>18000000</v>
      </c>
      <c r="H2647" s="3">
        <v>3419967</v>
      </c>
      <c r="I2647" s="3">
        <v>9082906</v>
      </c>
      <c r="J2647" s="8" t="str">
        <f t="shared" si="330"/>
        <v/>
      </c>
      <c r="K2647" s="8" t="str">
        <f t="shared" si="331"/>
        <v/>
      </c>
      <c r="L2647" s="8" t="str">
        <f t="shared" si="332"/>
        <v>Metallica Through the Never</v>
      </c>
      <c r="M2647" s="8" t="str">
        <f t="shared" si="333"/>
        <v/>
      </c>
      <c r="N2647" s="8" t="str">
        <f t="shared" si="329"/>
        <v>Metallica Through the Never</v>
      </c>
      <c r="O2647" s="10">
        <f>INDEX(cpi!$A$1:$M$106,MATCH($D2647,cpi!$A:$A,0),MATCH($C2647,cpi!$1:$1,0))</f>
        <v>234.149</v>
      </c>
      <c r="P2647" s="10">
        <f>cpi!$I$2</f>
        <v>245.51900000000001</v>
      </c>
      <c r="Q2647" s="10">
        <f t="shared" si="334"/>
        <v>1.0485588236550232</v>
      </c>
      <c r="R2647" s="8" t="str">
        <f t="shared" si="335"/>
        <v/>
      </c>
      <c r="S2647" s="11">
        <f t="shared" si="336"/>
        <v>18874058.825790416</v>
      </c>
      <c r="T2647" s="11">
        <f t="shared" si="336"/>
        <v>3586036.5744589986</v>
      </c>
      <c r="U2647" s="11">
        <f t="shared" si="336"/>
        <v>9523961.2307291515</v>
      </c>
    </row>
    <row r="2648" spans="1:21" x14ac:dyDescent="0.2">
      <c r="A2648" s="5">
        <v>2673</v>
      </c>
      <c r="B2648" s="17">
        <v>19</v>
      </c>
      <c r="C2648" s="16">
        <v>9</v>
      </c>
      <c r="D2648" s="16">
        <v>2003</v>
      </c>
      <c r="E2648" s="18">
        <v>38177</v>
      </c>
      <c r="F2648" s="9" t="s">
        <v>2621</v>
      </c>
      <c r="G2648" s="3">
        <v>18000000</v>
      </c>
      <c r="H2648" s="3">
        <v>3203044</v>
      </c>
      <c r="I2648" s="3">
        <v>13203044</v>
      </c>
      <c r="J2648" s="8" t="str">
        <f t="shared" si="330"/>
        <v/>
      </c>
      <c r="K2648" s="8" t="str">
        <f t="shared" si="331"/>
        <v/>
      </c>
      <c r="L2648" s="8" t="str">
        <f t="shared" si="332"/>
        <v>Anything Else</v>
      </c>
      <c r="M2648" s="8" t="str">
        <f t="shared" si="333"/>
        <v/>
      </c>
      <c r="N2648" s="8" t="str">
        <f t="shared" si="329"/>
        <v>Anything Else</v>
      </c>
      <c r="O2648" s="10">
        <f>INDEX(cpi!$A$1:$M$106,MATCH($D2648,cpi!$A:$A,0),MATCH($C2648,cpi!$1:$1,0))</f>
        <v>185.2</v>
      </c>
      <c r="P2648" s="10">
        <f>cpi!$I$2</f>
        <v>245.51900000000001</v>
      </c>
      <c r="Q2648" s="10">
        <f t="shared" si="334"/>
        <v>1.3256965442764579</v>
      </c>
      <c r="R2648" s="8" t="str">
        <f t="shared" si="335"/>
        <v/>
      </c>
      <c r="S2648" s="11">
        <f t="shared" si="336"/>
        <v>23862537.796976242</v>
      </c>
      <c r="T2648" s="11">
        <f t="shared" si="336"/>
        <v>4246264.361965443</v>
      </c>
      <c r="U2648" s="11">
        <f t="shared" si="336"/>
        <v>17503229.80473002</v>
      </c>
    </row>
    <row r="2649" spans="1:21" x14ac:dyDescent="0.2">
      <c r="A2649" s="5">
        <v>2674</v>
      </c>
      <c r="B2649" s="17">
        <v>23</v>
      </c>
      <c r="C2649" s="16">
        <v>2</v>
      </c>
      <c r="D2649" s="16">
        <v>1996</v>
      </c>
      <c r="E2649" s="18">
        <v>35736</v>
      </c>
      <c r="F2649" s="9" t="s">
        <v>2622</v>
      </c>
      <c r="G2649" s="3">
        <v>18000000</v>
      </c>
      <c r="H2649" s="3">
        <v>2483790</v>
      </c>
      <c r="I2649" s="3">
        <v>2483790</v>
      </c>
      <c r="J2649" s="8" t="str">
        <f t="shared" si="330"/>
        <v/>
      </c>
      <c r="K2649" s="8" t="str">
        <f t="shared" si="331"/>
        <v/>
      </c>
      <c r="L2649" s="8" t="str">
        <f t="shared" si="332"/>
        <v>Unforgettable</v>
      </c>
      <c r="M2649" s="8">
        <f t="shared" si="333"/>
        <v>1</v>
      </c>
      <c r="N2649" s="8" t="str">
        <f t="shared" si="329"/>
        <v>Unforgettable (1996)</v>
      </c>
      <c r="O2649" s="10">
        <f>INDEX(cpi!$A$1:$M$106,MATCH($D2649,cpi!$A:$A,0),MATCH($C2649,cpi!$1:$1,0))</f>
        <v>154.9</v>
      </c>
      <c r="P2649" s="10">
        <f>cpi!$I$2</f>
        <v>245.51900000000001</v>
      </c>
      <c r="Q2649" s="10">
        <f t="shared" si="334"/>
        <v>1.585016139444803</v>
      </c>
      <c r="R2649" s="8" t="str">
        <f t="shared" si="335"/>
        <v/>
      </c>
      <c r="S2649" s="11">
        <f t="shared" si="336"/>
        <v>28530290.510006454</v>
      </c>
      <c r="T2649" s="11">
        <f t="shared" si="336"/>
        <v>3936847.2369916071</v>
      </c>
      <c r="U2649" s="11">
        <f t="shared" si="336"/>
        <v>3936847.2369916071</v>
      </c>
    </row>
    <row r="2650" spans="1:21" x14ac:dyDescent="0.2">
      <c r="A2650" s="5">
        <v>2675</v>
      </c>
      <c r="B2650" s="17">
        <v>17</v>
      </c>
      <c r="C2650" s="16">
        <v>3</v>
      </c>
      <c r="D2650" s="16">
        <v>2017</v>
      </c>
      <c r="E2650" s="18">
        <v>43223</v>
      </c>
      <c r="F2650" s="9" t="s">
        <v>2623</v>
      </c>
      <c r="G2650" s="3">
        <v>18000000</v>
      </c>
      <c r="H2650" s="3">
        <v>2395410</v>
      </c>
      <c r="I2650" s="3">
        <v>42067430</v>
      </c>
      <c r="J2650" s="8" t="str">
        <f t="shared" si="330"/>
        <v/>
      </c>
      <c r="K2650" s="8" t="str">
        <f t="shared" si="331"/>
        <v/>
      </c>
      <c r="L2650" s="8" t="str">
        <f t="shared" si="332"/>
        <v>T2: Trainspotting</v>
      </c>
      <c r="M2650" s="8" t="str">
        <f t="shared" si="333"/>
        <v/>
      </c>
      <c r="N2650" s="8" t="str">
        <f t="shared" si="329"/>
        <v>T2: Trainspotting</v>
      </c>
      <c r="O2650" s="10">
        <f>INDEX(cpi!$A$1:$M$106,MATCH($D2650,cpi!$A:$A,0),MATCH($C2650,cpi!$1:$1,0))</f>
        <v>243.80099999999999</v>
      </c>
      <c r="P2650" s="10">
        <f>cpi!$I$2</f>
        <v>245.51900000000001</v>
      </c>
      <c r="Q2650" s="10">
        <f t="shared" si="334"/>
        <v>1.0070467307353128</v>
      </c>
      <c r="R2650" s="8" t="str">
        <f t="shared" si="335"/>
        <v/>
      </c>
      <c r="S2650" s="11">
        <f t="shared" si="336"/>
        <v>18126841.153235629</v>
      </c>
      <c r="T2650" s="11">
        <f t="shared" si="336"/>
        <v>2412289.8092706758</v>
      </c>
      <c r="U2650" s="11">
        <f t="shared" si="336"/>
        <v>42363867.851936623</v>
      </c>
    </row>
    <row r="2651" spans="1:21" x14ac:dyDescent="0.2">
      <c r="A2651" s="5">
        <v>2676</v>
      </c>
      <c r="B2651" s="17">
        <v>30</v>
      </c>
      <c r="C2651" s="16">
        <v>12</v>
      </c>
      <c r="D2651" s="16">
        <v>2009</v>
      </c>
      <c r="E2651" s="18">
        <v>40706</v>
      </c>
      <c r="F2651" s="9" t="s">
        <v>2624</v>
      </c>
      <c r="G2651" s="3">
        <v>18000000</v>
      </c>
      <c r="H2651" s="3">
        <v>2222862</v>
      </c>
      <c r="I2651" s="3">
        <v>25727044</v>
      </c>
      <c r="J2651" s="8" t="str">
        <f t="shared" si="330"/>
        <v/>
      </c>
      <c r="K2651" s="8" t="str">
        <f t="shared" si="331"/>
        <v/>
      </c>
      <c r="L2651" s="8" t="str">
        <f t="shared" si="332"/>
        <v>Das Weisse Band: Eine deutsche Kindergeschichte</v>
      </c>
      <c r="M2651" s="8" t="str">
        <f t="shared" si="333"/>
        <v/>
      </c>
      <c r="N2651" s="8" t="str">
        <f t="shared" si="329"/>
        <v>Das Weisse Band: Eine deutsche Kindergeschichte</v>
      </c>
      <c r="O2651" s="10">
        <f>INDEX(cpi!$A$1:$M$106,MATCH($D2651,cpi!$A:$A,0),MATCH($C2651,cpi!$1:$1,0))</f>
        <v>215.94900000000001</v>
      </c>
      <c r="P2651" s="10">
        <f>cpi!$I$2</f>
        <v>245.51900000000001</v>
      </c>
      <c r="Q2651" s="10">
        <f t="shared" si="334"/>
        <v>1.1369304789556793</v>
      </c>
      <c r="R2651" s="8" t="str">
        <f t="shared" si="335"/>
        <v/>
      </c>
      <c r="S2651" s="11">
        <f t="shared" si="336"/>
        <v>20464748.621202227</v>
      </c>
      <c r="T2651" s="11">
        <f t="shared" si="336"/>
        <v>2527239.5583123793</v>
      </c>
      <c r="U2651" s="11">
        <f t="shared" si="336"/>
        <v>29249860.457033835</v>
      </c>
    </row>
    <row r="2652" spans="1:21" x14ac:dyDescent="0.2">
      <c r="A2652" s="5">
        <v>2677</v>
      </c>
      <c r="B2652" s="17">
        <v>25</v>
      </c>
      <c r="C2652" s="16">
        <v>4</v>
      </c>
      <c r="D2652" s="16">
        <v>1986</v>
      </c>
      <c r="E2652" s="18">
        <v>32146</v>
      </c>
      <c r="F2652" s="9" t="s">
        <v>2625</v>
      </c>
      <c r="G2652" s="3">
        <v>18000000</v>
      </c>
      <c r="H2652" s="3">
        <v>1305114</v>
      </c>
      <c r="I2652" s="3">
        <v>1305114</v>
      </c>
      <c r="J2652" s="8" t="str">
        <f t="shared" si="330"/>
        <v/>
      </c>
      <c r="K2652" s="8" t="str">
        <f t="shared" si="331"/>
        <v/>
      </c>
      <c r="L2652" s="8" t="str">
        <f t="shared" si="332"/>
        <v>8 Million Ways to Die</v>
      </c>
      <c r="M2652" s="8" t="str">
        <f t="shared" si="333"/>
        <v/>
      </c>
      <c r="N2652" s="8" t="str">
        <f t="shared" si="329"/>
        <v>8 Million Ways to Die</v>
      </c>
      <c r="O2652" s="10">
        <f>INDEX(cpi!$A$1:$M$106,MATCH($D2652,cpi!$A:$A,0),MATCH($C2652,cpi!$1:$1,0))</f>
        <v>108.6</v>
      </c>
      <c r="P2652" s="10">
        <f>cpi!$I$2</f>
        <v>245.51900000000001</v>
      </c>
      <c r="Q2652" s="10">
        <f t="shared" si="334"/>
        <v>2.2607642725598529</v>
      </c>
      <c r="R2652" s="8" t="str">
        <f t="shared" si="335"/>
        <v/>
      </c>
      <c r="S2652" s="11">
        <f t="shared" si="336"/>
        <v>40693756.906077355</v>
      </c>
      <c r="T2652" s="11">
        <f t="shared" si="336"/>
        <v>2950555.1028176798</v>
      </c>
      <c r="U2652" s="11">
        <f t="shared" si="336"/>
        <v>2950555.1028176798</v>
      </c>
    </row>
    <row r="2653" spans="1:21" x14ac:dyDescent="0.2">
      <c r="A2653" s="5">
        <v>2678</v>
      </c>
      <c r="B2653" s="17">
        <v>1</v>
      </c>
      <c r="C2653" s="16">
        <v>3</v>
      </c>
      <c r="D2653" s="16">
        <v>2013</v>
      </c>
      <c r="E2653" s="18">
        <v>41277</v>
      </c>
      <c r="F2653" s="9" t="s">
        <v>2626</v>
      </c>
      <c r="G2653" s="3">
        <v>18000000</v>
      </c>
      <c r="H2653" s="3">
        <v>1034589</v>
      </c>
      <c r="I2653" s="3">
        <v>1199510</v>
      </c>
      <c r="J2653" s="8" t="str">
        <f t="shared" si="330"/>
        <v/>
      </c>
      <c r="K2653" s="8" t="str">
        <f t="shared" si="331"/>
        <v/>
      </c>
      <c r="L2653" s="8" t="str">
        <f t="shared" si="332"/>
        <v>Phantom</v>
      </c>
      <c r="M2653" s="8" t="str">
        <f t="shared" si="333"/>
        <v/>
      </c>
      <c r="N2653" s="8" t="str">
        <f t="shared" si="329"/>
        <v>Phantom</v>
      </c>
      <c r="O2653" s="10">
        <f>INDEX(cpi!$A$1:$M$106,MATCH($D2653,cpi!$A:$A,0),MATCH($C2653,cpi!$1:$1,0))</f>
        <v>232.773</v>
      </c>
      <c r="P2653" s="10">
        <f>cpi!$I$2</f>
        <v>245.51900000000001</v>
      </c>
      <c r="Q2653" s="10">
        <f t="shared" si="334"/>
        <v>1.0547572098138531</v>
      </c>
      <c r="R2653" s="8" t="str">
        <f t="shared" si="335"/>
        <v/>
      </c>
      <c r="S2653" s="11">
        <f t="shared" si="336"/>
        <v>18985629.776649356</v>
      </c>
      <c r="T2653" s="11">
        <f t="shared" si="336"/>
        <v>1091240.2069441045</v>
      </c>
      <c r="U2653" s="11">
        <f t="shared" si="336"/>
        <v>1265191.820743815</v>
      </c>
    </row>
    <row r="2654" spans="1:21" x14ac:dyDescent="0.2">
      <c r="A2654" s="5">
        <v>2679</v>
      </c>
      <c r="B2654" s="17">
        <v>26</v>
      </c>
      <c r="C2654" s="16">
        <v>4</v>
      </c>
      <c r="D2654" s="16">
        <v>2002</v>
      </c>
      <c r="E2654" s="18">
        <v>38021</v>
      </c>
      <c r="F2654" s="9" t="s">
        <v>2627</v>
      </c>
      <c r="G2654" s="3">
        <v>18000000</v>
      </c>
      <c r="H2654" s="3">
        <v>676698</v>
      </c>
      <c r="I2654" s="3">
        <v>676698</v>
      </c>
      <c r="J2654" s="8" t="str">
        <f t="shared" si="330"/>
        <v/>
      </c>
      <c r="K2654" s="8" t="str">
        <f t="shared" si="331"/>
        <v/>
      </c>
      <c r="L2654" s="8" t="str">
        <f t="shared" si="332"/>
        <v>The Salton Sea</v>
      </c>
      <c r="M2654" s="8" t="str">
        <f t="shared" si="333"/>
        <v/>
      </c>
      <c r="N2654" s="8" t="str">
        <f t="shared" si="329"/>
        <v>The Salton Sea</v>
      </c>
      <c r="O2654" s="10">
        <f>INDEX(cpi!$A$1:$M$106,MATCH($D2654,cpi!$A:$A,0),MATCH($C2654,cpi!$1:$1,0))</f>
        <v>179.8</v>
      </c>
      <c r="P2654" s="10">
        <f>cpi!$I$2</f>
        <v>245.51900000000001</v>
      </c>
      <c r="Q2654" s="10">
        <f t="shared" si="334"/>
        <v>1.365511679644049</v>
      </c>
      <c r="R2654" s="8" t="str">
        <f t="shared" si="335"/>
        <v/>
      </c>
      <c r="S2654" s="11">
        <f t="shared" si="336"/>
        <v>24579210.233592883</v>
      </c>
      <c r="T2654" s="11">
        <f t="shared" si="336"/>
        <v>924039.02259176865</v>
      </c>
      <c r="U2654" s="11">
        <f t="shared" si="336"/>
        <v>924039.02259176865</v>
      </c>
    </row>
    <row r="2655" spans="1:21" x14ac:dyDescent="0.2">
      <c r="A2655" s="5">
        <v>2680</v>
      </c>
      <c r="B2655" s="17">
        <v>24</v>
      </c>
      <c r="C2655" s="16">
        <v>4</v>
      </c>
      <c r="D2655" s="16">
        <v>2009</v>
      </c>
      <c r="E2655" s="18">
        <v>40516</v>
      </c>
      <c r="F2655" s="9" t="s">
        <v>2628</v>
      </c>
      <c r="G2655" s="3">
        <v>18000000</v>
      </c>
      <c r="H2655" s="3">
        <v>315000</v>
      </c>
      <c r="I2655" s="3">
        <v>315000</v>
      </c>
      <c r="J2655" s="8" t="str">
        <f t="shared" si="330"/>
        <v/>
      </c>
      <c r="K2655" s="8" t="str">
        <f t="shared" si="331"/>
        <v/>
      </c>
      <c r="L2655" s="8" t="str">
        <f t="shared" si="332"/>
        <v>The Informers</v>
      </c>
      <c r="M2655" s="8" t="str">
        <f t="shared" si="333"/>
        <v/>
      </c>
      <c r="N2655" s="8" t="str">
        <f t="shared" si="329"/>
        <v>The Informers</v>
      </c>
      <c r="O2655" s="10">
        <f>INDEX(cpi!$A$1:$M$106,MATCH($D2655,cpi!$A:$A,0),MATCH($C2655,cpi!$1:$1,0))</f>
        <v>213.24</v>
      </c>
      <c r="P2655" s="10">
        <f>cpi!$I$2</f>
        <v>245.51900000000001</v>
      </c>
      <c r="Q2655" s="10">
        <f t="shared" si="334"/>
        <v>1.1513740386419058</v>
      </c>
      <c r="R2655" s="8" t="str">
        <f t="shared" si="335"/>
        <v/>
      </c>
      <c r="S2655" s="11">
        <f t="shared" si="336"/>
        <v>20724732.695554305</v>
      </c>
      <c r="T2655" s="11">
        <f t="shared" si="336"/>
        <v>362682.82217220031</v>
      </c>
      <c r="U2655" s="11">
        <f t="shared" si="336"/>
        <v>362682.82217220031</v>
      </c>
    </row>
    <row r="2656" spans="1:21" x14ac:dyDescent="0.2">
      <c r="A2656" s="5">
        <v>2681</v>
      </c>
      <c r="B2656" s="17">
        <v>24</v>
      </c>
      <c r="C2656" s="16">
        <v>9</v>
      </c>
      <c r="D2656" s="16">
        <v>1999</v>
      </c>
      <c r="E2656" s="18">
        <v>36869</v>
      </c>
      <c r="F2656" s="9" t="s">
        <v>2629</v>
      </c>
      <c r="G2656" s="3">
        <v>18000000</v>
      </c>
      <c r="H2656" s="3">
        <v>229311</v>
      </c>
      <c r="I2656" s="3">
        <v>229311</v>
      </c>
      <c r="J2656" s="8" t="str">
        <f t="shared" si="330"/>
        <v/>
      </c>
      <c r="K2656" s="8" t="str">
        <f t="shared" si="331"/>
        <v/>
      </c>
      <c r="L2656" s="8" t="str">
        <f t="shared" si="332"/>
        <v>One Man's Hero</v>
      </c>
      <c r="M2656" s="8" t="str">
        <f t="shared" si="333"/>
        <v/>
      </c>
      <c r="N2656" s="8" t="str">
        <f t="shared" si="329"/>
        <v>One Man's Hero</v>
      </c>
      <c r="O2656" s="10">
        <f>INDEX(cpi!$A$1:$M$106,MATCH($D2656,cpi!$A:$A,0),MATCH($C2656,cpi!$1:$1,0))</f>
        <v>167.9</v>
      </c>
      <c r="P2656" s="10">
        <f>cpi!$I$2</f>
        <v>245.51900000000001</v>
      </c>
      <c r="Q2656" s="10">
        <f t="shared" si="334"/>
        <v>1.4622930315664087</v>
      </c>
      <c r="R2656" s="8" t="str">
        <f t="shared" si="335"/>
        <v/>
      </c>
      <c r="S2656" s="11">
        <f t="shared" si="336"/>
        <v>26321274.568195354</v>
      </c>
      <c r="T2656" s="11">
        <f t="shared" si="336"/>
        <v>335319.87736152473</v>
      </c>
      <c r="U2656" s="11">
        <f t="shared" si="336"/>
        <v>335319.87736152473</v>
      </c>
    </row>
    <row r="2657" spans="1:21" x14ac:dyDescent="0.2">
      <c r="A2657" s="5">
        <v>2682</v>
      </c>
      <c r="B2657" s="17">
        <v>15</v>
      </c>
      <c r="C2657" s="16">
        <v>10</v>
      </c>
      <c r="D2657" s="16">
        <v>2010</v>
      </c>
      <c r="E2657" s="18">
        <v>40612</v>
      </c>
      <c r="F2657" s="9" t="s">
        <v>2630</v>
      </c>
      <c r="G2657" s="3">
        <v>18000000</v>
      </c>
      <c r="H2657" s="3">
        <v>145526</v>
      </c>
      <c r="I2657" s="3">
        <v>157002</v>
      </c>
      <c r="J2657" s="8" t="str">
        <f t="shared" si="330"/>
        <v/>
      </c>
      <c r="K2657" s="8" t="str">
        <f t="shared" si="331"/>
        <v/>
      </c>
      <c r="L2657" s="8" t="str">
        <f t="shared" si="332"/>
        <v>Carlos</v>
      </c>
      <c r="M2657" s="8" t="str">
        <f t="shared" si="333"/>
        <v/>
      </c>
      <c r="N2657" s="8" t="str">
        <f t="shared" si="329"/>
        <v>Carlos</v>
      </c>
      <c r="O2657" s="10">
        <f>INDEX(cpi!$A$1:$M$106,MATCH($D2657,cpi!$A:$A,0),MATCH($C2657,cpi!$1:$1,0))</f>
        <v>218.71100000000001</v>
      </c>
      <c r="P2657" s="10">
        <f>cpi!$I$2</f>
        <v>245.51900000000001</v>
      </c>
      <c r="Q2657" s="10">
        <f t="shared" si="334"/>
        <v>1.1225727101060303</v>
      </c>
      <c r="R2657" s="8" t="str">
        <f t="shared" si="335"/>
        <v/>
      </c>
      <c r="S2657" s="11">
        <f t="shared" si="336"/>
        <v>20206308.781908546</v>
      </c>
      <c r="T2657" s="11">
        <f t="shared" si="336"/>
        <v>163363.51621089017</v>
      </c>
      <c r="U2657" s="11">
        <f t="shared" si="336"/>
        <v>176246.16063206698</v>
      </c>
    </row>
    <row r="2658" spans="1:21" x14ac:dyDescent="0.2">
      <c r="A2658" s="5">
        <v>2683</v>
      </c>
      <c r="B2658" s="17">
        <v>22</v>
      </c>
      <c r="C2658" s="16">
        <v>9</v>
      </c>
      <c r="D2658" s="16">
        <v>2006</v>
      </c>
      <c r="E2658" s="18">
        <v>39364</v>
      </c>
      <c r="F2658" s="9" t="s">
        <v>2631</v>
      </c>
      <c r="G2658" s="3">
        <v>18000000</v>
      </c>
      <c r="H2658" s="3">
        <v>70644</v>
      </c>
      <c r="I2658" s="3">
        <v>2401413</v>
      </c>
      <c r="J2658" s="8" t="str">
        <f t="shared" si="330"/>
        <v/>
      </c>
      <c r="K2658" s="8" t="str">
        <f t="shared" si="331"/>
        <v/>
      </c>
      <c r="L2658" s="8" t="str">
        <f t="shared" si="332"/>
        <v>Renaissance</v>
      </c>
      <c r="M2658" s="8" t="str">
        <f t="shared" si="333"/>
        <v/>
      </c>
      <c r="N2658" s="8" t="str">
        <f t="shared" si="329"/>
        <v>Renaissance</v>
      </c>
      <c r="O2658" s="10">
        <f>INDEX(cpi!$A$1:$M$106,MATCH($D2658,cpi!$A:$A,0),MATCH($C2658,cpi!$1:$1,0))</f>
        <v>202.9</v>
      </c>
      <c r="P2658" s="10">
        <f>cpi!$I$2</f>
        <v>245.51900000000001</v>
      </c>
      <c r="Q2658" s="10">
        <f t="shared" si="334"/>
        <v>1.2100492853622473</v>
      </c>
      <c r="R2658" s="8" t="str">
        <f t="shared" si="335"/>
        <v/>
      </c>
      <c r="S2658" s="11">
        <f t="shared" si="336"/>
        <v>21780887.136520453</v>
      </c>
      <c r="T2658" s="11">
        <f t="shared" si="336"/>
        <v>85482.721715130596</v>
      </c>
      <c r="U2658" s="11">
        <f t="shared" si="336"/>
        <v>2905828.0845096102</v>
      </c>
    </row>
    <row r="2659" spans="1:21" x14ac:dyDescent="0.2">
      <c r="A2659" s="5">
        <v>2684</v>
      </c>
      <c r="B2659" s="17">
        <v>31</v>
      </c>
      <c r="C2659" s="16">
        <v>12</v>
      </c>
      <c r="D2659" s="16">
        <v>2008</v>
      </c>
      <c r="E2659" s="18">
        <v>40371</v>
      </c>
      <c r="F2659" s="9" t="s">
        <v>2632</v>
      </c>
      <c r="G2659" s="3">
        <v>18000000</v>
      </c>
      <c r="H2659" s="3">
        <v>0</v>
      </c>
      <c r="I2659" s="3">
        <v>627422</v>
      </c>
      <c r="J2659" s="8" t="str">
        <f t="shared" si="330"/>
        <v/>
      </c>
      <c r="K2659" s="8" t="str">
        <f t="shared" si="331"/>
        <v/>
      </c>
      <c r="L2659" s="8" t="str">
        <f t="shared" si="332"/>
        <v>I Come with the Rain</v>
      </c>
      <c r="M2659" s="8" t="str">
        <f t="shared" si="333"/>
        <v/>
      </c>
      <c r="N2659" s="8" t="str">
        <f t="shared" si="329"/>
        <v>I Come with the Rain</v>
      </c>
      <c r="O2659" s="10">
        <f>INDEX(cpi!$A$1:$M$106,MATCH($D2659,cpi!$A:$A,0),MATCH($C2659,cpi!$1:$1,0))</f>
        <v>210.22800000000001</v>
      </c>
      <c r="P2659" s="10">
        <f>cpi!$I$2</f>
        <v>245.51900000000001</v>
      </c>
      <c r="Q2659" s="10">
        <f t="shared" si="334"/>
        <v>1.1678701219628214</v>
      </c>
      <c r="R2659" s="8" t="str">
        <f t="shared" si="335"/>
        <v/>
      </c>
      <c r="S2659" s="11">
        <f t="shared" si="336"/>
        <v>21021662.195330784</v>
      </c>
      <c r="T2659" s="11">
        <f t="shared" si="336"/>
        <v>0</v>
      </c>
      <c r="U2659" s="11">
        <f t="shared" si="336"/>
        <v>732747.40766215732</v>
      </c>
    </row>
    <row r="2660" spans="1:21" x14ac:dyDescent="0.2">
      <c r="A2660" s="5">
        <v>2685</v>
      </c>
      <c r="B2660" s="17">
        <v>15</v>
      </c>
      <c r="C2660" s="16">
        <v>4</v>
      </c>
      <c r="D2660" s="16">
        <v>2016</v>
      </c>
      <c r="E2660" s="18">
        <v>42798</v>
      </c>
      <c r="F2660" s="9" t="s">
        <v>2633</v>
      </c>
      <c r="G2660" s="3">
        <v>18000000</v>
      </c>
      <c r="H2660" s="3">
        <v>0</v>
      </c>
      <c r="I2660" s="3">
        <v>309608</v>
      </c>
      <c r="J2660" s="8" t="str">
        <f t="shared" si="330"/>
        <v/>
      </c>
      <c r="K2660" s="8" t="str">
        <f t="shared" si="331"/>
        <v/>
      </c>
      <c r="L2660" s="8" t="str">
        <f t="shared" si="332"/>
        <v>I Am Wrath</v>
      </c>
      <c r="M2660" s="8" t="str">
        <f t="shared" si="333"/>
        <v/>
      </c>
      <c r="N2660" s="8" t="str">
        <f t="shared" si="329"/>
        <v>I Am Wrath</v>
      </c>
      <c r="O2660" s="10">
        <f>INDEX(cpi!$A$1:$M$106,MATCH($D2660,cpi!$A:$A,0),MATCH($C2660,cpi!$1:$1,0))</f>
        <v>239.261</v>
      </c>
      <c r="P2660" s="10">
        <f>cpi!$I$2</f>
        <v>245.51900000000001</v>
      </c>
      <c r="Q2660" s="10">
        <f t="shared" si="334"/>
        <v>1.0261555372584752</v>
      </c>
      <c r="R2660" s="8" t="str">
        <f t="shared" si="335"/>
        <v/>
      </c>
      <c r="S2660" s="11">
        <f t="shared" si="336"/>
        <v>18470799.670652553</v>
      </c>
      <c r="T2660" s="11">
        <f t="shared" si="336"/>
        <v>0</v>
      </c>
      <c r="U2660" s="11">
        <f t="shared" si="336"/>
        <v>317705.96357952198</v>
      </c>
    </row>
    <row r="2661" spans="1:21" x14ac:dyDescent="0.2">
      <c r="A2661" s="5">
        <v>2686</v>
      </c>
      <c r="B2661" s="17">
        <v>8</v>
      </c>
      <c r="C2661" s="16">
        <v>4</v>
      </c>
      <c r="D2661" s="16">
        <v>2008</v>
      </c>
      <c r="E2661" s="18">
        <v>39664</v>
      </c>
      <c r="F2661" s="9" t="s">
        <v>2634</v>
      </c>
      <c r="G2661" s="3">
        <v>18000000</v>
      </c>
      <c r="H2661" s="3">
        <v>0</v>
      </c>
      <c r="I2661" s="3">
        <v>0</v>
      </c>
      <c r="J2661" s="8">
        <f t="shared" si="330"/>
        <v>1</v>
      </c>
      <c r="K2661" s="8" t="str">
        <f t="shared" si="331"/>
        <v/>
      </c>
      <c r="L2661" s="8" t="str">
        <f t="shared" si="332"/>
        <v>Day of the Dead</v>
      </c>
      <c r="M2661" s="8">
        <f t="shared" si="333"/>
        <v>1</v>
      </c>
      <c r="N2661" s="8" t="str">
        <f t="shared" si="329"/>
        <v>Day of the Dead (2008)</v>
      </c>
      <c r="O2661" s="10">
        <f>INDEX(cpi!$A$1:$M$106,MATCH($D2661,cpi!$A:$A,0),MATCH($C2661,cpi!$1:$1,0))</f>
        <v>214.82300000000001</v>
      </c>
      <c r="P2661" s="10">
        <f>cpi!$I$2</f>
        <v>245.51900000000001</v>
      </c>
      <c r="Q2661" s="10">
        <f t="shared" si="334"/>
        <v>1.1428897278224399</v>
      </c>
      <c r="R2661" s="8" t="str">
        <f t="shared" si="335"/>
        <v/>
      </c>
      <c r="S2661" s="11">
        <f t="shared" si="336"/>
        <v>20572015.100803919</v>
      </c>
      <c r="T2661" s="11">
        <f t="shared" si="336"/>
        <v>0</v>
      </c>
      <c r="U2661" s="11">
        <f t="shared" si="336"/>
        <v>0</v>
      </c>
    </row>
    <row r="2662" spans="1:21" x14ac:dyDescent="0.2">
      <c r="A2662" s="5">
        <v>2687</v>
      </c>
      <c r="B2662" s="17">
        <v>22</v>
      </c>
      <c r="C2662" s="16">
        <v>8</v>
      </c>
      <c r="D2662" s="16">
        <v>2014</v>
      </c>
      <c r="E2662" s="18">
        <v>42285</v>
      </c>
      <c r="F2662" s="9" t="s">
        <v>2635</v>
      </c>
      <c r="G2662" s="3">
        <v>18000000</v>
      </c>
      <c r="H2662" s="3">
        <v>0</v>
      </c>
      <c r="I2662" s="3">
        <v>0</v>
      </c>
      <c r="J2662" s="8">
        <f t="shared" si="330"/>
        <v>1</v>
      </c>
      <c r="K2662" s="8" t="str">
        <f t="shared" si="331"/>
        <v/>
      </c>
      <c r="L2662" s="8" t="str">
        <f t="shared" si="332"/>
        <v>The Prince</v>
      </c>
      <c r="M2662" s="8" t="str">
        <f t="shared" si="333"/>
        <v/>
      </c>
      <c r="N2662" s="8" t="str">
        <f t="shared" si="329"/>
        <v>The Prince</v>
      </c>
      <c r="O2662" s="10">
        <f>INDEX(cpi!$A$1:$M$106,MATCH($D2662,cpi!$A:$A,0),MATCH($C2662,cpi!$1:$1,0))</f>
        <v>237.852</v>
      </c>
      <c r="P2662" s="10">
        <f>cpi!$I$2</f>
        <v>245.51900000000001</v>
      </c>
      <c r="Q2662" s="10">
        <f t="shared" si="334"/>
        <v>1.0322343305921329</v>
      </c>
      <c r="R2662" s="8" t="str">
        <f t="shared" si="335"/>
        <v/>
      </c>
      <c r="S2662" s="11">
        <f t="shared" si="336"/>
        <v>18580217.950658392</v>
      </c>
      <c r="T2662" s="11">
        <f t="shared" si="336"/>
        <v>0</v>
      </c>
      <c r="U2662" s="11">
        <f t="shared" si="336"/>
        <v>0</v>
      </c>
    </row>
    <row r="2663" spans="1:21" x14ac:dyDescent="0.2">
      <c r="A2663" s="5">
        <v>2688</v>
      </c>
      <c r="B2663" s="17">
        <v>14</v>
      </c>
      <c r="C2663" s="16">
        <v>11</v>
      </c>
      <c r="D2663" s="16">
        <v>2014</v>
      </c>
      <c r="E2663" s="18">
        <v>42046</v>
      </c>
      <c r="F2663" s="9" t="s">
        <v>2636</v>
      </c>
      <c r="G2663" s="3">
        <v>18000000</v>
      </c>
      <c r="H2663" s="3">
        <v>0</v>
      </c>
      <c r="I2663" s="3">
        <v>0</v>
      </c>
      <c r="J2663" s="8">
        <f t="shared" si="330"/>
        <v>1</v>
      </c>
      <c r="K2663" s="8" t="str">
        <f t="shared" si="331"/>
        <v/>
      </c>
      <c r="L2663" s="8" t="str">
        <f t="shared" si="332"/>
        <v>Wolves</v>
      </c>
      <c r="M2663" s="8" t="str">
        <f t="shared" si="333"/>
        <v/>
      </c>
      <c r="N2663" s="8" t="str">
        <f t="shared" si="329"/>
        <v>Wolves</v>
      </c>
      <c r="O2663" s="10">
        <f>INDEX(cpi!$A$1:$M$106,MATCH($D2663,cpi!$A:$A,0),MATCH($C2663,cpi!$1:$1,0))</f>
        <v>236.15100000000001</v>
      </c>
      <c r="P2663" s="10">
        <f>cpi!$I$2</f>
        <v>245.51900000000001</v>
      </c>
      <c r="Q2663" s="10">
        <f t="shared" si="334"/>
        <v>1.0396695334764621</v>
      </c>
      <c r="R2663" s="8" t="str">
        <f t="shared" si="335"/>
        <v/>
      </c>
      <c r="S2663" s="11">
        <f t="shared" si="336"/>
        <v>18714051.602576319</v>
      </c>
      <c r="T2663" s="11">
        <f t="shared" si="336"/>
        <v>0</v>
      </c>
      <c r="U2663" s="11">
        <f t="shared" si="336"/>
        <v>0</v>
      </c>
    </row>
    <row r="2664" spans="1:21" x14ac:dyDescent="0.2">
      <c r="A2664" s="5">
        <v>2689</v>
      </c>
      <c r="B2664" s="17">
        <v>19</v>
      </c>
      <c r="C2664" s="16">
        <v>2</v>
      </c>
      <c r="D2664" s="16">
        <v>2016</v>
      </c>
      <c r="E2664" s="18">
        <v>42918</v>
      </c>
      <c r="F2664" s="9" t="s">
        <v>2637</v>
      </c>
      <c r="G2664" s="3">
        <v>18000000</v>
      </c>
      <c r="H2664" s="3">
        <v>0</v>
      </c>
      <c r="I2664" s="3">
        <v>0</v>
      </c>
      <c r="J2664" s="8">
        <f t="shared" si="330"/>
        <v>1</v>
      </c>
      <c r="K2664" s="8" t="str">
        <f t="shared" si="331"/>
        <v/>
      </c>
      <c r="L2664" s="8" t="str">
        <f t="shared" si="332"/>
        <v>Forsaken</v>
      </c>
      <c r="M2664" s="8" t="str">
        <f t="shared" si="333"/>
        <v/>
      </c>
      <c r="N2664" s="8" t="str">
        <f t="shared" si="329"/>
        <v>Forsaken</v>
      </c>
      <c r="O2664" s="10">
        <f>INDEX(cpi!$A$1:$M$106,MATCH($D2664,cpi!$A:$A,0),MATCH($C2664,cpi!$1:$1,0))</f>
        <v>237.11099999999999</v>
      </c>
      <c r="P2664" s="10">
        <f>cpi!$I$2</f>
        <v>245.51900000000001</v>
      </c>
      <c r="Q2664" s="10">
        <f t="shared" si="334"/>
        <v>1.0354601853140513</v>
      </c>
      <c r="R2664" s="8" t="str">
        <f t="shared" si="335"/>
        <v/>
      </c>
      <c r="S2664" s="11">
        <f t="shared" si="336"/>
        <v>18638283.335652921</v>
      </c>
      <c r="T2664" s="11">
        <f t="shared" si="336"/>
        <v>0</v>
      </c>
      <c r="U2664" s="11">
        <f t="shared" si="336"/>
        <v>0</v>
      </c>
    </row>
    <row r="2665" spans="1:21" x14ac:dyDescent="0.2">
      <c r="A2665" s="5">
        <v>2690</v>
      </c>
      <c r="B2665" s="17">
        <v>28</v>
      </c>
      <c r="C2665" s="16">
        <v>6</v>
      </c>
      <c r="D2665" s="16">
        <v>1985</v>
      </c>
      <c r="E2665" s="18">
        <v>31873</v>
      </c>
      <c r="F2665" s="9" t="s">
        <v>2638</v>
      </c>
      <c r="G2665" s="3">
        <v>17900000</v>
      </c>
      <c r="H2665" s="3">
        <v>6905861</v>
      </c>
      <c r="I2665" s="3">
        <v>6905861</v>
      </c>
      <c r="J2665" s="8" t="str">
        <f t="shared" si="330"/>
        <v/>
      </c>
      <c r="K2665" s="8" t="str">
        <f t="shared" si="331"/>
        <v/>
      </c>
      <c r="L2665" s="8" t="str">
        <f t="shared" si="332"/>
        <v>Red Sonja</v>
      </c>
      <c r="M2665" s="8" t="str">
        <f t="shared" si="333"/>
        <v/>
      </c>
      <c r="N2665" s="8" t="str">
        <f t="shared" si="329"/>
        <v>Red Sonja</v>
      </c>
      <c r="O2665" s="10">
        <f>INDEX(cpi!$A$1:$M$106,MATCH($D2665,cpi!$A:$A,0),MATCH($C2665,cpi!$1:$1,0))</f>
        <v>107.6</v>
      </c>
      <c r="P2665" s="10">
        <f>cpi!$I$2</f>
        <v>245.51900000000001</v>
      </c>
      <c r="Q2665" s="10">
        <f t="shared" si="334"/>
        <v>2.2817750929368033</v>
      </c>
      <c r="R2665" s="8" t="str">
        <f t="shared" si="335"/>
        <v/>
      </c>
      <c r="S2665" s="11">
        <f t="shared" si="336"/>
        <v>40843774.16356878</v>
      </c>
      <c r="T2665" s="11">
        <f t="shared" si="336"/>
        <v>15757621.625083646</v>
      </c>
      <c r="U2665" s="11">
        <f t="shared" si="336"/>
        <v>15757621.625083646</v>
      </c>
    </row>
    <row r="2666" spans="1:21" x14ac:dyDescent="0.2">
      <c r="A2666" s="5">
        <v>2691</v>
      </c>
      <c r="B2666" s="17">
        <v>13</v>
      </c>
      <c r="C2666" s="16">
        <v>7</v>
      </c>
      <c r="D2666" s="16">
        <v>2012</v>
      </c>
      <c r="E2666" s="18">
        <v>41281</v>
      </c>
      <c r="F2666" s="9" t="s">
        <v>2639</v>
      </c>
      <c r="G2666" s="3">
        <v>17700000</v>
      </c>
      <c r="H2666" s="3">
        <v>49521</v>
      </c>
      <c r="I2666" s="3">
        <v>14518884</v>
      </c>
      <c r="J2666" s="8" t="str">
        <f t="shared" si="330"/>
        <v/>
      </c>
      <c r="K2666" s="8" t="str">
        <f t="shared" si="331"/>
        <v/>
      </c>
      <c r="L2666" s="8" t="str">
        <f t="shared" si="332"/>
        <v>Red Lights</v>
      </c>
      <c r="M2666" s="8" t="str">
        <f t="shared" si="333"/>
        <v/>
      </c>
      <c r="N2666" s="8" t="str">
        <f t="shared" si="329"/>
        <v>Red Lights</v>
      </c>
      <c r="O2666" s="10">
        <f>INDEX(cpi!$A$1:$M$106,MATCH($D2666,cpi!$A:$A,0),MATCH($C2666,cpi!$1:$1,0))</f>
        <v>229.10400000000001</v>
      </c>
      <c r="P2666" s="10">
        <f>cpi!$I$2</f>
        <v>245.51900000000001</v>
      </c>
      <c r="Q2666" s="10">
        <f t="shared" si="334"/>
        <v>1.0716486835672883</v>
      </c>
      <c r="R2666" s="8" t="str">
        <f t="shared" si="335"/>
        <v/>
      </c>
      <c r="S2666" s="11">
        <f t="shared" si="336"/>
        <v>18968181.699141003</v>
      </c>
      <c r="T2666" s="11">
        <f t="shared" si="336"/>
        <v>53069.114458935685</v>
      </c>
      <c r="U2666" s="11">
        <f t="shared" si="336"/>
        <v>15559142.925466165</v>
      </c>
    </row>
    <row r="2667" spans="1:21" x14ac:dyDescent="0.2">
      <c r="A2667" s="5">
        <v>2692</v>
      </c>
      <c r="B2667" s="17">
        <v>17</v>
      </c>
      <c r="C2667" s="16">
        <v>8</v>
      </c>
      <c r="D2667" s="16">
        <v>2007</v>
      </c>
      <c r="E2667" s="18">
        <v>39576</v>
      </c>
      <c r="F2667" s="9" t="s">
        <v>2640</v>
      </c>
      <c r="G2667" s="3">
        <v>17500000</v>
      </c>
      <c r="H2667" s="3">
        <v>121463226</v>
      </c>
      <c r="I2667" s="3">
        <v>169955142</v>
      </c>
      <c r="J2667" s="8" t="str">
        <f t="shared" si="330"/>
        <v/>
      </c>
      <c r="K2667" s="8" t="str">
        <f t="shared" si="331"/>
        <v/>
      </c>
      <c r="L2667" s="8" t="str">
        <f t="shared" si="332"/>
        <v>Superbad</v>
      </c>
      <c r="M2667" s="8" t="str">
        <f t="shared" si="333"/>
        <v/>
      </c>
      <c r="N2667" s="8" t="str">
        <f t="shared" si="329"/>
        <v>Superbad</v>
      </c>
      <c r="O2667" s="10">
        <f>INDEX(cpi!$A$1:$M$106,MATCH($D2667,cpi!$A:$A,0),MATCH($C2667,cpi!$1:$1,0))</f>
        <v>207.917</v>
      </c>
      <c r="P2667" s="10">
        <f>cpi!$I$2</f>
        <v>245.51900000000001</v>
      </c>
      <c r="Q2667" s="10">
        <f t="shared" si="334"/>
        <v>1.1808510126637071</v>
      </c>
      <c r="R2667" s="8" t="str">
        <f t="shared" si="335"/>
        <v/>
      </c>
      <c r="S2667" s="11">
        <f t="shared" si="336"/>
        <v>20664892.721614875</v>
      </c>
      <c r="T2667" s="11">
        <f t="shared" si="336"/>
        <v>143429973.42350072</v>
      </c>
      <c r="U2667" s="11">
        <f t="shared" si="336"/>
        <v>200691701.53810415</v>
      </c>
    </row>
    <row r="2668" spans="1:21" x14ac:dyDescent="0.2">
      <c r="A2668" s="5">
        <v>2693</v>
      </c>
      <c r="B2668" s="17">
        <v>20</v>
      </c>
      <c r="C2668" s="16">
        <v>2</v>
      </c>
      <c r="D2668" s="16">
        <v>2009</v>
      </c>
      <c r="E2668" s="18">
        <v>40392</v>
      </c>
      <c r="F2668" s="9" t="s">
        <v>2641</v>
      </c>
      <c r="G2668" s="3">
        <v>17500000</v>
      </c>
      <c r="H2668" s="3">
        <v>90508336</v>
      </c>
      <c r="I2668" s="3">
        <v>90508336</v>
      </c>
      <c r="J2668" s="8" t="str">
        <f t="shared" si="330"/>
        <v/>
      </c>
      <c r="K2668" s="8" t="str">
        <f t="shared" si="331"/>
        <v/>
      </c>
      <c r="L2668" s="8" t="str">
        <f t="shared" si="332"/>
        <v>Madea Goes To Jail</v>
      </c>
      <c r="M2668" s="8" t="str">
        <f t="shared" si="333"/>
        <v/>
      </c>
      <c r="N2668" s="8" t="str">
        <f t="shared" si="329"/>
        <v>Madea Goes To Jail</v>
      </c>
      <c r="O2668" s="10">
        <f>INDEX(cpi!$A$1:$M$106,MATCH($D2668,cpi!$A:$A,0),MATCH($C2668,cpi!$1:$1,0))</f>
        <v>212.19300000000001</v>
      </c>
      <c r="P2668" s="10">
        <f>cpi!$I$2</f>
        <v>245.51900000000001</v>
      </c>
      <c r="Q2668" s="10">
        <f t="shared" si="334"/>
        <v>1.1570551337697286</v>
      </c>
      <c r="R2668" s="8" t="str">
        <f t="shared" si="335"/>
        <v/>
      </c>
      <c r="S2668" s="11">
        <f t="shared" si="336"/>
        <v>20248464.840970252</v>
      </c>
      <c r="T2668" s="11">
        <f t="shared" si="336"/>
        <v>104723134.81775554</v>
      </c>
      <c r="U2668" s="11">
        <f t="shared" si="336"/>
        <v>104723134.81775554</v>
      </c>
    </row>
    <row r="2669" spans="1:21" x14ac:dyDescent="0.2">
      <c r="A2669" s="5">
        <v>2694</v>
      </c>
      <c r="B2669" s="17">
        <v>14</v>
      </c>
      <c r="C2669" s="16">
        <v>2</v>
      </c>
      <c r="D2669" s="16">
        <v>2008</v>
      </c>
      <c r="E2669" s="18">
        <v>39846</v>
      </c>
      <c r="F2669" s="9" t="s">
        <v>2642</v>
      </c>
      <c r="G2669" s="3">
        <v>17500000</v>
      </c>
      <c r="H2669" s="3">
        <v>58017783</v>
      </c>
      <c r="I2669" s="3">
        <v>148586910</v>
      </c>
      <c r="J2669" s="8" t="str">
        <f t="shared" si="330"/>
        <v/>
      </c>
      <c r="K2669" s="8" t="str">
        <f t="shared" si="331"/>
        <v/>
      </c>
      <c r="L2669" s="8" t="str">
        <f t="shared" si="332"/>
        <v>Step Up 2 the Streets</v>
      </c>
      <c r="M2669" s="8" t="str">
        <f t="shared" si="333"/>
        <v/>
      </c>
      <c r="N2669" s="8" t="str">
        <f t="shared" si="329"/>
        <v>Step Up 2 the Streets</v>
      </c>
      <c r="O2669" s="10">
        <f>INDEX(cpi!$A$1:$M$106,MATCH($D2669,cpi!$A:$A,0),MATCH($C2669,cpi!$1:$1,0))</f>
        <v>211.69300000000001</v>
      </c>
      <c r="P2669" s="10">
        <f>cpi!$I$2</f>
        <v>245.51900000000001</v>
      </c>
      <c r="Q2669" s="10">
        <f t="shared" si="334"/>
        <v>1.1597879948793772</v>
      </c>
      <c r="R2669" s="8" t="str">
        <f t="shared" si="335"/>
        <v/>
      </c>
      <c r="S2669" s="11">
        <f t="shared" si="336"/>
        <v>20296289.910389103</v>
      </c>
      <c r="T2669" s="11">
        <f t="shared" si="336"/>
        <v>67288328.212916821</v>
      </c>
      <c r="U2669" s="11">
        <f t="shared" si="336"/>
        <v>172329314.41422248</v>
      </c>
    </row>
    <row r="2670" spans="1:21" x14ac:dyDescent="0.2">
      <c r="A2670" s="5">
        <v>2695</v>
      </c>
      <c r="B2670" s="17">
        <v>13</v>
      </c>
      <c r="C2670" s="16">
        <v>1</v>
      </c>
      <c r="D2670" s="16">
        <v>2006</v>
      </c>
      <c r="E2670" s="18">
        <v>39083</v>
      </c>
      <c r="F2670" s="9" t="s">
        <v>2643</v>
      </c>
      <c r="G2670" s="3">
        <v>17500000</v>
      </c>
      <c r="H2670" s="3">
        <v>51386611</v>
      </c>
      <c r="I2670" s="3">
        <v>109843390</v>
      </c>
      <c r="J2670" s="8" t="str">
        <f t="shared" si="330"/>
        <v/>
      </c>
      <c r="K2670" s="8" t="str">
        <f t="shared" si="331"/>
        <v/>
      </c>
      <c r="L2670" s="8" t="str">
        <f t="shared" si="332"/>
        <v>Hoodwinked</v>
      </c>
      <c r="M2670" s="8" t="str">
        <f t="shared" si="333"/>
        <v/>
      </c>
      <c r="N2670" s="8" t="str">
        <f t="shared" si="329"/>
        <v>Hoodwinked</v>
      </c>
      <c r="O2670" s="10">
        <f>INDEX(cpi!$A$1:$M$106,MATCH($D2670,cpi!$A:$A,0),MATCH($C2670,cpi!$1:$1,0))</f>
        <v>198.3</v>
      </c>
      <c r="P2670" s="10">
        <f>cpi!$I$2</f>
        <v>245.51900000000001</v>
      </c>
      <c r="Q2670" s="10">
        <f t="shared" si="334"/>
        <v>1.2381190115985881</v>
      </c>
      <c r="R2670" s="8" t="str">
        <f t="shared" si="335"/>
        <v/>
      </c>
      <c r="S2670" s="11">
        <f t="shared" si="336"/>
        <v>21667082.702975292</v>
      </c>
      <c r="T2670" s="11">
        <f t="shared" si="336"/>
        <v>63622740.02072113</v>
      </c>
      <c r="U2670" s="11">
        <f t="shared" si="336"/>
        <v>135999189.45743823</v>
      </c>
    </row>
    <row r="2671" spans="1:21" x14ac:dyDescent="0.2">
      <c r="A2671" s="5">
        <v>2696</v>
      </c>
      <c r="B2671" s="17">
        <v>21</v>
      </c>
      <c r="C2671" s="16">
        <v>11</v>
      </c>
      <c r="D2671" s="16">
        <v>2007</v>
      </c>
      <c r="E2671" s="18">
        <v>39702</v>
      </c>
      <c r="F2671" s="9" t="s">
        <v>2644</v>
      </c>
      <c r="G2671" s="3">
        <v>17500000</v>
      </c>
      <c r="H2671" s="3">
        <v>39687694</v>
      </c>
      <c r="I2671" s="3">
        <v>99135571</v>
      </c>
      <c r="J2671" s="8" t="str">
        <f t="shared" si="330"/>
        <v/>
      </c>
      <c r="K2671" s="8" t="str">
        <f t="shared" si="331"/>
        <v/>
      </c>
      <c r="L2671" s="8" t="str">
        <f t="shared" si="332"/>
        <v>Hitman</v>
      </c>
      <c r="M2671" s="8" t="str">
        <f t="shared" si="333"/>
        <v/>
      </c>
      <c r="N2671" s="8" t="str">
        <f t="shared" si="329"/>
        <v>Hitman</v>
      </c>
      <c r="O2671" s="10">
        <f>INDEX(cpi!$A$1:$M$106,MATCH($D2671,cpi!$A:$A,0),MATCH($C2671,cpi!$1:$1,0))</f>
        <v>210.17699999999999</v>
      </c>
      <c r="P2671" s="10">
        <f>cpi!$I$2</f>
        <v>245.51900000000001</v>
      </c>
      <c r="Q2671" s="10">
        <f t="shared" si="334"/>
        <v>1.168153508709326</v>
      </c>
      <c r="R2671" s="8" t="str">
        <f t="shared" si="335"/>
        <v/>
      </c>
      <c r="S2671" s="11">
        <f t="shared" si="336"/>
        <v>20442686.402413204</v>
      </c>
      <c r="T2671" s="11">
        <f t="shared" si="336"/>
        <v>46361318.998682067</v>
      </c>
      <c r="U2671" s="11">
        <f t="shared" si="336"/>
        <v>115805565.1015525</v>
      </c>
    </row>
    <row r="2672" spans="1:21" x14ac:dyDescent="0.2">
      <c r="A2672" s="5">
        <v>2697</v>
      </c>
      <c r="B2672" s="17">
        <v>22</v>
      </c>
      <c r="C2672" s="16">
        <v>12</v>
      </c>
      <c r="D2672" s="16">
        <v>2004</v>
      </c>
      <c r="E2672" s="18">
        <v>38637</v>
      </c>
      <c r="F2672" s="9" t="s">
        <v>2645</v>
      </c>
      <c r="G2672" s="3">
        <v>17500000</v>
      </c>
      <c r="H2672" s="3">
        <v>23519128</v>
      </c>
      <c r="I2672" s="3">
        <v>36521223</v>
      </c>
      <c r="J2672" s="8" t="str">
        <f t="shared" si="330"/>
        <v/>
      </c>
      <c r="K2672" s="8" t="str">
        <f t="shared" si="331"/>
        <v/>
      </c>
      <c r="L2672" s="8" t="str">
        <f t="shared" si="332"/>
        <v>Hotel Rwanda</v>
      </c>
      <c r="M2672" s="8" t="str">
        <f t="shared" si="333"/>
        <v/>
      </c>
      <c r="N2672" s="8" t="str">
        <f t="shared" si="329"/>
        <v>Hotel Rwanda</v>
      </c>
      <c r="O2672" s="10">
        <f>INDEX(cpi!$A$1:$M$106,MATCH($D2672,cpi!$A:$A,0),MATCH($C2672,cpi!$1:$1,0))</f>
        <v>190.3</v>
      </c>
      <c r="P2672" s="10">
        <f>cpi!$I$2</f>
        <v>245.51900000000001</v>
      </c>
      <c r="Q2672" s="10">
        <f t="shared" si="334"/>
        <v>1.290168155543878</v>
      </c>
      <c r="R2672" s="8" t="str">
        <f t="shared" si="335"/>
        <v/>
      </c>
      <c r="S2672" s="11">
        <f t="shared" si="336"/>
        <v>22577942.722017866</v>
      </c>
      <c r="T2672" s="11">
        <f t="shared" si="336"/>
        <v>30343629.991760377</v>
      </c>
      <c r="U2672" s="11">
        <f t="shared" si="336"/>
        <v>47118518.916116655</v>
      </c>
    </row>
    <row r="2673" spans="1:21" x14ac:dyDescent="0.2">
      <c r="A2673" s="5">
        <v>2698</v>
      </c>
      <c r="B2673" s="17">
        <v>25</v>
      </c>
      <c r="C2673" s="16">
        <v>8</v>
      </c>
      <c r="D2673" s="16">
        <v>2006</v>
      </c>
      <c r="E2673" s="18">
        <v>39455</v>
      </c>
      <c r="F2673" s="9" t="s">
        <v>2646</v>
      </c>
      <c r="G2673" s="3">
        <v>17500000</v>
      </c>
      <c r="H2673" s="3">
        <v>19185184</v>
      </c>
      <c r="I2673" s="3">
        <v>20159316</v>
      </c>
      <c r="J2673" s="8" t="str">
        <f t="shared" si="330"/>
        <v/>
      </c>
      <c r="K2673" s="8" t="str">
        <f t="shared" si="331"/>
        <v/>
      </c>
      <c r="L2673" s="8" t="str">
        <f t="shared" si="332"/>
        <v>Beerfest</v>
      </c>
      <c r="M2673" s="8" t="str">
        <f t="shared" si="333"/>
        <v/>
      </c>
      <c r="N2673" s="8" t="str">
        <f t="shared" si="329"/>
        <v>Beerfest</v>
      </c>
      <c r="O2673" s="10">
        <f>INDEX(cpi!$A$1:$M$106,MATCH($D2673,cpi!$A:$A,0),MATCH($C2673,cpi!$1:$1,0))</f>
        <v>203.9</v>
      </c>
      <c r="P2673" s="10">
        <f>cpi!$I$2</f>
        <v>245.51900000000001</v>
      </c>
      <c r="Q2673" s="10">
        <f t="shared" si="334"/>
        <v>1.204114762138303</v>
      </c>
      <c r="R2673" s="8" t="str">
        <f t="shared" si="335"/>
        <v/>
      </c>
      <c r="S2673" s="11">
        <f t="shared" si="336"/>
        <v>21072008.337420303</v>
      </c>
      <c r="T2673" s="11">
        <f t="shared" si="336"/>
        <v>23101163.268739577</v>
      </c>
      <c r="U2673" s="11">
        <f t="shared" si="336"/>
        <v>24274129.990210887</v>
      </c>
    </row>
    <row r="2674" spans="1:21" x14ac:dyDescent="0.2">
      <c r="A2674" s="5">
        <v>2699</v>
      </c>
      <c r="B2674" s="17">
        <v>27</v>
      </c>
      <c r="C2674" s="16">
        <v>11</v>
      </c>
      <c r="D2674" s="16">
        <v>2013</v>
      </c>
      <c r="E2674" s="18">
        <v>42074</v>
      </c>
      <c r="F2674" s="9" t="s">
        <v>2647</v>
      </c>
      <c r="G2674" s="3">
        <v>17500000</v>
      </c>
      <c r="H2674" s="3">
        <v>7018188</v>
      </c>
      <c r="I2674" s="3">
        <v>7285135</v>
      </c>
      <c r="J2674" s="8" t="str">
        <f t="shared" si="330"/>
        <v/>
      </c>
      <c r="K2674" s="8" t="str">
        <f t="shared" si="331"/>
        <v/>
      </c>
      <c r="L2674" s="8" t="str">
        <f t="shared" si="332"/>
        <v>Black Nativity</v>
      </c>
      <c r="M2674" s="8" t="str">
        <f t="shared" si="333"/>
        <v/>
      </c>
      <c r="N2674" s="8" t="str">
        <f t="shared" si="329"/>
        <v>Black Nativity</v>
      </c>
      <c r="O2674" s="10">
        <f>INDEX(cpi!$A$1:$M$106,MATCH($D2674,cpi!$A:$A,0),MATCH($C2674,cpi!$1:$1,0))</f>
        <v>233.06899999999999</v>
      </c>
      <c r="P2674" s="10">
        <f>cpi!$I$2</f>
        <v>245.51900000000001</v>
      </c>
      <c r="Q2674" s="10">
        <f t="shared" si="334"/>
        <v>1.0534176574319194</v>
      </c>
      <c r="R2674" s="8" t="str">
        <f t="shared" si="335"/>
        <v/>
      </c>
      <c r="S2674" s="11">
        <f t="shared" si="336"/>
        <v>18434809.00505859</v>
      </c>
      <c r="T2674" s="11">
        <f t="shared" si="336"/>
        <v>7393083.1623768071</v>
      </c>
      <c r="U2674" s="11">
        <f t="shared" si="336"/>
        <v>7674289.8457752857</v>
      </c>
    </row>
    <row r="2675" spans="1:21" x14ac:dyDescent="0.2">
      <c r="A2675" s="5">
        <v>2700</v>
      </c>
      <c r="B2675" s="17">
        <v>25</v>
      </c>
      <c r="C2675" s="16">
        <v>4</v>
      </c>
      <c r="D2675" s="16">
        <v>2003</v>
      </c>
      <c r="E2675" s="18">
        <v>38356</v>
      </c>
      <c r="F2675" s="9" t="s">
        <v>2648</v>
      </c>
      <c r="G2675" s="3">
        <v>17500000</v>
      </c>
      <c r="H2675" s="3">
        <v>325491</v>
      </c>
      <c r="I2675" s="3">
        <v>325491</v>
      </c>
      <c r="J2675" s="8" t="str">
        <f t="shared" si="330"/>
        <v/>
      </c>
      <c r="K2675" s="8" t="str">
        <f t="shared" si="331"/>
        <v/>
      </c>
      <c r="L2675" s="8" t="str">
        <f t="shared" si="332"/>
        <v>City of Ghosts</v>
      </c>
      <c r="M2675" s="8" t="str">
        <f t="shared" si="333"/>
        <v/>
      </c>
      <c r="N2675" s="8" t="str">
        <f t="shared" si="329"/>
        <v>City of Ghosts</v>
      </c>
      <c r="O2675" s="10">
        <f>INDEX(cpi!$A$1:$M$106,MATCH($D2675,cpi!$A:$A,0),MATCH($C2675,cpi!$1:$1,0))</f>
        <v>183.8</v>
      </c>
      <c r="P2675" s="10">
        <f>cpi!$I$2</f>
        <v>245.51900000000001</v>
      </c>
      <c r="Q2675" s="10">
        <f t="shared" si="334"/>
        <v>1.3357943416757345</v>
      </c>
      <c r="R2675" s="8" t="str">
        <f t="shared" si="335"/>
        <v/>
      </c>
      <c r="S2675" s="11">
        <f t="shared" si="336"/>
        <v>23376400.979325354</v>
      </c>
      <c r="T2675" s="11">
        <f t="shared" si="336"/>
        <v>434789.03606637649</v>
      </c>
      <c r="U2675" s="11">
        <f t="shared" si="336"/>
        <v>434789.03606637649</v>
      </c>
    </row>
    <row r="2676" spans="1:21" x14ac:dyDescent="0.2">
      <c r="A2676" s="5">
        <v>2701</v>
      </c>
      <c r="B2676" s="17">
        <v>31</v>
      </c>
      <c r="C2676" s="16">
        <v>12</v>
      </c>
      <c r="D2676" s="16">
        <v>2007</v>
      </c>
      <c r="E2676" s="18">
        <v>40006</v>
      </c>
      <c r="F2676" s="9" t="s">
        <v>2649</v>
      </c>
      <c r="G2676" s="3">
        <v>17500000</v>
      </c>
      <c r="H2676" s="3">
        <v>0</v>
      </c>
      <c r="I2676" s="3">
        <v>60865364</v>
      </c>
      <c r="J2676" s="8" t="str">
        <f t="shared" si="330"/>
        <v/>
      </c>
      <c r="K2676" s="8" t="str">
        <f t="shared" si="331"/>
        <v/>
      </c>
      <c r="L2676" s="8" t="str">
        <f t="shared" si="332"/>
        <v>Taxi 4</v>
      </c>
      <c r="M2676" s="8" t="str">
        <f t="shared" si="333"/>
        <v/>
      </c>
      <c r="N2676" s="8" t="str">
        <f t="shared" si="329"/>
        <v>Taxi 4</v>
      </c>
      <c r="O2676" s="10">
        <f>INDEX(cpi!$A$1:$M$106,MATCH($D2676,cpi!$A:$A,0),MATCH($C2676,cpi!$1:$1,0))</f>
        <v>210.036</v>
      </c>
      <c r="P2676" s="10">
        <f>cpi!$I$2</f>
        <v>245.51900000000001</v>
      </c>
      <c r="Q2676" s="10">
        <f t="shared" si="334"/>
        <v>1.1689377059170809</v>
      </c>
      <c r="R2676" s="8" t="str">
        <f t="shared" si="335"/>
        <v/>
      </c>
      <c r="S2676" s="11">
        <f t="shared" si="336"/>
        <v>20456409.853548914</v>
      </c>
      <c r="T2676" s="11">
        <f t="shared" si="336"/>
        <v>0</v>
      </c>
      <c r="U2676" s="11">
        <f t="shared" si="336"/>
        <v>71147818.963968083</v>
      </c>
    </row>
    <row r="2677" spans="1:21" x14ac:dyDescent="0.2">
      <c r="A2677" s="5">
        <v>2702</v>
      </c>
      <c r="B2677" s="17">
        <v>10</v>
      </c>
      <c r="C2677" s="16">
        <v>8</v>
      </c>
      <c r="D2677" s="16">
        <v>2001</v>
      </c>
      <c r="E2677" s="18">
        <v>37172</v>
      </c>
      <c r="F2677" s="9" t="s">
        <v>2650</v>
      </c>
      <c r="G2677" s="3">
        <v>17000000</v>
      </c>
      <c r="H2677" s="3">
        <v>96522687</v>
      </c>
      <c r="I2677" s="3">
        <v>207765056</v>
      </c>
      <c r="J2677" s="8" t="str">
        <f t="shared" si="330"/>
        <v/>
      </c>
      <c r="K2677" s="8" t="str">
        <f t="shared" si="331"/>
        <v/>
      </c>
      <c r="L2677" s="8" t="str">
        <f t="shared" si="332"/>
        <v>The Others</v>
      </c>
      <c r="M2677" s="8" t="str">
        <f t="shared" si="333"/>
        <v/>
      </c>
      <c r="N2677" s="8" t="str">
        <f t="shared" si="329"/>
        <v>The Others</v>
      </c>
      <c r="O2677" s="10">
        <f>INDEX(cpi!$A$1:$M$106,MATCH($D2677,cpi!$A:$A,0),MATCH($C2677,cpi!$1:$1,0))</f>
        <v>177.5</v>
      </c>
      <c r="P2677" s="10">
        <f>cpi!$I$2</f>
        <v>245.51900000000001</v>
      </c>
      <c r="Q2677" s="10">
        <f t="shared" si="334"/>
        <v>1.3832056338028169</v>
      </c>
      <c r="R2677" s="8" t="str">
        <f t="shared" si="335"/>
        <v/>
      </c>
      <c r="S2677" s="11">
        <f t="shared" si="336"/>
        <v>23514495.774647888</v>
      </c>
      <c r="T2677" s="11">
        <f t="shared" si="336"/>
        <v>133510724.44818592</v>
      </c>
      <c r="U2677" s="11">
        <f t="shared" si="336"/>
        <v>287381795.96655774</v>
      </c>
    </row>
    <row r="2678" spans="1:21" x14ac:dyDescent="0.2">
      <c r="A2678" s="5">
        <v>2703</v>
      </c>
      <c r="B2678" s="17">
        <v>18</v>
      </c>
      <c r="C2678" s="16">
        <v>7</v>
      </c>
      <c r="D2678" s="16">
        <v>1986</v>
      </c>
      <c r="E2678" s="18">
        <v>31935</v>
      </c>
      <c r="F2678" s="9" t="s">
        <v>2651</v>
      </c>
      <c r="G2678" s="3">
        <v>17000000</v>
      </c>
      <c r="H2678" s="3">
        <v>85160248</v>
      </c>
      <c r="I2678" s="3">
        <v>183316455</v>
      </c>
      <c r="J2678" s="8" t="str">
        <f t="shared" si="330"/>
        <v/>
      </c>
      <c r="K2678" s="8" t="str">
        <f t="shared" si="331"/>
        <v/>
      </c>
      <c r="L2678" s="8" t="str">
        <f t="shared" si="332"/>
        <v>Aliens</v>
      </c>
      <c r="M2678" s="8" t="str">
        <f t="shared" si="333"/>
        <v/>
      </c>
      <c r="N2678" s="8" t="str">
        <f t="shared" si="329"/>
        <v>Aliens</v>
      </c>
      <c r="O2678" s="10">
        <f>INDEX(cpi!$A$1:$M$106,MATCH($D2678,cpi!$A:$A,0),MATCH($C2678,cpi!$1:$1,0))</f>
        <v>109.5</v>
      </c>
      <c r="P2678" s="10">
        <f>cpi!$I$2</f>
        <v>245.51900000000001</v>
      </c>
      <c r="Q2678" s="10">
        <f t="shared" si="334"/>
        <v>2.2421826484018266</v>
      </c>
      <c r="R2678" s="8" t="str">
        <f t="shared" si="335"/>
        <v/>
      </c>
      <c r="S2678" s="11">
        <f t="shared" si="336"/>
        <v>38117105.022831053</v>
      </c>
      <c r="T2678" s="11">
        <f t="shared" si="336"/>
        <v>190944830.39919636</v>
      </c>
      <c r="U2678" s="11">
        <f t="shared" si="336"/>
        <v>411028974.56753427</v>
      </c>
    </row>
    <row r="2679" spans="1:21" x14ac:dyDescent="0.2">
      <c r="A2679" s="5">
        <v>2704</v>
      </c>
      <c r="B2679" s="17">
        <v>13</v>
      </c>
      <c r="C2679" s="16">
        <v>8</v>
      </c>
      <c r="D2679" s="16">
        <v>2014</v>
      </c>
      <c r="E2679" s="18">
        <v>42012</v>
      </c>
      <c r="F2679" s="9" t="s">
        <v>5378</v>
      </c>
      <c r="G2679" s="3">
        <v>17000000</v>
      </c>
      <c r="H2679" s="3">
        <v>82390774</v>
      </c>
      <c r="I2679" s="3">
        <v>136890774</v>
      </c>
      <c r="J2679" s="8" t="str">
        <f t="shared" si="330"/>
        <v/>
      </c>
      <c r="K2679" s="8" t="str">
        <f t="shared" si="331"/>
        <v/>
      </c>
      <c r="L2679" s="8" t="str">
        <f t="shared" si="332"/>
        <v>Let's Be Cops</v>
      </c>
      <c r="M2679" s="8" t="str">
        <f t="shared" si="333"/>
        <v/>
      </c>
      <c r="N2679" s="8" t="str">
        <f t="shared" si="329"/>
        <v>Let's Be Cops</v>
      </c>
      <c r="O2679" s="10">
        <f>INDEX(cpi!$A$1:$M$106,MATCH($D2679,cpi!$A:$A,0),MATCH($C2679,cpi!$1:$1,0))</f>
        <v>237.852</v>
      </c>
      <c r="P2679" s="10">
        <f>cpi!$I$2</f>
        <v>245.51900000000001</v>
      </c>
      <c r="Q2679" s="10">
        <f t="shared" si="334"/>
        <v>1.0322343305921329</v>
      </c>
      <c r="R2679" s="8" t="str">
        <f t="shared" si="335"/>
        <v/>
      </c>
      <c r="S2679" s="11">
        <f t="shared" si="336"/>
        <v>17547983.620066259</v>
      </c>
      <c r="T2679" s="11">
        <f t="shared" si="336"/>
        <v>85046585.446857706</v>
      </c>
      <c r="U2679" s="11">
        <f t="shared" si="336"/>
        <v>141303356.46412894</v>
      </c>
    </row>
    <row r="2680" spans="1:21" x14ac:dyDescent="0.2">
      <c r="A2680" s="5">
        <v>2705</v>
      </c>
      <c r="B2680" s="17">
        <v>17</v>
      </c>
      <c r="C2680" s="16">
        <v>10</v>
      </c>
      <c r="D2680" s="16">
        <v>1997</v>
      </c>
      <c r="E2680" s="18">
        <v>35925</v>
      </c>
      <c r="F2680" s="9" t="s">
        <v>2653</v>
      </c>
      <c r="G2680" s="3">
        <v>17000000</v>
      </c>
      <c r="H2680" s="3">
        <v>72250091</v>
      </c>
      <c r="I2680" s="3">
        <v>125250091</v>
      </c>
      <c r="J2680" s="8" t="str">
        <f t="shared" si="330"/>
        <v/>
      </c>
      <c r="K2680" s="8" t="str">
        <f t="shared" si="331"/>
        <v/>
      </c>
      <c r="L2680" s="8" t="str">
        <f t="shared" si="332"/>
        <v>I Know What You Did Last Summer</v>
      </c>
      <c r="M2680" s="8" t="str">
        <f t="shared" si="333"/>
        <v/>
      </c>
      <c r="N2680" s="8" t="str">
        <f t="shared" si="329"/>
        <v>I Know What You Did Last Summer</v>
      </c>
      <c r="O2680" s="10">
        <f>INDEX(cpi!$A$1:$M$106,MATCH($D2680,cpi!$A:$A,0),MATCH($C2680,cpi!$1:$1,0))</f>
        <v>161.6</v>
      </c>
      <c r="P2680" s="10">
        <f>cpi!$I$2</f>
        <v>245.51900000000001</v>
      </c>
      <c r="Q2680" s="10">
        <f t="shared" si="334"/>
        <v>1.5193007425742575</v>
      </c>
      <c r="R2680" s="8" t="str">
        <f t="shared" si="335"/>
        <v/>
      </c>
      <c r="S2680" s="11">
        <f t="shared" si="336"/>
        <v>25828112.623762377</v>
      </c>
      <c r="T2680" s="11">
        <f t="shared" si="336"/>
        <v>109769616.90735768</v>
      </c>
      <c r="U2680" s="11">
        <f t="shared" si="336"/>
        <v>190292556.26379332</v>
      </c>
    </row>
    <row r="2681" spans="1:21" x14ac:dyDescent="0.2">
      <c r="A2681" s="5">
        <v>2706</v>
      </c>
      <c r="B2681" s="17">
        <v>22</v>
      </c>
      <c r="C2681" s="16">
        <v>10</v>
      </c>
      <c r="D2681" s="16">
        <v>1964</v>
      </c>
      <c r="E2681" s="18">
        <v>24025</v>
      </c>
      <c r="F2681" s="9" t="s">
        <v>2654</v>
      </c>
      <c r="G2681" s="3">
        <v>17000000</v>
      </c>
      <c r="H2681" s="3">
        <v>72000000</v>
      </c>
      <c r="I2681" s="3">
        <v>72070955</v>
      </c>
      <c r="J2681" s="8" t="str">
        <f t="shared" si="330"/>
        <v/>
      </c>
      <c r="K2681" s="8" t="str">
        <f t="shared" si="331"/>
        <v/>
      </c>
      <c r="L2681" s="8" t="str">
        <f t="shared" si="332"/>
        <v>My Fair Lady</v>
      </c>
      <c r="M2681" s="8" t="str">
        <f t="shared" si="333"/>
        <v/>
      </c>
      <c r="N2681" s="8" t="str">
        <f t="shared" si="329"/>
        <v>My Fair Lady</v>
      </c>
      <c r="O2681" s="10">
        <f>INDEX(cpi!$A$1:$M$106,MATCH($D2681,cpi!$A:$A,0),MATCH($C2681,cpi!$1:$1,0))</f>
        <v>31.1</v>
      </c>
      <c r="P2681" s="10">
        <f>cpi!$I$2</f>
        <v>245.51900000000001</v>
      </c>
      <c r="Q2681" s="10">
        <f t="shared" si="334"/>
        <v>7.894501607717042</v>
      </c>
      <c r="R2681" s="8" t="str">
        <f t="shared" si="335"/>
        <v/>
      </c>
      <c r="S2681" s="11">
        <f t="shared" si="336"/>
        <v>134206527.33118971</v>
      </c>
      <c r="T2681" s="11">
        <f t="shared" si="336"/>
        <v>568404115.75562704</v>
      </c>
      <c r="U2681" s="11">
        <f t="shared" si="336"/>
        <v>568964270.11720264</v>
      </c>
    </row>
    <row r="2682" spans="1:21" x14ac:dyDescent="0.2">
      <c r="A2682" s="5">
        <v>2707</v>
      </c>
      <c r="B2682" s="17">
        <v>22</v>
      </c>
      <c r="C2682" s="16">
        <v>10</v>
      </c>
      <c r="D2682" s="16">
        <v>2004</v>
      </c>
      <c r="E2682" s="18">
        <v>38635</v>
      </c>
      <c r="F2682" s="9" t="s">
        <v>2655</v>
      </c>
      <c r="G2682" s="3">
        <v>17000000</v>
      </c>
      <c r="H2682" s="3">
        <v>71502303</v>
      </c>
      <c r="I2682" s="3">
        <v>109793192</v>
      </c>
      <c r="J2682" s="8" t="str">
        <f t="shared" si="330"/>
        <v/>
      </c>
      <c r="K2682" s="8" t="str">
        <f t="shared" si="331"/>
        <v/>
      </c>
      <c r="L2682" s="8" t="str">
        <f t="shared" si="332"/>
        <v>Sideways</v>
      </c>
      <c r="M2682" s="8" t="str">
        <f t="shared" si="333"/>
        <v/>
      </c>
      <c r="N2682" s="8" t="str">
        <f t="shared" si="329"/>
        <v>Sideways</v>
      </c>
      <c r="O2682" s="10">
        <f>INDEX(cpi!$A$1:$M$106,MATCH($D2682,cpi!$A:$A,0),MATCH($C2682,cpi!$1:$1,0))</f>
        <v>190.9</v>
      </c>
      <c r="P2682" s="10">
        <f>cpi!$I$2</f>
        <v>245.51900000000001</v>
      </c>
      <c r="Q2682" s="10">
        <f t="shared" si="334"/>
        <v>1.2861131482451544</v>
      </c>
      <c r="R2682" s="8" t="str">
        <f t="shared" si="335"/>
        <v/>
      </c>
      <c r="S2682" s="11">
        <f t="shared" si="336"/>
        <v>21863923.520167626</v>
      </c>
      <c r="T2682" s="11">
        <f t="shared" si="336"/>
        <v>91960052.018108949</v>
      </c>
      <c r="U2682" s="11">
        <f t="shared" si="336"/>
        <v>141206467.81900471</v>
      </c>
    </row>
    <row r="2683" spans="1:21" x14ac:dyDescent="0.2">
      <c r="A2683" s="5">
        <v>2708</v>
      </c>
      <c r="B2683" s="17">
        <v>15</v>
      </c>
      <c r="C2683" s="16">
        <v>11</v>
      </c>
      <c r="D2683" s="16">
        <v>2013</v>
      </c>
      <c r="E2683" s="18">
        <v>41709</v>
      </c>
      <c r="F2683" s="9" t="s">
        <v>2656</v>
      </c>
      <c r="G2683" s="3">
        <v>17000000</v>
      </c>
      <c r="H2683" s="3">
        <v>70525195</v>
      </c>
      <c r="I2683" s="3">
        <v>72835710</v>
      </c>
      <c r="J2683" s="8" t="str">
        <f t="shared" si="330"/>
        <v/>
      </c>
      <c r="K2683" s="8" t="str">
        <f t="shared" si="331"/>
        <v/>
      </c>
      <c r="L2683" s="8" t="str">
        <f t="shared" si="332"/>
        <v>The Best Man Holiday</v>
      </c>
      <c r="M2683" s="8" t="str">
        <f t="shared" si="333"/>
        <v/>
      </c>
      <c r="N2683" s="8" t="str">
        <f t="shared" si="329"/>
        <v>The Best Man Holiday</v>
      </c>
      <c r="O2683" s="10">
        <f>INDEX(cpi!$A$1:$M$106,MATCH($D2683,cpi!$A:$A,0),MATCH($C2683,cpi!$1:$1,0))</f>
        <v>233.06899999999999</v>
      </c>
      <c r="P2683" s="10">
        <f>cpi!$I$2</f>
        <v>245.51900000000001</v>
      </c>
      <c r="Q2683" s="10">
        <f t="shared" si="334"/>
        <v>1.0534176574319194</v>
      </c>
      <c r="R2683" s="8" t="str">
        <f t="shared" si="335"/>
        <v/>
      </c>
      <c r="S2683" s="11">
        <f t="shared" si="336"/>
        <v>17908100.176342629</v>
      </c>
      <c r="T2683" s="11">
        <f t="shared" si="336"/>
        <v>74292485.706829309</v>
      </c>
      <c r="U2683" s="11">
        <f t="shared" si="336"/>
        <v>76726423.005590633</v>
      </c>
    </row>
    <row r="2684" spans="1:21" x14ac:dyDescent="0.2">
      <c r="A2684" s="5">
        <v>2709</v>
      </c>
      <c r="B2684" s="17">
        <v>13</v>
      </c>
      <c r="C2684" s="16">
        <v>2</v>
      </c>
      <c r="D2684" s="16">
        <v>2009</v>
      </c>
      <c r="E2684" s="18">
        <v>40180</v>
      </c>
      <c r="F2684" s="9" t="s">
        <v>2657</v>
      </c>
      <c r="G2684" s="3">
        <v>17000000</v>
      </c>
      <c r="H2684">
        <v>65002019</v>
      </c>
      <c r="I2684" s="3">
        <v>92670237</v>
      </c>
      <c r="J2684" s="8" t="str">
        <f t="shared" si="330"/>
        <v/>
      </c>
      <c r="K2684" s="8" t="str">
        <f t="shared" si="331"/>
        <v/>
      </c>
      <c r="L2684" s="8" t="str">
        <f t="shared" si="332"/>
        <v>Friday the 13th</v>
      </c>
      <c r="M2684" s="8">
        <f t="shared" si="333"/>
        <v>1</v>
      </c>
      <c r="N2684" s="8" t="str">
        <f t="shared" si="329"/>
        <v>Friday the 13th (2009)</v>
      </c>
      <c r="O2684" s="10">
        <f>INDEX(cpi!$A$1:$M$106,MATCH($D2684,cpi!$A:$A,0),MATCH($C2684,cpi!$1:$1,0))</f>
        <v>212.19300000000001</v>
      </c>
      <c r="P2684" s="10">
        <f>cpi!$I$2</f>
        <v>245.51900000000001</v>
      </c>
      <c r="Q2684" s="10">
        <f t="shared" si="334"/>
        <v>1.1570551337697286</v>
      </c>
      <c r="R2684" s="8" t="str">
        <f t="shared" si="335"/>
        <v/>
      </c>
      <c r="S2684" s="11">
        <f t="shared" si="336"/>
        <v>19669937.274085388</v>
      </c>
      <c r="T2684" s="11">
        <f t="shared" si="336"/>
        <v>75210919.78934744</v>
      </c>
      <c r="U2684" s="11">
        <f t="shared" si="336"/>
        <v>107224573.46850745</v>
      </c>
    </row>
    <row r="2685" spans="1:21" x14ac:dyDescent="0.2">
      <c r="A2685" s="5">
        <v>2710</v>
      </c>
      <c r="B2685" s="17">
        <v>28</v>
      </c>
      <c r="C2685" s="16">
        <v>9</v>
      </c>
      <c r="D2685" s="16">
        <v>2012</v>
      </c>
      <c r="E2685" s="18">
        <v>41738</v>
      </c>
      <c r="F2685" s="9" t="s">
        <v>2658</v>
      </c>
      <c r="G2685" s="3">
        <v>17000000</v>
      </c>
      <c r="H2685">
        <v>65001093</v>
      </c>
      <c r="I2685" s="3">
        <v>116044347</v>
      </c>
      <c r="J2685" s="8" t="str">
        <f t="shared" si="330"/>
        <v/>
      </c>
      <c r="K2685" s="8" t="str">
        <f t="shared" si="331"/>
        <v/>
      </c>
      <c r="L2685" s="8" t="str">
        <f t="shared" si="332"/>
        <v>Pitch Perfect</v>
      </c>
      <c r="M2685" s="8" t="str">
        <f t="shared" si="333"/>
        <v/>
      </c>
      <c r="N2685" s="8" t="str">
        <f t="shared" si="329"/>
        <v>Pitch Perfect</v>
      </c>
      <c r="O2685" s="10">
        <f>INDEX(cpi!$A$1:$M$106,MATCH($D2685,cpi!$A:$A,0),MATCH($C2685,cpi!$1:$1,0))</f>
        <v>231.40700000000001</v>
      </c>
      <c r="P2685" s="10">
        <f>cpi!$I$2</f>
        <v>245.51900000000001</v>
      </c>
      <c r="Q2685" s="10">
        <f t="shared" si="334"/>
        <v>1.0609834620387455</v>
      </c>
      <c r="R2685" s="8" t="str">
        <f t="shared" si="335"/>
        <v/>
      </c>
      <c r="S2685" s="11">
        <f t="shared" si="336"/>
        <v>18036718.854658674</v>
      </c>
      <c r="T2685" s="11">
        <f t="shared" si="336"/>
        <v>68965084.687442467</v>
      </c>
      <c r="U2685" s="11">
        <f t="shared" si="336"/>
        <v>123121133.0300855</v>
      </c>
    </row>
    <row r="2686" spans="1:21" x14ac:dyDescent="0.2">
      <c r="A2686" s="5">
        <v>2711</v>
      </c>
      <c r="B2686" s="17">
        <v>5</v>
      </c>
      <c r="C2686" s="16">
        <v>8</v>
      </c>
      <c r="D2686" s="16">
        <v>1998</v>
      </c>
      <c r="E2686" s="18">
        <v>35923</v>
      </c>
      <c r="F2686" s="9" t="s">
        <v>2659</v>
      </c>
      <c r="G2686" s="3">
        <v>17000000</v>
      </c>
      <c r="H2686">
        <v>55041738</v>
      </c>
      <c r="I2686" s="3">
        <v>55041738</v>
      </c>
      <c r="J2686" s="8" t="str">
        <f t="shared" si="330"/>
        <v/>
      </c>
      <c r="K2686" s="8" t="str">
        <f t="shared" si="331"/>
        <v/>
      </c>
      <c r="L2686" s="8" t="str">
        <f t="shared" si="332"/>
        <v>Halloween: H2O</v>
      </c>
      <c r="M2686" s="8" t="str">
        <f t="shared" si="333"/>
        <v/>
      </c>
      <c r="N2686" s="8" t="str">
        <f t="shared" si="329"/>
        <v>Halloween: H2O</v>
      </c>
      <c r="O2686" s="10">
        <f>INDEX(cpi!$A$1:$M$106,MATCH($D2686,cpi!$A:$A,0),MATCH($C2686,cpi!$1:$1,0))</f>
        <v>163.4</v>
      </c>
      <c r="P2686" s="10">
        <f>cpi!$I$2</f>
        <v>245.51900000000001</v>
      </c>
      <c r="Q2686" s="10">
        <f t="shared" si="334"/>
        <v>1.5025642594859241</v>
      </c>
      <c r="R2686" s="8" t="str">
        <f t="shared" si="335"/>
        <v/>
      </c>
      <c r="S2686" s="11">
        <f t="shared" si="336"/>
        <v>25543592.411260709</v>
      </c>
      <c r="T2686" s="11">
        <f t="shared" si="336"/>
        <v>82703748.298788249</v>
      </c>
      <c r="U2686" s="11">
        <f t="shared" si="336"/>
        <v>82703748.298788249</v>
      </c>
    </row>
    <row r="2687" spans="1:21" x14ac:dyDescent="0.2">
      <c r="A2687" s="5">
        <v>2712</v>
      </c>
      <c r="B2687" s="17">
        <v>5</v>
      </c>
      <c r="C2687" s="16">
        <v>4</v>
      </c>
      <c r="D2687" s="16">
        <v>2013</v>
      </c>
      <c r="E2687" s="18">
        <v>41398</v>
      </c>
      <c r="F2687" s="9" t="s">
        <v>2660</v>
      </c>
      <c r="G2687" s="3">
        <v>17000000</v>
      </c>
      <c r="H2687" s="3">
        <v>54239856</v>
      </c>
      <c r="I2687" s="3">
        <v>97778356</v>
      </c>
      <c r="J2687" s="8" t="str">
        <f t="shared" si="330"/>
        <v/>
      </c>
      <c r="K2687" s="8" t="str">
        <f t="shared" si="331"/>
        <v/>
      </c>
      <c r="L2687" s="8" t="str">
        <f t="shared" si="332"/>
        <v>Evil Dead</v>
      </c>
      <c r="M2687" s="8" t="str">
        <f t="shared" si="333"/>
        <v/>
      </c>
      <c r="N2687" s="8" t="str">
        <f t="shared" si="329"/>
        <v>Evil Dead</v>
      </c>
      <c r="O2687" s="10">
        <f>INDEX(cpi!$A$1:$M$106,MATCH($D2687,cpi!$A:$A,0),MATCH($C2687,cpi!$1:$1,0))</f>
        <v>232.53100000000001</v>
      </c>
      <c r="P2687" s="10">
        <f>cpi!$I$2</f>
        <v>245.51900000000001</v>
      </c>
      <c r="Q2687" s="10">
        <f t="shared" si="334"/>
        <v>1.0558549182689621</v>
      </c>
      <c r="R2687" s="8" t="str">
        <f t="shared" si="335"/>
        <v/>
      </c>
      <c r="S2687" s="11">
        <f t="shared" si="336"/>
        <v>17949533.610572353</v>
      </c>
      <c r="T2687" s="11">
        <f t="shared" si="336"/>
        <v>57269418.723800272</v>
      </c>
      <c r="U2687" s="11">
        <f t="shared" si="336"/>
        <v>103239758.08285348</v>
      </c>
    </row>
    <row r="2688" spans="1:21" x14ac:dyDescent="0.2">
      <c r="A2688" s="5">
        <v>2713</v>
      </c>
      <c r="B2688" s="17">
        <v>27</v>
      </c>
      <c r="C2688" s="16">
        <v>8</v>
      </c>
      <c r="D2688" s="16">
        <v>2004</v>
      </c>
      <c r="E2688" s="18">
        <v>38784</v>
      </c>
      <c r="F2688" s="9" t="s">
        <v>2661</v>
      </c>
      <c r="G2688" s="3">
        <v>17000000</v>
      </c>
      <c r="H2688" s="3">
        <v>53652140</v>
      </c>
      <c r="I2688" s="3">
        <v>177535958</v>
      </c>
      <c r="J2688" s="8" t="str">
        <f t="shared" si="330"/>
        <v/>
      </c>
      <c r="K2688" s="8" t="str">
        <f t="shared" si="331"/>
        <v/>
      </c>
      <c r="L2688" s="8" t="str">
        <f t="shared" si="332"/>
        <v>Jet Li's Hero</v>
      </c>
      <c r="M2688" s="8" t="str">
        <f t="shared" si="333"/>
        <v/>
      </c>
      <c r="N2688" s="8" t="str">
        <f t="shared" si="329"/>
        <v>Jet Li's Hero</v>
      </c>
      <c r="O2688" s="10">
        <f>INDEX(cpi!$A$1:$M$106,MATCH($D2688,cpi!$A:$A,0),MATCH($C2688,cpi!$1:$1,0))</f>
        <v>189.5</v>
      </c>
      <c r="P2688" s="10">
        <f>cpi!$I$2</f>
        <v>245.51900000000001</v>
      </c>
      <c r="Q2688" s="10">
        <f t="shared" si="334"/>
        <v>1.2956147757255938</v>
      </c>
      <c r="R2688" s="8" t="str">
        <f t="shared" si="335"/>
        <v/>
      </c>
      <c r="S2688" s="11">
        <f t="shared" si="336"/>
        <v>22025451.187335096</v>
      </c>
      <c r="T2688" s="11">
        <f t="shared" si="336"/>
        <v>69512505.333298162</v>
      </c>
      <c r="U2688" s="11">
        <f t="shared" si="336"/>
        <v>230018210.40739843</v>
      </c>
    </row>
    <row r="2689" spans="1:21" x14ac:dyDescent="0.2">
      <c r="A2689" s="5">
        <v>2714</v>
      </c>
      <c r="B2689" s="17">
        <v>29</v>
      </c>
      <c r="C2689" s="16">
        <v>10</v>
      </c>
      <c r="D2689" s="16">
        <v>2010</v>
      </c>
      <c r="E2689" s="18">
        <v>41039</v>
      </c>
      <c r="F2689" s="9" t="s">
        <v>2662</v>
      </c>
      <c r="G2689" s="3">
        <v>17000000</v>
      </c>
      <c r="H2689" s="3">
        <v>45710178</v>
      </c>
      <c r="I2689" s="3">
        <v>133735284</v>
      </c>
      <c r="J2689" s="8" t="str">
        <f t="shared" si="330"/>
        <v/>
      </c>
      <c r="K2689" s="8" t="str">
        <f t="shared" si="331"/>
        <v/>
      </c>
      <c r="L2689" s="8" t="str">
        <f t="shared" si="332"/>
        <v>Saw 3D</v>
      </c>
      <c r="M2689" s="8" t="str">
        <f t="shared" si="333"/>
        <v/>
      </c>
      <c r="N2689" s="8" t="str">
        <f t="shared" si="329"/>
        <v>Saw 3D</v>
      </c>
      <c r="O2689" s="10">
        <f>INDEX(cpi!$A$1:$M$106,MATCH($D2689,cpi!$A:$A,0),MATCH($C2689,cpi!$1:$1,0))</f>
        <v>218.71100000000001</v>
      </c>
      <c r="P2689" s="10">
        <f>cpi!$I$2</f>
        <v>245.51900000000001</v>
      </c>
      <c r="Q2689" s="10">
        <f t="shared" si="334"/>
        <v>1.1225727101060303</v>
      </c>
      <c r="R2689" s="8" t="str">
        <f t="shared" si="335"/>
        <v/>
      </c>
      <c r="S2689" s="11">
        <f t="shared" si="336"/>
        <v>19083736.071802516</v>
      </c>
      <c r="T2689" s="11">
        <f t="shared" si="336"/>
        <v>51312998.396889046</v>
      </c>
      <c r="U2689" s="11">
        <f t="shared" si="336"/>
        <v>150127580.19667962</v>
      </c>
    </row>
    <row r="2690" spans="1:21" x14ac:dyDescent="0.2">
      <c r="A2690" s="5">
        <v>2715</v>
      </c>
      <c r="B2690" s="17">
        <v>20</v>
      </c>
      <c r="C2690" s="16">
        <v>2</v>
      </c>
      <c r="D2690" s="16">
        <v>2015</v>
      </c>
      <c r="E2690" s="18">
        <v>42584</v>
      </c>
      <c r="F2690" s="9" t="s">
        <v>2663</v>
      </c>
      <c r="G2690" s="3">
        <v>17000000</v>
      </c>
      <c r="H2690" s="3">
        <v>44480275</v>
      </c>
      <c r="I2690" s="3">
        <v>45707924</v>
      </c>
      <c r="J2690" s="8" t="str">
        <f t="shared" si="330"/>
        <v/>
      </c>
      <c r="K2690" s="8" t="str">
        <f t="shared" si="331"/>
        <v/>
      </c>
      <c r="L2690" s="8" t="str">
        <f t="shared" si="332"/>
        <v>McFarland, USA</v>
      </c>
      <c r="M2690" s="8" t="str">
        <f t="shared" si="333"/>
        <v/>
      </c>
      <c r="N2690" s="8" t="str">
        <f t="shared" ref="N2690:N2753" si="337">IF(M2690=1,L2690&amp;" ("&amp;D2690&amp;")",L2690)</f>
        <v>McFarland, USA</v>
      </c>
      <c r="O2690" s="10">
        <f>INDEX(cpi!$A$1:$M$106,MATCH($D2690,cpi!$A:$A,0),MATCH($C2690,cpi!$1:$1,0))</f>
        <v>234.72200000000001</v>
      </c>
      <c r="P2690" s="10">
        <f>cpi!$I$2</f>
        <v>245.51900000000001</v>
      </c>
      <c r="Q2690" s="10">
        <f t="shared" si="334"/>
        <v>1.0459990968038786</v>
      </c>
      <c r="R2690" s="8" t="str">
        <f t="shared" si="335"/>
        <v/>
      </c>
      <c r="S2690" s="11">
        <f t="shared" si="336"/>
        <v>17781984.645665936</v>
      </c>
      <c r="T2690" s="11">
        <f t="shared" si="336"/>
        <v>46526327.475588143</v>
      </c>
      <c r="U2690" s="11">
        <f t="shared" si="336"/>
        <v>47810447.220780328</v>
      </c>
    </row>
    <row r="2691" spans="1:21" x14ac:dyDescent="0.2">
      <c r="A2691" s="5">
        <v>2716</v>
      </c>
      <c r="B2691" s="17">
        <v>11</v>
      </c>
      <c r="C2691" s="16">
        <v>11</v>
      </c>
      <c r="D2691" s="16">
        <v>2016</v>
      </c>
      <c r="E2691" s="18">
        <v>42685</v>
      </c>
      <c r="F2691" s="9" t="s">
        <v>2664</v>
      </c>
      <c r="G2691" s="3">
        <v>17000000</v>
      </c>
      <c r="H2691" s="3">
        <v>42065185</v>
      </c>
      <c r="I2691" s="3">
        <v>42141196</v>
      </c>
      <c r="J2691" s="8" t="str">
        <f t="shared" ref="J2691:J2754" si="338">IF(I2691=0,1,"")</f>
        <v/>
      </c>
      <c r="K2691" s="8" t="str">
        <f t="shared" ref="K2691:K2754" si="339">IF(D2691&gt;2017,1,"")</f>
        <v/>
      </c>
      <c r="L2691" s="8" t="str">
        <f t="shared" ref="L2691:L2754" si="340">F2691</f>
        <v>Almost Christmas</v>
      </c>
      <c r="M2691" s="8" t="str">
        <f t="shared" ref="M2691:M2754" si="341">IF(COUNTIF($L$2:$L$5233,L2691)&gt;1,1,"")</f>
        <v/>
      </c>
      <c r="N2691" s="8" t="str">
        <f t="shared" si="337"/>
        <v>Almost Christmas</v>
      </c>
      <c r="O2691" s="10">
        <f>INDEX(cpi!$A$1:$M$106,MATCH($D2691,cpi!$A:$A,0),MATCH($C2691,cpi!$1:$1,0))</f>
        <v>241.35300000000001</v>
      </c>
      <c r="P2691" s="10">
        <f>cpi!$I$2</f>
        <v>245.51900000000001</v>
      </c>
      <c r="Q2691" s="10">
        <f t="shared" ref="Q2691:Q2754" si="342">P2691/O2691</f>
        <v>1.0172610243087925</v>
      </c>
      <c r="R2691" s="8" t="str">
        <f t="shared" ref="R2691:R2754" si="343">IF(ISERROR(Q2691),1,"")</f>
        <v/>
      </c>
      <c r="S2691" s="11">
        <f t="shared" ref="S2691:U2754" si="344">G2691*$Q2691</f>
        <v>17293437.413249474</v>
      </c>
      <c r="T2691" s="11">
        <f t="shared" si="344"/>
        <v>42791273.180838853</v>
      </c>
      <c r="U2691" s="11">
        <f t="shared" si="344"/>
        <v>42868596.208557591</v>
      </c>
    </row>
    <row r="2692" spans="1:21" x14ac:dyDescent="0.2">
      <c r="A2692" s="5">
        <v>2717</v>
      </c>
      <c r="B2692" s="17">
        <v>10</v>
      </c>
      <c r="C2692" s="16">
        <v>3</v>
      </c>
      <c r="D2692" s="16">
        <v>2006</v>
      </c>
      <c r="E2692" s="18">
        <v>38993</v>
      </c>
      <c r="F2692" s="9" t="s">
        <v>2665</v>
      </c>
      <c r="G2692" s="3">
        <v>17000000</v>
      </c>
      <c r="H2692" s="3">
        <v>41778863</v>
      </c>
      <c r="I2692" s="3">
        <v>70355813</v>
      </c>
      <c r="J2692" s="8" t="str">
        <f t="shared" si="338"/>
        <v/>
      </c>
      <c r="K2692" s="8" t="str">
        <f t="shared" si="339"/>
        <v/>
      </c>
      <c r="L2692" s="8" t="str">
        <f t="shared" si="340"/>
        <v>The Hills Have Eyes</v>
      </c>
      <c r="M2692" s="8" t="str">
        <f t="shared" si="341"/>
        <v/>
      </c>
      <c r="N2692" s="8" t="str">
        <f t="shared" si="337"/>
        <v>The Hills Have Eyes</v>
      </c>
      <c r="O2692" s="10">
        <f>INDEX(cpi!$A$1:$M$106,MATCH($D2692,cpi!$A:$A,0),MATCH($C2692,cpi!$1:$1,0))</f>
        <v>199.8</v>
      </c>
      <c r="P2692" s="10">
        <f>cpi!$I$2</f>
        <v>245.51900000000001</v>
      </c>
      <c r="Q2692" s="10">
        <f t="shared" si="342"/>
        <v>1.2288238238238238</v>
      </c>
      <c r="R2692" s="8" t="str">
        <f t="shared" si="343"/>
        <v/>
      </c>
      <c r="S2692" s="11">
        <f t="shared" si="344"/>
        <v>20890005.005005006</v>
      </c>
      <c r="T2692" s="11">
        <f t="shared" si="344"/>
        <v>51338862.186671674</v>
      </c>
      <c r="U2692" s="11">
        <f t="shared" si="344"/>
        <v>86454899.158893898</v>
      </c>
    </row>
    <row r="2693" spans="1:21" x14ac:dyDescent="0.2">
      <c r="A2693" s="5">
        <v>2718</v>
      </c>
      <c r="B2693" s="17">
        <v>1</v>
      </c>
      <c r="C2693" s="16">
        <v>3</v>
      </c>
      <c r="D2693" s="16">
        <v>2002</v>
      </c>
      <c r="E2693" s="18">
        <v>37259</v>
      </c>
      <c r="F2693" s="9" t="s">
        <v>2666</v>
      </c>
      <c r="G2693" s="3">
        <v>17000000</v>
      </c>
      <c r="H2693" s="3">
        <v>37939782</v>
      </c>
      <c r="I2693" s="3">
        <v>95092667</v>
      </c>
      <c r="J2693" s="8" t="str">
        <f t="shared" si="338"/>
        <v/>
      </c>
      <c r="K2693" s="8" t="str">
        <f t="shared" si="339"/>
        <v/>
      </c>
      <c r="L2693" s="8" t="str">
        <f t="shared" si="340"/>
        <v>40 Days and 40 Nights</v>
      </c>
      <c r="M2693" s="8" t="str">
        <f t="shared" si="341"/>
        <v/>
      </c>
      <c r="N2693" s="8" t="str">
        <f t="shared" si="337"/>
        <v>40 Days and 40 Nights</v>
      </c>
      <c r="O2693" s="10">
        <f>INDEX(cpi!$A$1:$M$106,MATCH($D2693,cpi!$A:$A,0),MATCH($C2693,cpi!$1:$1,0))</f>
        <v>178.8</v>
      </c>
      <c r="P2693" s="10">
        <f>cpi!$I$2</f>
        <v>245.51900000000001</v>
      </c>
      <c r="Q2693" s="10">
        <f t="shared" si="342"/>
        <v>1.373148769574944</v>
      </c>
      <c r="R2693" s="8" t="str">
        <f t="shared" si="343"/>
        <v/>
      </c>
      <c r="S2693" s="11">
        <f t="shared" si="344"/>
        <v>23343529.082774047</v>
      </c>
      <c r="T2693" s="11">
        <f t="shared" si="344"/>
        <v>52096964.971241608</v>
      </c>
      <c r="U2693" s="11">
        <f t="shared" si="344"/>
        <v>130576378.68664989</v>
      </c>
    </row>
    <row r="2694" spans="1:21" x14ac:dyDescent="0.2">
      <c r="A2694" s="5">
        <v>2719</v>
      </c>
      <c r="B2694" s="17">
        <v>10</v>
      </c>
      <c r="C2694" s="16">
        <v>10</v>
      </c>
      <c r="D2694" s="16">
        <v>2003</v>
      </c>
      <c r="E2694" s="18">
        <v>37904</v>
      </c>
      <c r="F2694" s="9" t="s">
        <v>2667</v>
      </c>
      <c r="G2694" s="3">
        <v>17000000</v>
      </c>
      <c r="H2694" s="3">
        <v>37667746</v>
      </c>
      <c r="I2694" s="3">
        <v>45312217</v>
      </c>
      <c r="J2694" s="8" t="str">
        <f t="shared" si="338"/>
        <v/>
      </c>
      <c r="K2694" s="8" t="str">
        <f t="shared" si="339"/>
        <v/>
      </c>
      <c r="L2694" s="8" t="str">
        <f t="shared" si="340"/>
        <v>Good Boy!</v>
      </c>
      <c r="M2694" s="8" t="str">
        <f t="shared" si="341"/>
        <v/>
      </c>
      <c r="N2694" s="8" t="str">
        <f t="shared" si="337"/>
        <v>Good Boy!</v>
      </c>
      <c r="O2694" s="10">
        <f>INDEX(cpi!$A$1:$M$106,MATCH($D2694,cpi!$A:$A,0),MATCH($C2694,cpi!$1:$1,0))</f>
        <v>185</v>
      </c>
      <c r="P2694" s="10">
        <f>cpi!$I$2</f>
        <v>245.51900000000001</v>
      </c>
      <c r="Q2694" s="10">
        <f t="shared" si="342"/>
        <v>1.3271297297297298</v>
      </c>
      <c r="R2694" s="8" t="str">
        <f t="shared" si="343"/>
        <v/>
      </c>
      <c r="S2694" s="11">
        <f t="shared" si="344"/>
        <v>22561205.405405406</v>
      </c>
      <c r="T2694" s="11">
        <f t="shared" si="344"/>
        <v>49989985.568508111</v>
      </c>
      <c r="U2694" s="11">
        <f t="shared" si="344"/>
        <v>60135190.300664864</v>
      </c>
    </row>
    <row r="2695" spans="1:21" x14ac:dyDescent="0.2">
      <c r="A2695" s="5">
        <v>2720</v>
      </c>
      <c r="B2695" s="17">
        <v>26</v>
      </c>
      <c r="C2695" s="16">
        <v>1</v>
      </c>
      <c r="D2695" s="16">
        <v>2007</v>
      </c>
      <c r="E2695" s="18">
        <v>39845</v>
      </c>
      <c r="F2695" s="9" t="s">
        <v>2668</v>
      </c>
      <c r="G2695" s="3">
        <v>17000000</v>
      </c>
      <c r="H2695" s="3">
        <v>35662731</v>
      </c>
      <c r="I2695" s="3">
        <v>57263440</v>
      </c>
      <c r="J2695" s="8" t="str">
        <f t="shared" si="338"/>
        <v/>
      </c>
      <c r="K2695" s="8" t="str">
        <f t="shared" si="339"/>
        <v/>
      </c>
      <c r="L2695" s="8" t="str">
        <f t="shared" si="340"/>
        <v>Smokin' Aces</v>
      </c>
      <c r="M2695" s="8" t="str">
        <f t="shared" si="341"/>
        <v/>
      </c>
      <c r="N2695" s="8" t="str">
        <f t="shared" si="337"/>
        <v>Smokin' Aces</v>
      </c>
      <c r="O2695" s="10">
        <f>INDEX(cpi!$A$1:$M$106,MATCH($D2695,cpi!$A:$A,0),MATCH($C2695,cpi!$1:$1,0))</f>
        <v>202.416</v>
      </c>
      <c r="P2695" s="10">
        <f>cpi!$I$2</f>
        <v>245.51900000000001</v>
      </c>
      <c r="Q2695" s="10">
        <f t="shared" si="342"/>
        <v>1.2129426527547229</v>
      </c>
      <c r="R2695" s="8" t="str">
        <f t="shared" si="343"/>
        <v/>
      </c>
      <c r="S2695" s="11">
        <f t="shared" si="344"/>
        <v>20620025.09683029</v>
      </c>
      <c r="T2695" s="11">
        <f t="shared" si="344"/>
        <v>43256847.54361809</v>
      </c>
      <c r="U2695" s="11">
        <f t="shared" si="344"/>
        <v>69457268.819460914</v>
      </c>
    </row>
    <row r="2696" spans="1:21" x14ac:dyDescent="0.2">
      <c r="A2696" s="5">
        <v>2721</v>
      </c>
      <c r="B2696" s="17">
        <v>2</v>
      </c>
      <c r="C2696" s="16">
        <v>10</v>
      </c>
      <c r="D2696" s="16">
        <v>1998</v>
      </c>
      <c r="E2696" s="18">
        <v>35836</v>
      </c>
      <c r="F2696" s="9" t="s">
        <v>2669</v>
      </c>
      <c r="G2696" s="3">
        <v>17000000</v>
      </c>
      <c r="H2696" s="3">
        <v>30331165</v>
      </c>
      <c r="I2696" s="3">
        <v>30331165</v>
      </c>
      <c r="J2696" s="8" t="str">
        <f t="shared" si="338"/>
        <v/>
      </c>
      <c r="K2696" s="8" t="str">
        <f t="shared" si="339"/>
        <v/>
      </c>
      <c r="L2696" s="8" t="str">
        <f t="shared" si="340"/>
        <v>A Night at the Roxbury</v>
      </c>
      <c r="M2696" s="8" t="str">
        <f t="shared" si="341"/>
        <v/>
      </c>
      <c r="N2696" s="8" t="str">
        <f t="shared" si="337"/>
        <v>A Night at the Roxbury</v>
      </c>
      <c r="O2696" s="10">
        <f>INDEX(cpi!$A$1:$M$106,MATCH($D2696,cpi!$A:$A,0),MATCH($C2696,cpi!$1:$1,0))</f>
        <v>164</v>
      </c>
      <c r="P2696" s="10">
        <f>cpi!$I$2</f>
        <v>245.51900000000001</v>
      </c>
      <c r="Q2696" s="10">
        <f t="shared" si="342"/>
        <v>1.4970670731707318</v>
      </c>
      <c r="R2696" s="8" t="str">
        <f t="shared" si="343"/>
        <v/>
      </c>
      <c r="S2696" s="11">
        <f t="shared" si="344"/>
        <v>25450140.243902441</v>
      </c>
      <c r="T2696" s="11">
        <f t="shared" si="344"/>
        <v>45407788.412408538</v>
      </c>
      <c r="U2696" s="11">
        <f t="shared" si="344"/>
        <v>45407788.412408538</v>
      </c>
    </row>
    <row r="2697" spans="1:21" x14ac:dyDescent="0.2">
      <c r="A2697" s="5">
        <v>2722</v>
      </c>
      <c r="B2697" s="17">
        <v>4</v>
      </c>
      <c r="C2697" s="16">
        <v>3</v>
      </c>
      <c r="D2697" s="16">
        <v>2011</v>
      </c>
      <c r="E2697" s="18">
        <v>40636</v>
      </c>
      <c r="F2697" s="9" t="s">
        <v>2670</v>
      </c>
      <c r="G2697" s="3">
        <v>17000000</v>
      </c>
      <c r="H2697" s="3">
        <v>27865571</v>
      </c>
      <c r="I2697" s="3">
        <v>38028230</v>
      </c>
      <c r="J2697" s="8" t="str">
        <f t="shared" si="338"/>
        <v/>
      </c>
      <c r="K2697" s="8" t="str">
        <f t="shared" si="339"/>
        <v/>
      </c>
      <c r="L2697" s="8" t="str">
        <f t="shared" si="340"/>
        <v>Beastly</v>
      </c>
      <c r="M2697" s="8" t="str">
        <f t="shared" si="341"/>
        <v/>
      </c>
      <c r="N2697" s="8" t="str">
        <f t="shared" si="337"/>
        <v>Beastly</v>
      </c>
      <c r="O2697" s="10">
        <f>INDEX(cpi!$A$1:$M$106,MATCH($D2697,cpi!$A:$A,0),MATCH($C2697,cpi!$1:$1,0))</f>
        <v>223.46700000000001</v>
      </c>
      <c r="P2697" s="10">
        <f>cpi!$I$2</f>
        <v>245.51900000000001</v>
      </c>
      <c r="Q2697" s="10">
        <f t="shared" si="342"/>
        <v>1.0986812370506607</v>
      </c>
      <c r="R2697" s="8" t="str">
        <f t="shared" si="343"/>
        <v/>
      </c>
      <c r="S2697" s="11">
        <f t="shared" si="344"/>
        <v>18677581.02986123</v>
      </c>
      <c r="T2697" s="11">
        <f t="shared" si="344"/>
        <v>30615380.017403014</v>
      </c>
      <c r="U2697" s="11">
        <f t="shared" si="344"/>
        <v>41780902.779247046</v>
      </c>
    </row>
    <row r="2698" spans="1:21" x14ac:dyDescent="0.2">
      <c r="A2698" s="5">
        <v>2723</v>
      </c>
      <c r="B2698" s="17">
        <v>5</v>
      </c>
      <c r="C2698" s="16">
        <v>3</v>
      </c>
      <c r="D2698" s="16">
        <v>2010</v>
      </c>
      <c r="E2698" s="18">
        <v>40301</v>
      </c>
      <c r="F2698" s="9" t="s">
        <v>2671</v>
      </c>
      <c r="G2698" s="3">
        <v>17000000</v>
      </c>
      <c r="H2698" s="3">
        <v>27163593</v>
      </c>
      <c r="I2698" s="3">
        <v>39233233</v>
      </c>
      <c r="J2698" s="8" t="str">
        <f t="shared" si="338"/>
        <v/>
      </c>
      <c r="K2698" s="8" t="str">
        <f t="shared" si="339"/>
        <v/>
      </c>
      <c r="L2698" s="8" t="str">
        <f t="shared" si="340"/>
        <v>Brooklyn's Finest</v>
      </c>
      <c r="M2698" s="8" t="str">
        <f t="shared" si="341"/>
        <v/>
      </c>
      <c r="N2698" s="8" t="str">
        <f t="shared" si="337"/>
        <v>Brooklyn's Finest</v>
      </c>
      <c r="O2698" s="10">
        <f>INDEX(cpi!$A$1:$M$106,MATCH($D2698,cpi!$A:$A,0),MATCH($C2698,cpi!$1:$1,0))</f>
        <v>217.631</v>
      </c>
      <c r="P2698" s="10">
        <f>cpi!$I$2</f>
        <v>245.51900000000001</v>
      </c>
      <c r="Q2698" s="10">
        <f t="shared" si="342"/>
        <v>1.1281435089670131</v>
      </c>
      <c r="R2698" s="8" t="str">
        <f t="shared" si="343"/>
        <v/>
      </c>
      <c r="S2698" s="11">
        <f t="shared" si="344"/>
        <v>19178439.652439222</v>
      </c>
      <c r="T2698" s="11">
        <f t="shared" si="344"/>
        <v>30644431.123171795</v>
      </c>
      <c r="U2698" s="11">
        <f t="shared" si="344"/>
        <v>44260717.144740418</v>
      </c>
    </row>
    <row r="2699" spans="1:21" x14ac:dyDescent="0.2">
      <c r="A2699" s="5">
        <v>2724</v>
      </c>
      <c r="B2699" s="17">
        <v>9</v>
      </c>
      <c r="C2699" s="16">
        <v>7</v>
      </c>
      <c r="D2699" s="16">
        <v>1982</v>
      </c>
      <c r="E2699" s="18">
        <v>30201</v>
      </c>
      <c r="F2699" s="9" t="s">
        <v>2672</v>
      </c>
      <c r="G2699" s="3">
        <v>17000000</v>
      </c>
      <c r="H2699" s="3">
        <v>26918576</v>
      </c>
      <c r="I2699" s="3">
        <v>26918576</v>
      </c>
      <c r="J2699" s="8" t="str">
        <f t="shared" si="338"/>
        <v/>
      </c>
      <c r="K2699" s="8" t="str">
        <f t="shared" si="339"/>
        <v/>
      </c>
      <c r="L2699" s="8" t="str">
        <f t="shared" si="340"/>
        <v>Tron</v>
      </c>
      <c r="M2699" s="8" t="str">
        <f t="shared" si="341"/>
        <v/>
      </c>
      <c r="N2699" s="8" t="str">
        <f t="shared" si="337"/>
        <v>Tron</v>
      </c>
      <c r="O2699" s="10">
        <f>INDEX(cpi!$A$1:$M$106,MATCH($D2699,cpi!$A:$A,0),MATCH($C2699,cpi!$1:$1,0))</f>
        <v>97.5</v>
      </c>
      <c r="P2699" s="10">
        <f>cpi!$I$2</f>
        <v>245.51900000000001</v>
      </c>
      <c r="Q2699" s="10">
        <f t="shared" si="342"/>
        <v>2.5181435897435898</v>
      </c>
      <c r="R2699" s="8" t="str">
        <f t="shared" si="343"/>
        <v/>
      </c>
      <c r="S2699" s="11">
        <f t="shared" si="344"/>
        <v>42808441.025641024</v>
      </c>
      <c r="T2699" s="11">
        <f t="shared" si="344"/>
        <v>67784839.599425644</v>
      </c>
      <c r="U2699" s="11">
        <f t="shared" si="344"/>
        <v>67784839.599425644</v>
      </c>
    </row>
    <row r="2700" spans="1:21" x14ac:dyDescent="0.2">
      <c r="A2700" s="5">
        <v>2725</v>
      </c>
      <c r="B2700" s="17">
        <v>20</v>
      </c>
      <c r="C2700" s="16">
        <v>8</v>
      </c>
      <c r="D2700" s="16">
        <v>2010</v>
      </c>
      <c r="E2700" s="18">
        <v>40763</v>
      </c>
      <c r="F2700" s="9" t="s">
        <v>2673</v>
      </c>
      <c r="G2700" s="3">
        <v>17000000</v>
      </c>
      <c r="H2700" s="3">
        <v>24719879</v>
      </c>
      <c r="I2700" s="3">
        <v>24719879</v>
      </c>
      <c r="J2700" s="8" t="str">
        <f t="shared" si="338"/>
        <v/>
      </c>
      <c r="K2700" s="8" t="str">
        <f t="shared" si="339"/>
        <v/>
      </c>
      <c r="L2700" s="8" t="str">
        <f t="shared" si="340"/>
        <v>Lottery Ticket</v>
      </c>
      <c r="M2700" s="8" t="str">
        <f t="shared" si="341"/>
        <v/>
      </c>
      <c r="N2700" s="8" t="str">
        <f t="shared" si="337"/>
        <v>Lottery Ticket</v>
      </c>
      <c r="O2700" s="10">
        <f>INDEX(cpi!$A$1:$M$106,MATCH($D2700,cpi!$A:$A,0),MATCH($C2700,cpi!$1:$1,0))</f>
        <v>218.31200000000001</v>
      </c>
      <c r="P2700" s="10">
        <f>cpi!$I$2</f>
        <v>245.51900000000001</v>
      </c>
      <c r="Q2700" s="10">
        <f t="shared" si="342"/>
        <v>1.1246243907801678</v>
      </c>
      <c r="R2700" s="8" t="str">
        <f t="shared" si="343"/>
        <v/>
      </c>
      <c r="S2700" s="11">
        <f t="shared" si="344"/>
        <v>19118614.643262852</v>
      </c>
      <c r="T2700" s="11">
        <f t="shared" si="344"/>
        <v>27800578.860534463</v>
      </c>
      <c r="U2700" s="11">
        <f t="shared" si="344"/>
        <v>27800578.860534463</v>
      </c>
    </row>
    <row r="2701" spans="1:21" x14ac:dyDescent="0.2">
      <c r="A2701" s="5">
        <v>2726</v>
      </c>
      <c r="B2701" s="17">
        <v>5</v>
      </c>
      <c r="C2701" s="16">
        <v>9</v>
      </c>
      <c r="D2701" s="16">
        <v>2003</v>
      </c>
      <c r="E2701" s="18">
        <v>37750</v>
      </c>
      <c r="F2701" s="9" t="s">
        <v>2674</v>
      </c>
      <c r="G2701" s="3">
        <v>17000000</v>
      </c>
      <c r="H2701" s="3">
        <v>22734486</v>
      </c>
      <c r="I2701" s="3">
        <v>23734486</v>
      </c>
      <c r="J2701" s="8" t="str">
        <f t="shared" si="338"/>
        <v/>
      </c>
      <c r="K2701" s="8" t="str">
        <f t="shared" si="339"/>
        <v/>
      </c>
      <c r="L2701" s="8" t="str">
        <f t="shared" si="340"/>
        <v>Dickie Roberts: Former Child Star</v>
      </c>
      <c r="M2701" s="8" t="str">
        <f t="shared" si="341"/>
        <v/>
      </c>
      <c r="N2701" s="8" t="str">
        <f t="shared" si="337"/>
        <v>Dickie Roberts: Former Child Star</v>
      </c>
      <c r="O2701" s="10">
        <f>INDEX(cpi!$A$1:$M$106,MATCH($D2701,cpi!$A:$A,0),MATCH($C2701,cpi!$1:$1,0))</f>
        <v>185.2</v>
      </c>
      <c r="P2701" s="10">
        <f>cpi!$I$2</f>
        <v>245.51900000000001</v>
      </c>
      <c r="Q2701" s="10">
        <f t="shared" si="342"/>
        <v>1.3256965442764579</v>
      </c>
      <c r="R2701" s="8" t="str">
        <f t="shared" si="343"/>
        <v/>
      </c>
      <c r="S2701" s="11">
        <f t="shared" si="344"/>
        <v>22536841.252699785</v>
      </c>
      <c r="T2701" s="11">
        <f t="shared" si="344"/>
        <v>30139029.526101511</v>
      </c>
      <c r="U2701" s="11">
        <f t="shared" si="344"/>
        <v>31464726.070377968</v>
      </c>
    </row>
    <row r="2702" spans="1:21" x14ac:dyDescent="0.2">
      <c r="A2702" s="5">
        <v>2728</v>
      </c>
      <c r="B2702" s="17">
        <v>31</v>
      </c>
      <c r="C2702" s="16">
        <v>3</v>
      </c>
      <c r="D2702" s="16">
        <v>2006</v>
      </c>
      <c r="E2702" s="18">
        <v>39632</v>
      </c>
      <c r="F2702" s="9" t="s">
        <v>2675</v>
      </c>
      <c r="G2702" s="3">
        <v>17000000</v>
      </c>
      <c r="H2702" s="3">
        <v>21170563</v>
      </c>
      <c r="I2702" s="3">
        <v>21170563</v>
      </c>
      <c r="J2702" s="8" t="str">
        <f t="shared" si="338"/>
        <v/>
      </c>
      <c r="K2702" s="8" t="str">
        <f t="shared" si="339"/>
        <v/>
      </c>
      <c r="L2702" s="8" t="str">
        <f t="shared" si="340"/>
        <v>ATL</v>
      </c>
      <c r="M2702" s="8" t="str">
        <f t="shared" si="341"/>
        <v/>
      </c>
      <c r="N2702" s="8" t="str">
        <f t="shared" si="337"/>
        <v>ATL</v>
      </c>
      <c r="O2702" s="10">
        <f>INDEX(cpi!$A$1:$M$106,MATCH($D2702,cpi!$A:$A,0),MATCH($C2702,cpi!$1:$1,0))</f>
        <v>199.8</v>
      </c>
      <c r="P2702" s="10">
        <f>cpi!$I$2</f>
        <v>245.51900000000001</v>
      </c>
      <c r="Q2702" s="10">
        <f t="shared" si="342"/>
        <v>1.2288238238238238</v>
      </c>
      <c r="R2702" s="8" t="str">
        <f t="shared" si="343"/>
        <v/>
      </c>
      <c r="S2702" s="11">
        <f t="shared" si="344"/>
        <v>20890005.005005006</v>
      </c>
      <c r="T2702" s="11">
        <f t="shared" si="344"/>
        <v>26014892.178163163</v>
      </c>
      <c r="U2702" s="11">
        <f t="shared" si="344"/>
        <v>26014892.178163163</v>
      </c>
    </row>
    <row r="2703" spans="1:21" x14ac:dyDescent="0.2">
      <c r="A2703" s="5">
        <v>2729</v>
      </c>
      <c r="B2703" s="17">
        <v>24</v>
      </c>
      <c r="C2703" s="16">
        <v>8</v>
      </c>
      <c r="D2703" s="16">
        <v>2001</v>
      </c>
      <c r="E2703" s="18">
        <v>37598</v>
      </c>
      <c r="F2703" s="9" t="s">
        <v>2676</v>
      </c>
      <c r="G2703" s="3">
        <v>17000000</v>
      </c>
      <c r="H2703" s="3">
        <v>19693891</v>
      </c>
      <c r="I2703" s="3">
        <v>19693891</v>
      </c>
      <c r="J2703" s="8" t="str">
        <f t="shared" si="338"/>
        <v/>
      </c>
      <c r="K2703" s="8" t="str">
        <f t="shared" si="339"/>
        <v/>
      </c>
      <c r="L2703" s="8" t="str">
        <f t="shared" si="340"/>
        <v>Summer Catch</v>
      </c>
      <c r="M2703" s="8" t="str">
        <f t="shared" si="341"/>
        <v/>
      </c>
      <c r="N2703" s="8" t="str">
        <f t="shared" si="337"/>
        <v>Summer Catch</v>
      </c>
      <c r="O2703" s="10">
        <f>INDEX(cpi!$A$1:$M$106,MATCH($D2703,cpi!$A:$A,0),MATCH($C2703,cpi!$1:$1,0))</f>
        <v>177.5</v>
      </c>
      <c r="P2703" s="10">
        <f>cpi!$I$2</f>
        <v>245.51900000000001</v>
      </c>
      <c r="Q2703" s="10">
        <f t="shared" si="342"/>
        <v>1.3832056338028169</v>
      </c>
      <c r="R2703" s="8" t="str">
        <f t="shared" si="343"/>
        <v/>
      </c>
      <c r="S2703" s="11">
        <f t="shared" si="344"/>
        <v>23514495.774647888</v>
      </c>
      <c r="T2703" s="11">
        <f t="shared" si="344"/>
        <v>27240700.982698593</v>
      </c>
      <c r="U2703" s="11">
        <f t="shared" si="344"/>
        <v>27240700.982698593</v>
      </c>
    </row>
    <row r="2704" spans="1:21" x14ac:dyDescent="0.2">
      <c r="A2704" s="5">
        <v>2730</v>
      </c>
      <c r="B2704" s="17">
        <v>11</v>
      </c>
      <c r="C2704" s="16">
        <v>12</v>
      </c>
      <c r="D2704" s="16">
        <v>1998</v>
      </c>
      <c r="E2704" s="18">
        <v>36111</v>
      </c>
      <c r="F2704" s="9" t="s">
        <v>2677</v>
      </c>
      <c r="G2704" s="3">
        <v>17000000</v>
      </c>
      <c r="H2704" s="3">
        <v>16316273</v>
      </c>
      <c r="I2704" s="3">
        <v>16316273</v>
      </c>
      <c r="J2704" s="8" t="str">
        <f t="shared" si="338"/>
        <v/>
      </c>
      <c r="K2704" s="8" t="str">
        <f t="shared" si="339"/>
        <v/>
      </c>
      <c r="L2704" s="8" t="str">
        <f t="shared" si="340"/>
        <v>A Simple Plan</v>
      </c>
      <c r="M2704" s="8" t="str">
        <f t="shared" si="341"/>
        <v/>
      </c>
      <c r="N2704" s="8" t="str">
        <f t="shared" si="337"/>
        <v>A Simple Plan</v>
      </c>
      <c r="O2704" s="10">
        <f>INDEX(cpi!$A$1:$M$106,MATCH($D2704,cpi!$A:$A,0),MATCH($C2704,cpi!$1:$1,0))</f>
        <v>163.9</v>
      </c>
      <c r="P2704" s="10">
        <f>cpi!$I$2</f>
        <v>245.51900000000001</v>
      </c>
      <c r="Q2704" s="10">
        <f t="shared" si="342"/>
        <v>1.4979804758999389</v>
      </c>
      <c r="R2704" s="8" t="str">
        <f t="shared" si="343"/>
        <v/>
      </c>
      <c r="S2704" s="11">
        <f t="shared" si="344"/>
        <v>25465668.090298962</v>
      </c>
      <c r="T2704" s="11">
        <f t="shared" si="344"/>
        <v>24441458.393453322</v>
      </c>
      <c r="U2704" s="11">
        <f t="shared" si="344"/>
        <v>24441458.393453322</v>
      </c>
    </row>
    <row r="2705" spans="1:21" x14ac:dyDescent="0.2">
      <c r="A2705" s="5">
        <v>2731</v>
      </c>
      <c r="B2705" s="17">
        <v>24</v>
      </c>
      <c r="C2705" s="16">
        <v>3</v>
      </c>
      <c r="D2705" s="16">
        <v>2006</v>
      </c>
      <c r="E2705" s="18">
        <v>39419</v>
      </c>
      <c r="F2705" s="9" t="s">
        <v>2678</v>
      </c>
      <c r="G2705" s="3">
        <v>17000000</v>
      </c>
      <c r="H2705" s="3">
        <v>15680099</v>
      </c>
      <c r="I2705" s="3">
        <v>15680099</v>
      </c>
      <c r="J2705" s="8" t="str">
        <f t="shared" si="338"/>
        <v/>
      </c>
      <c r="K2705" s="8" t="str">
        <f t="shared" si="339"/>
        <v/>
      </c>
      <c r="L2705" s="8" t="str">
        <f t="shared" si="340"/>
        <v>Larry the Cable Guy: Health Inspector</v>
      </c>
      <c r="M2705" s="8" t="str">
        <f t="shared" si="341"/>
        <v/>
      </c>
      <c r="N2705" s="8" t="str">
        <f t="shared" si="337"/>
        <v>Larry the Cable Guy: Health Inspector</v>
      </c>
      <c r="O2705" s="10">
        <f>INDEX(cpi!$A$1:$M$106,MATCH($D2705,cpi!$A:$A,0),MATCH($C2705,cpi!$1:$1,0))</f>
        <v>199.8</v>
      </c>
      <c r="P2705" s="10">
        <f>cpi!$I$2</f>
        <v>245.51900000000001</v>
      </c>
      <c r="Q2705" s="10">
        <f t="shared" si="342"/>
        <v>1.2288238238238238</v>
      </c>
      <c r="R2705" s="8" t="str">
        <f t="shared" si="343"/>
        <v/>
      </c>
      <c r="S2705" s="11">
        <f t="shared" si="344"/>
        <v>20890005.005005006</v>
      </c>
      <c r="T2705" s="11">
        <f t="shared" si="344"/>
        <v>19268079.211116116</v>
      </c>
      <c r="U2705" s="11">
        <f t="shared" si="344"/>
        <v>19268079.211116116</v>
      </c>
    </row>
    <row r="2706" spans="1:21" x14ac:dyDescent="0.2">
      <c r="A2706" s="5">
        <v>2732</v>
      </c>
      <c r="B2706" s="17">
        <v>27</v>
      </c>
      <c r="C2706" s="16">
        <v>11</v>
      </c>
      <c r="D2706" s="16">
        <v>2002</v>
      </c>
      <c r="E2706" s="18">
        <v>38057</v>
      </c>
      <c r="F2706" s="9" t="s">
        <v>2679</v>
      </c>
      <c r="G2706" s="3">
        <v>17000000</v>
      </c>
      <c r="H2706" s="3">
        <v>12840842</v>
      </c>
      <c r="I2706" s="3">
        <v>16140842</v>
      </c>
      <c r="J2706" s="8" t="str">
        <f t="shared" si="338"/>
        <v/>
      </c>
      <c r="K2706" s="8" t="str">
        <f t="shared" si="339"/>
        <v/>
      </c>
      <c r="L2706" s="8" t="str">
        <f t="shared" si="340"/>
        <v>Wes Craven Presents: They</v>
      </c>
      <c r="M2706" s="8" t="str">
        <f t="shared" si="341"/>
        <v/>
      </c>
      <c r="N2706" s="8" t="str">
        <f t="shared" si="337"/>
        <v>Wes Craven Presents: They</v>
      </c>
      <c r="O2706" s="10">
        <f>INDEX(cpi!$A$1:$M$106,MATCH($D2706,cpi!$A:$A,0),MATCH($C2706,cpi!$1:$1,0))</f>
        <v>181.3</v>
      </c>
      <c r="P2706" s="10">
        <f>cpi!$I$2</f>
        <v>245.51900000000001</v>
      </c>
      <c r="Q2706" s="10">
        <f t="shared" si="342"/>
        <v>1.3542140099282955</v>
      </c>
      <c r="R2706" s="8" t="str">
        <f t="shared" si="343"/>
        <v/>
      </c>
      <c r="S2706" s="11">
        <f t="shared" si="344"/>
        <v>23021638.168781023</v>
      </c>
      <c r="T2706" s="11">
        <f t="shared" si="344"/>
        <v>17389248.135675676</v>
      </c>
      <c r="U2706" s="11">
        <f t="shared" si="344"/>
        <v>21858154.368439049</v>
      </c>
    </row>
    <row r="2707" spans="1:21" x14ac:dyDescent="0.2">
      <c r="A2707" s="5">
        <v>2733</v>
      </c>
      <c r="B2707" s="17">
        <v>1</v>
      </c>
      <c r="C2707" s="16">
        <v>10</v>
      </c>
      <c r="D2707" s="16">
        <v>1999</v>
      </c>
      <c r="E2707" s="18">
        <v>36170</v>
      </c>
      <c r="F2707" s="9" t="s">
        <v>2680</v>
      </c>
      <c r="G2707" s="3">
        <v>17000000</v>
      </c>
      <c r="H2707" s="3">
        <v>11634458</v>
      </c>
      <c r="I2707" s="3">
        <v>11634458</v>
      </c>
      <c r="J2707" s="8" t="str">
        <f t="shared" si="338"/>
        <v/>
      </c>
      <c r="K2707" s="8" t="str">
        <f t="shared" si="339"/>
        <v/>
      </c>
      <c r="L2707" s="8" t="str">
        <f t="shared" si="340"/>
        <v>The Adventures of Elmo in Grouchland</v>
      </c>
      <c r="M2707" s="8" t="str">
        <f t="shared" si="341"/>
        <v/>
      </c>
      <c r="N2707" s="8" t="str">
        <f t="shared" si="337"/>
        <v>The Adventures of Elmo in Grouchland</v>
      </c>
      <c r="O2707" s="10">
        <f>INDEX(cpi!$A$1:$M$106,MATCH($D2707,cpi!$A:$A,0),MATCH($C2707,cpi!$1:$1,0))</f>
        <v>168.2</v>
      </c>
      <c r="P2707" s="10">
        <f>cpi!$I$2</f>
        <v>245.51900000000001</v>
      </c>
      <c r="Q2707" s="10">
        <f t="shared" si="342"/>
        <v>1.4596848989298457</v>
      </c>
      <c r="R2707" s="8" t="str">
        <f t="shared" si="343"/>
        <v/>
      </c>
      <c r="S2707" s="11">
        <f t="shared" si="344"/>
        <v>24814643.281807378</v>
      </c>
      <c r="T2707" s="11">
        <f t="shared" si="344"/>
        <v>16982642.649833534</v>
      </c>
      <c r="U2707" s="11">
        <f t="shared" si="344"/>
        <v>16982642.649833534</v>
      </c>
    </row>
    <row r="2708" spans="1:21" x14ac:dyDescent="0.2">
      <c r="A2708" s="5">
        <v>2734</v>
      </c>
      <c r="B2708" s="17">
        <v>24</v>
      </c>
      <c r="C2708" s="16">
        <v>7</v>
      </c>
      <c r="D2708" s="16">
        <v>1987</v>
      </c>
      <c r="E2708" s="18">
        <v>32484</v>
      </c>
      <c r="F2708" s="9" t="s">
        <v>2681</v>
      </c>
      <c r="G2708" s="3">
        <v>17000000</v>
      </c>
      <c r="H2708" s="3">
        <v>11227824</v>
      </c>
      <c r="I2708" s="3">
        <v>11227824</v>
      </c>
      <c r="J2708" s="8" t="str">
        <f t="shared" si="338"/>
        <v/>
      </c>
      <c r="K2708" s="8" t="str">
        <f t="shared" si="339"/>
        <v/>
      </c>
      <c r="L2708" s="8" t="str">
        <f t="shared" si="340"/>
        <v>Superman IV: The Quest for Peace</v>
      </c>
      <c r="M2708" s="8" t="str">
        <f t="shared" si="341"/>
        <v/>
      </c>
      <c r="N2708" s="8" t="str">
        <f t="shared" si="337"/>
        <v>Superman IV: The Quest for Peace</v>
      </c>
      <c r="O2708" s="10">
        <f>INDEX(cpi!$A$1:$M$106,MATCH($D2708,cpi!$A:$A,0),MATCH($C2708,cpi!$1:$1,0))</f>
        <v>113.8</v>
      </c>
      <c r="P2708" s="10">
        <f>cpi!$I$2</f>
        <v>245.51900000000001</v>
      </c>
      <c r="Q2708" s="10">
        <f t="shared" si="342"/>
        <v>2.1574604569420037</v>
      </c>
      <c r="R2708" s="8" t="str">
        <f t="shared" si="343"/>
        <v/>
      </c>
      <c r="S2708" s="11">
        <f t="shared" si="344"/>
        <v>36676827.768014066</v>
      </c>
      <c r="T2708" s="11">
        <f t="shared" si="344"/>
        <v>24223586.297504395</v>
      </c>
      <c r="U2708" s="11">
        <f t="shared" si="344"/>
        <v>24223586.297504395</v>
      </c>
    </row>
    <row r="2709" spans="1:21" x14ac:dyDescent="0.2">
      <c r="A2709" s="5">
        <v>2735</v>
      </c>
      <c r="B2709" s="17">
        <v>1</v>
      </c>
      <c r="C2709" s="16">
        <v>1</v>
      </c>
      <c r="D2709" s="16">
        <v>1963</v>
      </c>
      <c r="E2709" s="18">
        <v>23012</v>
      </c>
      <c r="F2709" s="9" t="s">
        <v>2682</v>
      </c>
      <c r="G2709" s="3">
        <v>17000000</v>
      </c>
      <c r="H2709" s="3">
        <v>10000000</v>
      </c>
      <c r="I2709" s="3">
        <v>10000000</v>
      </c>
      <c r="J2709" s="8" t="str">
        <f t="shared" si="338"/>
        <v/>
      </c>
      <c r="K2709" s="8" t="str">
        <f t="shared" si="339"/>
        <v/>
      </c>
      <c r="L2709" s="8" t="str">
        <f t="shared" si="340"/>
        <v>55 Days at Peking</v>
      </c>
      <c r="M2709" s="8" t="str">
        <f t="shared" si="341"/>
        <v/>
      </c>
      <c r="N2709" s="8" t="str">
        <f t="shared" si="337"/>
        <v>55 Days at Peking</v>
      </c>
      <c r="O2709" s="10">
        <f>INDEX(cpi!$A$1:$M$106,MATCH($D2709,cpi!$A:$A,0),MATCH($C2709,cpi!$1:$1,0))</f>
        <v>30.4</v>
      </c>
      <c r="P2709" s="10">
        <f>cpi!$I$2</f>
        <v>245.51900000000001</v>
      </c>
      <c r="Q2709" s="10">
        <f t="shared" si="342"/>
        <v>8.0762828947368419</v>
      </c>
      <c r="R2709" s="8" t="str">
        <f t="shared" si="343"/>
        <v/>
      </c>
      <c r="S2709" s="11">
        <f t="shared" si="344"/>
        <v>137296809.21052632</v>
      </c>
      <c r="T2709" s="11">
        <f t="shared" si="344"/>
        <v>80762828.947368413</v>
      </c>
      <c r="U2709" s="11">
        <f t="shared" si="344"/>
        <v>80762828.947368413</v>
      </c>
    </row>
    <row r="2710" spans="1:21" x14ac:dyDescent="0.2">
      <c r="A2710" s="5">
        <v>2736</v>
      </c>
      <c r="B2710" s="17">
        <v>5</v>
      </c>
      <c r="C2710" s="16">
        <v>6</v>
      </c>
      <c r="D2710" s="16">
        <v>2009</v>
      </c>
      <c r="E2710" s="18">
        <v>39939</v>
      </c>
      <c r="F2710" s="9" t="s">
        <v>2683</v>
      </c>
      <c r="G2710" s="3">
        <v>17000000</v>
      </c>
      <c r="H2710" s="3">
        <v>8665206</v>
      </c>
      <c r="I2710" s="3">
        <v>20465206</v>
      </c>
      <c r="J2710" s="8" t="str">
        <f t="shared" si="338"/>
        <v/>
      </c>
      <c r="K2710" s="8" t="str">
        <f t="shared" si="339"/>
        <v/>
      </c>
      <c r="L2710" s="8" t="str">
        <f t="shared" si="340"/>
        <v>My Life in Ruins</v>
      </c>
      <c r="M2710" s="8" t="str">
        <f t="shared" si="341"/>
        <v/>
      </c>
      <c r="N2710" s="8" t="str">
        <f t="shared" si="337"/>
        <v>My Life in Ruins</v>
      </c>
      <c r="O2710" s="10">
        <f>INDEX(cpi!$A$1:$M$106,MATCH($D2710,cpi!$A:$A,0),MATCH($C2710,cpi!$1:$1,0))</f>
        <v>215.69300000000001</v>
      </c>
      <c r="P2710" s="10">
        <f>cpi!$I$2</f>
        <v>245.51900000000001</v>
      </c>
      <c r="Q2710" s="10">
        <f t="shared" si="342"/>
        <v>1.1382798700004173</v>
      </c>
      <c r="R2710" s="8" t="str">
        <f t="shared" si="343"/>
        <v/>
      </c>
      <c r="S2710" s="11">
        <f t="shared" si="344"/>
        <v>19350757.790007096</v>
      </c>
      <c r="T2710" s="11">
        <f t="shared" si="344"/>
        <v>9863429.5592068359</v>
      </c>
      <c r="U2710" s="11">
        <f t="shared" si="344"/>
        <v>23295132.025211759</v>
      </c>
    </row>
    <row r="2711" spans="1:21" x14ac:dyDescent="0.2">
      <c r="A2711" s="5">
        <v>2737</v>
      </c>
      <c r="B2711" s="17">
        <v>21</v>
      </c>
      <c r="C2711" s="16">
        <v>4</v>
      </c>
      <c r="D2711" s="16">
        <v>2006</v>
      </c>
      <c r="E2711" s="18">
        <v>39329</v>
      </c>
      <c r="F2711" s="9" t="s">
        <v>2684</v>
      </c>
      <c r="G2711" s="3">
        <v>17000000</v>
      </c>
      <c r="H2711" s="3">
        <v>7314027</v>
      </c>
      <c r="I2711" s="3">
        <v>16510971</v>
      </c>
      <c r="J2711" s="8" t="str">
        <f t="shared" si="338"/>
        <v/>
      </c>
      <c r="K2711" s="8" t="str">
        <f t="shared" si="339"/>
        <v/>
      </c>
      <c r="L2711" s="8" t="str">
        <f t="shared" si="340"/>
        <v>American Dreamz</v>
      </c>
      <c r="M2711" s="8" t="str">
        <f t="shared" si="341"/>
        <v/>
      </c>
      <c r="N2711" s="8" t="str">
        <f t="shared" si="337"/>
        <v>American Dreamz</v>
      </c>
      <c r="O2711" s="10">
        <f>INDEX(cpi!$A$1:$M$106,MATCH($D2711,cpi!$A:$A,0),MATCH($C2711,cpi!$1:$1,0))</f>
        <v>201.5</v>
      </c>
      <c r="P2711" s="10">
        <f>cpi!$I$2</f>
        <v>245.51900000000001</v>
      </c>
      <c r="Q2711" s="10">
        <f t="shared" si="342"/>
        <v>1.2184565756823822</v>
      </c>
      <c r="R2711" s="8" t="str">
        <f t="shared" si="343"/>
        <v/>
      </c>
      <c r="S2711" s="11">
        <f t="shared" si="344"/>
        <v>20713761.786600497</v>
      </c>
      <c r="T2711" s="11">
        <f t="shared" si="344"/>
        <v>8911824.2928684875</v>
      </c>
      <c r="U2711" s="11">
        <f t="shared" si="344"/>
        <v>20117901.185851116</v>
      </c>
    </row>
    <row r="2712" spans="1:21" x14ac:dyDescent="0.2">
      <c r="A2712" s="5">
        <v>2738</v>
      </c>
      <c r="B2712" s="17">
        <v>25</v>
      </c>
      <c r="C2712" s="16">
        <v>1</v>
      </c>
      <c r="D2712" s="16">
        <v>2008</v>
      </c>
      <c r="E2712" s="18">
        <v>40179</v>
      </c>
      <c r="F2712" s="9" t="s">
        <v>2685</v>
      </c>
      <c r="G2712" s="3">
        <v>17000000</v>
      </c>
      <c r="H2712" s="3">
        <v>7070641</v>
      </c>
      <c r="I2712" s="3">
        <v>8607815</v>
      </c>
      <c r="J2712" s="8" t="str">
        <f t="shared" si="338"/>
        <v/>
      </c>
      <c r="K2712" s="8" t="str">
        <f t="shared" si="339"/>
        <v/>
      </c>
      <c r="L2712" s="8" t="str">
        <f t="shared" si="340"/>
        <v>How She Move</v>
      </c>
      <c r="M2712" s="8" t="str">
        <f t="shared" si="341"/>
        <v/>
      </c>
      <c r="N2712" s="8" t="str">
        <f t="shared" si="337"/>
        <v>How She Move</v>
      </c>
      <c r="O2712" s="10">
        <f>INDEX(cpi!$A$1:$M$106,MATCH($D2712,cpi!$A:$A,0),MATCH($C2712,cpi!$1:$1,0))</f>
        <v>211.08</v>
      </c>
      <c r="P2712" s="10">
        <f>cpi!$I$2</f>
        <v>245.51900000000001</v>
      </c>
      <c r="Q2712" s="10">
        <f t="shared" si="342"/>
        <v>1.1631561493272693</v>
      </c>
      <c r="R2712" s="8" t="str">
        <f t="shared" si="343"/>
        <v/>
      </c>
      <c r="S2712" s="11">
        <f t="shared" si="344"/>
        <v>19773654.538563579</v>
      </c>
      <c r="T2712" s="11">
        <f t="shared" si="344"/>
        <v>8224259.558835513</v>
      </c>
      <c r="U2712" s="11">
        <f t="shared" si="344"/>
        <v>10012232.949521508</v>
      </c>
    </row>
    <row r="2713" spans="1:21" x14ac:dyDescent="0.2">
      <c r="A2713" s="5">
        <v>2739</v>
      </c>
      <c r="B2713" s="17">
        <v>24</v>
      </c>
      <c r="C2713" s="16">
        <v>2</v>
      </c>
      <c r="D2713" s="16">
        <v>2006</v>
      </c>
      <c r="E2713" s="18">
        <v>39418</v>
      </c>
      <c r="F2713" s="9" t="s">
        <v>2686</v>
      </c>
      <c r="G2713" s="3">
        <v>17000000</v>
      </c>
      <c r="H2713" s="3">
        <v>6855137</v>
      </c>
      <c r="I2713" s="3">
        <v>9729088</v>
      </c>
      <c r="J2713" s="8" t="str">
        <f t="shared" si="338"/>
        <v/>
      </c>
      <c r="K2713" s="8" t="str">
        <f t="shared" si="339"/>
        <v/>
      </c>
      <c r="L2713" s="8" t="str">
        <f t="shared" si="340"/>
        <v>Running Scared</v>
      </c>
      <c r="M2713" s="8" t="str">
        <f t="shared" si="341"/>
        <v/>
      </c>
      <c r="N2713" s="8" t="str">
        <f t="shared" si="337"/>
        <v>Running Scared</v>
      </c>
      <c r="O2713" s="10">
        <f>INDEX(cpi!$A$1:$M$106,MATCH($D2713,cpi!$A:$A,0),MATCH($C2713,cpi!$1:$1,0))</f>
        <v>198.7</v>
      </c>
      <c r="P2713" s="10">
        <f>cpi!$I$2</f>
        <v>245.51900000000001</v>
      </c>
      <c r="Q2713" s="10">
        <f t="shared" si="342"/>
        <v>1.2356265727226976</v>
      </c>
      <c r="R2713" s="8" t="str">
        <f t="shared" si="343"/>
        <v/>
      </c>
      <c r="S2713" s="11">
        <f t="shared" si="344"/>
        <v>21005651.736285858</v>
      </c>
      <c r="T2713" s="11">
        <f t="shared" si="344"/>
        <v>8470389.4368545543</v>
      </c>
      <c r="U2713" s="11">
        <f t="shared" si="344"/>
        <v>12021519.661157524</v>
      </c>
    </row>
    <row r="2714" spans="1:21" x14ac:dyDescent="0.2">
      <c r="A2714" s="5">
        <v>2740</v>
      </c>
      <c r="B2714" s="17">
        <v>24</v>
      </c>
      <c r="C2714" s="16">
        <v>8</v>
      </c>
      <c r="D2714" s="16">
        <v>2012</v>
      </c>
      <c r="E2714" s="18">
        <v>41616</v>
      </c>
      <c r="F2714" s="9" t="s">
        <v>2687</v>
      </c>
      <c r="G2714" s="3">
        <v>17000000</v>
      </c>
      <c r="H2714" s="3">
        <v>4936819</v>
      </c>
      <c r="I2714" s="3">
        <v>10637281</v>
      </c>
      <c r="J2714" s="8" t="str">
        <f t="shared" si="338"/>
        <v/>
      </c>
      <c r="K2714" s="8" t="str">
        <f t="shared" si="339"/>
        <v/>
      </c>
      <c r="L2714" s="8" t="str">
        <f t="shared" si="340"/>
        <v>The Apparition</v>
      </c>
      <c r="M2714" s="8" t="str">
        <f t="shared" si="341"/>
        <v/>
      </c>
      <c r="N2714" s="8" t="str">
        <f t="shared" si="337"/>
        <v>The Apparition</v>
      </c>
      <c r="O2714" s="10">
        <f>INDEX(cpi!$A$1:$M$106,MATCH($D2714,cpi!$A:$A,0),MATCH($C2714,cpi!$1:$1,0))</f>
        <v>230.37899999999999</v>
      </c>
      <c r="P2714" s="10">
        <f>cpi!$I$2</f>
        <v>245.51900000000001</v>
      </c>
      <c r="Q2714" s="10">
        <f t="shared" si="342"/>
        <v>1.0657177954587875</v>
      </c>
      <c r="R2714" s="8" t="str">
        <f t="shared" si="343"/>
        <v/>
      </c>
      <c r="S2714" s="11">
        <f t="shared" si="344"/>
        <v>18117202.522799388</v>
      </c>
      <c r="T2714" s="11">
        <f t="shared" si="344"/>
        <v>5261255.8612590563</v>
      </c>
      <c r="U2714" s="11">
        <f t="shared" si="344"/>
        <v>11336339.656995647</v>
      </c>
    </row>
    <row r="2715" spans="1:21" x14ac:dyDescent="0.2">
      <c r="A2715" s="5">
        <v>2741</v>
      </c>
      <c r="B2715" s="17">
        <v>30</v>
      </c>
      <c r="C2715" s="16">
        <v>4</v>
      </c>
      <c r="D2715" s="16">
        <v>2004</v>
      </c>
      <c r="E2715" s="18">
        <v>38872</v>
      </c>
      <c r="F2715" s="9" t="s">
        <v>2688</v>
      </c>
      <c r="G2715" s="3">
        <v>17000000</v>
      </c>
      <c r="H2715" s="3">
        <v>2694071</v>
      </c>
      <c r="I2715" s="3">
        <v>2694071</v>
      </c>
      <c r="J2715" s="8" t="str">
        <f t="shared" si="338"/>
        <v/>
      </c>
      <c r="K2715" s="8" t="str">
        <f t="shared" si="339"/>
        <v/>
      </c>
      <c r="L2715" s="8" t="str">
        <f t="shared" si="340"/>
        <v>Bobby Jones: Stroke of Genius</v>
      </c>
      <c r="M2715" s="8" t="str">
        <f t="shared" si="341"/>
        <v/>
      </c>
      <c r="N2715" s="8" t="str">
        <f t="shared" si="337"/>
        <v>Bobby Jones: Stroke of Genius</v>
      </c>
      <c r="O2715" s="10">
        <f>INDEX(cpi!$A$1:$M$106,MATCH($D2715,cpi!$A:$A,0),MATCH($C2715,cpi!$1:$1,0))</f>
        <v>188</v>
      </c>
      <c r="P2715" s="10">
        <f>cpi!$I$2</f>
        <v>245.51900000000001</v>
      </c>
      <c r="Q2715" s="10">
        <f t="shared" si="342"/>
        <v>1.3059521276595745</v>
      </c>
      <c r="R2715" s="8" t="str">
        <f t="shared" si="343"/>
        <v/>
      </c>
      <c r="S2715" s="11">
        <f t="shared" si="344"/>
        <v>22201186.170212764</v>
      </c>
      <c r="T2715" s="11">
        <f t="shared" si="344"/>
        <v>3518327.7545159576</v>
      </c>
      <c r="U2715" s="11">
        <f t="shared" si="344"/>
        <v>3518327.7545159576</v>
      </c>
    </row>
    <row r="2716" spans="1:21" x14ac:dyDescent="0.2">
      <c r="A2716" s="5">
        <v>2742</v>
      </c>
      <c r="B2716" s="17">
        <v>29</v>
      </c>
      <c r="C2716" s="16">
        <v>8</v>
      </c>
      <c r="D2716" s="16">
        <v>1986</v>
      </c>
      <c r="E2716" s="18">
        <v>32271</v>
      </c>
      <c r="F2716" s="9" t="s">
        <v>2689</v>
      </c>
      <c r="G2716" s="3">
        <v>17000000</v>
      </c>
      <c r="H2716" s="3">
        <v>2315000</v>
      </c>
      <c r="I2716" s="3">
        <v>2315000</v>
      </c>
      <c r="J2716" s="8" t="str">
        <f t="shared" si="338"/>
        <v/>
      </c>
      <c r="K2716" s="8" t="str">
        <f t="shared" si="339"/>
        <v/>
      </c>
      <c r="L2716" s="8" t="str">
        <f t="shared" si="340"/>
        <v>Shanghai Surprise</v>
      </c>
      <c r="M2716" s="8" t="str">
        <f t="shared" si="341"/>
        <v/>
      </c>
      <c r="N2716" s="8" t="str">
        <f t="shared" si="337"/>
        <v>Shanghai Surprise</v>
      </c>
      <c r="O2716" s="10">
        <f>INDEX(cpi!$A$1:$M$106,MATCH($D2716,cpi!$A:$A,0),MATCH($C2716,cpi!$1:$1,0))</f>
        <v>109.7</v>
      </c>
      <c r="P2716" s="10">
        <f>cpi!$I$2</f>
        <v>245.51900000000001</v>
      </c>
      <c r="Q2716" s="10">
        <f t="shared" si="342"/>
        <v>2.238094804010939</v>
      </c>
      <c r="R2716" s="8" t="str">
        <f t="shared" si="343"/>
        <v/>
      </c>
      <c r="S2716" s="11">
        <f t="shared" si="344"/>
        <v>38047611.668185964</v>
      </c>
      <c r="T2716" s="11">
        <f t="shared" si="344"/>
        <v>5181189.4712853236</v>
      </c>
      <c r="U2716" s="11">
        <f t="shared" si="344"/>
        <v>5181189.4712853236</v>
      </c>
    </row>
    <row r="2717" spans="1:21" x14ac:dyDescent="0.2">
      <c r="A2717" s="5">
        <v>2743</v>
      </c>
      <c r="B2717" s="17">
        <v>25</v>
      </c>
      <c r="C2717" s="16">
        <v>12</v>
      </c>
      <c r="D2717" s="16">
        <v>2010</v>
      </c>
      <c r="E2717" s="18">
        <v>40920</v>
      </c>
      <c r="F2717" s="9" t="s">
        <v>2690</v>
      </c>
      <c r="G2717" s="3">
        <v>17000000</v>
      </c>
      <c r="H2717" s="3">
        <v>2231474</v>
      </c>
      <c r="I2717" s="3">
        <v>8609949</v>
      </c>
      <c r="J2717" s="8" t="str">
        <f t="shared" si="338"/>
        <v/>
      </c>
      <c r="K2717" s="8" t="str">
        <f t="shared" si="339"/>
        <v/>
      </c>
      <c r="L2717" s="8" t="str">
        <f t="shared" si="340"/>
        <v>L'illusionniste</v>
      </c>
      <c r="M2717" s="8" t="str">
        <f t="shared" si="341"/>
        <v/>
      </c>
      <c r="N2717" s="8" t="str">
        <f t="shared" si="337"/>
        <v>L'illusionniste</v>
      </c>
      <c r="O2717" s="10">
        <f>INDEX(cpi!$A$1:$M$106,MATCH($D2717,cpi!$A:$A,0),MATCH($C2717,cpi!$1:$1,0))</f>
        <v>219.179</v>
      </c>
      <c r="P2717" s="10">
        <f>cpi!$I$2</f>
        <v>245.51900000000001</v>
      </c>
      <c r="Q2717" s="10">
        <f t="shared" si="342"/>
        <v>1.1201757467640605</v>
      </c>
      <c r="R2717" s="8" t="str">
        <f t="shared" si="343"/>
        <v/>
      </c>
      <c r="S2717" s="11">
        <f t="shared" si="344"/>
        <v>19042987.694989029</v>
      </c>
      <c r="T2717" s="11">
        <f t="shared" si="344"/>
        <v>2499643.0543345851</v>
      </c>
      <c r="U2717" s="11">
        <f t="shared" si="344"/>
        <v>9644656.050675476</v>
      </c>
    </row>
    <row r="2718" spans="1:21" x14ac:dyDescent="0.2">
      <c r="A2718" s="5">
        <v>2744</v>
      </c>
      <c r="B2718" s="17">
        <v>1</v>
      </c>
      <c r="C2718" s="16">
        <v>1</v>
      </c>
      <c r="D2718" s="16">
        <v>1981</v>
      </c>
      <c r="E2718" s="18">
        <v>29587</v>
      </c>
      <c r="F2718" s="9" t="s">
        <v>2691</v>
      </c>
      <c r="G2718" s="3">
        <v>17000000</v>
      </c>
      <c r="H2718" s="3">
        <v>2110050</v>
      </c>
      <c r="I2718" s="3">
        <v>2110050</v>
      </c>
      <c r="J2718" s="8" t="str">
        <f t="shared" si="338"/>
        <v/>
      </c>
      <c r="K2718" s="8" t="str">
        <f t="shared" si="339"/>
        <v/>
      </c>
      <c r="L2718" s="8" t="str">
        <f t="shared" si="340"/>
        <v>Roar</v>
      </c>
      <c r="M2718" s="8" t="str">
        <f t="shared" si="341"/>
        <v/>
      </c>
      <c r="N2718" s="8" t="str">
        <f t="shared" si="337"/>
        <v>Roar</v>
      </c>
      <c r="O2718" s="10">
        <f>INDEX(cpi!$A$1:$M$106,MATCH($D2718,cpi!$A:$A,0),MATCH($C2718,cpi!$1:$1,0))</f>
        <v>87</v>
      </c>
      <c r="P2718" s="10">
        <f>cpi!$I$2</f>
        <v>245.51900000000001</v>
      </c>
      <c r="Q2718" s="10">
        <f t="shared" si="342"/>
        <v>2.822057471264368</v>
      </c>
      <c r="R2718" s="8" t="str">
        <f t="shared" si="343"/>
        <v/>
      </c>
      <c r="S2718" s="11">
        <f t="shared" si="344"/>
        <v>47974977.011494257</v>
      </c>
      <c r="T2718" s="11">
        <f t="shared" si="344"/>
        <v>5954682.3672413798</v>
      </c>
      <c r="U2718" s="11">
        <f t="shared" si="344"/>
        <v>5954682.3672413798</v>
      </c>
    </row>
    <row r="2719" spans="1:21" x14ac:dyDescent="0.2">
      <c r="A2719" s="5">
        <v>2745</v>
      </c>
      <c r="B2719" s="17">
        <v>17</v>
      </c>
      <c r="C2719" s="16">
        <v>10</v>
      </c>
      <c r="D2719" s="16">
        <v>2003</v>
      </c>
      <c r="E2719" s="18">
        <v>38117</v>
      </c>
      <c r="F2719" s="9" t="s">
        <v>2692</v>
      </c>
      <c r="G2719" s="3">
        <v>17000000</v>
      </c>
      <c r="H2719" s="3">
        <v>1569918</v>
      </c>
      <c r="I2719" s="3">
        <v>9438074</v>
      </c>
      <c r="J2719" s="8" t="str">
        <f t="shared" si="338"/>
        <v/>
      </c>
      <c r="K2719" s="8" t="str">
        <f t="shared" si="339"/>
        <v/>
      </c>
      <c r="L2719" s="8" t="str">
        <f t="shared" si="340"/>
        <v>Veronica Guerin</v>
      </c>
      <c r="M2719" s="8" t="str">
        <f t="shared" si="341"/>
        <v/>
      </c>
      <c r="N2719" s="8" t="str">
        <f t="shared" si="337"/>
        <v>Veronica Guerin</v>
      </c>
      <c r="O2719" s="10">
        <f>INDEX(cpi!$A$1:$M$106,MATCH($D2719,cpi!$A:$A,0),MATCH($C2719,cpi!$1:$1,0))</f>
        <v>185</v>
      </c>
      <c r="P2719" s="10">
        <f>cpi!$I$2</f>
        <v>245.51900000000001</v>
      </c>
      <c r="Q2719" s="10">
        <f t="shared" si="342"/>
        <v>1.3271297297297298</v>
      </c>
      <c r="R2719" s="8" t="str">
        <f t="shared" si="343"/>
        <v/>
      </c>
      <c r="S2719" s="11">
        <f t="shared" si="344"/>
        <v>22561205.405405406</v>
      </c>
      <c r="T2719" s="11">
        <f t="shared" si="344"/>
        <v>2083484.8510378378</v>
      </c>
      <c r="U2719" s="11">
        <f t="shared" si="344"/>
        <v>12525548.596789189</v>
      </c>
    </row>
    <row r="2720" spans="1:21" x14ac:dyDescent="0.2">
      <c r="A2720" s="5">
        <v>2746</v>
      </c>
      <c r="B2720" s="17">
        <v>10</v>
      </c>
      <c r="C2720" s="16">
        <v>6</v>
      </c>
      <c r="D2720" s="16">
        <v>2016</v>
      </c>
      <c r="E2720" s="18">
        <v>42649</v>
      </c>
      <c r="F2720" s="9" t="s">
        <v>2693</v>
      </c>
      <c r="G2720" s="3">
        <v>17000000</v>
      </c>
      <c r="H2720" s="3">
        <v>1361045</v>
      </c>
      <c r="I2720" s="3">
        <v>5653176</v>
      </c>
      <c r="J2720" s="8" t="str">
        <f t="shared" si="338"/>
        <v/>
      </c>
      <c r="K2720" s="8" t="str">
        <f t="shared" si="339"/>
        <v/>
      </c>
      <c r="L2720" s="8" t="str">
        <f t="shared" si="340"/>
        <v>Genius</v>
      </c>
      <c r="M2720" s="8" t="str">
        <f t="shared" si="341"/>
        <v/>
      </c>
      <c r="N2720" s="8" t="str">
        <f t="shared" si="337"/>
        <v>Genius</v>
      </c>
      <c r="O2720" s="10">
        <f>INDEX(cpi!$A$1:$M$106,MATCH($D2720,cpi!$A:$A,0),MATCH($C2720,cpi!$1:$1,0))</f>
        <v>241.018</v>
      </c>
      <c r="P2720" s="10">
        <f>cpi!$I$2</f>
        <v>245.51900000000001</v>
      </c>
      <c r="Q2720" s="10">
        <f t="shared" si="342"/>
        <v>1.0186749537378952</v>
      </c>
      <c r="R2720" s="8" t="str">
        <f t="shared" si="343"/>
        <v/>
      </c>
      <c r="S2720" s="11">
        <f t="shared" si="344"/>
        <v>17317474.21354422</v>
      </c>
      <c r="T2720" s="11">
        <f t="shared" si="344"/>
        <v>1386462.4524101936</v>
      </c>
      <c r="U2720" s="11">
        <f t="shared" si="344"/>
        <v>5758748.8002721798</v>
      </c>
    </row>
    <row r="2721" spans="1:21" x14ac:dyDescent="0.2">
      <c r="A2721" s="5">
        <v>2747</v>
      </c>
      <c r="B2721" s="17">
        <v>14</v>
      </c>
      <c r="C2721" s="16">
        <v>11</v>
      </c>
      <c r="D2721" s="16">
        <v>2007</v>
      </c>
      <c r="E2721" s="18">
        <v>39489</v>
      </c>
      <c r="F2721" s="9" t="s">
        <v>2694</v>
      </c>
      <c r="G2721" s="3">
        <v>17000000</v>
      </c>
      <c r="H2721" s="3">
        <v>275380</v>
      </c>
      <c r="I2721" s="3">
        <v>364607</v>
      </c>
      <c r="J2721" s="8" t="str">
        <f t="shared" si="338"/>
        <v/>
      </c>
      <c r="K2721" s="8" t="str">
        <f t="shared" si="339"/>
        <v/>
      </c>
      <c r="L2721" s="8" t="str">
        <f t="shared" si="340"/>
        <v>Southland Tales</v>
      </c>
      <c r="M2721" s="8" t="str">
        <f t="shared" si="341"/>
        <v/>
      </c>
      <c r="N2721" s="8" t="str">
        <f t="shared" si="337"/>
        <v>Southland Tales</v>
      </c>
      <c r="O2721" s="10">
        <f>INDEX(cpi!$A$1:$M$106,MATCH($D2721,cpi!$A:$A,0),MATCH($C2721,cpi!$1:$1,0))</f>
        <v>210.17699999999999</v>
      </c>
      <c r="P2721" s="10">
        <f>cpi!$I$2</f>
        <v>245.51900000000001</v>
      </c>
      <c r="Q2721" s="10">
        <f t="shared" si="342"/>
        <v>1.168153508709326</v>
      </c>
      <c r="R2721" s="8" t="str">
        <f t="shared" si="343"/>
        <v/>
      </c>
      <c r="S2721" s="11">
        <f t="shared" si="344"/>
        <v>19858609.648058541</v>
      </c>
      <c r="T2721" s="11">
        <f t="shared" si="344"/>
        <v>321686.11322837422</v>
      </c>
      <c r="U2721" s="11">
        <f t="shared" si="344"/>
        <v>425916.94634998124</v>
      </c>
    </row>
    <row r="2722" spans="1:21" x14ac:dyDescent="0.2">
      <c r="A2722" s="5">
        <v>2748</v>
      </c>
      <c r="B2722" s="17">
        <v>26</v>
      </c>
      <c r="C2722" s="16">
        <v>6</v>
      </c>
      <c r="D2722" s="16">
        <v>2015</v>
      </c>
      <c r="E2722" s="18">
        <v>42772</v>
      </c>
      <c r="F2722" s="9" t="s">
        <v>2695</v>
      </c>
      <c r="G2722" s="3">
        <v>17000000</v>
      </c>
      <c r="H2722" s="3">
        <v>195792</v>
      </c>
      <c r="I2722" s="3">
        <v>1973945</v>
      </c>
      <c r="J2722" s="8" t="str">
        <f t="shared" si="338"/>
        <v/>
      </c>
      <c r="K2722" s="8" t="str">
        <f t="shared" si="339"/>
        <v/>
      </c>
      <c r="L2722" s="8" t="str">
        <f t="shared" si="340"/>
        <v>Escobar: Paradise Lost</v>
      </c>
      <c r="M2722" s="8" t="str">
        <f t="shared" si="341"/>
        <v/>
      </c>
      <c r="N2722" s="8" t="str">
        <f t="shared" si="337"/>
        <v>Escobar: Paradise Lost</v>
      </c>
      <c r="O2722" s="10">
        <f>INDEX(cpi!$A$1:$M$106,MATCH($D2722,cpi!$A:$A,0),MATCH($C2722,cpi!$1:$1,0))</f>
        <v>238.63800000000001</v>
      </c>
      <c r="P2722" s="10">
        <f>cpi!$I$2</f>
        <v>245.51900000000001</v>
      </c>
      <c r="Q2722" s="10">
        <f t="shared" si="342"/>
        <v>1.0288344689445938</v>
      </c>
      <c r="R2722" s="8" t="str">
        <f t="shared" si="343"/>
        <v/>
      </c>
      <c r="S2722" s="11">
        <f t="shared" si="344"/>
        <v>17490185.972058095</v>
      </c>
      <c r="T2722" s="11">
        <f t="shared" si="344"/>
        <v>201437.55834359993</v>
      </c>
      <c r="U2722" s="11">
        <f t="shared" si="344"/>
        <v>2030862.6558008364</v>
      </c>
    </row>
    <row r="2723" spans="1:21" x14ac:dyDescent="0.2">
      <c r="A2723" s="5">
        <v>2749</v>
      </c>
      <c r="B2723" s="17">
        <v>23</v>
      </c>
      <c r="C2723" s="16">
        <v>6</v>
      </c>
      <c r="D2723" s="16">
        <v>2009</v>
      </c>
      <c r="E2723" s="18">
        <v>40488</v>
      </c>
      <c r="F2723" s="9" t="s">
        <v>2696</v>
      </c>
      <c r="G2723" s="3">
        <v>17000000</v>
      </c>
      <c r="H2723" s="3">
        <v>0</v>
      </c>
      <c r="I2723" s="3">
        <v>13446115</v>
      </c>
      <c r="J2723" s="8" t="str">
        <f t="shared" si="338"/>
        <v/>
      </c>
      <c r="K2723" s="8" t="str">
        <f t="shared" si="339"/>
        <v/>
      </c>
      <c r="L2723" s="8" t="str">
        <f t="shared" si="340"/>
        <v>Chasseurs de dragons</v>
      </c>
      <c r="M2723" s="8" t="str">
        <f t="shared" si="341"/>
        <v/>
      </c>
      <c r="N2723" s="8" t="str">
        <f t="shared" si="337"/>
        <v>Chasseurs de dragons</v>
      </c>
      <c r="O2723" s="10">
        <f>INDEX(cpi!$A$1:$M$106,MATCH($D2723,cpi!$A:$A,0),MATCH($C2723,cpi!$1:$1,0))</f>
        <v>215.69300000000001</v>
      </c>
      <c r="P2723" s="10">
        <f>cpi!$I$2</f>
        <v>245.51900000000001</v>
      </c>
      <c r="Q2723" s="10">
        <f t="shared" si="342"/>
        <v>1.1382798700004173</v>
      </c>
      <c r="R2723" s="8" t="str">
        <f t="shared" si="343"/>
        <v/>
      </c>
      <c r="S2723" s="11">
        <f t="shared" si="344"/>
        <v>19350757.790007096</v>
      </c>
      <c r="T2723" s="11">
        <f t="shared" si="344"/>
        <v>0</v>
      </c>
      <c r="U2723" s="11">
        <f t="shared" si="344"/>
        <v>15305442.034210661</v>
      </c>
    </row>
    <row r="2724" spans="1:21" x14ac:dyDescent="0.2">
      <c r="A2724" s="5">
        <v>2750</v>
      </c>
      <c r="B2724" s="17">
        <v>21</v>
      </c>
      <c r="C2724" s="16">
        <v>10</v>
      </c>
      <c r="D2724" s="16">
        <v>1977</v>
      </c>
      <c r="E2724" s="18">
        <v>28743</v>
      </c>
      <c r="F2724" s="9" t="s">
        <v>2697</v>
      </c>
      <c r="G2724" s="3">
        <v>17000000</v>
      </c>
      <c r="H2724" s="3">
        <v>0</v>
      </c>
      <c r="I2724" s="3">
        <v>0</v>
      </c>
      <c r="J2724" s="8">
        <f t="shared" si="338"/>
        <v>1</v>
      </c>
      <c r="K2724" s="8" t="str">
        <f t="shared" si="339"/>
        <v/>
      </c>
      <c r="L2724" s="8" t="str">
        <f t="shared" si="340"/>
        <v>Damnation Alley</v>
      </c>
      <c r="M2724" s="8" t="str">
        <f t="shared" si="341"/>
        <v/>
      </c>
      <c r="N2724" s="8" t="str">
        <f t="shared" si="337"/>
        <v>Damnation Alley</v>
      </c>
      <c r="O2724" s="10">
        <f>INDEX(cpi!$A$1:$M$106,MATCH($D2724,cpi!$A:$A,0),MATCH($C2724,cpi!$1:$1,0))</f>
        <v>61.6</v>
      </c>
      <c r="P2724" s="10">
        <f>cpi!$I$2</f>
        <v>245.51900000000001</v>
      </c>
      <c r="Q2724" s="10">
        <f t="shared" si="342"/>
        <v>3.9856980519480518</v>
      </c>
      <c r="R2724" s="8" t="str">
        <f t="shared" si="343"/>
        <v/>
      </c>
      <c r="S2724" s="11">
        <f t="shared" si="344"/>
        <v>67756866.883116886</v>
      </c>
      <c r="T2724" s="11">
        <f t="shared" si="344"/>
        <v>0</v>
      </c>
      <c r="U2724" s="11">
        <f t="shared" si="344"/>
        <v>0</v>
      </c>
    </row>
    <row r="2725" spans="1:21" x14ac:dyDescent="0.2">
      <c r="A2725" s="5">
        <v>2751</v>
      </c>
      <c r="B2725" s="17">
        <v>11</v>
      </c>
      <c r="C2725" s="16">
        <v>3</v>
      </c>
      <c r="D2725" s="16">
        <v>2016</v>
      </c>
      <c r="E2725" s="18">
        <v>42677</v>
      </c>
      <c r="F2725" s="9" t="s">
        <v>2698</v>
      </c>
      <c r="G2725" s="3">
        <v>16800000</v>
      </c>
      <c r="H2725" s="3">
        <v>6469813</v>
      </c>
      <c r="I2725" s="3">
        <v>7313697</v>
      </c>
      <c r="J2725" s="8" t="str">
        <f t="shared" si="338"/>
        <v/>
      </c>
      <c r="K2725" s="8" t="str">
        <f t="shared" si="339"/>
        <v/>
      </c>
      <c r="L2725" s="8" t="str">
        <f t="shared" si="340"/>
        <v>The Young Messiah</v>
      </c>
      <c r="M2725" s="8" t="str">
        <f t="shared" si="341"/>
        <v/>
      </c>
      <c r="N2725" s="8" t="str">
        <f t="shared" si="337"/>
        <v>The Young Messiah</v>
      </c>
      <c r="O2725" s="10">
        <f>INDEX(cpi!$A$1:$M$106,MATCH($D2725,cpi!$A:$A,0),MATCH($C2725,cpi!$1:$1,0))</f>
        <v>238.13200000000001</v>
      </c>
      <c r="P2725" s="10">
        <f>cpi!$I$2</f>
        <v>245.51900000000001</v>
      </c>
      <c r="Q2725" s="10">
        <f t="shared" si="342"/>
        <v>1.0310206104177515</v>
      </c>
      <c r="R2725" s="8" t="str">
        <f t="shared" si="343"/>
        <v/>
      </c>
      <c r="S2725" s="11">
        <f t="shared" si="344"/>
        <v>17321146.255018227</v>
      </c>
      <c r="T2725" s="11">
        <f t="shared" si="344"/>
        <v>6670510.548548704</v>
      </c>
      <c r="U2725" s="11">
        <f t="shared" si="344"/>
        <v>7540572.3453504778</v>
      </c>
    </row>
    <row r="2726" spans="1:21" x14ac:dyDescent="0.2">
      <c r="A2726" s="5">
        <v>2752</v>
      </c>
      <c r="B2726" s="17">
        <v>10</v>
      </c>
      <c r="C2726" s="16">
        <v>11</v>
      </c>
      <c r="D2726" s="16">
        <v>2006</v>
      </c>
      <c r="E2726" s="18">
        <v>39001</v>
      </c>
      <c r="F2726" s="9" t="s">
        <v>2699</v>
      </c>
      <c r="G2726" s="3">
        <v>16800000</v>
      </c>
      <c r="H2726" s="3">
        <v>223202</v>
      </c>
      <c r="I2726" s="3">
        <v>2281089</v>
      </c>
      <c r="J2726" s="8" t="str">
        <f t="shared" si="338"/>
        <v/>
      </c>
      <c r="K2726" s="8" t="str">
        <f t="shared" si="339"/>
        <v/>
      </c>
      <c r="L2726" s="8" t="str">
        <f t="shared" si="340"/>
        <v>FUR: An Imaginary Portrait of Diane Arbus</v>
      </c>
      <c r="M2726" s="8" t="str">
        <f t="shared" si="341"/>
        <v/>
      </c>
      <c r="N2726" s="8" t="str">
        <f t="shared" si="337"/>
        <v>FUR: An Imaginary Portrait of Diane Arbus</v>
      </c>
      <c r="O2726" s="10">
        <f>INDEX(cpi!$A$1:$M$106,MATCH($D2726,cpi!$A:$A,0),MATCH($C2726,cpi!$1:$1,0))</f>
        <v>201.5</v>
      </c>
      <c r="P2726" s="10">
        <f>cpi!$I$2</f>
        <v>245.51900000000001</v>
      </c>
      <c r="Q2726" s="10">
        <f t="shared" si="342"/>
        <v>1.2184565756823822</v>
      </c>
      <c r="R2726" s="8" t="str">
        <f t="shared" si="343"/>
        <v/>
      </c>
      <c r="S2726" s="11">
        <f t="shared" si="344"/>
        <v>20470070.471464019</v>
      </c>
      <c r="T2726" s="11">
        <f t="shared" si="344"/>
        <v>271961.94460545905</v>
      </c>
      <c r="U2726" s="11">
        <f t="shared" si="344"/>
        <v>2779407.8917667493</v>
      </c>
    </row>
    <row r="2727" spans="1:21" x14ac:dyDescent="0.2">
      <c r="A2727" s="5">
        <v>2753</v>
      </c>
      <c r="B2727" s="17">
        <v>27</v>
      </c>
      <c r="C2727" s="16">
        <v>11</v>
      </c>
      <c r="D2727" s="16">
        <v>1991</v>
      </c>
      <c r="E2727" s="18">
        <v>34039</v>
      </c>
      <c r="F2727" s="9" t="s">
        <v>2700</v>
      </c>
      <c r="G2727" s="3">
        <v>16500000</v>
      </c>
      <c r="H2727" s="3">
        <v>58011485</v>
      </c>
      <c r="I2727" s="3">
        <v>58011485</v>
      </c>
      <c r="J2727" s="8" t="str">
        <f t="shared" si="338"/>
        <v/>
      </c>
      <c r="K2727" s="8" t="str">
        <f t="shared" si="339"/>
        <v/>
      </c>
      <c r="L2727" s="8" t="str">
        <f t="shared" si="340"/>
        <v>My Girl</v>
      </c>
      <c r="M2727" s="8" t="str">
        <f t="shared" si="341"/>
        <v/>
      </c>
      <c r="N2727" s="8" t="str">
        <f t="shared" si="337"/>
        <v>My Girl</v>
      </c>
      <c r="O2727" s="10">
        <f>INDEX(cpi!$A$1:$M$106,MATCH($D2727,cpi!$A:$A,0),MATCH($C2727,cpi!$1:$1,0))</f>
        <v>137.80000000000001</v>
      </c>
      <c r="P2727" s="10">
        <f>cpi!$I$2</f>
        <v>245.51900000000001</v>
      </c>
      <c r="Q2727" s="10">
        <f t="shared" si="342"/>
        <v>1.7817053701015964</v>
      </c>
      <c r="R2727" s="8" t="str">
        <f t="shared" si="343"/>
        <v/>
      </c>
      <c r="S2727" s="11">
        <f t="shared" si="344"/>
        <v>29398138.60667634</v>
      </c>
      <c r="T2727" s="11">
        <f t="shared" si="344"/>
        <v>103359374.3520682</v>
      </c>
      <c r="U2727" s="11">
        <f t="shared" si="344"/>
        <v>103359374.3520682</v>
      </c>
    </row>
    <row r="2728" spans="1:21" x14ac:dyDescent="0.2">
      <c r="A2728" s="5">
        <v>2754</v>
      </c>
      <c r="B2728" s="17">
        <v>11</v>
      </c>
      <c r="C2728" s="16">
        <v>12</v>
      </c>
      <c r="D2728" s="16">
        <v>1987</v>
      </c>
      <c r="E2728" s="18">
        <v>32093</v>
      </c>
      <c r="F2728" s="9" t="s">
        <v>2701</v>
      </c>
      <c r="G2728" s="3">
        <v>16500000</v>
      </c>
      <c r="H2728" s="3">
        <v>43848100</v>
      </c>
      <c r="I2728" s="3">
        <v>43848100</v>
      </c>
      <c r="J2728" s="8" t="str">
        <f t="shared" si="338"/>
        <v/>
      </c>
      <c r="K2728" s="8" t="str">
        <f t="shared" si="339"/>
        <v/>
      </c>
      <c r="L2728" s="8" t="str">
        <f t="shared" si="340"/>
        <v>Wall Street</v>
      </c>
      <c r="M2728" s="8" t="str">
        <f t="shared" si="341"/>
        <v/>
      </c>
      <c r="N2728" s="8" t="str">
        <f t="shared" si="337"/>
        <v>Wall Street</v>
      </c>
      <c r="O2728" s="10">
        <f>INDEX(cpi!$A$1:$M$106,MATCH($D2728,cpi!$A:$A,0),MATCH($C2728,cpi!$1:$1,0))</f>
        <v>115.4</v>
      </c>
      <c r="P2728" s="10">
        <f>cpi!$I$2</f>
        <v>245.51900000000001</v>
      </c>
      <c r="Q2728" s="10">
        <f t="shared" si="342"/>
        <v>2.1275476603119583</v>
      </c>
      <c r="R2728" s="8" t="str">
        <f t="shared" si="343"/>
        <v/>
      </c>
      <c r="S2728" s="11">
        <f t="shared" si="344"/>
        <v>35104536.395147309</v>
      </c>
      <c r="T2728" s="11">
        <f t="shared" si="344"/>
        <v>93288922.564124778</v>
      </c>
      <c r="U2728" s="11">
        <f t="shared" si="344"/>
        <v>93288922.564124778</v>
      </c>
    </row>
    <row r="2729" spans="1:21" x14ac:dyDescent="0.2">
      <c r="A2729" s="5">
        <v>2755</v>
      </c>
      <c r="B2729" s="17">
        <v>11</v>
      </c>
      <c r="C2729" s="16">
        <v>12</v>
      </c>
      <c r="D2729" s="16">
        <v>1995</v>
      </c>
      <c r="E2729" s="18">
        <v>35015</v>
      </c>
      <c r="F2729" s="9" t="s">
        <v>2702</v>
      </c>
      <c r="G2729" s="3">
        <v>16500000</v>
      </c>
      <c r="H2729" s="3">
        <v>42993774</v>
      </c>
      <c r="I2729" s="3">
        <v>134993774</v>
      </c>
      <c r="J2729" s="8" t="str">
        <f t="shared" si="338"/>
        <v/>
      </c>
      <c r="K2729" s="8" t="str">
        <f t="shared" si="339"/>
        <v/>
      </c>
      <c r="L2729" s="8" t="str">
        <f t="shared" si="340"/>
        <v>Sense and Sensibility</v>
      </c>
      <c r="M2729" s="8" t="str">
        <f t="shared" si="341"/>
        <v/>
      </c>
      <c r="N2729" s="8" t="str">
        <f t="shared" si="337"/>
        <v>Sense and Sensibility</v>
      </c>
      <c r="O2729" s="10">
        <f>INDEX(cpi!$A$1:$M$106,MATCH($D2729,cpi!$A:$A,0),MATCH($C2729,cpi!$1:$1,0))</f>
        <v>153.5</v>
      </c>
      <c r="P2729" s="10">
        <f>cpi!$I$2</f>
        <v>245.51900000000001</v>
      </c>
      <c r="Q2729" s="10">
        <f t="shared" si="342"/>
        <v>1.599472312703583</v>
      </c>
      <c r="R2729" s="8" t="str">
        <f t="shared" si="343"/>
        <v/>
      </c>
      <c r="S2729" s="11">
        <f t="shared" si="344"/>
        <v>26391293.15960912</v>
      </c>
      <c r="T2729" s="11">
        <f t="shared" si="344"/>
        <v>68767351.131635174</v>
      </c>
      <c r="U2729" s="11">
        <f t="shared" si="344"/>
        <v>215918803.90036482</v>
      </c>
    </row>
    <row r="2730" spans="1:21" x14ac:dyDescent="0.2">
      <c r="A2730" s="5">
        <v>2756</v>
      </c>
      <c r="B2730" s="17">
        <v>18</v>
      </c>
      <c r="C2730" s="16">
        <v>8</v>
      </c>
      <c r="D2730" s="16">
        <v>2006</v>
      </c>
      <c r="E2730" s="18">
        <v>39241</v>
      </c>
      <c r="F2730" s="9" t="s">
        <v>2703</v>
      </c>
      <c r="G2730" s="3">
        <v>16500000</v>
      </c>
      <c r="H2730" s="3">
        <v>39868642</v>
      </c>
      <c r="I2730" s="3">
        <v>83792062</v>
      </c>
      <c r="J2730" s="8" t="str">
        <f t="shared" si="338"/>
        <v/>
      </c>
      <c r="K2730" s="8" t="str">
        <f t="shared" si="339"/>
        <v/>
      </c>
      <c r="L2730" s="8" t="str">
        <f t="shared" si="340"/>
        <v>The Illusionist</v>
      </c>
      <c r="M2730" s="8" t="str">
        <f t="shared" si="341"/>
        <v/>
      </c>
      <c r="N2730" s="8" t="str">
        <f t="shared" si="337"/>
        <v>The Illusionist</v>
      </c>
      <c r="O2730" s="10">
        <f>INDEX(cpi!$A$1:$M$106,MATCH($D2730,cpi!$A:$A,0),MATCH($C2730,cpi!$1:$1,0))</f>
        <v>203.9</v>
      </c>
      <c r="P2730" s="10">
        <f>cpi!$I$2</f>
        <v>245.51900000000001</v>
      </c>
      <c r="Q2730" s="10">
        <f t="shared" si="342"/>
        <v>1.204114762138303</v>
      </c>
      <c r="R2730" s="8" t="str">
        <f t="shared" si="343"/>
        <v/>
      </c>
      <c r="S2730" s="11">
        <f t="shared" si="344"/>
        <v>19867893.575282</v>
      </c>
      <c r="T2730" s="11">
        <f t="shared" si="344"/>
        <v>48006420.378607161</v>
      </c>
      <c r="U2730" s="11">
        <f t="shared" si="344"/>
        <v>100895258.80420794</v>
      </c>
    </row>
    <row r="2731" spans="1:21" x14ac:dyDescent="0.2">
      <c r="A2731" s="5">
        <v>2757</v>
      </c>
      <c r="B2731" s="17">
        <v>3</v>
      </c>
      <c r="C2731" s="16">
        <v>8</v>
      </c>
      <c r="D2731" s="16">
        <v>2007</v>
      </c>
      <c r="E2731" s="18">
        <v>39149</v>
      </c>
      <c r="F2731" s="9" t="s">
        <v>2704</v>
      </c>
      <c r="G2731" s="3">
        <v>16500000</v>
      </c>
      <c r="H2731" s="3">
        <v>18663911</v>
      </c>
      <c r="I2731" s="3">
        <v>39380876</v>
      </c>
      <c r="J2731" s="8" t="str">
        <f t="shared" si="338"/>
        <v/>
      </c>
      <c r="K2731" s="8" t="str">
        <f t="shared" si="339"/>
        <v/>
      </c>
      <c r="L2731" s="8" t="str">
        <f t="shared" si="340"/>
        <v>Becoming Jane</v>
      </c>
      <c r="M2731" s="8" t="str">
        <f t="shared" si="341"/>
        <v/>
      </c>
      <c r="N2731" s="8" t="str">
        <f t="shared" si="337"/>
        <v>Becoming Jane</v>
      </c>
      <c r="O2731" s="10">
        <f>INDEX(cpi!$A$1:$M$106,MATCH($D2731,cpi!$A:$A,0),MATCH($C2731,cpi!$1:$1,0))</f>
        <v>207.917</v>
      </c>
      <c r="P2731" s="10">
        <f>cpi!$I$2</f>
        <v>245.51900000000001</v>
      </c>
      <c r="Q2731" s="10">
        <f t="shared" si="342"/>
        <v>1.1808510126637071</v>
      </c>
      <c r="R2731" s="8" t="str">
        <f t="shared" si="343"/>
        <v/>
      </c>
      <c r="S2731" s="11">
        <f t="shared" si="344"/>
        <v>19484041.708951168</v>
      </c>
      <c r="T2731" s="11">
        <f t="shared" si="344"/>
        <v>22039298.204615302</v>
      </c>
      <c r="U2731" s="11">
        <f t="shared" si="344"/>
        <v>46502947.304183878</v>
      </c>
    </row>
    <row r="2732" spans="1:21" x14ac:dyDescent="0.2">
      <c r="A2732" s="5">
        <v>2758</v>
      </c>
      <c r="B2732" s="17">
        <v>19</v>
      </c>
      <c r="C2732" s="16">
        <v>12</v>
      </c>
      <c r="D2732" s="16">
        <v>2003</v>
      </c>
      <c r="E2732" s="18">
        <v>38180</v>
      </c>
      <c r="F2732" s="9" t="s">
        <v>2705</v>
      </c>
      <c r="G2732" s="3">
        <v>16500000</v>
      </c>
      <c r="H2732" s="3">
        <v>13005485</v>
      </c>
      <c r="I2732" s="3">
        <v>16157923</v>
      </c>
      <c r="J2732" s="8" t="str">
        <f t="shared" si="338"/>
        <v/>
      </c>
      <c r="K2732" s="8" t="str">
        <f t="shared" si="339"/>
        <v/>
      </c>
      <c r="L2732" s="8" t="str">
        <f t="shared" si="340"/>
        <v>House of Sand and Fog</v>
      </c>
      <c r="M2732" s="8" t="str">
        <f t="shared" si="341"/>
        <v/>
      </c>
      <c r="N2732" s="8" t="str">
        <f t="shared" si="337"/>
        <v>House of Sand and Fog</v>
      </c>
      <c r="O2732" s="10">
        <f>INDEX(cpi!$A$1:$M$106,MATCH($D2732,cpi!$A:$A,0),MATCH($C2732,cpi!$1:$1,0))</f>
        <v>184.3</v>
      </c>
      <c r="P2732" s="10">
        <f>cpi!$I$2</f>
        <v>245.51900000000001</v>
      </c>
      <c r="Q2732" s="10">
        <f t="shared" si="342"/>
        <v>1.3321703743895821</v>
      </c>
      <c r="R2732" s="8" t="str">
        <f t="shared" si="343"/>
        <v/>
      </c>
      <c r="S2732" s="11">
        <f t="shared" si="344"/>
        <v>21980811.177428104</v>
      </c>
      <c r="T2732" s="11">
        <f t="shared" si="344"/>
        <v>17325521.821568094</v>
      </c>
      <c r="U2732" s="11">
        <f t="shared" si="344"/>
        <v>21525106.332268041</v>
      </c>
    </row>
    <row r="2733" spans="1:21" x14ac:dyDescent="0.2">
      <c r="A2733" s="5">
        <v>2759</v>
      </c>
      <c r="B2733" s="17">
        <v>21</v>
      </c>
      <c r="C2733" s="16">
        <v>9</v>
      </c>
      <c r="D2733" s="16">
        <v>2007</v>
      </c>
      <c r="E2733" s="18">
        <v>39700</v>
      </c>
      <c r="F2733" s="9" t="s">
        <v>2706</v>
      </c>
      <c r="G2733" s="3">
        <v>16500000</v>
      </c>
      <c r="H2733" s="3">
        <v>11892415</v>
      </c>
      <c r="I2733" s="3">
        <v>13636339</v>
      </c>
      <c r="J2733" s="8" t="str">
        <f t="shared" si="338"/>
        <v/>
      </c>
      <c r="K2733" s="8" t="str">
        <f t="shared" si="339"/>
        <v/>
      </c>
      <c r="L2733" s="8" t="str">
        <f t="shared" si="340"/>
        <v>Sydney White</v>
      </c>
      <c r="M2733" s="8" t="str">
        <f t="shared" si="341"/>
        <v/>
      </c>
      <c r="N2733" s="8" t="str">
        <f t="shared" si="337"/>
        <v>Sydney White</v>
      </c>
      <c r="O2733" s="10">
        <f>INDEX(cpi!$A$1:$M$106,MATCH($D2733,cpi!$A:$A,0),MATCH($C2733,cpi!$1:$1,0))</f>
        <v>208.49</v>
      </c>
      <c r="P2733" s="10">
        <f>cpi!$I$2</f>
        <v>245.51900000000001</v>
      </c>
      <c r="Q2733" s="10">
        <f t="shared" si="342"/>
        <v>1.1776056405583002</v>
      </c>
      <c r="R2733" s="8" t="str">
        <f t="shared" si="343"/>
        <v/>
      </c>
      <c r="S2733" s="11">
        <f t="shared" si="344"/>
        <v>19430493.069211952</v>
      </c>
      <c r="T2733" s="11">
        <f t="shared" si="344"/>
        <v>14004574.983860137</v>
      </c>
      <c r="U2733" s="11">
        <f t="shared" si="344"/>
        <v>16058229.722965131</v>
      </c>
    </row>
    <row r="2734" spans="1:21" x14ac:dyDescent="0.2">
      <c r="A2734" s="5">
        <v>2760</v>
      </c>
      <c r="B2734" s="17">
        <v>31</v>
      </c>
      <c r="C2734" s="16">
        <v>12</v>
      </c>
      <c r="D2734" s="16">
        <v>2007</v>
      </c>
      <c r="E2734" s="18">
        <v>40006</v>
      </c>
      <c r="F2734" s="9" t="s">
        <v>2707</v>
      </c>
      <c r="G2734" s="3">
        <v>16500000</v>
      </c>
      <c r="H2734" s="3">
        <v>0</v>
      </c>
      <c r="I2734" s="3">
        <v>21404122</v>
      </c>
      <c r="J2734" s="8" t="str">
        <f t="shared" si="338"/>
        <v/>
      </c>
      <c r="K2734" s="8" t="str">
        <f t="shared" si="339"/>
        <v/>
      </c>
      <c r="L2734" s="8" t="str">
        <f t="shared" si="340"/>
        <v>Arn - Tempelriddaren</v>
      </c>
      <c r="M2734" s="8" t="str">
        <f t="shared" si="341"/>
        <v/>
      </c>
      <c r="N2734" s="8" t="str">
        <f t="shared" si="337"/>
        <v>Arn - Tempelriddaren</v>
      </c>
      <c r="O2734" s="10">
        <f>INDEX(cpi!$A$1:$M$106,MATCH($D2734,cpi!$A:$A,0),MATCH($C2734,cpi!$1:$1,0))</f>
        <v>210.036</v>
      </c>
      <c r="P2734" s="10">
        <f>cpi!$I$2</f>
        <v>245.51900000000001</v>
      </c>
      <c r="Q2734" s="10">
        <f t="shared" si="342"/>
        <v>1.1689377059170809</v>
      </c>
      <c r="R2734" s="8" t="str">
        <f t="shared" si="343"/>
        <v/>
      </c>
      <c r="S2734" s="11">
        <f t="shared" si="344"/>
        <v>19287472.147631835</v>
      </c>
      <c r="T2734" s="11">
        <f t="shared" si="344"/>
        <v>0</v>
      </c>
      <c r="U2734" s="11">
        <f t="shared" si="344"/>
        <v>25020085.267849322</v>
      </c>
    </row>
    <row r="2735" spans="1:21" x14ac:dyDescent="0.2">
      <c r="A2735" s="5">
        <v>2761</v>
      </c>
      <c r="B2735" s="17">
        <v>2</v>
      </c>
      <c r="C2735" s="16">
        <v>6</v>
      </c>
      <c r="D2735" s="16">
        <v>1989</v>
      </c>
      <c r="E2735" s="18">
        <v>32545</v>
      </c>
      <c r="F2735" s="9" t="s">
        <v>2708</v>
      </c>
      <c r="G2735" s="3">
        <v>16400000</v>
      </c>
      <c r="H2735" s="3">
        <v>95860116</v>
      </c>
      <c r="I2735" s="3">
        <v>239500000</v>
      </c>
      <c r="J2735" s="8" t="str">
        <f t="shared" si="338"/>
        <v/>
      </c>
      <c r="K2735" s="8" t="str">
        <f t="shared" si="339"/>
        <v/>
      </c>
      <c r="L2735" s="8" t="str">
        <f t="shared" si="340"/>
        <v>Dead Poets Society</v>
      </c>
      <c r="M2735" s="8" t="str">
        <f t="shared" si="341"/>
        <v/>
      </c>
      <c r="N2735" s="8" t="str">
        <f t="shared" si="337"/>
        <v>Dead Poets Society</v>
      </c>
      <c r="O2735" s="10">
        <f>INDEX(cpi!$A$1:$M$106,MATCH($D2735,cpi!$A:$A,0),MATCH($C2735,cpi!$1:$1,0))</f>
        <v>124.1</v>
      </c>
      <c r="P2735" s="10">
        <f>cpi!$I$2</f>
        <v>245.51900000000001</v>
      </c>
      <c r="Q2735" s="10">
        <f t="shared" si="342"/>
        <v>1.9783964544721999</v>
      </c>
      <c r="R2735" s="8" t="str">
        <f t="shared" si="343"/>
        <v/>
      </c>
      <c r="S2735" s="11">
        <f t="shared" si="344"/>
        <v>32445701.853344079</v>
      </c>
      <c r="T2735" s="11">
        <f t="shared" si="344"/>
        <v>189649313.61969382</v>
      </c>
      <c r="U2735" s="11">
        <f t="shared" si="344"/>
        <v>473825950.84609187</v>
      </c>
    </row>
    <row r="2736" spans="1:21" x14ac:dyDescent="0.2">
      <c r="A2736" s="5">
        <v>2762</v>
      </c>
      <c r="B2736" s="17">
        <v>16</v>
      </c>
      <c r="C2736" s="16">
        <v>12</v>
      </c>
      <c r="D2736" s="16">
        <v>1994</v>
      </c>
      <c r="E2736" s="18">
        <v>34801</v>
      </c>
      <c r="F2736" s="9" t="s">
        <v>2709</v>
      </c>
      <c r="G2736" s="3">
        <v>16000000</v>
      </c>
      <c r="H2736" s="3">
        <v>127175374</v>
      </c>
      <c r="I2736" s="3">
        <v>246400000</v>
      </c>
      <c r="J2736" s="8" t="str">
        <f t="shared" si="338"/>
        <v/>
      </c>
      <c r="K2736" s="8" t="str">
        <f t="shared" si="339"/>
        <v/>
      </c>
      <c r="L2736" s="8" t="str">
        <f t="shared" si="340"/>
        <v>Dumb &amp; Dumber</v>
      </c>
      <c r="M2736" s="8" t="str">
        <f t="shared" si="341"/>
        <v/>
      </c>
      <c r="N2736" s="8" t="str">
        <f t="shared" si="337"/>
        <v>Dumb &amp; Dumber</v>
      </c>
      <c r="O2736" s="10">
        <f>INDEX(cpi!$A$1:$M$106,MATCH($D2736,cpi!$A:$A,0),MATCH($C2736,cpi!$1:$1,0))</f>
        <v>149.69999999999999</v>
      </c>
      <c r="P2736" s="10">
        <f>cpi!$I$2</f>
        <v>245.51900000000001</v>
      </c>
      <c r="Q2736" s="10">
        <f t="shared" si="342"/>
        <v>1.6400734802939214</v>
      </c>
      <c r="R2736" s="8" t="str">
        <f t="shared" si="343"/>
        <v/>
      </c>
      <c r="S2736" s="11">
        <f t="shared" si="344"/>
        <v>26241175.684702743</v>
      </c>
      <c r="T2736" s="11">
        <f t="shared" si="344"/>
        <v>208576958.24386108</v>
      </c>
      <c r="U2736" s="11">
        <f t="shared" si="344"/>
        <v>404114105.54442221</v>
      </c>
    </row>
    <row r="2737" spans="1:21" x14ac:dyDescent="0.2">
      <c r="A2737" s="5">
        <v>2763</v>
      </c>
      <c r="B2737" s="17">
        <v>14</v>
      </c>
      <c r="C2737" s="16">
        <v>7</v>
      </c>
      <c r="D2737" s="16">
        <v>1989</v>
      </c>
      <c r="E2737" s="18">
        <v>32911</v>
      </c>
      <c r="F2737" s="9" t="s">
        <v>2710</v>
      </c>
      <c r="G2737" s="3">
        <v>16000000</v>
      </c>
      <c r="H2737" s="3">
        <v>92823546</v>
      </c>
      <c r="I2737" s="3">
        <v>92961960</v>
      </c>
      <c r="J2737" s="8" t="str">
        <f t="shared" si="338"/>
        <v/>
      </c>
      <c r="K2737" s="8" t="str">
        <f t="shared" si="339"/>
        <v/>
      </c>
      <c r="L2737" s="8" t="str">
        <f t="shared" si="340"/>
        <v>When Harry Met Sallyâ€¦</v>
      </c>
      <c r="M2737" s="8" t="str">
        <f t="shared" si="341"/>
        <v/>
      </c>
      <c r="N2737" s="8" t="str">
        <f t="shared" si="337"/>
        <v>When Harry Met Sallyâ€¦</v>
      </c>
      <c r="O2737" s="10">
        <f>INDEX(cpi!$A$1:$M$106,MATCH($D2737,cpi!$A:$A,0),MATCH($C2737,cpi!$1:$1,0))</f>
        <v>124.4</v>
      </c>
      <c r="P2737" s="10">
        <f>cpi!$I$2</f>
        <v>245.51900000000001</v>
      </c>
      <c r="Q2737" s="10">
        <f t="shared" si="342"/>
        <v>1.9736254019292605</v>
      </c>
      <c r="R2737" s="8" t="str">
        <f t="shared" si="343"/>
        <v/>
      </c>
      <c r="S2737" s="11">
        <f t="shared" si="344"/>
        <v>31578006.430868167</v>
      </c>
      <c r="T2737" s="11">
        <f t="shared" si="344"/>
        <v>183198908.28274921</v>
      </c>
      <c r="U2737" s="11">
        <f t="shared" si="344"/>
        <v>183472085.66913185</v>
      </c>
    </row>
    <row r="2738" spans="1:21" x14ac:dyDescent="0.2">
      <c r="A2738" s="5">
        <v>2764</v>
      </c>
      <c r="B2738" s="17">
        <v>19</v>
      </c>
      <c r="C2738" s="16">
        <v>5</v>
      </c>
      <c r="D2738" s="16">
        <v>2000</v>
      </c>
      <c r="E2738" s="18">
        <v>37077</v>
      </c>
      <c r="F2738" s="9" t="s">
        <v>2711</v>
      </c>
      <c r="G2738" s="3">
        <v>16000000</v>
      </c>
      <c r="H2738" s="3">
        <v>68525609</v>
      </c>
      <c r="I2738" s="3">
        <v>119739110</v>
      </c>
      <c r="J2738" s="8" t="str">
        <f t="shared" si="338"/>
        <v/>
      </c>
      <c r="K2738" s="8" t="str">
        <f t="shared" si="339"/>
        <v/>
      </c>
      <c r="L2738" s="8" t="str">
        <f t="shared" si="340"/>
        <v>Road Trip</v>
      </c>
      <c r="M2738" s="8" t="str">
        <f t="shared" si="341"/>
        <v/>
      </c>
      <c r="N2738" s="8" t="str">
        <f t="shared" si="337"/>
        <v>Road Trip</v>
      </c>
      <c r="O2738" s="10">
        <f>INDEX(cpi!$A$1:$M$106,MATCH($D2738,cpi!$A:$A,0),MATCH($C2738,cpi!$1:$1,0))</f>
        <v>171.5</v>
      </c>
      <c r="P2738" s="10">
        <f>cpi!$I$2</f>
        <v>245.51900000000001</v>
      </c>
      <c r="Q2738" s="10">
        <f t="shared" si="342"/>
        <v>1.4315976676384841</v>
      </c>
      <c r="R2738" s="8" t="str">
        <f t="shared" si="343"/>
        <v/>
      </c>
      <c r="S2738" s="11">
        <f t="shared" si="344"/>
        <v>22905562.682215746</v>
      </c>
      <c r="T2738" s="11">
        <f t="shared" si="344"/>
        <v>98101102.017906711</v>
      </c>
      <c r="U2738" s="11">
        <f t="shared" si="344"/>
        <v>171418230.6011079</v>
      </c>
    </row>
    <row r="2739" spans="1:21" x14ac:dyDescent="0.2">
      <c r="A2739" s="5">
        <v>2765</v>
      </c>
      <c r="B2739" s="17">
        <v>8</v>
      </c>
      <c r="C2739" s="16">
        <v>12</v>
      </c>
      <c r="D2739" s="16">
        <v>1982</v>
      </c>
      <c r="E2739" s="18">
        <v>30175</v>
      </c>
      <c r="F2739" s="9" t="s">
        <v>2712</v>
      </c>
      <c r="G2739" s="3">
        <v>16000000</v>
      </c>
      <c r="H2739" s="3">
        <v>53977250</v>
      </c>
      <c r="I2739" s="3">
        <v>53977250</v>
      </c>
      <c r="J2739" s="8" t="str">
        <f t="shared" si="338"/>
        <v/>
      </c>
      <c r="K2739" s="8" t="str">
        <f t="shared" si="339"/>
        <v/>
      </c>
      <c r="L2739" s="8" t="str">
        <f t="shared" si="340"/>
        <v>The Verdict</v>
      </c>
      <c r="M2739" s="8" t="str">
        <f t="shared" si="341"/>
        <v/>
      </c>
      <c r="N2739" s="8" t="str">
        <f t="shared" si="337"/>
        <v>The Verdict</v>
      </c>
      <c r="O2739" s="10">
        <f>INDEX(cpi!$A$1:$M$106,MATCH($D2739,cpi!$A:$A,0),MATCH($C2739,cpi!$1:$1,0))</f>
        <v>97.6</v>
      </c>
      <c r="P2739" s="10">
        <f>cpi!$I$2</f>
        <v>245.51900000000001</v>
      </c>
      <c r="Q2739" s="10">
        <f t="shared" si="342"/>
        <v>2.515563524590164</v>
      </c>
      <c r="R2739" s="8" t="str">
        <f t="shared" si="343"/>
        <v/>
      </c>
      <c r="S2739" s="11">
        <f t="shared" si="344"/>
        <v>40249016.393442623</v>
      </c>
      <c r="T2739" s="11">
        <f t="shared" si="344"/>
        <v>135783201.25768444</v>
      </c>
      <c r="U2739" s="11">
        <f t="shared" si="344"/>
        <v>135783201.25768444</v>
      </c>
    </row>
    <row r="2740" spans="1:21" x14ac:dyDescent="0.2">
      <c r="A2740" s="5">
        <v>2766</v>
      </c>
      <c r="B2740" s="17">
        <v>15</v>
      </c>
      <c r="C2740" s="16">
        <v>1</v>
      </c>
      <c r="D2740" s="16">
        <v>1999</v>
      </c>
      <c r="E2740" s="18">
        <v>36586</v>
      </c>
      <c r="F2740" s="9" t="s">
        <v>2713</v>
      </c>
      <c r="G2740" s="3">
        <v>16000000</v>
      </c>
      <c r="H2740" s="3">
        <v>52894169</v>
      </c>
      <c r="I2740" s="3">
        <v>54294169</v>
      </c>
      <c r="J2740" s="8" t="str">
        <f t="shared" si="338"/>
        <v/>
      </c>
      <c r="K2740" s="8" t="str">
        <f t="shared" si="339"/>
        <v/>
      </c>
      <c r="L2740" s="8" t="str">
        <f t="shared" si="340"/>
        <v>Varsity Blues</v>
      </c>
      <c r="M2740" s="8" t="str">
        <f t="shared" si="341"/>
        <v/>
      </c>
      <c r="N2740" s="8" t="str">
        <f t="shared" si="337"/>
        <v>Varsity Blues</v>
      </c>
      <c r="O2740" s="10">
        <f>INDEX(cpi!$A$1:$M$106,MATCH($D2740,cpi!$A:$A,0),MATCH($C2740,cpi!$1:$1,0))</f>
        <v>164.3</v>
      </c>
      <c r="P2740" s="10">
        <f>cpi!$I$2</f>
        <v>245.51900000000001</v>
      </c>
      <c r="Q2740" s="10">
        <f t="shared" si="342"/>
        <v>1.4943335362142423</v>
      </c>
      <c r="R2740" s="8" t="str">
        <f t="shared" si="343"/>
        <v/>
      </c>
      <c r="S2740" s="11">
        <f t="shared" si="344"/>
        <v>23909336.579427876</v>
      </c>
      <c r="T2740" s="11">
        <f t="shared" si="344"/>
        <v>79041530.606883749</v>
      </c>
      <c r="U2740" s="11">
        <f t="shared" si="344"/>
        <v>81133597.55758369</v>
      </c>
    </row>
    <row r="2741" spans="1:21" x14ac:dyDescent="0.2">
      <c r="A2741" s="5">
        <v>2767</v>
      </c>
      <c r="B2741" s="17">
        <v>25</v>
      </c>
      <c r="C2741" s="16">
        <v>5</v>
      </c>
      <c r="D2741" s="16">
        <v>2012</v>
      </c>
      <c r="E2741" s="18">
        <v>41644</v>
      </c>
      <c r="F2741" s="9" t="s">
        <v>2714</v>
      </c>
      <c r="G2741" s="3">
        <v>16000000</v>
      </c>
      <c r="H2741" s="3">
        <v>45512466</v>
      </c>
      <c r="I2741" s="3">
        <v>68582095</v>
      </c>
      <c r="J2741" s="8" t="str">
        <f t="shared" si="338"/>
        <v/>
      </c>
      <c r="K2741" s="8" t="str">
        <f t="shared" si="339"/>
        <v/>
      </c>
      <c r="L2741" s="8" t="str">
        <f t="shared" si="340"/>
        <v>Moonrise Kingdom</v>
      </c>
      <c r="M2741" s="8" t="str">
        <f t="shared" si="341"/>
        <v/>
      </c>
      <c r="N2741" s="8" t="str">
        <f t="shared" si="337"/>
        <v>Moonrise Kingdom</v>
      </c>
      <c r="O2741" s="10">
        <f>INDEX(cpi!$A$1:$M$106,MATCH($D2741,cpi!$A:$A,0),MATCH($C2741,cpi!$1:$1,0))</f>
        <v>229.815</v>
      </c>
      <c r="P2741" s="10">
        <f>cpi!$I$2</f>
        <v>245.51900000000001</v>
      </c>
      <c r="Q2741" s="10">
        <f t="shared" si="342"/>
        <v>1.0683332245501818</v>
      </c>
      <c r="R2741" s="8" t="str">
        <f t="shared" si="343"/>
        <v/>
      </c>
      <c r="S2741" s="11">
        <f t="shared" si="344"/>
        <v>17093331.592802908</v>
      </c>
      <c r="T2741" s="11">
        <f t="shared" si="344"/>
        <v>48622479.559010513</v>
      </c>
      <c r="U2741" s="11">
        <f t="shared" si="344"/>
        <v>73268530.697756901</v>
      </c>
    </row>
    <row r="2742" spans="1:21" x14ac:dyDescent="0.2">
      <c r="A2742" s="5">
        <v>2768</v>
      </c>
      <c r="B2742" s="17">
        <v>25</v>
      </c>
      <c r="C2742" s="16">
        <v>11</v>
      </c>
      <c r="D2742" s="16">
        <v>2011</v>
      </c>
      <c r="E2742" s="18">
        <v>41285</v>
      </c>
      <c r="F2742" s="9" t="s">
        <v>2715</v>
      </c>
      <c r="G2742" s="3">
        <v>16000000</v>
      </c>
      <c r="H2742" s="3">
        <v>44667095</v>
      </c>
      <c r="I2742" s="3">
        <v>128256712</v>
      </c>
      <c r="J2742" s="8" t="str">
        <f t="shared" si="338"/>
        <v/>
      </c>
      <c r="K2742" s="8" t="str">
        <f t="shared" si="339"/>
        <v/>
      </c>
      <c r="L2742" s="8" t="str">
        <f t="shared" si="340"/>
        <v>The Artist</v>
      </c>
      <c r="M2742" s="8" t="str">
        <f t="shared" si="341"/>
        <v/>
      </c>
      <c r="N2742" s="8" t="str">
        <f t="shared" si="337"/>
        <v>The Artist</v>
      </c>
      <c r="O2742" s="10">
        <f>INDEX(cpi!$A$1:$M$106,MATCH($D2742,cpi!$A:$A,0),MATCH($C2742,cpi!$1:$1,0))</f>
        <v>226.23</v>
      </c>
      <c r="P2742" s="10">
        <f>cpi!$I$2</f>
        <v>245.51900000000001</v>
      </c>
      <c r="Q2742" s="10">
        <f t="shared" si="342"/>
        <v>1.085262785660611</v>
      </c>
      <c r="R2742" s="8" t="str">
        <f t="shared" si="343"/>
        <v/>
      </c>
      <c r="S2742" s="11">
        <f t="shared" si="344"/>
        <v>17364204.570569776</v>
      </c>
      <c r="T2742" s="11">
        <f t="shared" si="344"/>
        <v>48475535.947067149</v>
      </c>
      <c r="U2742" s="11">
        <f t="shared" si="344"/>
        <v>139192236.54479071</v>
      </c>
    </row>
    <row r="2743" spans="1:21" x14ac:dyDescent="0.2">
      <c r="A2743" s="5">
        <v>2769</v>
      </c>
      <c r="B2743" s="17">
        <v>9</v>
      </c>
      <c r="C2743" s="16">
        <v>1</v>
      </c>
      <c r="D2743" s="16">
        <v>2009</v>
      </c>
      <c r="E2743" s="18">
        <v>40057</v>
      </c>
      <c r="F2743" s="9" t="s">
        <v>2716</v>
      </c>
      <c r="G2743" s="3">
        <v>16000000</v>
      </c>
      <c r="H2743" s="3">
        <v>42670410</v>
      </c>
      <c r="I2743" s="3">
        <v>78208812</v>
      </c>
      <c r="J2743" s="8" t="str">
        <f t="shared" si="338"/>
        <v/>
      </c>
      <c r="K2743" s="8" t="str">
        <f t="shared" si="339"/>
        <v/>
      </c>
      <c r="L2743" s="8" t="str">
        <f t="shared" si="340"/>
        <v>The Unborn</v>
      </c>
      <c r="M2743" s="8" t="str">
        <f t="shared" si="341"/>
        <v/>
      </c>
      <c r="N2743" s="8" t="str">
        <f t="shared" si="337"/>
        <v>The Unborn</v>
      </c>
      <c r="O2743" s="10">
        <f>INDEX(cpi!$A$1:$M$106,MATCH($D2743,cpi!$A:$A,0),MATCH($C2743,cpi!$1:$1,0))</f>
        <v>211.143</v>
      </c>
      <c r="P2743" s="10">
        <f>cpi!$I$2</f>
        <v>245.51900000000001</v>
      </c>
      <c r="Q2743" s="10">
        <f t="shared" si="342"/>
        <v>1.1628090914688149</v>
      </c>
      <c r="R2743" s="8" t="str">
        <f t="shared" si="343"/>
        <v/>
      </c>
      <c r="S2743" s="11">
        <f t="shared" si="344"/>
        <v>18604945.46350104</v>
      </c>
      <c r="T2743" s="11">
        <f t="shared" si="344"/>
        <v>49617540.684701838</v>
      </c>
      <c r="U2743" s="11">
        <f t="shared" si="344"/>
        <v>90941917.626575351</v>
      </c>
    </row>
    <row r="2744" spans="1:21" x14ac:dyDescent="0.2">
      <c r="A2744" s="5">
        <v>2770</v>
      </c>
      <c r="B2744" s="17">
        <v>2</v>
      </c>
      <c r="C2744" s="16">
        <v>8</v>
      </c>
      <c r="D2744" s="16">
        <v>2002</v>
      </c>
      <c r="E2744" s="18">
        <v>37295</v>
      </c>
      <c r="F2744" s="9" t="s">
        <v>2717</v>
      </c>
      <c r="G2744" s="3">
        <v>16000000</v>
      </c>
      <c r="H2744" s="3">
        <v>40363530</v>
      </c>
      <c r="I2744" s="3">
        <v>40363530</v>
      </c>
      <c r="J2744" s="8" t="str">
        <f t="shared" si="338"/>
        <v/>
      </c>
      <c r="K2744" s="8" t="str">
        <f t="shared" si="339"/>
        <v/>
      </c>
      <c r="L2744" s="8" t="str">
        <f t="shared" si="340"/>
        <v>The Master of Disguise</v>
      </c>
      <c r="M2744" s="8" t="str">
        <f t="shared" si="341"/>
        <v/>
      </c>
      <c r="N2744" s="8" t="str">
        <f t="shared" si="337"/>
        <v>The Master of Disguise</v>
      </c>
      <c r="O2744" s="10">
        <f>INDEX(cpi!$A$1:$M$106,MATCH($D2744,cpi!$A:$A,0),MATCH($C2744,cpi!$1:$1,0))</f>
        <v>180.7</v>
      </c>
      <c r="P2744" s="10">
        <f>cpi!$I$2</f>
        <v>245.51900000000001</v>
      </c>
      <c r="Q2744" s="10">
        <f t="shared" si="342"/>
        <v>1.3587105700055342</v>
      </c>
      <c r="R2744" s="8" t="str">
        <f t="shared" si="343"/>
        <v/>
      </c>
      <c r="S2744" s="11">
        <f t="shared" si="344"/>
        <v>21739369.120088547</v>
      </c>
      <c r="T2744" s="11">
        <f t="shared" si="344"/>
        <v>54842354.853735477</v>
      </c>
      <c r="U2744" s="11">
        <f t="shared" si="344"/>
        <v>54842354.853735477</v>
      </c>
    </row>
    <row r="2745" spans="1:21" x14ac:dyDescent="0.2">
      <c r="A2745" s="5">
        <v>2771</v>
      </c>
      <c r="B2745" s="17">
        <v>6</v>
      </c>
      <c r="C2745" s="16">
        <v>10</v>
      </c>
      <c r="D2745" s="16">
        <v>2006</v>
      </c>
      <c r="E2745" s="18">
        <v>38878</v>
      </c>
      <c r="F2745" s="9" t="s">
        <v>2718</v>
      </c>
      <c r="G2745" s="3">
        <v>16000000</v>
      </c>
      <c r="H2745" s="3">
        <v>39517763</v>
      </c>
      <c r="I2745" s="3">
        <v>50517763</v>
      </c>
      <c r="J2745" s="8" t="str">
        <f t="shared" si="338"/>
        <v/>
      </c>
      <c r="K2745" s="8" t="str">
        <f t="shared" si="339"/>
        <v/>
      </c>
      <c r="L2745" s="8" t="str">
        <f t="shared" si="340"/>
        <v>The Texas Chainsaw Massacre: The Beginning</v>
      </c>
      <c r="M2745" s="8" t="str">
        <f t="shared" si="341"/>
        <v/>
      </c>
      <c r="N2745" s="8" t="str">
        <f t="shared" si="337"/>
        <v>The Texas Chainsaw Massacre: The Beginning</v>
      </c>
      <c r="O2745" s="10">
        <f>INDEX(cpi!$A$1:$M$106,MATCH($D2745,cpi!$A:$A,0),MATCH($C2745,cpi!$1:$1,0))</f>
        <v>201.8</v>
      </c>
      <c r="P2745" s="10">
        <f>cpi!$I$2</f>
        <v>245.51900000000001</v>
      </c>
      <c r="Q2745" s="10">
        <f t="shared" si="342"/>
        <v>1.2166451932606541</v>
      </c>
      <c r="R2745" s="8" t="str">
        <f t="shared" si="343"/>
        <v/>
      </c>
      <c r="S2745" s="11">
        <f t="shared" si="344"/>
        <v>19466323.092170466</v>
      </c>
      <c r="T2745" s="11">
        <f t="shared" si="344"/>
        <v>48079096.402363725</v>
      </c>
      <c r="U2745" s="11">
        <f t="shared" si="344"/>
        <v>61462193.52823092</v>
      </c>
    </row>
    <row r="2746" spans="1:21" x14ac:dyDescent="0.2">
      <c r="A2746" s="5">
        <v>2772</v>
      </c>
      <c r="B2746" s="17">
        <v>29</v>
      </c>
      <c r="C2746" s="16">
        <v>12</v>
      </c>
      <c r="D2746" s="16">
        <v>2006</v>
      </c>
      <c r="E2746" s="18">
        <v>39580</v>
      </c>
      <c r="F2746" s="9" t="s">
        <v>2719</v>
      </c>
      <c r="G2746" s="3">
        <v>16000000</v>
      </c>
      <c r="H2746" s="3">
        <v>37634615</v>
      </c>
      <c r="I2746" s="3">
        <v>87041569</v>
      </c>
      <c r="J2746" s="8" t="str">
        <f t="shared" si="338"/>
        <v/>
      </c>
      <c r="K2746" s="8" t="str">
        <f t="shared" si="339"/>
        <v/>
      </c>
      <c r="L2746" s="8" t="str">
        <f t="shared" si="340"/>
        <v>El Laberinto del Fauno</v>
      </c>
      <c r="M2746" s="8" t="str">
        <f t="shared" si="341"/>
        <v/>
      </c>
      <c r="N2746" s="8" t="str">
        <f t="shared" si="337"/>
        <v>El Laberinto del Fauno</v>
      </c>
      <c r="O2746" s="10">
        <f>INDEX(cpi!$A$1:$M$106,MATCH($D2746,cpi!$A:$A,0),MATCH($C2746,cpi!$1:$1,0))</f>
        <v>201.8</v>
      </c>
      <c r="P2746" s="10">
        <f>cpi!$I$2</f>
        <v>245.51900000000001</v>
      </c>
      <c r="Q2746" s="10">
        <f t="shared" si="342"/>
        <v>1.2166451932606541</v>
      </c>
      <c r="R2746" s="8" t="str">
        <f t="shared" si="343"/>
        <v/>
      </c>
      <c r="S2746" s="11">
        <f t="shared" si="344"/>
        <v>19466323.092170466</v>
      </c>
      <c r="T2746" s="11">
        <f t="shared" si="344"/>
        <v>45787973.439965315</v>
      </c>
      <c r="U2746" s="11">
        <f t="shared" si="344"/>
        <v>105898706.53771555</v>
      </c>
    </row>
    <row r="2747" spans="1:21" x14ac:dyDescent="0.2">
      <c r="A2747" s="5">
        <v>2773</v>
      </c>
      <c r="B2747" s="17">
        <v>4</v>
      </c>
      <c r="C2747" s="16">
        <v>2</v>
      </c>
      <c r="D2747" s="16">
        <v>2011</v>
      </c>
      <c r="E2747" s="18">
        <v>40635</v>
      </c>
      <c r="F2747" s="9" t="s">
        <v>2720</v>
      </c>
      <c r="G2747" s="3">
        <v>16000000</v>
      </c>
      <c r="H2747" s="3">
        <v>37300107</v>
      </c>
      <c r="I2747" s="3">
        <v>52545707</v>
      </c>
      <c r="J2747" s="8" t="str">
        <f t="shared" si="338"/>
        <v/>
      </c>
      <c r="K2747" s="8" t="str">
        <f t="shared" si="339"/>
        <v/>
      </c>
      <c r="L2747" s="8" t="str">
        <f t="shared" si="340"/>
        <v>The Roommate</v>
      </c>
      <c r="M2747" s="8" t="str">
        <f t="shared" si="341"/>
        <v/>
      </c>
      <c r="N2747" s="8" t="str">
        <f t="shared" si="337"/>
        <v>The Roommate</v>
      </c>
      <c r="O2747" s="10">
        <f>INDEX(cpi!$A$1:$M$106,MATCH($D2747,cpi!$A:$A,0),MATCH($C2747,cpi!$1:$1,0))</f>
        <v>221.309</v>
      </c>
      <c r="P2747" s="10">
        <f>cpi!$I$2</f>
        <v>245.51900000000001</v>
      </c>
      <c r="Q2747" s="10">
        <f t="shared" si="342"/>
        <v>1.109394556931711</v>
      </c>
      <c r="R2747" s="8" t="str">
        <f t="shared" si="343"/>
        <v/>
      </c>
      <c r="S2747" s="11">
        <f t="shared" si="344"/>
        <v>17750312.910907377</v>
      </c>
      <c r="T2747" s="11">
        <f t="shared" si="344"/>
        <v>41380535.678770408</v>
      </c>
      <c r="U2747" s="11">
        <f t="shared" si="344"/>
        <v>58293921.3359285</v>
      </c>
    </row>
    <row r="2748" spans="1:21" x14ac:dyDescent="0.2">
      <c r="A2748" s="5">
        <v>2774</v>
      </c>
      <c r="B2748" s="17">
        <v>2</v>
      </c>
      <c r="C2748" s="16">
        <v>2</v>
      </c>
      <c r="D2748" s="16">
        <v>2007</v>
      </c>
      <c r="E2748" s="18">
        <v>39115</v>
      </c>
      <c r="F2748" s="9" t="s">
        <v>2721</v>
      </c>
      <c r="G2748" s="3">
        <v>16000000</v>
      </c>
      <c r="H2748" s="3">
        <v>35374833</v>
      </c>
      <c r="I2748" s="3">
        <v>53774833</v>
      </c>
      <c r="J2748" s="8" t="str">
        <f t="shared" si="338"/>
        <v/>
      </c>
      <c r="K2748" s="8" t="str">
        <f t="shared" si="339"/>
        <v/>
      </c>
      <c r="L2748" s="8" t="str">
        <f t="shared" si="340"/>
        <v>The Messengers</v>
      </c>
      <c r="M2748" s="8" t="str">
        <f t="shared" si="341"/>
        <v/>
      </c>
      <c r="N2748" s="8" t="str">
        <f t="shared" si="337"/>
        <v>The Messengers</v>
      </c>
      <c r="O2748" s="10">
        <f>INDEX(cpi!$A$1:$M$106,MATCH($D2748,cpi!$A:$A,0),MATCH($C2748,cpi!$1:$1,0))</f>
        <v>203.499</v>
      </c>
      <c r="P2748" s="10">
        <f>cpi!$I$2</f>
        <v>245.51900000000001</v>
      </c>
      <c r="Q2748" s="10">
        <f t="shared" si="342"/>
        <v>1.2064875011670819</v>
      </c>
      <c r="R2748" s="8" t="str">
        <f t="shared" si="343"/>
        <v/>
      </c>
      <c r="S2748" s="11">
        <f t="shared" si="344"/>
        <v>19303800.018673312</v>
      </c>
      <c r="T2748" s="11">
        <f t="shared" si="344"/>
        <v>42679293.870372824</v>
      </c>
      <c r="U2748" s="11">
        <f t="shared" si="344"/>
        <v>64878663.891847134</v>
      </c>
    </row>
    <row r="2749" spans="1:21" x14ac:dyDescent="0.2">
      <c r="A2749" s="5">
        <v>2775</v>
      </c>
      <c r="B2749" s="17">
        <v>2</v>
      </c>
      <c r="C2749" s="16">
        <v>3</v>
      </c>
      <c r="D2749" s="16">
        <v>2001</v>
      </c>
      <c r="E2749" s="18">
        <v>36925</v>
      </c>
      <c r="F2749" s="9" t="s">
        <v>2722</v>
      </c>
      <c r="G2749" s="3">
        <v>16000000</v>
      </c>
      <c r="H2749" s="3">
        <v>33357476</v>
      </c>
      <c r="I2749" s="3">
        <v>43057552</v>
      </c>
      <c r="J2749" s="8" t="str">
        <f t="shared" si="338"/>
        <v/>
      </c>
      <c r="K2749" s="8" t="str">
        <f t="shared" si="339"/>
        <v/>
      </c>
      <c r="L2749" s="8" t="str">
        <f t="shared" si="340"/>
        <v>See Spot Run</v>
      </c>
      <c r="M2749" s="8" t="str">
        <f t="shared" si="341"/>
        <v/>
      </c>
      <c r="N2749" s="8" t="str">
        <f t="shared" si="337"/>
        <v>See Spot Run</v>
      </c>
      <c r="O2749" s="10">
        <f>INDEX(cpi!$A$1:$M$106,MATCH($D2749,cpi!$A:$A,0),MATCH($C2749,cpi!$1:$1,0))</f>
        <v>176.2</v>
      </c>
      <c r="P2749" s="10">
        <f>cpi!$I$2</f>
        <v>245.51900000000001</v>
      </c>
      <c r="Q2749" s="10">
        <f t="shared" si="342"/>
        <v>1.3934108967082861</v>
      </c>
      <c r="R2749" s="8" t="str">
        <f t="shared" si="343"/>
        <v/>
      </c>
      <c r="S2749" s="11">
        <f t="shared" si="344"/>
        <v>22294574.347332578</v>
      </c>
      <c r="T2749" s="11">
        <f t="shared" si="344"/>
        <v>46480670.545085132</v>
      </c>
      <c r="U2749" s="11">
        <f t="shared" si="344"/>
        <v>59996862.142383657</v>
      </c>
    </row>
    <row r="2750" spans="1:21" x14ac:dyDescent="0.2">
      <c r="A2750" s="5">
        <v>2776</v>
      </c>
      <c r="B2750" s="17">
        <v>9</v>
      </c>
      <c r="C2750" s="16">
        <v>8</v>
      </c>
      <c r="D2750" s="16">
        <v>1991</v>
      </c>
      <c r="E2750" s="18">
        <v>33489</v>
      </c>
      <c r="F2750" s="9" t="s">
        <v>2723</v>
      </c>
      <c r="G2750" s="3">
        <v>16000000</v>
      </c>
      <c r="H2750" s="3">
        <v>29090445</v>
      </c>
      <c r="I2750" s="3">
        <v>29090445</v>
      </c>
      <c r="J2750" s="8" t="str">
        <f t="shared" si="338"/>
        <v/>
      </c>
      <c r="K2750" s="8" t="str">
        <f t="shared" si="339"/>
        <v/>
      </c>
      <c r="L2750" s="8" t="str">
        <f t="shared" si="340"/>
        <v>Double Impact</v>
      </c>
      <c r="M2750" s="8" t="str">
        <f t="shared" si="341"/>
        <v/>
      </c>
      <c r="N2750" s="8" t="str">
        <f t="shared" si="337"/>
        <v>Double Impact</v>
      </c>
      <c r="O2750" s="10">
        <f>INDEX(cpi!$A$1:$M$106,MATCH($D2750,cpi!$A:$A,0),MATCH($C2750,cpi!$1:$1,0))</f>
        <v>136.6</v>
      </c>
      <c r="P2750" s="10">
        <f>cpi!$I$2</f>
        <v>245.51900000000001</v>
      </c>
      <c r="Q2750" s="10">
        <f t="shared" si="342"/>
        <v>1.7973572474377746</v>
      </c>
      <c r="R2750" s="8" t="str">
        <f t="shared" si="343"/>
        <v/>
      </c>
      <c r="S2750" s="11">
        <f t="shared" si="344"/>
        <v>28757715.959004395</v>
      </c>
      <c r="T2750" s="11">
        <f t="shared" si="344"/>
        <v>52285922.151939973</v>
      </c>
      <c r="U2750" s="11">
        <f t="shared" si="344"/>
        <v>52285922.151939973</v>
      </c>
    </row>
    <row r="2751" spans="1:21" x14ac:dyDescent="0.2">
      <c r="A2751" s="5">
        <v>2777</v>
      </c>
      <c r="B2751" s="17">
        <v>27</v>
      </c>
      <c r="C2751" s="16">
        <v>6</v>
      </c>
      <c r="D2751" s="16">
        <v>2001</v>
      </c>
      <c r="E2751" s="18">
        <v>37686</v>
      </c>
      <c r="F2751" s="9" t="s">
        <v>2724</v>
      </c>
      <c r="G2751" s="3">
        <v>16000000</v>
      </c>
      <c r="H2751" s="3">
        <v>28734552</v>
      </c>
      <c r="I2751" s="3">
        <v>28734552</v>
      </c>
      <c r="J2751" s="8" t="str">
        <f t="shared" si="338"/>
        <v/>
      </c>
      <c r="K2751" s="8" t="str">
        <f t="shared" si="339"/>
        <v/>
      </c>
      <c r="L2751" s="8" t="str">
        <f t="shared" si="340"/>
        <v>Baby Boy</v>
      </c>
      <c r="M2751" s="8" t="str">
        <f t="shared" si="341"/>
        <v/>
      </c>
      <c r="N2751" s="8" t="str">
        <f t="shared" si="337"/>
        <v>Baby Boy</v>
      </c>
      <c r="O2751" s="10">
        <f>INDEX(cpi!$A$1:$M$106,MATCH($D2751,cpi!$A:$A,0),MATCH($C2751,cpi!$1:$1,0))</f>
        <v>178</v>
      </c>
      <c r="P2751" s="10">
        <f>cpi!$I$2</f>
        <v>245.51900000000001</v>
      </c>
      <c r="Q2751" s="10">
        <f t="shared" si="342"/>
        <v>1.3793202247191012</v>
      </c>
      <c r="R2751" s="8" t="str">
        <f t="shared" si="343"/>
        <v/>
      </c>
      <c r="S2751" s="11">
        <f t="shared" si="344"/>
        <v>22069123.595505618</v>
      </c>
      <c r="T2751" s="11">
        <f t="shared" si="344"/>
        <v>39634148.721842699</v>
      </c>
      <c r="U2751" s="11">
        <f t="shared" si="344"/>
        <v>39634148.721842699</v>
      </c>
    </row>
    <row r="2752" spans="1:21" x14ac:dyDescent="0.2">
      <c r="A2752" s="5">
        <v>2778</v>
      </c>
      <c r="B2752" s="17">
        <v>11</v>
      </c>
      <c r="C2752" s="16">
        <v>4</v>
      </c>
      <c r="D2752" s="16">
        <v>2001</v>
      </c>
      <c r="E2752" s="18">
        <v>37199</v>
      </c>
      <c r="F2752" s="9" t="s">
        <v>2725</v>
      </c>
      <c r="G2752" s="3">
        <v>16000000</v>
      </c>
      <c r="H2752" s="3">
        <v>27087695</v>
      </c>
      <c r="I2752" s="3">
        <v>30987695</v>
      </c>
      <c r="J2752" s="8" t="str">
        <f t="shared" si="338"/>
        <v/>
      </c>
      <c r="K2752" s="8" t="str">
        <f t="shared" si="339"/>
        <v/>
      </c>
      <c r="L2752" s="8" t="str">
        <f t="shared" si="340"/>
        <v>Joe Dirt</v>
      </c>
      <c r="M2752" s="8" t="str">
        <f t="shared" si="341"/>
        <v/>
      </c>
      <c r="N2752" s="8" t="str">
        <f t="shared" si="337"/>
        <v>Joe Dirt</v>
      </c>
      <c r="O2752" s="10">
        <f>INDEX(cpi!$A$1:$M$106,MATCH($D2752,cpi!$A:$A,0),MATCH($C2752,cpi!$1:$1,0))</f>
        <v>176.9</v>
      </c>
      <c r="P2752" s="10">
        <f>cpi!$I$2</f>
        <v>245.51900000000001</v>
      </c>
      <c r="Q2752" s="10">
        <f t="shared" si="342"/>
        <v>1.3878971170152627</v>
      </c>
      <c r="R2752" s="8" t="str">
        <f t="shared" si="343"/>
        <v/>
      </c>
      <c r="S2752" s="11">
        <f t="shared" si="344"/>
        <v>22206353.872244205</v>
      </c>
      <c r="T2752" s="11">
        <f t="shared" si="344"/>
        <v>37594933.79708875</v>
      </c>
      <c r="U2752" s="11">
        <f t="shared" si="344"/>
        <v>43007732.553448275</v>
      </c>
    </row>
    <row r="2753" spans="1:21" x14ac:dyDescent="0.2">
      <c r="A2753" s="5">
        <v>2779</v>
      </c>
      <c r="B2753" s="17">
        <v>12</v>
      </c>
      <c r="C2753" s="16">
        <v>9</v>
      </c>
      <c r="D2753" s="16">
        <v>2008</v>
      </c>
      <c r="E2753" s="18">
        <v>39791</v>
      </c>
      <c r="F2753" s="9" t="s">
        <v>2726</v>
      </c>
      <c r="G2753" s="3">
        <v>16000000</v>
      </c>
      <c r="H2753" s="3">
        <v>26902075</v>
      </c>
      <c r="I2753" s="3">
        <v>50103808</v>
      </c>
      <c r="J2753" s="8" t="str">
        <f t="shared" si="338"/>
        <v/>
      </c>
      <c r="K2753" s="8" t="str">
        <f t="shared" si="339"/>
        <v/>
      </c>
      <c r="L2753" s="8" t="str">
        <f t="shared" si="340"/>
        <v>The Women</v>
      </c>
      <c r="M2753" s="8" t="str">
        <f t="shared" si="341"/>
        <v/>
      </c>
      <c r="N2753" s="8" t="str">
        <f t="shared" si="337"/>
        <v>The Women</v>
      </c>
      <c r="O2753" s="10">
        <f>INDEX(cpi!$A$1:$M$106,MATCH($D2753,cpi!$A:$A,0),MATCH($C2753,cpi!$1:$1,0))</f>
        <v>218.78299999999999</v>
      </c>
      <c r="P2753" s="10">
        <f>cpi!$I$2</f>
        <v>245.51900000000001</v>
      </c>
      <c r="Q2753" s="10">
        <f t="shared" si="342"/>
        <v>1.1222032790481893</v>
      </c>
      <c r="R2753" s="8" t="str">
        <f t="shared" si="343"/>
        <v/>
      </c>
      <c r="S2753" s="11">
        <f t="shared" si="344"/>
        <v>17955252.464771029</v>
      </c>
      <c r="T2753" s="11">
        <f t="shared" si="344"/>
        <v>30189596.778200317</v>
      </c>
      <c r="U2753" s="11">
        <f t="shared" si="344"/>
        <v>56226657.630400896</v>
      </c>
    </row>
    <row r="2754" spans="1:21" x14ac:dyDescent="0.2">
      <c r="A2754" s="5">
        <v>2780</v>
      </c>
      <c r="B2754" s="17">
        <v>20</v>
      </c>
      <c r="C2754" s="16">
        <v>4</v>
      </c>
      <c r="D2754" s="16">
        <v>2007</v>
      </c>
      <c r="E2754" s="18">
        <v>39664</v>
      </c>
      <c r="F2754" s="9" t="s">
        <v>2727</v>
      </c>
      <c r="G2754" s="3">
        <v>16000000</v>
      </c>
      <c r="H2754" s="3">
        <v>23618786</v>
      </c>
      <c r="I2754" s="3">
        <v>81742618</v>
      </c>
      <c r="J2754" s="8" t="str">
        <f t="shared" si="338"/>
        <v/>
      </c>
      <c r="K2754" s="8" t="str">
        <f t="shared" si="339"/>
        <v/>
      </c>
      <c r="L2754" s="8" t="str">
        <f t="shared" si="340"/>
        <v>Hot Fuzz</v>
      </c>
      <c r="M2754" s="8" t="str">
        <f t="shared" si="341"/>
        <v/>
      </c>
      <c r="N2754" s="8" t="str">
        <f t="shared" ref="N2754:N2817" si="345">IF(M2754=1,L2754&amp;" ("&amp;D2754&amp;")",L2754)</f>
        <v>Hot Fuzz</v>
      </c>
      <c r="O2754" s="10">
        <f>INDEX(cpi!$A$1:$M$106,MATCH($D2754,cpi!$A:$A,0),MATCH($C2754,cpi!$1:$1,0))</f>
        <v>206.68600000000001</v>
      </c>
      <c r="P2754" s="10">
        <f>cpi!$I$2</f>
        <v>245.51900000000001</v>
      </c>
      <c r="Q2754" s="10">
        <f t="shared" si="342"/>
        <v>1.1878840366546355</v>
      </c>
      <c r="R2754" s="8" t="str">
        <f t="shared" si="343"/>
        <v/>
      </c>
      <c r="S2754" s="11">
        <f t="shared" si="344"/>
        <v>19006144.586474169</v>
      </c>
      <c r="T2754" s="11">
        <f t="shared" si="344"/>
        <v>28056378.854561992</v>
      </c>
      <c r="U2754" s="11">
        <f t="shared" si="344"/>
        <v>97100751.036557868</v>
      </c>
    </row>
    <row r="2755" spans="1:21" x14ac:dyDescent="0.2">
      <c r="A2755" s="5">
        <v>2781</v>
      </c>
      <c r="B2755" s="17">
        <v>15</v>
      </c>
      <c r="C2755" s="16">
        <v>8</v>
      </c>
      <c r="D2755" s="16">
        <v>2008</v>
      </c>
      <c r="E2755" s="18">
        <v>39880</v>
      </c>
      <c r="F2755" s="9" t="s">
        <v>2728</v>
      </c>
      <c r="G2755" s="3">
        <v>16000000</v>
      </c>
      <c r="H2755" s="3">
        <v>23216709</v>
      </c>
      <c r="I2755" s="3">
        <v>104504817</v>
      </c>
      <c r="J2755" s="8" t="str">
        <f t="shared" ref="J2755:J2818" si="346">IF(I2755=0,1,"")</f>
        <v/>
      </c>
      <c r="K2755" s="8" t="str">
        <f t="shared" ref="K2755:K2818" si="347">IF(D2755&gt;2017,1,"")</f>
        <v/>
      </c>
      <c r="L2755" s="8" t="str">
        <f t="shared" ref="L2755:L2818" si="348">F2755</f>
        <v>Vicky Cristina Barcelona</v>
      </c>
      <c r="M2755" s="8" t="str">
        <f t="shared" ref="M2755:M2818" si="349">IF(COUNTIF($L$2:$L$5233,L2755)&gt;1,1,"")</f>
        <v/>
      </c>
      <c r="N2755" s="8" t="str">
        <f t="shared" si="345"/>
        <v>Vicky Cristina Barcelona</v>
      </c>
      <c r="O2755" s="10">
        <f>INDEX(cpi!$A$1:$M$106,MATCH($D2755,cpi!$A:$A,0),MATCH($C2755,cpi!$1:$1,0))</f>
        <v>219.08600000000001</v>
      </c>
      <c r="P2755" s="10">
        <f>cpi!$I$2</f>
        <v>245.51900000000001</v>
      </c>
      <c r="Q2755" s="10">
        <f t="shared" ref="Q2755:Q2818" si="350">P2755/O2755</f>
        <v>1.1206512511068711</v>
      </c>
      <c r="R2755" s="8" t="str">
        <f t="shared" ref="R2755:R2818" si="351">IF(ISERROR(Q2755),1,"")</f>
        <v/>
      </c>
      <c r="S2755" s="11">
        <f t="shared" ref="S2755:U2818" si="352">G2755*$Q2755</f>
        <v>17930420.017709937</v>
      </c>
      <c r="T2755" s="11">
        <f t="shared" si="352"/>
        <v>26017833.987434156</v>
      </c>
      <c r="U2755" s="11">
        <f t="shared" si="352"/>
        <v>117113453.91774462</v>
      </c>
    </row>
    <row r="2756" spans="1:21" x14ac:dyDescent="0.2">
      <c r="A2756" s="5">
        <v>2782</v>
      </c>
      <c r="B2756" s="17">
        <v>16</v>
      </c>
      <c r="C2756" s="16">
        <v>6</v>
      </c>
      <c r="D2756" s="16">
        <v>2000</v>
      </c>
      <c r="E2756" s="18">
        <v>36987</v>
      </c>
      <c r="F2756" s="9" t="s">
        <v>2729</v>
      </c>
      <c r="G2756" s="3">
        <v>16000000</v>
      </c>
      <c r="H2756" s="3">
        <v>21799652</v>
      </c>
      <c r="I2756" s="3">
        <v>21799652</v>
      </c>
      <c r="J2756" s="8" t="str">
        <f t="shared" si="346"/>
        <v/>
      </c>
      <c r="K2756" s="8" t="str">
        <f t="shared" si="347"/>
        <v/>
      </c>
      <c r="L2756" s="8" t="str">
        <f t="shared" si="348"/>
        <v>Boys and Girls</v>
      </c>
      <c r="M2756" s="8" t="str">
        <f t="shared" si="349"/>
        <v/>
      </c>
      <c r="N2756" s="8" t="str">
        <f t="shared" si="345"/>
        <v>Boys and Girls</v>
      </c>
      <c r="O2756" s="10">
        <f>INDEX(cpi!$A$1:$M$106,MATCH($D2756,cpi!$A:$A,0),MATCH($C2756,cpi!$1:$1,0))</f>
        <v>172.4</v>
      </c>
      <c r="P2756" s="10">
        <f>cpi!$I$2</f>
        <v>245.51900000000001</v>
      </c>
      <c r="Q2756" s="10">
        <f t="shared" si="350"/>
        <v>1.4241241299303944</v>
      </c>
      <c r="R2756" s="8" t="str">
        <f t="shared" si="351"/>
        <v/>
      </c>
      <c r="S2756" s="11">
        <f t="shared" si="352"/>
        <v>22785986.078886312</v>
      </c>
      <c r="T2756" s="11">
        <f t="shared" si="352"/>
        <v>31045410.437285382</v>
      </c>
      <c r="U2756" s="11">
        <f t="shared" si="352"/>
        <v>31045410.437285382</v>
      </c>
    </row>
    <row r="2757" spans="1:21" x14ac:dyDescent="0.2">
      <c r="A2757" s="5">
        <v>2783</v>
      </c>
      <c r="B2757" s="17">
        <v>18</v>
      </c>
      <c r="C2757" s="16">
        <v>11</v>
      </c>
      <c r="D2757" s="16">
        <v>1994</v>
      </c>
      <c r="E2757" s="18">
        <v>34861</v>
      </c>
      <c r="F2757" s="9" t="s">
        <v>2730</v>
      </c>
      <c r="G2757" s="3">
        <v>16000000</v>
      </c>
      <c r="H2757" s="3">
        <v>19284974</v>
      </c>
      <c r="I2757" s="3">
        <v>45284974</v>
      </c>
      <c r="J2757" s="8" t="str">
        <f t="shared" si="346"/>
        <v/>
      </c>
      <c r="K2757" s="8" t="str">
        <f t="shared" si="347"/>
        <v/>
      </c>
      <c r="L2757" s="8" t="str">
        <f t="shared" si="348"/>
        <v>LÃ©on</v>
      </c>
      <c r="M2757" s="8" t="str">
        <f t="shared" si="349"/>
        <v/>
      </c>
      <c r="N2757" s="8" t="str">
        <f t="shared" si="345"/>
        <v>LÃ©on</v>
      </c>
      <c r="O2757" s="10">
        <f>INDEX(cpi!$A$1:$M$106,MATCH($D2757,cpi!$A:$A,0),MATCH($C2757,cpi!$1:$1,0))</f>
        <v>149.69999999999999</v>
      </c>
      <c r="P2757" s="10">
        <f>cpi!$I$2</f>
        <v>245.51900000000001</v>
      </c>
      <c r="Q2757" s="10">
        <f t="shared" si="350"/>
        <v>1.6400734802939214</v>
      </c>
      <c r="R2757" s="8" t="str">
        <f t="shared" si="351"/>
        <v/>
      </c>
      <c r="S2757" s="11">
        <f t="shared" si="352"/>
        <v>26241175.684702743</v>
      </c>
      <c r="T2757" s="11">
        <f t="shared" si="352"/>
        <v>31628774.425557788</v>
      </c>
      <c r="U2757" s="11">
        <f t="shared" si="352"/>
        <v>74270684.913199738</v>
      </c>
    </row>
    <row r="2758" spans="1:21" x14ac:dyDescent="0.2">
      <c r="A2758" s="5">
        <v>2784</v>
      </c>
      <c r="B2758" s="17">
        <v>12</v>
      </c>
      <c r="C2758" s="16">
        <v>3</v>
      </c>
      <c r="D2758" s="16">
        <v>2010</v>
      </c>
      <c r="E2758" s="18">
        <v>40515</v>
      </c>
      <c r="F2758" s="9" t="s">
        <v>2731</v>
      </c>
      <c r="G2758" s="3">
        <v>16000000</v>
      </c>
      <c r="H2758" s="3">
        <v>19068240</v>
      </c>
      <c r="I2758" s="3">
        <v>56506120</v>
      </c>
      <c r="J2758" s="8" t="str">
        <f t="shared" si="346"/>
        <v/>
      </c>
      <c r="K2758" s="8" t="str">
        <f t="shared" si="347"/>
        <v/>
      </c>
      <c r="L2758" s="8" t="str">
        <f t="shared" si="348"/>
        <v>Remember Me</v>
      </c>
      <c r="M2758" s="8" t="str">
        <f t="shared" si="349"/>
        <v/>
      </c>
      <c r="N2758" s="8" t="str">
        <f t="shared" si="345"/>
        <v>Remember Me</v>
      </c>
      <c r="O2758" s="10">
        <f>INDEX(cpi!$A$1:$M$106,MATCH($D2758,cpi!$A:$A,0),MATCH($C2758,cpi!$1:$1,0))</f>
        <v>217.631</v>
      </c>
      <c r="P2758" s="10">
        <f>cpi!$I$2</f>
        <v>245.51900000000001</v>
      </c>
      <c r="Q2758" s="10">
        <f t="shared" si="350"/>
        <v>1.1281435089670131</v>
      </c>
      <c r="R2758" s="8" t="str">
        <f t="shared" si="351"/>
        <v/>
      </c>
      <c r="S2758" s="11">
        <f t="shared" si="352"/>
        <v>18050296.14347221</v>
      </c>
      <c r="T2758" s="11">
        <f t="shared" si="352"/>
        <v>21511711.183425158</v>
      </c>
      <c r="U2758" s="11">
        <f t="shared" si="352"/>
        <v>63747012.494911119</v>
      </c>
    </row>
    <row r="2759" spans="1:21" x14ac:dyDescent="0.2">
      <c r="A2759" s="5">
        <v>2785</v>
      </c>
      <c r="B2759" s="17">
        <v>11</v>
      </c>
      <c r="C2759" s="16">
        <v>10</v>
      </c>
      <c r="D2759" s="16">
        <v>2002</v>
      </c>
      <c r="E2759" s="18">
        <v>37570</v>
      </c>
      <c r="F2759" s="9" t="s">
        <v>2732</v>
      </c>
      <c r="G2759" s="3">
        <v>16000000</v>
      </c>
      <c r="H2759" s="3">
        <v>16357770</v>
      </c>
      <c r="I2759" s="3">
        <v>21657770</v>
      </c>
      <c r="J2759" s="8" t="str">
        <f t="shared" si="346"/>
        <v/>
      </c>
      <c r="K2759" s="8" t="str">
        <f t="shared" si="347"/>
        <v/>
      </c>
      <c r="L2759" s="8" t="str">
        <f t="shared" si="348"/>
        <v>White Oleander</v>
      </c>
      <c r="M2759" s="8" t="str">
        <f t="shared" si="349"/>
        <v/>
      </c>
      <c r="N2759" s="8" t="str">
        <f t="shared" si="345"/>
        <v>White Oleander</v>
      </c>
      <c r="O2759" s="10">
        <f>INDEX(cpi!$A$1:$M$106,MATCH($D2759,cpi!$A:$A,0),MATCH($C2759,cpi!$1:$1,0))</f>
        <v>181.3</v>
      </c>
      <c r="P2759" s="10">
        <f>cpi!$I$2</f>
        <v>245.51900000000001</v>
      </c>
      <c r="Q2759" s="10">
        <f t="shared" si="350"/>
        <v>1.3542140099282955</v>
      </c>
      <c r="R2759" s="8" t="str">
        <f t="shared" si="351"/>
        <v/>
      </c>
      <c r="S2759" s="11">
        <f t="shared" si="352"/>
        <v>21667424.15885273</v>
      </c>
      <c r="T2759" s="11">
        <f t="shared" si="352"/>
        <v>22151921.305184774</v>
      </c>
      <c r="U2759" s="11">
        <f t="shared" si="352"/>
        <v>29329255.557804741</v>
      </c>
    </row>
    <row r="2760" spans="1:21" x14ac:dyDescent="0.2">
      <c r="A2760" s="5">
        <v>2786</v>
      </c>
      <c r="B2760" s="17">
        <v>18</v>
      </c>
      <c r="C2760" s="16">
        <v>9</v>
      </c>
      <c r="D2760" s="16">
        <v>2009</v>
      </c>
      <c r="E2760" s="18">
        <v>40338</v>
      </c>
      <c r="F2760" s="9" t="s">
        <v>2733</v>
      </c>
      <c r="G2760" s="3">
        <v>16000000</v>
      </c>
      <c r="H2760" s="3">
        <v>16204793</v>
      </c>
      <c r="I2760" s="3">
        <v>31943401</v>
      </c>
      <c r="J2760" s="8" t="str">
        <f t="shared" si="346"/>
        <v/>
      </c>
      <c r="K2760" s="8" t="str">
        <f t="shared" si="347"/>
        <v/>
      </c>
      <c r="L2760" s="8" t="str">
        <f t="shared" si="348"/>
        <v>Jennifer's Body</v>
      </c>
      <c r="M2760" s="8" t="str">
        <f t="shared" si="349"/>
        <v/>
      </c>
      <c r="N2760" s="8" t="str">
        <f t="shared" si="345"/>
        <v>Jennifer's Body</v>
      </c>
      <c r="O2760" s="10">
        <f>INDEX(cpi!$A$1:$M$106,MATCH($D2760,cpi!$A:$A,0),MATCH($C2760,cpi!$1:$1,0))</f>
        <v>215.96899999999999</v>
      </c>
      <c r="P2760" s="10">
        <f>cpi!$I$2</f>
        <v>245.51900000000001</v>
      </c>
      <c r="Q2760" s="10">
        <f t="shared" si="350"/>
        <v>1.1368251925044799</v>
      </c>
      <c r="R2760" s="8" t="str">
        <f t="shared" si="351"/>
        <v/>
      </c>
      <c r="S2760" s="11">
        <f t="shared" si="352"/>
        <v>18189203.080071677</v>
      </c>
      <c r="T2760" s="11">
        <f t="shared" si="352"/>
        <v>18422016.921720248</v>
      </c>
      <c r="U2760" s="11">
        <f t="shared" si="352"/>
        <v>36314062.991072796</v>
      </c>
    </row>
    <row r="2761" spans="1:21" x14ac:dyDescent="0.2">
      <c r="A2761" s="5">
        <v>2787</v>
      </c>
      <c r="B2761" s="17">
        <v>3</v>
      </c>
      <c r="C2761" s="16">
        <v>3</v>
      </c>
      <c r="D2761" s="16">
        <v>2000</v>
      </c>
      <c r="E2761" s="18">
        <v>36588</v>
      </c>
      <c r="F2761" s="9" t="s">
        <v>2734</v>
      </c>
      <c r="G2761" s="3">
        <v>16000000</v>
      </c>
      <c r="H2761" s="3">
        <v>15427192</v>
      </c>
      <c r="I2761" s="3">
        <v>15980376</v>
      </c>
      <c r="J2761" s="8" t="str">
        <f t="shared" si="346"/>
        <v/>
      </c>
      <c r="K2761" s="8" t="str">
        <f t="shared" si="347"/>
        <v/>
      </c>
      <c r="L2761" s="8" t="str">
        <f t="shared" si="348"/>
        <v>Drowning Mona</v>
      </c>
      <c r="M2761" s="8" t="str">
        <f t="shared" si="349"/>
        <v/>
      </c>
      <c r="N2761" s="8" t="str">
        <f t="shared" si="345"/>
        <v>Drowning Mona</v>
      </c>
      <c r="O2761" s="10">
        <f>INDEX(cpi!$A$1:$M$106,MATCH($D2761,cpi!$A:$A,0),MATCH($C2761,cpi!$1:$1,0))</f>
        <v>171.2</v>
      </c>
      <c r="P2761" s="10">
        <f>cpi!$I$2</f>
        <v>245.51900000000001</v>
      </c>
      <c r="Q2761" s="10">
        <f t="shared" si="350"/>
        <v>1.4341063084112151</v>
      </c>
      <c r="R2761" s="8" t="str">
        <f t="shared" si="351"/>
        <v/>
      </c>
      <c r="S2761" s="11">
        <f t="shared" si="352"/>
        <v>22945700.934579443</v>
      </c>
      <c r="T2761" s="11">
        <f t="shared" si="352"/>
        <v>22124233.36827103</v>
      </c>
      <c r="U2761" s="11">
        <f t="shared" si="352"/>
        <v>22917558.032383181</v>
      </c>
    </row>
    <row r="2762" spans="1:21" x14ac:dyDescent="0.2">
      <c r="A2762" s="5">
        <v>2788</v>
      </c>
      <c r="B2762" s="17">
        <v>30</v>
      </c>
      <c r="C2762" s="16">
        <v>1</v>
      </c>
      <c r="D2762" s="16">
        <v>1987</v>
      </c>
      <c r="E2762" s="18">
        <v>32660</v>
      </c>
      <c r="F2762" s="9" t="s">
        <v>2735</v>
      </c>
      <c r="G2762" s="3">
        <v>16000000</v>
      </c>
      <c r="H2762" s="3">
        <v>14792779</v>
      </c>
      <c r="I2762" s="3">
        <v>14792779</v>
      </c>
      <c r="J2762" s="8" t="str">
        <f t="shared" si="346"/>
        <v/>
      </c>
      <c r="K2762" s="8" t="str">
        <f t="shared" si="347"/>
        <v/>
      </c>
      <c r="L2762" s="8" t="str">
        <f t="shared" si="348"/>
        <v>Radio Days</v>
      </c>
      <c r="M2762" s="8" t="str">
        <f t="shared" si="349"/>
        <v/>
      </c>
      <c r="N2762" s="8" t="str">
        <f t="shared" si="345"/>
        <v>Radio Days</v>
      </c>
      <c r="O2762" s="10">
        <f>INDEX(cpi!$A$1:$M$106,MATCH($D2762,cpi!$A:$A,0),MATCH($C2762,cpi!$1:$1,0))</f>
        <v>111.2</v>
      </c>
      <c r="P2762" s="10">
        <f>cpi!$I$2</f>
        <v>245.51900000000001</v>
      </c>
      <c r="Q2762" s="10">
        <f t="shared" si="350"/>
        <v>2.2079046762589929</v>
      </c>
      <c r="R2762" s="8" t="str">
        <f t="shared" si="351"/>
        <v/>
      </c>
      <c r="S2762" s="11">
        <f t="shared" si="352"/>
        <v>35326474.820143886</v>
      </c>
      <c r="T2762" s="11">
        <f t="shared" si="352"/>
        <v>32661045.928965829</v>
      </c>
      <c r="U2762" s="11">
        <f t="shared" si="352"/>
        <v>32661045.928965829</v>
      </c>
    </row>
    <row r="2763" spans="1:21" x14ac:dyDescent="0.2">
      <c r="A2763" s="5">
        <v>2789</v>
      </c>
      <c r="B2763" s="17">
        <v>18</v>
      </c>
      <c r="C2763" s="16">
        <v>7</v>
      </c>
      <c r="D2763" s="16">
        <v>2003</v>
      </c>
      <c r="E2763" s="18">
        <v>38145</v>
      </c>
      <c r="F2763" s="9" t="s">
        <v>2736</v>
      </c>
      <c r="G2763" s="3">
        <v>16000000</v>
      </c>
      <c r="H2763" s="3">
        <v>14108518</v>
      </c>
      <c r="I2763" s="3">
        <v>14108518</v>
      </c>
      <c r="J2763" s="8" t="str">
        <f t="shared" si="346"/>
        <v/>
      </c>
      <c r="K2763" s="8" t="str">
        <f t="shared" si="347"/>
        <v/>
      </c>
      <c r="L2763" s="8" t="str">
        <f t="shared" si="348"/>
        <v>How to Deal</v>
      </c>
      <c r="M2763" s="8" t="str">
        <f t="shared" si="349"/>
        <v/>
      </c>
      <c r="N2763" s="8" t="str">
        <f t="shared" si="345"/>
        <v>How to Deal</v>
      </c>
      <c r="O2763" s="10">
        <f>INDEX(cpi!$A$1:$M$106,MATCH($D2763,cpi!$A:$A,0),MATCH($C2763,cpi!$1:$1,0))</f>
        <v>183.9</v>
      </c>
      <c r="P2763" s="10">
        <f>cpi!$I$2</f>
        <v>245.51900000000001</v>
      </c>
      <c r="Q2763" s="10">
        <f t="shared" si="350"/>
        <v>1.335067971723763</v>
      </c>
      <c r="R2763" s="8" t="str">
        <f t="shared" si="351"/>
        <v/>
      </c>
      <c r="S2763" s="11">
        <f t="shared" si="352"/>
        <v>21361087.547580209</v>
      </c>
      <c r="T2763" s="11">
        <f t="shared" si="352"/>
        <v>18835830.510288201</v>
      </c>
      <c r="U2763" s="11">
        <f t="shared" si="352"/>
        <v>18835830.510288201</v>
      </c>
    </row>
    <row r="2764" spans="1:21" x14ac:dyDescent="0.2">
      <c r="A2764" s="5">
        <v>2790</v>
      </c>
      <c r="B2764" s="17">
        <v>3</v>
      </c>
      <c r="C2764" s="16">
        <v>10</v>
      </c>
      <c r="D2764" s="16">
        <v>2014</v>
      </c>
      <c r="E2764" s="18">
        <v>41708</v>
      </c>
      <c r="F2764" s="9" t="s">
        <v>2547</v>
      </c>
      <c r="G2764" s="3">
        <v>16000000</v>
      </c>
      <c r="H2764" s="3">
        <v>14019924</v>
      </c>
      <c r="I2764" s="3">
        <v>20769209</v>
      </c>
      <c r="J2764" s="8" t="str">
        <f t="shared" si="346"/>
        <v/>
      </c>
      <c r="K2764" s="8" t="str">
        <f t="shared" si="347"/>
        <v/>
      </c>
      <c r="L2764" s="8" t="str">
        <f t="shared" si="348"/>
        <v>Left Behind</v>
      </c>
      <c r="M2764" s="8">
        <f t="shared" si="349"/>
        <v>1</v>
      </c>
      <c r="N2764" s="8" t="str">
        <f t="shared" si="345"/>
        <v>Left Behind (2014)</v>
      </c>
      <c r="O2764" s="10">
        <f>INDEX(cpi!$A$1:$M$106,MATCH($D2764,cpi!$A:$A,0),MATCH($C2764,cpi!$1:$1,0))</f>
        <v>237.43299999999999</v>
      </c>
      <c r="P2764" s="10">
        <f>cpi!$I$2</f>
        <v>245.51900000000001</v>
      </c>
      <c r="Q2764" s="10">
        <f t="shared" si="350"/>
        <v>1.0340559231446345</v>
      </c>
      <c r="R2764" s="8" t="str">
        <f t="shared" si="351"/>
        <v/>
      </c>
      <c r="S2764" s="11">
        <f t="shared" si="352"/>
        <v>16544894.770314151</v>
      </c>
      <c r="T2764" s="11">
        <f t="shared" si="352"/>
        <v>14497385.454237616</v>
      </c>
      <c r="U2764" s="11">
        <f t="shared" si="352"/>
        <v>21476523.58547885</v>
      </c>
    </row>
    <row r="2765" spans="1:21" x14ac:dyDescent="0.2">
      <c r="A2765" s="5">
        <v>2791</v>
      </c>
      <c r="B2765" s="17">
        <v>28</v>
      </c>
      <c r="C2765" s="16">
        <v>5</v>
      </c>
      <c r="D2765" s="16">
        <v>2004</v>
      </c>
      <c r="E2765" s="18">
        <v>38812</v>
      </c>
      <c r="F2765" s="9" t="s">
        <v>2737</v>
      </c>
      <c r="G2765" s="3">
        <v>16000000</v>
      </c>
      <c r="H2765" s="3">
        <v>13922211</v>
      </c>
      <c r="I2765" s="3">
        <v>14553807</v>
      </c>
      <c r="J2765" s="8" t="str">
        <f t="shared" si="346"/>
        <v/>
      </c>
      <c r="K2765" s="8" t="str">
        <f t="shared" si="347"/>
        <v/>
      </c>
      <c r="L2765" s="8" t="str">
        <f t="shared" si="348"/>
        <v>Soul Plane</v>
      </c>
      <c r="M2765" s="8" t="str">
        <f t="shared" si="349"/>
        <v/>
      </c>
      <c r="N2765" s="8" t="str">
        <f t="shared" si="345"/>
        <v>Soul Plane</v>
      </c>
      <c r="O2765" s="10">
        <f>INDEX(cpi!$A$1:$M$106,MATCH($D2765,cpi!$A:$A,0),MATCH($C2765,cpi!$1:$1,0))</f>
        <v>189.1</v>
      </c>
      <c r="P2765" s="10">
        <f>cpi!$I$2</f>
        <v>245.51900000000001</v>
      </c>
      <c r="Q2765" s="10">
        <f t="shared" si="350"/>
        <v>1.2983553675304074</v>
      </c>
      <c r="R2765" s="8" t="str">
        <f t="shared" si="351"/>
        <v/>
      </c>
      <c r="S2765" s="11">
        <f t="shared" si="352"/>
        <v>20773685.880486518</v>
      </c>
      <c r="T2765" s="11">
        <f t="shared" si="352"/>
        <v>18075977.379740879</v>
      </c>
      <c r="U2765" s="11">
        <f t="shared" si="352"/>
        <v>18896013.436451614</v>
      </c>
    </row>
    <row r="2766" spans="1:21" x14ac:dyDescent="0.2">
      <c r="A2766" s="5">
        <v>2792</v>
      </c>
      <c r="B2766" s="17">
        <v>9</v>
      </c>
      <c r="C2766" s="16">
        <v>12</v>
      </c>
      <c r="D2766" s="16">
        <v>1988</v>
      </c>
      <c r="E2766" s="18">
        <v>32398</v>
      </c>
      <c r="F2766" s="9" t="s">
        <v>2738</v>
      </c>
      <c r="G2766" s="3">
        <v>16000000</v>
      </c>
      <c r="H2766" s="3">
        <v>13854000</v>
      </c>
      <c r="I2766" s="3">
        <v>13854000</v>
      </c>
      <c r="J2766" s="8" t="str">
        <f t="shared" si="346"/>
        <v/>
      </c>
      <c r="K2766" s="8" t="str">
        <f t="shared" si="347"/>
        <v/>
      </c>
      <c r="L2766" s="8" t="str">
        <f t="shared" si="348"/>
        <v>My Stepmother Is an Alien</v>
      </c>
      <c r="M2766" s="8" t="str">
        <f t="shared" si="349"/>
        <v/>
      </c>
      <c r="N2766" s="8" t="str">
        <f t="shared" si="345"/>
        <v>My Stepmother Is an Alien</v>
      </c>
      <c r="O2766" s="10">
        <f>INDEX(cpi!$A$1:$M$106,MATCH($D2766,cpi!$A:$A,0),MATCH($C2766,cpi!$1:$1,0))</f>
        <v>120.5</v>
      </c>
      <c r="P2766" s="10">
        <f>cpi!$I$2</f>
        <v>245.51900000000001</v>
      </c>
      <c r="Q2766" s="10">
        <f t="shared" si="350"/>
        <v>2.0375020746887968</v>
      </c>
      <c r="R2766" s="8" t="str">
        <f t="shared" si="351"/>
        <v/>
      </c>
      <c r="S2766" s="11">
        <f t="shared" si="352"/>
        <v>32600033.19502075</v>
      </c>
      <c r="T2766" s="11">
        <f t="shared" si="352"/>
        <v>28227553.742738593</v>
      </c>
      <c r="U2766" s="11">
        <f t="shared" si="352"/>
        <v>28227553.742738593</v>
      </c>
    </row>
    <row r="2767" spans="1:21" x14ac:dyDescent="0.2">
      <c r="A2767" s="5">
        <v>2793</v>
      </c>
      <c r="B2767" s="17">
        <v>29</v>
      </c>
      <c r="C2767" s="16">
        <v>6</v>
      </c>
      <c r="D2767" s="16">
        <v>2012</v>
      </c>
      <c r="E2767" s="18">
        <v>41765</v>
      </c>
      <c r="F2767" s="9" t="s">
        <v>2739</v>
      </c>
      <c r="G2767" s="3">
        <v>16000000</v>
      </c>
      <c r="H2767" s="3">
        <v>12431792</v>
      </c>
      <c r="I2767" s="3">
        <v>12519804</v>
      </c>
      <c r="J2767" s="8" t="str">
        <f t="shared" si="346"/>
        <v/>
      </c>
      <c r="K2767" s="8" t="str">
        <f t="shared" si="347"/>
        <v/>
      </c>
      <c r="L2767" s="8" t="str">
        <f t="shared" si="348"/>
        <v>People Like Us</v>
      </c>
      <c r="M2767" s="8" t="str">
        <f t="shared" si="349"/>
        <v/>
      </c>
      <c r="N2767" s="8" t="str">
        <f t="shared" si="345"/>
        <v>People Like Us</v>
      </c>
      <c r="O2767" s="10">
        <f>INDEX(cpi!$A$1:$M$106,MATCH($D2767,cpi!$A:$A,0),MATCH($C2767,cpi!$1:$1,0))</f>
        <v>229.47800000000001</v>
      </c>
      <c r="P2767" s="10">
        <f>cpi!$I$2</f>
        <v>245.51900000000001</v>
      </c>
      <c r="Q2767" s="10">
        <f t="shared" si="350"/>
        <v>1.0699021256939663</v>
      </c>
      <c r="R2767" s="8" t="str">
        <f t="shared" si="351"/>
        <v/>
      </c>
      <c r="S2767" s="11">
        <f t="shared" si="352"/>
        <v>17118434.011103459</v>
      </c>
      <c r="T2767" s="11">
        <f t="shared" si="352"/>
        <v>13300800.686985245</v>
      </c>
      <c r="U2767" s="11">
        <f t="shared" si="352"/>
        <v>13394964.912871821</v>
      </c>
    </row>
    <row r="2768" spans="1:21" x14ac:dyDescent="0.2">
      <c r="A2768" s="5">
        <v>2794</v>
      </c>
      <c r="B2768" s="17">
        <v>28</v>
      </c>
      <c r="C2768" s="16">
        <v>5</v>
      </c>
      <c r="D2768" s="16">
        <v>1999</v>
      </c>
      <c r="E2768" s="18">
        <v>36986</v>
      </c>
      <c r="F2768" s="9" t="s">
        <v>2740</v>
      </c>
      <c r="G2768" s="3">
        <v>16000000</v>
      </c>
      <c r="H2768" s="3">
        <v>11810854</v>
      </c>
      <c r="I2768" s="3">
        <v>11810854</v>
      </c>
      <c r="J2768" s="8" t="str">
        <f t="shared" si="346"/>
        <v/>
      </c>
      <c r="K2768" s="8" t="str">
        <f t="shared" si="347"/>
        <v/>
      </c>
      <c r="L2768" s="8" t="str">
        <f t="shared" si="348"/>
        <v>The Thirteenth Floor</v>
      </c>
      <c r="M2768" s="8" t="str">
        <f t="shared" si="349"/>
        <v/>
      </c>
      <c r="N2768" s="8" t="str">
        <f t="shared" si="345"/>
        <v>The Thirteenth Floor</v>
      </c>
      <c r="O2768" s="10">
        <f>INDEX(cpi!$A$1:$M$106,MATCH($D2768,cpi!$A:$A,0),MATCH($C2768,cpi!$1:$1,0))</f>
        <v>166.2</v>
      </c>
      <c r="P2768" s="10">
        <f>cpi!$I$2</f>
        <v>245.51900000000001</v>
      </c>
      <c r="Q2768" s="10">
        <f t="shared" si="350"/>
        <v>1.4772503008423588</v>
      </c>
      <c r="R2768" s="8" t="str">
        <f t="shared" si="351"/>
        <v/>
      </c>
      <c r="S2768" s="11">
        <f t="shared" si="352"/>
        <v>23636004.81347774</v>
      </c>
      <c r="T2768" s="11">
        <f t="shared" si="352"/>
        <v>17447587.624705177</v>
      </c>
      <c r="U2768" s="11">
        <f t="shared" si="352"/>
        <v>17447587.624705177</v>
      </c>
    </row>
    <row r="2769" spans="1:21" x14ac:dyDescent="0.2">
      <c r="A2769" s="5">
        <v>2795</v>
      </c>
      <c r="B2769" s="17">
        <v>3</v>
      </c>
      <c r="C2769" s="16">
        <v>9</v>
      </c>
      <c r="D2769" s="16">
        <v>2004</v>
      </c>
      <c r="E2769" s="18">
        <v>38055</v>
      </c>
      <c r="F2769" s="9" t="s">
        <v>2741</v>
      </c>
      <c r="G2769" s="3">
        <v>16000000</v>
      </c>
      <c r="H2769" s="3">
        <v>11540112</v>
      </c>
      <c r="I2769" s="3">
        <v>11540112</v>
      </c>
      <c r="J2769" s="8" t="str">
        <f t="shared" si="346"/>
        <v/>
      </c>
      <c r="K2769" s="8" t="str">
        <f t="shared" si="347"/>
        <v/>
      </c>
      <c r="L2769" s="8" t="str">
        <f t="shared" si="348"/>
        <v>The Cookout</v>
      </c>
      <c r="M2769" s="8" t="str">
        <f t="shared" si="349"/>
        <v/>
      </c>
      <c r="N2769" s="8" t="str">
        <f t="shared" si="345"/>
        <v>The Cookout</v>
      </c>
      <c r="O2769" s="10">
        <f>INDEX(cpi!$A$1:$M$106,MATCH($D2769,cpi!$A:$A,0),MATCH($C2769,cpi!$1:$1,0))</f>
        <v>189.9</v>
      </c>
      <c r="P2769" s="10">
        <f>cpi!$I$2</f>
        <v>245.51900000000001</v>
      </c>
      <c r="Q2769" s="10">
        <f t="shared" si="350"/>
        <v>1.292885729331227</v>
      </c>
      <c r="R2769" s="8" t="str">
        <f t="shared" si="351"/>
        <v/>
      </c>
      <c r="S2769" s="11">
        <f t="shared" si="352"/>
        <v>20686171.669299632</v>
      </c>
      <c r="T2769" s="11">
        <f t="shared" si="352"/>
        <v>14920046.119684044</v>
      </c>
      <c r="U2769" s="11">
        <f t="shared" si="352"/>
        <v>14920046.119684044</v>
      </c>
    </row>
    <row r="2770" spans="1:21" x14ac:dyDescent="0.2">
      <c r="A2770" s="5">
        <v>2796</v>
      </c>
      <c r="B2770" s="17">
        <v>19</v>
      </c>
      <c r="C2770" s="16">
        <v>10</v>
      </c>
      <c r="D2770" s="16">
        <v>1979</v>
      </c>
      <c r="E2770" s="18">
        <v>29412</v>
      </c>
      <c r="F2770" s="9" t="s">
        <v>2742</v>
      </c>
      <c r="G2770" s="3">
        <v>16000000</v>
      </c>
      <c r="H2770" s="3">
        <v>8400000</v>
      </c>
      <c r="I2770" s="3">
        <v>8400000</v>
      </c>
      <c r="J2770" s="8" t="str">
        <f t="shared" si="346"/>
        <v/>
      </c>
      <c r="K2770" s="8" t="str">
        <f t="shared" si="347"/>
        <v/>
      </c>
      <c r="L2770" s="8" t="str">
        <f t="shared" si="348"/>
        <v>Meteor</v>
      </c>
      <c r="M2770" s="8" t="str">
        <f t="shared" si="349"/>
        <v/>
      </c>
      <c r="N2770" s="8" t="str">
        <f t="shared" si="345"/>
        <v>Meteor</v>
      </c>
      <c r="O2770" s="10">
        <f>INDEX(cpi!$A$1:$M$106,MATCH($D2770,cpi!$A:$A,0),MATCH($C2770,cpi!$1:$1,0))</f>
        <v>75.2</v>
      </c>
      <c r="P2770" s="10">
        <f>cpi!$I$2</f>
        <v>245.51900000000001</v>
      </c>
      <c r="Q2770" s="10">
        <f t="shared" si="350"/>
        <v>3.2648803191489359</v>
      </c>
      <c r="R2770" s="8" t="str">
        <f t="shared" si="351"/>
        <v/>
      </c>
      <c r="S2770" s="11">
        <f t="shared" si="352"/>
        <v>52238085.106382973</v>
      </c>
      <c r="T2770" s="11">
        <f t="shared" si="352"/>
        <v>27424994.680851061</v>
      </c>
      <c r="U2770" s="11">
        <f t="shared" si="352"/>
        <v>27424994.680851061</v>
      </c>
    </row>
    <row r="2771" spans="1:21" x14ac:dyDescent="0.2">
      <c r="A2771" s="5">
        <v>2797</v>
      </c>
      <c r="B2771" s="17">
        <v>7</v>
      </c>
      <c r="C2771" s="16">
        <v>3</v>
      </c>
      <c r="D2771" s="16">
        <v>1986</v>
      </c>
      <c r="E2771" s="18">
        <v>31596</v>
      </c>
      <c r="F2771" s="9" t="s">
        <v>2743</v>
      </c>
      <c r="G2771" s="3">
        <v>16000000</v>
      </c>
      <c r="H2771" s="3">
        <v>5900000</v>
      </c>
      <c r="I2771" s="3">
        <v>12900000</v>
      </c>
      <c r="J2771" s="8" t="str">
        <f t="shared" si="346"/>
        <v/>
      </c>
      <c r="K2771" s="8" t="str">
        <f t="shared" si="347"/>
        <v/>
      </c>
      <c r="L2771" s="8" t="str">
        <f t="shared" si="348"/>
        <v>Highlander</v>
      </c>
      <c r="M2771" s="8" t="str">
        <f t="shared" si="349"/>
        <v/>
      </c>
      <c r="N2771" s="8" t="str">
        <f t="shared" si="345"/>
        <v>Highlander</v>
      </c>
      <c r="O2771" s="10">
        <f>INDEX(cpi!$A$1:$M$106,MATCH($D2771,cpi!$A:$A,0),MATCH($C2771,cpi!$1:$1,0))</f>
        <v>108.8</v>
      </c>
      <c r="P2771" s="10">
        <f>cpi!$I$2</f>
        <v>245.51900000000001</v>
      </c>
      <c r="Q2771" s="10">
        <f t="shared" si="350"/>
        <v>2.2566084558823531</v>
      </c>
      <c r="R2771" s="8" t="str">
        <f t="shared" si="351"/>
        <v/>
      </c>
      <c r="S2771" s="11">
        <f t="shared" si="352"/>
        <v>36105735.294117652</v>
      </c>
      <c r="T2771" s="11">
        <f t="shared" si="352"/>
        <v>13313989.889705883</v>
      </c>
      <c r="U2771" s="11">
        <f t="shared" si="352"/>
        <v>29110249.080882356</v>
      </c>
    </row>
    <row r="2772" spans="1:21" x14ac:dyDescent="0.2">
      <c r="A2772" s="5">
        <v>2798</v>
      </c>
      <c r="B2772" s="17">
        <v>18</v>
      </c>
      <c r="C2772" s="16">
        <v>11</v>
      </c>
      <c r="D2772" s="16">
        <v>2016</v>
      </c>
      <c r="E2772" s="18">
        <v>42897</v>
      </c>
      <c r="F2772" s="9" t="s">
        <v>2744</v>
      </c>
      <c r="G2772" s="3">
        <v>16000000</v>
      </c>
      <c r="H2772" s="3">
        <v>5083906</v>
      </c>
      <c r="I2772" s="3">
        <v>6248077</v>
      </c>
      <c r="J2772" s="8" t="str">
        <f t="shared" si="346"/>
        <v/>
      </c>
      <c r="K2772" s="8" t="str">
        <f t="shared" si="347"/>
        <v/>
      </c>
      <c r="L2772" s="8" t="str">
        <f t="shared" si="348"/>
        <v>Bleed for This</v>
      </c>
      <c r="M2772" s="8" t="str">
        <f t="shared" si="349"/>
        <v/>
      </c>
      <c r="N2772" s="8" t="str">
        <f t="shared" si="345"/>
        <v>Bleed for This</v>
      </c>
      <c r="O2772" s="10">
        <f>INDEX(cpi!$A$1:$M$106,MATCH($D2772,cpi!$A:$A,0),MATCH($C2772,cpi!$1:$1,0))</f>
        <v>241.35300000000001</v>
      </c>
      <c r="P2772" s="10">
        <f>cpi!$I$2</f>
        <v>245.51900000000001</v>
      </c>
      <c r="Q2772" s="10">
        <f t="shared" si="350"/>
        <v>1.0172610243087925</v>
      </c>
      <c r="R2772" s="8" t="str">
        <f t="shared" si="351"/>
        <v/>
      </c>
      <c r="S2772" s="11">
        <f t="shared" si="352"/>
        <v>16276176.388940681</v>
      </c>
      <c r="T2772" s="11">
        <f t="shared" si="352"/>
        <v>5171659.425049616</v>
      </c>
      <c r="U2772" s="11">
        <f t="shared" si="352"/>
        <v>6355925.2089802073</v>
      </c>
    </row>
    <row r="2773" spans="1:21" x14ac:dyDescent="0.2">
      <c r="A2773" s="5">
        <v>2799</v>
      </c>
      <c r="B2773" s="17">
        <v>3</v>
      </c>
      <c r="C2773" s="16">
        <v>5</v>
      </c>
      <c r="D2773" s="16">
        <v>2002</v>
      </c>
      <c r="E2773" s="18">
        <v>37320</v>
      </c>
      <c r="F2773" s="9" t="s">
        <v>2745</v>
      </c>
      <c r="G2773" s="3">
        <v>16000000</v>
      </c>
      <c r="H2773" s="3">
        <v>4839383</v>
      </c>
      <c r="I2773" s="3">
        <v>14839383</v>
      </c>
      <c r="J2773" s="8" t="str">
        <f t="shared" si="346"/>
        <v/>
      </c>
      <c r="K2773" s="8" t="str">
        <f t="shared" si="347"/>
        <v/>
      </c>
      <c r="L2773" s="8" t="str">
        <f t="shared" si="348"/>
        <v>Hollywood Ending</v>
      </c>
      <c r="M2773" s="8" t="str">
        <f t="shared" si="349"/>
        <v/>
      </c>
      <c r="N2773" s="8" t="str">
        <f t="shared" si="345"/>
        <v>Hollywood Ending</v>
      </c>
      <c r="O2773" s="10">
        <f>INDEX(cpi!$A$1:$M$106,MATCH($D2773,cpi!$A:$A,0),MATCH($C2773,cpi!$1:$1,0))</f>
        <v>179.8</v>
      </c>
      <c r="P2773" s="10">
        <f>cpi!$I$2</f>
        <v>245.51900000000001</v>
      </c>
      <c r="Q2773" s="10">
        <f t="shared" si="350"/>
        <v>1.365511679644049</v>
      </c>
      <c r="R2773" s="8" t="str">
        <f t="shared" si="351"/>
        <v/>
      </c>
      <c r="S2773" s="11">
        <f t="shared" si="352"/>
        <v>21848186.874304783</v>
      </c>
      <c r="T2773" s="11">
        <f t="shared" si="352"/>
        <v>6608234.008770857</v>
      </c>
      <c r="U2773" s="11">
        <f t="shared" si="352"/>
        <v>20263350.805211347</v>
      </c>
    </row>
    <row r="2774" spans="1:21" x14ac:dyDescent="0.2">
      <c r="A2774" s="5">
        <v>2800</v>
      </c>
      <c r="B2774" s="17">
        <v>15</v>
      </c>
      <c r="C2774" s="16">
        <v>9</v>
      </c>
      <c r="D2774" s="16">
        <v>2000</v>
      </c>
      <c r="E2774" s="18">
        <v>36959</v>
      </c>
      <c r="F2774" s="9" t="s">
        <v>2746</v>
      </c>
      <c r="G2774" s="3">
        <v>16000000</v>
      </c>
      <c r="H2774" s="3">
        <v>4734235</v>
      </c>
      <c r="I2774" s="3">
        <v>6615452</v>
      </c>
      <c r="J2774" s="8" t="str">
        <f t="shared" si="346"/>
        <v/>
      </c>
      <c r="K2774" s="8" t="str">
        <f t="shared" si="347"/>
        <v/>
      </c>
      <c r="L2774" s="8" t="str">
        <f t="shared" si="348"/>
        <v>Duets</v>
      </c>
      <c r="M2774" s="8" t="str">
        <f t="shared" si="349"/>
        <v/>
      </c>
      <c r="N2774" s="8" t="str">
        <f t="shared" si="345"/>
        <v>Duets</v>
      </c>
      <c r="O2774" s="10">
        <f>INDEX(cpi!$A$1:$M$106,MATCH($D2774,cpi!$A:$A,0),MATCH($C2774,cpi!$1:$1,0))</f>
        <v>173.7</v>
      </c>
      <c r="P2774" s="10">
        <f>cpi!$I$2</f>
        <v>245.51900000000001</v>
      </c>
      <c r="Q2774" s="10">
        <f t="shared" si="350"/>
        <v>1.4134657455382844</v>
      </c>
      <c r="R2774" s="8" t="str">
        <f t="shared" si="351"/>
        <v/>
      </c>
      <c r="S2774" s="11">
        <f t="shared" si="352"/>
        <v>22615451.928612549</v>
      </c>
      <c r="T2774" s="11">
        <f t="shared" si="352"/>
        <v>6691679.0038284399</v>
      </c>
      <c r="U2774" s="11">
        <f t="shared" si="352"/>
        <v>9350714.7932527345</v>
      </c>
    </row>
    <row r="2775" spans="1:21" x14ac:dyDescent="0.2">
      <c r="A2775" s="5">
        <v>2801</v>
      </c>
      <c r="B2775" s="17">
        <v>13</v>
      </c>
      <c r="C2775" s="16">
        <v>8</v>
      </c>
      <c r="D2775" s="16">
        <v>1999</v>
      </c>
      <c r="E2775" s="18">
        <v>36533</v>
      </c>
      <c r="F2775" s="9" t="s">
        <v>2747</v>
      </c>
      <c r="G2775" s="3">
        <v>16000000</v>
      </c>
      <c r="H2775" s="3">
        <v>4217115</v>
      </c>
      <c r="I2775" s="3">
        <v>5825314</v>
      </c>
      <c r="J2775" s="8" t="str">
        <f t="shared" si="346"/>
        <v/>
      </c>
      <c r="K2775" s="8" t="str">
        <f t="shared" si="347"/>
        <v/>
      </c>
      <c r="L2775" s="8" t="str">
        <f t="shared" si="348"/>
        <v>Detroit Rock City</v>
      </c>
      <c r="M2775" s="8" t="str">
        <f t="shared" si="349"/>
        <v/>
      </c>
      <c r="N2775" s="8" t="str">
        <f t="shared" si="345"/>
        <v>Detroit Rock City</v>
      </c>
      <c r="O2775" s="10">
        <f>INDEX(cpi!$A$1:$M$106,MATCH($D2775,cpi!$A:$A,0),MATCH($C2775,cpi!$1:$1,0))</f>
        <v>167.1</v>
      </c>
      <c r="P2775" s="10">
        <f>cpi!$I$2</f>
        <v>245.51900000000001</v>
      </c>
      <c r="Q2775" s="10">
        <f t="shared" si="350"/>
        <v>1.4692938360263317</v>
      </c>
      <c r="R2775" s="8" t="str">
        <f t="shared" si="351"/>
        <v/>
      </c>
      <c r="S2775" s="11">
        <f t="shared" si="352"/>
        <v>23508701.376421306</v>
      </c>
      <c r="T2775" s="11">
        <f t="shared" si="352"/>
        <v>6196181.0753141837</v>
      </c>
      <c r="U2775" s="11">
        <f t="shared" si="352"/>
        <v>8559097.953117894</v>
      </c>
    </row>
    <row r="2776" spans="1:21" x14ac:dyDescent="0.2">
      <c r="A2776" s="5">
        <v>2802</v>
      </c>
      <c r="B2776" s="17">
        <v>19</v>
      </c>
      <c r="C2776" s="16">
        <v>10</v>
      </c>
      <c r="D2776" s="16">
        <v>2007</v>
      </c>
      <c r="E2776" s="18">
        <v>39639</v>
      </c>
      <c r="F2776" s="9" t="s">
        <v>2748</v>
      </c>
      <c r="G2776" s="3">
        <v>16000000</v>
      </c>
      <c r="H2776" s="3">
        <v>3287315</v>
      </c>
      <c r="I2776" s="3">
        <v>8120148</v>
      </c>
      <c r="J2776" s="8" t="str">
        <f t="shared" si="346"/>
        <v/>
      </c>
      <c r="K2776" s="8" t="str">
        <f t="shared" si="347"/>
        <v/>
      </c>
      <c r="L2776" s="8" t="str">
        <f t="shared" si="348"/>
        <v>Things We Lost in the Fire</v>
      </c>
      <c r="M2776" s="8" t="str">
        <f t="shared" si="349"/>
        <v/>
      </c>
      <c r="N2776" s="8" t="str">
        <f t="shared" si="345"/>
        <v>Things We Lost in the Fire</v>
      </c>
      <c r="O2776" s="10">
        <f>INDEX(cpi!$A$1:$M$106,MATCH($D2776,cpi!$A:$A,0),MATCH($C2776,cpi!$1:$1,0))</f>
        <v>208.93600000000001</v>
      </c>
      <c r="P2776" s="10">
        <f>cpi!$I$2</f>
        <v>245.51900000000001</v>
      </c>
      <c r="Q2776" s="10">
        <f t="shared" si="350"/>
        <v>1.1750918941685493</v>
      </c>
      <c r="R2776" s="8" t="str">
        <f t="shared" si="351"/>
        <v/>
      </c>
      <c r="S2776" s="11">
        <f t="shared" si="352"/>
        <v>18801470.306696787</v>
      </c>
      <c r="T2776" s="11">
        <f t="shared" si="352"/>
        <v>3862897.2100786846</v>
      </c>
      <c r="U2776" s="11">
        <f t="shared" si="352"/>
        <v>9541920.0942489579</v>
      </c>
    </row>
    <row r="2777" spans="1:21" x14ac:dyDescent="0.2">
      <c r="A2777" s="5">
        <v>2803</v>
      </c>
      <c r="B2777" s="17">
        <v>14</v>
      </c>
      <c r="C2777" s="16">
        <v>11</v>
      </c>
      <c r="D2777" s="16">
        <v>2014</v>
      </c>
      <c r="E2777" s="18">
        <v>42046</v>
      </c>
      <c r="F2777" s="9" t="s">
        <v>2749</v>
      </c>
      <c r="G2777" s="3">
        <v>16000000</v>
      </c>
      <c r="H2777" s="3">
        <v>2429989</v>
      </c>
      <c r="I2777" s="3">
        <v>3442853</v>
      </c>
      <c r="J2777" s="8" t="str">
        <f t="shared" si="346"/>
        <v/>
      </c>
      <c r="K2777" s="8" t="str">
        <f t="shared" si="347"/>
        <v/>
      </c>
      <c r="L2777" s="8" t="str">
        <f t="shared" si="348"/>
        <v>The Homesman</v>
      </c>
      <c r="M2777" s="8" t="str">
        <f t="shared" si="349"/>
        <v/>
      </c>
      <c r="N2777" s="8" t="str">
        <f t="shared" si="345"/>
        <v>The Homesman</v>
      </c>
      <c r="O2777" s="10">
        <f>INDEX(cpi!$A$1:$M$106,MATCH($D2777,cpi!$A:$A,0),MATCH($C2777,cpi!$1:$1,0))</f>
        <v>236.15100000000001</v>
      </c>
      <c r="P2777" s="10">
        <f>cpi!$I$2</f>
        <v>245.51900000000001</v>
      </c>
      <c r="Q2777" s="10">
        <f t="shared" si="350"/>
        <v>1.0396695334764621</v>
      </c>
      <c r="R2777" s="8" t="str">
        <f t="shared" si="351"/>
        <v/>
      </c>
      <c r="S2777" s="11">
        <f t="shared" si="352"/>
        <v>16634712.535623394</v>
      </c>
      <c r="T2777" s="11">
        <f t="shared" si="352"/>
        <v>2526385.5299829347</v>
      </c>
      <c r="U2777" s="11">
        <f t="shared" si="352"/>
        <v>3579429.3723380379</v>
      </c>
    </row>
    <row r="2778" spans="1:21" x14ac:dyDescent="0.2">
      <c r="A2778" s="5">
        <v>2804</v>
      </c>
      <c r="B2778" s="17">
        <v>5</v>
      </c>
      <c r="C2778" s="16">
        <v>4</v>
      </c>
      <c r="D2778" s="16">
        <v>2013</v>
      </c>
      <c r="E2778" s="18">
        <v>41398</v>
      </c>
      <c r="F2778" s="9" t="s">
        <v>2750</v>
      </c>
      <c r="G2778" s="3">
        <v>16000000</v>
      </c>
      <c r="H2778" s="3">
        <v>2322593</v>
      </c>
      <c r="I2778" s="3">
        <v>22594052</v>
      </c>
      <c r="J2778" s="8" t="str">
        <f t="shared" si="346"/>
        <v/>
      </c>
      <c r="K2778" s="8" t="str">
        <f t="shared" si="347"/>
        <v/>
      </c>
      <c r="L2778" s="8" t="str">
        <f t="shared" si="348"/>
        <v>Trance</v>
      </c>
      <c r="M2778" s="8">
        <f t="shared" si="349"/>
        <v>1</v>
      </c>
      <c r="N2778" s="8" t="str">
        <f t="shared" si="345"/>
        <v>Trance (2013)</v>
      </c>
      <c r="O2778" s="10">
        <f>INDEX(cpi!$A$1:$M$106,MATCH($D2778,cpi!$A:$A,0),MATCH($C2778,cpi!$1:$1,0))</f>
        <v>232.53100000000001</v>
      </c>
      <c r="P2778" s="10">
        <f>cpi!$I$2</f>
        <v>245.51900000000001</v>
      </c>
      <c r="Q2778" s="10">
        <f t="shared" si="350"/>
        <v>1.0558549182689621</v>
      </c>
      <c r="R2778" s="8" t="str">
        <f t="shared" si="351"/>
        <v/>
      </c>
      <c r="S2778" s="11">
        <f t="shared" si="352"/>
        <v>16893678.692303393</v>
      </c>
      <c r="T2778" s="11">
        <f t="shared" si="352"/>
        <v>2452321.2421870632</v>
      </c>
      <c r="U2778" s="11">
        <f t="shared" si="352"/>
        <v>23856040.92782468</v>
      </c>
    </row>
    <row r="2779" spans="1:21" x14ac:dyDescent="0.2">
      <c r="A2779" s="5">
        <v>2805</v>
      </c>
      <c r="B2779" s="17">
        <v>16</v>
      </c>
      <c r="C2779" s="16">
        <v>5</v>
      </c>
      <c r="D2779" s="16">
        <v>2014</v>
      </c>
      <c r="E2779" s="18">
        <v>42099</v>
      </c>
      <c r="F2779" s="9" t="s">
        <v>2751</v>
      </c>
      <c r="G2779" s="3">
        <v>16000000</v>
      </c>
      <c r="H2779" s="3">
        <v>2013456</v>
      </c>
      <c r="I2779" s="3">
        <v>7585011</v>
      </c>
      <c r="J2779" s="8" t="str">
        <f t="shared" si="346"/>
        <v/>
      </c>
      <c r="K2779" s="8" t="str">
        <f t="shared" si="347"/>
        <v/>
      </c>
      <c r="L2779" s="8" t="str">
        <f t="shared" si="348"/>
        <v>The Immigrant</v>
      </c>
      <c r="M2779" s="8" t="str">
        <f t="shared" si="349"/>
        <v/>
      </c>
      <c r="N2779" s="8" t="str">
        <f t="shared" si="345"/>
        <v>The Immigrant</v>
      </c>
      <c r="O2779" s="10">
        <f>INDEX(cpi!$A$1:$M$106,MATCH($D2779,cpi!$A:$A,0),MATCH($C2779,cpi!$1:$1,0))</f>
        <v>237.9</v>
      </c>
      <c r="P2779" s="10">
        <f>cpi!$I$2</f>
        <v>245.51900000000001</v>
      </c>
      <c r="Q2779" s="10">
        <f t="shared" si="350"/>
        <v>1.0320260613703236</v>
      </c>
      <c r="R2779" s="8" t="str">
        <f t="shared" si="351"/>
        <v/>
      </c>
      <c r="S2779" s="11">
        <f t="shared" si="352"/>
        <v>16512416.981925178</v>
      </c>
      <c r="T2779" s="11">
        <f t="shared" si="352"/>
        <v>2077939.0654224462</v>
      </c>
      <c r="U2779" s="11">
        <f t="shared" si="352"/>
        <v>7827929.0277805794</v>
      </c>
    </row>
    <row r="2780" spans="1:21" x14ac:dyDescent="0.2">
      <c r="A2780" s="5">
        <v>2806</v>
      </c>
      <c r="B2780" s="17">
        <v>15</v>
      </c>
      <c r="C2780" s="16">
        <v>8</v>
      </c>
      <c r="D2780" s="16">
        <v>1997</v>
      </c>
      <c r="E2780" s="18">
        <v>35862</v>
      </c>
      <c r="F2780" s="9" t="s">
        <v>2752</v>
      </c>
      <c r="G2780" s="3">
        <v>16000000</v>
      </c>
      <c r="H2780" s="3">
        <v>1686429</v>
      </c>
      <c r="I2780" s="3">
        <v>1686429</v>
      </c>
      <c r="J2780" s="8" t="str">
        <f t="shared" si="346"/>
        <v/>
      </c>
      <c r="K2780" s="8" t="str">
        <f t="shared" si="347"/>
        <v/>
      </c>
      <c r="L2780" s="8" t="str">
        <f t="shared" si="348"/>
        <v>Steel</v>
      </c>
      <c r="M2780" s="8" t="str">
        <f t="shared" si="349"/>
        <v/>
      </c>
      <c r="N2780" s="8" t="str">
        <f t="shared" si="345"/>
        <v>Steel</v>
      </c>
      <c r="O2780" s="10">
        <f>INDEX(cpi!$A$1:$M$106,MATCH($D2780,cpi!$A:$A,0),MATCH($C2780,cpi!$1:$1,0))</f>
        <v>160.80000000000001</v>
      </c>
      <c r="P2780" s="10">
        <f>cpi!$I$2</f>
        <v>245.51900000000001</v>
      </c>
      <c r="Q2780" s="10">
        <f t="shared" si="350"/>
        <v>1.5268594527363184</v>
      </c>
      <c r="R2780" s="8" t="str">
        <f t="shared" si="351"/>
        <v/>
      </c>
      <c r="S2780" s="11">
        <f t="shared" si="352"/>
        <v>24429751.243781094</v>
      </c>
      <c r="T2780" s="11">
        <f t="shared" si="352"/>
        <v>2574940.0600186568</v>
      </c>
      <c r="U2780" s="11">
        <f t="shared" si="352"/>
        <v>2574940.0600186568</v>
      </c>
    </row>
    <row r="2781" spans="1:21" x14ac:dyDescent="0.2">
      <c r="A2781" s="5">
        <v>2807</v>
      </c>
      <c r="B2781" s="17">
        <v>21</v>
      </c>
      <c r="C2781" s="16">
        <v>12</v>
      </c>
      <c r="D2781" s="16">
        <v>2005</v>
      </c>
      <c r="E2781" s="18">
        <v>38972</v>
      </c>
      <c r="F2781" s="9" t="s">
        <v>2753</v>
      </c>
      <c r="G2781" s="3">
        <v>16000000</v>
      </c>
      <c r="H2781" s="3">
        <v>1669971</v>
      </c>
      <c r="I2781" s="3">
        <v>2814566</v>
      </c>
      <c r="J2781" s="8" t="str">
        <f t="shared" si="346"/>
        <v/>
      </c>
      <c r="K2781" s="8" t="str">
        <f t="shared" si="347"/>
        <v/>
      </c>
      <c r="L2781" s="8" t="str">
        <f t="shared" si="348"/>
        <v>The White Countess</v>
      </c>
      <c r="M2781" s="8" t="str">
        <f t="shared" si="349"/>
        <v/>
      </c>
      <c r="N2781" s="8" t="str">
        <f t="shared" si="345"/>
        <v>The White Countess</v>
      </c>
      <c r="O2781" s="10">
        <f>INDEX(cpi!$A$1:$M$106,MATCH($D2781,cpi!$A:$A,0),MATCH($C2781,cpi!$1:$1,0))</f>
        <v>196.8</v>
      </c>
      <c r="P2781" s="10">
        <f>cpi!$I$2</f>
        <v>245.51900000000001</v>
      </c>
      <c r="Q2781" s="10">
        <f t="shared" si="350"/>
        <v>1.2475558943089431</v>
      </c>
      <c r="R2781" s="8" t="str">
        <f t="shared" si="351"/>
        <v/>
      </c>
      <c r="S2781" s="11">
        <f t="shared" si="352"/>
        <v>19960894.308943089</v>
      </c>
      <c r="T2781" s="11">
        <f t="shared" si="352"/>
        <v>2083382.1643749999</v>
      </c>
      <c r="U2781" s="11">
        <f t="shared" si="352"/>
        <v>3511328.4032215448</v>
      </c>
    </row>
    <row r="2782" spans="1:21" x14ac:dyDescent="0.2">
      <c r="A2782" s="5">
        <v>2808</v>
      </c>
      <c r="B2782" s="17">
        <v>25</v>
      </c>
      <c r="C2782" s="16">
        <v>7</v>
      </c>
      <c r="D2782" s="16">
        <v>2008</v>
      </c>
      <c r="E2782" s="18">
        <v>40185</v>
      </c>
      <c r="F2782" s="9" t="s">
        <v>2754</v>
      </c>
      <c r="G2782" s="3">
        <v>16000000</v>
      </c>
      <c r="H2782" s="3">
        <v>1477650</v>
      </c>
      <c r="I2782" s="3">
        <v>247474497</v>
      </c>
      <c r="J2782" s="8" t="str">
        <f t="shared" si="346"/>
        <v/>
      </c>
      <c r="K2782" s="8" t="str">
        <f t="shared" si="347"/>
        <v/>
      </c>
      <c r="L2782" s="8" t="str">
        <f t="shared" si="348"/>
        <v>Bienvenue chez les Ch'tis</v>
      </c>
      <c r="M2782" s="8" t="str">
        <f t="shared" si="349"/>
        <v/>
      </c>
      <c r="N2782" s="8" t="str">
        <f t="shared" si="345"/>
        <v>Bienvenue chez les Ch'tis</v>
      </c>
      <c r="O2782" s="10">
        <f>INDEX(cpi!$A$1:$M$106,MATCH($D2782,cpi!$A:$A,0),MATCH($C2782,cpi!$1:$1,0))</f>
        <v>219.964</v>
      </c>
      <c r="P2782" s="10">
        <f>cpi!$I$2</f>
        <v>245.51900000000001</v>
      </c>
      <c r="Q2782" s="10">
        <f t="shared" si="350"/>
        <v>1.1161781018712154</v>
      </c>
      <c r="R2782" s="8" t="str">
        <f t="shared" si="351"/>
        <v/>
      </c>
      <c r="S2782" s="11">
        <f t="shared" si="352"/>
        <v>17858849.629939444</v>
      </c>
      <c r="T2782" s="11">
        <f t="shared" si="352"/>
        <v>1649320.5722300014</v>
      </c>
      <c r="U2782" s="11">
        <f t="shared" si="352"/>
        <v>276225614.32299376</v>
      </c>
    </row>
    <row r="2783" spans="1:21" x14ac:dyDescent="0.2">
      <c r="A2783" s="5">
        <v>2809</v>
      </c>
      <c r="B2783" s="17">
        <v>1</v>
      </c>
      <c r="C2783" s="16">
        <v>10</v>
      </c>
      <c r="D2783" s="16">
        <v>2014</v>
      </c>
      <c r="E2783" s="18">
        <v>41649</v>
      </c>
      <c r="F2783" s="9" t="s">
        <v>2755</v>
      </c>
      <c r="G2783" s="3">
        <v>16000000</v>
      </c>
      <c r="H2783" s="3">
        <v>705908</v>
      </c>
      <c r="I2783" s="3">
        <v>1705908</v>
      </c>
      <c r="J2783" s="8" t="str">
        <f t="shared" si="346"/>
        <v/>
      </c>
      <c r="K2783" s="8" t="str">
        <f t="shared" si="347"/>
        <v/>
      </c>
      <c r="L2783" s="8" t="str">
        <f t="shared" si="348"/>
        <v>Men, Women and Children</v>
      </c>
      <c r="M2783" s="8" t="str">
        <f t="shared" si="349"/>
        <v/>
      </c>
      <c r="N2783" s="8" t="str">
        <f t="shared" si="345"/>
        <v>Men, Women and Children</v>
      </c>
      <c r="O2783" s="10">
        <f>INDEX(cpi!$A$1:$M$106,MATCH($D2783,cpi!$A:$A,0),MATCH($C2783,cpi!$1:$1,0))</f>
        <v>237.43299999999999</v>
      </c>
      <c r="P2783" s="10">
        <f>cpi!$I$2</f>
        <v>245.51900000000001</v>
      </c>
      <c r="Q2783" s="10">
        <f t="shared" si="350"/>
        <v>1.0340559231446345</v>
      </c>
      <c r="R2783" s="8" t="str">
        <f t="shared" si="351"/>
        <v/>
      </c>
      <c r="S2783" s="11">
        <f t="shared" si="352"/>
        <v>16544894.770314151</v>
      </c>
      <c r="T2783" s="11">
        <f t="shared" si="352"/>
        <v>729948.34859518264</v>
      </c>
      <c r="U2783" s="11">
        <f t="shared" si="352"/>
        <v>1764004.271739817</v>
      </c>
    </row>
    <row r="2784" spans="1:21" x14ac:dyDescent="0.2">
      <c r="A2784" s="5">
        <v>2810</v>
      </c>
      <c r="B2784" s="17">
        <v>24</v>
      </c>
      <c r="C2784" s="16">
        <v>9</v>
      </c>
      <c r="D2784" s="16">
        <v>2010</v>
      </c>
      <c r="E2784" s="18">
        <v>40886</v>
      </c>
      <c r="F2784" s="9" t="s">
        <v>2756</v>
      </c>
      <c r="G2784" s="3">
        <v>16000000</v>
      </c>
      <c r="H2784" s="3">
        <v>337997</v>
      </c>
      <c r="I2784" s="3">
        <v>1467278</v>
      </c>
      <c r="J2784" s="8" t="str">
        <f t="shared" si="346"/>
        <v/>
      </c>
      <c r="K2784" s="8" t="str">
        <f t="shared" si="347"/>
        <v/>
      </c>
      <c r="L2784" s="8" t="str">
        <f t="shared" si="348"/>
        <v>Enter the Void</v>
      </c>
      <c r="M2784" s="8" t="str">
        <f t="shared" si="349"/>
        <v/>
      </c>
      <c r="N2784" s="8" t="str">
        <f t="shared" si="345"/>
        <v>Enter the Void</v>
      </c>
      <c r="O2784" s="10">
        <f>INDEX(cpi!$A$1:$M$106,MATCH($D2784,cpi!$A:$A,0),MATCH($C2784,cpi!$1:$1,0))</f>
        <v>218.43899999999999</v>
      </c>
      <c r="P2784" s="10">
        <f>cpi!$I$2</f>
        <v>245.51900000000001</v>
      </c>
      <c r="Q2784" s="10">
        <f t="shared" si="350"/>
        <v>1.1239705363968888</v>
      </c>
      <c r="R2784" s="8" t="str">
        <f t="shared" si="351"/>
        <v/>
      </c>
      <c r="S2784" s="11">
        <f t="shared" si="352"/>
        <v>17983528.582350221</v>
      </c>
      <c r="T2784" s="11">
        <f t="shared" si="352"/>
        <v>379898.66939053923</v>
      </c>
      <c r="U2784" s="11">
        <f t="shared" si="352"/>
        <v>1649177.2407033541</v>
      </c>
    </row>
    <row r="2785" spans="1:21" x14ac:dyDescent="0.2">
      <c r="A2785" s="5">
        <v>2811</v>
      </c>
      <c r="B2785" s="17">
        <v>31</v>
      </c>
      <c r="C2785" s="16">
        <v>12</v>
      </c>
      <c r="D2785" s="16">
        <v>2008</v>
      </c>
      <c r="E2785" s="18">
        <v>40371</v>
      </c>
      <c r="F2785" s="9" t="s">
        <v>2757</v>
      </c>
      <c r="G2785" s="3">
        <v>16000000</v>
      </c>
      <c r="H2785" s="3">
        <v>31631</v>
      </c>
      <c r="I2785" s="3">
        <v>31631</v>
      </c>
      <c r="J2785" s="8" t="str">
        <f t="shared" si="346"/>
        <v/>
      </c>
      <c r="K2785" s="8" t="str">
        <f t="shared" si="347"/>
        <v/>
      </c>
      <c r="L2785" s="8" t="str">
        <f t="shared" si="348"/>
        <v>Good</v>
      </c>
      <c r="M2785" s="8" t="str">
        <f t="shared" si="349"/>
        <v/>
      </c>
      <c r="N2785" s="8" t="str">
        <f t="shared" si="345"/>
        <v>Good</v>
      </c>
      <c r="O2785" s="10">
        <f>INDEX(cpi!$A$1:$M$106,MATCH($D2785,cpi!$A:$A,0),MATCH($C2785,cpi!$1:$1,0))</f>
        <v>210.22800000000001</v>
      </c>
      <c r="P2785" s="10">
        <f>cpi!$I$2</f>
        <v>245.51900000000001</v>
      </c>
      <c r="Q2785" s="10">
        <f t="shared" si="350"/>
        <v>1.1678701219628214</v>
      </c>
      <c r="R2785" s="8" t="str">
        <f t="shared" si="351"/>
        <v/>
      </c>
      <c r="S2785" s="11">
        <f t="shared" si="352"/>
        <v>18685921.951405142</v>
      </c>
      <c r="T2785" s="11">
        <f t="shared" si="352"/>
        <v>36940.899827806003</v>
      </c>
      <c r="U2785" s="11">
        <f t="shared" si="352"/>
        <v>36940.899827806003</v>
      </c>
    </row>
    <row r="2786" spans="1:21" x14ac:dyDescent="0.2">
      <c r="A2786" s="5">
        <v>2812</v>
      </c>
      <c r="B2786" s="17">
        <v>2</v>
      </c>
      <c r="C2786" s="16">
        <v>11</v>
      </c>
      <c r="D2786" s="16">
        <v>2012</v>
      </c>
      <c r="E2786" s="18">
        <v>40950</v>
      </c>
      <c r="F2786" s="9" t="s">
        <v>2758</v>
      </c>
      <c r="G2786" s="3">
        <v>16000000</v>
      </c>
      <c r="H2786" s="3">
        <v>3361</v>
      </c>
      <c r="I2786" s="3">
        <v>94812</v>
      </c>
      <c r="J2786" s="8" t="str">
        <f t="shared" si="346"/>
        <v/>
      </c>
      <c r="K2786" s="8" t="str">
        <f t="shared" si="347"/>
        <v/>
      </c>
      <c r="L2786" s="8" t="str">
        <f t="shared" si="348"/>
        <v>Vamps</v>
      </c>
      <c r="M2786" s="8" t="str">
        <f t="shared" si="349"/>
        <v/>
      </c>
      <c r="N2786" s="8" t="str">
        <f t="shared" si="345"/>
        <v>Vamps</v>
      </c>
      <c r="O2786" s="10">
        <f>INDEX(cpi!$A$1:$M$106,MATCH($D2786,cpi!$A:$A,0),MATCH($C2786,cpi!$1:$1,0))</f>
        <v>230.221</v>
      </c>
      <c r="P2786" s="10">
        <f>cpi!$I$2</f>
        <v>245.51900000000001</v>
      </c>
      <c r="Q2786" s="10">
        <f t="shared" si="350"/>
        <v>1.0664491944696617</v>
      </c>
      <c r="R2786" s="8" t="str">
        <f t="shared" si="351"/>
        <v/>
      </c>
      <c r="S2786" s="11">
        <f t="shared" si="352"/>
        <v>17063187.111514587</v>
      </c>
      <c r="T2786" s="11">
        <f t="shared" si="352"/>
        <v>3584.3357426125331</v>
      </c>
      <c r="U2786" s="11">
        <f t="shared" si="352"/>
        <v>101112.18102605756</v>
      </c>
    </row>
    <row r="2787" spans="1:21" x14ac:dyDescent="0.2">
      <c r="A2787" s="5">
        <v>2813</v>
      </c>
      <c r="B2787" s="17">
        <v>11</v>
      </c>
      <c r="C2787" s="16">
        <v>5</v>
      </c>
      <c r="D2787" s="16">
        <v>2010</v>
      </c>
      <c r="E2787" s="18">
        <v>40487</v>
      </c>
      <c r="F2787" s="9" t="s">
        <v>2759</v>
      </c>
      <c r="G2787" s="3">
        <v>16000000</v>
      </c>
      <c r="H2787" s="3">
        <v>0</v>
      </c>
      <c r="I2787" s="3">
        <v>64733391</v>
      </c>
      <c r="J2787" s="8" t="str">
        <f t="shared" si="346"/>
        <v/>
      </c>
      <c r="K2787" s="8" t="str">
        <f t="shared" si="347"/>
        <v/>
      </c>
      <c r="L2787" s="8" t="str">
        <f t="shared" si="348"/>
        <v>Haeundae</v>
      </c>
      <c r="M2787" s="8" t="str">
        <f t="shared" si="349"/>
        <v/>
      </c>
      <c r="N2787" s="8" t="str">
        <f t="shared" si="345"/>
        <v>Haeundae</v>
      </c>
      <c r="O2787" s="10">
        <f>INDEX(cpi!$A$1:$M$106,MATCH($D2787,cpi!$A:$A,0),MATCH($C2787,cpi!$1:$1,0))</f>
        <v>218.178</v>
      </c>
      <c r="P2787" s="10">
        <f>cpi!$I$2</f>
        <v>245.51900000000001</v>
      </c>
      <c r="Q2787" s="10">
        <f t="shared" si="350"/>
        <v>1.1253151096810861</v>
      </c>
      <c r="R2787" s="8" t="str">
        <f t="shared" si="351"/>
        <v/>
      </c>
      <c r="S2787" s="11">
        <f t="shared" si="352"/>
        <v>18005041.754897378</v>
      </c>
      <c r="T2787" s="11">
        <f t="shared" si="352"/>
        <v>0</v>
      </c>
      <c r="U2787" s="11">
        <f t="shared" si="352"/>
        <v>72845462.993193626</v>
      </c>
    </row>
    <row r="2788" spans="1:21" x14ac:dyDescent="0.2">
      <c r="A2788" s="5">
        <v>2814</v>
      </c>
      <c r="B2788" s="17">
        <v>9</v>
      </c>
      <c r="C2788" s="16">
        <v>3</v>
      </c>
      <c r="D2788" s="16">
        <v>2010</v>
      </c>
      <c r="E2788" s="18">
        <v>40424</v>
      </c>
      <c r="F2788" s="9" t="s">
        <v>2760</v>
      </c>
      <c r="G2788" s="3">
        <v>16000000</v>
      </c>
      <c r="H2788" s="3">
        <v>0</v>
      </c>
      <c r="I2788" s="3">
        <v>47707417</v>
      </c>
      <c r="J2788" s="8" t="str">
        <f t="shared" si="346"/>
        <v/>
      </c>
      <c r="K2788" s="8" t="str">
        <f t="shared" si="347"/>
        <v/>
      </c>
      <c r="L2788" s="8" t="str">
        <f t="shared" si="348"/>
        <v>Hachiko: A Dog's Story</v>
      </c>
      <c r="M2788" s="8" t="str">
        <f t="shared" si="349"/>
        <v/>
      </c>
      <c r="N2788" s="8" t="str">
        <f t="shared" si="345"/>
        <v>Hachiko: A Dog's Story</v>
      </c>
      <c r="O2788" s="10">
        <f>INDEX(cpi!$A$1:$M$106,MATCH($D2788,cpi!$A:$A,0),MATCH($C2788,cpi!$1:$1,0))</f>
        <v>217.631</v>
      </c>
      <c r="P2788" s="10">
        <f>cpi!$I$2</f>
        <v>245.51900000000001</v>
      </c>
      <c r="Q2788" s="10">
        <f t="shared" si="350"/>
        <v>1.1281435089670131</v>
      </c>
      <c r="R2788" s="8" t="str">
        <f t="shared" si="351"/>
        <v/>
      </c>
      <c r="S2788" s="11">
        <f t="shared" si="352"/>
        <v>18050296.14347221</v>
      </c>
      <c r="T2788" s="11">
        <f t="shared" si="352"/>
        <v>0</v>
      </c>
      <c r="U2788" s="11">
        <f t="shared" si="352"/>
        <v>53820812.818132535</v>
      </c>
    </row>
    <row r="2789" spans="1:21" x14ac:dyDescent="0.2">
      <c r="A2789" s="5">
        <v>2815</v>
      </c>
      <c r="B2789" s="17">
        <v>31</v>
      </c>
      <c r="C2789" s="16">
        <v>12</v>
      </c>
      <c r="D2789" s="16">
        <v>2013</v>
      </c>
      <c r="E2789" s="18">
        <v>42197</v>
      </c>
      <c r="F2789" s="9" t="s">
        <v>2761</v>
      </c>
      <c r="G2789" s="3">
        <v>16000000</v>
      </c>
      <c r="H2789" s="3">
        <v>0</v>
      </c>
      <c r="I2789" s="3">
        <v>1844228</v>
      </c>
      <c r="J2789" s="8" t="str">
        <f t="shared" si="346"/>
        <v/>
      </c>
      <c r="K2789" s="8" t="str">
        <f t="shared" si="347"/>
        <v/>
      </c>
      <c r="L2789" s="8" t="str">
        <f t="shared" si="348"/>
        <v>Zulu</v>
      </c>
      <c r="M2789" s="8" t="str">
        <f t="shared" si="349"/>
        <v/>
      </c>
      <c r="N2789" s="8" t="str">
        <f t="shared" si="345"/>
        <v>Zulu</v>
      </c>
      <c r="O2789" s="10">
        <f>INDEX(cpi!$A$1:$M$106,MATCH($D2789,cpi!$A:$A,0),MATCH($C2789,cpi!$1:$1,0))</f>
        <v>233.04900000000001</v>
      </c>
      <c r="P2789" s="10">
        <f>cpi!$I$2</f>
        <v>245.51900000000001</v>
      </c>
      <c r="Q2789" s="10">
        <f t="shared" si="350"/>
        <v>1.0535080605366254</v>
      </c>
      <c r="R2789" s="8" t="str">
        <f t="shared" si="351"/>
        <v/>
      </c>
      <c r="S2789" s="11">
        <f t="shared" si="352"/>
        <v>16856128.968586005</v>
      </c>
      <c r="T2789" s="11">
        <f t="shared" si="352"/>
        <v>0</v>
      </c>
      <c r="U2789" s="11">
        <f t="shared" si="352"/>
        <v>1942909.0634673396</v>
      </c>
    </row>
    <row r="2790" spans="1:21" x14ac:dyDescent="0.2">
      <c r="A2790" s="5">
        <v>2816</v>
      </c>
      <c r="B2790" s="17">
        <v>21</v>
      </c>
      <c r="C2790" s="16">
        <v>6</v>
      </c>
      <c r="D2790" s="16">
        <v>2002</v>
      </c>
      <c r="E2790" s="18">
        <v>37870</v>
      </c>
      <c r="F2790" s="9" t="s">
        <v>2762</v>
      </c>
      <c r="G2790" s="3">
        <v>15600000</v>
      </c>
      <c r="H2790" s="3">
        <v>13571817</v>
      </c>
      <c r="I2790" s="3">
        <v>13771817</v>
      </c>
      <c r="J2790" s="8" t="str">
        <f t="shared" si="346"/>
        <v/>
      </c>
      <c r="K2790" s="8" t="str">
        <f t="shared" si="347"/>
        <v/>
      </c>
      <c r="L2790" s="8" t="str">
        <f t="shared" si="348"/>
        <v>Juwanna Mann</v>
      </c>
      <c r="M2790" s="8" t="str">
        <f t="shared" si="349"/>
        <v/>
      </c>
      <c r="N2790" s="8" t="str">
        <f t="shared" si="345"/>
        <v>Juwanna Mann</v>
      </c>
      <c r="O2790" s="10">
        <f>INDEX(cpi!$A$1:$M$106,MATCH($D2790,cpi!$A:$A,0),MATCH($C2790,cpi!$1:$1,0))</f>
        <v>179.9</v>
      </c>
      <c r="P2790" s="10">
        <f>cpi!$I$2</f>
        <v>245.51900000000001</v>
      </c>
      <c r="Q2790" s="10">
        <f t="shared" si="350"/>
        <v>1.3647526403557533</v>
      </c>
      <c r="R2790" s="8" t="str">
        <f t="shared" si="351"/>
        <v/>
      </c>
      <c r="S2790" s="11">
        <f t="shared" si="352"/>
        <v>21290141.189549752</v>
      </c>
      <c r="T2790" s="11">
        <f t="shared" si="352"/>
        <v>18522173.085175097</v>
      </c>
      <c r="U2790" s="11">
        <f t="shared" si="352"/>
        <v>18795123.613246247</v>
      </c>
    </row>
    <row r="2791" spans="1:21" x14ac:dyDescent="0.2">
      <c r="A2791" s="5">
        <v>2817</v>
      </c>
      <c r="B2791" s="17">
        <v>8</v>
      </c>
      <c r="C2791" s="16">
        <v>6</v>
      </c>
      <c r="D2791" s="16">
        <v>2007</v>
      </c>
      <c r="E2791" s="18">
        <v>39300</v>
      </c>
      <c r="F2791" s="9" t="s">
        <v>2763</v>
      </c>
      <c r="G2791" s="3">
        <v>15500000</v>
      </c>
      <c r="H2791" s="3">
        <v>10299782</v>
      </c>
      <c r="I2791" s="3">
        <v>88611837</v>
      </c>
      <c r="J2791" s="8" t="str">
        <f t="shared" si="346"/>
        <v/>
      </c>
      <c r="K2791" s="8" t="str">
        <f t="shared" si="347"/>
        <v/>
      </c>
      <c r="L2791" s="8" t="str">
        <f t="shared" si="348"/>
        <v>La MÃ´me</v>
      </c>
      <c r="M2791" s="8" t="str">
        <f t="shared" si="349"/>
        <v/>
      </c>
      <c r="N2791" s="8" t="str">
        <f t="shared" si="345"/>
        <v>La MÃ´me</v>
      </c>
      <c r="O2791" s="10">
        <f>INDEX(cpi!$A$1:$M$106,MATCH($D2791,cpi!$A:$A,0),MATCH($C2791,cpi!$1:$1,0))</f>
        <v>208.352</v>
      </c>
      <c r="P2791" s="10">
        <f>cpi!$I$2</f>
        <v>245.51900000000001</v>
      </c>
      <c r="Q2791" s="10">
        <f t="shared" si="350"/>
        <v>1.1783856166487483</v>
      </c>
      <c r="R2791" s="8" t="str">
        <f t="shared" si="351"/>
        <v/>
      </c>
      <c r="S2791" s="11">
        <f t="shared" si="352"/>
        <v>18264977.058055598</v>
      </c>
      <c r="T2791" s="11">
        <f t="shared" si="352"/>
        <v>12137114.963417677</v>
      </c>
      <c r="U2791" s="11">
        <f t="shared" si="352"/>
        <v>104418914.18562338</v>
      </c>
    </row>
    <row r="2792" spans="1:21" x14ac:dyDescent="0.2">
      <c r="A2792" s="5">
        <v>2818</v>
      </c>
      <c r="B2792" s="17">
        <v>15</v>
      </c>
      <c r="C2792" s="16">
        <v>11</v>
      </c>
      <c r="D2792" s="16">
        <v>2002</v>
      </c>
      <c r="E2792" s="18">
        <v>37691</v>
      </c>
      <c r="F2792" s="9" t="s">
        <v>2764</v>
      </c>
      <c r="G2792" s="3">
        <v>15500000</v>
      </c>
      <c r="H2792" s="3">
        <v>1693000</v>
      </c>
      <c r="I2792" s="3">
        <v>1693000</v>
      </c>
      <c r="J2792" s="8" t="str">
        <f t="shared" si="346"/>
        <v/>
      </c>
      <c r="K2792" s="8" t="str">
        <f t="shared" si="347"/>
        <v/>
      </c>
      <c r="L2792" s="8" t="str">
        <f t="shared" si="348"/>
        <v>Ararat</v>
      </c>
      <c r="M2792" s="8" t="str">
        <f t="shared" si="349"/>
        <v/>
      </c>
      <c r="N2792" s="8" t="str">
        <f t="shared" si="345"/>
        <v>Ararat</v>
      </c>
      <c r="O2792" s="10">
        <f>INDEX(cpi!$A$1:$M$106,MATCH($D2792,cpi!$A:$A,0),MATCH($C2792,cpi!$1:$1,0))</f>
        <v>181.3</v>
      </c>
      <c r="P2792" s="10">
        <f>cpi!$I$2</f>
        <v>245.51900000000001</v>
      </c>
      <c r="Q2792" s="10">
        <f t="shared" si="350"/>
        <v>1.3542140099282955</v>
      </c>
      <c r="R2792" s="8" t="str">
        <f t="shared" si="351"/>
        <v/>
      </c>
      <c r="S2792" s="11">
        <f t="shared" si="352"/>
        <v>20990317.153888579</v>
      </c>
      <c r="T2792" s="11">
        <f t="shared" si="352"/>
        <v>2292684.3188086045</v>
      </c>
      <c r="U2792" s="11">
        <f t="shared" si="352"/>
        <v>2292684.3188086045</v>
      </c>
    </row>
    <row r="2793" spans="1:21" x14ac:dyDescent="0.2">
      <c r="A2793" s="5">
        <v>2819</v>
      </c>
      <c r="B2793" s="17">
        <v>13</v>
      </c>
      <c r="C2793" s="16">
        <v>4</v>
      </c>
      <c r="D2793" s="16">
        <v>2007</v>
      </c>
      <c r="E2793" s="18">
        <v>39451</v>
      </c>
      <c r="F2793" s="9" t="s">
        <v>2765</v>
      </c>
      <c r="G2793" s="3">
        <v>15500000</v>
      </c>
      <c r="H2793" s="3">
        <v>1237615</v>
      </c>
      <c r="I2793" s="3">
        <v>1237615</v>
      </c>
      <c r="J2793" s="8" t="str">
        <f t="shared" si="346"/>
        <v/>
      </c>
      <c r="K2793" s="8" t="str">
        <f t="shared" si="347"/>
        <v/>
      </c>
      <c r="L2793" s="8" t="str">
        <f t="shared" si="348"/>
        <v>Slow Burn</v>
      </c>
      <c r="M2793" s="8" t="str">
        <f t="shared" si="349"/>
        <v/>
      </c>
      <c r="N2793" s="8" t="str">
        <f t="shared" si="345"/>
        <v>Slow Burn</v>
      </c>
      <c r="O2793" s="10">
        <f>INDEX(cpi!$A$1:$M$106,MATCH($D2793,cpi!$A:$A,0),MATCH($C2793,cpi!$1:$1,0))</f>
        <v>206.68600000000001</v>
      </c>
      <c r="P2793" s="10">
        <f>cpi!$I$2</f>
        <v>245.51900000000001</v>
      </c>
      <c r="Q2793" s="10">
        <f t="shared" si="350"/>
        <v>1.1878840366546355</v>
      </c>
      <c r="R2793" s="8" t="str">
        <f t="shared" si="351"/>
        <v/>
      </c>
      <c r="S2793" s="11">
        <f t="shared" si="352"/>
        <v>18412202.568146851</v>
      </c>
      <c r="T2793" s="11">
        <f t="shared" si="352"/>
        <v>1470143.1020243268</v>
      </c>
      <c r="U2793" s="11">
        <f t="shared" si="352"/>
        <v>1470143.1020243268</v>
      </c>
    </row>
    <row r="2794" spans="1:21" x14ac:dyDescent="0.2">
      <c r="A2794" s="5">
        <v>2820</v>
      </c>
      <c r="B2794" s="17">
        <v>22</v>
      </c>
      <c r="C2794" s="16">
        <v>4</v>
      </c>
      <c r="D2794" s="16">
        <v>2005</v>
      </c>
      <c r="E2794" s="18">
        <v>38994</v>
      </c>
      <c r="F2794" s="9" t="s">
        <v>2766</v>
      </c>
      <c r="G2794" s="3">
        <v>15500000</v>
      </c>
      <c r="H2794" s="3">
        <v>517262</v>
      </c>
      <c r="I2794" s="3">
        <v>517262</v>
      </c>
      <c r="J2794" s="8" t="str">
        <f t="shared" si="346"/>
        <v/>
      </c>
      <c r="K2794" s="8" t="str">
        <f t="shared" si="347"/>
        <v/>
      </c>
      <c r="L2794" s="8" t="str">
        <f t="shared" si="348"/>
        <v>Madison</v>
      </c>
      <c r="M2794" s="8" t="str">
        <f t="shared" si="349"/>
        <v/>
      </c>
      <c r="N2794" s="8" t="str">
        <f t="shared" si="345"/>
        <v>Madison</v>
      </c>
      <c r="O2794" s="10">
        <f>INDEX(cpi!$A$1:$M$106,MATCH($D2794,cpi!$A:$A,0),MATCH($C2794,cpi!$1:$1,0))</f>
        <v>194.6</v>
      </c>
      <c r="P2794" s="10">
        <f>cpi!$I$2</f>
        <v>245.51900000000001</v>
      </c>
      <c r="Q2794" s="10">
        <f t="shared" si="350"/>
        <v>1.2616598150051388</v>
      </c>
      <c r="R2794" s="8" t="str">
        <f t="shared" si="351"/>
        <v/>
      </c>
      <c r="S2794" s="11">
        <f t="shared" si="352"/>
        <v>19555727.132579651</v>
      </c>
      <c r="T2794" s="11">
        <f t="shared" si="352"/>
        <v>652608.67922918813</v>
      </c>
      <c r="U2794" s="11">
        <f t="shared" si="352"/>
        <v>652608.67922918813</v>
      </c>
    </row>
    <row r="2795" spans="1:21" x14ac:dyDescent="0.2">
      <c r="A2795" s="5">
        <v>2821</v>
      </c>
      <c r="B2795" s="17">
        <v>26</v>
      </c>
      <c r="C2795" s="16">
        <v>2</v>
      </c>
      <c r="D2795" s="16">
        <v>2010</v>
      </c>
      <c r="E2795" s="18">
        <v>40941</v>
      </c>
      <c r="F2795" s="9" t="s">
        <v>2767</v>
      </c>
      <c r="G2795" s="3">
        <v>15500000</v>
      </c>
      <c r="H2795" s="3">
        <v>318623</v>
      </c>
      <c r="I2795" s="3">
        <v>318623</v>
      </c>
      <c r="J2795" s="8" t="str">
        <f t="shared" si="346"/>
        <v/>
      </c>
      <c r="K2795" s="8" t="str">
        <f t="shared" si="347"/>
        <v/>
      </c>
      <c r="L2795" s="8" t="str">
        <f t="shared" si="348"/>
        <v>The Yellow Handkerchief</v>
      </c>
      <c r="M2795" s="8" t="str">
        <f t="shared" si="349"/>
        <v/>
      </c>
      <c r="N2795" s="8" t="str">
        <f t="shared" si="345"/>
        <v>The Yellow Handkerchief</v>
      </c>
      <c r="O2795" s="10">
        <f>INDEX(cpi!$A$1:$M$106,MATCH($D2795,cpi!$A:$A,0),MATCH($C2795,cpi!$1:$1,0))</f>
        <v>216.74100000000001</v>
      </c>
      <c r="P2795" s="10">
        <f>cpi!$I$2</f>
        <v>245.51900000000001</v>
      </c>
      <c r="Q2795" s="10">
        <f t="shared" si="350"/>
        <v>1.1327759860847739</v>
      </c>
      <c r="R2795" s="8" t="str">
        <f t="shared" si="351"/>
        <v/>
      </c>
      <c r="S2795" s="11">
        <f t="shared" si="352"/>
        <v>17558027.784313995</v>
      </c>
      <c r="T2795" s="11">
        <f t="shared" si="352"/>
        <v>360928.48301428894</v>
      </c>
      <c r="U2795" s="11">
        <f t="shared" si="352"/>
        <v>360928.48301428894</v>
      </c>
    </row>
    <row r="2796" spans="1:21" x14ac:dyDescent="0.2">
      <c r="A2796" s="5">
        <v>2822</v>
      </c>
      <c r="B2796" s="17">
        <v>27</v>
      </c>
      <c r="C2796" s="16">
        <v>9</v>
      </c>
      <c r="D2796" s="16">
        <v>2002</v>
      </c>
      <c r="E2796" s="18">
        <v>38055</v>
      </c>
      <c r="F2796" s="9" t="s">
        <v>2768</v>
      </c>
      <c r="G2796" s="3">
        <v>15300000</v>
      </c>
      <c r="H2796" s="3">
        <v>81525</v>
      </c>
      <c r="I2796" s="3">
        <v>7000000</v>
      </c>
      <c r="J2796" s="8" t="str">
        <f t="shared" si="346"/>
        <v/>
      </c>
      <c r="K2796" s="8" t="str">
        <f t="shared" si="347"/>
        <v/>
      </c>
      <c r="L2796" s="8" t="str">
        <f t="shared" si="348"/>
        <v>Wasabi</v>
      </c>
      <c r="M2796" s="8" t="str">
        <f t="shared" si="349"/>
        <v/>
      </c>
      <c r="N2796" s="8" t="str">
        <f t="shared" si="345"/>
        <v>Wasabi</v>
      </c>
      <c r="O2796" s="10">
        <f>INDEX(cpi!$A$1:$M$106,MATCH($D2796,cpi!$A:$A,0),MATCH($C2796,cpi!$1:$1,0))</f>
        <v>181</v>
      </c>
      <c r="P2796" s="10">
        <f>cpi!$I$2</f>
        <v>245.51900000000001</v>
      </c>
      <c r="Q2796" s="10">
        <f t="shared" si="350"/>
        <v>1.3564585635359117</v>
      </c>
      <c r="R2796" s="8" t="str">
        <f t="shared" si="351"/>
        <v/>
      </c>
      <c r="S2796" s="11">
        <f t="shared" si="352"/>
        <v>20753816.022099447</v>
      </c>
      <c r="T2796" s="11">
        <f t="shared" si="352"/>
        <v>110585.2843922652</v>
      </c>
      <c r="U2796" s="11">
        <f t="shared" si="352"/>
        <v>9495209.9447513819</v>
      </c>
    </row>
    <row r="2797" spans="1:21" x14ac:dyDescent="0.2">
      <c r="A2797" s="5">
        <v>2823</v>
      </c>
      <c r="B2797" s="17">
        <v>31</v>
      </c>
      <c r="C2797" s="16">
        <v>3</v>
      </c>
      <c r="D2797" s="16">
        <v>2006</v>
      </c>
      <c r="E2797" s="18">
        <v>39632</v>
      </c>
      <c r="F2797" s="9" t="s">
        <v>2769</v>
      </c>
      <c r="G2797" s="3">
        <v>15250000</v>
      </c>
      <c r="H2797" s="3">
        <v>7802450</v>
      </c>
      <c r="I2797" s="3">
        <v>12930343</v>
      </c>
      <c r="J2797" s="8" t="str">
        <f t="shared" si="346"/>
        <v/>
      </c>
      <c r="K2797" s="8" t="str">
        <f t="shared" si="347"/>
        <v/>
      </c>
      <c r="L2797" s="8" t="str">
        <f t="shared" si="348"/>
        <v>Slither</v>
      </c>
      <c r="M2797" s="8" t="str">
        <f t="shared" si="349"/>
        <v/>
      </c>
      <c r="N2797" s="8" t="str">
        <f t="shared" si="345"/>
        <v>Slither</v>
      </c>
      <c r="O2797" s="10">
        <f>INDEX(cpi!$A$1:$M$106,MATCH($D2797,cpi!$A:$A,0),MATCH($C2797,cpi!$1:$1,0))</f>
        <v>199.8</v>
      </c>
      <c r="P2797" s="10">
        <f>cpi!$I$2</f>
        <v>245.51900000000001</v>
      </c>
      <c r="Q2797" s="10">
        <f t="shared" si="350"/>
        <v>1.2288238238238238</v>
      </c>
      <c r="R2797" s="8" t="str">
        <f t="shared" si="351"/>
        <v/>
      </c>
      <c r="S2797" s="11">
        <f t="shared" si="352"/>
        <v>18739563.313313313</v>
      </c>
      <c r="T2797" s="11">
        <f t="shared" si="352"/>
        <v>9587836.4441941939</v>
      </c>
      <c r="U2797" s="11">
        <f t="shared" si="352"/>
        <v>15889113.528613614</v>
      </c>
    </row>
    <row r="2798" spans="1:21" x14ac:dyDescent="0.2">
      <c r="A2798" s="5">
        <v>2824</v>
      </c>
      <c r="B2798" s="17">
        <v>16</v>
      </c>
      <c r="C2798" s="16">
        <v>11</v>
      </c>
      <c r="D2798" s="16">
        <v>1990</v>
      </c>
      <c r="E2798" s="18">
        <v>33339</v>
      </c>
      <c r="F2798" s="9" t="s">
        <v>2770</v>
      </c>
      <c r="G2798" s="3">
        <v>15000000</v>
      </c>
      <c r="H2798" s="3">
        <v>285761243</v>
      </c>
      <c r="I2798" s="3">
        <v>476684675</v>
      </c>
      <c r="J2798" s="8" t="str">
        <f t="shared" si="346"/>
        <v/>
      </c>
      <c r="K2798" s="8" t="str">
        <f t="shared" si="347"/>
        <v/>
      </c>
      <c r="L2798" s="8" t="str">
        <f t="shared" si="348"/>
        <v>Home Alone</v>
      </c>
      <c r="M2798" s="8" t="str">
        <f t="shared" si="349"/>
        <v/>
      </c>
      <c r="N2798" s="8" t="str">
        <f t="shared" si="345"/>
        <v>Home Alone</v>
      </c>
      <c r="O2798" s="10">
        <f>INDEX(cpi!$A$1:$M$106,MATCH($D2798,cpi!$A:$A,0),MATCH($C2798,cpi!$1:$1,0))</f>
        <v>133.80000000000001</v>
      </c>
      <c r="P2798" s="10">
        <f>cpi!$I$2</f>
        <v>245.51900000000001</v>
      </c>
      <c r="Q2798" s="10">
        <f t="shared" si="350"/>
        <v>1.8349701046337816</v>
      </c>
      <c r="R2798" s="8" t="str">
        <f t="shared" si="351"/>
        <v/>
      </c>
      <c r="S2798" s="11">
        <f t="shared" si="352"/>
        <v>27524551.569506723</v>
      </c>
      <c r="T2798" s="11">
        <f t="shared" si="352"/>
        <v>524363337.9679895</v>
      </c>
      <c r="U2798" s="11">
        <f t="shared" si="352"/>
        <v>874702127.96207023</v>
      </c>
    </row>
    <row r="2799" spans="1:21" x14ac:dyDescent="0.2">
      <c r="A2799" s="5">
        <v>2825</v>
      </c>
      <c r="B2799" s="17">
        <v>5</v>
      </c>
      <c r="C2799" s="16">
        <v>12</v>
      </c>
      <c r="D2799" s="16">
        <v>1984</v>
      </c>
      <c r="E2799" s="18">
        <v>30814</v>
      </c>
      <c r="F2799" s="9" t="s">
        <v>2771</v>
      </c>
      <c r="G2799" s="3">
        <v>15000000</v>
      </c>
      <c r="H2799" s="3">
        <v>234760478</v>
      </c>
      <c r="I2799" s="3">
        <v>316300000</v>
      </c>
      <c r="J2799" s="8" t="str">
        <f t="shared" si="346"/>
        <v/>
      </c>
      <c r="K2799" s="8" t="str">
        <f t="shared" si="347"/>
        <v/>
      </c>
      <c r="L2799" s="8" t="str">
        <f t="shared" si="348"/>
        <v>Beverly Hills Cop</v>
      </c>
      <c r="M2799" s="8" t="str">
        <f t="shared" si="349"/>
        <v/>
      </c>
      <c r="N2799" s="8" t="str">
        <f t="shared" si="345"/>
        <v>Beverly Hills Cop</v>
      </c>
      <c r="O2799" s="10">
        <f>INDEX(cpi!$A$1:$M$106,MATCH($D2799,cpi!$A:$A,0),MATCH($C2799,cpi!$1:$1,0))</f>
        <v>105.3</v>
      </c>
      <c r="P2799" s="10">
        <f>cpi!$I$2</f>
        <v>245.51900000000001</v>
      </c>
      <c r="Q2799" s="10">
        <f t="shared" si="350"/>
        <v>2.3316144349477685</v>
      </c>
      <c r="R2799" s="8" t="str">
        <f t="shared" si="351"/>
        <v/>
      </c>
      <c r="S2799" s="11">
        <f t="shared" si="352"/>
        <v>34974216.524216525</v>
      </c>
      <c r="T2799" s="11">
        <f t="shared" si="352"/>
        <v>547370919.26003802</v>
      </c>
      <c r="U2799" s="11">
        <f t="shared" si="352"/>
        <v>737489645.77397919</v>
      </c>
    </row>
    <row r="2800" spans="1:21" x14ac:dyDescent="0.2">
      <c r="A2800" s="5">
        <v>2826</v>
      </c>
      <c r="B2800" s="17">
        <v>16</v>
      </c>
      <c r="C2800" s="16">
        <v>5</v>
      </c>
      <c r="D2800" s="16">
        <v>1986</v>
      </c>
      <c r="E2800" s="18">
        <v>31872</v>
      </c>
      <c r="F2800" s="9" t="s">
        <v>2772</v>
      </c>
      <c r="G2800" s="3">
        <v>15000000</v>
      </c>
      <c r="H2800" s="3">
        <v>179800601</v>
      </c>
      <c r="I2800" s="3">
        <v>356800601</v>
      </c>
      <c r="J2800" s="8" t="str">
        <f t="shared" si="346"/>
        <v/>
      </c>
      <c r="K2800" s="8" t="str">
        <f t="shared" si="347"/>
        <v/>
      </c>
      <c r="L2800" s="8" t="str">
        <f t="shared" si="348"/>
        <v>Top Gun</v>
      </c>
      <c r="M2800" s="8" t="str">
        <f t="shared" si="349"/>
        <v/>
      </c>
      <c r="N2800" s="8" t="str">
        <f t="shared" si="345"/>
        <v>Top Gun</v>
      </c>
      <c r="O2800" s="10">
        <f>INDEX(cpi!$A$1:$M$106,MATCH($D2800,cpi!$A:$A,0),MATCH($C2800,cpi!$1:$1,0))</f>
        <v>108.9</v>
      </c>
      <c r="P2800" s="10">
        <f>cpi!$I$2</f>
        <v>245.51900000000001</v>
      </c>
      <c r="Q2800" s="10">
        <f t="shared" si="350"/>
        <v>2.2545362718089992</v>
      </c>
      <c r="R2800" s="8" t="str">
        <f t="shared" si="351"/>
        <v/>
      </c>
      <c r="S2800" s="11">
        <f t="shared" si="352"/>
        <v>33818044.077134989</v>
      </c>
      <c r="T2800" s="11">
        <f t="shared" si="352"/>
        <v>405366976.64755744</v>
      </c>
      <c r="U2800" s="11">
        <f t="shared" si="352"/>
        <v>804419896.75775027</v>
      </c>
    </row>
    <row r="2801" spans="1:21" x14ac:dyDescent="0.2">
      <c r="A2801" s="5">
        <v>2827</v>
      </c>
      <c r="B2801" s="17">
        <v>17</v>
      </c>
      <c r="C2801" s="16">
        <v>12</v>
      </c>
      <c r="D2801" s="16">
        <v>1982</v>
      </c>
      <c r="E2801" s="18">
        <v>30448</v>
      </c>
      <c r="F2801" s="9" t="s">
        <v>2773</v>
      </c>
      <c r="G2801" s="3">
        <v>15000000</v>
      </c>
      <c r="H2801" s="3">
        <v>177200000</v>
      </c>
      <c r="I2801" s="3">
        <v>177200000</v>
      </c>
      <c r="J2801" s="8" t="str">
        <f t="shared" si="346"/>
        <v/>
      </c>
      <c r="K2801" s="8" t="str">
        <f t="shared" si="347"/>
        <v/>
      </c>
      <c r="L2801" s="8" t="str">
        <f t="shared" si="348"/>
        <v>Tootsie</v>
      </c>
      <c r="M2801" s="8" t="str">
        <f t="shared" si="349"/>
        <v/>
      </c>
      <c r="N2801" s="8" t="str">
        <f t="shared" si="345"/>
        <v>Tootsie</v>
      </c>
      <c r="O2801" s="10">
        <f>INDEX(cpi!$A$1:$M$106,MATCH($D2801,cpi!$A:$A,0),MATCH($C2801,cpi!$1:$1,0))</f>
        <v>97.6</v>
      </c>
      <c r="P2801" s="10">
        <f>cpi!$I$2</f>
        <v>245.51900000000001</v>
      </c>
      <c r="Q2801" s="10">
        <f t="shared" si="350"/>
        <v>2.515563524590164</v>
      </c>
      <c r="R2801" s="8" t="str">
        <f t="shared" si="351"/>
        <v/>
      </c>
      <c r="S2801" s="11">
        <f t="shared" si="352"/>
        <v>37733452.868852459</v>
      </c>
      <c r="T2801" s="11">
        <f t="shared" si="352"/>
        <v>445757856.55737704</v>
      </c>
      <c r="U2801" s="11">
        <f t="shared" si="352"/>
        <v>445757856.55737704</v>
      </c>
    </row>
    <row r="2802" spans="1:21" x14ac:dyDescent="0.2">
      <c r="A2802" s="5">
        <v>2829</v>
      </c>
      <c r="B2802" s="17">
        <v>25</v>
      </c>
      <c r="C2802" s="16">
        <v>11</v>
      </c>
      <c r="D2802" s="16">
        <v>1987</v>
      </c>
      <c r="E2802" s="18">
        <v>32519</v>
      </c>
      <c r="F2802" s="9" t="s">
        <v>2774</v>
      </c>
      <c r="G2802" s="3">
        <v>15000000</v>
      </c>
      <c r="H2802" s="3">
        <v>167780960</v>
      </c>
      <c r="I2802" s="3">
        <v>167780960</v>
      </c>
      <c r="J2802" s="8" t="str">
        <f t="shared" si="346"/>
        <v/>
      </c>
      <c r="K2802" s="8" t="str">
        <f t="shared" si="347"/>
        <v/>
      </c>
      <c r="L2802" s="8" t="str">
        <f t="shared" si="348"/>
        <v>3 Men and a Baby</v>
      </c>
      <c r="M2802" s="8" t="str">
        <f t="shared" si="349"/>
        <v/>
      </c>
      <c r="N2802" s="8" t="str">
        <f t="shared" si="345"/>
        <v>3 Men and a Baby</v>
      </c>
      <c r="O2802" s="10">
        <f>INDEX(cpi!$A$1:$M$106,MATCH($D2802,cpi!$A:$A,0),MATCH($C2802,cpi!$1:$1,0))</f>
        <v>115.4</v>
      </c>
      <c r="P2802" s="10">
        <f>cpi!$I$2</f>
        <v>245.51900000000001</v>
      </c>
      <c r="Q2802" s="10">
        <f t="shared" si="350"/>
        <v>2.1275476603119583</v>
      </c>
      <c r="R2802" s="8" t="str">
        <f t="shared" si="351"/>
        <v/>
      </c>
      <c r="S2802" s="11">
        <f t="shared" si="352"/>
        <v>31913214.904679373</v>
      </c>
      <c r="T2802" s="11">
        <f t="shared" si="352"/>
        <v>356961988.89289427</v>
      </c>
      <c r="U2802" s="11">
        <f t="shared" si="352"/>
        <v>356961988.89289427</v>
      </c>
    </row>
    <row r="2803" spans="1:21" x14ac:dyDescent="0.2">
      <c r="A2803" s="5">
        <v>2830</v>
      </c>
      <c r="B2803" s="17">
        <v>26</v>
      </c>
      <c r="C2803" s="16">
        <v>11</v>
      </c>
      <c r="D2803" s="16">
        <v>2010</v>
      </c>
      <c r="E2803" s="18">
        <v>40950</v>
      </c>
      <c r="F2803" s="9" t="s">
        <v>5379</v>
      </c>
      <c r="G2803" s="3">
        <v>15000000</v>
      </c>
      <c r="H2803" s="3">
        <v>138797449</v>
      </c>
      <c r="I2803" s="3">
        <v>430821168</v>
      </c>
      <c r="J2803" s="8" t="str">
        <f t="shared" si="346"/>
        <v/>
      </c>
      <c r="K2803" s="8" t="str">
        <f t="shared" si="347"/>
        <v/>
      </c>
      <c r="L2803" s="8" t="str">
        <f t="shared" si="348"/>
        <v>The King's Speech</v>
      </c>
      <c r="M2803" s="8" t="str">
        <f t="shared" si="349"/>
        <v/>
      </c>
      <c r="N2803" s="8" t="str">
        <f t="shared" si="345"/>
        <v>The King's Speech</v>
      </c>
      <c r="O2803" s="10">
        <f>INDEX(cpi!$A$1:$M$106,MATCH($D2803,cpi!$A:$A,0),MATCH($C2803,cpi!$1:$1,0))</f>
        <v>218.803</v>
      </c>
      <c r="P2803" s="10">
        <f>cpi!$I$2</f>
        <v>245.51900000000001</v>
      </c>
      <c r="Q2803" s="10">
        <f t="shared" si="350"/>
        <v>1.1221007024583758</v>
      </c>
      <c r="R2803" s="8" t="str">
        <f t="shared" si="351"/>
        <v/>
      </c>
      <c r="S2803" s="11">
        <f t="shared" si="352"/>
        <v>16831510.536875635</v>
      </c>
      <c r="T2803" s="11">
        <f t="shared" si="352"/>
        <v>155744715.02233058</v>
      </c>
      <c r="U2803" s="11">
        <f t="shared" si="352"/>
        <v>483424735.24673796</v>
      </c>
    </row>
    <row r="2804" spans="1:21" x14ac:dyDescent="0.2">
      <c r="A2804" s="5">
        <v>2831</v>
      </c>
      <c r="B2804" s="17">
        <v>15</v>
      </c>
      <c r="C2804" s="16">
        <v>9</v>
      </c>
      <c r="D2804" s="16">
        <v>1999</v>
      </c>
      <c r="E2804" s="18">
        <v>36594</v>
      </c>
      <c r="F2804" s="9" t="s">
        <v>2776</v>
      </c>
      <c r="G2804" s="3">
        <v>15000000</v>
      </c>
      <c r="H2804" s="3">
        <v>130058047</v>
      </c>
      <c r="I2804" s="3">
        <v>356258047</v>
      </c>
      <c r="J2804" s="8" t="str">
        <f t="shared" si="346"/>
        <v/>
      </c>
      <c r="K2804" s="8" t="str">
        <f t="shared" si="347"/>
        <v/>
      </c>
      <c r="L2804" s="8" t="str">
        <f t="shared" si="348"/>
        <v>American Beauty</v>
      </c>
      <c r="M2804" s="8" t="str">
        <f t="shared" si="349"/>
        <v/>
      </c>
      <c r="N2804" s="8" t="str">
        <f t="shared" si="345"/>
        <v>American Beauty</v>
      </c>
      <c r="O2804" s="10">
        <f>INDEX(cpi!$A$1:$M$106,MATCH($D2804,cpi!$A:$A,0),MATCH($C2804,cpi!$1:$1,0))</f>
        <v>167.9</v>
      </c>
      <c r="P2804" s="10">
        <f>cpi!$I$2</f>
        <v>245.51900000000001</v>
      </c>
      <c r="Q2804" s="10">
        <f t="shared" si="350"/>
        <v>1.4622930315664087</v>
      </c>
      <c r="R2804" s="8" t="str">
        <f t="shared" si="351"/>
        <v/>
      </c>
      <c r="S2804" s="11">
        <f t="shared" si="352"/>
        <v>21934395.473496132</v>
      </c>
      <c r="T2804" s="11">
        <f t="shared" si="352"/>
        <v>190182975.82723647</v>
      </c>
      <c r="U2804" s="11">
        <f t="shared" si="352"/>
        <v>520953659.56755811</v>
      </c>
    </row>
    <row r="2805" spans="1:21" x14ac:dyDescent="0.2">
      <c r="A2805" s="5">
        <v>2832</v>
      </c>
      <c r="B2805" s="17">
        <v>8</v>
      </c>
      <c r="C2805" s="16">
        <v>12</v>
      </c>
      <c r="D2805" s="16">
        <v>2000</v>
      </c>
      <c r="E2805" s="18">
        <v>36750</v>
      </c>
      <c r="F2805" s="9" t="s">
        <v>2777</v>
      </c>
      <c r="G2805" s="3">
        <v>15000000</v>
      </c>
      <c r="H2805" s="3">
        <v>128067808</v>
      </c>
      <c r="I2805" s="3">
        <v>213514672</v>
      </c>
      <c r="J2805" s="8" t="str">
        <f t="shared" si="346"/>
        <v/>
      </c>
      <c r="K2805" s="8" t="str">
        <f t="shared" si="347"/>
        <v/>
      </c>
      <c r="L2805" s="8" t="str">
        <f t="shared" si="348"/>
        <v>Crouching Tiger, Hidden Dragon</v>
      </c>
      <c r="M2805" s="8" t="str">
        <f t="shared" si="349"/>
        <v/>
      </c>
      <c r="N2805" s="8" t="str">
        <f t="shared" si="345"/>
        <v>Crouching Tiger, Hidden Dragon</v>
      </c>
      <c r="O2805" s="10">
        <f>INDEX(cpi!$A$1:$M$106,MATCH($D2805,cpi!$A:$A,0),MATCH($C2805,cpi!$1:$1,0))</f>
        <v>174</v>
      </c>
      <c r="P2805" s="10">
        <f>cpi!$I$2</f>
        <v>245.51900000000001</v>
      </c>
      <c r="Q2805" s="10">
        <f t="shared" si="350"/>
        <v>1.411028735632184</v>
      </c>
      <c r="R2805" s="8" t="str">
        <f t="shared" si="351"/>
        <v/>
      </c>
      <c r="S2805" s="11">
        <f t="shared" si="352"/>
        <v>21165431.034482758</v>
      </c>
      <c r="T2805" s="11">
        <f t="shared" si="352"/>
        <v>180707357.19742531</v>
      </c>
      <c r="U2805" s="11">
        <f t="shared" si="352"/>
        <v>301275337.67108047</v>
      </c>
    </row>
    <row r="2806" spans="1:21" x14ac:dyDescent="0.2">
      <c r="A2806" s="5">
        <v>2833</v>
      </c>
      <c r="B2806" s="17">
        <v>9</v>
      </c>
      <c r="C2806" s="16">
        <v>12</v>
      </c>
      <c r="D2806" s="16">
        <v>1988</v>
      </c>
      <c r="E2806" s="18">
        <v>32398</v>
      </c>
      <c r="F2806" s="9" t="s">
        <v>2778</v>
      </c>
      <c r="G2806" s="3">
        <v>15000000</v>
      </c>
      <c r="H2806" s="3">
        <v>111936388</v>
      </c>
      <c r="I2806" s="3">
        <v>216600000</v>
      </c>
      <c r="J2806" s="8" t="str">
        <f t="shared" si="346"/>
        <v/>
      </c>
      <c r="K2806" s="8" t="str">
        <f t="shared" si="347"/>
        <v/>
      </c>
      <c r="L2806" s="8" t="str">
        <f t="shared" si="348"/>
        <v>Twins</v>
      </c>
      <c r="M2806" s="8" t="str">
        <f t="shared" si="349"/>
        <v/>
      </c>
      <c r="N2806" s="8" t="str">
        <f t="shared" si="345"/>
        <v>Twins</v>
      </c>
      <c r="O2806" s="10">
        <f>INDEX(cpi!$A$1:$M$106,MATCH($D2806,cpi!$A:$A,0),MATCH($C2806,cpi!$1:$1,0))</f>
        <v>120.5</v>
      </c>
      <c r="P2806" s="10">
        <f>cpi!$I$2</f>
        <v>245.51900000000001</v>
      </c>
      <c r="Q2806" s="10">
        <f t="shared" si="350"/>
        <v>2.0375020746887968</v>
      </c>
      <c r="R2806" s="8" t="str">
        <f t="shared" si="351"/>
        <v/>
      </c>
      <c r="S2806" s="11">
        <f t="shared" si="352"/>
        <v>30562531.120331954</v>
      </c>
      <c r="T2806" s="11">
        <f t="shared" si="352"/>
        <v>228070622.78317013</v>
      </c>
      <c r="U2806" s="11">
        <f t="shared" si="352"/>
        <v>441322949.3775934</v>
      </c>
    </row>
    <row r="2807" spans="1:21" x14ac:dyDescent="0.2">
      <c r="A2807" s="5">
        <v>2834</v>
      </c>
      <c r="B2807" s="17">
        <v>20</v>
      </c>
      <c r="C2807" s="16">
        <v>12</v>
      </c>
      <c r="D2807" s="16">
        <v>1996</v>
      </c>
      <c r="E2807" s="18">
        <v>35654</v>
      </c>
      <c r="F2807" s="9" t="s">
        <v>2779</v>
      </c>
      <c r="G2807" s="3">
        <v>15000000</v>
      </c>
      <c r="H2807" s="3">
        <v>103046663</v>
      </c>
      <c r="I2807" s="3">
        <v>173046663</v>
      </c>
      <c r="J2807" s="8" t="str">
        <f t="shared" si="346"/>
        <v/>
      </c>
      <c r="K2807" s="8" t="str">
        <f t="shared" si="347"/>
        <v/>
      </c>
      <c r="L2807" s="8" t="str">
        <f t="shared" si="348"/>
        <v>Scream</v>
      </c>
      <c r="M2807" s="8" t="str">
        <f t="shared" si="349"/>
        <v/>
      </c>
      <c r="N2807" s="8" t="str">
        <f t="shared" si="345"/>
        <v>Scream</v>
      </c>
      <c r="O2807" s="10">
        <f>INDEX(cpi!$A$1:$M$106,MATCH($D2807,cpi!$A:$A,0),MATCH($C2807,cpi!$1:$1,0))</f>
        <v>158.6</v>
      </c>
      <c r="P2807" s="10">
        <f>cpi!$I$2</f>
        <v>245.51900000000001</v>
      </c>
      <c r="Q2807" s="10">
        <f t="shared" si="350"/>
        <v>1.5480390920554856</v>
      </c>
      <c r="R2807" s="8" t="str">
        <f t="shared" si="351"/>
        <v/>
      </c>
      <c r="S2807" s="11">
        <f t="shared" si="352"/>
        <v>23220586.380832285</v>
      </c>
      <c r="T2807" s="11">
        <f t="shared" si="352"/>
        <v>159520262.62986761</v>
      </c>
      <c r="U2807" s="11">
        <f t="shared" si="352"/>
        <v>267882999.0737516</v>
      </c>
    </row>
    <row r="2808" spans="1:21" x14ac:dyDescent="0.2">
      <c r="A2808" s="5">
        <v>2835</v>
      </c>
      <c r="B2808" s="17">
        <v>25</v>
      </c>
      <c r="C2808" s="16">
        <v>10</v>
      </c>
      <c r="D2808" s="16">
        <v>2013</v>
      </c>
      <c r="E2808" s="18">
        <v>42014</v>
      </c>
      <c r="F2808" s="9" t="s">
        <v>2780</v>
      </c>
      <c r="G2808" s="3">
        <v>15000000</v>
      </c>
      <c r="H2808" s="3">
        <v>102003019</v>
      </c>
      <c r="I2808" s="3">
        <v>160903019</v>
      </c>
      <c r="J2808" s="8" t="str">
        <f t="shared" si="346"/>
        <v/>
      </c>
      <c r="K2808" s="8" t="str">
        <f t="shared" si="347"/>
        <v/>
      </c>
      <c r="L2808" s="8" t="str">
        <f t="shared" si="348"/>
        <v>Jackass Presents: Bad Grandpa</v>
      </c>
      <c r="M2808" s="8" t="str">
        <f t="shared" si="349"/>
        <v/>
      </c>
      <c r="N2808" s="8" t="str">
        <f t="shared" si="345"/>
        <v>Jackass Presents: Bad Grandpa</v>
      </c>
      <c r="O2808" s="10">
        <f>INDEX(cpi!$A$1:$M$106,MATCH($D2808,cpi!$A:$A,0),MATCH($C2808,cpi!$1:$1,0))</f>
        <v>233.54599999999999</v>
      </c>
      <c r="P2808" s="10">
        <f>cpi!$I$2</f>
        <v>245.51900000000001</v>
      </c>
      <c r="Q2808" s="10">
        <f t="shared" si="350"/>
        <v>1.0512661317256558</v>
      </c>
      <c r="R2808" s="8" t="str">
        <f t="shared" si="351"/>
        <v/>
      </c>
      <c r="S2808" s="11">
        <f t="shared" si="352"/>
        <v>15768991.975884836</v>
      </c>
      <c r="T2808" s="11">
        <f t="shared" si="352"/>
        <v>107232319.20846857</v>
      </c>
      <c r="U2808" s="11">
        <f t="shared" si="352"/>
        <v>169151894.36710969</v>
      </c>
    </row>
    <row r="2809" spans="1:21" x14ac:dyDescent="0.2">
      <c r="A2809" s="5">
        <v>2836</v>
      </c>
      <c r="B2809" s="17">
        <v>11</v>
      </c>
      <c r="C2809" s="16">
        <v>8</v>
      </c>
      <c r="D2809" s="16">
        <v>2017</v>
      </c>
      <c r="E2809" s="18">
        <v>43047</v>
      </c>
      <c r="F2809" s="9" t="s">
        <v>2781</v>
      </c>
      <c r="G2809" s="3">
        <v>15000000</v>
      </c>
      <c r="H2809" s="3">
        <v>101788793</v>
      </c>
      <c r="I2809" s="3">
        <v>292821604</v>
      </c>
      <c r="J2809" s="8" t="str">
        <f t="shared" si="346"/>
        <v/>
      </c>
      <c r="K2809" s="8" t="str">
        <f t="shared" si="347"/>
        <v/>
      </c>
      <c r="L2809" s="8" t="str">
        <f t="shared" si="348"/>
        <v>Annabelle: Creation</v>
      </c>
      <c r="M2809" s="8" t="str">
        <f t="shared" si="349"/>
        <v/>
      </c>
      <c r="N2809" s="8" t="str">
        <f t="shared" si="345"/>
        <v>Annabelle: Creation</v>
      </c>
      <c r="O2809" s="10">
        <f>INDEX(cpi!$A$1:$M$106,MATCH($D2809,cpi!$A:$A,0),MATCH($C2809,cpi!$1:$1,0))</f>
        <v>245.51900000000001</v>
      </c>
      <c r="P2809" s="10">
        <f>cpi!$I$2</f>
        <v>245.51900000000001</v>
      </c>
      <c r="Q2809" s="10">
        <f t="shared" si="350"/>
        <v>1</v>
      </c>
      <c r="R2809" s="8" t="str">
        <f t="shared" si="351"/>
        <v/>
      </c>
      <c r="S2809" s="11">
        <f t="shared" si="352"/>
        <v>15000000</v>
      </c>
      <c r="T2809" s="11">
        <f t="shared" si="352"/>
        <v>101788793</v>
      </c>
      <c r="U2809" s="11">
        <f t="shared" si="352"/>
        <v>292821604</v>
      </c>
    </row>
    <row r="2810" spans="1:21" x14ac:dyDescent="0.2">
      <c r="A2810" s="5">
        <v>2837</v>
      </c>
      <c r="B2810" s="17">
        <v>28</v>
      </c>
      <c r="C2810" s="16">
        <v>6</v>
      </c>
      <c r="D2810" s="16">
        <v>1978</v>
      </c>
      <c r="E2810" s="18">
        <v>29317</v>
      </c>
      <c r="F2810" s="9" t="s">
        <v>2782</v>
      </c>
      <c r="G2810" s="3">
        <v>15000000</v>
      </c>
      <c r="H2810" s="3">
        <v>98800000</v>
      </c>
      <c r="I2810" s="3">
        <v>98800000</v>
      </c>
      <c r="J2810" s="8" t="str">
        <f t="shared" si="346"/>
        <v/>
      </c>
      <c r="K2810" s="8" t="str">
        <f t="shared" si="347"/>
        <v/>
      </c>
      <c r="L2810" s="8" t="str">
        <f t="shared" si="348"/>
        <v>Heaven Can Wait</v>
      </c>
      <c r="M2810" s="8" t="str">
        <f t="shared" si="349"/>
        <v/>
      </c>
      <c r="N2810" s="8" t="str">
        <f t="shared" si="345"/>
        <v>Heaven Can Wait</v>
      </c>
      <c r="O2810" s="10">
        <f>INDEX(cpi!$A$1:$M$106,MATCH($D2810,cpi!$A:$A,0),MATCH($C2810,cpi!$1:$1,0))</f>
        <v>65.2</v>
      </c>
      <c r="P2810" s="10">
        <f>cpi!$I$2</f>
        <v>245.51900000000001</v>
      </c>
      <c r="Q2810" s="10">
        <f t="shared" si="350"/>
        <v>3.765628834355828</v>
      </c>
      <c r="R2810" s="8" t="str">
        <f t="shared" si="351"/>
        <v/>
      </c>
      <c r="S2810" s="11">
        <f t="shared" si="352"/>
        <v>56484432.515337422</v>
      </c>
      <c r="T2810" s="11">
        <f t="shared" si="352"/>
        <v>372044128.83435583</v>
      </c>
      <c r="U2810" s="11">
        <f t="shared" si="352"/>
        <v>372044128.83435583</v>
      </c>
    </row>
    <row r="2811" spans="1:21" x14ac:dyDescent="0.2">
      <c r="A2811" s="5">
        <v>2838</v>
      </c>
      <c r="B2811" s="17">
        <v>18</v>
      </c>
      <c r="C2811" s="16">
        <v>12</v>
      </c>
      <c r="D2811" s="16">
        <v>1985</v>
      </c>
      <c r="E2811" s="18">
        <v>31575</v>
      </c>
      <c r="F2811" s="9" t="s">
        <v>2783</v>
      </c>
      <c r="G2811" s="3">
        <v>15000000</v>
      </c>
      <c r="H2811" s="3">
        <v>93589701</v>
      </c>
      <c r="I2811" s="3">
        <v>93589701</v>
      </c>
      <c r="J2811" s="8" t="str">
        <f t="shared" si="346"/>
        <v/>
      </c>
      <c r="K2811" s="8" t="str">
        <f t="shared" si="347"/>
        <v/>
      </c>
      <c r="L2811" s="8" t="str">
        <f t="shared" si="348"/>
        <v>The Color Purple</v>
      </c>
      <c r="M2811" s="8" t="str">
        <f t="shared" si="349"/>
        <v/>
      </c>
      <c r="N2811" s="8" t="str">
        <f t="shared" si="345"/>
        <v>The Color Purple</v>
      </c>
      <c r="O2811" s="10">
        <f>INDEX(cpi!$A$1:$M$106,MATCH($D2811,cpi!$A:$A,0),MATCH($C2811,cpi!$1:$1,0))</f>
        <v>109.3</v>
      </c>
      <c r="P2811" s="10">
        <f>cpi!$I$2</f>
        <v>245.51900000000001</v>
      </c>
      <c r="Q2811" s="10">
        <f t="shared" si="350"/>
        <v>2.2462854528819762</v>
      </c>
      <c r="R2811" s="8" t="str">
        <f t="shared" si="351"/>
        <v/>
      </c>
      <c r="S2811" s="11">
        <f t="shared" si="352"/>
        <v>33694281.793229647</v>
      </c>
      <c r="T2811" s="11">
        <f t="shared" si="352"/>
        <v>210229183.89587376</v>
      </c>
      <c r="U2811" s="11">
        <f t="shared" si="352"/>
        <v>210229183.89587376</v>
      </c>
    </row>
    <row r="2812" spans="1:21" x14ac:dyDescent="0.2">
      <c r="A2812" s="5">
        <v>2839</v>
      </c>
      <c r="B2812" s="17">
        <v>28</v>
      </c>
      <c r="C2812" s="16">
        <v>11</v>
      </c>
      <c r="D2812" s="16">
        <v>2014</v>
      </c>
      <c r="E2812" s="18">
        <v>42471</v>
      </c>
      <c r="F2812" s="9" t="s">
        <v>2784</v>
      </c>
      <c r="G2812" s="3">
        <v>15000000</v>
      </c>
      <c r="H2812" s="3">
        <v>91125143</v>
      </c>
      <c r="I2812" s="3">
        <v>227773686</v>
      </c>
      <c r="J2812" s="8" t="str">
        <f t="shared" si="346"/>
        <v/>
      </c>
      <c r="K2812" s="8" t="str">
        <f t="shared" si="347"/>
        <v/>
      </c>
      <c r="L2812" s="8" t="str">
        <f t="shared" si="348"/>
        <v>The Imitation Game</v>
      </c>
      <c r="M2812" s="8" t="str">
        <f t="shared" si="349"/>
        <v/>
      </c>
      <c r="N2812" s="8" t="str">
        <f t="shared" si="345"/>
        <v>The Imitation Game</v>
      </c>
      <c r="O2812" s="10">
        <f>INDEX(cpi!$A$1:$M$106,MATCH($D2812,cpi!$A:$A,0),MATCH($C2812,cpi!$1:$1,0))</f>
        <v>236.15100000000001</v>
      </c>
      <c r="P2812" s="10">
        <f>cpi!$I$2</f>
        <v>245.51900000000001</v>
      </c>
      <c r="Q2812" s="10">
        <f t="shared" si="350"/>
        <v>1.0396695334764621</v>
      </c>
      <c r="R2812" s="8" t="str">
        <f t="shared" si="351"/>
        <v/>
      </c>
      <c r="S2812" s="11">
        <f t="shared" si="352"/>
        <v>15595043.002146931</v>
      </c>
      <c r="T2812" s="11">
        <f t="shared" si="352"/>
        <v>94740034.910785899</v>
      </c>
      <c r="U2812" s="11">
        <f t="shared" si="352"/>
        <v>236809361.86183417</v>
      </c>
    </row>
    <row r="2813" spans="1:21" x14ac:dyDescent="0.2">
      <c r="A2813" s="5">
        <v>2840</v>
      </c>
      <c r="B2813" s="17">
        <v>30</v>
      </c>
      <c r="C2813" s="16">
        <v>3</v>
      </c>
      <c r="D2813" s="16">
        <v>1988</v>
      </c>
      <c r="E2813" s="18">
        <v>33027</v>
      </c>
      <c r="F2813" s="9" t="s">
        <v>2785</v>
      </c>
      <c r="G2813" s="3">
        <v>15000000</v>
      </c>
      <c r="H2813" s="3">
        <v>73326666</v>
      </c>
      <c r="I2813" s="3">
        <v>73326666</v>
      </c>
      <c r="J2813" s="8" t="str">
        <f t="shared" si="346"/>
        <v/>
      </c>
      <c r="K2813" s="8" t="str">
        <f t="shared" si="347"/>
        <v/>
      </c>
      <c r="L2813" s="8" t="str">
        <f t="shared" si="348"/>
        <v>Beetle Juice</v>
      </c>
      <c r="M2813" s="8" t="str">
        <f t="shared" si="349"/>
        <v/>
      </c>
      <c r="N2813" s="8" t="str">
        <f t="shared" si="345"/>
        <v>Beetle Juice</v>
      </c>
      <c r="O2813" s="10">
        <f>INDEX(cpi!$A$1:$M$106,MATCH($D2813,cpi!$A:$A,0),MATCH($C2813,cpi!$1:$1,0))</f>
        <v>116.5</v>
      </c>
      <c r="P2813" s="10">
        <f>cpi!$I$2</f>
        <v>245.51900000000001</v>
      </c>
      <c r="Q2813" s="10">
        <f t="shared" si="350"/>
        <v>2.1074592274678112</v>
      </c>
      <c r="R2813" s="8" t="str">
        <f t="shared" si="351"/>
        <v/>
      </c>
      <c r="S2813" s="11">
        <f t="shared" si="352"/>
        <v>31611888.412017167</v>
      </c>
      <c r="T2813" s="11">
        <f t="shared" si="352"/>
        <v>154532958.88115022</v>
      </c>
      <c r="U2813" s="11">
        <f t="shared" si="352"/>
        <v>154532958.88115022</v>
      </c>
    </row>
    <row r="2814" spans="1:21" x14ac:dyDescent="0.2">
      <c r="A2814" s="5">
        <v>2841</v>
      </c>
      <c r="B2814" s="17">
        <v>18</v>
      </c>
      <c r="C2814" s="16">
        <v>11</v>
      </c>
      <c r="D2814" s="16">
        <v>1959</v>
      </c>
      <c r="E2814" s="18">
        <v>22078</v>
      </c>
      <c r="F2814" s="9" t="s">
        <v>380</v>
      </c>
      <c r="G2814" s="3">
        <v>15000000</v>
      </c>
      <c r="H2814" s="3">
        <v>73000000</v>
      </c>
      <c r="I2814" s="3">
        <v>73000000</v>
      </c>
      <c r="J2814" s="8" t="str">
        <f t="shared" si="346"/>
        <v/>
      </c>
      <c r="K2814" s="8" t="str">
        <f t="shared" si="347"/>
        <v/>
      </c>
      <c r="L2814" s="8" t="str">
        <f t="shared" si="348"/>
        <v>Ben-Hur</v>
      </c>
      <c r="M2814" s="8">
        <f t="shared" si="349"/>
        <v>1</v>
      </c>
      <c r="N2814" s="8" t="str">
        <f t="shared" si="345"/>
        <v>Ben-Hur (1959)</v>
      </c>
      <c r="O2814" s="10">
        <f>INDEX(cpi!$A$1:$M$106,MATCH($D2814,cpi!$A:$A,0),MATCH($C2814,cpi!$1:$1,0))</f>
        <v>29.4</v>
      </c>
      <c r="P2814" s="10">
        <f>cpi!$I$2</f>
        <v>245.51900000000001</v>
      </c>
      <c r="Q2814" s="10">
        <f t="shared" si="350"/>
        <v>8.3509863945578235</v>
      </c>
      <c r="R2814" s="8" t="str">
        <f t="shared" si="351"/>
        <v/>
      </c>
      <c r="S2814" s="11">
        <f t="shared" si="352"/>
        <v>125264795.91836736</v>
      </c>
      <c r="T2814" s="11">
        <f t="shared" si="352"/>
        <v>609622006.80272114</v>
      </c>
      <c r="U2814" s="11">
        <f t="shared" si="352"/>
        <v>609622006.80272114</v>
      </c>
    </row>
    <row r="2815" spans="1:21" x14ac:dyDescent="0.2">
      <c r="A2815" s="5">
        <v>2842</v>
      </c>
      <c r="B2815" s="17">
        <v>18</v>
      </c>
      <c r="C2815" s="16">
        <v>1</v>
      </c>
      <c r="D2815" s="16">
        <v>2013</v>
      </c>
      <c r="E2815" s="18">
        <v>41791</v>
      </c>
      <c r="F2815" s="9" t="s">
        <v>2786</v>
      </c>
      <c r="G2815" s="3">
        <v>15000000</v>
      </c>
      <c r="H2815" s="3">
        <v>71628180</v>
      </c>
      <c r="I2815" s="3">
        <v>148095566</v>
      </c>
      <c r="J2815" s="8" t="str">
        <f t="shared" si="346"/>
        <v/>
      </c>
      <c r="K2815" s="8" t="str">
        <f t="shared" si="347"/>
        <v/>
      </c>
      <c r="L2815" s="8" t="str">
        <f t="shared" si="348"/>
        <v>Mama</v>
      </c>
      <c r="M2815" s="8" t="str">
        <f t="shared" si="349"/>
        <v/>
      </c>
      <c r="N2815" s="8" t="str">
        <f t="shared" si="345"/>
        <v>Mama</v>
      </c>
      <c r="O2815" s="10">
        <f>INDEX(cpi!$A$1:$M$106,MATCH($D2815,cpi!$A:$A,0),MATCH($C2815,cpi!$1:$1,0))</f>
        <v>230.28</v>
      </c>
      <c r="P2815" s="10">
        <f>cpi!$I$2</f>
        <v>245.51900000000001</v>
      </c>
      <c r="Q2815" s="10">
        <f t="shared" si="350"/>
        <v>1.0661759597012332</v>
      </c>
      <c r="R2815" s="8" t="str">
        <f t="shared" si="351"/>
        <v/>
      </c>
      <c r="S2815" s="11">
        <f t="shared" si="352"/>
        <v>15992639.395518498</v>
      </c>
      <c r="T2815" s="11">
        <f t="shared" si="352"/>
        <v>76368243.55315268</v>
      </c>
      <c r="U2815" s="11">
        <f t="shared" si="352"/>
        <v>157895932.20754734</v>
      </c>
    </row>
    <row r="2816" spans="1:21" x14ac:dyDescent="0.2">
      <c r="A2816" s="5">
        <v>2843</v>
      </c>
      <c r="B2816" s="17">
        <v>10</v>
      </c>
      <c r="C2816" s="16">
        <v>10</v>
      </c>
      <c r="D2816" s="16">
        <v>1980</v>
      </c>
      <c r="E2816" s="18">
        <v>29504</v>
      </c>
      <c r="F2816" s="9" t="s">
        <v>2787</v>
      </c>
      <c r="G2816" s="3">
        <v>15000000</v>
      </c>
      <c r="H2816" s="3">
        <v>69847348</v>
      </c>
      <c r="I2816" s="3">
        <v>69847348</v>
      </c>
      <c r="J2816" s="8" t="str">
        <f t="shared" si="346"/>
        <v/>
      </c>
      <c r="K2816" s="8" t="str">
        <f t="shared" si="347"/>
        <v/>
      </c>
      <c r="L2816" s="8" t="str">
        <f t="shared" si="348"/>
        <v>Private Benjamin</v>
      </c>
      <c r="M2816" s="8" t="str">
        <f t="shared" si="349"/>
        <v/>
      </c>
      <c r="N2816" s="8" t="str">
        <f t="shared" si="345"/>
        <v>Private Benjamin</v>
      </c>
      <c r="O2816" s="10">
        <f>INDEX(cpi!$A$1:$M$106,MATCH($D2816,cpi!$A:$A,0),MATCH($C2816,cpi!$1:$1,0))</f>
        <v>84.8</v>
      </c>
      <c r="P2816" s="10">
        <f>cpi!$I$2</f>
        <v>245.51900000000001</v>
      </c>
      <c r="Q2816" s="10">
        <f t="shared" si="350"/>
        <v>2.8952712264150944</v>
      </c>
      <c r="R2816" s="8" t="str">
        <f t="shared" si="351"/>
        <v/>
      </c>
      <c r="S2816" s="11">
        <f t="shared" si="352"/>
        <v>43429068.396226414</v>
      </c>
      <c r="T2816" s="11">
        <f t="shared" si="352"/>
        <v>202227016.90580189</v>
      </c>
      <c r="U2816" s="11">
        <f t="shared" si="352"/>
        <v>202227016.90580189</v>
      </c>
    </row>
    <row r="2817" spans="1:21" x14ac:dyDescent="0.2">
      <c r="A2817" s="5">
        <v>2844</v>
      </c>
      <c r="B2817" s="17">
        <v>7</v>
      </c>
      <c r="C2817" s="16">
        <v>3</v>
      </c>
      <c r="D2817" s="16">
        <v>1980</v>
      </c>
      <c r="E2817" s="18">
        <v>29405</v>
      </c>
      <c r="F2817" s="9" t="s">
        <v>2788</v>
      </c>
      <c r="G2817" s="3">
        <v>15000000</v>
      </c>
      <c r="H2817" s="3">
        <v>67182787</v>
      </c>
      <c r="I2817" s="3">
        <v>67182787</v>
      </c>
      <c r="J2817" s="8" t="str">
        <f t="shared" si="346"/>
        <v/>
      </c>
      <c r="K2817" s="8" t="str">
        <f t="shared" si="347"/>
        <v/>
      </c>
      <c r="L2817" s="8" t="str">
        <f t="shared" si="348"/>
        <v>Coal Miner's Daughter</v>
      </c>
      <c r="M2817" s="8" t="str">
        <f t="shared" si="349"/>
        <v/>
      </c>
      <c r="N2817" s="8" t="str">
        <f t="shared" si="345"/>
        <v>Coal Miner's Daughter</v>
      </c>
      <c r="O2817" s="10">
        <f>INDEX(cpi!$A$1:$M$106,MATCH($D2817,cpi!$A:$A,0),MATCH($C2817,cpi!$1:$1,0))</f>
        <v>80.099999999999994</v>
      </c>
      <c r="P2817" s="10">
        <f>cpi!$I$2</f>
        <v>245.51900000000001</v>
      </c>
      <c r="Q2817" s="10">
        <f t="shared" si="350"/>
        <v>3.0651560549313359</v>
      </c>
      <c r="R2817" s="8" t="str">
        <f t="shared" si="351"/>
        <v/>
      </c>
      <c r="S2817" s="11">
        <f t="shared" si="352"/>
        <v>45977340.823970042</v>
      </c>
      <c r="T2817" s="11">
        <f t="shared" si="352"/>
        <v>205925726.36021224</v>
      </c>
      <c r="U2817" s="11">
        <f t="shared" si="352"/>
        <v>205925726.36021224</v>
      </c>
    </row>
    <row r="2818" spans="1:21" x14ac:dyDescent="0.2">
      <c r="A2818" s="5">
        <v>2845</v>
      </c>
      <c r="B2818" s="17">
        <v>6</v>
      </c>
      <c r="C2818" s="16">
        <v>3</v>
      </c>
      <c r="D2818" s="16">
        <v>1987</v>
      </c>
      <c r="E2818" s="18">
        <v>31931</v>
      </c>
      <c r="F2818" s="9" t="s">
        <v>2789</v>
      </c>
      <c r="G2818" s="3">
        <v>15000000</v>
      </c>
      <c r="H2818" s="3">
        <v>65192350</v>
      </c>
      <c r="I2818" s="3">
        <v>120192350</v>
      </c>
      <c r="J2818" s="8" t="str">
        <f t="shared" si="346"/>
        <v/>
      </c>
      <c r="K2818" s="8" t="str">
        <f t="shared" si="347"/>
        <v/>
      </c>
      <c r="L2818" s="8" t="str">
        <f t="shared" si="348"/>
        <v>Lethal Weapon</v>
      </c>
      <c r="M2818" s="8" t="str">
        <f t="shared" si="349"/>
        <v/>
      </c>
      <c r="N2818" s="8" t="str">
        <f t="shared" ref="N2818:N2881" si="353">IF(M2818=1,L2818&amp;" ("&amp;D2818&amp;")",L2818)</f>
        <v>Lethal Weapon</v>
      </c>
      <c r="O2818" s="10">
        <f>INDEX(cpi!$A$1:$M$106,MATCH($D2818,cpi!$A:$A,0),MATCH($C2818,cpi!$1:$1,0))</f>
        <v>112.1</v>
      </c>
      <c r="P2818" s="10">
        <f>cpi!$I$2</f>
        <v>245.51900000000001</v>
      </c>
      <c r="Q2818" s="10">
        <f t="shared" si="350"/>
        <v>2.1901784121320254</v>
      </c>
      <c r="R2818" s="8" t="str">
        <f t="shared" si="351"/>
        <v/>
      </c>
      <c r="S2818" s="11">
        <f t="shared" si="352"/>
        <v>32852676.181980379</v>
      </c>
      <c r="T2818" s="11">
        <f t="shared" si="352"/>
        <v>142782877.60615525</v>
      </c>
      <c r="U2818" s="11">
        <f t="shared" si="352"/>
        <v>263242690.27341664</v>
      </c>
    </row>
    <row r="2819" spans="1:21" x14ac:dyDescent="0.2">
      <c r="A2819" s="5">
        <v>2846</v>
      </c>
      <c r="B2819" s="17">
        <v>19</v>
      </c>
      <c r="C2819" s="16">
        <v>3</v>
      </c>
      <c r="D2819" s="16">
        <v>2010</v>
      </c>
      <c r="E2819" s="18">
        <v>40727</v>
      </c>
      <c r="F2819" s="9" t="s">
        <v>2790</v>
      </c>
      <c r="G2819" s="3">
        <v>15000000</v>
      </c>
      <c r="H2819" s="3">
        <v>64003625</v>
      </c>
      <c r="I2819" s="3">
        <v>76954311</v>
      </c>
      <c r="J2819" s="8" t="str">
        <f t="shared" ref="J2819:J2882" si="354">IF(I2819=0,1,"")</f>
        <v/>
      </c>
      <c r="K2819" s="8" t="str">
        <f t="shared" ref="K2819:K2882" si="355">IF(D2819&gt;2017,1,"")</f>
        <v/>
      </c>
      <c r="L2819" s="8" t="str">
        <f t="shared" ref="L2819:L2882" si="356">F2819</f>
        <v>Diary of a Wimpy Kid</v>
      </c>
      <c r="M2819" s="8" t="str">
        <f t="shared" ref="M2819:M2882" si="357">IF(COUNTIF($L$2:$L$5233,L2819)&gt;1,1,"")</f>
        <v/>
      </c>
      <c r="N2819" s="8" t="str">
        <f t="shared" si="353"/>
        <v>Diary of a Wimpy Kid</v>
      </c>
      <c r="O2819" s="10">
        <f>INDEX(cpi!$A$1:$M$106,MATCH($D2819,cpi!$A:$A,0),MATCH($C2819,cpi!$1:$1,0))</f>
        <v>217.631</v>
      </c>
      <c r="P2819" s="10">
        <f>cpi!$I$2</f>
        <v>245.51900000000001</v>
      </c>
      <c r="Q2819" s="10">
        <f t="shared" ref="Q2819:Q2882" si="358">P2819/O2819</f>
        <v>1.1281435089670131</v>
      </c>
      <c r="R2819" s="8" t="str">
        <f t="shared" ref="R2819:R2882" si="359">IF(ISERROR(Q2819),1,"")</f>
        <v/>
      </c>
      <c r="S2819" s="11">
        <f t="shared" ref="S2819:U2882" si="360">G2819*$Q2819</f>
        <v>16922152.634505197</v>
      </c>
      <c r="T2819" s="11">
        <f t="shared" si="360"/>
        <v>72205274.09410885</v>
      </c>
      <c r="U2819" s="11">
        <f t="shared" si="360"/>
        <v>86815506.441678822</v>
      </c>
    </row>
    <row r="2820" spans="1:21" x14ac:dyDescent="0.2">
      <c r="A2820" s="5">
        <v>2847</v>
      </c>
      <c r="B2820" s="17">
        <v>29</v>
      </c>
      <c r="C2820" s="16">
        <v>7</v>
      </c>
      <c r="D2820" s="16">
        <v>1983</v>
      </c>
      <c r="E2820" s="18">
        <v>31174</v>
      </c>
      <c r="F2820" s="9" t="s">
        <v>5380</v>
      </c>
      <c r="G2820" s="3">
        <v>15000000</v>
      </c>
      <c r="H2820" s="3">
        <v>61400000</v>
      </c>
      <c r="I2820" s="3">
        <v>61400000</v>
      </c>
      <c r="J2820" s="8" t="str">
        <f t="shared" si="354"/>
        <v/>
      </c>
      <c r="K2820" s="8" t="str">
        <f t="shared" si="355"/>
        <v/>
      </c>
      <c r="L2820" s="8" t="str">
        <f t="shared" si="356"/>
        <v>National Lampoon's Vacation</v>
      </c>
      <c r="M2820" s="8" t="str">
        <f t="shared" si="357"/>
        <v/>
      </c>
      <c r="N2820" s="8" t="str">
        <f t="shared" si="353"/>
        <v>National Lampoon's Vacation</v>
      </c>
      <c r="O2820" s="10">
        <f>INDEX(cpi!$A$1:$M$106,MATCH($D2820,cpi!$A:$A,0),MATCH($C2820,cpi!$1:$1,0))</f>
        <v>99.9</v>
      </c>
      <c r="P2820" s="10">
        <f>cpi!$I$2</f>
        <v>245.51900000000001</v>
      </c>
      <c r="Q2820" s="10">
        <f t="shared" si="358"/>
        <v>2.4576476476476476</v>
      </c>
      <c r="R2820" s="8" t="str">
        <f t="shared" si="359"/>
        <v/>
      </c>
      <c r="S2820" s="11">
        <f t="shared" si="360"/>
        <v>36864714.714714713</v>
      </c>
      <c r="T2820" s="11">
        <f t="shared" si="360"/>
        <v>150899565.56556556</v>
      </c>
      <c r="U2820" s="11">
        <f t="shared" si="360"/>
        <v>150899565.56556556</v>
      </c>
    </row>
    <row r="2821" spans="1:21" x14ac:dyDescent="0.2">
      <c r="A2821" s="5">
        <v>2848</v>
      </c>
      <c r="B2821" s="17">
        <v>31</v>
      </c>
      <c r="C2821" s="16">
        <v>8</v>
      </c>
      <c r="D2821" s="16">
        <v>2007</v>
      </c>
      <c r="E2821" s="18">
        <v>40002</v>
      </c>
      <c r="F2821" s="9" t="s">
        <v>2792</v>
      </c>
      <c r="G2821" s="3">
        <v>15000000</v>
      </c>
      <c r="H2821" s="3">
        <v>58269151</v>
      </c>
      <c r="I2821" s="3">
        <v>77514401</v>
      </c>
      <c r="J2821" s="8" t="str">
        <f t="shared" si="354"/>
        <v/>
      </c>
      <c r="K2821" s="8" t="str">
        <f t="shared" si="355"/>
        <v/>
      </c>
      <c r="L2821" s="8" t="str">
        <f t="shared" si="356"/>
        <v>Halloween</v>
      </c>
      <c r="M2821" s="8">
        <f t="shared" si="357"/>
        <v>1</v>
      </c>
      <c r="N2821" s="8" t="str">
        <f t="shared" si="353"/>
        <v>Halloween (2007)</v>
      </c>
      <c r="O2821" s="10">
        <f>INDEX(cpi!$A$1:$M$106,MATCH($D2821,cpi!$A:$A,0),MATCH($C2821,cpi!$1:$1,0))</f>
        <v>207.917</v>
      </c>
      <c r="P2821" s="10">
        <f>cpi!$I$2</f>
        <v>245.51900000000001</v>
      </c>
      <c r="Q2821" s="10">
        <f t="shared" si="358"/>
        <v>1.1808510126637071</v>
      </c>
      <c r="R2821" s="8" t="str">
        <f t="shared" si="359"/>
        <v/>
      </c>
      <c r="S2821" s="11">
        <f t="shared" si="360"/>
        <v>17712765.189955607</v>
      </c>
      <c r="T2821" s="11">
        <f t="shared" si="360"/>
        <v>68807185.965404466</v>
      </c>
      <c r="U2821" s="11">
        <f t="shared" si="360"/>
        <v>91532958.916870669</v>
      </c>
    </row>
    <row r="2822" spans="1:21" x14ac:dyDescent="0.2">
      <c r="A2822" s="5">
        <v>2849</v>
      </c>
      <c r="B2822" s="17">
        <v>30</v>
      </c>
      <c r="C2822" s="16">
        <v>9</v>
      </c>
      <c r="D2822" s="16">
        <v>2006</v>
      </c>
      <c r="E2822" s="18">
        <v>39608</v>
      </c>
      <c r="F2822" s="9" t="s">
        <v>2793</v>
      </c>
      <c r="G2822" s="3">
        <v>15000000</v>
      </c>
      <c r="H2822" s="3">
        <v>56441711</v>
      </c>
      <c r="I2822" s="3">
        <v>128885873</v>
      </c>
      <c r="J2822" s="8" t="str">
        <f t="shared" si="354"/>
        <v/>
      </c>
      <c r="K2822" s="8" t="str">
        <f t="shared" si="355"/>
        <v/>
      </c>
      <c r="L2822" s="8" t="str">
        <f t="shared" si="356"/>
        <v>The Queen</v>
      </c>
      <c r="M2822" s="8" t="str">
        <f t="shared" si="357"/>
        <v/>
      </c>
      <c r="N2822" s="8" t="str">
        <f t="shared" si="353"/>
        <v>The Queen</v>
      </c>
      <c r="O2822" s="10">
        <f>INDEX(cpi!$A$1:$M$106,MATCH($D2822,cpi!$A:$A,0),MATCH($C2822,cpi!$1:$1,0))</f>
        <v>202.9</v>
      </c>
      <c r="P2822" s="10">
        <f>cpi!$I$2</f>
        <v>245.51900000000001</v>
      </c>
      <c r="Q2822" s="10">
        <f t="shared" si="358"/>
        <v>1.2100492853622473</v>
      </c>
      <c r="R2822" s="8" t="str">
        <f t="shared" si="359"/>
        <v/>
      </c>
      <c r="S2822" s="11">
        <f t="shared" si="360"/>
        <v>18150739.280433711</v>
      </c>
      <c r="T2822" s="11">
        <f t="shared" si="360"/>
        <v>68297252.060172498</v>
      </c>
      <c r="U2822" s="11">
        <f t="shared" si="360"/>
        <v>155958258.51693937</v>
      </c>
    </row>
    <row r="2823" spans="1:21" x14ac:dyDescent="0.2">
      <c r="A2823" s="5">
        <v>2850</v>
      </c>
      <c r="B2823" s="17">
        <v>12</v>
      </c>
      <c r="C2823" s="16">
        <v>10</v>
      </c>
      <c r="D2823" s="16">
        <v>2007</v>
      </c>
      <c r="E2823" s="18">
        <v>39426</v>
      </c>
      <c r="F2823" s="9" t="s">
        <v>2794</v>
      </c>
      <c r="G2823" s="3">
        <v>15000000</v>
      </c>
      <c r="H2823" s="3">
        <v>55204525</v>
      </c>
      <c r="I2823" s="3">
        <v>55934178</v>
      </c>
      <c r="J2823" s="8" t="str">
        <f t="shared" si="354"/>
        <v/>
      </c>
      <c r="K2823" s="8" t="str">
        <f t="shared" si="355"/>
        <v/>
      </c>
      <c r="L2823" s="8" t="str">
        <f t="shared" si="356"/>
        <v>Why Did I Get Married?</v>
      </c>
      <c r="M2823" s="8" t="str">
        <f t="shared" si="357"/>
        <v/>
      </c>
      <c r="N2823" s="8" t="str">
        <f t="shared" si="353"/>
        <v>Why Did I Get Married?</v>
      </c>
      <c r="O2823" s="10">
        <f>INDEX(cpi!$A$1:$M$106,MATCH($D2823,cpi!$A:$A,0),MATCH($C2823,cpi!$1:$1,0))</f>
        <v>208.93600000000001</v>
      </c>
      <c r="P2823" s="10">
        <f>cpi!$I$2</f>
        <v>245.51900000000001</v>
      </c>
      <c r="Q2823" s="10">
        <f t="shared" si="358"/>
        <v>1.1750918941685493</v>
      </c>
      <c r="R2823" s="8" t="str">
        <f t="shared" si="359"/>
        <v/>
      </c>
      <c r="S2823" s="11">
        <f t="shared" si="360"/>
        <v>17626378.412528239</v>
      </c>
      <c r="T2823" s="11">
        <f t="shared" si="360"/>
        <v>64870389.848925032</v>
      </c>
      <c r="U2823" s="11">
        <f t="shared" si="360"/>
        <v>65727799.174780801</v>
      </c>
    </row>
    <row r="2824" spans="1:21" x14ac:dyDescent="0.2">
      <c r="A2824" s="5">
        <v>2851</v>
      </c>
      <c r="B2824" s="17">
        <v>3</v>
      </c>
      <c r="C2824" s="16">
        <v>2</v>
      </c>
      <c r="D2824" s="16">
        <v>2012</v>
      </c>
      <c r="E2824" s="18">
        <v>40970</v>
      </c>
      <c r="F2824" s="9" t="s">
        <v>2795</v>
      </c>
      <c r="G2824" s="3">
        <v>15000000</v>
      </c>
      <c r="H2824" s="3">
        <v>54333290</v>
      </c>
      <c r="I2824" s="3">
        <v>128955898</v>
      </c>
      <c r="J2824" s="8" t="str">
        <f t="shared" si="354"/>
        <v/>
      </c>
      <c r="K2824" s="8" t="str">
        <f t="shared" si="355"/>
        <v/>
      </c>
      <c r="L2824" s="8" t="str">
        <f t="shared" si="356"/>
        <v>The Woman in Black</v>
      </c>
      <c r="M2824" s="8" t="str">
        <f t="shared" si="357"/>
        <v/>
      </c>
      <c r="N2824" s="8" t="str">
        <f t="shared" si="353"/>
        <v>The Woman in Black</v>
      </c>
      <c r="O2824" s="10">
        <f>INDEX(cpi!$A$1:$M$106,MATCH($D2824,cpi!$A:$A,0),MATCH($C2824,cpi!$1:$1,0))</f>
        <v>227.66300000000001</v>
      </c>
      <c r="P2824" s="10">
        <f>cpi!$I$2</f>
        <v>245.51900000000001</v>
      </c>
      <c r="Q2824" s="10">
        <f t="shared" si="358"/>
        <v>1.0784317170554722</v>
      </c>
      <c r="R2824" s="8" t="str">
        <f t="shared" si="359"/>
        <v/>
      </c>
      <c r="S2824" s="11">
        <f t="shared" si="360"/>
        <v>16176475.755832084</v>
      </c>
      <c r="T2824" s="11">
        <f t="shared" si="360"/>
        <v>58594743.227972917</v>
      </c>
      <c r="U2824" s="11">
        <f t="shared" si="360"/>
        <v>139070130.50457034</v>
      </c>
    </row>
    <row r="2825" spans="1:21" x14ac:dyDescent="0.2">
      <c r="A2825" s="5">
        <v>2852</v>
      </c>
      <c r="B2825" s="17">
        <v>21</v>
      </c>
      <c r="C2825" s="16">
        <v>12</v>
      </c>
      <c r="D2825" s="16">
        <v>1994</v>
      </c>
      <c r="E2825" s="18">
        <v>34954</v>
      </c>
      <c r="F2825" s="9" t="s">
        <v>2796</v>
      </c>
      <c r="G2825" s="3">
        <v>15000000</v>
      </c>
      <c r="H2825" s="3">
        <v>50003303</v>
      </c>
      <c r="I2825" s="3">
        <v>50003303</v>
      </c>
      <c r="J2825" s="8" t="str">
        <f t="shared" si="354"/>
        <v/>
      </c>
      <c r="K2825" s="8" t="str">
        <f t="shared" si="355"/>
        <v/>
      </c>
      <c r="L2825" s="8" t="str">
        <f t="shared" si="356"/>
        <v>Little Women</v>
      </c>
      <c r="M2825" s="8" t="str">
        <f t="shared" si="357"/>
        <v/>
      </c>
      <c r="N2825" s="8" t="str">
        <f t="shared" si="353"/>
        <v>Little Women</v>
      </c>
      <c r="O2825" s="10">
        <f>INDEX(cpi!$A$1:$M$106,MATCH($D2825,cpi!$A:$A,0),MATCH($C2825,cpi!$1:$1,0))</f>
        <v>149.69999999999999</v>
      </c>
      <c r="P2825" s="10">
        <f>cpi!$I$2</f>
        <v>245.51900000000001</v>
      </c>
      <c r="Q2825" s="10">
        <f t="shared" si="358"/>
        <v>1.6400734802939214</v>
      </c>
      <c r="R2825" s="8" t="str">
        <f t="shared" si="359"/>
        <v/>
      </c>
      <c r="S2825" s="11">
        <f t="shared" si="360"/>
        <v>24601102.204408821</v>
      </c>
      <c r="T2825" s="11">
        <f t="shared" si="360"/>
        <v>82009091.177401483</v>
      </c>
      <c r="U2825" s="11">
        <f t="shared" si="360"/>
        <v>82009091.177401483</v>
      </c>
    </row>
    <row r="2826" spans="1:21" x14ac:dyDescent="0.2">
      <c r="A2826" s="5">
        <v>2853</v>
      </c>
      <c r="B2826" s="17">
        <v>1</v>
      </c>
      <c r="C2826" s="16">
        <v>1</v>
      </c>
      <c r="D2826" s="16">
        <v>1979</v>
      </c>
      <c r="E2826" s="18">
        <v>28856</v>
      </c>
      <c r="F2826" s="9" t="s">
        <v>2797</v>
      </c>
      <c r="G2826" s="3">
        <v>15000000</v>
      </c>
      <c r="H2826" s="3">
        <v>50000000</v>
      </c>
      <c r="I2826" s="3">
        <v>50000000</v>
      </c>
      <c r="J2826" s="8" t="str">
        <f t="shared" si="354"/>
        <v/>
      </c>
      <c r="K2826" s="8" t="str">
        <f t="shared" si="355"/>
        <v/>
      </c>
      <c r="L2826" s="8" t="str">
        <f t="shared" si="356"/>
        <v>The Deer Hunter</v>
      </c>
      <c r="M2826" s="8" t="str">
        <f t="shared" si="357"/>
        <v/>
      </c>
      <c r="N2826" s="8" t="str">
        <f t="shared" si="353"/>
        <v>The Deer Hunter</v>
      </c>
      <c r="O2826" s="10">
        <f>INDEX(cpi!$A$1:$M$106,MATCH($D2826,cpi!$A:$A,0),MATCH($C2826,cpi!$1:$1,0))</f>
        <v>68.3</v>
      </c>
      <c r="P2826" s="10">
        <f>cpi!$I$2</f>
        <v>245.51900000000001</v>
      </c>
      <c r="Q2826" s="10">
        <f t="shared" si="358"/>
        <v>3.5947144948755492</v>
      </c>
      <c r="R2826" s="8" t="str">
        <f t="shared" si="359"/>
        <v/>
      </c>
      <c r="S2826" s="11">
        <f t="shared" si="360"/>
        <v>53920717.423133239</v>
      </c>
      <c r="T2826" s="11">
        <f t="shared" si="360"/>
        <v>179735724.74377745</v>
      </c>
      <c r="U2826" s="11">
        <f t="shared" si="360"/>
        <v>179735724.74377745</v>
      </c>
    </row>
    <row r="2827" spans="1:21" x14ac:dyDescent="0.2">
      <c r="A2827" s="5">
        <v>2854</v>
      </c>
      <c r="B2827" s="17">
        <v>3</v>
      </c>
      <c r="C2827" s="16">
        <v>2</v>
      </c>
      <c r="D2827" s="16">
        <v>2006</v>
      </c>
      <c r="E2827" s="18">
        <v>38778</v>
      </c>
      <c r="F2827" s="9" t="s">
        <v>2798</v>
      </c>
      <c r="G2827" s="3">
        <v>15000000</v>
      </c>
      <c r="H2827" s="3">
        <v>47860214</v>
      </c>
      <c r="I2827" s="3">
        <v>67215435</v>
      </c>
      <c r="J2827" s="8" t="str">
        <f t="shared" si="354"/>
        <v/>
      </c>
      <c r="K2827" s="8" t="str">
        <f t="shared" si="355"/>
        <v/>
      </c>
      <c r="L2827" s="8" t="str">
        <f t="shared" si="356"/>
        <v>When a Stranger Calls</v>
      </c>
      <c r="M2827" s="8" t="str">
        <f t="shared" si="357"/>
        <v/>
      </c>
      <c r="N2827" s="8" t="str">
        <f t="shared" si="353"/>
        <v>When a Stranger Calls</v>
      </c>
      <c r="O2827" s="10">
        <f>INDEX(cpi!$A$1:$M$106,MATCH($D2827,cpi!$A:$A,0),MATCH($C2827,cpi!$1:$1,0))</f>
        <v>198.7</v>
      </c>
      <c r="P2827" s="10">
        <f>cpi!$I$2</f>
        <v>245.51900000000001</v>
      </c>
      <c r="Q2827" s="10">
        <f t="shared" si="358"/>
        <v>1.2356265727226976</v>
      </c>
      <c r="R2827" s="8" t="str">
        <f t="shared" si="359"/>
        <v/>
      </c>
      <c r="S2827" s="11">
        <f t="shared" si="360"/>
        <v>18534398.590840463</v>
      </c>
      <c r="T2827" s="11">
        <f t="shared" si="360"/>
        <v>59137352.194594868</v>
      </c>
      <c r="U2827" s="11">
        <f t="shared" si="360"/>
        <v>83053177.58311525</v>
      </c>
    </row>
    <row r="2828" spans="1:21" x14ac:dyDescent="0.2">
      <c r="A2828" s="5">
        <v>2855</v>
      </c>
      <c r="B2828" s="17">
        <v>8</v>
      </c>
      <c r="C2828" s="16">
        <v>2</v>
      </c>
      <c r="D2828" s="16">
        <v>2002</v>
      </c>
      <c r="E2828" s="18">
        <v>37470</v>
      </c>
      <c r="F2828" s="9" t="s">
        <v>2799</v>
      </c>
      <c r="G2828" s="3">
        <v>15000000</v>
      </c>
      <c r="H2828" s="3">
        <v>47811275</v>
      </c>
      <c r="I2828" s="3">
        <v>52461017</v>
      </c>
      <c r="J2828" s="8" t="str">
        <f t="shared" si="354"/>
        <v/>
      </c>
      <c r="K2828" s="8" t="str">
        <f t="shared" si="355"/>
        <v/>
      </c>
      <c r="L2828" s="8" t="str">
        <f t="shared" si="356"/>
        <v>Big Fat Liar</v>
      </c>
      <c r="M2828" s="8" t="str">
        <f t="shared" si="357"/>
        <v/>
      </c>
      <c r="N2828" s="8" t="str">
        <f t="shared" si="353"/>
        <v>Big Fat Liar</v>
      </c>
      <c r="O2828" s="10">
        <f>INDEX(cpi!$A$1:$M$106,MATCH($D2828,cpi!$A:$A,0),MATCH($C2828,cpi!$1:$1,0))</f>
        <v>177.8</v>
      </c>
      <c r="P2828" s="10">
        <f>cpi!$I$2</f>
        <v>245.51900000000001</v>
      </c>
      <c r="Q2828" s="10">
        <f t="shared" si="358"/>
        <v>1.3808717660292462</v>
      </c>
      <c r="R2828" s="8" t="str">
        <f t="shared" si="359"/>
        <v/>
      </c>
      <c r="S2828" s="11">
        <f t="shared" si="360"/>
        <v>20713076.490438692</v>
      </c>
      <c r="T2828" s="11">
        <f t="shared" si="360"/>
        <v>66021239.74535995</v>
      </c>
      <c r="U2828" s="11">
        <f t="shared" si="360"/>
        <v>72441937.192480311</v>
      </c>
    </row>
    <row r="2829" spans="1:21" x14ac:dyDescent="0.2">
      <c r="A2829" s="5">
        <v>2856</v>
      </c>
      <c r="B2829" s="17">
        <v>15</v>
      </c>
      <c r="C2829" s="16">
        <v>8</v>
      </c>
      <c r="D2829" s="16">
        <v>1997</v>
      </c>
      <c r="E2829" s="18">
        <v>35862</v>
      </c>
      <c r="F2829" s="9" t="s">
        <v>2800</v>
      </c>
      <c r="G2829" s="3">
        <v>15000000</v>
      </c>
      <c r="H2829" s="3">
        <v>44906632</v>
      </c>
      <c r="I2829" s="3">
        <v>63706632</v>
      </c>
      <c r="J2829" s="8" t="str">
        <f t="shared" si="354"/>
        <v/>
      </c>
      <c r="K2829" s="8" t="str">
        <f t="shared" si="355"/>
        <v/>
      </c>
      <c r="L2829" s="8" t="str">
        <f t="shared" si="356"/>
        <v>Cop Land</v>
      </c>
      <c r="M2829" s="8" t="str">
        <f t="shared" si="357"/>
        <v/>
      </c>
      <c r="N2829" s="8" t="str">
        <f t="shared" si="353"/>
        <v>Cop Land</v>
      </c>
      <c r="O2829" s="10">
        <f>INDEX(cpi!$A$1:$M$106,MATCH($D2829,cpi!$A:$A,0),MATCH($C2829,cpi!$1:$1,0))</f>
        <v>160.80000000000001</v>
      </c>
      <c r="P2829" s="10">
        <f>cpi!$I$2</f>
        <v>245.51900000000001</v>
      </c>
      <c r="Q2829" s="10">
        <f t="shared" si="358"/>
        <v>1.5268594527363184</v>
      </c>
      <c r="R2829" s="8" t="str">
        <f t="shared" si="359"/>
        <v/>
      </c>
      <c r="S2829" s="11">
        <f t="shared" si="360"/>
        <v>22902891.791044775</v>
      </c>
      <c r="T2829" s="11">
        <f t="shared" si="360"/>
        <v>68566115.559751242</v>
      </c>
      <c r="U2829" s="11">
        <f t="shared" si="360"/>
        <v>97271073.271194026</v>
      </c>
    </row>
    <row r="2830" spans="1:21" x14ac:dyDescent="0.2">
      <c r="A2830" s="5">
        <v>2857</v>
      </c>
      <c r="B2830" s="17">
        <v>25</v>
      </c>
      <c r="C2830" s="16">
        <v>12</v>
      </c>
      <c r="D2830" s="16">
        <v>1997</v>
      </c>
      <c r="E2830" s="18">
        <v>36172</v>
      </c>
      <c r="F2830" s="9" t="s">
        <v>2801</v>
      </c>
      <c r="G2830" s="3">
        <v>15000000</v>
      </c>
      <c r="H2830" s="3">
        <v>43057470</v>
      </c>
      <c r="I2830" s="3">
        <v>64252038</v>
      </c>
      <c r="J2830" s="8" t="str">
        <f t="shared" si="354"/>
        <v/>
      </c>
      <c r="K2830" s="8" t="str">
        <f t="shared" si="355"/>
        <v/>
      </c>
      <c r="L2830" s="8" t="str">
        <f t="shared" si="356"/>
        <v>Wag the Dog</v>
      </c>
      <c r="M2830" s="8" t="str">
        <f t="shared" si="357"/>
        <v/>
      </c>
      <c r="N2830" s="8" t="str">
        <f t="shared" si="353"/>
        <v>Wag the Dog</v>
      </c>
      <c r="O2830" s="10">
        <f>INDEX(cpi!$A$1:$M$106,MATCH($D2830,cpi!$A:$A,0),MATCH($C2830,cpi!$1:$1,0))</f>
        <v>161.30000000000001</v>
      </c>
      <c r="P2830" s="10">
        <f>cpi!$I$2</f>
        <v>245.51900000000001</v>
      </c>
      <c r="Q2830" s="10">
        <f t="shared" si="358"/>
        <v>1.5221264724116552</v>
      </c>
      <c r="R2830" s="8" t="str">
        <f t="shared" si="359"/>
        <v/>
      </c>
      <c r="S2830" s="11">
        <f t="shared" si="360"/>
        <v>22831897.086174827</v>
      </c>
      <c r="T2830" s="11">
        <f t="shared" si="360"/>
        <v>65538914.922070675</v>
      </c>
      <c r="U2830" s="11">
        <f t="shared" si="360"/>
        <v>97799727.946199626</v>
      </c>
    </row>
    <row r="2831" spans="1:21" x14ac:dyDescent="0.2">
      <c r="A2831" s="5">
        <v>2858</v>
      </c>
      <c r="B2831" s="17">
        <v>22</v>
      </c>
      <c r="C2831" s="16">
        <v>2</v>
      </c>
      <c r="D2831" s="16">
        <v>2013</v>
      </c>
      <c r="E2831" s="18">
        <v>41914</v>
      </c>
      <c r="F2831" s="9" t="s">
        <v>2802</v>
      </c>
      <c r="G2831" s="3">
        <v>15000000</v>
      </c>
      <c r="H2831" s="3">
        <v>42930462</v>
      </c>
      <c r="I2831" s="3">
        <v>57907734</v>
      </c>
      <c r="J2831" s="8" t="str">
        <f t="shared" si="354"/>
        <v/>
      </c>
      <c r="K2831" s="8" t="str">
        <f t="shared" si="355"/>
        <v/>
      </c>
      <c r="L2831" s="8" t="str">
        <f t="shared" si="356"/>
        <v>Snitch</v>
      </c>
      <c r="M2831" s="8">
        <f t="shared" si="357"/>
        <v>1</v>
      </c>
      <c r="N2831" s="8" t="str">
        <f t="shared" si="353"/>
        <v>Snitch (2013)</v>
      </c>
      <c r="O2831" s="10">
        <f>INDEX(cpi!$A$1:$M$106,MATCH($D2831,cpi!$A:$A,0),MATCH($C2831,cpi!$1:$1,0))</f>
        <v>232.166</v>
      </c>
      <c r="P2831" s="10">
        <f>cpi!$I$2</f>
        <v>245.51900000000001</v>
      </c>
      <c r="Q2831" s="10">
        <f t="shared" si="358"/>
        <v>1.0575148815933428</v>
      </c>
      <c r="R2831" s="8" t="str">
        <f t="shared" si="359"/>
        <v/>
      </c>
      <c r="S2831" s="11">
        <f t="shared" si="360"/>
        <v>15862723.223900143</v>
      </c>
      <c r="T2831" s="11">
        <f t="shared" si="360"/>
        <v>45399602.438677505</v>
      </c>
      <c r="U2831" s="11">
        <f t="shared" si="360"/>
        <v>61238290.464348793</v>
      </c>
    </row>
    <row r="2832" spans="1:21" x14ac:dyDescent="0.2">
      <c r="A2832" s="5">
        <v>2859</v>
      </c>
      <c r="B2832" s="17">
        <v>2</v>
      </c>
      <c r="C2832" s="16">
        <v>5</v>
      </c>
      <c r="D2832" s="16">
        <v>2003</v>
      </c>
      <c r="E2832" s="18">
        <v>37657</v>
      </c>
      <c r="F2832" s="9" t="s">
        <v>2803</v>
      </c>
      <c r="G2832" s="3">
        <v>15000000</v>
      </c>
      <c r="H2832" s="3">
        <v>42734455</v>
      </c>
      <c r="I2832" s="3">
        <v>55534455</v>
      </c>
      <c r="J2832" s="8" t="str">
        <f t="shared" si="354"/>
        <v/>
      </c>
      <c r="K2832" s="8" t="str">
        <f t="shared" si="355"/>
        <v/>
      </c>
      <c r="L2832" s="8" t="str">
        <f t="shared" si="356"/>
        <v>The Lizzie McGuire Movie</v>
      </c>
      <c r="M2832" s="8" t="str">
        <f t="shared" si="357"/>
        <v/>
      </c>
      <c r="N2832" s="8" t="str">
        <f t="shared" si="353"/>
        <v>The Lizzie McGuire Movie</v>
      </c>
      <c r="O2832" s="10">
        <f>INDEX(cpi!$A$1:$M$106,MATCH($D2832,cpi!$A:$A,0),MATCH($C2832,cpi!$1:$1,0))</f>
        <v>183.5</v>
      </c>
      <c r="P2832" s="10">
        <f>cpi!$I$2</f>
        <v>245.51900000000001</v>
      </c>
      <c r="Q2832" s="10">
        <f t="shared" si="358"/>
        <v>1.3379782016348774</v>
      </c>
      <c r="R2832" s="8" t="str">
        <f t="shared" si="359"/>
        <v/>
      </c>
      <c r="S2832" s="11">
        <f t="shared" si="360"/>
        <v>20069673.024523161</v>
      </c>
      <c r="T2832" s="11">
        <f t="shared" si="360"/>
        <v>57177769.248746596</v>
      </c>
      <c r="U2832" s="11">
        <f t="shared" si="360"/>
        <v>74303890.229673028</v>
      </c>
    </row>
    <row r="2833" spans="1:21" x14ac:dyDescent="0.2">
      <c r="A2833" s="5">
        <v>2860</v>
      </c>
      <c r="B2833" s="17">
        <v>4</v>
      </c>
      <c r="C2833" s="16">
        <v>12</v>
      </c>
      <c r="D2833" s="16">
        <v>2015</v>
      </c>
      <c r="E2833" s="18">
        <v>42106</v>
      </c>
      <c r="F2833" s="9" t="s">
        <v>2804</v>
      </c>
      <c r="G2833" s="3">
        <v>15000000</v>
      </c>
      <c r="H2833" s="3">
        <v>42725475</v>
      </c>
      <c r="I2833" s="3">
        <v>61788393</v>
      </c>
      <c r="J2833" s="8" t="str">
        <f t="shared" si="354"/>
        <v/>
      </c>
      <c r="K2833" s="8" t="str">
        <f t="shared" si="355"/>
        <v/>
      </c>
      <c r="L2833" s="8" t="str">
        <f t="shared" si="356"/>
        <v>Krampus</v>
      </c>
      <c r="M2833" s="8" t="str">
        <f t="shared" si="357"/>
        <v/>
      </c>
      <c r="N2833" s="8" t="str">
        <f t="shared" si="353"/>
        <v>Krampus</v>
      </c>
      <c r="O2833" s="10">
        <f>INDEX(cpi!$A$1:$M$106,MATCH($D2833,cpi!$A:$A,0),MATCH($C2833,cpi!$1:$1,0))</f>
        <v>236.52500000000001</v>
      </c>
      <c r="P2833" s="10">
        <f>cpi!$I$2</f>
        <v>245.51900000000001</v>
      </c>
      <c r="Q2833" s="10">
        <f t="shared" si="358"/>
        <v>1.0380255786914703</v>
      </c>
      <c r="R2833" s="8" t="str">
        <f t="shared" si="359"/>
        <v/>
      </c>
      <c r="S2833" s="11">
        <f t="shared" si="360"/>
        <v>15570383.680372054</v>
      </c>
      <c r="T2833" s="11">
        <f t="shared" si="360"/>
        <v>44350135.911742948</v>
      </c>
      <c r="U2833" s="11">
        <f t="shared" si="360"/>
        <v>64137932.400240988</v>
      </c>
    </row>
    <row r="2834" spans="1:21" x14ac:dyDescent="0.2">
      <c r="A2834" s="5">
        <v>2861</v>
      </c>
      <c r="B2834" s="17">
        <v>21</v>
      </c>
      <c r="C2834" s="16">
        <v>9</v>
      </c>
      <c r="D2834" s="16">
        <v>2012</v>
      </c>
      <c r="E2834" s="18">
        <v>41526</v>
      </c>
      <c r="F2834" s="9" t="s">
        <v>2805</v>
      </c>
      <c r="G2834" s="3">
        <v>15000000</v>
      </c>
      <c r="H2834" s="3">
        <v>41003371</v>
      </c>
      <c r="I2834" s="3">
        <v>57586606</v>
      </c>
      <c r="J2834" s="8" t="str">
        <f t="shared" si="354"/>
        <v/>
      </c>
      <c r="K2834" s="8" t="str">
        <f t="shared" si="355"/>
        <v/>
      </c>
      <c r="L2834" s="8" t="str">
        <f t="shared" si="356"/>
        <v>End of Watch</v>
      </c>
      <c r="M2834" s="8" t="str">
        <f t="shared" si="357"/>
        <v/>
      </c>
      <c r="N2834" s="8" t="str">
        <f t="shared" si="353"/>
        <v>End of Watch</v>
      </c>
      <c r="O2834" s="10">
        <f>INDEX(cpi!$A$1:$M$106,MATCH($D2834,cpi!$A:$A,0),MATCH($C2834,cpi!$1:$1,0))</f>
        <v>231.40700000000001</v>
      </c>
      <c r="P2834" s="10">
        <f>cpi!$I$2</f>
        <v>245.51900000000001</v>
      </c>
      <c r="Q2834" s="10">
        <f t="shared" si="358"/>
        <v>1.0609834620387455</v>
      </c>
      <c r="R2834" s="8" t="str">
        <f t="shared" si="359"/>
        <v/>
      </c>
      <c r="S2834" s="11">
        <f t="shared" si="360"/>
        <v>15914751.930581182</v>
      </c>
      <c r="T2834" s="11">
        <f t="shared" si="360"/>
        <v>43503898.518839099</v>
      </c>
      <c r="U2834" s="11">
        <f t="shared" si="360"/>
        <v>61098436.600941196</v>
      </c>
    </row>
    <row r="2835" spans="1:21" x14ac:dyDescent="0.2">
      <c r="A2835" s="5">
        <v>2862</v>
      </c>
      <c r="B2835" s="17">
        <v>25</v>
      </c>
      <c r="C2835" s="16">
        <v>12</v>
      </c>
      <c r="D2835" s="16">
        <v>1998</v>
      </c>
      <c r="E2835" s="18">
        <v>36537</v>
      </c>
      <c r="F2835" s="9" t="s">
        <v>2806</v>
      </c>
      <c r="G2835" s="3">
        <v>15000000</v>
      </c>
      <c r="H2835" s="3">
        <v>40283321</v>
      </c>
      <c r="I2835" s="3">
        <v>40283321</v>
      </c>
      <c r="J2835" s="8" t="str">
        <f t="shared" si="354"/>
        <v/>
      </c>
      <c r="K2835" s="8" t="str">
        <f t="shared" si="355"/>
        <v/>
      </c>
      <c r="L2835" s="8" t="str">
        <f t="shared" si="356"/>
        <v>The Faculty</v>
      </c>
      <c r="M2835" s="8" t="str">
        <f t="shared" si="357"/>
        <v/>
      </c>
      <c r="N2835" s="8" t="str">
        <f t="shared" si="353"/>
        <v>The Faculty</v>
      </c>
      <c r="O2835" s="10">
        <f>INDEX(cpi!$A$1:$M$106,MATCH($D2835,cpi!$A:$A,0),MATCH($C2835,cpi!$1:$1,0))</f>
        <v>163.9</v>
      </c>
      <c r="P2835" s="10">
        <f>cpi!$I$2</f>
        <v>245.51900000000001</v>
      </c>
      <c r="Q2835" s="10">
        <f t="shared" si="358"/>
        <v>1.4979804758999389</v>
      </c>
      <c r="R2835" s="8" t="str">
        <f t="shared" si="359"/>
        <v/>
      </c>
      <c r="S2835" s="11">
        <f t="shared" si="360"/>
        <v>22469707.138499085</v>
      </c>
      <c r="T2835" s="11">
        <f t="shared" si="360"/>
        <v>60343628.362410001</v>
      </c>
      <c r="U2835" s="11">
        <f t="shared" si="360"/>
        <v>60343628.362410001</v>
      </c>
    </row>
    <row r="2836" spans="1:21" x14ac:dyDescent="0.2">
      <c r="A2836" s="5">
        <v>2863</v>
      </c>
      <c r="B2836" s="17">
        <v>9</v>
      </c>
      <c r="C2836" s="16">
        <v>6</v>
      </c>
      <c r="D2836" s="16">
        <v>1993</v>
      </c>
      <c r="E2836" s="18">
        <v>34218</v>
      </c>
      <c r="F2836" s="9" t="s">
        <v>2807</v>
      </c>
      <c r="G2836" s="3">
        <v>15000000</v>
      </c>
      <c r="H2836" s="3">
        <v>39100956</v>
      </c>
      <c r="I2836" s="3">
        <v>39100956</v>
      </c>
      <c r="J2836" s="8" t="str">
        <f t="shared" si="354"/>
        <v/>
      </c>
      <c r="K2836" s="8" t="str">
        <f t="shared" si="355"/>
        <v/>
      </c>
      <c r="L2836" s="8" t="str">
        <f t="shared" si="356"/>
        <v>What's Love Got to Do With It</v>
      </c>
      <c r="M2836" s="8" t="str">
        <f t="shared" si="357"/>
        <v/>
      </c>
      <c r="N2836" s="8" t="str">
        <f t="shared" si="353"/>
        <v>What's Love Got to Do With It</v>
      </c>
      <c r="O2836" s="10">
        <f>INDEX(cpi!$A$1:$M$106,MATCH($D2836,cpi!$A:$A,0),MATCH($C2836,cpi!$1:$1,0))</f>
        <v>144.4</v>
      </c>
      <c r="P2836" s="10">
        <f>cpi!$I$2</f>
        <v>245.51900000000001</v>
      </c>
      <c r="Q2836" s="10">
        <f t="shared" si="358"/>
        <v>1.7002700831024931</v>
      </c>
      <c r="R2836" s="8" t="str">
        <f t="shared" si="359"/>
        <v/>
      </c>
      <c r="S2836" s="11">
        <f t="shared" si="360"/>
        <v>25504051.246537395</v>
      </c>
      <c r="T2836" s="11">
        <f t="shared" si="360"/>
        <v>66482185.707506925</v>
      </c>
      <c r="U2836" s="11">
        <f t="shared" si="360"/>
        <v>66482185.707506925</v>
      </c>
    </row>
    <row r="2837" spans="1:21" x14ac:dyDescent="0.2">
      <c r="A2837" s="5">
        <v>2864</v>
      </c>
      <c r="B2837" s="17">
        <v>14</v>
      </c>
      <c r="C2837" s="16">
        <v>12</v>
      </c>
      <c r="D2837" s="16">
        <v>2001</v>
      </c>
      <c r="E2837" s="18">
        <v>37299</v>
      </c>
      <c r="F2837" s="9" t="s">
        <v>2808</v>
      </c>
      <c r="G2837" s="3">
        <v>15000000</v>
      </c>
      <c r="H2837" s="3">
        <v>37882551</v>
      </c>
      <c r="I2837" s="3">
        <v>62401343</v>
      </c>
      <c r="J2837" s="8" t="str">
        <f t="shared" si="354"/>
        <v/>
      </c>
      <c r="K2837" s="8" t="str">
        <f t="shared" si="355"/>
        <v/>
      </c>
      <c r="L2837" s="8" t="str">
        <f t="shared" si="356"/>
        <v>Not Another Teen Movie</v>
      </c>
      <c r="M2837" s="8" t="str">
        <f t="shared" si="357"/>
        <v/>
      </c>
      <c r="N2837" s="8" t="str">
        <f t="shared" si="353"/>
        <v>Not Another Teen Movie</v>
      </c>
      <c r="O2837" s="10">
        <f>INDEX(cpi!$A$1:$M$106,MATCH($D2837,cpi!$A:$A,0),MATCH($C2837,cpi!$1:$1,0))</f>
        <v>176.7</v>
      </c>
      <c r="P2837" s="10">
        <f>cpi!$I$2</f>
        <v>245.51900000000001</v>
      </c>
      <c r="Q2837" s="10">
        <f t="shared" si="358"/>
        <v>1.3894680249009621</v>
      </c>
      <c r="R2837" s="8" t="str">
        <f t="shared" si="359"/>
        <v/>
      </c>
      <c r="S2837" s="11">
        <f t="shared" si="360"/>
        <v>20842020.373514432</v>
      </c>
      <c r="T2837" s="11">
        <f t="shared" si="360"/>
        <v>52636593.316179968</v>
      </c>
      <c r="U2837" s="11">
        <f t="shared" si="360"/>
        <v>86704670.809377477</v>
      </c>
    </row>
    <row r="2838" spans="1:21" x14ac:dyDescent="0.2">
      <c r="A2838" s="5">
        <v>2865</v>
      </c>
      <c r="B2838" s="17">
        <v>3</v>
      </c>
      <c r="C2838" s="16">
        <v>12</v>
      </c>
      <c r="D2838" s="16">
        <v>2014</v>
      </c>
      <c r="E2838" s="18">
        <v>41710</v>
      </c>
      <c r="F2838" s="9" t="s">
        <v>2809</v>
      </c>
      <c r="G2838" s="3">
        <v>15000000</v>
      </c>
      <c r="H2838" s="3">
        <v>37880356</v>
      </c>
      <c r="I2838" s="3">
        <v>52501541</v>
      </c>
      <c r="J2838" s="8" t="str">
        <f t="shared" si="354"/>
        <v/>
      </c>
      <c r="K2838" s="8" t="str">
        <f t="shared" si="355"/>
        <v/>
      </c>
      <c r="L2838" s="8" t="str">
        <f t="shared" si="356"/>
        <v>Wild</v>
      </c>
      <c r="M2838" s="8" t="str">
        <f t="shared" si="357"/>
        <v/>
      </c>
      <c r="N2838" s="8" t="str">
        <f t="shared" si="353"/>
        <v>Wild</v>
      </c>
      <c r="O2838" s="10">
        <f>INDEX(cpi!$A$1:$M$106,MATCH($D2838,cpi!$A:$A,0),MATCH($C2838,cpi!$1:$1,0))</f>
        <v>234.81200000000001</v>
      </c>
      <c r="P2838" s="10">
        <f>cpi!$I$2</f>
        <v>245.51900000000001</v>
      </c>
      <c r="Q2838" s="10">
        <f t="shared" si="358"/>
        <v>1.0455981806721972</v>
      </c>
      <c r="R2838" s="8" t="str">
        <f t="shared" si="359"/>
        <v/>
      </c>
      <c r="S2838" s="11">
        <f t="shared" si="360"/>
        <v>15683972.710082959</v>
      </c>
      <c r="T2838" s="11">
        <f t="shared" si="360"/>
        <v>39607631.316815153</v>
      </c>
      <c r="U2838" s="11">
        <f t="shared" si="360"/>
        <v>54895515.752086774</v>
      </c>
    </row>
    <row r="2839" spans="1:21" x14ac:dyDescent="0.2">
      <c r="A2839" s="5">
        <v>2866</v>
      </c>
      <c r="B2839" s="17">
        <v>16</v>
      </c>
      <c r="C2839" s="16">
        <v>12</v>
      </c>
      <c r="D2839" s="16">
        <v>1962</v>
      </c>
      <c r="E2839" s="18">
        <v>23113</v>
      </c>
      <c r="F2839" s="9" t="s">
        <v>2810</v>
      </c>
      <c r="G2839" s="3">
        <v>15000000</v>
      </c>
      <c r="H2839" s="3">
        <v>37495385</v>
      </c>
      <c r="I2839" s="3">
        <v>69995385</v>
      </c>
      <c r="J2839" s="8" t="str">
        <f t="shared" si="354"/>
        <v/>
      </c>
      <c r="K2839" s="8" t="str">
        <f t="shared" si="355"/>
        <v/>
      </c>
      <c r="L2839" s="8" t="str">
        <f t="shared" si="356"/>
        <v>Lawrence of Arabia</v>
      </c>
      <c r="M2839" s="8" t="str">
        <f t="shared" si="357"/>
        <v/>
      </c>
      <c r="N2839" s="8" t="str">
        <f t="shared" si="353"/>
        <v>Lawrence of Arabia</v>
      </c>
      <c r="O2839" s="10">
        <f>INDEX(cpi!$A$1:$M$106,MATCH($D2839,cpi!$A:$A,0),MATCH($C2839,cpi!$1:$1,0))</f>
        <v>30.4</v>
      </c>
      <c r="P2839" s="10">
        <f>cpi!$I$2</f>
        <v>245.51900000000001</v>
      </c>
      <c r="Q2839" s="10">
        <f t="shared" si="358"/>
        <v>8.0762828947368419</v>
      </c>
      <c r="R2839" s="8" t="str">
        <f t="shared" si="359"/>
        <v/>
      </c>
      <c r="S2839" s="11">
        <f t="shared" si="360"/>
        <v>121144243.42105263</v>
      </c>
      <c r="T2839" s="11">
        <f t="shared" si="360"/>
        <v>302823336.50707239</v>
      </c>
      <c r="U2839" s="11">
        <f t="shared" si="360"/>
        <v>565302530.58601975</v>
      </c>
    </row>
    <row r="2840" spans="1:21" x14ac:dyDescent="0.2">
      <c r="A2840" s="5">
        <v>2867</v>
      </c>
      <c r="B2840" s="17">
        <v>7</v>
      </c>
      <c r="C2840" s="16">
        <v>11</v>
      </c>
      <c r="D2840" s="16">
        <v>2014</v>
      </c>
      <c r="E2840" s="18">
        <v>41831</v>
      </c>
      <c r="F2840" s="9" t="s">
        <v>2811</v>
      </c>
      <c r="G2840" s="3">
        <v>15000000</v>
      </c>
      <c r="H2840" s="3">
        <v>35893537</v>
      </c>
      <c r="I2840" s="3">
        <v>123327692</v>
      </c>
      <c r="J2840" s="8" t="str">
        <f t="shared" si="354"/>
        <v/>
      </c>
      <c r="K2840" s="8" t="str">
        <f t="shared" si="355"/>
        <v/>
      </c>
      <c r="L2840" s="8" t="str">
        <f t="shared" si="356"/>
        <v>The Theory of Everything</v>
      </c>
      <c r="M2840" s="8" t="str">
        <f t="shared" si="357"/>
        <v/>
      </c>
      <c r="N2840" s="8" t="str">
        <f t="shared" si="353"/>
        <v>The Theory of Everything</v>
      </c>
      <c r="O2840" s="10">
        <f>INDEX(cpi!$A$1:$M$106,MATCH($D2840,cpi!$A:$A,0),MATCH($C2840,cpi!$1:$1,0))</f>
        <v>236.15100000000001</v>
      </c>
      <c r="P2840" s="10">
        <f>cpi!$I$2</f>
        <v>245.51900000000001</v>
      </c>
      <c r="Q2840" s="10">
        <f t="shared" si="358"/>
        <v>1.0396695334764621</v>
      </c>
      <c r="R2840" s="8" t="str">
        <f t="shared" si="359"/>
        <v/>
      </c>
      <c r="S2840" s="11">
        <f t="shared" si="360"/>
        <v>15595043.002146931</v>
      </c>
      <c r="T2840" s="11">
        <f t="shared" si="360"/>
        <v>37317416.867610127</v>
      </c>
      <c r="U2840" s="11">
        <f t="shared" si="360"/>
        <v>128220044.0063688</v>
      </c>
    </row>
    <row r="2841" spans="1:21" x14ac:dyDescent="0.2">
      <c r="A2841" s="5">
        <v>2868</v>
      </c>
      <c r="B2841" s="17">
        <v>16</v>
      </c>
      <c r="C2841" s="16">
        <v>9</v>
      </c>
      <c r="D2841" s="16">
        <v>2011</v>
      </c>
      <c r="E2841" s="18">
        <v>41008</v>
      </c>
      <c r="F2841" s="9" t="s">
        <v>2812</v>
      </c>
      <c r="G2841" s="3">
        <v>15000000</v>
      </c>
      <c r="H2841" s="3">
        <v>35060689</v>
      </c>
      <c r="I2841" s="3">
        <v>78054825</v>
      </c>
      <c r="J2841" s="8" t="str">
        <f t="shared" si="354"/>
        <v/>
      </c>
      <c r="K2841" s="8" t="str">
        <f t="shared" si="355"/>
        <v/>
      </c>
      <c r="L2841" s="8" t="str">
        <f t="shared" si="356"/>
        <v>Drive</v>
      </c>
      <c r="M2841" s="8" t="str">
        <f t="shared" si="357"/>
        <v/>
      </c>
      <c r="N2841" s="8" t="str">
        <f t="shared" si="353"/>
        <v>Drive</v>
      </c>
      <c r="O2841" s="10">
        <f>INDEX(cpi!$A$1:$M$106,MATCH($D2841,cpi!$A:$A,0),MATCH($C2841,cpi!$1:$1,0))</f>
        <v>226.88900000000001</v>
      </c>
      <c r="P2841" s="10">
        <f>cpi!$I$2</f>
        <v>245.51900000000001</v>
      </c>
      <c r="Q2841" s="10">
        <f t="shared" si="358"/>
        <v>1.0821106355971422</v>
      </c>
      <c r="R2841" s="8" t="str">
        <f t="shared" si="359"/>
        <v/>
      </c>
      <c r="S2841" s="11">
        <f t="shared" si="360"/>
        <v>16231659.533957133</v>
      </c>
      <c r="T2841" s="11">
        <f t="shared" si="360"/>
        <v>37939544.458263732</v>
      </c>
      <c r="U2841" s="11">
        <f t="shared" si="360"/>
        <v>84463956.292173699</v>
      </c>
    </row>
    <row r="2842" spans="1:21" x14ac:dyDescent="0.2">
      <c r="A2842" s="5">
        <v>2869</v>
      </c>
      <c r="B2842" s="17">
        <v>31</v>
      </c>
      <c r="C2842" s="16">
        <v>3</v>
      </c>
      <c r="D2842" s="16">
        <v>2000</v>
      </c>
      <c r="E2842" s="18">
        <v>37440</v>
      </c>
      <c r="F2842" s="9" t="s">
        <v>2813</v>
      </c>
      <c r="G2842" s="3">
        <v>15000000</v>
      </c>
      <c r="H2842" s="3">
        <v>35007180</v>
      </c>
      <c r="I2842" s="3">
        <v>35007180</v>
      </c>
      <c r="J2842" s="8" t="str">
        <f t="shared" si="354"/>
        <v/>
      </c>
      <c r="K2842" s="8" t="str">
        <f t="shared" si="355"/>
        <v/>
      </c>
      <c r="L2842" s="8" t="str">
        <f t="shared" si="356"/>
        <v>The Skulls</v>
      </c>
      <c r="M2842" s="8" t="str">
        <f t="shared" si="357"/>
        <v/>
      </c>
      <c r="N2842" s="8" t="str">
        <f t="shared" si="353"/>
        <v>The Skulls</v>
      </c>
      <c r="O2842" s="10">
        <f>INDEX(cpi!$A$1:$M$106,MATCH($D2842,cpi!$A:$A,0),MATCH($C2842,cpi!$1:$1,0))</f>
        <v>171.2</v>
      </c>
      <c r="P2842" s="10">
        <f>cpi!$I$2</f>
        <v>245.51900000000001</v>
      </c>
      <c r="Q2842" s="10">
        <f t="shared" si="358"/>
        <v>1.4341063084112151</v>
      </c>
      <c r="R2842" s="8" t="str">
        <f t="shared" si="359"/>
        <v/>
      </c>
      <c r="S2842" s="11">
        <f t="shared" si="360"/>
        <v>21511594.626168225</v>
      </c>
      <c r="T2842" s="11">
        <f t="shared" si="360"/>
        <v>50204017.677686922</v>
      </c>
      <c r="U2842" s="11">
        <f t="shared" si="360"/>
        <v>50204017.677686922</v>
      </c>
    </row>
    <row r="2843" spans="1:21" x14ac:dyDescent="0.2">
      <c r="A2843" s="5">
        <v>2870</v>
      </c>
      <c r="B2843" s="17">
        <v>10</v>
      </c>
      <c r="C2843" s="16">
        <v>10</v>
      </c>
      <c r="D2843" s="16">
        <v>1966</v>
      </c>
      <c r="E2843" s="18">
        <v>24390</v>
      </c>
      <c r="F2843" s="9" t="s">
        <v>2814</v>
      </c>
      <c r="G2843" s="3">
        <v>15000000</v>
      </c>
      <c r="H2843" s="3">
        <v>34562222</v>
      </c>
      <c r="I2843" s="3">
        <v>34562222</v>
      </c>
      <c r="J2843" s="8" t="str">
        <f t="shared" si="354"/>
        <v/>
      </c>
      <c r="K2843" s="8" t="str">
        <f t="shared" si="355"/>
        <v/>
      </c>
      <c r="L2843" s="8" t="str">
        <f t="shared" si="356"/>
        <v>Hawaii</v>
      </c>
      <c r="M2843" s="8" t="str">
        <f t="shared" si="357"/>
        <v/>
      </c>
      <c r="N2843" s="8" t="str">
        <f t="shared" si="353"/>
        <v>Hawaii</v>
      </c>
      <c r="O2843" s="10">
        <f>INDEX(cpi!$A$1:$M$106,MATCH($D2843,cpi!$A:$A,0),MATCH($C2843,cpi!$1:$1,0))</f>
        <v>32.9</v>
      </c>
      <c r="P2843" s="10">
        <f>cpi!$I$2</f>
        <v>245.51900000000001</v>
      </c>
      <c r="Q2843" s="10">
        <f t="shared" si="358"/>
        <v>7.4625835866261401</v>
      </c>
      <c r="R2843" s="8" t="str">
        <f t="shared" si="359"/>
        <v/>
      </c>
      <c r="S2843" s="11">
        <f t="shared" si="360"/>
        <v>111938753.7993921</v>
      </c>
      <c r="T2843" s="11">
        <f t="shared" si="360"/>
        <v>257923470.61452889</v>
      </c>
      <c r="U2843" s="11">
        <f t="shared" si="360"/>
        <v>257923470.61452889</v>
      </c>
    </row>
    <row r="2844" spans="1:21" x14ac:dyDescent="0.2">
      <c r="A2844" s="5">
        <v>2871</v>
      </c>
      <c r="B2844" s="17">
        <v>18</v>
      </c>
      <c r="C2844" s="16">
        <v>4</v>
      </c>
      <c r="D2844" s="16">
        <v>2003</v>
      </c>
      <c r="E2844" s="18">
        <v>38142</v>
      </c>
      <c r="F2844" s="9" t="s">
        <v>2815</v>
      </c>
      <c r="G2844" s="3">
        <v>15000000</v>
      </c>
      <c r="H2844" s="3">
        <v>34308901</v>
      </c>
      <c r="I2844" s="3">
        <v>34499204</v>
      </c>
      <c r="J2844" s="8" t="str">
        <f t="shared" si="354"/>
        <v/>
      </c>
      <c r="K2844" s="8" t="str">
        <f t="shared" si="355"/>
        <v/>
      </c>
      <c r="L2844" s="8" t="str">
        <f t="shared" si="356"/>
        <v>Malibu's Most Wanted</v>
      </c>
      <c r="M2844" s="8" t="str">
        <f t="shared" si="357"/>
        <v/>
      </c>
      <c r="N2844" s="8" t="str">
        <f t="shared" si="353"/>
        <v>Malibu's Most Wanted</v>
      </c>
      <c r="O2844" s="10">
        <f>INDEX(cpi!$A$1:$M$106,MATCH($D2844,cpi!$A:$A,0),MATCH($C2844,cpi!$1:$1,0))</f>
        <v>183.8</v>
      </c>
      <c r="P2844" s="10">
        <f>cpi!$I$2</f>
        <v>245.51900000000001</v>
      </c>
      <c r="Q2844" s="10">
        <f t="shared" si="358"/>
        <v>1.3357943416757345</v>
      </c>
      <c r="R2844" s="8" t="str">
        <f t="shared" si="359"/>
        <v/>
      </c>
      <c r="S2844" s="11">
        <f t="shared" si="360"/>
        <v>20036915.125136018</v>
      </c>
      <c r="T2844" s="11">
        <f t="shared" si="360"/>
        <v>45829635.82491295</v>
      </c>
      <c r="U2844" s="11">
        <f t="shared" si="360"/>
        <v>46083841.495516866</v>
      </c>
    </row>
    <row r="2845" spans="1:21" x14ac:dyDescent="0.2">
      <c r="A2845" s="5">
        <v>2872</v>
      </c>
      <c r="B2845" s="17">
        <v>4</v>
      </c>
      <c r="C2845" s="16">
        <v>9</v>
      </c>
      <c r="D2845" s="16">
        <v>2009</v>
      </c>
      <c r="E2845" s="18">
        <v>39912</v>
      </c>
      <c r="F2845" s="9" t="s">
        <v>2816</v>
      </c>
      <c r="G2845" s="3">
        <v>15000000</v>
      </c>
      <c r="H2845" s="3">
        <v>33862903</v>
      </c>
      <c r="I2845" s="3">
        <v>40127259</v>
      </c>
      <c r="J2845" s="8" t="str">
        <f t="shared" si="354"/>
        <v/>
      </c>
      <c r="K2845" s="8" t="str">
        <f t="shared" si="355"/>
        <v/>
      </c>
      <c r="L2845" s="8" t="str">
        <f t="shared" si="356"/>
        <v>All About Steve</v>
      </c>
      <c r="M2845" s="8" t="str">
        <f t="shared" si="357"/>
        <v/>
      </c>
      <c r="N2845" s="8" t="str">
        <f t="shared" si="353"/>
        <v>All About Steve</v>
      </c>
      <c r="O2845" s="10">
        <f>INDEX(cpi!$A$1:$M$106,MATCH($D2845,cpi!$A:$A,0),MATCH($C2845,cpi!$1:$1,0))</f>
        <v>215.96899999999999</v>
      </c>
      <c r="P2845" s="10">
        <f>cpi!$I$2</f>
        <v>245.51900000000001</v>
      </c>
      <c r="Q2845" s="10">
        <f t="shared" si="358"/>
        <v>1.1368251925044799</v>
      </c>
      <c r="R2845" s="8" t="str">
        <f t="shared" si="359"/>
        <v/>
      </c>
      <c r="S2845" s="11">
        <f t="shared" si="360"/>
        <v>17052377.8875672</v>
      </c>
      <c r="T2845" s="11">
        <f t="shared" si="360"/>
        <v>38496201.22173553</v>
      </c>
      <c r="U2845" s="11">
        <f t="shared" si="360"/>
        <v>45617678.937352121</v>
      </c>
    </row>
    <row r="2846" spans="1:21" x14ac:dyDescent="0.2">
      <c r="A2846" s="5">
        <v>2873</v>
      </c>
      <c r="B2846" s="17">
        <v>28</v>
      </c>
      <c r="C2846" s="16">
        <v>4</v>
      </c>
      <c r="D2846" s="16">
        <v>2000</v>
      </c>
      <c r="E2846" s="18">
        <v>37350</v>
      </c>
      <c r="F2846" s="9" t="s">
        <v>2817</v>
      </c>
      <c r="G2846" s="3">
        <v>15000000</v>
      </c>
      <c r="H2846">
        <v>33771174</v>
      </c>
      <c r="I2846" s="3">
        <v>40862054</v>
      </c>
      <c r="J2846" s="8" t="str">
        <f t="shared" si="354"/>
        <v/>
      </c>
      <c r="K2846" s="8" t="str">
        <f t="shared" si="355"/>
        <v/>
      </c>
      <c r="L2846" s="8" t="str">
        <f t="shared" si="356"/>
        <v>Where the Heart Is</v>
      </c>
      <c r="M2846" s="8" t="str">
        <f t="shared" si="357"/>
        <v/>
      </c>
      <c r="N2846" s="8" t="str">
        <f t="shared" si="353"/>
        <v>Where the Heart Is</v>
      </c>
      <c r="O2846" s="10">
        <f>INDEX(cpi!$A$1:$M$106,MATCH($D2846,cpi!$A:$A,0),MATCH($C2846,cpi!$1:$1,0))</f>
        <v>171.3</v>
      </c>
      <c r="P2846" s="10">
        <f>cpi!$I$2</f>
        <v>245.51900000000001</v>
      </c>
      <c r="Q2846" s="10">
        <f t="shared" si="358"/>
        <v>1.4332691185055457</v>
      </c>
      <c r="R2846" s="8" t="str">
        <f t="shared" si="359"/>
        <v/>
      </c>
      <c r="S2846" s="11">
        <f t="shared" si="360"/>
        <v>21499036.777583186</v>
      </c>
      <c r="T2846" s="11">
        <f t="shared" si="360"/>
        <v>48403180.789877407</v>
      </c>
      <c r="U2846" s="11">
        <f t="shared" si="360"/>
        <v>58566320.11690601</v>
      </c>
    </row>
    <row r="2847" spans="1:21" x14ac:dyDescent="0.2">
      <c r="A2847" s="5">
        <v>2874</v>
      </c>
      <c r="B2847" s="17">
        <v>28</v>
      </c>
      <c r="C2847" s="16">
        <v>8</v>
      </c>
      <c r="D2847" s="16">
        <v>2009</v>
      </c>
      <c r="E2847" s="18">
        <v>40641</v>
      </c>
      <c r="F2847" s="9" t="s">
        <v>2818</v>
      </c>
      <c r="G2847" s="3">
        <v>15000000</v>
      </c>
      <c r="H2847">
        <v>33392973</v>
      </c>
      <c r="I2847" s="3">
        <v>38512850</v>
      </c>
      <c r="J2847" s="8" t="str">
        <f t="shared" si="354"/>
        <v/>
      </c>
      <c r="K2847" s="8" t="str">
        <f t="shared" si="355"/>
        <v/>
      </c>
      <c r="L2847" s="8" t="str">
        <f t="shared" si="356"/>
        <v>Halloween 2</v>
      </c>
      <c r="M2847" s="8" t="str">
        <f t="shared" si="357"/>
        <v/>
      </c>
      <c r="N2847" s="8" t="str">
        <f t="shared" si="353"/>
        <v>Halloween 2</v>
      </c>
      <c r="O2847" s="10">
        <f>INDEX(cpi!$A$1:$M$106,MATCH($D2847,cpi!$A:$A,0),MATCH($C2847,cpi!$1:$1,0))</f>
        <v>215.834</v>
      </c>
      <c r="P2847" s="10">
        <f>cpi!$I$2</f>
        <v>245.51900000000001</v>
      </c>
      <c r="Q2847" s="10">
        <f t="shared" si="358"/>
        <v>1.1375362547142711</v>
      </c>
      <c r="R2847" s="8" t="str">
        <f t="shared" si="359"/>
        <v/>
      </c>
      <c r="S2847" s="11">
        <f t="shared" si="360"/>
        <v>17063043.820714068</v>
      </c>
      <c r="T2847" s="11">
        <f t="shared" si="360"/>
        <v>37985717.440194778</v>
      </c>
      <c r="U2847" s="11">
        <f t="shared" si="360"/>
        <v>43809763.147372514</v>
      </c>
    </row>
    <row r="2848" spans="1:21" x14ac:dyDescent="0.2">
      <c r="A2848" s="5">
        <v>2875</v>
      </c>
      <c r="B2848" s="17">
        <v>13</v>
      </c>
      <c r="C2848" s="16">
        <v>3</v>
      </c>
      <c r="D2848" s="16">
        <v>2009</v>
      </c>
      <c r="E2848" s="18">
        <v>40181</v>
      </c>
      <c r="F2848" s="9" t="s">
        <v>2819</v>
      </c>
      <c r="G2848" s="3">
        <v>15000000</v>
      </c>
      <c r="H2848">
        <v>32752215</v>
      </c>
      <c r="I2848" s="3">
        <v>46526243</v>
      </c>
      <c r="J2848" s="8" t="str">
        <f t="shared" si="354"/>
        <v/>
      </c>
      <c r="K2848" s="8" t="str">
        <f t="shared" si="355"/>
        <v/>
      </c>
      <c r="L2848" s="8" t="str">
        <f t="shared" si="356"/>
        <v>The Last House on the Left</v>
      </c>
      <c r="M2848" s="8" t="str">
        <f t="shared" si="357"/>
        <v/>
      </c>
      <c r="N2848" s="8" t="str">
        <f t="shared" si="353"/>
        <v>The Last House on the Left</v>
      </c>
      <c r="O2848" s="10">
        <f>INDEX(cpi!$A$1:$M$106,MATCH($D2848,cpi!$A:$A,0),MATCH($C2848,cpi!$1:$1,0))</f>
        <v>212.709</v>
      </c>
      <c r="P2848" s="10">
        <f>cpi!$I$2</f>
        <v>245.51900000000001</v>
      </c>
      <c r="Q2848" s="10">
        <f t="shared" si="358"/>
        <v>1.1542482922678401</v>
      </c>
      <c r="R2848" s="8" t="str">
        <f t="shared" si="359"/>
        <v/>
      </c>
      <c r="S2848" s="11">
        <f t="shared" si="360"/>
        <v>17313724.384017602</v>
      </c>
      <c r="T2848" s="11">
        <f t="shared" si="360"/>
        <v>37804188.231739134</v>
      </c>
      <c r="U2848" s="11">
        <f t="shared" si="360"/>
        <v>53702836.528388552</v>
      </c>
    </row>
    <row r="2849" spans="1:21" x14ac:dyDescent="0.2">
      <c r="A2849" s="5">
        <v>2876</v>
      </c>
      <c r="B2849" s="17">
        <v>18</v>
      </c>
      <c r="C2849" s="16">
        <v>2</v>
      </c>
      <c r="D2849" s="16">
        <v>2005</v>
      </c>
      <c r="E2849" s="18">
        <v>38870</v>
      </c>
      <c r="F2849" s="9" t="s">
        <v>2820</v>
      </c>
      <c r="G2849" s="3">
        <v>15000000</v>
      </c>
      <c r="H2849">
        <v>32647042</v>
      </c>
      <c r="I2849" s="3">
        <v>33508485</v>
      </c>
      <c r="J2849" s="8" t="str">
        <f t="shared" si="354"/>
        <v/>
      </c>
      <c r="K2849" s="8" t="str">
        <f t="shared" si="355"/>
        <v/>
      </c>
      <c r="L2849" s="8" t="str">
        <f t="shared" si="356"/>
        <v>Because of Winn-Dixie</v>
      </c>
      <c r="M2849" s="8" t="str">
        <f t="shared" si="357"/>
        <v/>
      </c>
      <c r="N2849" s="8" t="str">
        <f t="shared" si="353"/>
        <v>Because of Winn-Dixie</v>
      </c>
      <c r="O2849" s="10">
        <f>INDEX(cpi!$A$1:$M$106,MATCH($D2849,cpi!$A:$A,0),MATCH($C2849,cpi!$1:$1,0))</f>
        <v>191.8</v>
      </c>
      <c r="P2849" s="10">
        <f>cpi!$I$2</f>
        <v>245.51900000000001</v>
      </c>
      <c r="Q2849" s="10">
        <f t="shared" si="358"/>
        <v>1.2800782064650678</v>
      </c>
      <c r="R2849" s="8" t="str">
        <f t="shared" si="359"/>
        <v/>
      </c>
      <c r="S2849" s="11">
        <f t="shared" si="360"/>
        <v>19201173.096976016</v>
      </c>
      <c r="T2849" s="11">
        <f t="shared" si="360"/>
        <v>41790766.969749741</v>
      </c>
      <c r="U2849" s="11">
        <f t="shared" si="360"/>
        <v>42893481.380161628</v>
      </c>
    </row>
    <row r="2850" spans="1:21" x14ac:dyDescent="0.2">
      <c r="A2850" s="5">
        <v>2877</v>
      </c>
      <c r="B2850" s="17">
        <v>4</v>
      </c>
      <c r="C2850" s="16">
        <v>2</v>
      </c>
      <c r="D2850" s="16">
        <v>2005</v>
      </c>
      <c r="E2850" s="18">
        <v>38444</v>
      </c>
      <c r="F2850" s="9" t="s">
        <v>2821</v>
      </c>
      <c r="G2850" s="3">
        <v>15000000</v>
      </c>
      <c r="H2850">
        <v>31726995</v>
      </c>
      <c r="I2850" s="3">
        <v>47175038</v>
      </c>
      <c r="J2850" s="8" t="str">
        <f t="shared" si="354"/>
        <v/>
      </c>
      <c r="K2850" s="8" t="str">
        <f t="shared" si="355"/>
        <v/>
      </c>
      <c r="L2850" s="8" t="str">
        <f t="shared" si="356"/>
        <v>The Wedding Date</v>
      </c>
      <c r="M2850" s="8" t="str">
        <f t="shared" si="357"/>
        <v/>
      </c>
      <c r="N2850" s="8" t="str">
        <f t="shared" si="353"/>
        <v>The Wedding Date</v>
      </c>
      <c r="O2850" s="10">
        <f>INDEX(cpi!$A$1:$M$106,MATCH($D2850,cpi!$A:$A,0),MATCH($C2850,cpi!$1:$1,0))</f>
        <v>191.8</v>
      </c>
      <c r="P2850" s="10">
        <f>cpi!$I$2</f>
        <v>245.51900000000001</v>
      </c>
      <c r="Q2850" s="10">
        <f t="shared" si="358"/>
        <v>1.2800782064650678</v>
      </c>
      <c r="R2850" s="8" t="str">
        <f t="shared" si="359"/>
        <v/>
      </c>
      <c r="S2850" s="11">
        <f t="shared" si="360"/>
        <v>19201173.096976016</v>
      </c>
      <c r="T2850" s="11">
        <f t="shared" si="360"/>
        <v>40613034.856126174</v>
      </c>
      <c r="U2850" s="11">
        <f t="shared" si="360"/>
        <v>60387738.032961421</v>
      </c>
    </row>
    <row r="2851" spans="1:21" x14ac:dyDescent="0.2">
      <c r="A2851" s="5">
        <v>2878</v>
      </c>
      <c r="B2851" s="17">
        <v>25</v>
      </c>
      <c r="C2851" s="16">
        <v>9</v>
      </c>
      <c r="D2851" s="16">
        <v>1987</v>
      </c>
      <c r="E2851" s="18">
        <v>32517</v>
      </c>
      <c r="F2851" s="9" t="s">
        <v>2822</v>
      </c>
      <c r="G2851" s="3">
        <v>15000000</v>
      </c>
      <c r="H2851">
        <v>30857000</v>
      </c>
      <c r="I2851" s="3">
        <v>30857000</v>
      </c>
      <c r="J2851" s="8" t="str">
        <f t="shared" si="354"/>
        <v/>
      </c>
      <c r="K2851" s="8" t="str">
        <f t="shared" si="355"/>
        <v/>
      </c>
      <c r="L2851" s="8" t="str">
        <f t="shared" si="356"/>
        <v>The Princess Bride</v>
      </c>
      <c r="M2851" s="8" t="str">
        <f t="shared" si="357"/>
        <v/>
      </c>
      <c r="N2851" s="8" t="str">
        <f t="shared" si="353"/>
        <v>The Princess Bride</v>
      </c>
      <c r="O2851" s="10">
        <f>INDEX(cpi!$A$1:$M$106,MATCH($D2851,cpi!$A:$A,0),MATCH($C2851,cpi!$1:$1,0))</f>
        <v>115</v>
      </c>
      <c r="P2851" s="10">
        <f>cpi!$I$2</f>
        <v>245.51900000000001</v>
      </c>
      <c r="Q2851" s="10">
        <f t="shared" si="358"/>
        <v>2.1349478260869565</v>
      </c>
      <c r="R2851" s="8" t="str">
        <f t="shared" si="359"/>
        <v/>
      </c>
      <c r="S2851" s="11">
        <f t="shared" si="360"/>
        <v>32024217.391304348</v>
      </c>
      <c r="T2851" s="11">
        <f t="shared" si="360"/>
        <v>65878085.069565222</v>
      </c>
      <c r="U2851" s="11">
        <f t="shared" si="360"/>
        <v>65878085.069565222</v>
      </c>
    </row>
    <row r="2852" spans="1:21" x14ac:dyDescent="0.2">
      <c r="A2852" s="5">
        <v>2879</v>
      </c>
      <c r="B2852" s="17">
        <v>12</v>
      </c>
      <c r="C2852" s="16">
        <v>7</v>
      </c>
      <c r="D2852" s="16">
        <v>2002</v>
      </c>
      <c r="E2852" s="18">
        <v>37597</v>
      </c>
      <c r="F2852" s="9" t="s">
        <v>2823</v>
      </c>
      <c r="G2852" s="3">
        <v>15000000</v>
      </c>
      <c r="H2852">
        <v>30259652</v>
      </c>
      <c r="I2852">
        <v>37659652</v>
      </c>
      <c r="J2852" s="8" t="str">
        <f t="shared" si="354"/>
        <v/>
      </c>
      <c r="K2852" s="8" t="str">
        <f t="shared" si="355"/>
        <v/>
      </c>
      <c r="L2852" s="8" t="str">
        <f t="shared" si="356"/>
        <v>Halloween: Resurrection</v>
      </c>
      <c r="M2852" s="8" t="str">
        <f t="shared" si="357"/>
        <v/>
      </c>
      <c r="N2852" s="8" t="str">
        <f t="shared" si="353"/>
        <v>Halloween: Resurrection</v>
      </c>
      <c r="O2852" s="10">
        <f>INDEX(cpi!$A$1:$M$106,MATCH($D2852,cpi!$A:$A,0),MATCH($C2852,cpi!$1:$1,0))</f>
        <v>180.1</v>
      </c>
      <c r="P2852" s="10">
        <f>cpi!$I$2</f>
        <v>245.51900000000001</v>
      </c>
      <c r="Q2852" s="10">
        <f t="shared" si="358"/>
        <v>1.3632370905052749</v>
      </c>
      <c r="R2852" s="8" t="str">
        <f t="shared" si="359"/>
        <v/>
      </c>
      <c r="S2852" s="11">
        <f t="shared" si="360"/>
        <v>20448556.357579123</v>
      </c>
      <c r="T2852" s="11">
        <f t="shared" si="360"/>
        <v>41251079.952182122</v>
      </c>
      <c r="U2852" s="11">
        <f t="shared" si="360"/>
        <v>51339034.421921156</v>
      </c>
    </row>
    <row r="2853" spans="1:21" x14ac:dyDescent="0.2">
      <c r="A2853" s="5">
        <v>2880</v>
      </c>
      <c r="B2853" s="17">
        <v>25</v>
      </c>
      <c r="C2853" s="16">
        <v>12</v>
      </c>
      <c r="D2853" s="16">
        <v>2007</v>
      </c>
      <c r="E2853" s="18">
        <v>39825</v>
      </c>
      <c r="F2853" s="9" t="s">
        <v>2824</v>
      </c>
      <c r="G2853" s="3">
        <v>15000000</v>
      </c>
      <c r="H2853">
        <v>30226144</v>
      </c>
      <c r="I2853">
        <v>30261293</v>
      </c>
      <c r="J2853" s="8" t="str">
        <f t="shared" si="354"/>
        <v/>
      </c>
      <c r="K2853" s="8" t="str">
        <f t="shared" si="355"/>
        <v/>
      </c>
      <c r="L2853" s="8" t="str">
        <f t="shared" si="356"/>
        <v>The Great Debaters</v>
      </c>
      <c r="M2853" s="8" t="str">
        <f t="shared" si="357"/>
        <v/>
      </c>
      <c r="N2853" s="8" t="str">
        <f t="shared" si="353"/>
        <v>The Great Debaters</v>
      </c>
      <c r="O2853" s="10">
        <f>INDEX(cpi!$A$1:$M$106,MATCH($D2853,cpi!$A:$A,0),MATCH($C2853,cpi!$1:$1,0))</f>
        <v>210.036</v>
      </c>
      <c r="P2853" s="10">
        <f>cpi!$I$2</f>
        <v>245.51900000000001</v>
      </c>
      <c r="Q2853" s="10">
        <f t="shared" si="358"/>
        <v>1.1689377059170809</v>
      </c>
      <c r="R2853" s="8" t="str">
        <f t="shared" si="359"/>
        <v/>
      </c>
      <c r="S2853" s="11">
        <f t="shared" si="360"/>
        <v>17534065.588756215</v>
      </c>
      <c r="T2853" s="11">
        <f t="shared" si="360"/>
        <v>35332479.42607934</v>
      </c>
      <c r="U2853" s="11">
        <f t="shared" si="360"/>
        <v>35373566.417504616</v>
      </c>
    </row>
    <row r="2854" spans="1:21" x14ac:dyDescent="0.2">
      <c r="A2854" s="5">
        <v>2881</v>
      </c>
      <c r="B2854" s="17">
        <v>22</v>
      </c>
      <c r="C2854" s="16">
        <v>8</v>
      </c>
      <c r="D2854" s="16">
        <v>2014</v>
      </c>
      <c r="E2854" s="18">
        <v>42285</v>
      </c>
      <c r="F2854" s="9" t="s">
        <v>2825</v>
      </c>
      <c r="G2854" s="3">
        <v>15000000</v>
      </c>
      <c r="H2854">
        <v>30127963</v>
      </c>
      <c r="I2854">
        <v>30138912</v>
      </c>
      <c r="J2854" s="8" t="str">
        <f t="shared" si="354"/>
        <v/>
      </c>
      <c r="K2854" s="8" t="str">
        <f t="shared" si="355"/>
        <v/>
      </c>
      <c r="L2854" s="8" t="str">
        <f t="shared" si="356"/>
        <v>When the Game Stands Tall</v>
      </c>
      <c r="M2854" s="8" t="str">
        <f t="shared" si="357"/>
        <v/>
      </c>
      <c r="N2854" s="8" t="str">
        <f t="shared" si="353"/>
        <v>When the Game Stands Tall</v>
      </c>
      <c r="O2854" s="10">
        <f>INDEX(cpi!$A$1:$M$106,MATCH($D2854,cpi!$A:$A,0),MATCH($C2854,cpi!$1:$1,0))</f>
        <v>237.852</v>
      </c>
      <c r="P2854" s="10">
        <f>cpi!$I$2</f>
        <v>245.51900000000001</v>
      </c>
      <c r="Q2854" s="10">
        <f t="shared" si="358"/>
        <v>1.0322343305921329</v>
      </c>
      <c r="R2854" s="8" t="str">
        <f t="shared" si="359"/>
        <v/>
      </c>
      <c r="S2854" s="11">
        <f t="shared" si="360"/>
        <v>15483514.958881993</v>
      </c>
      <c r="T2854" s="11">
        <f t="shared" si="360"/>
        <v>31099117.719409548</v>
      </c>
      <c r="U2854" s="11">
        <f t="shared" si="360"/>
        <v>31110419.653095201</v>
      </c>
    </row>
    <row r="2855" spans="1:21" x14ac:dyDescent="0.2">
      <c r="A2855" s="5">
        <v>2882</v>
      </c>
      <c r="B2855" s="17">
        <v>12</v>
      </c>
      <c r="C2855" s="16">
        <v>6</v>
      </c>
      <c r="D2855" s="16">
        <v>1981</v>
      </c>
      <c r="E2855" s="18">
        <v>29926</v>
      </c>
      <c r="F2855" s="9" t="s">
        <v>242</v>
      </c>
      <c r="G2855" s="3">
        <v>15000000</v>
      </c>
      <c r="H2855" s="3">
        <v>30000000</v>
      </c>
      <c r="I2855" s="3">
        <v>44400000</v>
      </c>
      <c r="J2855" s="8" t="str">
        <f t="shared" si="354"/>
        <v/>
      </c>
      <c r="K2855" s="8" t="str">
        <f t="shared" si="355"/>
        <v/>
      </c>
      <c r="L2855" s="8" t="str">
        <f t="shared" si="356"/>
        <v>Clash of the Titans</v>
      </c>
      <c r="M2855" s="8">
        <f t="shared" si="357"/>
        <v>1</v>
      </c>
      <c r="N2855" s="8" t="str">
        <f t="shared" si="353"/>
        <v>Clash of the Titans (1981)</v>
      </c>
      <c r="O2855" s="10">
        <f>INDEX(cpi!$A$1:$M$106,MATCH($D2855,cpi!$A:$A,0),MATCH($C2855,cpi!$1:$1,0))</f>
        <v>90.6</v>
      </c>
      <c r="P2855" s="10">
        <f>cpi!$I$2</f>
        <v>245.51900000000001</v>
      </c>
      <c r="Q2855" s="10">
        <f t="shared" si="358"/>
        <v>2.7099227373068433</v>
      </c>
      <c r="R2855" s="8" t="str">
        <f t="shared" si="359"/>
        <v/>
      </c>
      <c r="S2855" s="11">
        <f t="shared" si="360"/>
        <v>40648841.059602648</v>
      </c>
      <c r="T2855" s="11">
        <f t="shared" si="360"/>
        <v>81297682.119205296</v>
      </c>
      <c r="U2855" s="11">
        <f t="shared" si="360"/>
        <v>120320569.53642385</v>
      </c>
    </row>
    <row r="2856" spans="1:21" x14ac:dyDescent="0.2">
      <c r="A2856" s="5">
        <v>2883</v>
      </c>
      <c r="B2856" s="17">
        <v>20</v>
      </c>
      <c r="C2856" s="16">
        <v>2</v>
      </c>
      <c r="D2856" s="16">
        <v>2004</v>
      </c>
      <c r="E2856" s="18">
        <v>38566</v>
      </c>
      <c r="F2856" s="9" t="s">
        <v>2826</v>
      </c>
      <c r="G2856" s="3">
        <v>15000000</v>
      </c>
      <c r="H2856" s="3">
        <v>29331068</v>
      </c>
      <c r="I2856" s="3">
        <v>33118854</v>
      </c>
      <c r="J2856" s="8" t="str">
        <f t="shared" si="354"/>
        <v/>
      </c>
      <c r="K2856" s="8" t="str">
        <f t="shared" si="355"/>
        <v/>
      </c>
      <c r="L2856" s="8" t="str">
        <f t="shared" si="356"/>
        <v>Confessions of a Teenage Drama Queen</v>
      </c>
      <c r="M2856" s="8" t="str">
        <f t="shared" si="357"/>
        <v/>
      </c>
      <c r="N2856" s="8" t="str">
        <f t="shared" si="353"/>
        <v>Confessions of a Teenage Drama Queen</v>
      </c>
      <c r="O2856" s="10">
        <f>INDEX(cpi!$A$1:$M$106,MATCH($D2856,cpi!$A:$A,0),MATCH($C2856,cpi!$1:$1,0))</f>
        <v>186.2</v>
      </c>
      <c r="P2856" s="10">
        <f>cpi!$I$2</f>
        <v>245.51900000000001</v>
      </c>
      <c r="Q2856" s="10">
        <f t="shared" si="358"/>
        <v>1.3185767991407091</v>
      </c>
      <c r="R2856" s="8" t="str">
        <f t="shared" si="359"/>
        <v/>
      </c>
      <c r="S2856" s="11">
        <f t="shared" si="360"/>
        <v>19778651.987110637</v>
      </c>
      <c r="T2856" s="11">
        <f t="shared" si="360"/>
        <v>38675265.758818485</v>
      </c>
      <c r="U2856" s="11">
        <f t="shared" si="360"/>
        <v>43669752.498528473</v>
      </c>
    </row>
    <row r="2857" spans="1:21" x14ac:dyDescent="0.2">
      <c r="A2857" s="5">
        <v>2884</v>
      </c>
      <c r="B2857" s="17">
        <v>17</v>
      </c>
      <c r="C2857" s="16">
        <v>4</v>
      </c>
      <c r="D2857" s="16">
        <v>1998</v>
      </c>
      <c r="E2857" s="18">
        <v>36284</v>
      </c>
      <c r="F2857" s="9" t="s">
        <v>2827</v>
      </c>
      <c r="G2857" s="3">
        <v>15000000</v>
      </c>
      <c r="H2857" s="3">
        <v>29145924</v>
      </c>
      <c r="I2857" s="3">
        <v>29145924</v>
      </c>
      <c r="J2857" s="8" t="str">
        <f t="shared" si="354"/>
        <v/>
      </c>
      <c r="K2857" s="8" t="str">
        <f t="shared" si="355"/>
        <v/>
      </c>
      <c r="L2857" s="8" t="str">
        <f t="shared" si="356"/>
        <v>The Object of my Affection</v>
      </c>
      <c r="M2857" s="8" t="str">
        <f t="shared" si="357"/>
        <v/>
      </c>
      <c r="N2857" s="8" t="str">
        <f t="shared" si="353"/>
        <v>The Object of my Affection</v>
      </c>
      <c r="O2857" s="10">
        <f>INDEX(cpi!$A$1:$M$106,MATCH($D2857,cpi!$A:$A,0),MATCH($C2857,cpi!$1:$1,0))</f>
        <v>162.5</v>
      </c>
      <c r="P2857" s="10">
        <f>cpi!$I$2</f>
        <v>245.51900000000001</v>
      </c>
      <c r="Q2857" s="10">
        <f t="shared" si="358"/>
        <v>1.510886153846154</v>
      </c>
      <c r="R2857" s="8" t="str">
        <f t="shared" si="359"/>
        <v/>
      </c>
      <c r="S2857" s="11">
        <f t="shared" si="360"/>
        <v>22663292.307692312</v>
      </c>
      <c r="T2857" s="11">
        <f t="shared" si="360"/>
        <v>44036173.012652315</v>
      </c>
      <c r="U2857" s="11">
        <f t="shared" si="360"/>
        <v>44036173.012652315</v>
      </c>
    </row>
    <row r="2858" spans="1:21" x14ac:dyDescent="0.2">
      <c r="A2858" s="5">
        <v>2885</v>
      </c>
      <c r="B2858" s="17">
        <v>11</v>
      </c>
      <c r="C2858" s="16">
        <v>5</v>
      </c>
      <c r="D2858" s="16">
        <v>2007</v>
      </c>
      <c r="E2858" s="18">
        <v>39391</v>
      </c>
      <c r="F2858" s="9" t="s">
        <v>2828</v>
      </c>
      <c r="G2858" s="3">
        <v>15000000</v>
      </c>
      <c r="H2858" s="3">
        <v>28638916</v>
      </c>
      <c r="I2858" s="3">
        <v>64232714</v>
      </c>
      <c r="J2858" s="8" t="str">
        <f t="shared" si="354"/>
        <v/>
      </c>
      <c r="K2858" s="8" t="str">
        <f t="shared" si="355"/>
        <v/>
      </c>
      <c r="L2858" s="8" t="str">
        <f t="shared" si="356"/>
        <v>28 Weeks Later</v>
      </c>
      <c r="M2858" s="8" t="str">
        <f t="shared" si="357"/>
        <v/>
      </c>
      <c r="N2858" s="8" t="str">
        <f t="shared" si="353"/>
        <v>28 Weeks Later</v>
      </c>
      <c r="O2858" s="10">
        <f>INDEX(cpi!$A$1:$M$106,MATCH($D2858,cpi!$A:$A,0),MATCH($C2858,cpi!$1:$1,0))</f>
        <v>207.94900000000001</v>
      </c>
      <c r="P2858" s="10">
        <f>cpi!$I$2</f>
        <v>245.51900000000001</v>
      </c>
      <c r="Q2858" s="10">
        <f t="shared" si="358"/>
        <v>1.1806692987222829</v>
      </c>
      <c r="R2858" s="8" t="str">
        <f t="shared" si="359"/>
        <v/>
      </c>
      <c r="S2858" s="11">
        <f t="shared" si="360"/>
        <v>17710039.480834242</v>
      </c>
      <c r="T2858" s="11">
        <f t="shared" si="360"/>
        <v>33813088.869886369</v>
      </c>
      <c r="U2858" s="11">
        <f t="shared" si="360"/>
        <v>75837593.393408954</v>
      </c>
    </row>
    <row r="2859" spans="1:21" x14ac:dyDescent="0.2">
      <c r="A2859" s="5">
        <v>2886</v>
      </c>
      <c r="B2859" s="17">
        <v>11</v>
      </c>
      <c r="C2859" s="16">
        <v>4</v>
      </c>
      <c r="D2859" s="16">
        <v>1997</v>
      </c>
      <c r="E2859" s="18">
        <v>35738</v>
      </c>
      <c r="F2859" s="9" t="s">
        <v>2829</v>
      </c>
      <c r="G2859" s="3">
        <v>15000000</v>
      </c>
      <c r="H2859">
        <v>28084357</v>
      </c>
      <c r="I2859" s="3">
        <v>31070412</v>
      </c>
      <c r="J2859" s="8" t="str">
        <f t="shared" si="354"/>
        <v/>
      </c>
      <c r="K2859" s="8" t="str">
        <f t="shared" si="355"/>
        <v/>
      </c>
      <c r="L2859" s="8" t="str">
        <f t="shared" si="356"/>
        <v>Grosse Pointe Blank</v>
      </c>
      <c r="M2859" s="8" t="str">
        <f t="shared" si="357"/>
        <v/>
      </c>
      <c r="N2859" s="8" t="str">
        <f t="shared" si="353"/>
        <v>Grosse Pointe Blank</v>
      </c>
      <c r="O2859" s="10">
        <f>INDEX(cpi!$A$1:$M$106,MATCH($D2859,cpi!$A:$A,0),MATCH($C2859,cpi!$1:$1,0))</f>
        <v>160.19999999999999</v>
      </c>
      <c r="P2859" s="10">
        <f>cpi!$I$2</f>
        <v>245.51900000000001</v>
      </c>
      <c r="Q2859" s="10">
        <f t="shared" si="358"/>
        <v>1.532578027465668</v>
      </c>
      <c r="R2859" s="8" t="str">
        <f t="shared" si="359"/>
        <v/>
      </c>
      <c r="S2859" s="11">
        <f t="shared" si="360"/>
        <v>22988670.411985021</v>
      </c>
      <c r="T2859" s="11">
        <f t="shared" si="360"/>
        <v>43041468.453701623</v>
      </c>
      <c r="U2859" s="11">
        <f t="shared" si="360"/>
        <v>47617830.735505618</v>
      </c>
    </row>
    <row r="2860" spans="1:21" x14ac:dyDescent="0.2">
      <c r="A2860" s="5">
        <v>2887</v>
      </c>
      <c r="B2860" s="17">
        <v>21</v>
      </c>
      <c r="C2860" s="16">
        <v>4</v>
      </c>
      <c r="D2860" s="16">
        <v>2000</v>
      </c>
      <c r="E2860" s="18">
        <v>37138</v>
      </c>
      <c r="F2860" s="9" t="s">
        <v>2830</v>
      </c>
      <c r="G2860" s="3">
        <v>15000000</v>
      </c>
      <c r="H2860" s="3">
        <v>27441122</v>
      </c>
      <c r="I2860" s="3">
        <v>27709625</v>
      </c>
      <c r="J2860" s="8" t="str">
        <f t="shared" si="354"/>
        <v/>
      </c>
      <c r="K2860" s="8" t="str">
        <f t="shared" si="355"/>
        <v/>
      </c>
      <c r="L2860" s="8" t="str">
        <f t="shared" si="356"/>
        <v>Love and Basketball</v>
      </c>
      <c r="M2860" s="8" t="str">
        <f t="shared" si="357"/>
        <v/>
      </c>
      <c r="N2860" s="8" t="str">
        <f t="shared" si="353"/>
        <v>Love and Basketball</v>
      </c>
      <c r="O2860" s="10">
        <f>INDEX(cpi!$A$1:$M$106,MATCH($D2860,cpi!$A:$A,0),MATCH($C2860,cpi!$1:$1,0))</f>
        <v>171.3</v>
      </c>
      <c r="P2860" s="10">
        <f>cpi!$I$2</f>
        <v>245.51900000000001</v>
      </c>
      <c r="Q2860" s="10">
        <f t="shared" si="358"/>
        <v>1.4332691185055457</v>
      </c>
      <c r="R2860" s="8" t="str">
        <f t="shared" si="359"/>
        <v/>
      </c>
      <c r="S2860" s="11">
        <f t="shared" si="360"/>
        <v>21499036.777583186</v>
      </c>
      <c r="T2860" s="11">
        <f t="shared" si="360"/>
        <v>39330512.739743136</v>
      </c>
      <c r="U2860" s="11">
        <f t="shared" si="360"/>
        <v>39715349.797869235</v>
      </c>
    </row>
    <row r="2861" spans="1:21" x14ac:dyDescent="0.2">
      <c r="A2861" s="5">
        <v>2888</v>
      </c>
      <c r="B2861" s="17">
        <v>27</v>
      </c>
      <c r="C2861" s="16">
        <v>10</v>
      </c>
      <c r="D2861" s="16">
        <v>2000</v>
      </c>
      <c r="E2861" s="18">
        <v>37325</v>
      </c>
      <c r="F2861" s="9" t="s">
        <v>2831</v>
      </c>
      <c r="G2861" s="3">
        <v>15000000</v>
      </c>
      <c r="H2861" s="3">
        <v>26421314</v>
      </c>
      <c r="I2861" s="3">
        <v>47721314</v>
      </c>
      <c r="J2861" s="8" t="str">
        <f t="shared" si="354"/>
        <v/>
      </c>
      <c r="K2861" s="8" t="str">
        <f t="shared" si="355"/>
        <v/>
      </c>
      <c r="L2861" s="8" t="str">
        <f t="shared" si="356"/>
        <v>Book of Shadows: Blair Witch 2</v>
      </c>
      <c r="M2861" s="8" t="str">
        <f t="shared" si="357"/>
        <v/>
      </c>
      <c r="N2861" s="8" t="str">
        <f t="shared" si="353"/>
        <v>Book of Shadows: Blair Witch 2</v>
      </c>
      <c r="O2861" s="10">
        <f>INDEX(cpi!$A$1:$M$106,MATCH($D2861,cpi!$A:$A,0),MATCH($C2861,cpi!$1:$1,0))</f>
        <v>174</v>
      </c>
      <c r="P2861" s="10">
        <f>cpi!$I$2</f>
        <v>245.51900000000001</v>
      </c>
      <c r="Q2861" s="10">
        <f t="shared" si="358"/>
        <v>1.411028735632184</v>
      </c>
      <c r="R2861" s="8" t="str">
        <f t="shared" si="359"/>
        <v/>
      </c>
      <c r="S2861" s="11">
        <f t="shared" si="360"/>
        <v>21165431.034482758</v>
      </c>
      <c r="T2861" s="11">
        <f t="shared" si="360"/>
        <v>37281233.287160926</v>
      </c>
      <c r="U2861" s="11">
        <f t="shared" si="360"/>
        <v>67336145.356126443</v>
      </c>
    </row>
    <row r="2862" spans="1:21" x14ac:dyDescent="0.2">
      <c r="A2862" s="5">
        <v>2889</v>
      </c>
      <c r="B2862" s="17">
        <v>10</v>
      </c>
      <c r="C2862" s="16">
        <v>10</v>
      </c>
      <c r="D2862" s="16">
        <v>1997</v>
      </c>
      <c r="E2862" s="18">
        <v>35713</v>
      </c>
      <c r="F2862" s="9" t="s">
        <v>2832</v>
      </c>
      <c r="G2862" s="3">
        <v>15000000</v>
      </c>
      <c r="H2862" s="3">
        <v>26410771</v>
      </c>
      <c r="I2862" s="3">
        <v>43111725</v>
      </c>
      <c r="J2862" s="8" t="str">
        <f t="shared" si="354"/>
        <v/>
      </c>
      <c r="K2862" s="8" t="str">
        <f t="shared" si="355"/>
        <v/>
      </c>
      <c r="L2862" s="8" t="str">
        <f t="shared" si="356"/>
        <v>Boogie Nights</v>
      </c>
      <c r="M2862" s="8" t="str">
        <f t="shared" si="357"/>
        <v/>
      </c>
      <c r="N2862" s="8" t="str">
        <f t="shared" si="353"/>
        <v>Boogie Nights</v>
      </c>
      <c r="O2862" s="10">
        <f>INDEX(cpi!$A$1:$M$106,MATCH($D2862,cpi!$A:$A,0),MATCH($C2862,cpi!$1:$1,0))</f>
        <v>161.6</v>
      </c>
      <c r="P2862" s="10">
        <f>cpi!$I$2</f>
        <v>245.51900000000001</v>
      </c>
      <c r="Q2862" s="10">
        <f t="shared" si="358"/>
        <v>1.5193007425742575</v>
      </c>
      <c r="R2862" s="8" t="str">
        <f t="shared" si="359"/>
        <v/>
      </c>
      <c r="S2862" s="11">
        <f t="shared" si="360"/>
        <v>22789511.138613861</v>
      </c>
      <c r="T2862" s="11">
        <f t="shared" si="360"/>
        <v>40125903.992258668</v>
      </c>
      <c r="U2862" s="11">
        <f t="shared" si="360"/>
        <v>65499675.806157179</v>
      </c>
    </row>
    <row r="2863" spans="1:21" x14ac:dyDescent="0.2">
      <c r="A2863" s="5">
        <v>2890</v>
      </c>
      <c r="B2863" s="17">
        <v>8</v>
      </c>
      <c r="C2863" s="16">
        <v>9</v>
      </c>
      <c r="D2863" s="16">
        <v>2017</v>
      </c>
      <c r="E2863" s="18">
        <v>42956</v>
      </c>
      <c r="F2863" s="9" t="s">
        <v>2833</v>
      </c>
      <c r="G2863" s="3">
        <v>15000000</v>
      </c>
      <c r="H2863" s="3">
        <v>26353346</v>
      </c>
      <c r="I2863" s="3">
        <v>30428346</v>
      </c>
      <c r="J2863" s="8" t="str">
        <f t="shared" si="354"/>
        <v/>
      </c>
      <c r="K2863" s="8" t="str">
        <f t="shared" si="355"/>
        <v/>
      </c>
      <c r="L2863" s="8" t="str">
        <f t="shared" si="356"/>
        <v>Home Again</v>
      </c>
      <c r="M2863" s="8" t="str">
        <f t="shared" si="357"/>
        <v/>
      </c>
      <c r="N2863" s="8" t="str">
        <f t="shared" si="353"/>
        <v>Home Again</v>
      </c>
      <c r="O2863" s="10">
        <f>INDEX(cpi!$A$1:$M$106,MATCH($D2863,cpi!$A:$A,0),MATCH($C2863,cpi!$1:$1,0))</f>
        <v>0</v>
      </c>
      <c r="P2863" s="10">
        <f>cpi!$I$2</f>
        <v>245.51900000000001</v>
      </c>
      <c r="Q2863" s="10" t="e">
        <f t="shared" si="358"/>
        <v>#DIV/0!</v>
      </c>
      <c r="R2863" s="8">
        <f t="shared" si="359"/>
        <v>1</v>
      </c>
      <c r="S2863" s="11" t="e">
        <f t="shared" si="360"/>
        <v>#DIV/0!</v>
      </c>
      <c r="T2863" s="11" t="e">
        <f t="shared" si="360"/>
        <v>#DIV/0!</v>
      </c>
      <c r="U2863" s="11" t="e">
        <f t="shared" si="360"/>
        <v>#DIV/0!</v>
      </c>
    </row>
    <row r="2864" spans="1:21" x14ac:dyDescent="0.2">
      <c r="A2864" s="5">
        <v>2891</v>
      </c>
      <c r="B2864" s="17">
        <v>23</v>
      </c>
      <c r="C2864" s="16">
        <v>7</v>
      </c>
      <c r="D2864" s="16">
        <v>2010</v>
      </c>
      <c r="E2864" s="18">
        <v>40854</v>
      </c>
      <c r="F2864" s="9" t="s">
        <v>2834</v>
      </c>
      <c r="G2864" s="3">
        <v>15000000</v>
      </c>
      <c r="H2864" s="3">
        <v>26167002</v>
      </c>
      <c r="I2864" s="3">
        <v>27469621</v>
      </c>
      <c r="J2864" s="8" t="str">
        <f t="shared" si="354"/>
        <v/>
      </c>
      <c r="K2864" s="8" t="str">
        <f t="shared" si="355"/>
        <v/>
      </c>
      <c r="L2864" s="8" t="str">
        <f t="shared" si="356"/>
        <v>Ramona and Beezus</v>
      </c>
      <c r="M2864" s="8" t="str">
        <f t="shared" si="357"/>
        <v/>
      </c>
      <c r="N2864" s="8" t="str">
        <f t="shared" si="353"/>
        <v>Ramona and Beezus</v>
      </c>
      <c r="O2864" s="10">
        <f>INDEX(cpi!$A$1:$M$106,MATCH($D2864,cpi!$A:$A,0),MATCH($C2864,cpi!$1:$1,0))</f>
        <v>218.011</v>
      </c>
      <c r="P2864" s="10">
        <f>cpi!$I$2</f>
        <v>245.51900000000001</v>
      </c>
      <c r="Q2864" s="10">
        <f t="shared" si="358"/>
        <v>1.1261771195031445</v>
      </c>
      <c r="R2864" s="8" t="str">
        <f t="shared" si="359"/>
        <v/>
      </c>
      <c r="S2864" s="11">
        <f t="shared" si="360"/>
        <v>16892656.792547166</v>
      </c>
      <c r="T2864" s="11">
        <f t="shared" si="360"/>
        <v>29468678.938393019</v>
      </c>
      <c r="U2864" s="11">
        <f t="shared" si="360"/>
        <v>30935658.651623089</v>
      </c>
    </row>
    <row r="2865" spans="1:21" x14ac:dyDescent="0.2">
      <c r="A2865" s="5">
        <v>2892</v>
      </c>
      <c r="B2865" s="17">
        <v>27</v>
      </c>
      <c r="C2865" s="16">
        <v>8</v>
      </c>
      <c r="D2865" s="16">
        <v>2014</v>
      </c>
      <c r="E2865" s="18">
        <v>42437</v>
      </c>
      <c r="F2865" s="9" t="s">
        <v>2835</v>
      </c>
      <c r="G2865" s="3">
        <v>15000000</v>
      </c>
      <c r="H2865" s="3">
        <v>25018119</v>
      </c>
      <c r="I2865" s="3">
        <v>34820335</v>
      </c>
      <c r="J2865" s="8" t="str">
        <f t="shared" si="354"/>
        <v/>
      </c>
      <c r="K2865" s="8" t="str">
        <f t="shared" si="355"/>
        <v/>
      </c>
      <c r="L2865" s="8" t="str">
        <f t="shared" si="356"/>
        <v>The November Man</v>
      </c>
      <c r="M2865" s="8" t="str">
        <f t="shared" si="357"/>
        <v/>
      </c>
      <c r="N2865" s="8" t="str">
        <f t="shared" si="353"/>
        <v>The November Man</v>
      </c>
      <c r="O2865" s="10">
        <f>INDEX(cpi!$A$1:$M$106,MATCH($D2865,cpi!$A:$A,0),MATCH($C2865,cpi!$1:$1,0))</f>
        <v>237.852</v>
      </c>
      <c r="P2865" s="10">
        <f>cpi!$I$2</f>
        <v>245.51900000000001</v>
      </c>
      <c r="Q2865" s="10">
        <f t="shared" si="358"/>
        <v>1.0322343305921329</v>
      </c>
      <c r="R2865" s="8" t="str">
        <f t="shared" si="359"/>
        <v/>
      </c>
      <c r="S2865" s="11">
        <f t="shared" si="360"/>
        <v>15483514.958881993</v>
      </c>
      <c r="T2865" s="11">
        <f t="shared" si="360"/>
        <v>25824561.318639319</v>
      </c>
      <c r="U2865" s="11">
        <f t="shared" si="360"/>
        <v>35942745.189718813</v>
      </c>
    </row>
    <row r="2866" spans="1:21" x14ac:dyDescent="0.2">
      <c r="A2866" s="5">
        <v>2893</v>
      </c>
      <c r="B2866" s="17">
        <v>3</v>
      </c>
      <c r="C2866" s="16">
        <v>5</v>
      </c>
      <c r="D2866" s="16">
        <v>1996</v>
      </c>
      <c r="E2866" s="18">
        <v>35129</v>
      </c>
      <c r="F2866" s="9" t="s">
        <v>2836</v>
      </c>
      <c r="G2866" s="3">
        <v>15000000</v>
      </c>
      <c r="H2866" s="3">
        <v>24769466</v>
      </c>
      <c r="I2866" s="3">
        <v>55669466</v>
      </c>
      <c r="J2866" s="8" t="str">
        <f t="shared" si="354"/>
        <v/>
      </c>
      <c r="K2866" s="8" t="str">
        <f t="shared" si="355"/>
        <v/>
      </c>
      <c r="L2866" s="8" t="str">
        <f t="shared" si="356"/>
        <v>The Craft</v>
      </c>
      <c r="M2866" s="8" t="str">
        <f t="shared" si="357"/>
        <v/>
      </c>
      <c r="N2866" s="8" t="str">
        <f t="shared" si="353"/>
        <v>The Craft</v>
      </c>
      <c r="O2866" s="10">
        <f>INDEX(cpi!$A$1:$M$106,MATCH($D2866,cpi!$A:$A,0),MATCH($C2866,cpi!$1:$1,0))</f>
        <v>156.6</v>
      </c>
      <c r="P2866" s="10">
        <f>cpi!$I$2</f>
        <v>245.51900000000001</v>
      </c>
      <c r="Q2866" s="10">
        <f t="shared" si="358"/>
        <v>1.5678097062579821</v>
      </c>
      <c r="R2866" s="8" t="str">
        <f t="shared" si="359"/>
        <v/>
      </c>
      <c r="S2866" s="11">
        <f t="shared" si="360"/>
        <v>23517145.593869731</v>
      </c>
      <c r="T2866" s="11">
        <f t="shared" si="360"/>
        <v>38833809.213627078</v>
      </c>
      <c r="U2866" s="11">
        <f t="shared" si="360"/>
        <v>87279129.136998728</v>
      </c>
    </row>
    <row r="2867" spans="1:21" x14ac:dyDescent="0.2">
      <c r="A2867" s="5">
        <v>2894</v>
      </c>
      <c r="B2867" s="17">
        <v>28</v>
      </c>
      <c r="C2867" s="16">
        <v>12</v>
      </c>
      <c r="D2867" s="16">
        <v>2005</v>
      </c>
      <c r="E2867" s="18">
        <v>39184</v>
      </c>
      <c r="F2867" s="9" t="s">
        <v>2837</v>
      </c>
      <c r="G2867" s="3">
        <v>15000000</v>
      </c>
      <c r="H2867" s="3">
        <v>23089926</v>
      </c>
      <c r="I2867" s="3">
        <v>87973835</v>
      </c>
      <c r="J2867" s="8" t="str">
        <f t="shared" si="354"/>
        <v/>
      </c>
      <c r="K2867" s="8" t="str">
        <f t="shared" si="355"/>
        <v/>
      </c>
      <c r="L2867" s="8" t="str">
        <f t="shared" si="356"/>
        <v>Match Point</v>
      </c>
      <c r="M2867" s="8" t="str">
        <f t="shared" si="357"/>
        <v/>
      </c>
      <c r="N2867" s="8" t="str">
        <f t="shared" si="353"/>
        <v>Match Point</v>
      </c>
      <c r="O2867" s="10">
        <f>INDEX(cpi!$A$1:$M$106,MATCH($D2867,cpi!$A:$A,0),MATCH($C2867,cpi!$1:$1,0))</f>
        <v>196.8</v>
      </c>
      <c r="P2867" s="10">
        <f>cpi!$I$2</f>
        <v>245.51900000000001</v>
      </c>
      <c r="Q2867" s="10">
        <f t="shared" si="358"/>
        <v>1.2475558943089431</v>
      </c>
      <c r="R2867" s="8" t="str">
        <f t="shared" si="359"/>
        <v/>
      </c>
      <c r="S2867" s="11">
        <f t="shared" si="360"/>
        <v>18713338.414634146</v>
      </c>
      <c r="T2867" s="11">
        <f t="shared" si="360"/>
        <v>28805973.280457318</v>
      </c>
      <c r="U2867" s="11">
        <f t="shared" si="360"/>
        <v>109752276.39921241</v>
      </c>
    </row>
    <row r="2868" spans="1:21" x14ac:dyDescent="0.2">
      <c r="A2868" s="5">
        <v>2895</v>
      </c>
      <c r="B2868" s="17">
        <v>5</v>
      </c>
      <c r="C2868" s="16">
        <v>11</v>
      </c>
      <c r="D2868" s="16">
        <v>1993</v>
      </c>
      <c r="E2868" s="18">
        <v>34100</v>
      </c>
      <c r="F2868" s="9" t="s">
        <v>2838</v>
      </c>
      <c r="G2868" s="3">
        <v>15000000</v>
      </c>
      <c r="H2868" s="3">
        <v>22954968</v>
      </c>
      <c r="I2868" s="3">
        <v>63954968</v>
      </c>
      <c r="J2868" s="8" t="str">
        <f t="shared" si="354"/>
        <v/>
      </c>
      <c r="K2868" s="8" t="str">
        <f t="shared" si="355"/>
        <v/>
      </c>
      <c r="L2868" s="8" t="str">
        <f t="shared" si="356"/>
        <v>The Remains of the Day</v>
      </c>
      <c r="M2868" s="8" t="str">
        <f t="shared" si="357"/>
        <v/>
      </c>
      <c r="N2868" s="8" t="str">
        <f t="shared" si="353"/>
        <v>The Remains of the Day</v>
      </c>
      <c r="O2868" s="10">
        <f>INDEX(cpi!$A$1:$M$106,MATCH($D2868,cpi!$A:$A,0),MATCH($C2868,cpi!$1:$1,0))</f>
        <v>145.80000000000001</v>
      </c>
      <c r="P2868" s="10">
        <f>cpi!$I$2</f>
        <v>245.51900000000001</v>
      </c>
      <c r="Q2868" s="10">
        <f t="shared" si="358"/>
        <v>1.6839437585733881</v>
      </c>
      <c r="R2868" s="8" t="str">
        <f t="shared" si="359"/>
        <v/>
      </c>
      <c r="S2868" s="11">
        <f t="shared" si="360"/>
        <v>25259156.378600821</v>
      </c>
      <c r="T2868" s="11">
        <f t="shared" si="360"/>
        <v>38654875.091851845</v>
      </c>
      <c r="U2868" s="11">
        <f t="shared" si="360"/>
        <v>107696569.19336076</v>
      </c>
    </row>
    <row r="2869" spans="1:21" x14ac:dyDescent="0.2">
      <c r="A2869" s="5">
        <v>2896</v>
      </c>
      <c r="B2869" s="17">
        <v>15</v>
      </c>
      <c r="C2869" s="16">
        <v>1</v>
      </c>
      <c r="D2869" s="16">
        <v>1993</v>
      </c>
      <c r="E2869" s="18">
        <v>34394</v>
      </c>
      <c r="F2869" s="9" t="s">
        <v>2839</v>
      </c>
      <c r="G2869" s="3">
        <v>15000000</v>
      </c>
      <c r="H2869" s="3">
        <v>22189039</v>
      </c>
      <c r="I2869" s="3">
        <v>52189039</v>
      </c>
      <c r="J2869" s="8" t="str">
        <f t="shared" si="354"/>
        <v/>
      </c>
      <c r="K2869" s="8" t="str">
        <f t="shared" si="355"/>
        <v/>
      </c>
      <c r="L2869" s="8" t="str">
        <f t="shared" si="356"/>
        <v>Nowhere to Run</v>
      </c>
      <c r="M2869" s="8" t="str">
        <f t="shared" si="357"/>
        <v/>
      </c>
      <c r="N2869" s="8" t="str">
        <f t="shared" si="353"/>
        <v>Nowhere to Run</v>
      </c>
      <c r="O2869" s="10">
        <f>INDEX(cpi!$A$1:$M$106,MATCH($D2869,cpi!$A:$A,0),MATCH($C2869,cpi!$1:$1,0))</f>
        <v>142.6</v>
      </c>
      <c r="P2869" s="10">
        <f>cpi!$I$2</f>
        <v>245.51900000000001</v>
      </c>
      <c r="Q2869" s="10">
        <f t="shared" si="358"/>
        <v>1.7217321178120619</v>
      </c>
      <c r="R2869" s="8" t="str">
        <f t="shared" si="359"/>
        <v/>
      </c>
      <c r="S2869" s="11">
        <f t="shared" si="360"/>
        <v>25825981.767180927</v>
      </c>
      <c r="T2869" s="11">
        <f t="shared" si="360"/>
        <v>38203581.109684438</v>
      </c>
      <c r="U2869" s="11">
        <f t="shared" si="360"/>
        <v>89855544.644046292</v>
      </c>
    </row>
    <row r="2870" spans="1:21" x14ac:dyDescent="0.2">
      <c r="A2870" s="5">
        <v>2897</v>
      </c>
      <c r="B2870" s="17">
        <v>22</v>
      </c>
      <c r="C2870" s="16">
        <v>9</v>
      </c>
      <c r="D2870" s="16">
        <v>2000</v>
      </c>
      <c r="E2870" s="18">
        <v>37173</v>
      </c>
      <c r="F2870" s="9" t="s">
        <v>2840</v>
      </c>
      <c r="G2870" s="3">
        <v>15000000</v>
      </c>
      <c r="H2870" s="3">
        <v>21468807</v>
      </c>
      <c r="I2870" s="3">
        <v>38574362</v>
      </c>
      <c r="J2870" s="8" t="str">
        <f t="shared" si="354"/>
        <v/>
      </c>
      <c r="K2870" s="8" t="str">
        <f t="shared" si="355"/>
        <v/>
      </c>
      <c r="L2870" s="8" t="str">
        <f t="shared" si="356"/>
        <v>Urban Legends: Final Cut</v>
      </c>
      <c r="M2870" s="8" t="str">
        <f t="shared" si="357"/>
        <v/>
      </c>
      <c r="N2870" s="8" t="str">
        <f t="shared" si="353"/>
        <v>Urban Legends: Final Cut</v>
      </c>
      <c r="O2870" s="10">
        <f>INDEX(cpi!$A$1:$M$106,MATCH($D2870,cpi!$A:$A,0),MATCH($C2870,cpi!$1:$1,0))</f>
        <v>173.7</v>
      </c>
      <c r="P2870" s="10">
        <f>cpi!$I$2</f>
        <v>245.51900000000001</v>
      </c>
      <c r="Q2870" s="10">
        <f t="shared" si="358"/>
        <v>1.4134657455382844</v>
      </c>
      <c r="R2870" s="8" t="str">
        <f t="shared" si="359"/>
        <v/>
      </c>
      <c r="S2870" s="11">
        <f t="shared" si="360"/>
        <v>21201986.183074266</v>
      </c>
      <c r="T2870" s="11">
        <f t="shared" si="360"/>
        <v>30345423.292072538</v>
      </c>
      <c r="U2870" s="11">
        <f t="shared" si="360"/>
        <v>54523539.342993669</v>
      </c>
    </row>
    <row r="2871" spans="1:21" x14ac:dyDescent="0.2">
      <c r="A2871" s="5">
        <v>2898</v>
      </c>
      <c r="B2871" s="17">
        <v>29</v>
      </c>
      <c r="C2871" s="16">
        <v>3</v>
      </c>
      <c r="D2871" s="16">
        <v>2013</v>
      </c>
      <c r="E2871" s="18">
        <v>42127</v>
      </c>
      <c r="F2871" s="9" t="s">
        <v>2841</v>
      </c>
      <c r="G2871" s="3">
        <v>15000000</v>
      </c>
      <c r="H2871" s="3">
        <v>21403519</v>
      </c>
      <c r="I2871" s="3">
        <v>47011449</v>
      </c>
      <c r="J2871" s="8" t="str">
        <f t="shared" si="354"/>
        <v/>
      </c>
      <c r="K2871" s="8" t="str">
        <f t="shared" si="355"/>
        <v/>
      </c>
      <c r="L2871" s="8" t="str">
        <f t="shared" si="356"/>
        <v>The Place Beyond the Pines</v>
      </c>
      <c r="M2871" s="8" t="str">
        <f t="shared" si="357"/>
        <v/>
      </c>
      <c r="N2871" s="8" t="str">
        <f t="shared" si="353"/>
        <v>The Place Beyond the Pines</v>
      </c>
      <c r="O2871" s="10">
        <f>INDEX(cpi!$A$1:$M$106,MATCH($D2871,cpi!$A:$A,0),MATCH($C2871,cpi!$1:$1,0))</f>
        <v>232.773</v>
      </c>
      <c r="P2871" s="10">
        <f>cpi!$I$2</f>
        <v>245.51900000000001</v>
      </c>
      <c r="Q2871" s="10">
        <f t="shared" si="358"/>
        <v>1.0547572098138531</v>
      </c>
      <c r="R2871" s="8" t="str">
        <f t="shared" si="359"/>
        <v/>
      </c>
      <c r="S2871" s="11">
        <f t="shared" si="360"/>
        <v>15821358.147207797</v>
      </c>
      <c r="T2871" s="11">
        <f t="shared" si="360"/>
        <v>22575515.980637792</v>
      </c>
      <c r="U2871" s="11">
        <f t="shared" si="360"/>
        <v>49585664.776546255</v>
      </c>
    </row>
    <row r="2872" spans="1:21" x14ac:dyDescent="0.2">
      <c r="A2872" s="5">
        <v>2899</v>
      </c>
      <c r="B2872" s="17">
        <v>20</v>
      </c>
      <c r="C2872" s="16">
        <v>10</v>
      </c>
      <c r="D2872" s="16">
        <v>2006</v>
      </c>
      <c r="E2872" s="18">
        <v>39304</v>
      </c>
      <c r="F2872" s="9" t="s">
        <v>2842</v>
      </c>
      <c r="G2872" s="3">
        <v>15000000</v>
      </c>
      <c r="H2872" s="3">
        <v>21000147</v>
      </c>
      <c r="I2872" s="3">
        <v>21896367</v>
      </c>
      <c r="J2872" s="8" t="str">
        <f t="shared" si="354"/>
        <v/>
      </c>
      <c r="K2872" s="8" t="str">
        <f t="shared" si="355"/>
        <v/>
      </c>
      <c r="L2872" s="8" t="str">
        <f t="shared" si="356"/>
        <v>Flicka</v>
      </c>
      <c r="M2872" s="8" t="str">
        <f t="shared" si="357"/>
        <v/>
      </c>
      <c r="N2872" s="8" t="str">
        <f t="shared" si="353"/>
        <v>Flicka</v>
      </c>
      <c r="O2872" s="10">
        <f>INDEX(cpi!$A$1:$M$106,MATCH($D2872,cpi!$A:$A,0),MATCH($C2872,cpi!$1:$1,0))</f>
        <v>201.8</v>
      </c>
      <c r="P2872" s="10">
        <f>cpi!$I$2</f>
        <v>245.51900000000001</v>
      </c>
      <c r="Q2872" s="10">
        <f t="shared" si="358"/>
        <v>1.2166451932606541</v>
      </c>
      <c r="R2872" s="8" t="str">
        <f t="shared" si="359"/>
        <v/>
      </c>
      <c r="S2872" s="11">
        <f t="shared" si="360"/>
        <v>18249677.898909811</v>
      </c>
      <c r="T2872" s="11">
        <f t="shared" si="360"/>
        <v>25549727.905317146</v>
      </c>
      <c r="U2872" s="11">
        <f t="shared" si="360"/>
        <v>26640109.660421208</v>
      </c>
    </row>
    <row r="2873" spans="1:21" x14ac:dyDescent="0.2">
      <c r="A2873" s="5">
        <v>2900</v>
      </c>
      <c r="B2873" s="17">
        <v>23</v>
      </c>
      <c r="C2873" s="16">
        <v>3</v>
      </c>
      <c r="D2873" s="16">
        <v>2007</v>
      </c>
      <c r="E2873" s="18">
        <v>39755</v>
      </c>
      <c r="F2873" s="9" t="s">
        <v>2843</v>
      </c>
      <c r="G2873" s="3">
        <v>15000000</v>
      </c>
      <c r="H2873" s="3">
        <v>20804166</v>
      </c>
      <c r="I2873" s="3">
        <v>37466538</v>
      </c>
      <c r="J2873" s="8" t="str">
        <f t="shared" si="354"/>
        <v/>
      </c>
      <c r="K2873" s="8" t="str">
        <f t="shared" si="355"/>
        <v/>
      </c>
      <c r="L2873" s="8" t="str">
        <f t="shared" si="356"/>
        <v>The Hills Have Eyes II</v>
      </c>
      <c r="M2873" s="8" t="str">
        <f t="shared" si="357"/>
        <v/>
      </c>
      <c r="N2873" s="8" t="str">
        <f t="shared" si="353"/>
        <v>The Hills Have Eyes II</v>
      </c>
      <c r="O2873" s="10">
        <f>INDEX(cpi!$A$1:$M$106,MATCH($D2873,cpi!$A:$A,0),MATCH($C2873,cpi!$1:$1,0))</f>
        <v>205.352</v>
      </c>
      <c r="P2873" s="10">
        <f>cpi!$I$2</f>
        <v>245.51900000000001</v>
      </c>
      <c r="Q2873" s="10">
        <f t="shared" si="358"/>
        <v>1.1956007246094511</v>
      </c>
      <c r="R2873" s="8" t="str">
        <f t="shared" si="359"/>
        <v/>
      </c>
      <c r="S2873" s="11">
        <f t="shared" si="360"/>
        <v>17934010.869141765</v>
      </c>
      <c r="T2873" s="11">
        <f t="shared" si="360"/>
        <v>24873475.944495305</v>
      </c>
      <c r="U2873" s="11">
        <f t="shared" si="360"/>
        <v>44795019.981407538</v>
      </c>
    </row>
    <row r="2874" spans="1:21" x14ac:dyDescent="0.2">
      <c r="A2874" s="5">
        <v>2901</v>
      </c>
      <c r="B2874" s="17">
        <v>29</v>
      </c>
      <c r="C2874" s="16">
        <v>4</v>
      </c>
      <c r="D2874" s="16">
        <v>2016</v>
      </c>
      <c r="E2874" s="18">
        <v>43224</v>
      </c>
      <c r="F2874" s="9" t="s">
        <v>2844</v>
      </c>
      <c r="G2874" s="3">
        <v>15000000</v>
      </c>
      <c r="H2874" s="3">
        <v>20591853</v>
      </c>
      <c r="I2874" s="3">
        <v>20609977</v>
      </c>
      <c r="J2874" s="8" t="str">
        <f t="shared" si="354"/>
        <v/>
      </c>
      <c r="K2874" s="8" t="str">
        <f t="shared" si="355"/>
        <v/>
      </c>
      <c r="L2874" s="8" t="str">
        <f t="shared" si="356"/>
        <v>Keanu</v>
      </c>
      <c r="M2874" s="8" t="str">
        <f t="shared" si="357"/>
        <v/>
      </c>
      <c r="N2874" s="8" t="str">
        <f t="shared" si="353"/>
        <v>Keanu</v>
      </c>
      <c r="O2874" s="10">
        <f>INDEX(cpi!$A$1:$M$106,MATCH($D2874,cpi!$A:$A,0),MATCH($C2874,cpi!$1:$1,0))</f>
        <v>239.261</v>
      </c>
      <c r="P2874" s="10">
        <f>cpi!$I$2</f>
        <v>245.51900000000001</v>
      </c>
      <c r="Q2874" s="10">
        <f t="shared" si="358"/>
        <v>1.0261555372584752</v>
      </c>
      <c r="R2874" s="8" t="str">
        <f t="shared" si="359"/>
        <v/>
      </c>
      <c r="S2874" s="11">
        <f t="shared" si="360"/>
        <v>15392333.058877127</v>
      </c>
      <c r="T2874" s="11">
        <f t="shared" si="360"/>
        <v>21130443.978362545</v>
      </c>
      <c r="U2874" s="11">
        <f t="shared" si="360"/>
        <v>21149042.021319818</v>
      </c>
    </row>
    <row r="2875" spans="1:21" x14ac:dyDescent="0.2">
      <c r="A2875" s="5">
        <v>2902</v>
      </c>
      <c r="B2875" s="17">
        <v>22</v>
      </c>
      <c r="C2875" s="16">
        <v>12</v>
      </c>
      <c r="D2875" s="16">
        <v>2010</v>
      </c>
      <c r="E2875" s="18">
        <v>40828</v>
      </c>
      <c r="F2875" s="9" t="s">
        <v>2845</v>
      </c>
      <c r="G2875" s="3">
        <v>15000000</v>
      </c>
      <c r="H2875" s="3">
        <v>20218921</v>
      </c>
      <c r="I2875" s="3">
        <v>20601987</v>
      </c>
      <c r="J2875" s="8" t="str">
        <f t="shared" si="354"/>
        <v/>
      </c>
      <c r="K2875" s="8" t="str">
        <f t="shared" si="355"/>
        <v/>
      </c>
      <c r="L2875" s="8" t="str">
        <f t="shared" si="356"/>
        <v>Country Strong</v>
      </c>
      <c r="M2875" s="8" t="str">
        <f t="shared" si="357"/>
        <v/>
      </c>
      <c r="N2875" s="8" t="str">
        <f t="shared" si="353"/>
        <v>Country Strong</v>
      </c>
      <c r="O2875" s="10">
        <f>INDEX(cpi!$A$1:$M$106,MATCH($D2875,cpi!$A:$A,0),MATCH($C2875,cpi!$1:$1,0))</f>
        <v>219.179</v>
      </c>
      <c r="P2875" s="10">
        <f>cpi!$I$2</f>
        <v>245.51900000000001</v>
      </c>
      <c r="Q2875" s="10">
        <f t="shared" si="358"/>
        <v>1.1201757467640605</v>
      </c>
      <c r="R2875" s="8" t="str">
        <f t="shared" si="359"/>
        <v/>
      </c>
      <c r="S2875" s="11">
        <f t="shared" si="360"/>
        <v>16802636.201460909</v>
      </c>
      <c r="T2875" s="11">
        <f t="shared" si="360"/>
        <v>22648744.929938544</v>
      </c>
      <c r="U2875" s="11">
        <f t="shared" si="360"/>
        <v>23077846.172548465</v>
      </c>
    </row>
    <row r="2876" spans="1:21" x14ac:dyDescent="0.2">
      <c r="A2876" s="5">
        <v>2903</v>
      </c>
      <c r="B2876" s="17">
        <v>11</v>
      </c>
      <c r="C2876" s="16">
        <v>10</v>
      </c>
      <c r="D2876" s="16">
        <v>2002</v>
      </c>
      <c r="E2876" s="18">
        <v>37570</v>
      </c>
      <c r="F2876" s="9" t="s">
        <v>2846</v>
      </c>
      <c r="G2876" s="3">
        <v>15000000</v>
      </c>
      <c r="H2876" s="3">
        <v>19161999</v>
      </c>
      <c r="I2876" s="3">
        <v>19344615</v>
      </c>
      <c r="J2876" s="8" t="str">
        <f t="shared" si="354"/>
        <v/>
      </c>
      <c r="K2876" s="8" t="str">
        <f t="shared" si="355"/>
        <v/>
      </c>
      <c r="L2876" s="8" t="str">
        <f t="shared" si="356"/>
        <v>Tuck Everlasting</v>
      </c>
      <c r="M2876" s="8" t="str">
        <f t="shared" si="357"/>
        <v/>
      </c>
      <c r="N2876" s="8" t="str">
        <f t="shared" si="353"/>
        <v>Tuck Everlasting</v>
      </c>
      <c r="O2876" s="10">
        <f>INDEX(cpi!$A$1:$M$106,MATCH($D2876,cpi!$A:$A,0),MATCH($C2876,cpi!$1:$1,0))</f>
        <v>181.3</v>
      </c>
      <c r="P2876" s="10">
        <f>cpi!$I$2</f>
        <v>245.51900000000001</v>
      </c>
      <c r="Q2876" s="10">
        <f t="shared" si="358"/>
        <v>1.3542140099282955</v>
      </c>
      <c r="R2876" s="8" t="str">
        <f t="shared" si="359"/>
        <v/>
      </c>
      <c r="S2876" s="11">
        <f t="shared" si="360"/>
        <v>20313210.148924433</v>
      </c>
      <c r="T2876" s="11">
        <f t="shared" si="360"/>
        <v>25949447.50403199</v>
      </c>
      <c r="U2876" s="11">
        <f t="shared" si="360"/>
        <v>26196748.649669055</v>
      </c>
    </row>
    <row r="2877" spans="1:21" x14ac:dyDescent="0.2">
      <c r="A2877" s="5">
        <v>2904</v>
      </c>
      <c r="B2877" s="17">
        <v>13</v>
      </c>
      <c r="C2877" s="16">
        <v>10</v>
      </c>
      <c r="D2877" s="16">
        <v>2006</v>
      </c>
      <c r="E2877" s="18">
        <v>39092</v>
      </c>
      <c r="F2877" s="9" t="s">
        <v>2847</v>
      </c>
      <c r="G2877" s="3">
        <v>15000000</v>
      </c>
      <c r="H2877" s="3">
        <v>18844784</v>
      </c>
      <c r="I2877" s="3">
        <v>22165608</v>
      </c>
      <c r="J2877" s="8" t="str">
        <f t="shared" si="354"/>
        <v/>
      </c>
      <c r="K2877" s="8" t="str">
        <f t="shared" si="355"/>
        <v/>
      </c>
      <c r="L2877" s="8" t="str">
        <f t="shared" si="356"/>
        <v>The Marine</v>
      </c>
      <c r="M2877" s="8" t="str">
        <f t="shared" si="357"/>
        <v/>
      </c>
      <c r="N2877" s="8" t="str">
        <f t="shared" si="353"/>
        <v>The Marine</v>
      </c>
      <c r="O2877" s="10">
        <f>INDEX(cpi!$A$1:$M$106,MATCH($D2877,cpi!$A:$A,0),MATCH($C2877,cpi!$1:$1,0))</f>
        <v>201.8</v>
      </c>
      <c r="P2877" s="10">
        <f>cpi!$I$2</f>
        <v>245.51900000000001</v>
      </c>
      <c r="Q2877" s="10">
        <f t="shared" si="358"/>
        <v>1.2166451932606541</v>
      </c>
      <c r="R2877" s="8" t="str">
        <f t="shared" si="359"/>
        <v/>
      </c>
      <c r="S2877" s="11">
        <f t="shared" si="360"/>
        <v>18249677.898909811</v>
      </c>
      <c r="T2877" s="11">
        <f t="shared" si="360"/>
        <v>22927415.871635284</v>
      </c>
      <c r="U2877" s="11">
        <f t="shared" si="360"/>
        <v>26967680.428899903</v>
      </c>
    </row>
    <row r="2878" spans="1:21" x14ac:dyDescent="0.2">
      <c r="A2878" s="5">
        <v>2905</v>
      </c>
      <c r="B2878" s="17">
        <v>24</v>
      </c>
      <c r="C2878" s="16">
        <v>7</v>
      </c>
      <c r="D2878" s="16">
        <v>1998</v>
      </c>
      <c r="E2878" s="18">
        <v>36501</v>
      </c>
      <c r="F2878" s="9" t="s">
        <v>2848</v>
      </c>
      <c r="G2878" s="3">
        <v>15000000</v>
      </c>
      <c r="H2878" s="3">
        <v>17507368</v>
      </c>
      <c r="I2878" s="3">
        <v>19014238</v>
      </c>
      <c r="J2878" s="8" t="str">
        <f t="shared" si="354"/>
        <v/>
      </c>
      <c r="K2878" s="8" t="str">
        <f t="shared" si="355"/>
        <v/>
      </c>
      <c r="L2878" s="8" t="str">
        <f t="shared" si="356"/>
        <v>Disturbing Behavior</v>
      </c>
      <c r="M2878" s="8" t="str">
        <f t="shared" si="357"/>
        <v/>
      </c>
      <c r="N2878" s="8" t="str">
        <f t="shared" si="353"/>
        <v>Disturbing Behavior</v>
      </c>
      <c r="O2878" s="10">
        <f>INDEX(cpi!$A$1:$M$106,MATCH($D2878,cpi!$A:$A,0),MATCH($C2878,cpi!$1:$1,0))</f>
        <v>163.19999999999999</v>
      </c>
      <c r="P2878" s="10">
        <f>cpi!$I$2</f>
        <v>245.51900000000001</v>
      </c>
      <c r="Q2878" s="10">
        <f t="shared" si="358"/>
        <v>1.5044056372549022</v>
      </c>
      <c r="R2878" s="8" t="str">
        <f t="shared" si="359"/>
        <v/>
      </c>
      <c r="S2878" s="11">
        <f t="shared" si="360"/>
        <v>22566084.558823533</v>
      </c>
      <c r="T2878" s="11">
        <f t="shared" si="360"/>
        <v>26338183.112696081</v>
      </c>
      <c r="U2878" s="11">
        <f t="shared" si="360"/>
        <v>28605126.835306376</v>
      </c>
    </row>
    <row r="2879" spans="1:21" x14ac:dyDescent="0.2">
      <c r="A2879" s="5">
        <v>2906</v>
      </c>
      <c r="B2879" s="17">
        <v>6</v>
      </c>
      <c r="C2879" s="16">
        <v>3</v>
      </c>
      <c r="D2879" s="16">
        <v>1998</v>
      </c>
      <c r="E2879" s="18">
        <v>35949</v>
      </c>
      <c r="F2879" s="9" t="s">
        <v>2849</v>
      </c>
      <c r="G2879" s="3">
        <v>15000000</v>
      </c>
      <c r="H2879" s="3">
        <v>17498804</v>
      </c>
      <c r="I2879" s="3">
        <v>46189568</v>
      </c>
      <c r="J2879" s="8" t="str">
        <f t="shared" si="354"/>
        <v/>
      </c>
      <c r="K2879" s="8" t="str">
        <f t="shared" si="355"/>
        <v/>
      </c>
      <c r="L2879" s="8" t="str">
        <f t="shared" si="356"/>
        <v>The Big Lebowski</v>
      </c>
      <c r="M2879" s="8" t="str">
        <f t="shared" si="357"/>
        <v/>
      </c>
      <c r="N2879" s="8" t="str">
        <f t="shared" si="353"/>
        <v>The Big Lebowski</v>
      </c>
      <c r="O2879" s="10">
        <f>INDEX(cpi!$A$1:$M$106,MATCH($D2879,cpi!$A:$A,0),MATCH($C2879,cpi!$1:$1,0))</f>
        <v>162.19999999999999</v>
      </c>
      <c r="P2879" s="10">
        <f>cpi!$I$2</f>
        <v>245.51900000000001</v>
      </c>
      <c r="Q2879" s="10">
        <f t="shared" si="358"/>
        <v>1.513680641183724</v>
      </c>
      <c r="R2879" s="8" t="str">
        <f t="shared" si="359"/>
        <v/>
      </c>
      <c r="S2879" s="11">
        <f t="shared" si="360"/>
        <v>22705209.61775586</v>
      </c>
      <c r="T2879" s="11">
        <f t="shared" si="360"/>
        <v>26487600.858668316</v>
      </c>
      <c r="U2879" s="11">
        <f t="shared" si="360"/>
        <v>69916254.906239226</v>
      </c>
    </row>
    <row r="2880" spans="1:21" x14ac:dyDescent="0.2">
      <c r="A2880" s="5">
        <v>2907</v>
      </c>
      <c r="B2880" s="17">
        <v>25</v>
      </c>
      <c r="C2880" s="16">
        <v>7</v>
      </c>
      <c r="D2880" s="16">
        <v>2014</v>
      </c>
      <c r="E2880" s="18">
        <v>42376</v>
      </c>
      <c r="F2880" s="9" t="s">
        <v>2850</v>
      </c>
      <c r="G2880" s="3">
        <v>15000000</v>
      </c>
      <c r="H2880" s="3">
        <v>17237855</v>
      </c>
      <c r="I2880" s="3">
        <v>36068890</v>
      </c>
      <c r="J2880" s="8" t="str">
        <f t="shared" si="354"/>
        <v/>
      </c>
      <c r="K2880" s="8" t="str">
        <f t="shared" si="355"/>
        <v/>
      </c>
      <c r="L2880" s="8" t="str">
        <f t="shared" si="356"/>
        <v>A Most Wanted Man</v>
      </c>
      <c r="M2880" s="8" t="str">
        <f t="shared" si="357"/>
        <v/>
      </c>
      <c r="N2880" s="8" t="str">
        <f t="shared" si="353"/>
        <v>A Most Wanted Man</v>
      </c>
      <c r="O2880" s="10">
        <f>INDEX(cpi!$A$1:$M$106,MATCH($D2880,cpi!$A:$A,0),MATCH($C2880,cpi!$1:$1,0))</f>
        <v>238.25</v>
      </c>
      <c r="P2880" s="10">
        <f>cpi!$I$2</f>
        <v>245.51900000000001</v>
      </c>
      <c r="Q2880" s="10">
        <f t="shared" si="358"/>
        <v>1.0305099685204617</v>
      </c>
      <c r="R2880" s="8" t="str">
        <f t="shared" si="359"/>
        <v/>
      </c>
      <c r="S2880" s="11">
        <f t="shared" si="360"/>
        <v>15457649.527806927</v>
      </c>
      <c r="T2880" s="11">
        <f t="shared" si="360"/>
        <v>17763781.413410284</v>
      </c>
      <c r="U2880" s="11">
        <f t="shared" si="360"/>
        <v>37169350.698468</v>
      </c>
    </row>
    <row r="2881" spans="1:21" x14ac:dyDescent="0.2">
      <c r="A2881" s="5">
        <v>2908</v>
      </c>
      <c r="B2881" s="17">
        <v>26</v>
      </c>
      <c r="C2881" s="16">
        <v>6</v>
      </c>
      <c r="D2881" s="16">
        <v>2009</v>
      </c>
      <c r="E2881" s="18">
        <v>40580</v>
      </c>
      <c r="F2881" s="9" t="s">
        <v>2851</v>
      </c>
      <c r="G2881" s="3">
        <v>15000000</v>
      </c>
      <c r="H2881" s="3">
        <v>17017811</v>
      </c>
      <c r="I2881" s="3">
        <v>49894223</v>
      </c>
      <c r="J2881" s="8" t="str">
        <f t="shared" si="354"/>
        <v/>
      </c>
      <c r="K2881" s="8" t="str">
        <f t="shared" si="355"/>
        <v/>
      </c>
      <c r="L2881" s="8" t="str">
        <f t="shared" si="356"/>
        <v>The Hurt Locker</v>
      </c>
      <c r="M2881" s="8" t="str">
        <f t="shared" si="357"/>
        <v/>
      </c>
      <c r="N2881" s="8" t="str">
        <f t="shared" si="353"/>
        <v>The Hurt Locker</v>
      </c>
      <c r="O2881" s="10">
        <f>INDEX(cpi!$A$1:$M$106,MATCH($D2881,cpi!$A:$A,0),MATCH($C2881,cpi!$1:$1,0))</f>
        <v>215.69300000000001</v>
      </c>
      <c r="P2881" s="10">
        <f>cpi!$I$2</f>
        <v>245.51900000000001</v>
      </c>
      <c r="Q2881" s="10">
        <f t="shared" si="358"/>
        <v>1.1382798700004173</v>
      </c>
      <c r="R2881" s="8" t="str">
        <f t="shared" si="359"/>
        <v/>
      </c>
      <c r="S2881" s="11">
        <f t="shared" si="360"/>
        <v>17074198.050006259</v>
      </c>
      <c r="T2881" s="11">
        <f t="shared" si="360"/>
        <v>19371031.692771673</v>
      </c>
      <c r="U2881" s="11">
        <f t="shared" si="360"/>
        <v>56793589.670211829</v>
      </c>
    </row>
    <row r="2882" spans="1:21" x14ac:dyDescent="0.2">
      <c r="A2882" s="5">
        <v>2909</v>
      </c>
      <c r="B2882" s="17">
        <v>28</v>
      </c>
      <c r="C2882" s="16">
        <v>1</v>
      </c>
      <c r="D2882" s="16">
        <v>2000</v>
      </c>
      <c r="E2882" s="18">
        <v>37347</v>
      </c>
      <c r="F2882" s="9" t="s">
        <v>2852</v>
      </c>
      <c r="G2882" s="3">
        <v>15000000</v>
      </c>
      <c r="H2882" s="3">
        <v>16500786</v>
      </c>
      <c r="I2882" s="3">
        <v>18260865</v>
      </c>
      <c r="J2882" s="8" t="str">
        <f t="shared" si="354"/>
        <v/>
      </c>
      <c r="K2882" s="8" t="str">
        <f t="shared" si="355"/>
        <v/>
      </c>
      <c r="L2882" s="8" t="str">
        <f t="shared" si="356"/>
        <v>Eye of the Beholder</v>
      </c>
      <c r="M2882" s="8" t="str">
        <f t="shared" si="357"/>
        <v/>
      </c>
      <c r="N2882" s="8" t="str">
        <f t="shared" ref="N2882:N2945" si="361">IF(M2882=1,L2882&amp;" ("&amp;D2882&amp;")",L2882)</f>
        <v>Eye of the Beholder</v>
      </c>
      <c r="O2882" s="10">
        <f>INDEX(cpi!$A$1:$M$106,MATCH($D2882,cpi!$A:$A,0),MATCH($C2882,cpi!$1:$1,0))</f>
        <v>168.8</v>
      </c>
      <c r="P2882" s="10">
        <f>cpi!$I$2</f>
        <v>245.51900000000001</v>
      </c>
      <c r="Q2882" s="10">
        <f t="shared" si="358"/>
        <v>1.4544964454976304</v>
      </c>
      <c r="R2882" s="8" t="str">
        <f t="shared" si="359"/>
        <v/>
      </c>
      <c r="S2882" s="11">
        <f t="shared" si="360"/>
        <v>21817446.682464454</v>
      </c>
      <c r="T2882" s="11">
        <f t="shared" si="360"/>
        <v>24000334.584917061</v>
      </c>
      <c r="U2882" s="11">
        <f t="shared" si="360"/>
        <v>26560363.234212086</v>
      </c>
    </row>
    <row r="2883" spans="1:21" x14ac:dyDescent="0.2">
      <c r="A2883" s="5">
        <v>2910</v>
      </c>
      <c r="B2883" s="17">
        <v>2</v>
      </c>
      <c r="C2883" s="16">
        <v>11</v>
      </c>
      <c r="D2883" s="16">
        <v>2012</v>
      </c>
      <c r="E2883" s="18">
        <v>40950</v>
      </c>
      <c r="F2883" s="9" t="s">
        <v>2853</v>
      </c>
      <c r="G2883" s="3">
        <v>15000000</v>
      </c>
      <c r="H2883" s="3">
        <v>15634090</v>
      </c>
      <c r="I2883" s="3">
        <v>22018988</v>
      </c>
      <c r="J2883" s="8" t="str">
        <f t="shared" ref="J2883:J2946" si="362">IF(I2883=0,1,"")</f>
        <v/>
      </c>
      <c r="K2883" s="8" t="str">
        <f t="shared" ref="K2883:K2946" si="363">IF(D2883&gt;2017,1,"")</f>
        <v/>
      </c>
      <c r="L2883" s="8" t="str">
        <f t="shared" ref="L2883:L2946" si="364">F2883</f>
        <v>The Man with the Iron Fists</v>
      </c>
      <c r="M2883" s="8" t="str">
        <f t="shared" ref="M2883:M2946" si="365">IF(COUNTIF($L$2:$L$5233,L2883)&gt;1,1,"")</f>
        <v/>
      </c>
      <c r="N2883" s="8" t="str">
        <f t="shared" si="361"/>
        <v>The Man with the Iron Fists</v>
      </c>
      <c r="O2883" s="10">
        <f>INDEX(cpi!$A$1:$M$106,MATCH($D2883,cpi!$A:$A,0),MATCH($C2883,cpi!$1:$1,0))</f>
        <v>230.221</v>
      </c>
      <c r="P2883" s="10">
        <f>cpi!$I$2</f>
        <v>245.51900000000001</v>
      </c>
      <c r="Q2883" s="10">
        <f t="shared" ref="Q2883:Q2946" si="366">P2883/O2883</f>
        <v>1.0664491944696617</v>
      </c>
      <c r="R2883" s="8" t="str">
        <f t="shared" ref="R2883:R2946" si="367">IF(ISERROR(Q2883),1,"")</f>
        <v/>
      </c>
      <c r="S2883" s="11">
        <f t="shared" ref="S2883:U2946" si="368">G2883*$Q2883</f>
        <v>15996737.917044925</v>
      </c>
      <c r="T2883" s="11">
        <f t="shared" si="368"/>
        <v>16672962.686766192</v>
      </c>
      <c r="U2883" s="11">
        <f t="shared" si="368"/>
        <v>23482132.015637148</v>
      </c>
    </row>
    <row r="2884" spans="1:21" x14ac:dyDescent="0.2">
      <c r="A2884" s="5">
        <v>2911</v>
      </c>
      <c r="B2884" s="17">
        <v>11</v>
      </c>
      <c r="C2884" s="16">
        <v>5</v>
      </c>
      <c r="D2884" s="16">
        <v>1984</v>
      </c>
      <c r="E2884" s="18">
        <v>30991</v>
      </c>
      <c r="F2884" s="9" t="s">
        <v>2854</v>
      </c>
      <c r="G2884" s="3">
        <v>15000000</v>
      </c>
      <c r="H2884" s="3">
        <v>15136870</v>
      </c>
      <c r="I2884" s="3">
        <v>15136870</v>
      </c>
      <c r="J2884" s="8" t="str">
        <f t="shared" si="362"/>
        <v/>
      </c>
      <c r="K2884" s="8" t="str">
        <f t="shared" si="363"/>
        <v/>
      </c>
      <c r="L2884" s="8" t="str">
        <f t="shared" si="364"/>
        <v>Firestarter</v>
      </c>
      <c r="M2884" s="8" t="str">
        <f t="shared" si="365"/>
        <v/>
      </c>
      <c r="N2884" s="8" t="str">
        <f t="shared" si="361"/>
        <v>Firestarter</v>
      </c>
      <c r="O2884" s="10">
        <f>INDEX(cpi!$A$1:$M$106,MATCH($D2884,cpi!$A:$A,0),MATCH($C2884,cpi!$1:$1,0))</f>
        <v>103.4</v>
      </c>
      <c r="P2884" s="10">
        <f>cpi!$I$2</f>
        <v>245.51900000000001</v>
      </c>
      <c r="Q2884" s="10">
        <f t="shared" si="366"/>
        <v>2.374458413926499</v>
      </c>
      <c r="R2884" s="8" t="str">
        <f t="shared" si="367"/>
        <v/>
      </c>
      <c r="S2884" s="11">
        <f t="shared" si="368"/>
        <v>35616876.208897486</v>
      </c>
      <c r="T2884" s="11">
        <f t="shared" si="368"/>
        <v>35941868.332011603</v>
      </c>
      <c r="U2884" s="11">
        <f t="shared" si="368"/>
        <v>35941868.332011603</v>
      </c>
    </row>
    <row r="2885" spans="1:21" x14ac:dyDescent="0.2">
      <c r="A2885" s="5">
        <v>2912</v>
      </c>
      <c r="B2885" s="17">
        <v>30</v>
      </c>
      <c r="C2885" s="16">
        <v>11</v>
      </c>
      <c r="D2885" s="16">
        <v>2012</v>
      </c>
      <c r="E2885" s="18">
        <v>41801</v>
      </c>
      <c r="F2885" s="9" t="s">
        <v>2855</v>
      </c>
      <c r="G2885" s="3">
        <v>15000000</v>
      </c>
      <c r="H2885" s="3">
        <v>14945541</v>
      </c>
      <c r="I2885" s="3">
        <v>39238443</v>
      </c>
      <c r="J2885" s="8" t="str">
        <f t="shared" si="362"/>
        <v/>
      </c>
      <c r="K2885" s="8" t="str">
        <f t="shared" si="363"/>
        <v/>
      </c>
      <c r="L2885" s="8" t="str">
        <f t="shared" si="364"/>
        <v>Killing Them Softly</v>
      </c>
      <c r="M2885" s="8" t="str">
        <f t="shared" si="365"/>
        <v/>
      </c>
      <c r="N2885" s="8" t="str">
        <f t="shared" si="361"/>
        <v>Killing Them Softly</v>
      </c>
      <c r="O2885" s="10">
        <f>INDEX(cpi!$A$1:$M$106,MATCH($D2885,cpi!$A:$A,0),MATCH($C2885,cpi!$1:$1,0))</f>
        <v>230.221</v>
      </c>
      <c r="P2885" s="10">
        <f>cpi!$I$2</f>
        <v>245.51900000000001</v>
      </c>
      <c r="Q2885" s="10">
        <f t="shared" si="366"/>
        <v>1.0664491944696617</v>
      </c>
      <c r="R2885" s="8" t="str">
        <f t="shared" si="367"/>
        <v/>
      </c>
      <c r="S2885" s="11">
        <f t="shared" si="368"/>
        <v>15996737.917044925</v>
      </c>
      <c r="T2885" s="11">
        <f t="shared" si="368"/>
        <v>15938660.160363302</v>
      </c>
      <c r="U2885" s="11">
        <f t="shared" si="368"/>
        <v>41845805.929593734</v>
      </c>
    </row>
    <row r="2886" spans="1:21" x14ac:dyDescent="0.2">
      <c r="A2886" s="5">
        <v>2913</v>
      </c>
      <c r="B2886" s="17">
        <v>20</v>
      </c>
      <c r="C2886" s="16">
        <v>4</v>
      </c>
      <c r="D2886" s="16">
        <v>2001</v>
      </c>
      <c r="E2886" s="18">
        <v>37472</v>
      </c>
      <c r="F2886" s="9" t="s">
        <v>2856</v>
      </c>
      <c r="G2886" s="3">
        <v>15000000</v>
      </c>
      <c r="H2886" s="3">
        <v>14249005</v>
      </c>
      <c r="I2886" s="3">
        <v>14249005</v>
      </c>
      <c r="J2886" s="8" t="str">
        <f t="shared" si="362"/>
        <v/>
      </c>
      <c r="K2886" s="8" t="str">
        <f t="shared" si="363"/>
        <v/>
      </c>
      <c r="L2886" s="8" t="str">
        <f t="shared" si="364"/>
        <v>Freddy Got Fingered</v>
      </c>
      <c r="M2886" s="8" t="str">
        <f t="shared" si="365"/>
        <v/>
      </c>
      <c r="N2886" s="8" t="str">
        <f t="shared" si="361"/>
        <v>Freddy Got Fingered</v>
      </c>
      <c r="O2886" s="10">
        <f>INDEX(cpi!$A$1:$M$106,MATCH($D2886,cpi!$A:$A,0),MATCH($C2886,cpi!$1:$1,0))</f>
        <v>176.9</v>
      </c>
      <c r="P2886" s="10">
        <f>cpi!$I$2</f>
        <v>245.51900000000001</v>
      </c>
      <c r="Q2886" s="10">
        <f t="shared" si="366"/>
        <v>1.3878971170152627</v>
      </c>
      <c r="R2886" s="8" t="str">
        <f t="shared" si="367"/>
        <v/>
      </c>
      <c r="S2886" s="11">
        <f t="shared" si="368"/>
        <v>20818456.75522894</v>
      </c>
      <c r="T2886" s="11">
        <f t="shared" si="368"/>
        <v>19776152.959836066</v>
      </c>
      <c r="U2886" s="11">
        <f t="shared" si="368"/>
        <v>19776152.959836066</v>
      </c>
    </row>
    <row r="2887" spans="1:21" x14ac:dyDescent="0.2">
      <c r="A2887" s="5">
        <v>2914</v>
      </c>
      <c r="B2887" s="17">
        <v>19</v>
      </c>
      <c r="C2887" s="16">
        <v>8</v>
      </c>
      <c r="D2887" s="16">
        <v>2011</v>
      </c>
      <c r="E2887" s="18">
        <v>41098</v>
      </c>
      <c r="F2887" s="9" t="s">
        <v>2857</v>
      </c>
      <c r="G2887" s="3">
        <v>15000000</v>
      </c>
      <c r="H2887" s="3">
        <v>13843771</v>
      </c>
      <c r="I2887" s="3">
        <v>59168692</v>
      </c>
      <c r="J2887" s="8" t="str">
        <f t="shared" si="362"/>
        <v/>
      </c>
      <c r="K2887" s="8" t="str">
        <f t="shared" si="363"/>
        <v/>
      </c>
      <c r="L2887" s="8" t="str">
        <f t="shared" si="364"/>
        <v>One Day</v>
      </c>
      <c r="M2887" s="8" t="str">
        <f t="shared" si="365"/>
        <v/>
      </c>
      <c r="N2887" s="8" t="str">
        <f t="shared" si="361"/>
        <v>One Day</v>
      </c>
      <c r="O2887" s="10">
        <f>INDEX(cpi!$A$1:$M$106,MATCH($D2887,cpi!$A:$A,0),MATCH($C2887,cpi!$1:$1,0))</f>
        <v>226.54499999999999</v>
      </c>
      <c r="P2887" s="10">
        <f>cpi!$I$2</f>
        <v>245.51900000000001</v>
      </c>
      <c r="Q2887" s="10">
        <f t="shared" si="366"/>
        <v>1.0837537796022867</v>
      </c>
      <c r="R2887" s="8" t="str">
        <f t="shared" si="367"/>
        <v/>
      </c>
      <c r="S2887" s="11">
        <f t="shared" si="368"/>
        <v>16256306.694034301</v>
      </c>
      <c r="T2887" s="11">
        <f t="shared" si="368"/>
        <v>15003239.145198528</v>
      </c>
      <c r="U2887" s="11">
        <f t="shared" si="368"/>
        <v>64124293.589123584</v>
      </c>
    </row>
    <row r="2888" spans="1:21" x14ac:dyDescent="0.2">
      <c r="A2888" s="5">
        <v>2915</v>
      </c>
      <c r="B2888" s="17">
        <v>25</v>
      </c>
      <c r="C2888" s="16">
        <v>6</v>
      </c>
      <c r="D2888" s="16">
        <v>2004</v>
      </c>
      <c r="E2888" s="18">
        <v>38723</v>
      </c>
      <c r="F2888" s="9" t="s">
        <v>2858</v>
      </c>
      <c r="G2888" s="3">
        <v>15000000</v>
      </c>
      <c r="H2888" s="3">
        <v>13337299</v>
      </c>
      <c r="I2888" s="3">
        <v>18524496</v>
      </c>
      <c r="J2888" s="8" t="str">
        <f t="shared" si="362"/>
        <v/>
      </c>
      <c r="K2888" s="8" t="str">
        <f t="shared" si="363"/>
        <v/>
      </c>
      <c r="L2888" s="8" t="str">
        <f t="shared" si="364"/>
        <v>De-Lovely</v>
      </c>
      <c r="M2888" s="8" t="str">
        <f t="shared" si="365"/>
        <v/>
      </c>
      <c r="N2888" s="8" t="str">
        <f t="shared" si="361"/>
        <v>De-Lovely</v>
      </c>
      <c r="O2888" s="10">
        <f>INDEX(cpi!$A$1:$M$106,MATCH($D2888,cpi!$A:$A,0),MATCH($C2888,cpi!$1:$1,0))</f>
        <v>189.7</v>
      </c>
      <c r="P2888" s="10">
        <f>cpi!$I$2</f>
        <v>245.51900000000001</v>
      </c>
      <c r="Q2888" s="10">
        <f t="shared" si="366"/>
        <v>1.2942488139167108</v>
      </c>
      <c r="R2888" s="8" t="str">
        <f t="shared" si="367"/>
        <v/>
      </c>
      <c r="S2888" s="11">
        <f t="shared" si="368"/>
        <v>19413732.208750661</v>
      </c>
      <c r="T2888" s="11">
        <f t="shared" si="368"/>
        <v>17261783.411602534</v>
      </c>
      <c r="U2888" s="11">
        <f t="shared" si="368"/>
        <v>23975306.976404853</v>
      </c>
    </row>
    <row r="2889" spans="1:21" x14ac:dyDescent="0.2">
      <c r="A2889" s="5">
        <v>2916</v>
      </c>
      <c r="B2889" s="17">
        <v>2</v>
      </c>
      <c r="C2889" s="16">
        <v>10</v>
      </c>
      <c r="D2889" s="16">
        <v>2009</v>
      </c>
      <c r="E2889" s="18">
        <v>39854</v>
      </c>
      <c r="F2889" s="9" t="s">
        <v>2859</v>
      </c>
      <c r="G2889" s="3">
        <v>15000000</v>
      </c>
      <c r="H2889" s="3">
        <v>13043363</v>
      </c>
      <c r="I2889" s="3">
        <v>18856151</v>
      </c>
      <c r="J2889" s="8" t="str">
        <f t="shared" si="362"/>
        <v/>
      </c>
      <c r="K2889" s="8" t="str">
        <f t="shared" si="363"/>
        <v/>
      </c>
      <c r="L2889" s="8" t="str">
        <f t="shared" si="364"/>
        <v>Whip It</v>
      </c>
      <c r="M2889" s="8" t="str">
        <f t="shared" si="365"/>
        <v/>
      </c>
      <c r="N2889" s="8" t="str">
        <f t="shared" si="361"/>
        <v>Whip It</v>
      </c>
      <c r="O2889" s="10">
        <f>INDEX(cpi!$A$1:$M$106,MATCH($D2889,cpi!$A:$A,0),MATCH($C2889,cpi!$1:$1,0))</f>
        <v>216.17699999999999</v>
      </c>
      <c r="P2889" s="10">
        <f>cpi!$I$2</f>
        <v>245.51900000000001</v>
      </c>
      <c r="Q2889" s="10">
        <f t="shared" si="366"/>
        <v>1.1357313682769212</v>
      </c>
      <c r="R2889" s="8" t="str">
        <f t="shared" si="367"/>
        <v/>
      </c>
      <c r="S2889" s="11">
        <f t="shared" si="368"/>
        <v>17035970.524153817</v>
      </c>
      <c r="T2889" s="11">
        <f t="shared" si="368"/>
        <v>14813756.506922567</v>
      </c>
      <c r="U2889" s="11">
        <f t="shared" si="368"/>
        <v>21415522.175666235</v>
      </c>
    </row>
    <row r="2890" spans="1:21" x14ac:dyDescent="0.2">
      <c r="A2890" s="5">
        <v>2917</v>
      </c>
      <c r="B2890" s="17">
        <v>11</v>
      </c>
      <c r="C2890" s="16">
        <v>1</v>
      </c>
      <c r="D2890" s="16">
        <v>2008</v>
      </c>
      <c r="E2890" s="18">
        <v>39753</v>
      </c>
      <c r="F2890" s="9" t="s">
        <v>2860</v>
      </c>
      <c r="G2890" s="3">
        <v>15000000</v>
      </c>
      <c r="H2890" s="3">
        <v>12981269</v>
      </c>
      <c r="I2890" s="3">
        <v>13248444</v>
      </c>
      <c r="J2890" s="8" t="str">
        <f t="shared" si="362"/>
        <v/>
      </c>
      <c r="K2890" s="8" t="str">
        <f t="shared" si="363"/>
        <v/>
      </c>
      <c r="L2890" s="8" t="str">
        <f t="shared" si="364"/>
        <v>The Pirates Who Don't Do Anything: A VeggieTales Movie</v>
      </c>
      <c r="M2890" s="8" t="str">
        <f t="shared" si="365"/>
        <v/>
      </c>
      <c r="N2890" s="8" t="str">
        <f t="shared" si="361"/>
        <v>The Pirates Who Don't Do Anything: A VeggieTales Movie</v>
      </c>
      <c r="O2890" s="10">
        <f>INDEX(cpi!$A$1:$M$106,MATCH($D2890,cpi!$A:$A,0),MATCH($C2890,cpi!$1:$1,0))</f>
        <v>211.08</v>
      </c>
      <c r="P2890" s="10">
        <f>cpi!$I$2</f>
        <v>245.51900000000001</v>
      </c>
      <c r="Q2890" s="10">
        <f t="shared" si="366"/>
        <v>1.1631561493272693</v>
      </c>
      <c r="R2890" s="8" t="str">
        <f t="shared" si="367"/>
        <v/>
      </c>
      <c r="S2890" s="11">
        <f t="shared" si="368"/>
        <v>17447342.239909038</v>
      </c>
      <c r="T2890" s="11">
        <f t="shared" si="368"/>
        <v>15099242.863421451</v>
      </c>
      <c r="U2890" s="11">
        <f t="shared" si="368"/>
        <v>15410009.107617965</v>
      </c>
    </row>
    <row r="2891" spans="1:21" x14ac:dyDescent="0.2">
      <c r="A2891" s="5">
        <v>2918</v>
      </c>
      <c r="B2891" s="17">
        <v>23</v>
      </c>
      <c r="C2891" s="16">
        <v>1</v>
      </c>
      <c r="D2891" s="16">
        <v>2008</v>
      </c>
      <c r="E2891" s="18">
        <v>40118</v>
      </c>
      <c r="F2891" s="9" t="s">
        <v>2861</v>
      </c>
      <c r="G2891" s="3">
        <v>15000000</v>
      </c>
      <c r="H2891" s="3">
        <v>12898847</v>
      </c>
      <c r="I2891" s="3">
        <v>26170402</v>
      </c>
      <c r="J2891" s="8" t="str">
        <f t="shared" si="362"/>
        <v/>
      </c>
      <c r="K2891" s="8" t="str">
        <f t="shared" si="363"/>
        <v/>
      </c>
      <c r="L2891" s="8" t="str">
        <f t="shared" si="364"/>
        <v>U2 3D</v>
      </c>
      <c r="M2891" s="8" t="str">
        <f t="shared" si="365"/>
        <v/>
      </c>
      <c r="N2891" s="8" t="str">
        <f t="shared" si="361"/>
        <v>U2 3D</v>
      </c>
      <c r="O2891" s="10">
        <f>INDEX(cpi!$A$1:$M$106,MATCH($D2891,cpi!$A:$A,0),MATCH($C2891,cpi!$1:$1,0))</f>
        <v>211.08</v>
      </c>
      <c r="P2891" s="10">
        <f>cpi!$I$2</f>
        <v>245.51900000000001</v>
      </c>
      <c r="Q2891" s="10">
        <f t="shared" si="366"/>
        <v>1.1631561493272693</v>
      </c>
      <c r="R2891" s="8" t="str">
        <f t="shared" si="367"/>
        <v/>
      </c>
      <c r="S2891" s="11">
        <f t="shared" si="368"/>
        <v>17447342.239909038</v>
      </c>
      <c r="T2891" s="11">
        <f t="shared" si="368"/>
        <v>15003373.207281599</v>
      </c>
      <c r="U2891" s="11">
        <f t="shared" si="368"/>
        <v>30440264.016666666</v>
      </c>
    </row>
    <row r="2892" spans="1:21" x14ac:dyDescent="0.2">
      <c r="A2892" s="5">
        <v>2919</v>
      </c>
      <c r="B2892" s="17">
        <v>1</v>
      </c>
      <c r="C2892" s="16">
        <v>9</v>
      </c>
      <c r="D2892" s="16">
        <v>2000</v>
      </c>
      <c r="E2892" s="18">
        <v>36534</v>
      </c>
      <c r="F2892" s="9" t="s">
        <v>2862</v>
      </c>
      <c r="G2892" s="3">
        <v>15000000</v>
      </c>
      <c r="H2892" s="3">
        <v>12801190</v>
      </c>
      <c r="I2892" s="3">
        <v>12801190</v>
      </c>
      <c r="J2892" s="8" t="str">
        <f t="shared" si="362"/>
        <v/>
      </c>
      <c r="K2892" s="8" t="str">
        <f t="shared" si="363"/>
        <v/>
      </c>
      <c r="L2892" s="8" t="str">
        <f t="shared" si="364"/>
        <v>Highlander: Endgame</v>
      </c>
      <c r="M2892" s="8" t="str">
        <f t="shared" si="365"/>
        <v/>
      </c>
      <c r="N2892" s="8" t="str">
        <f t="shared" si="361"/>
        <v>Highlander: Endgame</v>
      </c>
      <c r="O2892" s="10">
        <f>INDEX(cpi!$A$1:$M$106,MATCH($D2892,cpi!$A:$A,0),MATCH($C2892,cpi!$1:$1,0))</f>
        <v>173.7</v>
      </c>
      <c r="P2892" s="10">
        <f>cpi!$I$2</f>
        <v>245.51900000000001</v>
      </c>
      <c r="Q2892" s="10">
        <f t="shared" si="366"/>
        <v>1.4134657455382844</v>
      </c>
      <c r="R2892" s="8" t="str">
        <f t="shared" si="367"/>
        <v/>
      </c>
      <c r="S2892" s="11">
        <f t="shared" si="368"/>
        <v>21201986.183074266</v>
      </c>
      <c r="T2892" s="11">
        <f t="shared" si="368"/>
        <v>18094043.567127232</v>
      </c>
      <c r="U2892" s="11">
        <f t="shared" si="368"/>
        <v>18094043.567127232</v>
      </c>
    </row>
    <row r="2893" spans="1:21" x14ac:dyDescent="0.2">
      <c r="A2893" s="5">
        <v>2920</v>
      </c>
      <c r="B2893" s="17">
        <v>20</v>
      </c>
      <c r="C2893" s="16">
        <v>1</v>
      </c>
      <c r="D2893" s="16">
        <v>2017</v>
      </c>
      <c r="E2893" s="18">
        <v>43313</v>
      </c>
      <c r="F2893" s="9" t="s">
        <v>2863</v>
      </c>
      <c r="G2893" s="3">
        <v>15000000</v>
      </c>
      <c r="H2893" s="3">
        <v>12786243</v>
      </c>
      <c r="I2893" s="3">
        <v>18301418</v>
      </c>
      <c r="J2893" s="8" t="str">
        <f t="shared" si="362"/>
        <v/>
      </c>
      <c r="K2893" s="8" t="str">
        <f t="shared" si="363"/>
        <v/>
      </c>
      <c r="L2893" s="8" t="str">
        <f t="shared" si="364"/>
        <v>The Founder</v>
      </c>
      <c r="M2893" s="8" t="str">
        <f t="shared" si="365"/>
        <v/>
      </c>
      <c r="N2893" s="8" t="str">
        <f t="shared" si="361"/>
        <v>The Founder</v>
      </c>
      <c r="O2893" s="10">
        <f>INDEX(cpi!$A$1:$M$106,MATCH($D2893,cpi!$A:$A,0),MATCH($C2893,cpi!$1:$1,0))</f>
        <v>242.839</v>
      </c>
      <c r="P2893" s="10">
        <f>cpi!$I$2</f>
        <v>245.51900000000001</v>
      </c>
      <c r="Q2893" s="10">
        <f t="shared" si="366"/>
        <v>1.0110361185806234</v>
      </c>
      <c r="R2893" s="8" t="str">
        <f t="shared" si="367"/>
        <v/>
      </c>
      <c r="S2893" s="11">
        <f t="shared" si="368"/>
        <v>15165541.77870935</v>
      </c>
      <c r="T2893" s="11">
        <f t="shared" si="368"/>
        <v>12927353.493948666</v>
      </c>
      <c r="U2893" s="11">
        <f t="shared" si="368"/>
        <v>18503394.619241554</v>
      </c>
    </row>
    <row r="2894" spans="1:21" x14ac:dyDescent="0.2">
      <c r="A2894" s="5">
        <v>2921</v>
      </c>
      <c r="B2894" s="17">
        <v>25</v>
      </c>
      <c r="C2894" s="16">
        <v>8</v>
      </c>
      <c r="D2894" s="16">
        <v>2006</v>
      </c>
      <c r="E2894" s="18">
        <v>39455</v>
      </c>
      <c r="F2894" s="9" t="s">
        <v>2864</v>
      </c>
      <c r="G2894" s="3">
        <v>15000000</v>
      </c>
      <c r="H2894" s="3">
        <v>12669914</v>
      </c>
      <c r="I2894" s="3">
        <v>12669914</v>
      </c>
      <c r="J2894" s="8" t="str">
        <f t="shared" si="362"/>
        <v/>
      </c>
      <c r="K2894" s="8" t="str">
        <f t="shared" si="363"/>
        <v/>
      </c>
      <c r="L2894" s="8" t="str">
        <f t="shared" si="364"/>
        <v>Idlewild</v>
      </c>
      <c r="M2894" s="8" t="str">
        <f t="shared" si="365"/>
        <v/>
      </c>
      <c r="N2894" s="8" t="str">
        <f t="shared" si="361"/>
        <v>Idlewild</v>
      </c>
      <c r="O2894" s="10">
        <f>INDEX(cpi!$A$1:$M$106,MATCH($D2894,cpi!$A:$A,0),MATCH($C2894,cpi!$1:$1,0))</f>
        <v>203.9</v>
      </c>
      <c r="P2894" s="10">
        <f>cpi!$I$2</f>
        <v>245.51900000000001</v>
      </c>
      <c r="Q2894" s="10">
        <f t="shared" si="366"/>
        <v>1.204114762138303</v>
      </c>
      <c r="R2894" s="8" t="str">
        <f t="shared" si="367"/>
        <v/>
      </c>
      <c r="S2894" s="11">
        <f t="shared" si="368"/>
        <v>18061721.432074547</v>
      </c>
      <c r="T2894" s="11">
        <f t="shared" si="368"/>
        <v>15256030.482422756</v>
      </c>
      <c r="U2894" s="11">
        <f t="shared" si="368"/>
        <v>15256030.482422756</v>
      </c>
    </row>
    <row r="2895" spans="1:21" x14ac:dyDescent="0.2">
      <c r="A2895" s="5">
        <v>2922</v>
      </c>
      <c r="B2895" s="17">
        <v>25</v>
      </c>
      <c r="C2895" s="16">
        <v>4</v>
      </c>
      <c r="D2895" s="16">
        <v>2003</v>
      </c>
      <c r="E2895" s="18">
        <v>38356</v>
      </c>
      <c r="F2895" s="9" t="s">
        <v>2865</v>
      </c>
      <c r="G2895" s="3">
        <v>15000000</v>
      </c>
      <c r="H2895" s="3">
        <v>12212417</v>
      </c>
      <c r="I2895" s="3">
        <v>12212417</v>
      </c>
      <c r="J2895" s="8" t="str">
        <f t="shared" si="362"/>
        <v/>
      </c>
      <c r="K2895" s="8" t="str">
        <f t="shared" si="363"/>
        <v/>
      </c>
      <c r="L2895" s="8" t="str">
        <f t="shared" si="364"/>
        <v>Confidence</v>
      </c>
      <c r="M2895" s="8" t="str">
        <f t="shared" si="365"/>
        <v/>
      </c>
      <c r="N2895" s="8" t="str">
        <f t="shared" si="361"/>
        <v>Confidence</v>
      </c>
      <c r="O2895" s="10">
        <f>INDEX(cpi!$A$1:$M$106,MATCH($D2895,cpi!$A:$A,0),MATCH($C2895,cpi!$1:$1,0))</f>
        <v>183.8</v>
      </c>
      <c r="P2895" s="10">
        <f>cpi!$I$2</f>
        <v>245.51900000000001</v>
      </c>
      <c r="Q2895" s="10">
        <f t="shared" si="366"/>
        <v>1.3357943416757345</v>
      </c>
      <c r="R2895" s="8" t="str">
        <f t="shared" si="367"/>
        <v/>
      </c>
      <c r="S2895" s="11">
        <f t="shared" si="368"/>
        <v>20036915.125136018</v>
      </c>
      <c r="T2895" s="11">
        <f t="shared" si="368"/>
        <v>16313277.526784549</v>
      </c>
      <c r="U2895" s="11">
        <f t="shared" si="368"/>
        <v>16313277.526784549</v>
      </c>
    </row>
    <row r="2896" spans="1:21" x14ac:dyDescent="0.2">
      <c r="A2896" s="5">
        <v>2923</v>
      </c>
      <c r="B2896" s="17">
        <v>11</v>
      </c>
      <c r="C2896" s="16">
        <v>10</v>
      </c>
      <c r="D2896" s="16">
        <v>2002</v>
      </c>
      <c r="E2896" s="18">
        <v>37570</v>
      </c>
      <c r="F2896" s="9" t="s">
        <v>2866</v>
      </c>
      <c r="G2896" s="3">
        <v>15000000</v>
      </c>
      <c r="H2896" s="3">
        <v>11660180</v>
      </c>
      <c r="I2896" s="3">
        <v>12419700</v>
      </c>
      <c r="J2896" s="8" t="str">
        <f t="shared" si="362"/>
        <v/>
      </c>
      <c r="K2896" s="8" t="str">
        <f t="shared" si="363"/>
        <v/>
      </c>
      <c r="L2896" s="8" t="str">
        <f t="shared" si="364"/>
        <v>Knockaround Guys</v>
      </c>
      <c r="M2896" s="8" t="str">
        <f t="shared" si="365"/>
        <v/>
      </c>
      <c r="N2896" s="8" t="str">
        <f t="shared" si="361"/>
        <v>Knockaround Guys</v>
      </c>
      <c r="O2896" s="10">
        <f>INDEX(cpi!$A$1:$M$106,MATCH($D2896,cpi!$A:$A,0),MATCH($C2896,cpi!$1:$1,0))</f>
        <v>181.3</v>
      </c>
      <c r="P2896" s="10">
        <f>cpi!$I$2</f>
        <v>245.51900000000001</v>
      </c>
      <c r="Q2896" s="10">
        <f t="shared" si="366"/>
        <v>1.3542140099282955</v>
      </c>
      <c r="R2896" s="8" t="str">
        <f t="shared" si="367"/>
        <v/>
      </c>
      <c r="S2896" s="11">
        <f t="shared" si="368"/>
        <v>20313210.148924433</v>
      </c>
      <c r="T2896" s="11">
        <f t="shared" si="368"/>
        <v>15790379.114285713</v>
      </c>
      <c r="U2896" s="11">
        <f t="shared" si="368"/>
        <v>16818931.739106454</v>
      </c>
    </row>
    <row r="2897" spans="1:21" x14ac:dyDescent="0.2">
      <c r="A2897" s="5">
        <v>2924</v>
      </c>
      <c r="B2897" s="17">
        <v>27</v>
      </c>
      <c r="C2897" s="16">
        <v>8</v>
      </c>
      <c r="D2897" s="16">
        <v>1999</v>
      </c>
      <c r="E2897" s="18">
        <v>36958</v>
      </c>
      <c r="F2897" s="9" t="s">
        <v>2867</v>
      </c>
      <c r="G2897" s="3">
        <v>15000000</v>
      </c>
      <c r="H2897" s="3">
        <v>11614954</v>
      </c>
      <c r="I2897" s="3">
        <v>11614954</v>
      </c>
      <c r="J2897" s="8" t="str">
        <f t="shared" si="362"/>
        <v/>
      </c>
      <c r="K2897" s="8" t="str">
        <f t="shared" si="363"/>
        <v/>
      </c>
      <c r="L2897" s="8" t="str">
        <f t="shared" si="364"/>
        <v>The Muse</v>
      </c>
      <c r="M2897" s="8" t="str">
        <f t="shared" si="365"/>
        <v/>
      </c>
      <c r="N2897" s="8" t="str">
        <f t="shared" si="361"/>
        <v>The Muse</v>
      </c>
      <c r="O2897" s="10">
        <f>INDEX(cpi!$A$1:$M$106,MATCH($D2897,cpi!$A:$A,0),MATCH($C2897,cpi!$1:$1,0))</f>
        <v>167.1</v>
      </c>
      <c r="P2897" s="10">
        <f>cpi!$I$2</f>
        <v>245.51900000000001</v>
      </c>
      <c r="Q2897" s="10">
        <f t="shared" si="366"/>
        <v>1.4692938360263317</v>
      </c>
      <c r="R2897" s="8" t="str">
        <f t="shared" si="367"/>
        <v/>
      </c>
      <c r="S2897" s="11">
        <f t="shared" si="368"/>
        <v>22039407.540394977</v>
      </c>
      <c r="T2897" s="11">
        <f t="shared" si="368"/>
        <v>17065780.317929387</v>
      </c>
      <c r="U2897" s="11">
        <f t="shared" si="368"/>
        <v>17065780.317929387</v>
      </c>
    </row>
    <row r="2898" spans="1:21" x14ac:dyDescent="0.2">
      <c r="A2898" s="5">
        <v>2925</v>
      </c>
      <c r="B2898" s="17">
        <v>3</v>
      </c>
      <c r="C2898" s="16">
        <v>4</v>
      </c>
      <c r="D2898" s="16">
        <v>1998</v>
      </c>
      <c r="E2898" s="18">
        <v>35858</v>
      </c>
      <c r="F2898" s="9" t="s">
        <v>2868</v>
      </c>
      <c r="G2898" s="3">
        <v>15000000</v>
      </c>
      <c r="H2898" s="3">
        <v>11156471</v>
      </c>
      <c r="I2898" s="3">
        <v>11156471</v>
      </c>
      <c r="J2898" s="8" t="str">
        <f t="shared" si="362"/>
        <v/>
      </c>
      <c r="K2898" s="8" t="str">
        <f t="shared" si="363"/>
        <v/>
      </c>
      <c r="L2898" s="8" t="str">
        <f t="shared" si="364"/>
        <v>Barney's Great Adventure</v>
      </c>
      <c r="M2898" s="8" t="str">
        <f t="shared" si="365"/>
        <v/>
      </c>
      <c r="N2898" s="8" t="str">
        <f t="shared" si="361"/>
        <v>Barney's Great Adventure</v>
      </c>
      <c r="O2898" s="10">
        <f>INDEX(cpi!$A$1:$M$106,MATCH($D2898,cpi!$A:$A,0),MATCH($C2898,cpi!$1:$1,0))</f>
        <v>162.5</v>
      </c>
      <c r="P2898" s="10">
        <f>cpi!$I$2</f>
        <v>245.51900000000001</v>
      </c>
      <c r="Q2898" s="10">
        <f t="shared" si="366"/>
        <v>1.510886153846154</v>
      </c>
      <c r="R2898" s="8" t="str">
        <f t="shared" si="367"/>
        <v/>
      </c>
      <c r="S2898" s="11">
        <f t="shared" si="368"/>
        <v>22663292.307692312</v>
      </c>
      <c r="T2898" s="11">
        <f t="shared" si="368"/>
        <v>16856157.559686154</v>
      </c>
      <c r="U2898" s="11">
        <f t="shared" si="368"/>
        <v>16856157.559686154</v>
      </c>
    </row>
    <row r="2899" spans="1:21" x14ac:dyDescent="0.2">
      <c r="A2899" s="5">
        <v>2926</v>
      </c>
      <c r="B2899" s="17">
        <v>1</v>
      </c>
      <c r="C2899" s="16">
        <v>3</v>
      </c>
      <c r="D2899" s="16">
        <v>1989</v>
      </c>
      <c r="E2899" s="18">
        <v>32511</v>
      </c>
      <c r="F2899" s="9" t="s">
        <v>2869</v>
      </c>
      <c r="G2899" s="3">
        <v>15000000</v>
      </c>
      <c r="H2899" s="3">
        <v>10763469</v>
      </c>
      <c r="I2899" s="3">
        <v>10763469</v>
      </c>
      <c r="J2899" s="8" t="str">
        <f t="shared" si="362"/>
        <v/>
      </c>
      <c r="K2899" s="8" t="str">
        <f t="shared" si="363"/>
        <v/>
      </c>
      <c r="L2899" s="8" t="str">
        <f t="shared" si="364"/>
        <v>New York Stories</v>
      </c>
      <c r="M2899" s="8" t="str">
        <f t="shared" si="365"/>
        <v/>
      </c>
      <c r="N2899" s="8" t="str">
        <f t="shared" si="361"/>
        <v>New York Stories</v>
      </c>
      <c r="O2899" s="10">
        <f>INDEX(cpi!$A$1:$M$106,MATCH($D2899,cpi!$A:$A,0),MATCH($C2899,cpi!$1:$1,0))</f>
        <v>122.3</v>
      </c>
      <c r="P2899" s="10">
        <f>cpi!$I$2</f>
        <v>245.51900000000001</v>
      </c>
      <c r="Q2899" s="10">
        <f t="shared" si="366"/>
        <v>2.0075143090760426</v>
      </c>
      <c r="R2899" s="8" t="str">
        <f t="shared" si="367"/>
        <v/>
      </c>
      <c r="S2899" s="11">
        <f t="shared" si="368"/>
        <v>30112714.636140637</v>
      </c>
      <c r="T2899" s="11">
        <f t="shared" si="368"/>
        <v>21607818.032796402</v>
      </c>
      <c r="U2899" s="11">
        <f t="shared" si="368"/>
        <v>21607818.032796402</v>
      </c>
    </row>
    <row r="2900" spans="1:21" x14ac:dyDescent="0.2">
      <c r="A2900" s="5">
        <v>2927</v>
      </c>
      <c r="B2900" s="17">
        <v>25</v>
      </c>
      <c r="C2900" s="16">
        <v>11</v>
      </c>
      <c r="D2900" s="16">
        <v>1998</v>
      </c>
      <c r="E2900" s="18">
        <v>36536</v>
      </c>
      <c r="F2900" s="9" t="s">
        <v>2870</v>
      </c>
      <c r="G2900" s="3">
        <v>15000000</v>
      </c>
      <c r="H2900" s="3">
        <v>10513979</v>
      </c>
      <c r="I2900" s="3">
        <v>10513979</v>
      </c>
      <c r="J2900" s="8" t="str">
        <f t="shared" si="362"/>
        <v/>
      </c>
      <c r="K2900" s="8" t="str">
        <f t="shared" si="363"/>
        <v/>
      </c>
      <c r="L2900" s="8" t="str">
        <f t="shared" si="364"/>
        <v>Home Fries</v>
      </c>
      <c r="M2900" s="8" t="str">
        <f t="shared" si="365"/>
        <v/>
      </c>
      <c r="N2900" s="8" t="str">
        <f t="shared" si="361"/>
        <v>Home Fries</v>
      </c>
      <c r="O2900" s="10">
        <f>INDEX(cpi!$A$1:$M$106,MATCH($D2900,cpi!$A:$A,0),MATCH($C2900,cpi!$1:$1,0))</f>
        <v>164</v>
      </c>
      <c r="P2900" s="10">
        <f>cpi!$I$2</f>
        <v>245.51900000000001</v>
      </c>
      <c r="Q2900" s="10">
        <f t="shared" si="366"/>
        <v>1.4970670731707318</v>
      </c>
      <c r="R2900" s="8" t="str">
        <f t="shared" si="367"/>
        <v/>
      </c>
      <c r="S2900" s="11">
        <f t="shared" si="368"/>
        <v>22456006.097560979</v>
      </c>
      <c r="T2900" s="11">
        <f t="shared" si="368"/>
        <v>15740131.768908538</v>
      </c>
      <c r="U2900" s="11">
        <f t="shared" si="368"/>
        <v>15740131.768908538</v>
      </c>
    </row>
    <row r="2901" spans="1:21" x14ac:dyDescent="0.2">
      <c r="A2901" s="5">
        <v>2928</v>
      </c>
      <c r="B2901" s="17">
        <v>24</v>
      </c>
      <c r="C2901" s="16">
        <v>3</v>
      </c>
      <c r="D2901" s="16">
        <v>2000</v>
      </c>
      <c r="E2901" s="18">
        <v>37228</v>
      </c>
      <c r="F2901" s="9" t="s">
        <v>2871</v>
      </c>
      <c r="G2901" s="3">
        <v>15000000</v>
      </c>
      <c r="H2901" s="3">
        <v>10494147</v>
      </c>
      <c r="I2901" s="3">
        <v>10845127</v>
      </c>
      <c r="J2901" s="8" t="str">
        <f t="shared" si="362"/>
        <v/>
      </c>
      <c r="K2901" s="8" t="str">
        <f t="shared" si="363"/>
        <v/>
      </c>
      <c r="L2901" s="8" t="str">
        <f t="shared" si="364"/>
        <v>Here on Earth</v>
      </c>
      <c r="M2901" s="8" t="str">
        <f t="shared" si="365"/>
        <v/>
      </c>
      <c r="N2901" s="8" t="str">
        <f t="shared" si="361"/>
        <v>Here on Earth</v>
      </c>
      <c r="O2901" s="10">
        <f>INDEX(cpi!$A$1:$M$106,MATCH($D2901,cpi!$A:$A,0),MATCH($C2901,cpi!$1:$1,0))</f>
        <v>171.2</v>
      </c>
      <c r="P2901" s="10">
        <f>cpi!$I$2</f>
        <v>245.51900000000001</v>
      </c>
      <c r="Q2901" s="10">
        <f t="shared" si="366"/>
        <v>1.4341063084112151</v>
      </c>
      <c r="R2901" s="8" t="str">
        <f t="shared" si="367"/>
        <v/>
      </c>
      <c r="S2901" s="11">
        <f t="shared" si="368"/>
        <v>21511594.626168225</v>
      </c>
      <c r="T2901" s="11">
        <f t="shared" si="368"/>
        <v>15049722.414094629</v>
      </c>
      <c r="U2901" s="11">
        <f t="shared" si="368"/>
        <v>15553065.046220796</v>
      </c>
    </row>
    <row r="2902" spans="1:21" x14ac:dyDescent="0.2">
      <c r="A2902" s="5">
        <v>2930</v>
      </c>
      <c r="B2902" s="17">
        <v>8</v>
      </c>
      <c r="C2902" s="16">
        <v>10</v>
      </c>
      <c r="D2902" s="16">
        <v>2004</v>
      </c>
      <c r="E2902" s="18">
        <v>38209</v>
      </c>
      <c r="F2902" s="9" t="s">
        <v>2872</v>
      </c>
      <c r="G2902" s="3">
        <v>15000000</v>
      </c>
      <c r="H2902" s="3">
        <v>10411980</v>
      </c>
      <c r="I2902" s="3">
        <v>14811980</v>
      </c>
      <c r="J2902" s="8" t="str">
        <f t="shared" si="362"/>
        <v/>
      </c>
      <c r="K2902" s="8" t="str">
        <f t="shared" si="363"/>
        <v/>
      </c>
      <c r="L2902" s="8" t="str">
        <f t="shared" si="364"/>
        <v>Raise Your Voice</v>
      </c>
      <c r="M2902" s="8" t="str">
        <f t="shared" si="365"/>
        <v/>
      </c>
      <c r="N2902" s="8" t="str">
        <f t="shared" si="361"/>
        <v>Raise Your Voice</v>
      </c>
      <c r="O2902" s="10">
        <f>INDEX(cpi!$A$1:$M$106,MATCH($D2902,cpi!$A:$A,0),MATCH($C2902,cpi!$1:$1,0))</f>
        <v>190.9</v>
      </c>
      <c r="P2902" s="10">
        <f>cpi!$I$2</f>
        <v>245.51900000000001</v>
      </c>
      <c r="Q2902" s="10">
        <f t="shared" si="366"/>
        <v>1.2861131482451544</v>
      </c>
      <c r="R2902" s="8" t="str">
        <f t="shared" si="367"/>
        <v/>
      </c>
      <c r="S2902" s="11">
        <f t="shared" si="368"/>
        <v>19291697.223677315</v>
      </c>
      <c r="T2902" s="11">
        <f t="shared" si="368"/>
        <v>13390984.377265584</v>
      </c>
      <c r="U2902" s="11">
        <f t="shared" si="368"/>
        <v>19049882.229544263</v>
      </c>
    </row>
    <row r="2903" spans="1:21" x14ac:dyDescent="0.2">
      <c r="A2903" s="5">
        <v>2931</v>
      </c>
      <c r="B2903" s="17">
        <v>18</v>
      </c>
      <c r="C2903" s="16">
        <v>12</v>
      </c>
      <c r="D2903" s="16">
        <v>1985</v>
      </c>
      <c r="E2903" s="18">
        <v>31575</v>
      </c>
      <c r="F2903" s="9" t="s">
        <v>2873</v>
      </c>
      <c r="G2903" s="3">
        <v>15000000</v>
      </c>
      <c r="H2903" s="3">
        <v>9929135</v>
      </c>
      <c r="I2903" s="3">
        <v>9930649</v>
      </c>
      <c r="J2903" s="8" t="str">
        <f t="shared" si="362"/>
        <v/>
      </c>
      <c r="K2903" s="8" t="str">
        <f t="shared" si="363"/>
        <v/>
      </c>
      <c r="L2903" s="8" t="str">
        <f t="shared" si="364"/>
        <v>Brazil</v>
      </c>
      <c r="M2903" s="8" t="str">
        <f t="shared" si="365"/>
        <v/>
      </c>
      <c r="N2903" s="8" t="str">
        <f t="shared" si="361"/>
        <v>Brazil</v>
      </c>
      <c r="O2903" s="10">
        <f>INDEX(cpi!$A$1:$M$106,MATCH($D2903,cpi!$A:$A,0),MATCH($C2903,cpi!$1:$1,0))</f>
        <v>109.3</v>
      </c>
      <c r="P2903" s="10">
        <f>cpi!$I$2</f>
        <v>245.51900000000001</v>
      </c>
      <c r="Q2903" s="10">
        <f t="shared" si="366"/>
        <v>2.2462854528819762</v>
      </c>
      <c r="R2903" s="8" t="str">
        <f t="shared" si="367"/>
        <v/>
      </c>
      <c r="S2903" s="11">
        <f t="shared" si="368"/>
        <v>33694281.793229647</v>
      </c>
      <c r="T2903" s="11">
        <f t="shared" si="368"/>
        <v>22303671.510201283</v>
      </c>
      <c r="U2903" s="11">
        <f t="shared" si="368"/>
        <v>22307072.386376943</v>
      </c>
    </row>
    <row r="2904" spans="1:21" x14ac:dyDescent="0.2">
      <c r="A2904" s="5">
        <v>2932</v>
      </c>
      <c r="B2904" s="17">
        <v>23</v>
      </c>
      <c r="C2904" s="16">
        <v>4</v>
      </c>
      <c r="D2904" s="16">
        <v>1993</v>
      </c>
      <c r="E2904" s="18">
        <v>34642</v>
      </c>
      <c r="F2904" s="9" t="s">
        <v>2874</v>
      </c>
      <c r="G2904" s="3">
        <v>15000000</v>
      </c>
      <c r="H2904" s="3">
        <v>9579068</v>
      </c>
      <c r="I2904" s="3">
        <v>9579068</v>
      </c>
      <c r="J2904" s="8" t="str">
        <f t="shared" si="362"/>
        <v/>
      </c>
      <c r="K2904" s="8" t="str">
        <f t="shared" si="363"/>
        <v/>
      </c>
      <c r="L2904" s="8" t="str">
        <f t="shared" si="364"/>
        <v>The Dark Half</v>
      </c>
      <c r="M2904" s="8" t="str">
        <f t="shared" si="365"/>
        <v/>
      </c>
      <c r="N2904" s="8" t="str">
        <f t="shared" si="361"/>
        <v>The Dark Half</v>
      </c>
      <c r="O2904" s="10">
        <f>INDEX(cpi!$A$1:$M$106,MATCH($D2904,cpi!$A:$A,0),MATCH($C2904,cpi!$1:$1,0))</f>
        <v>144</v>
      </c>
      <c r="P2904" s="10">
        <f>cpi!$I$2</f>
        <v>245.51900000000001</v>
      </c>
      <c r="Q2904" s="10">
        <f t="shared" si="366"/>
        <v>1.7049930555555557</v>
      </c>
      <c r="R2904" s="8" t="str">
        <f t="shared" si="367"/>
        <v/>
      </c>
      <c r="S2904" s="11">
        <f t="shared" si="368"/>
        <v>25574895.833333336</v>
      </c>
      <c r="T2904" s="11">
        <f t="shared" si="368"/>
        <v>16332244.418694446</v>
      </c>
      <c r="U2904" s="11">
        <f t="shared" si="368"/>
        <v>16332244.418694446</v>
      </c>
    </row>
    <row r="2905" spans="1:21" x14ac:dyDescent="0.2">
      <c r="A2905" s="5">
        <v>2933</v>
      </c>
      <c r="B2905" s="17">
        <v>2</v>
      </c>
      <c r="C2905" s="16">
        <v>3</v>
      </c>
      <c r="D2905" s="16">
        <v>2007</v>
      </c>
      <c r="E2905" s="18">
        <v>39116</v>
      </c>
      <c r="F2905" s="9" t="s">
        <v>2875</v>
      </c>
      <c r="G2905" s="3">
        <v>15000000</v>
      </c>
      <c r="H2905" s="3">
        <v>9396870</v>
      </c>
      <c r="I2905" s="3">
        <v>10951153</v>
      </c>
      <c r="J2905" s="8" t="str">
        <f t="shared" si="362"/>
        <v/>
      </c>
      <c r="K2905" s="8" t="str">
        <f t="shared" si="363"/>
        <v/>
      </c>
      <c r="L2905" s="8" t="str">
        <f t="shared" si="364"/>
        <v>Black Snake Moan</v>
      </c>
      <c r="M2905" s="8" t="str">
        <f t="shared" si="365"/>
        <v/>
      </c>
      <c r="N2905" s="8" t="str">
        <f t="shared" si="361"/>
        <v>Black Snake Moan</v>
      </c>
      <c r="O2905" s="10">
        <f>INDEX(cpi!$A$1:$M$106,MATCH($D2905,cpi!$A:$A,0),MATCH($C2905,cpi!$1:$1,0))</f>
        <v>205.352</v>
      </c>
      <c r="P2905" s="10">
        <f>cpi!$I$2</f>
        <v>245.51900000000001</v>
      </c>
      <c r="Q2905" s="10">
        <f t="shared" si="366"/>
        <v>1.1956007246094511</v>
      </c>
      <c r="R2905" s="8" t="str">
        <f t="shared" si="367"/>
        <v/>
      </c>
      <c r="S2905" s="11">
        <f t="shared" si="368"/>
        <v>17934010.869141765</v>
      </c>
      <c r="T2905" s="11">
        <f t="shared" si="368"/>
        <v>11234904.581060812</v>
      </c>
      <c r="U2905" s="11">
        <f t="shared" si="368"/>
        <v>13093206.462108964</v>
      </c>
    </row>
    <row r="2906" spans="1:21" x14ac:dyDescent="0.2">
      <c r="A2906" s="5">
        <v>2934</v>
      </c>
      <c r="B2906" s="17">
        <v>21</v>
      </c>
      <c r="C2906" s="16">
        <v>2</v>
      </c>
      <c r="D2906" s="16">
        <v>2003</v>
      </c>
      <c r="E2906" s="18">
        <v>38232</v>
      </c>
      <c r="F2906" s="9" t="s">
        <v>2876</v>
      </c>
      <c r="G2906" s="3">
        <v>15000000</v>
      </c>
      <c r="H2906" s="3">
        <v>9237470</v>
      </c>
      <c r="I2906" s="3">
        <v>12262065</v>
      </c>
      <c r="J2906" s="8" t="str">
        <f t="shared" si="362"/>
        <v/>
      </c>
      <c r="K2906" s="8" t="str">
        <f t="shared" si="363"/>
        <v/>
      </c>
      <c r="L2906" s="8" t="str">
        <f t="shared" si="364"/>
        <v>Dark Blue</v>
      </c>
      <c r="M2906" s="8" t="str">
        <f t="shared" si="365"/>
        <v/>
      </c>
      <c r="N2906" s="8" t="str">
        <f t="shared" si="361"/>
        <v>Dark Blue</v>
      </c>
      <c r="O2906" s="10">
        <f>INDEX(cpi!$A$1:$M$106,MATCH($D2906,cpi!$A:$A,0),MATCH($C2906,cpi!$1:$1,0))</f>
        <v>183.1</v>
      </c>
      <c r="P2906" s="10">
        <f>cpi!$I$2</f>
        <v>245.51900000000001</v>
      </c>
      <c r="Q2906" s="10">
        <f t="shared" si="366"/>
        <v>1.3409011469142547</v>
      </c>
      <c r="R2906" s="8" t="str">
        <f t="shared" si="367"/>
        <v/>
      </c>
      <c r="S2906" s="11">
        <f t="shared" si="368"/>
        <v>20113517.203713819</v>
      </c>
      <c r="T2906" s="11">
        <f t="shared" si="368"/>
        <v>12386534.11758602</v>
      </c>
      <c r="U2906" s="11">
        <f t="shared" si="368"/>
        <v>16442217.022037139</v>
      </c>
    </row>
    <row r="2907" spans="1:21" x14ac:dyDescent="0.2">
      <c r="A2907" s="5">
        <v>2935</v>
      </c>
      <c r="B2907" s="17">
        <v>10</v>
      </c>
      <c r="C2907" s="16">
        <v>5</v>
      </c>
      <c r="D2907" s="16">
        <v>2013</v>
      </c>
      <c r="E2907" s="18">
        <v>41552</v>
      </c>
      <c r="F2907" s="9" t="s">
        <v>2877</v>
      </c>
      <c r="G2907" s="3">
        <v>15000000</v>
      </c>
      <c r="H2907" s="3">
        <v>9177065</v>
      </c>
      <c r="I2907" s="3">
        <v>9307166</v>
      </c>
      <c r="J2907" s="8" t="str">
        <f t="shared" si="362"/>
        <v/>
      </c>
      <c r="K2907" s="8" t="str">
        <f t="shared" si="363"/>
        <v/>
      </c>
      <c r="L2907" s="8" t="str">
        <f t="shared" si="364"/>
        <v>Peeples</v>
      </c>
      <c r="M2907" s="8" t="str">
        <f t="shared" si="365"/>
        <v/>
      </c>
      <c r="N2907" s="8" t="str">
        <f t="shared" si="361"/>
        <v>Peeples</v>
      </c>
      <c r="O2907" s="10">
        <f>INDEX(cpi!$A$1:$M$106,MATCH($D2907,cpi!$A:$A,0),MATCH($C2907,cpi!$1:$1,0))</f>
        <v>232.94499999999999</v>
      </c>
      <c r="P2907" s="10">
        <f>cpi!$I$2</f>
        <v>245.51900000000001</v>
      </c>
      <c r="Q2907" s="10">
        <f t="shared" si="366"/>
        <v>1.0539784069200886</v>
      </c>
      <c r="R2907" s="8" t="str">
        <f t="shared" si="367"/>
        <v/>
      </c>
      <c r="S2907" s="11">
        <f t="shared" si="368"/>
        <v>15809676.103801329</v>
      </c>
      <c r="T2907" s="11">
        <f t="shared" si="368"/>
        <v>9672428.3489021026</v>
      </c>
      <c r="U2907" s="11">
        <f t="shared" si="368"/>
        <v>9809551.9936208129</v>
      </c>
    </row>
    <row r="2908" spans="1:21" x14ac:dyDescent="0.2">
      <c r="A2908" s="5">
        <v>2936</v>
      </c>
      <c r="B2908" s="17">
        <v>22</v>
      </c>
      <c r="C2908" s="16">
        <v>6</v>
      </c>
      <c r="D2908" s="16">
        <v>2007</v>
      </c>
      <c r="E2908" s="18">
        <v>39727</v>
      </c>
      <c r="F2908" s="9" t="s">
        <v>2878</v>
      </c>
      <c r="G2908" s="3">
        <v>15000000</v>
      </c>
      <c r="H2908" s="3">
        <v>9176787</v>
      </c>
      <c r="I2908" s="3">
        <v>19153568</v>
      </c>
      <c r="J2908" s="8" t="str">
        <f t="shared" si="362"/>
        <v/>
      </c>
      <c r="K2908" s="8" t="str">
        <f t="shared" si="363"/>
        <v/>
      </c>
      <c r="L2908" s="8" t="str">
        <f t="shared" si="364"/>
        <v>A Mighty Heart</v>
      </c>
      <c r="M2908" s="8" t="str">
        <f t="shared" si="365"/>
        <v/>
      </c>
      <c r="N2908" s="8" t="str">
        <f t="shared" si="361"/>
        <v>A Mighty Heart</v>
      </c>
      <c r="O2908" s="10">
        <f>INDEX(cpi!$A$1:$M$106,MATCH($D2908,cpi!$A:$A,0),MATCH($C2908,cpi!$1:$1,0))</f>
        <v>208.352</v>
      </c>
      <c r="P2908" s="10">
        <f>cpi!$I$2</f>
        <v>245.51900000000001</v>
      </c>
      <c r="Q2908" s="10">
        <f t="shared" si="366"/>
        <v>1.1783856166487483</v>
      </c>
      <c r="R2908" s="8" t="str">
        <f t="shared" si="367"/>
        <v/>
      </c>
      <c r="S2908" s="11">
        <f t="shared" si="368"/>
        <v>17675784.249731224</v>
      </c>
      <c r="T2908" s="11">
        <f t="shared" si="368"/>
        <v>10813793.807849217</v>
      </c>
      <c r="U2908" s="11">
        <f t="shared" si="368"/>
        <v>22570289.038703732</v>
      </c>
    </row>
    <row r="2909" spans="1:21" x14ac:dyDescent="0.2">
      <c r="A2909" s="5">
        <v>2937</v>
      </c>
      <c r="B2909" s="17">
        <v>30</v>
      </c>
      <c r="C2909" s="16">
        <v>9</v>
      </c>
      <c r="D2909" s="16">
        <v>1983</v>
      </c>
      <c r="E2909" s="18">
        <v>31207</v>
      </c>
      <c r="F2909" s="9" t="s">
        <v>2879</v>
      </c>
      <c r="G2909" s="3">
        <v>15000000</v>
      </c>
      <c r="H2909" s="3">
        <v>8921050</v>
      </c>
      <c r="I2909" s="3">
        <v>8921050</v>
      </c>
      <c r="J2909" s="8" t="str">
        <f t="shared" si="362"/>
        <v/>
      </c>
      <c r="K2909" s="8" t="str">
        <f t="shared" si="363"/>
        <v/>
      </c>
      <c r="L2909" s="8" t="str">
        <f t="shared" si="364"/>
        <v>Brainstorm</v>
      </c>
      <c r="M2909" s="8" t="str">
        <f t="shared" si="365"/>
        <v/>
      </c>
      <c r="N2909" s="8" t="str">
        <f t="shared" si="361"/>
        <v>Brainstorm</v>
      </c>
      <c r="O2909" s="10">
        <f>INDEX(cpi!$A$1:$M$106,MATCH($D2909,cpi!$A:$A,0),MATCH($C2909,cpi!$1:$1,0))</f>
        <v>100.7</v>
      </c>
      <c r="P2909" s="10">
        <f>cpi!$I$2</f>
        <v>245.51900000000001</v>
      </c>
      <c r="Q2909" s="10">
        <f t="shared" si="366"/>
        <v>2.4381231380337636</v>
      </c>
      <c r="R2909" s="8" t="str">
        <f t="shared" si="367"/>
        <v/>
      </c>
      <c r="S2909" s="11">
        <f t="shared" si="368"/>
        <v>36571847.070506454</v>
      </c>
      <c r="T2909" s="11">
        <f t="shared" si="368"/>
        <v>21750618.420556106</v>
      </c>
      <c r="U2909" s="11">
        <f t="shared" si="368"/>
        <v>21750618.420556106</v>
      </c>
    </row>
    <row r="2910" spans="1:21" x14ac:dyDescent="0.2">
      <c r="A2910" s="5">
        <v>2938</v>
      </c>
      <c r="B2910" s="17">
        <v>24</v>
      </c>
      <c r="C2910" s="16">
        <v>3</v>
      </c>
      <c r="D2910" s="16">
        <v>2000</v>
      </c>
      <c r="E2910" s="18">
        <v>37228</v>
      </c>
      <c r="F2910" s="9" t="s">
        <v>2880</v>
      </c>
      <c r="G2910" s="3">
        <v>15000000</v>
      </c>
      <c r="H2910" s="3">
        <v>8735529</v>
      </c>
      <c r="I2910" s="3">
        <v>8735529</v>
      </c>
      <c r="J2910" s="8" t="str">
        <f t="shared" si="362"/>
        <v/>
      </c>
      <c r="K2910" s="8" t="str">
        <f t="shared" si="363"/>
        <v/>
      </c>
      <c r="L2910" s="8" t="str">
        <f t="shared" si="364"/>
        <v>Whatever it Takes</v>
      </c>
      <c r="M2910" s="8" t="str">
        <f t="shared" si="365"/>
        <v/>
      </c>
      <c r="N2910" s="8" t="str">
        <f t="shared" si="361"/>
        <v>Whatever it Takes</v>
      </c>
      <c r="O2910" s="10">
        <f>INDEX(cpi!$A$1:$M$106,MATCH($D2910,cpi!$A:$A,0),MATCH($C2910,cpi!$1:$1,0))</f>
        <v>171.2</v>
      </c>
      <c r="P2910" s="10">
        <f>cpi!$I$2</f>
        <v>245.51900000000001</v>
      </c>
      <c r="Q2910" s="10">
        <f t="shared" si="366"/>
        <v>1.4341063084112151</v>
      </c>
      <c r="R2910" s="8" t="str">
        <f t="shared" si="367"/>
        <v/>
      </c>
      <c r="S2910" s="11">
        <f t="shared" si="368"/>
        <v>21511594.626168225</v>
      </c>
      <c r="T2910" s="11">
        <f t="shared" si="368"/>
        <v>12527677.246209113</v>
      </c>
      <c r="U2910" s="11">
        <f t="shared" si="368"/>
        <v>12527677.246209113</v>
      </c>
    </row>
    <row r="2911" spans="1:21" x14ac:dyDescent="0.2">
      <c r="A2911" s="5">
        <v>2939</v>
      </c>
      <c r="B2911" s="17">
        <v>21</v>
      </c>
      <c r="C2911" s="16">
        <v>3</v>
      </c>
      <c r="D2911" s="16">
        <v>2003</v>
      </c>
      <c r="E2911" s="18">
        <v>38233</v>
      </c>
      <c r="F2911" s="9" t="s">
        <v>2881</v>
      </c>
      <c r="G2911" s="3">
        <v>15000000</v>
      </c>
      <c r="H2911" s="3">
        <v>8586376</v>
      </c>
      <c r="I2911" s="3">
        <v>14933713</v>
      </c>
      <c r="J2911" s="8" t="str">
        <f t="shared" si="362"/>
        <v/>
      </c>
      <c r="K2911" s="8" t="str">
        <f t="shared" si="363"/>
        <v/>
      </c>
      <c r="L2911" s="8" t="str">
        <f t="shared" si="364"/>
        <v>Boat Trip</v>
      </c>
      <c r="M2911" s="8" t="str">
        <f t="shared" si="365"/>
        <v/>
      </c>
      <c r="N2911" s="8" t="str">
        <f t="shared" si="361"/>
        <v>Boat Trip</v>
      </c>
      <c r="O2911" s="10">
        <f>INDEX(cpi!$A$1:$M$106,MATCH($D2911,cpi!$A:$A,0),MATCH($C2911,cpi!$1:$1,0))</f>
        <v>184.2</v>
      </c>
      <c r="P2911" s="10">
        <f>cpi!$I$2</f>
        <v>245.51900000000001</v>
      </c>
      <c r="Q2911" s="10">
        <f t="shared" si="366"/>
        <v>1.3328935939196527</v>
      </c>
      <c r="R2911" s="8" t="str">
        <f t="shared" si="367"/>
        <v/>
      </c>
      <c r="S2911" s="11">
        <f t="shared" si="368"/>
        <v>19993403.908794791</v>
      </c>
      <c r="T2911" s="11">
        <f t="shared" si="368"/>
        <v>11444725.565385452</v>
      </c>
      <c r="U2911" s="11">
        <f t="shared" si="368"/>
        <v>19905050.391134638</v>
      </c>
    </row>
    <row r="2912" spans="1:21" x14ac:dyDescent="0.2">
      <c r="A2912" s="5">
        <v>2940</v>
      </c>
      <c r="B2912" s="17">
        <v>22</v>
      </c>
      <c r="C2912" s="16">
        <v>5</v>
      </c>
      <c r="D2912" s="16">
        <v>2002</v>
      </c>
      <c r="E2912" s="18">
        <v>37899</v>
      </c>
      <c r="F2912" s="9" t="s">
        <v>2882</v>
      </c>
      <c r="G2912" s="3">
        <v>15000000</v>
      </c>
      <c r="H2912" s="3">
        <v>8378141</v>
      </c>
      <c r="I2912" s="3">
        <v>8378141</v>
      </c>
      <c r="J2912" s="8" t="str">
        <f t="shared" si="362"/>
        <v/>
      </c>
      <c r="K2912" s="8" t="str">
        <f t="shared" si="363"/>
        <v/>
      </c>
      <c r="L2912" s="8" t="str">
        <f t="shared" si="364"/>
        <v>The Importance of Being Earnest</v>
      </c>
      <c r="M2912" s="8" t="str">
        <f t="shared" si="365"/>
        <v/>
      </c>
      <c r="N2912" s="8" t="str">
        <f t="shared" si="361"/>
        <v>The Importance of Being Earnest</v>
      </c>
      <c r="O2912" s="10">
        <f>INDEX(cpi!$A$1:$M$106,MATCH($D2912,cpi!$A:$A,0),MATCH($C2912,cpi!$1:$1,0))</f>
        <v>179.8</v>
      </c>
      <c r="P2912" s="10">
        <f>cpi!$I$2</f>
        <v>245.51900000000001</v>
      </c>
      <c r="Q2912" s="10">
        <f t="shared" si="366"/>
        <v>1.365511679644049</v>
      </c>
      <c r="R2912" s="8" t="str">
        <f t="shared" si="367"/>
        <v/>
      </c>
      <c r="S2912" s="11">
        <f t="shared" si="368"/>
        <v>20482675.194660734</v>
      </c>
      <c r="T2912" s="11">
        <f t="shared" si="368"/>
        <v>11440449.389204672</v>
      </c>
      <c r="U2912" s="11">
        <f t="shared" si="368"/>
        <v>11440449.389204672</v>
      </c>
    </row>
    <row r="2913" spans="1:21" x14ac:dyDescent="0.2">
      <c r="A2913" s="5">
        <v>2941</v>
      </c>
      <c r="B2913" s="17">
        <v>21</v>
      </c>
      <c r="C2913" s="16">
        <v>5</v>
      </c>
      <c r="D2913" s="16">
        <v>1999</v>
      </c>
      <c r="E2913" s="18">
        <v>36774</v>
      </c>
      <c r="F2913" s="9" t="s">
        <v>2883</v>
      </c>
      <c r="G2913" s="3">
        <v>15000000</v>
      </c>
      <c r="H2913" s="3">
        <v>8322608</v>
      </c>
      <c r="I2913" s="3">
        <v>8322608</v>
      </c>
      <c r="J2913" s="8" t="str">
        <f t="shared" si="362"/>
        <v/>
      </c>
      <c r="K2913" s="8" t="str">
        <f t="shared" si="363"/>
        <v/>
      </c>
      <c r="L2913" s="8" t="str">
        <f t="shared" si="364"/>
        <v>The Love Letter</v>
      </c>
      <c r="M2913" s="8" t="str">
        <f t="shared" si="365"/>
        <v/>
      </c>
      <c r="N2913" s="8" t="str">
        <f t="shared" si="361"/>
        <v>The Love Letter</v>
      </c>
      <c r="O2913" s="10">
        <f>INDEX(cpi!$A$1:$M$106,MATCH($D2913,cpi!$A:$A,0),MATCH($C2913,cpi!$1:$1,0))</f>
        <v>166.2</v>
      </c>
      <c r="P2913" s="10">
        <f>cpi!$I$2</f>
        <v>245.51900000000001</v>
      </c>
      <c r="Q2913" s="10">
        <f t="shared" si="366"/>
        <v>1.4772503008423588</v>
      </c>
      <c r="R2913" s="8" t="str">
        <f t="shared" si="367"/>
        <v/>
      </c>
      <c r="S2913" s="11">
        <f t="shared" si="368"/>
        <v>22158754.51263538</v>
      </c>
      <c r="T2913" s="11">
        <f t="shared" si="368"/>
        <v>12294575.171793021</v>
      </c>
      <c r="U2913" s="11">
        <f t="shared" si="368"/>
        <v>12294575.171793021</v>
      </c>
    </row>
    <row r="2914" spans="1:21" x14ac:dyDescent="0.2">
      <c r="A2914" s="5">
        <v>2942</v>
      </c>
      <c r="B2914" s="17">
        <v>5</v>
      </c>
      <c r="C2914" s="16">
        <v>5</v>
      </c>
      <c r="D2914" s="16">
        <v>2006</v>
      </c>
      <c r="E2914" s="18">
        <v>38842</v>
      </c>
      <c r="F2914" s="9" t="s">
        <v>2884</v>
      </c>
      <c r="G2914" s="3">
        <v>15000000</v>
      </c>
      <c r="H2914" s="3">
        <v>8117637</v>
      </c>
      <c r="I2914" s="3">
        <v>8224998</v>
      </c>
      <c r="J2914" s="8" t="str">
        <f t="shared" si="362"/>
        <v/>
      </c>
      <c r="K2914" s="8" t="str">
        <f t="shared" si="363"/>
        <v/>
      </c>
      <c r="L2914" s="8" t="str">
        <f t="shared" si="364"/>
        <v>Hoot</v>
      </c>
      <c r="M2914" s="8" t="str">
        <f t="shared" si="365"/>
        <v/>
      </c>
      <c r="N2914" s="8" t="str">
        <f t="shared" si="361"/>
        <v>Hoot</v>
      </c>
      <c r="O2914" s="10">
        <f>INDEX(cpi!$A$1:$M$106,MATCH($D2914,cpi!$A:$A,0),MATCH($C2914,cpi!$1:$1,0))</f>
        <v>202.5</v>
      </c>
      <c r="P2914" s="10">
        <f>cpi!$I$2</f>
        <v>245.51900000000001</v>
      </c>
      <c r="Q2914" s="10">
        <f t="shared" si="366"/>
        <v>1.2124395061728395</v>
      </c>
      <c r="R2914" s="8" t="str">
        <f t="shared" si="367"/>
        <v/>
      </c>
      <c r="S2914" s="11">
        <f t="shared" si="368"/>
        <v>18186592.592592593</v>
      </c>
      <c r="T2914" s="11">
        <f t="shared" si="368"/>
        <v>9842143.7955703698</v>
      </c>
      <c r="U2914" s="11">
        <f t="shared" si="368"/>
        <v>9972312.5133925918</v>
      </c>
    </row>
    <row r="2915" spans="1:21" x14ac:dyDescent="0.2">
      <c r="A2915" s="5">
        <v>2943</v>
      </c>
      <c r="B2915" s="17">
        <v>8</v>
      </c>
      <c r="C2915" s="16">
        <v>2</v>
      </c>
      <c r="D2915" s="16">
        <v>2008</v>
      </c>
      <c r="E2915" s="18">
        <v>39662</v>
      </c>
      <c r="F2915" s="9" t="s">
        <v>2885</v>
      </c>
      <c r="G2915" s="3">
        <v>15000000</v>
      </c>
      <c r="H2915" s="3">
        <v>7800825</v>
      </c>
      <c r="I2915" s="3">
        <v>34533783</v>
      </c>
      <c r="J2915" s="8" t="str">
        <f t="shared" si="362"/>
        <v/>
      </c>
      <c r="K2915" s="8" t="str">
        <f t="shared" si="363"/>
        <v/>
      </c>
      <c r="L2915" s="8" t="str">
        <f t="shared" si="364"/>
        <v>In Bruges</v>
      </c>
      <c r="M2915" s="8" t="str">
        <f t="shared" si="365"/>
        <v/>
      </c>
      <c r="N2915" s="8" t="str">
        <f t="shared" si="361"/>
        <v>In Bruges</v>
      </c>
      <c r="O2915" s="10">
        <f>INDEX(cpi!$A$1:$M$106,MATCH($D2915,cpi!$A:$A,0),MATCH($C2915,cpi!$1:$1,0))</f>
        <v>211.69300000000001</v>
      </c>
      <c r="P2915" s="10">
        <f>cpi!$I$2</f>
        <v>245.51900000000001</v>
      </c>
      <c r="Q2915" s="10">
        <f t="shared" si="366"/>
        <v>1.1597879948793772</v>
      </c>
      <c r="R2915" s="8" t="str">
        <f t="shared" si="367"/>
        <v/>
      </c>
      <c r="S2915" s="11">
        <f t="shared" si="368"/>
        <v>17396819.923190657</v>
      </c>
      <c r="T2915" s="11">
        <f t="shared" si="368"/>
        <v>9047303.1851549186</v>
      </c>
      <c r="U2915" s="11">
        <f t="shared" si="368"/>
        <v>40051866.941169523</v>
      </c>
    </row>
    <row r="2916" spans="1:21" x14ac:dyDescent="0.2">
      <c r="A2916" s="5">
        <v>2944</v>
      </c>
      <c r="B2916" s="17">
        <v>4</v>
      </c>
      <c r="C2916" s="16">
        <v>1</v>
      </c>
      <c r="D2916" s="16">
        <v>2013</v>
      </c>
      <c r="E2916" s="18">
        <v>41365</v>
      </c>
      <c r="F2916" s="9" t="s">
        <v>2886</v>
      </c>
      <c r="G2916" s="3">
        <v>15000000</v>
      </c>
      <c r="H2916" s="3">
        <v>7597898</v>
      </c>
      <c r="I2916" s="3">
        <v>12394562</v>
      </c>
      <c r="J2916" s="8" t="str">
        <f t="shared" si="362"/>
        <v/>
      </c>
      <c r="K2916" s="8" t="str">
        <f t="shared" si="363"/>
        <v/>
      </c>
      <c r="L2916" s="8" t="str">
        <f t="shared" si="364"/>
        <v>Promised Land</v>
      </c>
      <c r="M2916" s="8" t="str">
        <f t="shared" si="365"/>
        <v/>
      </c>
      <c r="N2916" s="8" t="str">
        <f t="shared" si="361"/>
        <v>Promised Land</v>
      </c>
      <c r="O2916" s="10">
        <f>INDEX(cpi!$A$1:$M$106,MATCH($D2916,cpi!$A:$A,0),MATCH($C2916,cpi!$1:$1,0))</f>
        <v>230.28</v>
      </c>
      <c r="P2916" s="10">
        <f>cpi!$I$2</f>
        <v>245.51900000000001</v>
      </c>
      <c r="Q2916" s="10">
        <f t="shared" si="366"/>
        <v>1.0661759597012332</v>
      </c>
      <c r="R2916" s="8" t="str">
        <f t="shared" si="367"/>
        <v/>
      </c>
      <c r="S2916" s="11">
        <f t="shared" si="368"/>
        <v>15992639.395518498</v>
      </c>
      <c r="T2916" s="11">
        <f t="shared" si="368"/>
        <v>8100696.1918620802</v>
      </c>
      <c r="U2916" s="11">
        <f t="shared" si="368"/>
        <v>13214784.035426438</v>
      </c>
    </row>
    <row r="2917" spans="1:21" x14ac:dyDescent="0.2">
      <c r="A2917" s="5">
        <v>2945</v>
      </c>
      <c r="B2917" s="17">
        <v>8</v>
      </c>
      <c r="C2917" s="16">
        <v>10</v>
      </c>
      <c r="D2917" s="16">
        <v>2001</v>
      </c>
      <c r="E2917" s="18">
        <v>37113</v>
      </c>
      <c r="F2917" s="9" t="s">
        <v>2887</v>
      </c>
      <c r="G2917" s="3">
        <v>15000000</v>
      </c>
      <c r="H2917">
        <v>7219578</v>
      </c>
      <c r="I2917" s="3">
        <v>11919578</v>
      </c>
      <c r="J2917" s="8" t="str">
        <f t="shared" si="362"/>
        <v/>
      </c>
      <c r="K2917" s="8" t="str">
        <f t="shared" si="363"/>
        <v/>
      </c>
      <c r="L2917" s="8" t="str">
        <f t="shared" si="364"/>
        <v>Mulholland Drive</v>
      </c>
      <c r="M2917" s="8" t="str">
        <f t="shared" si="365"/>
        <v/>
      </c>
      <c r="N2917" s="8" t="str">
        <f t="shared" si="361"/>
        <v>Mulholland Drive</v>
      </c>
      <c r="O2917" s="10">
        <f>INDEX(cpi!$A$1:$M$106,MATCH($D2917,cpi!$A:$A,0),MATCH($C2917,cpi!$1:$1,0))</f>
        <v>177.7</v>
      </c>
      <c r="P2917" s="10">
        <f>cpi!$I$2</f>
        <v>245.51900000000001</v>
      </c>
      <c r="Q2917" s="10">
        <f t="shared" si="366"/>
        <v>1.3816488463702872</v>
      </c>
      <c r="R2917" s="8" t="str">
        <f t="shared" si="367"/>
        <v/>
      </c>
      <c r="S2917" s="11">
        <f t="shared" si="368"/>
        <v>20724732.695554309</v>
      </c>
      <c r="T2917" s="11">
        <f t="shared" si="368"/>
        <v>9974921.6149803046</v>
      </c>
      <c r="U2917" s="11">
        <f t="shared" si="368"/>
        <v>16468671.192920655</v>
      </c>
    </row>
    <row r="2918" spans="1:21" x14ac:dyDescent="0.2">
      <c r="A2918" s="5">
        <v>2946</v>
      </c>
      <c r="B2918" s="17">
        <v>20</v>
      </c>
      <c r="C2918" s="16">
        <v>8</v>
      </c>
      <c r="D2918" s="16">
        <v>2008</v>
      </c>
      <c r="E2918" s="18">
        <v>40033</v>
      </c>
      <c r="F2918" s="9" t="s">
        <v>2888</v>
      </c>
      <c r="G2918" s="3">
        <v>15000000</v>
      </c>
      <c r="H2918">
        <v>6409528</v>
      </c>
      <c r="I2918" s="3">
        <v>8767338</v>
      </c>
      <c r="J2918" s="8" t="str">
        <f t="shared" si="362"/>
        <v/>
      </c>
      <c r="K2918" s="8" t="str">
        <f t="shared" si="363"/>
        <v/>
      </c>
      <c r="L2918" s="8" t="str">
        <f t="shared" si="364"/>
        <v>The Rocker</v>
      </c>
      <c r="M2918" s="8" t="str">
        <f t="shared" si="365"/>
        <v/>
      </c>
      <c r="N2918" s="8" t="str">
        <f t="shared" si="361"/>
        <v>The Rocker</v>
      </c>
      <c r="O2918" s="10">
        <f>INDEX(cpi!$A$1:$M$106,MATCH($D2918,cpi!$A:$A,0),MATCH($C2918,cpi!$1:$1,0))</f>
        <v>219.08600000000001</v>
      </c>
      <c r="P2918" s="10">
        <f>cpi!$I$2</f>
        <v>245.51900000000001</v>
      </c>
      <c r="Q2918" s="10">
        <f t="shared" si="366"/>
        <v>1.1206512511068711</v>
      </c>
      <c r="R2918" s="8" t="str">
        <f t="shared" si="367"/>
        <v/>
      </c>
      <c r="S2918" s="11">
        <f t="shared" si="368"/>
        <v>16809768.766603068</v>
      </c>
      <c r="T2918" s="11">
        <f t="shared" si="368"/>
        <v>7182845.5722045219</v>
      </c>
      <c r="U2918" s="11">
        <f t="shared" si="368"/>
        <v>9825128.2985768132</v>
      </c>
    </row>
    <row r="2919" spans="1:21" x14ac:dyDescent="0.2">
      <c r="A2919" s="5">
        <v>2947</v>
      </c>
      <c r="B2919" s="17">
        <v>21</v>
      </c>
      <c r="C2919" s="16">
        <v>8</v>
      </c>
      <c r="D2919" s="16">
        <v>2009</v>
      </c>
      <c r="E2919" s="18">
        <v>40429</v>
      </c>
      <c r="F2919" s="9" t="s">
        <v>2889</v>
      </c>
      <c r="G2919" s="3">
        <v>15000000</v>
      </c>
      <c r="H2919" s="3">
        <v>6380019</v>
      </c>
      <c r="I2919" s="3">
        <v>6561243</v>
      </c>
      <c r="J2919" s="8" t="str">
        <f t="shared" si="362"/>
        <v/>
      </c>
      <c r="K2919" s="8" t="str">
        <f t="shared" si="363"/>
        <v/>
      </c>
      <c r="L2919" s="8" t="str">
        <f t="shared" si="364"/>
        <v>Post Grad</v>
      </c>
      <c r="M2919" s="8" t="str">
        <f t="shared" si="365"/>
        <v/>
      </c>
      <c r="N2919" s="8" t="str">
        <f t="shared" si="361"/>
        <v>Post Grad</v>
      </c>
      <c r="O2919" s="10">
        <f>INDEX(cpi!$A$1:$M$106,MATCH($D2919,cpi!$A:$A,0),MATCH($C2919,cpi!$1:$1,0))</f>
        <v>215.834</v>
      </c>
      <c r="P2919" s="10">
        <f>cpi!$I$2</f>
        <v>245.51900000000001</v>
      </c>
      <c r="Q2919" s="10">
        <f t="shared" si="366"/>
        <v>1.1375362547142711</v>
      </c>
      <c r="R2919" s="8" t="str">
        <f t="shared" si="367"/>
        <v/>
      </c>
      <c r="S2919" s="11">
        <f t="shared" si="368"/>
        <v>17063043.820714068</v>
      </c>
      <c r="T2919" s="11">
        <f t="shared" si="368"/>
        <v>7257502.9182658894</v>
      </c>
      <c r="U2919" s="11">
        <f t="shared" si="368"/>
        <v>7463651.7884902284</v>
      </c>
    </row>
    <row r="2920" spans="1:21" x14ac:dyDescent="0.2">
      <c r="A2920" s="5">
        <v>2948</v>
      </c>
      <c r="B2920" s="17">
        <v>19</v>
      </c>
      <c r="C2920" s="16">
        <v>6</v>
      </c>
      <c r="D2920" s="16">
        <v>2009</v>
      </c>
      <c r="E2920" s="18">
        <v>40365</v>
      </c>
      <c r="F2920" s="9" t="s">
        <v>2890</v>
      </c>
      <c r="G2920" s="3">
        <v>15000000</v>
      </c>
      <c r="H2920" s="3">
        <v>5306706</v>
      </c>
      <c r="I2920" s="3">
        <v>35106706</v>
      </c>
      <c r="J2920" s="8" t="str">
        <f t="shared" si="362"/>
        <v/>
      </c>
      <c r="K2920" s="8" t="str">
        <f t="shared" si="363"/>
        <v/>
      </c>
      <c r="L2920" s="8" t="str">
        <f t="shared" si="364"/>
        <v>Whatever Works</v>
      </c>
      <c r="M2920" s="8" t="str">
        <f t="shared" si="365"/>
        <v/>
      </c>
      <c r="N2920" s="8" t="str">
        <f t="shared" si="361"/>
        <v>Whatever Works</v>
      </c>
      <c r="O2920" s="10">
        <f>INDEX(cpi!$A$1:$M$106,MATCH($D2920,cpi!$A:$A,0),MATCH($C2920,cpi!$1:$1,0))</f>
        <v>215.69300000000001</v>
      </c>
      <c r="P2920" s="10">
        <f>cpi!$I$2</f>
        <v>245.51900000000001</v>
      </c>
      <c r="Q2920" s="10">
        <f t="shared" si="366"/>
        <v>1.1382798700004173</v>
      </c>
      <c r="R2920" s="8" t="str">
        <f t="shared" si="367"/>
        <v/>
      </c>
      <c r="S2920" s="11">
        <f t="shared" si="368"/>
        <v>17074198.050006259</v>
      </c>
      <c r="T2920" s="11">
        <f t="shared" si="368"/>
        <v>6040516.6158104343</v>
      </c>
      <c r="U2920" s="11">
        <f t="shared" si="368"/>
        <v>39961256.741822869</v>
      </c>
    </row>
    <row r="2921" spans="1:21" x14ac:dyDescent="0.2">
      <c r="A2921" s="5">
        <v>2949</v>
      </c>
      <c r="B2921" s="17">
        <v>19</v>
      </c>
      <c r="C2921" s="16">
        <v>7</v>
      </c>
      <c r="D2921" s="16">
        <v>2000</v>
      </c>
      <c r="E2921" s="18">
        <v>37079</v>
      </c>
      <c r="F2921" s="9" t="s">
        <v>2891</v>
      </c>
      <c r="G2921" s="3">
        <v>15000000</v>
      </c>
      <c r="H2921" s="3">
        <v>5217498</v>
      </c>
      <c r="I2921" s="3">
        <v>5217498</v>
      </c>
      <c r="J2921" s="8" t="str">
        <f t="shared" si="362"/>
        <v/>
      </c>
      <c r="K2921" s="8" t="str">
        <f t="shared" si="363"/>
        <v/>
      </c>
      <c r="L2921" s="8" t="str">
        <f t="shared" si="364"/>
        <v>The In Crowd</v>
      </c>
      <c r="M2921" s="8" t="str">
        <f t="shared" si="365"/>
        <v/>
      </c>
      <c r="N2921" s="8" t="str">
        <f t="shared" si="361"/>
        <v>The In Crowd</v>
      </c>
      <c r="O2921" s="10">
        <f>INDEX(cpi!$A$1:$M$106,MATCH($D2921,cpi!$A:$A,0),MATCH($C2921,cpi!$1:$1,0))</f>
        <v>172.8</v>
      </c>
      <c r="P2921" s="10">
        <f>cpi!$I$2</f>
        <v>245.51900000000001</v>
      </c>
      <c r="Q2921" s="10">
        <f t="shared" si="366"/>
        <v>1.4208275462962963</v>
      </c>
      <c r="R2921" s="8" t="str">
        <f t="shared" si="367"/>
        <v/>
      </c>
      <c r="S2921" s="11">
        <f t="shared" si="368"/>
        <v>21312413.194444444</v>
      </c>
      <c r="T2921" s="11">
        <f t="shared" si="368"/>
        <v>7413164.8811458331</v>
      </c>
      <c r="U2921" s="11">
        <f t="shared" si="368"/>
        <v>7413164.8811458331</v>
      </c>
    </row>
    <row r="2922" spans="1:21" x14ac:dyDescent="0.2">
      <c r="A2922" s="5">
        <v>2950</v>
      </c>
      <c r="B2922" s="17">
        <v>14</v>
      </c>
      <c r="C2922" s="16">
        <v>12</v>
      </c>
      <c r="D2922" s="16">
        <v>2005</v>
      </c>
      <c r="E2922" s="18">
        <v>38760</v>
      </c>
      <c r="F2922" s="9" t="s">
        <v>2892</v>
      </c>
      <c r="G2922" s="3">
        <v>15000000</v>
      </c>
      <c r="H2922" s="3">
        <v>5027684</v>
      </c>
      <c r="I2922" s="3">
        <v>13454474</v>
      </c>
      <c r="J2922" s="8" t="str">
        <f t="shared" si="362"/>
        <v/>
      </c>
      <c r="K2922" s="8" t="str">
        <f t="shared" si="363"/>
        <v/>
      </c>
      <c r="L2922" s="8" t="str">
        <f t="shared" si="364"/>
        <v>Los tres entierros de Melquiades Estrada</v>
      </c>
      <c r="M2922" s="8" t="str">
        <f t="shared" si="365"/>
        <v/>
      </c>
      <c r="N2922" s="8" t="str">
        <f t="shared" si="361"/>
        <v>Los tres entierros de Melquiades Estrada</v>
      </c>
      <c r="O2922" s="10">
        <f>INDEX(cpi!$A$1:$M$106,MATCH($D2922,cpi!$A:$A,0),MATCH($C2922,cpi!$1:$1,0))</f>
        <v>196.8</v>
      </c>
      <c r="P2922" s="10">
        <f>cpi!$I$2</f>
        <v>245.51900000000001</v>
      </c>
      <c r="Q2922" s="10">
        <f t="shared" si="366"/>
        <v>1.2475558943089431</v>
      </c>
      <c r="R2922" s="8" t="str">
        <f t="shared" si="367"/>
        <v/>
      </c>
      <c r="S2922" s="11">
        <f t="shared" si="368"/>
        <v>18713338.414634146</v>
      </c>
      <c r="T2922" s="11">
        <f t="shared" si="368"/>
        <v>6272316.8089227639</v>
      </c>
      <c r="U2922" s="11">
        <f t="shared" si="368"/>
        <v>16785208.343526423</v>
      </c>
    </row>
    <row r="2923" spans="1:21" x14ac:dyDescent="0.2">
      <c r="A2923" s="5">
        <v>2951</v>
      </c>
      <c r="B2923" s="17">
        <v>24</v>
      </c>
      <c r="C2923" s="16">
        <v>9</v>
      </c>
      <c r="D2923" s="16">
        <v>1999</v>
      </c>
      <c r="E2923" s="18">
        <v>36869</v>
      </c>
      <c r="F2923" s="9" t="s">
        <v>2893</v>
      </c>
      <c r="G2923" s="3">
        <v>15000000</v>
      </c>
      <c r="H2923" s="3">
        <v>4956401</v>
      </c>
      <c r="I2923" s="3">
        <v>4956401</v>
      </c>
      <c r="J2923" s="8" t="str">
        <f t="shared" si="362"/>
        <v/>
      </c>
      <c r="K2923" s="8" t="str">
        <f t="shared" si="363"/>
        <v/>
      </c>
      <c r="L2923" s="8" t="str">
        <f t="shared" si="364"/>
        <v>Jakob the Liar</v>
      </c>
      <c r="M2923" s="8" t="str">
        <f t="shared" si="365"/>
        <v/>
      </c>
      <c r="N2923" s="8" t="str">
        <f t="shared" si="361"/>
        <v>Jakob the Liar</v>
      </c>
      <c r="O2923" s="10">
        <f>INDEX(cpi!$A$1:$M$106,MATCH($D2923,cpi!$A:$A,0),MATCH($C2923,cpi!$1:$1,0))</f>
        <v>167.9</v>
      </c>
      <c r="P2923" s="10">
        <f>cpi!$I$2</f>
        <v>245.51900000000001</v>
      </c>
      <c r="Q2923" s="10">
        <f t="shared" si="366"/>
        <v>1.4622930315664087</v>
      </c>
      <c r="R2923" s="8" t="str">
        <f t="shared" si="367"/>
        <v/>
      </c>
      <c r="S2923" s="11">
        <f t="shared" si="368"/>
        <v>21934395.473496132</v>
      </c>
      <c r="T2923" s="11">
        <f t="shared" si="368"/>
        <v>7247710.6439487794</v>
      </c>
      <c r="U2923" s="11">
        <f t="shared" si="368"/>
        <v>7247710.6439487794</v>
      </c>
    </row>
    <row r="2924" spans="1:21" x14ac:dyDescent="0.2">
      <c r="A2924" s="5">
        <v>2952</v>
      </c>
      <c r="B2924" s="17">
        <v>28</v>
      </c>
      <c r="C2924" s="16">
        <v>9</v>
      </c>
      <c r="D2924" s="16">
        <v>2007</v>
      </c>
      <c r="E2924" s="18">
        <v>39912</v>
      </c>
      <c r="F2924" s="9" t="s">
        <v>2894</v>
      </c>
      <c r="G2924" s="3">
        <v>15000000</v>
      </c>
      <c r="H2924" s="3">
        <v>4604982</v>
      </c>
      <c r="I2924" s="3">
        <v>65261291</v>
      </c>
      <c r="J2924" s="8" t="str">
        <f t="shared" si="362"/>
        <v/>
      </c>
      <c r="K2924" s="8" t="str">
        <f t="shared" si="363"/>
        <v/>
      </c>
      <c r="L2924" s="8" t="str">
        <f t="shared" si="364"/>
        <v>Se jie</v>
      </c>
      <c r="M2924" s="8" t="str">
        <f t="shared" si="365"/>
        <v/>
      </c>
      <c r="N2924" s="8" t="str">
        <f t="shared" si="361"/>
        <v>Se jie</v>
      </c>
      <c r="O2924" s="10">
        <f>INDEX(cpi!$A$1:$M$106,MATCH($D2924,cpi!$A:$A,0),MATCH($C2924,cpi!$1:$1,0))</f>
        <v>208.49</v>
      </c>
      <c r="P2924" s="10">
        <f>cpi!$I$2</f>
        <v>245.51900000000001</v>
      </c>
      <c r="Q2924" s="10">
        <f t="shared" si="366"/>
        <v>1.1776056405583002</v>
      </c>
      <c r="R2924" s="8" t="str">
        <f t="shared" si="367"/>
        <v/>
      </c>
      <c r="S2924" s="11">
        <f t="shared" si="368"/>
        <v>17664084.608374503</v>
      </c>
      <c r="T2924" s="11">
        <f t="shared" si="368"/>
        <v>5422852.7778694425</v>
      </c>
      <c r="U2924" s="11">
        <f t="shared" si="368"/>
        <v>76852064.391716629</v>
      </c>
    </row>
    <row r="2925" spans="1:21" x14ac:dyDescent="0.2">
      <c r="A2925" s="5">
        <v>2953</v>
      </c>
      <c r="B2925" s="17">
        <v>21</v>
      </c>
      <c r="C2925" s="16">
        <v>10</v>
      </c>
      <c r="D2925" s="16">
        <v>2005</v>
      </c>
      <c r="E2925" s="18">
        <v>38970</v>
      </c>
      <c r="F2925" s="9" t="s">
        <v>2895</v>
      </c>
      <c r="G2925" s="3">
        <v>15000000</v>
      </c>
      <c r="H2925" s="3">
        <v>4235837</v>
      </c>
      <c r="I2925" s="3">
        <v>16829464</v>
      </c>
      <c r="J2925" s="8" t="str">
        <f t="shared" si="362"/>
        <v/>
      </c>
      <c r="K2925" s="8" t="str">
        <f t="shared" si="363"/>
        <v/>
      </c>
      <c r="L2925" s="8" t="str">
        <f t="shared" si="364"/>
        <v>Kiss Kiss, Bang Bang</v>
      </c>
      <c r="M2925" s="8" t="str">
        <f t="shared" si="365"/>
        <v/>
      </c>
      <c r="N2925" s="8" t="str">
        <f t="shared" si="361"/>
        <v>Kiss Kiss, Bang Bang</v>
      </c>
      <c r="O2925" s="10">
        <f>INDEX(cpi!$A$1:$M$106,MATCH($D2925,cpi!$A:$A,0),MATCH($C2925,cpi!$1:$1,0))</f>
        <v>199.2</v>
      </c>
      <c r="P2925" s="10">
        <f>cpi!$I$2</f>
        <v>245.51900000000001</v>
      </c>
      <c r="Q2925" s="10">
        <f t="shared" si="366"/>
        <v>1.2325251004016065</v>
      </c>
      <c r="R2925" s="8" t="str">
        <f t="shared" si="367"/>
        <v/>
      </c>
      <c r="S2925" s="11">
        <f t="shared" si="368"/>
        <v>18487876.506024096</v>
      </c>
      <c r="T2925" s="11">
        <f t="shared" si="368"/>
        <v>5220775.4237098396</v>
      </c>
      <c r="U2925" s="11">
        <f t="shared" si="368"/>
        <v>20742736.806305222</v>
      </c>
    </row>
    <row r="2926" spans="1:21" x14ac:dyDescent="0.2">
      <c r="A2926" s="5">
        <v>2954</v>
      </c>
      <c r="B2926" s="17">
        <v>30</v>
      </c>
      <c r="C2926" s="16">
        <v>4</v>
      </c>
      <c r="D2926" s="16">
        <v>1999</v>
      </c>
      <c r="E2926" s="18">
        <v>37046</v>
      </c>
      <c r="F2926" s="9" t="s">
        <v>2896</v>
      </c>
      <c r="G2926" s="3">
        <v>15000000</v>
      </c>
      <c r="H2926" s="3">
        <v>4023741</v>
      </c>
      <c r="I2926" s="3">
        <v>4023741</v>
      </c>
      <c r="J2926" s="8" t="str">
        <f t="shared" si="362"/>
        <v/>
      </c>
      <c r="K2926" s="8" t="str">
        <f t="shared" si="363"/>
        <v/>
      </c>
      <c r="L2926" s="8" t="str">
        <f t="shared" si="364"/>
        <v>Idle Hands</v>
      </c>
      <c r="M2926" s="8" t="str">
        <f t="shared" si="365"/>
        <v/>
      </c>
      <c r="N2926" s="8" t="str">
        <f t="shared" si="361"/>
        <v>Idle Hands</v>
      </c>
      <c r="O2926" s="10">
        <f>INDEX(cpi!$A$1:$M$106,MATCH($D2926,cpi!$A:$A,0),MATCH($C2926,cpi!$1:$1,0))</f>
        <v>166.2</v>
      </c>
      <c r="P2926" s="10">
        <f>cpi!$I$2</f>
        <v>245.51900000000001</v>
      </c>
      <c r="Q2926" s="10">
        <f t="shared" si="366"/>
        <v>1.4772503008423588</v>
      </c>
      <c r="R2926" s="8" t="str">
        <f t="shared" si="367"/>
        <v/>
      </c>
      <c r="S2926" s="11">
        <f t="shared" si="368"/>
        <v>22158754.51263538</v>
      </c>
      <c r="T2926" s="11">
        <f t="shared" si="368"/>
        <v>5944072.6027617333</v>
      </c>
      <c r="U2926" s="11">
        <f t="shared" si="368"/>
        <v>5944072.6027617333</v>
      </c>
    </row>
    <row r="2927" spans="1:21" x14ac:dyDescent="0.2">
      <c r="A2927" s="5">
        <v>2955</v>
      </c>
      <c r="B2927" s="17">
        <v>30</v>
      </c>
      <c r="C2927" s="16">
        <v>10</v>
      </c>
      <c r="D2927" s="16">
        <v>2015</v>
      </c>
      <c r="E2927" s="18">
        <v>42896</v>
      </c>
      <c r="F2927" s="9" t="s">
        <v>2897</v>
      </c>
      <c r="G2927" s="3">
        <v>15000000</v>
      </c>
      <c r="H2927" s="3">
        <v>3703046</v>
      </c>
      <c r="I2927" s="3">
        <v>15554855</v>
      </c>
      <c r="J2927" s="8" t="str">
        <f t="shared" si="362"/>
        <v/>
      </c>
      <c r="K2927" s="8" t="str">
        <f t="shared" si="363"/>
        <v/>
      </c>
      <c r="L2927" s="8" t="str">
        <f t="shared" si="364"/>
        <v>Scouts Guide to the Zombie Apocalypse</v>
      </c>
      <c r="M2927" s="8" t="str">
        <f t="shared" si="365"/>
        <v/>
      </c>
      <c r="N2927" s="8" t="str">
        <f t="shared" si="361"/>
        <v>Scouts Guide to the Zombie Apocalypse</v>
      </c>
      <c r="O2927" s="10">
        <f>INDEX(cpi!$A$1:$M$106,MATCH($D2927,cpi!$A:$A,0),MATCH($C2927,cpi!$1:$1,0))</f>
        <v>237.83799999999999</v>
      </c>
      <c r="P2927" s="10">
        <f>cpi!$I$2</f>
        <v>245.51900000000001</v>
      </c>
      <c r="Q2927" s="10">
        <f t="shared" si="366"/>
        <v>1.0322950916169831</v>
      </c>
      <c r="R2927" s="8" t="str">
        <f t="shared" si="367"/>
        <v/>
      </c>
      <c r="S2927" s="11">
        <f t="shared" si="368"/>
        <v>15484426.374254746</v>
      </c>
      <c r="T2927" s="11">
        <f t="shared" si="368"/>
        <v>3822636.2098319028</v>
      </c>
      <c r="U2927" s="11">
        <f t="shared" si="368"/>
        <v>16057200.467313888</v>
      </c>
    </row>
    <row r="2928" spans="1:21" x14ac:dyDescent="0.2">
      <c r="A2928" s="5">
        <v>2956</v>
      </c>
      <c r="B2928" s="17">
        <v>26</v>
      </c>
      <c r="C2928" s="16">
        <v>1</v>
      </c>
      <c r="D2928" s="16">
        <v>2007</v>
      </c>
      <c r="E2928" s="18">
        <v>39845</v>
      </c>
      <c r="F2928" s="9" t="s">
        <v>2898</v>
      </c>
      <c r="G2928" s="3">
        <v>15000000</v>
      </c>
      <c r="H2928" s="3">
        <v>3526588</v>
      </c>
      <c r="I2928" s="3">
        <v>6551310</v>
      </c>
      <c r="J2928" s="8" t="str">
        <f t="shared" si="362"/>
        <v/>
      </c>
      <c r="K2928" s="8" t="str">
        <f t="shared" si="363"/>
        <v/>
      </c>
      <c r="L2928" s="8" t="str">
        <f t="shared" si="364"/>
        <v>Blood and Chocolate</v>
      </c>
      <c r="M2928" s="8" t="str">
        <f t="shared" si="365"/>
        <v/>
      </c>
      <c r="N2928" s="8" t="str">
        <f t="shared" si="361"/>
        <v>Blood and Chocolate</v>
      </c>
      <c r="O2928" s="10">
        <f>INDEX(cpi!$A$1:$M$106,MATCH($D2928,cpi!$A:$A,0),MATCH($C2928,cpi!$1:$1,0))</f>
        <v>202.416</v>
      </c>
      <c r="P2928" s="10">
        <f>cpi!$I$2</f>
        <v>245.51900000000001</v>
      </c>
      <c r="Q2928" s="10">
        <f t="shared" si="366"/>
        <v>1.2129426527547229</v>
      </c>
      <c r="R2928" s="8" t="str">
        <f t="shared" si="367"/>
        <v/>
      </c>
      <c r="S2928" s="11">
        <f t="shared" si="368"/>
        <v>18194139.791320842</v>
      </c>
      <c r="T2928" s="11">
        <f t="shared" si="368"/>
        <v>4277549.0038929731</v>
      </c>
      <c r="U2928" s="11">
        <f t="shared" si="368"/>
        <v>7946363.3304185439</v>
      </c>
    </row>
    <row r="2929" spans="1:21" x14ac:dyDescent="0.2">
      <c r="A2929" s="5">
        <v>2957</v>
      </c>
      <c r="B2929" s="17">
        <v>22</v>
      </c>
      <c r="C2929" s="16">
        <v>9</v>
      </c>
      <c r="D2929" s="16">
        <v>2010</v>
      </c>
      <c r="E2929" s="18">
        <v>40825</v>
      </c>
      <c r="F2929" s="9" t="s">
        <v>2899</v>
      </c>
      <c r="G2929" s="3">
        <v>15000000</v>
      </c>
      <c r="H2929" s="3">
        <v>3247816</v>
      </c>
      <c r="I2929" s="3">
        <v>34247816</v>
      </c>
      <c r="J2929" s="8" t="str">
        <f t="shared" si="362"/>
        <v/>
      </c>
      <c r="K2929" s="8" t="str">
        <f t="shared" si="363"/>
        <v/>
      </c>
      <c r="L2929" s="8" t="str">
        <f t="shared" si="364"/>
        <v>You Will Meet a Tall Dark Stranger</v>
      </c>
      <c r="M2929" s="8" t="str">
        <f t="shared" si="365"/>
        <v/>
      </c>
      <c r="N2929" s="8" t="str">
        <f t="shared" si="361"/>
        <v>You Will Meet a Tall Dark Stranger</v>
      </c>
      <c r="O2929" s="10">
        <f>INDEX(cpi!$A$1:$M$106,MATCH($D2929,cpi!$A:$A,0),MATCH($C2929,cpi!$1:$1,0))</f>
        <v>218.43899999999999</v>
      </c>
      <c r="P2929" s="10">
        <f>cpi!$I$2</f>
        <v>245.51900000000001</v>
      </c>
      <c r="Q2929" s="10">
        <f t="shared" si="366"/>
        <v>1.1239705363968888</v>
      </c>
      <c r="R2929" s="8" t="str">
        <f t="shared" si="367"/>
        <v/>
      </c>
      <c r="S2929" s="11">
        <f t="shared" si="368"/>
        <v>16859558.045953333</v>
      </c>
      <c r="T2929" s="11">
        <f t="shared" si="368"/>
        <v>3650449.4916383978</v>
      </c>
      <c r="U2929" s="11">
        <f t="shared" si="368"/>
        <v>38493536.11994195</v>
      </c>
    </row>
    <row r="2930" spans="1:21" x14ac:dyDescent="0.2">
      <c r="A2930" s="5">
        <v>2958</v>
      </c>
      <c r="B2930" s="17">
        <v>15</v>
      </c>
      <c r="C2930" s="16">
        <v>9</v>
      </c>
      <c r="D2930" s="16">
        <v>2010</v>
      </c>
      <c r="E2930" s="18">
        <v>40611</v>
      </c>
      <c r="F2930" s="9" t="s">
        <v>2900</v>
      </c>
      <c r="G2930" s="3">
        <v>15000000</v>
      </c>
      <c r="H2930" s="3">
        <v>2434652</v>
      </c>
      <c r="I2930" s="3">
        <v>11173718</v>
      </c>
      <c r="J2930" s="8" t="str">
        <f t="shared" si="362"/>
        <v/>
      </c>
      <c r="K2930" s="8" t="str">
        <f t="shared" si="363"/>
        <v/>
      </c>
      <c r="L2930" s="8" t="str">
        <f t="shared" si="364"/>
        <v>Never Let Me Go</v>
      </c>
      <c r="M2930" s="8" t="str">
        <f t="shared" si="365"/>
        <v/>
      </c>
      <c r="N2930" s="8" t="str">
        <f t="shared" si="361"/>
        <v>Never Let Me Go</v>
      </c>
      <c r="O2930" s="10">
        <f>INDEX(cpi!$A$1:$M$106,MATCH($D2930,cpi!$A:$A,0),MATCH($C2930,cpi!$1:$1,0))</f>
        <v>218.43899999999999</v>
      </c>
      <c r="P2930" s="10">
        <f>cpi!$I$2</f>
        <v>245.51900000000001</v>
      </c>
      <c r="Q2930" s="10">
        <f t="shared" si="366"/>
        <v>1.1239705363968888</v>
      </c>
      <c r="R2930" s="8" t="str">
        <f t="shared" si="367"/>
        <v/>
      </c>
      <c r="S2930" s="11">
        <f t="shared" si="368"/>
        <v>16859558.045953333</v>
      </c>
      <c r="T2930" s="11">
        <f t="shared" si="368"/>
        <v>2736477.114379758</v>
      </c>
      <c r="U2930" s="11">
        <f t="shared" si="368"/>
        <v>12558929.814007571</v>
      </c>
    </row>
    <row r="2931" spans="1:21" x14ac:dyDescent="0.2">
      <c r="A2931" s="5">
        <v>2959</v>
      </c>
      <c r="B2931" s="17">
        <v>25</v>
      </c>
      <c r="C2931" s="16">
        <v>12</v>
      </c>
      <c r="D2931" s="16">
        <v>2003</v>
      </c>
      <c r="E2931" s="18">
        <v>38364</v>
      </c>
      <c r="F2931" s="9" t="s">
        <v>2901</v>
      </c>
      <c r="G2931" s="3">
        <v>15000000</v>
      </c>
      <c r="H2931" s="3">
        <v>2281585</v>
      </c>
      <c r="I2931" s="3">
        <v>3396508</v>
      </c>
      <c r="J2931" s="8" t="str">
        <f t="shared" si="362"/>
        <v/>
      </c>
      <c r="K2931" s="8" t="str">
        <f t="shared" si="363"/>
        <v/>
      </c>
      <c r="L2931" s="8" t="str">
        <f t="shared" si="364"/>
        <v>The Company</v>
      </c>
      <c r="M2931" s="8" t="str">
        <f t="shared" si="365"/>
        <v/>
      </c>
      <c r="N2931" s="8" t="str">
        <f t="shared" si="361"/>
        <v>The Company</v>
      </c>
      <c r="O2931" s="10">
        <f>INDEX(cpi!$A$1:$M$106,MATCH($D2931,cpi!$A:$A,0),MATCH($C2931,cpi!$1:$1,0))</f>
        <v>184.3</v>
      </c>
      <c r="P2931" s="10">
        <f>cpi!$I$2</f>
        <v>245.51900000000001</v>
      </c>
      <c r="Q2931" s="10">
        <f t="shared" si="366"/>
        <v>1.3321703743895821</v>
      </c>
      <c r="R2931" s="8" t="str">
        <f t="shared" si="367"/>
        <v/>
      </c>
      <c r="S2931" s="11">
        <f t="shared" si="368"/>
        <v>19982555.615843732</v>
      </c>
      <c r="T2931" s="11">
        <f t="shared" si="368"/>
        <v>3039459.9436516548</v>
      </c>
      <c r="U2931" s="11">
        <f t="shared" si="368"/>
        <v>4524727.3339772103</v>
      </c>
    </row>
    <row r="2932" spans="1:21" x14ac:dyDescent="0.2">
      <c r="A2932" s="5">
        <v>2960</v>
      </c>
      <c r="B2932" s="17">
        <v>18</v>
      </c>
      <c r="C2932" s="16">
        <v>7</v>
      </c>
      <c r="D2932" s="16">
        <v>2008</v>
      </c>
      <c r="E2932" s="18">
        <v>39971</v>
      </c>
      <c r="F2932" s="9" t="s">
        <v>2902</v>
      </c>
      <c r="G2932" s="3">
        <v>15000000</v>
      </c>
      <c r="H2932" s="3">
        <v>2203641</v>
      </c>
      <c r="I2932" s="3">
        <v>6379575</v>
      </c>
      <c r="J2932" s="8" t="str">
        <f t="shared" si="362"/>
        <v/>
      </c>
      <c r="K2932" s="8" t="str">
        <f t="shared" si="363"/>
        <v/>
      </c>
      <c r="L2932" s="8" t="str">
        <f t="shared" si="364"/>
        <v>Transsiberian</v>
      </c>
      <c r="M2932" s="8" t="str">
        <f t="shared" si="365"/>
        <v/>
      </c>
      <c r="N2932" s="8" t="str">
        <f t="shared" si="361"/>
        <v>Transsiberian</v>
      </c>
      <c r="O2932" s="10">
        <f>INDEX(cpi!$A$1:$M$106,MATCH($D2932,cpi!$A:$A,0),MATCH($C2932,cpi!$1:$1,0))</f>
        <v>219.964</v>
      </c>
      <c r="P2932" s="10">
        <f>cpi!$I$2</f>
        <v>245.51900000000001</v>
      </c>
      <c r="Q2932" s="10">
        <f t="shared" si="366"/>
        <v>1.1161781018712154</v>
      </c>
      <c r="R2932" s="8" t="str">
        <f t="shared" si="367"/>
        <v/>
      </c>
      <c r="S2932" s="11">
        <f t="shared" si="368"/>
        <v>16742671.52806823</v>
      </c>
      <c r="T2932" s="11">
        <f t="shared" si="368"/>
        <v>2459655.828585587</v>
      </c>
      <c r="U2932" s="11">
        <f t="shared" si="368"/>
        <v>7120741.9142450588</v>
      </c>
    </row>
    <row r="2933" spans="1:21" x14ac:dyDescent="0.2">
      <c r="A2933" s="5">
        <v>2961</v>
      </c>
      <c r="B2933" s="17">
        <v>22</v>
      </c>
      <c r="C2933" s="16">
        <v>10</v>
      </c>
      <c r="D2933" s="16">
        <v>1999</v>
      </c>
      <c r="E2933" s="18">
        <v>36809</v>
      </c>
      <c r="F2933" s="9" t="s">
        <v>2903</v>
      </c>
      <c r="G2933" s="3">
        <v>15000000</v>
      </c>
      <c r="H2933" s="3">
        <v>1954202</v>
      </c>
      <c r="I2933" s="3">
        <v>1954202</v>
      </c>
      <c r="J2933" s="8" t="str">
        <f t="shared" si="362"/>
        <v/>
      </c>
      <c r="K2933" s="8" t="str">
        <f t="shared" si="363"/>
        <v/>
      </c>
      <c r="L2933" s="8" t="str">
        <f t="shared" si="364"/>
        <v>Crazy in Alabama</v>
      </c>
      <c r="M2933" s="8" t="str">
        <f t="shared" si="365"/>
        <v/>
      </c>
      <c r="N2933" s="8" t="str">
        <f t="shared" si="361"/>
        <v>Crazy in Alabama</v>
      </c>
      <c r="O2933" s="10">
        <f>INDEX(cpi!$A$1:$M$106,MATCH($D2933,cpi!$A:$A,0),MATCH($C2933,cpi!$1:$1,0))</f>
        <v>168.2</v>
      </c>
      <c r="P2933" s="10">
        <f>cpi!$I$2</f>
        <v>245.51900000000001</v>
      </c>
      <c r="Q2933" s="10">
        <f t="shared" si="366"/>
        <v>1.4596848989298457</v>
      </c>
      <c r="R2933" s="8" t="str">
        <f t="shared" si="367"/>
        <v/>
      </c>
      <c r="S2933" s="11">
        <f t="shared" si="368"/>
        <v>21895273.483947683</v>
      </c>
      <c r="T2933" s="11">
        <f t="shared" si="368"/>
        <v>2852519.148858502</v>
      </c>
      <c r="U2933" s="11">
        <f t="shared" si="368"/>
        <v>2852519.148858502</v>
      </c>
    </row>
    <row r="2934" spans="1:21" x14ac:dyDescent="0.2">
      <c r="A2934" s="5">
        <v>2962</v>
      </c>
      <c r="B2934" s="17">
        <v>17</v>
      </c>
      <c r="C2934" s="16">
        <v>1</v>
      </c>
      <c r="D2934" s="16">
        <v>1986</v>
      </c>
      <c r="E2934" s="18">
        <v>31898</v>
      </c>
      <c r="F2934" s="9" t="s">
        <v>2904</v>
      </c>
      <c r="G2934" s="3">
        <v>15000000</v>
      </c>
      <c r="H2934" s="3">
        <v>1953732</v>
      </c>
      <c r="I2934" s="3">
        <v>1953732</v>
      </c>
      <c r="J2934" s="8" t="str">
        <f t="shared" si="362"/>
        <v/>
      </c>
      <c r="K2934" s="8" t="str">
        <f t="shared" si="363"/>
        <v/>
      </c>
      <c r="L2934" s="8" t="str">
        <f t="shared" si="364"/>
        <v>The Clan of the Cave Bear</v>
      </c>
      <c r="M2934" s="8" t="str">
        <f t="shared" si="365"/>
        <v/>
      </c>
      <c r="N2934" s="8" t="str">
        <f t="shared" si="361"/>
        <v>The Clan of the Cave Bear</v>
      </c>
      <c r="O2934" s="10">
        <f>INDEX(cpi!$A$1:$M$106,MATCH($D2934,cpi!$A:$A,0),MATCH($C2934,cpi!$1:$1,0))</f>
        <v>109.6</v>
      </c>
      <c r="P2934" s="10">
        <f>cpi!$I$2</f>
        <v>245.51900000000001</v>
      </c>
      <c r="Q2934" s="10">
        <f t="shared" si="366"/>
        <v>2.2401368613138688</v>
      </c>
      <c r="R2934" s="8" t="str">
        <f t="shared" si="367"/>
        <v/>
      </c>
      <c r="S2934" s="11">
        <f t="shared" si="368"/>
        <v>33602052.919708028</v>
      </c>
      <c r="T2934" s="11">
        <f t="shared" si="368"/>
        <v>4376627.0703284675</v>
      </c>
      <c r="U2934" s="11">
        <f t="shared" si="368"/>
        <v>4376627.0703284675</v>
      </c>
    </row>
    <row r="2935" spans="1:21" x14ac:dyDescent="0.2">
      <c r="A2935" s="5">
        <v>2963</v>
      </c>
      <c r="B2935" s="17">
        <v>14</v>
      </c>
      <c r="C2935" s="16">
        <v>3</v>
      </c>
      <c r="D2935" s="16">
        <v>2008</v>
      </c>
      <c r="E2935" s="18">
        <v>39847</v>
      </c>
      <c r="F2935" s="9" t="s">
        <v>2905</v>
      </c>
      <c r="G2935" s="3">
        <v>15000000</v>
      </c>
      <c r="H2935" s="3">
        <v>1294640</v>
      </c>
      <c r="I2935" s="3">
        <v>8200127</v>
      </c>
      <c r="J2935" s="8" t="str">
        <f t="shared" si="362"/>
        <v/>
      </c>
      <c r="K2935" s="8" t="str">
        <f t="shared" si="363"/>
        <v/>
      </c>
      <c r="L2935" s="8" t="str">
        <f t="shared" si="364"/>
        <v>Funny Games</v>
      </c>
      <c r="M2935" s="8" t="str">
        <f t="shared" si="365"/>
        <v/>
      </c>
      <c r="N2935" s="8" t="str">
        <f t="shared" si="361"/>
        <v>Funny Games</v>
      </c>
      <c r="O2935" s="10">
        <f>INDEX(cpi!$A$1:$M$106,MATCH($D2935,cpi!$A:$A,0),MATCH($C2935,cpi!$1:$1,0))</f>
        <v>213.52799999999999</v>
      </c>
      <c r="P2935" s="10">
        <f>cpi!$I$2</f>
        <v>245.51900000000001</v>
      </c>
      <c r="Q2935" s="10">
        <f t="shared" si="366"/>
        <v>1.1498211007455696</v>
      </c>
      <c r="R2935" s="8" t="str">
        <f t="shared" si="367"/>
        <v/>
      </c>
      <c r="S2935" s="11">
        <f t="shared" si="368"/>
        <v>17247316.511183545</v>
      </c>
      <c r="T2935" s="11">
        <f t="shared" si="368"/>
        <v>1488604.3898692443</v>
      </c>
      <c r="U2935" s="11">
        <f t="shared" si="368"/>
        <v>9428679.0533934664</v>
      </c>
    </row>
    <row r="2936" spans="1:21" x14ac:dyDescent="0.2">
      <c r="A2936" s="5">
        <v>2964</v>
      </c>
      <c r="B2936" s="17">
        <v>2</v>
      </c>
      <c r="C2936" s="16">
        <v>6</v>
      </c>
      <c r="D2936" s="16">
        <v>2006</v>
      </c>
      <c r="E2936" s="18">
        <v>38754</v>
      </c>
      <c r="F2936" s="9" t="s">
        <v>2906</v>
      </c>
      <c r="G2936" s="3">
        <v>15000000</v>
      </c>
      <c r="H2936" s="3">
        <v>1200216</v>
      </c>
      <c r="I2936" s="3">
        <v>11599903</v>
      </c>
      <c r="J2936" s="8" t="str">
        <f t="shared" si="362"/>
        <v/>
      </c>
      <c r="K2936" s="8" t="str">
        <f t="shared" si="363"/>
        <v/>
      </c>
      <c r="L2936" s="8" t="str">
        <f t="shared" si="364"/>
        <v>Banlieue 13</v>
      </c>
      <c r="M2936" s="8" t="str">
        <f t="shared" si="365"/>
        <v/>
      </c>
      <c r="N2936" s="8" t="str">
        <f t="shared" si="361"/>
        <v>Banlieue 13</v>
      </c>
      <c r="O2936" s="10">
        <f>INDEX(cpi!$A$1:$M$106,MATCH($D2936,cpi!$A:$A,0),MATCH($C2936,cpi!$1:$1,0))</f>
        <v>202.9</v>
      </c>
      <c r="P2936" s="10">
        <f>cpi!$I$2</f>
        <v>245.51900000000001</v>
      </c>
      <c r="Q2936" s="10">
        <f t="shared" si="366"/>
        <v>1.2100492853622473</v>
      </c>
      <c r="R2936" s="8" t="str">
        <f t="shared" si="367"/>
        <v/>
      </c>
      <c r="S2936" s="11">
        <f t="shared" si="368"/>
        <v>18150739.280433711</v>
      </c>
      <c r="T2936" s="11">
        <f t="shared" si="368"/>
        <v>1452320.513080335</v>
      </c>
      <c r="U2936" s="11">
        <f t="shared" si="368"/>
        <v>14036454.335421389</v>
      </c>
    </row>
    <row r="2937" spans="1:21" x14ac:dyDescent="0.2">
      <c r="A2937" s="5">
        <v>2965</v>
      </c>
      <c r="B2937" s="17">
        <v>12</v>
      </c>
      <c r="C2937" s="16">
        <v>11</v>
      </c>
      <c r="D2937" s="16">
        <v>1999</v>
      </c>
      <c r="E2937" s="18">
        <v>36505</v>
      </c>
      <c r="F2937" s="9" t="s">
        <v>2907</v>
      </c>
      <c r="G2937" s="3">
        <v>15000000</v>
      </c>
      <c r="H2937" s="3">
        <v>824295</v>
      </c>
      <c r="I2937" s="3">
        <v>1970268</v>
      </c>
      <c r="J2937" s="8" t="str">
        <f t="shared" si="362"/>
        <v/>
      </c>
      <c r="K2937" s="8" t="str">
        <f t="shared" si="363"/>
        <v/>
      </c>
      <c r="L2937" s="8" t="str">
        <f t="shared" si="364"/>
        <v>Felicia's Journey</v>
      </c>
      <c r="M2937" s="8" t="str">
        <f t="shared" si="365"/>
        <v/>
      </c>
      <c r="N2937" s="8" t="str">
        <f t="shared" si="361"/>
        <v>Felicia's Journey</v>
      </c>
      <c r="O2937" s="10">
        <f>INDEX(cpi!$A$1:$M$106,MATCH($D2937,cpi!$A:$A,0),MATCH($C2937,cpi!$1:$1,0))</f>
        <v>168.3</v>
      </c>
      <c r="P2937" s="10">
        <f>cpi!$I$2</f>
        <v>245.51900000000001</v>
      </c>
      <c r="Q2937" s="10">
        <f t="shared" si="366"/>
        <v>1.4588175876411169</v>
      </c>
      <c r="R2937" s="8" t="str">
        <f t="shared" si="367"/>
        <v/>
      </c>
      <c r="S2937" s="11">
        <f t="shared" si="368"/>
        <v>21882263.814616755</v>
      </c>
      <c r="T2937" s="11">
        <f t="shared" si="368"/>
        <v>1202496.0434046346</v>
      </c>
      <c r="U2937" s="11">
        <f t="shared" si="368"/>
        <v>2874261.6107664881</v>
      </c>
    </row>
    <row r="2938" spans="1:21" x14ac:dyDescent="0.2">
      <c r="A2938" s="5">
        <v>2966</v>
      </c>
      <c r="B2938" s="17">
        <v>25</v>
      </c>
      <c r="C2938" s="16">
        <v>1</v>
      </c>
      <c r="D2938" s="16">
        <v>2002</v>
      </c>
      <c r="E2938" s="18">
        <v>37987</v>
      </c>
      <c r="F2938" s="9" t="s">
        <v>2908</v>
      </c>
      <c r="G2938" s="3">
        <v>15000000</v>
      </c>
      <c r="H2938" s="3">
        <v>673414</v>
      </c>
      <c r="I2938" s="3">
        <v>1405032</v>
      </c>
      <c r="J2938" s="8" t="str">
        <f t="shared" si="362"/>
        <v/>
      </c>
      <c r="K2938" s="8" t="str">
        <f t="shared" si="363"/>
        <v/>
      </c>
      <c r="L2938" s="8" t="str">
        <f t="shared" si="364"/>
        <v>Metropolis</v>
      </c>
      <c r="M2938" s="8" t="str">
        <f t="shared" si="365"/>
        <v/>
      </c>
      <c r="N2938" s="8" t="str">
        <f t="shared" si="361"/>
        <v>Metropolis</v>
      </c>
      <c r="O2938" s="10">
        <f>INDEX(cpi!$A$1:$M$106,MATCH($D2938,cpi!$A:$A,0),MATCH($C2938,cpi!$1:$1,0))</f>
        <v>177.1</v>
      </c>
      <c r="P2938" s="10">
        <f>cpi!$I$2</f>
        <v>245.51900000000001</v>
      </c>
      <c r="Q2938" s="10">
        <f t="shared" si="366"/>
        <v>1.3863297571993225</v>
      </c>
      <c r="R2938" s="8" t="str">
        <f t="shared" si="367"/>
        <v/>
      </c>
      <c r="S2938" s="11">
        <f t="shared" si="368"/>
        <v>20794946.357989836</v>
      </c>
      <c r="T2938" s="11">
        <f t="shared" si="368"/>
        <v>933573.86711462459</v>
      </c>
      <c r="U2938" s="11">
        <f t="shared" si="368"/>
        <v>1947837.6714172785</v>
      </c>
    </row>
    <row r="2939" spans="1:21" x14ac:dyDescent="0.2">
      <c r="A2939" s="5">
        <v>2967</v>
      </c>
      <c r="B2939" s="17">
        <v>16</v>
      </c>
      <c r="C2939" s="16">
        <v>10</v>
      </c>
      <c r="D2939" s="16">
        <v>2015</v>
      </c>
      <c r="E2939" s="18">
        <v>42470</v>
      </c>
      <c r="F2939" s="9" t="s">
        <v>2909</v>
      </c>
      <c r="G2939" s="3">
        <v>15000000</v>
      </c>
      <c r="H2939" s="3">
        <v>632542</v>
      </c>
      <c r="I2939" s="3">
        <v>6832542</v>
      </c>
      <c r="J2939" s="8" t="str">
        <f t="shared" si="362"/>
        <v/>
      </c>
      <c r="K2939" s="8" t="str">
        <f t="shared" si="363"/>
        <v/>
      </c>
      <c r="L2939" s="8" t="str">
        <f t="shared" si="364"/>
        <v>Nie yin niang</v>
      </c>
      <c r="M2939" s="8" t="str">
        <f t="shared" si="365"/>
        <v/>
      </c>
      <c r="N2939" s="8" t="str">
        <f t="shared" si="361"/>
        <v>Nie yin niang</v>
      </c>
      <c r="O2939" s="10">
        <f>INDEX(cpi!$A$1:$M$106,MATCH($D2939,cpi!$A:$A,0),MATCH($C2939,cpi!$1:$1,0))</f>
        <v>237.83799999999999</v>
      </c>
      <c r="P2939" s="10">
        <f>cpi!$I$2</f>
        <v>245.51900000000001</v>
      </c>
      <c r="Q2939" s="10">
        <f t="shared" si="366"/>
        <v>1.0322950916169831</v>
      </c>
      <c r="R2939" s="8" t="str">
        <f t="shared" si="367"/>
        <v/>
      </c>
      <c r="S2939" s="11">
        <f t="shared" si="368"/>
        <v>15484426.374254746</v>
      </c>
      <c r="T2939" s="11">
        <f t="shared" si="368"/>
        <v>652970.00184158969</v>
      </c>
      <c r="U2939" s="11">
        <f t="shared" si="368"/>
        <v>7053199.5698668845</v>
      </c>
    </row>
    <row r="2940" spans="1:21" x14ac:dyDescent="0.2">
      <c r="A2940" s="5">
        <v>2968</v>
      </c>
      <c r="B2940" s="17">
        <v>1</v>
      </c>
      <c r="C2940" s="16">
        <v>12</v>
      </c>
      <c r="D2940" s="16">
        <v>1995</v>
      </c>
      <c r="E2940" s="18">
        <v>34711</v>
      </c>
      <c r="F2940" s="9" t="s">
        <v>2910</v>
      </c>
      <c r="G2940" s="3">
        <v>15000000</v>
      </c>
      <c r="H2940" s="3">
        <v>529766</v>
      </c>
      <c r="I2940" s="3">
        <v>529766</v>
      </c>
      <c r="J2940" s="8" t="str">
        <f t="shared" si="362"/>
        <v/>
      </c>
      <c r="K2940" s="8" t="str">
        <f t="shared" si="363"/>
        <v/>
      </c>
      <c r="L2940" s="8" t="str">
        <f t="shared" si="364"/>
        <v>Things to Do in Denver when You're Dead</v>
      </c>
      <c r="M2940" s="8" t="str">
        <f t="shared" si="365"/>
        <v/>
      </c>
      <c r="N2940" s="8" t="str">
        <f t="shared" si="361"/>
        <v>Things to Do in Denver when You're Dead</v>
      </c>
      <c r="O2940" s="10">
        <f>INDEX(cpi!$A$1:$M$106,MATCH($D2940,cpi!$A:$A,0),MATCH($C2940,cpi!$1:$1,0))</f>
        <v>153.5</v>
      </c>
      <c r="P2940" s="10">
        <f>cpi!$I$2</f>
        <v>245.51900000000001</v>
      </c>
      <c r="Q2940" s="10">
        <f t="shared" si="366"/>
        <v>1.599472312703583</v>
      </c>
      <c r="R2940" s="8" t="str">
        <f t="shared" si="367"/>
        <v/>
      </c>
      <c r="S2940" s="11">
        <f t="shared" si="368"/>
        <v>23992084.690553747</v>
      </c>
      <c r="T2940" s="11">
        <f t="shared" si="368"/>
        <v>847346.04921172641</v>
      </c>
      <c r="U2940" s="11">
        <f t="shared" si="368"/>
        <v>847346.04921172641</v>
      </c>
    </row>
    <row r="2941" spans="1:21" x14ac:dyDescent="0.2">
      <c r="A2941" s="5">
        <v>2969</v>
      </c>
      <c r="B2941" s="17">
        <v>26</v>
      </c>
      <c r="C2941" s="16">
        <v>4</v>
      </c>
      <c r="D2941" s="16">
        <v>2013</v>
      </c>
      <c r="E2941" s="18">
        <v>42039</v>
      </c>
      <c r="F2941" s="9" t="s">
        <v>2911</v>
      </c>
      <c r="G2941" s="3">
        <v>15000000</v>
      </c>
      <c r="H2941" s="3">
        <v>528731</v>
      </c>
      <c r="I2941" s="3">
        <v>528731</v>
      </c>
      <c r="J2941" s="8" t="str">
        <f t="shared" si="362"/>
        <v/>
      </c>
      <c r="K2941" s="8" t="str">
        <f t="shared" si="363"/>
        <v/>
      </c>
      <c r="L2941" s="8" t="str">
        <f t="shared" si="364"/>
        <v>The Reluctant Fundamentalist</v>
      </c>
      <c r="M2941" s="8" t="str">
        <f t="shared" si="365"/>
        <v/>
      </c>
      <c r="N2941" s="8" t="str">
        <f t="shared" si="361"/>
        <v>The Reluctant Fundamentalist</v>
      </c>
      <c r="O2941" s="10">
        <f>INDEX(cpi!$A$1:$M$106,MATCH($D2941,cpi!$A:$A,0),MATCH($C2941,cpi!$1:$1,0))</f>
        <v>232.53100000000001</v>
      </c>
      <c r="P2941" s="10">
        <f>cpi!$I$2</f>
        <v>245.51900000000001</v>
      </c>
      <c r="Q2941" s="10">
        <f t="shared" si="366"/>
        <v>1.0558549182689621</v>
      </c>
      <c r="R2941" s="8" t="str">
        <f t="shared" si="367"/>
        <v/>
      </c>
      <c r="S2941" s="11">
        <f t="shared" si="368"/>
        <v>15837823.774034431</v>
      </c>
      <c r="T2941" s="11">
        <f t="shared" si="368"/>
        <v>558263.22679126658</v>
      </c>
      <c r="U2941" s="11">
        <f t="shared" si="368"/>
        <v>558263.22679126658</v>
      </c>
    </row>
    <row r="2942" spans="1:21" x14ac:dyDescent="0.2">
      <c r="A2942" s="5">
        <v>2970</v>
      </c>
      <c r="B2942" s="17">
        <v>6</v>
      </c>
      <c r="C2942" s="16">
        <v>2</v>
      </c>
      <c r="D2942" s="16">
        <v>2004</v>
      </c>
      <c r="E2942" s="18">
        <v>38140</v>
      </c>
      <c r="F2942" s="9" t="s">
        <v>2912</v>
      </c>
      <c r="G2942" s="3">
        <v>15000000</v>
      </c>
      <c r="H2942" s="3">
        <v>501752</v>
      </c>
      <c r="I2942" s="3">
        <v>5953886</v>
      </c>
      <c r="J2942" s="8" t="str">
        <f t="shared" si="362"/>
        <v/>
      </c>
      <c r="K2942" s="8" t="str">
        <f t="shared" si="363"/>
        <v/>
      </c>
      <c r="L2942" s="8" t="str">
        <f t="shared" si="364"/>
        <v>The Return</v>
      </c>
      <c r="M2942" s="8" t="str">
        <f t="shared" si="365"/>
        <v/>
      </c>
      <c r="N2942" s="8" t="str">
        <f t="shared" si="361"/>
        <v>The Return</v>
      </c>
      <c r="O2942" s="10">
        <f>INDEX(cpi!$A$1:$M$106,MATCH($D2942,cpi!$A:$A,0),MATCH($C2942,cpi!$1:$1,0))</f>
        <v>186.2</v>
      </c>
      <c r="P2942" s="10">
        <f>cpi!$I$2</f>
        <v>245.51900000000001</v>
      </c>
      <c r="Q2942" s="10">
        <f t="shared" si="366"/>
        <v>1.3185767991407091</v>
      </c>
      <c r="R2942" s="8" t="str">
        <f t="shared" si="367"/>
        <v/>
      </c>
      <c r="S2942" s="11">
        <f t="shared" si="368"/>
        <v>19778651.987110637</v>
      </c>
      <c r="T2942" s="11">
        <f t="shared" si="368"/>
        <v>661598.5461224491</v>
      </c>
      <c r="U2942" s="11">
        <f t="shared" si="368"/>
        <v>7850655.9443286797</v>
      </c>
    </row>
    <row r="2943" spans="1:21" x14ac:dyDescent="0.2">
      <c r="A2943" s="5">
        <v>2971</v>
      </c>
      <c r="B2943" s="17">
        <v>25</v>
      </c>
      <c r="C2943" s="16">
        <v>7</v>
      </c>
      <c r="D2943" s="16">
        <v>2003</v>
      </c>
      <c r="E2943" s="18">
        <v>38359</v>
      </c>
      <c r="F2943" s="9" t="s">
        <v>2913</v>
      </c>
      <c r="G2943" s="3">
        <v>15000000</v>
      </c>
      <c r="H2943" s="3">
        <v>353743</v>
      </c>
      <c r="I2943" s="3">
        <v>353743</v>
      </c>
      <c r="J2943" s="8" t="str">
        <f t="shared" si="362"/>
        <v/>
      </c>
      <c r="K2943" s="8" t="str">
        <f t="shared" si="363"/>
        <v/>
      </c>
      <c r="L2943" s="8" t="str">
        <f t="shared" si="364"/>
        <v>Buffalo Soldiers</v>
      </c>
      <c r="M2943" s="8" t="str">
        <f t="shared" si="365"/>
        <v/>
      </c>
      <c r="N2943" s="8" t="str">
        <f t="shared" si="361"/>
        <v>Buffalo Soldiers</v>
      </c>
      <c r="O2943" s="10">
        <f>INDEX(cpi!$A$1:$M$106,MATCH($D2943,cpi!$A:$A,0),MATCH($C2943,cpi!$1:$1,0))</f>
        <v>183.9</v>
      </c>
      <c r="P2943" s="10">
        <f>cpi!$I$2</f>
        <v>245.51900000000001</v>
      </c>
      <c r="Q2943" s="10">
        <f t="shared" si="366"/>
        <v>1.335067971723763</v>
      </c>
      <c r="R2943" s="8" t="str">
        <f t="shared" si="367"/>
        <v/>
      </c>
      <c r="S2943" s="11">
        <f t="shared" si="368"/>
        <v>20026019.575856443</v>
      </c>
      <c r="T2943" s="11">
        <f t="shared" si="368"/>
        <v>472270.94952147908</v>
      </c>
      <c r="U2943" s="11">
        <f t="shared" si="368"/>
        <v>472270.94952147908</v>
      </c>
    </row>
    <row r="2944" spans="1:21" x14ac:dyDescent="0.2">
      <c r="A2944" s="5">
        <v>2972</v>
      </c>
      <c r="B2944" s="17">
        <v>25</v>
      </c>
      <c r="C2944" s="16">
        <v>4</v>
      </c>
      <c r="D2944" s="16">
        <v>2003</v>
      </c>
      <c r="E2944" s="18">
        <v>38356</v>
      </c>
      <c r="F2944" s="9" t="s">
        <v>2914</v>
      </c>
      <c r="G2944" s="3">
        <v>15000000</v>
      </c>
      <c r="H2944" s="3">
        <v>220944</v>
      </c>
      <c r="I2944" s="3">
        <v>220944</v>
      </c>
      <c r="J2944" s="8" t="str">
        <f t="shared" si="362"/>
        <v/>
      </c>
      <c r="K2944" s="8" t="str">
        <f t="shared" si="363"/>
        <v/>
      </c>
      <c r="L2944" s="8" t="str">
        <f t="shared" si="364"/>
        <v>Steal (Canadian Release)</v>
      </c>
      <c r="M2944" s="8" t="str">
        <f t="shared" si="365"/>
        <v/>
      </c>
      <c r="N2944" s="8" t="str">
        <f t="shared" si="361"/>
        <v>Steal (Canadian Release)</v>
      </c>
      <c r="O2944" s="10">
        <f>INDEX(cpi!$A$1:$M$106,MATCH($D2944,cpi!$A:$A,0),MATCH($C2944,cpi!$1:$1,0))</f>
        <v>183.8</v>
      </c>
      <c r="P2944" s="10">
        <f>cpi!$I$2</f>
        <v>245.51900000000001</v>
      </c>
      <c r="Q2944" s="10">
        <f t="shared" si="366"/>
        <v>1.3357943416757345</v>
      </c>
      <c r="R2944" s="8" t="str">
        <f t="shared" si="367"/>
        <v/>
      </c>
      <c r="S2944" s="11">
        <f t="shared" si="368"/>
        <v>20036915.125136018</v>
      </c>
      <c r="T2944" s="11">
        <f t="shared" si="368"/>
        <v>295135.74502720346</v>
      </c>
      <c r="U2944" s="11">
        <f t="shared" si="368"/>
        <v>295135.74502720346</v>
      </c>
    </row>
    <row r="2945" spans="1:21" x14ac:dyDescent="0.2">
      <c r="A2945" s="5">
        <v>2973</v>
      </c>
      <c r="B2945" s="17">
        <v>27</v>
      </c>
      <c r="C2945" s="16">
        <v>8</v>
      </c>
      <c r="D2945" s="16">
        <v>2010</v>
      </c>
      <c r="E2945" s="18">
        <v>40976</v>
      </c>
      <c r="F2945" s="9" t="s">
        <v>2915</v>
      </c>
      <c r="G2945" s="3">
        <v>15000000</v>
      </c>
      <c r="H2945" s="3">
        <v>123570</v>
      </c>
      <c r="I2945" s="3">
        <v>7885048</v>
      </c>
      <c r="J2945" s="8" t="str">
        <f t="shared" si="362"/>
        <v/>
      </c>
      <c r="K2945" s="8" t="str">
        <f t="shared" si="363"/>
        <v/>
      </c>
      <c r="L2945" s="8" t="str">
        <f t="shared" si="364"/>
        <v>Centurion</v>
      </c>
      <c r="M2945" s="8" t="str">
        <f t="shared" si="365"/>
        <v/>
      </c>
      <c r="N2945" s="8" t="str">
        <f t="shared" si="361"/>
        <v>Centurion</v>
      </c>
      <c r="O2945" s="10">
        <f>INDEX(cpi!$A$1:$M$106,MATCH($D2945,cpi!$A:$A,0),MATCH($C2945,cpi!$1:$1,0))</f>
        <v>218.31200000000001</v>
      </c>
      <c r="P2945" s="10">
        <f>cpi!$I$2</f>
        <v>245.51900000000001</v>
      </c>
      <c r="Q2945" s="10">
        <f t="shared" si="366"/>
        <v>1.1246243907801678</v>
      </c>
      <c r="R2945" s="8" t="str">
        <f t="shared" si="367"/>
        <v/>
      </c>
      <c r="S2945" s="11">
        <f t="shared" si="368"/>
        <v>16869365.861702517</v>
      </c>
      <c r="T2945" s="11">
        <f t="shared" si="368"/>
        <v>138969.83596870533</v>
      </c>
      <c r="U2945" s="11">
        <f t="shared" si="368"/>
        <v>8867717.3032723814</v>
      </c>
    </row>
    <row r="2946" spans="1:21" x14ac:dyDescent="0.2">
      <c r="A2946" s="5">
        <v>2974</v>
      </c>
      <c r="B2946" s="17">
        <v>23</v>
      </c>
      <c r="C2946" s="16">
        <v>10</v>
      </c>
      <c r="D2946" s="16">
        <v>2009</v>
      </c>
      <c r="E2946" s="18">
        <v>40492</v>
      </c>
      <c r="F2946" s="9" t="s">
        <v>2916</v>
      </c>
      <c r="G2946" s="3">
        <v>15000000</v>
      </c>
      <c r="H2946" s="3">
        <v>102458</v>
      </c>
      <c r="I2946" s="3">
        <v>7583050</v>
      </c>
      <c r="J2946" s="8" t="str">
        <f t="shared" si="362"/>
        <v/>
      </c>
      <c r="K2946" s="8" t="str">
        <f t="shared" si="363"/>
        <v/>
      </c>
      <c r="L2946" s="8" t="str">
        <f t="shared" si="364"/>
        <v>Ong-Bak 2</v>
      </c>
      <c r="M2946" s="8" t="str">
        <f t="shared" si="365"/>
        <v/>
      </c>
      <c r="N2946" s="8" t="str">
        <f t="shared" ref="N2946:N3009" si="369">IF(M2946=1,L2946&amp;" ("&amp;D2946&amp;")",L2946)</f>
        <v>Ong-Bak 2</v>
      </c>
      <c r="O2946" s="10">
        <f>INDEX(cpi!$A$1:$M$106,MATCH($D2946,cpi!$A:$A,0),MATCH($C2946,cpi!$1:$1,0))</f>
        <v>216.17699999999999</v>
      </c>
      <c r="P2946" s="10">
        <f>cpi!$I$2</f>
        <v>245.51900000000001</v>
      </c>
      <c r="Q2946" s="10">
        <f t="shared" si="366"/>
        <v>1.1357313682769212</v>
      </c>
      <c r="R2946" s="8" t="str">
        <f t="shared" si="367"/>
        <v/>
      </c>
      <c r="S2946" s="11">
        <f t="shared" si="368"/>
        <v>17035970.524153817</v>
      </c>
      <c r="T2946" s="11">
        <f t="shared" si="368"/>
        <v>116364.7645309168</v>
      </c>
      <c r="U2946" s="11">
        <f t="shared" si="368"/>
        <v>8612307.7522123083</v>
      </c>
    </row>
    <row r="2947" spans="1:21" x14ac:dyDescent="0.2">
      <c r="A2947" s="5">
        <v>2975</v>
      </c>
      <c r="B2947" s="17">
        <v>31</v>
      </c>
      <c r="C2947" s="16">
        <v>12</v>
      </c>
      <c r="D2947" s="16">
        <v>1996</v>
      </c>
      <c r="E2947" s="18">
        <v>35988</v>
      </c>
      <c r="F2947" s="9" t="s">
        <v>2917</v>
      </c>
      <c r="G2947" s="3">
        <v>15000000</v>
      </c>
      <c r="H2947" s="3">
        <v>76382</v>
      </c>
      <c r="I2947" s="3">
        <v>76382</v>
      </c>
      <c r="J2947" s="8" t="str">
        <f t="shared" ref="J2947:J3010" si="370">IF(I2947=0,1,"")</f>
        <v/>
      </c>
      <c r="K2947" s="8" t="str">
        <f t="shared" ref="K2947:K3010" si="371">IF(D2947&gt;2017,1,"")</f>
        <v/>
      </c>
      <c r="L2947" s="8" t="str">
        <f t="shared" ref="L2947:L3010" si="372">F2947</f>
        <v>Silent Trigger</v>
      </c>
      <c r="M2947" s="8" t="str">
        <f t="shared" ref="M2947:M3010" si="373">IF(COUNTIF($L$2:$L$5233,L2947)&gt;1,1,"")</f>
        <v/>
      </c>
      <c r="N2947" s="8" t="str">
        <f t="shared" si="369"/>
        <v>Silent Trigger</v>
      </c>
      <c r="O2947" s="10">
        <f>INDEX(cpi!$A$1:$M$106,MATCH($D2947,cpi!$A:$A,0),MATCH($C2947,cpi!$1:$1,0))</f>
        <v>158.6</v>
      </c>
      <c r="P2947" s="10">
        <f>cpi!$I$2</f>
        <v>245.51900000000001</v>
      </c>
      <c r="Q2947" s="10">
        <f t="shared" ref="Q2947:Q3010" si="374">P2947/O2947</f>
        <v>1.5480390920554856</v>
      </c>
      <c r="R2947" s="8" t="str">
        <f t="shared" ref="R2947:R3010" si="375">IF(ISERROR(Q2947),1,"")</f>
        <v/>
      </c>
      <c r="S2947" s="11">
        <f t="shared" ref="S2947:U3010" si="376">G2947*$Q2947</f>
        <v>23220586.380832285</v>
      </c>
      <c r="T2947" s="11">
        <f t="shared" si="376"/>
        <v>118242.3219293821</v>
      </c>
      <c r="U2947" s="11">
        <f t="shared" si="376"/>
        <v>118242.3219293821</v>
      </c>
    </row>
    <row r="2948" spans="1:21" x14ac:dyDescent="0.2">
      <c r="A2948" s="5">
        <v>2976</v>
      </c>
      <c r="B2948" s="17">
        <v>1</v>
      </c>
      <c r="C2948" s="16">
        <v>8</v>
      </c>
      <c r="D2948" s="16">
        <v>2008</v>
      </c>
      <c r="E2948" s="18">
        <v>39455</v>
      </c>
      <c r="F2948" s="9" t="s">
        <v>2918</v>
      </c>
      <c r="G2948" s="3">
        <v>15000000</v>
      </c>
      <c r="H2948" s="3">
        <v>73548</v>
      </c>
      <c r="I2948" s="3">
        <v>1590246</v>
      </c>
      <c r="J2948" s="8" t="str">
        <f t="shared" si="370"/>
        <v/>
      </c>
      <c r="K2948" s="8" t="str">
        <f t="shared" si="371"/>
        <v/>
      </c>
      <c r="L2948" s="8" t="str">
        <f t="shared" si="372"/>
        <v>Midnight Meat Train</v>
      </c>
      <c r="M2948" s="8" t="str">
        <f t="shared" si="373"/>
        <v/>
      </c>
      <c r="N2948" s="8" t="str">
        <f t="shared" si="369"/>
        <v>Midnight Meat Train</v>
      </c>
      <c r="O2948" s="10">
        <f>INDEX(cpi!$A$1:$M$106,MATCH($D2948,cpi!$A:$A,0),MATCH($C2948,cpi!$1:$1,0))</f>
        <v>219.08600000000001</v>
      </c>
      <c r="P2948" s="10">
        <f>cpi!$I$2</f>
        <v>245.51900000000001</v>
      </c>
      <c r="Q2948" s="10">
        <f t="shared" si="374"/>
        <v>1.1206512511068711</v>
      </c>
      <c r="R2948" s="8" t="str">
        <f t="shared" si="375"/>
        <v/>
      </c>
      <c r="S2948" s="11">
        <f t="shared" si="376"/>
        <v>16809768.766603068</v>
      </c>
      <c r="T2948" s="11">
        <f t="shared" si="376"/>
        <v>82421.658216408163</v>
      </c>
      <c r="U2948" s="11">
        <f t="shared" si="376"/>
        <v>1782111.1694676974</v>
      </c>
    </row>
    <row r="2949" spans="1:21" x14ac:dyDescent="0.2">
      <c r="A2949" s="5">
        <v>2977</v>
      </c>
      <c r="B2949" s="17">
        <v>6</v>
      </c>
      <c r="C2949" s="16">
        <v>9</v>
      </c>
      <c r="D2949" s="16">
        <v>2013</v>
      </c>
      <c r="E2949" s="18">
        <v>41434</v>
      </c>
      <c r="F2949" s="9" t="s">
        <v>2919</v>
      </c>
      <c r="G2949" s="3">
        <v>15000000</v>
      </c>
      <c r="H2949" s="3">
        <v>61847</v>
      </c>
      <c r="I2949" s="3">
        <v>61847</v>
      </c>
      <c r="J2949" s="8" t="str">
        <f t="shared" si="370"/>
        <v/>
      </c>
      <c r="K2949" s="8" t="str">
        <f t="shared" si="371"/>
        <v/>
      </c>
      <c r="L2949" s="8" t="str">
        <f t="shared" si="372"/>
        <v>Winnie Mandela</v>
      </c>
      <c r="M2949" s="8" t="str">
        <f t="shared" si="373"/>
        <v/>
      </c>
      <c r="N2949" s="8" t="str">
        <f t="shared" si="369"/>
        <v>Winnie Mandela</v>
      </c>
      <c r="O2949" s="10">
        <f>INDEX(cpi!$A$1:$M$106,MATCH($D2949,cpi!$A:$A,0),MATCH($C2949,cpi!$1:$1,0))</f>
        <v>234.149</v>
      </c>
      <c r="P2949" s="10">
        <f>cpi!$I$2</f>
        <v>245.51900000000001</v>
      </c>
      <c r="Q2949" s="10">
        <f t="shared" si="374"/>
        <v>1.0485588236550232</v>
      </c>
      <c r="R2949" s="8" t="str">
        <f t="shared" si="375"/>
        <v/>
      </c>
      <c r="S2949" s="11">
        <f t="shared" si="376"/>
        <v>15728382.354825348</v>
      </c>
      <c r="T2949" s="11">
        <f t="shared" si="376"/>
        <v>64850.217566592219</v>
      </c>
      <c r="U2949" s="11">
        <f t="shared" si="376"/>
        <v>64850.217566592219</v>
      </c>
    </row>
    <row r="2950" spans="1:21" x14ac:dyDescent="0.2">
      <c r="A2950" s="5">
        <v>2978</v>
      </c>
      <c r="B2950" s="17">
        <v>4</v>
      </c>
      <c r="C2950" s="16">
        <v>11</v>
      </c>
      <c r="D2950" s="16">
        <v>2011</v>
      </c>
      <c r="E2950" s="18">
        <v>40644</v>
      </c>
      <c r="F2950" s="9" t="s">
        <v>2920</v>
      </c>
      <c r="G2950" s="3">
        <v>15000000</v>
      </c>
      <c r="H2950" s="3">
        <v>30680</v>
      </c>
      <c r="I2950" s="3">
        <v>1148578</v>
      </c>
      <c r="J2950" s="8" t="str">
        <f t="shared" si="370"/>
        <v/>
      </c>
      <c r="K2950" s="8" t="str">
        <f t="shared" si="371"/>
        <v/>
      </c>
      <c r="L2950" s="8" t="str">
        <f t="shared" si="372"/>
        <v>The Son of No One</v>
      </c>
      <c r="M2950" s="8" t="str">
        <f t="shared" si="373"/>
        <v/>
      </c>
      <c r="N2950" s="8" t="str">
        <f t="shared" si="369"/>
        <v>The Son of No One</v>
      </c>
      <c r="O2950" s="10">
        <f>INDEX(cpi!$A$1:$M$106,MATCH($D2950,cpi!$A:$A,0),MATCH($C2950,cpi!$1:$1,0))</f>
        <v>226.23</v>
      </c>
      <c r="P2950" s="10">
        <f>cpi!$I$2</f>
        <v>245.51900000000001</v>
      </c>
      <c r="Q2950" s="10">
        <f t="shared" si="374"/>
        <v>1.085262785660611</v>
      </c>
      <c r="R2950" s="8" t="str">
        <f t="shared" si="375"/>
        <v/>
      </c>
      <c r="S2950" s="11">
        <f t="shared" si="376"/>
        <v>16278941.784909165</v>
      </c>
      <c r="T2950" s="11">
        <f t="shared" si="376"/>
        <v>33295.862264067546</v>
      </c>
      <c r="U2950" s="11">
        <f t="shared" si="376"/>
        <v>1246508.9598284932</v>
      </c>
    </row>
    <row r="2951" spans="1:21" x14ac:dyDescent="0.2">
      <c r="A2951" s="5">
        <v>2979</v>
      </c>
      <c r="B2951" s="17">
        <v>25</v>
      </c>
      <c r="C2951" s="16">
        <v>10</v>
      </c>
      <c r="D2951" s="16">
        <v>2002</v>
      </c>
      <c r="E2951" s="18">
        <v>37996</v>
      </c>
      <c r="F2951" s="9" t="s">
        <v>2921</v>
      </c>
      <c r="G2951" s="3">
        <v>15000000</v>
      </c>
      <c r="H2951" s="3">
        <v>22723</v>
      </c>
      <c r="I2951" s="3">
        <v>22723</v>
      </c>
      <c r="J2951" s="8" t="str">
        <f t="shared" si="370"/>
        <v/>
      </c>
      <c r="K2951" s="8" t="str">
        <f t="shared" si="371"/>
        <v/>
      </c>
      <c r="L2951" s="8" t="str">
        <f t="shared" si="372"/>
        <v>All the Queen's Men</v>
      </c>
      <c r="M2951" s="8" t="str">
        <f t="shared" si="373"/>
        <v/>
      </c>
      <c r="N2951" s="8" t="str">
        <f t="shared" si="369"/>
        <v>All the Queen's Men</v>
      </c>
      <c r="O2951" s="10">
        <f>INDEX(cpi!$A$1:$M$106,MATCH($D2951,cpi!$A:$A,0),MATCH($C2951,cpi!$1:$1,0))</f>
        <v>181.3</v>
      </c>
      <c r="P2951" s="10">
        <f>cpi!$I$2</f>
        <v>245.51900000000001</v>
      </c>
      <c r="Q2951" s="10">
        <f t="shared" si="374"/>
        <v>1.3542140099282955</v>
      </c>
      <c r="R2951" s="8" t="str">
        <f t="shared" si="375"/>
        <v/>
      </c>
      <c r="S2951" s="11">
        <f t="shared" si="376"/>
        <v>20313210.148924433</v>
      </c>
      <c r="T2951" s="11">
        <f t="shared" si="376"/>
        <v>30771.80494760066</v>
      </c>
      <c r="U2951" s="11">
        <f t="shared" si="376"/>
        <v>30771.80494760066</v>
      </c>
    </row>
    <row r="2952" spans="1:21" x14ac:dyDescent="0.2">
      <c r="A2952" s="5">
        <v>2980</v>
      </c>
      <c r="B2952" s="17">
        <v>5</v>
      </c>
      <c r="C2952" s="16">
        <v>10</v>
      </c>
      <c r="D2952" s="16">
        <v>2007</v>
      </c>
      <c r="E2952" s="18">
        <v>39212</v>
      </c>
      <c r="F2952" s="9" t="s">
        <v>2922</v>
      </c>
      <c r="G2952" s="3">
        <v>15000000</v>
      </c>
      <c r="H2952" s="3">
        <v>22441</v>
      </c>
      <c r="I2952" s="3">
        <v>22441</v>
      </c>
      <c r="J2952" s="8" t="str">
        <f t="shared" si="370"/>
        <v/>
      </c>
      <c r="K2952" s="8" t="str">
        <f t="shared" si="371"/>
        <v/>
      </c>
      <c r="L2952" s="8" t="str">
        <f t="shared" si="372"/>
        <v>The Good Night</v>
      </c>
      <c r="M2952" s="8" t="str">
        <f t="shared" si="373"/>
        <v/>
      </c>
      <c r="N2952" s="8" t="str">
        <f t="shared" si="369"/>
        <v>The Good Night</v>
      </c>
      <c r="O2952" s="10">
        <f>INDEX(cpi!$A$1:$M$106,MATCH($D2952,cpi!$A:$A,0),MATCH($C2952,cpi!$1:$1,0))</f>
        <v>208.93600000000001</v>
      </c>
      <c r="P2952" s="10">
        <f>cpi!$I$2</f>
        <v>245.51900000000001</v>
      </c>
      <c r="Q2952" s="10">
        <f t="shared" si="374"/>
        <v>1.1750918941685493</v>
      </c>
      <c r="R2952" s="8" t="str">
        <f t="shared" si="375"/>
        <v/>
      </c>
      <c r="S2952" s="11">
        <f t="shared" si="376"/>
        <v>17626378.412528239</v>
      </c>
      <c r="T2952" s="11">
        <f t="shared" si="376"/>
        <v>26370.237197036415</v>
      </c>
      <c r="U2952" s="11">
        <f t="shared" si="376"/>
        <v>26370.237197036415</v>
      </c>
    </row>
    <row r="2953" spans="1:21" x14ac:dyDescent="0.2">
      <c r="A2953" s="5">
        <v>2981</v>
      </c>
      <c r="B2953" s="17">
        <v>6</v>
      </c>
      <c r="C2953" s="16">
        <v>12</v>
      </c>
      <c r="D2953" s="16">
        <v>2013</v>
      </c>
      <c r="E2953" s="18">
        <v>41437</v>
      </c>
      <c r="F2953" s="9" t="s">
        <v>2923</v>
      </c>
      <c r="G2953" s="3">
        <v>15000000</v>
      </c>
      <c r="H2953" s="3">
        <v>0</v>
      </c>
      <c r="I2953" s="3">
        <v>20898221</v>
      </c>
      <c r="J2953" s="8" t="str">
        <f t="shared" si="370"/>
        <v/>
      </c>
      <c r="K2953" s="8" t="str">
        <f t="shared" si="371"/>
        <v/>
      </c>
      <c r="L2953" s="8" t="str">
        <f t="shared" si="372"/>
        <v>Khumba</v>
      </c>
      <c r="M2953" s="8" t="str">
        <f t="shared" si="373"/>
        <v/>
      </c>
      <c r="N2953" s="8" t="str">
        <f t="shared" si="369"/>
        <v>Khumba</v>
      </c>
      <c r="O2953" s="10">
        <f>INDEX(cpi!$A$1:$M$106,MATCH($D2953,cpi!$A:$A,0),MATCH($C2953,cpi!$1:$1,0))</f>
        <v>233.04900000000001</v>
      </c>
      <c r="P2953" s="10">
        <f>cpi!$I$2</f>
        <v>245.51900000000001</v>
      </c>
      <c r="Q2953" s="10">
        <f t="shared" si="374"/>
        <v>1.0535080605366254</v>
      </c>
      <c r="R2953" s="8" t="str">
        <f t="shared" si="375"/>
        <v/>
      </c>
      <c r="S2953" s="11">
        <f t="shared" si="376"/>
        <v>15802620.90804938</v>
      </c>
      <c r="T2953" s="11">
        <f t="shared" si="376"/>
        <v>0</v>
      </c>
      <c r="U2953" s="11">
        <f t="shared" si="376"/>
        <v>22016444.274375774</v>
      </c>
    </row>
    <row r="2954" spans="1:21" x14ac:dyDescent="0.2">
      <c r="A2954" s="5">
        <v>2982</v>
      </c>
      <c r="B2954" s="17">
        <v>5</v>
      </c>
      <c r="C2954" s="16">
        <v>5</v>
      </c>
      <c r="D2954" s="16">
        <v>2015</v>
      </c>
      <c r="E2954" s="18">
        <v>42129</v>
      </c>
      <c r="F2954" s="9" t="s">
        <v>2924</v>
      </c>
      <c r="G2954" s="3">
        <v>15000000</v>
      </c>
      <c r="H2954" s="3">
        <v>0</v>
      </c>
      <c r="I2954" s="3">
        <v>17224539</v>
      </c>
      <c r="J2954" s="8" t="str">
        <f t="shared" si="370"/>
        <v/>
      </c>
      <c r="K2954" s="8" t="str">
        <f t="shared" si="371"/>
        <v/>
      </c>
      <c r="L2954" s="8" t="str">
        <f t="shared" si="372"/>
        <v>A Few Best Men</v>
      </c>
      <c r="M2954" s="8" t="str">
        <f t="shared" si="373"/>
        <v/>
      </c>
      <c r="N2954" s="8" t="str">
        <f t="shared" si="369"/>
        <v>A Few Best Men</v>
      </c>
      <c r="O2954" s="10">
        <f>INDEX(cpi!$A$1:$M$106,MATCH($D2954,cpi!$A:$A,0),MATCH($C2954,cpi!$1:$1,0))</f>
        <v>237.80500000000001</v>
      </c>
      <c r="P2954" s="10">
        <f>cpi!$I$2</f>
        <v>245.51900000000001</v>
      </c>
      <c r="Q2954" s="10">
        <f t="shared" si="374"/>
        <v>1.0324383423393115</v>
      </c>
      <c r="R2954" s="8" t="str">
        <f t="shared" si="375"/>
        <v/>
      </c>
      <c r="S2954" s="11">
        <f t="shared" si="376"/>
        <v>15486575.135089673</v>
      </c>
      <c r="T2954" s="11">
        <f t="shared" si="376"/>
        <v>0</v>
      </c>
      <c r="U2954" s="11">
        <f t="shared" si="376"/>
        <v>17783274.492718823</v>
      </c>
    </row>
    <row r="2955" spans="1:21" x14ac:dyDescent="0.2">
      <c r="A2955" s="5">
        <v>2983</v>
      </c>
      <c r="B2955" s="17">
        <v>10</v>
      </c>
      <c r="C2955" s="16">
        <v>10</v>
      </c>
      <c r="D2955" s="16">
        <v>2014</v>
      </c>
      <c r="E2955" s="18">
        <v>41922</v>
      </c>
      <c r="F2955" s="9" t="s">
        <v>2925</v>
      </c>
      <c r="G2955" s="3">
        <v>15000000</v>
      </c>
      <c r="H2955" s="3">
        <v>0</v>
      </c>
      <c r="I2955" s="3">
        <v>6775458</v>
      </c>
      <c r="J2955" s="8" t="str">
        <f t="shared" si="370"/>
        <v/>
      </c>
      <c r="K2955" s="8" t="str">
        <f t="shared" si="371"/>
        <v/>
      </c>
      <c r="L2955" s="8" t="str">
        <f t="shared" si="372"/>
        <v>Automata</v>
      </c>
      <c r="M2955" s="8" t="str">
        <f t="shared" si="373"/>
        <v/>
      </c>
      <c r="N2955" s="8" t="str">
        <f t="shared" si="369"/>
        <v>Automata</v>
      </c>
      <c r="O2955" s="10">
        <f>INDEX(cpi!$A$1:$M$106,MATCH($D2955,cpi!$A:$A,0),MATCH($C2955,cpi!$1:$1,0))</f>
        <v>237.43299999999999</v>
      </c>
      <c r="P2955" s="10">
        <f>cpi!$I$2</f>
        <v>245.51900000000001</v>
      </c>
      <c r="Q2955" s="10">
        <f t="shared" si="374"/>
        <v>1.0340559231446345</v>
      </c>
      <c r="R2955" s="8" t="str">
        <f t="shared" si="375"/>
        <v/>
      </c>
      <c r="S2955" s="11">
        <f t="shared" si="376"/>
        <v>15510838.847169517</v>
      </c>
      <c r="T2955" s="11">
        <f t="shared" si="376"/>
        <v>0</v>
      </c>
      <c r="U2955" s="11">
        <f t="shared" si="376"/>
        <v>7006202.476917699</v>
      </c>
    </row>
    <row r="2956" spans="1:21" x14ac:dyDescent="0.2">
      <c r="A2956" s="5">
        <v>2984</v>
      </c>
      <c r="B2956" s="17">
        <v>31</v>
      </c>
      <c r="C2956" s="16">
        <v>12</v>
      </c>
      <c r="D2956" s="16">
        <v>2015</v>
      </c>
      <c r="E2956" s="18">
        <v>42928</v>
      </c>
      <c r="F2956" s="9" t="s">
        <v>2926</v>
      </c>
      <c r="G2956" s="3">
        <v>15000000</v>
      </c>
      <c r="H2956" s="3">
        <v>0</v>
      </c>
      <c r="I2956" s="3">
        <v>3454036</v>
      </c>
      <c r="J2956" s="8" t="str">
        <f t="shared" si="370"/>
        <v/>
      </c>
      <c r="K2956" s="8" t="str">
        <f t="shared" si="371"/>
        <v/>
      </c>
      <c r="L2956" s="8" t="str">
        <f t="shared" si="372"/>
        <v>Chiamatemi Francesco - Il papa della gente</v>
      </c>
      <c r="M2956" s="8" t="str">
        <f t="shared" si="373"/>
        <v/>
      </c>
      <c r="N2956" s="8" t="str">
        <f t="shared" si="369"/>
        <v>Chiamatemi Francesco - Il papa della gente</v>
      </c>
      <c r="O2956" s="10">
        <f>INDEX(cpi!$A$1:$M$106,MATCH($D2956,cpi!$A:$A,0),MATCH($C2956,cpi!$1:$1,0))</f>
        <v>236.52500000000001</v>
      </c>
      <c r="P2956" s="10">
        <f>cpi!$I$2</f>
        <v>245.51900000000001</v>
      </c>
      <c r="Q2956" s="10">
        <f t="shared" si="374"/>
        <v>1.0380255786914703</v>
      </c>
      <c r="R2956" s="8" t="str">
        <f t="shared" si="375"/>
        <v/>
      </c>
      <c r="S2956" s="11">
        <f t="shared" si="376"/>
        <v>15570383.680372054</v>
      </c>
      <c r="T2956" s="11">
        <f t="shared" si="376"/>
        <v>0</v>
      </c>
      <c r="U2956" s="11">
        <f t="shared" si="376"/>
        <v>3585377.7177211712</v>
      </c>
    </row>
    <row r="2957" spans="1:21" x14ac:dyDescent="0.2">
      <c r="A2957" s="5">
        <v>2985</v>
      </c>
      <c r="B2957" s="17">
        <v>31</v>
      </c>
      <c r="C2957" s="16">
        <v>12</v>
      </c>
      <c r="D2957" s="16">
        <v>2008</v>
      </c>
      <c r="E2957" s="18">
        <v>40371</v>
      </c>
      <c r="F2957" s="9" t="s">
        <v>2927</v>
      </c>
      <c r="G2957" s="3">
        <v>15000000</v>
      </c>
      <c r="H2957" s="3">
        <v>0</v>
      </c>
      <c r="I2957" s="3">
        <v>3436763</v>
      </c>
      <c r="J2957" s="8" t="str">
        <f t="shared" si="370"/>
        <v/>
      </c>
      <c r="K2957" s="8" t="str">
        <f t="shared" si="371"/>
        <v/>
      </c>
      <c r="L2957" s="8" t="str">
        <f t="shared" si="372"/>
        <v>Bathory</v>
      </c>
      <c r="M2957" s="8" t="str">
        <f t="shared" si="373"/>
        <v/>
      </c>
      <c r="N2957" s="8" t="str">
        <f t="shared" si="369"/>
        <v>Bathory</v>
      </c>
      <c r="O2957" s="10">
        <f>INDEX(cpi!$A$1:$M$106,MATCH($D2957,cpi!$A:$A,0),MATCH($C2957,cpi!$1:$1,0))</f>
        <v>210.22800000000001</v>
      </c>
      <c r="P2957" s="10">
        <f>cpi!$I$2</f>
        <v>245.51900000000001</v>
      </c>
      <c r="Q2957" s="10">
        <f t="shared" si="374"/>
        <v>1.1678701219628214</v>
      </c>
      <c r="R2957" s="8" t="str">
        <f t="shared" si="375"/>
        <v/>
      </c>
      <c r="S2957" s="11">
        <f t="shared" si="376"/>
        <v>17518051.829442322</v>
      </c>
      <c r="T2957" s="11">
        <f t="shared" si="376"/>
        <v>0</v>
      </c>
      <c r="U2957" s="11">
        <f t="shared" si="376"/>
        <v>4013692.823967312</v>
      </c>
    </row>
    <row r="2958" spans="1:21" x14ac:dyDescent="0.2">
      <c r="A2958" s="5">
        <v>2986</v>
      </c>
      <c r="B2958" s="17">
        <v>31</v>
      </c>
      <c r="C2958" s="16">
        <v>12</v>
      </c>
      <c r="D2958" s="16">
        <v>2005</v>
      </c>
      <c r="E2958" s="18">
        <v>39275</v>
      </c>
      <c r="F2958" s="9" t="s">
        <v>2928</v>
      </c>
      <c r="G2958" s="3">
        <v>15000000</v>
      </c>
      <c r="H2958" s="3">
        <v>0</v>
      </c>
      <c r="I2958" s="3">
        <v>909822</v>
      </c>
      <c r="J2958" s="8" t="str">
        <f t="shared" si="370"/>
        <v/>
      </c>
      <c r="K2958" s="8" t="str">
        <f t="shared" si="371"/>
        <v/>
      </c>
      <c r="L2958" s="8" t="str">
        <f t="shared" si="372"/>
        <v>Dungeons &amp; Dragons: Wrath of the Dragon God</v>
      </c>
      <c r="M2958" s="8" t="str">
        <f t="shared" si="373"/>
        <v/>
      </c>
      <c r="N2958" s="8" t="str">
        <f t="shared" si="369"/>
        <v>Dungeons &amp; Dragons: Wrath of the Dragon God</v>
      </c>
      <c r="O2958" s="10">
        <f>INDEX(cpi!$A$1:$M$106,MATCH($D2958,cpi!$A:$A,0),MATCH($C2958,cpi!$1:$1,0))</f>
        <v>196.8</v>
      </c>
      <c r="P2958" s="10">
        <f>cpi!$I$2</f>
        <v>245.51900000000001</v>
      </c>
      <c r="Q2958" s="10">
        <f t="shared" si="374"/>
        <v>1.2475558943089431</v>
      </c>
      <c r="R2958" s="8" t="str">
        <f t="shared" si="375"/>
        <v/>
      </c>
      <c r="S2958" s="11">
        <f t="shared" si="376"/>
        <v>18713338.414634146</v>
      </c>
      <c r="T2958" s="11">
        <f t="shared" si="376"/>
        <v>0</v>
      </c>
      <c r="U2958" s="11">
        <f t="shared" si="376"/>
        <v>1135053.7988719512</v>
      </c>
    </row>
    <row r="2959" spans="1:21" x14ac:dyDescent="0.2">
      <c r="A2959" s="5">
        <v>2987</v>
      </c>
      <c r="B2959" s="17">
        <v>17</v>
      </c>
      <c r="C2959" s="16">
        <v>2</v>
      </c>
      <c r="D2959" s="16">
        <v>2017</v>
      </c>
      <c r="E2959" s="18">
        <v>43222</v>
      </c>
      <c r="F2959" s="9" t="s">
        <v>2929</v>
      </c>
      <c r="G2959" s="3">
        <v>15000000</v>
      </c>
      <c r="H2959" s="3">
        <v>0</v>
      </c>
      <c r="I2959" s="3">
        <v>214182</v>
      </c>
      <c r="J2959" s="8" t="str">
        <f t="shared" si="370"/>
        <v/>
      </c>
      <c r="K2959" s="8" t="str">
        <f t="shared" si="371"/>
        <v/>
      </c>
      <c r="L2959" s="8" t="str">
        <f t="shared" si="372"/>
        <v>In Dubious Battle</v>
      </c>
      <c r="M2959" s="8" t="str">
        <f t="shared" si="373"/>
        <v/>
      </c>
      <c r="N2959" s="8" t="str">
        <f t="shared" si="369"/>
        <v>In Dubious Battle</v>
      </c>
      <c r="O2959" s="10">
        <f>INDEX(cpi!$A$1:$M$106,MATCH($D2959,cpi!$A:$A,0),MATCH($C2959,cpi!$1:$1,0))</f>
        <v>243.60300000000001</v>
      </c>
      <c r="P2959" s="10">
        <f>cpi!$I$2</f>
        <v>245.51900000000001</v>
      </c>
      <c r="Q2959" s="10">
        <f t="shared" si="374"/>
        <v>1.0078652561750061</v>
      </c>
      <c r="R2959" s="8" t="str">
        <f t="shared" si="375"/>
        <v/>
      </c>
      <c r="S2959" s="11">
        <f t="shared" si="376"/>
        <v>15117978.842625091</v>
      </c>
      <c r="T2959" s="11">
        <f t="shared" si="376"/>
        <v>0</v>
      </c>
      <c r="U2959" s="11">
        <f t="shared" si="376"/>
        <v>215866.59629807516</v>
      </c>
    </row>
    <row r="2960" spans="1:21" x14ac:dyDescent="0.2">
      <c r="A2960" s="5">
        <v>2988</v>
      </c>
      <c r="B2960" s="17">
        <v>1</v>
      </c>
      <c r="C2960" s="16">
        <v>9</v>
      </c>
      <c r="D2960" s="16">
        <v>2015</v>
      </c>
      <c r="E2960" s="18">
        <v>42013</v>
      </c>
      <c r="F2960" s="9" t="s">
        <v>2930</v>
      </c>
      <c r="G2960" s="3">
        <v>15000000</v>
      </c>
      <c r="H2960" s="3">
        <v>0</v>
      </c>
      <c r="I2960" s="3">
        <v>3471</v>
      </c>
      <c r="J2960" s="8" t="str">
        <f t="shared" si="370"/>
        <v/>
      </c>
      <c r="K2960" s="8" t="str">
        <f t="shared" si="371"/>
        <v/>
      </c>
      <c r="L2960" s="8" t="str">
        <f t="shared" si="372"/>
        <v>Broken Horses</v>
      </c>
      <c r="M2960" s="8" t="str">
        <f t="shared" si="373"/>
        <v/>
      </c>
      <c r="N2960" s="8" t="str">
        <f t="shared" si="369"/>
        <v>Broken Horses</v>
      </c>
      <c r="O2960" s="10">
        <f>INDEX(cpi!$A$1:$M$106,MATCH($D2960,cpi!$A:$A,0),MATCH($C2960,cpi!$1:$1,0))</f>
        <v>237.94499999999999</v>
      </c>
      <c r="P2960" s="10">
        <f>cpi!$I$2</f>
        <v>245.51900000000001</v>
      </c>
      <c r="Q2960" s="10">
        <f t="shared" si="374"/>
        <v>1.0318308852886171</v>
      </c>
      <c r="R2960" s="8" t="str">
        <f t="shared" si="375"/>
        <v/>
      </c>
      <c r="S2960" s="11">
        <f t="shared" si="376"/>
        <v>15477463.279329257</v>
      </c>
      <c r="T2960" s="11">
        <f t="shared" si="376"/>
        <v>0</v>
      </c>
      <c r="U2960" s="11">
        <f t="shared" si="376"/>
        <v>3581.48500283679</v>
      </c>
    </row>
    <row r="2961" spans="1:21" x14ac:dyDescent="0.2">
      <c r="A2961" s="5">
        <v>2989</v>
      </c>
      <c r="B2961" s="17">
        <v>29</v>
      </c>
      <c r="C2961" s="16">
        <v>6</v>
      </c>
      <c r="D2961" s="16">
        <v>2001</v>
      </c>
      <c r="E2961" s="18">
        <v>37747</v>
      </c>
      <c r="F2961" s="9" t="s">
        <v>2931</v>
      </c>
      <c r="G2961" s="3">
        <v>15000000</v>
      </c>
      <c r="H2961" s="3">
        <v>0</v>
      </c>
      <c r="I2961" s="3">
        <v>0</v>
      </c>
      <c r="J2961" s="8">
        <f t="shared" si="370"/>
        <v>1</v>
      </c>
      <c r="K2961" s="8" t="str">
        <f t="shared" si="371"/>
        <v/>
      </c>
      <c r="L2961" s="8" t="str">
        <f t="shared" si="372"/>
        <v>Pandaemonium</v>
      </c>
      <c r="M2961" s="8" t="str">
        <f t="shared" si="373"/>
        <v/>
      </c>
      <c r="N2961" s="8" t="str">
        <f t="shared" si="369"/>
        <v>Pandaemonium</v>
      </c>
      <c r="O2961" s="10">
        <f>INDEX(cpi!$A$1:$M$106,MATCH($D2961,cpi!$A:$A,0),MATCH($C2961,cpi!$1:$1,0))</f>
        <v>178</v>
      </c>
      <c r="P2961" s="10">
        <f>cpi!$I$2</f>
        <v>245.51900000000001</v>
      </c>
      <c r="Q2961" s="10">
        <f t="shared" si="374"/>
        <v>1.3793202247191012</v>
      </c>
      <c r="R2961" s="8" t="str">
        <f t="shared" si="375"/>
        <v/>
      </c>
      <c r="S2961" s="11">
        <f t="shared" si="376"/>
        <v>20689803.370786518</v>
      </c>
      <c r="T2961" s="11">
        <f t="shared" si="376"/>
        <v>0</v>
      </c>
      <c r="U2961" s="11">
        <f t="shared" si="376"/>
        <v>0</v>
      </c>
    </row>
    <row r="2962" spans="1:21" x14ac:dyDescent="0.2">
      <c r="A2962" s="5">
        <v>2990</v>
      </c>
      <c r="B2962" s="17">
        <v>5</v>
      </c>
      <c r="C2962" s="16">
        <v>2</v>
      </c>
      <c r="D2962" s="16">
        <v>2010</v>
      </c>
      <c r="E2962" s="18">
        <v>40300</v>
      </c>
      <c r="F2962" s="9" t="s">
        <v>2932</v>
      </c>
      <c r="G2962" s="3">
        <v>15000000</v>
      </c>
      <c r="H2962" s="3">
        <v>0</v>
      </c>
      <c r="I2962" s="3">
        <v>0</v>
      </c>
      <c r="J2962" s="8">
        <f t="shared" si="370"/>
        <v>1</v>
      </c>
      <c r="K2962" s="8" t="str">
        <f t="shared" si="371"/>
        <v/>
      </c>
      <c r="L2962" s="8" t="str">
        <f t="shared" si="372"/>
        <v>Shinjuku Incident</v>
      </c>
      <c r="M2962" s="8" t="str">
        <f t="shared" si="373"/>
        <v/>
      </c>
      <c r="N2962" s="8" t="str">
        <f t="shared" si="369"/>
        <v>Shinjuku Incident</v>
      </c>
      <c r="O2962" s="10">
        <f>INDEX(cpi!$A$1:$M$106,MATCH($D2962,cpi!$A:$A,0),MATCH($C2962,cpi!$1:$1,0))</f>
        <v>216.74100000000001</v>
      </c>
      <c r="P2962" s="10">
        <f>cpi!$I$2</f>
        <v>245.51900000000001</v>
      </c>
      <c r="Q2962" s="10">
        <f t="shared" si="374"/>
        <v>1.1327759860847739</v>
      </c>
      <c r="R2962" s="8" t="str">
        <f t="shared" si="375"/>
        <v/>
      </c>
      <c r="S2962" s="11">
        <f t="shared" si="376"/>
        <v>16991639.791271608</v>
      </c>
      <c r="T2962" s="11">
        <f t="shared" si="376"/>
        <v>0</v>
      </c>
      <c r="U2962" s="11">
        <f t="shared" si="376"/>
        <v>0</v>
      </c>
    </row>
    <row r="2963" spans="1:21" x14ac:dyDescent="0.2">
      <c r="A2963" s="5">
        <v>2991</v>
      </c>
      <c r="B2963" s="17">
        <v>10</v>
      </c>
      <c r="C2963" s="16">
        <v>8</v>
      </c>
      <c r="D2963" s="16">
        <v>2018</v>
      </c>
      <c r="E2963" s="18">
        <v>43381</v>
      </c>
      <c r="F2963" s="9" t="s">
        <v>2933</v>
      </c>
      <c r="G2963" s="3">
        <v>15000000</v>
      </c>
      <c r="H2963" s="3">
        <v>0</v>
      </c>
      <c r="I2963" s="3">
        <v>0</v>
      </c>
      <c r="J2963" s="8">
        <f t="shared" si="370"/>
        <v>1</v>
      </c>
      <c r="K2963" s="8">
        <f t="shared" si="371"/>
        <v>1</v>
      </c>
      <c r="L2963" s="8" t="str">
        <f t="shared" si="372"/>
        <v>Meg</v>
      </c>
      <c r="M2963" s="8" t="str">
        <f t="shared" si="373"/>
        <v/>
      </c>
      <c r="N2963" s="8" t="str">
        <f t="shared" si="369"/>
        <v>Meg</v>
      </c>
      <c r="O2963" s="10" t="e">
        <f>INDEX(cpi!$A$1:$M$106,MATCH($D2963,cpi!$A:$A,0),MATCH($C2963,cpi!$1:$1,0))</f>
        <v>#N/A</v>
      </c>
      <c r="P2963" s="10">
        <f>cpi!$I$2</f>
        <v>245.51900000000001</v>
      </c>
      <c r="Q2963" s="10" t="e">
        <f t="shared" si="374"/>
        <v>#N/A</v>
      </c>
      <c r="R2963" s="8">
        <f t="shared" si="375"/>
        <v>1</v>
      </c>
      <c r="S2963" s="11" t="e">
        <f t="shared" si="376"/>
        <v>#N/A</v>
      </c>
      <c r="T2963" s="11" t="e">
        <f t="shared" si="376"/>
        <v>#N/A</v>
      </c>
      <c r="U2963" s="11" t="e">
        <f t="shared" si="376"/>
        <v>#N/A</v>
      </c>
    </row>
    <row r="2964" spans="1:21" x14ac:dyDescent="0.2">
      <c r="A2964" s="5">
        <v>2992</v>
      </c>
      <c r="B2964" s="17">
        <v>12</v>
      </c>
      <c r="C2964" s="16">
        <v>2</v>
      </c>
      <c r="D2964" s="16">
        <v>1993</v>
      </c>
      <c r="E2964" s="18">
        <v>34305</v>
      </c>
      <c r="F2964" s="9" t="s">
        <v>2934</v>
      </c>
      <c r="G2964" s="3">
        <v>14600000</v>
      </c>
      <c r="H2964" s="3">
        <v>70906973</v>
      </c>
      <c r="I2964" s="3">
        <v>70906973</v>
      </c>
      <c r="J2964" s="8" t="str">
        <f t="shared" si="370"/>
        <v/>
      </c>
      <c r="K2964" s="8" t="str">
        <f t="shared" si="371"/>
        <v/>
      </c>
      <c r="L2964" s="8" t="str">
        <f t="shared" si="372"/>
        <v>Groundhog Day</v>
      </c>
      <c r="M2964" s="8" t="str">
        <f t="shared" si="373"/>
        <v/>
      </c>
      <c r="N2964" s="8" t="str">
        <f t="shared" si="369"/>
        <v>Groundhog Day</v>
      </c>
      <c r="O2964" s="10">
        <f>INDEX(cpi!$A$1:$M$106,MATCH($D2964,cpi!$A:$A,0),MATCH($C2964,cpi!$1:$1,0))</f>
        <v>143.1</v>
      </c>
      <c r="P2964" s="10">
        <f>cpi!$I$2</f>
        <v>245.51900000000001</v>
      </c>
      <c r="Q2964" s="10">
        <f t="shared" si="374"/>
        <v>1.715716282320056</v>
      </c>
      <c r="R2964" s="8" t="str">
        <f t="shared" si="375"/>
        <v/>
      </c>
      <c r="S2964" s="11">
        <f t="shared" si="376"/>
        <v>25049457.721872818</v>
      </c>
      <c r="T2964" s="11">
        <f t="shared" si="376"/>
        <v>121656248.10612859</v>
      </c>
      <c r="U2964" s="11">
        <f t="shared" si="376"/>
        <v>121656248.10612859</v>
      </c>
    </row>
    <row r="2965" spans="1:21" x14ac:dyDescent="0.2">
      <c r="A2965" s="5">
        <v>2993</v>
      </c>
      <c r="B2965" s="17">
        <v>1</v>
      </c>
      <c r="C2965" s="16">
        <v>7</v>
      </c>
      <c r="D2965" s="16">
        <v>2015</v>
      </c>
      <c r="E2965" s="18">
        <v>42011</v>
      </c>
      <c r="F2965" s="9" t="s">
        <v>2935</v>
      </c>
      <c r="G2965" s="3">
        <v>14500000</v>
      </c>
      <c r="H2965" s="3">
        <v>66013057</v>
      </c>
      <c r="I2965" s="3">
        <v>123709460</v>
      </c>
      <c r="J2965" s="8" t="str">
        <f t="shared" si="370"/>
        <v/>
      </c>
      <c r="K2965" s="8" t="str">
        <f t="shared" si="371"/>
        <v/>
      </c>
      <c r="L2965" s="8" t="str">
        <f t="shared" si="372"/>
        <v>Magic Mike XXL</v>
      </c>
      <c r="M2965" s="8" t="str">
        <f t="shared" si="373"/>
        <v/>
      </c>
      <c r="N2965" s="8" t="str">
        <f t="shared" si="369"/>
        <v>Magic Mike XXL</v>
      </c>
      <c r="O2965" s="10">
        <f>INDEX(cpi!$A$1:$M$106,MATCH($D2965,cpi!$A:$A,0),MATCH($C2965,cpi!$1:$1,0))</f>
        <v>238.654</v>
      </c>
      <c r="P2965" s="10">
        <f>cpi!$I$2</f>
        <v>245.51900000000001</v>
      </c>
      <c r="Q2965" s="10">
        <f t="shared" si="374"/>
        <v>1.0287654931406975</v>
      </c>
      <c r="R2965" s="8" t="str">
        <f t="shared" si="375"/>
        <v/>
      </c>
      <c r="S2965" s="11">
        <f t="shared" si="376"/>
        <v>14917099.650540113</v>
      </c>
      <c r="T2965" s="11">
        <f t="shared" si="376"/>
        <v>67911955.138329983</v>
      </c>
      <c r="U2965" s="11">
        <f t="shared" si="376"/>
        <v>127268023.62306939</v>
      </c>
    </row>
    <row r="2966" spans="1:21" x14ac:dyDescent="0.2">
      <c r="A2966" s="5">
        <v>2994</v>
      </c>
      <c r="B2966" s="17">
        <v>1</v>
      </c>
      <c r="C2966" s="16">
        <v>11</v>
      </c>
      <c r="D2966" s="16">
        <v>1996</v>
      </c>
      <c r="E2966" s="18">
        <v>35075</v>
      </c>
      <c r="F2966" s="9" t="s">
        <v>2936</v>
      </c>
      <c r="G2966" s="3">
        <v>14500000</v>
      </c>
      <c r="H2966" s="3">
        <v>46338728</v>
      </c>
      <c r="I2966" s="3">
        <v>147542381</v>
      </c>
      <c r="J2966" s="8" t="str">
        <f t="shared" si="370"/>
        <v/>
      </c>
      <c r="K2966" s="8" t="str">
        <f t="shared" si="371"/>
        <v/>
      </c>
      <c r="L2966" s="8" t="str">
        <f t="shared" si="372"/>
        <v>Romeo+Juliet</v>
      </c>
      <c r="M2966" s="8" t="str">
        <f t="shared" si="373"/>
        <v/>
      </c>
      <c r="N2966" s="8" t="str">
        <f t="shared" si="369"/>
        <v>Romeo+Juliet</v>
      </c>
      <c r="O2966" s="10">
        <f>INDEX(cpi!$A$1:$M$106,MATCH($D2966,cpi!$A:$A,0),MATCH($C2966,cpi!$1:$1,0))</f>
        <v>158.6</v>
      </c>
      <c r="P2966" s="10">
        <f>cpi!$I$2</f>
        <v>245.51900000000001</v>
      </c>
      <c r="Q2966" s="10">
        <f t="shared" si="374"/>
        <v>1.5480390920554856</v>
      </c>
      <c r="R2966" s="8" t="str">
        <f t="shared" si="375"/>
        <v/>
      </c>
      <c r="S2966" s="11">
        <f t="shared" si="376"/>
        <v>22446566.834804542</v>
      </c>
      <c r="T2966" s="11">
        <f t="shared" si="376"/>
        <v>71734162.42012611</v>
      </c>
      <c r="U2966" s="11">
        <f t="shared" si="376"/>
        <v>228401373.52294454</v>
      </c>
    </row>
    <row r="2967" spans="1:21" x14ac:dyDescent="0.2">
      <c r="A2967" s="5">
        <v>2995</v>
      </c>
      <c r="B2967" s="17">
        <v>22</v>
      </c>
      <c r="C2967" s="16">
        <v>7</v>
      </c>
      <c r="D2967" s="16">
        <v>2011</v>
      </c>
      <c r="E2967" s="18">
        <v>41189</v>
      </c>
      <c r="F2967" s="9" t="s">
        <v>2937</v>
      </c>
      <c r="G2967" s="3">
        <v>14500000</v>
      </c>
      <c r="H2967" s="3">
        <v>7691700</v>
      </c>
      <c r="I2967" s="3">
        <v>25480031</v>
      </c>
      <c r="J2967" s="8" t="str">
        <f t="shared" si="370"/>
        <v/>
      </c>
      <c r="K2967" s="8" t="str">
        <f t="shared" si="371"/>
        <v/>
      </c>
      <c r="L2967" s="8" t="str">
        <f t="shared" si="372"/>
        <v>Elle s'appelait Sarah</v>
      </c>
      <c r="M2967" s="8" t="str">
        <f t="shared" si="373"/>
        <v/>
      </c>
      <c r="N2967" s="8" t="str">
        <f t="shared" si="369"/>
        <v>Elle s'appelait Sarah</v>
      </c>
      <c r="O2967" s="10">
        <f>INDEX(cpi!$A$1:$M$106,MATCH($D2967,cpi!$A:$A,0),MATCH($C2967,cpi!$1:$1,0))</f>
        <v>225.922</v>
      </c>
      <c r="P2967" s="10">
        <f>cpi!$I$2</f>
        <v>245.51900000000001</v>
      </c>
      <c r="Q2967" s="10">
        <f t="shared" si="374"/>
        <v>1.0867423269978134</v>
      </c>
      <c r="R2967" s="8" t="str">
        <f t="shared" si="375"/>
        <v/>
      </c>
      <c r="S2967" s="11">
        <f t="shared" si="376"/>
        <v>15757763.741468294</v>
      </c>
      <c r="T2967" s="11">
        <f t="shared" si="376"/>
        <v>8358895.9565690812</v>
      </c>
      <c r="U2967" s="11">
        <f t="shared" si="376"/>
        <v>27690228.180916421</v>
      </c>
    </row>
    <row r="2968" spans="1:21" x14ac:dyDescent="0.2">
      <c r="A2968" s="5">
        <v>2996</v>
      </c>
      <c r="B2968" s="17">
        <v>5</v>
      </c>
      <c r="C2968" s="16">
        <v>6</v>
      </c>
      <c r="D2968" s="16">
        <v>2015</v>
      </c>
      <c r="E2968" s="18">
        <v>42130</v>
      </c>
      <c r="F2968" s="9" t="s">
        <v>2938</v>
      </c>
      <c r="G2968" s="3">
        <v>14500000</v>
      </c>
      <c r="H2968" s="3">
        <v>0</v>
      </c>
      <c r="I2968" s="3">
        <v>565801</v>
      </c>
      <c r="J2968" s="8" t="str">
        <f t="shared" si="370"/>
        <v/>
      </c>
      <c r="K2968" s="8" t="str">
        <f t="shared" si="371"/>
        <v/>
      </c>
      <c r="L2968" s="8" t="str">
        <f t="shared" si="372"/>
        <v>Freedom</v>
      </c>
      <c r="M2968" s="8" t="str">
        <f t="shared" si="373"/>
        <v/>
      </c>
      <c r="N2968" s="8" t="str">
        <f t="shared" si="369"/>
        <v>Freedom</v>
      </c>
      <c r="O2968" s="10">
        <f>INDEX(cpi!$A$1:$M$106,MATCH($D2968,cpi!$A:$A,0),MATCH($C2968,cpi!$1:$1,0))</f>
        <v>238.63800000000001</v>
      </c>
      <c r="P2968" s="10">
        <f>cpi!$I$2</f>
        <v>245.51900000000001</v>
      </c>
      <c r="Q2968" s="10">
        <f t="shared" si="374"/>
        <v>1.0288344689445938</v>
      </c>
      <c r="R2968" s="8" t="str">
        <f t="shared" si="375"/>
        <v/>
      </c>
      <c r="S2968" s="11">
        <f t="shared" si="376"/>
        <v>14918099.799696611</v>
      </c>
      <c r="T2968" s="11">
        <f t="shared" si="376"/>
        <v>0</v>
      </c>
      <c r="U2968" s="11">
        <f t="shared" si="376"/>
        <v>582115.57136332011</v>
      </c>
    </row>
    <row r="2969" spans="1:21" x14ac:dyDescent="0.2">
      <c r="A2969" s="5">
        <v>2997</v>
      </c>
      <c r="B2969" s="17">
        <v>7</v>
      </c>
      <c r="C2969" s="16">
        <v>8</v>
      </c>
      <c r="D2969" s="16">
        <v>1992</v>
      </c>
      <c r="E2969" s="18">
        <v>33793</v>
      </c>
      <c r="F2969" s="9" t="s">
        <v>2939</v>
      </c>
      <c r="G2969" s="3">
        <v>14400000</v>
      </c>
      <c r="H2969" s="3">
        <v>101157447</v>
      </c>
      <c r="I2969" s="3">
        <v>159157447</v>
      </c>
      <c r="J2969" s="8" t="str">
        <f t="shared" si="370"/>
        <v/>
      </c>
      <c r="K2969" s="8" t="str">
        <f t="shared" si="371"/>
        <v/>
      </c>
      <c r="L2969" s="8" t="str">
        <f t="shared" si="372"/>
        <v>Unforgiven</v>
      </c>
      <c r="M2969" s="8" t="str">
        <f t="shared" si="373"/>
        <v/>
      </c>
      <c r="N2969" s="8" t="str">
        <f t="shared" si="369"/>
        <v>Unforgiven</v>
      </c>
      <c r="O2969" s="10">
        <f>INDEX(cpi!$A$1:$M$106,MATCH($D2969,cpi!$A:$A,0),MATCH($C2969,cpi!$1:$1,0))</f>
        <v>140.9</v>
      </c>
      <c r="P2969" s="10">
        <f>cpi!$I$2</f>
        <v>245.51900000000001</v>
      </c>
      <c r="Q2969" s="10">
        <f t="shared" si="374"/>
        <v>1.7425053229240597</v>
      </c>
      <c r="R2969" s="8" t="str">
        <f t="shared" si="375"/>
        <v/>
      </c>
      <c r="S2969" s="11">
        <f t="shared" si="376"/>
        <v>25092076.65010646</v>
      </c>
      <c r="T2969" s="11">
        <f t="shared" si="376"/>
        <v>176267389.85090846</v>
      </c>
      <c r="U2969" s="11">
        <f t="shared" si="376"/>
        <v>277332698.58050394</v>
      </c>
    </row>
    <row r="2970" spans="1:21" x14ac:dyDescent="0.2">
      <c r="A2970" s="5">
        <v>2998</v>
      </c>
      <c r="B2970" s="17">
        <v>27</v>
      </c>
      <c r="C2970" s="16">
        <v>1</v>
      </c>
      <c r="D2970" s="16">
        <v>2006</v>
      </c>
      <c r="E2970" s="18">
        <v>39508</v>
      </c>
      <c r="F2970" s="9" t="s">
        <v>2940</v>
      </c>
      <c r="G2970" s="3">
        <v>14200000</v>
      </c>
      <c r="H2970" s="3">
        <v>74205</v>
      </c>
      <c r="I2970" s="3">
        <v>543306</v>
      </c>
      <c r="J2970" s="8" t="str">
        <f t="shared" si="370"/>
        <v/>
      </c>
      <c r="K2970" s="8" t="str">
        <f t="shared" si="371"/>
        <v/>
      </c>
      <c r="L2970" s="8" t="str">
        <f t="shared" si="372"/>
        <v>Manderlay</v>
      </c>
      <c r="M2970" s="8" t="str">
        <f t="shared" si="373"/>
        <v/>
      </c>
      <c r="N2970" s="8" t="str">
        <f t="shared" si="369"/>
        <v>Manderlay</v>
      </c>
      <c r="O2970" s="10">
        <f>INDEX(cpi!$A$1:$M$106,MATCH($D2970,cpi!$A:$A,0),MATCH($C2970,cpi!$1:$1,0))</f>
        <v>198.3</v>
      </c>
      <c r="P2970" s="10">
        <f>cpi!$I$2</f>
        <v>245.51900000000001</v>
      </c>
      <c r="Q2970" s="10">
        <f t="shared" si="374"/>
        <v>1.2381190115985881</v>
      </c>
      <c r="R2970" s="8" t="str">
        <f t="shared" si="375"/>
        <v/>
      </c>
      <c r="S2970" s="11">
        <f t="shared" si="376"/>
        <v>17581289.96469995</v>
      </c>
      <c r="T2970" s="11">
        <f t="shared" si="376"/>
        <v>91874.621255673221</v>
      </c>
      <c r="U2970" s="11">
        <f t="shared" si="376"/>
        <v>672677.48771558248</v>
      </c>
    </row>
    <row r="2971" spans="1:21" x14ac:dyDescent="0.2">
      <c r="A2971" s="5">
        <v>2999</v>
      </c>
      <c r="B2971" s="17">
        <v>23</v>
      </c>
      <c r="C2971" s="16">
        <v>3</v>
      </c>
      <c r="D2971" s="16">
        <v>1990</v>
      </c>
      <c r="E2971" s="18">
        <v>33545</v>
      </c>
      <c r="F2971" s="9" t="s">
        <v>2941</v>
      </c>
      <c r="G2971" s="3">
        <v>14000000</v>
      </c>
      <c r="H2971" s="3">
        <v>178406268</v>
      </c>
      <c r="I2971" s="3">
        <v>432645872</v>
      </c>
      <c r="J2971" s="8" t="str">
        <f t="shared" si="370"/>
        <v/>
      </c>
      <c r="K2971" s="8" t="str">
        <f t="shared" si="371"/>
        <v/>
      </c>
      <c r="L2971" s="8" t="str">
        <f t="shared" si="372"/>
        <v>Pretty Woman</v>
      </c>
      <c r="M2971" s="8" t="str">
        <f t="shared" si="373"/>
        <v/>
      </c>
      <c r="N2971" s="8" t="str">
        <f t="shared" si="369"/>
        <v>Pretty Woman</v>
      </c>
      <c r="O2971" s="10">
        <f>INDEX(cpi!$A$1:$M$106,MATCH($D2971,cpi!$A:$A,0),MATCH($C2971,cpi!$1:$1,0))</f>
        <v>128.69999999999999</v>
      </c>
      <c r="P2971" s="10">
        <f>cpi!$I$2</f>
        <v>245.51900000000001</v>
      </c>
      <c r="Q2971" s="10">
        <f t="shared" si="374"/>
        <v>1.9076845376845379</v>
      </c>
      <c r="R2971" s="8" t="str">
        <f t="shared" si="375"/>
        <v/>
      </c>
      <c r="S2971" s="11">
        <f t="shared" si="376"/>
        <v>26707583.527583532</v>
      </c>
      <c r="T2971" s="11">
        <f t="shared" si="376"/>
        <v>340342878.88960379</v>
      </c>
      <c r="U2971" s="11">
        <f t="shared" si="376"/>
        <v>825351840.30744374</v>
      </c>
    </row>
    <row r="2972" spans="1:21" x14ac:dyDescent="0.2">
      <c r="A2972" s="5">
        <v>3000</v>
      </c>
      <c r="B2972" s="17">
        <v>18</v>
      </c>
      <c r="C2972" s="16">
        <v>9</v>
      </c>
      <c r="D2972" s="16">
        <v>1987</v>
      </c>
      <c r="E2972" s="18">
        <v>32303</v>
      </c>
      <c r="F2972" s="9" t="s">
        <v>2942</v>
      </c>
      <c r="G2972" s="3">
        <v>14000000</v>
      </c>
      <c r="H2972" s="3">
        <v>156645693</v>
      </c>
      <c r="I2972" s="3">
        <v>320100000</v>
      </c>
      <c r="J2972" s="8" t="str">
        <f t="shared" si="370"/>
        <v/>
      </c>
      <c r="K2972" s="8" t="str">
        <f t="shared" si="371"/>
        <v/>
      </c>
      <c r="L2972" s="8" t="str">
        <f t="shared" si="372"/>
        <v>Fatal Attraction</v>
      </c>
      <c r="M2972" s="8" t="str">
        <f t="shared" si="373"/>
        <v/>
      </c>
      <c r="N2972" s="8" t="str">
        <f t="shared" si="369"/>
        <v>Fatal Attraction</v>
      </c>
      <c r="O2972" s="10">
        <f>INDEX(cpi!$A$1:$M$106,MATCH($D2972,cpi!$A:$A,0),MATCH($C2972,cpi!$1:$1,0))</f>
        <v>115</v>
      </c>
      <c r="P2972" s="10">
        <f>cpi!$I$2</f>
        <v>245.51900000000001</v>
      </c>
      <c r="Q2972" s="10">
        <f t="shared" si="374"/>
        <v>2.1349478260869565</v>
      </c>
      <c r="R2972" s="8" t="str">
        <f t="shared" si="375"/>
        <v/>
      </c>
      <c r="S2972" s="11">
        <f t="shared" si="376"/>
        <v>29889269.565217391</v>
      </c>
      <c r="T2972" s="11">
        <f t="shared" si="376"/>
        <v>334430381.73623478</v>
      </c>
      <c r="U2972" s="11">
        <f t="shared" si="376"/>
        <v>683396799.13043475</v>
      </c>
    </row>
    <row r="2973" spans="1:21" x14ac:dyDescent="0.2">
      <c r="A2973" s="5">
        <v>3001</v>
      </c>
      <c r="B2973" s="17">
        <v>12</v>
      </c>
      <c r="C2973" s="16">
        <v>11</v>
      </c>
      <c r="D2973" s="16">
        <v>2008</v>
      </c>
      <c r="E2973" s="18">
        <v>39793</v>
      </c>
      <c r="F2973" s="9" t="s">
        <v>2943</v>
      </c>
      <c r="G2973" s="3">
        <v>14000000</v>
      </c>
      <c r="H2973" s="3">
        <v>141319928</v>
      </c>
      <c r="I2973" s="3">
        <v>384519665</v>
      </c>
      <c r="J2973" s="8" t="str">
        <f t="shared" si="370"/>
        <v/>
      </c>
      <c r="K2973" s="8" t="str">
        <f t="shared" si="371"/>
        <v/>
      </c>
      <c r="L2973" s="8" t="str">
        <f t="shared" si="372"/>
        <v>Slumdog Millionaire</v>
      </c>
      <c r="M2973" s="8" t="str">
        <f t="shared" si="373"/>
        <v/>
      </c>
      <c r="N2973" s="8" t="str">
        <f t="shared" si="369"/>
        <v>Slumdog Millionaire</v>
      </c>
      <c r="O2973" s="10">
        <f>INDEX(cpi!$A$1:$M$106,MATCH($D2973,cpi!$A:$A,0),MATCH($C2973,cpi!$1:$1,0))</f>
        <v>212.42500000000001</v>
      </c>
      <c r="P2973" s="10">
        <f>cpi!$I$2</f>
        <v>245.51900000000001</v>
      </c>
      <c r="Q2973" s="10">
        <f t="shared" si="374"/>
        <v>1.1557914558079321</v>
      </c>
      <c r="R2973" s="8" t="str">
        <f t="shared" si="375"/>
        <v/>
      </c>
      <c r="S2973" s="11">
        <f t="shared" si="376"/>
        <v>16181080.38131105</v>
      </c>
      <c r="T2973" s="11">
        <f t="shared" si="376"/>
        <v>163336365.31779215</v>
      </c>
      <c r="U2973" s="11">
        <f t="shared" si="376"/>
        <v>444424543.39712834</v>
      </c>
    </row>
    <row r="2974" spans="1:21" x14ac:dyDescent="0.2">
      <c r="A2974" s="5">
        <v>3002</v>
      </c>
      <c r="B2974" s="17">
        <v>17</v>
      </c>
      <c r="C2974" s="16">
        <v>12</v>
      </c>
      <c r="D2974" s="16">
        <v>1974</v>
      </c>
      <c r="E2974" s="18">
        <v>27526</v>
      </c>
      <c r="F2974" s="9" t="s">
        <v>2944</v>
      </c>
      <c r="G2974" s="3">
        <v>14000000</v>
      </c>
      <c r="H2974" s="3">
        <v>116000000</v>
      </c>
      <c r="I2974" s="3">
        <v>139700000</v>
      </c>
      <c r="J2974" s="8" t="str">
        <f t="shared" si="370"/>
        <v/>
      </c>
      <c r="K2974" s="8" t="str">
        <f t="shared" si="371"/>
        <v/>
      </c>
      <c r="L2974" s="8" t="str">
        <f t="shared" si="372"/>
        <v>Towering Inferno</v>
      </c>
      <c r="M2974" s="8" t="str">
        <f t="shared" si="373"/>
        <v/>
      </c>
      <c r="N2974" s="8" t="str">
        <f t="shared" si="369"/>
        <v>Towering Inferno</v>
      </c>
      <c r="O2974" s="10">
        <f>INDEX(cpi!$A$1:$M$106,MATCH($D2974,cpi!$A:$A,0),MATCH($C2974,cpi!$1:$1,0))</f>
        <v>51.9</v>
      </c>
      <c r="P2974" s="10">
        <f>cpi!$I$2</f>
        <v>245.51900000000001</v>
      </c>
      <c r="Q2974" s="10">
        <f t="shared" si="374"/>
        <v>4.7306165703275536</v>
      </c>
      <c r="R2974" s="8" t="str">
        <f t="shared" si="375"/>
        <v/>
      </c>
      <c r="S2974" s="11">
        <f t="shared" si="376"/>
        <v>66228631.984585747</v>
      </c>
      <c r="T2974" s="11">
        <f t="shared" si="376"/>
        <v>548751522.15799618</v>
      </c>
      <c r="U2974" s="11">
        <f t="shared" si="376"/>
        <v>660867134.8747592</v>
      </c>
    </row>
    <row r="2975" spans="1:21" x14ac:dyDescent="0.2">
      <c r="A2975" s="5">
        <v>3003</v>
      </c>
      <c r="B2975" s="17">
        <v>25</v>
      </c>
      <c r="C2975" s="16">
        <v>5</v>
      </c>
      <c r="D2975" s="16">
        <v>1988</v>
      </c>
      <c r="E2975" s="18">
        <v>32878</v>
      </c>
      <c r="F2975" s="9" t="s">
        <v>2945</v>
      </c>
      <c r="G2975" s="3">
        <v>14000000</v>
      </c>
      <c r="H2975" s="3">
        <v>109306210</v>
      </c>
      <c r="I2975" s="3">
        <v>239606210</v>
      </c>
      <c r="J2975" s="8" t="str">
        <f t="shared" si="370"/>
        <v/>
      </c>
      <c r="K2975" s="8" t="str">
        <f t="shared" si="371"/>
        <v/>
      </c>
      <c r="L2975" s="8" t="str">
        <f t="shared" si="372"/>
        <v>Crocodile Dundee 2</v>
      </c>
      <c r="M2975" s="8" t="str">
        <f t="shared" si="373"/>
        <v/>
      </c>
      <c r="N2975" s="8" t="str">
        <f t="shared" si="369"/>
        <v>Crocodile Dundee 2</v>
      </c>
      <c r="O2975" s="10">
        <f>INDEX(cpi!$A$1:$M$106,MATCH($D2975,cpi!$A:$A,0),MATCH($C2975,cpi!$1:$1,0))</f>
        <v>117.5</v>
      </c>
      <c r="P2975" s="10">
        <f>cpi!$I$2</f>
        <v>245.51900000000001</v>
      </c>
      <c r="Q2975" s="10">
        <f t="shared" si="374"/>
        <v>2.0895234042553192</v>
      </c>
      <c r="R2975" s="8" t="str">
        <f t="shared" si="375"/>
        <v/>
      </c>
      <c r="S2975" s="11">
        <f t="shared" si="376"/>
        <v>29253327.659574468</v>
      </c>
      <c r="T2975" s="11">
        <f t="shared" si="376"/>
        <v>228397884.02544683</v>
      </c>
      <c r="U2975" s="11">
        <f t="shared" si="376"/>
        <v>500662783.59991491</v>
      </c>
    </row>
    <row r="2976" spans="1:21" x14ac:dyDescent="0.2">
      <c r="A2976" s="5">
        <v>3004</v>
      </c>
      <c r="B2976" s="17">
        <v>20</v>
      </c>
      <c r="C2976" s="16">
        <v>12</v>
      </c>
      <c r="D2976" s="16">
        <v>1989</v>
      </c>
      <c r="E2976" s="18">
        <v>33097</v>
      </c>
      <c r="F2976" s="9" t="s">
        <v>2946</v>
      </c>
      <c r="G2976" s="3">
        <v>14000000</v>
      </c>
      <c r="H2976" s="3">
        <v>70001698</v>
      </c>
      <c r="I2976" s="3">
        <v>70001698</v>
      </c>
      <c r="J2976" s="8" t="str">
        <f t="shared" si="370"/>
        <v/>
      </c>
      <c r="K2976" s="8" t="str">
        <f t="shared" si="371"/>
        <v/>
      </c>
      <c r="L2976" s="8" t="str">
        <f t="shared" si="372"/>
        <v>Born on the Fourth of July</v>
      </c>
      <c r="M2976" s="8" t="str">
        <f t="shared" si="373"/>
        <v/>
      </c>
      <c r="N2976" s="8" t="str">
        <f t="shared" si="369"/>
        <v>Born on the Fourth of July</v>
      </c>
      <c r="O2976" s="10">
        <f>INDEX(cpi!$A$1:$M$106,MATCH($D2976,cpi!$A:$A,0),MATCH($C2976,cpi!$1:$1,0))</f>
        <v>126.1</v>
      </c>
      <c r="P2976" s="10">
        <f>cpi!$I$2</f>
        <v>245.51900000000001</v>
      </c>
      <c r="Q2976" s="10">
        <f t="shared" si="374"/>
        <v>1.9470182394924664</v>
      </c>
      <c r="R2976" s="8" t="str">
        <f t="shared" si="375"/>
        <v/>
      </c>
      <c r="S2976" s="11">
        <f t="shared" si="376"/>
        <v>27258255.35289453</v>
      </c>
      <c r="T2976" s="11">
        <f t="shared" si="376"/>
        <v>136294582.80144331</v>
      </c>
      <c r="U2976" s="11">
        <f t="shared" si="376"/>
        <v>136294582.80144331</v>
      </c>
    </row>
    <row r="2977" spans="1:21" x14ac:dyDescent="0.2">
      <c r="A2977" s="5">
        <v>3005</v>
      </c>
      <c r="B2977" s="17">
        <v>1</v>
      </c>
      <c r="C2977" s="16">
        <v>10</v>
      </c>
      <c r="D2977" s="16">
        <v>1993</v>
      </c>
      <c r="E2977" s="18">
        <v>33979</v>
      </c>
      <c r="F2977" s="9" t="s">
        <v>2947</v>
      </c>
      <c r="G2977" s="3">
        <v>14000000</v>
      </c>
      <c r="H2977" s="3">
        <v>68856263</v>
      </c>
      <c r="I2977" s="3">
        <v>155056263</v>
      </c>
      <c r="J2977" s="8" t="str">
        <f t="shared" si="370"/>
        <v/>
      </c>
      <c r="K2977" s="8" t="str">
        <f t="shared" si="371"/>
        <v/>
      </c>
      <c r="L2977" s="8" t="str">
        <f t="shared" si="372"/>
        <v>Cool Runnings</v>
      </c>
      <c r="M2977" s="8" t="str">
        <f t="shared" si="373"/>
        <v/>
      </c>
      <c r="N2977" s="8" t="str">
        <f t="shared" si="369"/>
        <v>Cool Runnings</v>
      </c>
      <c r="O2977" s="10">
        <f>INDEX(cpi!$A$1:$M$106,MATCH($D2977,cpi!$A:$A,0),MATCH($C2977,cpi!$1:$1,0))</f>
        <v>145.69999999999999</v>
      </c>
      <c r="P2977" s="10">
        <f>cpi!$I$2</f>
        <v>245.51900000000001</v>
      </c>
      <c r="Q2977" s="10">
        <f t="shared" si="374"/>
        <v>1.6850995195607414</v>
      </c>
      <c r="R2977" s="8" t="str">
        <f t="shared" si="375"/>
        <v/>
      </c>
      <c r="S2977" s="11">
        <f t="shared" si="376"/>
        <v>23591393.273850381</v>
      </c>
      <c r="T2977" s="11">
        <f t="shared" si="376"/>
        <v>116029655.70004806</v>
      </c>
      <c r="U2977" s="11">
        <f t="shared" si="376"/>
        <v>261285234.28618398</v>
      </c>
    </row>
    <row r="2978" spans="1:21" x14ac:dyDescent="0.2">
      <c r="A2978" s="5">
        <v>3006</v>
      </c>
      <c r="B2978" s="17">
        <v>12</v>
      </c>
      <c r="C2978" s="16">
        <v>1</v>
      </c>
      <c r="D2978" s="16">
        <v>2007</v>
      </c>
      <c r="E2978" s="18">
        <v>39417</v>
      </c>
      <c r="F2978" s="9" t="s">
        <v>2948</v>
      </c>
      <c r="G2978" s="3">
        <v>14000000</v>
      </c>
      <c r="H2978" s="3">
        <v>61356221</v>
      </c>
      <c r="I2978" s="3">
        <v>75525718</v>
      </c>
      <c r="J2978" s="8" t="str">
        <f t="shared" si="370"/>
        <v/>
      </c>
      <c r="K2978" s="8" t="str">
        <f t="shared" si="371"/>
        <v/>
      </c>
      <c r="L2978" s="8" t="str">
        <f t="shared" si="372"/>
        <v>Stomp the Yard</v>
      </c>
      <c r="M2978" s="8" t="str">
        <f t="shared" si="373"/>
        <v/>
      </c>
      <c r="N2978" s="8" t="str">
        <f t="shared" si="369"/>
        <v>Stomp the Yard</v>
      </c>
      <c r="O2978" s="10">
        <f>INDEX(cpi!$A$1:$M$106,MATCH($D2978,cpi!$A:$A,0),MATCH($C2978,cpi!$1:$1,0))</f>
        <v>202.416</v>
      </c>
      <c r="P2978" s="10">
        <f>cpi!$I$2</f>
        <v>245.51900000000001</v>
      </c>
      <c r="Q2978" s="10">
        <f t="shared" si="374"/>
        <v>1.2129426527547229</v>
      </c>
      <c r="R2978" s="8" t="str">
        <f t="shared" si="375"/>
        <v/>
      </c>
      <c r="S2978" s="11">
        <f t="shared" si="376"/>
        <v>16981197.138566121</v>
      </c>
      <c r="T2978" s="11">
        <f t="shared" si="376"/>
        <v>74421577.462745041</v>
      </c>
      <c r="U2978" s="11">
        <f t="shared" si="376"/>
        <v>91608364.742125124</v>
      </c>
    </row>
    <row r="2979" spans="1:21" x14ac:dyDescent="0.2">
      <c r="A2979" s="5">
        <v>3007</v>
      </c>
      <c r="B2979" s="17">
        <v>16</v>
      </c>
      <c r="C2979" s="16">
        <v>1</v>
      </c>
      <c r="D2979" s="16">
        <v>2009</v>
      </c>
      <c r="E2979" s="18">
        <v>40269</v>
      </c>
      <c r="F2979" s="9" t="s">
        <v>2949</v>
      </c>
      <c r="G2979" s="3">
        <v>14000000</v>
      </c>
      <c r="H2979" s="3">
        <v>51545952</v>
      </c>
      <c r="I2979" s="3">
        <v>102836002</v>
      </c>
      <c r="J2979" s="8" t="str">
        <f t="shared" si="370"/>
        <v/>
      </c>
      <c r="K2979" s="8" t="str">
        <f t="shared" si="371"/>
        <v/>
      </c>
      <c r="L2979" s="8" t="str">
        <f t="shared" si="372"/>
        <v>My Bloody Valentine</v>
      </c>
      <c r="M2979" s="8" t="str">
        <f t="shared" si="373"/>
        <v/>
      </c>
      <c r="N2979" s="8" t="str">
        <f t="shared" si="369"/>
        <v>My Bloody Valentine</v>
      </c>
      <c r="O2979" s="10">
        <f>INDEX(cpi!$A$1:$M$106,MATCH($D2979,cpi!$A:$A,0),MATCH($C2979,cpi!$1:$1,0))</f>
        <v>211.143</v>
      </c>
      <c r="P2979" s="10">
        <f>cpi!$I$2</f>
        <v>245.51900000000001</v>
      </c>
      <c r="Q2979" s="10">
        <f t="shared" si="374"/>
        <v>1.1628090914688149</v>
      </c>
      <c r="R2979" s="8" t="str">
        <f t="shared" si="375"/>
        <v/>
      </c>
      <c r="S2979" s="11">
        <f t="shared" si="376"/>
        <v>16279327.280563409</v>
      </c>
      <c r="T2979" s="11">
        <f t="shared" si="376"/>
        <v>59938101.614015147</v>
      </c>
      <c r="U2979" s="11">
        <f t="shared" si="376"/>
        <v>119578638.05590524</v>
      </c>
    </row>
    <row r="2980" spans="1:21" x14ac:dyDescent="0.2">
      <c r="A2980" s="5">
        <v>3008</v>
      </c>
      <c r="B2980" s="17">
        <v>31</v>
      </c>
      <c r="C2980" s="16">
        <v>8</v>
      </c>
      <c r="D2980" s="16">
        <v>2012</v>
      </c>
      <c r="E2980" s="18">
        <v>41828</v>
      </c>
      <c r="F2980" s="9" t="s">
        <v>2950</v>
      </c>
      <c r="G2980" s="3">
        <v>14000000</v>
      </c>
      <c r="H2980" s="3">
        <v>49130588</v>
      </c>
      <c r="I2980" s="3">
        <v>82925064</v>
      </c>
      <c r="J2980" s="8" t="str">
        <f t="shared" si="370"/>
        <v/>
      </c>
      <c r="K2980" s="8" t="str">
        <f t="shared" si="371"/>
        <v/>
      </c>
      <c r="L2980" s="8" t="str">
        <f t="shared" si="372"/>
        <v>The Possession</v>
      </c>
      <c r="M2980" s="8" t="str">
        <f t="shared" si="373"/>
        <v/>
      </c>
      <c r="N2980" s="8" t="str">
        <f t="shared" si="369"/>
        <v>The Possession</v>
      </c>
      <c r="O2980" s="10">
        <f>INDEX(cpi!$A$1:$M$106,MATCH($D2980,cpi!$A:$A,0),MATCH($C2980,cpi!$1:$1,0))</f>
        <v>230.37899999999999</v>
      </c>
      <c r="P2980" s="10">
        <f>cpi!$I$2</f>
        <v>245.51900000000001</v>
      </c>
      <c r="Q2980" s="10">
        <f t="shared" si="374"/>
        <v>1.0657177954587875</v>
      </c>
      <c r="R2980" s="8" t="str">
        <f t="shared" si="375"/>
        <v/>
      </c>
      <c r="S2980" s="11">
        <f t="shared" si="376"/>
        <v>14920049.136423025</v>
      </c>
      <c r="T2980" s="11">
        <f t="shared" si="376"/>
        <v>52359341.932953961</v>
      </c>
      <c r="U2980" s="11">
        <f t="shared" si="376"/>
        <v>88374716.394358858</v>
      </c>
    </row>
    <row r="2981" spans="1:21" x14ac:dyDescent="0.2">
      <c r="A2981" s="5">
        <v>3009</v>
      </c>
      <c r="B2981" s="17">
        <v>22</v>
      </c>
      <c r="C2981" s="16">
        <v>10</v>
      </c>
      <c r="D2981" s="16">
        <v>1982</v>
      </c>
      <c r="E2981" s="18">
        <v>30599</v>
      </c>
      <c r="F2981" s="9" t="s">
        <v>2951</v>
      </c>
      <c r="G2981" s="3">
        <v>14000000</v>
      </c>
      <c r="H2981" s="3">
        <v>47212904</v>
      </c>
      <c r="I2981" s="3">
        <v>125212904</v>
      </c>
      <c r="J2981" s="8" t="str">
        <f t="shared" si="370"/>
        <v/>
      </c>
      <c r="K2981" s="8" t="str">
        <f t="shared" si="371"/>
        <v/>
      </c>
      <c r="L2981" s="8" t="str">
        <f t="shared" si="372"/>
        <v>First Blood</v>
      </c>
      <c r="M2981" s="8" t="str">
        <f t="shared" si="373"/>
        <v/>
      </c>
      <c r="N2981" s="8" t="str">
        <f t="shared" si="369"/>
        <v>First Blood</v>
      </c>
      <c r="O2981" s="10">
        <f>INDEX(cpi!$A$1:$M$106,MATCH($D2981,cpi!$A:$A,0),MATCH($C2981,cpi!$1:$1,0))</f>
        <v>98.2</v>
      </c>
      <c r="P2981" s="10">
        <f>cpi!$I$2</f>
        <v>245.51900000000001</v>
      </c>
      <c r="Q2981" s="10">
        <f t="shared" si="374"/>
        <v>2.5001934826883909</v>
      </c>
      <c r="R2981" s="8" t="str">
        <f t="shared" si="375"/>
        <v/>
      </c>
      <c r="S2981" s="11">
        <f t="shared" si="376"/>
        <v>35002708.757637471</v>
      </c>
      <c r="T2981" s="11">
        <f t="shared" si="376"/>
        <v>118041394.87959266</v>
      </c>
      <c r="U2981" s="11">
        <f t="shared" si="376"/>
        <v>313056486.52928716</v>
      </c>
    </row>
    <row r="2982" spans="1:21" x14ac:dyDescent="0.2">
      <c r="A2982" s="5">
        <v>3010</v>
      </c>
      <c r="B2982" s="17">
        <v>13</v>
      </c>
      <c r="C2982" s="16">
        <v>7</v>
      </c>
      <c r="D2982" s="16">
        <v>1977</v>
      </c>
      <c r="E2982" s="18">
        <v>28497</v>
      </c>
      <c r="F2982" s="9" t="s">
        <v>2952</v>
      </c>
      <c r="G2982" s="3">
        <v>14000000</v>
      </c>
      <c r="H2982" s="3">
        <v>46800000</v>
      </c>
      <c r="I2982" s="3">
        <v>185400000</v>
      </c>
      <c r="J2982" s="8" t="str">
        <f t="shared" si="370"/>
        <v/>
      </c>
      <c r="K2982" s="8" t="str">
        <f t="shared" si="371"/>
        <v/>
      </c>
      <c r="L2982" s="8" t="str">
        <f t="shared" si="372"/>
        <v>The Spy Who Loved Me</v>
      </c>
      <c r="M2982" s="8" t="str">
        <f t="shared" si="373"/>
        <v/>
      </c>
      <c r="N2982" s="8" t="str">
        <f t="shared" si="369"/>
        <v>The Spy Who Loved Me</v>
      </c>
      <c r="O2982" s="10">
        <f>INDEX(cpi!$A$1:$M$106,MATCH($D2982,cpi!$A:$A,0),MATCH($C2982,cpi!$1:$1,0))</f>
        <v>61</v>
      </c>
      <c r="P2982" s="10">
        <f>cpi!$I$2</f>
        <v>245.51900000000001</v>
      </c>
      <c r="Q2982" s="10">
        <f t="shared" si="374"/>
        <v>4.0249016393442627</v>
      </c>
      <c r="R2982" s="8" t="str">
        <f t="shared" si="375"/>
        <v/>
      </c>
      <c r="S2982" s="11">
        <f t="shared" si="376"/>
        <v>56348622.950819679</v>
      </c>
      <c r="T2982" s="11">
        <f t="shared" si="376"/>
        <v>188365396.72131148</v>
      </c>
      <c r="U2982" s="11">
        <f t="shared" si="376"/>
        <v>746216763.93442631</v>
      </c>
    </row>
    <row r="2983" spans="1:21" x14ac:dyDescent="0.2">
      <c r="A2983" s="5">
        <v>3011</v>
      </c>
      <c r="B2983" s="17">
        <v>25</v>
      </c>
      <c r="C2983" s="16">
        <v>9</v>
      </c>
      <c r="D2983" s="16">
        <v>1998</v>
      </c>
      <c r="E2983" s="18">
        <v>36534</v>
      </c>
      <c r="F2983" s="9" t="s">
        <v>2953</v>
      </c>
      <c r="G2983" s="3">
        <v>14000000</v>
      </c>
      <c r="H2983" s="3">
        <v>38116707</v>
      </c>
      <c r="I2983" s="3">
        <v>72571864</v>
      </c>
      <c r="J2983" s="8" t="str">
        <f t="shared" si="370"/>
        <v/>
      </c>
      <c r="K2983" s="8" t="str">
        <f t="shared" si="371"/>
        <v/>
      </c>
      <c r="L2983" s="8" t="str">
        <f t="shared" si="372"/>
        <v>Urban Legend</v>
      </c>
      <c r="M2983" s="8" t="str">
        <f t="shared" si="373"/>
        <v/>
      </c>
      <c r="N2983" s="8" t="str">
        <f t="shared" si="369"/>
        <v>Urban Legend</v>
      </c>
      <c r="O2983" s="10">
        <f>INDEX(cpi!$A$1:$M$106,MATCH($D2983,cpi!$A:$A,0),MATCH($C2983,cpi!$1:$1,0))</f>
        <v>163.6</v>
      </c>
      <c r="P2983" s="10">
        <f>cpi!$I$2</f>
        <v>245.51900000000001</v>
      </c>
      <c r="Q2983" s="10">
        <f t="shared" si="374"/>
        <v>1.5007273838630808</v>
      </c>
      <c r="R2983" s="8" t="str">
        <f t="shared" si="375"/>
        <v/>
      </c>
      <c r="S2983" s="11">
        <f t="shared" si="376"/>
        <v>21010183.374083132</v>
      </c>
      <c r="T2983" s="11">
        <f t="shared" si="376"/>
        <v>57202785.977585576</v>
      </c>
      <c r="U2983" s="11">
        <f t="shared" si="376"/>
        <v>108910583.6027873</v>
      </c>
    </row>
    <row r="2984" spans="1:21" x14ac:dyDescent="0.2">
      <c r="A2984" s="5">
        <v>3012</v>
      </c>
      <c r="B2984" s="17">
        <v>9</v>
      </c>
      <c r="C2984" s="16">
        <v>12</v>
      </c>
      <c r="D2984" s="16">
        <v>1981</v>
      </c>
      <c r="E2984" s="18">
        <v>29841</v>
      </c>
      <c r="F2984" s="9" t="s">
        <v>2954</v>
      </c>
      <c r="G2984" s="3">
        <v>14000000</v>
      </c>
      <c r="H2984" s="3">
        <v>35856053</v>
      </c>
      <c r="I2984" s="3">
        <v>35856053</v>
      </c>
      <c r="J2984" s="8" t="str">
        <f t="shared" si="370"/>
        <v/>
      </c>
      <c r="K2984" s="8" t="str">
        <f t="shared" si="371"/>
        <v/>
      </c>
      <c r="L2984" s="8" t="str">
        <f t="shared" si="372"/>
        <v>Taps</v>
      </c>
      <c r="M2984" s="8" t="str">
        <f t="shared" si="373"/>
        <v/>
      </c>
      <c r="N2984" s="8" t="str">
        <f t="shared" si="369"/>
        <v>Taps</v>
      </c>
      <c r="O2984" s="10">
        <f>INDEX(cpi!$A$1:$M$106,MATCH($D2984,cpi!$A:$A,0),MATCH($C2984,cpi!$1:$1,0))</f>
        <v>94</v>
      </c>
      <c r="P2984" s="10">
        <f>cpi!$I$2</f>
        <v>245.51900000000001</v>
      </c>
      <c r="Q2984" s="10">
        <f t="shared" si="374"/>
        <v>2.6119042553191489</v>
      </c>
      <c r="R2984" s="8" t="str">
        <f t="shared" si="375"/>
        <v/>
      </c>
      <c r="S2984" s="11">
        <f t="shared" si="376"/>
        <v>36566659.574468084</v>
      </c>
      <c r="T2984" s="11">
        <f t="shared" si="376"/>
        <v>93652577.40964894</v>
      </c>
      <c r="U2984" s="11">
        <f t="shared" si="376"/>
        <v>93652577.40964894</v>
      </c>
    </row>
    <row r="2985" spans="1:21" x14ac:dyDescent="0.2">
      <c r="A2985" s="5">
        <v>3013</v>
      </c>
      <c r="B2985" s="17">
        <v>24</v>
      </c>
      <c r="C2985" s="16">
        <v>2</v>
      </c>
      <c r="D2985" s="16">
        <v>2012</v>
      </c>
      <c r="E2985" s="18">
        <v>41610</v>
      </c>
      <c r="F2985" s="9" t="s">
        <v>2955</v>
      </c>
      <c r="G2985" s="3">
        <v>14000000</v>
      </c>
      <c r="H2985" s="3">
        <v>35025791</v>
      </c>
      <c r="I2985" s="3">
        <v>35579177</v>
      </c>
      <c r="J2985" s="8" t="str">
        <f t="shared" si="370"/>
        <v/>
      </c>
      <c r="K2985" s="8" t="str">
        <f t="shared" si="371"/>
        <v/>
      </c>
      <c r="L2985" s="8" t="str">
        <f t="shared" si="372"/>
        <v>Tyler Perry's Good Deeds</v>
      </c>
      <c r="M2985" s="8" t="str">
        <f t="shared" si="373"/>
        <v/>
      </c>
      <c r="N2985" s="8" t="str">
        <f t="shared" si="369"/>
        <v>Tyler Perry's Good Deeds</v>
      </c>
      <c r="O2985" s="10">
        <f>INDEX(cpi!$A$1:$M$106,MATCH($D2985,cpi!$A:$A,0),MATCH($C2985,cpi!$1:$1,0))</f>
        <v>227.66300000000001</v>
      </c>
      <c r="P2985" s="10">
        <f>cpi!$I$2</f>
        <v>245.51900000000001</v>
      </c>
      <c r="Q2985" s="10">
        <f t="shared" si="374"/>
        <v>1.0784317170554722</v>
      </c>
      <c r="R2985" s="8" t="str">
        <f t="shared" si="375"/>
        <v/>
      </c>
      <c r="S2985" s="11">
        <f t="shared" si="376"/>
        <v>15098044.038776612</v>
      </c>
      <c r="T2985" s="11">
        <f t="shared" si="376"/>
        <v>37772923.929356106</v>
      </c>
      <c r="U2985" s="11">
        <f t="shared" si="376"/>
        <v>38369712.943530567</v>
      </c>
    </row>
    <row r="2986" spans="1:21" x14ac:dyDescent="0.2">
      <c r="A2986" s="5">
        <v>3014</v>
      </c>
      <c r="B2986" s="17">
        <v>18</v>
      </c>
      <c r="C2986" s="16">
        <v>1</v>
      </c>
      <c r="D2986" s="16">
        <v>1991</v>
      </c>
      <c r="E2986" s="18">
        <v>33756</v>
      </c>
      <c r="F2986" s="9" t="s">
        <v>2956</v>
      </c>
      <c r="G2986" s="3">
        <v>14000000</v>
      </c>
      <c r="H2986" s="3">
        <v>34729091</v>
      </c>
      <c r="I2986" s="3">
        <v>34729091</v>
      </c>
      <c r="J2986" s="8" t="str">
        <f t="shared" si="370"/>
        <v/>
      </c>
      <c r="K2986" s="8" t="str">
        <f t="shared" si="371"/>
        <v/>
      </c>
      <c r="L2986" s="8" t="str">
        <f t="shared" si="372"/>
        <v>White Fang</v>
      </c>
      <c r="M2986" s="8" t="str">
        <f t="shared" si="373"/>
        <v/>
      </c>
      <c r="N2986" s="8" t="str">
        <f t="shared" si="369"/>
        <v>White Fang</v>
      </c>
      <c r="O2986" s="10">
        <f>INDEX(cpi!$A$1:$M$106,MATCH($D2986,cpi!$A:$A,0),MATCH($C2986,cpi!$1:$1,0))</f>
        <v>134.6</v>
      </c>
      <c r="P2986" s="10">
        <f>cpi!$I$2</f>
        <v>245.51900000000001</v>
      </c>
      <c r="Q2986" s="10">
        <f t="shared" si="374"/>
        <v>1.8240638930163449</v>
      </c>
      <c r="R2986" s="8" t="str">
        <f t="shared" si="375"/>
        <v/>
      </c>
      <c r="S2986" s="11">
        <f t="shared" si="376"/>
        <v>25536894.502228826</v>
      </c>
      <c r="T2986" s="11">
        <f t="shared" si="376"/>
        <v>63348080.930378906</v>
      </c>
      <c r="U2986" s="11">
        <f t="shared" si="376"/>
        <v>63348080.930378906</v>
      </c>
    </row>
    <row r="2987" spans="1:21" x14ac:dyDescent="0.2">
      <c r="A2987" s="5">
        <v>3015</v>
      </c>
      <c r="B2987" s="17">
        <v>21</v>
      </c>
      <c r="C2987" s="16">
        <v>12</v>
      </c>
      <c r="D2987" s="16">
        <v>1988</v>
      </c>
      <c r="E2987" s="18">
        <v>32763</v>
      </c>
      <c r="F2987" s="9" t="s">
        <v>2154</v>
      </c>
      <c r="G2987" s="3">
        <v>14000000</v>
      </c>
      <c r="H2987" s="3">
        <v>34700000</v>
      </c>
      <c r="I2987" s="3">
        <v>34700000</v>
      </c>
      <c r="J2987" s="8" t="str">
        <f t="shared" si="370"/>
        <v/>
      </c>
      <c r="K2987" s="8" t="str">
        <f t="shared" si="371"/>
        <v/>
      </c>
      <c r="L2987" s="8" t="str">
        <f t="shared" si="372"/>
        <v>Dangerous Liaisons</v>
      </c>
      <c r="M2987" s="8">
        <f t="shared" si="373"/>
        <v>1</v>
      </c>
      <c r="N2987" s="8" t="str">
        <f t="shared" si="369"/>
        <v>Dangerous Liaisons (1988)</v>
      </c>
      <c r="O2987" s="10">
        <f>INDEX(cpi!$A$1:$M$106,MATCH($D2987,cpi!$A:$A,0),MATCH($C2987,cpi!$1:$1,0))</f>
        <v>120.5</v>
      </c>
      <c r="P2987" s="10">
        <f>cpi!$I$2</f>
        <v>245.51900000000001</v>
      </c>
      <c r="Q2987" s="10">
        <f t="shared" si="374"/>
        <v>2.0375020746887968</v>
      </c>
      <c r="R2987" s="8" t="str">
        <f t="shared" si="375"/>
        <v/>
      </c>
      <c r="S2987" s="11">
        <f t="shared" si="376"/>
        <v>28525029.045643155</v>
      </c>
      <c r="T2987" s="11">
        <f t="shared" si="376"/>
        <v>70701321.991701245</v>
      </c>
      <c r="U2987" s="11">
        <f t="shared" si="376"/>
        <v>70701321.991701245</v>
      </c>
    </row>
    <row r="2988" spans="1:21" x14ac:dyDescent="0.2">
      <c r="A2988" s="5">
        <v>3016</v>
      </c>
      <c r="B2988" s="17">
        <v>8</v>
      </c>
      <c r="C2988" s="16">
        <v>10</v>
      </c>
      <c r="D2988" s="16">
        <v>1999</v>
      </c>
      <c r="E2988" s="18">
        <v>36382</v>
      </c>
      <c r="F2988" s="9" t="s">
        <v>2957</v>
      </c>
      <c r="G2988" s="3">
        <v>14000000</v>
      </c>
      <c r="H2988" s="3">
        <v>30628981</v>
      </c>
      <c r="I2988" s="3">
        <v>30628981</v>
      </c>
      <c r="J2988" s="8" t="str">
        <f t="shared" si="370"/>
        <v/>
      </c>
      <c r="K2988" s="8" t="str">
        <f t="shared" si="371"/>
        <v/>
      </c>
      <c r="L2988" s="8" t="str">
        <f t="shared" si="372"/>
        <v>Superstar</v>
      </c>
      <c r="M2988" s="8" t="str">
        <f t="shared" si="373"/>
        <v/>
      </c>
      <c r="N2988" s="8" t="str">
        <f t="shared" si="369"/>
        <v>Superstar</v>
      </c>
      <c r="O2988" s="10">
        <f>INDEX(cpi!$A$1:$M$106,MATCH($D2988,cpi!$A:$A,0),MATCH($C2988,cpi!$1:$1,0))</f>
        <v>168.2</v>
      </c>
      <c r="P2988" s="10">
        <f>cpi!$I$2</f>
        <v>245.51900000000001</v>
      </c>
      <c r="Q2988" s="10">
        <f t="shared" si="374"/>
        <v>1.4596848989298457</v>
      </c>
      <c r="R2988" s="8" t="str">
        <f t="shared" si="375"/>
        <v/>
      </c>
      <c r="S2988" s="11">
        <f t="shared" si="376"/>
        <v>20435588.585017838</v>
      </c>
      <c r="T2988" s="11">
        <f t="shared" si="376"/>
        <v>44708661.035309166</v>
      </c>
      <c r="U2988" s="11">
        <f t="shared" si="376"/>
        <v>44708661.035309166</v>
      </c>
    </row>
    <row r="2989" spans="1:21" x14ac:dyDescent="0.2">
      <c r="A2989" s="5">
        <v>3017</v>
      </c>
      <c r="B2989" s="17">
        <v>13</v>
      </c>
      <c r="C2989" s="16">
        <v>1</v>
      </c>
      <c r="D2989" s="16">
        <v>2012</v>
      </c>
      <c r="E2989" s="18">
        <v>41275</v>
      </c>
      <c r="F2989" s="9" t="s">
        <v>2958</v>
      </c>
      <c r="G2989" s="3">
        <v>14000000</v>
      </c>
      <c r="H2989" s="3">
        <v>29959436</v>
      </c>
      <c r="I2989" s="3">
        <v>115592104</v>
      </c>
      <c r="J2989" s="8" t="str">
        <f t="shared" si="370"/>
        <v/>
      </c>
      <c r="K2989" s="8" t="str">
        <f t="shared" si="371"/>
        <v/>
      </c>
      <c r="L2989" s="8" t="str">
        <f t="shared" si="372"/>
        <v>The Iron Lady</v>
      </c>
      <c r="M2989" s="8" t="str">
        <f t="shared" si="373"/>
        <v/>
      </c>
      <c r="N2989" s="8" t="str">
        <f t="shared" si="369"/>
        <v>The Iron Lady</v>
      </c>
      <c r="O2989" s="10">
        <f>INDEX(cpi!$A$1:$M$106,MATCH($D2989,cpi!$A:$A,0),MATCH($C2989,cpi!$1:$1,0))</f>
        <v>226.66499999999999</v>
      </c>
      <c r="P2989" s="10">
        <f>cpi!$I$2</f>
        <v>245.51900000000001</v>
      </c>
      <c r="Q2989" s="10">
        <f t="shared" si="374"/>
        <v>1.0831800233825248</v>
      </c>
      <c r="R2989" s="8" t="str">
        <f t="shared" si="375"/>
        <v/>
      </c>
      <c r="S2989" s="11">
        <f t="shared" si="376"/>
        <v>15164520.327355348</v>
      </c>
      <c r="T2989" s="11">
        <f t="shared" si="376"/>
        <v>32451462.587007258</v>
      </c>
      <c r="U2989" s="11">
        <f t="shared" si="376"/>
        <v>125207057.91355525</v>
      </c>
    </row>
    <row r="2990" spans="1:21" x14ac:dyDescent="0.2">
      <c r="A2990" s="5">
        <v>3018</v>
      </c>
      <c r="B2990" s="17">
        <v>23</v>
      </c>
      <c r="C2990" s="16">
        <v>7</v>
      </c>
      <c r="D2990" s="16">
        <v>1993</v>
      </c>
      <c r="E2990" s="18">
        <v>34645</v>
      </c>
      <c r="F2990" s="9" t="s">
        <v>2959</v>
      </c>
      <c r="G2990" s="3">
        <v>14000000</v>
      </c>
      <c r="H2990" s="3">
        <v>27450453</v>
      </c>
      <c r="I2990" s="3">
        <v>27450453</v>
      </c>
      <c r="J2990" s="8" t="str">
        <f t="shared" si="370"/>
        <v/>
      </c>
      <c r="K2990" s="8" t="str">
        <f t="shared" si="371"/>
        <v/>
      </c>
      <c r="L2990" s="8" t="str">
        <f t="shared" si="372"/>
        <v>Poetic Justice</v>
      </c>
      <c r="M2990" s="8" t="str">
        <f t="shared" si="373"/>
        <v/>
      </c>
      <c r="N2990" s="8" t="str">
        <f t="shared" si="369"/>
        <v>Poetic Justice</v>
      </c>
      <c r="O2990" s="10">
        <f>INDEX(cpi!$A$1:$M$106,MATCH($D2990,cpi!$A:$A,0),MATCH($C2990,cpi!$1:$1,0))</f>
        <v>144.4</v>
      </c>
      <c r="P2990" s="10">
        <f>cpi!$I$2</f>
        <v>245.51900000000001</v>
      </c>
      <c r="Q2990" s="10">
        <f t="shared" si="374"/>
        <v>1.7002700831024931</v>
      </c>
      <c r="R2990" s="8" t="str">
        <f t="shared" si="375"/>
        <v/>
      </c>
      <c r="S2990" s="11">
        <f t="shared" si="376"/>
        <v>23803781.163434904</v>
      </c>
      <c r="T2990" s="11">
        <f t="shared" si="376"/>
        <v>46673184.003511079</v>
      </c>
      <c r="U2990" s="11">
        <f t="shared" si="376"/>
        <v>46673184.003511079</v>
      </c>
    </row>
    <row r="2991" spans="1:21" x14ac:dyDescent="0.2">
      <c r="A2991" s="5">
        <v>3019</v>
      </c>
      <c r="B2991" s="17">
        <v>4</v>
      </c>
      <c r="C2991" s="16">
        <v>10</v>
      </c>
      <c r="D2991" s="16">
        <v>2002</v>
      </c>
      <c r="E2991" s="18">
        <v>37356</v>
      </c>
      <c r="F2991" s="9" t="s">
        <v>2960</v>
      </c>
      <c r="G2991" s="3">
        <v>14000000</v>
      </c>
      <c r="H2991" s="3">
        <v>25571351</v>
      </c>
      <c r="I2991" s="3">
        <v>25608779</v>
      </c>
      <c r="J2991" s="8" t="str">
        <f t="shared" si="370"/>
        <v/>
      </c>
      <c r="K2991" s="8" t="str">
        <f t="shared" si="371"/>
        <v/>
      </c>
      <c r="L2991" s="8" t="str">
        <f t="shared" si="372"/>
        <v>Jonah: A VeggieTales Movie</v>
      </c>
      <c r="M2991" s="8" t="str">
        <f t="shared" si="373"/>
        <v/>
      </c>
      <c r="N2991" s="8" t="str">
        <f t="shared" si="369"/>
        <v>Jonah: A VeggieTales Movie</v>
      </c>
      <c r="O2991" s="10">
        <f>INDEX(cpi!$A$1:$M$106,MATCH($D2991,cpi!$A:$A,0),MATCH($C2991,cpi!$1:$1,0))</f>
        <v>181.3</v>
      </c>
      <c r="P2991" s="10">
        <f>cpi!$I$2</f>
        <v>245.51900000000001</v>
      </c>
      <c r="Q2991" s="10">
        <f t="shared" si="374"/>
        <v>1.3542140099282955</v>
      </c>
      <c r="R2991" s="8" t="str">
        <f t="shared" si="375"/>
        <v/>
      </c>
      <c r="S2991" s="11">
        <f t="shared" si="376"/>
        <v>18958996.138996139</v>
      </c>
      <c r="T2991" s="11">
        <f t="shared" si="376"/>
        <v>34629081.77699393</v>
      </c>
      <c r="U2991" s="11">
        <f t="shared" si="376"/>
        <v>34679767.298957527</v>
      </c>
    </row>
    <row r="2992" spans="1:21" x14ac:dyDescent="0.2">
      <c r="A2992" s="5">
        <v>3020</v>
      </c>
      <c r="B2992" s="17">
        <v>8</v>
      </c>
      <c r="C2992" s="16">
        <v>3</v>
      </c>
      <c r="D2992" s="16">
        <v>2002</v>
      </c>
      <c r="E2992" s="18">
        <v>37471</v>
      </c>
      <c r="F2992" s="9" t="s">
        <v>2961</v>
      </c>
      <c r="G2992" s="3">
        <v>14000000</v>
      </c>
      <c r="H2992" s="3">
        <v>25482931</v>
      </c>
      <c r="I2992" s="3">
        <v>25873145</v>
      </c>
      <c r="J2992" s="8" t="str">
        <f t="shared" si="370"/>
        <v/>
      </c>
      <c r="K2992" s="8" t="str">
        <f t="shared" si="371"/>
        <v/>
      </c>
      <c r="L2992" s="8" t="str">
        <f t="shared" si="372"/>
        <v>All About the Benjamins</v>
      </c>
      <c r="M2992" s="8" t="str">
        <f t="shared" si="373"/>
        <v/>
      </c>
      <c r="N2992" s="8" t="str">
        <f t="shared" si="369"/>
        <v>All About the Benjamins</v>
      </c>
      <c r="O2992" s="10">
        <f>INDEX(cpi!$A$1:$M$106,MATCH($D2992,cpi!$A:$A,0),MATCH($C2992,cpi!$1:$1,0))</f>
        <v>178.8</v>
      </c>
      <c r="P2992" s="10">
        <f>cpi!$I$2</f>
        <v>245.51900000000001</v>
      </c>
      <c r="Q2992" s="10">
        <f t="shared" si="374"/>
        <v>1.373148769574944</v>
      </c>
      <c r="R2992" s="8" t="str">
        <f t="shared" si="375"/>
        <v/>
      </c>
      <c r="S2992" s="11">
        <f t="shared" si="376"/>
        <v>19224082.774049215</v>
      </c>
      <c r="T2992" s="11">
        <f t="shared" si="376"/>
        <v>34991855.347813196</v>
      </c>
      <c r="U2992" s="11">
        <f t="shared" si="376"/>
        <v>35527677.221784115</v>
      </c>
    </row>
    <row r="2993" spans="1:21" x14ac:dyDescent="0.2">
      <c r="A2993" s="5">
        <v>3021</v>
      </c>
      <c r="B2993" s="17">
        <v>17</v>
      </c>
      <c r="C2993" s="16">
        <v>6</v>
      </c>
      <c r="D2993" s="16">
        <v>1977</v>
      </c>
      <c r="E2993" s="18">
        <v>28616</v>
      </c>
      <c r="F2993" s="9" t="s">
        <v>2962</v>
      </c>
      <c r="G2993" s="3">
        <v>14000000</v>
      </c>
      <c r="H2993" s="3">
        <v>25011000</v>
      </c>
      <c r="I2993" s="3">
        <v>25011000</v>
      </c>
      <c r="J2993" s="8" t="str">
        <f t="shared" si="370"/>
        <v/>
      </c>
      <c r="K2993" s="8" t="str">
        <f t="shared" si="371"/>
        <v/>
      </c>
      <c r="L2993" s="8" t="str">
        <f t="shared" si="372"/>
        <v>Exorcist II: The Heretic</v>
      </c>
      <c r="M2993" s="8" t="str">
        <f t="shared" si="373"/>
        <v/>
      </c>
      <c r="N2993" s="8" t="str">
        <f t="shared" si="369"/>
        <v>Exorcist II: The Heretic</v>
      </c>
      <c r="O2993" s="10">
        <f>INDEX(cpi!$A$1:$M$106,MATCH($D2993,cpi!$A:$A,0),MATCH($C2993,cpi!$1:$1,0))</f>
        <v>60.7</v>
      </c>
      <c r="P2993" s="10">
        <f>cpi!$I$2</f>
        <v>245.51900000000001</v>
      </c>
      <c r="Q2993" s="10">
        <f t="shared" si="374"/>
        <v>4.0447940691927515</v>
      </c>
      <c r="R2993" s="8" t="str">
        <f t="shared" si="375"/>
        <v/>
      </c>
      <c r="S2993" s="11">
        <f t="shared" si="376"/>
        <v>56627116.968698524</v>
      </c>
      <c r="T2993" s="11">
        <f t="shared" si="376"/>
        <v>101164344.46457991</v>
      </c>
      <c r="U2993" s="11">
        <f t="shared" si="376"/>
        <v>101164344.46457991</v>
      </c>
    </row>
    <row r="2994" spans="1:21" x14ac:dyDescent="0.2">
      <c r="A2994" s="5">
        <v>3022</v>
      </c>
      <c r="B2994" s="17">
        <v>12</v>
      </c>
      <c r="C2994" s="16">
        <v>3</v>
      </c>
      <c r="D2994" s="16">
        <v>2010</v>
      </c>
      <c r="E2994" s="18">
        <v>40515</v>
      </c>
      <c r="F2994" s="9" t="s">
        <v>2963</v>
      </c>
      <c r="G2994" s="3">
        <v>14000000</v>
      </c>
      <c r="H2994">
        <v>20255281</v>
      </c>
      <c r="I2994">
        <v>21410546</v>
      </c>
      <c r="J2994" s="8" t="str">
        <f t="shared" si="370"/>
        <v/>
      </c>
      <c r="K2994" s="8" t="str">
        <f t="shared" si="371"/>
        <v/>
      </c>
      <c r="L2994" s="8" t="str">
        <f t="shared" si="372"/>
        <v>Our Family Wedding</v>
      </c>
      <c r="M2994" s="8" t="str">
        <f t="shared" si="373"/>
        <v/>
      </c>
      <c r="N2994" s="8" t="str">
        <f t="shared" si="369"/>
        <v>Our Family Wedding</v>
      </c>
      <c r="O2994" s="10">
        <f>INDEX(cpi!$A$1:$M$106,MATCH($D2994,cpi!$A:$A,0),MATCH($C2994,cpi!$1:$1,0))</f>
        <v>217.631</v>
      </c>
      <c r="P2994" s="10">
        <f>cpi!$I$2</f>
        <v>245.51900000000001</v>
      </c>
      <c r="Q2994" s="10">
        <f t="shared" si="374"/>
        <v>1.1281435089670131</v>
      </c>
      <c r="R2994" s="8" t="str">
        <f t="shared" si="375"/>
        <v/>
      </c>
      <c r="S2994" s="11">
        <f t="shared" si="376"/>
        <v>15794009.125538183</v>
      </c>
      <c r="T2994" s="11">
        <f t="shared" si="376"/>
        <v>22850863.78245287</v>
      </c>
      <c r="U2994" s="11">
        <f t="shared" si="376"/>
        <v>24154168.493339647</v>
      </c>
    </row>
    <row r="2995" spans="1:21" x14ac:dyDescent="0.2">
      <c r="A2995" s="5">
        <v>3023</v>
      </c>
      <c r="B2995" s="17">
        <v>27</v>
      </c>
      <c r="C2995" s="16">
        <v>10</v>
      </c>
      <c r="D2995" s="16">
        <v>1995</v>
      </c>
      <c r="E2995" s="18">
        <v>35499</v>
      </c>
      <c r="F2995" s="9" t="s">
        <v>2964</v>
      </c>
      <c r="G2995" s="3">
        <v>14000000</v>
      </c>
      <c r="H2995" s="3">
        <v>19637147</v>
      </c>
      <c r="I2995" s="3">
        <v>19637147</v>
      </c>
      <c r="J2995" s="8" t="str">
        <f t="shared" si="370"/>
        <v/>
      </c>
      <c r="K2995" s="8" t="str">
        <f t="shared" si="371"/>
        <v/>
      </c>
      <c r="L2995" s="8" t="str">
        <f t="shared" si="372"/>
        <v>Vampire in Brooklyn</v>
      </c>
      <c r="M2995" s="8" t="str">
        <f t="shared" si="373"/>
        <v/>
      </c>
      <c r="N2995" s="8" t="str">
        <f t="shared" si="369"/>
        <v>Vampire in Brooklyn</v>
      </c>
      <c r="O2995" s="10">
        <f>INDEX(cpi!$A$1:$M$106,MATCH($D2995,cpi!$A:$A,0),MATCH($C2995,cpi!$1:$1,0))</f>
        <v>153.69999999999999</v>
      </c>
      <c r="P2995" s="10">
        <f>cpi!$I$2</f>
        <v>245.51900000000001</v>
      </c>
      <c r="Q2995" s="10">
        <f t="shared" si="374"/>
        <v>1.597391021470397</v>
      </c>
      <c r="R2995" s="8" t="str">
        <f t="shared" si="375"/>
        <v/>
      </c>
      <c r="S2995" s="11">
        <f t="shared" si="376"/>
        <v>22363474.300585557</v>
      </c>
      <c r="T2995" s="11">
        <f t="shared" si="376"/>
        <v>31368202.305094343</v>
      </c>
      <c r="U2995" s="11">
        <f t="shared" si="376"/>
        <v>31368202.305094343</v>
      </c>
    </row>
    <row r="2996" spans="1:21" x14ac:dyDescent="0.2">
      <c r="A2996" s="5">
        <v>3024</v>
      </c>
      <c r="B2996" s="17">
        <v>5</v>
      </c>
      <c r="C2996" s="16">
        <v>5</v>
      </c>
      <c r="D2996" s="16">
        <v>2006</v>
      </c>
      <c r="E2996" s="18">
        <v>38842</v>
      </c>
      <c r="F2996" s="9" t="s">
        <v>2965</v>
      </c>
      <c r="G2996" s="3">
        <v>14000000</v>
      </c>
      <c r="H2996" s="3">
        <v>16298046</v>
      </c>
      <c r="I2996" s="3">
        <v>30443277</v>
      </c>
      <c r="J2996" s="8" t="str">
        <f t="shared" si="370"/>
        <v/>
      </c>
      <c r="K2996" s="8" t="str">
        <f t="shared" si="371"/>
        <v/>
      </c>
      <c r="L2996" s="8" t="str">
        <f t="shared" si="372"/>
        <v>An American Haunting</v>
      </c>
      <c r="M2996" s="8" t="str">
        <f t="shared" si="373"/>
        <v/>
      </c>
      <c r="N2996" s="8" t="str">
        <f t="shared" si="369"/>
        <v>An American Haunting</v>
      </c>
      <c r="O2996" s="10">
        <f>INDEX(cpi!$A$1:$M$106,MATCH($D2996,cpi!$A:$A,0),MATCH($C2996,cpi!$1:$1,0))</f>
        <v>202.5</v>
      </c>
      <c r="P2996" s="10">
        <f>cpi!$I$2</f>
        <v>245.51900000000001</v>
      </c>
      <c r="Q2996" s="10">
        <f t="shared" si="374"/>
        <v>1.2124395061728395</v>
      </c>
      <c r="R2996" s="8" t="str">
        <f t="shared" si="375"/>
        <v/>
      </c>
      <c r="S2996" s="11">
        <f t="shared" si="376"/>
        <v>16974153.086419754</v>
      </c>
      <c r="T2996" s="11">
        <f t="shared" si="376"/>
        <v>19760394.843822222</v>
      </c>
      <c r="U2996" s="11">
        <f t="shared" si="376"/>
        <v>36910631.73216296</v>
      </c>
    </row>
    <row r="2997" spans="1:21" x14ac:dyDescent="0.2">
      <c r="A2997" s="5">
        <v>3025</v>
      </c>
      <c r="B2997" s="17">
        <v>22</v>
      </c>
      <c r="C2997" s="16">
        <v>8</v>
      </c>
      <c r="D2997" s="16">
        <v>2003</v>
      </c>
      <c r="E2997" s="18">
        <v>38268</v>
      </c>
      <c r="F2997" s="9" t="s">
        <v>2966</v>
      </c>
      <c r="G2997" s="3">
        <v>14000000</v>
      </c>
      <c r="H2997" s="3">
        <v>15549702</v>
      </c>
      <c r="I2997" s="3">
        <v>15549702</v>
      </c>
      <c r="J2997" s="8" t="str">
        <f t="shared" si="370"/>
        <v/>
      </c>
      <c r="K2997" s="8" t="str">
        <f t="shared" si="371"/>
        <v/>
      </c>
      <c r="L2997" s="8" t="str">
        <f t="shared" si="372"/>
        <v>My Boss's Daughter</v>
      </c>
      <c r="M2997" s="8" t="str">
        <f t="shared" si="373"/>
        <v/>
      </c>
      <c r="N2997" s="8" t="str">
        <f t="shared" si="369"/>
        <v>My Boss's Daughter</v>
      </c>
      <c r="O2997" s="10">
        <f>INDEX(cpi!$A$1:$M$106,MATCH($D2997,cpi!$A:$A,0),MATCH($C2997,cpi!$1:$1,0))</f>
        <v>184.6</v>
      </c>
      <c r="P2997" s="10">
        <f>cpi!$I$2</f>
        <v>245.51900000000001</v>
      </c>
      <c r="Q2997" s="10">
        <f t="shared" si="374"/>
        <v>1.3300054171180933</v>
      </c>
      <c r="R2997" s="8" t="str">
        <f t="shared" si="375"/>
        <v/>
      </c>
      <c r="S2997" s="11">
        <f t="shared" si="376"/>
        <v>18620075.839653306</v>
      </c>
      <c r="T2997" s="11">
        <f t="shared" si="376"/>
        <v>20681187.894572049</v>
      </c>
      <c r="U2997" s="11">
        <f t="shared" si="376"/>
        <v>20681187.894572049</v>
      </c>
    </row>
    <row r="2998" spans="1:21" x14ac:dyDescent="0.2">
      <c r="A2998" s="5">
        <v>3026</v>
      </c>
      <c r="B2998" s="17">
        <v>7</v>
      </c>
      <c r="C2998" s="16">
        <v>8</v>
      </c>
      <c r="D2998" s="16">
        <v>2009</v>
      </c>
      <c r="E2998" s="18">
        <v>40002</v>
      </c>
      <c r="F2998" s="9" t="s">
        <v>2967</v>
      </c>
      <c r="G2998" s="3">
        <v>14000000</v>
      </c>
      <c r="H2998" s="3">
        <v>15515460</v>
      </c>
      <c r="I2998" s="3">
        <v>22815460</v>
      </c>
      <c r="J2998" s="8" t="str">
        <f t="shared" si="370"/>
        <v/>
      </c>
      <c r="K2998" s="8" t="str">
        <f t="shared" si="371"/>
        <v/>
      </c>
      <c r="L2998" s="8" t="str">
        <f t="shared" si="372"/>
        <v>A Perfect Getaway</v>
      </c>
      <c r="M2998" s="8" t="str">
        <f t="shared" si="373"/>
        <v/>
      </c>
      <c r="N2998" s="8" t="str">
        <f t="shared" si="369"/>
        <v>A Perfect Getaway</v>
      </c>
      <c r="O2998" s="10">
        <f>INDEX(cpi!$A$1:$M$106,MATCH($D2998,cpi!$A:$A,0),MATCH($C2998,cpi!$1:$1,0))</f>
        <v>215.834</v>
      </c>
      <c r="P2998" s="10">
        <f>cpi!$I$2</f>
        <v>245.51900000000001</v>
      </c>
      <c r="Q2998" s="10">
        <f t="shared" si="374"/>
        <v>1.1375362547142711</v>
      </c>
      <c r="R2998" s="8" t="str">
        <f t="shared" si="375"/>
        <v/>
      </c>
      <c r="S2998" s="11">
        <f t="shared" si="376"/>
        <v>15925507.565999795</v>
      </c>
      <c r="T2998" s="11">
        <f t="shared" si="376"/>
        <v>17649398.258569084</v>
      </c>
      <c r="U2998" s="11">
        <f t="shared" si="376"/>
        <v>25953412.917983264</v>
      </c>
    </row>
    <row r="2999" spans="1:21" x14ac:dyDescent="0.2">
      <c r="A2999" s="5">
        <v>3027</v>
      </c>
      <c r="B2999" s="17">
        <v>25</v>
      </c>
      <c r="C2999" s="16">
        <v>10</v>
      </c>
      <c r="D2999" s="16">
        <v>1996</v>
      </c>
      <c r="E2999" s="18">
        <v>35805</v>
      </c>
      <c r="F2999" s="9" t="s">
        <v>2968</v>
      </c>
      <c r="G2999" s="3">
        <v>14000000</v>
      </c>
      <c r="H2999" s="3">
        <v>15171475</v>
      </c>
      <c r="I2999" s="3">
        <v>15171475</v>
      </c>
      <c r="J2999" s="8" t="str">
        <f t="shared" si="370"/>
        <v/>
      </c>
      <c r="K2999" s="8" t="str">
        <f t="shared" si="371"/>
        <v/>
      </c>
      <c r="L2999" s="8" t="str">
        <f t="shared" si="372"/>
        <v>Thinner</v>
      </c>
      <c r="M2999" s="8" t="str">
        <f t="shared" si="373"/>
        <v/>
      </c>
      <c r="N2999" s="8" t="str">
        <f t="shared" si="369"/>
        <v>Thinner</v>
      </c>
      <c r="O2999" s="10">
        <f>INDEX(cpi!$A$1:$M$106,MATCH($D2999,cpi!$A:$A,0),MATCH($C2999,cpi!$1:$1,0))</f>
        <v>158.30000000000001</v>
      </c>
      <c r="P2999" s="10">
        <f>cpi!$I$2</f>
        <v>245.51900000000001</v>
      </c>
      <c r="Q2999" s="10">
        <f t="shared" si="374"/>
        <v>1.5509728363866075</v>
      </c>
      <c r="R2999" s="8" t="str">
        <f t="shared" si="375"/>
        <v/>
      </c>
      <c r="S2999" s="11">
        <f t="shared" si="376"/>
        <v>21713619.709412504</v>
      </c>
      <c r="T2999" s="11">
        <f t="shared" si="376"/>
        <v>23530545.612918507</v>
      </c>
      <c r="U2999" s="11">
        <f t="shared" si="376"/>
        <v>23530545.612918507</v>
      </c>
    </row>
    <row r="3000" spans="1:21" x14ac:dyDescent="0.2">
      <c r="A3000" s="5">
        <v>3028</v>
      </c>
      <c r="B3000" s="17">
        <v>21</v>
      </c>
      <c r="C3000" s="16">
        <v>8</v>
      </c>
      <c r="D3000" s="16">
        <v>1998</v>
      </c>
      <c r="E3000" s="18">
        <v>36411</v>
      </c>
      <c r="F3000" s="9" t="s">
        <v>2969</v>
      </c>
      <c r="G3000" s="3">
        <v>14000000</v>
      </c>
      <c r="H3000" s="3">
        <v>15064948</v>
      </c>
      <c r="I3000" s="3">
        <v>15064948</v>
      </c>
      <c r="J3000" s="8" t="str">
        <f t="shared" si="370"/>
        <v/>
      </c>
      <c r="K3000" s="8" t="str">
        <f t="shared" si="371"/>
        <v/>
      </c>
      <c r="L3000" s="8" t="str">
        <f t="shared" si="372"/>
        <v>Dead Man on Campus</v>
      </c>
      <c r="M3000" s="8" t="str">
        <f t="shared" si="373"/>
        <v/>
      </c>
      <c r="N3000" s="8" t="str">
        <f t="shared" si="369"/>
        <v>Dead Man on Campus</v>
      </c>
      <c r="O3000" s="10">
        <f>INDEX(cpi!$A$1:$M$106,MATCH($D3000,cpi!$A:$A,0),MATCH($C3000,cpi!$1:$1,0))</f>
        <v>163.4</v>
      </c>
      <c r="P3000" s="10">
        <f>cpi!$I$2</f>
        <v>245.51900000000001</v>
      </c>
      <c r="Q3000" s="10">
        <f t="shared" si="374"/>
        <v>1.5025642594859241</v>
      </c>
      <c r="R3000" s="8" t="str">
        <f t="shared" si="375"/>
        <v/>
      </c>
      <c r="S3000" s="11">
        <f t="shared" si="376"/>
        <v>21035899.632802937</v>
      </c>
      <c r="T3000" s="11">
        <f t="shared" si="376"/>
        <v>22636052.435813952</v>
      </c>
      <c r="U3000" s="11">
        <f t="shared" si="376"/>
        <v>22636052.435813952</v>
      </c>
    </row>
    <row r="3001" spans="1:21" x14ac:dyDescent="0.2">
      <c r="A3001" s="5">
        <v>3029</v>
      </c>
      <c r="B3001" s="17">
        <v>14</v>
      </c>
      <c r="C3001" s="16">
        <v>5</v>
      </c>
      <c r="D3001" s="16">
        <v>1999</v>
      </c>
      <c r="E3001" s="18">
        <v>36561</v>
      </c>
      <c r="F3001" s="9" t="s">
        <v>2970</v>
      </c>
      <c r="G3001" s="3">
        <v>14000000</v>
      </c>
      <c r="H3001" s="3">
        <v>14395874</v>
      </c>
      <c r="I3001" s="3">
        <v>14395874</v>
      </c>
      <c r="J3001" s="8" t="str">
        <f t="shared" si="370"/>
        <v/>
      </c>
      <c r="K3001" s="8" t="str">
        <f t="shared" si="371"/>
        <v/>
      </c>
      <c r="L3001" s="8" t="str">
        <f t="shared" si="372"/>
        <v>Tea with Mussolini</v>
      </c>
      <c r="M3001" s="8" t="str">
        <f t="shared" si="373"/>
        <v/>
      </c>
      <c r="N3001" s="8" t="str">
        <f t="shared" si="369"/>
        <v>Tea with Mussolini</v>
      </c>
      <c r="O3001" s="10">
        <f>INDEX(cpi!$A$1:$M$106,MATCH($D3001,cpi!$A:$A,0),MATCH($C3001,cpi!$1:$1,0))</f>
        <v>166.2</v>
      </c>
      <c r="P3001" s="10">
        <f>cpi!$I$2</f>
        <v>245.51900000000001</v>
      </c>
      <c r="Q3001" s="10">
        <f t="shared" si="374"/>
        <v>1.4772503008423588</v>
      </c>
      <c r="R3001" s="8" t="str">
        <f t="shared" si="375"/>
        <v/>
      </c>
      <c r="S3001" s="11">
        <f t="shared" si="376"/>
        <v>20681504.211793024</v>
      </c>
      <c r="T3001" s="11">
        <f t="shared" si="376"/>
        <v>21266309.19738869</v>
      </c>
      <c r="U3001" s="11">
        <f t="shared" si="376"/>
        <v>21266309.19738869</v>
      </c>
    </row>
    <row r="3002" spans="1:21" x14ac:dyDescent="0.2">
      <c r="A3002" s="5">
        <v>3031</v>
      </c>
      <c r="B3002" s="17">
        <v>22</v>
      </c>
      <c r="C3002" s="16">
        <v>6</v>
      </c>
      <c r="D3002" s="16">
        <v>1977</v>
      </c>
      <c r="E3002" s="18">
        <v>28769</v>
      </c>
      <c r="F3002" s="9" t="s">
        <v>2971</v>
      </c>
      <c r="G3002" s="3">
        <v>14000000</v>
      </c>
      <c r="H3002" s="3">
        <v>13800000</v>
      </c>
      <c r="I3002" s="3">
        <v>13800000</v>
      </c>
      <c r="J3002" s="8" t="str">
        <f t="shared" si="370"/>
        <v/>
      </c>
      <c r="K3002" s="8" t="str">
        <f t="shared" si="371"/>
        <v/>
      </c>
      <c r="L3002" s="8" t="str">
        <f t="shared" si="372"/>
        <v>New York, New York</v>
      </c>
      <c r="M3002" s="8" t="str">
        <f t="shared" si="373"/>
        <v/>
      </c>
      <c r="N3002" s="8" t="str">
        <f t="shared" si="369"/>
        <v>New York, New York</v>
      </c>
      <c r="O3002" s="10">
        <f>INDEX(cpi!$A$1:$M$106,MATCH($D3002,cpi!$A:$A,0),MATCH($C3002,cpi!$1:$1,0))</f>
        <v>60.7</v>
      </c>
      <c r="P3002" s="10">
        <f>cpi!$I$2</f>
        <v>245.51900000000001</v>
      </c>
      <c r="Q3002" s="10">
        <f t="shared" si="374"/>
        <v>4.0447940691927515</v>
      </c>
      <c r="R3002" s="8" t="str">
        <f t="shared" si="375"/>
        <v/>
      </c>
      <c r="S3002" s="11">
        <f t="shared" si="376"/>
        <v>56627116.968698524</v>
      </c>
      <c r="T3002" s="11">
        <f t="shared" si="376"/>
        <v>55818158.154859968</v>
      </c>
      <c r="U3002" s="11">
        <f t="shared" si="376"/>
        <v>55818158.154859968</v>
      </c>
    </row>
    <row r="3003" spans="1:21" x14ac:dyDescent="0.2">
      <c r="A3003" s="5">
        <v>3032</v>
      </c>
      <c r="B3003" s="17">
        <v>26</v>
      </c>
      <c r="C3003" s="16">
        <v>4</v>
      </c>
      <c r="D3003" s="16">
        <v>2002</v>
      </c>
      <c r="E3003" s="18">
        <v>38021</v>
      </c>
      <c r="F3003" s="9" t="s">
        <v>2972</v>
      </c>
      <c r="G3003" s="3">
        <v>14000000</v>
      </c>
      <c r="H3003" s="3">
        <v>13121555</v>
      </c>
      <c r="I3003" s="3">
        <v>16951798</v>
      </c>
      <c r="J3003" s="8" t="str">
        <f t="shared" si="370"/>
        <v/>
      </c>
      <c r="K3003" s="8" t="str">
        <f t="shared" si="371"/>
        <v/>
      </c>
      <c r="L3003" s="8" t="str">
        <f t="shared" si="372"/>
        <v>Jason X</v>
      </c>
      <c r="M3003" s="8" t="str">
        <f t="shared" si="373"/>
        <v/>
      </c>
      <c r="N3003" s="8" t="str">
        <f t="shared" si="369"/>
        <v>Jason X</v>
      </c>
      <c r="O3003" s="10">
        <f>INDEX(cpi!$A$1:$M$106,MATCH($D3003,cpi!$A:$A,0),MATCH($C3003,cpi!$1:$1,0))</f>
        <v>179.8</v>
      </c>
      <c r="P3003" s="10">
        <f>cpi!$I$2</f>
        <v>245.51900000000001</v>
      </c>
      <c r="Q3003" s="10">
        <f t="shared" si="374"/>
        <v>1.365511679644049</v>
      </c>
      <c r="R3003" s="8" t="str">
        <f t="shared" si="375"/>
        <v/>
      </c>
      <c r="S3003" s="11">
        <f t="shared" si="376"/>
        <v>19117163.515016686</v>
      </c>
      <c r="T3003" s="11">
        <f t="shared" si="376"/>
        <v>17917636.607591771</v>
      </c>
      <c r="U3003" s="11">
        <f t="shared" si="376"/>
        <v>23147878.159966629</v>
      </c>
    </row>
    <row r="3004" spans="1:21" x14ac:dyDescent="0.2">
      <c r="A3004" s="5">
        <v>3033</v>
      </c>
      <c r="B3004" s="17">
        <v>13</v>
      </c>
      <c r="C3004" s="16">
        <v>5</v>
      </c>
      <c r="D3004" s="16">
        <v>1994</v>
      </c>
      <c r="E3004" s="18">
        <v>34704</v>
      </c>
      <c r="F3004" s="9" t="s">
        <v>2973</v>
      </c>
      <c r="G3004" s="3">
        <v>14000000</v>
      </c>
      <c r="H3004" s="3">
        <v>13024170</v>
      </c>
      <c r="I3004" s="3">
        <v>13024170</v>
      </c>
      <c r="J3004" s="8" t="str">
        <f t="shared" si="370"/>
        <v/>
      </c>
      <c r="K3004" s="8" t="str">
        <f t="shared" si="371"/>
        <v/>
      </c>
      <c r="L3004" s="8" t="str">
        <f t="shared" si="372"/>
        <v>Crooklyn</v>
      </c>
      <c r="M3004" s="8" t="str">
        <f t="shared" si="373"/>
        <v/>
      </c>
      <c r="N3004" s="8" t="str">
        <f t="shared" si="369"/>
        <v>Crooklyn</v>
      </c>
      <c r="O3004" s="10">
        <f>INDEX(cpi!$A$1:$M$106,MATCH($D3004,cpi!$A:$A,0),MATCH($C3004,cpi!$1:$1,0))</f>
        <v>147.5</v>
      </c>
      <c r="P3004" s="10">
        <f>cpi!$I$2</f>
        <v>245.51900000000001</v>
      </c>
      <c r="Q3004" s="10">
        <f t="shared" si="374"/>
        <v>1.6645355932203389</v>
      </c>
      <c r="R3004" s="8" t="str">
        <f t="shared" si="375"/>
        <v/>
      </c>
      <c r="S3004" s="11">
        <f t="shared" si="376"/>
        <v>23303498.305084746</v>
      </c>
      <c r="T3004" s="11">
        <f t="shared" si="376"/>
        <v>21679194.537152544</v>
      </c>
      <c r="U3004" s="11">
        <f t="shared" si="376"/>
        <v>21679194.537152544</v>
      </c>
    </row>
    <row r="3005" spans="1:21" x14ac:dyDescent="0.2">
      <c r="A3005" s="5">
        <v>3034</v>
      </c>
      <c r="B3005" s="17">
        <v>16</v>
      </c>
      <c r="C3005" s="16">
        <v>3</v>
      </c>
      <c r="D3005" s="16">
        <v>2007</v>
      </c>
      <c r="E3005" s="18">
        <v>39541</v>
      </c>
      <c r="F3005" s="9" t="s">
        <v>2974</v>
      </c>
      <c r="G3005" s="3">
        <v>14000000</v>
      </c>
      <c r="H3005" s="3">
        <v>12559771</v>
      </c>
      <c r="I3005" s="3">
        <v>13205411</v>
      </c>
      <c r="J3005" s="8" t="str">
        <f t="shared" si="370"/>
        <v/>
      </c>
      <c r="K3005" s="8" t="str">
        <f t="shared" si="371"/>
        <v/>
      </c>
      <c r="L3005" s="8" t="str">
        <f t="shared" si="372"/>
        <v>I Think I Love My Wife</v>
      </c>
      <c r="M3005" s="8" t="str">
        <f t="shared" si="373"/>
        <v/>
      </c>
      <c r="N3005" s="8" t="str">
        <f t="shared" si="369"/>
        <v>I Think I Love My Wife</v>
      </c>
      <c r="O3005" s="10">
        <f>INDEX(cpi!$A$1:$M$106,MATCH($D3005,cpi!$A:$A,0),MATCH($C3005,cpi!$1:$1,0))</f>
        <v>205.352</v>
      </c>
      <c r="P3005" s="10">
        <f>cpi!$I$2</f>
        <v>245.51900000000001</v>
      </c>
      <c r="Q3005" s="10">
        <f t="shared" si="374"/>
        <v>1.1956007246094511</v>
      </c>
      <c r="R3005" s="8" t="str">
        <f t="shared" si="375"/>
        <v/>
      </c>
      <c r="S3005" s="11">
        <f t="shared" si="376"/>
        <v>16738410.144532315</v>
      </c>
      <c r="T3005" s="11">
        <f t="shared" si="376"/>
        <v>15016471.30852877</v>
      </c>
      <c r="U3005" s="11">
        <f t="shared" si="376"/>
        <v>15788398.960365616</v>
      </c>
    </row>
    <row r="3006" spans="1:21" x14ac:dyDescent="0.2">
      <c r="A3006" s="5">
        <v>3035</v>
      </c>
      <c r="B3006" s="17">
        <v>20</v>
      </c>
      <c r="C3006" s="16">
        <v>2</v>
      </c>
      <c r="D3006" s="16">
        <v>2015</v>
      </c>
      <c r="E3006" s="18">
        <v>42584</v>
      </c>
      <c r="F3006" s="9" t="s">
        <v>2975</v>
      </c>
      <c r="G3006" s="3">
        <v>14000000</v>
      </c>
      <c r="H3006" s="3">
        <v>12314651</v>
      </c>
      <c r="I3006" s="3">
        <v>12452601</v>
      </c>
      <c r="J3006" s="8" t="str">
        <f t="shared" si="370"/>
        <v/>
      </c>
      <c r="K3006" s="8" t="str">
        <f t="shared" si="371"/>
        <v/>
      </c>
      <c r="L3006" s="8" t="str">
        <f t="shared" si="372"/>
        <v>Hot Tub Time Machine 2</v>
      </c>
      <c r="M3006" s="8" t="str">
        <f t="shared" si="373"/>
        <v/>
      </c>
      <c r="N3006" s="8" t="str">
        <f t="shared" si="369"/>
        <v>Hot Tub Time Machine 2</v>
      </c>
      <c r="O3006" s="10">
        <f>INDEX(cpi!$A$1:$M$106,MATCH($D3006,cpi!$A:$A,0),MATCH($C3006,cpi!$1:$1,0))</f>
        <v>234.72200000000001</v>
      </c>
      <c r="P3006" s="10">
        <f>cpi!$I$2</f>
        <v>245.51900000000001</v>
      </c>
      <c r="Q3006" s="10">
        <f t="shared" si="374"/>
        <v>1.0459990968038786</v>
      </c>
      <c r="R3006" s="8" t="str">
        <f t="shared" si="375"/>
        <v/>
      </c>
      <c r="S3006" s="11">
        <f t="shared" si="376"/>
        <v>14643987.3552543</v>
      </c>
      <c r="T3006" s="11">
        <f t="shared" si="376"/>
        <v>12881113.82345498</v>
      </c>
      <c r="U3006" s="11">
        <f t="shared" si="376"/>
        <v>13025409.398859076</v>
      </c>
    </row>
    <row r="3007" spans="1:21" x14ac:dyDescent="0.2">
      <c r="A3007" s="5">
        <v>3036</v>
      </c>
      <c r="B3007" s="17">
        <v>17</v>
      </c>
      <c r="C3007" s="16">
        <v>11</v>
      </c>
      <c r="D3007" s="16">
        <v>2006</v>
      </c>
      <c r="E3007" s="18">
        <v>39213</v>
      </c>
      <c r="F3007" s="9" t="s">
        <v>2976</v>
      </c>
      <c r="G3007" s="3">
        <v>14000000</v>
      </c>
      <c r="H3007" s="3">
        <v>11242801</v>
      </c>
      <c r="I3007" s="3">
        <v>20597806</v>
      </c>
      <c r="J3007" s="8" t="str">
        <f t="shared" si="370"/>
        <v/>
      </c>
      <c r="K3007" s="8" t="str">
        <f t="shared" si="371"/>
        <v/>
      </c>
      <c r="L3007" s="8" t="str">
        <f t="shared" si="372"/>
        <v>Bobby</v>
      </c>
      <c r="M3007" s="8" t="str">
        <f t="shared" si="373"/>
        <v/>
      </c>
      <c r="N3007" s="8" t="str">
        <f t="shared" si="369"/>
        <v>Bobby</v>
      </c>
      <c r="O3007" s="10">
        <f>INDEX(cpi!$A$1:$M$106,MATCH($D3007,cpi!$A:$A,0),MATCH($C3007,cpi!$1:$1,0))</f>
        <v>201.5</v>
      </c>
      <c r="P3007" s="10">
        <f>cpi!$I$2</f>
        <v>245.51900000000001</v>
      </c>
      <c r="Q3007" s="10">
        <f t="shared" si="374"/>
        <v>1.2184565756823822</v>
      </c>
      <c r="R3007" s="8" t="str">
        <f t="shared" si="375"/>
        <v/>
      </c>
      <c r="S3007" s="11">
        <f t="shared" si="376"/>
        <v>17058392.059553351</v>
      </c>
      <c r="T3007" s="11">
        <f t="shared" si="376"/>
        <v>13698864.807538463</v>
      </c>
      <c r="U3007" s="11">
        <f t="shared" si="376"/>
        <v>25097532.165330026</v>
      </c>
    </row>
    <row r="3008" spans="1:21" x14ac:dyDescent="0.2">
      <c r="A3008" s="5">
        <v>3037</v>
      </c>
      <c r="B3008" s="17">
        <v>2</v>
      </c>
      <c r="C3008" s="16">
        <v>2</v>
      </c>
      <c r="D3008" s="16">
        <v>2001</v>
      </c>
      <c r="E3008" s="18">
        <v>36924</v>
      </c>
      <c r="F3008" s="9" t="s">
        <v>2977</v>
      </c>
      <c r="G3008" s="3">
        <v>14000000</v>
      </c>
      <c r="H3008" s="3">
        <v>10397365</v>
      </c>
      <c r="I3008" s="3">
        <v>10397365</v>
      </c>
      <c r="J3008" s="8" t="str">
        <f t="shared" si="370"/>
        <v/>
      </c>
      <c r="K3008" s="8" t="str">
        <f t="shared" si="371"/>
        <v/>
      </c>
      <c r="L3008" s="8" t="str">
        <f t="shared" si="372"/>
        <v>Head Over Heels</v>
      </c>
      <c r="M3008" s="8" t="str">
        <f t="shared" si="373"/>
        <v/>
      </c>
      <c r="N3008" s="8" t="str">
        <f t="shared" si="369"/>
        <v>Head Over Heels</v>
      </c>
      <c r="O3008" s="10">
        <f>INDEX(cpi!$A$1:$M$106,MATCH($D3008,cpi!$A:$A,0),MATCH($C3008,cpi!$1:$1,0))</f>
        <v>175.8</v>
      </c>
      <c r="P3008" s="10">
        <f>cpi!$I$2</f>
        <v>245.51900000000001</v>
      </c>
      <c r="Q3008" s="10">
        <f t="shared" si="374"/>
        <v>1.3965813424345848</v>
      </c>
      <c r="R3008" s="8" t="str">
        <f t="shared" si="375"/>
        <v/>
      </c>
      <c r="S3008" s="11">
        <f t="shared" si="376"/>
        <v>19552138.794084188</v>
      </c>
      <c r="T3008" s="11">
        <f t="shared" si="376"/>
        <v>14520765.969482366</v>
      </c>
      <c r="U3008" s="11">
        <f t="shared" si="376"/>
        <v>14520765.969482366</v>
      </c>
    </row>
    <row r="3009" spans="1:21" x14ac:dyDescent="0.2">
      <c r="A3009" s="5">
        <v>3038</v>
      </c>
      <c r="B3009" s="17">
        <v>26</v>
      </c>
      <c r="C3009" s="16">
        <v>10</v>
      </c>
      <c r="D3009" s="16">
        <v>2012</v>
      </c>
      <c r="E3009" s="18">
        <v>41680</v>
      </c>
      <c r="F3009" s="9" t="s">
        <v>2978</v>
      </c>
      <c r="G3009" s="3">
        <v>14000000</v>
      </c>
      <c r="H3009" s="3">
        <v>9409538</v>
      </c>
      <c r="I3009" s="3">
        <v>11166615</v>
      </c>
      <c r="J3009" s="8" t="str">
        <f t="shared" si="370"/>
        <v/>
      </c>
      <c r="K3009" s="8" t="str">
        <f t="shared" si="371"/>
        <v/>
      </c>
      <c r="L3009" s="8" t="str">
        <f t="shared" si="372"/>
        <v>Fun Size</v>
      </c>
      <c r="M3009" s="8" t="str">
        <f t="shared" si="373"/>
        <v/>
      </c>
      <c r="N3009" s="8" t="str">
        <f t="shared" si="369"/>
        <v>Fun Size</v>
      </c>
      <c r="O3009" s="10">
        <f>INDEX(cpi!$A$1:$M$106,MATCH($D3009,cpi!$A:$A,0),MATCH($C3009,cpi!$1:$1,0))</f>
        <v>231.31700000000001</v>
      </c>
      <c r="P3009" s="10">
        <f>cpi!$I$2</f>
        <v>245.51900000000001</v>
      </c>
      <c r="Q3009" s="10">
        <f t="shared" si="374"/>
        <v>1.0613962657305775</v>
      </c>
      <c r="R3009" s="8" t="str">
        <f t="shared" si="375"/>
        <v/>
      </c>
      <c r="S3009" s="11">
        <f t="shared" si="376"/>
        <v>14859547.720228085</v>
      </c>
      <c r="T3009" s="11">
        <f t="shared" si="376"/>
        <v>9987248.4954499677</v>
      </c>
      <c r="U3009" s="11">
        <f t="shared" si="376"/>
        <v>11852203.461851053</v>
      </c>
    </row>
    <row r="3010" spans="1:21" x14ac:dyDescent="0.2">
      <c r="A3010" s="5">
        <v>3039</v>
      </c>
      <c r="B3010" s="17">
        <v>23</v>
      </c>
      <c r="C3010" s="16">
        <v>4</v>
      </c>
      <c r="D3010" s="16">
        <v>1999</v>
      </c>
      <c r="E3010" s="18">
        <v>36834</v>
      </c>
      <c r="F3010" s="9" t="s">
        <v>2979</v>
      </c>
      <c r="G3010" s="3">
        <v>14000000</v>
      </c>
      <c r="H3010" s="3">
        <v>6552255</v>
      </c>
      <c r="I3010" s="3">
        <v>6552255</v>
      </c>
      <c r="J3010" s="8" t="str">
        <f t="shared" si="370"/>
        <v/>
      </c>
      <c r="K3010" s="8" t="str">
        <f t="shared" si="371"/>
        <v/>
      </c>
      <c r="L3010" s="8" t="str">
        <f t="shared" si="372"/>
        <v>Lost and Found</v>
      </c>
      <c r="M3010" s="8" t="str">
        <f t="shared" si="373"/>
        <v/>
      </c>
      <c r="N3010" s="8" t="str">
        <f t="shared" ref="N3010:N3073" si="377">IF(M3010=1,L3010&amp;" ("&amp;D3010&amp;")",L3010)</f>
        <v>Lost and Found</v>
      </c>
      <c r="O3010" s="10">
        <f>INDEX(cpi!$A$1:$M$106,MATCH($D3010,cpi!$A:$A,0),MATCH($C3010,cpi!$1:$1,0))</f>
        <v>166.2</v>
      </c>
      <c r="P3010" s="10">
        <f>cpi!$I$2</f>
        <v>245.51900000000001</v>
      </c>
      <c r="Q3010" s="10">
        <f t="shared" si="374"/>
        <v>1.4772503008423588</v>
      </c>
      <c r="R3010" s="8" t="str">
        <f t="shared" si="375"/>
        <v/>
      </c>
      <c r="S3010" s="11">
        <f t="shared" si="376"/>
        <v>20681504.211793024</v>
      </c>
      <c r="T3010" s="11">
        <f t="shared" si="376"/>
        <v>9679320.6699458491</v>
      </c>
      <c r="U3010" s="11">
        <f t="shared" si="376"/>
        <v>9679320.6699458491</v>
      </c>
    </row>
    <row r="3011" spans="1:21" x14ac:dyDescent="0.2">
      <c r="A3011" s="5">
        <v>3040</v>
      </c>
      <c r="B3011" s="17">
        <v>30</v>
      </c>
      <c r="C3011" s="16">
        <v>11</v>
      </c>
      <c r="D3011" s="16">
        <v>2007</v>
      </c>
      <c r="E3011" s="18">
        <v>39975</v>
      </c>
      <c r="F3011" s="9" t="s">
        <v>2980</v>
      </c>
      <c r="G3011" s="3">
        <v>14000000</v>
      </c>
      <c r="H3011" s="3">
        <v>5990075</v>
      </c>
      <c r="I3011" s="3">
        <v>22754472</v>
      </c>
      <c r="J3011" s="8" t="str">
        <f t="shared" ref="J3011:J3074" si="378">IF(I3011=0,1,"")</f>
        <v/>
      </c>
      <c r="K3011" s="8" t="str">
        <f t="shared" ref="K3011:K3074" si="379">IF(D3011&gt;2017,1,"")</f>
        <v/>
      </c>
      <c r="L3011" s="8" t="str">
        <f t="shared" ref="L3011:L3074" si="380">F3011</f>
        <v>Le Scaphandre et le Papillon</v>
      </c>
      <c r="M3011" s="8" t="str">
        <f t="shared" ref="M3011:M3074" si="381">IF(COUNTIF($L$2:$L$5233,L3011)&gt;1,1,"")</f>
        <v/>
      </c>
      <c r="N3011" s="8" t="str">
        <f t="shared" si="377"/>
        <v>Le Scaphandre et le Papillon</v>
      </c>
      <c r="O3011" s="10">
        <f>INDEX(cpi!$A$1:$M$106,MATCH($D3011,cpi!$A:$A,0),MATCH($C3011,cpi!$1:$1,0))</f>
        <v>210.17699999999999</v>
      </c>
      <c r="P3011" s="10">
        <f>cpi!$I$2</f>
        <v>245.51900000000001</v>
      </c>
      <c r="Q3011" s="10">
        <f t="shared" ref="Q3011:Q3074" si="382">P3011/O3011</f>
        <v>1.168153508709326</v>
      </c>
      <c r="R3011" s="8" t="str">
        <f t="shared" ref="R3011:R3074" si="383">IF(ISERROR(Q3011),1,"")</f>
        <v/>
      </c>
      <c r="S3011" s="11">
        <f t="shared" ref="S3011:U3074" si="384">G3011*$Q3011</f>
        <v>16354149.121930564</v>
      </c>
      <c r="T3011" s="11">
        <f t="shared" si="384"/>
        <v>6997327.1286820155</v>
      </c>
      <c r="U3011" s="11">
        <f t="shared" si="384"/>
        <v>26580716.305628113</v>
      </c>
    </row>
    <row r="3012" spans="1:21" x14ac:dyDescent="0.2">
      <c r="A3012" s="5">
        <v>3041</v>
      </c>
      <c r="B3012" s="17">
        <v>6</v>
      </c>
      <c r="C3012" s="16">
        <v>10</v>
      </c>
      <c r="D3012" s="16">
        <v>2006</v>
      </c>
      <c r="E3012" s="18">
        <v>38878</v>
      </c>
      <c r="F3012" s="9" t="s">
        <v>2981</v>
      </c>
      <c r="G3012" s="3">
        <v>14000000</v>
      </c>
      <c r="H3012" s="3">
        <v>5463019</v>
      </c>
      <c r="I3012" s="3">
        <v>14121177</v>
      </c>
      <c r="J3012" s="8" t="str">
        <f t="shared" si="378"/>
        <v/>
      </c>
      <c r="K3012" s="8" t="str">
        <f t="shared" si="379"/>
        <v/>
      </c>
      <c r="L3012" s="8" t="str">
        <f t="shared" si="380"/>
        <v>Little Children</v>
      </c>
      <c r="M3012" s="8" t="str">
        <f t="shared" si="381"/>
        <v/>
      </c>
      <c r="N3012" s="8" t="str">
        <f t="shared" si="377"/>
        <v>Little Children</v>
      </c>
      <c r="O3012" s="10">
        <f>INDEX(cpi!$A$1:$M$106,MATCH($D3012,cpi!$A:$A,0),MATCH($C3012,cpi!$1:$1,0))</f>
        <v>201.8</v>
      </c>
      <c r="P3012" s="10">
        <f>cpi!$I$2</f>
        <v>245.51900000000001</v>
      </c>
      <c r="Q3012" s="10">
        <f t="shared" si="382"/>
        <v>1.2166451932606541</v>
      </c>
      <c r="R3012" s="8" t="str">
        <f t="shared" si="383"/>
        <v/>
      </c>
      <c r="S3012" s="11">
        <f t="shared" si="384"/>
        <v>17033032.705649156</v>
      </c>
      <c r="T3012" s="11">
        <f t="shared" si="384"/>
        <v>6646555.8070416255</v>
      </c>
      <c r="U3012" s="11">
        <f t="shared" si="384"/>
        <v>17180462.120232902</v>
      </c>
    </row>
    <row r="3013" spans="1:21" x14ac:dyDescent="0.2">
      <c r="A3013" s="5">
        <v>3042</v>
      </c>
      <c r="B3013" s="17">
        <v>21</v>
      </c>
      <c r="C3013" s="16">
        <v>4</v>
      </c>
      <c r="D3013" s="16">
        <v>2000</v>
      </c>
      <c r="E3013" s="18">
        <v>37138</v>
      </c>
      <c r="F3013" s="9" t="s">
        <v>2982</v>
      </c>
      <c r="G3013" s="3">
        <v>14000000</v>
      </c>
      <c r="H3013" s="3">
        <v>5108820</v>
      </c>
      <c r="I3013" s="3">
        <v>12591270</v>
      </c>
      <c r="J3013" s="8" t="str">
        <f t="shared" si="378"/>
        <v/>
      </c>
      <c r="K3013" s="8" t="str">
        <f t="shared" si="379"/>
        <v/>
      </c>
      <c r="L3013" s="8" t="str">
        <f t="shared" si="380"/>
        <v>Gossip</v>
      </c>
      <c r="M3013" s="8" t="str">
        <f t="shared" si="381"/>
        <v/>
      </c>
      <c r="N3013" s="8" t="str">
        <f t="shared" si="377"/>
        <v>Gossip</v>
      </c>
      <c r="O3013" s="10">
        <f>INDEX(cpi!$A$1:$M$106,MATCH($D3013,cpi!$A:$A,0),MATCH($C3013,cpi!$1:$1,0))</f>
        <v>171.3</v>
      </c>
      <c r="P3013" s="10">
        <f>cpi!$I$2</f>
        <v>245.51900000000001</v>
      </c>
      <c r="Q3013" s="10">
        <f t="shared" si="382"/>
        <v>1.4332691185055457</v>
      </c>
      <c r="R3013" s="8" t="str">
        <f t="shared" si="383"/>
        <v/>
      </c>
      <c r="S3013" s="11">
        <f t="shared" si="384"/>
        <v>20065767.659077641</v>
      </c>
      <c r="T3013" s="11">
        <f t="shared" si="384"/>
        <v>7322313.9380035019</v>
      </c>
      <c r="U3013" s="11">
        <f t="shared" si="384"/>
        <v>18046678.453765322</v>
      </c>
    </row>
    <row r="3014" spans="1:21" x14ac:dyDescent="0.2">
      <c r="A3014" s="5">
        <v>3043</v>
      </c>
      <c r="B3014" s="17">
        <v>26</v>
      </c>
      <c r="C3014" s="16">
        <v>3</v>
      </c>
      <c r="D3014" s="16">
        <v>1999</v>
      </c>
      <c r="E3014" s="18">
        <v>36925</v>
      </c>
      <c r="F3014" s="9" t="s">
        <v>2983</v>
      </c>
      <c r="G3014" s="3">
        <v>14000000</v>
      </c>
      <c r="H3014" s="3">
        <v>4741987</v>
      </c>
      <c r="I3014" s="3">
        <v>4741987</v>
      </c>
      <c r="J3014" s="8" t="str">
        <f t="shared" si="378"/>
        <v/>
      </c>
      <c r="K3014" s="8" t="str">
        <f t="shared" si="379"/>
        <v/>
      </c>
      <c r="L3014" s="8" t="str">
        <f t="shared" si="380"/>
        <v>A Walk on the Moon</v>
      </c>
      <c r="M3014" s="8" t="str">
        <f t="shared" si="381"/>
        <v/>
      </c>
      <c r="N3014" s="8" t="str">
        <f t="shared" si="377"/>
        <v>A Walk on the Moon</v>
      </c>
      <c r="O3014" s="10">
        <f>INDEX(cpi!$A$1:$M$106,MATCH($D3014,cpi!$A:$A,0),MATCH($C3014,cpi!$1:$1,0))</f>
        <v>165</v>
      </c>
      <c r="P3014" s="10">
        <f>cpi!$I$2</f>
        <v>245.51900000000001</v>
      </c>
      <c r="Q3014" s="10">
        <f t="shared" si="382"/>
        <v>1.4879939393939394</v>
      </c>
      <c r="R3014" s="8" t="str">
        <f t="shared" si="383"/>
        <v/>
      </c>
      <c r="S3014" s="11">
        <f t="shared" si="384"/>
        <v>20831915.151515152</v>
      </c>
      <c r="T3014" s="11">
        <f t="shared" si="384"/>
        <v>7056047.9166848483</v>
      </c>
      <c r="U3014" s="11">
        <f t="shared" si="384"/>
        <v>7056047.9166848483</v>
      </c>
    </row>
    <row r="3015" spans="1:21" x14ac:dyDescent="0.2">
      <c r="A3015" s="5">
        <v>3044</v>
      </c>
      <c r="B3015" s="17">
        <v>23</v>
      </c>
      <c r="C3015" s="16">
        <v>10</v>
      </c>
      <c r="D3015" s="16">
        <v>2015</v>
      </c>
      <c r="E3015" s="18">
        <v>42684</v>
      </c>
      <c r="F3015" s="9" t="s">
        <v>2984</v>
      </c>
      <c r="G3015" s="3">
        <v>14000000</v>
      </c>
      <c r="H3015" s="3">
        <v>4702420</v>
      </c>
      <c r="I3015" s="3">
        <v>34044909</v>
      </c>
      <c r="J3015" s="8" t="str">
        <f t="shared" si="378"/>
        <v/>
      </c>
      <c r="K3015" s="8" t="str">
        <f t="shared" si="379"/>
        <v/>
      </c>
      <c r="L3015" s="8" t="str">
        <f t="shared" si="380"/>
        <v>Suffragette</v>
      </c>
      <c r="M3015" s="8" t="str">
        <f t="shared" si="381"/>
        <v/>
      </c>
      <c r="N3015" s="8" t="str">
        <f t="shared" si="377"/>
        <v>Suffragette</v>
      </c>
      <c r="O3015" s="10">
        <f>INDEX(cpi!$A$1:$M$106,MATCH($D3015,cpi!$A:$A,0),MATCH($C3015,cpi!$1:$1,0))</f>
        <v>237.83799999999999</v>
      </c>
      <c r="P3015" s="10">
        <f>cpi!$I$2</f>
        <v>245.51900000000001</v>
      </c>
      <c r="Q3015" s="10">
        <f t="shared" si="382"/>
        <v>1.0322950916169831</v>
      </c>
      <c r="R3015" s="8" t="str">
        <f t="shared" si="383"/>
        <v/>
      </c>
      <c r="S3015" s="11">
        <f t="shared" si="384"/>
        <v>14452131.282637764</v>
      </c>
      <c r="T3015" s="11">
        <f t="shared" si="384"/>
        <v>4854285.0847215336</v>
      </c>
      <c r="U3015" s="11">
        <f t="shared" si="384"/>
        <v>35144392.455246851</v>
      </c>
    </row>
    <row r="3016" spans="1:21" x14ac:dyDescent="0.2">
      <c r="A3016" s="5">
        <v>3045</v>
      </c>
      <c r="B3016" s="17">
        <v>27</v>
      </c>
      <c r="C3016" s="16">
        <v>10</v>
      </c>
      <c r="D3016" s="16">
        <v>2006</v>
      </c>
      <c r="E3016" s="18">
        <v>39517</v>
      </c>
      <c r="F3016" s="9" t="s">
        <v>2985</v>
      </c>
      <c r="G3016" s="3">
        <v>14000000</v>
      </c>
      <c r="H3016" s="3">
        <v>4299773</v>
      </c>
      <c r="I3016" s="3">
        <v>5782198</v>
      </c>
      <c r="J3016" s="8" t="str">
        <f t="shared" si="378"/>
        <v/>
      </c>
      <c r="K3016" s="8" t="str">
        <f t="shared" si="379"/>
        <v/>
      </c>
      <c r="L3016" s="8" t="str">
        <f t="shared" si="380"/>
        <v>Catch a Fire</v>
      </c>
      <c r="M3016" s="8" t="str">
        <f t="shared" si="381"/>
        <v/>
      </c>
      <c r="N3016" s="8" t="str">
        <f t="shared" si="377"/>
        <v>Catch a Fire</v>
      </c>
      <c r="O3016" s="10">
        <f>INDEX(cpi!$A$1:$M$106,MATCH($D3016,cpi!$A:$A,0),MATCH($C3016,cpi!$1:$1,0))</f>
        <v>201.8</v>
      </c>
      <c r="P3016" s="10">
        <f>cpi!$I$2</f>
        <v>245.51900000000001</v>
      </c>
      <c r="Q3016" s="10">
        <f t="shared" si="382"/>
        <v>1.2166451932606541</v>
      </c>
      <c r="R3016" s="8" t="str">
        <f t="shared" si="383"/>
        <v/>
      </c>
      <c r="S3016" s="11">
        <f t="shared" si="384"/>
        <v>17033032.705649156</v>
      </c>
      <c r="T3016" s="11">
        <f t="shared" si="384"/>
        <v>5231298.1525619421</v>
      </c>
      <c r="U3016" s="11">
        <f t="shared" si="384"/>
        <v>7034883.4031813676</v>
      </c>
    </row>
    <row r="3017" spans="1:21" x14ac:dyDescent="0.2">
      <c r="A3017" s="5">
        <v>3046</v>
      </c>
      <c r="B3017" s="17">
        <v>19</v>
      </c>
      <c r="C3017" s="16">
        <v>12</v>
      </c>
      <c r="D3017" s="16">
        <v>2014</v>
      </c>
      <c r="E3017" s="18">
        <v>42197</v>
      </c>
      <c r="F3017" s="9" t="s">
        <v>2986</v>
      </c>
      <c r="G3017" s="3">
        <v>14000000</v>
      </c>
      <c r="H3017" s="3">
        <v>3958546</v>
      </c>
      <c r="I3017" s="3">
        <v>25187026</v>
      </c>
      <c r="J3017" s="8" t="str">
        <f t="shared" si="378"/>
        <v/>
      </c>
      <c r="K3017" s="8" t="str">
        <f t="shared" si="379"/>
        <v/>
      </c>
      <c r="L3017" s="8" t="str">
        <f t="shared" si="380"/>
        <v>Mr. Turner</v>
      </c>
      <c r="M3017" s="8" t="str">
        <f t="shared" si="381"/>
        <v/>
      </c>
      <c r="N3017" s="8" t="str">
        <f t="shared" si="377"/>
        <v>Mr. Turner</v>
      </c>
      <c r="O3017" s="10">
        <f>INDEX(cpi!$A$1:$M$106,MATCH($D3017,cpi!$A:$A,0),MATCH($C3017,cpi!$1:$1,0))</f>
        <v>234.81200000000001</v>
      </c>
      <c r="P3017" s="10">
        <f>cpi!$I$2</f>
        <v>245.51900000000001</v>
      </c>
      <c r="Q3017" s="10">
        <f t="shared" si="382"/>
        <v>1.0455981806721972</v>
      </c>
      <c r="R3017" s="8" t="str">
        <f t="shared" si="383"/>
        <v/>
      </c>
      <c r="S3017" s="11">
        <f t="shared" si="384"/>
        <v>14638374.529410761</v>
      </c>
      <c r="T3017" s="11">
        <f t="shared" si="384"/>
        <v>4139048.4957072036</v>
      </c>
      <c r="U3017" s="11">
        <f t="shared" si="384"/>
        <v>26335508.56214333</v>
      </c>
    </row>
    <row r="3018" spans="1:21" x14ac:dyDescent="0.2">
      <c r="A3018" s="5">
        <v>3047</v>
      </c>
      <c r="B3018" s="17">
        <v>7</v>
      </c>
      <c r="C3018" s="16">
        <v>9</v>
      </c>
      <c r="D3018" s="16">
        <v>2001</v>
      </c>
      <c r="E3018" s="18">
        <v>37081</v>
      </c>
      <c r="F3018" s="9" t="s">
        <v>2987</v>
      </c>
      <c r="G3018" s="3">
        <v>14000000</v>
      </c>
      <c r="H3018" s="3">
        <v>3100650</v>
      </c>
      <c r="I3018" s="3">
        <v>4288246</v>
      </c>
      <c r="J3018" s="8" t="str">
        <f t="shared" si="378"/>
        <v/>
      </c>
      <c r="K3018" s="8" t="str">
        <f t="shared" si="379"/>
        <v/>
      </c>
      <c r="L3018" s="8" t="str">
        <f t="shared" si="380"/>
        <v>Soul Survivors</v>
      </c>
      <c r="M3018" s="8" t="str">
        <f t="shared" si="381"/>
        <v/>
      </c>
      <c r="N3018" s="8" t="str">
        <f t="shared" si="377"/>
        <v>Soul Survivors</v>
      </c>
      <c r="O3018" s="10">
        <f>INDEX(cpi!$A$1:$M$106,MATCH($D3018,cpi!$A:$A,0),MATCH($C3018,cpi!$1:$1,0))</f>
        <v>178.3</v>
      </c>
      <c r="P3018" s="10">
        <f>cpi!$I$2</f>
        <v>245.51900000000001</v>
      </c>
      <c r="Q3018" s="10">
        <f t="shared" si="382"/>
        <v>1.3769994391475042</v>
      </c>
      <c r="R3018" s="8" t="str">
        <f t="shared" si="383"/>
        <v/>
      </c>
      <c r="S3018" s="11">
        <f t="shared" si="384"/>
        <v>19277992.14806506</v>
      </c>
      <c r="T3018" s="11">
        <f t="shared" si="384"/>
        <v>4269593.3109927094</v>
      </c>
      <c r="U3018" s="11">
        <f t="shared" si="384"/>
        <v>5904912.3369265283</v>
      </c>
    </row>
    <row r="3019" spans="1:21" x14ac:dyDescent="0.2">
      <c r="A3019" s="5">
        <v>3048</v>
      </c>
      <c r="B3019" s="17">
        <v>22</v>
      </c>
      <c r="C3019" s="16">
        <v>5</v>
      </c>
      <c r="D3019" s="16">
        <v>2009</v>
      </c>
      <c r="E3019" s="18">
        <v>40456</v>
      </c>
      <c r="F3019" s="9" t="s">
        <v>2988</v>
      </c>
      <c r="G3019" s="3">
        <v>14000000</v>
      </c>
      <c r="H3019" s="3">
        <v>2656784</v>
      </c>
      <c r="I3019" s="3">
        <v>20537741</v>
      </c>
      <c r="J3019" s="8" t="str">
        <f t="shared" si="378"/>
        <v/>
      </c>
      <c r="K3019" s="8" t="str">
        <f t="shared" si="379"/>
        <v/>
      </c>
      <c r="L3019" s="8" t="str">
        <f t="shared" si="380"/>
        <v>Easy Virtue</v>
      </c>
      <c r="M3019" s="8" t="str">
        <f t="shared" si="381"/>
        <v/>
      </c>
      <c r="N3019" s="8" t="str">
        <f t="shared" si="377"/>
        <v>Easy Virtue</v>
      </c>
      <c r="O3019" s="10">
        <f>INDEX(cpi!$A$1:$M$106,MATCH($D3019,cpi!$A:$A,0),MATCH($C3019,cpi!$1:$1,0))</f>
        <v>213.85599999999999</v>
      </c>
      <c r="P3019" s="10">
        <f>cpi!$I$2</f>
        <v>245.51900000000001</v>
      </c>
      <c r="Q3019" s="10">
        <f t="shared" si="382"/>
        <v>1.1480575714499477</v>
      </c>
      <c r="R3019" s="8" t="str">
        <f t="shared" si="383"/>
        <v/>
      </c>
      <c r="S3019" s="11">
        <f t="shared" si="384"/>
        <v>16072806.000299267</v>
      </c>
      <c r="T3019" s="11">
        <f t="shared" si="384"/>
        <v>3050140.986907078</v>
      </c>
      <c r="U3019" s="11">
        <f t="shared" si="384"/>
        <v>23578509.055528019</v>
      </c>
    </row>
    <row r="3020" spans="1:21" x14ac:dyDescent="0.2">
      <c r="A3020" s="5">
        <v>3049</v>
      </c>
      <c r="B3020" s="17">
        <v>31</v>
      </c>
      <c r="C3020" s="16">
        <v>3</v>
      </c>
      <c r="D3020" s="16">
        <v>1995</v>
      </c>
      <c r="E3020" s="18">
        <v>35614</v>
      </c>
      <c r="F3020" s="9" t="s">
        <v>2989</v>
      </c>
      <c r="G3020" s="3">
        <v>14000000</v>
      </c>
      <c r="H3020" s="3">
        <v>2461628</v>
      </c>
      <c r="I3020" s="3">
        <v>2461628</v>
      </c>
      <c r="J3020" s="8" t="str">
        <f t="shared" si="378"/>
        <v/>
      </c>
      <c r="K3020" s="8" t="str">
        <f t="shared" si="379"/>
        <v/>
      </c>
      <c r="L3020" s="8" t="str">
        <f t="shared" si="380"/>
        <v>Jefferson in Paris</v>
      </c>
      <c r="M3020" s="8" t="str">
        <f t="shared" si="381"/>
        <v/>
      </c>
      <c r="N3020" s="8" t="str">
        <f t="shared" si="377"/>
        <v>Jefferson in Paris</v>
      </c>
      <c r="O3020" s="10">
        <f>INDEX(cpi!$A$1:$M$106,MATCH($D3020,cpi!$A:$A,0),MATCH($C3020,cpi!$1:$1,0))</f>
        <v>151.4</v>
      </c>
      <c r="P3020" s="10">
        <f>cpi!$I$2</f>
        <v>245.51900000000001</v>
      </c>
      <c r="Q3020" s="10">
        <f t="shared" si="382"/>
        <v>1.6216578599735798</v>
      </c>
      <c r="R3020" s="8" t="str">
        <f t="shared" si="383"/>
        <v/>
      </c>
      <c r="S3020" s="11">
        <f t="shared" si="384"/>
        <v>22703210.039630119</v>
      </c>
      <c r="T3020" s="11">
        <f t="shared" si="384"/>
        <v>3991918.3945310432</v>
      </c>
      <c r="U3020" s="11">
        <f t="shared" si="384"/>
        <v>3991918.3945310432</v>
      </c>
    </row>
    <row r="3021" spans="1:21" x14ac:dyDescent="0.2">
      <c r="A3021" s="5">
        <v>3050</v>
      </c>
      <c r="B3021" s="17">
        <v>6</v>
      </c>
      <c r="C3021" s="16">
        <v>8</v>
      </c>
      <c r="D3021" s="16">
        <v>2010</v>
      </c>
      <c r="E3021" s="18">
        <v>40337</v>
      </c>
      <c r="F3021" s="9" t="s">
        <v>2990</v>
      </c>
      <c r="G3021" s="3">
        <v>14000000</v>
      </c>
      <c r="H3021" s="3">
        <v>1755212</v>
      </c>
      <c r="I3021" s="3">
        <v>4246147</v>
      </c>
      <c r="J3021" s="8" t="str">
        <f t="shared" si="378"/>
        <v/>
      </c>
      <c r="K3021" s="8" t="str">
        <f t="shared" si="379"/>
        <v/>
      </c>
      <c r="L3021" s="8" t="str">
        <f t="shared" si="380"/>
        <v>Flipped</v>
      </c>
      <c r="M3021" s="8" t="str">
        <f t="shared" si="381"/>
        <v/>
      </c>
      <c r="N3021" s="8" t="str">
        <f t="shared" si="377"/>
        <v>Flipped</v>
      </c>
      <c r="O3021" s="10">
        <f>INDEX(cpi!$A$1:$M$106,MATCH($D3021,cpi!$A:$A,0),MATCH($C3021,cpi!$1:$1,0))</f>
        <v>218.31200000000001</v>
      </c>
      <c r="P3021" s="10">
        <f>cpi!$I$2</f>
        <v>245.51900000000001</v>
      </c>
      <c r="Q3021" s="10">
        <f t="shared" si="382"/>
        <v>1.1246243907801678</v>
      </c>
      <c r="R3021" s="8" t="str">
        <f t="shared" si="383"/>
        <v/>
      </c>
      <c r="S3021" s="11">
        <f t="shared" si="384"/>
        <v>15744741.470922349</v>
      </c>
      <c r="T3021" s="11">
        <f t="shared" si="384"/>
        <v>1973954.2261900399</v>
      </c>
      <c r="U3021" s="11">
        <f t="shared" si="384"/>
        <v>4775320.4830380371</v>
      </c>
    </row>
    <row r="3022" spans="1:21" x14ac:dyDescent="0.2">
      <c r="A3022" s="5">
        <v>3051</v>
      </c>
      <c r="B3022" s="17">
        <v>1</v>
      </c>
      <c r="C3022" s="16">
        <v>1</v>
      </c>
      <c r="D3022" s="16">
        <v>1978</v>
      </c>
      <c r="E3022" s="18">
        <v>28491</v>
      </c>
      <c r="F3022" s="9" t="s">
        <v>2991</v>
      </c>
      <c r="G3022" s="3">
        <v>14000000</v>
      </c>
      <c r="H3022" s="3">
        <v>1000000</v>
      </c>
      <c r="I3022" s="3">
        <v>1000000</v>
      </c>
      <c r="J3022" s="8" t="str">
        <f t="shared" si="378"/>
        <v/>
      </c>
      <c r="K3022" s="8" t="str">
        <f t="shared" si="379"/>
        <v/>
      </c>
      <c r="L3022" s="8" t="str">
        <f t="shared" si="380"/>
        <v>Caravans</v>
      </c>
      <c r="M3022" s="8" t="str">
        <f t="shared" si="381"/>
        <v/>
      </c>
      <c r="N3022" s="8" t="str">
        <f t="shared" si="377"/>
        <v>Caravans</v>
      </c>
      <c r="O3022" s="10">
        <f>INDEX(cpi!$A$1:$M$106,MATCH($D3022,cpi!$A:$A,0),MATCH($C3022,cpi!$1:$1,0))</f>
        <v>62.5</v>
      </c>
      <c r="P3022" s="10">
        <f>cpi!$I$2</f>
        <v>245.51900000000001</v>
      </c>
      <c r="Q3022" s="10">
        <f t="shared" si="382"/>
        <v>3.9283040000000002</v>
      </c>
      <c r="R3022" s="8" t="str">
        <f t="shared" si="383"/>
        <v/>
      </c>
      <c r="S3022" s="11">
        <f t="shared" si="384"/>
        <v>54996256</v>
      </c>
      <c r="T3022" s="11">
        <f t="shared" si="384"/>
        <v>3928304.0000000005</v>
      </c>
      <c r="U3022" s="11">
        <f t="shared" si="384"/>
        <v>3928304.0000000005</v>
      </c>
    </row>
    <row r="3023" spans="1:21" x14ac:dyDescent="0.2">
      <c r="A3023" s="5">
        <v>3052</v>
      </c>
      <c r="B3023" s="17">
        <v>25</v>
      </c>
      <c r="C3023" s="16">
        <v>6</v>
      </c>
      <c r="D3023" s="16">
        <v>2010</v>
      </c>
      <c r="E3023" s="18">
        <v>40914</v>
      </c>
      <c r="F3023" s="9" t="s">
        <v>2992</v>
      </c>
      <c r="G3023" s="3">
        <v>14000000</v>
      </c>
      <c r="H3023" s="3">
        <v>403952</v>
      </c>
      <c r="I3023" s="3">
        <v>1903952</v>
      </c>
      <c r="J3023" s="8" t="str">
        <f t="shared" si="378"/>
        <v/>
      </c>
      <c r="K3023" s="8" t="str">
        <f t="shared" si="379"/>
        <v/>
      </c>
      <c r="L3023" s="8" t="str">
        <f t="shared" si="380"/>
        <v>Les herbes folles</v>
      </c>
      <c r="M3023" s="8" t="str">
        <f t="shared" si="381"/>
        <v/>
      </c>
      <c r="N3023" s="8" t="str">
        <f t="shared" si="377"/>
        <v>Les herbes folles</v>
      </c>
      <c r="O3023" s="10">
        <f>INDEX(cpi!$A$1:$M$106,MATCH($D3023,cpi!$A:$A,0),MATCH($C3023,cpi!$1:$1,0))</f>
        <v>217.965</v>
      </c>
      <c r="P3023" s="10">
        <f>cpi!$I$2</f>
        <v>245.51900000000001</v>
      </c>
      <c r="Q3023" s="10">
        <f t="shared" si="382"/>
        <v>1.1264147913655862</v>
      </c>
      <c r="R3023" s="8" t="str">
        <f t="shared" si="383"/>
        <v/>
      </c>
      <c r="S3023" s="11">
        <f t="shared" si="384"/>
        <v>15769807.079118207</v>
      </c>
      <c r="T3023" s="11">
        <f t="shared" si="384"/>
        <v>455017.50780171127</v>
      </c>
      <c r="U3023" s="11">
        <f t="shared" si="384"/>
        <v>2144639.6948500904</v>
      </c>
    </row>
    <row r="3024" spans="1:21" x14ac:dyDescent="0.2">
      <c r="A3024" s="5">
        <v>3053</v>
      </c>
      <c r="B3024" s="17">
        <v>24</v>
      </c>
      <c r="C3024" s="16">
        <v>1</v>
      </c>
      <c r="D3024" s="16">
        <v>2003</v>
      </c>
      <c r="E3024" s="18">
        <v>38322</v>
      </c>
      <c r="F3024" s="9" t="s">
        <v>2993</v>
      </c>
      <c r="G3024" s="3">
        <v>14000000</v>
      </c>
      <c r="H3024" s="3">
        <v>274299</v>
      </c>
      <c r="I3024" s="3">
        <v>274299</v>
      </c>
      <c r="J3024" s="8" t="str">
        <f t="shared" si="378"/>
        <v/>
      </c>
      <c r="K3024" s="8" t="str">
        <f t="shared" si="379"/>
        <v/>
      </c>
      <c r="L3024" s="8" t="str">
        <f t="shared" si="380"/>
        <v>Amen</v>
      </c>
      <c r="M3024" s="8" t="str">
        <f t="shared" si="381"/>
        <v/>
      </c>
      <c r="N3024" s="8" t="str">
        <f t="shared" si="377"/>
        <v>Amen</v>
      </c>
      <c r="O3024" s="10">
        <f>INDEX(cpi!$A$1:$M$106,MATCH($D3024,cpi!$A:$A,0),MATCH($C3024,cpi!$1:$1,0))</f>
        <v>181.7</v>
      </c>
      <c r="P3024" s="10">
        <f>cpi!$I$2</f>
        <v>245.51900000000001</v>
      </c>
      <c r="Q3024" s="10">
        <f t="shared" si="382"/>
        <v>1.3512328013208588</v>
      </c>
      <c r="R3024" s="8" t="str">
        <f t="shared" si="383"/>
        <v/>
      </c>
      <c r="S3024" s="11">
        <f t="shared" si="384"/>
        <v>18917259.218492024</v>
      </c>
      <c r="T3024" s="11">
        <f t="shared" si="384"/>
        <v>370641.80616951024</v>
      </c>
      <c r="U3024" s="11">
        <f t="shared" si="384"/>
        <v>370641.80616951024</v>
      </c>
    </row>
    <row r="3025" spans="1:21" x14ac:dyDescent="0.2">
      <c r="A3025" s="5">
        <v>3054</v>
      </c>
      <c r="B3025" s="17">
        <v>26</v>
      </c>
      <c r="C3025" s="16">
        <v>9</v>
      </c>
      <c r="D3025" s="16">
        <v>2008</v>
      </c>
      <c r="E3025" s="18">
        <v>40218</v>
      </c>
      <c r="F3025" s="9" t="s">
        <v>2994</v>
      </c>
      <c r="G3025" s="3">
        <v>14000000</v>
      </c>
      <c r="H3025" s="3">
        <v>266967</v>
      </c>
      <c r="I3025" s="3">
        <v>266967</v>
      </c>
      <c r="J3025" s="8" t="str">
        <f t="shared" si="378"/>
        <v/>
      </c>
      <c r="K3025" s="8" t="str">
        <f t="shared" si="379"/>
        <v/>
      </c>
      <c r="L3025" s="8" t="str">
        <f t="shared" si="380"/>
        <v>The Lucky Ones</v>
      </c>
      <c r="M3025" s="8" t="str">
        <f t="shared" si="381"/>
        <v/>
      </c>
      <c r="N3025" s="8" t="str">
        <f t="shared" si="377"/>
        <v>The Lucky Ones</v>
      </c>
      <c r="O3025" s="10">
        <f>INDEX(cpi!$A$1:$M$106,MATCH($D3025,cpi!$A:$A,0),MATCH($C3025,cpi!$1:$1,0))</f>
        <v>218.78299999999999</v>
      </c>
      <c r="P3025" s="10">
        <f>cpi!$I$2</f>
        <v>245.51900000000001</v>
      </c>
      <c r="Q3025" s="10">
        <f t="shared" si="382"/>
        <v>1.1222032790481893</v>
      </c>
      <c r="R3025" s="8" t="str">
        <f t="shared" si="383"/>
        <v/>
      </c>
      <c r="S3025" s="11">
        <f t="shared" si="384"/>
        <v>15710845.90667465</v>
      </c>
      <c r="T3025" s="11">
        <f t="shared" si="384"/>
        <v>299591.24279765796</v>
      </c>
      <c r="U3025" s="11">
        <f t="shared" si="384"/>
        <v>299591.24279765796</v>
      </c>
    </row>
    <row r="3026" spans="1:21" x14ac:dyDescent="0.2">
      <c r="A3026" s="5">
        <v>3055</v>
      </c>
      <c r="B3026" s="17">
        <v>30</v>
      </c>
      <c r="C3026" s="16">
        <v>9</v>
      </c>
      <c r="D3026" s="16">
        <v>2011</v>
      </c>
      <c r="E3026" s="18">
        <v>41434</v>
      </c>
      <c r="F3026" s="9" t="s">
        <v>2995</v>
      </c>
      <c r="G3026" s="3">
        <v>14000000</v>
      </c>
      <c r="H3026" s="3">
        <v>47185</v>
      </c>
      <c r="I3026" s="3">
        <v>623292</v>
      </c>
      <c r="J3026" s="8" t="str">
        <f t="shared" si="378"/>
        <v/>
      </c>
      <c r="K3026" s="8" t="str">
        <f t="shared" si="379"/>
        <v/>
      </c>
      <c r="L3026" s="8" t="str">
        <f t="shared" si="380"/>
        <v>Margaret</v>
      </c>
      <c r="M3026" s="8" t="str">
        <f t="shared" si="381"/>
        <v/>
      </c>
      <c r="N3026" s="8" t="str">
        <f t="shared" si="377"/>
        <v>Margaret</v>
      </c>
      <c r="O3026" s="10">
        <f>INDEX(cpi!$A$1:$M$106,MATCH($D3026,cpi!$A:$A,0),MATCH($C3026,cpi!$1:$1,0))</f>
        <v>226.88900000000001</v>
      </c>
      <c r="P3026" s="10">
        <f>cpi!$I$2</f>
        <v>245.51900000000001</v>
      </c>
      <c r="Q3026" s="10">
        <f t="shared" si="382"/>
        <v>1.0821106355971422</v>
      </c>
      <c r="R3026" s="8" t="str">
        <f t="shared" si="383"/>
        <v/>
      </c>
      <c r="S3026" s="11">
        <f t="shared" si="384"/>
        <v>15149548.89835999</v>
      </c>
      <c r="T3026" s="11">
        <f t="shared" si="384"/>
        <v>51059.390340651153</v>
      </c>
      <c r="U3026" s="11">
        <f t="shared" si="384"/>
        <v>674470.90228261391</v>
      </c>
    </row>
    <row r="3027" spans="1:21" x14ac:dyDescent="0.2">
      <c r="A3027" s="5">
        <v>3056</v>
      </c>
      <c r="B3027" s="17">
        <v>1</v>
      </c>
      <c r="C3027" s="16">
        <v>11</v>
      </c>
      <c r="D3027" s="16">
        <v>2016</v>
      </c>
      <c r="E3027" s="18">
        <v>42380</v>
      </c>
      <c r="F3027" s="9" t="s">
        <v>2996</v>
      </c>
      <c r="G3027" s="3">
        <v>14000000</v>
      </c>
      <c r="H3027" s="3">
        <v>0</v>
      </c>
      <c r="I3027" s="3">
        <v>11354230</v>
      </c>
      <c r="J3027" s="8" t="str">
        <f t="shared" si="378"/>
        <v/>
      </c>
      <c r="K3027" s="8" t="str">
        <f t="shared" si="379"/>
        <v/>
      </c>
      <c r="L3027" s="8" t="str">
        <f t="shared" si="380"/>
        <v>Reign of Assassins</v>
      </c>
      <c r="M3027" s="8" t="str">
        <f t="shared" si="381"/>
        <v/>
      </c>
      <c r="N3027" s="8" t="str">
        <f t="shared" si="377"/>
        <v>Reign of Assassins</v>
      </c>
      <c r="O3027" s="10">
        <f>INDEX(cpi!$A$1:$M$106,MATCH($D3027,cpi!$A:$A,0),MATCH($C3027,cpi!$1:$1,0))</f>
        <v>241.35300000000001</v>
      </c>
      <c r="P3027" s="10">
        <f>cpi!$I$2</f>
        <v>245.51900000000001</v>
      </c>
      <c r="Q3027" s="10">
        <f t="shared" si="382"/>
        <v>1.0172610243087925</v>
      </c>
      <c r="R3027" s="8" t="str">
        <f t="shared" si="383"/>
        <v/>
      </c>
      <c r="S3027" s="11">
        <f t="shared" si="384"/>
        <v>14241654.340323094</v>
      </c>
      <c r="T3027" s="11">
        <f t="shared" si="384"/>
        <v>0</v>
      </c>
      <c r="U3027" s="11">
        <f t="shared" si="384"/>
        <v>11550215.64003762</v>
      </c>
    </row>
    <row r="3028" spans="1:21" x14ac:dyDescent="0.2">
      <c r="A3028" s="5">
        <v>3057</v>
      </c>
      <c r="B3028" s="17">
        <v>27</v>
      </c>
      <c r="C3028" s="16">
        <v>10</v>
      </c>
      <c r="D3028" s="16">
        <v>2009</v>
      </c>
      <c r="E3028" s="18">
        <v>40612</v>
      </c>
      <c r="F3028" s="9" t="s">
        <v>2997</v>
      </c>
      <c r="G3028" s="3">
        <v>14000000</v>
      </c>
      <c r="H3028" s="3">
        <v>0</v>
      </c>
      <c r="I3028" s="3">
        <v>1553556</v>
      </c>
      <c r="J3028" s="8" t="str">
        <f t="shared" si="378"/>
        <v/>
      </c>
      <c r="K3028" s="8" t="str">
        <f t="shared" si="379"/>
        <v/>
      </c>
      <c r="L3028" s="8" t="str">
        <f t="shared" si="380"/>
        <v>Stan Helsing: A Parody</v>
      </c>
      <c r="M3028" s="8" t="str">
        <f t="shared" si="381"/>
        <v/>
      </c>
      <c r="N3028" s="8" t="str">
        <f t="shared" si="377"/>
        <v>Stan Helsing: A Parody</v>
      </c>
      <c r="O3028" s="10">
        <f>INDEX(cpi!$A$1:$M$106,MATCH($D3028,cpi!$A:$A,0),MATCH($C3028,cpi!$1:$1,0))</f>
        <v>216.17699999999999</v>
      </c>
      <c r="P3028" s="10">
        <f>cpi!$I$2</f>
        <v>245.51900000000001</v>
      </c>
      <c r="Q3028" s="10">
        <f t="shared" si="382"/>
        <v>1.1357313682769212</v>
      </c>
      <c r="R3028" s="8" t="str">
        <f t="shared" si="383"/>
        <v/>
      </c>
      <c r="S3028" s="11">
        <f t="shared" si="384"/>
        <v>15900239.155876897</v>
      </c>
      <c r="T3028" s="11">
        <f t="shared" si="384"/>
        <v>0</v>
      </c>
      <c r="U3028" s="11">
        <f t="shared" si="384"/>
        <v>1764422.2815748206</v>
      </c>
    </row>
    <row r="3029" spans="1:21" x14ac:dyDescent="0.2">
      <c r="A3029" s="5">
        <v>3058</v>
      </c>
      <c r="B3029" s="17">
        <v>9</v>
      </c>
      <c r="C3029" s="16">
        <v>12</v>
      </c>
      <c r="D3029" s="16">
        <v>2005</v>
      </c>
      <c r="E3029" s="18">
        <v>38607</v>
      </c>
      <c r="F3029" s="9" t="s">
        <v>2998</v>
      </c>
      <c r="G3029" s="3">
        <v>13900000</v>
      </c>
      <c r="H3029" s="3">
        <v>83043761</v>
      </c>
      <c r="I3029" s="3">
        <v>177012173</v>
      </c>
      <c r="J3029" s="8" t="str">
        <f t="shared" si="378"/>
        <v/>
      </c>
      <c r="K3029" s="8" t="str">
        <f t="shared" si="379"/>
        <v/>
      </c>
      <c r="L3029" s="8" t="str">
        <f t="shared" si="380"/>
        <v>Brokeback Mountain</v>
      </c>
      <c r="M3029" s="8" t="str">
        <f t="shared" si="381"/>
        <v/>
      </c>
      <c r="N3029" s="8" t="str">
        <f t="shared" si="377"/>
        <v>Brokeback Mountain</v>
      </c>
      <c r="O3029" s="10">
        <f>INDEX(cpi!$A$1:$M$106,MATCH($D3029,cpi!$A:$A,0),MATCH($C3029,cpi!$1:$1,0))</f>
        <v>196.8</v>
      </c>
      <c r="P3029" s="10">
        <f>cpi!$I$2</f>
        <v>245.51900000000001</v>
      </c>
      <c r="Q3029" s="10">
        <f t="shared" si="382"/>
        <v>1.2475558943089431</v>
      </c>
      <c r="R3029" s="8" t="str">
        <f t="shared" si="383"/>
        <v/>
      </c>
      <c r="S3029" s="11">
        <f t="shared" si="384"/>
        <v>17341026.930894308</v>
      </c>
      <c r="T3029" s="11">
        <f t="shared" si="384"/>
        <v>103601733.52113312</v>
      </c>
      <c r="U3029" s="11">
        <f t="shared" si="384"/>
        <v>220832579.79058436</v>
      </c>
    </row>
    <row r="3030" spans="1:21" x14ac:dyDescent="0.2">
      <c r="A3030" s="5">
        <v>3059</v>
      </c>
      <c r="B3030" s="17">
        <v>1</v>
      </c>
      <c r="C3030" s="16">
        <v>7</v>
      </c>
      <c r="D3030" s="16">
        <v>1995</v>
      </c>
      <c r="E3030" s="18">
        <v>34706</v>
      </c>
      <c r="F3030" s="9" t="s">
        <v>2999</v>
      </c>
      <c r="G3030" s="3">
        <v>13700000</v>
      </c>
      <c r="H3030" s="3">
        <v>56598476</v>
      </c>
      <c r="I3030" s="3">
        <v>56598476</v>
      </c>
      <c r="J3030" s="8" t="str">
        <f t="shared" si="378"/>
        <v/>
      </c>
      <c r="K3030" s="8" t="str">
        <f t="shared" si="379"/>
        <v/>
      </c>
      <c r="L3030" s="8" t="str">
        <f t="shared" si="380"/>
        <v>Clueless</v>
      </c>
      <c r="M3030" s="8" t="str">
        <f t="shared" si="381"/>
        <v/>
      </c>
      <c r="N3030" s="8" t="str">
        <f t="shared" si="377"/>
        <v>Clueless</v>
      </c>
      <c r="O3030" s="10">
        <f>INDEX(cpi!$A$1:$M$106,MATCH($D3030,cpi!$A:$A,0),MATCH($C3030,cpi!$1:$1,0))</f>
        <v>152.5</v>
      </c>
      <c r="P3030" s="10">
        <f>cpi!$I$2</f>
        <v>245.51900000000001</v>
      </c>
      <c r="Q3030" s="10">
        <f t="shared" si="382"/>
        <v>1.6099606557377049</v>
      </c>
      <c r="R3030" s="8" t="str">
        <f t="shared" si="383"/>
        <v/>
      </c>
      <c r="S3030" s="11">
        <f t="shared" si="384"/>
        <v>22056460.983606558</v>
      </c>
      <c r="T3030" s="11">
        <f t="shared" si="384"/>
        <v>91121319.534714743</v>
      </c>
      <c r="U3030" s="11">
        <f t="shared" si="384"/>
        <v>91121319.534714743</v>
      </c>
    </row>
    <row r="3031" spans="1:21" x14ac:dyDescent="0.2">
      <c r="A3031" s="5">
        <v>3060</v>
      </c>
      <c r="B3031" s="17">
        <v>31</v>
      </c>
      <c r="C3031" s="16">
        <v>12</v>
      </c>
      <c r="D3031" s="16">
        <v>2008</v>
      </c>
      <c r="E3031" s="18">
        <v>40371</v>
      </c>
      <c r="F3031" s="9" t="s">
        <v>3000</v>
      </c>
      <c r="G3031" s="3">
        <v>13700000</v>
      </c>
      <c r="H3031" s="3">
        <v>0</v>
      </c>
      <c r="I3031" s="3">
        <v>11738256</v>
      </c>
      <c r="J3031" s="8" t="str">
        <f t="shared" si="378"/>
        <v/>
      </c>
      <c r="K3031" s="8" t="str">
        <f t="shared" si="379"/>
        <v/>
      </c>
      <c r="L3031" s="8" t="str">
        <f t="shared" si="380"/>
        <v>Ca$h</v>
      </c>
      <c r="M3031" s="8">
        <f t="shared" si="381"/>
        <v>1</v>
      </c>
      <c r="N3031" s="8" t="str">
        <f t="shared" si="377"/>
        <v>Ca$h (2008)</v>
      </c>
      <c r="O3031" s="10">
        <f>INDEX(cpi!$A$1:$M$106,MATCH($D3031,cpi!$A:$A,0),MATCH($C3031,cpi!$1:$1,0))</f>
        <v>210.22800000000001</v>
      </c>
      <c r="P3031" s="10">
        <f>cpi!$I$2</f>
        <v>245.51900000000001</v>
      </c>
      <c r="Q3031" s="10">
        <f t="shared" si="382"/>
        <v>1.1678701219628214</v>
      </c>
      <c r="R3031" s="8" t="str">
        <f t="shared" si="383"/>
        <v/>
      </c>
      <c r="S3031" s="11">
        <f t="shared" si="384"/>
        <v>15999820.670890654</v>
      </c>
      <c r="T3031" s="11">
        <f t="shared" si="384"/>
        <v>0</v>
      </c>
      <c r="U3031" s="11">
        <f t="shared" si="384"/>
        <v>13708758.46635082</v>
      </c>
    </row>
    <row r="3032" spans="1:21" x14ac:dyDescent="0.2">
      <c r="A3032" s="5">
        <v>3061</v>
      </c>
      <c r="B3032" s="17">
        <v>30</v>
      </c>
      <c r="C3032" s="16">
        <v>3</v>
      </c>
      <c r="D3032" s="16">
        <v>1990</v>
      </c>
      <c r="E3032" s="18">
        <v>33758</v>
      </c>
      <c r="F3032" s="9" t="s">
        <v>238</v>
      </c>
      <c r="G3032" s="3">
        <v>13500000</v>
      </c>
      <c r="H3032" s="3">
        <v>135265915</v>
      </c>
      <c r="I3032" s="3">
        <v>202000000</v>
      </c>
      <c r="J3032" s="8" t="str">
        <f t="shared" si="378"/>
        <v/>
      </c>
      <c r="K3032" s="8" t="str">
        <f t="shared" si="379"/>
        <v/>
      </c>
      <c r="L3032" s="8" t="str">
        <f t="shared" si="380"/>
        <v>Teenage Mutant Ninja Turtles</v>
      </c>
      <c r="M3032" s="8">
        <f t="shared" si="381"/>
        <v>1</v>
      </c>
      <c r="N3032" s="8" t="str">
        <f t="shared" si="377"/>
        <v>Teenage Mutant Ninja Turtles (1990)</v>
      </c>
      <c r="O3032" s="10">
        <f>INDEX(cpi!$A$1:$M$106,MATCH($D3032,cpi!$A:$A,0),MATCH($C3032,cpi!$1:$1,0))</f>
        <v>128.69999999999999</v>
      </c>
      <c r="P3032" s="10">
        <f>cpi!$I$2</f>
        <v>245.51900000000001</v>
      </c>
      <c r="Q3032" s="10">
        <f t="shared" si="382"/>
        <v>1.9076845376845379</v>
      </c>
      <c r="R3032" s="8" t="str">
        <f t="shared" si="383"/>
        <v/>
      </c>
      <c r="S3032" s="11">
        <f t="shared" si="384"/>
        <v>25753741.258741263</v>
      </c>
      <c r="T3032" s="11">
        <f t="shared" si="384"/>
        <v>258044694.52125099</v>
      </c>
      <c r="U3032" s="11">
        <f t="shared" si="384"/>
        <v>385352276.61227667</v>
      </c>
    </row>
    <row r="3033" spans="1:21" x14ac:dyDescent="0.2">
      <c r="A3033" s="5">
        <v>3062</v>
      </c>
      <c r="B3033" s="17">
        <v>5</v>
      </c>
      <c r="C3033" s="16">
        <v>10</v>
      </c>
      <c r="D3033" s="16">
        <v>1956</v>
      </c>
      <c r="E3033" s="18">
        <v>20585</v>
      </c>
      <c r="F3033" s="9" t="s">
        <v>3001</v>
      </c>
      <c r="G3033" s="3">
        <v>13500000</v>
      </c>
      <c r="H3033" s="3">
        <v>80000000</v>
      </c>
      <c r="I3033" s="3">
        <v>80000000</v>
      </c>
      <c r="J3033" s="8" t="str">
        <f t="shared" si="378"/>
        <v/>
      </c>
      <c r="K3033" s="8" t="str">
        <f t="shared" si="379"/>
        <v/>
      </c>
      <c r="L3033" s="8" t="str">
        <f t="shared" si="380"/>
        <v>The Ten Commandments</v>
      </c>
      <c r="M3033" s="8">
        <f t="shared" si="381"/>
        <v>1</v>
      </c>
      <c r="N3033" s="8" t="str">
        <f t="shared" si="377"/>
        <v>The Ten Commandments (1956)</v>
      </c>
      <c r="O3033" s="10">
        <f>INDEX(cpi!$A$1:$M$106,MATCH($D3033,cpi!$A:$A,0),MATCH($C3033,cpi!$1:$1,0))</f>
        <v>27.5</v>
      </c>
      <c r="P3033" s="10">
        <f>cpi!$I$2</f>
        <v>245.51900000000001</v>
      </c>
      <c r="Q3033" s="10">
        <f t="shared" si="382"/>
        <v>8.9279636363636374</v>
      </c>
      <c r="R3033" s="8" t="str">
        <f t="shared" si="383"/>
        <v/>
      </c>
      <c r="S3033" s="11">
        <f t="shared" si="384"/>
        <v>120527509.09090911</v>
      </c>
      <c r="T3033" s="11">
        <f t="shared" si="384"/>
        <v>714237090.909091</v>
      </c>
      <c r="U3033" s="11">
        <f t="shared" si="384"/>
        <v>714237090.909091</v>
      </c>
    </row>
    <row r="3034" spans="1:21" x14ac:dyDescent="0.2">
      <c r="A3034" s="5">
        <v>3063</v>
      </c>
      <c r="B3034" s="17">
        <v>8</v>
      </c>
      <c r="C3034" s="16">
        <v>11</v>
      </c>
      <c r="D3034" s="16">
        <v>2002</v>
      </c>
      <c r="E3034" s="18">
        <v>37479</v>
      </c>
      <c r="F3034" s="9" t="s">
        <v>3002</v>
      </c>
      <c r="G3034" s="3">
        <v>13500000</v>
      </c>
      <c r="H3034" s="3">
        <v>15901849</v>
      </c>
      <c r="I3034" s="3">
        <v>29027914</v>
      </c>
      <c r="J3034" s="8" t="str">
        <f t="shared" si="378"/>
        <v/>
      </c>
      <c r="K3034" s="8" t="str">
        <f t="shared" si="379"/>
        <v/>
      </c>
      <c r="L3034" s="8" t="str">
        <f t="shared" si="380"/>
        <v>Far From Heaven</v>
      </c>
      <c r="M3034" s="8" t="str">
        <f t="shared" si="381"/>
        <v/>
      </c>
      <c r="N3034" s="8" t="str">
        <f t="shared" si="377"/>
        <v>Far From Heaven</v>
      </c>
      <c r="O3034" s="10">
        <f>INDEX(cpi!$A$1:$M$106,MATCH($D3034,cpi!$A:$A,0),MATCH($C3034,cpi!$1:$1,0))</f>
        <v>181.3</v>
      </c>
      <c r="P3034" s="10">
        <f>cpi!$I$2</f>
        <v>245.51900000000001</v>
      </c>
      <c r="Q3034" s="10">
        <f t="shared" si="382"/>
        <v>1.3542140099282955</v>
      </c>
      <c r="R3034" s="8" t="str">
        <f t="shared" si="383"/>
        <v/>
      </c>
      <c r="S3034" s="11">
        <f t="shared" si="384"/>
        <v>18281889.134031989</v>
      </c>
      <c r="T3034" s="11">
        <f t="shared" si="384"/>
        <v>21534506.699564256</v>
      </c>
      <c r="U3034" s="11">
        <f t="shared" si="384"/>
        <v>39310007.817793712</v>
      </c>
    </row>
    <row r="3035" spans="1:21" x14ac:dyDescent="0.2">
      <c r="A3035" s="5">
        <v>3064</v>
      </c>
      <c r="B3035" s="17">
        <v>12</v>
      </c>
      <c r="C3035" s="16">
        <v>10</v>
      </c>
      <c r="D3035" s="16">
        <v>2012</v>
      </c>
      <c r="E3035" s="18">
        <v>41253</v>
      </c>
      <c r="F3035" s="9" t="s">
        <v>3003</v>
      </c>
      <c r="G3035" s="3">
        <v>13500000</v>
      </c>
      <c r="H3035" s="3">
        <v>15024049</v>
      </c>
      <c r="I3035" s="3">
        <v>33035736</v>
      </c>
      <c r="J3035" s="8" t="str">
        <f t="shared" si="378"/>
        <v/>
      </c>
      <c r="K3035" s="8" t="str">
        <f t="shared" si="379"/>
        <v/>
      </c>
      <c r="L3035" s="8" t="str">
        <f t="shared" si="380"/>
        <v>Seven Psychopaths</v>
      </c>
      <c r="M3035" s="8" t="str">
        <f t="shared" si="381"/>
        <v/>
      </c>
      <c r="N3035" s="8" t="str">
        <f t="shared" si="377"/>
        <v>Seven Psychopaths</v>
      </c>
      <c r="O3035" s="10">
        <f>INDEX(cpi!$A$1:$M$106,MATCH($D3035,cpi!$A:$A,0),MATCH($C3035,cpi!$1:$1,0))</f>
        <v>231.31700000000001</v>
      </c>
      <c r="P3035" s="10">
        <f>cpi!$I$2</f>
        <v>245.51900000000001</v>
      </c>
      <c r="Q3035" s="10">
        <f t="shared" si="382"/>
        <v>1.0613962657305775</v>
      </c>
      <c r="R3035" s="8" t="str">
        <f t="shared" si="383"/>
        <v/>
      </c>
      <c r="S3035" s="11">
        <f t="shared" si="384"/>
        <v>14328849.587362796</v>
      </c>
      <c r="T3035" s="11">
        <f t="shared" si="384"/>
        <v>15946469.504753217</v>
      </c>
      <c r="U3035" s="11">
        <f t="shared" si="384"/>
        <v>35064006.826061204</v>
      </c>
    </row>
    <row r="3036" spans="1:21" x14ac:dyDescent="0.2">
      <c r="A3036" s="5">
        <v>3065</v>
      </c>
      <c r="B3036" s="17">
        <v>22</v>
      </c>
      <c r="C3036" s="16">
        <v>11</v>
      </c>
      <c r="D3036" s="16">
        <v>2000</v>
      </c>
      <c r="E3036" s="18">
        <v>37175</v>
      </c>
      <c r="F3036" s="9" t="s">
        <v>3004</v>
      </c>
      <c r="G3036" s="3">
        <v>13500000</v>
      </c>
      <c r="H3036" s="3">
        <v>7060876</v>
      </c>
      <c r="I3036" s="3">
        <v>11732088</v>
      </c>
      <c r="J3036" s="8" t="str">
        <f t="shared" si="378"/>
        <v/>
      </c>
      <c r="K3036" s="8" t="str">
        <f t="shared" si="379"/>
        <v/>
      </c>
      <c r="L3036" s="8" t="str">
        <f t="shared" si="380"/>
        <v>Quills</v>
      </c>
      <c r="M3036" s="8" t="str">
        <f t="shared" si="381"/>
        <v/>
      </c>
      <c r="N3036" s="8" t="str">
        <f t="shared" si="377"/>
        <v>Quills</v>
      </c>
      <c r="O3036" s="10">
        <f>INDEX(cpi!$A$1:$M$106,MATCH($D3036,cpi!$A:$A,0),MATCH($C3036,cpi!$1:$1,0))</f>
        <v>174.1</v>
      </c>
      <c r="P3036" s="10">
        <f>cpi!$I$2</f>
        <v>245.51900000000001</v>
      </c>
      <c r="Q3036" s="10">
        <f t="shared" si="382"/>
        <v>1.410218265364733</v>
      </c>
      <c r="R3036" s="8" t="str">
        <f t="shared" si="383"/>
        <v/>
      </c>
      <c r="S3036" s="11">
        <f t="shared" si="384"/>
        <v>19037946.582423896</v>
      </c>
      <c r="T3036" s="11">
        <f t="shared" si="384"/>
        <v>9957376.3046754748</v>
      </c>
      <c r="U3036" s="11">
        <f t="shared" si="384"/>
        <v>16544804.7884664</v>
      </c>
    </row>
    <row r="3037" spans="1:21" x14ac:dyDescent="0.2">
      <c r="A3037" s="5">
        <v>3066</v>
      </c>
      <c r="B3037" s="17">
        <v>29</v>
      </c>
      <c r="C3037" s="16">
        <v>1</v>
      </c>
      <c r="D3037" s="16">
        <v>1982</v>
      </c>
      <c r="E3037" s="18">
        <v>30803</v>
      </c>
      <c r="F3037" s="9" t="s">
        <v>3005</v>
      </c>
      <c r="G3037" s="3">
        <v>13500000</v>
      </c>
      <c r="H3037" s="3">
        <v>6118683</v>
      </c>
      <c r="I3037" s="3">
        <v>6118683</v>
      </c>
      <c r="J3037" s="8" t="str">
        <f t="shared" si="378"/>
        <v/>
      </c>
      <c r="K3037" s="8" t="str">
        <f t="shared" si="379"/>
        <v/>
      </c>
      <c r="L3037" s="8" t="str">
        <f t="shared" si="380"/>
        <v>The Border</v>
      </c>
      <c r="M3037" s="8" t="str">
        <f t="shared" si="381"/>
        <v/>
      </c>
      <c r="N3037" s="8" t="str">
        <f t="shared" si="377"/>
        <v>The Border</v>
      </c>
      <c r="O3037" s="10">
        <f>INDEX(cpi!$A$1:$M$106,MATCH($D3037,cpi!$A:$A,0),MATCH($C3037,cpi!$1:$1,0))</f>
        <v>94.3</v>
      </c>
      <c r="P3037" s="10">
        <f>cpi!$I$2</f>
        <v>245.51900000000001</v>
      </c>
      <c r="Q3037" s="10">
        <f t="shared" si="382"/>
        <v>2.6035949098621423</v>
      </c>
      <c r="R3037" s="8" t="str">
        <f t="shared" si="383"/>
        <v/>
      </c>
      <c r="S3037" s="11">
        <f t="shared" si="384"/>
        <v>35148531.283138923</v>
      </c>
      <c r="T3037" s="11">
        <f t="shared" si="384"/>
        <v>15930571.913860023</v>
      </c>
      <c r="U3037" s="11">
        <f t="shared" si="384"/>
        <v>15930571.913860023</v>
      </c>
    </row>
    <row r="3038" spans="1:21" x14ac:dyDescent="0.2">
      <c r="A3038" s="5">
        <v>3067</v>
      </c>
      <c r="B3038" s="17">
        <v>18</v>
      </c>
      <c r="C3038" s="16">
        <v>2</v>
      </c>
      <c r="D3038" s="16">
        <v>2005</v>
      </c>
      <c r="E3038" s="18">
        <v>38870</v>
      </c>
      <c r="F3038" s="9" t="s">
        <v>3006</v>
      </c>
      <c r="G3038" s="3">
        <v>13500000</v>
      </c>
      <c r="H3038" s="3">
        <v>5501940</v>
      </c>
      <c r="I3038" s="3">
        <v>93631744</v>
      </c>
      <c r="J3038" s="8" t="str">
        <f t="shared" si="378"/>
        <v/>
      </c>
      <c r="K3038" s="8" t="str">
        <f t="shared" si="379"/>
        <v/>
      </c>
      <c r="L3038" s="8" t="str">
        <f t="shared" si="380"/>
        <v>Der Untergang</v>
      </c>
      <c r="M3038" s="8" t="str">
        <f t="shared" si="381"/>
        <v/>
      </c>
      <c r="N3038" s="8" t="str">
        <f t="shared" si="377"/>
        <v>Der Untergang</v>
      </c>
      <c r="O3038" s="10">
        <f>INDEX(cpi!$A$1:$M$106,MATCH($D3038,cpi!$A:$A,0),MATCH($C3038,cpi!$1:$1,0))</f>
        <v>191.8</v>
      </c>
      <c r="P3038" s="10">
        <f>cpi!$I$2</f>
        <v>245.51900000000001</v>
      </c>
      <c r="Q3038" s="10">
        <f t="shared" si="382"/>
        <v>1.2800782064650678</v>
      </c>
      <c r="R3038" s="8" t="str">
        <f t="shared" si="383"/>
        <v/>
      </c>
      <c r="S3038" s="11">
        <f t="shared" si="384"/>
        <v>17281055.787278414</v>
      </c>
      <c r="T3038" s="11">
        <f t="shared" si="384"/>
        <v>7042913.4872784149</v>
      </c>
      <c r="U3038" s="11">
        <f t="shared" si="384"/>
        <v>119855954.92771637</v>
      </c>
    </row>
    <row r="3039" spans="1:21" x14ac:dyDescent="0.2">
      <c r="A3039" s="5">
        <v>3068</v>
      </c>
      <c r="B3039" s="17">
        <v>2</v>
      </c>
      <c r="C3039" s="16">
        <v>3</v>
      </c>
      <c r="D3039" s="16">
        <v>2001</v>
      </c>
      <c r="E3039" s="18">
        <v>36925</v>
      </c>
      <c r="F3039" s="9" t="s">
        <v>3007</v>
      </c>
      <c r="G3039" s="3">
        <v>13500000</v>
      </c>
      <c r="H3039" s="3">
        <v>687081</v>
      </c>
      <c r="I3039" s="3">
        <v>892506</v>
      </c>
      <c r="J3039" s="8" t="str">
        <f t="shared" si="378"/>
        <v/>
      </c>
      <c r="K3039" s="8" t="str">
        <f t="shared" si="379"/>
        <v/>
      </c>
      <c r="L3039" s="8" t="str">
        <f t="shared" si="380"/>
        <v>The Caveman's Valentine</v>
      </c>
      <c r="M3039" s="8" t="str">
        <f t="shared" si="381"/>
        <v/>
      </c>
      <c r="N3039" s="8" t="str">
        <f t="shared" si="377"/>
        <v>The Caveman's Valentine</v>
      </c>
      <c r="O3039" s="10">
        <f>INDEX(cpi!$A$1:$M$106,MATCH($D3039,cpi!$A:$A,0),MATCH($C3039,cpi!$1:$1,0))</f>
        <v>176.2</v>
      </c>
      <c r="P3039" s="10">
        <f>cpi!$I$2</f>
        <v>245.51900000000001</v>
      </c>
      <c r="Q3039" s="10">
        <f t="shared" si="382"/>
        <v>1.3934108967082861</v>
      </c>
      <c r="R3039" s="8" t="str">
        <f t="shared" si="383"/>
        <v/>
      </c>
      <c r="S3039" s="11">
        <f t="shared" si="384"/>
        <v>18811047.105561864</v>
      </c>
      <c r="T3039" s="11">
        <f t="shared" si="384"/>
        <v>957386.15232122596</v>
      </c>
      <c r="U3039" s="11">
        <f t="shared" si="384"/>
        <v>1243627.5857775256</v>
      </c>
    </row>
    <row r="3040" spans="1:21" x14ac:dyDescent="0.2">
      <c r="A3040" s="5">
        <v>3069</v>
      </c>
      <c r="B3040" s="17">
        <v>1</v>
      </c>
      <c r="C3040" s="16">
        <v>4</v>
      </c>
      <c r="D3040" s="16">
        <v>2011</v>
      </c>
      <c r="E3040" s="18">
        <v>40547</v>
      </c>
      <c r="F3040" s="9" t="s">
        <v>3008</v>
      </c>
      <c r="G3040" s="3">
        <v>13400000</v>
      </c>
      <c r="H3040" s="3">
        <v>164247</v>
      </c>
      <c r="I3040" s="3">
        <v>164247</v>
      </c>
      <c r="J3040" s="8" t="str">
        <f t="shared" si="378"/>
        <v/>
      </c>
      <c r="K3040" s="8" t="str">
        <f t="shared" si="379"/>
        <v/>
      </c>
      <c r="L3040" s="8" t="str">
        <f t="shared" si="380"/>
        <v>The Last Godfather</v>
      </c>
      <c r="M3040" s="8" t="str">
        <f t="shared" si="381"/>
        <v/>
      </c>
      <c r="N3040" s="8" t="str">
        <f t="shared" si="377"/>
        <v>The Last Godfather</v>
      </c>
      <c r="O3040" s="10">
        <f>INDEX(cpi!$A$1:$M$106,MATCH($D3040,cpi!$A:$A,0),MATCH($C3040,cpi!$1:$1,0))</f>
        <v>224.90600000000001</v>
      </c>
      <c r="P3040" s="10">
        <f>cpi!$I$2</f>
        <v>245.51900000000001</v>
      </c>
      <c r="Q3040" s="10">
        <f t="shared" si="382"/>
        <v>1.0916516233448641</v>
      </c>
      <c r="R3040" s="8" t="str">
        <f t="shared" si="383"/>
        <v/>
      </c>
      <c r="S3040" s="11">
        <f t="shared" si="384"/>
        <v>14628131.752821179</v>
      </c>
      <c r="T3040" s="11">
        <f t="shared" si="384"/>
        <v>179300.50417952388</v>
      </c>
      <c r="U3040" s="11">
        <f t="shared" si="384"/>
        <v>179300.50417952388</v>
      </c>
    </row>
    <row r="3041" spans="1:21" x14ac:dyDescent="0.2">
      <c r="A3041" s="5">
        <v>3070</v>
      </c>
      <c r="B3041" s="17">
        <v>4</v>
      </c>
      <c r="C3041" s="16">
        <v>4</v>
      </c>
      <c r="D3041" s="16">
        <v>2014</v>
      </c>
      <c r="E3041" s="18">
        <v>41733</v>
      </c>
      <c r="F3041" s="9" t="s">
        <v>3009</v>
      </c>
      <c r="G3041" s="3">
        <v>13300000</v>
      </c>
      <c r="H3041" s="3">
        <v>2614251</v>
      </c>
      <c r="I3041" s="3">
        <v>7229933</v>
      </c>
      <c r="J3041" s="8" t="str">
        <f t="shared" si="378"/>
        <v/>
      </c>
      <c r="K3041" s="8" t="str">
        <f t="shared" si="379"/>
        <v/>
      </c>
      <c r="L3041" s="8" t="str">
        <f t="shared" si="380"/>
        <v>Under the Skin</v>
      </c>
      <c r="M3041" s="8" t="str">
        <f t="shared" si="381"/>
        <v/>
      </c>
      <c r="N3041" s="8" t="str">
        <f t="shared" si="377"/>
        <v>Under the Skin</v>
      </c>
      <c r="O3041" s="10">
        <f>INDEX(cpi!$A$1:$M$106,MATCH($D3041,cpi!$A:$A,0),MATCH($C3041,cpi!$1:$1,0))</f>
        <v>237.072</v>
      </c>
      <c r="P3041" s="10">
        <f>cpi!$I$2</f>
        <v>245.51900000000001</v>
      </c>
      <c r="Q3041" s="10">
        <f t="shared" si="382"/>
        <v>1.0356305257474523</v>
      </c>
      <c r="R3041" s="8" t="str">
        <f t="shared" si="383"/>
        <v/>
      </c>
      <c r="S3041" s="11">
        <f t="shared" si="384"/>
        <v>13773885.992441116</v>
      </c>
      <c r="T3041" s="11">
        <f t="shared" si="384"/>
        <v>2707398.1375658028</v>
      </c>
      <c r="U3041" s="11">
        <f t="shared" si="384"/>
        <v>7487539.3139088554</v>
      </c>
    </row>
    <row r="3042" spans="1:21" x14ac:dyDescent="0.2">
      <c r="A3042" s="5">
        <v>3071</v>
      </c>
      <c r="B3042" s="17">
        <v>17</v>
      </c>
      <c r="C3042" s="16">
        <v>12</v>
      </c>
      <c r="D3042" s="16">
        <v>2004</v>
      </c>
      <c r="E3042" s="18">
        <v>38484</v>
      </c>
      <c r="F3042" s="9" t="s">
        <v>3010</v>
      </c>
      <c r="G3042" s="3">
        <v>13300000</v>
      </c>
      <c r="H3042" s="3">
        <v>2086345</v>
      </c>
      <c r="I3042" s="3">
        <v>39686345</v>
      </c>
      <c r="J3042" s="8" t="str">
        <f t="shared" si="378"/>
        <v/>
      </c>
      <c r="K3042" s="8" t="str">
        <f t="shared" si="379"/>
        <v/>
      </c>
      <c r="L3042" s="8" t="str">
        <f t="shared" si="380"/>
        <v>Mar adentro</v>
      </c>
      <c r="M3042" s="8" t="str">
        <f t="shared" si="381"/>
        <v/>
      </c>
      <c r="N3042" s="8" t="str">
        <f t="shared" si="377"/>
        <v>Mar adentro</v>
      </c>
      <c r="O3042" s="10">
        <f>INDEX(cpi!$A$1:$M$106,MATCH($D3042,cpi!$A:$A,0),MATCH($C3042,cpi!$1:$1,0))</f>
        <v>190.3</v>
      </c>
      <c r="P3042" s="10">
        <f>cpi!$I$2</f>
        <v>245.51900000000001</v>
      </c>
      <c r="Q3042" s="10">
        <f t="shared" si="382"/>
        <v>1.290168155543878</v>
      </c>
      <c r="R3042" s="8" t="str">
        <f t="shared" si="383"/>
        <v/>
      </c>
      <c r="S3042" s="11">
        <f t="shared" si="384"/>
        <v>17159236.468733579</v>
      </c>
      <c r="T3042" s="11">
        <f t="shared" si="384"/>
        <v>2691735.8804781921</v>
      </c>
      <c r="U3042" s="11">
        <f t="shared" si="384"/>
        <v>51202058.528928004</v>
      </c>
    </row>
    <row r="3043" spans="1:21" x14ac:dyDescent="0.2">
      <c r="A3043" s="5">
        <v>3072</v>
      </c>
      <c r="B3043" s="17">
        <v>12</v>
      </c>
      <c r="C3043" s="16">
        <v>9</v>
      </c>
      <c r="D3043" s="16">
        <v>2014</v>
      </c>
      <c r="E3043" s="18">
        <v>41982</v>
      </c>
      <c r="F3043" s="9" t="s">
        <v>3011</v>
      </c>
      <c r="G3043" s="3">
        <v>13200000</v>
      </c>
      <c r="H3043" s="3">
        <v>52543632</v>
      </c>
      <c r="I3043" s="3">
        <v>54323210</v>
      </c>
      <c r="J3043" s="8" t="str">
        <f t="shared" si="378"/>
        <v/>
      </c>
      <c r="K3043" s="8" t="str">
        <f t="shared" si="379"/>
        <v/>
      </c>
      <c r="L3043" s="8" t="str">
        <f t="shared" si="380"/>
        <v>No Good Deed</v>
      </c>
      <c r="M3043" s="8" t="str">
        <f t="shared" si="381"/>
        <v/>
      </c>
      <c r="N3043" s="8" t="str">
        <f t="shared" si="377"/>
        <v>No Good Deed</v>
      </c>
      <c r="O3043" s="10">
        <f>INDEX(cpi!$A$1:$M$106,MATCH($D3043,cpi!$A:$A,0),MATCH($C3043,cpi!$1:$1,0))</f>
        <v>238.03100000000001</v>
      </c>
      <c r="P3043" s="10">
        <f>cpi!$I$2</f>
        <v>245.51900000000001</v>
      </c>
      <c r="Q3043" s="10">
        <f t="shared" si="382"/>
        <v>1.0314580873919783</v>
      </c>
      <c r="R3043" s="8" t="str">
        <f t="shared" si="383"/>
        <v/>
      </c>
      <c r="S3043" s="11">
        <f t="shared" si="384"/>
        <v>13615246.753574114</v>
      </c>
      <c r="T3043" s="11">
        <f t="shared" si="384"/>
        <v>54196554.167347945</v>
      </c>
      <c r="U3043" s="11">
        <f t="shared" si="384"/>
        <v>56032114.287592791</v>
      </c>
    </row>
    <row r="3044" spans="1:21" x14ac:dyDescent="0.2">
      <c r="A3044" s="5">
        <v>3073</v>
      </c>
      <c r="B3044" s="17">
        <v>23</v>
      </c>
      <c r="C3044" s="16">
        <v>12</v>
      </c>
      <c r="D3044" s="16">
        <v>1987</v>
      </c>
      <c r="E3044" s="18">
        <v>32459</v>
      </c>
      <c r="F3044" s="9" t="s">
        <v>3012</v>
      </c>
      <c r="G3044" s="3">
        <v>13000000</v>
      </c>
      <c r="H3044" s="3">
        <v>123922370</v>
      </c>
      <c r="I3044" s="3">
        <v>123922370</v>
      </c>
      <c r="J3044" s="8" t="str">
        <f t="shared" si="378"/>
        <v/>
      </c>
      <c r="K3044" s="8" t="str">
        <f t="shared" si="379"/>
        <v/>
      </c>
      <c r="L3044" s="8" t="str">
        <f t="shared" si="380"/>
        <v>Good Morning Vietnam</v>
      </c>
      <c r="M3044" s="8" t="str">
        <f t="shared" si="381"/>
        <v/>
      </c>
      <c r="N3044" s="8" t="str">
        <f t="shared" si="377"/>
        <v>Good Morning Vietnam</v>
      </c>
      <c r="O3044" s="10">
        <f>INDEX(cpi!$A$1:$M$106,MATCH($D3044,cpi!$A:$A,0),MATCH($C3044,cpi!$1:$1,0))</f>
        <v>115.4</v>
      </c>
      <c r="P3044" s="10">
        <f>cpi!$I$2</f>
        <v>245.51900000000001</v>
      </c>
      <c r="Q3044" s="10">
        <f t="shared" si="382"/>
        <v>2.1275476603119583</v>
      </c>
      <c r="R3044" s="8" t="str">
        <f t="shared" si="383"/>
        <v/>
      </c>
      <c r="S3044" s="11">
        <f t="shared" si="384"/>
        <v>27658119.584055457</v>
      </c>
      <c r="T3044" s="11">
        <f t="shared" si="384"/>
        <v>263650748.35381281</v>
      </c>
      <c r="U3044" s="11">
        <f t="shared" si="384"/>
        <v>263650748.35381281</v>
      </c>
    </row>
    <row r="3045" spans="1:21" x14ac:dyDescent="0.2">
      <c r="A3045" s="5">
        <v>3074</v>
      </c>
      <c r="B3045" s="17">
        <v>3</v>
      </c>
      <c r="C3045" s="16">
        <v>12</v>
      </c>
      <c r="D3045" s="16">
        <v>2010</v>
      </c>
      <c r="E3045" s="18">
        <v>40249</v>
      </c>
      <c r="F3045" s="9" t="s">
        <v>3013</v>
      </c>
      <c r="G3045" s="3">
        <v>13000000</v>
      </c>
      <c r="H3045" s="3">
        <v>106954678</v>
      </c>
      <c r="I3045" s="3">
        <v>331266710</v>
      </c>
      <c r="J3045" s="8" t="str">
        <f t="shared" si="378"/>
        <v/>
      </c>
      <c r="K3045" s="8" t="str">
        <f t="shared" si="379"/>
        <v/>
      </c>
      <c r="L3045" s="8" t="str">
        <f t="shared" si="380"/>
        <v>Black Swan</v>
      </c>
      <c r="M3045" s="8" t="str">
        <f t="shared" si="381"/>
        <v/>
      </c>
      <c r="N3045" s="8" t="str">
        <f t="shared" si="377"/>
        <v>Black Swan</v>
      </c>
      <c r="O3045" s="10">
        <f>INDEX(cpi!$A$1:$M$106,MATCH($D3045,cpi!$A:$A,0),MATCH($C3045,cpi!$1:$1,0))</f>
        <v>219.179</v>
      </c>
      <c r="P3045" s="10">
        <f>cpi!$I$2</f>
        <v>245.51900000000001</v>
      </c>
      <c r="Q3045" s="10">
        <f t="shared" si="382"/>
        <v>1.1201757467640605</v>
      </c>
      <c r="R3045" s="8" t="str">
        <f t="shared" si="383"/>
        <v/>
      </c>
      <c r="S3045" s="11">
        <f t="shared" si="384"/>
        <v>14562284.707932787</v>
      </c>
      <c r="T3045" s="11">
        <f t="shared" si="384"/>
        <v>119808036.29855964</v>
      </c>
      <c r="U3045" s="11">
        <f t="shared" si="384"/>
        <v>371076934.25232345</v>
      </c>
    </row>
    <row r="3046" spans="1:21" x14ac:dyDescent="0.2">
      <c r="A3046" s="5">
        <v>3075</v>
      </c>
      <c r="B3046" s="17">
        <v>12</v>
      </c>
      <c r="C3046" s="16">
        <v>1</v>
      </c>
      <c r="D3046" s="16">
        <v>2001</v>
      </c>
      <c r="E3046" s="18">
        <v>37226</v>
      </c>
      <c r="F3046" s="9" t="s">
        <v>3014</v>
      </c>
      <c r="G3046" s="3">
        <v>13000000</v>
      </c>
      <c r="H3046" s="3">
        <v>91038276</v>
      </c>
      <c r="I3046" s="3">
        <v>122244329</v>
      </c>
      <c r="J3046" s="8" t="str">
        <f t="shared" si="378"/>
        <v/>
      </c>
      <c r="K3046" s="8" t="str">
        <f t="shared" si="379"/>
        <v/>
      </c>
      <c r="L3046" s="8" t="str">
        <f t="shared" si="380"/>
        <v>Save the Last Dance</v>
      </c>
      <c r="M3046" s="8" t="str">
        <f t="shared" si="381"/>
        <v/>
      </c>
      <c r="N3046" s="8" t="str">
        <f t="shared" si="377"/>
        <v>Save the Last Dance</v>
      </c>
      <c r="O3046" s="10">
        <f>INDEX(cpi!$A$1:$M$106,MATCH($D3046,cpi!$A:$A,0),MATCH($C3046,cpi!$1:$1,0))</f>
        <v>175.1</v>
      </c>
      <c r="P3046" s="10">
        <f>cpi!$I$2</f>
        <v>245.51900000000001</v>
      </c>
      <c r="Q3046" s="10">
        <f t="shared" si="382"/>
        <v>1.4021644774414621</v>
      </c>
      <c r="R3046" s="8" t="str">
        <f t="shared" si="383"/>
        <v/>
      </c>
      <c r="S3046" s="11">
        <f t="shared" si="384"/>
        <v>18228138.206739008</v>
      </c>
      <c r="T3046" s="11">
        <f t="shared" si="384"/>
        <v>127650636.6947116</v>
      </c>
      <c r="U3046" s="11">
        <f t="shared" si="384"/>
        <v>171406655.69246718</v>
      </c>
    </row>
    <row r="3047" spans="1:21" x14ac:dyDescent="0.2">
      <c r="A3047" s="5">
        <v>3076</v>
      </c>
      <c r="B3047" s="17">
        <v>11</v>
      </c>
      <c r="C3047" s="16">
        <v>2</v>
      </c>
      <c r="D3047" s="16">
        <v>2011</v>
      </c>
      <c r="E3047" s="18">
        <v>40849</v>
      </c>
      <c r="F3047" s="9" t="s">
        <v>3015</v>
      </c>
      <c r="G3047" s="3">
        <v>13000000</v>
      </c>
      <c r="H3047" s="3">
        <v>73013910</v>
      </c>
      <c r="I3047" s="3">
        <v>99034125</v>
      </c>
      <c r="J3047" s="8" t="str">
        <f t="shared" si="378"/>
        <v/>
      </c>
      <c r="K3047" s="8" t="str">
        <f t="shared" si="379"/>
        <v/>
      </c>
      <c r="L3047" s="8" t="str">
        <f t="shared" si="380"/>
        <v>Justin Bieber: Never Say Never</v>
      </c>
      <c r="M3047" s="8" t="str">
        <f t="shared" si="381"/>
        <v/>
      </c>
      <c r="N3047" s="8" t="str">
        <f t="shared" si="377"/>
        <v>Justin Bieber: Never Say Never</v>
      </c>
      <c r="O3047" s="10">
        <f>INDEX(cpi!$A$1:$M$106,MATCH($D3047,cpi!$A:$A,0),MATCH($C3047,cpi!$1:$1,0))</f>
        <v>221.309</v>
      </c>
      <c r="P3047" s="10">
        <f>cpi!$I$2</f>
        <v>245.51900000000001</v>
      </c>
      <c r="Q3047" s="10">
        <f t="shared" si="382"/>
        <v>1.109394556931711</v>
      </c>
      <c r="R3047" s="8" t="str">
        <f t="shared" si="383"/>
        <v/>
      </c>
      <c r="S3047" s="11">
        <f t="shared" si="384"/>
        <v>14422129.240112243</v>
      </c>
      <c r="T3047" s="11">
        <f t="shared" si="384"/>
        <v>81001234.334301814</v>
      </c>
      <c r="U3047" s="11">
        <f t="shared" si="384"/>
        <v>109867919.22549468</v>
      </c>
    </row>
    <row r="3048" spans="1:21" x14ac:dyDescent="0.2">
      <c r="A3048" s="5">
        <v>3077</v>
      </c>
      <c r="B3048" s="17">
        <v>16</v>
      </c>
      <c r="C3048" s="16">
        <v>3</v>
      </c>
      <c r="D3048" s="16">
        <v>2016</v>
      </c>
      <c r="E3048" s="18">
        <v>42828</v>
      </c>
      <c r="F3048" s="9" t="s">
        <v>3016</v>
      </c>
      <c r="G3048" s="3">
        <v>13000000</v>
      </c>
      <c r="H3048" s="3">
        <v>61705123</v>
      </c>
      <c r="I3048" s="3">
        <v>73798720</v>
      </c>
      <c r="J3048" s="8" t="str">
        <f t="shared" si="378"/>
        <v/>
      </c>
      <c r="K3048" s="8" t="str">
        <f t="shared" si="379"/>
        <v/>
      </c>
      <c r="L3048" s="8" t="str">
        <f t="shared" si="380"/>
        <v>Miracles from Heaven</v>
      </c>
      <c r="M3048" s="8" t="str">
        <f t="shared" si="381"/>
        <v/>
      </c>
      <c r="N3048" s="8" t="str">
        <f t="shared" si="377"/>
        <v>Miracles from Heaven</v>
      </c>
      <c r="O3048" s="10">
        <f>INDEX(cpi!$A$1:$M$106,MATCH($D3048,cpi!$A:$A,0),MATCH($C3048,cpi!$1:$1,0))</f>
        <v>238.13200000000001</v>
      </c>
      <c r="P3048" s="10">
        <f>cpi!$I$2</f>
        <v>245.51900000000001</v>
      </c>
      <c r="Q3048" s="10">
        <f t="shared" si="382"/>
        <v>1.0310206104177515</v>
      </c>
      <c r="R3048" s="8" t="str">
        <f t="shared" si="383"/>
        <v/>
      </c>
      <c r="S3048" s="11">
        <f t="shared" si="384"/>
        <v>13403267.935430769</v>
      </c>
      <c r="T3048" s="11">
        <f t="shared" si="384"/>
        <v>63619253.581362441</v>
      </c>
      <c r="U3048" s="11">
        <f t="shared" si="384"/>
        <v>76088001.342448726</v>
      </c>
    </row>
    <row r="3049" spans="1:21" x14ac:dyDescent="0.2">
      <c r="A3049" s="5">
        <v>3078</v>
      </c>
      <c r="B3049" s="17">
        <v>11</v>
      </c>
      <c r="C3049" s="16">
        <v>2</v>
      </c>
      <c r="D3049" s="16">
        <v>2000</v>
      </c>
      <c r="E3049" s="18">
        <v>36832</v>
      </c>
      <c r="F3049" s="9" t="s">
        <v>3017</v>
      </c>
      <c r="G3049" s="3">
        <v>13000000</v>
      </c>
      <c r="H3049" s="3">
        <v>60008303</v>
      </c>
      <c r="I3049" s="3">
        <v>62452927</v>
      </c>
      <c r="J3049" s="8" t="str">
        <f t="shared" si="378"/>
        <v/>
      </c>
      <c r="K3049" s="8" t="str">
        <f t="shared" si="379"/>
        <v/>
      </c>
      <c r="L3049" s="8" t="str">
        <f t="shared" si="380"/>
        <v>Snow Day</v>
      </c>
      <c r="M3049" s="8" t="str">
        <f t="shared" si="381"/>
        <v/>
      </c>
      <c r="N3049" s="8" t="str">
        <f t="shared" si="377"/>
        <v>Snow Day</v>
      </c>
      <c r="O3049" s="10">
        <f>INDEX(cpi!$A$1:$M$106,MATCH($D3049,cpi!$A:$A,0),MATCH($C3049,cpi!$1:$1,0))</f>
        <v>169.8</v>
      </c>
      <c r="P3049" s="10">
        <f>cpi!$I$2</f>
        <v>245.51900000000001</v>
      </c>
      <c r="Q3049" s="10">
        <f t="shared" si="382"/>
        <v>1.4459305064782095</v>
      </c>
      <c r="R3049" s="8" t="str">
        <f t="shared" si="383"/>
        <v/>
      </c>
      <c r="S3049" s="11">
        <f t="shared" si="384"/>
        <v>18797096.584216725</v>
      </c>
      <c r="T3049" s="11">
        <f t="shared" si="384"/>
        <v>86767835.949687853</v>
      </c>
      <c r="U3049" s="11">
        <f t="shared" si="384"/>
        <v>90302592.368156642</v>
      </c>
    </row>
    <row r="3050" spans="1:21" x14ac:dyDescent="0.2">
      <c r="A3050" s="5">
        <v>3079</v>
      </c>
      <c r="B3050" s="17">
        <v>23</v>
      </c>
      <c r="C3050" s="16">
        <v>1</v>
      </c>
      <c r="D3050" s="16">
        <v>2004</v>
      </c>
      <c r="E3050" s="18">
        <v>38657</v>
      </c>
      <c r="F3050" s="9" t="s">
        <v>3018</v>
      </c>
      <c r="G3050" s="3">
        <v>13000000</v>
      </c>
      <c r="H3050" s="3">
        <v>57924679</v>
      </c>
      <c r="I3050" s="3">
        <v>95638592</v>
      </c>
      <c r="J3050" s="8" t="str">
        <f t="shared" si="378"/>
        <v/>
      </c>
      <c r="K3050" s="8" t="str">
        <f t="shared" si="379"/>
        <v/>
      </c>
      <c r="L3050" s="8" t="str">
        <f t="shared" si="380"/>
        <v>The Butterfly Effect</v>
      </c>
      <c r="M3050" s="8" t="str">
        <f t="shared" si="381"/>
        <v/>
      </c>
      <c r="N3050" s="8" t="str">
        <f t="shared" si="377"/>
        <v>The Butterfly Effect</v>
      </c>
      <c r="O3050" s="10">
        <f>INDEX(cpi!$A$1:$M$106,MATCH($D3050,cpi!$A:$A,0),MATCH($C3050,cpi!$1:$1,0))</f>
        <v>185.2</v>
      </c>
      <c r="P3050" s="10">
        <f>cpi!$I$2</f>
        <v>245.51900000000001</v>
      </c>
      <c r="Q3050" s="10">
        <f t="shared" si="382"/>
        <v>1.3256965442764579</v>
      </c>
      <c r="R3050" s="8" t="str">
        <f t="shared" si="383"/>
        <v/>
      </c>
      <c r="S3050" s="11">
        <f t="shared" si="384"/>
        <v>17234055.075593952</v>
      </c>
      <c r="T3050" s="11">
        <f t="shared" si="384"/>
        <v>76790546.778623104</v>
      </c>
      <c r="U3050" s="11">
        <f t="shared" si="384"/>
        <v>126787750.91386609</v>
      </c>
    </row>
    <row r="3051" spans="1:21" x14ac:dyDescent="0.2">
      <c r="A3051" s="5">
        <v>3080</v>
      </c>
      <c r="B3051" s="17">
        <v>11</v>
      </c>
      <c r="C3051" s="16">
        <v>12</v>
      </c>
      <c r="D3051" s="16">
        <v>1974</v>
      </c>
      <c r="E3051" s="18">
        <v>27345</v>
      </c>
      <c r="F3051" s="9" t="s">
        <v>3019</v>
      </c>
      <c r="G3051" s="3">
        <v>13000000</v>
      </c>
      <c r="H3051" s="3">
        <v>57300000</v>
      </c>
      <c r="I3051" s="3">
        <v>57300000</v>
      </c>
      <c r="J3051" s="8" t="str">
        <f t="shared" si="378"/>
        <v/>
      </c>
      <c r="K3051" s="8" t="str">
        <f t="shared" si="379"/>
        <v/>
      </c>
      <c r="L3051" s="8" t="str">
        <f t="shared" si="380"/>
        <v>The Godfather: Part II</v>
      </c>
      <c r="M3051" s="8" t="str">
        <f t="shared" si="381"/>
        <v/>
      </c>
      <c r="N3051" s="8" t="str">
        <f t="shared" si="377"/>
        <v>The Godfather: Part II</v>
      </c>
      <c r="O3051" s="10">
        <f>INDEX(cpi!$A$1:$M$106,MATCH($D3051,cpi!$A:$A,0),MATCH($C3051,cpi!$1:$1,0))</f>
        <v>51.9</v>
      </c>
      <c r="P3051" s="10">
        <f>cpi!$I$2</f>
        <v>245.51900000000001</v>
      </c>
      <c r="Q3051" s="10">
        <f t="shared" si="382"/>
        <v>4.7306165703275536</v>
      </c>
      <c r="R3051" s="8" t="str">
        <f t="shared" si="383"/>
        <v/>
      </c>
      <c r="S3051" s="11">
        <f t="shared" si="384"/>
        <v>61498015.414258197</v>
      </c>
      <c r="T3051" s="11">
        <f t="shared" si="384"/>
        <v>271064329.47976881</v>
      </c>
      <c r="U3051" s="11">
        <f t="shared" si="384"/>
        <v>271064329.47976881</v>
      </c>
    </row>
    <row r="3052" spans="1:21" x14ac:dyDescent="0.2">
      <c r="A3052" s="5">
        <v>3081</v>
      </c>
      <c r="B3052" s="17">
        <v>24</v>
      </c>
      <c r="C3052" s="16">
        <v>6</v>
      </c>
      <c r="D3052" s="16">
        <v>2016</v>
      </c>
      <c r="E3052" s="18">
        <v>43075</v>
      </c>
      <c r="F3052" s="9" t="s">
        <v>3020</v>
      </c>
      <c r="G3052" s="3">
        <v>13000000</v>
      </c>
      <c r="H3052" s="3">
        <v>55121623</v>
      </c>
      <c r="I3052" s="3">
        <v>118888025</v>
      </c>
      <c r="J3052" s="8" t="str">
        <f t="shared" si="378"/>
        <v/>
      </c>
      <c r="K3052" s="8" t="str">
        <f t="shared" si="379"/>
        <v/>
      </c>
      <c r="L3052" s="8" t="str">
        <f t="shared" si="380"/>
        <v>The Shallows</v>
      </c>
      <c r="M3052" s="8" t="str">
        <f t="shared" si="381"/>
        <v/>
      </c>
      <c r="N3052" s="8" t="str">
        <f t="shared" si="377"/>
        <v>The Shallows</v>
      </c>
      <c r="O3052" s="10">
        <f>INDEX(cpi!$A$1:$M$106,MATCH($D3052,cpi!$A:$A,0),MATCH($C3052,cpi!$1:$1,0))</f>
        <v>241.018</v>
      </c>
      <c r="P3052" s="10">
        <f>cpi!$I$2</f>
        <v>245.51900000000001</v>
      </c>
      <c r="Q3052" s="10">
        <f t="shared" si="382"/>
        <v>1.0186749537378952</v>
      </c>
      <c r="R3052" s="8" t="str">
        <f t="shared" si="383"/>
        <v/>
      </c>
      <c r="S3052" s="11">
        <f t="shared" si="384"/>
        <v>13242774.398592638</v>
      </c>
      <c r="T3052" s="11">
        <f t="shared" si="384"/>
        <v>56151016.759482697</v>
      </c>
      <c r="U3052" s="11">
        <f t="shared" si="384"/>
        <v>121108253.36686473</v>
      </c>
    </row>
    <row r="3053" spans="1:21" x14ac:dyDescent="0.2">
      <c r="A3053" s="5">
        <v>3082</v>
      </c>
      <c r="B3053" s="17">
        <v>17</v>
      </c>
      <c r="C3053" s="16">
        <v>7</v>
      </c>
      <c r="D3053" s="16">
        <v>1987</v>
      </c>
      <c r="E3053" s="18">
        <v>32270</v>
      </c>
      <c r="F3053" s="9" t="s">
        <v>263</v>
      </c>
      <c r="G3053" s="3">
        <v>13000000</v>
      </c>
      <c r="H3053" s="3">
        <v>53424681</v>
      </c>
      <c r="I3053" s="3">
        <v>53424681</v>
      </c>
      <c r="J3053" s="8" t="str">
        <f t="shared" si="378"/>
        <v/>
      </c>
      <c r="K3053" s="8" t="str">
        <f t="shared" si="379"/>
        <v/>
      </c>
      <c r="L3053" s="8" t="str">
        <f t="shared" si="380"/>
        <v>RoboCop</v>
      </c>
      <c r="M3053" s="8">
        <f t="shared" si="381"/>
        <v>1</v>
      </c>
      <c r="N3053" s="8" t="str">
        <f t="shared" si="377"/>
        <v>RoboCop (1987)</v>
      </c>
      <c r="O3053" s="10">
        <f>INDEX(cpi!$A$1:$M$106,MATCH($D3053,cpi!$A:$A,0),MATCH($C3053,cpi!$1:$1,0))</f>
        <v>113.8</v>
      </c>
      <c r="P3053" s="10">
        <f>cpi!$I$2</f>
        <v>245.51900000000001</v>
      </c>
      <c r="Q3053" s="10">
        <f t="shared" si="382"/>
        <v>2.1574604569420037</v>
      </c>
      <c r="R3053" s="8" t="str">
        <f t="shared" si="383"/>
        <v/>
      </c>
      <c r="S3053" s="11">
        <f t="shared" si="384"/>
        <v>28046985.940246049</v>
      </c>
      <c r="T3053" s="11">
        <f t="shared" si="384"/>
        <v>115261636.68224078</v>
      </c>
      <c r="U3053" s="11">
        <f t="shared" si="384"/>
        <v>115261636.68224078</v>
      </c>
    </row>
    <row r="3054" spans="1:21" x14ac:dyDescent="0.2">
      <c r="A3054" s="5">
        <v>3083</v>
      </c>
      <c r="B3054" s="17">
        <v>19</v>
      </c>
      <c r="C3054" s="16">
        <v>8</v>
      </c>
      <c r="D3054" s="16">
        <v>1988</v>
      </c>
      <c r="E3054" s="18">
        <v>32697</v>
      </c>
      <c r="F3054" s="9" t="s">
        <v>3021</v>
      </c>
      <c r="G3054" s="3">
        <v>13000000</v>
      </c>
      <c r="H3054" s="3">
        <v>49369899</v>
      </c>
      <c r="I3054" s="3">
        <v>49369899</v>
      </c>
      <c r="J3054" s="8" t="str">
        <f t="shared" si="378"/>
        <v/>
      </c>
      <c r="K3054" s="8" t="str">
        <f t="shared" si="379"/>
        <v/>
      </c>
      <c r="L3054" s="8" t="str">
        <f t="shared" si="380"/>
        <v>A Nightmare on Elm Street 4: The Dream Master</v>
      </c>
      <c r="M3054" s="8" t="str">
        <f t="shared" si="381"/>
        <v/>
      </c>
      <c r="N3054" s="8" t="str">
        <f t="shared" si="377"/>
        <v>A Nightmare on Elm Street 4: The Dream Master</v>
      </c>
      <c r="O3054" s="10">
        <f>INDEX(cpi!$A$1:$M$106,MATCH($D3054,cpi!$A:$A,0),MATCH($C3054,cpi!$1:$1,0))</f>
        <v>119</v>
      </c>
      <c r="P3054" s="10">
        <f>cpi!$I$2</f>
        <v>245.51900000000001</v>
      </c>
      <c r="Q3054" s="10">
        <f t="shared" si="382"/>
        <v>2.0631848739495799</v>
      </c>
      <c r="R3054" s="8" t="str">
        <f t="shared" si="383"/>
        <v/>
      </c>
      <c r="S3054" s="11">
        <f t="shared" si="384"/>
        <v>26821403.361344539</v>
      </c>
      <c r="T3054" s="11">
        <f t="shared" si="384"/>
        <v>101859228.84521849</v>
      </c>
      <c r="U3054" s="11">
        <f t="shared" si="384"/>
        <v>101859228.84521849</v>
      </c>
    </row>
    <row r="3055" spans="1:21" x14ac:dyDescent="0.2">
      <c r="A3055" s="5">
        <v>3084</v>
      </c>
      <c r="B3055" s="17">
        <v>21</v>
      </c>
      <c r="C3055" s="16">
        <v>11</v>
      </c>
      <c r="D3055" s="16">
        <v>2007</v>
      </c>
      <c r="E3055" s="18">
        <v>39702</v>
      </c>
      <c r="F3055" s="9" t="s">
        <v>3022</v>
      </c>
      <c r="G3055" s="3">
        <v>13000000</v>
      </c>
      <c r="H3055" s="3">
        <v>49121934</v>
      </c>
      <c r="I3055" s="3">
        <v>49733545</v>
      </c>
      <c r="J3055" s="8" t="str">
        <f t="shared" si="378"/>
        <v/>
      </c>
      <c r="K3055" s="8" t="str">
        <f t="shared" si="379"/>
        <v/>
      </c>
      <c r="L3055" s="8" t="str">
        <f t="shared" si="380"/>
        <v>This Christmas</v>
      </c>
      <c r="M3055" s="8" t="str">
        <f t="shared" si="381"/>
        <v/>
      </c>
      <c r="N3055" s="8" t="str">
        <f t="shared" si="377"/>
        <v>This Christmas</v>
      </c>
      <c r="O3055" s="10">
        <f>INDEX(cpi!$A$1:$M$106,MATCH($D3055,cpi!$A:$A,0),MATCH($C3055,cpi!$1:$1,0))</f>
        <v>210.17699999999999</v>
      </c>
      <c r="P3055" s="10">
        <f>cpi!$I$2</f>
        <v>245.51900000000001</v>
      </c>
      <c r="Q3055" s="10">
        <f t="shared" si="382"/>
        <v>1.168153508709326</v>
      </c>
      <c r="R3055" s="8" t="str">
        <f t="shared" si="383"/>
        <v/>
      </c>
      <c r="S3055" s="11">
        <f t="shared" si="384"/>
        <v>15185995.613221237</v>
      </c>
      <c r="T3055" s="11">
        <f t="shared" si="384"/>
        <v>57381959.556687936</v>
      </c>
      <c r="U3055" s="11">
        <f t="shared" si="384"/>
        <v>58096415.092303157</v>
      </c>
    </row>
    <row r="3056" spans="1:21" x14ac:dyDescent="0.2">
      <c r="A3056" s="5">
        <v>3085</v>
      </c>
      <c r="B3056" s="17">
        <v>14</v>
      </c>
      <c r="C3056" s="16">
        <v>2</v>
      </c>
      <c r="D3056" s="16">
        <v>2014</v>
      </c>
      <c r="E3056" s="18">
        <v>42037</v>
      </c>
      <c r="F3056" s="9" t="s">
        <v>3023</v>
      </c>
      <c r="G3056" s="3">
        <v>13000000</v>
      </c>
      <c r="H3056" s="3">
        <v>48637684</v>
      </c>
      <c r="I3056" s="3">
        <v>50445860</v>
      </c>
      <c r="J3056" s="8" t="str">
        <f t="shared" si="378"/>
        <v/>
      </c>
      <c r="K3056" s="8" t="str">
        <f t="shared" si="379"/>
        <v/>
      </c>
      <c r="L3056" s="8" t="str">
        <f t="shared" si="380"/>
        <v>About Last Night</v>
      </c>
      <c r="M3056" s="8" t="str">
        <f t="shared" si="381"/>
        <v/>
      </c>
      <c r="N3056" s="8" t="str">
        <f t="shared" si="377"/>
        <v>About Last Night</v>
      </c>
      <c r="O3056" s="10">
        <f>INDEX(cpi!$A$1:$M$106,MATCH($D3056,cpi!$A:$A,0),MATCH($C3056,cpi!$1:$1,0))</f>
        <v>234.78100000000001</v>
      </c>
      <c r="P3056" s="10">
        <f>cpi!$I$2</f>
        <v>245.51900000000001</v>
      </c>
      <c r="Q3056" s="10">
        <f t="shared" si="382"/>
        <v>1.0457362393038618</v>
      </c>
      <c r="R3056" s="8" t="str">
        <f t="shared" si="383"/>
        <v/>
      </c>
      <c r="S3056" s="11">
        <f t="shared" si="384"/>
        <v>13594571.110950204</v>
      </c>
      <c r="T3056" s="11">
        <f t="shared" si="384"/>
        <v>50862188.754609615</v>
      </c>
      <c r="U3056" s="11">
        <f t="shared" si="384"/>
        <v>52753063.924849115</v>
      </c>
    </row>
    <row r="3057" spans="1:21" x14ac:dyDescent="0.2">
      <c r="A3057" s="5">
        <v>3086</v>
      </c>
      <c r="B3057" s="17">
        <v>15</v>
      </c>
      <c r="C3057" s="16">
        <v>12</v>
      </c>
      <c r="D3057" s="16">
        <v>2000</v>
      </c>
      <c r="E3057" s="18">
        <v>36962</v>
      </c>
      <c r="F3057" s="9" t="s">
        <v>3024</v>
      </c>
      <c r="G3057" s="3">
        <v>13000000</v>
      </c>
      <c r="H3057" s="3">
        <v>46729374</v>
      </c>
      <c r="I3057" s="3">
        <v>73180297</v>
      </c>
      <c r="J3057" s="8" t="str">
        <f t="shared" si="378"/>
        <v/>
      </c>
      <c r="K3057" s="8" t="str">
        <f t="shared" si="379"/>
        <v/>
      </c>
      <c r="L3057" s="8" t="str">
        <f t="shared" si="380"/>
        <v>Dude, Where's My Car?</v>
      </c>
      <c r="M3057" s="8" t="str">
        <f t="shared" si="381"/>
        <v/>
      </c>
      <c r="N3057" s="8" t="str">
        <f t="shared" si="377"/>
        <v>Dude, Where's My Car?</v>
      </c>
      <c r="O3057" s="10">
        <f>INDEX(cpi!$A$1:$M$106,MATCH($D3057,cpi!$A:$A,0),MATCH($C3057,cpi!$1:$1,0))</f>
        <v>174</v>
      </c>
      <c r="P3057" s="10">
        <f>cpi!$I$2</f>
        <v>245.51900000000001</v>
      </c>
      <c r="Q3057" s="10">
        <f t="shared" si="382"/>
        <v>1.411028735632184</v>
      </c>
      <c r="R3057" s="8" t="str">
        <f t="shared" si="383"/>
        <v/>
      </c>
      <c r="S3057" s="11">
        <f t="shared" si="384"/>
        <v>18343373.563218392</v>
      </c>
      <c r="T3057" s="11">
        <f t="shared" si="384"/>
        <v>65936489.512103453</v>
      </c>
      <c r="U3057" s="11">
        <f t="shared" si="384"/>
        <v>103259501.94909771</v>
      </c>
    </row>
    <row r="3058" spans="1:21" x14ac:dyDescent="0.2">
      <c r="A3058" s="5">
        <v>3087</v>
      </c>
      <c r="B3058" s="17">
        <v>12</v>
      </c>
      <c r="C3058" s="16">
        <v>8</v>
      </c>
      <c r="D3058" s="16">
        <v>1988</v>
      </c>
      <c r="E3058" s="18">
        <v>32485</v>
      </c>
      <c r="F3058" s="9" t="s">
        <v>3025</v>
      </c>
      <c r="G3058" s="3">
        <v>13000000</v>
      </c>
      <c r="H3058" s="3">
        <v>44726644</v>
      </c>
      <c r="I3058" s="3">
        <v>44726644</v>
      </c>
      <c r="J3058" s="8" t="str">
        <f t="shared" si="378"/>
        <v/>
      </c>
      <c r="K3058" s="8" t="str">
        <f t="shared" si="379"/>
        <v/>
      </c>
      <c r="L3058" s="8" t="str">
        <f t="shared" si="380"/>
        <v>Young Guns</v>
      </c>
      <c r="M3058" s="8" t="str">
        <f t="shared" si="381"/>
        <v/>
      </c>
      <c r="N3058" s="8" t="str">
        <f t="shared" si="377"/>
        <v>Young Guns</v>
      </c>
      <c r="O3058" s="10">
        <f>INDEX(cpi!$A$1:$M$106,MATCH($D3058,cpi!$A:$A,0),MATCH($C3058,cpi!$1:$1,0))</f>
        <v>119</v>
      </c>
      <c r="P3058" s="10">
        <f>cpi!$I$2</f>
        <v>245.51900000000001</v>
      </c>
      <c r="Q3058" s="10">
        <f t="shared" si="382"/>
        <v>2.0631848739495799</v>
      </c>
      <c r="R3058" s="8" t="str">
        <f t="shared" si="383"/>
        <v/>
      </c>
      <c r="S3058" s="11">
        <f t="shared" si="384"/>
        <v>26821403.361344539</v>
      </c>
      <c r="T3058" s="11">
        <f t="shared" si="384"/>
        <v>92279335.363327742</v>
      </c>
      <c r="U3058" s="11">
        <f t="shared" si="384"/>
        <v>92279335.363327742</v>
      </c>
    </row>
    <row r="3059" spans="1:21" x14ac:dyDescent="0.2">
      <c r="A3059" s="5">
        <v>3088</v>
      </c>
      <c r="B3059" s="17">
        <v>10</v>
      </c>
      <c r="C3059" s="16">
        <v>10</v>
      </c>
      <c r="D3059" s="16">
        <v>2014</v>
      </c>
      <c r="E3059" s="18">
        <v>41922</v>
      </c>
      <c r="F3059" s="9" t="s">
        <v>3026</v>
      </c>
      <c r="G3059" s="3">
        <v>13000000</v>
      </c>
      <c r="H3059" s="3">
        <v>44137712</v>
      </c>
      <c r="I3059" s="3">
        <v>54837234</v>
      </c>
      <c r="J3059" s="8" t="str">
        <f t="shared" si="378"/>
        <v/>
      </c>
      <c r="K3059" s="8" t="str">
        <f t="shared" si="379"/>
        <v/>
      </c>
      <c r="L3059" s="8" t="str">
        <f t="shared" si="380"/>
        <v>St. Vincent</v>
      </c>
      <c r="M3059" s="8" t="str">
        <f t="shared" si="381"/>
        <v/>
      </c>
      <c r="N3059" s="8" t="str">
        <f t="shared" si="377"/>
        <v>St. Vincent</v>
      </c>
      <c r="O3059" s="10">
        <f>INDEX(cpi!$A$1:$M$106,MATCH($D3059,cpi!$A:$A,0),MATCH($C3059,cpi!$1:$1,0))</f>
        <v>237.43299999999999</v>
      </c>
      <c r="P3059" s="10">
        <f>cpi!$I$2</f>
        <v>245.51900000000001</v>
      </c>
      <c r="Q3059" s="10">
        <f t="shared" si="382"/>
        <v>1.0340559231446345</v>
      </c>
      <c r="R3059" s="8" t="str">
        <f t="shared" si="383"/>
        <v/>
      </c>
      <c r="S3059" s="11">
        <f t="shared" si="384"/>
        <v>13442727.000880249</v>
      </c>
      <c r="T3059" s="11">
        <f t="shared" si="384"/>
        <v>45640862.52765201</v>
      </c>
      <c r="U3059" s="11">
        <f t="shared" si="384"/>
        <v>56704766.626568332</v>
      </c>
    </row>
    <row r="3060" spans="1:21" x14ac:dyDescent="0.2">
      <c r="A3060" s="5">
        <v>3089</v>
      </c>
      <c r="B3060" s="17">
        <v>2</v>
      </c>
      <c r="C3060" s="16">
        <v>7</v>
      </c>
      <c r="D3060" s="16">
        <v>2014</v>
      </c>
      <c r="E3060" s="18">
        <v>41677</v>
      </c>
      <c r="F3060" s="9" t="s">
        <v>3027</v>
      </c>
      <c r="G3060" s="3">
        <v>13000000</v>
      </c>
      <c r="H3060" s="3">
        <v>38934842</v>
      </c>
      <c r="I3060" s="3">
        <v>42174545</v>
      </c>
      <c r="J3060" s="8" t="str">
        <f t="shared" si="378"/>
        <v/>
      </c>
      <c r="K3060" s="8" t="str">
        <f t="shared" si="379"/>
        <v/>
      </c>
      <c r="L3060" s="8" t="str">
        <f t="shared" si="380"/>
        <v>Earth to Echo</v>
      </c>
      <c r="M3060" s="8" t="str">
        <f t="shared" si="381"/>
        <v/>
      </c>
      <c r="N3060" s="8" t="str">
        <f t="shared" si="377"/>
        <v>Earth to Echo</v>
      </c>
      <c r="O3060" s="10">
        <f>INDEX(cpi!$A$1:$M$106,MATCH($D3060,cpi!$A:$A,0),MATCH($C3060,cpi!$1:$1,0))</f>
        <v>238.25</v>
      </c>
      <c r="P3060" s="10">
        <f>cpi!$I$2</f>
        <v>245.51900000000001</v>
      </c>
      <c r="Q3060" s="10">
        <f t="shared" si="382"/>
        <v>1.0305099685204617</v>
      </c>
      <c r="R3060" s="8" t="str">
        <f t="shared" si="383"/>
        <v/>
      </c>
      <c r="S3060" s="11">
        <f t="shared" si="384"/>
        <v>13396629.590766003</v>
      </c>
      <c r="T3060" s="11">
        <f t="shared" si="384"/>
        <v>40122742.803769149</v>
      </c>
      <c r="U3060" s="11">
        <f t="shared" si="384"/>
        <v>43461289.040314794</v>
      </c>
    </row>
    <row r="3061" spans="1:21" x14ac:dyDescent="0.2">
      <c r="A3061" s="5">
        <v>3090</v>
      </c>
      <c r="B3061" s="17">
        <v>31</v>
      </c>
      <c r="C3061" s="16">
        <v>3</v>
      </c>
      <c r="D3061" s="16">
        <v>1999</v>
      </c>
      <c r="E3061" s="18">
        <v>37075</v>
      </c>
      <c r="F3061" s="9" t="s">
        <v>3028</v>
      </c>
      <c r="G3061" s="3">
        <v>13000000</v>
      </c>
      <c r="H3061" s="3">
        <v>38177966</v>
      </c>
      <c r="I3061" s="3">
        <v>60414025</v>
      </c>
      <c r="J3061" s="8" t="str">
        <f t="shared" si="378"/>
        <v/>
      </c>
      <c r="K3061" s="8" t="str">
        <f t="shared" si="379"/>
        <v/>
      </c>
      <c r="L3061" s="8" t="str">
        <f t="shared" si="380"/>
        <v>10 Things I Hate About You</v>
      </c>
      <c r="M3061" s="8" t="str">
        <f t="shared" si="381"/>
        <v/>
      </c>
      <c r="N3061" s="8" t="str">
        <f t="shared" si="377"/>
        <v>10 Things I Hate About You</v>
      </c>
      <c r="O3061" s="10">
        <f>INDEX(cpi!$A$1:$M$106,MATCH($D3061,cpi!$A:$A,0),MATCH($C3061,cpi!$1:$1,0))</f>
        <v>165</v>
      </c>
      <c r="P3061" s="10">
        <f>cpi!$I$2</f>
        <v>245.51900000000001</v>
      </c>
      <c r="Q3061" s="10">
        <f t="shared" si="382"/>
        <v>1.4879939393939394</v>
      </c>
      <c r="R3061" s="8" t="str">
        <f t="shared" si="383"/>
        <v/>
      </c>
      <c r="S3061" s="11">
        <f t="shared" si="384"/>
        <v>19343921.212121211</v>
      </c>
      <c r="T3061" s="11">
        <f t="shared" si="384"/>
        <v>56808582.026387878</v>
      </c>
      <c r="U3061" s="11">
        <f t="shared" si="384"/>
        <v>89895703.054393947</v>
      </c>
    </row>
    <row r="3062" spans="1:21" x14ac:dyDescent="0.2">
      <c r="A3062" s="5">
        <v>3091</v>
      </c>
      <c r="B3062" s="17">
        <v>10</v>
      </c>
      <c r="C3062" s="16">
        <v>5</v>
      </c>
      <c r="D3062" s="16">
        <v>2002</v>
      </c>
      <c r="E3062" s="18">
        <v>37534</v>
      </c>
      <c r="F3062" s="9" t="s">
        <v>3029</v>
      </c>
      <c r="G3062" s="3">
        <v>13000000</v>
      </c>
      <c r="H3062" s="3">
        <v>28972187</v>
      </c>
      <c r="I3062" s="3">
        <v>28972187</v>
      </c>
      <c r="J3062" s="8" t="str">
        <f t="shared" si="378"/>
        <v/>
      </c>
      <c r="K3062" s="8" t="str">
        <f t="shared" si="379"/>
        <v/>
      </c>
      <c r="L3062" s="8" t="str">
        <f t="shared" si="380"/>
        <v>The New Guy</v>
      </c>
      <c r="M3062" s="8" t="str">
        <f t="shared" si="381"/>
        <v/>
      </c>
      <c r="N3062" s="8" t="str">
        <f t="shared" si="377"/>
        <v>The New Guy</v>
      </c>
      <c r="O3062" s="10">
        <f>INDEX(cpi!$A$1:$M$106,MATCH($D3062,cpi!$A:$A,0),MATCH($C3062,cpi!$1:$1,0))</f>
        <v>179.8</v>
      </c>
      <c r="P3062" s="10">
        <f>cpi!$I$2</f>
        <v>245.51900000000001</v>
      </c>
      <c r="Q3062" s="10">
        <f t="shared" si="382"/>
        <v>1.365511679644049</v>
      </c>
      <c r="R3062" s="8" t="str">
        <f t="shared" si="383"/>
        <v/>
      </c>
      <c r="S3062" s="11">
        <f t="shared" si="384"/>
        <v>17751651.835372638</v>
      </c>
      <c r="T3062" s="11">
        <f t="shared" si="384"/>
        <v>39561859.733331479</v>
      </c>
      <c r="U3062" s="11">
        <f t="shared" si="384"/>
        <v>39561859.733331479</v>
      </c>
    </row>
    <row r="3063" spans="1:21" x14ac:dyDescent="0.2">
      <c r="A3063" s="5">
        <v>3092</v>
      </c>
      <c r="B3063" s="17">
        <v>5</v>
      </c>
      <c r="C3063" s="16">
        <v>2</v>
      </c>
      <c r="D3063" s="16">
        <v>1993</v>
      </c>
      <c r="E3063" s="18">
        <v>34091</v>
      </c>
      <c r="F3063" s="9" t="s">
        <v>3030</v>
      </c>
      <c r="G3063" s="3">
        <v>13000000</v>
      </c>
      <c r="H3063" s="3">
        <v>27979399</v>
      </c>
      <c r="I3063" s="3">
        <v>27979399</v>
      </c>
      <c r="J3063" s="8" t="str">
        <f t="shared" si="378"/>
        <v/>
      </c>
      <c r="K3063" s="8" t="str">
        <f t="shared" si="379"/>
        <v/>
      </c>
      <c r="L3063" s="8" t="str">
        <f t="shared" si="380"/>
        <v>Loaded Weapon 1</v>
      </c>
      <c r="M3063" s="8" t="str">
        <f t="shared" si="381"/>
        <v/>
      </c>
      <c r="N3063" s="8" t="str">
        <f t="shared" si="377"/>
        <v>Loaded Weapon 1</v>
      </c>
      <c r="O3063" s="10">
        <f>INDEX(cpi!$A$1:$M$106,MATCH($D3063,cpi!$A:$A,0),MATCH($C3063,cpi!$1:$1,0))</f>
        <v>143.1</v>
      </c>
      <c r="P3063" s="10">
        <f>cpi!$I$2</f>
        <v>245.51900000000001</v>
      </c>
      <c r="Q3063" s="10">
        <f t="shared" si="382"/>
        <v>1.715716282320056</v>
      </c>
      <c r="R3063" s="8" t="str">
        <f t="shared" si="383"/>
        <v/>
      </c>
      <c r="S3063" s="11">
        <f t="shared" si="384"/>
        <v>22304311.670160729</v>
      </c>
      <c r="T3063" s="11">
        <f t="shared" si="384"/>
        <v>48004710.433829494</v>
      </c>
      <c r="U3063" s="11">
        <f t="shared" si="384"/>
        <v>48004710.433829494</v>
      </c>
    </row>
    <row r="3064" spans="1:21" x14ac:dyDescent="0.2">
      <c r="A3064" s="5">
        <v>3093</v>
      </c>
      <c r="B3064" s="17">
        <v>12</v>
      </c>
      <c r="C3064" s="16">
        <v>3</v>
      </c>
      <c r="D3064" s="16">
        <v>1999</v>
      </c>
      <c r="E3064" s="18">
        <v>36497</v>
      </c>
      <c r="F3064" s="9" t="s">
        <v>3031</v>
      </c>
      <c r="G3064" s="3">
        <v>13000000</v>
      </c>
      <c r="H3064" s="3">
        <v>27151490</v>
      </c>
      <c r="I3064" s="3">
        <v>27151490</v>
      </c>
      <c r="J3064" s="8" t="str">
        <f t="shared" si="378"/>
        <v/>
      </c>
      <c r="K3064" s="8" t="str">
        <f t="shared" si="379"/>
        <v/>
      </c>
      <c r="L3064" s="8" t="str">
        <f t="shared" si="380"/>
        <v>Baby Geniuses</v>
      </c>
      <c r="M3064" s="8" t="str">
        <f t="shared" si="381"/>
        <v/>
      </c>
      <c r="N3064" s="8" t="str">
        <f t="shared" si="377"/>
        <v>Baby Geniuses</v>
      </c>
      <c r="O3064" s="10">
        <f>INDEX(cpi!$A$1:$M$106,MATCH($D3064,cpi!$A:$A,0),MATCH($C3064,cpi!$1:$1,0))</f>
        <v>165</v>
      </c>
      <c r="P3064" s="10">
        <f>cpi!$I$2</f>
        <v>245.51900000000001</v>
      </c>
      <c r="Q3064" s="10">
        <f t="shared" si="382"/>
        <v>1.4879939393939394</v>
      </c>
      <c r="R3064" s="8" t="str">
        <f t="shared" si="383"/>
        <v/>
      </c>
      <c r="S3064" s="11">
        <f t="shared" si="384"/>
        <v>19343921.212121211</v>
      </c>
      <c r="T3064" s="11">
        <f t="shared" si="384"/>
        <v>40401252.565515153</v>
      </c>
      <c r="U3064" s="11">
        <f t="shared" si="384"/>
        <v>40401252.565515153</v>
      </c>
    </row>
    <row r="3065" spans="1:21" x14ac:dyDescent="0.2">
      <c r="A3065" s="5">
        <v>3094</v>
      </c>
      <c r="B3065" s="17">
        <v>24</v>
      </c>
      <c r="C3065" s="16">
        <v>4</v>
      </c>
      <c r="D3065" s="16">
        <v>1998</v>
      </c>
      <c r="E3065" s="18">
        <v>36498</v>
      </c>
      <c r="F3065" s="9" t="s">
        <v>3032</v>
      </c>
      <c r="G3065" s="3">
        <v>13000000</v>
      </c>
      <c r="H3065" s="3">
        <v>27066941</v>
      </c>
      <c r="I3065" s="3">
        <v>27066941</v>
      </c>
      <c r="J3065" s="8" t="str">
        <f t="shared" si="378"/>
        <v/>
      </c>
      <c r="K3065" s="8" t="str">
        <f t="shared" si="379"/>
        <v/>
      </c>
      <c r="L3065" s="8" t="str">
        <f t="shared" si="380"/>
        <v>The Big Hit</v>
      </c>
      <c r="M3065" s="8" t="str">
        <f t="shared" si="381"/>
        <v/>
      </c>
      <c r="N3065" s="8" t="str">
        <f t="shared" si="377"/>
        <v>The Big Hit</v>
      </c>
      <c r="O3065" s="10">
        <f>INDEX(cpi!$A$1:$M$106,MATCH($D3065,cpi!$A:$A,0),MATCH($C3065,cpi!$1:$1,0))</f>
        <v>162.5</v>
      </c>
      <c r="P3065" s="10">
        <f>cpi!$I$2</f>
        <v>245.51900000000001</v>
      </c>
      <c r="Q3065" s="10">
        <f t="shared" si="382"/>
        <v>1.510886153846154</v>
      </c>
      <c r="R3065" s="8" t="str">
        <f t="shared" si="383"/>
        <v/>
      </c>
      <c r="S3065" s="11">
        <f t="shared" si="384"/>
        <v>19641520.000000004</v>
      </c>
      <c r="T3065" s="11">
        <f t="shared" si="384"/>
        <v>40895066.383870773</v>
      </c>
      <c r="U3065" s="11">
        <f t="shared" si="384"/>
        <v>40895066.383870773</v>
      </c>
    </row>
    <row r="3066" spans="1:21" x14ac:dyDescent="0.2">
      <c r="A3066" s="5">
        <v>3095</v>
      </c>
      <c r="B3066" s="17">
        <v>9</v>
      </c>
      <c r="C3066" s="16">
        <v>11</v>
      </c>
      <c r="D3066" s="16">
        <v>1990</v>
      </c>
      <c r="E3066" s="18">
        <v>33127</v>
      </c>
      <c r="F3066" s="9" t="s">
        <v>3033</v>
      </c>
      <c r="G3066" s="3">
        <v>13000000</v>
      </c>
      <c r="H3066" s="3">
        <v>26904572</v>
      </c>
      <c r="I3066" s="3">
        <v>34166572</v>
      </c>
      <c r="J3066" s="8" t="str">
        <f t="shared" si="378"/>
        <v/>
      </c>
      <c r="K3066" s="8" t="str">
        <f t="shared" si="379"/>
        <v/>
      </c>
      <c r="L3066" s="8" t="str">
        <f t="shared" si="380"/>
        <v>Child's Play 2</v>
      </c>
      <c r="M3066" s="8" t="str">
        <f t="shared" si="381"/>
        <v/>
      </c>
      <c r="N3066" s="8" t="str">
        <f t="shared" si="377"/>
        <v>Child's Play 2</v>
      </c>
      <c r="O3066" s="10">
        <f>INDEX(cpi!$A$1:$M$106,MATCH($D3066,cpi!$A:$A,0),MATCH($C3066,cpi!$1:$1,0))</f>
        <v>133.80000000000001</v>
      </c>
      <c r="P3066" s="10">
        <f>cpi!$I$2</f>
        <v>245.51900000000001</v>
      </c>
      <c r="Q3066" s="10">
        <f t="shared" si="382"/>
        <v>1.8349701046337816</v>
      </c>
      <c r="R3066" s="8" t="str">
        <f t="shared" si="383"/>
        <v/>
      </c>
      <c r="S3066" s="11">
        <f t="shared" si="384"/>
        <v>23854611.360239159</v>
      </c>
      <c r="T3066" s="11">
        <f t="shared" si="384"/>
        <v>49369085.297967114</v>
      </c>
      <c r="U3066" s="11">
        <f t="shared" si="384"/>
        <v>62694638.197817631</v>
      </c>
    </row>
    <row r="3067" spans="1:21" x14ac:dyDescent="0.2">
      <c r="A3067" s="5">
        <v>3096</v>
      </c>
      <c r="B3067" s="17">
        <v>10</v>
      </c>
      <c r="C3067" s="16">
        <v>7</v>
      </c>
      <c r="D3067" s="16">
        <v>1996</v>
      </c>
      <c r="E3067" s="18">
        <v>35345</v>
      </c>
      <c r="F3067" s="9" t="s">
        <v>3034</v>
      </c>
      <c r="G3067" s="3">
        <v>13000000</v>
      </c>
      <c r="H3067" s="3">
        <v>26570048</v>
      </c>
      <c r="I3067" s="3">
        <v>26570048</v>
      </c>
      <c r="J3067" s="8" t="str">
        <f t="shared" si="378"/>
        <v/>
      </c>
      <c r="K3067" s="8" t="str">
        <f t="shared" si="379"/>
        <v/>
      </c>
      <c r="L3067" s="8" t="str">
        <f t="shared" si="380"/>
        <v>Harriet the Spy</v>
      </c>
      <c r="M3067" s="8" t="str">
        <f t="shared" si="381"/>
        <v/>
      </c>
      <c r="N3067" s="8" t="str">
        <f t="shared" si="377"/>
        <v>Harriet the Spy</v>
      </c>
      <c r="O3067" s="10">
        <f>INDEX(cpi!$A$1:$M$106,MATCH($D3067,cpi!$A:$A,0),MATCH($C3067,cpi!$1:$1,0))</f>
        <v>157</v>
      </c>
      <c r="P3067" s="10">
        <f>cpi!$I$2</f>
        <v>245.51900000000001</v>
      </c>
      <c r="Q3067" s="10">
        <f t="shared" si="382"/>
        <v>1.5638152866242039</v>
      </c>
      <c r="R3067" s="8" t="str">
        <f t="shared" si="383"/>
        <v/>
      </c>
      <c r="S3067" s="11">
        <f t="shared" si="384"/>
        <v>20329598.726114649</v>
      </c>
      <c r="T3067" s="11">
        <f t="shared" si="384"/>
        <v>41550647.228738852</v>
      </c>
      <c r="U3067" s="11">
        <f t="shared" si="384"/>
        <v>41550647.228738852</v>
      </c>
    </row>
    <row r="3068" spans="1:21" x14ac:dyDescent="0.2">
      <c r="A3068" s="5">
        <v>3097</v>
      </c>
      <c r="B3068" s="17">
        <v>1</v>
      </c>
      <c r="C3068" s="16">
        <v>3</v>
      </c>
      <c r="D3068" s="16">
        <v>2013</v>
      </c>
      <c r="E3068" s="18">
        <v>41277</v>
      </c>
      <c r="F3068" s="9" t="s">
        <v>3035</v>
      </c>
      <c r="G3068" s="3">
        <v>13000000</v>
      </c>
      <c r="H3068" s="3">
        <v>25682380</v>
      </c>
      <c r="I3068" s="3">
        <v>42195766</v>
      </c>
      <c r="J3068" s="8" t="str">
        <f t="shared" si="378"/>
        <v/>
      </c>
      <c r="K3068" s="8" t="str">
        <f t="shared" si="379"/>
        <v/>
      </c>
      <c r="L3068" s="8" t="str">
        <f t="shared" si="380"/>
        <v>21 and Over</v>
      </c>
      <c r="M3068" s="8" t="str">
        <f t="shared" si="381"/>
        <v/>
      </c>
      <c r="N3068" s="8" t="str">
        <f t="shared" si="377"/>
        <v>21 and Over</v>
      </c>
      <c r="O3068" s="10">
        <f>INDEX(cpi!$A$1:$M$106,MATCH($D3068,cpi!$A:$A,0),MATCH($C3068,cpi!$1:$1,0))</f>
        <v>232.773</v>
      </c>
      <c r="P3068" s="10">
        <f>cpi!$I$2</f>
        <v>245.51900000000001</v>
      </c>
      <c r="Q3068" s="10">
        <f t="shared" si="382"/>
        <v>1.0547572098138531</v>
      </c>
      <c r="R3068" s="8" t="str">
        <f t="shared" si="383"/>
        <v/>
      </c>
      <c r="S3068" s="11">
        <f t="shared" si="384"/>
        <v>13711843.727580091</v>
      </c>
      <c r="T3068" s="11">
        <f t="shared" si="384"/>
        <v>27088675.470179107</v>
      </c>
      <c r="U3068" s="11">
        <f t="shared" si="384"/>
        <v>44506288.412118249</v>
      </c>
    </row>
    <row r="3069" spans="1:21" x14ac:dyDescent="0.2">
      <c r="A3069" s="5">
        <v>3098</v>
      </c>
      <c r="B3069" s="17">
        <v>21</v>
      </c>
      <c r="C3069" s="16">
        <v>11</v>
      </c>
      <c r="D3069" s="16">
        <v>2007</v>
      </c>
      <c r="E3069" s="18">
        <v>39702</v>
      </c>
      <c r="F3069" s="9" t="s">
        <v>3036</v>
      </c>
      <c r="G3069" s="3">
        <v>13000000</v>
      </c>
      <c r="H3069" s="3">
        <v>25593755</v>
      </c>
      <c r="I3069" s="3">
        <v>57189408</v>
      </c>
      <c r="J3069" s="8" t="str">
        <f t="shared" si="378"/>
        <v/>
      </c>
      <c r="K3069" s="8" t="str">
        <f t="shared" si="379"/>
        <v/>
      </c>
      <c r="L3069" s="8" t="str">
        <f t="shared" si="380"/>
        <v>The Mist</v>
      </c>
      <c r="M3069" s="8" t="str">
        <f t="shared" si="381"/>
        <v/>
      </c>
      <c r="N3069" s="8" t="str">
        <f t="shared" si="377"/>
        <v>The Mist</v>
      </c>
      <c r="O3069" s="10">
        <f>INDEX(cpi!$A$1:$M$106,MATCH($D3069,cpi!$A:$A,0),MATCH($C3069,cpi!$1:$1,0))</f>
        <v>210.17699999999999</v>
      </c>
      <c r="P3069" s="10">
        <f>cpi!$I$2</f>
        <v>245.51900000000001</v>
      </c>
      <c r="Q3069" s="10">
        <f t="shared" si="382"/>
        <v>1.168153508709326</v>
      </c>
      <c r="R3069" s="8" t="str">
        <f t="shared" si="383"/>
        <v/>
      </c>
      <c r="S3069" s="11">
        <f t="shared" si="384"/>
        <v>15185995.613221237</v>
      </c>
      <c r="T3069" s="11">
        <f t="shared" si="384"/>
        <v>29897434.704296857</v>
      </c>
      <c r="U3069" s="11">
        <f t="shared" si="384"/>
        <v>66806007.616209194</v>
      </c>
    </row>
    <row r="3070" spans="1:21" x14ac:dyDescent="0.2">
      <c r="A3070" s="5">
        <v>3099</v>
      </c>
      <c r="B3070" s="17">
        <v>10</v>
      </c>
      <c r="C3070" s="16">
        <v>4</v>
      </c>
      <c r="D3070" s="16">
        <v>2015</v>
      </c>
      <c r="E3070" s="18">
        <v>42281</v>
      </c>
      <c r="F3070" s="9" t="s">
        <v>3037</v>
      </c>
      <c r="G3070" s="3">
        <v>13000000</v>
      </c>
      <c r="H3070" s="3">
        <v>25440971</v>
      </c>
      <c r="I3070" s="3">
        <v>38976797</v>
      </c>
      <c r="J3070" s="8" t="str">
        <f t="shared" si="378"/>
        <v/>
      </c>
      <c r="K3070" s="8" t="str">
        <f t="shared" si="379"/>
        <v/>
      </c>
      <c r="L3070" s="8" t="str">
        <f t="shared" si="380"/>
        <v>Ex Machina</v>
      </c>
      <c r="M3070" s="8" t="str">
        <f t="shared" si="381"/>
        <v/>
      </c>
      <c r="N3070" s="8" t="str">
        <f t="shared" si="377"/>
        <v>Ex Machina</v>
      </c>
      <c r="O3070" s="10">
        <f>INDEX(cpi!$A$1:$M$106,MATCH($D3070,cpi!$A:$A,0),MATCH($C3070,cpi!$1:$1,0))</f>
        <v>236.59899999999999</v>
      </c>
      <c r="P3070" s="10">
        <f>cpi!$I$2</f>
        <v>245.51900000000001</v>
      </c>
      <c r="Q3070" s="10">
        <f t="shared" si="382"/>
        <v>1.0377009201222323</v>
      </c>
      <c r="R3070" s="8" t="str">
        <f t="shared" si="383"/>
        <v/>
      </c>
      <c r="S3070" s="11">
        <f t="shared" si="384"/>
        <v>13490111.96158902</v>
      </c>
      <c r="T3070" s="11">
        <f t="shared" si="384"/>
        <v>26400119.015503027</v>
      </c>
      <c r="U3070" s="11">
        <f t="shared" si="384"/>
        <v>40446258.110317461</v>
      </c>
    </row>
    <row r="3071" spans="1:21" x14ac:dyDescent="0.2">
      <c r="A3071" s="5">
        <v>3100</v>
      </c>
      <c r="B3071" s="17">
        <v>29</v>
      </c>
      <c r="C3071" s="16">
        <v>10</v>
      </c>
      <c r="D3071" s="16">
        <v>1999</v>
      </c>
      <c r="E3071" s="18">
        <v>37021</v>
      </c>
      <c r="F3071" s="9" t="s">
        <v>3038</v>
      </c>
      <c r="G3071" s="3">
        <v>13000000</v>
      </c>
      <c r="H3071" s="3">
        <v>22858926</v>
      </c>
      <c r="I3071" s="3">
        <v>32382381</v>
      </c>
      <c r="J3071" s="8" t="str">
        <f t="shared" si="378"/>
        <v/>
      </c>
      <c r="K3071" s="8" t="str">
        <f t="shared" si="379"/>
        <v/>
      </c>
      <c r="L3071" s="8" t="str">
        <f t="shared" si="380"/>
        <v>Being John Malkovich</v>
      </c>
      <c r="M3071" s="8" t="str">
        <f t="shared" si="381"/>
        <v/>
      </c>
      <c r="N3071" s="8" t="str">
        <f t="shared" si="377"/>
        <v>Being John Malkovich</v>
      </c>
      <c r="O3071" s="10">
        <f>INDEX(cpi!$A$1:$M$106,MATCH($D3071,cpi!$A:$A,0),MATCH($C3071,cpi!$1:$1,0))</f>
        <v>168.2</v>
      </c>
      <c r="P3071" s="10">
        <f>cpi!$I$2</f>
        <v>245.51900000000001</v>
      </c>
      <c r="Q3071" s="10">
        <f t="shared" si="382"/>
        <v>1.4596848989298457</v>
      </c>
      <c r="R3071" s="8" t="str">
        <f t="shared" si="383"/>
        <v/>
      </c>
      <c r="S3071" s="11">
        <f t="shared" si="384"/>
        <v>18975903.686087992</v>
      </c>
      <c r="T3071" s="11">
        <f t="shared" si="384"/>
        <v>33366829.087954819</v>
      </c>
      <c r="U3071" s="11">
        <f t="shared" si="384"/>
        <v>47268072.537092753</v>
      </c>
    </row>
    <row r="3072" spans="1:21" x14ac:dyDescent="0.2">
      <c r="A3072" s="5">
        <v>3101</v>
      </c>
      <c r="B3072" s="17">
        <v>7</v>
      </c>
      <c r="C3072" s="16">
        <v>9</v>
      </c>
      <c r="D3072" s="16">
        <v>2001</v>
      </c>
      <c r="E3072" s="18">
        <v>37081</v>
      </c>
      <c r="F3072" s="9" t="s">
        <v>3039</v>
      </c>
      <c r="G3072" s="3">
        <v>13000000</v>
      </c>
      <c r="H3072" s="3">
        <v>22235901</v>
      </c>
      <c r="I3072" s="3">
        <v>22391450</v>
      </c>
      <c r="J3072" s="8" t="str">
        <f t="shared" si="378"/>
        <v/>
      </c>
      <c r="K3072" s="8" t="str">
        <f t="shared" si="379"/>
        <v/>
      </c>
      <c r="L3072" s="8" t="str">
        <f t="shared" si="380"/>
        <v>Two Can Play That Game</v>
      </c>
      <c r="M3072" s="8" t="str">
        <f t="shared" si="381"/>
        <v/>
      </c>
      <c r="N3072" s="8" t="str">
        <f t="shared" si="377"/>
        <v>Two Can Play That Game</v>
      </c>
      <c r="O3072" s="10">
        <f>INDEX(cpi!$A$1:$M$106,MATCH($D3072,cpi!$A:$A,0),MATCH($C3072,cpi!$1:$1,0))</f>
        <v>178.3</v>
      </c>
      <c r="P3072" s="10">
        <f>cpi!$I$2</f>
        <v>245.51900000000001</v>
      </c>
      <c r="Q3072" s="10">
        <f t="shared" si="382"/>
        <v>1.3769994391475042</v>
      </c>
      <c r="R3072" s="8" t="str">
        <f t="shared" si="383"/>
        <v/>
      </c>
      <c r="S3072" s="11">
        <f t="shared" si="384"/>
        <v>17900992.708917554</v>
      </c>
      <c r="T3072" s="11">
        <f t="shared" si="384"/>
        <v>30618823.205939427</v>
      </c>
      <c r="U3072" s="11">
        <f t="shared" si="384"/>
        <v>30833014.091699384</v>
      </c>
    </row>
    <row r="3073" spans="1:21" x14ac:dyDescent="0.2">
      <c r="A3073" s="5">
        <v>3102</v>
      </c>
      <c r="B3073" s="17">
        <v>11</v>
      </c>
      <c r="C3073" s="16">
        <v>3</v>
      </c>
      <c r="D3073" s="16">
        <v>2016</v>
      </c>
      <c r="E3073" s="18">
        <v>42677</v>
      </c>
      <c r="F3073" s="9" t="s">
        <v>3040</v>
      </c>
      <c r="G3073" s="3">
        <v>13000000</v>
      </c>
      <c r="H3073" s="3">
        <v>18704596</v>
      </c>
      <c r="I3073" s="3">
        <v>34916128</v>
      </c>
      <c r="J3073" s="8" t="str">
        <f t="shared" si="378"/>
        <v/>
      </c>
      <c r="K3073" s="8" t="str">
        <f t="shared" si="379"/>
        <v/>
      </c>
      <c r="L3073" s="8" t="str">
        <f t="shared" si="380"/>
        <v>Eye in the Sky</v>
      </c>
      <c r="M3073" s="8" t="str">
        <f t="shared" si="381"/>
        <v/>
      </c>
      <c r="N3073" s="8" t="str">
        <f t="shared" si="377"/>
        <v>Eye in the Sky</v>
      </c>
      <c r="O3073" s="10">
        <f>INDEX(cpi!$A$1:$M$106,MATCH($D3073,cpi!$A:$A,0),MATCH($C3073,cpi!$1:$1,0))</f>
        <v>238.13200000000001</v>
      </c>
      <c r="P3073" s="10">
        <f>cpi!$I$2</f>
        <v>245.51900000000001</v>
      </c>
      <c r="Q3073" s="10">
        <f t="shared" si="382"/>
        <v>1.0310206104177515</v>
      </c>
      <c r="R3073" s="8" t="str">
        <f t="shared" si="383"/>
        <v/>
      </c>
      <c r="S3073" s="11">
        <f t="shared" si="384"/>
        <v>13403267.935430769</v>
      </c>
      <c r="T3073" s="11">
        <f t="shared" si="384"/>
        <v>19284823.985537432</v>
      </c>
      <c r="U3073" s="11">
        <f t="shared" si="384"/>
        <v>35999247.603984348</v>
      </c>
    </row>
    <row r="3074" spans="1:21" x14ac:dyDescent="0.2">
      <c r="A3074" s="5">
        <v>3103</v>
      </c>
      <c r="B3074" s="17">
        <v>22</v>
      </c>
      <c r="C3074" s="16">
        <v>3</v>
      </c>
      <c r="D3074" s="16">
        <v>2013</v>
      </c>
      <c r="E3074" s="18">
        <v>41915</v>
      </c>
      <c r="F3074" s="9" t="s">
        <v>3041</v>
      </c>
      <c r="G3074" s="3">
        <v>13000000</v>
      </c>
      <c r="H3074" s="3">
        <v>18007317</v>
      </c>
      <c r="I3074" s="3">
        <v>18733666</v>
      </c>
      <c r="J3074" s="8" t="str">
        <f t="shared" si="378"/>
        <v/>
      </c>
      <c r="K3074" s="8" t="str">
        <f t="shared" si="379"/>
        <v/>
      </c>
      <c r="L3074" s="8" t="str">
        <f t="shared" si="380"/>
        <v>Admission</v>
      </c>
      <c r="M3074" s="8" t="str">
        <f t="shared" si="381"/>
        <v/>
      </c>
      <c r="N3074" s="8" t="str">
        <f t="shared" ref="N3074:N3137" si="385">IF(M3074=1,L3074&amp;" ("&amp;D3074&amp;")",L3074)</f>
        <v>Admission</v>
      </c>
      <c r="O3074" s="10">
        <f>INDEX(cpi!$A$1:$M$106,MATCH($D3074,cpi!$A:$A,0),MATCH($C3074,cpi!$1:$1,0))</f>
        <v>232.773</v>
      </c>
      <c r="P3074" s="10">
        <f>cpi!$I$2</f>
        <v>245.51900000000001</v>
      </c>
      <c r="Q3074" s="10">
        <f t="shared" si="382"/>
        <v>1.0547572098138531</v>
      </c>
      <c r="R3074" s="8" t="str">
        <f t="shared" si="383"/>
        <v/>
      </c>
      <c r="S3074" s="11">
        <f t="shared" si="384"/>
        <v>13711843.727580091</v>
      </c>
      <c r="T3074" s="11">
        <f t="shared" si="384"/>
        <v>18993347.435153563</v>
      </c>
      <c r="U3074" s="11">
        <f t="shared" si="384"/>
        <v>19759469.279744647</v>
      </c>
    </row>
    <row r="3075" spans="1:21" x14ac:dyDescent="0.2">
      <c r="A3075" s="5">
        <v>3104</v>
      </c>
      <c r="B3075" s="17">
        <v>21</v>
      </c>
      <c r="C3075" s="16">
        <v>9</v>
      </c>
      <c r="D3075" s="16">
        <v>2012</v>
      </c>
      <c r="E3075" s="18">
        <v>41526</v>
      </c>
      <c r="F3075" s="9" t="s">
        <v>3042</v>
      </c>
      <c r="G3075" s="3">
        <v>13000000</v>
      </c>
      <c r="H3075" s="3">
        <v>17742948</v>
      </c>
      <c r="I3075" s="3">
        <v>33069303</v>
      </c>
      <c r="J3075" s="8" t="str">
        <f t="shared" ref="J3075:J3138" si="386">IF(I3075=0,1,"")</f>
        <v/>
      </c>
      <c r="K3075" s="8" t="str">
        <f t="shared" ref="K3075:K3138" si="387">IF(D3075&gt;2017,1,"")</f>
        <v/>
      </c>
      <c r="L3075" s="8" t="str">
        <f t="shared" ref="L3075:L3138" si="388">F3075</f>
        <v>The Perks of Being a Wallflower</v>
      </c>
      <c r="M3075" s="8" t="str">
        <f t="shared" ref="M3075:M3138" si="389">IF(COUNTIF($L$2:$L$5233,L3075)&gt;1,1,"")</f>
        <v/>
      </c>
      <c r="N3075" s="8" t="str">
        <f t="shared" si="385"/>
        <v>The Perks of Being a Wallflower</v>
      </c>
      <c r="O3075" s="10">
        <f>INDEX(cpi!$A$1:$M$106,MATCH($D3075,cpi!$A:$A,0),MATCH($C3075,cpi!$1:$1,0))</f>
        <v>231.40700000000001</v>
      </c>
      <c r="P3075" s="10">
        <f>cpi!$I$2</f>
        <v>245.51900000000001</v>
      </c>
      <c r="Q3075" s="10">
        <f t="shared" ref="Q3075:Q3138" si="390">P3075/O3075</f>
        <v>1.0609834620387455</v>
      </c>
      <c r="R3075" s="8" t="str">
        <f t="shared" ref="R3075:R3138" si="391">IF(ISERROR(Q3075),1,"")</f>
        <v/>
      </c>
      <c r="S3075" s="11">
        <f t="shared" ref="S3075:U3138" si="392">G3075*$Q3075</f>
        <v>13792785.006503692</v>
      </c>
      <c r="T3075" s="11">
        <f t="shared" si="392"/>
        <v>18824974.395813435</v>
      </c>
      <c r="U3075" s="11">
        <f t="shared" si="392"/>
        <v>35085983.584148273</v>
      </c>
    </row>
    <row r="3076" spans="1:21" x14ac:dyDescent="0.2">
      <c r="A3076" s="5">
        <v>3105</v>
      </c>
      <c r="B3076" s="17">
        <v>29</v>
      </c>
      <c r="C3076" s="16">
        <v>6</v>
      </c>
      <c r="D3076" s="16">
        <v>2001</v>
      </c>
      <c r="E3076" s="18">
        <v>37747</v>
      </c>
      <c r="F3076" s="9" t="s">
        <v>3043</v>
      </c>
      <c r="G3076" s="3">
        <v>13000000</v>
      </c>
      <c r="H3076" s="3">
        <v>16929123</v>
      </c>
      <c r="I3076" s="3">
        <v>19929123</v>
      </c>
      <c r="J3076" s="8" t="str">
        <f t="shared" si="386"/>
        <v/>
      </c>
      <c r="K3076" s="8" t="str">
        <f t="shared" si="387"/>
        <v/>
      </c>
      <c r="L3076" s="8" t="str">
        <f t="shared" si="388"/>
        <v>crazy/beautiful</v>
      </c>
      <c r="M3076" s="8" t="str">
        <f t="shared" si="389"/>
        <v/>
      </c>
      <c r="N3076" s="8" t="str">
        <f t="shared" si="385"/>
        <v>crazy/beautiful</v>
      </c>
      <c r="O3076" s="10">
        <f>INDEX(cpi!$A$1:$M$106,MATCH($D3076,cpi!$A:$A,0),MATCH($C3076,cpi!$1:$1,0))</f>
        <v>178</v>
      </c>
      <c r="P3076" s="10">
        <f>cpi!$I$2</f>
        <v>245.51900000000001</v>
      </c>
      <c r="Q3076" s="10">
        <f t="shared" si="390"/>
        <v>1.3793202247191012</v>
      </c>
      <c r="R3076" s="8" t="str">
        <f t="shared" si="391"/>
        <v/>
      </c>
      <c r="S3076" s="11">
        <f t="shared" si="392"/>
        <v>17931162.921348315</v>
      </c>
      <c r="T3076" s="11">
        <f t="shared" si="392"/>
        <v>23350681.740657303</v>
      </c>
      <c r="U3076" s="11">
        <f t="shared" si="392"/>
        <v>27488642.41481461</v>
      </c>
    </row>
    <row r="3077" spans="1:21" x14ac:dyDescent="0.2">
      <c r="A3077" s="5">
        <v>3106</v>
      </c>
      <c r="B3077" s="17">
        <v>28</v>
      </c>
      <c r="C3077" s="16">
        <v>8</v>
      </c>
      <c r="D3077" s="16">
        <v>1998</v>
      </c>
      <c r="E3077" s="18">
        <v>36624</v>
      </c>
      <c r="F3077" s="9">
        <v>54</v>
      </c>
      <c r="G3077" s="3">
        <v>13000000</v>
      </c>
      <c r="H3077" s="3">
        <v>16757163</v>
      </c>
      <c r="I3077" s="3">
        <v>16757163</v>
      </c>
      <c r="J3077" s="8" t="str">
        <f t="shared" si="386"/>
        <v/>
      </c>
      <c r="K3077" s="8" t="str">
        <f t="shared" si="387"/>
        <v/>
      </c>
      <c r="L3077" s="8">
        <f t="shared" si="388"/>
        <v>54</v>
      </c>
      <c r="M3077" s="8" t="str">
        <f t="shared" si="389"/>
        <v/>
      </c>
      <c r="N3077" s="8">
        <f t="shared" si="385"/>
        <v>54</v>
      </c>
      <c r="O3077" s="10">
        <f>INDEX(cpi!$A$1:$M$106,MATCH($D3077,cpi!$A:$A,0),MATCH($C3077,cpi!$1:$1,0))</f>
        <v>163.4</v>
      </c>
      <c r="P3077" s="10">
        <f>cpi!$I$2</f>
        <v>245.51900000000001</v>
      </c>
      <c r="Q3077" s="10">
        <f t="shared" si="390"/>
        <v>1.5025642594859241</v>
      </c>
      <c r="R3077" s="8" t="str">
        <f t="shared" si="391"/>
        <v/>
      </c>
      <c r="S3077" s="11">
        <f t="shared" si="392"/>
        <v>19533335.373317014</v>
      </c>
      <c r="T3077" s="11">
        <f t="shared" si="392"/>
        <v>25178714.214179926</v>
      </c>
      <c r="U3077" s="11">
        <f t="shared" si="392"/>
        <v>25178714.214179926</v>
      </c>
    </row>
    <row r="3078" spans="1:21" x14ac:dyDescent="0.2">
      <c r="A3078" s="5">
        <v>3107</v>
      </c>
      <c r="B3078" s="17">
        <v>16</v>
      </c>
      <c r="C3078" s="16">
        <v>10</v>
      </c>
      <c r="D3078" s="16">
        <v>2015</v>
      </c>
      <c r="E3078" s="18">
        <v>42470</v>
      </c>
      <c r="F3078" s="9" t="s">
        <v>3044</v>
      </c>
      <c r="G3078" s="3">
        <v>13000000</v>
      </c>
      <c r="H3078" s="3">
        <v>14677674</v>
      </c>
      <c r="I3078" s="3">
        <v>36262783</v>
      </c>
      <c r="J3078" s="8" t="str">
        <f t="shared" si="386"/>
        <v/>
      </c>
      <c r="K3078" s="8" t="str">
        <f t="shared" si="387"/>
        <v/>
      </c>
      <c r="L3078" s="8" t="str">
        <f t="shared" si="388"/>
        <v>Room</v>
      </c>
      <c r="M3078" s="8" t="str">
        <f t="shared" si="389"/>
        <v/>
      </c>
      <c r="N3078" s="8" t="str">
        <f t="shared" si="385"/>
        <v>Room</v>
      </c>
      <c r="O3078" s="10">
        <f>INDEX(cpi!$A$1:$M$106,MATCH($D3078,cpi!$A:$A,0),MATCH($C3078,cpi!$1:$1,0))</f>
        <v>237.83799999999999</v>
      </c>
      <c r="P3078" s="10">
        <f>cpi!$I$2</f>
        <v>245.51900000000001</v>
      </c>
      <c r="Q3078" s="10">
        <f t="shared" si="390"/>
        <v>1.0322950916169831</v>
      </c>
      <c r="R3078" s="8" t="str">
        <f t="shared" si="391"/>
        <v/>
      </c>
      <c r="S3078" s="11">
        <f t="shared" si="392"/>
        <v>13419836.191020779</v>
      </c>
      <c r="T3078" s="11">
        <f t="shared" si="392"/>
        <v>15151690.826554211</v>
      </c>
      <c r="U3078" s="11">
        <f t="shared" si="392"/>
        <v>37433892.899271779</v>
      </c>
    </row>
    <row r="3079" spans="1:21" x14ac:dyDescent="0.2">
      <c r="A3079" s="5">
        <v>3108</v>
      </c>
      <c r="B3079" s="17">
        <v>20</v>
      </c>
      <c r="C3079" s="16">
        <v>12</v>
      </c>
      <c r="D3079" s="16">
        <v>2006</v>
      </c>
      <c r="E3079" s="18">
        <v>39306</v>
      </c>
      <c r="F3079" s="9" t="s">
        <v>3045</v>
      </c>
      <c r="G3079" s="3">
        <v>13000000</v>
      </c>
      <c r="H3079" s="3">
        <v>13756082</v>
      </c>
      <c r="I3079" s="3">
        <v>67867998</v>
      </c>
      <c r="J3079" s="8" t="str">
        <f t="shared" si="386"/>
        <v/>
      </c>
      <c r="K3079" s="8" t="str">
        <f t="shared" si="387"/>
        <v/>
      </c>
      <c r="L3079" s="8" t="str">
        <f t="shared" si="388"/>
        <v>Letters from Iwo Jima</v>
      </c>
      <c r="M3079" s="8" t="str">
        <f t="shared" si="389"/>
        <v/>
      </c>
      <c r="N3079" s="8" t="str">
        <f t="shared" si="385"/>
        <v>Letters from Iwo Jima</v>
      </c>
      <c r="O3079" s="10">
        <f>INDEX(cpi!$A$1:$M$106,MATCH($D3079,cpi!$A:$A,0),MATCH($C3079,cpi!$1:$1,0))</f>
        <v>201.8</v>
      </c>
      <c r="P3079" s="10">
        <f>cpi!$I$2</f>
        <v>245.51900000000001</v>
      </c>
      <c r="Q3079" s="10">
        <f t="shared" si="390"/>
        <v>1.2166451932606541</v>
      </c>
      <c r="R3079" s="8" t="str">
        <f t="shared" si="391"/>
        <v/>
      </c>
      <c r="S3079" s="11">
        <f t="shared" si="392"/>
        <v>15816387.512388503</v>
      </c>
      <c r="T3079" s="11">
        <f t="shared" si="392"/>
        <v>16736271.043399405</v>
      </c>
      <c r="U3079" s="11">
        <f t="shared" si="392"/>
        <v>82571273.542923689</v>
      </c>
    </row>
    <row r="3080" spans="1:21" x14ac:dyDescent="0.2">
      <c r="A3080" s="5">
        <v>3109</v>
      </c>
      <c r="B3080" s="17">
        <v>29</v>
      </c>
      <c r="C3080" s="16">
        <v>5</v>
      </c>
      <c r="D3080" s="16">
        <v>2009</v>
      </c>
      <c r="E3080" s="18">
        <v>40668</v>
      </c>
      <c r="F3080" s="9" t="s">
        <v>3046</v>
      </c>
      <c r="G3080" s="3">
        <v>13000000</v>
      </c>
      <c r="H3080" s="3">
        <v>12749992</v>
      </c>
      <c r="I3080" s="3">
        <v>109421911</v>
      </c>
      <c r="J3080" s="8" t="str">
        <f t="shared" si="386"/>
        <v/>
      </c>
      <c r="K3080" s="8" t="str">
        <f t="shared" si="387"/>
        <v/>
      </c>
      <c r="L3080" s="8" t="str">
        <f t="shared" si="388"/>
        <v>MÃ¤n som hatar kvinnor</v>
      </c>
      <c r="M3080" s="8" t="str">
        <f t="shared" si="389"/>
        <v/>
      </c>
      <c r="N3080" s="8" t="str">
        <f t="shared" si="385"/>
        <v>MÃ¤n som hatar kvinnor</v>
      </c>
      <c r="O3080" s="10">
        <f>INDEX(cpi!$A$1:$M$106,MATCH($D3080,cpi!$A:$A,0),MATCH($C3080,cpi!$1:$1,0))</f>
        <v>213.85599999999999</v>
      </c>
      <c r="P3080" s="10">
        <f>cpi!$I$2</f>
        <v>245.51900000000001</v>
      </c>
      <c r="Q3080" s="10">
        <f t="shared" si="390"/>
        <v>1.1480575714499477</v>
      </c>
      <c r="R3080" s="8" t="str">
        <f t="shared" si="391"/>
        <v/>
      </c>
      <c r="S3080" s="11">
        <f t="shared" si="392"/>
        <v>14924748.428849321</v>
      </c>
      <c r="T3080" s="11">
        <f t="shared" si="392"/>
        <v>14637724.851526262</v>
      </c>
      <c r="U3080" s="11">
        <f t="shared" si="392"/>
        <v>125622653.40607232</v>
      </c>
    </row>
    <row r="3081" spans="1:21" x14ac:dyDescent="0.2">
      <c r="A3081" s="5">
        <v>3110</v>
      </c>
      <c r="B3081" s="17">
        <v>23</v>
      </c>
      <c r="C3081" s="16">
        <v>2</v>
      </c>
      <c r="D3081" s="16">
        <v>2007</v>
      </c>
      <c r="E3081" s="18">
        <v>39754</v>
      </c>
      <c r="F3081" s="9" t="s">
        <v>3047</v>
      </c>
      <c r="G3081" s="3">
        <v>13000000</v>
      </c>
      <c r="H3081" s="3">
        <v>11003643</v>
      </c>
      <c r="I3081" s="3">
        <v>11141213</v>
      </c>
      <c r="J3081" s="8" t="str">
        <f t="shared" si="386"/>
        <v/>
      </c>
      <c r="K3081" s="8" t="str">
        <f t="shared" si="387"/>
        <v/>
      </c>
      <c r="L3081" s="8" t="str">
        <f t="shared" si="388"/>
        <v>The Astronaut Farmer</v>
      </c>
      <c r="M3081" s="8" t="str">
        <f t="shared" si="389"/>
        <v/>
      </c>
      <c r="N3081" s="8" t="str">
        <f t="shared" si="385"/>
        <v>The Astronaut Farmer</v>
      </c>
      <c r="O3081" s="10">
        <f>INDEX(cpi!$A$1:$M$106,MATCH($D3081,cpi!$A:$A,0),MATCH($C3081,cpi!$1:$1,0))</f>
        <v>203.499</v>
      </c>
      <c r="P3081" s="10">
        <f>cpi!$I$2</f>
        <v>245.51900000000001</v>
      </c>
      <c r="Q3081" s="10">
        <f t="shared" si="390"/>
        <v>1.2064875011670819</v>
      </c>
      <c r="R3081" s="8" t="str">
        <f t="shared" si="391"/>
        <v/>
      </c>
      <c r="S3081" s="11">
        <f t="shared" si="392"/>
        <v>15684337.515172064</v>
      </c>
      <c r="T3081" s="11">
        <f t="shared" si="392"/>
        <v>13275757.746804653</v>
      </c>
      <c r="U3081" s="11">
        <f t="shared" si="392"/>
        <v>13441734.232340209</v>
      </c>
    </row>
    <row r="3082" spans="1:21" x14ac:dyDescent="0.2">
      <c r="A3082" s="5">
        <v>3111</v>
      </c>
      <c r="B3082" s="17">
        <v>12</v>
      </c>
      <c r="C3082" s="16">
        <v>6</v>
      </c>
      <c r="D3082" s="16">
        <v>1998</v>
      </c>
      <c r="E3082" s="18">
        <v>36135</v>
      </c>
      <c r="F3082" s="9" t="s">
        <v>3048</v>
      </c>
      <c r="G3082" s="3">
        <v>13000000</v>
      </c>
      <c r="H3082" s="3">
        <v>10020081</v>
      </c>
      <c r="I3082" s="3">
        <v>10020081</v>
      </c>
      <c r="J3082" s="8" t="str">
        <f t="shared" si="386"/>
        <v/>
      </c>
      <c r="K3082" s="8" t="str">
        <f t="shared" si="387"/>
        <v/>
      </c>
      <c r="L3082" s="8" t="str">
        <f t="shared" si="388"/>
        <v>Dirty Work</v>
      </c>
      <c r="M3082" s="8" t="str">
        <f t="shared" si="389"/>
        <v/>
      </c>
      <c r="N3082" s="8" t="str">
        <f t="shared" si="385"/>
        <v>Dirty Work</v>
      </c>
      <c r="O3082" s="10">
        <f>INDEX(cpi!$A$1:$M$106,MATCH($D3082,cpi!$A:$A,0),MATCH($C3082,cpi!$1:$1,0))</f>
        <v>163</v>
      </c>
      <c r="P3082" s="10">
        <f>cpi!$I$2</f>
        <v>245.51900000000001</v>
      </c>
      <c r="Q3082" s="10">
        <f t="shared" si="390"/>
        <v>1.5062515337423312</v>
      </c>
      <c r="R3082" s="8" t="str">
        <f t="shared" si="391"/>
        <v/>
      </c>
      <c r="S3082" s="11">
        <f t="shared" si="392"/>
        <v>19581269.938650306</v>
      </c>
      <c r="T3082" s="11">
        <f t="shared" si="392"/>
        <v>15092762.374472393</v>
      </c>
      <c r="U3082" s="11">
        <f t="shared" si="392"/>
        <v>15092762.374472393</v>
      </c>
    </row>
    <row r="3083" spans="1:21" x14ac:dyDescent="0.2">
      <c r="A3083" s="5">
        <v>3112</v>
      </c>
      <c r="B3083" s="17">
        <v>8</v>
      </c>
      <c r="C3083" s="16">
        <v>5</v>
      </c>
      <c r="D3083" s="16">
        <v>1998</v>
      </c>
      <c r="E3083" s="18">
        <v>36012</v>
      </c>
      <c r="F3083" s="9" t="s">
        <v>3049</v>
      </c>
      <c r="G3083" s="3">
        <v>13000000</v>
      </c>
      <c r="H3083" s="3">
        <v>8064972</v>
      </c>
      <c r="I3083" s="3">
        <v>8064972</v>
      </c>
      <c r="J3083" s="8" t="str">
        <f t="shared" si="386"/>
        <v/>
      </c>
      <c r="K3083" s="8" t="str">
        <f t="shared" si="387"/>
        <v/>
      </c>
      <c r="L3083" s="8" t="str">
        <f t="shared" si="388"/>
        <v>Woo</v>
      </c>
      <c r="M3083" s="8" t="str">
        <f t="shared" si="389"/>
        <v/>
      </c>
      <c r="N3083" s="8" t="str">
        <f t="shared" si="385"/>
        <v>Woo</v>
      </c>
      <c r="O3083" s="10">
        <f>INDEX(cpi!$A$1:$M$106,MATCH($D3083,cpi!$A:$A,0),MATCH($C3083,cpi!$1:$1,0))</f>
        <v>162.80000000000001</v>
      </c>
      <c r="P3083" s="10">
        <f>cpi!$I$2</f>
        <v>245.51900000000001</v>
      </c>
      <c r="Q3083" s="10">
        <f t="shared" si="390"/>
        <v>1.5081019656019656</v>
      </c>
      <c r="R3083" s="8" t="str">
        <f t="shared" si="391"/>
        <v/>
      </c>
      <c r="S3083" s="11">
        <f t="shared" si="392"/>
        <v>19605325.552825551</v>
      </c>
      <c r="T3083" s="11">
        <f t="shared" si="392"/>
        <v>12162800.125724817</v>
      </c>
      <c r="U3083" s="11">
        <f t="shared" si="392"/>
        <v>12162800.125724817</v>
      </c>
    </row>
    <row r="3084" spans="1:21" x14ac:dyDescent="0.2">
      <c r="A3084" s="5">
        <v>3113</v>
      </c>
      <c r="B3084" s="17">
        <v>13</v>
      </c>
      <c r="C3084" s="16">
        <v>4</v>
      </c>
      <c r="D3084" s="16">
        <v>1994</v>
      </c>
      <c r="E3084" s="18">
        <v>34703</v>
      </c>
      <c r="F3084" s="9" t="s">
        <v>3050</v>
      </c>
      <c r="G3084" s="3">
        <v>13000000</v>
      </c>
      <c r="H3084" s="3">
        <v>7881335</v>
      </c>
      <c r="I3084" s="3">
        <v>7881335</v>
      </c>
      <c r="J3084" s="8" t="str">
        <f t="shared" si="386"/>
        <v/>
      </c>
      <c r="K3084" s="8" t="str">
        <f t="shared" si="387"/>
        <v/>
      </c>
      <c r="L3084" s="8" t="str">
        <f t="shared" si="388"/>
        <v>Serial Mom</v>
      </c>
      <c r="M3084" s="8" t="str">
        <f t="shared" si="389"/>
        <v/>
      </c>
      <c r="N3084" s="8" t="str">
        <f t="shared" si="385"/>
        <v>Serial Mom</v>
      </c>
      <c r="O3084" s="10">
        <f>INDEX(cpi!$A$1:$M$106,MATCH($D3084,cpi!$A:$A,0),MATCH($C3084,cpi!$1:$1,0))</f>
        <v>147.4</v>
      </c>
      <c r="P3084" s="10">
        <f>cpi!$I$2</f>
        <v>245.51900000000001</v>
      </c>
      <c r="Q3084" s="10">
        <f t="shared" si="390"/>
        <v>1.6656648575305291</v>
      </c>
      <c r="R3084" s="8" t="str">
        <f t="shared" si="391"/>
        <v/>
      </c>
      <c r="S3084" s="11">
        <f t="shared" si="392"/>
        <v>21653643.147896878</v>
      </c>
      <c r="T3084" s="11">
        <f t="shared" si="392"/>
        <v>13127662.739925371</v>
      </c>
      <c r="U3084" s="11">
        <f t="shared" si="392"/>
        <v>13127662.739925371</v>
      </c>
    </row>
    <row r="3085" spans="1:21" x14ac:dyDescent="0.2">
      <c r="A3085" s="5">
        <v>3114</v>
      </c>
      <c r="B3085" s="17">
        <v>4</v>
      </c>
      <c r="C3085" s="16">
        <v>8</v>
      </c>
      <c r="D3085" s="16">
        <v>1999</v>
      </c>
      <c r="E3085" s="18">
        <v>36258</v>
      </c>
      <c r="F3085" s="9" t="s">
        <v>3051</v>
      </c>
      <c r="G3085" s="3">
        <v>13000000</v>
      </c>
      <c r="H3085" s="3">
        <v>6276869</v>
      </c>
      <c r="I3085" s="3">
        <v>6276869</v>
      </c>
      <c r="J3085" s="8" t="str">
        <f t="shared" si="386"/>
        <v/>
      </c>
      <c r="K3085" s="8" t="str">
        <f t="shared" si="387"/>
        <v/>
      </c>
      <c r="L3085" s="8" t="str">
        <f t="shared" si="388"/>
        <v>Dick</v>
      </c>
      <c r="M3085" s="8" t="str">
        <f t="shared" si="389"/>
        <v/>
      </c>
      <c r="N3085" s="8" t="str">
        <f t="shared" si="385"/>
        <v>Dick</v>
      </c>
      <c r="O3085" s="10">
        <f>INDEX(cpi!$A$1:$M$106,MATCH($D3085,cpi!$A:$A,0),MATCH($C3085,cpi!$1:$1,0))</f>
        <v>167.1</v>
      </c>
      <c r="P3085" s="10">
        <f>cpi!$I$2</f>
        <v>245.51900000000001</v>
      </c>
      <c r="Q3085" s="10">
        <f t="shared" si="390"/>
        <v>1.4692938360263317</v>
      </c>
      <c r="R3085" s="8" t="str">
        <f t="shared" si="391"/>
        <v/>
      </c>
      <c r="S3085" s="11">
        <f t="shared" si="392"/>
        <v>19100819.86834231</v>
      </c>
      <c r="T3085" s="11">
        <f t="shared" si="392"/>
        <v>9222564.9312447645</v>
      </c>
      <c r="U3085" s="11">
        <f t="shared" si="392"/>
        <v>9222564.9312447645</v>
      </c>
    </row>
    <row r="3086" spans="1:21" x14ac:dyDescent="0.2">
      <c r="A3086" s="5">
        <v>3115</v>
      </c>
      <c r="B3086" s="17">
        <v>10</v>
      </c>
      <c r="C3086" s="16">
        <v>11</v>
      </c>
      <c r="D3086" s="16">
        <v>1999</v>
      </c>
      <c r="E3086" s="18">
        <v>36444</v>
      </c>
      <c r="F3086" s="9" t="s">
        <v>3052</v>
      </c>
      <c r="G3086" s="3">
        <v>13000000</v>
      </c>
      <c r="H3086" s="3">
        <v>5871603</v>
      </c>
      <c r="I3086" s="3">
        <v>5871603</v>
      </c>
      <c r="J3086" s="8" t="str">
        <f t="shared" si="386"/>
        <v/>
      </c>
      <c r="K3086" s="8" t="str">
        <f t="shared" si="387"/>
        <v/>
      </c>
      <c r="L3086" s="8" t="str">
        <f t="shared" si="388"/>
        <v>Light It Up</v>
      </c>
      <c r="M3086" s="8" t="str">
        <f t="shared" si="389"/>
        <v/>
      </c>
      <c r="N3086" s="8" t="str">
        <f t="shared" si="385"/>
        <v>Light It Up</v>
      </c>
      <c r="O3086" s="10">
        <f>INDEX(cpi!$A$1:$M$106,MATCH($D3086,cpi!$A:$A,0),MATCH($C3086,cpi!$1:$1,0))</f>
        <v>168.3</v>
      </c>
      <c r="P3086" s="10">
        <f>cpi!$I$2</f>
        <v>245.51900000000001</v>
      </c>
      <c r="Q3086" s="10">
        <f t="shared" si="390"/>
        <v>1.4588175876411169</v>
      </c>
      <c r="R3086" s="8" t="str">
        <f t="shared" si="391"/>
        <v/>
      </c>
      <c r="S3086" s="11">
        <f t="shared" si="392"/>
        <v>18964628.639334518</v>
      </c>
      <c r="T3086" s="11">
        <f t="shared" si="392"/>
        <v>8565597.7240463458</v>
      </c>
      <c r="U3086" s="11">
        <f t="shared" si="392"/>
        <v>8565597.7240463458</v>
      </c>
    </row>
    <row r="3087" spans="1:21" x14ac:dyDescent="0.2">
      <c r="A3087" s="5">
        <v>3116</v>
      </c>
      <c r="B3087" s="17">
        <v>24</v>
      </c>
      <c r="C3087" s="16">
        <v>8</v>
      </c>
      <c r="D3087" s="16">
        <v>2001</v>
      </c>
      <c r="E3087" s="18">
        <v>37598</v>
      </c>
      <c r="F3087" s="9" t="s">
        <v>3053</v>
      </c>
      <c r="G3087" s="3">
        <v>13000000</v>
      </c>
      <c r="H3087" s="3">
        <v>5002310</v>
      </c>
      <c r="I3087" s="3">
        <v>5002310</v>
      </c>
      <c r="J3087" s="8" t="str">
        <f t="shared" si="386"/>
        <v/>
      </c>
      <c r="K3087" s="8" t="str">
        <f t="shared" si="387"/>
        <v/>
      </c>
      <c r="L3087" s="8" t="str">
        <f t="shared" si="388"/>
        <v>Bubble Boy</v>
      </c>
      <c r="M3087" s="8" t="str">
        <f t="shared" si="389"/>
        <v/>
      </c>
      <c r="N3087" s="8" t="str">
        <f t="shared" si="385"/>
        <v>Bubble Boy</v>
      </c>
      <c r="O3087" s="10">
        <f>INDEX(cpi!$A$1:$M$106,MATCH($D3087,cpi!$A:$A,0),MATCH($C3087,cpi!$1:$1,0))</f>
        <v>177.5</v>
      </c>
      <c r="P3087" s="10">
        <f>cpi!$I$2</f>
        <v>245.51900000000001</v>
      </c>
      <c r="Q3087" s="10">
        <f t="shared" si="390"/>
        <v>1.3832056338028169</v>
      </c>
      <c r="R3087" s="8" t="str">
        <f t="shared" si="391"/>
        <v/>
      </c>
      <c r="S3087" s="11">
        <f t="shared" si="392"/>
        <v>17981673.239436619</v>
      </c>
      <c r="T3087" s="11">
        <f t="shared" si="392"/>
        <v>6919223.3740281686</v>
      </c>
      <c r="U3087" s="11">
        <f t="shared" si="392"/>
        <v>6919223.3740281686</v>
      </c>
    </row>
    <row r="3088" spans="1:21" x14ac:dyDescent="0.2">
      <c r="A3088" s="5">
        <v>3117</v>
      </c>
      <c r="B3088" s="17">
        <v>1</v>
      </c>
      <c r="C3088" s="16">
        <v>2</v>
      </c>
      <c r="D3088" s="16">
        <v>2002</v>
      </c>
      <c r="E3088" s="18">
        <v>37258</v>
      </c>
      <c r="F3088" s="9" t="s">
        <v>3054</v>
      </c>
      <c r="G3088" s="3">
        <v>13000000</v>
      </c>
      <c r="H3088" s="3">
        <v>4919896</v>
      </c>
      <c r="I3088" s="3">
        <v>8130727</v>
      </c>
      <c r="J3088" s="8" t="str">
        <f t="shared" si="386"/>
        <v/>
      </c>
      <c r="K3088" s="8" t="str">
        <f t="shared" si="387"/>
        <v/>
      </c>
      <c r="L3088" s="8" t="str">
        <f t="shared" si="388"/>
        <v>Birthday Girl</v>
      </c>
      <c r="M3088" s="8" t="str">
        <f t="shared" si="389"/>
        <v/>
      </c>
      <c r="N3088" s="8" t="str">
        <f t="shared" si="385"/>
        <v>Birthday Girl</v>
      </c>
      <c r="O3088" s="10">
        <f>INDEX(cpi!$A$1:$M$106,MATCH($D3088,cpi!$A:$A,0),MATCH($C3088,cpi!$1:$1,0))</f>
        <v>177.8</v>
      </c>
      <c r="P3088" s="10">
        <f>cpi!$I$2</f>
        <v>245.51900000000001</v>
      </c>
      <c r="Q3088" s="10">
        <f t="shared" si="390"/>
        <v>1.3808717660292462</v>
      </c>
      <c r="R3088" s="8" t="str">
        <f t="shared" si="391"/>
        <v/>
      </c>
      <c r="S3088" s="11">
        <f t="shared" si="392"/>
        <v>17951332.9583802</v>
      </c>
      <c r="T3088" s="11">
        <f t="shared" si="392"/>
        <v>6793745.4782002242</v>
      </c>
      <c r="U3088" s="11">
        <f t="shared" si="392"/>
        <v>11227491.351591675</v>
      </c>
    </row>
    <row r="3089" spans="1:21" x14ac:dyDescent="0.2">
      <c r="A3089" s="5">
        <v>3118</v>
      </c>
      <c r="B3089" s="17">
        <v>4</v>
      </c>
      <c r="C3089" s="16">
        <v>5</v>
      </c>
      <c r="D3089" s="16">
        <v>2007</v>
      </c>
      <c r="E3089" s="18">
        <v>39177</v>
      </c>
      <c r="F3089" s="9" t="s">
        <v>3055</v>
      </c>
      <c r="G3089" s="3">
        <v>13000000</v>
      </c>
      <c r="H3089" s="3">
        <v>4857374</v>
      </c>
      <c r="I3089" s="3">
        <v>5175088</v>
      </c>
      <c r="J3089" s="8" t="str">
        <f t="shared" si="386"/>
        <v/>
      </c>
      <c r="K3089" s="8" t="str">
        <f t="shared" si="387"/>
        <v/>
      </c>
      <c r="L3089" s="8" t="str">
        <f t="shared" si="388"/>
        <v>Paris, je t'aime</v>
      </c>
      <c r="M3089" s="8" t="str">
        <f t="shared" si="389"/>
        <v/>
      </c>
      <c r="N3089" s="8" t="str">
        <f t="shared" si="385"/>
        <v>Paris, je t'aime</v>
      </c>
      <c r="O3089" s="10">
        <f>INDEX(cpi!$A$1:$M$106,MATCH($D3089,cpi!$A:$A,0),MATCH($C3089,cpi!$1:$1,0))</f>
        <v>207.94900000000001</v>
      </c>
      <c r="P3089" s="10">
        <f>cpi!$I$2</f>
        <v>245.51900000000001</v>
      </c>
      <c r="Q3089" s="10">
        <f t="shared" si="390"/>
        <v>1.1806692987222829</v>
      </c>
      <c r="R3089" s="8" t="str">
        <f t="shared" si="391"/>
        <v/>
      </c>
      <c r="S3089" s="11">
        <f t="shared" si="392"/>
        <v>15348700.883389678</v>
      </c>
      <c r="T3089" s="11">
        <f t="shared" si="392"/>
        <v>5734952.3542118501</v>
      </c>
      <c r="U3089" s="11">
        <f t="shared" si="392"/>
        <v>6110067.5197861018</v>
      </c>
    </row>
    <row r="3090" spans="1:21" x14ac:dyDescent="0.2">
      <c r="A3090" s="5">
        <v>3119</v>
      </c>
      <c r="B3090" s="17">
        <v>24</v>
      </c>
      <c r="C3090" s="16">
        <v>8</v>
      </c>
      <c r="D3090" s="16">
        <v>2007</v>
      </c>
      <c r="E3090" s="18">
        <v>39790</v>
      </c>
      <c r="F3090" s="9" t="s">
        <v>3056</v>
      </c>
      <c r="G3090" s="3">
        <v>13000000</v>
      </c>
      <c r="H3090" s="3">
        <v>3172382</v>
      </c>
      <c r="I3090" s="3">
        <v>3260555</v>
      </c>
      <c r="J3090" s="8" t="str">
        <f t="shared" si="386"/>
        <v/>
      </c>
      <c r="K3090" s="8" t="str">
        <f t="shared" si="387"/>
        <v/>
      </c>
      <c r="L3090" s="8" t="str">
        <f t="shared" si="388"/>
        <v>Resurrecting the Champ</v>
      </c>
      <c r="M3090" s="8" t="str">
        <f t="shared" si="389"/>
        <v/>
      </c>
      <c r="N3090" s="8" t="str">
        <f t="shared" si="385"/>
        <v>Resurrecting the Champ</v>
      </c>
      <c r="O3090" s="10">
        <f>INDEX(cpi!$A$1:$M$106,MATCH($D3090,cpi!$A:$A,0),MATCH($C3090,cpi!$1:$1,0))</f>
        <v>207.917</v>
      </c>
      <c r="P3090" s="10">
        <f>cpi!$I$2</f>
        <v>245.51900000000001</v>
      </c>
      <c r="Q3090" s="10">
        <f t="shared" si="390"/>
        <v>1.1808510126637071</v>
      </c>
      <c r="R3090" s="8" t="str">
        <f t="shared" si="391"/>
        <v/>
      </c>
      <c r="S3090" s="11">
        <f t="shared" si="392"/>
        <v>15351063.164628193</v>
      </c>
      <c r="T3090" s="11">
        <f t="shared" si="392"/>
        <v>3746110.4972561165</v>
      </c>
      <c r="U3090" s="11">
        <f t="shared" si="392"/>
        <v>3850229.6735957135</v>
      </c>
    </row>
    <row r="3091" spans="1:21" x14ac:dyDescent="0.2">
      <c r="A3091" s="5">
        <v>3120</v>
      </c>
      <c r="B3091" s="17">
        <v>26</v>
      </c>
      <c r="C3091" s="16">
        <v>3</v>
      </c>
      <c r="D3091" s="16">
        <v>2010</v>
      </c>
      <c r="E3091" s="18">
        <v>40942</v>
      </c>
      <c r="F3091" s="9" t="s">
        <v>3057</v>
      </c>
      <c r="G3091" s="3">
        <v>13000000</v>
      </c>
      <c r="H3091" s="3">
        <v>3075255</v>
      </c>
      <c r="I3091" s="3">
        <v>11831131</v>
      </c>
      <c r="J3091" s="8" t="str">
        <f t="shared" si="386"/>
        <v/>
      </c>
      <c r="K3091" s="8" t="str">
        <f t="shared" si="387"/>
        <v/>
      </c>
      <c r="L3091" s="8" t="str">
        <f t="shared" si="388"/>
        <v>Chloe</v>
      </c>
      <c r="M3091" s="8" t="str">
        <f t="shared" si="389"/>
        <v/>
      </c>
      <c r="N3091" s="8" t="str">
        <f t="shared" si="385"/>
        <v>Chloe</v>
      </c>
      <c r="O3091" s="10">
        <f>INDEX(cpi!$A$1:$M$106,MATCH($D3091,cpi!$A:$A,0),MATCH($C3091,cpi!$1:$1,0))</f>
        <v>217.631</v>
      </c>
      <c r="P3091" s="10">
        <f>cpi!$I$2</f>
        <v>245.51900000000001</v>
      </c>
      <c r="Q3091" s="10">
        <f t="shared" si="390"/>
        <v>1.1281435089670131</v>
      </c>
      <c r="R3091" s="8" t="str">
        <f t="shared" si="391"/>
        <v/>
      </c>
      <c r="S3091" s="11">
        <f t="shared" si="392"/>
        <v>14665865.616571169</v>
      </c>
      <c r="T3091" s="11">
        <f t="shared" si="392"/>
        <v>3469328.966668352</v>
      </c>
      <c r="U3091" s="11">
        <f t="shared" si="392"/>
        <v>13347213.641388407</v>
      </c>
    </row>
    <row r="3092" spans="1:21" x14ac:dyDescent="0.2">
      <c r="A3092" s="5">
        <v>3121</v>
      </c>
      <c r="B3092" s="17">
        <v>2</v>
      </c>
      <c r="C3092" s="16">
        <v>3</v>
      </c>
      <c r="D3092" s="16">
        <v>2001</v>
      </c>
      <c r="E3092" s="18">
        <v>36925</v>
      </c>
      <c r="F3092" s="9" t="s">
        <v>3058</v>
      </c>
      <c r="G3092" s="3">
        <v>13000000</v>
      </c>
      <c r="H3092" s="3">
        <v>3058380</v>
      </c>
      <c r="I3092" s="3">
        <v>3058380</v>
      </c>
      <c r="J3092" s="8" t="str">
        <f t="shared" si="386"/>
        <v/>
      </c>
      <c r="K3092" s="8" t="str">
        <f t="shared" si="387"/>
        <v/>
      </c>
      <c r="L3092" s="8" t="str">
        <f t="shared" si="388"/>
        <v>The Widow of St. Pierre</v>
      </c>
      <c r="M3092" s="8" t="str">
        <f t="shared" si="389"/>
        <v/>
      </c>
      <c r="N3092" s="8" t="str">
        <f t="shared" si="385"/>
        <v>The Widow of St. Pierre</v>
      </c>
      <c r="O3092" s="10">
        <f>INDEX(cpi!$A$1:$M$106,MATCH($D3092,cpi!$A:$A,0),MATCH($C3092,cpi!$1:$1,0))</f>
        <v>176.2</v>
      </c>
      <c r="P3092" s="10">
        <f>cpi!$I$2</f>
        <v>245.51900000000001</v>
      </c>
      <c r="Q3092" s="10">
        <f t="shared" si="390"/>
        <v>1.3934108967082861</v>
      </c>
      <c r="R3092" s="8" t="str">
        <f t="shared" si="391"/>
        <v/>
      </c>
      <c r="S3092" s="11">
        <f t="shared" si="392"/>
        <v>18114341.65720772</v>
      </c>
      <c r="T3092" s="11">
        <f t="shared" si="392"/>
        <v>4261580.0182746882</v>
      </c>
      <c r="U3092" s="11">
        <f t="shared" si="392"/>
        <v>4261580.0182746882</v>
      </c>
    </row>
    <row r="3093" spans="1:21" x14ac:dyDescent="0.2">
      <c r="A3093" s="5">
        <v>3122</v>
      </c>
      <c r="B3093" s="17">
        <v>5</v>
      </c>
      <c r="C3093" s="16">
        <v>4</v>
      </c>
      <c r="D3093" s="16">
        <v>1996</v>
      </c>
      <c r="E3093" s="18">
        <v>35189</v>
      </c>
      <c r="F3093" s="9" t="s">
        <v>3059</v>
      </c>
      <c r="G3093" s="3">
        <v>13000000</v>
      </c>
      <c r="H3093" s="3">
        <v>2104439</v>
      </c>
      <c r="I3093" s="3">
        <v>2104439</v>
      </c>
      <c r="J3093" s="8" t="str">
        <f t="shared" si="386"/>
        <v/>
      </c>
      <c r="K3093" s="8" t="str">
        <f t="shared" si="387"/>
        <v/>
      </c>
      <c r="L3093" s="8" t="str">
        <f t="shared" si="388"/>
        <v>Faithful</v>
      </c>
      <c r="M3093" s="8" t="str">
        <f t="shared" si="389"/>
        <v/>
      </c>
      <c r="N3093" s="8" t="str">
        <f t="shared" si="385"/>
        <v>Faithful</v>
      </c>
      <c r="O3093" s="10">
        <f>INDEX(cpi!$A$1:$M$106,MATCH($D3093,cpi!$A:$A,0),MATCH($C3093,cpi!$1:$1,0))</f>
        <v>156.30000000000001</v>
      </c>
      <c r="P3093" s="10">
        <f>cpi!$I$2</f>
        <v>245.51900000000001</v>
      </c>
      <c r="Q3093" s="10">
        <f t="shared" si="390"/>
        <v>1.5708189379398592</v>
      </c>
      <c r="R3093" s="8" t="str">
        <f t="shared" si="391"/>
        <v/>
      </c>
      <c r="S3093" s="11">
        <f t="shared" si="392"/>
        <v>20420646.193218168</v>
      </c>
      <c r="T3093" s="11">
        <f t="shared" si="392"/>
        <v>3305692.6349392193</v>
      </c>
      <c r="U3093" s="11">
        <f t="shared" si="392"/>
        <v>3305692.6349392193</v>
      </c>
    </row>
    <row r="3094" spans="1:21" x14ac:dyDescent="0.2">
      <c r="A3094" s="5">
        <v>3123</v>
      </c>
      <c r="B3094" s="17">
        <v>26</v>
      </c>
      <c r="C3094" s="16">
        <v>2</v>
      </c>
      <c r="D3094" s="16">
        <v>2010</v>
      </c>
      <c r="E3094" s="18">
        <v>40941</v>
      </c>
      <c r="F3094" s="9" t="s">
        <v>3060</v>
      </c>
      <c r="G3094" s="3">
        <v>13000000</v>
      </c>
      <c r="H3094" s="3">
        <v>2087720</v>
      </c>
      <c r="I3094" s="3">
        <v>19910624</v>
      </c>
      <c r="J3094" s="8" t="str">
        <f t="shared" si="386"/>
        <v/>
      </c>
      <c r="K3094" s="8" t="str">
        <f t="shared" si="387"/>
        <v/>
      </c>
      <c r="L3094" s="8" t="str">
        <f t="shared" si="388"/>
        <v>Un ProphÃ¨te</v>
      </c>
      <c r="M3094" s="8" t="str">
        <f t="shared" si="389"/>
        <v/>
      </c>
      <c r="N3094" s="8" t="str">
        <f t="shared" si="385"/>
        <v>Un ProphÃ¨te</v>
      </c>
      <c r="O3094" s="10">
        <f>INDEX(cpi!$A$1:$M$106,MATCH($D3094,cpi!$A:$A,0),MATCH($C3094,cpi!$1:$1,0))</f>
        <v>216.74100000000001</v>
      </c>
      <c r="P3094" s="10">
        <f>cpi!$I$2</f>
        <v>245.51900000000001</v>
      </c>
      <c r="Q3094" s="10">
        <f t="shared" si="390"/>
        <v>1.1327759860847739</v>
      </c>
      <c r="R3094" s="8" t="str">
        <f t="shared" si="391"/>
        <v/>
      </c>
      <c r="S3094" s="11">
        <f t="shared" si="392"/>
        <v>14726087.819102062</v>
      </c>
      <c r="T3094" s="11">
        <f t="shared" si="392"/>
        <v>2364919.0816689041</v>
      </c>
      <c r="U3094" s="11">
        <f t="shared" si="392"/>
        <v>22554276.735163167</v>
      </c>
    </row>
    <row r="3095" spans="1:21" x14ac:dyDescent="0.2">
      <c r="A3095" s="5">
        <v>3124</v>
      </c>
      <c r="B3095" s="17">
        <v>3</v>
      </c>
      <c r="C3095" s="16">
        <v>12</v>
      </c>
      <c r="D3095" s="16">
        <v>2010</v>
      </c>
      <c r="E3095" s="18">
        <v>40249</v>
      </c>
      <c r="F3095" s="9" t="s">
        <v>3061</v>
      </c>
      <c r="G3095" s="3">
        <v>13000000</v>
      </c>
      <c r="H3095" s="3">
        <v>2037459</v>
      </c>
      <c r="I3095" s="3">
        <v>23014027</v>
      </c>
      <c r="J3095" s="8" t="str">
        <f t="shared" si="386"/>
        <v/>
      </c>
      <c r="K3095" s="8" t="str">
        <f t="shared" si="387"/>
        <v/>
      </c>
      <c r="L3095" s="8" t="str">
        <f t="shared" si="388"/>
        <v>I Love You, Phillip Morris</v>
      </c>
      <c r="M3095" s="8" t="str">
        <f t="shared" si="389"/>
        <v/>
      </c>
      <c r="N3095" s="8" t="str">
        <f t="shared" si="385"/>
        <v>I Love You, Phillip Morris</v>
      </c>
      <c r="O3095" s="10">
        <f>INDEX(cpi!$A$1:$M$106,MATCH($D3095,cpi!$A:$A,0),MATCH($C3095,cpi!$1:$1,0))</f>
        <v>219.179</v>
      </c>
      <c r="P3095" s="10">
        <f>cpi!$I$2</f>
        <v>245.51900000000001</v>
      </c>
      <c r="Q3095" s="10">
        <f t="shared" si="390"/>
        <v>1.1201757467640605</v>
      </c>
      <c r="R3095" s="8" t="str">
        <f t="shared" si="391"/>
        <v/>
      </c>
      <c r="S3095" s="11">
        <f t="shared" si="392"/>
        <v>14562284.707932787</v>
      </c>
      <c r="T3095" s="11">
        <f t="shared" si="392"/>
        <v>2282312.1568261562</v>
      </c>
      <c r="U3095" s="11">
        <f t="shared" si="392"/>
        <v>25779754.88077325</v>
      </c>
    </row>
    <row r="3096" spans="1:21" x14ac:dyDescent="0.2">
      <c r="A3096" s="5">
        <v>3125</v>
      </c>
      <c r="B3096" s="17">
        <v>24</v>
      </c>
      <c r="C3096" s="16">
        <v>7</v>
      </c>
      <c r="D3096" s="16">
        <v>2015</v>
      </c>
      <c r="E3096" s="18">
        <v>42711</v>
      </c>
      <c r="F3096" s="9" t="s">
        <v>3062</v>
      </c>
      <c r="G3096" s="3">
        <v>13000000</v>
      </c>
      <c r="H3096" s="3">
        <v>1784763</v>
      </c>
      <c r="I3096" s="3">
        <v>14999638</v>
      </c>
      <c r="J3096" s="8" t="str">
        <f t="shared" si="386"/>
        <v/>
      </c>
      <c r="K3096" s="8" t="str">
        <f t="shared" si="387"/>
        <v/>
      </c>
      <c r="L3096" s="8" t="str">
        <f t="shared" si="388"/>
        <v>The Vatican Tapes</v>
      </c>
      <c r="M3096" s="8" t="str">
        <f t="shared" si="389"/>
        <v/>
      </c>
      <c r="N3096" s="8" t="str">
        <f t="shared" si="385"/>
        <v>The Vatican Tapes</v>
      </c>
      <c r="O3096" s="10">
        <f>INDEX(cpi!$A$1:$M$106,MATCH($D3096,cpi!$A:$A,0),MATCH($C3096,cpi!$1:$1,0))</f>
        <v>238.654</v>
      </c>
      <c r="P3096" s="10">
        <f>cpi!$I$2</f>
        <v>245.51900000000001</v>
      </c>
      <c r="Q3096" s="10">
        <f t="shared" si="390"/>
        <v>1.0287654931406975</v>
      </c>
      <c r="R3096" s="8" t="str">
        <f t="shared" si="391"/>
        <v/>
      </c>
      <c r="S3096" s="11">
        <f t="shared" si="392"/>
        <v>13373951.410829067</v>
      </c>
      <c r="T3096" s="11">
        <f t="shared" si="392"/>
        <v>1836102.5878342707</v>
      </c>
      <c r="U3096" s="11">
        <f t="shared" si="392"/>
        <v>15431109.984001946</v>
      </c>
    </row>
    <row r="3097" spans="1:21" x14ac:dyDescent="0.2">
      <c r="A3097" s="5">
        <v>3126</v>
      </c>
      <c r="B3097" s="17">
        <v>17</v>
      </c>
      <c r="C3097" s="16">
        <v>3</v>
      </c>
      <c r="D3097" s="16">
        <v>2006</v>
      </c>
      <c r="E3097" s="18">
        <v>39205</v>
      </c>
      <c r="F3097" s="9" t="s">
        <v>3063</v>
      </c>
      <c r="G3097" s="3">
        <v>13000000</v>
      </c>
      <c r="H3097" s="3">
        <v>1173673</v>
      </c>
      <c r="I3097" s="3">
        <v>2898225</v>
      </c>
      <c r="J3097" s="8" t="str">
        <f t="shared" si="386"/>
        <v/>
      </c>
      <c r="K3097" s="8" t="str">
        <f t="shared" si="387"/>
        <v/>
      </c>
      <c r="L3097" s="8" t="str">
        <f t="shared" si="388"/>
        <v>Find Me Guilty</v>
      </c>
      <c r="M3097" s="8" t="str">
        <f t="shared" si="389"/>
        <v/>
      </c>
      <c r="N3097" s="8" t="str">
        <f t="shared" si="385"/>
        <v>Find Me Guilty</v>
      </c>
      <c r="O3097" s="10">
        <f>INDEX(cpi!$A$1:$M$106,MATCH($D3097,cpi!$A:$A,0),MATCH($C3097,cpi!$1:$1,0))</f>
        <v>199.8</v>
      </c>
      <c r="P3097" s="10">
        <f>cpi!$I$2</f>
        <v>245.51900000000001</v>
      </c>
      <c r="Q3097" s="10">
        <f t="shared" si="390"/>
        <v>1.2288238238238238</v>
      </c>
      <c r="R3097" s="8" t="str">
        <f t="shared" si="391"/>
        <v/>
      </c>
      <c r="S3097" s="11">
        <f t="shared" si="392"/>
        <v>15974709.70970971</v>
      </c>
      <c r="T3097" s="11">
        <f t="shared" si="392"/>
        <v>1442237.3437787788</v>
      </c>
      <c r="U3097" s="11">
        <f t="shared" si="392"/>
        <v>3561407.9268018017</v>
      </c>
    </row>
    <row r="3098" spans="1:21" x14ac:dyDescent="0.2">
      <c r="A3098" s="5">
        <v>3127</v>
      </c>
      <c r="B3098" s="17">
        <v>14</v>
      </c>
      <c r="C3098" s="16">
        <v>5</v>
      </c>
      <c r="D3098" s="16">
        <v>1993</v>
      </c>
      <c r="E3098" s="18">
        <v>34370</v>
      </c>
      <c r="F3098" s="9" t="s">
        <v>3064</v>
      </c>
      <c r="G3098" s="3">
        <v>13000000</v>
      </c>
      <c r="H3098" s="3">
        <v>1152117</v>
      </c>
      <c r="I3098" s="3">
        <v>1152117</v>
      </c>
      <c r="J3098" s="8" t="str">
        <f t="shared" si="386"/>
        <v/>
      </c>
      <c r="K3098" s="8" t="str">
        <f t="shared" si="387"/>
        <v/>
      </c>
      <c r="L3098" s="8" t="str">
        <f t="shared" si="388"/>
        <v>Excessive Force</v>
      </c>
      <c r="M3098" s="8" t="str">
        <f t="shared" si="389"/>
        <v/>
      </c>
      <c r="N3098" s="8" t="str">
        <f t="shared" si="385"/>
        <v>Excessive Force</v>
      </c>
      <c r="O3098" s="10">
        <f>INDEX(cpi!$A$1:$M$106,MATCH($D3098,cpi!$A:$A,0),MATCH($C3098,cpi!$1:$1,0))</f>
        <v>144.19999999999999</v>
      </c>
      <c r="P3098" s="10">
        <f>cpi!$I$2</f>
        <v>245.51900000000001</v>
      </c>
      <c r="Q3098" s="10">
        <f t="shared" si="390"/>
        <v>1.7026282940360613</v>
      </c>
      <c r="R3098" s="8" t="str">
        <f t="shared" si="391"/>
        <v/>
      </c>
      <c r="S3098" s="11">
        <f t="shared" si="392"/>
        <v>22134167.822468799</v>
      </c>
      <c r="T3098" s="11">
        <f t="shared" si="392"/>
        <v>1961627.0022399449</v>
      </c>
      <c r="U3098" s="11">
        <f t="shared" si="392"/>
        <v>1961627.0022399449</v>
      </c>
    </row>
    <row r="3099" spans="1:21" x14ac:dyDescent="0.2">
      <c r="A3099" s="5">
        <v>3128</v>
      </c>
      <c r="B3099" s="17">
        <v>13</v>
      </c>
      <c r="C3099" s="16">
        <v>10</v>
      </c>
      <c r="D3099" s="16">
        <v>2006</v>
      </c>
      <c r="E3099" s="18">
        <v>39092</v>
      </c>
      <c r="F3099" s="9" t="s">
        <v>3065</v>
      </c>
      <c r="G3099" s="3">
        <v>13000000</v>
      </c>
      <c r="H3099" s="3">
        <v>1151330</v>
      </c>
      <c r="I3099" s="3">
        <v>2613717</v>
      </c>
      <c r="J3099" s="8" t="str">
        <f t="shared" si="386"/>
        <v/>
      </c>
      <c r="K3099" s="8" t="str">
        <f t="shared" si="387"/>
        <v/>
      </c>
      <c r="L3099" s="8" t="str">
        <f t="shared" si="388"/>
        <v>Infamous</v>
      </c>
      <c r="M3099" s="8" t="str">
        <f t="shared" si="389"/>
        <v/>
      </c>
      <c r="N3099" s="8" t="str">
        <f t="shared" si="385"/>
        <v>Infamous</v>
      </c>
      <c r="O3099" s="10">
        <f>INDEX(cpi!$A$1:$M$106,MATCH($D3099,cpi!$A:$A,0),MATCH($C3099,cpi!$1:$1,0))</f>
        <v>201.8</v>
      </c>
      <c r="P3099" s="10">
        <f>cpi!$I$2</f>
        <v>245.51900000000001</v>
      </c>
      <c r="Q3099" s="10">
        <f t="shared" si="390"/>
        <v>1.2166451932606541</v>
      </c>
      <c r="R3099" s="8" t="str">
        <f t="shared" si="391"/>
        <v/>
      </c>
      <c r="S3099" s="11">
        <f t="shared" si="392"/>
        <v>15816387.512388503</v>
      </c>
      <c r="T3099" s="11">
        <f t="shared" si="392"/>
        <v>1400760.1103567888</v>
      </c>
      <c r="U3099" s="11">
        <f t="shared" si="392"/>
        <v>3179966.2245936571</v>
      </c>
    </row>
    <row r="3100" spans="1:21" x14ac:dyDescent="0.2">
      <c r="A3100" s="5">
        <v>3129</v>
      </c>
      <c r="B3100" s="17">
        <v>29</v>
      </c>
      <c r="C3100" s="16">
        <v>7</v>
      </c>
      <c r="D3100" s="16">
        <v>2011</v>
      </c>
      <c r="E3100" s="18">
        <v>41401</v>
      </c>
      <c r="F3100" s="9" t="s">
        <v>3066</v>
      </c>
      <c r="G3100" s="3">
        <v>13000000</v>
      </c>
      <c r="H3100" s="3">
        <v>1024175</v>
      </c>
      <c r="I3100" s="3">
        <v>6459183</v>
      </c>
      <c r="J3100" s="8" t="str">
        <f t="shared" si="386"/>
        <v/>
      </c>
      <c r="K3100" s="8" t="str">
        <f t="shared" si="387"/>
        <v/>
      </c>
      <c r="L3100" s="8" t="str">
        <f t="shared" si="388"/>
        <v>Attack the Block</v>
      </c>
      <c r="M3100" s="8" t="str">
        <f t="shared" si="389"/>
        <v/>
      </c>
      <c r="N3100" s="8" t="str">
        <f t="shared" si="385"/>
        <v>Attack the Block</v>
      </c>
      <c r="O3100" s="10">
        <f>INDEX(cpi!$A$1:$M$106,MATCH($D3100,cpi!$A:$A,0),MATCH($C3100,cpi!$1:$1,0))</f>
        <v>225.922</v>
      </c>
      <c r="P3100" s="10">
        <f>cpi!$I$2</f>
        <v>245.51900000000001</v>
      </c>
      <c r="Q3100" s="10">
        <f t="shared" si="390"/>
        <v>1.0867423269978134</v>
      </c>
      <c r="R3100" s="8" t="str">
        <f t="shared" si="391"/>
        <v/>
      </c>
      <c r="S3100" s="11">
        <f t="shared" si="392"/>
        <v>14127650.250971574</v>
      </c>
      <c r="T3100" s="11">
        <f t="shared" si="392"/>
        <v>1113014.3227529854</v>
      </c>
      <c r="U3100" s="11">
        <f t="shared" si="392"/>
        <v>7019467.5639247168</v>
      </c>
    </row>
    <row r="3101" spans="1:21" x14ac:dyDescent="0.2">
      <c r="A3101" s="5">
        <v>3130</v>
      </c>
      <c r="B3101" s="17">
        <v>14</v>
      </c>
      <c r="C3101" s="16">
        <v>8</v>
      </c>
      <c r="D3101" s="16">
        <v>2015</v>
      </c>
      <c r="E3101" s="18">
        <v>42408</v>
      </c>
      <c r="F3101" s="9" t="s">
        <v>1979</v>
      </c>
      <c r="G3101" s="3">
        <v>13000000</v>
      </c>
      <c r="H3101" s="3">
        <v>656688</v>
      </c>
      <c r="I3101" s="3">
        <v>17856688</v>
      </c>
      <c r="J3101" s="8" t="str">
        <f t="shared" si="386"/>
        <v/>
      </c>
      <c r="K3101" s="8" t="str">
        <f t="shared" si="387"/>
        <v/>
      </c>
      <c r="L3101" s="8" t="str">
        <f t="shared" si="388"/>
        <v>Brothers</v>
      </c>
      <c r="M3101" s="8">
        <f t="shared" si="389"/>
        <v>1</v>
      </c>
      <c r="N3101" s="8" t="str">
        <f t="shared" si="385"/>
        <v>Brothers (2015)</v>
      </c>
      <c r="O3101" s="10">
        <f>INDEX(cpi!$A$1:$M$106,MATCH($D3101,cpi!$A:$A,0),MATCH($C3101,cpi!$1:$1,0))</f>
        <v>238.316</v>
      </c>
      <c r="P3101" s="10">
        <f>cpi!$I$2</f>
        <v>245.51900000000001</v>
      </c>
      <c r="Q3101" s="10">
        <f t="shared" si="390"/>
        <v>1.030224575773343</v>
      </c>
      <c r="R3101" s="8" t="str">
        <f t="shared" si="391"/>
        <v/>
      </c>
      <c r="S3101" s="11">
        <f t="shared" si="392"/>
        <v>13392919.485053459</v>
      </c>
      <c r="T3101" s="11">
        <f t="shared" si="392"/>
        <v>676536.1162154451</v>
      </c>
      <c r="U3101" s="11">
        <f t="shared" si="392"/>
        <v>18396398.819516946</v>
      </c>
    </row>
    <row r="3102" spans="1:21" x14ac:dyDescent="0.2">
      <c r="A3102" s="5">
        <v>3132</v>
      </c>
      <c r="B3102" s="17">
        <v>29</v>
      </c>
      <c r="C3102" s="16">
        <v>12</v>
      </c>
      <c r="D3102" s="16">
        <v>2000</v>
      </c>
      <c r="E3102" s="18">
        <v>37388</v>
      </c>
      <c r="F3102" s="9" t="s">
        <v>3067</v>
      </c>
      <c r="G3102" s="3">
        <v>13000000</v>
      </c>
      <c r="H3102" s="3">
        <v>622023</v>
      </c>
      <c r="I3102" s="3">
        <v>1375635</v>
      </c>
      <c r="J3102" s="8" t="str">
        <f t="shared" si="386"/>
        <v/>
      </c>
      <c r="K3102" s="8" t="str">
        <f t="shared" si="387"/>
        <v/>
      </c>
      <c r="L3102" s="8" t="str">
        <f t="shared" si="388"/>
        <v>The Claim</v>
      </c>
      <c r="M3102" s="8" t="str">
        <f t="shared" si="389"/>
        <v/>
      </c>
      <c r="N3102" s="8" t="str">
        <f t="shared" si="385"/>
        <v>The Claim</v>
      </c>
      <c r="O3102" s="10">
        <f>INDEX(cpi!$A$1:$M$106,MATCH($D3102,cpi!$A:$A,0),MATCH($C3102,cpi!$1:$1,0))</f>
        <v>174</v>
      </c>
      <c r="P3102" s="10">
        <f>cpi!$I$2</f>
        <v>245.51900000000001</v>
      </c>
      <c r="Q3102" s="10">
        <f t="shared" si="390"/>
        <v>1.411028735632184</v>
      </c>
      <c r="R3102" s="8" t="str">
        <f t="shared" si="391"/>
        <v/>
      </c>
      <c r="S3102" s="11">
        <f t="shared" si="392"/>
        <v>18343373.563218392</v>
      </c>
      <c r="T3102" s="11">
        <f t="shared" si="392"/>
        <v>877692.32722413796</v>
      </c>
      <c r="U3102" s="11">
        <f t="shared" si="392"/>
        <v>1941060.5147413795</v>
      </c>
    </row>
    <row r="3103" spans="1:21" x14ac:dyDescent="0.2">
      <c r="A3103" s="5">
        <v>3133</v>
      </c>
      <c r="B3103" s="17">
        <v>23</v>
      </c>
      <c r="C3103" s="16">
        <v>12</v>
      </c>
      <c r="D3103" s="16">
        <v>2011</v>
      </c>
      <c r="E3103" s="18">
        <v>41225</v>
      </c>
      <c r="F3103" s="9" t="s">
        <v>3068</v>
      </c>
      <c r="G3103" s="3">
        <v>13000000</v>
      </c>
      <c r="H3103" s="3">
        <v>303877</v>
      </c>
      <c r="I3103" s="3">
        <v>509193</v>
      </c>
      <c r="J3103" s="8" t="str">
        <f t="shared" si="386"/>
        <v/>
      </c>
      <c r="K3103" s="8" t="str">
        <f t="shared" si="387"/>
        <v/>
      </c>
      <c r="L3103" s="8" t="str">
        <f t="shared" si="388"/>
        <v>In The Land of Blood and Honey</v>
      </c>
      <c r="M3103" s="8" t="str">
        <f t="shared" si="389"/>
        <v/>
      </c>
      <c r="N3103" s="8" t="str">
        <f t="shared" si="385"/>
        <v>In The Land of Blood and Honey</v>
      </c>
      <c r="O3103" s="10">
        <f>INDEX(cpi!$A$1:$M$106,MATCH($D3103,cpi!$A:$A,0),MATCH($C3103,cpi!$1:$1,0))</f>
        <v>225.672</v>
      </c>
      <c r="P3103" s="10">
        <f>cpi!$I$2</f>
        <v>245.51900000000001</v>
      </c>
      <c r="Q3103" s="10">
        <f t="shared" si="390"/>
        <v>1.0879462228366834</v>
      </c>
      <c r="R3103" s="8" t="str">
        <f t="shared" si="391"/>
        <v/>
      </c>
      <c r="S3103" s="11">
        <f t="shared" si="392"/>
        <v>14143300.896876885</v>
      </c>
      <c r="T3103" s="11">
        <f t="shared" si="392"/>
        <v>330601.83435694285</v>
      </c>
      <c r="U3103" s="11">
        <f t="shared" si="392"/>
        <v>553974.60104487929</v>
      </c>
    </row>
    <row r="3104" spans="1:21" x14ac:dyDescent="0.2">
      <c r="A3104" s="5">
        <v>3134</v>
      </c>
      <c r="B3104" s="17">
        <v>18</v>
      </c>
      <c r="C3104" s="16">
        <v>6</v>
      </c>
      <c r="D3104" s="16">
        <v>2010</v>
      </c>
      <c r="E3104" s="18">
        <v>40700</v>
      </c>
      <c r="F3104" s="9" t="s">
        <v>3069</v>
      </c>
      <c r="G3104" s="3">
        <v>13000000</v>
      </c>
      <c r="H3104" s="3">
        <v>217277</v>
      </c>
      <c r="I3104" s="3">
        <v>3617277</v>
      </c>
      <c r="J3104" s="8" t="str">
        <f t="shared" si="386"/>
        <v/>
      </c>
      <c r="K3104" s="8" t="str">
        <f t="shared" si="387"/>
        <v/>
      </c>
      <c r="L3104" s="8" t="str">
        <f t="shared" si="388"/>
        <v>The Killer Inside Me</v>
      </c>
      <c r="M3104" s="8" t="str">
        <f t="shared" si="389"/>
        <v/>
      </c>
      <c r="N3104" s="8" t="str">
        <f t="shared" si="385"/>
        <v>The Killer Inside Me</v>
      </c>
      <c r="O3104" s="10">
        <f>INDEX(cpi!$A$1:$M$106,MATCH($D3104,cpi!$A:$A,0),MATCH($C3104,cpi!$1:$1,0))</f>
        <v>217.965</v>
      </c>
      <c r="P3104" s="10">
        <f>cpi!$I$2</f>
        <v>245.51900000000001</v>
      </c>
      <c r="Q3104" s="10">
        <f t="shared" si="390"/>
        <v>1.1264147913655862</v>
      </c>
      <c r="R3104" s="8" t="str">
        <f t="shared" si="391"/>
        <v/>
      </c>
      <c r="S3104" s="11">
        <f t="shared" si="392"/>
        <v>14643392.287752621</v>
      </c>
      <c r="T3104" s="11">
        <f t="shared" si="392"/>
        <v>244744.02662354047</v>
      </c>
      <c r="U3104" s="11">
        <f t="shared" si="392"/>
        <v>4074554.3172665336</v>
      </c>
    </row>
    <row r="3105" spans="1:21" x14ac:dyDescent="0.2">
      <c r="A3105" s="5">
        <v>3135</v>
      </c>
      <c r="B3105" s="17">
        <v>30</v>
      </c>
      <c r="C3105" s="16">
        <v>3</v>
      </c>
      <c r="D3105" s="16">
        <v>2012</v>
      </c>
      <c r="E3105" s="18">
        <v>41793</v>
      </c>
      <c r="F3105" s="9" t="s">
        <v>3070</v>
      </c>
      <c r="G3105" s="3">
        <v>13000000</v>
      </c>
      <c r="H3105" s="3">
        <v>0</v>
      </c>
      <c r="I3105" s="3">
        <v>0</v>
      </c>
      <c r="J3105" s="8">
        <f t="shared" si="386"/>
        <v>1</v>
      </c>
      <c r="K3105" s="8" t="str">
        <f t="shared" si="387"/>
        <v/>
      </c>
      <c r="L3105" s="8" t="str">
        <f t="shared" si="388"/>
        <v>Womb</v>
      </c>
      <c r="M3105" s="8" t="str">
        <f t="shared" si="389"/>
        <v/>
      </c>
      <c r="N3105" s="8" t="str">
        <f t="shared" si="385"/>
        <v>Womb</v>
      </c>
      <c r="O3105" s="10">
        <f>INDEX(cpi!$A$1:$M$106,MATCH($D3105,cpi!$A:$A,0),MATCH($C3105,cpi!$1:$1,0))</f>
        <v>229.392</v>
      </c>
      <c r="P3105" s="10">
        <f>cpi!$I$2</f>
        <v>245.51900000000001</v>
      </c>
      <c r="Q3105" s="10">
        <f t="shared" si="390"/>
        <v>1.0703032363813909</v>
      </c>
      <c r="R3105" s="8" t="str">
        <f t="shared" si="391"/>
        <v/>
      </c>
      <c r="S3105" s="11">
        <f t="shared" si="392"/>
        <v>13913942.072958082</v>
      </c>
      <c r="T3105" s="11">
        <f t="shared" si="392"/>
        <v>0</v>
      </c>
      <c r="U3105" s="11">
        <f t="shared" si="392"/>
        <v>0</v>
      </c>
    </row>
    <row r="3106" spans="1:21" x14ac:dyDescent="0.2">
      <c r="A3106" s="5">
        <v>3136</v>
      </c>
      <c r="B3106" s="17">
        <v>15</v>
      </c>
      <c r="C3106" s="16">
        <v>3</v>
      </c>
      <c r="D3106" s="16">
        <v>2013</v>
      </c>
      <c r="E3106" s="18">
        <v>41701</v>
      </c>
      <c r="F3106" s="9" t="s">
        <v>3071</v>
      </c>
      <c r="G3106" s="3">
        <v>12800000</v>
      </c>
      <c r="H3106" s="3">
        <v>51872378</v>
      </c>
      <c r="I3106" s="3">
        <v>69821476</v>
      </c>
      <c r="J3106" s="8" t="str">
        <f t="shared" si="386"/>
        <v/>
      </c>
      <c r="K3106" s="8" t="str">
        <f t="shared" si="387"/>
        <v/>
      </c>
      <c r="L3106" s="8" t="str">
        <f t="shared" si="388"/>
        <v>The Call</v>
      </c>
      <c r="M3106" s="8" t="str">
        <f t="shared" si="389"/>
        <v/>
      </c>
      <c r="N3106" s="8" t="str">
        <f t="shared" si="385"/>
        <v>The Call</v>
      </c>
      <c r="O3106" s="10">
        <f>INDEX(cpi!$A$1:$M$106,MATCH($D3106,cpi!$A:$A,0),MATCH($C3106,cpi!$1:$1,0))</f>
        <v>232.773</v>
      </c>
      <c r="P3106" s="10">
        <f>cpi!$I$2</f>
        <v>245.51900000000001</v>
      </c>
      <c r="Q3106" s="10">
        <f t="shared" si="390"/>
        <v>1.0547572098138531</v>
      </c>
      <c r="R3106" s="8" t="str">
        <f t="shared" si="391"/>
        <v/>
      </c>
      <c r="S3106" s="11">
        <f t="shared" si="392"/>
        <v>13500892.28561732</v>
      </c>
      <c r="T3106" s="11">
        <f t="shared" si="392"/>
        <v>54712764.685689501</v>
      </c>
      <c r="U3106" s="11">
        <f t="shared" si="392"/>
        <v>73644705.210844904</v>
      </c>
    </row>
    <row r="3107" spans="1:21" x14ac:dyDescent="0.2">
      <c r="A3107" s="5">
        <v>3137</v>
      </c>
      <c r="B3107" s="17">
        <v>5</v>
      </c>
      <c r="C3107" s="16">
        <v>8</v>
      </c>
      <c r="D3107" s="16">
        <v>2016</v>
      </c>
      <c r="E3107" s="18">
        <v>42498</v>
      </c>
      <c r="F3107" s="9" t="s">
        <v>3072</v>
      </c>
      <c r="G3107" s="3">
        <v>12700000</v>
      </c>
      <c r="H3107" s="3">
        <v>1022720</v>
      </c>
      <c r="I3107" s="3">
        <v>49196532</v>
      </c>
      <c r="J3107" s="8" t="str">
        <f t="shared" si="386"/>
        <v/>
      </c>
      <c r="K3107" s="8" t="str">
        <f t="shared" si="387"/>
        <v/>
      </c>
      <c r="L3107" s="8" t="str">
        <f t="shared" si="388"/>
        <v>Operation Chromite</v>
      </c>
      <c r="M3107" s="8" t="str">
        <f t="shared" si="389"/>
        <v/>
      </c>
      <c r="N3107" s="8" t="str">
        <f t="shared" si="385"/>
        <v>Operation Chromite</v>
      </c>
      <c r="O3107" s="10">
        <f>INDEX(cpi!$A$1:$M$106,MATCH($D3107,cpi!$A:$A,0),MATCH($C3107,cpi!$1:$1,0))</f>
        <v>240.84899999999999</v>
      </c>
      <c r="P3107" s="10">
        <f>cpi!$I$2</f>
        <v>245.51900000000001</v>
      </c>
      <c r="Q3107" s="10">
        <f t="shared" si="390"/>
        <v>1.0193897421205818</v>
      </c>
      <c r="R3107" s="8" t="str">
        <f t="shared" si="391"/>
        <v/>
      </c>
      <c r="S3107" s="11">
        <f t="shared" si="392"/>
        <v>12946249.724931389</v>
      </c>
      <c r="T3107" s="11">
        <f t="shared" si="392"/>
        <v>1042550.2770615614</v>
      </c>
      <c r="U3107" s="11">
        <f t="shared" si="392"/>
        <v>50150440.068706945</v>
      </c>
    </row>
    <row r="3108" spans="1:21" x14ac:dyDescent="0.2">
      <c r="A3108" s="5">
        <v>3138</v>
      </c>
      <c r="B3108" s="17">
        <v>12</v>
      </c>
      <c r="C3108" s="16">
        <v>9</v>
      </c>
      <c r="D3108" s="16">
        <v>2014</v>
      </c>
      <c r="E3108" s="18">
        <v>41982</v>
      </c>
      <c r="F3108" s="9" t="s">
        <v>3073</v>
      </c>
      <c r="G3108" s="3">
        <v>12600000</v>
      </c>
      <c r="H3108" s="3">
        <v>10724389</v>
      </c>
      <c r="I3108" s="3">
        <v>19054534</v>
      </c>
      <c r="J3108" s="8" t="str">
        <f t="shared" si="386"/>
        <v/>
      </c>
      <c r="K3108" s="8" t="str">
        <f t="shared" si="387"/>
        <v/>
      </c>
      <c r="L3108" s="8" t="str">
        <f t="shared" si="388"/>
        <v>The Drop</v>
      </c>
      <c r="M3108" s="8" t="str">
        <f t="shared" si="389"/>
        <v/>
      </c>
      <c r="N3108" s="8" t="str">
        <f t="shared" si="385"/>
        <v>The Drop</v>
      </c>
      <c r="O3108" s="10">
        <f>INDEX(cpi!$A$1:$M$106,MATCH($D3108,cpi!$A:$A,0),MATCH($C3108,cpi!$1:$1,0))</f>
        <v>238.03100000000001</v>
      </c>
      <c r="P3108" s="10">
        <f>cpi!$I$2</f>
        <v>245.51900000000001</v>
      </c>
      <c r="Q3108" s="10">
        <f t="shared" si="390"/>
        <v>1.0314580873919783</v>
      </c>
      <c r="R3108" s="8" t="str">
        <f t="shared" si="391"/>
        <v/>
      </c>
      <c r="S3108" s="11">
        <f t="shared" si="392"/>
        <v>12996371.901138926</v>
      </c>
      <c r="T3108" s="11">
        <f t="shared" si="392"/>
        <v>11061757.766387571</v>
      </c>
      <c r="U3108" s="11">
        <f t="shared" si="392"/>
        <v>19653953.195785422</v>
      </c>
    </row>
    <row r="3109" spans="1:21" x14ac:dyDescent="0.2">
      <c r="A3109" s="5">
        <v>3139</v>
      </c>
      <c r="B3109" s="17">
        <v>12</v>
      </c>
      <c r="C3109" s="16">
        <v>7</v>
      </c>
      <c r="D3109" s="16">
        <v>2002</v>
      </c>
      <c r="E3109" s="18">
        <v>37597</v>
      </c>
      <c r="F3109" s="9" t="s">
        <v>3074</v>
      </c>
      <c r="G3109" s="3">
        <v>12500000</v>
      </c>
      <c r="H3109" s="3">
        <v>28436931</v>
      </c>
      <c r="I3109" s="3">
        <v>33436931</v>
      </c>
      <c r="J3109" s="8" t="str">
        <f t="shared" si="386"/>
        <v/>
      </c>
      <c r="K3109" s="8" t="str">
        <f t="shared" si="387"/>
        <v/>
      </c>
      <c r="L3109" s="8" t="str">
        <f t="shared" si="388"/>
        <v>Crocodile Hunter: Collision Course</v>
      </c>
      <c r="M3109" s="8" t="str">
        <f t="shared" si="389"/>
        <v/>
      </c>
      <c r="N3109" s="8" t="str">
        <f t="shared" si="385"/>
        <v>Crocodile Hunter: Collision Course</v>
      </c>
      <c r="O3109" s="10">
        <f>INDEX(cpi!$A$1:$M$106,MATCH($D3109,cpi!$A:$A,0),MATCH($C3109,cpi!$1:$1,0))</f>
        <v>180.1</v>
      </c>
      <c r="P3109" s="10">
        <f>cpi!$I$2</f>
        <v>245.51900000000001</v>
      </c>
      <c r="Q3109" s="10">
        <f t="shared" si="390"/>
        <v>1.3632370905052749</v>
      </c>
      <c r="R3109" s="8" t="str">
        <f t="shared" si="391"/>
        <v/>
      </c>
      <c r="S3109" s="11">
        <f t="shared" si="392"/>
        <v>17040463.631315935</v>
      </c>
      <c r="T3109" s="11">
        <f t="shared" si="392"/>
        <v>38766279.079339258</v>
      </c>
      <c r="U3109" s="11">
        <f t="shared" si="392"/>
        <v>45582464.531865634</v>
      </c>
    </row>
    <row r="3110" spans="1:21" x14ac:dyDescent="0.2">
      <c r="A3110" s="5">
        <v>3140</v>
      </c>
      <c r="B3110" s="17">
        <v>3</v>
      </c>
      <c r="C3110" s="16">
        <v>9</v>
      </c>
      <c r="D3110" s="16">
        <v>2010</v>
      </c>
      <c r="E3110" s="18">
        <v>40246</v>
      </c>
      <c r="F3110" s="9" t="s">
        <v>3075</v>
      </c>
      <c r="G3110" s="3">
        <v>12500000</v>
      </c>
      <c r="H3110" s="3">
        <v>26593646</v>
      </c>
      <c r="I3110" s="3">
        <v>46370970</v>
      </c>
      <c r="J3110" s="8" t="str">
        <f t="shared" si="386"/>
        <v/>
      </c>
      <c r="K3110" s="8" t="str">
        <f t="shared" si="387"/>
        <v/>
      </c>
      <c r="L3110" s="8" t="str">
        <f t="shared" si="388"/>
        <v>Machete</v>
      </c>
      <c r="M3110" s="8" t="str">
        <f t="shared" si="389"/>
        <v/>
      </c>
      <c r="N3110" s="8" t="str">
        <f t="shared" si="385"/>
        <v>Machete</v>
      </c>
      <c r="O3110" s="10">
        <f>INDEX(cpi!$A$1:$M$106,MATCH($D3110,cpi!$A:$A,0),MATCH($C3110,cpi!$1:$1,0))</f>
        <v>218.43899999999999</v>
      </c>
      <c r="P3110" s="10">
        <f>cpi!$I$2</f>
        <v>245.51900000000001</v>
      </c>
      <c r="Q3110" s="10">
        <f t="shared" si="390"/>
        <v>1.1239705363968888</v>
      </c>
      <c r="R3110" s="8" t="str">
        <f t="shared" si="391"/>
        <v/>
      </c>
      <c r="S3110" s="11">
        <f t="shared" si="392"/>
        <v>14049631.70496111</v>
      </c>
      <c r="T3110" s="11">
        <f t="shared" si="392"/>
        <v>29890474.559368975</v>
      </c>
      <c r="U3110" s="11">
        <f t="shared" si="392"/>
        <v>52119604.024144039</v>
      </c>
    </row>
    <row r="3111" spans="1:21" x14ac:dyDescent="0.2">
      <c r="A3111" s="5">
        <v>3141</v>
      </c>
      <c r="B3111" s="17">
        <v>19</v>
      </c>
      <c r="C3111" s="16">
        <v>12</v>
      </c>
      <c r="D3111" s="16">
        <v>2002</v>
      </c>
      <c r="E3111" s="18">
        <v>37814</v>
      </c>
      <c r="F3111" s="9" t="s">
        <v>3076</v>
      </c>
      <c r="G3111" s="3">
        <v>12500000</v>
      </c>
      <c r="H3111" s="3">
        <v>21078145</v>
      </c>
      <c r="I3111" s="3">
        <v>23367586</v>
      </c>
      <c r="J3111" s="8" t="str">
        <f t="shared" si="386"/>
        <v/>
      </c>
      <c r="K3111" s="8" t="str">
        <f t="shared" si="387"/>
        <v/>
      </c>
      <c r="L3111" s="8" t="str">
        <f t="shared" si="388"/>
        <v>Antwone Fisher</v>
      </c>
      <c r="M3111" s="8" t="str">
        <f t="shared" si="389"/>
        <v/>
      </c>
      <c r="N3111" s="8" t="str">
        <f t="shared" si="385"/>
        <v>Antwone Fisher</v>
      </c>
      <c r="O3111" s="10">
        <f>INDEX(cpi!$A$1:$M$106,MATCH($D3111,cpi!$A:$A,0),MATCH($C3111,cpi!$1:$1,0))</f>
        <v>180.9</v>
      </c>
      <c r="P3111" s="10">
        <f>cpi!$I$2</f>
        <v>245.51900000000001</v>
      </c>
      <c r="Q3111" s="10">
        <f t="shared" si="390"/>
        <v>1.357208402432283</v>
      </c>
      <c r="R3111" s="8" t="str">
        <f t="shared" si="391"/>
        <v/>
      </c>
      <c r="S3111" s="11">
        <f t="shared" si="392"/>
        <v>16965105.03040354</v>
      </c>
      <c r="T3111" s="11">
        <f t="shared" si="392"/>
        <v>28607435.501686014</v>
      </c>
      <c r="U3111" s="11">
        <f t="shared" si="392"/>
        <v>31714684.063758984</v>
      </c>
    </row>
    <row r="3112" spans="1:21" x14ac:dyDescent="0.2">
      <c r="A3112" s="5">
        <v>3142</v>
      </c>
      <c r="B3112" s="17">
        <v>12</v>
      </c>
      <c r="C3112" s="16">
        <v>2</v>
      </c>
      <c r="D3112" s="16">
        <v>1982</v>
      </c>
      <c r="E3112" s="18">
        <v>30287</v>
      </c>
      <c r="F3112" s="9" t="s">
        <v>3077</v>
      </c>
      <c r="G3112" s="3">
        <v>12500000</v>
      </c>
      <c r="H3112" s="3">
        <v>20959585</v>
      </c>
      <c r="I3112" s="3">
        <v>20959585</v>
      </c>
      <c r="J3112" s="8" t="str">
        <f t="shared" si="386"/>
        <v/>
      </c>
      <c r="K3112" s="8" t="str">
        <f t="shared" si="387"/>
        <v/>
      </c>
      <c r="L3112" s="8" t="str">
        <f t="shared" si="388"/>
        <v>La Guerre du feu</v>
      </c>
      <c r="M3112" s="8" t="str">
        <f t="shared" si="389"/>
        <v/>
      </c>
      <c r="N3112" s="8" t="str">
        <f t="shared" si="385"/>
        <v>La Guerre du feu</v>
      </c>
      <c r="O3112" s="10">
        <f>INDEX(cpi!$A$1:$M$106,MATCH($D3112,cpi!$A:$A,0),MATCH($C3112,cpi!$1:$1,0))</f>
        <v>94.6</v>
      </c>
      <c r="P3112" s="10">
        <f>cpi!$I$2</f>
        <v>245.51900000000001</v>
      </c>
      <c r="Q3112" s="10">
        <f t="shared" si="390"/>
        <v>2.5953382663847782</v>
      </c>
      <c r="R3112" s="8" t="str">
        <f t="shared" si="391"/>
        <v/>
      </c>
      <c r="S3112" s="11">
        <f t="shared" si="392"/>
        <v>32441728.329809725</v>
      </c>
      <c r="T3112" s="11">
        <f t="shared" si="392"/>
        <v>54397212.998044401</v>
      </c>
      <c r="U3112" s="11">
        <f t="shared" si="392"/>
        <v>54397212.998044401</v>
      </c>
    </row>
    <row r="3113" spans="1:21" x14ac:dyDescent="0.2">
      <c r="A3113" s="5">
        <v>3143</v>
      </c>
      <c r="B3113" s="17">
        <v>22</v>
      </c>
      <c r="C3113" s="16">
        <v>11</v>
      </c>
      <c r="D3113" s="16">
        <v>2002</v>
      </c>
      <c r="E3113" s="18">
        <v>37905</v>
      </c>
      <c r="F3113" s="9" t="s">
        <v>3078</v>
      </c>
      <c r="G3113" s="3">
        <v>12500000</v>
      </c>
      <c r="H3113" s="3">
        <v>14060950</v>
      </c>
      <c r="I3113" s="3">
        <v>16193713</v>
      </c>
      <c r="J3113" s="8" t="str">
        <f t="shared" si="386"/>
        <v/>
      </c>
      <c r="K3113" s="8" t="str">
        <f t="shared" si="387"/>
        <v/>
      </c>
      <c r="L3113" s="8" t="str">
        <f t="shared" si="388"/>
        <v>The Emperor's Club</v>
      </c>
      <c r="M3113" s="8" t="str">
        <f t="shared" si="389"/>
        <v/>
      </c>
      <c r="N3113" s="8" t="str">
        <f t="shared" si="385"/>
        <v>The Emperor's Club</v>
      </c>
      <c r="O3113" s="10">
        <f>INDEX(cpi!$A$1:$M$106,MATCH($D3113,cpi!$A:$A,0),MATCH($C3113,cpi!$1:$1,0))</f>
        <v>181.3</v>
      </c>
      <c r="P3113" s="10">
        <f>cpi!$I$2</f>
        <v>245.51900000000001</v>
      </c>
      <c r="Q3113" s="10">
        <f t="shared" si="390"/>
        <v>1.3542140099282955</v>
      </c>
      <c r="R3113" s="8" t="str">
        <f t="shared" si="391"/>
        <v/>
      </c>
      <c r="S3113" s="11">
        <f t="shared" si="392"/>
        <v>16927675.124103695</v>
      </c>
      <c r="T3113" s="11">
        <f t="shared" si="392"/>
        <v>19041535.482901268</v>
      </c>
      <c r="U3113" s="11">
        <f t="shared" si="392"/>
        <v>21929753.017357968</v>
      </c>
    </row>
    <row r="3114" spans="1:21" x14ac:dyDescent="0.2">
      <c r="A3114" s="5">
        <v>3144</v>
      </c>
      <c r="B3114" s="17">
        <v>10</v>
      </c>
      <c r="C3114" s="16">
        <v>9</v>
      </c>
      <c r="D3114" s="16">
        <v>1993</v>
      </c>
      <c r="E3114" s="18">
        <v>34251</v>
      </c>
      <c r="F3114" s="9" t="s">
        <v>3079</v>
      </c>
      <c r="G3114" s="3">
        <v>12500000</v>
      </c>
      <c r="H3114" s="3">
        <v>12281000</v>
      </c>
      <c r="I3114" s="3">
        <v>12309980</v>
      </c>
      <c r="J3114" s="8" t="str">
        <f t="shared" si="386"/>
        <v/>
      </c>
      <c r="K3114" s="8" t="str">
        <f t="shared" si="387"/>
        <v/>
      </c>
      <c r="L3114" s="8" t="str">
        <f t="shared" si="388"/>
        <v>True Romance</v>
      </c>
      <c r="M3114" s="8" t="str">
        <f t="shared" si="389"/>
        <v/>
      </c>
      <c r="N3114" s="8" t="str">
        <f t="shared" si="385"/>
        <v>True Romance</v>
      </c>
      <c r="O3114" s="10">
        <f>INDEX(cpi!$A$1:$M$106,MATCH($D3114,cpi!$A:$A,0),MATCH($C3114,cpi!$1:$1,0))</f>
        <v>145.1</v>
      </c>
      <c r="P3114" s="10">
        <f>cpi!$I$2</f>
        <v>245.51900000000001</v>
      </c>
      <c r="Q3114" s="10">
        <f t="shared" si="390"/>
        <v>1.6920675396278431</v>
      </c>
      <c r="R3114" s="8" t="str">
        <f t="shared" si="391"/>
        <v/>
      </c>
      <c r="S3114" s="11">
        <f t="shared" si="392"/>
        <v>21150844.24534804</v>
      </c>
      <c r="T3114" s="11">
        <f t="shared" si="392"/>
        <v>20780281.454169542</v>
      </c>
      <c r="U3114" s="11">
        <f t="shared" si="392"/>
        <v>20829317.571467955</v>
      </c>
    </row>
    <row r="3115" spans="1:21" x14ac:dyDescent="0.2">
      <c r="A3115" s="5">
        <v>3145</v>
      </c>
      <c r="B3115" s="17">
        <v>11</v>
      </c>
      <c r="C3115" s="16">
        <v>9</v>
      </c>
      <c r="D3115" s="16">
        <v>2009</v>
      </c>
      <c r="E3115" s="18">
        <v>40126</v>
      </c>
      <c r="F3115" s="9" t="s">
        <v>3080</v>
      </c>
      <c r="G3115" s="3">
        <v>12500000</v>
      </c>
      <c r="H3115" s="3">
        <v>11965282</v>
      </c>
      <c r="I3115" s="3">
        <v>26735797</v>
      </c>
      <c r="J3115" s="8" t="str">
        <f t="shared" si="386"/>
        <v/>
      </c>
      <c r="K3115" s="8" t="str">
        <f t="shared" si="387"/>
        <v/>
      </c>
      <c r="L3115" s="8" t="str">
        <f t="shared" si="388"/>
        <v>Sorority Row</v>
      </c>
      <c r="M3115" s="8" t="str">
        <f t="shared" si="389"/>
        <v/>
      </c>
      <c r="N3115" s="8" t="str">
        <f t="shared" si="385"/>
        <v>Sorority Row</v>
      </c>
      <c r="O3115" s="10">
        <f>INDEX(cpi!$A$1:$M$106,MATCH($D3115,cpi!$A:$A,0),MATCH($C3115,cpi!$1:$1,0))</f>
        <v>215.96899999999999</v>
      </c>
      <c r="P3115" s="10">
        <f>cpi!$I$2</f>
        <v>245.51900000000001</v>
      </c>
      <c r="Q3115" s="10">
        <f t="shared" si="390"/>
        <v>1.1368251925044799</v>
      </c>
      <c r="R3115" s="8" t="str">
        <f t="shared" si="391"/>
        <v/>
      </c>
      <c r="S3115" s="11">
        <f t="shared" si="392"/>
        <v>14210314.906305999</v>
      </c>
      <c r="T3115" s="11">
        <f t="shared" si="392"/>
        <v>13602434.013020389</v>
      </c>
      <c r="U3115" s="11">
        <f t="shared" si="392"/>
        <v>30393927.571285695</v>
      </c>
    </row>
    <row r="3116" spans="1:21" x14ac:dyDescent="0.2">
      <c r="A3116" s="5">
        <v>3146</v>
      </c>
      <c r="B3116" s="17">
        <v>30</v>
      </c>
      <c r="C3116" s="16">
        <v>9</v>
      </c>
      <c r="D3116" s="16">
        <v>1992</v>
      </c>
      <c r="E3116" s="18">
        <v>34494</v>
      </c>
      <c r="F3116" s="9" t="s">
        <v>3081</v>
      </c>
      <c r="G3116" s="3">
        <v>12500000</v>
      </c>
      <c r="H3116" s="3">
        <v>10725228</v>
      </c>
      <c r="I3116" s="3">
        <v>10725228</v>
      </c>
      <c r="J3116" s="8" t="str">
        <f t="shared" si="386"/>
        <v/>
      </c>
      <c r="K3116" s="8" t="str">
        <f t="shared" si="387"/>
        <v/>
      </c>
      <c r="L3116" s="8" t="str">
        <f t="shared" si="388"/>
        <v>Glengarry Glen Ross</v>
      </c>
      <c r="M3116" s="8" t="str">
        <f t="shared" si="389"/>
        <v/>
      </c>
      <c r="N3116" s="8" t="str">
        <f t="shared" si="385"/>
        <v>Glengarry Glen Ross</v>
      </c>
      <c r="O3116" s="10">
        <f>INDEX(cpi!$A$1:$M$106,MATCH($D3116,cpi!$A:$A,0),MATCH($C3116,cpi!$1:$1,0))</f>
        <v>141.30000000000001</v>
      </c>
      <c r="P3116" s="10">
        <f>cpi!$I$2</f>
        <v>245.51900000000001</v>
      </c>
      <c r="Q3116" s="10">
        <f t="shared" si="390"/>
        <v>1.7375725406935596</v>
      </c>
      <c r="R3116" s="8" t="str">
        <f t="shared" si="391"/>
        <v/>
      </c>
      <c r="S3116" s="11">
        <f t="shared" si="392"/>
        <v>21719656.758669496</v>
      </c>
      <c r="T3116" s="11">
        <f t="shared" si="392"/>
        <v>18635861.665477704</v>
      </c>
      <c r="U3116" s="11">
        <f t="shared" si="392"/>
        <v>18635861.665477704</v>
      </c>
    </row>
    <row r="3117" spans="1:21" x14ac:dyDescent="0.2">
      <c r="A3117" s="5">
        <v>3147</v>
      </c>
      <c r="B3117" s="17">
        <v>7</v>
      </c>
      <c r="C3117" s="16">
        <v>11</v>
      </c>
      <c r="D3117" s="16">
        <v>2008</v>
      </c>
      <c r="E3117" s="18">
        <v>39640</v>
      </c>
      <c r="F3117" s="9" t="s">
        <v>3082</v>
      </c>
      <c r="G3117" s="3">
        <v>12500000</v>
      </c>
      <c r="H3117" s="3">
        <v>9046156</v>
      </c>
      <c r="I3117" s="3">
        <v>44083403</v>
      </c>
      <c r="J3117" s="8" t="str">
        <f t="shared" si="386"/>
        <v/>
      </c>
      <c r="K3117" s="8" t="str">
        <f t="shared" si="387"/>
        <v/>
      </c>
      <c r="L3117" s="8" t="str">
        <f t="shared" si="388"/>
        <v>The Boy in the Striped Pyjamas</v>
      </c>
      <c r="M3117" s="8" t="str">
        <f t="shared" si="389"/>
        <v/>
      </c>
      <c r="N3117" s="8" t="str">
        <f t="shared" si="385"/>
        <v>The Boy in the Striped Pyjamas</v>
      </c>
      <c r="O3117" s="10">
        <f>INDEX(cpi!$A$1:$M$106,MATCH($D3117,cpi!$A:$A,0),MATCH($C3117,cpi!$1:$1,0))</f>
        <v>212.42500000000001</v>
      </c>
      <c r="P3117" s="10">
        <f>cpi!$I$2</f>
        <v>245.51900000000001</v>
      </c>
      <c r="Q3117" s="10">
        <f t="shared" si="390"/>
        <v>1.1557914558079321</v>
      </c>
      <c r="R3117" s="8" t="str">
        <f t="shared" si="391"/>
        <v/>
      </c>
      <c r="S3117" s="11">
        <f t="shared" si="392"/>
        <v>14447393.19759915</v>
      </c>
      <c r="T3117" s="11">
        <f t="shared" si="392"/>
        <v>10455469.81270566</v>
      </c>
      <c r="U3117" s="11">
        <f t="shared" si="392"/>
        <v>50951220.530337758</v>
      </c>
    </row>
    <row r="3118" spans="1:21" x14ac:dyDescent="0.2">
      <c r="A3118" s="5">
        <v>3148</v>
      </c>
      <c r="B3118" s="17">
        <v>2</v>
      </c>
      <c r="C3118" s="16">
        <v>4</v>
      </c>
      <c r="D3118" s="16">
        <v>1982</v>
      </c>
      <c r="E3118" s="18">
        <v>29986</v>
      </c>
      <c r="F3118" s="9" t="s">
        <v>3083</v>
      </c>
      <c r="G3118" s="3">
        <v>12500000</v>
      </c>
      <c r="H3118" s="3">
        <v>7000000</v>
      </c>
      <c r="I3118" s="3">
        <v>21000000</v>
      </c>
      <c r="J3118" s="8" t="str">
        <f t="shared" si="386"/>
        <v/>
      </c>
      <c r="K3118" s="8" t="str">
        <f t="shared" si="387"/>
        <v/>
      </c>
      <c r="L3118" s="8" t="str">
        <f t="shared" si="388"/>
        <v>Cat People</v>
      </c>
      <c r="M3118" s="8" t="str">
        <f t="shared" si="389"/>
        <v/>
      </c>
      <c r="N3118" s="8" t="str">
        <f t="shared" si="385"/>
        <v>Cat People</v>
      </c>
      <c r="O3118" s="10">
        <f>INDEX(cpi!$A$1:$M$106,MATCH($D3118,cpi!$A:$A,0),MATCH($C3118,cpi!$1:$1,0))</f>
        <v>94.9</v>
      </c>
      <c r="P3118" s="10">
        <f>cpi!$I$2</f>
        <v>245.51900000000001</v>
      </c>
      <c r="Q3118" s="10">
        <f t="shared" si="390"/>
        <v>2.5871338250790306</v>
      </c>
      <c r="R3118" s="8" t="str">
        <f t="shared" si="391"/>
        <v/>
      </c>
      <c r="S3118" s="11">
        <f t="shared" si="392"/>
        <v>32339172.813487884</v>
      </c>
      <c r="T3118" s="11">
        <f t="shared" si="392"/>
        <v>18109936.775553215</v>
      </c>
      <c r="U3118" s="11">
        <f t="shared" si="392"/>
        <v>54329810.326659642</v>
      </c>
    </row>
    <row r="3119" spans="1:21" x14ac:dyDescent="0.2">
      <c r="A3119" s="5">
        <v>3149</v>
      </c>
      <c r="B3119" s="17">
        <v>25</v>
      </c>
      <c r="C3119" s="16">
        <v>5</v>
      </c>
      <c r="D3119" s="16">
        <v>1979</v>
      </c>
      <c r="E3119" s="18">
        <v>29591</v>
      </c>
      <c r="F3119" s="9" t="s">
        <v>3084</v>
      </c>
      <c r="G3119" s="3">
        <v>12500000</v>
      </c>
      <c r="H3119" s="3">
        <v>7000000</v>
      </c>
      <c r="I3119" s="3">
        <v>7000000</v>
      </c>
      <c r="J3119" s="8" t="str">
        <f t="shared" si="386"/>
        <v/>
      </c>
      <c r="K3119" s="8" t="str">
        <f t="shared" si="387"/>
        <v/>
      </c>
      <c r="L3119" s="8" t="str">
        <f t="shared" si="388"/>
        <v>The Prisoner of Zenda</v>
      </c>
      <c r="M3119" s="8" t="str">
        <f t="shared" si="389"/>
        <v/>
      </c>
      <c r="N3119" s="8" t="str">
        <f t="shared" si="385"/>
        <v>The Prisoner of Zenda</v>
      </c>
      <c r="O3119" s="10">
        <f>INDEX(cpi!$A$1:$M$106,MATCH($D3119,cpi!$A:$A,0),MATCH($C3119,cpi!$1:$1,0))</f>
        <v>71.5</v>
      </c>
      <c r="P3119" s="10">
        <f>cpi!$I$2</f>
        <v>245.51900000000001</v>
      </c>
      <c r="Q3119" s="10">
        <f t="shared" si="390"/>
        <v>3.4338321678321679</v>
      </c>
      <c r="R3119" s="8" t="str">
        <f t="shared" si="391"/>
        <v/>
      </c>
      <c r="S3119" s="11">
        <f t="shared" si="392"/>
        <v>42922902.097902097</v>
      </c>
      <c r="T3119" s="11">
        <f t="shared" si="392"/>
        <v>24036825.174825177</v>
      </c>
      <c r="U3119" s="11">
        <f t="shared" si="392"/>
        <v>24036825.174825177</v>
      </c>
    </row>
    <row r="3120" spans="1:21" x14ac:dyDescent="0.2">
      <c r="A3120" s="5">
        <v>3150</v>
      </c>
      <c r="B3120" s="17">
        <v>15</v>
      </c>
      <c r="C3120" s="16">
        <v>10</v>
      </c>
      <c r="D3120" s="16">
        <v>2010</v>
      </c>
      <c r="E3120" s="18">
        <v>40612</v>
      </c>
      <c r="F3120" s="9" t="s">
        <v>3085</v>
      </c>
      <c r="G3120" s="3">
        <v>12500000</v>
      </c>
      <c r="H3120">
        <v>6797696</v>
      </c>
      <c r="I3120" s="3">
        <v>11826980</v>
      </c>
      <c r="J3120" s="8" t="str">
        <f t="shared" si="386"/>
        <v/>
      </c>
      <c r="K3120" s="8" t="str">
        <f t="shared" si="387"/>
        <v/>
      </c>
      <c r="L3120" s="8" t="str">
        <f t="shared" si="388"/>
        <v>Conviction</v>
      </c>
      <c r="M3120" s="8" t="str">
        <f t="shared" si="389"/>
        <v/>
      </c>
      <c r="N3120" s="8" t="str">
        <f t="shared" si="385"/>
        <v>Conviction</v>
      </c>
      <c r="O3120" s="10">
        <f>INDEX(cpi!$A$1:$M$106,MATCH($D3120,cpi!$A:$A,0),MATCH($C3120,cpi!$1:$1,0))</f>
        <v>218.71100000000001</v>
      </c>
      <c r="P3120" s="10">
        <f>cpi!$I$2</f>
        <v>245.51900000000001</v>
      </c>
      <c r="Q3120" s="10">
        <f t="shared" si="390"/>
        <v>1.1225727101060303</v>
      </c>
      <c r="R3120" s="8" t="str">
        <f t="shared" si="391"/>
        <v/>
      </c>
      <c r="S3120" s="11">
        <f t="shared" si="392"/>
        <v>14032158.876325378</v>
      </c>
      <c r="T3120" s="11">
        <f t="shared" si="392"/>
        <v>7630908.0211969223</v>
      </c>
      <c r="U3120" s="11">
        <f t="shared" si="392"/>
        <v>13276644.990969818</v>
      </c>
    </row>
    <row r="3121" spans="1:21" x14ac:dyDescent="0.2">
      <c r="A3121" s="5">
        <v>3151</v>
      </c>
      <c r="B3121" s="17">
        <v>12</v>
      </c>
      <c r="C3121" s="16">
        <v>10</v>
      </c>
      <c r="D3121" s="16">
        <v>2007</v>
      </c>
      <c r="E3121" s="18">
        <v>39426</v>
      </c>
      <c r="F3121" s="9" t="s">
        <v>3086</v>
      </c>
      <c r="G3121" s="3">
        <v>12500000</v>
      </c>
      <c r="H3121">
        <v>5956480</v>
      </c>
      <c r="I3121" s="3">
        <v>11277119</v>
      </c>
      <c r="J3121" s="8" t="str">
        <f t="shared" si="386"/>
        <v/>
      </c>
      <c r="K3121" s="8" t="str">
        <f t="shared" si="387"/>
        <v/>
      </c>
      <c r="L3121" s="8" t="str">
        <f t="shared" si="388"/>
        <v>Lars and the Real Girl</v>
      </c>
      <c r="M3121" s="8" t="str">
        <f t="shared" si="389"/>
        <v/>
      </c>
      <c r="N3121" s="8" t="str">
        <f t="shared" si="385"/>
        <v>Lars and the Real Girl</v>
      </c>
      <c r="O3121" s="10">
        <f>INDEX(cpi!$A$1:$M$106,MATCH($D3121,cpi!$A:$A,0),MATCH($C3121,cpi!$1:$1,0))</f>
        <v>208.93600000000001</v>
      </c>
      <c r="P3121" s="10">
        <f>cpi!$I$2</f>
        <v>245.51900000000001</v>
      </c>
      <c r="Q3121" s="10">
        <f t="shared" si="390"/>
        <v>1.1750918941685493</v>
      </c>
      <c r="R3121" s="8" t="str">
        <f t="shared" si="391"/>
        <v/>
      </c>
      <c r="S3121" s="11">
        <f t="shared" si="392"/>
        <v>14688648.677106867</v>
      </c>
      <c r="T3121" s="11">
        <f t="shared" si="392"/>
        <v>6999411.3657770809</v>
      </c>
      <c r="U3121" s="11">
        <f t="shared" si="392"/>
        <v>13251651.126474136</v>
      </c>
    </row>
    <row r="3122" spans="1:21" x14ac:dyDescent="0.2">
      <c r="A3122" s="5">
        <v>3152</v>
      </c>
      <c r="B3122" s="17">
        <v>21</v>
      </c>
      <c r="C3122" s="16">
        <v>5</v>
      </c>
      <c r="D3122" s="16">
        <v>2010</v>
      </c>
      <c r="E3122" s="18">
        <v>40791</v>
      </c>
      <c r="F3122" s="9" t="s">
        <v>3087</v>
      </c>
      <c r="G3122" s="3">
        <v>12500000</v>
      </c>
      <c r="H3122">
        <v>4360548</v>
      </c>
      <c r="I3122" s="3">
        <v>4360548</v>
      </c>
      <c r="J3122" s="8" t="str">
        <f t="shared" si="386"/>
        <v/>
      </c>
      <c r="K3122" s="8" t="str">
        <f t="shared" si="387"/>
        <v/>
      </c>
      <c r="L3122" s="8" t="str">
        <f t="shared" si="388"/>
        <v>Solitary Man</v>
      </c>
      <c r="M3122" s="8" t="str">
        <f t="shared" si="389"/>
        <v/>
      </c>
      <c r="N3122" s="8" t="str">
        <f t="shared" si="385"/>
        <v>Solitary Man</v>
      </c>
      <c r="O3122" s="10">
        <f>INDEX(cpi!$A$1:$M$106,MATCH($D3122,cpi!$A:$A,0),MATCH($C3122,cpi!$1:$1,0))</f>
        <v>218.178</v>
      </c>
      <c r="P3122" s="10">
        <f>cpi!$I$2</f>
        <v>245.51900000000001</v>
      </c>
      <c r="Q3122" s="10">
        <f t="shared" si="390"/>
        <v>1.1253151096810861</v>
      </c>
      <c r="R3122" s="8" t="str">
        <f t="shared" si="391"/>
        <v/>
      </c>
      <c r="S3122" s="11">
        <f t="shared" si="392"/>
        <v>14066438.871013576</v>
      </c>
      <c r="T3122" s="11">
        <f t="shared" si="392"/>
        <v>4906990.5508896401</v>
      </c>
      <c r="U3122" s="11">
        <f t="shared" si="392"/>
        <v>4906990.5508896401</v>
      </c>
    </row>
    <row r="3123" spans="1:21" x14ac:dyDescent="0.2">
      <c r="A3123" s="5">
        <v>3153</v>
      </c>
      <c r="B3123" s="17">
        <v>22</v>
      </c>
      <c r="C3123" s="16">
        <v>9</v>
      </c>
      <c r="D3123" s="16">
        <v>2000</v>
      </c>
      <c r="E3123" s="18">
        <v>37173</v>
      </c>
      <c r="F3123" s="9" t="s">
        <v>3088</v>
      </c>
      <c r="G3123" s="3">
        <v>12500000</v>
      </c>
      <c r="H3123">
        <v>4157491</v>
      </c>
      <c r="I3123">
        <v>45557491</v>
      </c>
      <c r="J3123" s="8" t="str">
        <f t="shared" si="386"/>
        <v/>
      </c>
      <c r="K3123" s="8" t="str">
        <f t="shared" si="387"/>
        <v/>
      </c>
      <c r="L3123" s="8" t="str">
        <f t="shared" si="388"/>
        <v>Dancer in the Dark</v>
      </c>
      <c r="M3123" s="8" t="str">
        <f t="shared" si="389"/>
        <v/>
      </c>
      <c r="N3123" s="8" t="str">
        <f t="shared" si="385"/>
        <v>Dancer in the Dark</v>
      </c>
      <c r="O3123" s="10">
        <f>INDEX(cpi!$A$1:$M$106,MATCH($D3123,cpi!$A:$A,0),MATCH($C3123,cpi!$1:$1,0))</f>
        <v>173.7</v>
      </c>
      <c r="P3123" s="10">
        <f>cpi!$I$2</f>
        <v>245.51900000000001</v>
      </c>
      <c r="Q3123" s="10">
        <f t="shared" si="390"/>
        <v>1.4134657455382844</v>
      </c>
      <c r="R3123" s="8" t="str">
        <f t="shared" si="391"/>
        <v/>
      </c>
      <c r="S3123" s="11">
        <f t="shared" si="392"/>
        <v>17668321.819228556</v>
      </c>
      <c r="T3123" s="11">
        <f t="shared" si="392"/>
        <v>5876471.115883708</v>
      </c>
      <c r="U3123" s="11">
        <f t="shared" si="392"/>
        <v>64393952.98116868</v>
      </c>
    </row>
    <row r="3124" spans="1:21" x14ac:dyDescent="0.2">
      <c r="A3124" s="5">
        <v>3154</v>
      </c>
      <c r="B3124" s="17">
        <v>17</v>
      </c>
      <c r="C3124" s="16">
        <v>12</v>
      </c>
      <c r="D3124" s="16">
        <v>2010</v>
      </c>
      <c r="E3124" s="18">
        <v>40675</v>
      </c>
      <c r="F3124" s="9" t="s">
        <v>3089</v>
      </c>
      <c r="G3124" s="3">
        <v>12500000</v>
      </c>
      <c r="H3124">
        <v>2039869</v>
      </c>
      <c r="I3124">
        <v>2272186</v>
      </c>
      <c r="J3124" s="8" t="str">
        <f t="shared" si="386"/>
        <v/>
      </c>
      <c r="K3124" s="8" t="str">
        <f t="shared" si="387"/>
        <v/>
      </c>
      <c r="L3124" s="8" t="str">
        <f t="shared" si="388"/>
        <v>Casino Jack</v>
      </c>
      <c r="M3124" s="8" t="str">
        <f t="shared" si="389"/>
        <v/>
      </c>
      <c r="N3124" s="8" t="str">
        <f t="shared" si="385"/>
        <v>Casino Jack</v>
      </c>
      <c r="O3124" s="10">
        <f>INDEX(cpi!$A$1:$M$106,MATCH($D3124,cpi!$A:$A,0),MATCH($C3124,cpi!$1:$1,0))</f>
        <v>219.179</v>
      </c>
      <c r="P3124" s="10">
        <f>cpi!$I$2</f>
        <v>245.51900000000001</v>
      </c>
      <c r="Q3124" s="10">
        <f t="shared" si="390"/>
        <v>1.1201757467640605</v>
      </c>
      <c r="R3124" s="8" t="str">
        <f t="shared" si="391"/>
        <v/>
      </c>
      <c r="S3124" s="11">
        <f t="shared" si="392"/>
        <v>14002196.834550757</v>
      </c>
      <c r="T3124" s="11">
        <f t="shared" si="392"/>
        <v>2285011.7803758574</v>
      </c>
      <c r="U3124" s="11">
        <f t="shared" si="392"/>
        <v>2545247.6493368438</v>
      </c>
    </row>
    <row r="3125" spans="1:21" x14ac:dyDescent="0.2">
      <c r="A3125" s="5">
        <v>3155</v>
      </c>
      <c r="B3125" s="17">
        <v>31</v>
      </c>
      <c r="C3125" s="16">
        <v>12</v>
      </c>
      <c r="D3125" s="16">
        <v>1997</v>
      </c>
      <c r="E3125" s="18">
        <v>36353</v>
      </c>
      <c r="F3125" s="9" t="s">
        <v>3090</v>
      </c>
      <c r="G3125" s="3">
        <v>12500000</v>
      </c>
      <c r="H3125">
        <v>1612957</v>
      </c>
      <c r="I3125">
        <v>1612957</v>
      </c>
      <c r="J3125" s="8" t="str">
        <f t="shared" si="386"/>
        <v/>
      </c>
      <c r="K3125" s="8" t="str">
        <f t="shared" si="387"/>
        <v/>
      </c>
      <c r="L3125" s="8" t="str">
        <f t="shared" si="388"/>
        <v>Oscar and Lucinda</v>
      </c>
      <c r="M3125" s="8" t="str">
        <f t="shared" si="389"/>
        <v/>
      </c>
      <c r="N3125" s="8" t="str">
        <f t="shared" si="385"/>
        <v>Oscar and Lucinda</v>
      </c>
      <c r="O3125" s="10">
        <f>INDEX(cpi!$A$1:$M$106,MATCH($D3125,cpi!$A:$A,0),MATCH($C3125,cpi!$1:$1,0))</f>
        <v>161.30000000000001</v>
      </c>
      <c r="P3125" s="10">
        <f>cpi!$I$2</f>
        <v>245.51900000000001</v>
      </c>
      <c r="Q3125" s="10">
        <f t="shared" si="390"/>
        <v>1.5221264724116552</v>
      </c>
      <c r="R3125" s="8" t="str">
        <f t="shared" si="391"/>
        <v/>
      </c>
      <c r="S3125" s="11">
        <f t="shared" si="392"/>
        <v>19026580.90514569</v>
      </c>
      <c r="T3125" s="11">
        <f t="shared" si="392"/>
        <v>2455124.5485616862</v>
      </c>
      <c r="U3125" s="11">
        <f t="shared" si="392"/>
        <v>2455124.5485616862</v>
      </c>
    </row>
    <row r="3126" spans="1:21" x14ac:dyDescent="0.2">
      <c r="A3126" s="5">
        <v>3156</v>
      </c>
      <c r="B3126" s="17">
        <v>1</v>
      </c>
      <c r="C3126" s="16">
        <v>11</v>
      </c>
      <c r="D3126" s="16">
        <v>1996</v>
      </c>
      <c r="E3126" s="18">
        <v>35075</v>
      </c>
      <c r="F3126" s="9" t="s">
        <v>3091</v>
      </c>
      <c r="G3126" s="3">
        <v>12500000</v>
      </c>
      <c r="H3126">
        <v>1212799</v>
      </c>
      <c r="I3126">
        <v>1412799</v>
      </c>
      <c r="J3126" s="8" t="str">
        <f t="shared" si="386"/>
        <v/>
      </c>
      <c r="K3126" s="8" t="str">
        <f t="shared" si="387"/>
        <v/>
      </c>
      <c r="L3126" s="8" t="str">
        <f t="shared" si="388"/>
        <v>The Funeral</v>
      </c>
      <c r="M3126" s="8" t="str">
        <f t="shared" si="389"/>
        <v/>
      </c>
      <c r="N3126" s="8" t="str">
        <f t="shared" si="385"/>
        <v>The Funeral</v>
      </c>
      <c r="O3126" s="10">
        <f>INDEX(cpi!$A$1:$M$106,MATCH($D3126,cpi!$A:$A,0),MATCH($C3126,cpi!$1:$1,0))</f>
        <v>158.6</v>
      </c>
      <c r="P3126" s="10">
        <f>cpi!$I$2</f>
        <v>245.51900000000001</v>
      </c>
      <c r="Q3126" s="10">
        <f t="shared" si="390"/>
        <v>1.5480390920554856</v>
      </c>
      <c r="R3126" s="8" t="str">
        <f t="shared" si="391"/>
        <v/>
      </c>
      <c r="S3126" s="11">
        <f t="shared" si="392"/>
        <v>19350488.650693569</v>
      </c>
      <c r="T3126" s="11">
        <f t="shared" si="392"/>
        <v>1877460.2628058009</v>
      </c>
      <c r="U3126" s="11">
        <f t="shared" si="392"/>
        <v>2187068.0812168978</v>
      </c>
    </row>
    <row r="3127" spans="1:21" x14ac:dyDescent="0.2">
      <c r="A3127" s="5">
        <v>3157</v>
      </c>
      <c r="B3127" s="17">
        <v>3</v>
      </c>
      <c r="C3127" s="16">
        <v>9</v>
      </c>
      <c r="D3127" s="16">
        <v>2004</v>
      </c>
      <c r="E3127" s="18">
        <v>38055</v>
      </c>
      <c r="F3127" s="9" t="s">
        <v>3092</v>
      </c>
      <c r="G3127" s="3">
        <v>12500000</v>
      </c>
      <c r="H3127" s="3">
        <v>1110186</v>
      </c>
      <c r="I3127" s="3">
        <v>69826708</v>
      </c>
      <c r="J3127" s="8" t="str">
        <f t="shared" si="386"/>
        <v/>
      </c>
      <c r="K3127" s="8" t="str">
        <f t="shared" si="387"/>
        <v/>
      </c>
      <c r="L3127" s="8" t="str">
        <f t="shared" si="388"/>
        <v>Tae Guik Gi: The Brotherhood of War</v>
      </c>
      <c r="M3127" s="8" t="str">
        <f t="shared" si="389"/>
        <v/>
      </c>
      <c r="N3127" s="8" t="str">
        <f t="shared" si="385"/>
        <v>Tae Guik Gi: The Brotherhood of War</v>
      </c>
      <c r="O3127" s="10">
        <f>INDEX(cpi!$A$1:$M$106,MATCH($D3127,cpi!$A:$A,0),MATCH($C3127,cpi!$1:$1,0))</f>
        <v>189.9</v>
      </c>
      <c r="P3127" s="10">
        <f>cpi!$I$2</f>
        <v>245.51900000000001</v>
      </c>
      <c r="Q3127" s="10">
        <f t="shared" si="390"/>
        <v>1.292885729331227</v>
      </c>
      <c r="R3127" s="8" t="str">
        <f t="shared" si="391"/>
        <v/>
      </c>
      <c r="S3127" s="11">
        <f t="shared" si="392"/>
        <v>16161071.616640339</v>
      </c>
      <c r="T3127" s="11">
        <f t="shared" si="392"/>
        <v>1435343.6363033175</v>
      </c>
      <c r="U3127" s="11">
        <f t="shared" si="392"/>
        <v>90277954.299378619</v>
      </c>
    </row>
    <row r="3128" spans="1:21" x14ac:dyDescent="0.2">
      <c r="A3128" s="5">
        <v>3158</v>
      </c>
      <c r="B3128" s="17">
        <v>16</v>
      </c>
      <c r="C3128" s="16">
        <v>4</v>
      </c>
      <c r="D3128" s="16">
        <v>2010</v>
      </c>
      <c r="E3128" s="18">
        <v>40637</v>
      </c>
      <c r="F3128" s="9" t="s">
        <v>3093</v>
      </c>
      <c r="G3128" s="3">
        <v>12500000</v>
      </c>
      <c r="H3128" s="3">
        <v>1089445</v>
      </c>
      <c r="I3128" s="3">
        <v>3931367</v>
      </c>
      <c r="J3128" s="8" t="str">
        <f t="shared" si="386"/>
        <v/>
      </c>
      <c r="K3128" s="8" t="str">
        <f t="shared" si="387"/>
        <v/>
      </c>
      <c r="L3128" s="8" t="str">
        <f t="shared" si="388"/>
        <v>The Perfect Game</v>
      </c>
      <c r="M3128" s="8" t="str">
        <f t="shared" si="389"/>
        <v/>
      </c>
      <c r="N3128" s="8" t="str">
        <f t="shared" si="385"/>
        <v>The Perfect Game</v>
      </c>
      <c r="O3128" s="10">
        <f>INDEX(cpi!$A$1:$M$106,MATCH($D3128,cpi!$A:$A,0),MATCH($C3128,cpi!$1:$1,0))</f>
        <v>218.00899999999999</v>
      </c>
      <c r="P3128" s="10">
        <f>cpi!$I$2</f>
        <v>245.51900000000001</v>
      </c>
      <c r="Q3128" s="10">
        <f t="shared" si="390"/>
        <v>1.1261874509767946</v>
      </c>
      <c r="R3128" s="8" t="str">
        <f t="shared" si="391"/>
        <v/>
      </c>
      <c r="S3128" s="11">
        <f t="shared" si="392"/>
        <v>14077343.137209933</v>
      </c>
      <c r="T3128" s="11">
        <f t="shared" si="392"/>
        <v>1226919.2875294141</v>
      </c>
      <c r="U3128" s="11">
        <f t="shared" si="392"/>
        <v>4427456.1805842882</v>
      </c>
    </row>
    <row r="3129" spans="1:21" x14ac:dyDescent="0.2">
      <c r="A3129" s="5">
        <v>3159</v>
      </c>
      <c r="B3129" s="17">
        <v>5</v>
      </c>
      <c r="C3129" s="16">
        <v>10</v>
      </c>
      <c r="D3129" s="16">
        <v>2012</v>
      </c>
      <c r="E3129" s="18">
        <v>41039</v>
      </c>
      <c r="F3129" s="9" t="s">
        <v>3094</v>
      </c>
      <c r="G3129" s="3">
        <v>12500000</v>
      </c>
      <c r="H3129" s="3">
        <v>677200</v>
      </c>
      <c r="I3129" s="3">
        <v>3522153</v>
      </c>
      <c r="J3129" s="8" t="str">
        <f t="shared" si="386"/>
        <v/>
      </c>
      <c r="K3129" s="8" t="str">
        <f t="shared" si="387"/>
        <v/>
      </c>
      <c r="L3129" s="8" t="str">
        <f t="shared" si="388"/>
        <v>The Paperboy</v>
      </c>
      <c r="M3129" s="8" t="str">
        <f t="shared" si="389"/>
        <v/>
      </c>
      <c r="N3129" s="8" t="str">
        <f t="shared" si="385"/>
        <v>The Paperboy</v>
      </c>
      <c r="O3129" s="10">
        <f>INDEX(cpi!$A$1:$M$106,MATCH($D3129,cpi!$A:$A,0),MATCH($C3129,cpi!$1:$1,0))</f>
        <v>231.31700000000001</v>
      </c>
      <c r="P3129" s="10">
        <f>cpi!$I$2</f>
        <v>245.51900000000001</v>
      </c>
      <c r="Q3129" s="10">
        <f t="shared" si="390"/>
        <v>1.0613962657305775</v>
      </c>
      <c r="R3129" s="8" t="str">
        <f t="shared" si="391"/>
        <v/>
      </c>
      <c r="S3129" s="11">
        <f t="shared" si="392"/>
        <v>13267453.321632219</v>
      </c>
      <c r="T3129" s="11">
        <f t="shared" si="392"/>
        <v>718777.55115274712</v>
      </c>
      <c r="U3129" s="11">
        <f t="shared" si="392"/>
        <v>3738400.0415317509</v>
      </c>
    </row>
    <row r="3130" spans="1:21" x14ac:dyDescent="0.2">
      <c r="A3130" s="5">
        <v>3160</v>
      </c>
      <c r="B3130" s="17">
        <v>1</v>
      </c>
      <c r="C3130" s="16">
        <v>3</v>
      </c>
      <c r="D3130" s="16">
        <v>2013</v>
      </c>
      <c r="E3130" s="18">
        <v>41277</v>
      </c>
      <c r="F3130" s="9" t="s">
        <v>3095</v>
      </c>
      <c r="G3130" s="3">
        <v>12500000</v>
      </c>
      <c r="H3130" s="3">
        <v>292562</v>
      </c>
      <c r="I3130" s="3">
        <v>9376444</v>
      </c>
      <c r="J3130" s="8" t="str">
        <f t="shared" si="386"/>
        <v/>
      </c>
      <c r="K3130" s="8" t="str">
        <f t="shared" si="387"/>
        <v/>
      </c>
      <c r="L3130" s="8" t="str">
        <f t="shared" si="388"/>
        <v>Ernest et Celestine</v>
      </c>
      <c r="M3130" s="8" t="str">
        <f t="shared" si="389"/>
        <v/>
      </c>
      <c r="N3130" s="8" t="str">
        <f t="shared" si="385"/>
        <v>Ernest et Celestine</v>
      </c>
      <c r="O3130" s="10">
        <f>INDEX(cpi!$A$1:$M$106,MATCH($D3130,cpi!$A:$A,0),MATCH($C3130,cpi!$1:$1,0))</f>
        <v>232.773</v>
      </c>
      <c r="P3130" s="10">
        <f>cpi!$I$2</f>
        <v>245.51900000000001</v>
      </c>
      <c r="Q3130" s="10">
        <f t="shared" si="390"/>
        <v>1.0547572098138531</v>
      </c>
      <c r="R3130" s="8" t="str">
        <f t="shared" si="391"/>
        <v/>
      </c>
      <c r="S3130" s="11">
        <f t="shared" si="392"/>
        <v>13184465.122673163</v>
      </c>
      <c r="T3130" s="11">
        <f t="shared" si="392"/>
        <v>308581.8788175605</v>
      </c>
      <c r="U3130" s="11">
        <f t="shared" si="392"/>
        <v>9889871.9114158452</v>
      </c>
    </row>
    <row r="3131" spans="1:21" x14ac:dyDescent="0.2">
      <c r="A3131" s="5">
        <v>3161</v>
      </c>
      <c r="B3131" s="17">
        <v>4</v>
      </c>
      <c r="C3131" s="16">
        <v>5</v>
      </c>
      <c r="D3131" s="16">
        <v>2012</v>
      </c>
      <c r="E3131" s="18">
        <v>41004</v>
      </c>
      <c r="F3131" s="9" t="s">
        <v>3096</v>
      </c>
      <c r="G3131" s="3">
        <v>12500000</v>
      </c>
      <c r="H3131">
        <v>10011</v>
      </c>
      <c r="I3131">
        <v>1100287</v>
      </c>
      <c r="J3131" s="8" t="str">
        <f t="shared" si="386"/>
        <v/>
      </c>
      <c r="K3131" s="8" t="str">
        <f t="shared" si="387"/>
        <v/>
      </c>
      <c r="L3131" s="8" t="str">
        <f t="shared" si="388"/>
        <v>A Little Bit of Heaven</v>
      </c>
      <c r="M3131" s="8" t="str">
        <f t="shared" si="389"/>
        <v/>
      </c>
      <c r="N3131" s="8" t="str">
        <f t="shared" si="385"/>
        <v>A Little Bit of Heaven</v>
      </c>
      <c r="O3131" s="10">
        <f>INDEX(cpi!$A$1:$M$106,MATCH($D3131,cpi!$A:$A,0),MATCH($C3131,cpi!$1:$1,0))</f>
        <v>229.815</v>
      </c>
      <c r="P3131" s="10">
        <f>cpi!$I$2</f>
        <v>245.51900000000001</v>
      </c>
      <c r="Q3131" s="10">
        <f t="shared" si="390"/>
        <v>1.0683332245501818</v>
      </c>
      <c r="R3131" s="8" t="str">
        <f t="shared" si="391"/>
        <v/>
      </c>
      <c r="S3131" s="11">
        <f t="shared" si="392"/>
        <v>13354165.306877272</v>
      </c>
      <c r="T3131" s="11">
        <f t="shared" si="392"/>
        <v>10695.083910971869</v>
      </c>
      <c r="U3131" s="11">
        <f t="shared" si="392"/>
        <v>1175473.1586406459</v>
      </c>
    </row>
    <row r="3132" spans="1:21" x14ac:dyDescent="0.2">
      <c r="A3132" s="5">
        <v>3162</v>
      </c>
      <c r="B3132" s="17">
        <v>18</v>
      </c>
      <c r="C3132" s="16">
        <v>11</v>
      </c>
      <c r="D3132" s="16">
        <v>1988</v>
      </c>
      <c r="E3132" s="18">
        <v>32670</v>
      </c>
      <c r="F3132" s="9" t="s">
        <v>3097</v>
      </c>
      <c r="G3132" s="3">
        <v>12300000</v>
      </c>
      <c r="H3132" s="3">
        <v>48092846</v>
      </c>
      <c r="I3132" s="3">
        <v>81972846</v>
      </c>
      <c r="J3132" s="8" t="str">
        <f t="shared" si="386"/>
        <v/>
      </c>
      <c r="K3132" s="8" t="str">
        <f t="shared" si="387"/>
        <v/>
      </c>
      <c r="L3132" s="8" t="str">
        <f t="shared" si="388"/>
        <v>The Land Before Time</v>
      </c>
      <c r="M3132" s="8" t="str">
        <f t="shared" si="389"/>
        <v/>
      </c>
      <c r="N3132" s="8" t="str">
        <f t="shared" si="385"/>
        <v>The Land Before Time</v>
      </c>
      <c r="O3132" s="10">
        <f>INDEX(cpi!$A$1:$M$106,MATCH($D3132,cpi!$A:$A,0),MATCH($C3132,cpi!$1:$1,0))</f>
        <v>120.3</v>
      </c>
      <c r="P3132" s="10">
        <f>cpi!$I$2</f>
        <v>245.51900000000001</v>
      </c>
      <c r="Q3132" s="10">
        <f t="shared" si="390"/>
        <v>2.0408894430590192</v>
      </c>
      <c r="R3132" s="8" t="str">
        <f t="shared" si="391"/>
        <v/>
      </c>
      <c r="S3132" s="11">
        <f t="shared" si="392"/>
        <v>25102940.149625935</v>
      </c>
      <c r="T3132" s="11">
        <f t="shared" si="392"/>
        <v>98152181.688063174</v>
      </c>
      <c r="U3132" s="11">
        <f t="shared" si="392"/>
        <v>167297516.01890275</v>
      </c>
    </row>
    <row r="3133" spans="1:21" x14ac:dyDescent="0.2">
      <c r="A3133" s="5">
        <v>3163</v>
      </c>
      <c r="B3133" s="17">
        <v>20</v>
      </c>
      <c r="C3133" s="16">
        <v>6</v>
      </c>
      <c r="D3133" s="16">
        <v>1975</v>
      </c>
      <c r="E3133" s="18">
        <v>27978</v>
      </c>
      <c r="F3133" s="9" t="s">
        <v>3098</v>
      </c>
      <c r="G3133" s="3">
        <v>12000000</v>
      </c>
      <c r="H3133" s="3">
        <v>260000000</v>
      </c>
      <c r="I3133" s="3">
        <v>470700000</v>
      </c>
      <c r="J3133" s="8" t="str">
        <f t="shared" si="386"/>
        <v/>
      </c>
      <c r="K3133" s="8" t="str">
        <f t="shared" si="387"/>
        <v/>
      </c>
      <c r="L3133" s="8" t="str">
        <f t="shared" si="388"/>
        <v>Jaws</v>
      </c>
      <c r="M3133" s="8" t="str">
        <f t="shared" si="389"/>
        <v/>
      </c>
      <c r="N3133" s="8" t="str">
        <f t="shared" si="385"/>
        <v>Jaws</v>
      </c>
      <c r="O3133" s="10">
        <f>INDEX(cpi!$A$1:$M$106,MATCH($D3133,cpi!$A:$A,0),MATCH($C3133,cpi!$1:$1,0))</f>
        <v>53.6</v>
      </c>
      <c r="P3133" s="10">
        <f>cpi!$I$2</f>
        <v>245.51900000000001</v>
      </c>
      <c r="Q3133" s="10">
        <f t="shared" si="390"/>
        <v>4.580578358208955</v>
      </c>
      <c r="R3133" s="8" t="str">
        <f t="shared" si="391"/>
        <v/>
      </c>
      <c r="S3133" s="11">
        <f t="shared" si="392"/>
        <v>54966940.298507459</v>
      </c>
      <c r="T3133" s="11">
        <f t="shared" si="392"/>
        <v>1190950373.1343284</v>
      </c>
      <c r="U3133" s="11">
        <f t="shared" si="392"/>
        <v>2156078233.2089553</v>
      </c>
    </row>
    <row r="3134" spans="1:21" x14ac:dyDescent="0.2">
      <c r="A3134" s="5">
        <v>3164</v>
      </c>
      <c r="B3134" s="17">
        <v>26</v>
      </c>
      <c r="C3134" s="16">
        <v>12</v>
      </c>
      <c r="D3134" s="16">
        <v>1973</v>
      </c>
      <c r="E3134" s="18">
        <v>27437</v>
      </c>
      <c r="F3134" s="9" t="s">
        <v>3099</v>
      </c>
      <c r="G3134" s="3">
        <v>12000000</v>
      </c>
      <c r="H3134" s="3">
        <v>202347346</v>
      </c>
      <c r="I3134" s="3">
        <v>400214478</v>
      </c>
      <c r="J3134" s="8" t="str">
        <f t="shared" si="386"/>
        <v/>
      </c>
      <c r="K3134" s="8" t="str">
        <f t="shared" si="387"/>
        <v/>
      </c>
      <c r="L3134" s="8" t="str">
        <f t="shared" si="388"/>
        <v>The Exorcist</v>
      </c>
      <c r="M3134" s="8" t="str">
        <f t="shared" si="389"/>
        <v/>
      </c>
      <c r="N3134" s="8" t="str">
        <f t="shared" si="385"/>
        <v>The Exorcist</v>
      </c>
      <c r="O3134" s="10">
        <f>INDEX(cpi!$A$1:$M$106,MATCH($D3134,cpi!$A:$A,0),MATCH($C3134,cpi!$1:$1,0))</f>
        <v>46.2</v>
      </c>
      <c r="P3134" s="10">
        <f>cpi!$I$2</f>
        <v>245.51900000000001</v>
      </c>
      <c r="Q3134" s="10">
        <f t="shared" si="390"/>
        <v>5.3142640692640688</v>
      </c>
      <c r="R3134" s="8" t="str">
        <f t="shared" si="391"/>
        <v/>
      </c>
      <c r="S3134" s="11">
        <f t="shared" si="392"/>
        <v>63771168.831168823</v>
      </c>
      <c r="T3134" s="11">
        <f t="shared" si="392"/>
        <v>1075327230.3587444</v>
      </c>
      <c r="U3134" s="11">
        <f t="shared" si="392"/>
        <v>2126845420.4346752</v>
      </c>
    </row>
    <row r="3135" spans="1:21" x14ac:dyDescent="0.2">
      <c r="A3135" s="5">
        <v>3165</v>
      </c>
      <c r="B3135" s="17">
        <v>6</v>
      </c>
      <c r="C3135" s="16">
        <v>6</v>
      </c>
      <c r="D3135" s="16">
        <v>2014</v>
      </c>
      <c r="E3135" s="18">
        <v>41796</v>
      </c>
      <c r="F3135" s="9" t="s">
        <v>3100</v>
      </c>
      <c r="G3135" s="3">
        <v>12000000</v>
      </c>
      <c r="H3135" s="3">
        <v>124872350</v>
      </c>
      <c r="I3135" s="3">
        <v>307166834</v>
      </c>
      <c r="J3135" s="8" t="str">
        <f t="shared" si="386"/>
        <v/>
      </c>
      <c r="K3135" s="8" t="str">
        <f t="shared" si="387"/>
        <v/>
      </c>
      <c r="L3135" s="8" t="str">
        <f t="shared" si="388"/>
        <v>The Fault in Our Stars</v>
      </c>
      <c r="M3135" s="8" t="str">
        <f t="shared" si="389"/>
        <v/>
      </c>
      <c r="N3135" s="8" t="str">
        <f t="shared" si="385"/>
        <v>The Fault in Our Stars</v>
      </c>
      <c r="O3135" s="10">
        <f>INDEX(cpi!$A$1:$M$106,MATCH($D3135,cpi!$A:$A,0),MATCH($C3135,cpi!$1:$1,0))</f>
        <v>238.34299999999999</v>
      </c>
      <c r="P3135" s="10">
        <f>cpi!$I$2</f>
        <v>245.51900000000001</v>
      </c>
      <c r="Q3135" s="10">
        <f t="shared" si="390"/>
        <v>1.0301078697507375</v>
      </c>
      <c r="R3135" s="8" t="str">
        <f t="shared" si="391"/>
        <v/>
      </c>
      <c r="S3135" s="11">
        <f t="shared" si="392"/>
        <v>12361294.43700885</v>
      </c>
      <c r="T3135" s="11">
        <f t="shared" si="392"/>
        <v>128631990.4492685</v>
      </c>
      <c r="U3135" s="11">
        <f t="shared" si="392"/>
        <v>316414973.02981842</v>
      </c>
    </row>
    <row r="3136" spans="1:21" x14ac:dyDescent="0.2">
      <c r="A3136" s="5">
        <v>3166</v>
      </c>
      <c r="B3136" s="17">
        <v>9</v>
      </c>
      <c r="C3136" s="16">
        <v>7</v>
      </c>
      <c r="D3136" s="16">
        <v>1999</v>
      </c>
      <c r="E3136" s="18">
        <v>36410</v>
      </c>
      <c r="F3136" s="9" t="s">
        <v>3101</v>
      </c>
      <c r="G3136" s="3">
        <v>12000000</v>
      </c>
      <c r="H3136" s="3">
        <v>101800948</v>
      </c>
      <c r="I3136" s="3">
        <v>234723148</v>
      </c>
      <c r="J3136" s="8" t="str">
        <f t="shared" si="386"/>
        <v/>
      </c>
      <c r="K3136" s="8" t="str">
        <f t="shared" si="387"/>
        <v/>
      </c>
      <c r="L3136" s="8" t="str">
        <f t="shared" si="388"/>
        <v>American Pie</v>
      </c>
      <c r="M3136" s="8" t="str">
        <f t="shared" si="389"/>
        <v/>
      </c>
      <c r="N3136" s="8" t="str">
        <f t="shared" si="385"/>
        <v>American Pie</v>
      </c>
      <c r="O3136" s="10">
        <f>INDEX(cpi!$A$1:$M$106,MATCH($D3136,cpi!$A:$A,0),MATCH($C3136,cpi!$1:$1,0))</f>
        <v>166.7</v>
      </c>
      <c r="P3136" s="10">
        <f>cpi!$I$2</f>
        <v>245.51900000000001</v>
      </c>
      <c r="Q3136" s="10">
        <f t="shared" si="390"/>
        <v>1.4728194361127775</v>
      </c>
      <c r="R3136" s="8" t="str">
        <f t="shared" si="391"/>
        <v/>
      </c>
      <c r="S3136" s="11">
        <f t="shared" si="392"/>
        <v>17673833.233353332</v>
      </c>
      <c r="T3136" s="11">
        <f t="shared" si="392"/>
        <v>149934414.82910618</v>
      </c>
      <c r="U3136" s="11">
        <f t="shared" si="392"/>
        <v>345704814.47997606</v>
      </c>
    </row>
    <row r="3137" spans="1:21" x14ac:dyDescent="0.2">
      <c r="A3137" s="5">
        <v>3167</v>
      </c>
      <c r="B3137" s="17">
        <v>20</v>
      </c>
      <c r="C3137" s="16">
        <v>4</v>
      </c>
      <c r="D3137" s="16">
        <v>2012</v>
      </c>
      <c r="E3137" s="18">
        <v>41490</v>
      </c>
      <c r="F3137" s="9" t="s">
        <v>3102</v>
      </c>
      <c r="G3137" s="3">
        <v>12000000</v>
      </c>
      <c r="H3137" s="3">
        <v>91547205</v>
      </c>
      <c r="I3137" s="3">
        <v>113373764</v>
      </c>
      <c r="J3137" s="8" t="str">
        <f t="shared" si="386"/>
        <v/>
      </c>
      <c r="K3137" s="8" t="str">
        <f t="shared" si="387"/>
        <v/>
      </c>
      <c r="L3137" s="8" t="str">
        <f t="shared" si="388"/>
        <v>Think Like a Man</v>
      </c>
      <c r="M3137" s="8" t="str">
        <f t="shared" si="389"/>
        <v/>
      </c>
      <c r="N3137" s="8" t="str">
        <f t="shared" si="385"/>
        <v>Think Like a Man</v>
      </c>
      <c r="O3137" s="10">
        <f>INDEX(cpi!$A$1:$M$106,MATCH($D3137,cpi!$A:$A,0),MATCH($C3137,cpi!$1:$1,0))</f>
        <v>230.08500000000001</v>
      </c>
      <c r="P3137" s="10">
        <f>cpi!$I$2</f>
        <v>245.51900000000001</v>
      </c>
      <c r="Q3137" s="10">
        <f t="shared" si="390"/>
        <v>1.0670795575548166</v>
      </c>
      <c r="R3137" s="8" t="str">
        <f t="shared" si="391"/>
        <v/>
      </c>
      <c r="S3137" s="11">
        <f t="shared" si="392"/>
        <v>12804954.6906578</v>
      </c>
      <c r="T3137" s="11">
        <f t="shared" si="392"/>
        <v>97688151.006780103</v>
      </c>
      <c r="U3137" s="11">
        <f t="shared" si="392"/>
        <v>120978825.9274442</v>
      </c>
    </row>
    <row r="3138" spans="1:21" x14ac:dyDescent="0.2">
      <c r="A3138" s="5">
        <v>3168</v>
      </c>
      <c r="B3138" s="17">
        <v>16</v>
      </c>
      <c r="C3138" s="16">
        <v>4</v>
      </c>
      <c r="D3138" s="16">
        <v>2014</v>
      </c>
      <c r="E3138" s="18">
        <v>42098</v>
      </c>
      <c r="F3138" s="9" t="s">
        <v>3103</v>
      </c>
      <c r="G3138" s="3">
        <v>12000000</v>
      </c>
      <c r="H3138" s="3">
        <v>91386097</v>
      </c>
      <c r="I3138" s="3">
        <v>100919111</v>
      </c>
      <c r="J3138" s="8" t="str">
        <f t="shared" si="386"/>
        <v/>
      </c>
      <c r="K3138" s="8" t="str">
        <f t="shared" si="387"/>
        <v/>
      </c>
      <c r="L3138" s="8" t="str">
        <f t="shared" si="388"/>
        <v>Heaven is for Real</v>
      </c>
      <c r="M3138" s="8" t="str">
        <f t="shared" si="389"/>
        <v/>
      </c>
      <c r="N3138" s="8" t="str">
        <f t="shared" ref="N3138:N3201" si="393">IF(M3138=1,L3138&amp;" ("&amp;D3138&amp;")",L3138)</f>
        <v>Heaven is for Real</v>
      </c>
      <c r="O3138" s="10">
        <f>INDEX(cpi!$A$1:$M$106,MATCH($D3138,cpi!$A:$A,0),MATCH($C3138,cpi!$1:$1,0))</f>
        <v>237.072</v>
      </c>
      <c r="P3138" s="10">
        <f>cpi!$I$2</f>
        <v>245.51900000000001</v>
      </c>
      <c r="Q3138" s="10">
        <f t="shared" si="390"/>
        <v>1.0356305257474523</v>
      </c>
      <c r="R3138" s="8" t="str">
        <f t="shared" si="391"/>
        <v/>
      </c>
      <c r="S3138" s="11">
        <f t="shared" si="392"/>
        <v>12427566.308969427</v>
      </c>
      <c r="T3138" s="11">
        <f t="shared" si="392"/>
        <v>94642231.682117671</v>
      </c>
      <c r="U3138" s="11">
        <f t="shared" si="392"/>
        <v>104514911.98289549</v>
      </c>
    </row>
    <row r="3139" spans="1:21" x14ac:dyDescent="0.2">
      <c r="A3139" s="5">
        <v>3169</v>
      </c>
      <c r="B3139" s="17">
        <v>12</v>
      </c>
      <c r="C3139" s="16">
        <v>12</v>
      </c>
      <c r="D3139" s="16">
        <v>1986</v>
      </c>
      <c r="E3139" s="18">
        <v>31758</v>
      </c>
      <c r="F3139" s="9" t="s">
        <v>3104</v>
      </c>
      <c r="G3139" s="3">
        <v>12000000</v>
      </c>
      <c r="H3139" s="3">
        <v>79817937</v>
      </c>
      <c r="I3139" s="3">
        <v>79817937</v>
      </c>
      <c r="J3139" s="8" t="str">
        <f t="shared" ref="J3139:J3202" si="394">IF(I3139=0,1,"")</f>
        <v/>
      </c>
      <c r="K3139" s="8" t="str">
        <f t="shared" ref="K3139:K3202" si="395">IF(D3139&gt;2017,1,"")</f>
        <v/>
      </c>
      <c r="L3139" s="8" t="str">
        <f t="shared" ref="L3139:L3202" si="396">F3139</f>
        <v>The Golden Child</v>
      </c>
      <c r="M3139" s="8" t="str">
        <f t="shared" ref="M3139:M3202" si="397">IF(COUNTIF($L$2:$L$5233,L3139)&gt;1,1,"")</f>
        <v/>
      </c>
      <c r="N3139" s="8" t="str">
        <f t="shared" si="393"/>
        <v>The Golden Child</v>
      </c>
      <c r="O3139" s="10">
        <f>INDEX(cpi!$A$1:$M$106,MATCH($D3139,cpi!$A:$A,0),MATCH($C3139,cpi!$1:$1,0))</f>
        <v>110.5</v>
      </c>
      <c r="P3139" s="10">
        <f>cpi!$I$2</f>
        <v>245.51900000000001</v>
      </c>
      <c r="Q3139" s="10">
        <f t="shared" ref="Q3139:Q3202" si="398">P3139/O3139</f>
        <v>2.2218914027149324</v>
      </c>
      <c r="R3139" s="8" t="str">
        <f t="shared" ref="R3139:R3202" si="399">IF(ISERROR(Q3139),1,"")</f>
        <v/>
      </c>
      <c r="S3139" s="11">
        <f t="shared" ref="S3139:U3202" si="400">G3139*$Q3139</f>
        <v>26662696.832579188</v>
      </c>
      <c r="T3139" s="11">
        <f t="shared" si="400"/>
        <v>177346788.00274211</v>
      </c>
      <c r="U3139" s="11">
        <f t="shared" si="400"/>
        <v>177346788.00274211</v>
      </c>
    </row>
    <row r="3140" spans="1:21" x14ac:dyDescent="0.2">
      <c r="A3140" s="5">
        <v>3170</v>
      </c>
      <c r="B3140" s="17">
        <v>4</v>
      </c>
      <c r="C3140" s="16">
        <v>6</v>
      </c>
      <c r="D3140" s="16">
        <v>1982</v>
      </c>
      <c r="E3140" s="18">
        <v>30047</v>
      </c>
      <c r="F3140" s="9" t="s">
        <v>3105</v>
      </c>
      <c r="G3140" s="3">
        <v>12000000</v>
      </c>
      <c r="H3140" s="3">
        <v>78912963</v>
      </c>
      <c r="I3140" s="3">
        <v>95800000</v>
      </c>
      <c r="J3140" s="8" t="str">
        <f t="shared" si="394"/>
        <v/>
      </c>
      <c r="K3140" s="8" t="str">
        <f t="shared" si="395"/>
        <v/>
      </c>
      <c r="L3140" s="8" t="str">
        <f t="shared" si="396"/>
        <v>Star Trek II: The Wrath of Khan</v>
      </c>
      <c r="M3140" s="8" t="str">
        <f t="shared" si="397"/>
        <v/>
      </c>
      <c r="N3140" s="8" t="str">
        <f t="shared" si="393"/>
        <v>Star Trek II: The Wrath of Khan</v>
      </c>
      <c r="O3140" s="10">
        <f>INDEX(cpi!$A$1:$M$106,MATCH($D3140,cpi!$A:$A,0),MATCH($C3140,cpi!$1:$1,0))</f>
        <v>97</v>
      </c>
      <c r="P3140" s="10">
        <f>cpi!$I$2</f>
        <v>245.51900000000001</v>
      </c>
      <c r="Q3140" s="10">
        <f t="shared" si="398"/>
        <v>2.5311237113402063</v>
      </c>
      <c r="R3140" s="8" t="str">
        <f t="shared" si="399"/>
        <v/>
      </c>
      <c r="S3140" s="11">
        <f t="shared" si="400"/>
        <v>30373484.536082476</v>
      </c>
      <c r="T3140" s="11">
        <f t="shared" si="400"/>
        <v>199738471.78141239</v>
      </c>
      <c r="U3140" s="11">
        <f t="shared" si="400"/>
        <v>242481651.54639176</v>
      </c>
    </row>
    <row r="3141" spans="1:21" x14ac:dyDescent="0.2">
      <c r="A3141" s="5">
        <v>3171</v>
      </c>
      <c r="B3141" s="17">
        <v>13</v>
      </c>
      <c r="C3141" s="16">
        <v>9</v>
      </c>
      <c r="D3141" s="16">
        <v>2002</v>
      </c>
      <c r="E3141" s="18">
        <v>37630</v>
      </c>
      <c r="F3141" s="9" t="s">
        <v>3106</v>
      </c>
      <c r="G3141" s="3">
        <v>12000000</v>
      </c>
      <c r="H3141" s="3">
        <v>75781642</v>
      </c>
      <c r="I3141" s="3">
        <v>77063461</v>
      </c>
      <c r="J3141" s="8" t="str">
        <f t="shared" si="394"/>
        <v/>
      </c>
      <c r="K3141" s="8" t="str">
        <f t="shared" si="395"/>
        <v/>
      </c>
      <c r="L3141" s="8" t="str">
        <f t="shared" si="396"/>
        <v>Barbershop</v>
      </c>
      <c r="M3141" s="8" t="str">
        <f t="shared" si="397"/>
        <v/>
      </c>
      <c r="N3141" s="8" t="str">
        <f t="shared" si="393"/>
        <v>Barbershop</v>
      </c>
      <c r="O3141" s="10">
        <f>INDEX(cpi!$A$1:$M$106,MATCH($D3141,cpi!$A:$A,0),MATCH($C3141,cpi!$1:$1,0))</f>
        <v>181</v>
      </c>
      <c r="P3141" s="10">
        <f>cpi!$I$2</f>
        <v>245.51900000000001</v>
      </c>
      <c r="Q3141" s="10">
        <f t="shared" si="398"/>
        <v>1.3564585635359117</v>
      </c>
      <c r="R3141" s="8" t="str">
        <f t="shared" si="399"/>
        <v/>
      </c>
      <c r="S3141" s="11">
        <f t="shared" si="400"/>
        <v>16277502.76243094</v>
      </c>
      <c r="T3141" s="11">
        <f t="shared" si="400"/>
        <v>102794657.24971271</v>
      </c>
      <c r="U3141" s="11">
        <f t="shared" si="400"/>
        <v>104533391.60916574</v>
      </c>
    </row>
    <row r="3142" spans="1:21" x14ac:dyDescent="0.2">
      <c r="A3142" s="5">
        <v>3172</v>
      </c>
      <c r="B3142" s="17">
        <v>3</v>
      </c>
      <c r="C3142" s="16">
        <v>6</v>
      </c>
      <c r="D3142" s="16">
        <v>1983</v>
      </c>
      <c r="E3142" s="18">
        <v>30381</v>
      </c>
      <c r="F3142" s="9" t="s">
        <v>3107</v>
      </c>
      <c r="G3142" s="3">
        <v>12000000</v>
      </c>
      <c r="H3142" s="3">
        <v>74433837</v>
      </c>
      <c r="I3142" s="3">
        <v>74433837</v>
      </c>
      <c r="J3142" s="8" t="str">
        <f t="shared" si="394"/>
        <v/>
      </c>
      <c r="K3142" s="8" t="str">
        <f t="shared" si="395"/>
        <v/>
      </c>
      <c r="L3142" s="8" t="str">
        <f t="shared" si="396"/>
        <v>WarGames</v>
      </c>
      <c r="M3142" s="8" t="str">
        <f t="shared" si="397"/>
        <v/>
      </c>
      <c r="N3142" s="8" t="str">
        <f t="shared" si="393"/>
        <v>WarGames</v>
      </c>
      <c r="O3142" s="10">
        <f>INDEX(cpi!$A$1:$M$106,MATCH($D3142,cpi!$A:$A,0),MATCH($C3142,cpi!$1:$1,0))</f>
        <v>99.5</v>
      </c>
      <c r="P3142" s="10">
        <f>cpi!$I$2</f>
        <v>245.51900000000001</v>
      </c>
      <c r="Q3142" s="10">
        <f t="shared" si="398"/>
        <v>2.4675276381909548</v>
      </c>
      <c r="R3142" s="8" t="str">
        <f t="shared" si="399"/>
        <v/>
      </c>
      <c r="S3142" s="11">
        <f t="shared" si="400"/>
        <v>29610331.658291459</v>
      </c>
      <c r="T3142" s="11">
        <f t="shared" si="400"/>
        <v>183667550.01410049</v>
      </c>
      <c r="U3142" s="11">
        <f t="shared" si="400"/>
        <v>183667550.01410049</v>
      </c>
    </row>
    <row r="3143" spans="1:21" x14ac:dyDescent="0.2">
      <c r="A3143" s="5">
        <v>3173</v>
      </c>
      <c r="B3143" s="17">
        <v>4</v>
      </c>
      <c r="C3143" s="16">
        <v>2</v>
      </c>
      <c r="D3143" s="16">
        <v>1994</v>
      </c>
      <c r="E3143" s="18">
        <v>34426</v>
      </c>
      <c r="F3143" s="9" t="s">
        <v>3108</v>
      </c>
      <c r="G3143" s="3">
        <v>12000000</v>
      </c>
      <c r="H3143" s="3">
        <v>72217396</v>
      </c>
      <c r="I3143" s="3">
        <v>107217396</v>
      </c>
      <c r="J3143" s="8" t="str">
        <f t="shared" si="394"/>
        <v/>
      </c>
      <c r="K3143" s="8" t="str">
        <f t="shared" si="395"/>
        <v/>
      </c>
      <c r="L3143" s="8" t="str">
        <f t="shared" si="396"/>
        <v>Ace Ventura: Pet Detective</v>
      </c>
      <c r="M3143" s="8" t="str">
        <f t="shared" si="397"/>
        <v/>
      </c>
      <c r="N3143" s="8" t="str">
        <f t="shared" si="393"/>
        <v>Ace Ventura: Pet Detective</v>
      </c>
      <c r="O3143" s="10">
        <f>INDEX(cpi!$A$1:$M$106,MATCH($D3143,cpi!$A:$A,0),MATCH($C3143,cpi!$1:$1,0))</f>
        <v>146.69999999999999</v>
      </c>
      <c r="P3143" s="10">
        <f>cpi!$I$2</f>
        <v>245.51900000000001</v>
      </c>
      <c r="Q3143" s="10">
        <f t="shared" si="398"/>
        <v>1.6736128152692571</v>
      </c>
      <c r="R3143" s="8" t="str">
        <f t="shared" si="399"/>
        <v/>
      </c>
      <c r="S3143" s="11">
        <f t="shared" si="400"/>
        <v>20083353.783231083</v>
      </c>
      <c r="T3143" s="11">
        <f t="shared" si="400"/>
        <v>120863959.43097478</v>
      </c>
      <c r="U3143" s="11">
        <f t="shared" si="400"/>
        <v>179440407.96539879</v>
      </c>
    </row>
    <row r="3144" spans="1:21" x14ac:dyDescent="0.2">
      <c r="A3144" s="5">
        <v>3174</v>
      </c>
      <c r="B3144" s="17">
        <v>24</v>
      </c>
      <c r="C3144" s="16">
        <v>2</v>
      </c>
      <c r="D3144" s="16">
        <v>2012</v>
      </c>
      <c r="E3144" s="18">
        <v>41610</v>
      </c>
      <c r="F3144" s="9" t="s">
        <v>3109</v>
      </c>
      <c r="G3144" s="3">
        <v>12000000</v>
      </c>
      <c r="H3144" s="3">
        <v>70012847</v>
      </c>
      <c r="I3144" s="3">
        <v>82497035</v>
      </c>
      <c r="J3144" s="8" t="str">
        <f t="shared" si="394"/>
        <v/>
      </c>
      <c r="K3144" s="8" t="str">
        <f t="shared" si="395"/>
        <v/>
      </c>
      <c r="L3144" s="8" t="str">
        <f t="shared" si="396"/>
        <v>Act of Valor</v>
      </c>
      <c r="M3144" s="8" t="str">
        <f t="shared" si="397"/>
        <v/>
      </c>
      <c r="N3144" s="8" t="str">
        <f t="shared" si="393"/>
        <v>Act of Valor</v>
      </c>
      <c r="O3144" s="10">
        <f>INDEX(cpi!$A$1:$M$106,MATCH($D3144,cpi!$A:$A,0),MATCH($C3144,cpi!$1:$1,0))</f>
        <v>227.66300000000001</v>
      </c>
      <c r="P3144" s="10">
        <f>cpi!$I$2</f>
        <v>245.51900000000001</v>
      </c>
      <c r="Q3144" s="10">
        <f t="shared" si="398"/>
        <v>1.0784317170554722</v>
      </c>
      <c r="R3144" s="8" t="str">
        <f t="shared" si="399"/>
        <v/>
      </c>
      <c r="S3144" s="11">
        <f t="shared" si="400"/>
        <v>12941180.604665667</v>
      </c>
      <c r="T3144" s="11">
        <f t="shared" si="400"/>
        <v>75504074.806152076</v>
      </c>
      <c r="U3144" s="11">
        <f t="shared" si="400"/>
        <v>88967419.107035398</v>
      </c>
    </row>
    <row r="3145" spans="1:21" x14ac:dyDescent="0.2">
      <c r="A3145" s="5">
        <v>3175</v>
      </c>
      <c r="B3145" s="17">
        <v>8</v>
      </c>
      <c r="C3145" s="16">
        <v>2</v>
      </c>
      <c r="D3145" s="16">
        <v>1985</v>
      </c>
      <c r="E3145" s="18">
        <v>31261</v>
      </c>
      <c r="F3145" s="9" t="s">
        <v>3110</v>
      </c>
      <c r="G3145" s="3">
        <v>12000000</v>
      </c>
      <c r="H3145" s="3">
        <v>65532576</v>
      </c>
      <c r="I3145" s="3">
        <v>65532576</v>
      </c>
      <c r="J3145" s="8" t="str">
        <f t="shared" si="394"/>
        <v/>
      </c>
      <c r="K3145" s="8" t="str">
        <f t="shared" si="395"/>
        <v/>
      </c>
      <c r="L3145" s="8" t="str">
        <f t="shared" si="396"/>
        <v>Witness</v>
      </c>
      <c r="M3145" s="8" t="str">
        <f t="shared" si="397"/>
        <v/>
      </c>
      <c r="N3145" s="8" t="str">
        <f t="shared" si="393"/>
        <v>Witness</v>
      </c>
      <c r="O3145" s="10">
        <f>INDEX(cpi!$A$1:$M$106,MATCH($D3145,cpi!$A:$A,0),MATCH($C3145,cpi!$1:$1,0))</f>
        <v>106</v>
      </c>
      <c r="P3145" s="10">
        <f>cpi!$I$2</f>
        <v>245.51900000000001</v>
      </c>
      <c r="Q3145" s="10">
        <f t="shared" si="398"/>
        <v>2.3162169811320754</v>
      </c>
      <c r="R3145" s="8" t="str">
        <f t="shared" si="399"/>
        <v/>
      </c>
      <c r="S3145" s="11">
        <f t="shared" si="400"/>
        <v>27794603.773584906</v>
      </c>
      <c r="T3145" s="11">
        <f t="shared" si="400"/>
        <v>151787665.3485283</v>
      </c>
      <c r="U3145" s="11">
        <f t="shared" si="400"/>
        <v>151787665.3485283</v>
      </c>
    </row>
    <row r="3146" spans="1:21" x14ac:dyDescent="0.2">
      <c r="A3146" s="5">
        <v>3176</v>
      </c>
      <c r="B3146" s="17">
        <v>11</v>
      </c>
      <c r="C3146" s="16">
        <v>8</v>
      </c>
      <c r="D3146" s="16">
        <v>2006</v>
      </c>
      <c r="E3146" s="18">
        <v>39029</v>
      </c>
      <c r="F3146" s="9" t="s">
        <v>3111</v>
      </c>
      <c r="G3146" s="3">
        <v>12000000</v>
      </c>
      <c r="H3146" s="3">
        <v>65328121</v>
      </c>
      <c r="I3146" s="3">
        <v>110989157</v>
      </c>
      <c r="J3146" s="8" t="str">
        <f t="shared" si="394"/>
        <v/>
      </c>
      <c r="K3146" s="8" t="str">
        <f t="shared" si="395"/>
        <v/>
      </c>
      <c r="L3146" s="8" t="str">
        <f t="shared" si="396"/>
        <v>Step Up</v>
      </c>
      <c r="M3146" s="8" t="str">
        <f t="shared" si="397"/>
        <v/>
      </c>
      <c r="N3146" s="8" t="str">
        <f t="shared" si="393"/>
        <v>Step Up</v>
      </c>
      <c r="O3146" s="10">
        <f>INDEX(cpi!$A$1:$M$106,MATCH($D3146,cpi!$A:$A,0),MATCH($C3146,cpi!$1:$1,0))</f>
        <v>203.9</v>
      </c>
      <c r="P3146" s="10">
        <f>cpi!$I$2</f>
        <v>245.51900000000001</v>
      </c>
      <c r="Q3146" s="10">
        <f t="shared" si="398"/>
        <v>1.204114762138303</v>
      </c>
      <c r="R3146" s="8" t="str">
        <f t="shared" si="399"/>
        <v/>
      </c>
      <c r="S3146" s="11">
        <f t="shared" si="400"/>
        <v>14449377.145659637</v>
      </c>
      <c r="T3146" s="11">
        <f t="shared" si="400"/>
        <v>78662554.878857285</v>
      </c>
      <c r="U3146" s="11">
        <f t="shared" si="400"/>
        <v>133643682.38098577</v>
      </c>
    </row>
    <row r="3147" spans="1:21" x14ac:dyDescent="0.2">
      <c r="A3147" s="5">
        <v>3177</v>
      </c>
      <c r="B3147" s="17">
        <v>3</v>
      </c>
      <c r="C3147" s="16">
        <v>2</v>
      </c>
      <c r="D3147" s="16">
        <v>2012</v>
      </c>
      <c r="E3147" s="18">
        <v>40970</v>
      </c>
      <c r="F3147" s="9" t="s">
        <v>3112</v>
      </c>
      <c r="G3147" s="3">
        <v>12000000</v>
      </c>
      <c r="H3147" s="3">
        <v>64575175</v>
      </c>
      <c r="I3147" s="3">
        <v>123681790</v>
      </c>
      <c r="J3147" s="8" t="str">
        <f t="shared" si="394"/>
        <v/>
      </c>
      <c r="K3147" s="8" t="str">
        <f t="shared" si="395"/>
        <v/>
      </c>
      <c r="L3147" s="8" t="str">
        <f t="shared" si="396"/>
        <v>Chronicle</v>
      </c>
      <c r="M3147" s="8" t="str">
        <f t="shared" si="397"/>
        <v/>
      </c>
      <c r="N3147" s="8" t="str">
        <f t="shared" si="393"/>
        <v>Chronicle</v>
      </c>
      <c r="O3147" s="10">
        <f>INDEX(cpi!$A$1:$M$106,MATCH($D3147,cpi!$A:$A,0),MATCH($C3147,cpi!$1:$1,0))</f>
        <v>227.66300000000001</v>
      </c>
      <c r="P3147" s="10">
        <f>cpi!$I$2</f>
        <v>245.51900000000001</v>
      </c>
      <c r="Q3147" s="10">
        <f t="shared" si="398"/>
        <v>1.0784317170554722</v>
      </c>
      <c r="R3147" s="8" t="str">
        <f t="shared" si="399"/>
        <v/>
      </c>
      <c r="S3147" s="11">
        <f t="shared" si="400"/>
        <v>12941180.604665667</v>
      </c>
      <c r="T3147" s="11">
        <f t="shared" si="400"/>
        <v>69639916.854407609</v>
      </c>
      <c r="U3147" s="11">
        <f t="shared" si="400"/>
        <v>133382365.15819433</v>
      </c>
    </row>
    <row r="3148" spans="1:21" x14ac:dyDescent="0.2">
      <c r="A3148" s="5">
        <v>3178</v>
      </c>
      <c r="B3148" s="17">
        <v>20</v>
      </c>
      <c r="C3148" s="16">
        <v>12</v>
      </c>
      <c r="D3148" s="16">
        <v>1996</v>
      </c>
      <c r="E3148" s="18">
        <v>35654</v>
      </c>
      <c r="F3148" s="9" t="s">
        <v>3113</v>
      </c>
      <c r="G3148" s="3">
        <v>12000000</v>
      </c>
      <c r="H3148" s="3">
        <v>63118386</v>
      </c>
      <c r="I3148" s="3">
        <v>63118386</v>
      </c>
      <c r="J3148" s="8" t="str">
        <f t="shared" si="394"/>
        <v/>
      </c>
      <c r="K3148" s="8" t="str">
        <f t="shared" si="395"/>
        <v/>
      </c>
      <c r="L3148" s="8" t="str">
        <f t="shared" si="396"/>
        <v>Beavis and Butt-head Do America</v>
      </c>
      <c r="M3148" s="8" t="str">
        <f t="shared" si="397"/>
        <v/>
      </c>
      <c r="N3148" s="8" t="str">
        <f t="shared" si="393"/>
        <v>Beavis and Butt-head Do America</v>
      </c>
      <c r="O3148" s="10">
        <f>INDEX(cpi!$A$1:$M$106,MATCH($D3148,cpi!$A:$A,0),MATCH($C3148,cpi!$1:$1,0))</f>
        <v>158.6</v>
      </c>
      <c r="P3148" s="10">
        <f>cpi!$I$2</f>
        <v>245.51900000000001</v>
      </c>
      <c r="Q3148" s="10">
        <f t="shared" si="398"/>
        <v>1.5480390920554856</v>
      </c>
      <c r="R3148" s="8" t="str">
        <f t="shared" si="399"/>
        <v/>
      </c>
      <c r="S3148" s="11">
        <f t="shared" si="400"/>
        <v>18576469.104665827</v>
      </c>
      <c r="T3148" s="11">
        <f t="shared" si="400"/>
        <v>97709728.955447674</v>
      </c>
      <c r="U3148" s="11">
        <f t="shared" si="400"/>
        <v>97709728.955447674</v>
      </c>
    </row>
    <row r="3149" spans="1:21" x14ac:dyDescent="0.2">
      <c r="A3149" s="5">
        <v>3179</v>
      </c>
      <c r="B3149" s="17">
        <v>1</v>
      </c>
      <c r="C3149" s="16">
        <v>1</v>
      </c>
      <c r="D3149" s="16">
        <v>1970</v>
      </c>
      <c r="E3149" s="18">
        <v>25569</v>
      </c>
      <c r="F3149" s="9" t="s">
        <v>3114</v>
      </c>
      <c r="G3149" s="3">
        <v>12000000</v>
      </c>
      <c r="H3149" s="3">
        <v>62500000</v>
      </c>
      <c r="I3149" s="3">
        <v>62500000</v>
      </c>
      <c r="J3149" s="8" t="str">
        <f t="shared" si="394"/>
        <v/>
      </c>
      <c r="K3149" s="8" t="str">
        <f t="shared" si="395"/>
        <v/>
      </c>
      <c r="L3149" s="8" t="str">
        <f t="shared" si="396"/>
        <v>Patton</v>
      </c>
      <c r="M3149" s="8" t="str">
        <f t="shared" si="397"/>
        <v/>
      </c>
      <c r="N3149" s="8" t="str">
        <f t="shared" si="393"/>
        <v>Patton</v>
      </c>
      <c r="O3149" s="10">
        <f>INDEX(cpi!$A$1:$M$106,MATCH($D3149,cpi!$A:$A,0),MATCH($C3149,cpi!$1:$1,0))</f>
        <v>37.799999999999997</v>
      </c>
      <c r="P3149" s="10">
        <f>cpi!$I$2</f>
        <v>245.51900000000001</v>
      </c>
      <c r="Q3149" s="10">
        <f t="shared" si="398"/>
        <v>6.4952116402116404</v>
      </c>
      <c r="R3149" s="8" t="str">
        <f t="shared" si="399"/>
        <v/>
      </c>
      <c r="S3149" s="11">
        <f t="shared" si="400"/>
        <v>77942539.682539687</v>
      </c>
      <c r="T3149" s="11">
        <f t="shared" si="400"/>
        <v>405950727.51322752</v>
      </c>
      <c r="U3149" s="11">
        <f t="shared" si="400"/>
        <v>405950727.51322752</v>
      </c>
    </row>
    <row r="3150" spans="1:21" x14ac:dyDescent="0.2">
      <c r="A3150" s="5">
        <v>3180</v>
      </c>
      <c r="B3150" s="17">
        <v>2</v>
      </c>
      <c r="C3150" s="16">
        <v>3</v>
      </c>
      <c r="D3150" s="16">
        <v>2012</v>
      </c>
      <c r="E3150" s="18">
        <v>40942</v>
      </c>
      <c r="F3150" s="9" t="s">
        <v>3115</v>
      </c>
      <c r="G3150" s="3">
        <v>12000000</v>
      </c>
      <c r="H3150" s="3">
        <v>54731865</v>
      </c>
      <c r="I3150" s="3">
        <v>103028188</v>
      </c>
      <c r="J3150" s="8" t="str">
        <f t="shared" si="394"/>
        <v/>
      </c>
      <c r="K3150" s="8" t="str">
        <f t="shared" si="395"/>
        <v/>
      </c>
      <c r="L3150" s="8" t="str">
        <f t="shared" si="396"/>
        <v>Project X</v>
      </c>
      <c r="M3150" s="8" t="str">
        <f t="shared" si="397"/>
        <v/>
      </c>
      <c r="N3150" s="8" t="str">
        <f t="shared" si="393"/>
        <v>Project X</v>
      </c>
      <c r="O3150" s="10">
        <f>INDEX(cpi!$A$1:$M$106,MATCH($D3150,cpi!$A:$A,0),MATCH($C3150,cpi!$1:$1,0))</f>
        <v>229.392</v>
      </c>
      <c r="P3150" s="10">
        <f>cpi!$I$2</f>
        <v>245.51900000000001</v>
      </c>
      <c r="Q3150" s="10">
        <f t="shared" si="398"/>
        <v>1.0703032363813909</v>
      </c>
      <c r="R3150" s="8" t="str">
        <f t="shared" si="399"/>
        <v/>
      </c>
      <c r="S3150" s="11">
        <f t="shared" si="400"/>
        <v>12843638.836576691</v>
      </c>
      <c r="T3150" s="11">
        <f t="shared" si="400"/>
        <v>58579692.242689379</v>
      </c>
      <c r="U3150" s="11">
        <f t="shared" si="400"/>
        <v>110271403.05491038</v>
      </c>
    </row>
    <row r="3151" spans="1:21" x14ac:dyDescent="0.2">
      <c r="A3151" s="5">
        <v>3181</v>
      </c>
      <c r="B3151" s="17">
        <v>25</v>
      </c>
      <c r="C3151" s="16">
        <v>11</v>
      </c>
      <c r="D3151" s="16">
        <v>2016</v>
      </c>
      <c r="E3151" s="18">
        <v>43111</v>
      </c>
      <c r="F3151" s="9" t="s">
        <v>3116</v>
      </c>
      <c r="G3151" s="3">
        <v>12000000</v>
      </c>
      <c r="H3151" s="3">
        <v>51728731</v>
      </c>
      <c r="I3151" s="3">
        <v>145712310</v>
      </c>
      <c r="J3151" s="8" t="str">
        <f t="shared" si="394"/>
        <v/>
      </c>
      <c r="K3151" s="8" t="str">
        <f t="shared" si="395"/>
        <v/>
      </c>
      <c r="L3151" s="8" t="str">
        <f t="shared" si="396"/>
        <v>Lion</v>
      </c>
      <c r="M3151" s="8" t="str">
        <f t="shared" si="397"/>
        <v/>
      </c>
      <c r="N3151" s="8" t="str">
        <f t="shared" si="393"/>
        <v>Lion</v>
      </c>
      <c r="O3151" s="10">
        <f>INDEX(cpi!$A$1:$M$106,MATCH($D3151,cpi!$A:$A,0),MATCH($C3151,cpi!$1:$1,0))</f>
        <v>241.35300000000001</v>
      </c>
      <c r="P3151" s="10">
        <f>cpi!$I$2</f>
        <v>245.51900000000001</v>
      </c>
      <c r="Q3151" s="10">
        <f t="shared" si="398"/>
        <v>1.0172610243087925</v>
      </c>
      <c r="R3151" s="8" t="str">
        <f t="shared" si="399"/>
        <v/>
      </c>
      <c r="S3151" s="11">
        <f t="shared" si="400"/>
        <v>12207132.29170551</v>
      </c>
      <c r="T3151" s="11">
        <f t="shared" si="400"/>
        <v>52621621.883253992</v>
      </c>
      <c r="U3151" s="11">
        <f t="shared" si="400"/>
        <v>148227453.72500032</v>
      </c>
    </row>
    <row r="3152" spans="1:21" x14ac:dyDescent="0.2">
      <c r="A3152" s="5">
        <v>3182</v>
      </c>
      <c r="B3152" s="17">
        <v>25</v>
      </c>
      <c r="C3152" s="16">
        <v>12</v>
      </c>
      <c r="D3152" s="16">
        <v>1997</v>
      </c>
      <c r="E3152" s="18">
        <v>36172</v>
      </c>
      <c r="F3152" s="9" t="s">
        <v>3117</v>
      </c>
      <c r="G3152" s="3">
        <v>12000000</v>
      </c>
      <c r="H3152" s="3">
        <v>39673162</v>
      </c>
      <c r="I3152" s="3">
        <v>74727492</v>
      </c>
      <c r="J3152" s="8" t="str">
        <f t="shared" si="394"/>
        <v/>
      </c>
      <c r="K3152" s="8" t="str">
        <f t="shared" si="395"/>
        <v/>
      </c>
      <c r="L3152" s="8" t="str">
        <f t="shared" si="396"/>
        <v>Jackie Brown</v>
      </c>
      <c r="M3152" s="8" t="str">
        <f t="shared" si="397"/>
        <v/>
      </c>
      <c r="N3152" s="8" t="str">
        <f t="shared" si="393"/>
        <v>Jackie Brown</v>
      </c>
      <c r="O3152" s="10">
        <f>INDEX(cpi!$A$1:$M$106,MATCH($D3152,cpi!$A:$A,0),MATCH($C3152,cpi!$1:$1,0))</f>
        <v>161.30000000000001</v>
      </c>
      <c r="P3152" s="10">
        <f>cpi!$I$2</f>
        <v>245.51900000000001</v>
      </c>
      <c r="Q3152" s="10">
        <f t="shared" si="398"/>
        <v>1.5221264724116552</v>
      </c>
      <c r="R3152" s="8" t="str">
        <f t="shared" si="399"/>
        <v/>
      </c>
      <c r="S3152" s="11">
        <f t="shared" si="400"/>
        <v>18265517.668939862</v>
      </c>
      <c r="T3152" s="11">
        <f t="shared" si="400"/>
        <v>60387570.124476127</v>
      </c>
      <c r="U3152" s="11">
        <f t="shared" si="400"/>
        <v>113744693.79013018</v>
      </c>
    </row>
    <row r="3153" spans="1:21" x14ac:dyDescent="0.2">
      <c r="A3153" s="5">
        <v>3183</v>
      </c>
      <c r="B3153" s="17">
        <v>18</v>
      </c>
      <c r="C3153" s="16">
        <v>11</v>
      </c>
      <c r="D3153" s="16">
        <v>1983</v>
      </c>
      <c r="E3153" s="18">
        <v>30844</v>
      </c>
      <c r="F3153" s="9" t="s">
        <v>3118</v>
      </c>
      <c r="G3153" s="3">
        <v>12000000</v>
      </c>
      <c r="H3153" s="3">
        <v>39012241</v>
      </c>
      <c r="I3153" s="3">
        <v>39012241</v>
      </c>
      <c r="J3153" s="8" t="str">
        <f t="shared" si="394"/>
        <v/>
      </c>
      <c r="K3153" s="8" t="str">
        <f t="shared" si="395"/>
        <v/>
      </c>
      <c r="L3153" s="8" t="str">
        <f t="shared" si="396"/>
        <v>Yentl</v>
      </c>
      <c r="M3153" s="8" t="str">
        <f t="shared" si="397"/>
        <v/>
      </c>
      <c r="N3153" s="8" t="str">
        <f t="shared" si="393"/>
        <v>Yentl</v>
      </c>
      <c r="O3153" s="10">
        <f>INDEX(cpi!$A$1:$M$106,MATCH($D3153,cpi!$A:$A,0),MATCH($C3153,cpi!$1:$1,0))</f>
        <v>101.2</v>
      </c>
      <c r="P3153" s="10">
        <f>cpi!$I$2</f>
        <v>245.51900000000001</v>
      </c>
      <c r="Q3153" s="10">
        <f t="shared" si="398"/>
        <v>2.4260770750988141</v>
      </c>
      <c r="R3153" s="8" t="str">
        <f t="shared" si="399"/>
        <v/>
      </c>
      <c r="S3153" s="11">
        <f t="shared" si="400"/>
        <v>29112924.90118577</v>
      </c>
      <c r="T3153" s="11">
        <f t="shared" si="400"/>
        <v>94646703.538330033</v>
      </c>
      <c r="U3153" s="11">
        <f t="shared" si="400"/>
        <v>94646703.538330033</v>
      </c>
    </row>
    <row r="3154" spans="1:21" x14ac:dyDescent="0.2">
      <c r="A3154" s="5">
        <v>3184</v>
      </c>
      <c r="B3154" s="17">
        <v>25</v>
      </c>
      <c r="C3154" s="16">
        <v>4</v>
      </c>
      <c r="D3154" s="16">
        <v>2008</v>
      </c>
      <c r="E3154" s="18">
        <v>40182</v>
      </c>
      <c r="F3154" s="9" t="s">
        <v>3119</v>
      </c>
      <c r="G3154" s="3">
        <v>12000000</v>
      </c>
      <c r="H3154" s="3">
        <v>38108728</v>
      </c>
      <c r="I3154" s="3">
        <v>43353117</v>
      </c>
      <c r="J3154" s="8" t="str">
        <f t="shared" si="394"/>
        <v/>
      </c>
      <c r="K3154" s="8" t="str">
        <f t="shared" si="395"/>
        <v/>
      </c>
      <c r="L3154" s="8" t="str">
        <f t="shared" si="396"/>
        <v>Harold &amp; Kumar Escape from Guantanamo Bay</v>
      </c>
      <c r="M3154" s="8" t="str">
        <f t="shared" si="397"/>
        <v/>
      </c>
      <c r="N3154" s="8" t="str">
        <f t="shared" si="393"/>
        <v>Harold &amp; Kumar Escape from Guantanamo Bay</v>
      </c>
      <c r="O3154" s="10">
        <f>INDEX(cpi!$A$1:$M$106,MATCH($D3154,cpi!$A:$A,0),MATCH($C3154,cpi!$1:$1,0))</f>
        <v>214.82300000000001</v>
      </c>
      <c r="P3154" s="10">
        <f>cpi!$I$2</f>
        <v>245.51900000000001</v>
      </c>
      <c r="Q3154" s="10">
        <f t="shared" si="398"/>
        <v>1.1428897278224399</v>
      </c>
      <c r="R3154" s="8" t="str">
        <f t="shared" si="399"/>
        <v/>
      </c>
      <c r="S3154" s="11">
        <f t="shared" si="400"/>
        <v>13714676.733869279</v>
      </c>
      <c r="T3154" s="11">
        <f t="shared" si="400"/>
        <v>43554073.771579392</v>
      </c>
      <c r="U3154" s="11">
        <f t="shared" si="400"/>
        <v>49547832.08838439</v>
      </c>
    </row>
    <row r="3155" spans="1:21" x14ac:dyDescent="0.2">
      <c r="A3155" s="5">
        <v>3185</v>
      </c>
      <c r="B3155" s="17">
        <v>22</v>
      </c>
      <c r="C3155" s="16">
        <v>11</v>
      </c>
      <c r="D3155" s="16">
        <v>2013</v>
      </c>
      <c r="E3155" s="18">
        <v>41923</v>
      </c>
      <c r="F3155" s="9" t="s">
        <v>3120</v>
      </c>
      <c r="G3155" s="3">
        <v>12000000</v>
      </c>
      <c r="H3155" s="3">
        <v>37709979</v>
      </c>
      <c r="I3155" s="3">
        <v>98963392</v>
      </c>
      <c r="J3155" s="8" t="str">
        <f t="shared" si="394"/>
        <v/>
      </c>
      <c r="K3155" s="8" t="str">
        <f t="shared" si="395"/>
        <v/>
      </c>
      <c r="L3155" s="8" t="str">
        <f t="shared" si="396"/>
        <v>Philomena</v>
      </c>
      <c r="M3155" s="8" t="str">
        <f t="shared" si="397"/>
        <v/>
      </c>
      <c r="N3155" s="8" t="str">
        <f t="shared" si="393"/>
        <v>Philomena</v>
      </c>
      <c r="O3155" s="10">
        <f>INDEX(cpi!$A$1:$M$106,MATCH($D3155,cpi!$A:$A,0),MATCH($C3155,cpi!$1:$1,0))</f>
        <v>233.06899999999999</v>
      </c>
      <c r="P3155" s="10">
        <f>cpi!$I$2</f>
        <v>245.51900000000001</v>
      </c>
      <c r="Q3155" s="10">
        <f t="shared" si="398"/>
        <v>1.0534176574319194</v>
      </c>
      <c r="R3155" s="8" t="str">
        <f t="shared" si="399"/>
        <v/>
      </c>
      <c r="S3155" s="11">
        <f t="shared" si="400"/>
        <v>12641011.889183033</v>
      </c>
      <c r="T3155" s="11">
        <f t="shared" si="400"/>
        <v>39724357.739986874</v>
      </c>
      <c r="U3155" s="11">
        <f t="shared" si="400"/>
        <v>104249784.57215676</v>
      </c>
    </row>
    <row r="3156" spans="1:21" x14ac:dyDescent="0.2">
      <c r="A3156" s="5">
        <v>3186</v>
      </c>
      <c r="B3156" s="17">
        <v>6</v>
      </c>
      <c r="C3156" s="16">
        <v>11</v>
      </c>
      <c r="D3156" s="16">
        <v>1981</v>
      </c>
      <c r="E3156" s="18">
        <v>29748</v>
      </c>
      <c r="F3156" s="9" t="s">
        <v>3121</v>
      </c>
      <c r="G3156" s="3">
        <v>12000000</v>
      </c>
      <c r="H3156" s="3">
        <v>37400000</v>
      </c>
      <c r="I3156" s="3">
        <v>37400000</v>
      </c>
      <c r="J3156" s="8" t="str">
        <f t="shared" si="394"/>
        <v/>
      </c>
      <c r="K3156" s="8" t="str">
        <f t="shared" si="395"/>
        <v/>
      </c>
      <c r="L3156" s="8" t="str">
        <f t="shared" si="396"/>
        <v>Time Bandits</v>
      </c>
      <c r="M3156" s="8" t="str">
        <f t="shared" si="397"/>
        <v/>
      </c>
      <c r="N3156" s="8" t="str">
        <f t="shared" si="393"/>
        <v>Time Bandits</v>
      </c>
      <c r="O3156" s="10">
        <f>INDEX(cpi!$A$1:$M$106,MATCH($D3156,cpi!$A:$A,0),MATCH($C3156,cpi!$1:$1,0))</f>
        <v>93.7</v>
      </c>
      <c r="P3156" s="10">
        <f>cpi!$I$2</f>
        <v>245.51900000000001</v>
      </c>
      <c r="Q3156" s="10">
        <f t="shared" si="398"/>
        <v>2.6202668089647814</v>
      </c>
      <c r="R3156" s="8" t="str">
        <f t="shared" si="399"/>
        <v/>
      </c>
      <c r="S3156" s="11">
        <f t="shared" si="400"/>
        <v>31443201.707577378</v>
      </c>
      <c r="T3156" s="11">
        <f t="shared" si="400"/>
        <v>97997978.655282825</v>
      </c>
      <c r="U3156" s="11">
        <f t="shared" si="400"/>
        <v>97997978.655282825</v>
      </c>
    </row>
    <row r="3157" spans="1:21" x14ac:dyDescent="0.2">
      <c r="A3157" s="5">
        <v>3187</v>
      </c>
      <c r="B3157" s="17">
        <v>15</v>
      </c>
      <c r="C3157" s="16">
        <v>2</v>
      </c>
      <c r="D3157" s="16">
        <v>2002</v>
      </c>
      <c r="E3157" s="18">
        <v>37682</v>
      </c>
      <c r="F3157" s="9" t="s">
        <v>3122</v>
      </c>
      <c r="G3157" s="3">
        <v>12000000</v>
      </c>
      <c r="H3157" s="3">
        <v>37188667</v>
      </c>
      <c r="I3157" s="3">
        <v>57000000</v>
      </c>
      <c r="J3157" s="8" t="str">
        <f t="shared" si="394"/>
        <v/>
      </c>
      <c r="K3157" s="8" t="str">
        <f t="shared" si="395"/>
        <v/>
      </c>
      <c r="L3157" s="8" t="str">
        <f t="shared" si="396"/>
        <v>Crossroads</v>
      </c>
      <c r="M3157" s="8">
        <f t="shared" si="397"/>
        <v>1</v>
      </c>
      <c r="N3157" s="8" t="str">
        <f t="shared" si="393"/>
        <v>Crossroads (2002)</v>
      </c>
      <c r="O3157" s="10">
        <f>INDEX(cpi!$A$1:$M$106,MATCH($D3157,cpi!$A:$A,0),MATCH($C3157,cpi!$1:$1,0))</f>
        <v>177.8</v>
      </c>
      <c r="P3157" s="10">
        <f>cpi!$I$2</f>
        <v>245.51900000000001</v>
      </c>
      <c r="Q3157" s="10">
        <f t="shared" si="398"/>
        <v>1.3808717660292462</v>
      </c>
      <c r="R3157" s="8" t="str">
        <f t="shared" si="399"/>
        <v/>
      </c>
      <c r="S3157" s="11">
        <f t="shared" si="400"/>
        <v>16570461.192350954</v>
      </c>
      <c r="T3157" s="11">
        <f t="shared" si="400"/>
        <v>51352780.276563548</v>
      </c>
      <c r="U3157" s="11">
        <f t="shared" si="400"/>
        <v>78709690.663667038</v>
      </c>
    </row>
    <row r="3158" spans="1:21" x14ac:dyDescent="0.2">
      <c r="A3158" s="5">
        <v>3188</v>
      </c>
      <c r="B3158" s="17">
        <v>24</v>
      </c>
      <c r="C3158" s="16">
        <v>7</v>
      </c>
      <c r="D3158" s="16">
        <v>2015</v>
      </c>
      <c r="E3158" s="18">
        <v>42711</v>
      </c>
      <c r="F3158" s="9" t="s">
        <v>3123</v>
      </c>
      <c r="G3158" s="3">
        <v>12000000</v>
      </c>
      <c r="H3158" s="3">
        <v>32000304</v>
      </c>
      <c r="I3158" s="3">
        <v>85512300</v>
      </c>
      <c r="J3158" s="8" t="str">
        <f t="shared" si="394"/>
        <v/>
      </c>
      <c r="K3158" s="8" t="str">
        <f t="shared" si="395"/>
        <v/>
      </c>
      <c r="L3158" s="8" t="str">
        <f t="shared" si="396"/>
        <v>Paper Towns</v>
      </c>
      <c r="M3158" s="8" t="str">
        <f t="shared" si="397"/>
        <v/>
      </c>
      <c r="N3158" s="8" t="str">
        <f t="shared" si="393"/>
        <v>Paper Towns</v>
      </c>
      <c r="O3158" s="10">
        <f>INDEX(cpi!$A$1:$M$106,MATCH($D3158,cpi!$A:$A,0),MATCH($C3158,cpi!$1:$1,0))</f>
        <v>238.654</v>
      </c>
      <c r="P3158" s="10">
        <f>cpi!$I$2</f>
        <v>245.51900000000001</v>
      </c>
      <c r="Q3158" s="10">
        <f t="shared" si="398"/>
        <v>1.0287654931406975</v>
      </c>
      <c r="R3158" s="8" t="str">
        <f t="shared" si="399"/>
        <v/>
      </c>
      <c r="S3158" s="11">
        <f t="shared" si="400"/>
        <v>12345185.91768837</v>
      </c>
      <c r="T3158" s="11">
        <f t="shared" si="400"/>
        <v>32920808.525212236</v>
      </c>
      <c r="U3158" s="11">
        <f t="shared" si="400"/>
        <v>87972103.479095265</v>
      </c>
    </row>
    <row r="3159" spans="1:21" x14ac:dyDescent="0.2">
      <c r="A3159" s="5">
        <v>3189</v>
      </c>
      <c r="B3159" s="17">
        <v>10</v>
      </c>
      <c r="C3159" s="16">
        <v>10</v>
      </c>
      <c r="D3159" s="16">
        <v>2008</v>
      </c>
      <c r="E3159" s="18">
        <v>39731</v>
      </c>
      <c r="F3159" s="9" t="s">
        <v>3124</v>
      </c>
      <c r="G3159" s="3">
        <v>12000000</v>
      </c>
      <c r="H3159" s="3">
        <v>31691811</v>
      </c>
      <c r="I3159" s="3">
        <v>41924774</v>
      </c>
      <c r="J3159" s="8" t="str">
        <f t="shared" si="394"/>
        <v/>
      </c>
      <c r="K3159" s="8" t="str">
        <f t="shared" si="395"/>
        <v/>
      </c>
      <c r="L3159" s="8" t="str">
        <f t="shared" si="396"/>
        <v>Quarantine</v>
      </c>
      <c r="M3159" s="8" t="str">
        <f t="shared" si="397"/>
        <v/>
      </c>
      <c r="N3159" s="8" t="str">
        <f t="shared" si="393"/>
        <v>Quarantine</v>
      </c>
      <c r="O3159" s="10">
        <f>INDEX(cpi!$A$1:$M$106,MATCH($D3159,cpi!$A:$A,0),MATCH($C3159,cpi!$1:$1,0))</f>
        <v>216.57300000000001</v>
      </c>
      <c r="P3159" s="10">
        <f>cpi!$I$2</f>
        <v>245.51900000000001</v>
      </c>
      <c r="Q3159" s="10">
        <f t="shared" si="398"/>
        <v>1.1336547030331574</v>
      </c>
      <c r="R3159" s="8" t="str">
        <f t="shared" si="399"/>
        <v/>
      </c>
      <c r="S3159" s="11">
        <f t="shared" si="400"/>
        <v>13603856.43639789</v>
      </c>
      <c r="T3159" s="11">
        <f t="shared" si="400"/>
        <v>35927570.587787949</v>
      </c>
      <c r="U3159" s="11">
        <f t="shared" si="400"/>
        <v>47528217.218702242</v>
      </c>
    </row>
    <row r="3160" spans="1:21" x14ac:dyDescent="0.2">
      <c r="A3160" s="5">
        <v>3190</v>
      </c>
      <c r="B3160" s="17">
        <v>21</v>
      </c>
      <c r="C3160" s="16">
        <v>8</v>
      </c>
      <c r="D3160" s="16">
        <v>2002</v>
      </c>
      <c r="E3160" s="18">
        <v>37872</v>
      </c>
      <c r="F3160" s="9" t="s">
        <v>3125</v>
      </c>
      <c r="G3160" s="3">
        <v>12000000</v>
      </c>
      <c r="H3160" s="3">
        <v>31597131</v>
      </c>
      <c r="I3160" s="3">
        <v>52223306</v>
      </c>
      <c r="J3160" s="8" t="str">
        <f t="shared" si="394"/>
        <v/>
      </c>
      <c r="K3160" s="8" t="str">
        <f t="shared" si="395"/>
        <v/>
      </c>
      <c r="L3160" s="8" t="str">
        <f t="shared" si="396"/>
        <v>One Hour Photo</v>
      </c>
      <c r="M3160" s="8" t="str">
        <f t="shared" si="397"/>
        <v/>
      </c>
      <c r="N3160" s="8" t="str">
        <f t="shared" si="393"/>
        <v>One Hour Photo</v>
      </c>
      <c r="O3160" s="10">
        <f>INDEX(cpi!$A$1:$M$106,MATCH($D3160,cpi!$A:$A,0),MATCH($C3160,cpi!$1:$1,0))</f>
        <v>180.7</v>
      </c>
      <c r="P3160" s="10">
        <f>cpi!$I$2</f>
        <v>245.51900000000001</v>
      </c>
      <c r="Q3160" s="10">
        <f t="shared" si="398"/>
        <v>1.3587105700055342</v>
      </c>
      <c r="R3160" s="8" t="str">
        <f t="shared" si="399"/>
        <v/>
      </c>
      <c r="S3160" s="11">
        <f t="shared" si="400"/>
        <v>16304526.840066411</v>
      </c>
      <c r="T3160" s="11">
        <f t="shared" si="400"/>
        <v>42931355.871549532</v>
      </c>
      <c r="U3160" s="11">
        <f t="shared" si="400"/>
        <v>70956357.86283344</v>
      </c>
    </row>
    <row r="3161" spans="1:21" x14ac:dyDescent="0.2">
      <c r="A3161" s="5">
        <v>3191</v>
      </c>
      <c r="B3161" s="17">
        <v>1</v>
      </c>
      <c r="C3161" s="16">
        <v>2</v>
      </c>
      <c r="D3161" s="16">
        <v>2008</v>
      </c>
      <c r="E3161" s="18">
        <v>39449</v>
      </c>
      <c r="F3161" s="9" t="s">
        <v>3126</v>
      </c>
      <c r="G3161" s="3">
        <v>12000000</v>
      </c>
      <c r="H3161" s="3">
        <v>31418697</v>
      </c>
      <c r="I3161" s="3">
        <v>57577765</v>
      </c>
      <c r="J3161" s="8" t="str">
        <f t="shared" si="394"/>
        <v/>
      </c>
      <c r="K3161" s="8" t="str">
        <f t="shared" si="395"/>
        <v/>
      </c>
      <c r="L3161" s="8" t="str">
        <f t="shared" si="396"/>
        <v>The Eye</v>
      </c>
      <c r="M3161" s="8" t="str">
        <f t="shared" si="397"/>
        <v/>
      </c>
      <c r="N3161" s="8" t="str">
        <f t="shared" si="393"/>
        <v>The Eye</v>
      </c>
      <c r="O3161" s="10">
        <f>INDEX(cpi!$A$1:$M$106,MATCH($D3161,cpi!$A:$A,0),MATCH($C3161,cpi!$1:$1,0))</f>
        <v>211.69300000000001</v>
      </c>
      <c r="P3161" s="10">
        <f>cpi!$I$2</f>
        <v>245.51900000000001</v>
      </c>
      <c r="Q3161" s="10">
        <f t="shared" si="398"/>
        <v>1.1597879948793772</v>
      </c>
      <c r="R3161" s="8" t="str">
        <f t="shared" si="399"/>
        <v/>
      </c>
      <c r="S3161" s="11">
        <f t="shared" si="400"/>
        <v>13917455.938552527</v>
      </c>
      <c r="T3161" s="11">
        <f t="shared" si="400"/>
        <v>36439027.595352702</v>
      </c>
      <c r="U3161" s="11">
        <f t="shared" si="400"/>
        <v>66778000.618985988</v>
      </c>
    </row>
    <row r="3162" spans="1:21" x14ac:dyDescent="0.2">
      <c r="A3162" s="5">
        <v>3192</v>
      </c>
      <c r="B3162" s="17">
        <v>7</v>
      </c>
      <c r="C3162" s="16">
        <v>4</v>
      </c>
      <c r="D3162" s="16">
        <v>2004</v>
      </c>
      <c r="E3162" s="18">
        <v>38172</v>
      </c>
      <c r="F3162" s="9" t="s">
        <v>3127</v>
      </c>
      <c r="G3162" s="3">
        <v>12000000</v>
      </c>
      <c r="H3162" s="3">
        <v>31203964</v>
      </c>
      <c r="I3162" s="3">
        <v>31286759</v>
      </c>
      <c r="J3162" s="8" t="str">
        <f t="shared" si="394"/>
        <v/>
      </c>
      <c r="K3162" s="8" t="str">
        <f t="shared" si="395"/>
        <v/>
      </c>
      <c r="L3162" s="8" t="str">
        <f t="shared" si="396"/>
        <v>Johnson Family Vacation</v>
      </c>
      <c r="M3162" s="8" t="str">
        <f t="shared" si="397"/>
        <v/>
      </c>
      <c r="N3162" s="8" t="str">
        <f t="shared" si="393"/>
        <v>Johnson Family Vacation</v>
      </c>
      <c r="O3162" s="10">
        <f>INDEX(cpi!$A$1:$M$106,MATCH($D3162,cpi!$A:$A,0),MATCH($C3162,cpi!$1:$1,0))</f>
        <v>188</v>
      </c>
      <c r="P3162" s="10">
        <f>cpi!$I$2</f>
        <v>245.51900000000001</v>
      </c>
      <c r="Q3162" s="10">
        <f t="shared" si="398"/>
        <v>1.3059521276595745</v>
      </c>
      <c r="R3162" s="8" t="str">
        <f t="shared" si="399"/>
        <v/>
      </c>
      <c r="S3162" s="11">
        <f t="shared" si="400"/>
        <v>15671425.531914894</v>
      </c>
      <c r="T3162" s="11">
        <f t="shared" si="400"/>
        <v>40750883.177212767</v>
      </c>
      <c r="U3162" s="11">
        <f t="shared" si="400"/>
        <v>40859009.483622342</v>
      </c>
    </row>
    <row r="3163" spans="1:21" x14ac:dyDescent="0.2">
      <c r="A3163" s="5">
        <v>3193</v>
      </c>
      <c r="B3163" s="17">
        <v>21</v>
      </c>
      <c r="C3163" s="16">
        <v>12</v>
      </c>
      <c r="D3163" s="16">
        <v>2001</v>
      </c>
      <c r="E3163" s="18">
        <v>37511</v>
      </c>
      <c r="F3163" s="9" t="s">
        <v>3128</v>
      </c>
      <c r="G3163" s="3">
        <v>12000000</v>
      </c>
      <c r="H3163" s="3">
        <v>31155435</v>
      </c>
      <c r="I3163" s="3">
        <v>31222395</v>
      </c>
      <c r="J3163" s="8" t="str">
        <f t="shared" si="394"/>
        <v/>
      </c>
      <c r="K3163" s="8" t="str">
        <f t="shared" si="395"/>
        <v/>
      </c>
      <c r="L3163" s="8" t="str">
        <f t="shared" si="396"/>
        <v>How High</v>
      </c>
      <c r="M3163" s="8" t="str">
        <f t="shared" si="397"/>
        <v/>
      </c>
      <c r="N3163" s="8" t="str">
        <f t="shared" si="393"/>
        <v>How High</v>
      </c>
      <c r="O3163" s="10">
        <f>INDEX(cpi!$A$1:$M$106,MATCH($D3163,cpi!$A:$A,0),MATCH($C3163,cpi!$1:$1,0))</f>
        <v>176.7</v>
      </c>
      <c r="P3163" s="10">
        <f>cpi!$I$2</f>
        <v>245.51900000000001</v>
      </c>
      <c r="Q3163" s="10">
        <f t="shared" si="398"/>
        <v>1.3894680249009621</v>
      </c>
      <c r="R3163" s="8" t="str">
        <f t="shared" si="399"/>
        <v/>
      </c>
      <c r="S3163" s="11">
        <f t="shared" si="400"/>
        <v>16673616.298811546</v>
      </c>
      <c r="T3163" s="11">
        <f t="shared" si="400"/>
        <v>43289480.734380305</v>
      </c>
      <c r="U3163" s="11">
        <f t="shared" si="400"/>
        <v>43382519.513327673</v>
      </c>
    </row>
    <row r="3164" spans="1:21" x14ac:dyDescent="0.2">
      <c r="A3164" s="5">
        <v>3194</v>
      </c>
      <c r="B3164" s="17">
        <v>7</v>
      </c>
      <c r="C3164" s="16">
        <v>10</v>
      </c>
      <c r="D3164" s="16">
        <v>1960</v>
      </c>
      <c r="E3164" s="18">
        <v>22107</v>
      </c>
      <c r="F3164" s="9" t="s">
        <v>3129</v>
      </c>
      <c r="G3164" s="3">
        <v>12000000</v>
      </c>
      <c r="H3164" s="3">
        <v>30000000</v>
      </c>
      <c r="I3164" s="3">
        <v>60000000</v>
      </c>
      <c r="J3164" s="8" t="str">
        <f t="shared" si="394"/>
        <v/>
      </c>
      <c r="K3164" s="8" t="str">
        <f t="shared" si="395"/>
        <v/>
      </c>
      <c r="L3164" s="8" t="str">
        <f t="shared" si="396"/>
        <v>Spartacus</v>
      </c>
      <c r="M3164" s="8" t="str">
        <f t="shared" si="397"/>
        <v/>
      </c>
      <c r="N3164" s="8" t="str">
        <f t="shared" si="393"/>
        <v>Spartacus</v>
      </c>
      <c r="O3164" s="10">
        <f>INDEX(cpi!$A$1:$M$106,MATCH($D3164,cpi!$A:$A,0),MATCH($C3164,cpi!$1:$1,0))</f>
        <v>29.8</v>
      </c>
      <c r="P3164" s="10">
        <f>cpi!$I$2</f>
        <v>245.51900000000001</v>
      </c>
      <c r="Q3164" s="10">
        <f t="shared" si="398"/>
        <v>8.2388926174496646</v>
      </c>
      <c r="R3164" s="8" t="str">
        <f t="shared" si="399"/>
        <v/>
      </c>
      <c r="S3164" s="11">
        <f t="shared" si="400"/>
        <v>98866711.409395978</v>
      </c>
      <c r="T3164" s="11">
        <f t="shared" si="400"/>
        <v>247166778.52348995</v>
      </c>
      <c r="U3164" s="11">
        <f t="shared" si="400"/>
        <v>494333557.0469799</v>
      </c>
    </row>
    <row r="3165" spans="1:21" x14ac:dyDescent="0.2">
      <c r="A3165" s="5">
        <v>3195</v>
      </c>
      <c r="B3165" s="17">
        <v>1</v>
      </c>
      <c r="C3165" s="16">
        <v>9</v>
      </c>
      <c r="D3165" s="16">
        <v>2006</v>
      </c>
      <c r="E3165" s="18">
        <v>38726</v>
      </c>
      <c r="F3165" s="9" t="s">
        <v>3130</v>
      </c>
      <c r="G3165" s="3">
        <v>12000000</v>
      </c>
      <c r="H3165" s="3">
        <v>27838408</v>
      </c>
      <c r="I3165" s="3">
        <v>43924923</v>
      </c>
      <c r="J3165" s="8" t="str">
        <f t="shared" si="394"/>
        <v/>
      </c>
      <c r="K3165" s="8" t="str">
        <f t="shared" si="395"/>
        <v/>
      </c>
      <c r="L3165" s="8" t="str">
        <f t="shared" si="396"/>
        <v>Crank</v>
      </c>
      <c r="M3165" s="8" t="str">
        <f t="shared" si="397"/>
        <v/>
      </c>
      <c r="N3165" s="8" t="str">
        <f t="shared" si="393"/>
        <v>Crank</v>
      </c>
      <c r="O3165" s="10">
        <f>INDEX(cpi!$A$1:$M$106,MATCH($D3165,cpi!$A:$A,0),MATCH($C3165,cpi!$1:$1,0))</f>
        <v>202.9</v>
      </c>
      <c r="P3165" s="10">
        <f>cpi!$I$2</f>
        <v>245.51900000000001</v>
      </c>
      <c r="Q3165" s="10">
        <f t="shared" si="398"/>
        <v>1.2100492853622473</v>
      </c>
      <c r="R3165" s="8" t="str">
        <f t="shared" si="399"/>
        <v/>
      </c>
      <c r="S3165" s="11">
        <f t="shared" si="400"/>
        <v>14520591.424346969</v>
      </c>
      <c r="T3165" s="11">
        <f t="shared" si="400"/>
        <v>33685845.706022665</v>
      </c>
      <c r="U3165" s="11">
        <f t="shared" si="400"/>
        <v>53151321.685741737</v>
      </c>
    </row>
    <row r="3166" spans="1:21" x14ac:dyDescent="0.2">
      <c r="A3166" s="5">
        <v>3196</v>
      </c>
      <c r="B3166" s="17">
        <v>11</v>
      </c>
      <c r="C3166" s="16">
        <v>12</v>
      </c>
      <c r="D3166" s="16">
        <v>1992</v>
      </c>
      <c r="E3166" s="18">
        <v>33920</v>
      </c>
      <c r="F3166" s="9" t="s">
        <v>3131</v>
      </c>
      <c r="G3166" s="3">
        <v>12000000</v>
      </c>
      <c r="H3166" s="3">
        <v>27281507</v>
      </c>
      <c r="I3166" s="3">
        <v>27281507</v>
      </c>
      <c r="J3166" s="8" t="str">
        <f t="shared" si="394"/>
        <v/>
      </c>
      <c r="K3166" s="8" t="str">
        <f t="shared" si="395"/>
        <v/>
      </c>
      <c r="L3166" s="8" t="str">
        <f t="shared" si="396"/>
        <v>The Muppet Christmas Carol</v>
      </c>
      <c r="M3166" s="8" t="str">
        <f t="shared" si="397"/>
        <v/>
      </c>
      <c r="N3166" s="8" t="str">
        <f t="shared" si="393"/>
        <v>The Muppet Christmas Carol</v>
      </c>
      <c r="O3166" s="10">
        <f>INDEX(cpi!$A$1:$M$106,MATCH($D3166,cpi!$A:$A,0),MATCH($C3166,cpi!$1:$1,0))</f>
        <v>141.9</v>
      </c>
      <c r="P3166" s="10">
        <f>cpi!$I$2</f>
        <v>245.51900000000001</v>
      </c>
      <c r="Q3166" s="10">
        <f t="shared" si="398"/>
        <v>1.7302255109231852</v>
      </c>
      <c r="R3166" s="8" t="str">
        <f t="shared" si="399"/>
        <v/>
      </c>
      <c r="S3166" s="11">
        <f t="shared" si="400"/>
        <v>20762706.131078221</v>
      </c>
      <c r="T3166" s="11">
        <f t="shared" si="400"/>
        <v>47203159.387829453</v>
      </c>
      <c r="U3166" s="11">
        <f t="shared" si="400"/>
        <v>47203159.387829453</v>
      </c>
    </row>
    <row r="3167" spans="1:21" x14ac:dyDescent="0.2">
      <c r="A3167" s="5">
        <v>3197</v>
      </c>
      <c r="B3167" s="17">
        <v>12</v>
      </c>
      <c r="C3167" s="16">
        <v>8</v>
      </c>
      <c r="D3167" s="16">
        <v>2016</v>
      </c>
      <c r="E3167" s="18">
        <v>42712</v>
      </c>
      <c r="F3167" s="9" t="s">
        <v>3132</v>
      </c>
      <c r="G3167" s="3">
        <v>12000000</v>
      </c>
      <c r="H3167" s="3">
        <v>27007844</v>
      </c>
      <c r="I3167" s="3">
        <v>37584304</v>
      </c>
      <c r="J3167" s="8" t="str">
        <f t="shared" si="394"/>
        <v/>
      </c>
      <c r="K3167" s="8" t="str">
        <f t="shared" si="395"/>
        <v/>
      </c>
      <c r="L3167" s="8" t="str">
        <f t="shared" si="396"/>
        <v>Hell or High Water</v>
      </c>
      <c r="M3167" s="8" t="str">
        <f t="shared" si="397"/>
        <v/>
      </c>
      <c r="N3167" s="8" t="str">
        <f t="shared" si="393"/>
        <v>Hell or High Water</v>
      </c>
      <c r="O3167" s="10">
        <f>INDEX(cpi!$A$1:$M$106,MATCH($D3167,cpi!$A:$A,0),MATCH($C3167,cpi!$1:$1,0))</f>
        <v>240.84899999999999</v>
      </c>
      <c r="P3167" s="10">
        <f>cpi!$I$2</f>
        <v>245.51900000000001</v>
      </c>
      <c r="Q3167" s="10">
        <f t="shared" si="398"/>
        <v>1.0193897421205818</v>
      </c>
      <c r="R3167" s="8" t="str">
        <f t="shared" si="399"/>
        <v/>
      </c>
      <c r="S3167" s="11">
        <f t="shared" si="400"/>
        <v>12232676.90544698</v>
      </c>
      <c r="T3167" s="11">
        <f t="shared" si="400"/>
        <v>27531519.130392902</v>
      </c>
      <c r="U3167" s="11">
        <f t="shared" si="400"/>
        <v>38313053.962341547</v>
      </c>
    </row>
    <row r="3168" spans="1:21" x14ac:dyDescent="0.2">
      <c r="A3168" s="5">
        <v>3198</v>
      </c>
      <c r="B3168" s="17">
        <v>25</v>
      </c>
      <c r="C3168" s="16">
        <v>10</v>
      </c>
      <c r="D3168" s="16">
        <v>2002</v>
      </c>
      <c r="E3168" s="18">
        <v>37996</v>
      </c>
      <c r="F3168" s="9" t="s">
        <v>3133</v>
      </c>
      <c r="G3168" s="3">
        <v>12000000</v>
      </c>
      <c r="H3168" s="3">
        <v>25885000</v>
      </c>
      <c r="I3168" s="3">
        <v>56131239</v>
      </c>
      <c r="J3168" s="8" t="str">
        <f t="shared" si="394"/>
        <v/>
      </c>
      <c r="K3168" s="8" t="str">
        <f t="shared" si="395"/>
        <v/>
      </c>
      <c r="L3168" s="8" t="str">
        <f t="shared" si="396"/>
        <v>Frida</v>
      </c>
      <c r="M3168" s="8" t="str">
        <f t="shared" si="397"/>
        <v/>
      </c>
      <c r="N3168" s="8" t="str">
        <f t="shared" si="393"/>
        <v>Frida</v>
      </c>
      <c r="O3168" s="10">
        <f>INDEX(cpi!$A$1:$M$106,MATCH($D3168,cpi!$A:$A,0),MATCH($C3168,cpi!$1:$1,0))</f>
        <v>181.3</v>
      </c>
      <c r="P3168" s="10">
        <f>cpi!$I$2</f>
        <v>245.51900000000001</v>
      </c>
      <c r="Q3168" s="10">
        <f t="shared" si="398"/>
        <v>1.3542140099282955</v>
      </c>
      <c r="R3168" s="8" t="str">
        <f t="shared" si="399"/>
        <v/>
      </c>
      <c r="S3168" s="11">
        <f t="shared" si="400"/>
        <v>16250568.119139547</v>
      </c>
      <c r="T3168" s="11">
        <f t="shared" si="400"/>
        <v>35053829.646993928</v>
      </c>
      <c r="U3168" s="11">
        <f t="shared" si="400"/>
        <v>76013710.24843353</v>
      </c>
    </row>
    <row r="3169" spans="1:21" x14ac:dyDescent="0.2">
      <c r="A3169" s="5">
        <v>3199</v>
      </c>
      <c r="B3169" s="17">
        <v>5</v>
      </c>
      <c r="C3169" s="16">
        <v>7</v>
      </c>
      <c r="D3169" s="16">
        <v>2012</v>
      </c>
      <c r="E3169" s="18">
        <v>41036</v>
      </c>
      <c r="F3169" s="9" t="s">
        <v>3134</v>
      </c>
      <c r="G3169" s="3">
        <v>12000000</v>
      </c>
      <c r="H3169" s="3">
        <v>25326071</v>
      </c>
      <c r="I3169" s="3">
        <v>32700439</v>
      </c>
      <c r="J3169" s="8" t="str">
        <f t="shared" si="394"/>
        <v/>
      </c>
      <c r="K3169" s="8" t="str">
        <f t="shared" si="395"/>
        <v/>
      </c>
      <c r="L3169" s="8" t="str">
        <f t="shared" si="396"/>
        <v>Katy Perry: Part of Me</v>
      </c>
      <c r="M3169" s="8" t="str">
        <f t="shared" si="397"/>
        <v/>
      </c>
      <c r="N3169" s="8" t="str">
        <f t="shared" si="393"/>
        <v>Katy Perry: Part of Me</v>
      </c>
      <c r="O3169" s="10">
        <f>INDEX(cpi!$A$1:$M$106,MATCH($D3169,cpi!$A:$A,0),MATCH($C3169,cpi!$1:$1,0))</f>
        <v>229.10400000000001</v>
      </c>
      <c r="P3169" s="10">
        <f>cpi!$I$2</f>
        <v>245.51900000000001</v>
      </c>
      <c r="Q3169" s="10">
        <f t="shared" si="398"/>
        <v>1.0716486835672883</v>
      </c>
      <c r="R3169" s="8" t="str">
        <f t="shared" si="399"/>
        <v/>
      </c>
      <c r="S3169" s="11">
        <f t="shared" si="400"/>
        <v>12859784.20280746</v>
      </c>
      <c r="T3169" s="11">
        <f t="shared" si="400"/>
        <v>27140650.647081677</v>
      </c>
      <c r="U3169" s="11">
        <f t="shared" si="400"/>
        <v>35043382.406422414</v>
      </c>
    </row>
    <row r="3170" spans="1:21" x14ac:dyDescent="0.2">
      <c r="A3170" s="5">
        <v>3200</v>
      </c>
      <c r="B3170" s="17">
        <v>12</v>
      </c>
      <c r="C3170" s="16">
        <v>12</v>
      </c>
      <c r="D3170" s="16">
        <v>2014</v>
      </c>
      <c r="E3170" s="18">
        <v>41985</v>
      </c>
      <c r="F3170" s="9" t="s">
        <v>3135</v>
      </c>
      <c r="G3170" s="3">
        <v>12000000</v>
      </c>
      <c r="H3170" s="3">
        <v>25317379</v>
      </c>
      <c r="I3170" s="3">
        <v>25514848</v>
      </c>
      <c r="J3170" s="8" t="str">
        <f t="shared" si="394"/>
        <v/>
      </c>
      <c r="K3170" s="8" t="str">
        <f t="shared" si="395"/>
        <v/>
      </c>
      <c r="L3170" s="8" t="str">
        <f t="shared" si="396"/>
        <v>Top Five</v>
      </c>
      <c r="M3170" s="8" t="str">
        <f t="shared" si="397"/>
        <v/>
      </c>
      <c r="N3170" s="8" t="str">
        <f t="shared" si="393"/>
        <v>Top Five</v>
      </c>
      <c r="O3170" s="10">
        <f>INDEX(cpi!$A$1:$M$106,MATCH($D3170,cpi!$A:$A,0),MATCH($C3170,cpi!$1:$1,0))</f>
        <v>234.81200000000001</v>
      </c>
      <c r="P3170" s="10">
        <f>cpi!$I$2</f>
        <v>245.51900000000001</v>
      </c>
      <c r="Q3170" s="10">
        <f t="shared" si="398"/>
        <v>1.0455981806721972</v>
      </c>
      <c r="R3170" s="8" t="str">
        <f t="shared" si="399"/>
        <v/>
      </c>
      <c r="S3170" s="11">
        <f t="shared" si="400"/>
        <v>12547178.168066368</v>
      </c>
      <c r="T3170" s="11">
        <f t="shared" si="400"/>
        <v>26471805.421788491</v>
      </c>
      <c r="U3170" s="11">
        <f t="shared" si="400"/>
        <v>26678278.648927651</v>
      </c>
    </row>
    <row r="3171" spans="1:21" x14ac:dyDescent="0.2">
      <c r="A3171" s="5">
        <v>3201</v>
      </c>
      <c r="B3171" s="17">
        <v>11</v>
      </c>
      <c r="C3171" s="16">
        <v>9</v>
      </c>
      <c r="D3171" s="16">
        <v>1998</v>
      </c>
      <c r="E3171" s="18">
        <v>36108</v>
      </c>
      <c r="F3171" s="9" t="s">
        <v>3136</v>
      </c>
      <c r="G3171" s="3">
        <v>12000000</v>
      </c>
      <c r="H3171" s="3">
        <v>22921898</v>
      </c>
      <c r="I3171" s="3">
        <v>22921898</v>
      </c>
      <c r="J3171" s="8" t="str">
        <f t="shared" si="394"/>
        <v/>
      </c>
      <c r="K3171" s="8" t="str">
        <f t="shared" si="395"/>
        <v/>
      </c>
      <c r="L3171" s="8" t="str">
        <f t="shared" si="396"/>
        <v>Rounders</v>
      </c>
      <c r="M3171" s="8" t="str">
        <f t="shared" si="397"/>
        <v/>
      </c>
      <c r="N3171" s="8" t="str">
        <f t="shared" si="393"/>
        <v>Rounders</v>
      </c>
      <c r="O3171" s="10">
        <f>INDEX(cpi!$A$1:$M$106,MATCH($D3171,cpi!$A:$A,0),MATCH($C3171,cpi!$1:$1,0))</f>
        <v>163.6</v>
      </c>
      <c r="P3171" s="10">
        <f>cpi!$I$2</f>
        <v>245.51900000000001</v>
      </c>
      <c r="Q3171" s="10">
        <f t="shared" si="398"/>
        <v>1.5007273838630808</v>
      </c>
      <c r="R3171" s="8" t="str">
        <f t="shared" si="399"/>
        <v/>
      </c>
      <c r="S3171" s="11">
        <f t="shared" si="400"/>
        <v>18008728.606356971</v>
      </c>
      <c r="T3171" s="11">
        <f t="shared" si="400"/>
        <v>34399520.018716387</v>
      </c>
      <c r="U3171" s="11">
        <f t="shared" si="400"/>
        <v>34399520.018716387</v>
      </c>
    </row>
    <row r="3172" spans="1:21" x14ac:dyDescent="0.2">
      <c r="A3172" s="5">
        <v>3202</v>
      </c>
      <c r="B3172" s="17">
        <v>28</v>
      </c>
      <c r="C3172" s="16">
        <v>4</v>
      </c>
      <c r="D3172" s="16">
        <v>1967</v>
      </c>
      <c r="E3172" s="18">
        <v>25297</v>
      </c>
      <c r="F3172" s="9" t="s">
        <v>322</v>
      </c>
      <c r="G3172" s="3">
        <v>12000000</v>
      </c>
      <c r="H3172" s="3">
        <v>22744718</v>
      </c>
      <c r="I3172" s="3">
        <v>41744718</v>
      </c>
      <c r="J3172" s="8" t="str">
        <f t="shared" si="394"/>
        <v/>
      </c>
      <c r="K3172" s="8" t="str">
        <f t="shared" si="395"/>
        <v/>
      </c>
      <c r="L3172" s="8" t="str">
        <f t="shared" si="396"/>
        <v>Casino Royale</v>
      </c>
      <c r="M3172" s="8">
        <f t="shared" si="397"/>
        <v>1</v>
      </c>
      <c r="N3172" s="8" t="str">
        <f t="shared" si="393"/>
        <v>Casino Royale (1967)</v>
      </c>
      <c r="O3172" s="10">
        <f>INDEX(cpi!$A$1:$M$106,MATCH($D3172,cpi!$A:$A,0),MATCH($C3172,cpi!$1:$1,0))</f>
        <v>33.1</v>
      </c>
      <c r="P3172" s="10">
        <f>cpi!$I$2</f>
        <v>245.51900000000001</v>
      </c>
      <c r="Q3172" s="10">
        <f t="shared" si="398"/>
        <v>7.4174924471299093</v>
      </c>
      <c r="R3172" s="8" t="str">
        <f t="shared" si="399"/>
        <v/>
      </c>
      <c r="S3172" s="11">
        <f t="shared" si="400"/>
        <v>89009909.365558907</v>
      </c>
      <c r="T3172" s="11">
        <f t="shared" si="400"/>
        <v>168708773.97709969</v>
      </c>
      <c r="U3172" s="11">
        <f t="shared" si="400"/>
        <v>309641130.47256798</v>
      </c>
    </row>
    <row r="3173" spans="1:21" x14ac:dyDescent="0.2">
      <c r="A3173" s="5">
        <v>3203</v>
      </c>
      <c r="B3173" s="17">
        <v>15</v>
      </c>
      <c r="C3173" s="16">
        <v>6</v>
      </c>
      <c r="D3173" s="16">
        <v>1979</v>
      </c>
      <c r="E3173" s="18">
        <v>29286</v>
      </c>
      <c r="F3173" s="9" t="s">
        <v>3137</v>
      </c>
      <c r="G3173" s="3">
        <v>12000000</v>
      </c>
      <c r="H3173" s="3">
        <v>22673340</v>
      </c>
      <c r="I3173" s="3">
        <v>22673340</v>
      </c>
      <c r="J3173" s="8" t="str">
        <f t="shared" si="394"/>
        <v/>
      </c>
      <c r="K3173" s="8" t="str">
        <f t="shared" si="395"/>
        <v/>
      </c>
      <c r="L3173" s="8" t="str">
        <f t="shared" si="396"/>
        <v>Prophecy</v>
      </c>
      <c r="M3173" s="8" t="str">
        <f t="shared" si="397"/>
        <v/>
      </c>
      <c r="N3173" s="8" t="str">
        <f t="shared" si="393"/>
        <v>Prophecy</v>
      </c>
      <c r="O3173" s="10">
        <f>INDEX(cpi!$A$1:$M$106,MATCH($D3173,cpi!$A:$A,0),MATCH($C3173,cpi!$1:$1,0))</f>
        <v>72.3</v>
      </c>
      <c r="P3173" s="10">
        <f>cpi!$I$2</f>
        <v>245.51900000000001</v>
      </c>
      <c r="Q3173" s="10">
        <f t="shared" si="398"/>
        <v>3.3958367911479947</v>
      </c>
      <c r="R3173" s="8" t="str">
        <f t="shared" si="399"/>
        <v/>
      </c>
      <c r="S3173" s="11">
        <f t="shared" si="400"/>
        <v>40750041.493775934</v>
      </c>
      <c r="T3173" s="11">
        <f t="shared" si="400"/>
        <v>76994962.150207475</v>
      </c>
      <c r="U3173" s="11">
        <f t="shared" si="400"/>
        <v>76994962.150207475</v>
      </c>
    </row>
    <row r="3174" spans="1:21" x14ac:dyDescent="0.2">
      <c r="A3174" s="5">
        <v>3204</v>
      </c>
      <c r="B3174" s="17">
        <v>30</v>
      </c>
      <c r="C3174" s="16">
        <v>1</v>
      </c>
      <c r="D3174" s="16">
        <v>2015</v>
      </c>
      <c r="E3174" s="18">
        <v>42887</v>
      </c>
      <c r="F3174" s="9" t="s">
        <v>3138</v>
      </c>
      <c r="G3174" s="3">
        <v>12000000</v>
      </c>
      <c r="H3174" s="3">
        <v>22348241</v>
      </c>
      <c r="I3174" s="3">
        <v>32909437</v>
      </c>
      <c r="J3174" s="8" t="str">
        <f t="shared" si="394"/>
        <v/>
      </c>
      <c r="K3174" s="8" t="str">
        <f t="shared" si="395"/>
        <v/>
      </c>
      <c r="L3174" s="8" t="str">
        <f t="shared" si="396"/>
        <v>Project Almanac</v>
      </c>
      <c r="M3174" s="8" t="str">
        <f t="shared" si="397"/>
        <v/>
      </c>
      <c r="N3174" s="8" t="str">
        <f t="shared" si="393"/>
        <v>Project Almanac</v>
      </c>
      <c r="O3174" s="10">
        <f>INDEX(cpi!$A$1:$M$106,MATCH($D3174,cpi!$A:$A,0),MATCH($C3174,cpi!$1:$1,0))</f>
        <v>233.70699999999999</v>
      </c>
      <c r="P3174" s="10">
        <f>cpi!$I$2</f>
        <v>245.51900000000001</v>
      </c>
      <c r="Q3174" s="10">
        <f t="shared" si="398"/>
        <v>1.050541917871523</v>
      </c>
      <c r="R3174" s="8" t="str">
        <f t="shared" si="399"/>
        <v/>
      </c>
      <c r="S3174" s="11">
        <f t="shared" si="400"/>
        <v>12606503.014458276</v>
      </c>
      <c r="T3174" s="11">
        <f t="shared" si="400"/>
        <v>23477763.961195003</v>
      </c>
      <c r="U3174" s="11">
        <f t="shared" si="400"/>
        <v>34572743.062052056</v>
      </c>
    </row>
    <row r="3175" spans="1:21" x14ac:dyDescent="0.2">
      <c r="A3175" s="5">
        <v>3205</v>
      </c>
      <c r="B3175" s="17">
        <v>14</v>
      </c>
      <c r="C3175" s="16">
        <v>5</v>
      </c>
      <c r="D3175" s="16">
        <v>2010</v>
      </c>
      <c r="E3175" s="18">
        <v>40579</v>
      </c>
      <c r="F3175" s="9" t="s">
        <v>3139</v>
      </c>
      <c r="G3175" s="3">
        <v>12000000</v>
      </c>
      <c r="H3175" s="3">
        <v>21540363</v>
      </c>
      <c r="I3175" s="3">
        <v>21867665</v>
      </c>
      <c r="J3175" s="8" t="str">
        <f t="shared" si="394"/>
        <v/>
      </c>
      <c r="K3175" s="8" t="str">
        <f t="shared" si="395"/>
        <v/>
      </c>
      <c r="L3175" s="8" t="str">
        <f t="shared" si="396"/>
        <v>Just Wright</v>
      </c>
      <c r="M3175" s="8" t="str">
        <f t="shared" si="397"/>
        <v/>
      </c>
      <c r="N3175" s="8" t="str">
        <f t="shared" si="393"/>
        <v>Just Wright</v>
      </c>
      <c r="O3175" s="10">
        <f>INDEX(cpi!$A$1:$M$106,MATCH($D3175,cpi!$A:$A,0),MATCH($C3175,cpi!$1:$1,0))</f>
        <v>218.178</v>
      </c>
      <c r="P3175" s="10">
        <f>cpi!$I$2</f>
        <v>245.51900000000001</v>
      </c>
      <c r="Q3175" s="10">
        <f t="shared" si="398"/>
        <v>1.1253151096810861</v>
      </c>
      <c r="R3175" s="8" t="str">
        <f t="shared" si="399"/>
        <v/>
      </c>
      <c r="S3175" s="11">
        <f t="shared" si="400"/>
        <v>13503781.316173032</v>
      </c>
      <c r="T3175" s="11">
        <f t="shared" si="400"/>
        <v>24239695.951915409</v>
      </c>
      <c r="U3175" s="11">
        <f t="shared" si="400"/>
        <v>24608013.837944247</v>
      </c>
    </row>
    <row r="3176" spans="1:21" x14ac:dyDescent="0.2">
      <c r="A3176" s="5">
        <v>3206</v>
      </c>
      <c r="B3176" s="17">
        <v>10</v>
      </c>
      <c r="C3176" s="16">
        <v>9</v>
      </c>
      <c r="D3176" s="16">
        <v>1999</v>
      </c>
      <c r="E3176" s="18">
        <v>36442</v>
      </c>
      <c r="F3176" s="9" t="s">
        <v>3140</v>
      </c>
      <c r="G3176" s="3">
        <v>12000000</v>
      </c>
      <c r="H3176">
        <v>21133087</v>
      </c>
      <c r="I3176" s="3">
        <v>21133087</v>
      </c>
      <c r="J3176" s="8" t="str">
        <f t="shared" si="394"/>
        <v/>
      </c>
      <c r="K3176" s="8" t="str">
        <f t="shared" si="395"/>
        <v/>
      </c>
      <c r="L3176" s="8" t="str">
        <f t="shared" si="396"/>
        <v>A Stir of Echoes</v>
      </c>
      <c r="M3176" s="8" t="str">
        <f t="shared" si="397"/>
        <v/>
      </c>
      <c r="N3176" s="8" t="str">
        <f t="shared" si="393"/>
        <v>A Stir of Echoes</v>
      </c>
      <c r="O3176" s="10">
        <f>INDEX(cpi!$A$1:$M$106,MATCH($D3176,cpi!$A:$A,0),MATCH($C3176,cpi!$1:$1,0))</f>
        <v>167.9</v>
      </c>
      <c r="P3176" s="10">
        <f>cpi!$I$2</f>
        <v>245.51900000000001</v>
      </c>
      <c r="Q3176" s="10">
        <f t="shared" si="398"/>
        <v>1.4622930315664087</v>
      </c>
      <c r="R3176" s="8" t="str">
        <f t="shared" si="399"/>
        <v/>
      </c>
      <c r="S3176" s="11">
        <f t="shared" si="400"/>
        <v>17547516.378796905</v>
      </c>
      <c r="T3176" s="11">
        <f t="shared" si="400"/>
        <v>30902765.855586659</v>
      </c>
      <c r="U3176" s="11">
        <f t="shared" si="400"/>
        <v>30902765.855586659</v>
      </c>
    </row>
    <row r="3177" spans="1:21" x14ac:dyDescent="0.2">
      <c r="A3177" s="5">
        <v>3207</v>
      </c>
      <c r="B3177" s="17">
        <v>13</v>
      </c>
      <c r="C3177" s="16">
        <v>1</v>
      </c>
      <c r="D3177" s="16">
        <v>1995</v>
      </c>
      <c r="E3177" s="18">
        <v>35065</v>
      </c>
      <c r="F3177" s="9" t="s">
        <v>3141</v>
      </c>
      <c r="G3177" s="3">
        <v>12000000</v>
      </c>
      <c r="H3177">
        <v>21089146</v>
      </c>
      <c r="I3177" s="3">
        <v>21089146</v>
      </c>
      <c r="J3177" s="8" t="str">
        <f t="shared" si="394"/>
        <v/>
      </c>
      <c r="K3177" s="8" t="str">
        <f t="shared" si="395"/>
        <v/>
      </c>
      <c r="L3177" s="8" t="str">
        <f t="shared" si="396"/>
        <v>Tales from the Crypt: Demon Knight</v>
      </c>
      <c r="M3177" s="8" t="str">
        <f t="shared" si="397"/>
        <v/>
      </c>
      <c r="N3177" s="8" t="str">
        <f t="shared" si="393"/>
        <v>Tales from the Crypt: Demon Knight</v>
      </c>
      <c r="O3177" s="10">
        <f>INDEX(cpi!$A$1:$M$106,MATCH($D3177,cpi!$A:$A,0),MATCH($C3177,cpi!$1:$1,0))</f>
        <v>150.30000000000001</v>
      </c>
      <c r="P3177" s="10">
        <f>cpi!$I$2</f>
        <v>245.51900000000001</v>
      </c>
      <c r="Q3177" s="10">
        <f t="shared" si="398"/>
        <v>1.6335262807717896</v>
      </c>
      <c r="R3177" s="8" t="str">
        <f t="shared" si="399"/>
        <v/>
      </c>
      <c r="S3177" s="11">
        <f t="shared" si="400"/>
        <v>19602315.369261477</v>
      </c>
      <c r="T3177" s="11">
        <f t="shared" si="400"/>
        <v>34449674.230033264</v>
      </c>
      <c r="U3177" s="11">
        <f t="shared" si="400"/>
        <v>34449674.230033264</v>
      </c>
    </row>
    <row r="3178" spans="1:21" x14ac:dyDescent="0.2">
      <c r="A3178" s="5">
        <v>3208</v>
      </c>
      <c r="B3178" s="17">
        <v>1</v>
      </c>
      <c r="C3178" s="16">
        <v>1</v>
      </c>
      <c r="D3178" s="16">
        <v>1978</v>
      </c>
      <c r="E3178" s="18">
        <v>28491</v>
      </c>
      <c r="F3178" s="9" t="s">
        <v>3142</v>
      </c>
      <c r="G3178" s="3">
        <v>12000000</v>
      </c>
      <c r="H3178">
        <v>19000000</v>
      </c>
      <c r="I3178" s="3">
        <v>19000000</v>
      </c>
      <c r="J3178" s="8" t="str">
        <f t="shared" si="394"/>
        <v/>
      </c>
      <c r="K3178" s="8" t="str">
        <f t="shared" si="395"/>
        <v/>
      </c>
      <c r="L3178" s="8" t="str">
        <f t="shared" si="396"/>
        <v>The Boys from Brazil</v>
      </c>
      <c r="M3178" s="8" t="str">
        <f t="shared" si="397"/>
        <v/>
      </c>
      <c r="N3178" s="8" t="str">
        <f t="shared" si="393"/>
        <v>The Boys from Brazil</v>
      </c>
      <c r="O3178" s="10">
        <f>INDEX(cpi!$A$1:$M$106,MATCH($D3178,cpi!$A:$A,0),MATCH($C3178,cpi!$1:$1,0))</f>
        <v>62.5</v>
      </c>
      <c r="P3178" s="10">
        <f>cpi!$I$2</f>
        <v>245.51900000000001</v>
      </c>
      <c r="Q3178" s="10">
        <f t="shared" si="398"/>
        <v>3.9283040000000002</v>
      </c>
      <c r="R3178" s="8" t="str">
        <f t="shared" si="399"/>
        <v/>
      </c>
      <c r="S3178" s="11">
        <f t="shared" si="400"/>
        <v>47139648</v>
      </c>
      <c r="T3178" s="11">
        <f t="shared" si="400"/>
        <v>74637776</v>
      </c>
      <c r="U3178" s="11">
        <f t="shared" si="400"/>
        <v>74637776</v>
      </c>
    </row>
    <row r="3179" spans="1:21" x14ac:dyDescent="0.2">
      <c r="A3179" s="5">
        <v>3209</v>
      </c>
      <c r="B3179" s="17">
        <v>11</v>
      </c>
      <c r="C3179" s="16">
        <v>3</v>
      </c>
      <c r="D3179" s="16">
        <v>2005</v>
      </c>
      <c r="E3179" s="18">
        <v>38659</v>
      </c>
      <c r="F3179" s="9" t="s">
        <v>3143</v>
      </c>
      <c r="G3179" s="3">
        <v>12000000</v>
      </c>
      <c r="H3179" s="3">
        <v>18761993</v>
      </c>
      <c r="I3179" s="3">
        <v>28915761</v>
      </c>
      <c r="J3179" s="8" t="str">
        <f t="shared" si="394"/>
        <v/>
      </c>
      <c r="K3179" s="8" t="str">
        <f t="shared" si="395"/>
        <v/>
      </c>
      <c r="L3179" s="8" t="str">
        <f t="shared" si="396"/>
        <v>The Upside of Anger</v>
      </c>
      <c r="M3179" s="8" t="str">
        <f t="shared" si="397"/>
        <v/>
      </c>
      <c r="N3179" s="8" t="str">
        <f t="shared" si="393"/>
        <v>The Upside of Anger</v>
      </c>
      <c r="O3179" s="10">
        <f>INDEX(cpi!$A$1:$M$106,MATCH($D3179,cpi!$A:$A,0),MATCH($C3179,cpi!$1:$1,0))</f>
        <v>193.3</v>
      </c>
      <c r="P3179" s="10">
        <f>cpi!$I$2</f>
        <v>245.51900000000001</v>
      </c>
      <c r="Q3179" s="10">
        <f t="shared" si="398"/>
        <v>1.2701448525607864</v>
      </c>
      <c r="R3179" s="8" t="str">
        <f t="shared" si="399"/>
        <v/>
      </c>
      <c r="S3179" s="11">
        <f t="shared" si="400"/>
        <v>15241738.230729437</v>
      </c>
      <c r="T3179" s="11">
        <f t="shared" si="400"/>
        <v>23830448.832731504</v>
      </c>
      <c r="U3179" s="11">
        <f t="shared" si="400"/>
        <v>36727204.992027938</v>
      </c>
    </row>
    <row r="3180" spans="1:21" x14ac:dyDescent="0.2">
      <c r="A3180" s="5">
        <v>3210</v>
      </c>
      <c r="B3180" s="17">
        <v>3</v>
      </c>
      <c r="C3180" s="16">
        <v>3</v>
      </c>
      <c r="D3180" s="16">
        <v>2006</v>
      </c>
      <c r="E3180" s="18">
        <v>38779</v>
      </c>
      <c r="F3180" s="9" t="s">
        <v>3144</v>
      </c>
      <c r="G3180" s="3">
        <v>12000000</v>
      </c>
      <c r="H3180" s="3">
        <v>18597342</v>
      </c>
      <c r="I3180" s="3">
        <v>22978953</v>
      </c>
      <c r="J3180" s="8" t="str">
        <f t="shared" si="394"/>
        <v/>
      </c>
      <c r="K3180" s="8" t="str">
        <f t="shared" si="395"/>
        <v/>
      </c>
      <c r="L3180" s="8" t="str">
        <f t="shared" si="396"/>
        <v>Aquamarine</v>
      </c>
      <c r="M3180" s="8" t="str">
        <f t="shared" si="397"/>
        <v/>
      </c>
      <c r="N3180" s="8" t="str">
        <f t="shared" si="393"/>
        <v>Aquamarine</v>
      </c>
      <c r="O3180" s="10">
        <f>INDEX(cpi!$A$1:$M$106,MATCH($D3180,cpi!$A:$A,0),MATCH($C3180,cpi!$1:$1,0))</f>
        <v>199.8</v>
      </c>
      <c r="P3180" s="10">
        <f>cpi!$I$2</f>
        <v>245.51900000000001</v>
      </c>
      <c r="Q3180" s="10">
        <f t="shared" si="398"/>
        <v>1.2288238238238238</v>
      </c>
      <c r="R3180" s="8" t="str">
        <f t="shared" si="399"/>
        <v/>
      </c>
      <c r="S3180" s="11">
        <f t="shared" si="400"/>
        <v>14745885.885885885</v>
      </c>
      <c r="T3180" s="11">
        <f t="shared" si="400"/>
        <v>22852856.909399398</v>
      </c>
      <c r="U3180" s="11">
        <f t="shared" si="400"/>
        <v>28237084.89292793</v>
      </c>
    </row>
    <row r="3181" spans="1:21" x14ac:dyDescent="0.2">
      <c r="A3181" s="5">
        <v>3211</v>
      </c>
      <c r="B3181" s="17">
        <v>15</v>
      </c>
      <c r="C3181" s="16">
        <v>11</v>
      </c>
      <c r="D3181" s="16">
        <v>2013</v>
      </c>
      <c r="E3181" s="18">
        <v>41709</v>
      </c>
      <c r="F3181" s="9" t="s">
        <v>3145</v>
      </c>
      <c r="G3181" s="3">
        <v>12000000</v>
      </c>
      <c r="H3181" s="3">
        <v>17654912</v>
      </c>
      <c r="I3181" s="3">
        <v>24761360</v>
      </c>
      <c r="J3181" s="8" t="str">
        <f t="shared" si="394"/>
        <v/>
      </c>
      <c r="K3181" s="8" t="str">
        <f t="shared" si="395"/>
        <v/>
      </c>
      <c r="L3181" s="8" t="str">
        <f t="shared" si="396"/>
        <v>Nebraska</v>
      </c>
      <c r="M3181" s="8" t="str">
        <f t="shared" si="397"/>
        <v/>
      </c>
      <c r="N3181" s="8" t="str">
        <f t="shared" si="393"/>
        <v>Nebraska</v>
      </c>
      <c r="O3181" s="10">
        <f>INDEX(cpi!$A$1:$M$106,MATCH($D3181,cpi!$A:$A,0),MATCH($C3181,cpi!$1:$1,0))</f>
        <v>233.06899999999999</v>
      </c>
      <c r="P3181" s="10">
        <f>cpi!$I$2</f>
        <v>245.51900000000001</v>
      </c>
      <c r="Q3181" s="10">
        <f t="shared" si="398"/>
        <v>1.0534176574319194</v>
      </c>
      <c r="R3181" s="8" t="str">
        <f t="shared" si="399"/>
        <v/>
      </c>
      <c r="S3181" s="11">
        <f t="shared" si="400"/>
        <v>12641011.889183033</v>
      </c>
      <c r="T3181" s="11">
        <f t="shared" si="400"/>
        <v>18597996.041206684</v>
      </c>
      <c r="U3181" s="11">
        <f t="shared" si="400"/>
        <v>26084053.846028432</v>
      </c>
    </row>
    <row r="3182" spans="1:21" x14ac:dyDescent="0.2">
      <c r="A3182" s="5">
        <v>3212</v>
      </c>
      <c r="B3182" s="17">
        <v>9</v>
      </c>
      <c r="C3182" s="16">
        <v>1</v>
      </c>
      <c r="D3182" s="16">
        <v>2004</v>
      </c>
      <c r="E3182" s="18">
        <v>38231</v>
      </c>
      <c r="F3182" s="9" t="s">
        <v>3146</v>
      </c>
      <c r="G3182" s="3">
        <v>12000000</v>
      </c>
      <c r="H3182" s="3">
        <v>17321573</v>
      </c>
      <c r="I3182" s="3">
        <v>17322212</v>
      </c>
      <c r="J3182" s="8" t="str">
        <f t="shared" si="394"/>
        <v/>
      </c>
      <c r="K3182" s="8" t="str">
        <f t="shared" si="395"/>
        <v/>
      </c>
      <c r="L3182" s="8" t="str">
        <f t="shared" si="396"/>
        <v>My Baby's Daddy</v>
      </c>
      <c r="M3182" s="8" t="str">
        <f t="shared" si="397"/>
        <v/>
      </c>
      <c r="N3182" s="8" t="str">
        <f t="shared" si="393"/>
        <v>My Baby's Daddy</v>
      </c>
      <c r="O3182" s="10">
        <f>INDEX(cpi!$A$1:$M$106,MATCH($D3182,cpi!$A:$A,0),MATCH($C3182,cpi!$1:$1,0))</f>
        <v>185.2</v>
      </c>
      <c r="P3182" s="10">
        <f>cpi!$I$2</f>
        <v>245.51900000000001</v>
      </c>
      <c r="Q3182" s="10">
        <f t="shared" si="398"/>
        <v>1.3256965442764579</v>
      </c>
      <c r="R3182" s="8" t="str">
        <f t="shared" si="399"/>
        <v/>
      </c>
      <c r="S3182" s="11">
        <f t="shared" si="400"/>
        <v>15908358.531317495</v>
      </c>
      <c r="T3182" s="11">
        <f t="shared" si="400"/>
        <v>22963149.467532396</v>
      </c>
      <c r="U3182" s="11">
        <f t="shared" si="400"/>
        <v>22963996.587624189</v>
      </c>
    </row>
    <row r="3183" spans="1:21" x14ac:dyDescent="0.2">
      <c r="A3183" s="5">
        <v>3213</v>
      </c>
      <c r="B3183" s="17">
        <v>5</v>
      </c>
      <c r="C3183" s="16">
        <v>10</v>
      </c>
      <c r="D3183" s="16">
        <v>2001</v>
      </c>
      <c r="E3183" s="18">
        <v>37021</v>
      </c>
      <c r="F3183" s="9" t="s">
        <v>3147</v>
      </c>
      <c r="G3183" s="3">
        <v>12000000</v>
      </c>
      <c r="H3183" s="3">
        <v>17292381</v>
      </c>
      <c r="I3183" s="3">
        <v>17292381</v>
      </c>
      <c r="J3183" s="8" t="str">
        <f t="shared" si="394"/>
        <v/>
      </c>
      <c r="K3183" s="8" t="str">
        <f t="shared" si="395"/>
        <v/>
      </c>
      <c r="L3183" s="8" t="str">
        <f t="shared" si="396"/>
        <v>Max Keeble's Big Move</v>
      </c>
      <c r="M3183" s="8" t="str">
        <f t="shared" si="397"/>
        <v/>
      </c>
      <c r="N3183" s="8" t="str">
        <f t="shared" si="393"/>
        <v>Max Keeble's Big Move</v>
      </c>
      <c r="O3183" s="10">
        <f>INDEX(cpi!$A$1:$M$106,MATCH($D3183,cpi!$A:$A,0),MATCH($C3183,cpi!$1:$1,0))</f>
        <v>177.7</v>
      </c>
      <c r="P3183" s="10">
        <f>cpi!$I$2</f>
        <v>245.51900000000001</v>
      </c>
      <c r="Q3183" s="10">
        <f t="shared" si="398"/>
        <v>1.3816488463702872</v>
      </c>
      <c r="R3183" s="8" t="str">
        <f t="shared" si="399"/>
        <v/>
      </c>
      <c r="S3183" s="11">
        <f t="shared" si="400"/>
        <v>16579786.156443447</v>
      </c>
      <c r="T3183" s="11">
        <f t="shared" si="400"/>
        <v>23891998.259645473</v>
      </c>
      <c r="U3183" s="11">
        <f t="shared" si="400"/>
        <v>23891998.259645473</v>
      </c>
    </row>
    <row r="3184" spans="1:21" x14ac:dyDescent="0.2">
      <c r="A3184" s="5">
        <v>3214</v>
      </c>
      <c r="B3184" s="17">
        <v>9</v>
      </c>
      <c r="C3184" s="16">
        <v>12</v>
      </c>
      <c r="D3184" s="16">
        <v>2011</v>
      </c>
      <c r="E3184" s="18">
        <v>40798</v>
      </c>
      <c r="F3184" s="9" t="s">
        <v>3148</v>
      </c>
      <c r="G3184" s="3">
        <v>12000000</v>
      </c>
      <c r="H3184" s="3">
        <v>16311571</v>
      </c>
      <c r="I3184" s="3">
        <v>22750356</v>
      </c>
      <c r="J3184" s="8" t="str">
        <f t="shared" si="394"/>
        <v/>
      </c>
      <c r="K3184" s="8" t="str">
        <f t="shared" si="395"/>
        <v/>
      </c>
      <c r="L3184" s="8" t="str">
        <f t="shared" si="396"/>
        <v>Young Adult</v>
      </c>
      <c r="M3184" s="8" t="str">
        <f t="shared" si="397"/>
        <v/>
      </c>
      <c r="N3184" s="8" t="str">
        <f t="shared" si="393"/>
        <v>Young Adult</v>
      </c>
      <c r="O3184" s="10">
        <f>INDEX(cpi!$A$1:$M$106,MATCH($D3184,cpi!$A:$A,0),MATCH($C3184,cpi!$1:$1,0))</f>
        <v>225.672</v>
      </c>
      <c r="P3184" s="10">
        <f>cpi!$I$2</f>
        <v>245.51900000000001</v>
      </c>
      <c r="Q3184" s="10">
        <f t="shared" si="398"/>
        <v>1.0879462228366834</v>
      </c>
      <c r="R3184" s="8" t="str">
        <f t="shared" si="399"/>
        <v/>
      </c>
      <c r="S3184" s="11">
        <f t="shared" si="400"/>
        <v>13055354.6740402</v>
      </c>
      <c r="T3184" s="11">
        <f t="shared" si="400"/>
        <v>17746112.057982381</v>
      </c>
      <c r="U3184" s="11">
        <f t="shared" si="400"/>
        <v>24751163.878389876</v>
      </c>
    </row>
    <row r="3185" spans="1:21" x14ac:dyDescent="0.2">
      <c r="A3185" s="5">
        <v>3215</v>
      </c>
      <c r="B3185" s="17">
        <v>1</v>
      </c>
      <c r="C3185" s="16">
        <v>11</v>
      </c>
      <c r="D3185" s="16">
        <v>2013</v>
      </c>
      <c r="E3185" s="18">
        <v>41285</v>
      </c>
      <c r="F3185" s="9" t="s">
        <v>3149</v>
      </c>
      <c r="G3185" s="3">
        <v>12000000</v>
      </c>
      <c r="H3185" s="3">
        <v>15323921</v>
      </c>
      <c r="I3185" s="3">
        <v>89309178</v>
      </c>
      <c r="J3185" s="8" t="str">
        <f t="shared" si="394"/>
        <v/>
      </c>
      <c r="K3185" s="8" t="str">
        <f t="shared" si="395"/>
        <v/>
      </c>
      <c r="L3185" s="8" t="str">
        <f t="shared" si="396"/>
        <v>About Time</v>
      </c>
      <c r="M3185" s="8" t="str">
        <f t="shared" si="397"/>
        <v/>
      </c>
      <c r="N3185" s="8" t="str">
        <f t="shared" si="393"/>
        <v>About Time</v>
      </c>
      <c r="O3185" s="10">
        <f>INDEX(cpi!$A$1:$M$106,MATCH($D3185,cpi!$A:$A,0),MATCH($C3185,cpi!$1:$1,0))</f>
        <v>233.06899999999999</v>
      </c>
      <c r="P3185" s="10">
        <f>cpi!$I$2</f>
        <v>245.51900000000001</v>
      </c>
      <c r="Q3185" s="10">
        <f t="shared" si="398"/>
        <v>1.0534176574319194</v>
      </c>
      <c r="R3185" s="8" t="str">
        <f t="shared" si="399"/>
        <v/>
      </c>
      <c r="S3185" s="11">
        <f t="shared" si="400"/>
        <v>12641011.889183033</v>
      </c>
      <c r="T3185" s="11">
        <f t="shared" si="400"/>
        <v>16142488.962491795</v>
      </c>
      <c r="U3185" s="11">
        <f t="shared" si="400"/>
        <v>94079865.075930312</v>
      </c>
    </row>
    <row r="3186" spans="1:21" x14ac:dyDescent="0.2">
      <c r="A3186" s="5">
        <v>3216</v>
      </c>
      <c r="B3186" s="17">
        <v>14</v>
      </c>
      <c r="C3186" s="16">
        <v>7</v>
      </c>
      <c r="D3186" s="16">
        <v>2017</v>
      </c>
      <c r="E3186" s="18">
        <v>43138</v>
      </c>
      <c r="F3186" s="9" t="s">
        <v>3150</v>
      </c>
      <c r="G3186" s="3">
        <v>12000000</v>
      </c>
      <c r="H3186" s="3">
        <v>14301001</v>
      </c>
      <c r="I3186" s="3">
        <v>20743238</v>
      </c>
      <c r="J3186" s="8" t="str">
        <f t="shared" si="394"/>
        <v/>
      </c>
      <c r="K3186" s="8" t="str">
        <f t="shared" si="395"/>
        <v/>
      </c>
      <c r="L3186" s="8" t="str">
        <f t="shared" si="396"/>
        <v>Wish Upon</v>
      </c>
      <c r="M3186" s="8" t="str">
        <f t="shared" si="397"/>
        <v/>
      </c>
      <c r="N3186" s="8" t="str">
        <f t="shared" si="393"/>
        <v>Wish Upon</v>
      </c>
      <c r="O3186" s="10">
        <f>INDEX(cpi!$A$1:$M$106,MATCH($D3186,cpi!$A:$A,0),MATCH($C3186,cpi!$1:$1,0))</f>
        <v>244.786</v>
      </c>
      <c r="P3186" s="10">
        <f>cpi!$I$2</f>
        <v>245.51900000000001</v>
      </c>
      <c r="Q3186" s="10">
        <f t="shared" si="398"/>
        <v>1.0029944522971086</v>
      </c>
      <c r="R3186" s="8" t="str">
        <f t="shared" si="399"/>
        <v/>
      </c>
      <c r="S3186" s="11">
        <f t="shared" si="400"/>
        <v>12035933.427565303</v>
      </c>
      <c r="T3186" s="11">
        <f t="shared" si="400"/>
        <v>14343824.665295402</v>
      </c>
      <c r="U3186" s="11">
        <f t="shared" si="400"/>
        <v>20805352.636678569</v>
      </c>
    </row>
    <row r="3187" spans="1:21" x14ac:dyDescent="0.2">
      <c r="A3187" s="5">
        <v>3217</v>
      </c>
      <c r="B3187" s="17">
        <v>6</v>
      </c>
      <c r="C3187" s="16">
        <v>8</v>
      </c>
      <c r="D3187" s="16">
        <v>1997</v>
      </c>
      <c r="E3187" s="18">
        <v>35589</v>
      </c>
      <c r="F3187" s="9" t="s">
        <v>3151</v>
      </c>
      <c r="G3187" s="3">
        <v>12000000</v>
      </c>
      <c r="H3187" s="3">
        <v>14010363</v>
      </c>
      <c r="I3187" s="3">
        <v>14010363</v>
      </c>
      <c r="J3187" s="8" t="str">
        <f t="shared" si="394"/>
        <v/>
      </c>
      <c r="K3187" s="8" t="str">
        <f t="shared" si="395"/>
        <v/>
      </c>
      <c r="L3187" s="8" t="str">
        <f t="shared" si="396"/>
        <v>Def Jam's How To Be a Player</v>
      </c>
      <c r="M3187" s="8" t="str">
        <f t="shared" si="397"/>
        <v/>
      </c>
      <c r="N3187" s="8" t="str">
        <f t="shared" si="393"/>
        <v>Def Jam's How To Be a Player</v>
      </c>
      <c r="O3187" s="10">
        <f>INDEX(cpi!$A$1:$M$106,MATCH($D3187,cpi!$A:$A,0),MATCH($C3187,cpi!$1:$1,0))</f>
        <v>160.80000000000001</v>
      </c>
      <c r="P3187" s="10">
        <f>cpi!$I$2</f>
        <v>245.51900000000001</v>
      </c>
      <c r="Q3187" s="10">
        <f t="shared" si="398"/>
        <v>1.5268594527363184</v>
      </c>
      <c r="R3187" s="8" t="str">
        <f t="shared" si="399"/>
        <v/>
      </c>
      <c r="S3187" s="11">
        <f t="shared" si="400"/>
        <v>18322313.432835821</v>
      </c>
      <c r="T3187" s="11">
        <f t="shared" si="400"/>
        <v>21391855.182817165</v>
      </c>
      <c r="U3187" s="11">
        <f t="shared" si="400"/>
        <v>21391855.182817165</v>
      </c>
    </row>
    <row r="3188" spans="1:21" x14ac:dyDescent="0.2">
      <c r="A3188" s="5">
        <v>3218</v>
      </c>
      <c r="B3188" s="17">
        <v>30</v>
      </c>
      <c r="C3188" s="16">
        <v>10</v>
      </c>
      <c r="D3188" s="16">
        <v>1998</v>
      </c>
      <c r="E3188" s="18">
        <v>36687</v>
      </c>
      <c r="F3188" s="9" t="s">
        <v>3152</v>
      </c>
      <c r="G3188" s="3">
        <v>12000000</v>
      </c>
      <c r="H3188" s="3">
        <v>12905901</v>
      </c>
      <c r="I3188" s="3">
        <v>12905901</v>
      </c>
      <c r="J3188" s="8" t="str">
        <f t="shared" si="394"/>
        <v/>
      </c>
      <c r="K3188" s="8" t="str">
        <f t="shared" si="395"/>
        <v/>
      </c>
      <c r="L3188" s="8" t="str">
        <f t="shared" si="396"/>
        <v>Living Out Loud</v>
      </c>
      <c r="M3188" s="8" t="str">
        <f t="shared" si="397"/>
        <v/>
      </c>
      <c r="N3188" s="8" t="str">
        <f t="shared" si="393"/>
        <v>Living Out Loud</v>
      </c>
      <c r="O3188" s="10">
        <f>INDEX(cpi!$A$1:$M$106,MATCH($D3188,cpi!$A:$A,0),MATCH($C3188,cpi!$1:$1,0))</f>
        <v>164</v>
      </c>
      <c r="P3188" s="10">
        <f>cpi!$I$2</f>
        <v>245.51900000000001</v>
      </c>
      <c r="Q3188" s="10">
        <f t="shared" si="398"/>
        <v>1.4970670731707318</v>
      </c>
      <c r="R3188" s="8" t="str">
        <f t="shared" si="399"/>
        <v/>
      </c>
      <c r="S3188" s="11">
        <f t="shared" si="400"/>
        <v>17964804.878048781</v>
      </c>
      <c r="T3188" s="11">
        <f t="shared" si="400"/>
        <v>19320999.43670122</v>
      </c>
      <c r="U3188" s="11">
        <f t="shared" si="400"/>
        <v>19320999.43670122</v>
      </c>
    </row>
    <row r="3189" spans="1:21" x14ac:dyDescent="0.2">
      <c r="A3189" s="5">
        <v>3219</v>
      </c>
      <c r="B3189" s="17">
        <v>3</v>
      </c>
      <c r="C3189" s="16">
        <v>10</v>
      </c>
      <c r="D3189" s="16">
        <v>2008</v>
      </c>
      <c r="E3189" s="18">
        <v>39517</v>
      </c>
      <c r="F3189" s="9" t="s">
        <v>3153</v>
      </c>
      <c r="G3189" s="3">
        <v>12000000</v>
      </c>
      <c r="H3189" s="3">
        <v>12796861</v>
      </c>
      <c r="I3189" s="3">
        <v>17475475</v>
      </c>
      <c r="J3189" s="8" t="str">
        <f t="shared" si="394"/>
        <v/>
      </c>
      <c r="K3189" s="8" t="str">
        <f t="shared" si="395"/>
        <v/>
      </c>
      <c r="L3189" s="8" t="str">
        <f t="shared" si="396"/>
        <v>Rachel Getting Married</v>
      </c>
      <c r="M3189" s="8" t="str">
        <f t="shared" si="397"/>
        <v/>
      </c>
      <c r="N3189" s="8" t="str">
        <f t="shared" si="393"/>
        <v>Rachel Getting Married</v>
      </c>
      <c r="O3189" s="10">
        <f>INDEX(cpi!$A$1:$M$106,MATCH($D3189,cpi!$A:$A,0),MATCH($C3189,cpi!$1:$1,0))</f>
        <v>216.57300000000001</v>
      </c>
      <c r="P3189" s="10">
        <f>cpi!$I$2</f>
        <v>245.51900000000001</v>
      </c>
      <c r="Q3189" s="10">
        <f t="shared" si="398"/>
        <v>1.1336547030331574</v>
      </c>
      <c r="R3189" s="8" t="str">
        <f t="shared" si="399"/>
        <v/>
      </c>
      <c r="S3189" s="11">
        <f t="shared" si="400"/>
        <v>13603856.43639789</v>
      </c>
      <c r="T3189" s="11">
        <f t="shared" si="400"/>
        <v>14507221.656711593</v>
      </c>
      <c r="U3189" s="11">
        <f t="shared" si="400"/>
        <v>19811154.421488367</v>
      </c>
    </row>
    <row r="3190" spans="1:21" x14ac:dyDescent="0.2">
      <c r="A3190" s="5">
        <v>3220</v>
      </c>
      <c r="B3190" s="17">
        <v>20</v>
      </c>
      <c r="C3190" s="16">
        <v>3</v>
      </c>
      <c r="D3190" s="16">
        <v>1981</v>
      </c>
      <c r="E3190" s="18">
        <v>30166</v>
      </c>
      <c r="F3190" s="9" t="s">
        <v>3154</v>
      </c>
      <c r="G3190" s="3">
        <v>12000000</v>
      </c>
      <c r="H3190" s="3">
        <v>12200000</v>
      </c>
      <c r="I3190" s="3">
        <v>44200000</v>
      </c>
      <c r="J3190" s="8" t="str">
        <f t="shared" si="394"/>
        <v/>
      </c>
      <c r="K3190" s="8" t="str">
        <f t="shared" si="395"/>
        <v/>
      </c>
      <c r="L3190" s="8" t="str">
        <f t="shared" si="396"/>
        <v>The Postman Always Rings Twice</v>
      </c>
      <c r="M3190" s="8" t="str">
        <f t="shared" si="397"/>
        <v/>
      </c>
      <c r="N3190" s="8" t="str">
        <f t="shared" si="393"/>
        <v>The Postman Always Rings Twice</v>
      </c>
      <c r="O3190" s="10">
        <f>INDEX(cpi!$A$1:$M$106,MATCH($D3190,cpi!$A:$A,0),MATCH($C3190,cpi!$1:$1,0))</f>
        <v>88.5</v>
      </c>
      <c r="P3190" s="10">
        <f>cpi!$I$2</f>
        <v>245.51900000000001</v>
      </c>
      <c r="Q3190" s="10">
        <f t="shared" si="398"/>
        <v>2.7742259887005649</v>
      </c>
      <c r="R3190" s="8" t="str">
        <f t="shared" si="399"/>
        <v/>
      </c>
      <c r="S3190" s="11">
        <f t="shared" si="400"/>
        <v>33290711.864406779</v>
      </c>
      <c r="T3190" s="11">
        <f t="shared" si="400"/>
        <v>33845557.062146895</v>
      </c>
      <c r="U3190" s="11">
        <f t="shared" si="400"/>
        <v>122620788.70056497</v>
      </c>
    </row>
    <row r="3191" spans="1:21" x14ac:dyDescent="0.2">
      <c r="A3191" s="5">
        <v>3221</v>
      </c>
      <c r="B3191" s="17">
        <v>12</v>
      </c>
      <c r="C3191" s="16">
        <v>12</v>
      </c>
      <c r="D3191" s="16">
        <v>2003</v>
      </c>
      <c r="E3191" s="18">
        <v>37967</v>
      </c>
      <c r="F3191" s="9" t="s">
        <v>3155</v>
      </c>
      <c r="G3191" s="3">
        <v>12000000</v>
      </c>
      <c r="H3191" s="3">
        <v>11634362</v>
      </c>
      <c r="I3191" s="3">
        <v>43281552</v>
      </c>
      <c r="J3191" s="8" t="str">
        <f t="shared" si="394"/>
        <v/>
      </c>
      <c r="K3191" s="8" t="str">
        <f t="shared" si="395"/>
        <v/>
      </c>
      <c r="L3191" s="8" t="str">
        <f t="shared" si="396"/>
        <v>Girl with a Pearl Earring</v>
      </c>
      <c r="M3191" s="8" t="str">
        <f t="shared" si="397"/>
        <v/>
      </c>
      <c r="N3191" s="8" t="str">
        <f t="shared" si="393"/>
        <v>Girl with a Pearl Earring</v>
      </c>
      <c r="O3191" s="10">
        <f>INDEX(cpi!$A$1:$M$106,MATCH($D3191,cpi!$A:$A,0),MATCH($C3191,cpi!$1:$1,0))</f>
        <v>184.3</v>
      </c>
      <c r="P3191" s="10">
        <f>cpi!$I$2</f>
        <v>245.51900000000001</v>
      </c>
      <c r="Q3191" s="10">
        <f t="shared" si="398"/>
        <v>1.3321703743895821</v>
      </c>
      <c r="R3191" s="8" t="str">
        <f t="shared" si="399"/>
        <v/>
      </c>
      <c r="S3191" s="11">
        <f t="shared" si="400"/>
        <v>15986044.492674984</v>
      </c>
      <c r="T3191" s="11">
        <f t="shared" si="400"/>
        <v>15498952.381323926</v>
      </c>
      <c r="U3191" s="11">
        <f t="shared" si="400"/>
        <v>57658401.332002163</v>
      </c>
    </row>
    <row r="3192" spans="1:21" x14ac:dyDescent="0.2">
      <c r="A3192" s="5">
        <v>3222</v>
      </c>
      <c r="B3192" s="17">
        <v>10</v>
      </c>
      <c r="C3192" s="16">
        <v>2</v>
      </c>
      <c r="D3192" s="16">
        <v>1982</v>
      </c>
      <c r="E3192" s="18">
        <v>30226</v>
      </c>
      <c r="F3192" s="9" t="s">
        <v>3156</v>
      </c>
      <c r="G3192" s="3">
        <v>12000000</v>
      </c>
      <c r="H3192" s="3">
        <v>11487676</v>
      </c>
      <c r="I3192" s="3">
        <v>84970337</v>
      </c>
      <c r="J3192" s="8" t="str">
        <f t="shared" si="394"/>
        <v/>
      </c>
      <c r="K3192" s="8" t="str">
        <f t="shared" si="395"/>
        <v/>
      </c>
      <c r="L3192" s="8" t="str">
        <f t="shared" si="396"/>
        <v>Das Boot</v>
      </c>
      <c r="M3192" s="8" t="str">
        <f t="shared" si="397"/>
        <v/>
      </c>
      <c r="N3192" s="8" t="str">
        <f t="shared" si="393"/>
        <v>Das Boot</v>
      </c>
      <c r="O3192" s="10">
        <f>INDEX(cpi!$A$1:$M$106,MATCH($D3192,cpi!$A:$A,0),MATCH($C3192,cpi!$1:$1,0))</f>
        <v>94.6</v>
      </c>
      <c r="P3192" s="10">
        <f>cpi!$I$2</f>
        <v>245.51900000000001</v>
      </c>
      <c r="Q3192" s="10">
        <f t="shared" si="398"/>
        <v>2.5953382663847782</v>
      </c>
      <c r="R3192" s="8" t="str">
        <f t="shared" si="399"/>
        <v/>
      </c>
      <c r="S3192" s="11">
        <f t="shared" si="400"/>
        <v>31144059.196617339</v>
      </c>
      <c r="T3192" s="11">
        <f t="shared" si="400"/>
        <v>29814405.114630021</v>
      </c>
      <c r="U3192" s="11">
        <f t="shared" si="400"/>
        <v>220526767.12371036</v>
      </c>
    </row>
    <row r="3193" spans="1:21" x14ac:dyDescent="0.2">
      <c r="A3193" s="5">
        <v>3223</v>
      </c>
      <c r="B3193" s="17">
        <v>21</v>
      </c>
      <c r="C3193" s="16">
        <v>4</v>
      </c>
      <c r="D3193" s="16">
        <v>2017</v>
      </c>
      <c r="E3193" s="18">
        <v>43347</v>
      </c>
      <c r="F3193" s="9" t="s">
        <v>2622</v>
      </c>
      <c r="G3193" s="3">
        <v>12000000</v>
      </c>
      <c r="H3193" s="3">
        <v>11368012</v>
      </c>
      <c r="I3193" s="3">
        <v>15668012</v>
      </c>
      <c r="J3193" s="8" t="str">
        <f t="shared" si="394"/>
        <v/>
      </c>
      <c r="K3193" s="8" t="str">
        <f t="shared" si="395"/>
        <v/>
      </c>
      <c r="L3193" s="8" t="str">
        <f t="shared" si="396"/>
        <v>Unforgettable</v>
      </c>
      <c r="M3193" s="8">
        <f t="shared" si="397"/>
        <v>1</v>
      </c>
      <c r="N3193" s="8" t="str">
        <f t="shared" si="393"/>
        <v>Unforgettable (2017)</v>
      </c>
      <c r="O3193" s="10">
        <f>INDEX(cpi!$A$1:$M$106,MATCH($D3193,cpi!$A:$A,0),MATCH($C3193,cpi!$1:$1,0))</f>
        <v>244.524</v>
      </c>
      <c r="P3193" s="10">
        <f>cpi!$I$2</f>
        <v>245.51900000000001</v>
      </c>
      <c r="Q3193" s="10">
        <f t="shared" si="398"/>
        <v>1.0040691302285256</v>
      </c>
      <c r="R3193" s="8" t="str">
        <f t="shared" si="399"/>
        <v/>
      </c>
      <c r="S3193" s="11">
        <f t="shared" si="400"/>
        <v>12048829.562742308</v>
      </c>
      <c r="T3193" s="11">
        <f t="shared" si="400"/>
        <v>11414269.921267442</v>
      </c>
      <c r="U3193" s="11">
        <f t="shared" si="400"/>
        <v>15731767.181250103</v>
      </c>
    </row>
    <row r="3194" spans="1:21" x14ac:dyDescent="0.2">
      <c r="A3194" s="5">
        <v>3224</v>
      </c>
      <c r="B3194" s="17">
        <v>3</v>
      </c>
      <c r="C3194" s="16">
        <v>12</v>
      </c>
      <c r="D3194" s="16">
        <v>2004</v>
      </c>
      <c r="E3194" s="18">
        <v>38058</v>
      </c>
      <c r="F3194" s="9" t="s">
        <v>3157</v>
      </c>
      <c r="G3194" s="3">
        <v>12000000</v>
      </c>
      <c r="H3194" s="3">
        <v>11050094</v>
      </c>
      <c r="I3194" s="3">
        <v>92863945</v>
      </c>
      <c r="J3194" s="8" t="str">
        <f t="shared" si="394"/>
        <v/>
      </c>
      <c r="K3194" s="8" t="str">
        <f t="shared" si="395"/>
        <v/>
      </c>
      <c r="L3194" s="8" t="str">
        <f t="shared" si="396"/>
        <v>House of Flying Daggers</v>
      </c>
      <c r="M3194" s="8" t="str">
        <f t="shared" si="397"/>
        <v/>
      </c>
      <c r="N3194" s="8" t="str">
        <f t="shared" si="393"/>
        <v>House of Flying Daggers</v>
      </c>
      <c r="O3194" s="10">
        <f>INDEX(cpi!$A$1:$M$106,MATCH($D3194,cpi!$A:$A,0),MATCH($C3194,cpi!$1:$1,0))</f>
        <v>190.3</v>
      </c>
      <c r="P3194" s="10">
        <f>cpi!$I$2</f>
        <v>245.51900000000001</v>
      </c>
      <c r="Q3194" s="10">
        <f t="shared" si="398"/>
        <v>1.290168155543878</v>
      </c>
      <c r="R3194" s="8" t="str">
        <f t="shared" si="399"/>
        <v/>
      </c>
      <c r="S3194" s="11">
        <f t="shared" si="400"/>
        <v>15482017.866526537</v>
      </c>
      <c r="T3194" s="11">
        <f t="shared" si="400"/>
        <v>14256479.394566473</v>
      </c>
      <c r="U3194" s="11">
        <f t="shared" si="400"/>
        <v>119810104.63717812</v>
      </c>
    </row>
    <row r="3195" spans="1:21" x14ac:dyDescent="0.2">
      <c r="A3195" s="5">
        <v>3225</v>
      </c>
      <c r="B3195" s="17">
        <v>22</v>
      </c>
      <c r="C3195" s="16">
        <v>3</v>
      </c>
      <c r="D3195" s="16">
        <v>2002</v>
      </c>
      <c r="E3195" s="18">
        <v>37897</v>
      </c>
      <c r="F3195" s="9" t="s">
        <v>3158</v>
      </c>
      <c r="G3195" s="3">
        <v>12000000</v>
      </c>
      <c r="H3195" s="3">
        <v>10198766</v>
      </c>
      <c r="I3195" s="3">
        <v>12516222</v>
      </c>
      <c r="J3195" s="8" t="str">
        <f t="shared" si="394"/>
        <v/>
      </c>
      <c r="K3195" s="8" t="str">
        <f t="shared" si="395"/>
        <v/>
      </c>
      <c r="L3195" s="8" t="str">
        <f t="shared" si="396"/>
        <v>Sorority Boys</v>
      </c>
      <c r="M3195" s="8" t="str">
        <f t="shared" si="397"/>
        <v/>
      </c>
      <c r="N3195" s="8" t="str">
        <f t="shared" si="393"/>
        <v>Sorority Boys</v>
      </c>
      <c r="O3195" s="10">
        <f>INDEX(cpi!$A$1:$M$106,MATCH($D3195,cpi!$A:$A,0),MATCH($C3195,cpi!$1:$1,0))</f>
        <v>178.8</v>
      </c>
      <c r="P3195" s="10">
        <f>cpi!$I$2</f>
        <v>245.51900000000001</v>
      </c>
      <c r="Q3195" s="10">
        <f t="shared" si="398"/>
        <v>1.373148769574944</v>
      </c>
      <c r="R3195" s="8" t="str">
        <f t="shared" si="399"/>
        <v/>
      </c>
      <c r="S3195" s="11">
        <f t="shared" si="400"/>
        <v>16477785.234899329</v>
      </c>
      <c r="T3195" s="11">
        <f t="shared" si="400"/>
        <v>14004422.984082773</v>
      </c>
      <c r="U3195" s="11">
        <f t="shared" si="400"/>
        <v>17186634.839026846</v>
      </c>
    </row>
    <row r="3196" spans="1:21" x14ac:dyDescent="0.2">
      <c r="A3196" s="5">
        <v>3226</v>
      </c>
      <c r="B3196" s="17">
        <v>5</v>
      </c>
      <c r="C3196" s="16">
        <v>12</v>
      </c>
      <c r="D3196" s="16">
        <v>2008</v>
      </c>
      <c r="E3196" s="18">
        <v>39580</v>
      </c>
      <c r="F3196" s="9" t="s">
        <v>3159</v>
      </c>
      <c r="G3196" s="3">
        <v>12000000</v>
      </c>
      <c r="H3196" s="3">
        <v>8195551</v>
      </c>
      <c r="I3196" s="3">
        <v>8942516</v>
      </c>
      <c r="J3196" s="8" t="str">
        <f t="shared" si="394"/>
        <v/>
      </c>
      <c r="K3196" s="8" t="str">
        <f t="shared" si="395"/>
        <v/>
      </c>
      <c r="L3196" s="8" t="str">
        <f t="shared" si="396"/>
        <v>Cadillac Records</v>
      </c>
      <c r="M3196" s="8" t="str">
        <f t="shared" si="397"/>
        <v/>
      </c>
      <c r="N3196" s="8" t="str">
        <f t="shared" si="393"/>
        <v>Cadillac Records</v>
      </c>
      <c r="O3196" s="10">
        <f>INDEX(cpi!$A$1:$M$106,MATCH($D3196,cpi!$A:$A,0),MATCH($C3196,cpi!$1:$1,0))</f>
        <v>210.22800000000001</v>
      </c>
      <c r="P3196" s="10">
        <f>cpi!$I$2</f>
        <v>245.51900000000001</v>
      </c>
      <c r="Q3196" s="10">
        <f t="shared" si="398"/>
        <v>1.1678701219628214</v>
      </c>
      <c r="R3196" s="8" t="str">
        <f t="shared" si="399"/>
        <v/>
      </c>
      <c r="S3196" s="11">
        <f t="shared" si="400"/>
        <v>14014441.463553857</v>
      </c>
      <c r="T3196" s="11">
        <f t="shared" si="400"/>
        <v>9571339.145922523</v>
      </c>
      <c r="U3196" s="11">
        <f t="shared" si="400"/>
        <v>10443697.251574481</v>
      </c>
    </row>
    <row r="3197" spans="1:21" x14ac:dyDescent="0.2">
      <c r="A3197" s="5">
        <v>3227</v>
      </c>
      <c r="B3197" s="17">
        <v>14</v>
      </c>
      <c r="C3197" s="16">
        <v>9</v>
      </c>
      <c r="D3197" s="16">
        <v>2012</v>
      </c>
      <c r="E3197" s="18">
        <v>41314</v>
      </c>
      <c r="F3197" s="9" t="s">
        <v>3160</v>
      </c>
      <c r="G3197" s="3">
        <v>12000000</v>
      </c>
      <c r="H3197" s="3">
        <v>7919574</v>
      </c>
      <c r="I3197" s="3">
        <v>35830713</v>
      </c>
      <c r="J3197" s="8" t="str">
        <f t="shared" si="394"/>
        <v/>
      </c>
      <c r="K3197" s="8" t="str">
        <f t="shared" si="395"/>
        <v/>
      </c>
      <c r="L3197" s="8" t="str">
        <f t="shared" si="396"/>
        <v>Arbitrage</v>
      </c>
      <c r="M3197" s="8" t="str">
        <f t="shared" si="397"/>
        <v/>
      </c>
      <c r="N3197" s="8" t="str">
        <f t="shared" si="393"/>
        <v>Arbitrage</v>
      </c>
      <c r="O3197" s="10">
        <f>INDEX(cpi!$A$1:$M$106,MATCH($D3197,cpi!$A:$A,0),MATCH($C3197,cpi!$1:$1,0))</f>
        <v>231.40700000000001</v>
      </c>
      <c r="P3197" s="10">
        <f>cpi!$I$2</f>
        <v>245.51900000000001</v>
      </c>
      <c r="Q3197" s="10">
        <f t="shared" si="398"/>
        <v>1.0609834620387455</v>
      </c>
      <c r="R3197" s="8" t="str">
        <f t="shared" si="399"/>
        <v/>
      </c>
      <c r="S3197" s="11">
        <f t="shared" si="400"/>
        <v>12731801.544464946</v>
      </c>
      <c r="T3197" s="11">
        <f t="shared" si="400"/>
        <v>8402537.0403920356</v>
      </c>
      <c r="U3197" s="11">
        <f t="shared" si="400"/>
        <v>38015793.926056683</v>
      </c>
    </row>
    <row r="3198" spans="1:21" x14ac:dyDescent="0.2">
      <c r="A3198" s="5">
        <v>3228</v>
      </c>
      <c r="B3198" s="17">
        <v>24</v>
      </c>
      <c r="C3198" s="16">
        <v>10</v>
      </c>
      <c r="D3198" s="16">
        <v>1960</v>
      </c>
      <c r="E3198" s="18">
        <v>22625</v>
      </c>
      <c r="F3198" s="9" t="s">
        <v>392</v>
      </c>
      <c r="G3198" s="3">
        <v>12000000</v>
      </c>
      <c r="H3198" s="3">
        <v>7900000</v>
      </c>
      <c r="I3198" s="3">
        <v>7900000</v>
      </c>
      <c r="J3198" s="8" t="str">
        <f t="shared" si="394"/>
        <v/>
      </c>
      <c r="K3198" s="8" t="str">
        <f t="shared" si="395"/>
        <v/>
      </c>
      <c r="L3198" s="8" t="str">
        <f t="shared" si="396"/>
        <v>The Alamo</v>
      </c>
      <c r="M3198" s="8">
        <f t="shared" si="397"/>
        <v>1</v>
      </c>
      <c r="N3198" s="8" t="str">
        <f t="shared" si="393"/>
        <v>The Alamo (1960)</v>
      </c>
      <c r="O3198" s="10">
        <f>INDEX(cpi!$A$1:$M$106,MATCH($D3198,cpi!$A:$A,0),MATCH($C3198,cpi!$1:$1,0))</f>
        <v>29.8</v>
      </c>
      <c r="P3198" s="10">
        <f>cpi!$I$2</f>
        <v>245.51900000000001</v>
      </c>
      <c r="Q3198" s="10">
        <f t="shared" si="398"/>
        <v>8.2388926174496646</v>
      </c>
      <c r="R3198" s="8" t="str">
        <f t="shared" si="399"/>
        <v/>
      </c>
      <c r="S3198" s="11">
        <f t="shared" si="400"/>
        <v>98866711.409395978</v>
      </c>
      <c r="T3198" s="11">
        <f t="shared" si="400"/>
        <v>65087251.677852347</v>
      </c>
      <c r="U3198" s="11">
        <f t="shared" si="400"/>
        <v>65087251.677852347</v>
      </c>
    </row>
    <row r="3199" spans="1:21" x14ac:dyDescent="0.2">
      <c r="A3199" s="5">
        <v>3229</v>
      </c>
      <c r="B3199" s="17">
        <v>12</v>
      </c>
      <c r="C3199" s="16">
        <v>5</v>
      </c>
      <c r="D3199" s="16">
        <v>2000</v>
      </c>
      <c r="E3199" s="18">
        <v>36865</v>
      </c>
      <c r="F3199" s="9" t="s">
        <v>3161</v>
      </c>
      <c r="G3199" s="3">
        <v>12000000</v>
      </c>
      <c r="H3199" s="3">
        <v>6982680</v>
      </c>
      <c r="I3199" s="3">
        <v>6982680</v>
      </c>
      <c r="J3199" s="8" t="str">
        <f t="shared" si="394"/>
        <v/>
      </c>
      <c r="K3199" s="8" t="str">
        <f t="shared" si="395"/>
        <v/>
      </c>
      <c r="L3199" s="8" t="str">
        <f t="shared" si="396"/>
        <v>Screwed</v>
      </c>
      <c r="M3199" s="8" t="str">
        <f t="shared" si="397"/>
        <v/>
      </c>
      <c r="N3199" s="8" t="str">
        <f t="shared" si="393"/>
        <v>Screwed</v>
      </c>
      <c r="O3199" s="10">
        <f>INDEX(cpi!$A$1:$M$106,MATCH($D3199,cpi!$A:$A,0),MATCH($C3199,cpi!$1:$1,0))</f>
        <v>171.5</v>
      </c>
      <c r="P3199" s="10">
        <f>cpi!$I$2</f>
        <v>245.51900000000001</v>
      </c>
      <c r="Q3199" s="10">
        <f t="shared" si="398"/>
        <v>1.4315976676384841</v>
      </c>
      <c r="R3199" s="8" t="str">
        <f t="shared" si="399"/>
        <v/>
      </c>
      <c r="S3199" s="11">
        <f t="shared" si="400"/>
        <v>17179172.011661809</v>
      </c>
      <c r="T3199" s="11">
        <f t="shared" si="400"/>
        <v>9996388.4018658902</v>
      </c>
      <c r="U3199" s="11">
        <f t="shared" si="400"/>
        <v>9996388.4018658902</v>
      </c>
    </row>
    <row r="3200" spans="1:21" x14ac:dyDescent="0.2">
      <c r="A3200" s="5">
        <v>3230</v>
      </c>
      <c r="B3200" s="17">
        <v>20</v>
      </c>
      <c r="C3200" s="16">
        <v>10</v>
      </c>
      <c r="D3200" s="16">
        <v>2006</v>
      </c>
      <c r="E3200" s="18">
        <v>39304</v>
      </c>
      <c r="F3200" s="9" t="s">
        <v>3162</v>
      </c>
      <c r="G3200" s="3">
        <v>12000000</v>
      </c>
      <c r="H3200" s="3">
        <v>6860000</v>
      </c>
      <c r="I3200" s="3">
        <v>8706701</v>
      </c>
      <c r="J3200" s="8" t="str">
        <f t="shared" si="394"/>
        <v/>
      </c>
      <c r="K3200" s="8" t="str">
        <f t="shared" si="395"/>
        <v/>
      </c>
      <c r="L3200" s="8" t="str">
        <f t="shared" si="396"/>
        <v>Running With Scissors</v>
      </c>
      <c r="M3200" s="8" t="str">
        <f t="shared" si="397"/>
        <v/>
      </c>
      <c r="N3200" s="8" t="str">
        <f t="shared" si="393"/>
        <v>Running With Scissors</v>
      </c>
      <c r="O3200" s="10">
        <f>INDEX(cpi!$A$1:$M$106,MATCH($D3200,cpi!$A:$A,0),MATCH($C3200,cpi!$1:$1,0))</f>
        <v>201.8</v>
      </c>
      <c r="P3200" s="10">
        <f>cpi!$I$2</f>
        <v>245.51900000000001</v>
      </c>
      <c r="Q3200" s="10">
        <f t="shared" si="398"/>
        <v>1.2166451932606541</v>
      </c>
      <c r="R3200" s="8" t="str">
        <f t="shared" si="399"/>
        <v/>
      </c>
      <c r="S3200" s="11">
        <f t="shared" si="400"/>
        <v>14599742.31912785</v>
      </c>
      <c r="T3200" s="11">
        <f t="shared" si="400"/>
        <v>8346186.0257680872</v>
      </c>
      <c r="U3200" s="11">
        <f t="shared" si="400"/>
        <v>10592965.92080773</v>
      </c>
    </row>
    <row r="3201" spans="1:21" x14ac:dyDescent="0.2">
      <c r="A3201" s="5">
        <v>3231</v>
      </c>
      <c r="B3201" s="17">
        <v>3</v>
      </c>
      <c r="C3201" s="16">
        <v>9</v>
      </c>
      <c r="D3201" s="16">
        <v>1993</v>
      </c>
      <c r="E3201" s="18">
        <v>34037</v>
      </c>
      <c r="F3201" s="9" t="s">
        <v>3163</v>
      </c>
      <c r="G3201" s="3">
        <v>12000000</v>
      </c>
      <c r="H3201" s="3">
        <v>6730578</v>
      </c>
      <c r="I3201" s="3">
        <v>46730578</v>
      </c>
      <c r="J3201" s="8" t="str">
        <f t="shared" si="394"/>
        <v/>
      </c>
      <c r="K3201" s="8" t="str">
        <f t="shared" si="395"/>
        <v/>
      </c>
      <c r="L3201" s="8" t="str">
        <f t="shared" si="396"/>
        <v>Fortress</v>
      </c>
      <c r="M3201" s="8" t="str">
        <f t="shared" si="397"/>
        <v/>
      </c>
      <c r="N3201" s="8" t="str">
        <f t="shared" si="393"/>
        <v>Fortress</v>
      </c>
      <c r="O3201" s="10">
        <f>INDEX(cpi!$A$1:$M$106,MATCH($D3201,cpi!$A:$A,0),MATCH($C3201,cpi!$1:$1,0))</f>
        <v>145.1</v>
      </c>
      <c r="P3201" s="10">
        <f>cpi!$I$2</f>
        <v>245.51900000000001</v>
      </c>
      <c r="Q3201" s="10">
        <f t="shared" si="398"/>
        <v>1.6920675396278431</v>
      </c>
      <c r="R3201" s="8" t="str">
        <f t="shared" si="399"/>
        <v/>
      </c>
      <c r="S3201" s="11">
        <f t="shared" si="400"/>
        <v>20304810.475534115</v>
      </c>
      <c r="T3201" s="11">
        <f t="shared" si="400"/>
        <v>11388592.556733288</v>
      </c>
      <c r="U3201" s="11">
        <f t="shared" si="400"/>
        <v>79071294.141847014</v>
      </c>
    </row>
    <row r="3202" spans="1:21" x14ac:dyDescent="0.2">
      <c r="A3202" s="5">
        <v>3233</v>
      </c>
      <c r="B3202" s="17">
        <v>1</v>
      </c>
      <c r="C3202" s="16">
        <v>6</v>
      </c>
      <c r="D3202" s="16">
        <v>2012</v>
      </c>
      <c r="E3202" s="18">
        <v>40914</v>
      </c>
      <c r="F3202" s="9" t="s">
        <v>3164</v>
      </c>
      <c r="G3202" s="3">
        <v>12000000</v>
      </c>
      <c r="H3202" s="3">
        <v>5669081</v>
      </c>
      <c r="I3202" s="3">
        <v>10026255</v>
      </c>
      <c r="J3202" s="8" t="str">
        <f t="shared" si="394"/>
        <v/>
      </c>
      <c r="K3202" s="8" t="str">
        <f t="shared" si="395"/>
        <v/>
      </c>
      <c r="L3202" s="8" t="str">
        <f t="shared" si="396"/>
        <v>For Greater Glory</v>
      </c>
      <c r="M3202" s="8" t="str">
        <f t="shared" si="397"/>
        <v/>
      </c>
      <c r="N3202" s="8" t="str">
        <f t="shared" ref="N3202:N3265" si="401">IF(M3202=1,L3202&amp;" ("&amp;D3202&amp;")",L3202)</f>
        <v>For Greater Glory</v>
      </c>
      <c r="O3202" s="10">
        <f>INDEX(cpi!$A$1:$M$106,MATCH($D3202,cpi!$A:$A,0),MATCH($C3202,cpi!$1:$1,0))</f>
        <v>229.47800000000001</v>
      </c>
      <c r="P3202" s="10">
        <f>cpi!$I$2</f>
        <v>245.51900000000001</v>
      </c>
      <c r="Q3202" s="10">
        <f t="shared" si="398"/>
        <v>1.0699021256939663</v>
      </c>
      <c r="R3202" s="8" t="str">
        <f t="shared" si="399"/>
        <v/>
      </c>
      <c r="S3202" s="11">
        <f t="shared" si="400"/>
        <v>12838825.508327596</v>
      </c>
      <c r="T3202" s="11">
        <f t="shared" si="400"/>
        <v>6065361.8126312755</v>
      </c>
      <c r="U3202" s="11">
        <f t="shared" si="400"/>
        <v>10727111.537249757</v>
      </c>
    </row>
    <row r="3203" spans="1:21" x14ac:dyDescent="0.2">
      <c r="A3203" s="5">
        <v>3234</v>
      </c>
      <c r="B3203" s="17">
        <v>17</v>
      </c>
      <c r="C3203" s="16">
        <v>11</v>
      </c>
      <c r="D3203" s="16">
        <v>2006</v>
      </c>
      <c r="E3203" s="18">
        <v>39213</v>
      </c>
      <c r="F3203" s="9" t="s">
        <v>3165</v>
      </c>
      <c r="G3203" s="3">
        <v>12000000</v>
      </c>
      <c r="H3203" s="3">
        <v>5549923</v>
      </c>
      <c r="I3203" s="3">
        <v>5549923</v>
      </c>
      <c r="J3203" s="8" t="str">
        <f t="shared" ref="J3203:J3266" si="402">IF(I3203=0,1,"")</f>
        <v/>
      </c>
      <c r="K3203" s="8" t="str">
        <f t="shared" ref="K3203:K3266" si="403">IF(D3203&gt;2017,1,"")</f>
        <v/>
      </c>
      <c r="L3203" s="8" t="str">
        <f t="shared" ref="L3203:L3266" si="404">F3203</f>
        <v>For Your Consideration</v>
      </c>
      <c r="M3203" s="8" t="str">
        <f t="shared" ref="M3203:M3266" si="405">IF(COUNTIF($L$2:$L$5233,L3203)&gt;1,1,"")</f>
        <v/>
      </c>
      <c r="N3203" s="8" t="str">
        <f t="shared" si="401"/>
        <v>For Your Consideration</v>
      </c>
      <c r="O3203" s="10">
        <f>INDEX(cpi!$A$1:$M$106,MATCH($D3203,cpi!$A:$A,0),MATCH($C3203,cpi!$1:$1,0))</f>
        <v>201.5</v>
      </c>
      <c r="P3203" s="10">
        <f>cpi!$I$2</f>
        <v>245.51900000000001</v>
      </c>
      <c r="Q3203" s="10">
        <f t="shared" ref="Q3203:Q3266" si="406">P3203/O3203</f>
        <v>1.2184565756823822</v>
      </c>
      <c r="R3203" s="8" t="str">
        <f t="shared" ref="R3203:R3266" si="407">IF(ISERROR(Q3203),1,"")</f>
        <v/>
      </c>
      <c r="S3203" s="11">
        <f t="shared" ref="S3203:U3266" si="408">G3203*$Q3203</f>
        <v>14621478.908188587</v>
      </c>
      <c r="T3203" s="11">
        <f t="shared" si="408"/>
        <v>6762340.1738808937</v>
      </c>
      <c r="U3203" s="11">
        <f t="shared" si="408"/>
        <v>6762340.1738808937</v>
      </c>
    </row>
    <row r="3204" spans="1:21" x14ac:dyDescent="0.2">
      <c r="A3204" s="5">
        <v>3235</v>
      </c>
      <c r="B3204" s="17">
        <v>20</v>
      </c>
      <c r="C3204" s="16">
        <v>11</v>
      </c>
      <c r="D3204" s="16">
        <v>1998</v>
      </c>
      <c r="E3204" s="18">
        <v>36383</v>
      </c>
      <c r="F3204" s="9" t="s">
        <v>3166</v>
      </c>
      <c r="G3204" s="3">
        <v>12000000</v>
      </c>
      <c r="H3204" s="3">
        <v>5078660</v>
      </c>
      <c r="I3204" s="3">
        <v>6200000</v>
      </c>
      <c r="J3204" s="8" t="str">
        <f t="shared" si="402"/>
        <v/>
      </c>
      <c r="K3204" s="8" t="str">
        <f t="shared" si="403"/>
        <v/>
      </c>
      <c r="L3204" s="8" t="str">
        <f t="shared" si="404"/>
        <v>Celebrity</v>
      </c>
      <c r="M3204" s="8" t="str">
        <f t="shared" si="405"/>
        <v/>
      </c>
      <c r="N3204" s="8" t="str">
        <f t="shared" si="401"/>
        <v>Celebrity</v>
      </c>
      <c r="O3204" s="10">
        <f>INDEX(cpi!$A$1:$M$106,MATCH($D3204,cpi!$A:$A,0),MATCH($C3204,cpi!$1:$1,0))</f>
        <v>164</v>
      </c>
      <c r="P3204" s="10">
        <f>cpi!$I$2</f>
        <v>245.51900000000001</v>
      </c>
      <c r="Q3204" s="10">
        <f t="shared" si="406"/>
        <v>1.4970670731707318</v>
      </c>
      <c r="R3204" s="8" t="str">
        <f t="shared" si="407"/>
        <v/>
      </c>
      <c r="S3204" s="11">
        <f t="shared" si="408"/>
        <v>17964804.878048781</v>
      </c>
      <c r="T3204" s="11">
        <f t="shared" si="408"/>
        <v>7603094.6618292686</v>
      </c>
      <c r="U3204" s="11">
        <f t="shared" si="408"/>
        <v>9281815.8536585383</v>
      </c>
    </row>
    <row r="3205" spans="1:21" x14ac:dyDescent="0.2">
      <c r="A3205" s="5">
        <v>3236</v>
      </c>
      <c r="B3205" s="17">
        <v>20</v>
      </c>
      <c r="C3205" s="16">
        <v>6</v>
      </c>
      <c r="D3205" s="16">
        <v>2003</v>
      </c>
      <c r="E3205" s="18">
        <v>38205</v>
      </c>
      <c r="F3205" s="9" t="s">
        <v>3167</v>
      </c>
      <c r="G3205" s="3">
        <v>12000000</v>
      </c>
      <c r="H3205" s="3">
        <v>4922166</v>
      </c>
      <c r="I3205" s="3">
        <v>4922166</v>
      </c>
      <c r="J3205" s="8" t="str">
        <f t="shared" si="402"/>
        <v/>
      </c>
      <c r="K3205" s="8" t="str">
        <f t="shared" si="403"/>
        <v/>
      </c>
      <c r="L3205" s="8" t="str">
        <f t="shared" si="404"/>
        <v>From Justin to Kelly</v>
      </c>
      <c r="M3205" s="8" t="str">
        <f t="shared" si="405"/>
        <v/>
      </c>
      <c r="N3205" s="8" t="str">
        <f t="shared" si="401"/>
        <v>From Justin to Kelly</v>
      </c>
      <c r="O3205" s="10">
        <f>INDEX(cpi!$A$1:$M$106,MATCH($D3205,cpi!$A:$A,0),MATCH($C3205,cpi!$1:$1,0))</f>
        <v>183.7</v>
      </c>
      <c r="P3205" s="10">
        <f>cpi!$I$2</f>
        <v>245.51900000000001</v>
      </c>
      <c r="Q3205" s="10">
        <f t="shared" si="406"/>
        <v>1.3365215024496462</v>
      </c>
      <c r="R3205" s="8" t="str">
        <f t="shared" si="407"/>
        <v/>
      </c>
      <c r="S3205" s="11">
        <f t="shared" si="408"/>
        <v>16038258.029395754</v>
      </c>
      <c r="T3205" s="11">
        <f t="shared" si="408"/>
        <v>6578580.6976265656</v>
      </c>
      <c r="U3205" s="11">
        <f t="shared" si="408"/>
        <v>6578580.6976265656</v>
      </c>
    </row>
    <row r="3206" spans="1:21" x14ac:dyDescent="0.2">
      <c r="A3206" s="5">
        <v>3237</v>
      </c>
      <c r="B3206" s="17">
        <v>6</v>
      </c>
      <c r="C3206" s="16">
        <v>6</v>
      </c>
      <c r="D3206" s="16">
        <v>1986</v>
      </c>
      <c r="E3206" s="18">
        <v>31569</v>
      </c>
      <c r="F3206" s="9" t="s">
        <v>3168</v>
      </c>
      <c r="G3206" s="3">
        <v>12000000</v>
      </c>
      <c r="H3206" s="3">
        <v>4884663</v>
      </c>
      <c r="I3206" s="3">
        <v>4984663</v>
      </c>
      <c r="J3206" s="8" t="str">
        <f t="shared" si="402"/>
        <v/>
      </c>
      <c r="K3206" s="8" t="str">
        <f t="shared" si="403"/>
        <v/>
      </c>
      <c r="L3206" s="8" t="str">
        <f t="shared" si="404"/>
        <v>Invaders from Mars</v>
      </c>
      <c r="M3206" s="8" t="str">
        <f t="shared" si="405"/>
        <v/>
      </c>
      <c r="N3206" s="8" t="str">
        <f t="shared" si="401"/>
        <v>Invaders from Mars</v>
      </c>
      <c r="O3206" s="10">
        <f>INDEX(cpi!$A$1:$M$106,MATCH($D3206,cpi!$A:$A,0),MATCH($C3206,cpi!$1:$1,0))</f>
        <v>109.5</v>
      </c>
      <c r="P3206" s="10">
        <f>cpi!$I$2</f>
        <v>245.51900000000001</v>
      </c>
      <c r="Q3206" s="10">
        <f t="shared" si="406"/>
        <v>2.2421826484018266</v>
      </c>
      <c r="R3206" s="8" t="str">
        <f t="shared" si="407"/>
        <v/>
      </c>
      <c r="S3206" s="11">
        <f t="shared" si="408"/>
        <v>26906191.780821919</v>
      </c>
      <c r="T3206" s="11">
        <f t="shared" si="408"/>
        <v>10952306.621890411</v>
      </c>
      <c r="U3206" s="11">
        <f t="shared" si="408"/>
        <v>11176524.886730595</v>
      </c>
    </row>
    <row r="3207" spans="1:21" x14ac:dyDescent="0.2">
      <c r="A3207" s="5">
        <v>3238</v>
      </c>
      <c r="B3207" s="17">
        <v>22</v>
      </c>
      <c r="C3207" s="16">
        <v>3</v>
      </c>
      <c r="D3207" s="16">
        <v>1996</v>
      </c>
      <c r="E3207" s="18">
        <v>35706</v>
      </c>
      <c r="F3207" s="9" t="s">
        <v>3169</v>
      </c>
      <c r="G3207" s="3">
        <v>12000000</v>
      </c>
      <c r="H3207" s="3">
        <v>4880941</v>
      </c>
      <c r="I3207" s="3">
        <v>4880941</v>
      </c>
      <c r="J3207" s="8" t="str">
        <f t="shared" si="402"/>
        <v/>
      </c>
      <c r="K3207" s="8" t="str">
        <f t="shared" si="403"/>
        <v/>
      </c>
      <c r="L3207" s="8" t="str">
        <f t="shared" si="404"/>
        <v>Girl 6</v>
      </c>
      <c r="M3207" s="8" t="str">
        <f t="shared" si="405"/>
        <v/>
      </c>
      <c r="N3207" s="8" t="str">
        <f t="shared" si="401"/>
        <v>Girl 6</v>
      </c>
      <c r="O3207" s="10">
        <f>INDEX(cpi!$A$1:$M$106,MATCH($D3207,cpi!$A:$A,0),MATCH($C3207,cpi!$1:$1,0))</f>
        <v>155.69999999999999</v>
      </c>
      <c r="P3207" s="10">
        <f>cpi!$I$2</f>
        <v>245.51900000000001</v>
      </c>
      <c r="Q3207" s="10">
        <f t="shared" si="406"/>
        <v>1.5768721901091844</v>
      </c>
      <c r="R3207" s="8" t="str">
        <f t="shared" si="407"/>
        <v/>
      </c>
      <c r="S3207" s="11">
        <f t="shared" si="408"/>
        <v>18922466.281310212</v>
      </c>
      <c r="T3207" s="11">
        <f t="shared" si="408"/>
        <v>7696620.1244637128</v>
      </c>
      <c r="U3207" s="11">
        <f t="shared" si="408"/>
        <v>7696620.1244637128</v>
      </c>
    </row>
    <row r="3208" spans="1:21" x14ac:dyDescent="0.2">
      <c r="A3208" s="5">
        <v>3239</v>
      </c>
      <c r="B3208" s="17">
        <v>22</v>
      </c>
      <c r="C3208" s="16">
        <v>10</v>
      </c>
      <c r="D3208" s="16">
        <v>2003</v>
      </c>
      <c r="E3208" s="18">
        <v>38270</v>
      </c>
      <c r="F3208" s="9" t="s">
        <v>3170</v>
      </c>
      <c r="G3208" s="3">
        <v>12000000</v>
      </c>
      <c r="H3208" s="3">
        <v>4717455</v>
      </c>
      <c r="I3208" s="3">
        <v>23693646</v>
      </c>
      <c r="J3208" s="8" t="str">
        <f t="shared" si="402"/>
        <v/>
      </c>
      <c r="K3208" s="8" t="str">
        <f t="shared" si="403"/>
        <v/>
      </c>
      <c r="L3208" s="8" t="str">
        <f t="shared" si="404"/>
        <v>In the Cut</v>
      </c>
      <c r="M3208" s="8" t="str">
        <f t="shared" si="405"/>
        <v/>
      </c>
      <c r="N3208" s="8" t="str">
        <f t="shared" si="401"/>
        <v>In the Cut</v>
      </c>
      <c r="O3208" s="10">
        <f>INDEX(cpi!$A$1:$M$106,MATCH($D3208,cpi!$A:$A,0),MATCH($C3208,cpi!$1:$1,0))</f>
        <v>185</v>
      </c>
      <c r="P3208" s="10">
        <f>cpi!$I$2</f>
        <v>245.51900000000001</v>
      </c>
      <c r="Q3208" s="10">
        <f t="shared" si="406"/>
        <v>1.3271297297297298</v>
      </c>
      <c r="R3208" s="8" t="str">
        <f t="shared" si="407"/>
        <v/>
      </c>
      <c r="S3208" s="11">
        <f t="shared" si="408"/>
        <v>15925556.756756756</v>
      </c>
      <c r="T3208" s="11">
        <f t="shared" si="408"/>
        <v>6260674.779162162</v>
      </c>
      <c r="U3208" s="11">
        <f t="shared" si="408"/>
        <v>31444542.012291893</v>
      </c>
    </row>
    <row r="3209" spans="1:21" x14ac:dyDescent="0.2">
      <c r="A3209" s="5">
        <v>3240</v>
      </c>
      <c r="B3209" s="17">
        <v>22</v>
      </c>
      <c r="C3209" s="16">
        <v>2</v>
      </c>
      <c r="D3209" s="16">
        <v>2008</v>
      </c>
      <c r="E3209" s="18">
        <v>40088</v>
      </c>
      <c r="F3209" s="9" t="s">
        <v>3171</v>
      </c>
      <c r="G3209" s="3">
        <v>12000000</v>
      </c>
      <c r="H3209" s="3">
        <v>3950294</v>
      </c>
      <c r="I3209" s="3">
        <v>5295909</v>
      </c>
      <c r="J3209" s="8" t="str">
        <f t="shared" si="402"/>
        <v/>
      </c>
      <c r="K3209" s="8" t="str">
        <f t="shared" si="403"/>
        <v/>
      </c>
      <c r="L3209" s="8" t="str">
        <f t="shared" si="404"/>
        <v>Charlie Bartlett</v>
      </c>
      <c r="M3209" s="8" t="str">
        <f t="shared" si="405"/>
        <v/>
      </c>
      <c r="N3209" s="8" t="str">
        <f t="shared" si="401"/>
        <v>Charlie Bartlett</v>
      </c>
      <c r="O3209" s="10">
        <f>INDEX(cpi!$A$1:$M$106,MATCH($D3209,cpi!$A:$A,0),MATCH($C3209,cpi!$1:$1,0))</f>
        <v>211.69300000000001</v>
      </c>
      <c r="P3209" s="10">
        <f>cpi!$I$2</f>
        <v>245.51900000000001</v>
      </c>
      <c r="Q3209" s="10">
        <f t="shared" si="406"/>
        <v>1.1597879948793772</v>
      </c>
      <c r="R3209" s="8" t="str">
        <f t="shared" si="407"/>
        <v/>
      </c>
      <c r="S3209" s="11">
        <f t="shared" si="408"/>
        <v>13917455.938552527</v>
      </c>
      <c r="T3209" s="11">
        <f t="shared" si="408"/>
        <v>4581503.5574440341</v>
      </c>
      <c r="U3209" s="11">
        <f t="shared" si="408"/>
        <v>6142131.6801736476</v>
      </c>
    </row>
    <row r="3210" spans="1:21" x14ac:dyDescent="0.2">
      <c r="A3210" s="5">
        <v>3241</v>
      </c>
      <c r="B3210" s="17">
        <v>13</v>
      </c>
      <c r="C3210" s="16">
        <v>2</v>
      </c>
      <c r="D3210" s="16">
        <v>2009</v>
      </c>
      <c r="E3210" s="18">
        <v>40180</v>
      </c>
      <c r="F3210" s="9" t="s">
        <v>3172</v>
      </c>
      <c r="G3210" s="3">
        <v>12000000</v>
      </c>
      <c r="H3210" s="3">
        <v>3149034</v>
      </c>
      <c r="I3210" s="3">
        <v>16349034</v>
      </c>
      <c r="J3210" s="8" t="str">
        <f t="shared" si="402"/>
        <v/>
      </c>
      <c r="K3210" s="8" t="str">
        <f t="shared" si="403"/>
        <v/>
      </c>
      <c r="L3210" s="8" t="str">
        <f t="shared" si="404"/>
        <v>Two Lovers</v>
      </c>
      <c r="M3210" s="8" t="str">
        <f t="shared" si="405"/>
        <v/>
      </c>
      <c r="N3210" s="8" t="str">
        <f t="shared" si="401"/>
        <v>Two Lovers</v>
      </c>
      <c r="O3210" s="10">
        <f>INDEX(cpi!$A$1:$M$106,MATCH($D3210,cpi!$A:$A,0),MATCH($C3210,cpi!$1:$1,0))</f>
        <v>212.19300000000001</v>
      </c>
      <c r="P3210" s="10">
        <f>cpi!$I$2</f>
        <v>245.51900000000001</v>
      </c>
      <c r="Q3210" s="10">
        <f t="shared" si="406"/>
        <v>1.1570551337697286</v>
      </c>
      <c r="R3210" s="8" t="str">
        <f t="shared" si="407"/>
        <v/>
      </c>
      <c r="S3210" s="11">
        <f t="shared" si="408"/>
        <v>13884661.605236743</v>
      </c>
      <c r="T3210" s="11">
        <f t="shared" si="408"/>
        <v>3643605.9561154232</v>
      </c>
      <c r="U3210" s="11">
        <f t="shared" si="408"/>
        <v>18916733.721875839</v>
      </c>
    </row>
    <row r="3211" spans="1:21" x14ac:dyDescent="0.2">
      <c r="A3211" s="5">
        <v>3242</v>
      </c>
      <c r="B3211" s="17">
        <v>15</v>
      </c>
      <c r="C3211" s="16">
        <v>11</v>
      </c>
      <c r="D3211" s="16">
        <v>2013</v>
      </c>
      <c r="E3211" s="18">
        <v>41709</v>
      </c>
      <c r="F3211" s="9" t="s">
        <v>3173</v>
      </c>
      <c r="G3211" s="3">
        <v>12000000</v>
      </c>
      <c r="H3211" s="3">
        <v>2883879</v>
      </c>
      <c r="I3211" s="3">
        <v>29549145</v>
      </c>
      <c r="J3211" s="8" t="str">
        <f t="shared" si="402"/>
        <v/>
      </c>
      <c r="K3211" s="8" t="str">
        <f t="shared" si="403"/>
        <v/>
      </c>
      <c r="L3211" s="8" t="str">
        <f t="shared" si="404"/>
        <v>La grande bellezza</v>
      </c>
      <c r="M3211" s="8" t="str">
        <f t="shared" si="405"/>
        <v/>
      </c>
      <c r="N3211" s="8" t="str">
        <f t="shared" si="401"/>
        <v>La grande bellezza</v>
      </c>
      <c r="O3211" s="10">
        <f>INDEX(cpi!$A$1:$M$106,MATCH($D3211,cpi!$A:$A,0),MATCH($C3211,cpi!$1:$1,0))</f>
        <v>233.06899999999999</v>
      </c>
      <c r="P3211" s="10">
        <f>cpi!$I$2</f>
        <v>245.51900000000001</v>
      </c>
      <c r="Q3211" s="10">
        <f t="shared" si="406"/>
        <v>1.0534176574319194</v>
      </c>
      <c r="R3211" s="8" t="str">
        <f t="shared" si="407"/>
        <v/>
      </c>
      <c r="S3211" s="11">
        <f t="shared" si="408"/>
        <v>12641011.889183033</v>
      </c>
      <c r="T3211" s="11">
        <f t="shared" si="408"/>
        <v>3037929.0604971061</v>
      </c>
      <c r="U3211" s="11">
        <f t="shared" si="408"/>
        <v>31127591.105016112</v>
      </c>
    </row>
    <row r="3212" spans="1:21" x14ac:dyDescent="0.2">
      <c r="A3212" s="5">
        <v>3243</v>
      </c>
      <c r="B3212" s="17">
        <v>15</v>
      </c>
      <c r="C3212" s="16">
        <v>2</v>
      </c>
      <c r="D3212" s="16">
        <v>2002</v>
      </c>
      <c r="E3212" s="18">
        <v>37682</v>
      </c>
      <c r="F3212" s="9" t="s">
        <v>3174</v>
      </c>
      <c r="G3212" s="3">
        <v>12000000</v>
      </c>
      <c r="H3212" s="3">
        <v>2326407</v>
      </c>
      <c r="I3212" s="3">
        <v>2326407</v>
      </c>
      <c r="J3212" s="8" t="str">
        <f t="shared" si="402"/>
        <v/>
      </c>
      <c r="K3212" s="8" t="str">
        <f t="shared" si="403"/>
        <v/>
      </c>
      <c r="L3212" s="8" t="str">
        <f t="shared" si="404"/>
        <v>Last Orders</v>
      </c>
      <c r="M3212" s="8" t="str">
        <f t="shared" si="405"/>
        <v/>
      </c>
      <c r="N3212" s="8" t="str">
        <f t="shared" si="401"/>
        <v>Last Orders</v>
      </c>
      <c r="O3212" s="10">
        <f>INDEX(cpi!$A$1:$M$106,MATCH($D3212,cpi!$A:$A,0),MATCH($C3212,cpi!$1:$1,0))</f>
        <v>177.8</v>
      </c>
      <c r="P3212" s="10">
        <f>cpi!$I$2</f>
        <v>245.51900000000001</v>
      </c>
      <c r="Q3212" s="10">
        <f t="shared" si="406"/>
        <v>1.3808717660292462</v>
      </c>
      <c r="R3212" s="8" t="str">
        <f t="shared" si="407"/>
        <v/>
      </c>
      <c r="S3212" s="11">
        <f t="shared" si="408"/>
        <v>16570461.192350954</v>
      </c>
      <c r="T3212" s="11">
        <f t="shared" si="408"/>
        <v>3212469.7425928004</v>
      </c>
      <c r="U3212" s="11">
        <f t="shared" si="408"/>
        <v>3212469.7425928004</v>
      </c>
    </row>
    <row r="3213" spans="1:21" x14ac:dyDescent="0.2">
      <c r="A3213" s="5">
        <v>3244</v>
      </c>
      <c r="B3213" s="17">
        <v>9</v>
      </c>
      <c r="C3213" s="16">
        <v>3</v>
      </c>
      <c r="D3213" s="16">
        <v>2007</v>
      </c>
      <c r="E3213" s="18">
        <v>39328</v>
      </c>
      <c r="F3213" s="9" t="s">
        <v>3175</v>
      </c>
      <c r="G3213" s="3">
        <v>12000000</v>
      </c>
      <c r="H3213" s="3">
        <v>2201923</v>
      </c>
      <c r="I3213" s="3">
        <v>92618117</v>
      </c>
      <c r="J3213" s="8" t="str">
        <f t="shared" si="402"/>
        <v/>
      </c>
      <c r="K3213" s="8" t="str">
        <f t="shared" si="403"/>
        <v/>
      </c>
      <c r="L3213" s="8" t="str">
        <f t="shared" si="404"/>
        <v>Gwoemul</v>
      </c>
      <c r="M3213" s="8" t="str">
        <f t="shared" si="405"/>
        <v/>
      </c>
      <c r="N3213" s="8" t="str">
        <f t="shared" si="401"/>
        <v>Gwoemul</v>
      </c>
      <c r="O3213" s="10">
        <f>INDEX(cpi!$A$1:$M$106,MATCH($D3213,cpi!$A:$A,0),MATCH($C3213,cpi!$1:$1,0))</f>
        <v>205.352</v>
      </c>
      <c r="P3213" s="10">
        <f>cpi!$I$2</f>
        <v>245.51900000000001</v>
      </c>
      <c r="Q3213" s="10">
        <f t="shared" si="406"/>
        <v>1.1956007246094511</v>
      </c>
      <c r="R3213" s="8" t="str">
        <f t="shared" si="407"/>
        <v/>
      </c>
      <c r="S3213" s="11">
        <f t="shared" si="408"/>
        <v>14347208.695313413</v>
      </c>
      <c r="T3213" s="11">
        <f t="shared" si="408"/>
        <v>2632620.7343342165</v>
      </c>
      <c r="U3213" s="11">
        <f t="shared" si="408"/>
        <v>110734287.79716292</v>
      </c>
    </row>
    <row r="3214" spans="1:21" x14ac:dyDescent="0.2">
      <c r="A3214" s="5">
        <v>3245</v>
      </c>
      <c r="B3214" s="17">
        <v>13</v>
      </c>
      <c r="C3214" s="16">
        <v>11</v>
      </c>
      <c r="D3214" s="16">
        <v>1981</v>
      </c>
      <c r="E3214" s="18">
        <v>29962</v>
      </c>
      <c r="F3214" s="9" t="s">
        <v>3176</v>
      </c>
      <c r="G3214" s="3">
        <v>12000000</v>
      </c>
      <c r="H3214" s="3">
        <v>2104164</v>
      </c>
      <c r="I3214" s="3">
        <v>2104164</v>
      </c>
      <c r="J3214" s="8" t="str">
        <f t="shared" si="402"/>
        <v/>
      </c>
      <c r="K3214" s="8" t="str">
        <f t="shared" si="403"/>
        <v/>
      </c>
      <c r="L3214" s="8" t="str">
        <f t="shared" si="404"/>
        <v>The Pursuit of D.B. Cooper</v>
      </c>
      <c r="M3214" s="8" t="str">
        <f t="shared" si="405"/>
        <v/>
      </c>
      <c r="N3214" s="8" t="str">
        <f t="shared" si="401"/>
        <v>The Pursuit of D.B. Cooper</v>
      </c>
      <c r="O3214" s="10">
        <f>INDEX(cpi!$A$1:$M$106,MATCH($D3214,cpi!$A:$A,0),MATCH($C3214,cpi!$1:$1,0))</f>
        <v>93.7</v>
      </c>
      <c r="P3214" s="10">
        <f>cpi!$I$2</f>
        <v>245.51900000000001</v>
      </c>
      <c r="Q3214" s="10">
        <f t="shared" si="406"/>
        <v>2.6202668089647814</v>
      </c>
      <c r="R3214" s="8" t="str">
        <f t="shared" si="407"/>
        <v/>
      </c>
      <c r="S3214" s="11">
        <f t="shared" si="408"/>
        <v>31443201.707577378</v>
      </c>
      <c r="T3214" s="11">
        <f t="shared" si="408"/>
        <v>5513471.0898185698</v>
      </c>
      <c r="U3214" s="11">
        <f t="shared" si="408"/>
        <v>5513471.0898185698</v>
      </c>
    </row>
    <row r="3215" spans="1:21" x14ac:dyDescent="0.2">
      <c r="A3215" s="5">
        <v>3246</v>
      </c>
      <c r="B3215" s="17">
        <v>19</v>
      </c>
      <c r="C3215" s="16">
        <v>3</v>
      </c>
      <c r="D3215" s="16">
        <v>1999</v>
      </c>
      <c r="E3215" s="18">
        <v>36710</v>
      </c>
      <c r="F3215" s="9" t="s">
        <v>3177</v>
      </c>
      <c r="G3215" s="3">
        <v>12000000</v>
      </c>
      <c r="H3215" s="3">
        <v>2062406</v>
      </c>
      <c r="I3215" s="3">
        <v>2062406</v>
      </c>
      <c r="J3215" s="8" t="str">
        <f t="shared" si="402"/>
        <v/>
      </c>
      <c r="K3215" s="8" t="str">
        <f t="shared" si="403"/>
        <v/>
      </c>
      <c r="L3215" s="8" t="str">
        <f t="shared" si="404"/>
        <v>Ravenous</v>
      </c>
      <c r="M3215" s="8" t="str">
        <f t="shared" si="405"/>
        <v/>
      </c>
      <c r="N3215" s="8" t="str">
        <f t="shared" si="401"/>
        <v>Ravenous</v>
      </c>
      <c r="O3215" s="10">
        <f>INDEX(cpi!$A$1:$M$106,MATCH($D3215,cpi!$A:$A,0),MATCH($C3215,cpi!$1:$1,0))</f>
        <v>165</v>
      </c>
      <c r="P3215" s="10">
        <f>cpi!$I$2</f>
        <v>245.51900000000001</v>
      </c>
      <c r="Q3215" s="10">
        <f t="shared" si="406"/>
        <v>1.4879939393939394</v>
      </c>
      <c r="R3215" s="8" t="str">
        <f t="shared" si="407"/>
        <v/>
      </c>
      <c r="S3215" s="11">
        <f t="shared" si="408"/>
        <v>17855927.272727273</v>
      </c>
      <c r="T3215" s="11">
        <f t="shared" si="408"/>
        <v>3068847.628569697</v>
      </c>
      <c r="U3215" s="11">
        <f t="shared" si="408"/>
        <v>3068847.628569697</v>
      </c>
    </row>
    <row r="3216" spans="1:21" x14ac:dyDescent="0.2">
      <c r="A3216" s="5">
        <v>3247</v>
      </c>
      <c r="B3216" s="17">
        <v>14</v>
      </c>
      <c r="C3216" s="16">
        <v>6</v>
      </c>
      <c r="D3216" s="16">
        <v>2002</v>
      </c>
      <c r="E3216" s="18">
        <v>37658</v>
      </c>
      <c r="F3216" s="9" t="s">
        <v>3178</v>
      </c>
      <c r="G3216" s="3">
        <v>12000000</v>
      </c>
      <c r="H3216" s="3">
        <v>1779284</v>
      </c>
      <c r="I3216" s="3">
        <v>1779284</v>
      </c>
      <c r="J3216" s="8" t="str">
        <f t="shared" si="402"/>
        <v/>
      </c>
      <c r="K3216" s="8" t="str">
        <f t="shared" si="403"/>
        <v/>
      </c>
      <c r="L3216" s="8" t="str">
        <f t="shared" si="404"/>
        <v>The Dangerous Lives of Altar Boys</v>
      </c>
      <c r="M3216" s="8" t="str">
        <f t="shared" si="405"/>
        <v/>
      </c>
      <c r="N3216" s="8" t="str">
        <f t="shared" si="401"/>
        <v>The Dangerous Lives of Altar Boys</v>
      </c>
      <c r="O3216" s="10">
        <f>INDEX(cpi!$A$1:$M$106,MATCH($D3216,cpi!$A:$A,0),MATCH($C3216,cpi!$1:$1,0))</f>
        <v>179.9</v>
      </c>
      <c r="P3216" s="10">
        <f>cpi!$I$2</f>
        <v>245.51900000000001</v>
      </c>
      <c r="Q3216" s="10">
        <f t="shared" si="406"/>
        <v>1.3647526403557533</v>
      </c>
      <c r="R3216" s="8" t="str">
        <f t="shared" si="407"/>
        <v/>
      </c>
      <c r="S3216" s="11">
        <f t="shared" si="408"/>
        <v>16377031.684269039</v>
      </c>
      <c r="T3216" s="11">
        <f t="shared" si="408"/>
        <v>2428282.536942746</v>
      </c>
      <c r="U3216" s="11">
        <f t="shared" si="408"/>
        <v>2428282.536942746</v>
      </c>
    </row>
    <row r="3217" spans="1:21" x14ac:dyDescent="0.2">
      <c r="A3217" s="5">
        <v>3248</v>
      </c>
      <c r="B3217" s="17">
        <v>1</v>
      </c>
      <c r="C3217" s="16">
        <v>3</v>
      </c>
      <c r="D3217" s="16">
        <v>2013</v>
      </c>
      <c r="E3217" s="18">
        <v>41277</v>
      </c>
      <c r="F3217" s="9" t="s">
        <v>3179</v>
      </c>
      <c r="G3217" s="3">
        <v>12000000</v>
      </c>
      <c r="H3217" s="3">
        <v>1703125</v>
      </c>
      <c r="I3217" s="3">
        <v>12034913</v>
      </c>
      <c r="J3217" s="8" t="str">
        <f t="shared" si="402"/>
        <v/>
      </c>
      <c r="K3217" s="8" t="str">
        <f t="shared" si="403"/>
        <v/>
      </c>
      <c r="L3217" s="8" t="str">
        <f t="shared" si="404"/>
        <v>Stoker</v>
      </c>
      <c r="M3217" s="8" t="str">
        <f t="shared" si="405"/>
        <v/>
      </c>
      <c r="N3217" s="8" t="str">
        <f t="shared" si="401"/>
        <v>Stoker</v>
      </c>
      <c r="O3217" s="10">
        <f>INDEX(cpi!$A$1:$M$106,MATCH($D3217,cpi!$A:$A,0),MATCH($C3217,cpi!$1:$1,0))</f>
        <v>232.773</v>
      </c>
      <c r="P3217" s="10">
        <f>cpi!$I$2</f>
        <v>245.51900000000001</v>
      </c>
      <c r="Q3217" s="10">
        <f t="shared" si="406"/>
        <v>1.0547572098138531</v>
      </c>
      <c r="R3217" s="8" t="str">
        <f t="shared" si="407"/>
        <v/>
      </c>
      <c r="S3217" s="11">
        <f t="shared" si="408"/>
        <v>12657086.517766237</v>
      </c>
      <c r="T3217" s="11">
        <f t="shared" si="408"/>
        <v>1796383.3729642185</v>
      </c>
      <c r="U3217" s="11">
        <f t="shared" si="408"/>
        <v>12693911.256232468</v>
      </c>
    </row>
    <row r="3218" spans="1:21" x14ac:dyDescent="0.2">
      <c r="A3218" s="5">
        <v>3249</v>
      </c>
      <c r="B3218" s="17">
        <v>7</v>
      </c>
      <c r="C3218" s="16">
        <v>3</v>
      </c>
      <c r="D3218" s="16">
        <v>2008</v>
      </c>
      <c r="E3218" s="18">
        <v>39632</v>
      </c>
      <c r="F3218" s="9" t="s">
        <v>3180</v>
      </c>
      <c r="G3218" s="3">
        <v>12000000</v>
      </c>
      <c r="H3218" s="3">
        <v>1506998</v>
      </c>
      <c r="I3218" s="3">
        <v>2975188</v>
      </c>
      <c r="J3218" s="8" t="str">
        <f t="shared" si="402"/>
        <v/>
      </c>
      <c r="K3218" s="8" t="str">
        <f t="shared" si="403"/>
        <v/>
      </c>
      <c r="L3218" s="8" t="str">
        <f t="shared" si="404"/>
        <v>Married Life</v>
      </c>
      <c r="M3218" s="8" t="str">
        <f t="shared" si="405"/>
        <v/>
      </c>
      <c r="N3218" s="8" t="str">
        <f t="shared" si="401"/>
        <v>Married Life</v>
      </c>
      <c r="O3218" s="10">
        <f>INDEX(cpi!$A$1:$M$106,MATCH($D3218,cpi!$A:$A,0),MATCH($C3218,cpi!$1:$1,0))</f>
        <v>213.52799999999999</v>
      </c>
      <c r="P3218" s="10">
        <f>cpi!$I$2</f>
        <v>245.51900000000001</v>
      </c>
      <c r="Q3218" s="10">
        <f t="shared" si="406"/>
        <v>1.1498211007455696</v>
      </c>
      <c r="R3218" s="8" t="str">
        <f t="shared" si="407"/>
        <v/>
      </c>
      <c r="S3218" s="11">
        <f t="shared" si="408"/>
        <v>13797853.208946835</v>
      </c>
      <c r="T3218" s="11">
        <f t="shared" si="408"/>
        <v>1732778.099181372</v>
      </c>
      <c r="U3218" s="11">
        <f t="shared" si="408"/>
        <v>3420933.9410850098</v>
      </c>
    </row>
    <row r="3219" spans="1:21" x14ac:dyDescent="0.2">
      <c r="A3219" s="5">
        <v>3250</v>
      </c>
      <c r="B3219" s="17">
        <v>5</v>
      </c>
      <c r="C3219" s="16">
        <v>8</v>
      </c>
      <c r="D3219" s="16">
        <v>2005</v>
      </c>
      <c r="E3219" s="18">
        <v>38480</v>
      </c>
      <c r="F3219" s="9">
        <v>2046</v>
      </c>
      <c r="G3219" s="3">
        <v>12000000</v>
      </c>
      <c r="H3219" s="3">
        <v>1442338</v>
      </c>
      <c r="I3219" s="3">
        <v>19287485</v>
      </c>
      <c r="J3219" s="8" t="str">
        <f t="shared" si="402"/>
        <v/>
      </c>
      <c r="K3219" s="8" t="str">
        <f t="shared" si="403"/>
        <v/>
      </c>
      <c r="L3219" s="8">
        <f t="shared" si="404"/>
        <v>2046</v>
      </c>
      <c r="M3219" s="8" t="str">
        <f t="shared" si="405"/>
        <v/>
      </c>
      <c r="N3219" s="8">
        <f t="shared" si="401"/>
        <v>2046</v>
      </c>
      <c r="O3219" s="10">
        <f>INDEX(cpi!$A$1:$M$106,MATCH($D3219,cpi!$A:$A,0),MATCH($C3219,cpi!$1:$1,0))</f>
        <v>196.4</v>
      </c>
      <c r="P3219" s="10">
        <f>cpi!$I$2</f>
        <v>245.51900000000001</v>
      </c>
      <c r="Q3219" s="10">
        <f t="shared" si="406"/>
        <v>1.2500967413441955</v>
      </c>
      <c r="R3219" s="8" t="str">
        <f t="shared" si="407"/>
        <v/>
      </c>
      <c r="S3219" s="11">
        <f t="shared" si="408"/>
        <v>15001160.896130346</v>
      </c>
      <c r="T3219" s="11">
        <f t="shared" si="408"/>
        <v>1803062.0337169042</v>
      </c>
      <c r="U3219" s="11">
        <f t="shared" si="408"/>
        <v>24111222.147225048</v>
      </c>
    </row>
    <row r="3220" spans="1:21" x14ac:dyDescent="0.2">
      <c r="A3220" s="5">
        <v>3251</v>
      </c>
      <c r="B3220" s="17">
        <v>11</v>
      </c>
      <c r="C3220" s="16">
        <v>3</v>
      </c>
      <c r="D3220" s="16">
        <v>2011</v>
      </c>
      <c r="E3220" s="18">
        <v>40850</v>
      </c>
      <c r="F3220" s="9" t="s">
        <v>3181</v>
      </c>
      <c r="G3220" s="3">
        <v>12000000</v>
      </c>
      <c r="H3220" s="3">
        <v>1188194</v>
      </c>
      <c r="I3220" s="3">
        <v>1188194</v>
      </c>
      <c r="J3220" s="8" t="str">
        <f t="shared" si="402"/>
        <v/>
      </c>
      <c r="K3220" s="8" t="str">
        <f t="shared" si="403"/>
        <v/>
      </c>
      <c r="L3220" s="8" t="str">
        <f t="shared" si="404"/>
        <v>Kill the Irishman</v>
      </c>
      <c r="M3220" s="8" t="str">
        <f t="shared" si="405"/>
        <v/>
      </c>
      <c r="N3220" s="8" t="str">
        <f t="shared" si="401"/>
        <v>Kill the Irishman</v>
      </c>
      <c r="O3220" s="10">
        <f>INDEX(cpi!$A$1:$M$106,MATCH($D3220,cpi!$A:$A,0),MATCH($C3220,cpi!$1:$1,0))</f>
        <v>223.46700000000001</v>
      </c>
      <c r="P3220" s="10">
        <f>cpi!$I$2</f>
        <v>245.51900000000001</v>
      </c>
      <c r="Q3220" s="10">
        <f t="shared" si="406"/>
        <v>1.0986812370506607</v>
      </c>
      <c r="R3220" s="8" t="str">
        <f t="shared" si="407"/>
        <v/>
      </c>
      <c r="S3220" s="11">
        <f t="shared" si="408"/>
        <v>13184174.844607929</v>
      </c>
      <c r="T3220" s="11">
        <f t="shared" si="408"/>
        <v>1305446.4537761726</v>
      </c>
      <c r="U3220" s="11">
        <f t="shared" si="408"/>
        <v>1305446.4537761726</v>
      </c>
    </row>
    <row r="3221" spans="1:21" x14ac:dyDescent="0.2">
      <c r="A3221" s="5">
        <v>3252</v>
      </c>
      <c r="B3221" s="17">
        <v>30</v>
      </c>
      <c r="C3221" s="16">
        <v>9</v>
      </c>
      <c r="D3221" s="16">
        <v>2005</v>
      </c>
      <c r="E3221" s="18">
        <v>39242</v>
      </c>
      <c r="F3221" s="9" t="s">
        <v>3182</v>
      </c>
      <c r="G3221" s="3">
        <v>12000000</v>
      </c>
      <c r="H3221" s="3">
        <v>870067</v>
      </c>
      <c r="I3221" s="3">
        <v>994790</v>
      </c>
      <c r="J3221" s="8" t="str">
        <f t="shared" si="402"/>
        <v/>
      </c>
      <c r="K3221" s="8" t="str">
        <f t="shared" si="403"/>
        <v/>
      </c>
      <c r="L3221" s="8" t="str">
        <f t="shared" si="404"/>
        <v>Duma</v>
      </c>
      <c r="M3221" s="8" t="str">
        <f t="shared" si="405"/>
        <v/>
      </c>
      <c r="N3221" s="8" t="str">
        <f t="shared" si="401"/>
        <v>Duma</v>
      </c>
      <c r="O3221" s="10">
        <f>INDEX(cpi!$A$1:$M$106,MATCH($D3221,cpi!$A:$A,0),MATCH($C3221,cpi!$1:$1,0))</f>
        <v>198.8</v>
      </c>
      <c r="P3221" s="10">
        <f>cpi!$I$2</f>
        <v>245.51900000000001</v>
      </c>
      <c r="Q3221" s="10">
        <f t="shared" si="406"/>
        <v>1.2350050301810864</v>
      </c>
      <c r="R3221" s="8" t="str">
        <f t="shared" si="407"/>
        <v/>
      </c>
      <c r="S3221" s="11">
        <f t="shared" si="408"/>
        <v>14820060.362173038</v>
      </c>
      <c r="T3221" s="11">
        <f t="shared" si="408"/>
        <v>1074537.1215945673</v>
      </c>
      <c r="U3221" s="11">
        <f t="shared" si="408"/>
        <v>1228570.653973843</v>
      </c>
    </row>
    <row r="3222" spans="1:21" x14ac:dyDescent="0.2">
      <c r="A3222" s="5">
        <v>3253</v>
      </c>
      <c r="B3222" s="17">
        <v>20</v>
      </c>
      <c r="C3222" s="16">
        <v>4</v>
      </c>
      <c r="D3222" s="16">
        <v>2012</v>
      </c>
      <c r="E3222" s="18">
        <v>41490</v>
      </c>
      <c r="F3222" s="9" t="s">
        <v>3183</v>
      </c>
      <c r="G3222" s="3">
        <v>12000000</v>
      </c>
      <c r="H3222" s="3">
        <v>793352</v>
      </c>
      <c r="I3222" s="3">
        <v>1200346</v>
      </c>
      <c r="J3222" s="8" t="str">
        <f t="shared" si="402"/>
        <v/>
      </c>
      <c r="K3222" s="8" t="str">
        <f t="shared" si="403"/>
        <v/>
      </c>
      <c r="L3222" s="8" t="str">
        <f t="shared" si="404"/>
        <v>Darling Companion</v>
      </c>
      <c r="M3222" s="8" t="str">
        <f t="shared" si="405"/>
        <v/>
      </c>
      <c r="N3222" s="8" t="str">
        <f t="shared" si="401"/>
        <v>Darling Companion</v>
      </c>
      <c r="O3222" s="10">
        <f>INDEX(cpi!$A$1:$M$106,MATCH($D3222,cpi!$A:$A,0),MATCH($C3222,cpi!$1:$1,0))</f>
        <v>230.08500000000001</v>
      </c>
      <c r="P3222" s="10">
        <f>cpi!$I$2</f>
        <v>245.51900000000001</v>
      </c>
      <c r="Q3222" s="10">
        <f t="shared" si="406"/>
        <v>1.0670795575548166</v>
      </c>
      <c r="R3222" s="8" t="str">
        <f t="shared" si="407"/>
        <v/>
      </c>
      <c r="S3222" s="11">
        <f t="shared" si="408"/>
        <v>12804954.6906578</v>
      </c>
      <c r="T3222" s="11">
        <f t="shared" si="408"/>
        <v>846569.70114522893</v>
      </c>
      <c r="U3222" s="11">
        <f t="shared" si="408"/>
        <v>1280864.678592694</v>
      </c>
    </row>
    <row r="3223" spans="1:21" x14ac:dyDescent="0.2">
      <c r="A3223" s="5">
        <v>3254</v>
      </c>
      <c r="B3223" s="17">
        <v>4</v>
      </c>
      <c r="C3223" s="16">
        <v>6</v>
      </c>
      <c r="D3223" s="16">
        <v>2010</v>
      </c>
      <c r="E3223" s="18">
        <v>40274</v>
      </c>
      <c r="F3223" s="9" t="s">
        <v>3184</v>
      </c>
      <c r="G3223" s="3">
        <v>12000000</v>
      </c>
      <c r="H3223" s="3">
        <v>550472</v>
      </c>
      <c r="I3223" s="3">
        <v>557545</v>
      </c>
      <c r="J3223" s="8" t="str">
        <f t="shared" si="402"/>
        <v/>
      </c>
      <c r="K3223" s="8" t="str">
        <f t="shared" si="403"/>
        <v/>
      </c>
      <c r="L3223" s="8" t="str">
        <f t="shared" si="404"/>
        <v>Ondine</v>
      </c>
      <c r="M3223" s="8" t="str">
        <f t="shared" si="405"/>
        <v/>
      </c>
      <c r="N3223" s="8" t="str">
        <f t="shared" si="401"/>
        <v>Ondine</v>
      </c>
      <c r="O3223" s="10">
        <f>INDEX(cpi!$A$1:$M$106,MATCH($D3223,cpi!$A:$A,0),MATCH($C3223,cpi!$1:$1,0))</f>
        <v>217.965</v>
      </c>
      <c r="P3223" s="10">
        <f>cpi!$I$2</f>
        <v>245.51900000000001</v>
      </c>
      <c r="Q3223" s="10">
        <f t="shared" si="406"/>
        <v>1.1264147913655862</v>
      </c>
      <c r="R3223" s="8" t="str">
        <f t="shared" si="407"/>
        <v/>
      </c>
      <c r="S3223" s="11">
        <f t="shared" si="408"/>
        <v>13516977.496387035</v>
      </c>
      <c r="T3223" s="11">
        <f t="shared" si="408"/>
        <v>620059.80303259694</v>
      </c>
      <c r="U3223" s="11">
        <f t="shared" si="408"/>
        <v>628026.9348519257</v>
      </c>
    </row>
    <row r="3224" spans="1:21" x14ac:dyDescent="0.2">
      <c r="A3224" s="5">
        <v>3255</v>
      </c>
      <c r="B3224" s="17">
        <v>20</v>
      </c>
      <c r="C3224" s="16">
        <v>7</v>
      </c>
      <c r="D3224" s="16">
        <v>2001</v>
      </c>
      <c r="E3224" s="18">
        <v>37475</v>
      </c>
      <c r="F3224" s="9" t="s">
        <v>3185</v>
      </c>
      <c r="G3224" s="3">
        <v>12000000</v>
      </c>
      <c r="H3224" s="3">
        <v>450594</v>
      </c>
      <c r="I3224" s="3">
        <v>450594</v>
      </c>
      <c r="J3224" s="8" t="str">
        <f t="shared" si="402"/>
        <v/>
      </c>
      <c r="K3224" s="8" t="str">
        <f t="shared" si="403"/>
        <v/>
      </c>
      <c r="L3224" s="8" t="str">
        <f t="shared" si="404"/>
        <v>Brother</v>
      </c>
      <c r="M3224" s="8" t="str">
        <f t="shared" si="405"/>
        <v/>
      </c>
      <c r="N3224" s="8" t="str">
        <f t="shared" si="401"/>
        <v>Brother</v>
      </c>
      <c r="O3224" s="10">
        <f>INDEX(cpi!$A$1:$M$106,MATCH($D3224,cpi!$A:$A,0),MATCH($C3224,cpi!$1:$1,0))</f>
        <v>177.5</v>
      </c>
      <c r="P3224" s="10">
        <f>cpi!$I$2</f>
        <v>245.51900000000001</v>
      </c>
      <c r="Q3224" s="10">
        <f t="shared" si="406"/>
        <v>1.3832056338028169</v>
      </c>
      <c r="R3224" s="8" t="str">
        <f t="shared" si="407"/>
        <v/>
      </c>
      <c r="S3224" s="11">
        <f t="shared" si="408"/>
        <v>16598467.605633803</v>
      </c>
      <c r="T3224" s="11">
        <f t="shared" si="408"/>
        <v>623264.15935774648</v>
      </c>
      <c r="U3224" s="11">
        <f t="shared" si="408"/>
        <v>623264.15935774648</v>
      </c>
    </row>
    <row r="3225" spans="1:21" x14ac:dyDescent="0.2">
      <c r="A3225" s="5">
        <v>3256</v>
      </c>
      <c r="B3225" s="17">
        <v>4</v>
      </c>
      <c r="C3225" s="16">
        <v>10</v>
      </c>
      <c r="D3225" s="16">
        <v>2002</v>
      </c>
      <c r="E3225" s="18">
        <v>37356</v>
      </c>
      <c r="F3225" s="9" t="s">
        <v>3186</v>
      </c>
      <c r="G3225" s="3">
        <v>12000000</v>
      </c>
      <c r="H3225" s="3">
        <v>378650</v>
      </c>
      <c r="I3225" s="3">
        <v>4606284</v>
      </c>
      <c r="J3225" s="8" t="str">
        <f t="shared" si="402"/>
        <v/>
      </c>
      <c r="K3225" s="8" t="str">
        <f t="shared" si="403"/>
        <v/>
      </c>
      <c r="L3225" s="8" t="str">
        <f t="shared" si="404"/>
        <v>Welcome to Collinwood</v>
      </c>
      <c r="M3225" s="8" t="str">
        <f t="shared" si="405"/>
        <v/>
      </c>
      <c r="N3225" s="8" t="str">
        <f t="shared" si="401"/>
        <v>Welcome to Collinwood</v>
      </c>
      <c r="O3225" s="10">
        <f>INDEX(cpi!$A$1:$M$106,MATCH($D3225,cpi!$A:$A,0),MATCH($C3225,cpi!$1:$1,0))</f>
        <v>181.3</v>
      </c>
      <c r="P3225" s="10">
        <f>cpi!$I$2</f>
        <v>245.51900000000001</v>
      </c>
      <c r="Q3225" s="10">
        <f t="shared" si="406"/>
        <v>1.3542140099282955</v>
      </c>
      <c r="R3225" s="8" t="str">
        <f t="shared" si="407"/>
        <v/>
      </c>
      <c r="S3225" s="11">
        <f t="shared" si="408"/>
        <v>16250568.119139547</v>
      </c>
      <c r="T3225" s="11">
        <f t="shared" si="408"/>
        <v>512773.13485934911</v>
      </c>
      <c r="U3225" s="11">
        <f t="shared" si="408"/>
        <v>6237894.326508549</v>
      </c>
    </row>
    <row r="3226" spans="1:21" x14ac:dyDescent="0.2">
      <c r="A3226" s="5">
        <v>3257</v>
      </c>
      <c r="B3226" s="17">
        <v>18</v>
      </c>
      <c r="C3226" s="16">
        <v>4</v>
      </c>
      <c r="D3226" s="16">
        <v>2008</v>
      </c>
      <c r="E3226" s="18">
        <v>39968</v>
      </c>
      <c r="F3226" s="9" t="s">
        <v>3187</v>
      </c>
      <c r="G3226" s="3">
        <v>12000000</v>
      </c>
      <c r="H3226" s="3">
        <v>303439</v>
      </c>
      <c r="I3226" s="3">
        <v>7203439</v>
      </c>
      <c r="J3226" s="8" t="str">
        <f t="shared" si="402"/>
        <v/>
      </c>
      <c r="K3226" s="8" t="str">
        <f t="shared" si="403"/>
        <v/>
      </c>
      <c r="L3226" s="8" t="str">
        <f t="shared" si="404"/>
        <v>Life Before Her Eyes</v>
      </c>
      <c r="M3226" s="8" t="str">
        <f t="shared" si="405"/>
        <v/>
      </c>
      <c r="N3226" s="8" t="str">
        <f t="shared" si="401"/>
        <v>Life Before Her Eyes</v>
      </c>
      <c r="O3226" s="10">
        <f>INDEX(cpi!$A$1:$M$106,MATCH($D3226,cpi!$A:$A,0),MATCH($C3226,cpi!$1:$1,0))</f>
        <v>214.82300000000001</v>
      </c>
      <c r="P3226" s="10">
        <f>cpi!$I$2</f>
        <v>245.51900000000001</v>
      </c>
      <c r="Q3226" s="10">
        <f t="shared" si="406"/>
        <v>1.1428897278224399</v>
      </c>
      <c r="R3226" s="8" t="str">
        <f t="shared" si="407"/>
        <v/>
      </c>
      <c r="S3226" s="11">
        <f t="shared" si="408"/>
        <v>13714676.733869279</v>
      </c>
      <c r="T3226" s="11">
        <f t="shared" si="408"/>
        <v>346797.31612071337</v>
      </c>
      <c r="U3226" s="11">
        <f t="shared" si="408"/>
        <v>8232736.4380955491</v>
      </c>
    </row>
    <row r="3227" spans="1:21" x14ac:dyDescent="0.2">
      <c r="A3227" s="5">
        <v>3258</v>
      </c>
      <c r="B3227" s="17">
        <v>31</v>
      </c>
      <c r="C3227" s="16">
        <v>10</v>
      </c>
      <c r="D3227" s="16">
        <v>1997</v>
      </c>
      <c r="E3227" s="18">
        <v>36351</v>
      </c>
      <c r="F3227" s="9" t="s">
        <v>3188</v>
      </c>
      <c r="G3227" s="3">
        <v>12000000</v>
      </c>
      <c r="H3227" s="3">
        <v>220175</v>
      </c>
      <c r="I3227" s="3">
        <v>220175</v>
      </c>
      <c r="J3227" s="8" t="str">
        <f t="shared" si="402"/>
        <v/>
      </c>
      <c r="K3227" s="8" t="str">
        <f t="shared" si="403"/>
        <v/>
      </c>
      <c r="L3227" s="8" t="str">
        <f t="shared" si="404"/>
        <v>Critical Care</v>
      </c>
      <c r="M3227" s="8" t="str">
        <f t="shared" si="405"/>
        <v/>
      </c>
      <c r="N3227" s="8" t="str">
        <f t="shared" si="401"/>
        <v>Critical Care</v>
      </c>
      <c r="O3227" s="10">
        <f>INDEX(cpi!$A$1:$M$106,MATCH($D3227,cpi!$A:$A,0),MATCH($C3227,cpi!$1:$1,0))</f>
        <v>161.6</v>
      </c>
      <c r="P3227" s="10">
        <f>cpi!$I$2</f>
        <v>245.51900000000001</v>
      </c>
      <c r="Q3227" s="10">
        <f t="shared" si="406"/>
        <v>1.5193007425742575</v>
      </c>
      <c r="R3227" s="8" t="str">
        <f t="shared" si="407"/>
        <v/>
      </c>
      <c r="S3227" s="11">
        <f t="shared" si="408"/>
        <v>18231608.91089109</v>
      </c>
      <c r="T3227" s="11">
        <f t="shared" si="408"/>
        <v>334512.04099628713</v>
      </c>
      <c r="U3227" s="11">
        <f t="shared" si="408"/>
        <v>334512.04099628713</v>
      </c>
    </row>
    <row r="3228" spans="1:21" x14ac:dyDescent="0.2">
      <c r="A3228" s="5">
        <v>3259</v>
      </c>
      <c r="B3228" s="17">
        <v>28</v>
      </c>
      <c r="C3228" s="16">
        <v>9</v>
      </c>
      <c r="D3228" s="16">
        <v>2007</v>
      </c>
      <c r="E3228" s="18">
        <v>39912</v>
      </c>
      <c r="F3228" s="9" t="s">
        <v>3189</v>
      </c>
      <c r="G3228" s="3">
        <v>12000000</v>
      </c>
      <c r="H3228" s="3">
        <v>214202</v>
      </c>
      <c r="I3228" s="3">
        <v>1513388</v>
      </c>
      <c r="J3228" s="8" t="str">
        <f t="shared" si="402"/>
        <v/>
      </c>
      <c r="K3228" s="8" t="str">
        <f t="shared" si="403"/>
        <v/>
      </c>
      <c r="L3228" s="8" t="str">
        <f t="shared" si="404"/>
        <v>Trade</v>
      </c>
      <c r="M3228" s="8" t="str">
        <f t="shared" si="405"/>
        <v/>
      </c>
      <c r="N3228" s="8" t="str">
        <f t="shared" si="401"/>
        <v>Trade</v>
      </c>
      <c r="O3228" s="10">
        <f>INDEX(cpi!$A$1:$M$106,MATCH($D3228,cpi!$A:$A,0),MATCH($C3228,cpi!$1:$1,0))</f>
        <v>208.49</v>
      </c>
      <c r="P3228" s="10">
        <f>cpi!$I$2</f>
        <v>245.51900000000001</v>
      </c>
      <c r="Q3228" s="10">
        <f t="shared" si="406"/>
        <v>1.1776056405583002</v>
      </c>
      <c r="R3228" s="8" t="str">
        <f t="shared" si="407"/>
        <v/>
      </c>
      <c r="S3228" s="11">
        <f t="shared" si="408"/>
        <v>14131267.686699603</v>
      </c>
      <c r="T3228" s="11">
        <f t="shared" si="408"/>
        <v>252245.48341886903</v>
      </c>
      <c r="U3228" s="11">
        <f t="shared" si="408"/>
        <v>1782174.2451532448</v>
      </c>
    </row>
    <row r="3229" spans="1:21" x14ac:dyDescent="0.2">
      <c r="A3229" s="5">
        <v>3260</v>
      </c>
      <c r="B3229" s="17">
        <v>6</v>
      </c>
      <c r="C3229" s="16">
        <v>1</v>
      </c>
      <c r="D3229" s="16">
        <v>2006</v>
      </c>
      <c r="E3229" s="18">
        <v>38869</v>
      </c>
      <c r="F3229" s="9" t="s">
        <v>3190</v>
      </c>
      <c r="G3229" s="3">
        <v>12000000</v>
      </c>
      <c r="H3229" s="3">
        <v>196857</v>
      </c>
      <c r="I3229" s="3">
        <v>196857</v>
      </c>
      <c r="J3229" s="8" t="str">
        <f t="shared" si="402"/>
        <v/>
      </c>
      <c r="K3229" s="8" t="str">
        <f t="shared" si="403"/>
        <v/>
      </c>
      <c r="L3229" s="8" t="str">
        <f t="shared" si="404"/>
        <v>Fateless</v>
      </c>
      <c r="M3229" s="8" t="str">
        <f t="shared" si="405"/>
        <v/>
      </c>
      <c r="N3229" s="8" t="str">
        <f t="shared" si="401"/>
        <v>Fateless</v>
      </c>
      <c r="O3229" s="10">
        <f>INDEX(cpi!$A$1:$M$106,MATCH($D3229,cpi!$A:$A,0),MATCH($C3229,cpi!$1:$1,0))</f>
        <v>198.3</v>
      </c>
      <c r="P3229" s="10">
        <f>cpi!$I$2</f>
        <v>245.51900000000001</v>
      </c>
      <c r="Q3229" s="10">
        <f t="shared" si="406"/>
        <v>1.2381190115985881</v>
      </c>
      <c r="R3229" s="8" t="str">
        <f t="shared" si="407"/>
        <v/>
      </c>
      <c r="S3229" s="11">
        <f t="shared" si="408"/>
        <v>14857428.139183057</v>
      </c>
      <c r="T3229" s="11">
        <f t="shared" si="408"/>
        <v>243732.39426626326</v>
      </c>
      <c r="U3229" s="11">
        <f t="shared" si="408"/>
        <v>243732.39426626326</v>
      </c>
    </row>
    <row r="3230" spans="1:21" x14ac:dyDescent="0.2">
      <c r="A3230" s="5">
        <v>3261</v>
      </c>
      <c r="B3230" s="17">
        <v>3</v>
      </c>
      <c r="C3230" s="16">
        <v>9</v>
      </c>
      <c r="D3230" s="16">
        <v>2010</v>
      </c>
      <c r="E3230" s="18">
        <v>40246</v>
      </c>
      <c r="F3230" s="9" t="s">
        <v>3191</v>
      </c>
      <c r="G3230" s="3">
        <v>12000000</v>
      </c>
      <c r="H3230" s="3">
        <v>190946</v>
      </c>
      <c r="I3230" s="3">
        <v>310946</v>
      </c>
      <c r="J3230" s="8" t="str">
        <f t="shared" si="402"/>
        <v/>
      </c>
      <c r="K3230" s="8" t="str">
        <f t="shared" si="403"/>
        <v/>
      </c>
      <c r="L3230" s="8" t="str">
        <f t="shared" si="404"/>
        <v>San qiang pai an jing qi</v>
      </c>
      <c r="M3230" s="8" t="str">
        <f t="shared" si="405"/>
        <v/>
      </c>
      <c r="N3230" s="8" t="str">
        <f t="shared" si="401"/>
        <v>San qiang pai an jing qi</v>
      </c>
      <c r="O3230" s="10">
        <f>INDEX(cpi!$A$1:$M$106,MATCH($D3230,cpi!$A:$A,0),MATCH($C3230,cpi!$1:$1,0))</f>
        <v>218.43899999999999</v>
      </c>
      <c r="P3230" s="10">
        <f>cpi!$I$2</f>
        <v>245.51900000000001</v>
      </c>
      <c r="Q3230" s="10">
        <f t="shared" si="406"/>
        <v>1.1239705363968888</v>
      </c>
      <c r="R3230" s="8" t="str">
        <f t="shared" si="407"/>
        <v/>
      </c>
      <c r="S3230" s="11">
        <f t="shared" si="408"/>
        <v>13487646.436762666</v>
      </c>
      <c r="T3230" s="11">
        <f t="shared" si="408"/>
        <v>214617.67804284033</v>
      </c>
      <c r="U3230" s="11">
        <f t="shared" si="408"/>
        <v>349494.14241046697</v>
      </c>
    </row>
    <row r="3231" spans="1:21" x14ac:dyDescent="0.2">
      <c r="A3231" s="5">
        <v>3262</v>
      </c>
      <c r="B3231" s="17">
        <v>17</v>
      </c>
      <c r="C3231" s="16">
        <v>9</v>
      </c>
      <c r="D3231" s="16">
        <v>1999</v>
      </c>
      <c r="E3231" s="18">
        <v>36655</v>
      </c>
      <c r="F3231" s="9" t="s">
        <v>3192</v>
      </c>
      <c r="G3231" s="3">
        <v>12000000</v>
      </c>
      <c r="H3231" s="3">
        <v>178287</v>
      </c>
      <c r="I3231" s="3">
        <v>178287</v>
      </c>
      <c r="J3231" s="8" t="str">
        <f t="shared" si="402"/>
        <v/>
      </c>
      <c r="K3231" s="8" t="str">
        <f t="shared" si="403"/>
        <v/>
      </c>
      <c r="L3231" s="8" t="str">
        <f t="shared" si="404"/>
        <v>Breakfast of Champions</v>
      </c>
      <c r="M3231" s="8" t="str">
        <f t="shared" si="405"/>
        <v/>
      </c>
      <c r="N3231" s="8" t="str">
        <f t="shared" si="401"/>
        <v>Breakfast of Champions</v>
      </c>
      <c r="O3231" s="10">
        <f>INDEX(cpi!$A$1:$M$106,MATCH($D3231,cpi!$A:$A,0),MATCH($C3231,cpi!$1:$1,0))</f>
        <v>167.9</v>
      </c>
      <c r="P3231" s="10">
        <f>cpi!$I$2</f>
        <v>245.51900000000001</v>
      </c>
      <c r="Q3231" s="10">
        <f t="shared" si="406"/>
        <v>1.4622930315664087</v>
      </c>
      <c r="R3231" s="8" t="str">
        <f t="shared" si="407"/>
        <v/>
      </c>
      <c r="S3231" s="11">
        <f t="shared" si="408"/>
        <v>17547516.378796905</v>
      </c>
      <c r="T3231" s="11">
        <f t="shared" si="408"/>
        <v>260707.8377188803</v>
      </c>
      <c r="U3231" s="11">
        <f t="shared" si="408"/>
        <v>260707.8377188803</v>
      </c>
    </row>
    <row r="3232" spans="1:21" x14ac:dyDescent="0.2">
      <c r="A3232" s="5">
        <v>3263</v>
      </c>
      <c r="B3232" s="17">
        <v>9</v>
      </c>
      <c r="C3232" s="16">
        <v>3</v>
      </c>
      <c r="D3232" s="16">
        <v>2001</v>
      </c>
      <c r="E3232" s="18">
        <v>37137</v>
      </c>
      <c r="F3232" s="9" t="s">
        <v>3193</v>
      </c>
      <c r="G3232" s="3">
        <v>12000000</v>
      </c>
      <c r="H3232" s="3">
        <v>146028</v>
      </c>
      <c r="I3232" s="3">
        <v>622273</v>
      </c>
      <c r="J3232" s="8" t="str">
        <f t="shared" si="402"/>
        <v/>
      </c>
      <c r="K3232" s="8" t="str">
        <f t="shared" si="403"/>
        <v/>
      </c>
      <c r="L3232" s="8" t="str">
        <f t="shared" si="404"/>
        <v>Company Man</v>
      </c>
      <c r="M3232" s="8" t="str">
        <f t="shared" si="405"/>
        <v/>
      </c>
      <c r="N3232" s="8" t="str">
        <f t="shared" si="401"/>
        <v>Company Man</v>
      </c>
      <c r="O3232" s="10">
        <f>INDEX(cpi!$A$1:$M$106,MATCH($D3232,cpi!$A:$A,0),MATCH($C3232,cpi!$1:$1,0))</f>
        <v>176.2</v>
      </c>
      <c r="P3232" s="10">
        <f>cpi!$I$2</f>
        <v>245.51900000000001</v>
      </c>
      <c r="Q3232" s="10">
        <f t="shared" si="406"/>
        <v>1.3934108967082861</v>
      </c>
      <c r="R3232" s="8" t="str">
        <f t="shared" si="407"/>
        <v/>
      </c>
      <c r="S3232" s="11">
        <f t="shared" si="408"/>
        <v>16720930.760499433</v>
      </c>
      <c r="T3232" s="11">
        <f t="shared" si="408"/>
        <v>203477.0064245176</v>
      </c>
      <c r="U3232" s="11">
        <f t="shared" si="408"/>
        <v>867081.97892735538</v>
      </c>
    </row>
    <row r="3233" spans="1:21" x14ac:dyDescent="0.2">
      <c r="A3233" s="5">
        <v>3264</v>
      </c>
      <c r="B3233" s="17">
        <v>7</v>
      </c>
      <c r="C3233" s="16">
        <v>11</v>
      </c>
      <c r="D3233" s="16">
        <v>2009</v>
      </c>
      <c r="E3233" s="18">
        <v>40005</v>
      </c>
      <c r="F3233" s="9" t="s">
        <v>3194</v>
      </c>
      <c r="G3233" s="3">
        <v>12000000</v>
      </c>
      <c r="H3233" s="3">
        <v>122558</v>
      </c>
      <c r="I3233" s="3">
        <v>20122558</v>
      </c>
      <c r="J3233" s="8" t="str">
        <f t="shared" si="402"/>
        <v/>
      </c>
      <c r="K3233" s="8" t="str">
        <f t="shared" si="403"/>
        <v/>
      </c>
      <c r="L3233" s="8" t="str">
        <f t="shared" si="404"/>
        <v>Nanjing! Nanjing!</v>
      </c>
      <c r="M3233" s="8" t="str">
        <f t="shared" si="405"/>
        <v/>
      </c>
      <c r="N3233" s="8" t="str">
        <f t="shared" si="401"/>
        <v>Nanjing! Nanjing!</v>
      </c>
      <c r="O3233" s="10">
        <f>INDEX(cpi!$A$1:$M$106,MATCH($D3233,cpi!$A:$A,0),MATCH($C3233,cpi!$1:$1,0))</f>
        <v>216.33</v>
      </c>
      <c r="P3233" s="10">
        <f>cpi!$I$2</f>
        <v>245.51900000000001</v>
      </c>
      <c r="Q3233" s="10">
        <f t="shared" si="406"/>
        <v>1.1349281190773355</v>
      </c>
      <c r="R3233" s="8" t="str">
        <f t="shared" si="407"/>
        <v/>
      </c>
      <c r="S3233" s="11">
        <f t="shared" si="408"/>
        <v>13619137.428928025</v>
      </c>
      <c r="T3233" s="11">
        <f t="shared" si="408"/>
        <v>139094.52041788009</v>
      </c>
      <c r="U3233" s="11">
        <f t="shared" si="408"/>
        <v>22837656.90196459</v>
      </c>
    </row>
    <row r="3234" spans="1:21" x14ac:dyDescent="0.2">
      <c r="A3234" s="5">
        <v>3265</v>
      </c>
      <c r="B3234" s="17">
        <v>9</v>
      </c>
      <c r="C3234" s="16">
        <v>10</v>
      </c>
      <c r="D3234" s="16">
        <v>2015</v>
      </c>
      <c r="E3234" s="18">
        <v>42257</v>
      </c>
      <c r="F3234" s="9" t="s">
        <v>3195</v>
      </c>
      <c r="G3234" s="3">
        <v>12000000</v>
      </c>
      <c r="H3234" s="3">
        <v>17484</v>
      </c>
      <c r="I3234" s="3">
        <v>6553186</v>
      </c>
      <c r="J3234" s="8" t="str">
        <f t="shared" si="402"/>
        <v/>
      </c>
      <c r="K3234" s="8" t="str">
        <f t="shared" si="403"/>
        <v/>
      </c>
      <c r="L3234" s="8" t="str">
        <f t="shared" si="404"/>
        <v>Trash</v>
      </c>
      <c r="M3234" s="8" t="str">
        <f t="shared" si="405"/>
        <v/>
      </c>
      <c r="N3234" s="8" t="str">
        <f t="shared" si="401"/>
        <v>Trash</v>
      </c>
      <c r="O3234" s="10">
        <f>INDEX(cpi!$A$1:$M$106,MATCH($D3234,cpi!$A:$A,0),MATCH($C3234,cpi!$1:$1,0))</f>
        <v>237.83799999999999</v>
      </c>
      <c r="P3234" s="10">
        <f>cpi!$I$2</f>
        <v>245.51900000000001</v>
      </c>
      <c r="Q3234" s="10">
        <f t="shared" si="406"/>
        <v>1.0322950916169831</v>
      </c>
      <c r="R3234" s="8" t="str">
        <f t="shared" si="407"/>
        <v/>
      </c>
      <c r="S3234" s="11">
        <f t="shared" si="408"/>
        <v>12387541.099403797</v>
      </c>
      <c r="T3234" s="11">
        <f t="shared" si="408"/>
        <v>18048.647381831332</v>
      </c>
      <c r="U3234" s="11">
        <f t="shared" si="408"/>
        <v>6764821.7422531312</v>
      </c>
    </row>
    <row r="3235" spans="1:21" x14ac:dyDescent="0.2">
      <c r="A3235" s="5">
        <v>3266</v>
      </c>
      <c r="B3235" s="17">
        <v>19</v>
      </c>
      <c r="C3235" s="16">
        <v>8</v>
      </c>
      <c r="D3235" s="16">
        <v>2011</v>
      </c>
      <c r="E3235" s="18">
        <v>41098</v>
      </c>
      <c r="F3235" s="9" t="s">
        <v>3196</v>
      </c>
      <c r="G3235" s="3">
        <v>12000000</v>
      </c>
      <c r="H3235" s="3">
        <v>17479</v>
      </c>
      <c r="I3235" s="3">
        <v>87793</v>
      </c>
      <c r="J3235" s="8" t="str">
        <f t="shared" si="402"/>
        <v/>
      </c>
      <c r="K3235" s="8" t="str">
        <f t="shared" si="403"/>
        <v/>
      </c>
      <c r="L3235" s="8" t="str">
        <f t="shared" si="404"/>
        <v>5 Days of War</v>
      </c>
      <c r="M3235" s="8" t="str">
        <f t="shared" si="405"/>
        <v/>
      </c>
      <c r="N3235" s="8" t="str">
        <f t="shared" si="401"/>
        <v>5 Days of War</v>
      </c>
      <c r="O3235" s="10">
        <f>INDEX(cpi!$A$1:$M$106,MATCH($D3235,cpi!$A:$A,0),MATCH($C3235,cpi!$1:$1,0))</f>
        <v>226.54499999999999</v>
      </c>
      <c r="P3235" s="10">
        <f>cpi!$I$2</f>
        <v>245.51900000000001</v>
      </c>
      <c r="Q3235" s="10">
        <f t="shared" si="406"/>
        <v>1.0837537796022867</v>
      </c>
      <c r="R3235" s="8" t="str">
        <f t="shared" si="407"/>
        <v/>
      </c>
      <c r="S3235" s="11">
        <f t="shared" si="408"/>
        <v>13005045.355227441</v>
      </c>
      <c r="T3235" s="11">
        <f t="shared" si="408"/>
        <v>18942.932313668371</v>
      </c>
      <c r="U3235" s="11">
        <f t="shared" si="408"/>
        <v>95145.995572623549</v>
      </c>
    </row>
    <row r="3236" spans="1:21" x14ac:dyDescent="0.2">
      <c r="A3236" s="5">
        <v>3267</v>
      </c>
      <c r="B3236" s="17">
        <v>11</v>
      </c>
      <c r="C3236" s="16">
        <v>11</v>
      </c>
      <c r="D3236" s="16">
        <v>2015</v>
      </c>
      <c r="E3236" s="18">
        <v>42319</v>
      </c>
      <c r="F3236" s="9" t="s">
        <v>3197</v>
      </c>
      <c r="G3236" s="3">
        <v>12000000</v>
      </c>
      <c r="H3236" s="3">
        <v>14616</v>
      </c>
      <c r="I3236" s="3">
        <v>14616</v>
      </c>
      <c r="J3236" s="8" t="str">
        <f t="shared" si="402"/>
        <v/>
      </c>
      <c r="K3236" s="8" t="str">
        <f t="shared" si="403"/>
        <v/>
      </c>
      <c r="L3236" s="8" t="str">
        <f t="shared" si="404"/>
        <v>10 Days in a Madhouse</v>
      </c>
      <c r="M3236" s="8" t="str">
        <f t="shared" si="405"/>
        <v/>
      </c>
      <c r="N3236" s="8" t="str">
        <f t="shared" si="401"/>
        <v>10 Days in a Madhouse</v>
      </c>
      <c r="O3236" s="10">
        <f>INDEX(cpi!$A$1:$M$106,MATCH($D3236,cpi!$A:$A,0),MATCH($C3236,cpi!$1:$1,0))</f>
        <v>237.33600000000001</v>
      </c>
      <c r="P3236" s="10">
        <f>cpi!$I$2</f>
        <v>245.51900000000001</v>
      </c>
      <c r="Q3236" s="10">
        <f t="shared" si="406"/>
        <v>1.0344785451848855</v>
      </c>
      <c r="R3236" s="8" t="str">
        <f t="shared" si="407"/>
        <v/>
      </c>
      <c r="S3236" s="11">
        <f t="shared" si="408"/>
        <v>12413742.542218626</v>
      </c>
      <c r="T3236" s="11">
        <f t="shared" si="408"/>
        <v>15119.938416422287</v>
      </c>
      <c r="U3236" s="11">
        <f t="shared" si="408"/>
        <v>15119.938416422287</v>
      </c>
    </row>
    <row r="3237" spans="1:21" x14ac:dyDescent="0.2">
      <c r="A3237" s="5">
        <v>3268</v>
      </c>
      <c r="B3237" s="17">
        <v>7</v>
      </c>
      <c r="C3237" s="16">
        <v>4</v>
      </c>
      <c r="D3237" s="16">
        <v>2009</v>
      </c>
      <c r="E3237" s="18">
        <v>39998</v>
      </c>
      <c r="F3237" s="9">
        <v>1612</v>
      </c>
      <c r="G3237" s="3">
        <v>12000000</v>
      </c>
      <c r="H3237" s="3">
        <v>0</v>
      </c>
      <c r="I3237" s="3">
        <v>5400624</v>
      </c>
      <c r="J3237" s="8" t="str">
        <f t="shared" si="402"/>
        <v/>
      </c>
      <c r="K3237" s="8" t="str">
        <f t="shared" si="403"/>
        <v/>
      </c>
      <c r="L3237" s="8">
        <f t="shared" si="404"/>
        <v>1612</v>
      </c>
      <c r="M3237" s="8" t="str">
        <f t="shared" si="405"/>
        <v/>
      </c>
      <c r="N3237" s="8">
        <f t="shared" si="401"/>
        <v>1612</v>
      </c>
      <c r="O3237" s="10">
        <f>INDEX(cpi!$A$1:$M$106,MATCH($D3237,cpi!$A:$A,0),MATCH($C3237,cpi!$1:$1,0))</f>
        <v>213.24</v>
      </c>
      <c r="P3237" s="10">
        <f>cpi!$I$2</f>
        <v>245.51900000000001</v>
      </c>
      <c r="Q3237" s="10">
        <f t="shared" si="406"/>
        <v>1.1513740386419058</v>
      </c>
      <c r="R3237" s="8" t="str">
        <f t="shared" si="407"/>
        <v/>
      </c>
      <c r="S3237" s="11">
        <f t="shared" si="408"/>
        <v>13816488.463702869</v>
      </c>
      <c r="T3237" s="11">
        <f t="shared" si="408"/>
        <v>0</v>
      </c>
      <c r="U3237" s="11">
        <f t="shared" si="408"/>
        <v>6218138.2660664041</v>
      </c>
    </row>
    <row r="3238" spans="1:21" x14ac:dyDescent="0.2">
      <c r="A3238" s="5">
        <v>3269</v>
      </c>
      <c r="B3238" s="17">
        <v>31</v>
      </c>
      <c r="C3238" s="16">
        <v>12</v>
      </c>
      <c r="D3238" s="16">
        <v>2011</v>
      </c>
      <c r="E3238" s="18">
        <v>41467</v>
      </c>
      <c r="F3238" s="9" t="s">
        <v>3198</v>
      </c>
      <c r="G3238" s="3">
        <v>12000000</v>
      </c>
      <c r="H3238" s="3">
        <v>0</v>
      </c>
      <c r="I3238" s="3">
        <v>1828400</v>
      </c>
      <c r="J3238" s="8" t="str">
        <f t="shared" si="402"/>
        <v/>
      </c>
      <c r="K3238" s="8" t="str">
        <f t="shared" si="403"/>
        <v/>
      </c>
      <c r="L3238" s="8" t="str">
        <f t="shared" si="404"/>
        <v>Tu Xia Chuan Qi</v>
      </c>
      <c r="M3238" s="8" t="str">
        <f t="shared" si="405"/>
        <v/>
      </c>
      <c r="N3238" s="8" t="str">
        <f t="shared" si="401"/>
        <v>Tu Xia Chuan Qi</v>
      </c>
      <c r="O3238" s="10">
        <f>INDEX(cpi!$A$1:$M$106,MATCH($D3238,cpi!$A:$A,0),MATCH($C3238,cpi!$1:$1,0))</f>
        <v>225.672</v>
      </c>
      <c r="P3238" s="10">
        <f>cpi!$I$2</f>
        <v>245.51900000000001</v>
      </c>
      <c r="Q3238" s="10">
        <f t="shared" si="406"/>
        <v>1.0879462228366834</v>
      </c>
      <c r="R3238" s="8" t="str">
        <f t="shared" si="407"/>
        <v/>
      </c>
      <c r="S3238" s="11">
        <f t="shared" si="408"/>
        <v>13055354.6740402</v>
      </c>
      <c r="T3238" s="11">
        <f t="shared" si="408"/>
        <v>0</v>
      </c>
      <c r="U3238" s="11">
        <f t="shared" si="408"/>
        <v>1989200.8738345921</v>
      </c>
    </row>
    <row r="3239" spans="1:21" x14ac:dyDescent="0.2">
      <c r="A3239" s="5">
        <v>3270</v>
      </c>
      <c r="B3239" s="17">
        <v>5</v>
      </c>
      <c r="C3239" s="16">
        <v>6</v>
      </c>
      <c r="D3239" s="16">
        <v>2009</v>
      </c>
      <c r="E3239" s="18">
        <v>39939</v>
      </c>
      <c r="F3239" s="9" t="s">
        <v>215</v>
      </c>
      <c r="G3239" s="3">
        <v>12000000</v>
      </c>
      <c r="H3239" s="3">
        <v>0</v>
      </c>
      <c r="I3239" s="3">
        <v>1620056</v>
      </c>
      <c r="J3239" s="8" t="str">
        <f t="shared" si="402"/>
        <v/>
      </c>
      <c r="K3239" s="8" t="str">
        <f t="shared" si="403"/>
        <v/>
      </c>
      <c r="L3239" s="8" t="str">
        <f t="shared" si="404"/>
        <v>Home</v>
      </c>
      <c r="M3239" s="8">
        <f t="shared" si="405"/>
        <v>1</v>
      </c>
      <c r="N3239" s="8" t="str">
        <f t="shared" si="401"/>
        <v>Home (2009)</v>
      </c>
      <c r="O3239" s="10">
        <f>INDEX(cpi!$A$1:$M$106,MATCH($D3239,cpi!$A:$A,0),MATCH($C3239,cpi!$1:$1,0))</f>
        <v>215.69300000000001</v>
      </c>
      <c r="P3239" s="10">
        <f>cpi!$I$2</f>
        <v>245.51900000000001</v>
      </c>
      <c r="Q3239" s="10">
        <f t="shared" si="406"/>
        <v>1.1382798700004173</v>
      </c>
      <c r="R3239" s="8" t="str">
        <f t="shared" si="407"/>
        <v/>
      </c>
      <c r="S3239" s="11">
        <f t="shared" si="408"/>
        <v>13659358.440005008</v>
      </c>
      <c r="T3239" s="11">
        <f t="shared" si="408"/>
        <v>0</v>
      </c>
      <c r="U3239" s="11">
        <f t="shared" si="408"/>
        <v>1844077.133073396</v>
      </c>
    </row>
    <row r="3240" spans="1:21" x14ac:dyDescent="0.2">
      <c r="A3240" s="5">
        <v>3271</v>
      </c>
      <c r="B3240" s="17">
        <v>10</v>
      </c>
      <c r="C3240" s="16">
        <v>2</v>
      </c>
      <c r="D3240" s="16">
        <v>2010</v>
      </c>
      <c r="E3240" s="18">
        <v>40453</v>
      </c>
      <c r="F3240" s="9" t="s">
        <v>3199</v>
      </c>
      <c r="G3240" s="3">
        <v>12000000</v>
      </c>
      <c r="H3240" s="3">
        <v>0</v>
      </c>
      <c r="I3240" s="3">
        <v>1595168</v>
      </c>
      <c r="J3240" s="8" t="str">
        <f t="shared" si="402"/>
        <v/>
      </c>
      <c r="K3240" s="8" t="str">
        <f t="shared" si="403"/>
        <v/>
      </c>
      <c r="L3240" s="8" t="str">
        <f t="shared" si="404"/>
        <v>Triangle</v>
      </c>
      <c r="M3240" s="8" t="str">
        <f t="shared" si="405"/>
        <v/>
      </c>
      <c r="N3240" s="8" t="str">
        <f t="shared" si="401"/>
        <v>Triangle</v>
      </c>
      <c r="O3240" s="10">
        <f>INDEX(cpi!$A$1:$M$106,MATCH($D3240,cpi!$A:$A,0),MATCH($C3240,cpi!$1:$1,0))</f>
        <v>216.74100000000001</v>
      </c>
      <c r="P3240" s="10">
        <f>cpi!$I$2</f>
        <v>245.51900000000001</v>
      </c>
      <c r="Q3240" s="10">
        <f t="shared" si="406"/>
        <v>1.1327759860847739</v>
      </c>
      <c r="R3240" s="8" t="str">
        <f t="shared" si="407"/>
        <v/>
      </c>
      <c r="S3240" s="11">
        <f t="shared" si="408"/>
        <v>13593311.833017288</v>
      </c>
      <c r="T3240" s="11">
        <f t="shared" si="408"/>
        <v>0</v>
      </c>
      <c r="U3240" s="11">
        <f t="shared" si="408"/>
        <v>1806968.0041708767</v>
      </c>
    </row>
    <row r="3241" spans="1:21" x14ac:dyDescent="0.2">
      <c r="A3241" s="5">
        <v>3272</v>
      </c>
      <c r="B3241" s="17">
        <v>19</v>
      </c>
      <c r="C3241" s="16">
        <v>10</v>
      </c>
      <c r="D3241" s="16">
        <v>2013</v>
      </c>
      <c r="E3241" s="18">
        <v>41830</v>
      </c>
      <c r="F3241" s="9" t="s">
        <v>3200</v>
      </c>
      <c r="G3241" s="3">
        <v>12000000</v>
      </c>
      <c r="H3241" s="3">
        <v>0</v>
      </c>
      <c r="I3241" s="3">
        <v>0</v>
      </c>
      <c r="J3241" s="8">
        <f t="shared" si="402"/>
        <v>1</v>
      </c>
      <c r="K3241" s="8" t="str">
        <f t="shared" si="403"/>
        <v/>
      </c>
      <c r="L3241" s="8" t="str">
        <f t="shared" si="404"/>
        <v>Supesu Batorushippu Yamato</v>
      </c>
      <c r="M3241" s="8" t="str">
        <f t="shared" si="405"/>
        <v/>
      </c>
      <c r="N3241" s="8" t="str">
        <f t="shared" si="401"/>
        <v>Supesu Batorushippu Yamato</v>
      </c>
      <c r="O3241" s="10">
        <f>INDEX(cpi!$A$1:$M$106,MATCH($D3241,cpi!$A:$A,0),MATCH($C3241,cpi!$1:$1,0))</f>
        <v>233.54599999999999</v>
      </c>
      <c r="P3241" s="10">
        <f>cpi!$I$2</f>
        <v>245.51900000000001</v>
      </c>
      <c r="Q3241" s="10">
        <f t="shared" si="406"/>
        <v>1.0512661317256558</v>
      </c>
      <c r="R3241" s="8" t="str">
        <f t="shared" si="407"/>
        <v/>
      </c>
      <c r="S3241" s="11">
        <f t="shared" si="408"/>
        <v>12615193.580707869</v>
      </c>
      <c r="T3241" s="11">
        <f t="shared" si="408"/>
        <v>0</v>
      </c>
      <c r="U3241" s="11">
        <f t="shared" si="408"/>
        <v>0</v>
      </c>
    </row>
    <row r="3242" spans="1:21" x14ac:dyDescent="0.2">
      <c r="A3242" s="5">
        <v>3273</v>
      </c>
      <c r="B3242" s="17">
        <v>3</v>
      </c>
      <c r="C3242" s="16">
        <v>10</v>
      </c>
      <c r="D3242" s="16">
        <v>2014</v>
      </c>
      <c r="E3242" s="18">
        <v>41708</v>
      </c>
      <c r="F3242" s="9" t="s">
        <v>3201</v>
      </c>
      <c r="G3242" s="3">
        <v>12000000</v>
      </c>
      <c r="H3242" s="3">
        <v>0</v>
      </c>
      <c r="I3242" s="3">
        <v>0</v>
      </c>
      <c r="J3242" s="8">
        <f t="shared" si="402"/>
        <v>1</v>
      </c>
      <c r="K3242" s="8" t="str">
        <f t="shared" si="403"/>
        <v/>
      </c>
      <c r="L3242" s="8" t="str">
        <f t="shared" si="404"/>
        <v>Drive Hard</v>
      </c>
      <c r="M3242" s="8" t="str">
        <f t="shared" si="405"/>
        <v/>
      </c>
      <c r="N3242" s="8" t="str">
        <f t="shared" si="401"/>
        <v>Drive Hard</v>
      </c>
      <c r="O3242" s="10">
        <f>INDEX(cpi!$A$1:$M$106,MATCH($D3242,cpi!$A:$A,0),MATCH($C3242,cpi!$1:$1,0))</f>
        <v>237.43299999999999</v>
      </c>
      <c r="P3242" s="10">
        <f>cpi!$I$2</f>
        <v>245.51900000000001</v>
      </c>
      <c r="Q3242" s="10">
        <f t="shared" si="406"/>
        <v>1.0340559231446345</v>
      </c>
      <c r="R3242" s="8" t="str">
        <f t="shared" si="407"/>
        <v/>
      </c>
      <c r="S3242" s="11">
        <f t="shared" si="408"/>
        <v>12408671.077735614</v>
      </c>
      <c r="T3242" s="11">
        <f t="shared" si="408"/>
        <v>0</v>
      </c>
      <c r="U3242" s="11">
        <f t="shared" si="408"/>
        <v>0</v>
      </c>
    </row>
    <row r="3243" spans="1:21" x14ac:dyDescent="0.2">
      <c r="A3243" s="5">
        <v>3274</v>
      </c>
      <c r="B3243" s="17">
        <v>30</v>
      </c>
      <c r="C3243" s="16">
        <v>10</v>
      </c>
      <c r="D3243" s="16">
        <v>2015</v>
      </c>
      <c r="E3243" s="18">
        <v>42896</v>
      </c>
      <c r="F3243" s="9" t="s">
        <v>3202</v>
      </c>
      <c r="G3243" s="3">
        <v>12000000</v>
      </c>
      <c r="H3243" s="3">
        <v>0</v>
      </c>
      <c r="I3243" s="3">
        <v>0</v>
      </c>
      <c r="J3243" s="8">
        <f t="shared" si="402"/>
        <v>1</v>
      </c>
      <c r="K3243" s="8" t="str">
        <f t="shared" si="403"/>
        <v/>
      </c>
      <c r="L3243" s="8" t="str">
        <f t="shared" si="404"/>
        <v>Dancin' It's On</v>
      </c>
      <c r="M3243" s="8" t="str">
        <f t="shared" si="405"/>
        <v/>
      </c>
      <c r="N3243" s="8" t="str">
        <f t="shared" si="401"/>
        <v>Dancin' It's On</v>
      </c>
      <c r="O3243" s="10">
        <f>INDEX(cpi!$A$1:$M$106,MATCH($D3243,cpi!$A:$A,0),MATCH($C3243,cpi!$1:$1,0))</f>
        <v>237.83799999999999</v>
      </c>
      <c r="P3243" s="10">
        <f>cpi!$I$2</f>
        <v>245.51900000000001</v>
      </c>
      <c r="Q3243" s="10">
        <f t="shared" si="406"/>
        <v>1.0322950916169831</v>
      </c>
      <c r="R3243" s="8" t="str">
        <f t="shared" si="407"/>
        <v/>
      </c>
      <c r="S3243" s="11">
        <f t="shared" si="408"/>
        <v>12387541.099403797</v>
      </c>
      <c r="T3243" s="11">
        <f t="shared" si="408"/>
        <v>0</v>
      </c>
      <c r="U3243" s="11">
        <f t="shared" si="408"/>
        <v>0</v>
      </c>
    </row>
    <row r="3244" spans="1:21" x14ac:dyDescent="0.2">
      <c r="A3244" s="5">
        <v>3275</v>
      </c>
      <c r="B3244" s="17">
        <v>31</v>
      </c>
      <c r="C3244" s="16">
        <v>12</v>
      </c>
      <c r="D3244" s="16">
        <v>2015</v>
      </c>
      <c r="E3244" s="18">
        <v>42928</v>
      </c>
      <c r="F3244" s="9" t="s">
        <v>3203</v>
      </c>
      <c r="G3244" s="3">
        <v>12000000</v>
      </c>
      <c r="H3244" s="3">
        <v>0</v>
      </c>
      <c r="I3244" s="3">
        <v>0</v>
      </c>
      <c r="J3244" s="8">
        <f t="shared" si="402"/>
        <v>1</v>
      </c>
      <c r="K3244" s="8" t="str">
        <f t="shared" si="403"/>
        <v/>
      </c>
      <c r="L3244" s="8" t="str">
        <f t="shared" si="404"/>
        <v>San cheng ji</v>
      </c>
      <c r="M3244" s="8" t="str">
        <f t="shared" si="405"/>
        <v/>
      </c>
      <c r="N3244" s="8" t="str">
        <f t="shared" si="401"/>
        <v>San cheng ji</v>
      </c>
      <c r="O3244" s="10">
        <f>INDEX(cpi!$A$1:$M$106,MATCH($D3244,cpi!$A:$A,0),MATCH($C3244,cpi!$1:$1,0))</f>
        <v>236.52500000000001</v>
      </c>
      <c r="P3244" s="10">
        <f>cpi!$I$2</f>
        <v>245.51900000000001</v>
      </c>
      <c r="Q3244" s="10">
        <f t="shared" si="406"/>
        <v>1.0380255786914703</v>
      </c>
      <c r="R3244" s="8" t="str">
        <f t="shared" si="407"/>
        <v/>
      </c>
      <c r="S3244" s="11">
        <f t="shared" si="408"/>
        <v>12456306.944297643</v>
      </c>
      <c r="T3244" s="11">
        <f t="shared" si="408"/>
        <v>0</v>
      </c>
      <c r="U3244" s="11">
        <f t="shared" si="408"/>
        <v>0</v>
      </c>
    </row>
    <row r="3245" spans="1:21" x14ac:dyDescent="0.2">
      <c r="A3245" s="5">
        <v>3276</v>
      </c>
      <c r="B3245" s="17">
        <v>23</v>
      </c>
      <c r="C3245" s="16">
        <v>9</v>
      </c>
      <c r="D3245" s="16">
        <v>2016</v>
      </c>
      <c r="E3245" s="18">
        <v>43048</v>
      </c>
      <c r="F3245" s="9" t="s">
        <v>3204</v>
      </c>
      <c r="G3245" s="3">
        <v>11900000</v>
      </c>
      <c r="H3245" s="3">
        <v>2022115</v>
      </c>
      <c r="I3245" s="3">
        <v>24041617</v>
      </c>
      <c r="J3245" s="8" t="str">
        <f t="shared" si="402"/>
        <v/>
      </c>
      <c r="K3245" s="8" t="str">
        <f t="shared" si="403"/>
        <v/>
      </c>
      <c r="L3245" s="8" t="str">
        <f t="shared" si="404"/>
        <v>The Dressmaker</v>
      </c>
      <c r="M3245" s="8" t="str">
        <f t="shared" si="405"/>
        <v/>
      </c>
      <c r="N3245" s="8" t="str">
        <f t="shared" si="401"/>
        <v>The Dressmaker</v>
      </c>
      <c r="O3245" s="10">
        <f>INDEX(cpi!$A$1:$M$106,MATCH($D3245,cpi!$A:$A,0),MATCH($C3245,cpi!$1:$1,0))</f>
        <v>241.428</v>
      </c>
      <c r="P3245" s="10">
        <f>cpi!$I$2</f>
        <v>245.51900000000001</v>
      </c>
      <c r="Q3245" s="10">
        <f t="shared" si="406"/>
        <v>1.0169450105207349</v>
      </c>
      <c r="R3245" s="8" t="str">
        <f t="shared" si="407"/>
        <v/>
      </c>
      <c r="S3245" s="11">
        <f t="shared" si="408"/>
        <v>12101645.625196746</v>
      </c>
      <c r="T3245" s="11">
        <f t="shared" si="408"/>
        <v>2056379.7599491358</v>
      </c>
      <c r="U3245" s="11">
        <f t="shared" si="408"/>
        <v>24449002.453000478</v>
      </c>
    </row>
    <row r="3246" spans="1:21" x14ac:dyDescent="0.2">
      <c r="A3246" s="5">
        <v>3277</v>
      </c>
      <c r="B3246" s="17">
        <v>10</v>
      </c>
      <c r="C3246" s="16">
        <v>12</v>
      </c>
      <c r="D3246" s="16">
        <v>1999</v>
      </c>
      <c r="E3246" s="18">
        <v>36445</v>
      </c>
      <c r="F3246" s="9" t="s">
        <v>3205</v>
      </c>
      <c r="G3246" s="3">
        <v>11900000</v>
      </c>
      <c r="H3246" s="3">
        <v>81897</v>
      </c>
      <c r="I3246" s="3">
        <v>81897</v>
      </c>
      <c r="J3246" s="8" t="str">
        <f t="shared" si="402"/>
        <v/>
      </c>
      <c r="K3246" s="8" t="str">
        <f t="shared" si="403"/>
        <v/>
      </c>
      <c r="L3246" s="8" t="str">
        <f t="shared" si="404"/>
        <v>Diamonds</v>
      </c>
      <c r="M3246" s="8" t="str">
        <f t="shared" si="405"/>
        <v/>
      </c>
      <c r="N3246" s="8" t="str">
        <f t="shared" si="401"/>
        <v>Diamonds</v>
      </c>
      <c r="O3246" s="10">
        <f>INDEX(cpi!$A$1:$M$106,MATCH($D3246,cpi!$A:$A,0),MATCH($C3246,cpi!$1:$1,0))</f>
        <v>168.3</v>
      </c>
      <c r="P3246" s="10">
        <f>cpi!$I$2</f>
        <v>245.51900000000001</v>
      </c>
      <c r="Q3246" s="10">
        <f t="shared" si="406"/>
        <v>1.4588175876411169</v>
      </c>
      <c r="R3246" s="8" t="str">
        <f t="shared" si="407"/>
        <v/>
      </c>
      <c r="S3246" s="11">
        <f t="shared" si="408"/>
        <v>17359929.292929292</v>
      </c>
      <c r="T3246" s="11">
        <f t="shared" si="408"/>
        <v>119472.78397504456</v>
      </c>
      <c r="U3246" s="11">
        <f t="shared" si="408"/>
        <v>119472.78397504456</v>
      </c>
    </row>
    <row r="3247" spans="1:21" x14ac:dyDescent="0.2">
      <c r="A3247" s="5">
        <v>3278</v>
      </c>
      <c r="B3247" s="17">
        <v>20</v>
      </c>
      <c r="C3247" s="16">
        <v>3</v>
      </c>
      <c r="D3247" s="16">
        <v>1998</v>
      </c>
      <c r="E3247" s="18">
        <v>36375</v>
      </c>
      <c r="F3247" s="9" t="s">
        <v>3206</v>
      </c>
      <c r="G3247" s="3">
        <v>11900000</v>
      </c>
      <c r="H3247" s="3">
        <v>48856</v>
      </c>
      <c r="I3247" s="3">
        <v>48856</v>
      </c>
      <c r="J3247" s="8" t="str">
        <f t="shared" si="402"/>
        <v/>
      </c>
      <c r="K3247" s="8" t="str">
        <f t="shared" si="403"/>
        <v/>
      </c>
      <c r="L3247" s="8" t="str">
        <f t="shared" si="404"/>
        <v>Madadayo</v>
      </c>
      <c r="M3247" s="8" t="str">
        <f t="shared" si="405"/>
        <v/>
      </c>
      <c r="N3247" s="8" t="str">
        <f t="shared" si="401"/>
        <v>Madadayo</v>
      </c>
      <c r="O3247" s="10">
        <f>INDEX(cpi!$A$1:$M$106,MATCH($D3247,cpi!$A:$A,0),MATCH($C3247,cpi!$1:$1,0))</f>
        <v>162.19999999999999</v>
      </c>
      <c r="P3247" s="10">
        <f>cpi!$I$2</f>
        <v>245.51900000000001</v>
      </c>
      <c r="Q3247" s="10">
        <f t="shared" si="406"/>
        <v>1.513680641183724</v>
      </c>
      <c r="R3247" s="8" t="str">
        <f t="shared" si="407"/>
        <v/>
      </c>
      <c r="S3247" s="11">
        <f t="shared" si="408"/>
        <v>18012799.630086318</v>
      </c>
      <c r="T3247" s="11">
        <f t="shared" si="408"/>
        <v>73952.381405672015</v>
      </c>
      <c r="U3247" s="11">
        <f t="shared" si="408"/>
        <v>73952.381405672015</v>
      </c>
    </row>
    <row r="3248" spans="1:21" x14ac:dyDescent="0.2">
      <c r="A3248" s="5">
        <v>3279</v>
      </c>
      <c r="B3248" s="17">
        <v>21</v>
      </c>
      <c r="C3248" s="16">
        <v>4</v>
      </c>
      <c r="D3248" s="16">
        <v>1989</v>
      </c>
      <c r="E3248" s="18">
        <v>33120</v>
      </c>
      <c r="F3248" s="9" t="s">
        <v>3207</v>
      </c>
      <c r="G3248" s="3">
        <v>11500000</v>
      </c>
      <c r="H3248" s="3">
        <v>57469179</v>
      </c>
      <c r="I3248" s="3">
        <v>57469179</v>
      </c>
      <c r="J3248" s="8" t="str">
        <f t="shared" si="402"/>
        <v/>
      </c>
      <c r="K3248" s="8" t="str">
        <f t="shared" si="403"/>
        <v/>
      </c>
      <c r="L3248" s="8" t="str">
        <f t="shared" si="404"/>
        <v>Pet Sematary</v>
      </c>
      <c r="M3248" s="8" t="str">
        <f t="shared" si="405"/>
        <v/>
      </c>
      <c r="N3248" s="8" t="str">
        <f t="shared" si="401"/>
        <v>Pet Sematary</v>
      </c>
      <c r="O3248" s="10">
        <f>INDEX(cpi!$A$1:$M$106,MATCH($D3248,cpi!$A:$A,0),MATCH($C3248,cpi!$1:$1,0))</f>
        <v>123.1</v>
      </c>
      <c r="P3248" s="10">
        <f>cpi!$I$2</f>
        <v>245.51900000000001</v>
      </c>
      <c r="Q3248" s="10">
        <f t="shared" si="406"/>
        <v>1.9944679122664501</v>
      </c>
      <c r="R3248" s="8" t="str">
        <f t="shared" si="407"/>
        <v/>
      </c>
      <c r="S3248" s="11">
        <f t="shared" si="408"/>
        <v>22936380.991064176</v>
      </c>
      <c r="T3248" s="11">
        <f t="shared" si="408"/>
        <v>114620433.45979692</v>
      </c>
      <c r="U3248" s="11">
        <f t="shared" si="408"/>
        <v>114620433.45979692</v>
      </c>
    </row>
    <row r="3249" spans="1:21" x14ac:dyDescent="0.2">
      <c r="A3249" s="5">
        <v>3280</v>
      </c>
      <c r="B3249" s="17">
        <v>22</v>
      </c>
      <c r="C3249" s="16">
        <v>1</v>
      </c>
      <c r="D3249" s="16">
        <v>2016</v>
      </c>
      <c r="E3249" s="18">
        <v>43009</v>
      </c>
      <c r="F3249" s="9" t="s">
        <v>3208</v>
      </c>
      <c r="G3249" s="3">
        <v>11500000</v>
      </c>
      <c r="H3249" s="3">
        <v>35593113</v>
      </c>
      <c r="I3249" s="3">
        <v>99930262</v>
      </c>
      <c r="J3249" s="8" t="str">
        <f t="shared" si="402"/>
        <v/>
      </c>
      <c r="K3249" s="8" t="str">
        <f t="shared" si="403"/>
        <v/>
      </c>
      <c r="L3249" s="8" t="str">
        <f t="shared" si="404"/>
        <v>Dirty Grandpa</v>
      </c>
      <c r="M3249" s="8" t="str">
        <f t="shared" si="405"/>
        <v/>
      </c>
      <c r="N3249" s="8" t="str">
        <f t="shared" si="401"/>
        <v>Dirty Grandpa</v>
      </c>
      <c r="O3249" s="10">
        <f>INDEX(cpi!$A$1:$M$106,MATCH($D3249,cpi!$A:$A,0),MATCH($C3249,cpi!$1:$1,0))</f>
        <v>236.916</v>
      </c>
      <c r="P3249" s="10">
        <f>cpi!$I$2</f>
        <v>245.51900000000001</v>
      </c>
      <c r="Q3249" s="10">
        <f t="shared" si="406"/>
        <v>1.0363124482939101</v>
      </c>
      <c r="R3249" s="8" t="str">
        <f t="shared" si="407"/>
        <v/>
      </c>
      <c r="S3249" s="11">
        <f t="shared" si="408"/>
        <v>11917593.155379966</v>
      </c>
      <c r="T3249" s="11">
        <f t="shared" si="408"/>
        <v>36885586.075431801</v>
      </c>
      <c r="U3249" s="11">
        <f t="shared" si="408"/>
        <v>103558974.4718719</v>
      </c>
    </row>
    <row r="3250" spans="1:21" x14ac:dyDescent="0.2">
      <c r="A3250" s="5">
        <v>3281</v>
      </c>
      <c r="B3250" s="17">
        <v>27</v>
      </c>
      <c r="C3250" s="16">
        <v>11</v>
      </c>
      <c r="D3250" s="16">
        <v>2009</v>
      </c>
      <c r="E3250" s="18">
        <v>40613</v>
      </c>
      <c r="F3250" s="9" t="s">
        <v>3209</v>
      </c>
      <c r="G3250" s="3">
        <v>11500000</v>
      </c>
      <c r="H3250" s="3">
        <v>0</v>
      </c>
      <c r="I3250" s="3">
        <v>0</v>
      </c>
      <c r="J3250" s="8">
        <f t="shared" si="402"/>
        <v>1</v>
      </c>
      <c r="K3250" s="8" t="str">
        <f t="shared" si="403"/>
        <v/>
      </c>
      <c r="L3250" s="8" t="str">
        <f t="shared" si="404"/>
        <v>The Cry of the Owl</v>
      </c>
      <c r="M3250" s="8" t="str">
        <f t="shared" si="405"/>
        <v/>
      </c>
      <c r="N3250" s="8" t="str">
        <f t="shared" si="401"/>
        <v>The Cry of the Owl</v>
      </c>
      <c r="O3250" s="10">
        <f>INDEX(cpi!$A$1:$M$106,MATCH($D3250,cpi!$A:$A,0),MATCH($C3250,cpi!$1:$1,0))</f>
        <v>216.33</v>
      </c>
      <c r="P3250" s="10">
        <f>cpi!$I$2</f>
        <v>245.51900000000001</v>
      </c>
      <c r="Q3250" s="10">
        <f t="shared" si="406"/>
        <v>1.1349281190773355</v>
      </c>
      <c r="R3250" s="8" t="str">
        <f t="shared" si="407"/>
        <v/>
      </c>
      <c r="S3250" s="11">
        <f t="shared" si="408"/>
        <v>13051673.369389359</v>
      </c>
      <c r="T3250" s="11">
        <f t="shared" si="408"/>
        <v>0</v>
      </c>
      <c r="U3250" s="11">
        <f t="shared" si="408"/>
        <v>0</v>
      </c>
    </row>
    <row r="3251" spans="1:21" x14ac:dyDescent="0.2">
      <c r="A3251" s="5">
        <v>3282</v>
      </c>
      <c r="B3251" s="17">
        <v>9</v>
      </c>
      <c r="C3251" s="16">
        <v>10</v>
      </c>
      <c r="D3251" s="16">
        <v>2009</v>
      </c>
      <c r="E3251" s="18">
        <v>40066</v>
      </c>
      <c r="F3251" s="9" t="s">
        <v>5348</v>
      </c>
      <c r="G3251" s="3">
        <v>11400000</v>
      </c>
      <c r="H3251" s="3">
        <v>15000</v>
      </c>
      <c r="I3251" s="3">
        <v>29830239</v>
      </c>
      <c r="J3251" s="8" t="str">
        <f t="shared" si="402"/>
        <v/>
      </c>
      <c r="K3251" s="8" t="str">
        <f t="shared" si="403"/>
        <v/>
      </c>
      <c r="L3251" s="8" t="str">
        <f t="shared" si="404"/>
        <v>St. Trinian's</v>
      </c>
      <c r="M3251" s="8" t="str">
        <f t="shared" si="405"/>
        <v/>
      </c>
      <c r="N3251" s="8" t="str">
        <f t="shared" si="401"/>
        <v>St. Trinian's</v>
      </c>
      <c r="O3251" s="10">
        <f>INDEX(cpi!$A$1:$M$106,MATCH($D3251,cpi!$A:$A,0),MATCH($C3251,cpi!$1:$1,0))</f>
        <v>216.17699999999999</v>
      </c>
      <c r="P3251" s="10">
        <f>cpi!$I$2</f>
        <v>245.51900000000001</v>
      </c>
      <c r="Q3251" s="10">
        <f t="shared" si="406"/>
        <v>1.1357313682769212</v>
      </c>
      <c r="R3251" s="8" t="str">
        <f t="shared" si="407"/>
        <v/>
      </c>
      <c r="S3251" s="11">
        <f t="shared" si="408"/>
        <v>12947337.598356903</v>
      </c>
      <c r="T3251" s="11">
        <f t="shared" si="408"/>
        <v>17035.970524153818</v>
      </c>
      <c r="U3251" s="11">
        <f t="shared" si="408"/>
        <v>33879138.155497581</v>
      </c>
    </row>
    <row r="3252" spans="1:21" x14ac:dyDescent="0.2">
      <c r="A3252" s="5">
        <v>3283</v>
      </c>
      <c r="B3252" s="17">
        <v>25</v>
      </c>
      <c r="C3252" s="16">
        <v>5</v>
      </c>
      <c r="D3252" s="16">
        <v>1977</v>
      </c>
      <c r="E3252" s="18">
        <v>28860</v>
      </c>
      <c r="F3252" s="9" t="s">
        <v>3211</v>
      </c>
      <c r="G3252" s="3">
        <v>11000000</v>
      </c>
      <c r="H3252" s="3">
        <v>460998007</v>
      </c>
      <c r="I3252" s="3">
        <v>786598007</v>
      </c>
      <c r="J3252" s="8" t="str">
        <f t="shared" si="402"/>
        <v/>
      </c>
      <c r="K3252" s="8" t="str">
        <f t="shared" si="403"/>
        <v/>
      </c>
      <c r="L3252" s="8" t="str">
        <f t="shared" si="404"/>
        <v>Star Wars Ep. IV: A New Hope</v>
      </c>
      <c r="M3252" s="8" t="str">
        <f t="shared" si="405"/>
        <v/>
      </c>
      <c r="N3252" s="8" t="str">
        <f t="shared" si="401"/>
        <v>Star Wars Ep. IV: A New Hope</v>
      </c>
      <c r="O3252" s="10">
        <f>INDEX(cpi!$A$1:$M$106,MATCH($D3252,cpi!$A:$A,0),MATCH($C3252,cpi!$1:$1,0))</f>
        <v>60.3</v>
      </c>
      <c r="P3252" s="10">
        <f>cpi!$I$2</f>
        <v>245.51900000000001</v>
      </c>
      <c r="Q3252" s="10">
        <f t="shared" si="406"/>
        <v>4.0716252072968491</v>
      </c>
      <c r="R3252" s="8" t="str">
        <f t="shared" si="407"/>
        <v/>
      </c>
      <c r="S3252" s="11">
        <f t="shared" si="408"/>
        <v>44787877.280265339</v>
      </c>
      <c r="T3252" s="11">
        <f t="shared" si="408"/>
        <v>1877011105.8148093</v>
      </c>
      <c r="U3252" s="11">
        <f t="shared" si="408"/>
        <v>3202732273.3106632</v>
      </c>
    </row>
    <row r="3253" spans="1:21" x14ac:dyDescent="0.2">
      <c r="A3253" s="5">
        <v>3284</v>
      </c>
      <c r="B3253" s="17">
        <v>8</v>
      </c>
      <c r="C3253" s="16">
        <v>6</v>
      </c>
      <c r="D3253" s="16">
        <v>1984</v>
      </c>
      <c r="E3253" s="18">
        <v>30900</v>
      </c>
      <c r="F3253" s="9" t="s">
        <v>3212</v>
      </c>
      <c r="G3253" s="3">
        <v>11000000</v>
      </c>
      <c r="H3253" s="3">
        <v>148168459</v>
      </c>
      <c r="I3253" s="3">
        <v>148168459</v>
      </c>
      <c r="J3253" s="8" t="str">
        <f t="shared" si="402"/>
        <v/>
      </c>
      <c r="K3253" s="8" t="str">
        <f t="shared" si="403"/>
        <v/>
      </c>
      <c r="L3253" s="8" t="str">
        <f t="shared" si="404"/>
        <v>Gremlins</v>
      </c>
      <c r="M3253" s="8" t="str">
        <f t="shared" si="405"/>
        <v/>
      </c>
      <c r="N3253" s="8" t="str">
        <f t="shared" si="401"/>
        <v>Gremlins</v>
      </c>
      <c r="O3253" s="10">
        <f>INDEX(cpi!$A$1:$M$106,MATCH($D3253,cpi!$A:$A,0),MATCH($C3253,cpi!$1:$1,0))</f>
        <v>103.7</v>
      </c>
      <c r="P3253" s="10">
        <f>cpi!$I$2</f>
        <v>245.51900000000001</v>
      </c>
      <c r="Q3253" s="10">
        <f t="shared" si="406"/>
        <v>2.3675891996142719</v>
      </c>
      <c r="R3253" s="8" t="str">
        <f t="shared" si="407"/>
        <v/>
      </c>
      <c r="S3253" s="11">
        <f t="shared" si="408"/>
        <v>26043481.19575699</v>
      </c>
      <c r="T3253" s="11">
        <f t="shared" si="408"/>
        <v>350802043.25189006</v>
      </c>
      <c r="U3253" s="11">
        <f t="shared" si="408"/>
        <v>350802043.25189006</v>
      </c>
    </row>
    <row r="3254" spans="1:21" x14ac:dyDescent="0.2">
      <c r="A3254" s="5">
        <v>3285</v>
      </c>
      <c r="B3254" s="17">
        <v>22</v>
      </c>
      <c r="C3254" s="16">
        <v>12</v>
      </c>
      <c r="D3254" s="16">
        <v>1965</v>
      </c>
      <c r="E3254" s="18">
        <v>24392</v>
      </c>
      <c r="F3254" s="9" t="s">
        <v>3213</v>
      </c>
      <c r="G3254" s="3">
        <v>11000000</v>
      </c>
      <c r="H3254" s="3">
        <v>111721000</v>
      </c>
      <c r="I3254" s="3">
        <v>111859493</v>
      </c>
      <c r="J3254" s="8" t="str">
        <f t="shared" si="402"/>
        <v/>
      </c>
      <c r="K3254" s="8" t="str">
        <f t="shared" si="403"/>
        <v/>
      </c>
      <c r="L3254" s="8" t="str">
        <f t="shared" si="404"/>
        <v>Doctor Zhivago</v>
      </c>
      <c r="M3254" s="8" t="str">
        <f t="shared" si="405"/>
        <v/>
      </c>
      <c r="N3254" s="8" t="str">
        <f t="shared" si="401"/>
        <v>Doctor Zhivago</v>
      </c>
      <c r="O3254" s="10">
        <f>INDEX(cpi!$A$1:$M$106,MATCH($D3254,cpi!$A:$A,0),MATCH($C3254,cpi!$1:$1,0))</f>
        <v>31.8</v>
      </c>
      <c r="P3254" s="10">
        <f>cpi!$I$2</f>
        <v>245.51900000000001</v>
      </c>
      <c r="Q3254" s="10">
        <f t="shared" si="406"/>
        <v>7.720723270440252</v>
      </c>
      <c r="R3254" s="8" t="str">
        <f t="shared" si="407"/>
        <v/>
      </c>
      <c r="S3254" s="11">
        <f t="shared" si="408"/>
        <v>84927955.974842772</v>
      </c>
      <c r="T3254" s="11">
        <f t="shared" si="408"/>
        <v>862566924.49685538</v>
      </c>
      <c r="U3254" s="11">
        <f t="shared" si="408"/>
        <v>863636190.62474847</v>
      </c>
    </row>
    <row r="3255" spans="1:21" x14ac:dyDescent="0.2">
      <c r="A3255" s="5">
        <v>3286</v>
      </c>
      <c r="B3255" s="17">
        <v>10</v>
      </c>
      <c r="C3255" s="16">
        <v>12</v>
      </c>
      <c r="D3255" s="16">
        <v>2010</v>
      </c>
      <c r="E3255" s="18">
        <v>40463</v>
      </c>
      <c r="F3255" s="9" t="s">
        <v>3214</v>
      </c>
      <c r="G3255" s="3">
        <v>11000000</v>
      </c>
      <c r="H3255" s="3">
        <v>93617009</v>
      </c>
      <c r="I3255" s="3">
        <v>129262388</v>
      </c>
      <c r="J3255" s="8" t="str">
        <f t="shared" si="402"/>
        <v/>
      </c>
      <c r="K3255" s="8" t="str">
        <f t="shared" si="403"/>
        <v/>
      </c>
      <c r="L3255" s="8" t="str">
        <f t="shared" si="404"/>
        <v>The Fighter</v>
      </c>
      <c r="M3255" s="8" t="str">
        <f t="shared" si="405"/>
        <v/>
      </c>
      <c r="N3255" s="8" t="str">
        <f t="shared" si="401"/>
        <v>The Fighter</v>
      </c>
      <c r="O3255" s="10">
        <f>INDEX(cpi!$A$1:$M$106,MATCH($D3255,cpi!$A:$A,0),MATCH($C3255,cpi!$1:$1,0))</f>
        <v>219.179</v>
      </c>
      <c r="P3255" s="10">
        <f>cpi!$I$2</f>
        <v>245.51900000000001</v>
      </c>
      <c r="Q3255" s="10">
        <f t="shared" si="406"/>
        <v>1.1201757467640605</v>
      </c>
      <c r="R3255" s="8" t="str">
        <f t="shared" si="407"/>
        <v/>
      </c>
      <c r="S3255" s="11">
        <f t="shared" si="408"/>
        <v>12321933.214404665</v>
      </c>
      <c r="T3255" s="11">
        <f t="shared" si="408"/>
        <v>104867502.96639277</v>
      </c>
      <c r="U3255" s="11">
        <f t="shared" si="408"/>
        <v>144796592.00640574</v>
      </c>
    </row>
    <row r="3256" spans="1:21" x14ac:dyDescent="0.2">
      <c r="A3256" s="5">
        <v>3287</v>
      </c>
      <c r="B3256" s="17">
        <v>24</v>
      </c>
      <c r="C3256" s="16">
        <v>10</v>
      </c>
      <c r="D3256" s="16">
        <v>2008</v>
      </c>
      <c r="E3256" s="18">
        <v>40157</v>
      </c>
      <c r="F3256" s="9" t="s">
        <v>3215</v>
      </c>
      <c r="G3256" s="3">
        <v>11000000</v>
      </c>
      <c r="H3256" s="3">
        <v>90559416</v>
      </c>
      <c r="I3256" s="3">
        <v>274392880</v>
      </c>
      <c r="J3256" s="8" t="str">
        <f t="shared" si="402"/>
        <v/>
      </c>
      <c r="K3256" s="8" t="str">
        <f t="shared" si="403"/>
        <v/>
      </c>
      <c r="L3256" s="8" t="str">
        <f t="shared" si="404"/>
        <v>High School Musical 3: Senior Year</v>
      </c>
      <c r="M3256" s="8" t="str">
        <f t="shared" si="405"/>
        <v/>
      </c>
      <c r="N3256" s="8" t="str">
        <f t="shared" si="401"/>
        <v>High School Musical 3: Senior Year</v>
      </c>
      <c r="O3256" s="10">
        <f>INDEX(cpi!$A$1:$M$106,MATCH($D3256,cpi!$A:$A,0),MATCH($C3256,cpi!$1:$1,0))</f>
        <v>216.57300000000001</v>
      </c>
      <c r="P3256" s="10">
        <f>cpi!$I$2</f>
        <v>245.51900000000001</v>
      </c>
      <c r="Q3256" s="10">
        <f t="shared" si="406"/>
        <v>1.1336547030331574</v>
      </c>
      <c r="R3256" s="8" t="str">
        <f t="shared" si="407"/>
        <v/>
      </c>
      <c r="S3256" s="11">
        <f t="shared" si="408"/>
        <v>12470201.733364731</v>
      </c>
      <c r="T3256" s="11">
        <f t="shared" si="408"/>
        <v>102663107.85233617</v>
      </c>
      <c r="U3256" s="11">
        <f t="shared" si="408"/>
        <v>311066778.89081281</v>
      </c>
    </row>
    <row r="3257" spans="1:21" x14ac:dyDescent="0.2">
      <c r="A3257" s="5">
        <v>3288</v>
      </c>
      <c r="B3257" s="17">
        <v>27</v>
      </c>
      <c r="C3257" s="16">
        <v>12</v>
      </c>
      <c r="D3257" s="16">
        <v>1991</v>
      </c>
      <c r="E3257" s="18">
        <v>34040</v>
      </c>
      <c r="F3257" s="9" t="s">
        <v>3216</v>
      </c>
      <c r="G3257" s="3">
        <v>11000000</v>
      </c>
      <c r="H3257" s="3">
        <v>81204830</v>
      </c>
      <c r="I3257" s="3">
        <v>81204830</v>
      </c>
      <c r="J3257" s="8" t="str">
        <f t="shared" si="402"/>
        <v/>
      </c>
      <c r="K3257" s="8" t="str">
        <f t="shared" si="403"/>
        <v/>
      </c>
      <c r="L3257" s="8" t="str">
        <f t="shared" si="404"/>
        <v>Fried Green Tomatoes</v>
      </c>
      <c r="M3257" s="8" t="str">
        <f t="shared" si="405"/>
        <v/>
      </c>
      <c r="N3257" s="8" t="str">
        <f t="shared" si="401"/>
        <v>Fried Green Tomatoes</v>
      </c>
      <c r="O3257" s="10">
        <f>INDEX(cpi!$A$1:$M$106,MATCH($D3257,cpi!$A:$A,0),MATCH($C3257,cpi!$1:$1,0))</f>
        <v>137.9</v>
      </c>
      <c r="P3257" s="10">
        <f>cpi!$I$2</f>
        <v>245.51900000000001</v>
      </c>
      <c r="Q3257" s="10">
        <f t="shared" si="406"/>
        <v>1.7804133430021754</v>
      </c>
      <c r="R3257" s="8" t="str">
        <f t="shared" si="407"/>
        <v/>
      </c>
      <c r="S3257" s="11">
        <f t="shared" si="408"/>
        <v>19584546.773023929</v>
      </c>
      <c r="T3257" s="11">
        <f t="shared" si="408"/>
        <v>144578162.84822333</v>
      </c>
      <c r="U3257" s="11">
        <f t="shared" si="408"/>
        <v>144578162.84822333</v>
      </c>
    </row>
    <row r="3258" spans="1:21" x14ac:dyDescent="0.2">
      <c r="A3258" s="5">
        <v>3289</v>
      </c>
      <c r="B3258" s="17">
        <v>22</v>
      </c>
      <c r="C3258" s="16">
        <v>9</v>
      </c>
      <c r="D3258" s="16">
        <v>2006</v>
      </c>
      <c r="E3258" s="18">
        <v>39364</v>
      </c>
      <c r="F3258" s="9" t="s">
        <v>3217</v>
      </c>
      <c r="G3258" s="3">
        <v>11000000</v>
      </c>
      <c r="H3258" s="3">
        <v>72778712</v>
      </c>
      <c r="I3258" s="3">
        <v>85278712</v>
      </c>
      <c r="J3258" s="8" t="str">
        <f t="shared" si="402"/>
        <v/>
      </c>
      <c r="K3258" s="8" t="str">
        <f t="shared" si="403"/>
        <v/>
      </c>
      <c r="L3258" s="8" t="str">
        <f t="shared" si="404"/>
        <v>Jackass: Number Two</v>
      </c>
      <c r="M3258" s="8" t="str">
        <f t="shared" si="405"/>
        <v/>
      </c>
      <c r="N3258" s="8" t="str">
        <f t="shared" si="401"/>
        <v>Jackass: Number Two</v>
      </c>
      <c r="O3258" s="10">
        <f>INDEX(cpi!$A$1:$M$106,MATCH($D3258,cpi!$A:$A,0),MATCH($C3258,cpi!$1:$1,0))</f>
        <v>202.9</v>
      </c>
      <c r="P3258" s="10">
        <f>cpi!$I$2</f>
        <v>245.51900000000001</v>
      </c>
      <c r="Q3258" s="10">
        <f t="shared" si="406"/>
        <v>1.2100492853622473</v>
      </c>
      <c r="R3258" s="8" t="str">
        <f t="shared" si="407"/>
        <v/>
      </c>
      <c r="S3258" s="11">
        <f t="shared" si="408"/>
        <v>13310542.138984721</v>
      </c>
      <c r="T3258" s="11">
        <f t="shared" si="408"/>
        <v>88065828.445184812</v>
      </c>
      <c r="U3258" s="11">
        <f t="shared" si="408"/>
        <v>103191444.5122129</v>
      </c>
    </row>
    <row r="3259" spans="1:21" x14ac:dyDescent="0.2">
      <c r="A3259" s="5">
        <v>3290</v>
      </c>
      <c r="B3259" s="17">
        <v>13</v>
      </c>
      <c r="C3259" s="16">
        <v>3</v>
      </c>
      <c r="D3259" s="16">
        <v>1992</v>
      </c>
      <c r="E3259" s="18">
        <v>33972</v>
      </c>
      <c r="F3259" s="9" t="s">
        <v>3218</v>
      </c>
      <c r="G3259" s="3">
        <v>11000000</v>
      </c>
      <c r="H3259" s="3">
        <v>52929168</v>
      </c>
      <c r="I3259" s="3">
        <v>52929168</v>
      </c>
      <c r="J3259" s="8" t="str">
        <f t="shared" si="402"/>
        <v/>
      </c>
      <c r="K3259" s="8" t="str">
        <f t="shared" si="403"/>
        <v/>
      </c>
      <c r="L3259" s="8" t="str">
        <f t="shared" si="404"/>
        <v>My Cousin Vinny</v>
      </c>
      <c r="M3259" s="8" t="str">
        <f t="shared" si="405"/>
        <v/>
      </c>
      <c r="N3259" s="8" t="str">
        <f t="shared" si="401"/>
        <v>My Cousin Vinny</v>
      </c>
      <c r="O3259" s="10">
        <f>INDEX(cpi!$A$1:$M$106,MATCH($D3259,cpi!$A:$A,0),MATCH($C3259,cpi!$1:$1,0))</f>
        <v>139.30000000000001</v>
      </c>
      <c r="P3259" s="10">
        <f>cpi!$I$2</f>
        <v>245.51900000000001</v>
      </c>
      <c r="Q3259" s="10">
        <f t="shared" si="406"/>
        <v>1.7625197415649676</v>
      </c>
      <c r="R3259" s="8" t="str">
        <f t="shared" si="407"/>
        <v/>
      </c>
      <c r="S3259" s="11">
        <f t="shared" si="408"/>
        <v>19387717.157214645</v>
      </c>
      <c r="T3259" s="11">
        <f t="shared" si="408"/>
        <v>93288703.50460875</v>
      </c>
      <c r="U3259" s="11">
        <f t="shared" si="408"/>
        <v>93288703.50460875</v>
      </c>
    </row>
    <row r="3260" spans="1:21" x14ac:dyDescent="0.2">
      <c r="A3260" s="5">
        <v>3291</v>
      </c>
      <c r="B3260" s="17">
        <v>22</v>
      </c>
      <c r="C3260" s="16">
        <v>8</v>
      </c>
      <c r="D3260" s="16">
        <v>2014</v>
      </c>
      <c r="E3260" s="18">
        <v>42285</v>
      </c>
      <c r="F3260" s="9" t="s">
        <v>3219</v>
      </c>
      <c r="G3260" s="3">
        <v>11000000</v>
      </c>
      <c r="H3260" s="3">
        <v>50474843</v>
      </c>
      <c r="I3260" s="3">
        <v>78356170</v>
      </c>
      <c r="J3260" s="8" t="str">
        <f t="shared" si="402"/>
        <v/>
      </c>
      <c r="K3260" s="8" t="str">
        <f t="shared" si="403"/>
        <v/>
      </c>
      <c r="L3260" s="8" t="str">
        <f t="shared" si="404"/>
        <v>If I Stay</v>
      </c>
      <c r="M3260" s="8" t="str">
        <f t="shared" si="405"/>
        <v/>
      </c>
      <c r="N3260" s="8" t="str">
        <f t="shared" si="401"/>
        <v>If I Stay</v>
      </c>
      <c r="O3260" s="10">
        <f>INDEX(cpi!$A$1:$M$106,MATCH($D3260,cpi!$A:$A,0),MATCH($C3260,cpi!$1:$1,0))</f>
        <v>237.852</v>
      </c>
      <c r="P3260" s="10">
        <f>cpi!$I$2</f>
        <v>245.51900000000001</v>
      </c>
      <c r="Q3260" s="10">
        <f t="shared" si="406"/>
        <v>1.0322343305921329</v>
      </c>
      <c r="R3260" s="8" t="str">
        <f t="shared" si="407"/>
        <v/>
      </c>
      <c r="S3260" s="11">
        <f t="shared" si="408"/>
        <v>11354577.636513462</v>
      </c>
      <c r="T3260" s="11">
        <f t="shared" si="408"/>
        <v>52101865.775848001</v>
      </c>
      <c r="U3260" s="11">
        <f t="shared" si="408"/>
        <v>80881928.68771337</v>
      </c>
    </row>
    <row r="3261" spans="1:21" x14ac:dyDescent="0.2">
      <c r="A3261" s="5">
        <v>3292</v>
      </c>
      <c r="B3261" s="17">
        <v>7</v>
      </c>
      <c r="C3261" s="16">
        <v>4</v>
      </c>
      <c r="D3261" s="16">
        <v>1989</v>
      </c>
      <c r="E3261" s="18">
        <v>32693</v>
      </c>
      <c r="F3261" s="9" t="s">
        <v>3220</v>
      </c>
      <c r="G3261" s="3">
        <v>11000000</v>
      </c>
      <c r="H3261" s="3">
        <v>49793054</v>
      </c>
      <c r="I3261" s="3">
        <v>49793054</v>
      </c>
      <c r="J3261" s="8" t="str">
        <f t="shared" si="402"/>
        <v/>
      </c>
      <c r="K3261" s="8" t="str">
        <f t="shared" si="403"/>
        <v/>
      </c>
      <c r="L3261" s="8" t="str">
        <f t="shared" si="404"/>
        <v>Major League</v>
      </c>
      <c r="M3261" s="8" t="str">
        <f t="shared" si="405"/>
        <v/>
      </c>
      <c r="N3261" s="8" t="str">
        <f t="shared" si="401"/>
        <v>Major League</v>
      </c>
      <c r="O3261" s="10">
        <f>INDEX(cpi!$A$1:$M$106,MATCH($D3261,cpi!$A:$A,0),MATCH($C3261,cpi!$1:$1,0))</f>
        <v>123.1</v>
      </c>
      <c r="P3261" s="10">
        <f>cpi!$I$2</f>
        <v>245.51900000000001</v>
      </c>
      <c r="Q3261" s="10">
        <f t="shared" si="406"/>
        <v>1.9944679122664501</v>
      </c>
      <c r="R3261" s="8" t="str">
        <f t="shared" si="407"/>
        <v/>
      </c>
      <c r="S3261" s="11">
        <f t="shared" si="408"/>
        <v>21939147.034930952</v>
      </c>
      <c r="T3261" s="11">
        <f t="shared" si="408"/>
        <v>99310648.456750616</v>
      </c>
      <c r="U3261" s="11">
        <f t="shared" si="408"/>
        <v>99310648.456750616</v>
      </c>
    </row>
    <row r="3262" spans="1:21" x14ac:dyDescent="0.2">
      <c r="A3262" s="5">
        <v>3293</v>
      </c>
      <c r="B3262" s="17">
        <v>4</v>
      </c>
      <c r="C3262" s="16">
        <v>4</v>
      </c>
      <c r="D3262" s="16">
        <v>2003</v>
      </c>
      <c r="E3262" s="18">
        <v>37715</v>
      </c>
      <c r="F3262" s="9" t="s">
        <v>3221</v>
      </c>
      <c r="G3262" s="3">
        <v>11000000</v>
      </c>
      <c r="H3262" s="3">
        <v>46566212</v>
      </c>
      <c r="I3262" s="3">
        <v>97837138</v>
      </c>
      <c r="J3262" s="8" t="str">
        <f t="shared" si="402"/>
        <v/>
      </c>
      <c r="K3262" s="8" t="str">
        <f t="shared" si="403"/>
        <v/>
      </c>
      <c r="L3262" s="8" t="str">
        <f t="shared" si="404"/>
        <v>Phone Booth</v>
      </c>
      <c r="M3262" s="8" t="str">
        <f t="shared" si="405"/>
        <v/>
      </c>
      <c r="N3262" s="8" t="str">
        <f t="shared" si="401"/>
        <v>Phone Booth</v>
      </c>
      <c r="O3262" s="10">
        <f>INDEX(cpi!$A$1:$M$106,MATCH($D3262,cpi!$A:$A,0),MATCH($C3262,cpi!$1:$1,0))</f>
        <v>183.8</v>
      </c>
      <c r="P3262" s="10">
        <f>cpi!$I$2</f>
        <v>245.51900000000001</v>
      </c>
      <c r="Q3262" s="10">
        <f t="shared" si="406"/>
        <v>1.3357943416757345</v>
      </c>
      <c r="R3262" s="8" t="str">
        <f t="shared" si="407"/>
        <v/>
      </c>
      <c r="S3262" s="11">
        <f t="shared" si="408"/>
        <v>14693737.758433079</v>
      </c>
      <c r="T3262" s="11">
        <f t="shared" si="408"/>
        <v>62202882.502872691</v>
      </c>
      <c r="U3262" s="11">
        <f t="shared" si="408"/>
        <v>130690295.34614798</v>
      </c>
    </row>
    <row r="3263" spans="1:21" x14ac:dyDescent="0.2">
      <c r="A3263" s="5">
        <v>3294</v>
      </c>
      <c r="B3263" s="17">
        <v>25</v>
      </c>
      <c r="C3263" s="16">
        <v>1</v>
      </c>
      <c r="D3263" s="16">
        <v>2002</v>
      </c>
      <c r="E3263" s="18">
        <v>37987</v>
      </c>
      <c r="F3263" s="9" t="s">
        <v>3222</v>
      </c>
      <c r="G3263" s="3">
        <v>11000000</v>
      </c>
      <c r="H3263" s="3">
        <v>41227069</v>
      </c>
      <c r="I3263" s="3">
        <v>46060915</v>
      </c>
      <c r="J3263" s="8" t="str">
        <f t="shared" si="402"/>
        <v/>
      </c>
      <c r="K3263" s="8" t="str">
        <f t="shared" si="403"/>
        <v/>
      </c>
      <c r="L3263" s="8" t="str">
        <f t="shared" si="404"/>
        <v>A Walk to Remember</v>
      </c>
      <c r="M3263" s="8" t="str">
        <f t="shared" si="405"/>
        <v/>
      </c>
      <c r="N3263" s="8" t="str">
        <f t="shared" si="401"/>
        <v>A Walk to Remember</v>
      </c>
      <c r="O3263" s="10">
        <f>INDEX(cpi!$A$1:$M$106,MATCH($D3263,cpi!$A:$A,0),MATCH($C3263,cpi!$1:$1,0))</f>
        <v>177.1</v>
      </c>
      <c r="P3263" s="10">
        <f>cpi!$I$2</f>
        <v>245.51900000000001</v>
      </c>
      <c r="Q3263" s="10">
        <f t="shared" si="406"/>
        <v>1.3863297571993225</v>
      </c>
      <c r="R3263" s="8" t="str">
        <f t="shared" si="407"/>
        <v/>
      </c>
      <c r="S3263" s="11">
        <f t="shared" si="408"/>
        <v>15249627.329192547</v>
      </c>
      <c r="T3263" s="11">
        <f t="shared" si="408"/>
        <v>57154312.556809716</v>
      </c>
      <c r="U3263" s="11">
        <f t="shared" si="408"/>
        <v>63855617.108328633</v>
      </c>
    </row>
    <row r="3264" spans="1:21" x14ac:dyDescent="0.2">
      <c r="A3264" s="5">
        <v>3295</v>
      </c>
      <c r="B3264" s="17">
        <v>29</v>
      </c>
      <c r="C3264" s="16">
        <v>12</v>
      </c>
      <c r="D3264" s="16">
        <v>1995</v>
      </c>
      <c r="E3264" s="18">
        <v>35562</v>
      </c>
      <c r="F3264" s="9" t="s">
        <v>3223</v>
      </c>
      <c r="G3264" s="3">
        <v>11000000</v>
      </c>
      <c r="H3264" s="3">
        <v>39387284</v>
      </c>
      <c r="I3264" s="3">
        <v>83088295</v>
      </c>
      <c r="J3264" s="8" t="str">
        <f t="shared" si="402"/>
        <v/>
      </c>
      <c r="K3264" s="8" t="str">
        <f t="shared" si="403"/>
        <v/>
      </c>
      <c r="L3264" s="8" t="str">
        <f t="shared" si="404"/>
        <v>Dead Man Walking</v>
      </c>
      <c r="M3264" s="8" t="str">
        <f t="shared" si="405"/>
        <v/>
      </c>
      <c r="N3264" s="8" t="str">
        <f t="shared" si="401"/>
        <v>Dead Man Walking</v>
      </c>
      <c r="O3264" s="10">
        <f>INDEX(cpi!$A$1:$M$106,MATCH($D3264,cpi!$A:$A,0),MATCH($C3264,cpi!$1:$1,0))</f>
        <v>153.5</v>
      </c>
      <c r="P3264" s="10">
        <f>cpi!$I$2</f>
        <v>245.51900000000001</v>
      </c>
      <c r="Q3264" s="10">
        <f t="shared" si="406"/>
        <v>1.599472312703583</v>
      </c>
      <c r="R3264" s="8" t="str">
        <f t="shared" si="407"/>
        <v/>
      </c>
      <c r="S3264" s="11">
        <f t="shared" si="408"/>
        <v>17594195.439739414</v>
      </c>
      <c r="T3264" s="11">
        <f t="shared" si="408"/>
        <v>62998870.230592832</v>
      </c>
      <c r="U3264" s="11">
        <f t="shared" si="408"/>
        <v>132897427.36224756</v>
      </c>
    </row>
    <row r="3265" spans="1:21" x14ac:dyDescent="0.2">
      <c r="A3265" s="5">
        <v>3296</v>
      </c>
      <c r="B3265" s="17">
        <v>4</v>
      </c>
      <c r="C3265" s="16">
        <v>11</v>
      </c>
      <c r="D3265" s="16">
        <v>2015</v>
      </c>
      <c r="E3265" s="18">
        <v>42105</v>
      </c>
      <c r="F3265" s="9" t="s">
        <v>3224</v>
      </c>
      <c r="G3265" s="3">
        <v>11000000</v>
      </c>
      <c r="H3265" s="3">
        <v>38322743</v>
      </c>
      <c r="I3265" s="3">
        <v>62076141</v>
      </c>
      <c r="J3265" s="8" t="str">
        <f t="shared" si="402"/>
        <v/>
      </c>
      <c r="K3265" s="8" t="str">
        <f t="shared" si="403"/>
        <v/>
      </c>
      <c r="L3265" s="8" t="str">
        <f t="shared" si="404"/>
        <v>Brooklyn</v>
      </c>
      <c r="M3265" s="8" t="str">
        <f t="shared" si="405"/>
        <v/>
      </c>
      <c r="N3265" s="8" t="str">
        <f t="shared" si="401"/>
        <v>Brooklyn</v>
      </c>
      <c r="O3265" s="10">
        <f>INDEX(cpi!$A$1:$M$106,MATCH($D3265,cpi!$A:$A,0),MATCH($C3265,cpi!$1:$1,0))</f>
        <v>237.33600000000001</v>
      </c>
      <c r="P3265" s="10">
        <f>cpi!$I$2</f>
        <v>245.51900000000001</v>
      </c>
      <c r="Q3265" s="10">
        <f t="shared" si="406"/>
        <v>1.0344785451848855</v>
      </c>
      <c r="R3265" s="8" t="str">
        <f t="shared" si="407"/>
        <v/>
      </c>
      <c r="S3265" s="11">
        <f t="shared" si="408"/>
        <v>11379263.997033739</v>
      </c>
      <c r="T3265" s="11">
        <f t="shared" si="408"/>
        <v>39644055.426134251</v>
      </c>
      <c r="U3265" s="11">
        <f t="shared" si="408"/>
        <v>64216436.032371819</v>
      </c>
    </row>
    <row r="3266" spans="1:21" x14ac:dyDescent="0.2">
      <c r="A3266" s="5">
        <v>3297</v>
      </c>
      <c r="B3266" s="17">
        <v>5</v>
      </c>
      <c r="C3266" s="16">
        <v>3</v>
      </c>
      <c r="D3266" s="16">
        <v>1999</v>
      </c>
      <c r="E3266" s="18">
        <v>36283</v>
      </c>
      <c r="F3266" s="9" t="s">
        <v>3225</v>
      </c>
      <c r="G3266" s="3">
        <v>11000000</v>
      </c>
      <c r="H3266" s="3">
        <v>38230075</v>
      </c>
      <c r="I3266" s="3">
        <v>75803716</v>
      </c>
      <c r="J3266" s="8" t="str">
        <f t="shared" si="402"/>
        <v/>
      </c>
      <c r="K3266" s="8" t="str">
        <f t="shared" si="403"/>
        <v/>
      </c>
      <c r="L3266" s="8" t="str">
        <f t="shared" si="404"/>
        <v>Cruel Intentions</v>
      </c>
      <c r="M3266" s="8" t="str">
        <f t="shared" si="405"/>
        <v/>
      </c>
      <c r="N3266" s="8" t="str">
        <f t="shared" ref="N3266:N3329" si="409">IF(M3266=1,L3266&amp;" ("&amp;D3266&amp;")",L3266)</f>
        <v>Cruel Intentions</v>
      </c>
      <c r="O3266" s="10">
        <f>INDEX(cpi!$A$1:$M$106,MATCH($D3266,cpi!$A:$A,0),MATCH($C3266,cpi!$1:$1,0))</f>
        <v>165</v>
      </c>
      <c r="P3266" s="10">
        <f>cpi!$I$2</f>
        <v>245.51900000000001</v>
      </c>
      <c r="Q3266" s="10">
        <f t="shared" si="406"/>
        <v>1.4879939393939394</v>
      </c>
      <c r="R3266" s="8" t="str">
        <f t="shared" si="407"/>
        <v/>
      </c>
      <c r="S3266" s="11">
        <f t="shared" si="408"/>
        <v>16367933.333333334</v>
      </c>
      <c r="T3266" s="11">
        <f t="shared" si="408"/>
        <v>56886119.902575761</v>
      </c>
      <c r="U3266" s="11">
        <f t="shared" si="408"/>
        <v>112795469.99153939</v>
      </c>
    </row>
    <row r="3267" spans="1:21" x14ac:dyDescent="0.2">
      <c r="A3267" s="5">
        <v>3298</v>
      </c>
      <c r="B3267" s="17">
        <v>17</v>
      </c>
      <c r="C3267" s="16">
        <v>10</v>
      </c>
      <c r="D3267" s="16">
        <v>2008</v>
      </c>
      <c r="E3267" s="18">
        <v>39943</v>
      </c>
      <c r="F3267" s="9" t="s">
        <v>3226</v>
      </c>
      <c r="G3267" s="3">
        <v>11000000</v>
      </c>
      <c r="H3267" s="3">
        <v>37770162</v>
      </c>
      <c r="I3267" s="3">
        <v>39984023</v>
      </c>
      <c r="J3267" s="8" t="str">
        <f t="shared" ref="J3267:J3330" si="410">IF(I3267=0,1,"")</f>
        <v/>
      </c>
      <c r="K3267" s="8" t="str">
        <f t="shared" ref="K3267:K3330" si="411">IF(D3267&gt;2017,1,"")</f>
        <v/>
      </c>
      <c r="L3267" s="8" t="str">
        <f t="shared" ref="L3267:L3330" si="412">F3267</f>
        <v>The Secret Life of Bees</v>
      </c>
      <c r="M3267" s="8" t="str">
        <f t="shared" ref="M3267:M3330" si="413">IF(COUNTIF($L$2:$L$5233,L3267)&gt;1,1,"")</f>
        <v/>
      </c>
      <c r="N3267" s="8" t="str">
        <f t="shared" si="409"/>
        <v>The Secret Life of Bees</v>
      </c>
      <c r="O3267" s="10">
        <f>INDEX(cpi!$A$1:$M$106,MATCH($D3267,cpi!$A:$A,0),MATCH($C3267,cpi!$1:$1,0))</f>
        <v>216.57300000000001</v>
      </c>
      <c r="P3267" s="10">
        <f>cpi!$I$2</f>
        <v>245.51900000000001</v>
      </c>
      <c r="Q3267" s="10">
        <f t="shared" ref="Q3267:Q3330" si="414">P3267/O3267</f>
        <v>1.1336547030331574</v>
      </c>
      <c r="R3267" s="8" t="str">
        <f t="shared" ref="R3267:R3330" si="415">IF(ISERROR(Q3267),1,"")</f>
        <v/>
      </c>
      <c r="S3267" s="11">
        <f t="shared" ref="S3267:U3330" si="416">G3267*$Q3267</f>
        <v>12470201.733364731</v>
      </c>
      <c r="T3267" s="11">
        <f t="shared" si="416"/>
        <v>42818321.785624243</v>
      </c>
      <c r="U3267" s="11">
        <f t="shared" si="416"/>
        <v>45328075.720135935</v>
      </c>
    </row>
    <row r="3268" spans="1:21" x14ac:dyDescent="0.2">
      <c r="A3268" s="5">
        <v>3299</v>
      </c>
      <c r="B3268" s="17">
        <v>1</v>
      </c>
      <c r="C3268" s="16">
        <v>4</v>
      </c>
      <c r="D3268" s="16">
        <v>2015</v>
      </c>
      <c r="E3268" s="18">
        <v>42008</v>
      </c>
      <c r="F3268" s="9" t="s">
        <v>3227</v>
      </c>
      <c r="G3268" s="3">
        <v>11000000</v>
      </c>
      <c r="H3268" s="3">
        <v>33307793</v>
      </c>
      <c r="I3268" s="3">
        <v>56758138</v>
      </c>
      <c r="J3268" s="8" t="str">
        <f t="shared" si="410"/>
        <v/>
      </c>
      <c r="K3268" s="8" t="str">
        <f t="shared" si="411"/>
        <v/>
      </c>
      <c r="L3268" s="8" t="str">
        <f t="shared" si="412"/>
        <v>Woman in Gold</v>
      </c>
      <c r="M3268" s="8" t="str">
        <f t="shared" si="413"/>
        <v/>
      </c>
      <c r="N3268" s="8" t="str">
        <f t="shared" si="409"/>
        <v>Woman in Gold</v>
      </c>
      <c r="O3268" s="10">
        <f>INDEX(cpi!$A$1:$M$106,MATCH($D3268,cpi!$A:$A,0),MATCH($C3268,cpi!$1:$1,0))</f>
        <v>236.59899999999999</v>
      </c>
      <c r="P3268" s="10">
        <f>cpi!$I$2</f>
        <v>245.51900000000001</v>
      </c>
      <c r="Q3268" s="10">
        <f t="shared" si="414"/>
        <v>1.0377009201222323</v>
      </c>
      <c r="R3268" s="8" t="str">
        <f t="shared" si="415"/>
        <v/>
      </c>
      <c r="S3268" s="11">
        <f t="shared" si="416"/>
        <v>11414710.121344555</v>
      </c>
      <c r="T3268" s="11">
        <f t="shared" si="416"/>
        <v>34563527.443340845</v>
      </c>
      <c r="U3268" s="11">
        <f t="shared" si="416"/>
        <v>58897972.027024634</v>
      </c>
    </row>
    <row r="3269" spans="1:21" x14ac:dyDescent="0.2">
      <c r="A3269" s="5">
        <v>3300</v>
      </c>
      <c r="B3269" s="17">
        <v>12</v>
      </c>
      <c r="C3269" s="16">
        <v>6</v>
      </c>
      <c r="D3269" s="16">
        <v>1981</v>
      </c>
      <c r="E3269" s="18">
        <v>29926</v>
      </c>
      <c r="F3269" s="9" t="s">
        <v>3228</v>
      </c>
      <c r="G3269" s="3">
        <v>11000000</v>
      </c>
      <c r="H3269" s="3">
        <v>31672000</v>
      </c>
      <c r="I3269" s="3">
        <v>31672000</v>
      </c>
      <c r="J3269" s="8" t="str">
        <f t="shared" si="410"/>
        <v/>
      </c>
      <c r="K3269" s="8" t="str">
        <f t="shared" si="411"/>
        <v/>
      </c>
      <c r="L3269" s="8" t="str">
        <f t="shared" si="412"/>
        <v>History of the World: Part I</v>
      </c>
      <c r="M3269" s="8" t="str">
        <f t="shared" si="413"/>
        <v/>
      </c>
      <c r="N3269" s="8" t="str">
        <f t="shared" si="409"/>
        <v>History of the World: Part I</v>
      </c>
      <c r="O3269" s="10">
        <f>INDEX(cpi!$A$1:$M$106,MATCH($D3269,cpi!$A:$A,0),MATCH($C3269,cpi!$1:$1,0))</f>
        <v>90.6</v>
      </c>
      <c r="P3269" s="10">
        <f>cpi!$I$2</f>
        <v>245.51900000000001</v>
      </c>
      <c r="Q3269" s="10">
        <f t="shared" si="414"/>
        <v>2.7099227373068433</v>
      </c>
      <c r="R3269" s="8" t="str">
        <f t="shared" si="415"/>
        <v/>
      </c>
      <c r="S3269" s="11">
        <f t="shared" si="416"/>
        <v>29809150.110375278</v>
      </c>
      <c r="T3269" s="11">
        <f t="shared" si="416"/>
        <v>85828672.935982347</v>
      </c>
      <c r="U3269" s="11">
        <f t="shared" si="416"/>
        <v>85828672.935982347</v>
      </c>
    </row>
    <row r="3270" spans="1:21" x14ac:dyDescent="0.2">
      <c r="A3270" s="5">
        <v>3301</v>
      </c>
      <c r="B3270" s="17">
        <v>23</v>
      </c>
      <c r="C3270" s="16">
        <v>10</v>
      </c>
      <c r="D3270" s="16">
        <v>2009</v>
      </c>
      <c r="E3270" s="18">
        <v>40492</v>
      </c>
      <c r="F3270" s="9" t="s">
        <v>3229</v>
      </c>
      <c r="G3270" s="3">
        <v>11000000</v>
      </c>
      <c r="H3270" s="3">
        <v>27693292</v>
      </c>
      <c r="I3270" s="3">
        <v>69752402</v>
      </c>
      <c r="J3270" s="8" t="str">
        <f t="shared" si="410"/>
        <v/>
      </c>
      <c r="K3270" s="8" t="str">
        <f t="shared" si="411"/>
        <v/>
      </c>
      <c r="L3270" s="8" t="str">
        <f t="shared" si="412"/>
        <v>Saw VI</v>
      </c>
      <c r="M3270" s="8" t="str">
        <f t="shared" si="413"/>
        <v/>
      </c>
      <c r="N3270" s="8" t="str">
        <f t="shared" si="409"/>
        <v>Saw VI</v>
      </c>
      <c r="O3270" s="10">
        <f>INDEX(cpi!$A$1:$M$106,MATCH($D3270,cpi!$A:$A,0),MATCH($C3270,cpi!$1:$1,0))</f>
        <v>216.17699999999999</v>
      </c>
      <c r="P3270" s="10">
        <f>cpi!$I$2</f>
        <v>245.51900000000001</v>
      </c>
      <c r="Q3270" s="10">
        <f t="shared" si="414"/>
        <v>1.1357313682769212</v>
      </c>
      <c r="R3270" s="8" t="str">
        <f t="shared" si="415"/>
        <v/>
      </c>
      <c r="S3270" s="11">
        <f t="shared" si="416"/>
        <v>12493045.051046133</v>
      </c>
      <c r="T3270" s="11">
        <f t="shared" si="416"/>
        <v>31452140.415252317</v>
      </c>
      <c r="U3270" s="11">
        <f t="shared" si="416"/>
        <v>79219990.964061856</v>
      </c>
    </row>
    <row r="3271" spans="1:21" x14ac:dyDescent="0.2">
      <c r="A3271" s="5">
        <v>3302</v>
      </c>
      <c r="B3271" s="17">
        <v>12</v>
      </c>
      <c r="C3271" s="16">
        <v>10</v>
      </c>
      <c r="D3271" s="16">
        <v>2001</v>
      </c>
      <c r="E3271" s="18">
        <v>37235</v>
      </c>
      <c r="F3271" s="9" t="s">
        <v>3230</v>
      </c>
      <c r="G3271" s="3">
        <v>11000000</v>
      </c>
      <c r="H3271" s="3">
        <v>23978402</v>
      </c>
      <c r="I3271" s="3">
        <v>25116103</v>
      </c>
      <c r="J3271" s="8" t="str">
        <f t="shared" si="410"/>
        <v/>
      </c>
      <c r="K3271" s="8" t="str">
        <f t="shared" si="411"/>
        <v/>
      </c>
      <c r="L3271" s="8" t="str">
        <f t="shared" si="412"/>
        <v>Corky Romano</v>
      </c>
      <c r="M3271" s="8" t="str">
        <f t="shared" si="413"/>
        <v/>
      </c>
      <c r="N3271" s="8" t="str">
        <f t="shared" si="409"/>
        <v>Corky Romano</v>
      </c>
      <c r="O3271" s="10">
        <f>INDEX(cpi!$A$1:$M$106,MATCH($D3271,cpi!$A:$A,0),MATCH($C3271,cpi!$1:$1,0))</f>
        <v>177.7</v>
      </c>
      <c r="P3271" s="10">
        <f>cpi!$I$2</f>
        <v>245.51900000000001</v>
      </c>
      <c r="Q3271" s="10">
        <f t="shared" si="414"/>
        <v>1.3816488463702872</v>
      </c>
      <c r="R3271" s="8" t="str">
        <f t="shared" si="415"/>
        <v/>
      </c>
      <c r="S3271" s="11">
        <f t="shared" si="416"/>
        <v>15198137.31007316</v>
      </c>
      <c r="T3271" s="11">
        <f t="shared" si="416"/>
        <v>33129731.461102989</v>
      </c>
      <c r="U3271" s="11">
        <f t="shared" si="416"/>
        <v>34701634.735267311</v>
      </c>
    </row>
    <row r="3272" spans="1:21" x14ac:dyDescent="0.2">
      <c r="A3272" s="5">
        <v>3303</v>
      </c>
      <c r="B3272" s="17">
        <v>7</v>
      </c>
      <c r="C3272" s="16">
        <v>8</v>
      </c>
      <c r="D3272" s="16">
        <v>1992</v>
      </c>
      <c r="E3272" s="18">
        <v>33793</v>
      </c>
      <c r="F3272" s="9" t="s">
        <v>3231</v>
      </c>
      <c r="G3272" s="3">
        <v>11000000</v>
      </c>
      <c r="H3272" s="3">
        <v>21171695</v>
      </c>
      <c r="I3272" s="3">
        <v>21171695</v>
      </c>
      <c r="J3272" s="8" t="str">
        <f t="shared" si="410"/>
        <v/>
      </c>
      <c r="K3272" s="8" t="str">
        <f t="shared" si="411"/>
        <v/>
      </c>
      <c r="L3272" s="8" t="str">
        <f t="shared" si="412"/>
        <v>Raising Cain</v>
      </c>
      <c r="M3272" s="8" t="str">
        <f t="shared" si="413"/>
        <v/>
      </c>
      <c r="N3272" s="8" t="str">
        <f t="shared" si="409"/>
        <v>Raising Cain</v>
      </c>
      <c r="O3272" s="10">
        <f>INDEX(cpi!$A$1:$M$106,MATCH($D3272,cpi!$A:$A,0),MATCH($C3272,cpi!$1:$1,0))</f>
        <v>140.9</v>
      </c>
      <c r="P3272" s="10">
        <f>cpi!$I$2</f>
        <v>245.51900000000001</v>
      </c>
      <c r="Q3272" s="10">
        <f t="shared" si="414"/>
        <v>1.7425053229240597</v>
      </c>
      <c r="R3272" s="8" t="str">
        <f t="shared" si="415"/>
        <v/>
      </c>
      <c r="S3272" s="11">
        <f t="shared" si="416"/>
        <v>19167558.552164655</v>
      </c>
      <c r="T3272" s="11">
        <f t="shared" si="416"/>
        <v>36891791.232824698</v>
      </c>
      <c r="U3272" s="11">
        <f t="shared" si="416"/>
        <v>36891791.232824698</v>
      </c>
    </row>
    <row r="3273" spans="1:21" x14ac:dyDescent="0.2">
      <c r="A3273" s="5">
        <v>3304</v>
      </c>
      <c r="B3273" s="17">
        <v>13</v>
      </c>
      <c r="C3273" s="16">
        <v>4</v>
      </c>
      <c r="D3273" s="16">
        <v>1978</v>
      </c>
      <c r="E3273" s="18">
        <v>28859</v>
      </c>
      <c r="F3273" s="9" t="s">
        <v>3232</v>
      </c>
      <c r="G3273" s="3">
        <v>11000000</v>
      </c>
      <c r="H3273" s="3">
        <v>20388920</v>
      </c>
      <c r="I3273" s="3">
        <v>20388920</v>
      </c>
      <c r="J3273" s="8" t="str">
        <f t="shared" si="410"/>
        <v/>
      </c>
      <c r="K3273" s="8" t="str">
        <f t="shared" si="411"/>
        <v/>
      </c>
      <c r="L3273" s="8" t="str">
        <f t="shared" si="412"/>
        <v>F.I.S.T</v>
      </c>
      <c r="M3273" s="8" t="str">
        <f t="shared" si="413"/>
        <v/>
      </c>
      <c r="N3273" s="8" t="str">
        <f t="shared" si="409"/>
        <v>F.I.S.T</v>
      </c>
      <c r="O3273" s="10">
        <f>INDEX(cpi!$A$1:$M$106,MATCH($D3273,cpi!$A:$A,0),MATCH($C3273,cpi!$1:$1,0))</f>
        <v>63.9</v>
      </c>
      <c r="P3273" s="10">
        <f>cpi!$I$2</f>
        <v>245.51900000000001</v>
      </c>
      <c r="Q3273" s="10">
        <f t="shared" si="414"/>
        <v>3.8422378716744916</v>
      </c>
      <c r="R3273" s="8" t="str">
        <f t="shared" si="415"/>
        <v/>
      </c>
      <c r="S3273" s="11">
        <f t="shared" si="416"/>
        <v>42264616.588419408</v>
      </c>
      <c r="T3273" s="11">
        <f t="shared" si="416"/>
        <v>78339080.586541474</v>
      </c>
      <c r="U3273" s="11">
        <f t="shared" si="416"/>
        <v>78339080.586541474</v>
      </c>
    </row>
    <row r="3274" spans="1:21" x14ac:dyDescent="0.2">
      <c r="A3274" s="5">
        <v>3305</v>
      </c>
      <c r="B3274" s="17">
        <v>1</v>
      </c>
      <c r="C3274" s="16">
        <v>1</v>
      </c>
      <c r="D3274" s="16">
        <v>1975</v>
      </c>
      <c r="E3274" s="18">
        <v>27395</v>
      </c>
      <c r="F3274" s="9" t="s">
        <v>3233</v>
      </c>
      <c r="G3274" s="3">
        <v>11000000</v>
      </c>
      <c r="H3274" s="3">
        <v>20000000</v>
      </c>
      <c r="I3274" s="3">
        <v>20169934</v>
      </c>
      <c r="J3274" s="8" t="str">
        <f t="shared" si="410"/>
        <v/>
      </c>
      <c r="K3274" s="8" t="str">
        <f t="shared" si="411"/>
        <v/>
      </c>
      <c r="L3274" s="8" t="str">
        <f t="shared" si="412"/>
        <v>Barry Lyndon</v>
      </c>
      <c r="M3274" s="8" t="str">
        <f t="shared" si="413"/>
        <v/>
      </c>
      <c r="N3274" s="8" t="str">
        <f t="shared" si="409"/>
        <v>Barry Lyndon</v>
      </c>
      <c r="O3274" s="10">
        <f>INDEX(cpi!$A$1:$M$106,MATCH($D3274,cpi!$A:$A,0),MATCH($C3274,cpi!$1:$1,0))</f>
        <v>52.1</v>
      </c>
      <c r="P3274" s="10">
        <f>cpi!$I$2</f>
        <v>245.51900000000001</v>
      </c>
      <c r="Q3274" s="10">
        <f t="shared" si="414"/>
        <v>4.7124568138195775</v>
      </c>
      <c r="R3274" s="8" t="str">
        <f t="shared" si="415"/>
        <v/>
      </c>
      <c r="S3274" s="11">
        <f t="shared" si="416"/>
        <v>51837024.952015355</v>
      </c>
      <c r="T3274" s="11">
        <f t="shared" si="416"/>
        <v>94249136.276391551</v>
      </c>
      <c r="U3274" s="11">
        <f t="shared" si="416"/>
        <v>95049942.912591159</v>
      </c>
    </row>
    <row r="3275" spans="1:21" x14ac:dyDescent="0.2">
      <c r="A3275" s="5">
        <v>3306</v>
      </c>
      <c r="B3275" s="17">
        <v>11</v>
      </c>
      <c r="C3275" s="16">
        <v>1</v>
      </c>
      <c r="D3275" s="16">
        <v>2013</v>
      </c>
      <c r="E3275" s="18">
        <v>41579</v>
      </c>
      <c r="F3275" s="9" t="s">
        <v>3234</v>
      </c>
      <c r="G3275" s="3">
        <v>11000000</v>
      </c>
      <c r="H3275" s="3">
        <v>18388357</v>
      </c>
      <c r="I3275" s="3">
        <v>56178935</v>
      </c>
      <c r="J3275" s="8" t="str">
        <f t="shared" si="410"/>
        <v/>
      </c>
      <c r="K3275" s="8" t="str">
        <f t="shared" si="411"/>
        <v/>
      </c>
      <c r="L3275" s="8" t="str">
        <f t="shared" si="412"/>
        <v>Quartet</v>
      </c>
      <c r="M3275" s="8" t="str">
        <f t="shared" si="413"/>
        <v/>
      </c>
      <c r="N3275" s="8" t="str">
        <f t="shared" si="409"/>
        <v>Quartet</v>
      </c>
      <c r="O3275" s="10">
        <f>INDEX(cpi!$A$1:$M$106,MATCH($D3275,cpi!$A:$A,0),MATCH($C3275,cpi!$1:$1,0))</f>
        <v>230.28</v>
      </c>
      <c r="P3275" s="10">
        <f>cpi!$I$2</f>
        <v>245.51900000000001</v>
      </c>
      <c r="Q3275" s="10">
        <f t="shared" si="414"/>
        <v>1.0661759597012332</v>
      </c>
      <c r="R3275" s="8" t="str">
        <f t="shared" si="415"/>
        <v/>
      </c>
      <c r="S3275" s="11">
        <f t="shared" si="416"/>
        <v>11727935.556713566</v>
      </c>
      <c r="T3275" s="11">
        <f t="shared" si="416"/>
        <v>19605224.171803892</v>
      </c>
      <c r="U3275" s="11">
        <f t="shared" si="416"/>
        <v>59896629.938618205</v>
      </c>
    </row>
    <row r="3276" spans="1:21" x14ac:dyDescent="0.2">
      <c r="A3276" s="5">
        <v>3307</v>
      </c>
      <c r="B3276" s="17">
        <v>21</v>
      </c>
      <c r="C3276" s="16">
        <v>11</v>
      </c>
      <c r="D3276" s="16">
        <v>2001</v>
      </c>
      <c r="E3276" s="18">
        <v>37510</v>
      </c>
      <c r="F3276" s="9" t="s">
        <v>3235</v>
      </c>
      <c r="G3276" s="3">
        <v>11000000</v>
      </c>
      <c r="H3276" s="3">
        <v>13906394</v>
      </c>
      <c r="I3276" s="3">
        <v>14786394</v>
      </c>
      <c r="J3276" s="8" t="str">
        <f t="shared" si="410"/>
        <v/>
      </c>
      <c r="K3276" s="8" t="str">
        <f t="shared" si="411"/>
        <v/>
      </c>
      <c r="L3276" s="8" t="str">
        <f t="shared" si="412"/>
        <v>Out Cold</v>
      </c>
      <c r="M3276" s="8" t="str">
        <f t="shared" si="413"/>
        <v/>
      </c>
      <c r="N3276" s="8" t="str">
        <f t="shared" si="409"/>
        <v>Out Cold</v>
      </c>
      <c r="O3276" s="10">
        <f>INDEX(cpi!$A$1:$M$106,MATCH($D3276,cpi!$A:$A,0),MATCH($C3276,cpi!$1:$1,0))</f>
        <v>177.4</v>
      </c>
      <c r="P3276" s="10">
        <f>cpi!$I$2</f>
        <v>245.51900000000001</v>
      </c>
      <c r="Q3276" s="10">
        <f t="shared" si="414"/>
        <v>1.3839853438556933</v>
      </c>
      <c r="R3276" s="8" t="str">
        <f t="shared" si="415"/>
        <v/>
      </c>
      <c r="S3276" s="11">
        <f t="shared" si="416"/>
        <v>15223838.782412626</v>
      </c>
      <c r="T3276" s="11">
        <f t="shared" si="416"/>
        <v>19246245.481882751</v>
      </c>
      <c r="U3276" s="11">
        <f t="shared" si="416"/>
        <v>20464152.584475759</v>
      </c>
    </row>
    <row r="3277" spans="1:21" x14ac:dyDescent="0.2">
      <c r="A3277" s="5">
        <v>3308</v>
      </c>
      <c r="B3277" s="17">
        <v>13</v>
      </c>
      <c r="C3277" s="16">
        <v>10</v>
      </c>
      <c r="D3277" s="16">
        <v>2000</v>
      </c>
      <c r="E3277" s="18">
        <v>36901</v>
      </c>
      <c r="F3277" s="9" t="s">
        <v>3236</v>
      </c>
      <c r="G3277" s="3">
        <v>11000000</v>
      </c>
      <c r="H3277" s="3">
        <v>13592872</v>
      </c>
      <c r="I3277" s="3">
        <v>13719474</v>
      </c>
      <c r="J3277" s="8" t="str">
        <f t="shared" si="410"/>
        <v/>
      </c>
      <c r="K3277" s="8" t="str">
        <f t="shared" si="411"/>
        <v/>
      </c>
      <c r="L3277" s="8" t="str">
        <f t="shared" si="412"/>
        <v>The Ladies Man</v>
      </c>
      <c r="M3277" s="8" t="str">
        <f t="shared" si="413"/>
        <v/>
      </c>
      <c r="N3277" s="8" t="str">
        <f t="shared" si="409"/>
        <v>The Ladies Man</v>
      </c>
      <c r="O3277" s="10">
        <f>INDEX(cpi!$A$1:$M$106,MATCH($D3277,cpi!$A:$A,0),MATCH($C3277,cpi!$1:$1,0))</f>
        <v>174</v>
      </c>
      <c r="P3277" s="10">
        <f>cpi!$I$2</f>
        <v>245.51900000000001</v>
      </c>
      <c r="Q3277" s="10">
        <f t="shared" si="414"/>
        <v>1.411028735632184</v>
      </c>
      <c r="R3277" s="8" t="str">
        <f t="shared" si="415"/>
        <v/>
      </c>
      <c r="S3277" s="11">
        <f t="shared" si="416"/>
        <v>15521316.091954025</v>
      </c>
      <c r="T3277" s="11">
        <f t="shared" si="416"/>
        <v>19179932.991770115</v>
      </c>
      <c r="U3277" s="11">
        <f t="shared" si="416"/>
        <v>19358572.051758621</v>
      </c>
    </row>
    <row r="3278" spans="1:21" x14ac:dyDescent="0.2">
      <c r="A3278" s="5">
        <v>3309</v>
      </c>
      <c r="B3278" s="17">
        <v>30</v>
      </c>
      <c r="C3278" s="16">
        <v>3</v>
      </c>
      <c r="D3278" s="16">
        <v>2001</v>
      </c>
      <c r="E3278" s="18">
        <v>37775</v>
      </c>
      <c r="F3278" s="9" t="s">
        <v>3237</v>
      </c>
      <c r="G3278" s="3">
        <v>11000000</v>
      </c>
      <c r="H3278" s="3">
        <v>13558739</v>
      </c>
      <c r="I3278" s="3">
        <v>13558739</v>
      </c>
      <c r="J3278" s="8" t="str">
        <f t="shared" si="410"/>
        <v/>
      </c>
      <c r="K3278" s="8" t="str">
        <f t="shared" si="411"/>
        <v/>
      </c>
      <c r="L3278" s="8" t="str">
        <f t="shared" si="412"/>
        <v>Tomcats</v>
      </c>
      <c r="M3278" s="8" t="str">
        <f t="shared" si="413"/>
        <v/>
      </c>
      <c r="N3278" s="8" t="str">
        <f t="shared" si="409"/>
        <v>Tomcats</v>
      </c>
      <c r="O3278" s="10">
        <f>INDEX(cpi!$A$1:$M$106,MATCH($D3278,cpi!$A:$A,0),MATCH($C3278,cpi!$1:$1,0))</f>
        <v>176.2</v>
      </c>
      <c r="P3278" s="10">
        <f>cpi!$I$2</f>
        <v>245.51900000000001</v>
      </c>
      <c r="Q3278" s="10">
        <f t="shared" si="414"/>
        <v>1.3934108967082861</v>
      </c>
      <c r="R3278" s="8" t="str">
        <f t="shared" si="415"/>
        <v/>
      </c>
      <c r="S3278" s="11">
        <f t="shared" si="416"/>
        <v>15327519.863791147</v>
      </c>
      <c r="T3278" s="11">
        <f t="shared" si="416"/>
        <v>18892894.668223612</v>
      </c>
      <c r="U3278" s="11">
        <f t="shared" si="416"/>
        <v>18892894.668223612</v>
      </c>
    </row>
    <row r="3279" spans="1:21" x14ac:dyDescent="0.2">
      <c r="A3279" s="5">
        <v>3310</v>
      </c>
      <c r="B3279" s="17">
        <v>6</v>
      </c>
      <c r="C3279" s="16">
        <v>12</v>
      </c>
      <c r="D3279" s="16">
        <v>2013</v>
      </c>
      <c r="E3279" s="18">
        <v>41437</v>
      </c>
      <c r="F3279" s="9" t="s">
        <v>3238</v>
      </c>
      <c r="G3279" s="3">
        <v>11000000</v>
      </c>
      <c r="H3279" s="3">
        <v>13248209</v>
      </c>
      <c r="I3279" s="3">
        <v>32943247</v>
      </c>
      <c r="J3279" s="8" t="str">
        <f t="shared" si="410"/>
        <v/>
      </c>
      <c r="K3279" s="8" t="str">
        <f t="shared" si="411"/>
        <v/>
      </c>
      <c r="L3279" s="8" t="str">
        <f t="shared" si="412"/>
        <v>Inside Llewyn Davis</v>
      </c>
      <c r="M3279" s="8" t="str">
        <f t="shared" si="413"/>
        <v/>
      </c>
      <c r="N3279" s="8" t="str">
        <f t="shared" si="409"/>
        <v>Inside Llewyn Davis</v>
      </c>
      <c r="O3279" s="10">
        <f>INDEX(cpi!$A$1:$M$106,MATCH($D3279,cpi!$A:$A,0),MATCH($C3279,cpi!$1:$1,0))</f>
        <v>233.04900000000001</v>
      </c>
      <c r="P3279" s="10">
        <f>cpi!$I$2</f>
        <v>245.51900000000001</v>
      </c>
      <c r="Q3279" s="10">
        <f t="shared" si="414"/>
        <v>1.0535080605366254</v>
      </c>
      <c r="R3279" s="8" t="str">
        <f t="shared" si="415"/>
        <v/>
      </c>
      <c r="S3279" s="11">
        <f t="shared" si="416"/>
        <v>11588588.665902879</v>
      </c>
      <c r="T3279" s="11">
        <f t="shared" si="416"/>
        <v>13957094.969173865</v>
      </c>
      <c r="U3279" s="11">
        <f t="shared" si="416"/>
        <v>34705976.254749</v>
      </c>
    </row>
    <row r="3280" spans="1:21" x14ac:dyDescent="0.2">
      <c r="A3280" s="5">
        <v>3311</v>
      </c>
      <c r="B3280" s="17">
        <v>12</v>
      </c>
      <c r="C3280" s="16">
        <v>4</v>
      </c>
      <c r="D3280" s="16">
        <v>2002</v>
      </c>
      <c r="E3280" s="18">
        <v>37594</v>
      </c>
      <c r="F3280" s="9" t="s">
        <v>3239</v>
      </c>
      <c r="G3280" s="3">
        <v>11000000</v>
      </c>
      <c r="H3280" s="3">
        <v>13110448</v>
      </c>
      <c r="I3280" s="3">
        <v>19947280</v>
      </c>
      <c r="J3280" s="8" t="str">
        <f t="shared" si="410"/>
        <v/>
      </c>
      <c r="K3280" s="8" t="str">
        <f t="shared" si="411"/>
        <v/>
      </c>
      <c r="L3280" s="8" t="str">
        <f t="shared" si="412"/>
        <v>Frailty</v>
      </c>
      <c r="M3280" s="8" t="str">
        <f t="shared" si="413"/>
        <v/>
      </c>
      <c r="N3280" s="8" t="str">
        <f t="shared" si="409"/>
        <v>Frailty</v>
      </c>
      <c r="O3280" s="10">
        <f>INDEX(cpi!$A$1:$M$106,MATCH($D3280,cpi!$A:$A,0),MATCH($C3280,cpi!$1:$1,0))</f>
        <v>179.8</v>
      </c>
      <c r="P3280" s="10">
        <f>cpi!$I$2</f>
        <v>245.51900000000001</v>
      </c>
      <c r="Q3280" s="10">
        <f t="shared" si="414"/>
        <v>1.365511679644049</v>
      </c>
      <c r="R3280" s="8" t="str">
        <f t="shared" si="415"/>
        <v/>
      </c>
      <c r="S3280" s="11">
        <f t="shared" si="416"/>
        <v>15020628.476084538</v>
      </c>
      <c r="T3280" s="11">
        <f t="shared" si="416"/>
        <v>17902469.869365964</v>
      </c>
      <c r="U3280" s="11">
        <f t="shared" si="416"/>
        <v>27238243.817130145</v>
      </c>
    </row>
    <row r="3281" spans="1:21" x14ac:dyDescent="0.2">
      <c r="A3281" s="5">
        <v>3312</v>
      </c>
      <c r="B3281" s="17">
        <v>19</v>
      </c>
      <c r="C3281" s="16">
        <v>2</v>
      </c>
      <c r="D3281" s="16">
        <v>1993</v>
      </c>
      <c r="E3281" s="18">
        <v>34517</v>
      </c>
      <c r="F3281" s="9" t="s">
        <v>3240</v>
      </c>
      <c r="G3281" s="3">
        <v>11000000</v>
      </c>
      <c r="H3281" s="3">
        <v>11502976</v>
      </c>
      <c r="I3281" s="3">
        <v>21502976</v>
      </c>
      <c r="J3281" s="8" t="str">
        <f t="shared" si="410"/>
        <v/>
      </c>
      <c r="K3281" s="8" t="str">
        <f t="shared" si="411"/>
        <v/>
      </c>
      <c r="L3281" s="8" t="str">
        <f t="shared" si="412"/>
        <v>Army of Darkness</v>
      </c>
      <c r="M3281" s="8" t="str">
        <f t="shared" si="413"/>
        <v/>
      </c>
      <c r="N3281" s="8" t="str">
        <f t="shared" si="409"/>
        <v>Army of Darkness</v>
      </c>
      <c r="O3281" s="10">
        <f>INDEX(cpi!$A$1:$M$106,MATCH($D3281,cpi!$A:$A,0),MATCH($C3281,cpi!$1:$1,0))</f>
        <v>143.1</v>
      </c>
      <c r="P3281" s="10">
        <f>cpi!$I$2</f>
        <v>245.51900000000001</v>
      </c>
      <c r="Q3281" s="10">
        <f t="shared" si="414"/>
        <v>1.715716282320056</v>
      </c>
      <c r="R3281" s="8" t="str">
        <f t="shared" si="415"/>
        <v/>
      </c>
      <c r="S3281" s="11">
        <f t="shared" si="416"/>
        <v>18872879.105520617</v>
      </c>
      <c r="T3281" s="11">
        <f t="shared" si="416"/>
        <v>19735843.218336828</v>
      </c>
      <c r="U3281" s="11">
        <f t="shared" si="416"/>
        <v>36893006.041537389</v>
      </c>
    </row>
    <row r="3282" spans="1:21" x14ac:dyDescent="0.2">
      <c r="A3282" s="5">
        <v>3313</v>
      </c>
      <c r="B3282" s="17">
        <v>12</v>
      </c>
      <c r="C3282" s="16">
        <v>11</v>
      </c>
      <c r="D3282" s="16">
        <v>2004</v>
      </c>
      <c r="E3282" s="18">
        <v>38332</v>
      </c>
      <c r="F3282" s="9" t="s">
        <v>3241</v>
      </c>
      <c r="G3282" s="3">
        <v>11000000</v>
      </c>
      <c r="H3282" s="3">
        <v>10214647</v>
      </c>
      <c r="I3282" s="3">
        <v>13000959</v>
      </c>
      <c r="J3282" s="8" t="str">
        <f t="shared" si="410"/>
        <v/>
      </c>
      <c r="K3282" s="8" t="str">
        <f t="shared" si="411"/>
        <v/>
      </c>
      <c r="L3282" s="8" t="str">
        <f t="shared" si="412"/>
        <v>Kinsey</v>
      </c>
      <c r="M3282" s="8" t="str">
        <f t="shared" si="413"/>
        <v/>
      </c>
      <c r="N3282" s="8" t="str">
        <f t="shared" si="409"/>
        <v>Kinsey</v>
      </c>
      <c r="O3282" s="10">
        <f>INDEX(cpi!$A$1:$M$106,MATCH($D3282,cpi!$A:$A,0),MATCH($C3282,cpi!$1:$1,0))</f>
        <v>191</v>
      </c>
      <c r="P3282" s="10">
        <f>cpi!$I$2</f>
        <v>245.51900000000001</v>
      </c>
      <c r="Q3282" s="10">
        <f t="shared" si="414"/>
        <v>1.2854397905759163</v>
      </c>
      <c r="R3282" s="8" t="str">
        <f t="shared" si="415"/>
        <v/>
      </c>
      <c r="S3282" s="11">
        <f t="shared" si="416"/>
        <v>14139837.696335079</v>
      </c>
      <c r="T3282" s="11">
        <f t="shared" si="416"/>
        <v>13130313.700486911</v>
      </c>
      <c r="U3282" s="11">
        <f t="shared" si="416"/>
        <v>16711950.014246074</v>
      </c>
    </row>
    <row r="3283" spans="1:21" x14ac:dyDescent="0.2">
      <c r="A3283" s="5">
        <v>3314</v>
      </c>
      <c r="B3283" s="17">
        <v>25</v>
      </c>
      <c r="C3283" s="16">
        <v>12</v>
      </c>
      <c r="D3283" s="16">
        <v>1993</v>
      </c>
      <c r="E3283" s="18">
        <v>34711</v>
      </c>
      <c r="F3283" s="9" t="s">
        <v>3242</v>
      </c>
      <c r="G3283" s="3">
        <v>11000000</v>
      </c>
      <c r="H3283" s="3">
        <v>9170214</v>
      </c>
      <c r="I3283" s="3">
        <v>9170214</v>
      </c>
      <c r="J3283" s="8" t="str">
        <f t="shared" si="410"/>
        <v/>
      </c>
      <c r="K3283" s="8" t="str">
        <f t="shared" si="411"/>
        <v/>
      </c>
      <c r="L3283" s="8" t="str">
        <f t="shared" si="412"/>
        <v>What's Eating Gilbert Grape</v>
      </c>
      <c r="M3283" s="8" t="str">
        <f t="shared" si="413"/>
        <v/>
      </c>
      <c r="N3283" s="8" t="str">
        <f t="shared" si="409"/>
        <v>What's Eating Gilbert Grape</v>
      </c>
      <c r="O3283" s="10">
        <f>INDEX(cpi!$A$1:$M$106,MATCH($D3283,cpi!$A:$A,0),MATCH($C3283,cpi!$1:$1,0))</f>
        <v>145.80000000000001</v>
      </c>
      <c r="P3283" s="10">
        <f>cpi!$I$2</f>
        <v>245.51900000000001</v>
      </c>
      <c r="Q3283" s="10">
        <f t="shared" si="414"/>
        <v>1.6839437585733881</v>
      </c>
      <c r="R3283" s="8" t="str">
        <f t="shared" si="415"/>
        <v/>
      </c>
      <c r="S3283" s="11">
        <f t="shared" si="416"/>
        <v>18523381.34430727</v>
      </c>
      <c r="T3283" s="11">
        <f t="shared" si="416"/>
        <v>15442124.630082304</v>
      </c>
      <c r="U3283" s="11">
        <f t="shared" si="416"/>
        <v>15442124.630082304</v>
      </c>
    </row>
    <row r="3284" spans="1:21" x14ac:dyDescent="0.2">
      <c r="A3284" s="5">
        <v>3315</v>
      </c>
      <c r="B3284" s="17">
        <v>1</v>
      </c>
      <c r="C3284" s="16">
        <v>2</v>
      </c>
      <c r="D3284" s="16">
        <v>2002</v>
      </c>
      <c r="E3284" s="18">
        <v>37258</v>
      </c>
      <c r="F3284" s="9" t="s">
        <v>3243</v>
      </c>
      <c r="G3284" s="3">
        <v>11000000</v>
      </c>
      <c r="H3284" s="3">
        <v>4814244</v>
      </c>
      <c r="I3284" s="3">
        <v>4814244</v>
      </c>
      <c r="J3284" s="8" t="str">
        <f t="shared" si="410"/>
        <v/>
      </c>
      <c r="K3284" s="8" t="str">
        <f t="shared" si="411"/>
        <v/>
      </c>
      <c r="L3284" s="8" t="str">
        <f t="shared" si="412"/>
        <v>Slackers</v>
      </c>
      <c r="M3284" s="8" t="str">
        <f t="shared" si="413"/>
        <v/>
      </c>
      <c r="N3284" s="8" t="str">
        <f t="shared" si="409"/>
        <v>Slackers</v>
      </c>
      <c r="O3284" s="10">
        <f>INDEX(cpi!$A$1:$M$106,MATCH($D3284,cpi!$A:$A,0),MATCH($C3284,cpi!$1:$1,0))</f>
        <v>177.8</v>
      </c>
      <c r="P3284" s="10">
        <f>cpi!$I$2</f>
        <v>245.51900000000001</v>
      </c>
      <c r="Q3284" s="10">
        <f t="shared" si="414"/>
        <v>1.3808717660292462</v>
      </c>
      <c r="R3284" s="8" t="str">
        <f t="shared" si="415"/>
        <v/>
      </c>
      <c r="S3284" s="11">
        <f t="shared" si="416"/>
        <v>15189589.426321708</v>
      </c>
      <c r="T3284" s="11">
        <f t="shared" si="416"/>
        <v>6647853.6143757021</v>
      </c>
      <c r="U3284" s="11">
        <f t="shared" si="416"/>
        <v>6647853.6143757021</v>
      </c>
    </row>
    <row r="3285" spans="1:21" x14ac:dyDescent="0.2">
      <c r="A3285" s="5">
        <v>3316</v>
      </c>
      <c r="B3285" s="17">
        <v>26</v>
      </c>
      <c r="C3285" s="16">
        <v>9</v>
      </c>
      <c r="D3285" s="16">
        <v>2003</v>
      </c>
      <c r="E3285" s="18">
        <v>38392</v>
      </c>
      <c r="F3285" s="9" t="s">
        <v>3244</v>
      </c>
      <c r="G3285" s="3">
        <v>11000000</v>
      </c>
      <c r="H3285" s="3">
        <v>4068087</v>
      </c>
      <c r="I3285" s="3">
        <v>4234355</v>
      </c>
      <c r="J3285" s="8" t="str">
        <f t="shared" si="410"/>
        <v/>
      </c>
      <c r="K3285" s="8" t="str">
        <f t="shared" si="411"/>
        <v/>
      </c>
      <c r="L3285" s="8" t="str">
        <f t="shared" si="412"/>
        <v>The Gospel of John</v>
      </c>
      <c r="M3285" s="8" t="str">
        <f t="shared" si="413"/>
        <v/>
      </c>
      <c r="N3285" s="8" t="str">
        <f t="shared" si="409"/>
        <v>The Gospel of John</v>
      </c>
      <c r="O3285" s="10">
        <f>INDEX(cpi!$A$1:$M$106,MATCH($D3285,cpi!$A:$A,0),MATCH($C3285,cpi!$1:$1,0))</f>
        <v>185.2</v>
      </c>
      <c r="P3285" s="10">
        <f>cpi!$I$2</f>
        <v>245.51900000000001</v>
      </c>
      <c r="Q3285" s="10">
        <f t="shared" si="414"/>
        <v>1.3256965442764579</v>
      </c>
      <c r="R3285" s="8" t="str">
        <f t="shared" si="415"/>
        <v/>
      </c>
      <c r="S3285" s="11">
        <f t="shared" si="416"/>
        <v>14582661.987041038</v>
      </c>
      <c r="T3285" s="11">
        <f t="shared" si="416"/>
        <v>5393048.8777159825</v>
      </c>
      <c r="U3285" s="11">
        <f t="shared" si="416"/>
        <v>5613469.7907397412</v>
      </c>
    </row>
    <row r="3286" spans="1:21" x14ac:dyDescent="0.2">
      <c r="A3286" s="5">
        <v>3317</v>
      </c>
      <c r="B3286" s="17">
        <v>10</v>
      </c>
      <c r="C3286" s="16">
        <v>10</v>
      </c>
      <c r="D3286" s="16">
        <v>2004</v>
      </c>
      <c r="E3286" s="18">
        <v>38270</v>
      </c>
      <c r="F3286" s="9" t="s">
        <v>3245</v>
      </c>
      <c r="G3286" s="3">
        <v>11000000</v>
      </c>
      <c r="H3286" s="3">
        <v>3753806</v>
      </c>
      <c r="I3286" s="3">
        <v>13353855</v>
      </c>
      <c r="J3286" s="8" t="str">
        <f t="shared" si="410"/>
        <v/>
      </c>
      <c r="K3286" s="8" t="str">
        <f t="shared" si="411"/>
        <v/>
      </c>
      <c r="L3286" s="8" t="str">
        <f t="shared" si="412"/>
        <v>Vera Drake</v>
      </c>
      <c r="M3286" s="8" t="str">
        <f t="shared" si="413"/>
        <v/>
      </c>
      <c r="N3286" s="8" t="str">
        <f t="shared" si="409"/>
        <v>Vera Drake</v>
      </c>
      <c r="O3286" s="10">
        <f>INDEX(cpi!$A$1:$M$106,MATCH($D3286,cpi!$A:$A,0),MATCH($C3286,cpi!$1:$1,0))</f>
        <v>190.9</v>
      </c>
      <c r="P3286" s="10">
        <f>cpi!$I$2</f>
        <v>245.51900000000001</v>
      </c>
      <c r="Q3286" s="10">
        <f t="shared" si="414"/>
        <v>1.2861131482451544</v>
      </c>
      <c r="R3286" s="8" t="str">
        <f t="shared" si="415"/>
        <v/>
      </c>
      <c r="S3286" s="11">
        <f t="shared" si="416"/>
        <v>14147244.630696699</v>
      </c>
      <c r="T3286" s="11">
        <f t="shared" si="416"/>
        <v>4827819.2525615506</v>
      </c>
      <c r="U3286" s="11">
        <f t="shared" si="416"/>
        <v>17174568.495259296</v>
      </c>
    </row>
    <row r="3287" spans="1:21" x14ac:dyDescent="0.2">
      <c r="A3287" s="5">
        <v>3318</v>
      </c>
      <c r="B3287" s="17">
        <v>31</v>
      </c>
      <c r="C3287" s="16">
        <v>1</v>
      </c>
      <c r="D3287" s="16">
        <v>2003</v>
      </c>
      <c r="E3287" s="18">
        <v>38534</v>
      </c>
      <c r="F3287" s="9" t="s">
        <v>3246</v>
      </c>
      <c r="G3287" s="3">
        <v>11000000</v>
      </c>
      <c r="H3287" s="3">
        <v>3051221</v>
      </c>
      <c r="I3287" s="3">
        <v>24150550</v>
      </c>
      <c r="J3287" s="8" t="str">
        <f t="shared" si="410"/>
        <v/>
      </c>
      <c r="K3287" s="8" t="str">
        <f t="shared" si="411"/>
        <v/>
      </c>
      <c r="L3287" s="8" t="str">
        <f t="shared" si="412"/>
        <v>The Guru</v>
      </c>
      <c r="M3287" s="8" t="str">
        <f t="shared" si="413"/>
        <v/>
      </c>
      <c r="N3287" s="8" t="str">
        <f t="shared" si="409"/>
        <v>The Guru</v>
      </c>
      <c r="O3287" s="10">
        <f>INDEX(cpi!$A$1:$M$106,MATCH($D3287,cpi!$A:$A,0),MATCH($C3287,cpi!$1:$1,0))</f>
        <v>181.7</v>
      </c>
      <c r="P3287" s="10">
        <f>cpi!$I$2</f>
        <v>245.51900000000001</v>
      </c>
      <c r="Q3287" s="10">
        <f t="shared" si="414"/>
        <v>1.3512328013208588</v>
      </c>
      <c r="R3287" s="8" t="str">
        <f t="shared" si="415"/>
        <v/>
      </c>
      <c r="S3287" s="11">
        <f t="shared" si="416"/>
        <v>14863560.814529447</v>
      </c>
      <c r="T3287" s="11">
        <f t="shared" si="416"/>
        <v>4122909.8992790319</v>
      </c>
      <c r="U3287" s="11">
        <f t="shared" si="416"/>
        <v>32633015.329939466</v>
      </c>
    </row>
    <row r="3288" spans="1:21" x14ac:dyDescent="0.2">
      <c r="A3288" s="5">
        <v>3319</v>
      </c>
      <c r="B3288" s="17">
        <v>14</v>
      </c>
      <c r="C3288" s="16">
        <v>12</v>
      </c>
      <c r="D3288" s="16">
        <v>1995</v>
      </c>
      <c r="E3288" s="18">
        <v>35107</v>
      </c>
      <c r="F3288" s="9" t="s">
        <v>3247</v>
      </c>
      <c r="G3288" s="3">
        <v>11000000</v>
      </c>
      <c r="H3288" s="3">
        <v>2844379</v>
      </c>
      <c r="I3288" s="3">
        <v>2844379</v>
      </c>
      <c r="J3288" s="8" t="str">
        <f t="shared" si="410"/>
        <v/>
      </c>
      <c r="K3288" s="8" t="str">
        <f t="shared" si="411"/>
        <v/>
      </c>
      <c r="L3288" s="8" t="str">
        <f t="shared" si="412"/>
        <v>Othello</v>
      </c>
      <c r="M3288" s="8" t="str">
        <f t="shared" si="413"/>
        <v/>
      </c>
      <c r="N3288" s="8" t="str">
        <f t="shared" si="409"/>
        <v>Othello</v>
      </c>
      <c r="O3288" s="10">
        <f>INDEX(cpi!$A$1:$M$106,MATCH($D3288,cpi!$A:$A,0),MATCH($C3288,cpi!$1:$1,0))</f>
        <v>153.5</v>
      </c>
      <c r="P3288" s="10">
        <f>cpi!$I$2</f>
        <v>245.51900000000001</v>
      </c>
      <c r="Q3288" s="10">
        <f t="shared" si="414"/>
        <v>1.599472312703583</v>
      </c>
      <c r="R3288" s="8" t="str">
        <f t="shared" si="415"/>
        <v/>
      </c>
      <c r="S3288" s="11">
        <f t="shared" si="416"/>
        <v>17594195.439739414</v>
      </c>
      <c r="T3288" s="11">
        <f t="shared" si="416"/>
        <v>4549505.4573355047</v>
      </c>
      <c r="U3288" s="11">
        <f t="shared" si="416"/>
        <v>4549505.4573355047</v>
      </c>
    </row>
    <row r="3289" spans="1:21" x14ac:dyDescent="0.2">
      <c r="A3289" s="5">
        <v>3320</v>
      </c>
      <c r="B3289" s="17">
        <v>12</v>
      </c>
      <c r="C3289" s="16">
        <v>5</v>
      </c>
      <c r="D3289" s="16">
        <v>1995</v>
      </c>
      <c r="E3289" s="18">
        <v>35038</v>
      </c>
      <c r="F3289" s="9" t="s">
        <v>3248</v>
      </c>
      <c r="G3289" s="3">
        <v>11000000</v>
      </c>
      <c r="H3289" s="3">
        <v>2794056</v>
      </c>
      <c r="I3289" s="3">
        <v>2794056</v>
      </c>
      <c r="J3289" s="8" t="str">
        <f t="shared" si="410"/>
        <v/>
      </c>
      <c r="K3289" s="8" t="str">
        <f t="shared" si="411"/>
        <v/>
      </c>
      <c r="L3289" s="8" t="str">
        <f t="shared" si="412"/>
        <v>The Perez Family</v>
      </c>
      <c r="M3289" s="8" t="str">
        <f t="shared" si="413"/>
        <v/>
      </c>
      <c r="N3289" s="8" t="str">
        <f t="shared" si="409"/>
        <v>The Perez Family</v>
      </c>
      <c r="O3289" s="10">
        <f>INDEX(cpi!$A$1:$M$106,MATCH($D3289,cpi!$A:$A,0),MATCH($C3289,cpi!$1:$1,0))</f>
        <v>152.19999999999999</v>
      </c>
      <c r="P3289" s="10">
        <f>cpi!$I$2</f>
        <v>245.51900000000001</v>
      </c>
      <c r="Q3289" s="10">
        <f t="shared" si="414"/>
        <v>1.6131340341655718</v>
      </c>
      <c r="R3289" s="8" t="str">
        <f t="shared" si="415"/>
        <v/>
      </c>
      <c r="S3289" s="11">
        <f t="shared" si="416"/>
        <v>17744474.375821289</v>
      </c>
      <c r="T3289" s="11">
        <f t="shared" si="416"/>
        <v>4507186.8269645208</v>
      </c>
      <c r="U3289" s="11">
        <f t="shared" si="416"/>
        <v>4507186.8269645208</v>
      </c>
    </row>
    <row r="3290" spans="1:21" x14ac:dyDescent="0.2">
      <c r="A3290" s="5">
        <v>3321</v>
      </c>
      <c r="B3290" s="17">
        <v>1</v>
      </c>
      <c r="C3290" s="16">
        <v>1</v>
      </c>
      <c r="D3290" s="16">
        <v>1970</v>
      </c>
      <c r="E3290" s="18">
        <v>25569</v>
      </c>
      <c r="F3290" s="9" t="s">
        <v>3249</v>
      </c>
      <c r="G3290" s="3">
        <v>11000000</v>
      </c>
      <c r="H3290" s="3">
        <v>2200000</v>
      </c>
      <c r="I3290" s="3">
        <v>2200000</v>
      </c>
      <c r="J3290" s="8" t="str">
        <f t="shared" si="410"/>
        <v/>
      </c>
      <c r="K3290" s="8" t="str">
        <f t="shared" si="411"/>
        <v/>
      </c>
      <c r="L3290" s="8" t="str">
        <f t="shared" si="412"/>
        <v>The Molly Maguires</v>
      </c>
      <c r="M3290" s="8" t="str">
        <f t="shared" si="413"/>
        <v/>
      </c>
      <c r="N3290" s="8" t="str">
        <f t="shared" si="409"/>
        <v>The Molly Maguires</v>
      </c>
      <c r="O3290" s="10">
        <f>INDEX(cpi!$A$1:$M$106,MATCH($D3290,cpi!$A:$A,0),MATCH($C3290,cpi!$1:$1,0))</f>
        <v>37.799999999999997</v>
      </c>
      <c r="P3290" s="10">
        <f>cpi!$I$2</f>
        <v>245.51900000000001</v>
      </c>
      <c r="Q3290" s="10">
        <f t="shared" si="414"/>
        <v>6.4952116402116404</v>
      </c>
      <c r="R3290" s="8" t="str">
        <f t="shared" si="415"/>
        <v/>
      </c>
      <c r="S3290" s="11">
        <f t="shared" si="416"/>
        <v>71447328.042328045</v>
      </c>
      <c r="T3290" s="11">
        <f t="shared" si="416"/>
        <v>14289465.608465608</v>
      </c>
      <c r="U3290" s="11">
        <f t="shared" si="416"/>
        <v>14289465.608465608</v>
      </c>
    </row>
    <row r="3291" spans="1:21" x14ac:dyDescent="0.2">
      <c r="A3291" s="5">
        <v>3322</v>
      </c>
      <c r="B3291" s="17">
        <v>1</v>
      </c>
      <c r="C3291" s="16">
        <v>1</v>
      </c>
      <c r="D3291" s="16">
        <v>1991</v>
      </c>
      <c r="E3291" s="18">
        <v>33239</v>
      </c>
      <c r="F3291" s="9" t="s">
        <v>3250</v>
      </c>
      <c r="G3291" s="3">
        <v>11000000</v>
      </c>
      <c r="H3291" s="3">
        <v>2000000</v>
      </c>
      <c r="I3291" s="3">
        <v>2000000</v>
      </c>
      <c r="J3291" s="8" t="str">
        <f t="shared" si="410"/>
        <v/>
      </c>
      <c r="K3291" s="8" t="str">
        <f t="shared" si="411"/>
        <v/>
      </c>
      <c r="L3291" s="8" t="str">
        <f t="shared" si="412"/>
        <v>Return to the Blue Lagoon</v>
      </c>
      <c r="M3291" s="8" t="str">
        <f t="shared" si="413"/>
        <v/>
      </c>
      <c r="N3291" s="8" t="str">
        <f t="shared" si="409"/>
        <v>Return to the Blue Lagoon</v>
      </c>
      <c r="O3291" s="10">
        <f>INDEX(cpi!$A$1:$M$106,MATCH($D3291,cpi!$A:$A,0),MATCH($C3291,cpi!$1:$1,0))</f>
        <v>134.6</v>
      </c>
      <c r="P3291" s="10">
        <f>cpi!$I$2</f>
        <v>245.51900000000001</v>
      </c>
      <c r="Q3291" s="10">
        <f t="shared" si="414"/>
        <v>1.8240638930163449</v>
      </c>
      <c r="R3291" s="8" t="str">
        <f t="shared" si="415"/>
        <v/>
      </c>
      <c r="S3291" s="11">
        <f t="shared" si="416"/>
        <v>20064702.823179793</v>
      </c>
      <c r="T3291" s="11">
        <f t="shared" si="416"/>
        <v>3648127.7860326897</v>
      </c>
      <c r="U3291" s="11">
        <f t="shared" si="416"/>
        <v>3648127.7860326897</v>
      </c>
    </row>
    <row r="3292" spans="1:21" x14ac:dyDescent="0.2">
      <c r="A3292" s="5">
        <v>3323</v>
      </c>
      <c r="B3292" s="17">
        <v>7</v>
      </c>
      <c r="C3292" s="16">
        <v>9</v>
      </c>
      <c r="D3292" s="16">
        <v>2007</v>
      </c>
      <c r="E3292" s="18">
        <v>39272</v>
      </c>
      <c r="F3292" s="9" t="s">
        <v>3251</v>
      </c>
      <c r="G3292" s="3">
        <v>11000000</v>
      </c>
      <c r="H3292" s="3">
        <v>551002</v>
      </c>
      <c r="I3292" s="3">
        <v>3231251</v>
      </c>
      <c r="J3292" s="8" t="str">
        <f t="shared" si="410"/>
        <v/>
      </c>
      <c r="K3292" s="8" t="str">
        <f t="shared" si="411"/>
        <v/>
      </c>
      <c r="L3292" s="8" t="str">
        <f t="shared" si="412"/>
        <v>Romance and Cigarettes</v>
      </c>
      <c r="M3292" s="8" t="str">
        <f t="shared" si="413"/>
        <v/>
      </c>
      <c r="N3292" s="8" t="str">
        <f t="shared" si="409"/>
        <v>Romance and Cigarettes</v>
      </c>
      <c r="O3292" s="10">
        <f>INDEX(cpi!$A$1:$M$106,MATCH($D3292,cpi!$A:$A,0),MATCH($C3292,cpi!$1:$1,0))</f>
        <v>208.49</v>
      </c>
      <c r="P3292" s="10">
        <f>cpi!$I$2</f>
        <v>245.51900000000001</v>
      </c>
      <c r="Q3292" s="10">
        <f t="shared" si="414"/>
        <v>1.1776056405583002</v>
      </c>
      <c r="R3292" s="8" t="str">
        <f t="shared" si="415"/>
        <v/>
      </c>
      <c r="S3292" s="11">
        <f t="shared" si="416"/>
        <v>12953662.046141302</v>
      </c>
      <c r="T3292" s="11">
        <f t="shared" si="416"/>
        <v>648863.06315890455</v>
      </c>
      <c r="U3292" s="11">
        <f t="shared" si="416"/>
        <v>3805139.4036596483</v>
      </c>
    </row>
    <row r="3293" spans="1:21" x14ac:dyDescent="0.2">
      <c r="A3293" s="5">
        <v>3324</v>
      </c>
      <c r="B3293" s="17">
        <v>10</v>
      </c>
      <c r="C3293" s="16">
        <v>11</v>
      </c>
      <c r="D3293" s="16">
        <v>2006</v>
      </c>
      <c r="E3293" s="18">
        <v>39001</v>
      </c>
      <c r="F3293" s="9" t="s">
        <v>3252</v>
      </c>
      <c r="G3293" s="3">
        <v>11000000</v>
      </c>
      <c r="H3293" s="3">
        <v>355968</v>
      </c>
      <c r="I3293" s="3">
        <v>6586324</v>
      </c>
      <c r="J3293" s="8" t="str">
        <f t="shared" si="410"/>
        <v/>
      </c>
      <c r="K3293" s="8" t="str">
        <f t="shared" si="411"/>
        <v/>
      </c>
      <c r="L3293" s="8" t="str">
        <f t="shared" si="412"/>
        <v>Copying Beethoven</v>
      </c>
      <c r="M3293" s="8" t="str">
        <f t="shared" si="413"/>
        <v/>
      </c>
      <c r="N3293" s="8" t="str">
        <f t="shared" si="409"/>
        <v>Copying Beethoven</v>
      </c>
      <c r="O3293" s="10">
        <f>INDEX(cpi!$A$1:$M$106,MATCH($D3293,cpi!$A:$A,0),MATCH($C3293,cpi!$1:$1,0))</f>
        <v>201.5</v>
      </c>
      <c r="P3293" s="10">
        <f>cpi!$I$2</f>
        <v>245.51900000000001</v>
      </c>
      <c r="Q3293" s="10">
        <f t="shared" si="414"/>
        <v>1.2184565756823822</v>
      </c>
      <c r="R3293" s="8" t="str">
        <f t="shared" si="415"/>
        <v/>
      </c>
      <c r="S3293" s="11">
        <f t="shared" si="416"/>
        <v>13403022.332506204</v>
      </c>
      <c r="T3293" s="11">
        <f t="shared" si="416"/>
        <v>433731.55033250625</v>
      </c>
      <c r="U3293" s="11">
        <f t="shared" si="416"/>
        <v>8025149.7873746902</v>
      </c>
    </row>
    <row r="3294" spans="1:21" x14ac:dyDescent="0.2">
      <c r="A3294" s="5">
        <v>3325</v>
      </c>
      <c r="B3294" s="17">
        <v>26</v>
      </c>
      <c r="C3294" s="16">
        <v>8</v>
      </c>
      <c r="D3294" s="16">
        <v>2011</v>
      </c>
      <c r="E3294" s="18">
        <v>41313</v>
      </c>
      <c r="F3294" s="9" t="s">
        <v>3253</v>
      </c>
      <c r="G3294" s="3">
        <v>11000000</v>
      </c>
      <c r="H3294" s="3">
        <v>229653</v>
      </c>
      <c r="I3294" s="3">
        <v>229653</v>
      </c>
      <c r="J3294" s="8" t="str">
        <f t="shared" si="410"/>
        <v/>
      </c>
      <c r="K3294" s="8" t="str">
        <f t="shared" si="411"/>
        <v/>
      </c>
      <c r="L3294" s="8" t="str">
        <f t="shared" si="412"/>
        <v>Brighton Rock</v>
      </c>
      <c r="M3294" s="8" t="str">
        <f t="shared" si="413"/>
        <v/>
      </c>
      <c r="N3294" s="8" t="str">
        <f t="shared" si="409"/>
        <v>Brighton Rock</v>
      </c>
      <c r="O3294" s="10">
        <f>INDEX(cpi!$A$1:$M$106,MATCH($D3294,cpi!$A:$A,0),MATCH($C3294,cpi!$1:$1,0))</f>
        <v>226.54499999999999</v>
      </c>
      <c r="P3294" s="10">
        <f>cpi!$I$2</f>
        <v>245.51900000000001</v>
      </c>
      <c r="Q3294" s="10">
        <f t="shared" si="414"/>
        <v>1.0837537796022867</v>
      </c>
      <c r="R3294" s="8" t="str">
        <f t="shared" si="415"/>
        <v/>
      </c>
      <c r="S3294" s="11">
        <f t="shared" si="416"/>
        <v>11921291.575625153</v>
      </c>
      <c r="T3294" s="11">
        <f t="shared" si="416"/>
        <v>248887.30674700395</v>
      </c>
      <c r="U3294" s="11">
        <f t="shared" si="416"/>
        <v>248887.30674700395</v>
      </c>
    </row>
    <row r="3295" spans="1:21" x14ac:dyDescent="0.2">
      <c r="A3295" s="5">
        <v>3326</v>
      </c>
      <c r="B3295" s="17">
        <v>16</v>
      </c>
      <c r="C3295" s="16">
        <v>11</v>
      </c>
      <c r="D3295" s="16">
        <v>2012</v>
      </c>
      <c r="E3295" s="18">
        <v>41375</v>
      </c>
      <c r="F3295" s="9" t="s">
        <v>3254</v>
      </c>
      <c r="G3295" s="3">
        <v>11000000</v>
      </c>
      <c r="H3295" s="3">
        <v>61611</v>
      </c>
      <c r="I3295" s="3">
        <v>25307405</v>
      </c>
      <c r="J3295" s="8" t="str">
        <f t="shared" si="410"/>
        <v/>
      </c>
      <c r="K3295" s="8" t="str">
        <f t="shared" si="411"/>
        <v/>
      </c>
      <c r="L3295" s="8" t="str">
        <f t="shared" si="412"/>
        <v>Le prÃ©nom</v>
      </c>
      <c r="M3295" s="8" t="str">
        <f t="shared" si="413"/>
        <v/>
      </c>
      <c r="N3295" s="8" t="str">
        <f t="shared" si="409"/>
        <v>Le prÃ©nom</v>
      </c>
      <c r="O3295" s="10">
        <f>INDEX(cpi!$A$1:$M$106,MATCH($D3295,cpi!$A:$A,0),MATCH($C3295,cpi!$1:$1,0))</f>
        <v>230.221</v>
      </c>
      <c r="P3295" s="10">
        <f>cpi!$I$2</f>
        <v>245.51900000000001</v>
      </c>
      <c r="Q3295" s="10">
        <f t="shared" si="414"/>
        <v>1.0664491944696617</v>
      </c>
      <c r="R3295" s="8" t="str">
        <f t="shared" si="415"/>
        <v/>
      </c>
      <c r="S3295" s="11">
        <f t="shared" si="416"/>
        <v>11730941.139166279</v>
      </c>
      <c r="T3295" s="11">
        <f t="shared" si="416"/>
        <v>65705.001320470328</v>
      </c>
      <c r="U3295" s="11">
        <f t="shared" si="416"/>
        <v>26989061.676367488</v>
      </c>
    </row>
    <row r="3296" spans="1:21" x14ac:dyDescent="0.2">
      <c r="A3296" s="5">
        <v>3327</v>
      </c>
      <c r="B3296" s="17">
        <v>8</v>
      </c>
      <c r="C3296" s="16">
        <v>5</v>
      </c>
      <c r="D3296" s="16">
        <v>2015</v>
      </c>
      <c r="E3296" s="18">
        <v>42221</v>
      </c>
      <c r="F3296" s="9" t="s">
        <v>3255</v>
      </c>
      <c r="G3296" s="3">
        <v>11000000</v>
      </c>
      <c r="H3296" s="3">
        <v>0</v>
      </c>
      <c r="I3296" s="3">
        <v>74056184</v>
      </c>
      <c r="J3296" s="8" t="str">
        <f t="shared" si="410"/>
        <v/>
      </c>
      <c r="K3296" s="8" t="str">
        <f t="shared" si="411"/>
        <v/>
      </c>
      <c r="L3296" s="8" t="str">
        <f t="shared" si="412"/>
        <v>La famille BÃ©lier</v>
      </c>
      <c r="M3296" s="8" t="str">
        <f t="shared" si="413"/>
        <v/>
      </c>
      <c r="N3296" s="8" t="str">
        <f t="shared" si="409"/>
        <v>La famille BÃ©lier</v>
      </c>
      <c r="O3296" s="10">
        <f>INDEX(cpi!$A$1:$M$106,MATCH($D3296,cpi!$A:$A,0),MATCH($C3296,cpi!$1:$1,0))</f>
        <v>237.80500000000001</v>
      </c>
      <c r="P3296" s="10">
        <f>cpi!$I$2</f>
        <v>245.51900000000001</v>
      </c>
      <c r="Q3296" s="10">
        <f t="shared" si="414"/>
        <v>1.0324383423393115</v>
      </c>
      <c r="R3296" s="8" t="str">
        <f t="shared" si="415"/>
        <v/>
      </c>
      <c r="S3296" s="11">
        <f t="shared" si="416"/>
        <v>11356821.765732426</v>
      </c>
      <c r="T3296" s="11">
        <f t="shared" si="416"/>
        <v>0</v>
      </c>
      <c r="U3296" s="11">
        <f t="shared" si="416"/>
        <v>76458443.848935038</v>
      </c>
    </row>
    <row r="3297" spans="1:21" x14ac:dyDescent="0.2">
      <c r="A3297" s="5">
        <v>3328</v>
      </c>
      <c r="B3297" s="17">
        <v>4</v>
      </c>
      <c r="C3297" s="16">
        <v>5</v>
      </c>
      <c r="D3297" s="16">
        <v>2012</v>
      </c>
      <c r="E3297" s="18">
        <v>41004</v>
      </c>
      <c r="F3297" s="9" t="s">
        <v>3256</v>
      </c>
      <c r="G3297" s="3">
        <v>11000000</v>
      </c>
      <c r="H3297" s="3">
        <v>0</v>
      </c>
      <c r="I3297" s="3">
        <v>10431506</v>
      </c>
      <c r="J3297" s="8" t="str">
        <f t="shared" si="410"/>
        <v/>
      </c>
      <c r="K3297" s="8" t="str">
        <f t="shared" si="411"/>
        <v/>
      </c>
      <c r="L3297" s="8" t="str">
        <f t="shared" si="412"/>
        <v>LOL</v>
      </c>
      <c r="M3297" s="8" t="str">
        <f t="shared" si="413"/>
        <v/>
      </c>
      <c r="N3297" s="8" t="str">
        <f t="shared" si="409"/>
        <v>LOL</v>
      </c>
      <c r="O3297" s="10">
        <f>INDEX(cpi!$A$1:$M$106,MATCH($D3297,cpi!$A:$A,0),MATCH($C3297,cpi!$1:$1,0))</f>
        <v>229.815</v>
      </c>
      <c r="P3297" s="10">
        <f>cpi!$I$2</f>
        <v>245.51900000000001</v>
      </c>
      <c r="Q3297" s="10">
        <f t="shared" si="414"/>
        <v>1.0683332245501818</v>
      </c>
      <c r="R3297" s="8" t="str">
        <f t="shared" si="415"/>
        <v/>
      </c>
      <c r="S3297" s="11">
        <f t="shared" si="416"/>
        <v>11751665.470052</v>
      </c>
      <c r="T3297" s="11">
        <f t="shared" si="416"/>
        <v>0</v>
      </c>
      <c r="U3297" s="11">
        <f t="shared" si="416"/>
        <v>11144324.441894569</v>
      </c>
    </row>
    <row r="3298" spans="1:21" x14ac:dyDescent="0.2">
      <c r="A3298" s="5">
        <v>3329</v>
      </c>
      <c r="B3298" s="17">
        <v>5</v>
      </c>
      <c r="C3298" s="16">
        <v>2</v>
      </c>
      <c r="D3298" s="16">
        <v>2016</v>
      </c>
      <c r="E3298" s="18">
        <v>42492</v>
      </c>
      <c r="F3298" s="9" t="s">
        <v>3257</v>
      </c>
      <c r="G3298" s="3">
        <v>11000000</v>
      </c>
      <c r="H3298" s="3">
        <v>0</v>
      </c>
      <c r="I3298" s="3">
        <v>2352511</v>
      </c>
      <c r="J3298" s="8" t="str">
        <f t="shared" si="410"/>
        <v/>
      </c>
      <c r="K3298" s="8" t="str">
        <f t="shared" si="411"/>
        <v/>
      </c>
      <c r="L3298" s="8" t="str">
        <f t="shared" si="412"/>
        <v>Misconduct</v>
      </c>
      <c r="M3298" s="8" t="str">
        <f t="shared" si="413"/>
        <v/>
      </c>
      <c r="N3298" s="8" t="str">
        <f t="shared" si="409"/>
        <v>Misconduct</v>
      </c>
      <c r="O3298" s="10">
        <f>INDEX(cpi!$A$1:$M$106,MATCH($D3298,cpi!$A:$A,0),MATCH($C3298,cpi!$1:$1,0))</f>
        <v>237.11099999999999</v>
      </c>
      <c r="P3298" s="10">
        <f>cpi!$I$2</f>
        <v>245.51900000000001</v>
      </c>
      <c r="Q3298" s="10">
        <f t="shared" si="414"/>
        <v>1.0354601853140513</v>
      </c>
      <c r="R3298" s="8" t="str">
        <f t="shared" si="415"/>
        <v/>
      </c>
      <c r="S3298" s="11">
        <f t="shared" si="416"/>
        <v>11390062.038454564</v>
      </c>
      <c r="T3298" s="11">
        <f t="shared" si="416"/>
        <v>0</v>
      </c>
      <c r="U3298" s="11">
        <f t="shared" si="416"/>
        <v>2435931.4760133442</v>
      </c>
    </row>
    <row r="3299" spans="1:21" x14ac:dyDescent="0.2">
      <c r="A3299" s="5">
        <v>3330</v>
      </c>
      <c r="B3299" s="17">
        <v>24</v>
      </c>
      <c r="C3299" s="16">
        <v>10</v>
      </c>
      <c r="D3299" s="16">
        <v>2008</v>
      </c>
      <c r="E3299" s="18">
        <v>40157</v>
      </c>
      <c r="F3299" s="9" t="s">
        <v>3258</v>
      </c>
      <c r="G3299" s="3">
        <v>10800000</v>
      </c>
      <c r="H3299" s="3">
        <v>56746769</v>
      </c>
      <c r="I3299" s="3">
        <v>118209778</v>
      </c>
      <c r="J3299" s="8" t="str">
        <f t="shared" si="410"/>
        <v/>
      </c>
      <c r="K3299" s="8" t="str">
        <f t="shared" si="411"/>
        <v/>
      </c>
      <c r="L3299" s="8" t="str">
        <f t="shared" si="412"/>
        <v>Saw V</v>
      </c>
      <c r="M3299" s="8" t="str">
        <f t="shared" si="413"/>
        <v/>
      </c>
      <c r="N3299" s="8" t="str">
        <f t="shared" si="409"/>
        <v>Saw V</v>
      </c>
      <c r="O3299" s="10">
        <f>INDEX(cpi!$A$1:$M$106,MATCH($D3299,cpi!$A:$A,0),MATCH($C3299,cpi!$1:$1,0))</f>
        <v>216.57300000000001</v>
      </c>
      <c r="P3299" s="10">
        <f>cpi!$I$2</f>
        <v>245.51900000000001</v>
      </c>
      <c r="Q3299" s="10">
        <f t="shared" si="414"/>
        <v>1.1336547030331574</v>
      </c>
      <c r="R3299" s="8" t="str">
        <f t="shared" si="415"/>
        <v/>
      </c>
      <c r="S3299" s="11">
        <f t="shared" si="416"/>
        <v>12243470.7927581</v>
      </c>
      <c r="T3299" s="11">
        <f t="shared" si="416"/>
        <v>64331241.558786184</v>
      </c>
      <c r="U3299" s="11">
        <f t="shared" si="416"/>
        <v>134009070.77420546</v>
      </c>
    </row>
    <row r="3300" spans="1:21" x14ac:dyDescent="0.2">
      <c r="A3300" s="5">
        <v>3331</v>
      </c>
      <c r="B3300" s="17">
        <v>25</v>
      </c>
      <c r="C3300" s="16">
        <v>5</v>
      </c>
      <c r="D3300" s="16">
        <v>2012</v>
      </c>
      <c r="E3300" s="18">
        <v>41644</v>
      </c>
      <c r="F3300" s="9" t="s">
        <v>3259</v>
      </c>
      <c r="G3300" s="3">
        <v>10800000</v>
      </c>
      <c r="H3300" s="3">
        <v>13182281</v>
      </c>
      <c r="I3300" s="3">
        <v>484873045</v>
      </c>
      <c r="J3300" s="8" t="str">
        <f t="shared" si="410"/>
        <v/>
      </c>
      <c r="K3300" s="8" t="str">
        <f t="shared" si="411"/>
        <v/>
      </c>
      <c r="L3300" s="8" t="str">
        <f t="shared" si="412"/>
        <v>Les Intouchables</v>
      </c>
      <c r="M3300" s="8" t="str">
        <f t="shared" si="413"/>
        <v/>
      </c>
      <c r="N3300" s="8" t="str">
        <f t="shared" si="409"/>
        <v>Les Intouchables</v>
      </c>
      <c r="O3300" s="10">
        <f>INDEX(cpi!$A$1:$M$106,MATCH($D3300,cpi!$A:$A,0),MATCH($C3300,cpi!$1:$1,0))</f>
        <v>229.815</v>
      </c>
      <c r="P3300" s="10">
        <f>cpi!$I$2</f>
        <v>245.51900000000001</v>
      </c>
      <c r="Q3300" s="10">
        <f t="shared" si="414"/>
        <v>1.0683332245501818</v>
      </c>
      <c r="R3300" s="8" t="str">
        <f t="shared" si="415"/>
        <v/>
      </c>
      <c r="S3300" s="11">
        <f t="shared" si="416"/>
        <v>11537998.825141963</v>
      </c>
      <c r="T3300" s="11">
        <f t="shared" si="416"/>
        <v>14083068.767656595</v>
      </c>
      <c r="U3300" s="11">
        <f t="shared" si="416"/>
        <v>518005983.66231537</v>
      </c>
    </row>
    <row r="3301" spans="1:21" x14ac:dyDescent="0.2">
      <c r="A3301" s="5">
        <v>3332</v>
      </c>
      <c r="B3301" s="17">
        <v>27</v>
      </c>
      <c r="C3301" s="16">
        <v>4</v>
      </c>
      <c r="D3301" s="16">
        <v>2007</v>
      </c>
      <c r="E3301" s="18">
        <v>39876</v>
      </c>
      <c r="F3301" s="9" t="s">
        <v>3260</v>
      </c>
      <c r="G3301" s="3">
        <v>10800000</v>
      </c>
      <c r="H3301" s="3">
        <v>399879</v>
      </c>
      <c r="I3301" s="3">
        <v>2862544</v>
      </c>
      <c r="J3301" s="8" t="str">
        <f t="shared" si="410"/>
        <v/>
      </c>
      <c r="K3301" s="8" t="str">
        <f t="shared" si="411"/>
        <v/>
      </c>
      <c r="L3301" s="8" t="str">
        <f t="shared" si="412"/>
        <v>Jindabyne</v>
      </c>
      <c r="M3301" s="8" t="str">
        <f t="shared" si="413"/>
        <v/>
      </c>
      <c r="N3301" s="8" t="str">
        <f t="shared" si="409"/>
        <v>Jindabyne</v>
      </c>
      <c r="O3301" s="10">
        <f>INDEX(cpi!$A$1:$M$106,MATCH($D3301,cpi!$A:$A,0),MATCH($C3301,cpi!$1:$1,0))</f>
        <v>206.68600000000001</v>
      </c>
      <c r="P3301" s="10">
        <f>cpi!$I$2</f>
        <v>245.51900000000001</v>
      </c>
      <c r="Q3301" s="10">
        <f t="shared" si="414"/>
        <v>1.1878840366546355</v>
      </c>
      <c r="R3301" s="8" t="str">
        <f t="shared" si="415"/>
        <v/>
      </c>
      <c r="S3301" s="11">
        <f t="shared" si="416"/>
        <v>12829147.595870063</v>
      </c>
      <c r="T3301" s="11">
        <f t="shared" si="416"/>
        <v>475009.88069341896</v>
      </c>
      <c r="U3301" s="11">
        <f t="shared" si="416"/>
        <v>3400370.3218215071</v>
      </c>
    </row>
    <row r="3302" spans="1:21" x14ac:dyDescent="0.2">
      <c r="A3302" s="5">
        <v>3334</v>
      </c>
      <c r="B3302" s="17">
        <v>11</v>
      </c>
      <c r="C3302" s="16">
        <v>8</v>
      </c>
      <c r="D3302" s="16">
        <v>2006</v>
      </c>
      <c r="E3302" s="18">
        <v>39029</v>
      </c>
      <c r="F3302" s="9" t="s">
        <v>3261</v>
      </c>
      <c r="G3302" s="3">
        <v>10750000</v>
      </c>
      <c r="H3302" s="3">
        <v>3275443</v>
      </c>
      <c r="I3302" s="3">
        <v>32575443</v>
      </c>
      <c r="J3302" s="8" t="str">
        <f t="shared" si="410"/>
        <v/>
      </c>
      <c r="K3302" s="8" t="str">
        <f t="shared" si="411"/>
        <v/>
      </c>
      <c r="L3302" s="8" t="str">
        <f t="shared" si="412"/>
        <v>Kabhi Alvida Naa Kehna</v>
      </c>
      <c r="M3302" s="8" t="str">
        <f t="shared" si="413"/>
        <v/>
      </c>
      <c r="N3302" s="8" t="str">
        <f t="shared" si="409"/>
        <v>Kabhi Alvida Naa Kehna</v>
      </c>
      <c r="O3302" s="10">
        <f>INDEX(cpi!$A$1:$M$106,MATCH($D3302,cpi!$A:$A,0),MATCH($C3302,cpi!$1:$1,0))</f>
        <v>203.9</v>
      </c>
      <c r="P3302" s="10">
        <f>cpi!$I$2</f>
        <v>245.51900000000001</v>
      </c>
      <c r="Q3302" s="10">
        <f t="shared" si="414"/>
        <v>1.204114762138303</v>
      </c>
      <c r="R3302" s="8" t="str">
        <f t="shared" si="415"/>
        <v/>
      </c>
      <c r="S3302" s="11">
        <f t="shared" si="416"/>
        <v>12944233.692986758</v>
      </c>
      <c r="T3302" s="11">
        <f t="shared" si="416"/>
        <v>3944009.2688425696</v>
      </c>
      <c r="U3302" s="11">
        <f t="shared" si="416"/>
        <v>39224571.799494848</v>
      </c>
    </row>
    <row r="3303" spans="1:21" x14ac:dyDescent="0.2">
      <c r="A3303" s="5">
        <v>3335</v>
      </c>
      <c r="B3303" s="17">
        <v>4</v>
      </c>
      <c r="C3303" s="16">
        <v>6</v>
      </c>
      <c r="D3303" s="16">
        <v>1982</v>
      </c>
      <c r="E3303" s="18">
        <v>30047</v>
      </c>
      <c r="F3303" s="9" t="s">
        <v>1538</v>
      </c>
      <c r="G3303" s="3">
        <v>10700000</v>
      </c>
      <c r="H3303" s="3">
        <v>74706019</v>
      </c>
      <c r="I3303" s="3">
        <v>121706019</v>
      </c>
      <c r="J3303" s="8" t="str">
        <f t="shared" si="410"/>
        <v/>
      </c>
      <c r="K3303" s="8" t="str">
        <f t="shared" si="411"/>
        <v/>
      </c>
      <c r="L3303" s="8" t="str">
        <f t="shared" si="412"/>
        <v>Poltergeist</v>
      </c>
      <c r="M3303" s="8">
        <f t="shared" si="413"/>
        <v>1</v>
      </c>
      <c r="N3303" s="8" t="str">
        <f t="shared" si="409"/>
        <v>Poltergeist (1982)</v>
      </c>
      <c r="O3303" s="10">
        <f>INDEX(cpi!$A$1:$M$106,MATCH($D3303,cpi!$A:$A,0),MATCH($C3303,cpi!$1:$1,0))</f>
        <v>97</v>
      </c>
      <c r="P3303" s="10">
        <f>cpi!$I$2</f>
        <v>245.51900000000001</v>
      </c>
      <c r="Q3303" s="10">
        <f t="shared" si="414"/>
        <v>2.5311237113402063</v>
      </c>
      <c r="R3303" s="8" t="str">
        <f t="shared" si="415"/>
        <v/>
      </c>
      <c r="S3303" s="11">
        <f t="shared" si="416"/>
        <v>27083023.711340208</v>
      </c>
      <c r="T3303" s="11">
        <f t="shared" si="416"/>
        <v>189090176.07073197</v>
      </c>
      <c r="U3303" s="11">
        <f t="shared" si="416"/>
        <v>308052990.50372165</v>
      </c>
    </row>
    <row r="3304" spans="1:21" x14ac:dyDescent="0.2">
      <c r="A3304" s="5">
        <v>3336</v>
      </c>
      <c r="B3304" s="17">
        <v>18</v>
      </c>
      <c r="C3304" s="16">
        <v>6</v>
      </c>
      <c r="D3304" s="16">
        <v>1999</v>
      </c>
      <c r="E3304" s="18">
        <v>36683</v>
      </c>
      <c r="F3304" s="9" t="s">
        <v>3262</v>
      </c>
      <c r="G3304" s="3">
        <v>10700000</v>
      </c>
      <c r="H3304" s="3">
        <v>18542974</v>
      </c>
      <c r="I3304" s="3">
        <v>31341183</v>
      </c>
      <c r="J3304" s="8" t="str">
        <f t="shared" si="410"/>
        <v/>
      </c>
      <c r="K3304" s="8" t="str">
        <f t="shared" si="411"/>
        <v/>
      </c>
      <c r="L3304" s="8" t="str">
        <f t="shared" si="412"/>
        <v>An Ideal Husband</v>
      </c>
      <c r="M3304" s="8" t="str">
        <f t="shared" si="413"/>
        <v/>
      </c>
      <c r="N3304" s="8" t="str">
        <f t="shared" si="409"/>
        <v>An Ideal Husband</v>
      </c>
      <c r="O3304" s="10">
        <f>INDEX(cpi!$A$1:$M$106,MATCH($D3304,cpi!$A:$A,0),MATCH($C3304,cpi!$1:$1,0))</f>
        <v>166.2</v>
      </c>
      <c r="P3304" s="10">
        <f>cpi!$I$2</f>
        <v>245.51900000000001</v>
      </c>
      <c r="Q3304" s="10">
        <f t="shared" si="414"/>
        <v>1.4772503008423588</v>
      </c>
      <c r="R3304" s="8" t="str">
        <f t="shared" si="415"/>
        <v/>
      </c>
      <c r="S3304" s="11">
        <f t="shared" si="416"/>
        <v>15806578.219013238</v>
      </c>
      <c r="T3304" s="11">
        <f t="shared" si="416"/>
        <v>27392613.920012038</v>
      </c>
      <c r="U3304" s="11">
        <f t="shared" si="416"/>
        <v>46298772.015505418</v>
      </c>
    </row>
    <row r="3305" spans="1:21" x14ac:dyDescent="0.2">
      <c r="A3305" s="5">
        <v>3337</v>
      </c>
      <c r="B3305" s="17">
        <v>25</v>
      </c>
      <c r="C3305" s="16">
        <v>12</v>
      </c>
      <c r="D3305" s="16">
        <v>2004</v>
      </c>
      <c r="E3305" s="18">
        <v>38729</v>
      </c>
      <c r="F3305" s="9" t="s">
        <v>3263</v>
      </c>
      <c r="G3305" s="3">
        <v>10600000</v>
      </c>
      <c r="H3305" s="3">
        <v>22163442</v>
      </c>
      <c r="I3305" s="3">
        <v>34409206</v>
      </c>
      <c r="J3305" s="8" t="str">
        <f t="shared" si="410"/>
        <v/>
      </c>
      <c r="K3305" s="8" t="str">
        <f t="shared" si="411"/>
        <v/>
      </c>
      <c r="L3305" s="8" t="str">
        <f t="shared" si="412"/>
        <v>Darkness</v>
      </c>
      <c r="M3305" s="8" t="str">
        <f t="shared" si="413"/>
        <v/>
      </c>
      <c r="N3305" s="8" t="str">
        <f t="shared" si="409"/>
        <v>Darkness</v>
      </c>
      <c r="O3305" s="10">
        <f>INDEX(cpi!$A$1:$M$106,MATCH($D3305,cpi!$A:$A,0),MATCH($C3305,cpi!$1:$1,0))</f>
        <v>190.3</v>
      </c>
      <c r="P3305" s="10">
        <f>cpi!$I$2</f>
        <v>245.51900000000001</v>
      </c>
      <c r="Q3305" s="10">
        <f t="shared" si="414"/>
        <v>1.290168155543878</v>
      </c>
      <c r="R3305" s="8" t="str">
        <f t="shared" si="415"/>
        <v/>
      </c>
      <c r="S3305" s="11">
        <f t="shared" si="416"/>
        <v>13675782.448765106</v>
      </c>
      <c r="T3305" s="11">
        <f t="shared" si="416"/>
        <v>28594567.08564372</v>
      </c>
      <c r="U3305" s="11">
        <f t="shared" si="416"/>
        <v>44393661.838749342</v>
      </c>
    </row>
    <row r="3306" spans="1:21" x14ac:dyDescent="0.2">
      <c r="A3306" s="5">
        <v>3338</v>
      </c>
      <c r="B3306" s="17">
        <v>6</v>
      </c>
      <c r="C3306" s="16">
        <v>12</v>
      </c>
      <c r="D3306" s="16">
        <v>2013</v>
      </c>
      <c r="E3306" s="18">
        <v>41437</v>
      </c>
      <c r="F3306" s="9" t="s">
        <v>3264</v>
      </c>
      <c r="G3306" s="3">
        <v>10600000</v>
      </c>
      <c r="H3306" s="3">
        <v>24084</v>
      </c>
      <c r="I3306" s="3">
        <v>261364</v>
      </c>
      <c r="J3306" s="8" t="str">
        <f t="shared" si="410"/>
        <v/>
      </c>
      <c r="K3306" s="8" t="str">
        <f t="shared" si="411"/>
        <v/>
      </c>
      <c r="L3306" s="8" t="str">
        <f t="shared" si="412"/>
        <v>The Last Days on Mars</v>
      </c>
      <c r="M3306" s="8" t="str">
        <f t="shared" si="413"/>
        <v/>
      </c>
      <c r="N3306" s="8" t="str">
        <f t="shared" si="409"/>
        <v>The Last Days on Mars</v>
      </c>
      <c r="O3306" s="10">
        <f>INDEX(cpi!$A$1:$M$106,MATCH($D3306,cpi!$A:$A,0),MATCH($C3306,cpi!$1:$1,0))</f>
        <v>233.04900000000001</v>
      </c>
      <c r="P3306" s="10">
        <f>cpi!$I$2</f>
        <v>245.51900000000001</v>
      </c>
      <c r="Q3306" s="10">
        <f t="shared" si="414"/>
        <v>1.0535080605366254</v>
      </c>
      <c r="R3306" s="8" t="str">
        <f t="shared" si="415"/>
        <v/>
      </c>
      <c r="S3306" s="11">
        <f t="shared" si="416"/>
        <v>11167185.441688228</v>
      </c>
      <c r="T3306" s="11">
        <f t="shared" si="416"/>
        <v>25372.688129964085</v>
      </c>
      <c r="U3306" s="11">
        <f t="shared" si="416"/>
        <v>275349.08073409455</v>
      </c>
    </row>
    <row r="3307" spans="1:21" x14ac:dyDescent="0.2">
      <c r="A3307" s="5">
        <v>3339</v>
      </c>
      <c r="B3307" s="17">
        <v>11</v>
      </c>
      <c r="C3307" s="16">
        <v>6</v>
      </c>
      <c r="D3307" s="16">
        <v>1982</v>
      </c>
      <c r="E3307" s="18">
        <v>30261</v>
      </c>
      <c r="F3307" s="9" t="s">
        <v>3265</v>
      </c>
      <c r="G3307" s="3">
        <v>10500000</v>
      </c>
      <c r="H3307" s="3">
        <v>435110554</v>
      </c>
      <c r="I3307" s="3">
        <v>792965326</v>
      </c>
      <c r="J3307" s="8" t="str">
        <f t="shared" si="410"/>
        <v/>
      </c>
      <c r="K3307" s="8" t="str">
        <f t="shared" si="411"/>
        <v/>
      </c>
      <c r="L3307" s="8" t="str">
        <f t="shared" si="412"/>
        <v>ET: The Extra-Terrestrial</v>
      </c>
      <c r="M3307" s="8" t="str">
        <f t="shared" si="413"/>
        <v/>
      </c>
      <c r="N3307" s="8" t="str">
        <f t="shared" si="409"/>
        <v>ET: The Extra-Terrestrial</v>
      </c>
      <c r="O3307" s="10">
        <f>INDEX(cpi!$A$1:$M$106,MATCH($D3307,cpi!$A:$A,0),MATCH($C3307,cpi!$1:$1,0))</f>
        <v>97</v>
      </c>
      <c r="P3307" s="10">
        <f>cpi!$I$2</f>
        <v>245.51900000000001</v>
      </c>
      <c r="Q3307" s="10">
        <f t="shared" si="414"/>
        <v>2.5311237113402063</v>
      </c>
      <c r="R3307" s="8" t="str">
        <f t="shared" si="415"/>
        <v/>
      </c>
      <c r="S3307" s="11">
        <f t="shared" si="416"/>
        <v>26576798.969072167</v>
      </c>
      <c r="T3307" s="11">
        <f t="shared" si="416"/>
        <v>1101318640.2837732</v>
      </c>
      <c r="U3307" s="11">
        <f t="shared" si="416"/>
        <v>2007093338.9092166</v>
      </c>
    </row>
    <row r="3308" spans="1:21" x14ac:dyDescent="0.2">
      <c r="A3308" s="5">
        <v>3340</v>
      </c>
      <c r="B3308" s="17">
        <v>2</v>
      </c>
      <c r="C3308" s="16">
        <v>4</v>
      </c>
      <c r="D3308" s="16">
        <v>1968</v>
      </c>
      <c r="E3308" s="18">
        <v>24872</v>
      </c>
      <c r="F3308" s="9" t="s">
        <v>3266</v>
      </c>
      <c r="G3308" s="3">
        <v>10500000</v>
      </c>
      <c r="H3308" s="3">
        <v>56700000</v>
      </c>
      <c r="I3308" s="3">
        <v>68700000</v>
      </c>
      <c r="J3308" s="8" t="str">
        <f t="shared" si="410"/>
        <v/>
      </c>
      <c r="K3308" s="8" t="str">
        <f t="shared" si="411"/>
        <v/>
      </c>
      <c r="L3308" s="8" t="str">
        <f t="shared" si="412"/>
        <v>2001: A Space Odyssey</v>
      </c>
      <c r="M3308" s="8" t="str">
        <f t="shared" si="413"/>
        <v/>
      </c>
      <c r="N3308" s="8" t="str">
        <f t="shared" si="409"/>
        <v>2001: A Space Odyssey</v>
      </c>
      <c r="O3308" s="10">
        <f>INDEX(cpi!$A$1:$M$106,MATCH($D3308,cpi!$A:$A,0),MATCH($C3308,cpi!$1:$1,0))</f>
        <v>34.4</v>
      </c>
      <c r="P3308" s="10">
        <f>cpi!$I$2</f>
        <v>245.51900000000001</v>
      </c>
      <c r="Q3308" s="10">
        <f t="shared" si="414"/>
        <v>7.1371802325581397</v>
      </c>
      <c r="R3308" s="8" t="str">
        <f t="shared" si="415"/>
        <v/>
      </c>
      <c r="S3308" s="11">
        <f t="shared" si="416"/>
        <v>74940392.441860467</v>
      </c>
      <c r="T3308" s="11">
        <f t="shared" si="416"/>
        <v>404678119.18604654</v>
      </c>
      <c r="U3308" s="11">
        <f t="shared" si="416"/>
        <v>490324281.97674417</v>
      </c>
    </row>
    <row r="3309" spans="1:21" x14ac:dyDescent="0.2">
      <c r="A3309" s="5">
        <v>3341</v>
      </c>
      <c r="B3309" s="17">
        <v>20</v>
      </c>
      <c r="C3309" s="16">
        <v>4</v>
      </c>
      <c r="D3309" s="16">
        <v>2007</v>
      </c>
      <c r="E3309" s="18">
        <v>39664</v>
      </c>
      <c r="F3309" s="9" t="s">
        <v>3267</v>
      </c>
      <c r="G3309" s="3">
        <v>10500000</v>
      </c>
      <c r="H3309" s="3">
        <v>11052958</v>
      </c>
      <c r="I3309" s="3">
        <v>14140402</v>
      </c>
      <c r="J3309" s="8" t="str">
        <f t="shared" si="410"/>
        <v/>
      </c>
      <c r="K3309" s="8" t="str">
        <f t="shared" si="411"/>
        <v/>
      </c>
      <c r="L3309" s="8" t="str">
        <f t="shared" si="412"/>
        <v>In the Land of Women</v>
      </c>
      <c r="M3309" s="8" t="str">
        <f t="shared" si="413"/>
        <v/>
      </c>
      <c r="N3309" s="8" t="str">
        <f t="shared" si="409"/>
        <v>In the Land of Women</v>
      </c>
      <c r="O3309" s="10">
        <f>INDEX(cpi!$A$1:$M$106,MATCH($D3309,cpi!$A:$A,0),MATCH($C3309,cpi!$1:$1,0))</f>
        <v>206.68600000000001</v>
      </c>
      <c r="P3309" s="10">
        <f>cpi!$I$2</f>
        <v>245.51900000000001</v>
      </c>
      <c r="Q3309" s="10">
        <f t="shared" si="414"/>
        <v>1.1878840366546355</v>
      </c>
      <c r="R3309" s="8" t="str">
        <f t="shared" si="415"/>
        <v/>
      </c>
      <c r="S3309" s="11">
        <f t="shared" si="416"/>
        <v>12472782.384873673</v>
      </c>
      <c r="T3309" s="11">
        <f t="shared" si="416"/>
        <v>13129632.366014147</v>
      </c>
      <c r="U3309" s="11">
        <f t="shared" si="416"/>
        <v>16797157.807679281</v>
      </c>
    </row>
    <row r="3310" spans="1:21" x14ac:dyDescent="0.2">
      <c r="A3310" s="5">
        <v>3342</v>
      </c>
      <c r="B3310" s="17">
        <v>31</v>
      </c>
      <c r="C3310" s="16">
        <v>12</v>
      </c>
      <c r="D3310" s="16">
        <v>1994</v>
      </c>
      <c r="E3310" s="18">
        <v>35258</v>
      </c>
      <c r="F3310" s="9" t="s">
        <v>3268</v>
      </c>
      <c r="G3310" s="3">
        <v>10500000</v>
      </c>
      <c r="H3310" s="3">
        <v>125169</v>
      </c>
      <c r="I3310" s="3">
        <v>125169</v>
      </c>
      <c r="J3310" s="8" t="str">
        <f t="shared" si="410"/>
        <v/>
      </c>
      <c r="K3310" s="8" t="str">
        <f t="shared" si="411"/>
        <v/>
      </c>
      <c r="L3310" s="8" t="str">
        <f t="shared" si="412"/>
        <v>There Goes My Baby</v>
      </c>
      <c r="M3310" s="8" t="str">
        <f t="shared" si="413"/>
        <v/>
      </c>
      <c r="N3310" s="8" t="str">
        <f t="shared" si="409"/>
        <v>There Goes My Baby</v>
      </c>
      <c r="O3310" s="10">
        <f>INDEX(cpi!$A$1:$M$106,MATCH($D3310,cpi!$A:$A,0),MATCH($C3310,cpi!$1:$1,0))</f>
        <v>149.69999999999999</v>
      </c>
      <c r="P3310" s="10">
        <f>cpi!$I$2</f>
        <v>245.51900000000001</v>
      </c>
      <c r="Q3310" s="10">
        <f t="shared" si="414"/>
        <v>1.6400734802939214</v>
      </c>
      <c r="R3310" s="8" t="str">
        <f t="shared" si="415"/>
        <v/>
      </c>
      <c r="S3310" s="11">
        <f t="shared" si="416"/>
        <v>17220771.543086175</v>
      </c>
      <c r="T3310" s="11">
        <f t="shared" si="416"/>
        <v>205286.35745490986</v>
      </c>
      <c r="U3310" s="11">
        <f t="shared" si="416"/>
        <v>205286.35745490986</v>
      </c>
    </row>
    <row r="3311" spans="1:21" x14ac:dyDescent="0.2">
      <c r="A3311" s="5">
        <v>3343</v>
      </c>
      <c r="B3311" s="17">
        <v>20</v>
      </c>
      <c r="C3311" s="16">
        <v>2</v>
      </c>
      <c r="D3311" s="16">
        <v>2004</v>
      </c>
      <c r="E3311" s="18">
        <v>38566</v>
      </c>
      <c r="F3311" s="9" t="s">
        <v>3269</v>
      </c>
      <c r="G3311" s="3">
        <v>10400000</v>
      </c>
      <c r="H3311" s="3">
        <v>1610194</v>
      </c>
      <c r="I3311" s="3">
        <v>1610194</v>
      </c>
      <c r="J3311" s="8" t="str">
        <f t="shared" si="410"/>
        <v/>
      </c>
      <c r="K3311" s="8" t="str">
        <f t="shared" si="411"/>
        <v/>
      </c>
      <c r="L3311" s="8" t="str">
        <f t="shared" si="412"/>
        <v>The Blue Butterfly</v>
      </c>
      <c r="M3311" s="8" t="str">
        <f t="shared" si="413"/>
        <v/>
      </c>
      <c r="N3311" s="8" t="str">
        <f t="shared" si="409"/>
        <v>The Blue Butterfly</v>
      </c>
      <c r="O3311" s="10">
        <f>INDEX(cpi!$A$1:$M$106,MATCH($D3311,cpi!$A:$A,0),MATCH($C3311,cpi!$1:$1,0))</f>
        <v>186.2</v>
      </c>
      <c r="P3311" s="10">
        <f>cpi!$I$2</f>
        <v>245.51900000000001</v>
      </c>
      <c r="Q3311" s="10">
        <f t="shared" si="414"/>
        <v>1.3185767991407091</v>
      </c>
      <c r="R3311" s="8" t="str">
        <f t="shared" si="415"/>
        <v/>
      </c>
      <c r="S3311" s="11">
        <f t="shared" si="416"/>
        <v>13713198.711063376</v>
      </c>
      <c r="T3311" s="11">
        <f t="shared" si="416"/>
        <v>2123164.4505155748</v>
      </c>
      <c r="U3311" s="11">
        <f t="shared" si="416"/>
        <v>2123164.4505155748</v>
      </c>
    </row>
    <row r="3312" spans="1:21" x14ac:dyDescent="0.2">
      <c r="A3312" s="5">
        <v>3344</v>
      </c>
      <c r="B3312" s="17">
        <v>2</v>
      </c>
      <c r="C3312" s="16">
        <v>11</v>
      </c>
      <c r="D3312" s="16">
        <v>2001</v>
      </c>
      <c r="E3312" s="18">
        <v>36933</v>
      </c>
      <c r="F3312" s="9" t="s">
        <v>3270</v>
      </c>
      <c r="G3312" s="3">
        <v>10350000</v>
      </c>
      <c r="H3312" s="3">
        <v>33201661</v>
      </c>
      <c r="I3312" s="3">
        <v>174201661</v>
      </c>
      <c r="J3312" s="8" t="str">
        <f t="shared" si="410"/>
        <v/>
      </c>
      <c r="K3312" s="8" t="str">
        <f t="shared" si="411"/>
        <v/>
      </c>
      <c r="L3312" s="8" t="str">
        <f t="shared" si="412"/>
        <v>Le Fabuleux destin d'AmÃ©lie Poulain</v>
      </c>
      <c r="M3312" s="8" t="str">
        <f t="shared" si="413"/>
        <v/>
      </c>
      <c r="N3312" s="8" t="str">
        <f t="shared" si="409"/>
        <v>Le Fabuleux destin d'AmÃ©lie Poulain</v>
      </c>
      <c r="O3312" s="10">
        <f>INDEX(cpi!$A$1:$M$106,MATCH($D3312,cpi!$A:$A,0),MATCH($C3312,cpi!$1:$1,0))</f>
        <v>177.4</v>
      </c>
      <c r="P3312" s="10">
        <f>cpi!$I$2</f>
        <v>245.51900000000001</v>
      </c>
      <c r="Q3312" s="10">
        <f t="shared" si="414"/>
        <v>1.3839853438556933</v>
      </c>
      <c r="R3312" s="8" t="str">
        <f t="shared" si="415"/>
        <v/>
      </c>
      <c r="S3312" s="11">
        <f t="shared" si="416"/>
        <v>14324248.308906425</v>
      </c>
      <c r="T3312" s="11">
        <f t="shared" si="416"/>
        <v>45950612.215665162</v>
      </c>
      <c r="U3312" s="11">
        <f t="shared" si="416"/>
        <v>241092545.6993179</v>
      </c>
    </row>
    <row r="3313" spans="1:21" x14ac:dyDescent="0.2">
      <c r="A3313" s="5">
        <v>3345</v>
      </c>
      <c r="B3313" s="17">
        <v>18</v>
      </c>
      <c r="C3313" s="16">
        <v>2</v>
      </c>
      <c r="D3313" s="16">
        <v>1983</v>
      </c>
      <c r="E3313" s="18">
        <v>30835</v>
      </c>
      <c r="F3313" s="9" t="s">
        <v>3271</v>
      </c>
      <c r="G3313" s="3">
        <v>10100000</v>
      </c>
      <c r="H3313" s="3">
        <v>10143618</v>
      </c>
      <c r="I3313" s="3">
        <v>10143618</v>
      </c>
      <c r="J3313" s="8" t="str">
        <f t="shared" si="410"/>
        <v/>
      </c>
      <c r="K3313" s="8" t="str">
        <f t="shared" si="411"/>
        <v/>
      </c>
      <c r="L3313" s="8" t="str">
        <f t="shared" si="412"/>
        <v>Lovesick</v>
      </c>
      <c r="M3313" s="8" t="str">
        <f t="shared" si="413"/>
        <v/>
      </c>
      <c r="N3313" s="8" t="str">
        <f t="shared" si="409"/>
        <v>Lovesick</v>
      </c>
      <c r="O3313" s="10">
        <f>INDEX(cpi!$A$1:$M$106,MATCH($D3313,cpi!$A:$A,0),MATCH($C3313,cpi!$1:$1,0))</f>
        <v>97.9</v>
      </c>
      <c r="P3313" s="10">
        <f>cpi!$I$2</f>
        <v>245.51900000000001</v>
      </c>
      <c r="Q3313" s="10">
        <f t="shared" si="414"/>
        <v>2.507854954034729</v>
      </c>
      <c r="R3313" s="8" t="str">
        <f t="shared" si="415"/>
        <v/>
      </c>
      <c r="S3313" s="11">
        <f t="shared" si="416"/>
        <v>25329335.035750762</v>
      </c>
      <c r="T3313" s="11">
        <f t="shared" si="416"/>
        <v>25438722.653135851</v>
      </c>
      <c r="U3313" s="11">
        <f t="shared" si="416"/>
        <v>25438722.653135851</v>
      </c>
    </row>
    <row r="3314" spans="1:21" x14ac:dyDescent="0.2">
      <c r="A3314" s="5">
        <v>3346</v>
      </c>
      <c r="B3314" s="17">
        <v>30</v>
      </c>
      <c r="C3314" s="16">
        <v>4</v>
      </c>
      <c r="D3314" s="16">
        <v>2010</v>
      </c>
      <c r="E3314" s="18">
        <v>41064</v>
      </c>
      <c r="F3314" s="9" t="s">
        <v>3272</v>
      </c>
      <c r="G3314" s="3">
        <v>10100000</v>
      </c>
      <c r="H3314" s="3">
        <v>1183658</v>
      </c>
      <c r="I3314" s="3">
        <v>18726300</v>
      </c>
      <c r="J3314" s="8" t="str">
        <f t="shared" si="410"/>
        <v/>
      </c>
      <c r="K3314" s="8" t="str">
        <f t="shared" si="411"/>
        <v/>
      </c>
      <c r="L3314" s="8" t="str">
        <f t="shared" si="412"/>
        <v>Housefull</v>
      </c>
      <c r="M3314" s="8" t="str">
        <f t="shared" si="413"/>
        <v/>
      </c>
      <c r="N3314" s="8" t="str">
        <f t="shared" si="409"/>
        <v>Housefull</v>
      </c>
      <c r="O3314" s="10">
        <f>INDEX(cpi!$A$1:$M$106,MATCH($D3314,cpi!$A:$A,0),MATCH($C3314,cpi!$1:$1,0))</f>
        <v>218.00899999999999</v>
      </c>
      <c r="P3314" s="10">
        <f>cpi!$I$2</f>
        <v>245.51900000000001</v>
      </c>
      <c r="Q3314" s="10">
        <f t="shared" si="414"/>
        <v>1.1261874509767946</v>
      </c>
      <c r="R3314" s="8" t="str">
        <f t="shared" si="415"/>
        <v/>
      </c>
      <c r="S3314" s="11">
        <f t="shared" si="416"/>
        <v>11374493.254865626</v>
      </c>
      <c r="T3314" s="11">
        <f t="shared" si="416"/>
        <v>1333020.7858482907</v>
      </c>
      <c r="U3314" s="11">
        <f t="shared" si="416"/>
        <v>21089324.063226748</v>
      </c>
    </row>
    <row r="3315" spans="1:21" x14ac:dyDescent="0.2">
      <c r="A3315" s="5">
        <v>3347</v>
      </c>
      <c r="B3315" s="17">
        <v>24</v>
      </c>
      <c r="C3315" s="16">
        <v>8</v>
      </c>
      <c r="D3315" s="16">
        <v>2007</v>
      </c>
      <c r="E3315" s="18">
        <v>39790</v>
      </c>
      <c r="F3315" s="9" t="s">
        <v>3273</v>
      </c>
      <c r="G3315" s="3">
        <v>10100000</v>
      </c>
      <c r="H3315" s="3">
        <v>1066555</v>
      </c>
      <c r="I3315" s="3">
        <v>1066555</v>
      </c>
      <c r="J3315" s="8" t="str">
        <f t="shared" si="410"/>
        <v/>
      </c>
      <c r="K3315" s="8" t="str">
        <f t="shared" si="411"/>
        <v/>
      </c>
      <c r="L3315" s="8" t="str">
        <f t="shared" si="412"/>
        <v>September Dawn</v>
      </c>
      <c r="M3315" s="8" t="str">
        <f t="shared" si="413"/>
        <v/>
      </c>
      <c r="N3315" s="8" t="str">
        <f t="shared" si="409"/>
        <v>September Dawn</v>
      </c>
      <c r="O3315" s="10">
        <f>INDEX(cpi!$A$1:$M$106,MATCH($D3315,cpi!$A:$A,0),MATCH($C3315,cpi!$1:$1,0))</f>
        <v>207.917</v>
      </c>
      <c r="P3315" s="10">
        <f>cpi!$I$2</f>
        <v>245.51900000000001</v>
      </c>
      <c r="Q3315" s="10">
        <f t="shared" si="414"/>
        <v>1.1808510126637071</v>
      </c>
      <c r="R3315" s="8" t="str">
        <f t="shared" si="415"/>
        <v/>
      </c>
      <c r="S3315" s="11">
        <f t="shared" si="416"/>
        <v>11926595.227903441</v>
      </c>
      <c r="T3315" s="11">
        <f t="shared" si="416"/>
        <v>1259442.55181154</v>
      </c>
      <c r="U3315" s="11">
        <f t="shared" si="416"/>
        <v>1259442.55181154</v>
      </c>
    </row>
    <row r="3316" spans="1:21" x14ac:dyDescent="0.2">
      <c r="A3316" s="5">
        <v>3348</v>
      </c>
      <c r="B3316" s="17">
        <v>5</v>
      </c>
      <c r="C3316" s="16">
        <v>12</v>
      </c>
      <c r="D3316" s="16">
        <v>1997</v>
      </c>
      <c r="E3316" s="18">
        <v>35562</v>
      </c>
      <c r="F3316" s="9" t="s">
        <v>3274</v>
      </c>
      <c r="G3316" s="3">
        <v>10000000</v>
      </c>
      <c r="H3316" s="3">
        <v>138433435</v>
      </c>
      <c r="I3316" s="3">
        <v>225933435</v>
      </c>
      <c r="J3316" s="8" t="str">
        <f t="shared" si="410"/>
        <v/>
      </c>
      <c r="K3316" s="8" t="str">
        <f t="shared" si="411"/>
        <v/>
      </c>
      <c r="L3316" s="8" t="str">
        <f t="shared" si="412"/>
        <v>Good Will Hunting</v>
      </c>
      <c r="M3316" s="8" t="str">
        <f t="shared" si="413"/>
        <v/>
      </c>
      <c r="N3316" s="8" t="str">
        <f t="shared" si="409"/>
        <v>Good Will Hunting</v>
      </c>
      <c r="O3316" s="10">
        <f>INDEX(cpi!$A$1:$M$106,MATCH($D3316,cpi!$A:$A,0),MATCH($C3316,cpi!$1:$1,0))</f>
        <v>161.30000000000001</v>
      </c>
      <c r="P3316" s="10">
        <f>cpi!$I$2</f>
        <v>245.51900000000001</v>
      </c>
      <c r="Q3316" s="10">
        <f t="shared" si="414"/>
        <v>1.5221264724116552</v>
      </c>
      <c r="R3316" s="8" t="str">
        <f t="shared" si="415"/>
        <v/>
      </c>
      <c r="S3316" s="11">
        <f t="shared" si="416"/>
        <v>15221264.724116553</v>
      </c>
      <c r="T3316" s="11">
        <f t="shared" si="416"/>
        <v>210713196.08037817</v>
      </c>
      <c r="U3316" s="11">
        <f t="shared" si="416"/>
        <v>343899262.41639799</v>
      </c>
    </row>
    <row r="3317" spans="1:21" x14ac:dyDescent="0.2">
      <c r="A3317" s="5">
        <v>3349</v>
      </c>
      <c r="B3317" s="17">
        <v>22</v>
      </c>
      <c r="C3317" s="16">
        <v>10</v>
      </c>
      <c r="D3317" s="16">
        <v>2004</v>
      </c>
      <c r="E3317" s="18">
        <v>38635</v>
      </c>
      <c r="F3317" s="9" t="s">
        <v>3275</v>
      </c>
      <c r="G3317" s="3">
        <v>10000000</v>
      </c>
      <c r="H3317" s="3">
        <v>110359362</v>
      </c>
      <c r="I3317" s="3">
        <v>187281115</v>
      </c>
      <c r="J3317" s="8" t="str">
        <f t="shared" si="410"/>
        <v/>
      </c>
      <c r="K3317" s="8" t="str">
        <f t="shared" si="411"/>
        <v/>
      </c>
      <c r="L3317" s="8" t="str">
        <f t="shared" si="412"/>
        <v>The Grudge</v>
      </c>
      <c r="M3317" s="8" t="str">
        <f t="shared" si="413"/>
        <v/>
      </c>
      <c r="N3317" s="8" t="str">
        <f t="shared" si="409"/>
        <v>The Grudge</v>
      </c>
      <c r="O3317" s="10">
        <f>INDEX(cpi!$A$1:$M$106,MATCH($D3317,cpi!$A:$A,0),MATCH($C3317,cpi!$1:$1,0))</f>
        <v>190.9</v>
      </c>
      <c r="P3317" s="10">
        <f>cpi!$I$2</f>
        <v>245.51900000000001</v>
      </c>
      <c r="Q3317" s="10">
        <f t="shared" si="414"/>
        <v>1.2861131482451544</v>
      </c>
      <c r="R3317" s="8" t="str">
        <f t="shared" si="415"/>
        <v/>
      </c>
      <c r="S3317" s="11">
        <f t="shared" si="416"/>
        <v>12861131.482451545</v>
      </c>
      <c r="T3317" s="11">
        <f t="shared" si="416"/>
        <v>141934626.50014666</v>
      </c>
      <c r="U3317" s="11">
        <f t="shared" si="416"/>
        <v>240864704.41951281</v>
      </c>
    </row>
    <row r="3318" spans="1:21" x14ac:dyDescent="0.2">
      <c r="A3318" s="5">
        <v>3350</v>
      </c>
      <c r="B3318" s="17">
        <v>26</v>
      </c>
      <c r="C3318" s="16">
        <v>8</v>
      </c>
      <c r="D3318" s="16">
        <v>2016</v>
      </c>
      <c r="E3318" s="18">
        <v>43139</v>
      </c>
      <c r="F3318" s="9" t="s">
        <v>5381</v>
      </c>
      <c r="G3318" s="3">
        <v>10000000</v>
      </c>
      <c r="H3318" s="3">
        <v>89217875</v>
      </c>
      <c r="I3318" s="3">
        <v>158185073</v>
      </c>
      <c r="J3318" s="8" t="str">
        <f t="shared" si="410"/>
        <v/>
      </c>
      <c r="K3318" s="8" t="str">
        <f t="shared" si="411"/>
        <v/>
      </c>
      <c r="L3318" s="8" t="str">
        <f t="shared" si="412"/>
        <v>Don't Breathe</v>
      </c>
      <c r="M3318" s="8" t="str">
        <f t="shared" si="413"/>
        <v/>
      </c>
      <c r="N3318" s="8" t="str">
        <f t="shared" si="409"/>
        <v>Don't Breathe</v>
      </c>
      <c r="O3318" s="10">
        <f>INDEX(cpi!$A$1:$M$106,MATCH($D3318,cpi!$A:$A,0),MATCH($C3318,cpi!$1:$1,0))</f>
        <v>240.84899999999999</v>
      </c>
      <c r="P3318" s="10">
        <f>cpi!$I$2</f>
        <v>245.51900000000001</v>
      </c>
      <c r="Q3318" s="10">
        <f t="shared" si="414"/>
        <v>1.0193897421205818</v>
      </c>
      <c r="R3318" s="8" t="str">
        <f t="shared" si="415"/>
        <v/>
      </c>
      <c r="S3318" s="11">
        <f t="shared" si="416"/>
        <v>10193897.421205817</v>
      </c>
      <c r="T3318" s="11">
        <f t="shared" si="416"/>
        <v>90947786.588796303</v>
      </c>
      <c r="U3318" s="11">
        <f t="shared" si="416"/>
        <v>161252240.77279541</v>
      </c>
    </row>
    <row r="3319" spans="1:21" x14ac:dyDescent="0.2">
      <c r="A3319" s="5">
        <v>3351</v>
      </c>
      <c r="B3319" s="17">
        <v>26</v>
      </c>
      <c r="C3319" s="16">
        <v>6</v>
      </c>
      <c r="D3319" s="16">
        <v>1981</v>
      </c>
      <c r="E3319" s="18">
        <v>30353</v>
      </c>
      <c r="F3319" s="9" t="s">
        <v>3277</v>
      </c>
      <c r="G3319" s="3">
        <v>10000000</v>
      </c>
      <c r="H3319" s="3">
        <v>85300000</v>
      </c>
      <c r="I3319" s="3">
        <v>85300000</v>
      </c>
      <c r="J3319" s="8" t="str">
        <f t="shared" si="410"/>
        <v/>
      </c>
      <c r="K3319" s="8" t="str">
        <f t="shared" si="411"/>
        <v/>
      </c>
      <c r="L3319" s="8" t="str">
        <f t="shared" si="412"/>
        <v>Stripes</v>
      </c>
      <c r="M3319" s="8" t="str">
        <f t="shared" si="413"/>
        <v/>
      </c>
      <c r="N3319" s="8" t="str">
        <f t="shared" si="409"/>
        <v>Stripes</v>
      </c>
      <c r="O3319" s="10">
        <f>INDEX(cpi!$A$1:$M$106,MATCH($D3319,cpi!$A:$A,0),MATCH($C3319,cpi!$1:$1,0))</f>
        <v>90.6</v>
      </c>
      <c r="P3319" s="10">
        <f>cpi!$I$2</f>
        <v>245.51900000000001</v>
      </c>
      <c r="Q3319" s="10">
        <f t="shared" si="414"/>
        <v>2.7099227373068433</v>
      </c>
      <c r="R3319" s="8" t="str">
        <f t="shared" si="415"/>
        <v/>
      </c>
      <c r="S3319" s="11">
        <f t="shared" si="416"/>
        <v>27099227.373068433</v>
      </c>
      <c r="T3319" s="11">
        <f t="shared" si="416"/>
        <v>231156409.49227375</v>
      </c>
      <c r="U3319" s="11">
        <f t="shared" si="416"/>
        <v>231156409.49227375</v>
      </c>
    </row>
    <row r="3320" spans="1:21" x14ac:dyDescent="0.2">
      <c r="A3320" s="5">
        <v>3352</v>
      </c>
      <c r="B3320" s="17">
        <v>27</v>
      </c>
      <c r="C3320" s="16">
        <v>10</v>
      </c>
      <c r="D3320" s="16">
        <v>2006</v>
      </c>
      <c r="E3320" s="18">
        <v>39517</v>
      </c>
      <c r="F3320" s="9" t="s">
        <v>3278</v>
      </c>
      <c r="G3320" s="3">
        <v>10000000</v>
      </c>
      <c r="H3320" s="3">
        <v>80238724</v>
      </c>
      <c r="I3320" s="3">
        <v>163876815</v>
      </c>
      <c r="J3320" s="8" t="str">
        <f t="shared" si="410"/>
        <v/>
      </c>
      <c r="K3320" s="8" t="str">
        <f t="shared" si="411"/>
        <v/>
      </c>
      <c r="L3320" s="8" t="str">
        <f t="shared" si="412"/>
        <v>Saw III</v>
      </c>
      <c r="M3320" s="8" t="str">
        <f t="shared" si="413"/>
        <v/>
      </c>
      <c r="N3320" s="8" t="str">
        <f t="shared" si="409"/>
        <v>Saw III</v>
      </c>
      <c r="O3320" s="10">
        <f>INDEX(cpi!$A$1:$M$106,MATCH($D3320,cpi!$A:$A,0),MATCH($C3320,cpi!$1:$1,0))</f>
        <v>201.8</v>
      </c>
      <c r="P3320" s="10">
        <f>cpi!$I$2</f>
        <v>245.51900000000001</v>
      </c>
      <c r="Q3320" s="10">
        <f t="shared" si="414"/>
        <v>1.2166451932606541</v>
      </c>
      <c r="R3320" s="8" t="str">
        <f t="shared" si="415"/>
        <v/>
      </c>
      <c r="S3320" s="11">
        <f t="shared" si="416"/>
        <v>12166451.932606541</v>
      </c>
      <c r="T3320" s="11">
        <f t="shared" si="416"/>
        <v>97622057.867968291</v>
      </c>
      <c r="U3320" s="11">
        <f t="shared" si="416"/>
        <v>199379939.25661546</v>
      </c>
    </row>
    <row r="3321" spans="1:21" x14ac:dyDescent="0.2">
      <c r="A3321" s="5">
        <v>3353</v>
      </c>
      <c r="B3321" s="17">
        <v>1</v>
      </c>
      <c r="C3321" s="16">
        <v>7</v>
      </c>
      <c r="D3321" s="16">
        <v>2016</v>
      </c>
      <c r="E3321" s="18">
        <v>42376</v>
      </c>
      <c r="F3321" s="9" t="s">
        <v>3279</v>
      </c>
      <c r="G3321" s="3">
        <v>10000000</v>
      </c>
      <c r="H3321" s="3">
        <v>79042440</v>
      </c>
      <c r="I3321" s="3">
        <v>118557124</v>
      </c>
      <c r="J3321" s="8" t="str">
        <f t="shared" si="410"/>
        <v/>
      </c>
      <c r="K3321" s="8" t="str">
        <f t="shared" si="411"/>
        <v/>
      </c>
      <c r="L3321" s="8" t="str">
        <f t="shared" si="412"/>
        <v>The Purge: Election Year</v>
      </c>
      <c r="M3321" s="8" t="str">
        <f t="shared" si="413"/>
        <v/>
      </c>
      <c r="N3321" s="8" t="str">
        <f t="shared" si="409"/>
        <v>The Purge: Election Year</v>
      </c>
      <c r="O3321" s="10">
        <f>INDEX(cpi!$A$1:$M$106,MATCH($D3321,cpi!$A:$A,0),MATCH($C3321,cpi!$1:$1,0))</f>
        <v>240.62799999999999</v>
      </c>
      <c r="P3321" s="10">
        <f>cpi!$I$2</f>
        <v>245.51900000000001</v>
      </c>
      <c r="Q3321" s="10">
        <f t="shared" si="414"/>
        <v>1.020325980351414</v>
      </c>
      <c r="R3321" s="8" t="str">
        <f t="shared" si="415"/>
        <v/>
      </c>
      <c r="S3321" s="11">
        <f t="shared" si="416"/>
        <v>10203259.80351414</v>
      </c>
      <c r="T3321" s="11">
        <f t="shared" si="416"/>
        <v>80649055.082367823</v>
      </c>
      <c r="U3321" s="11">
        <f t="shared" si="416"/>
        <v>120966913.77294415</v>
      </c>
    </row>
    <row r="3322" spans="1:21" x14ac:dyDescent="0.2">
      <c r="A3322" s="5">
        <v>3354</v>
      </c>
      <c r="B3322" s="17">
        <v>25</v>
      </c>
      <c r="C3322" s="16">
        <v>8</v>
      </c>
      <c r="D3322" s="16">
        <v>2000</v>
      </c>
      <c r="E3322" s="18">
        <v>37264</v>
      </c>
      <c r="F3322" s="9" t="s">
        <v>3280</v>
      </c>
      <c r="G3322" s="3">
        <v>10000000</v>
      </c>
      <c r="H3322" s="3">
        <v>68353550</v>
      </c>
      <c r="I3322" s="3">
        <v>90453550</v>
      </c>
      <c r="J3322" s="8" t="str">
        <f t="shared" si="410"/>
        <v/>
      </c>
      <c r="K3322" s="8" t="str">
        <f t="shared" si="411"/>
        <v/>
      </c>
      <c r="L3322" s="8" t="str">
        <f t="shared" si="412"/>
        <v>Bring it On</v>
      </c>
      <c r="M3322" s="8" t="str">
        <f t="shared" si="413"/>
        <v/>
      </c>
      <c r="N3322" s="8" t="str">
        <f t="shared" si="409"/>
        <v>Bring it On</v>
      </c>
      <c r="O3322" s="10">
        <f>INDEX(cpi!$A$1:$M$106,MATCH($D3322,cpi!$A:$A,0),MATCH($C3322,cpi!$1:$1,0))</f>
        <v>172.8</v>
      </c>
      <c r="P3322" s="10">
        <f>cpi!$I$2</f>
        <v>245.51900000000001</v>
      </c>
      <c r="Q3322" s="10">
        <f t="shared" si="414"/>
        <v>1.4208275462962963</v>
      </c>
      <c r="R3322" s="8" t="str">
        <f t="shared" si="415"/>
        <v/>
      </c>
      <c r="S3322" s="11">
        <f t="shared" si="416"/>
        <v>14208275.462962963</v>
      </c>
      <c r="T3322" s="11">
        <f t="shared" si="416"/>
        <v>97118606.727141201</v>
      </c>
      <c r="U3322" s="11">
        <f t="shared" si="416"/>
        <v>128518895.50028935</v>
      </c>
    </row>
    <row r="3323" spans="1:21" x14ac:dyDescent="0.2">
      <c r="A3323" s="5">
        <v>3355</v>
      </c>
      <c r="B3323" s="17">
        <v>29</v>
      </c>
      <c r="C3323" s="16">
        <v>1</v>
      </c>
      <c r="D3323" s="16">
        <v>1999</v>
      </c>
      <c r="E3323" s="18">
        <v>37012</v>
      </c>
      <c r="F3323" s="9" t="s">
        <v>3281</v>
      </c>
      <c r="G3323" s="3">
        <v>10000000</v>
      </c>
      <c r="H3323" s="3">
        <v>63465522</v>
      </c>
      <c r="I3323" s="3">
        <v>63465522</v>
      </c>
      <c r="J3323" s="8" t="str">
        <f t="shared" si="410"/>
        <v/>
      </c>
      <c r="K3323" s="8" t="str">
        <f t="shared" si="411"/>
        <v/>
      </c>
      <c r="L3323" s="8" t="str">
        <f t="shared" si="412"/>
        <v>She's All That</v>
      </c>
      <c r="M3323" s="8" t="str">
        <f t="shared" si="413"/>
        <v/>
      </c>
      <c r="N3323" s="8" t="str">
        <f t="shared" si="409"/>
        <v>She's All That</v>
      </c>
      <c r="O3323" s="10">
        <f>INDEX(cpi!$A$1:$M$106,MATCH($D3323,cpi!$A:$A,0),MATCH($C3323,cpi!$1:$1,0))</f>
        <v>164.3</v>
      </c>
      <c r="P3323" s="10">
        <f>cpi!$I$2</f>
        <v>245.51900000000001</v>
      </c>
      <c r="Q3323" s="10">
        <f t="shared" si="414"/>
        <v>1.4943335362142423</v>
      </c>
      <c r="R3323" s="8" t="str">
        <f t="shared" si="415"/>
        <v/>
      </c>
      <c r="S3323" s="11">
        <f t="shared" si="416"/>
        <v>14943335.362142423</v>
      </c>
      <c r="T3323" s="11">
        <f t="shared" si="416"/>
        <v>94838657.917942792</v>
      </c>
      <c r="U3323" s="11">
        <f t="shared" si="416"/>
        <v>94838657.917942792</v>
      </c>
    </row>
    <row r="3324" spans="1:21" x14ac:dyDescent="0.2">
      <c r="A3324" s="5">
        <v>3356</v>
      </c>
      <c r="B3324" s="17">
        <v>26</v>
      </c>
      <c r="C3324" s="16">
        <v>10</v>
      </c>
      <c r="D3324" s="16">
        <v>2007</v>
      </c>
      <c r="E3324" s="18">
        <v>39854</v>
      </c>
      <c r="F3324" s="9" t="s">
        <v>3282</v>
      </c>
      <c r="G3324" s="3">
        <v>10000000</v>
      </c>
      <c r="H3324" s="3">
        <v>63300095</v>
      </c>
      <c r="I3324" s="3">
        <v>135759694</v>
      </c>
      <c r="J3324" s="8" t="str">
        <f t="shared" si="410"/>
        <v/>
      </c>
      <c r="K3324" s="8" t="str">
        <f t="shared" si="411"/>
        <v/>
      </c>
      <c r="L3324" s="8" t="str">
        <f t="shared" si="412"/>
        <v>Saw IV</v>
      </c>
      <c r="M3324" s="8" t="str">
        <f t="shared" si="413"/>
        <v/>
      </c>
      <c r="N3324" s="8" t="str">
        <f t="shared" si="409"/>
        <v>Saw IV</v>
      </c>
      <c r="O3324" s="10">
        <f>INDEX(cpi!$A$1:$M$106,MATCH($D3324,cpi!$A:$A,0),MATCH($C3324,cpi!$1:$1,0))</f>
        <v>208.93600000000001</v>
      </c>
      <c r="P3324" s="10">
        <f>cpi!$I$2</f>
        <v>245.51900000000001</v>
      </c>
      <c r="Q3324" s="10">
        <f t="shared" si="414"/>
        <v>1.1750918941685493</v>
      </c>
      <c r="R3324" s="8" t="str">
        <f t="shared" si="415"/>
        <v/>
      </c>
      <c r="S3324" s="11">
        <f t="shared" si="416"/>
        <v>11750918.941685494</v>
      </c>
      <c r="T3324" s="11">
        <f t="shared" si="416"/>
        <v>74383428.53459911</v>
      </c>
      <c r="U3324" s="11">
        <f t="shared" si="416"/>
        <v>159530115.97420263</v>
      </c>
    </row>
    <row r="3325" spans="1:21" x14ac:dyDescent="0.2">
      <c r="A3325" s="5">
        <v>3357</v>
      </c>
      <c r="B3325" s="17">
        <v>24</v>
      </c>
      <c r="C3325" s="16">
        <v>2</v>
      </c>
      <c r="D3325" s="16">
        <v>2006</v>
      </c>
      <c r="E3325" s="18">
        <v>39418</v>
      </c>
      <c r="F3325" s="9" t="s">
        <v>3283</v>
      </c>
      <c r="G3325" s="3">
        <v>10000000</v>
      </c>
      <c r="H3325" s="3">
        <v>63257940</v>
      </c>
      <c r="I3325" s="3">
        <v>63320521</v>
      </c>
      <c r="J3325" s="8" t="str">
        <f t="shared" si="410"/>
        <v/>
      </c>
      <c r="K3325" s="8" t="str">
        <f t="shared" si="411"/>
        <v/>
      </c>
      <c r="L3325" s="8" t="str">
        <f t="shared" si="412"/>
        <v>Madea's Family Reunion</v>
      </c>
      <c r="M3325" s="8" t="str">
        <f t="shared" si="413"/>
        <v/>
      </c>
      <c r="N3325" s="8" t="str">
        <f t="shared" si="409"/>
        <v>Madea's Family Reunion</v>
      </c>
      <c r="O3325" s="10">
        <f>INDEX(cpi!$A$1:$M$106,MATCH($D3325,cpi!$A:$A,0),MATCH($C3325,cpi!$1:$1,0))</f>
        <v>198.7</v>
      </c>
      <c r="P3325" s="10">
        <f>cpi!$I$2</f>
        <v>245.51900000000001</v>
      </c>
      <c r="Q3325" s="10">
        <f t="shared" si="414"/>
        <v>1.2356265727226976</v>
      </c>
      <c r="R3325" s="8" t="str">
        <f t="shared" si="415"/>
        <v/>
      </c>
      <c r="S3325" s="11">
        <f t="shared" si="416"/>
        <v>12356265.727226976</v>
      </c>
      <c r="T3325" s="11">
        <f t="shared" si="416"/>
        <v>78163191.599698037</v>
      </c>
      <c r="U3325" s="11">
        <f t="shared" si="416"/>
        <v>78240518.346245602</v>
      </c>
    </row>
    <row r="3326" spans="1:21" x14ac:dyDescent="0.2">
      <c r="A3326" s="5">
        <v>3358</v>
      </c>
      <c r="B3326" s="17">
        <v>7</v>
      </c>
      <c r="C3326" s="16">
        <v>1</v>
      </c>
      <c r="D3326" s="16">
        <v>2005</v>
      </c>
      <c r="E3326" s="18">
        <v>38534</v>
      </c>
      <c r="F3326" s="9" t="s">
        <v>3284</v>
      </c>
      <c r="G3326" s="3">
        <v>10000000</v>
      </c>
      <c r="H3326" s="3">
        <v>56094360</v>
      </c>
      <c r="I3326" s="3">
        <v>92094360</v>
      </c>
      <c r="J3326" s="8" t="str">
        <f t="shared" si="410"/>
        <v/>
      </c>
      <c r="K3326" s="8" t="str">
        <f t="shared" si="411"/>
        <v/>
      </c>
      <c r="L3326" s="8" t="str">
        <f t="shared" si="412"/>
        <v>White Noise</v>
      </c>
      <c r="M3326" s="8" t="str">
        <f t="shared" si="413"/>
        <v/>
      </c>
      <c r="N3326" s="8" t="str">
        <f t="shared" si="409"/>
        <v>White Noise</v>
      </c>
      <c r="O3326" s="10">
        <f>INDEX(cpi!$A$1:$M$106,MATCH($D3326,cpi!$A:$A,0),MATCH($C3326,cpi!$1:$1,0))</f>
        <v>190.7</v>
      </c>
      <c r="P3326" s="10">
        <f>cpi!$I$2</f>
        <v>245.51900000000001</v>
      </c>
      <c r="Q3326" s="10">
        <f t="shared" si="414"/>
        <v>1.2874619821709492</v>
      </c>
      <c r="R3326" s="8" t="str">
        <f t="shared" si="415"/>
        <v/>
      </c>
      <c r="S3326" s="11">
        <f t="shared" si="416"/>
        <v>12874619.821709491</v>
      </c>
      <c r="T3326" s="11">
        <f t="shared" si="416"/>
        <v>72219355.914210811</v>
      </c>
      <c r="U3326" s="11">
        <f t="shared" si="416"/>
        <v>118567987.27236497</v>
      </c>
    </row>
    <row r="3327" spans="1:21" x14ac:dyDescent="0.2">
      <c r="A3327" s="5">
        <v>3359</v>
      </c>
      <c r="B3327" s="17">
        <v>17</v>
      </c>
      <c r="C3327" s="16">
        <v>10</v>
      </c>
      <c r="D3327" s="16">
        <v>1986</v>
      </c>
      <c r="E3327" s="18">
        <v>31907</v>
      </c>
      <c r="F3327" s="9" t="s">
        <v>3285</v>
      </c>
      <c r="G3327" s="3">
        <v>10000000</v>
      </c>
      <c r="H3327" s="3">
        <v>52293000</v>
      </c>
      <c r="I3327" s="3">
        <v>52293000</v>
      </c>
      <c r="J3327" s="8" t="str">
        <f t="shared" si="410"/>
        <v/>
      </c>
      <c r="K3327" s="8" t="str">
        <f t="shared" si="411"/>
        <v/>
      </c>
      <c r="L3327" s="8" t="str">
        <f t="shared" si="412"/>
        <v>The Color of Money</v>
      </c>
      <c r="M3327" s="8" t="str">
        <f t="shared" si="413"/>
        <v/>
      </c>
      <c r="N3327" s="8" t="str">
        <f t="shared" si="409"/>
        <v>The Color of Money</v>
      </c>
      <c r="O3327" s="10">
        <f>INDEX(cpi!$A$1:$M$106,MATCH($D3327,cpi!$A:$A,0),MATCH($C3327,cpi!$1:$1,0))</f>
        <v>110.3</v>
      </c>
      <c r="P3327" s="10">
        <f>cpi!$I$2</f>
        <v>245.51900000000001</v>
      </c>
      <c r="Q3327" s="10">
        <f t="shared" si="414"/>
        <v>2.2259202175883952</v>
      </c>
      <c r="R3327" s="8" t="str">
        <f t="shared" si="415"/>
        <v/>
      </c>
      <c r="S3327" s="11">
        <f t="shared" si="416"/>
        <v>22259202.175883953</v>
      </c>
      <c r="T3327" s="11">
        <f t="shared" si="416"/>
        <v>116400045.93834995</v>
      </c>
      <c r="U3327" s="11">
        <f t="shared" si="416"/>
        <v>116400045.93834995</v>
      </c>
    </row>
    <row r="3328" spans="1:21" x14ac:dyDescent="0.2">
      <c r="A3328" s="5">
        <v>3360</v>
      </c>
      <c r="B3328" s="17">
        <v>5</v>
      </c>
      <c r="C3328" s="16">
        <v>6</v>
      </c>
      <c r="D3328" s="16">
        <v>2015</v>
      </c>
      <c r="E3328" s="18">
        <v>42130</v>
      </c>
      <c r="F3328" s="9" t="s">
        <v>3286</v>
      </c>
      <c r="G3328" s="3">
        <v>10000000</v>
      </c>
      <c r="H3328" s="3">
        <v>52218558</v>
      </c>
      <c r="I3328" s="3">
        <v>120678444</v>
      </c>
      <c r="J3328" s="8" t="str">
        <f t="shared" si="410"/>
        <v/>
      </c>
      <c r="K3328" s="8" t="str">
        <f t="shared" si="411"/>
        <v/>
      </c>
      <c r="L3328" s="8" t="str">
        <f t="shared" si="412"/>
        <v>Insidious Chapter 3</v>
      </c>
      <c r="M3328" s="8" t="str">
        <f t="shared" si="413"/>
        <v/>
      </c>
      <c r="N3328" s="8" t="str">
        <f t="shared" si="409"/>
        <v>Insidious Chapter 3</v>
      </c>
      <c r="O3328" s="10">
        <f>INDEX(cpi!$A$1:$M$106,MATCH($D3328,cpi!$A:$A,0),MATCH($C3328,cpi!$1:$1,0))</f>
        <v>238.63800000000001</v>
      </c>
      <c r="P3328" s="10">
        <f>cpi!$I$2</f>
        <v>245.51900000000001</v>
      </c>
      <c r="Q3328" s="10">
        <f t="shared" si="414"/>
        <v>1.0288344689445938</v>
      </c>
      <c r="R3328" s="8" t="str">
        <f t="shared" si="415"/>
        <v/>
      </c>
      <c r="S3328" s="11">
        <f t="shared" si="416"/>
        <v>10288344.689445939</v>
      </c>
      <c r="T3328" s="11">
        <f t="shared" si="416"/>
        <v>53724252.388982475</v>
      </c>
      <c r="U3328" s="11">
        <f t="shared" si="416"/>
        <v>124158142.84579991</v>
      </c>
    </row>
    <row r="3329" spans="1:21" x14ac:dyDescent="0.2">
      <c r="A3329" s="5">
        <v>3361</v>
      </c>
      <c r="B3329" s="17">
        <v>2</v>
      </c>
      <c r="C3329" s="16">
        <v>10</v>
      </c>
      <c r="D3329" s="16">
        <v>1992</v>
      </c>
      <c r="E3329" s="18">
        <v>33644</v>
      </c>
      <c r="F3329" s="9" t="s">
        <v>3287</v>
      </c>
      <c r="G3329" s="3">
        <v>10000000</v>
      </c>
      <c r="H3329" s="3">
        <v>50752337</v>
      </c>
      <c r="I3329" s="3">
        <v>50752337</v>
      </c>
      <c r="J3329" s="8" t="str">
        <f t="shared" si="410"/>
        <v/>
      </c>
      <c r="K3329" s="8" t="str">
        <f t="shared" si="411"/>
        <v/>
      </c>
      <c r="L3329" s="8" t="str">
        <f t="shared" si="412"/>
        <v>The Mighty Ducks</v>
      </c>
      <c r="M3329" s="8" t="str">
        <f t="shared" si="413"/>
        <v/>
      </c>
      <c r="N3329" s="8" t="str">
        <f t="shared" si="409"/>
        <v>The Mighty Ducks</v>
      </c>
      <c r="O3329" s="10">
        <f>INDEX(cpi!$A$1:$M$106,MATCH($D3329,cpi!$A:$A,0),MATCH($C3329,cpi!$1:$1,0))</f>
        <v>141.80000000000001</v>
      </c>
      <c r="P3329" s="10">
        <f>cpi!$I$2</f>
        <v>245.51900000000001</v>
      </c>
      <c r="Q3329" s="10">
        <f t="shared" si="414"/>
        <v>1.7314456981664315</v>
      </c>
      <c r="R3329" s="8" t="str">
        <f t="shared" si="415"/>
        <v/>
      </c>
      <c r="S3329" s="11">
        <f t="shared" si="416"/>
        <v>17314456.981664315</v>
      </c>
      <c r="T3329" s="11">
        <f t="shared" si="416"/>
        <v>87874915.570543006</v>
      </c>
      <c r="U3329" s="11">
        <f t="shared" si="416"/>
        <v>87874915.570543006</v>
      </c>
    </row>
    <row r="3330" spans="1:21" x14ac:dyDescent="0.2">
      <c r="A3330" s="5">
        <v>3362</v>
      </c>
      <c r="B3330" s="17">
        <v>6</v>
      </c>
      <c r="C3330" s="16">
        <v>11</v>
      </c>
      <c r="D3330" s="16">
        <v>2009</v>
      </c>
      <c r="E3330" s="18">
        <v>39975</v>
      </c>
      <c r="F3330" s="9" t="s">
        <v>3288</v>
      </c>
      <c r="G3330" s="3">
        <v>10000000</v>
      </c>
      <c r="H3330" s="3">
        <v>47566524</v>
      </c>
      <c r="I3330" s="3">
        <v>68722848</v>
      </c>
      <c r="J3330" s="8" t="str">
        <f t="shared" si="410"/>
        <v/>
      </c>
      <c r="K3330" s="8" t="str">
        <f t="shared" si="411"/>
        <v/>
      </c>
      <c r="L3330" s="8" t="str">
        <f t="shared" si="412"/>
        <v>Precious (Based on the Novel Push by Sapphire)</v>
      </c>
      <c r="M3330" s="8" t="str">
        <f t="shared" si="413"/>
        <v/>
      </c>
      <c r="N3330" s="8" t="str">
        <f t="shared" ref="N3330:N3393" si="417">IF(M3330=1,L3330&amp;" ("&amp;D3330&amp;")",L3330)</f>
        <v>Precious (Based on the Novel Push by Sapphire)</v>
      </c>
      <c r="O3330" s="10">
        <f>INDEX(cpi!$A$1:$M$106,MATCH($D3330,cpi!$A:$A,0),MATCH($C3330,cpi!$1:$1,0))</f>
        <v>216.33</v>
      </c>
      <c r="P3330" s="10">
        <f>cpi!$I$2</f>
        <v>245.51900000000001</v>
      </c>
      <c r="Q3330" s="10">
        <f t="shared" si="414"/>
        <v>1.1349281190773355</v>
      </c>
      <c r="R3330" s="8" t="str">
        <f t="shared" si="415"/>
        <v/>
      </c>
      <c r="S3330" s="11">
        <f t="shared" si="416"/>
        <v>11349281.190773355</v>
      </c>
      <c r="T3330" s="11">
        <f t="shared" si="416"/>
        <v>53984585.614366934</v>
      </c>
      <c r="U3330" s="11">
        <f t="shared" si="416"/>
        <v>77995492.618277624</v>
      </c>
    </row>
    <row r="3331" spans="1:21" x14ac:dyDescent="0.2">
      <c r="A3331" s="5">
        <v>3363</v>
      </c>
      <c r="B3331" s="17">
        <v>4</v>
      </c>
      <c r="C3331" s="16">
        <v>5</v>
      </c>
      <c r="D3331" s="16">
        <v>2012</v>
      </c>
      <c r="E3331" s="18">
        <v>41004</v>
      </c>
      <c r="F3331" s="9" t="s">
        <v>3289</v>
      </c>
      <c r="G3331" s="3">
        <v>10000000</v>
      </c>
      <c r="H3331" s="3">
        <v>46383639</v>
      </c>
      <c r="I3331" s="3">
        <v>134639780</v>
      </c>
      <c r="J3331" s="8" t="str">
        <f t="shared" ref="J3331:J3394" si="418">IF(I3331=0,1,"")</f>
        <v/>
      </c>
      <c r="K3331" s="8" t="str">
        <f t="shared" ref="K3331:K3394" si="419">IF(D3331&gt;2017,1,"")</f>
        <v/>
      </c>
      <c r="L3331" s="8" t="str">
        <f t="shared" ref="L3331:L3394" si="420">F3331</f>
        <v>The Best Exotic Marigold Hotel</v>
      </c>
      <c r="M3331" s="8" t="str">
        <f t="shared" ref="M3331:M3394" si="421">IF(COUNTIF($L$2:$L$5233,L3331)&gt;1,1,"")</f>
        <v/>
      </c>
      <c r="N3331" s="8" t="str">
        <f t="shared" si="417"/>
        <v>The Best Exotic Marigold Hotel</v>
      </c>
      <c r="O3331" s="10">
        <f>INDEX(cpi!$A$1:$M$106,MATCH($D3331,cpi!$A:$A,0),MATCH($C3331,cpi!$1:$1,0))</f>
        <v>229.815</v>
      </c>
      <c r="P3331" s="10">
        <f>cpi!$I$2</f>
        <v>245.51900000000001</v>
      </c>
      <c r="Q3331" s="10">
        <f t="shared" ref="Q3331:Q3394" si="422">P3331/O3331</f>
        <v>1.0683332245501818</v>
      </c>
      <c r="R3331" s="8" t="str">
        <f t="shared" ref="R3331:R3394" si="423">IF(ISERROR(Q3331),1,"")</f>
        <v/>
      </c>
      <c r="S3331" s="11">
        <f t="shared" ref="S3331:U3394" si="424">G3331*$Q3331</f>
        <v>10683332.245501818</v>
      </c>
      <c r="T3331" s="11">
        <f t="shared" si="424"/>
        <v>49553182.619241565</v>
      </c>
      <c r="U3331" s="11">
        <f t="shared" si="424"/>
        <v>143840150.32012707</v>
      </c>
    </row>
    <row r="3332" spans="1:21" x14ac:dyDescent="0.2">
      <c r="A3332" s="5">
        <v>3364</v>
      </c>
      <c r="B3332" s="17">
        <v>17</v>
      </c>
      <c r="C3332" s="16">
        <v>2</v>
      </c>
      <c r="D3332" s="16">
        <v>1989</v>
      </c>
      <c r="E3332" s="18">
        <v>32995</v>
      </c>
      <c r="F3332" s="9" t="s">
        <v>3290</v>
      </c>
      <c r="G3332" s="3">
        <v>10000000</v>
      </c>
      <c r="H3332" s="3">
        <v>40485039</v>
      </c>
      <c r="I3332" s="3">
        <v>40485039</v>
      </c>
      <c r="J3332" s="8" t="str">
        <f t="shared" si="418"/>
        <v/>
      </c>
      <c r="K3332" s="8" t="str">
        <f t="shared" si="419"/>
        <v/>
      </c>
      <c r="L3332" s="8" t="str">
        <f t="shared" si="420"/>
        <v>Bill &amp; Ted's Excellent Adventure</v>
      </c>
      <c r="M3332" s="8" t="str">
        <f t="shared" si="421"/>
        <v/>
      </c>
      <c r="N3332" s="8" t="str">
        <f t="shared" si="417"/>
        <v>Bill &amp; Ted's Excellent Adventure</v>
      </c>
      <c r="O3332" s="10">
        <f>INDEX(cpi!$A$1:$M$106,MATCH($D3332,cpi!$A:$A,0),MATCH($C3332,cpi!$1:$1,0))</f>
        <v>121.6</v>
      </c>
      <c r="P3332" s="10">
        <f>cpi!$I$2</f>
        <v>245.51900000000001</v>
      </c>
      <c r="Q3332" s="10">
        <f t="shared" si="422"/>
        <v>2.0190707236842105</v>
      </c>
      <c r="R3332" s="8" t="str">
        <f t="shared" si="423"/>
        <v/>
      </c>
      <c r="S3332" s="11">
        <f t="shared" si="424"/>
        <v>20190707.236842103</v>
      </c>
      <c r="T3332" s="11">
        <f t="shared" si="424"/>
        <v>81742156.992113486</v>
      </c>
      <c r="U3332" s="11">
        <f t="shared" si="424"/>
        <v>81742156.992113486</v>
      </c>
    </row>
    <row r="3333" spans="1:21" x14ac:dyDescent="0.2">
      <c r="A3333" s="5">
        <v>3365</v>
      </c>
      <c r="B3333" s="17">
        <v>4</v>
      </c>
      <c r="C3333" s="16">
        <v>10</v>
      </c>
      <c r="D3333" s="16">
        <v>1962</v>
      </c>
      <c r="E3333" s="18">
        <v>22746</v>
      </c>
      <c r="F3333" s="9" t="s">
        <v>3291</v>
      </c>
      <c r="G3333" s="3">
        <v>10000000</v>
      </c>
      <c r="H3333" s="3">
        <v>39100000</v>
      </c>
      <c r="I3333" s="3">
        <v>50100000</v>
      </c>
      <c r="J3333" s="8" t="str">
        <f t="shared" si="418"/>
        <v/>
      </c>
      <c r="K3333" s="8" t="str">
        <f t="shared" si="419"/>
        <v/>
      </c>
      <c r="L3333" s="8" t="str">
        <f t="shared" si="420"/>
        <v>The Longest Day</v>
      </c>
      <c r="M3333" s="8" t="str">
        <f t="shared" si="421"/>
        <v/>
      </c>
      <c r="N3333" s="8" t="str">
        <f t="shared" si="417"/>
        <v>The Longest Day</v>
      </c>
      <c r="O3333" s="10">
        <f>INDEX(cpi!$A$1:$M$106,MATCH($D3333,cpi!$A:$A,0),MATCH($C3333,cpi!$1:$1,0))</f>
        <v>30.4</v>
      </c>
      <c r="P3333" s="10">
        <f>cpi!$I$2</f>
        <v>245.51900000000001</v>
      </c>
      <c r="Q3333" s="10">
        <f t="shared" si="422"/>
        <v>8.0762828947368419</v>
      </c>
      <c r="R3333" s="8" t="str">
        <f t="shared" si="423"/>
        <v/>
      </c>
      <c r="S3333" s="11">
        <f t="shared" si="424"/>
        <v>80762828.947368413</v>
      </c>
      <c r="T3333" s="11">
        <f t="shared" si="424"/>
        <v>315782661.18421054</v>
      </c>
      <c r="U3333" s="11">
        <f t="shared" si="424"/>
        <v>404621773.02631581</v>
      </c>
    </row>
    <row r="3334" spans="1:21" x14ac:dyDescent="0.2">
      <c r="A3334" s="5">
        <v>3366</v>
      </c>
      <c r="B3334" s="17">
        <v>16</v>
      </c>
      <c r="C3334" s="16">
        <v>2</v>
      </c>
      <c r="D3334" s="16">
        <v>1996</v>
      </c>
      <c r="E3334" s="18">
        <v>35522</v>
      </c>
      <c r="F3334" s="9" t="s">
        <v>3292</v>
      </c>
      <c r="G3334" s="3">
        <v>10000000</v>
      </c>
      <c r="H3334" s="3">
        <v>38623460</v>
      </c>
      <c r="I3334" s="3">
        <v>41004412</v>
      </c>
      <c r="J3334" s="8" t="str">
        <f t="shared" si="418"/>
        <v/>
      </c>
      <c r="K3334" s="8" t="str">
        <f t="shared" si="419"/>
        <v/>
      </c>
      <c r="L3334" s="8" t="str">
        <f t="shared" si="420"/>
        <v>Happy Gilmore</v>
      </c>
      <c r="M3334" s="8" t="str">
        <f t="shared" si="421"/>
        <v/>
      </c>
      <c r="N3334" s="8" t="str">
        <f t="shared" si="417"/>
        <v>Happy Gilmore</v>
      </c>
      <c r="O3334" s="10">
        <f>INDEX(cpi!$A$1:$M$106,MATCH($D3334,cpi!$A:$A,0),MATCH($C3334,cpi!$1:$1,0))</f>
        <v>154.9</v>
      </c>
      <c r="P3334" s="10">
        <f>cpi!$I$2</f>
        <v>245.51900000000001</v>
      </c>
      <c r="Q3334" s="10">
        <f t="shared" si="422"/>
        <v>1.585016139444803</v>
      </c>
      <c r="R3334" s="8" t="str">
        <f t="shared" si="423"/>
        <v/>
      </c>
      <c r="S3334" s="11">
        <f t="shared" si="424"/>
        <v>15850161.394448031</v>
      </c>
      <c r="T3334" s="11">
        <f t="shared" si="424"/>
        <v>61218807.461200774</v>
      </c>
      <c r="U3334" s="11">
        <f t="shared" si="424"/>
        <v>64992654.808444157</v>
      </c>
    </row>
    <row r="3335" spans="1:21" x14ac:dyDescent="0.2">
      <c r="A3335" s="5">
        <v>3367</v>
      </c>
      <c r="B3335" s="17">
        <v>31</v>
      </c>
      <c r="C3335" s="16">
        <v>8</v>
      </c>
      <c r="D3335" s="16">
        <v>2001</v>
      </c>
      <c r="E3335" s="18">
        <v>37810</v>
      </c>
      <c r="F3335" s="9" t="s">
        <v>3293</v>
      </c>
      <c r="G3335" s="3">
        <v>10000000</v>
      </c>
      <c r="H3335" s="3">
        <v>37904175</v>
      </c>
      <c r="I3335" s="3">
        <v>58939035</v>
      </c>
      <c r="J3335" s="8" t="str">
        <f t="shared" si="418"/>
        <v/>
      </c>
      <c r="K3335" s="8" t="str">
        <f t="shared" si="419"/>
        <v/>
      </c>
      <c r="L3335" s="8" t="str">
        <f t="shared" si="420"/>
        <v>Jeepers Creepers</v>
      </c>
      <c r="M3335" s="8" t="str">
        <f t="shared" si="421"/>
        <v/>
      </c>
      <c r="N3335" s="8" t="str">
        <f t="shared" si="417"/>
        <v>Jeepers Creepers</v>
      </c>
      <c r="O3335" s="10">
        <f>INDEX(cpi!$A$1:$M$106,MATCH($D3335,cpi!$A:$A,0),MATCH($C3335,cpi!$1:$1,0))</f>
        <v>177.5</v>
      </c>
      <c r="P3335" s="10">
        <f>cpi!$I$2</f>
        <v>245.51900000000001</v>
      </c>
      <c r="Q3335" s="10">
        <f t="shared" si="422"/>
        <v>1.3832056338028169</v>
      </c>
      <c r="R3335" s="8" t="str">
        <f t="shared" si="423"/>
        <v/>
      </c>
      <c r="S3335" s="11">
        <f t="shared" si="424"/>
        <v>13832056.338028168</v>
      </c>
      <c r="T3335" s="11">
        <f t="shared" si="424"/>
        <v>52429268.404647887</v>
      </c>
      <c r="U3335" s="11">
        <f t="shared" si="424"/>
        <v>81524805.26290141</v>
      </c>
    </row>
    <row r="3336" spans="1:21" x14ac:dyDescent="0.2">
      <c r="A3336" s="5">
        <v>3368</v>
      </c>
      <c r="B3336" s="17">
        <v>11</v>
      </c>
      <c r="C3336" s="16">
        <v>12</v>
      </c>
      <c r="D3336" s="16">
        <v>1968</v>
      </c>
      <c r="E3336" s="18">
        <v>25154</v>
      </c>
      <c r="F3336" s="9" t="s">
        <v>3294</v>
      </c>
      <c r="G3336" s="3">
        <v>10000000</v>
      </c>
      <c r="H3336" s="3">
        <v>37402877</v>
      </c>
      <c r="I3336" s="3">
        <v>37402877</v>
      </c>
      <c r="J3336" s="8" t="str">
        <f t="shared" si="418"/>
        <v/>
      </c>
      <c r="K3336" s="8" t="str">
        <f t="shared" si="419"/>
        <v/>
      </c>
      <c r="L3336" s="8" t="str">
        <f t="shared" si="420"/>
        <v>Oliver!</v>
      </c>
      <c r="M3336" s="8" t="str">
        <f t="shared" si="421"/>
        <v/>
      </c>
      <c r="N3336" s="8" t="str">
        <f t="shared" si="417"/>
        <v>Oliver!</v>
      </c>
      <c r="O3336" s="10">
        <f>INDEX(cpi!$A$1:$M$106,MATCH($D3336,cpi!$A:$A,0),MATCH($C3336,cpi!$1:$1,0))</f>
        <v>35.5</v>
      </c>
      <c r="P3336" s="10">
        <f>cpi!$I$2</f>
        <v>245.51900000000001</v>
      </c>
      <c r="Q3336" s="10">
        <f t="shared" si="422"/>
        <v>6.9160281690140843</v>
      </c>
      <c r="R3336" s="8" t="str">
        <f t="shared" si="423"/>
        <v/>
      </c>
      <c r="S3336" s="11">
        <f t="shared" si="424"/>
        <v>69160281.690140843</v>
      </c>
      <c r="T3336" s="11">
        <f t="shared" si="424"/>
        <v>258679350.93416899</v>
      </c>
      <c r="U3336" s="11">
        <f t="shared" si="424"/>
        <v>258679350.93416899</v>
      </c>
    </row>
    <row r="3337" spans="1:21" x14ac:dyDescent="0.2">
      <c r="A3337" s="5">
        <v>3369</v>
      </c>
      <c r="B3337" s="17">
        <v>16</v>
      </c>
      <c r="C3337" s="16">
        <v>2</v>
      </c>
      <c r="D3337" s="16">
        <v>2001</v>
      </c>
      <c r="E3337" s="18">
        <v>37348</v>
      </c>
      <c r="F3337" s="9" t="s">
        <v>3295</v>
      </c>
      <c r="G3337" s="3">
        <v>10000000</v>
      </c>
      <c r="H3337" s="3">
        <v>36696761</v>
      </c>
      <c r="I3337" s="3">
        <v>44451470</v>
      </c>
      <c r="J3337" s="8" t="str">
        <f t="shared" si="418"/>
        <v/>
      </c>
      <c r="K3337" s="8" t="str">
        <f t="shared" si="419"/>
        <v/>
      </c>
      <c r="L3337" s="8" t="str">
        <f t="shared" si="420"/>
        <v>Recess: School's Out</v>
      </c>
      <c r="M3337" s="8" t="str">
        <f t="shared" si="421"/>
        <v/>
      </c>
      <c r="N3337" s="8" t="str">
        <f t="shared" si="417"/>
        <v>Recess: School's Out</v>
      </c>
      <c r="O3337" s="10">
        <f>INDEX(cpi!$A$1:$M$106,MATCH($D3337,cpi!$A:$A,0),MATCH($C3337,cpi!$1:$1,0))</f>
        <v>175.8</v>
      </c>
      <c r="P3337" s="10">
        <f>cpi!$I$2</f>
        <v>245.51900000000001</v>
      </c>
      <c r="Q3337" s="10">
        <f t="shared" si="422"/>
        <v>1.3965813424345848</v>
      </c>
      <c r="R3337" s="8" t="str">
        <f t="shared" si="423"/>
        <v/>
      </c>
      <c r="S3337" s="11">
        <f t="shared" si="424"/>
        <v>13965813.424345847</v>
      </c>
      <c r="T3337" s="11">
        <f t="shared" si="424"/>
        <v>51250011.740381114</v>
      </c>
      <c r="U3337" s="11">
        <f t="shared" si="424"/>
        <v>62080093.645790674</v>
      </c>
    </row>
    <row r="3338" spans="1:21" x14ac:dyDescent="0.2">
      <c r="A3338" s="5">
        <v>3370</v>
      </c>
      <c r="B3338" s="17">
        <v>10</v>
      </c>
      <c r="C3338" s="16">
        <v>7</v>
      </c>
      <c r="D3338" s="16">
        <v>1985</v>
      </c>
      <c r="E3338" s="18">
        <v>31327</v>
      </c>
      <c r="F3338" s="9" t="s">
        <v>3296</v>
      </c>
      <c r="G3338" s="3">
        <v>10000000</v>
      </c>
      <c r="H3338" s="3">
        <v>36230219</v>
      </c>
      <c r="I3338" s="3">
        <v>36230219</v>
      </c>
      <c r="J3338" s="8" t="str">
        <f t="shared" si="418"/>
        <v/>
      </c>
      <c r="K3338" s="8" t="str">
        <f t="shared" si="419"/>
        <v/>
      </c>
      <c r="L3338" s="8" t="str">
        <f t="shared" si="420"/>
        <v>Mad Max Beyond Thunderdome</v>
      </c>
      <c r="M3338" s="8" t="str">
        <f t="shared" si="421"/>
        <v/>
      </c>
      <c r="N3338" s="8" t="str">
        <f t="shared" si="417"/>
        <v>Mad Max Beyond Thunderdome</v>
      </c>
      <c r="O3338" s="10">
        <f>INDEX(cpi!$A$1:$M$106,MATCH($D3338,cpi!$A:$A,0),MATCH($C3338,cpi!$1:$1,0))</f>
        <v>107.8</v>
      </c>
      <c r="P3338" s="10">
        <f>cpi!$I$2</f>
        <v>245.51900000000001</v>
      </c>
      <c r="Q3338" s="10">
        <f t="shared" si="422"/>
        <v>2.2775417439703154</v>
      </c>
      <c r="R3338" s="8" t="str">
        <f t="shared" si="423"/>
        <v/>
      </c>
      <c r="S3338" s="11">
        <f t="shared" si="424"/>
        <v>22775417.439703155</v>
      </c>
      <c r="T3338" s="11">
        <f t="shared" si="424"/>
        <v>82515836.165686458</v>
      </c>
      <c r="U3338" s="11">
        <f t="shared" si="424"/>
        <v>82515836.165686458</v>
      </c>
    </row>
    <row r="3339" spans="1:21" x14ac:dyDescent="0.2">
      <c r="A3339" s="5">
        <v>3371</v>
      </c>
      <c r="B3339" s="17">
        <v>3</v>
      </c>
      <c r="C3339" s="16">
        <v>11</v>
      </c>
      <c r="D3339" s="16">
        <v>1977</v>
      </c>
      <c r="E3339" s="18">
        <v>28195</v>
      </c>
      <c r="F3339" s="9" t="s">
        <v>5366</v>
      </c>
      <c r="G3339" s="3">
        <v>10000000</v>
      </c>
      <c r="H3339" s="3">
        <v>36000000</v>
      </c>
      <c r="I3339" s="3">
        <v>36000000</v>
      </c>
      <c r="J3339" s="8" t="str">
        <f t="shared" si="418"/>
        <v/>
      </c>
      <c r="K3339" s="8" t="str">
        <f t="shared" si="419"/>
        <v/>
      </c>
      <c r="L3339" s="8" t="str">
        <f t="shared" si="420"/>
        <v>Pete's Dragon</v>
      </c>
      <c r="M3339" s="8">
        <f t="shared" si="421"/>
        <v>1</v>
      </c>
      <c r="N3339" s="8" t="str">
        <f t="shared" si="417"/>
        <v>Pete's Dragon (1977)</v>
      </c>
      <c r="O3339" s="10">
        <f>INDEX(cpi!$A$1:$M$106,MATCH($D3339,cpi!$A:$A,0),MATCH($C3339,cpi!$1:$1,0))</f>
        <v>61.9</v>
      </c>
      <c r="P3339" s="10">
        <f>cpi!$I$2</f>
        <v>245.51900000000001</v>
      </c>
      <c r="Q3339" s="10">
        <f t="shared" si="422"/>
        <v>3.9663812600969308</v>
      </c>
      <c r="R3339" s="8" t="str">
        <f t="shared" si="423"/>
        <v/>
      </c>
      <c r="S3339" s="11">
        <f t="shared" si="424"/>
        <v>39663812.600969307</v>
      </c>
      <c r="T3339" s="11">
        <f t="shared" si="424"/>
        <v>142789725.36348951</v>
      </c>
      <c r="U3339" s="11">
        <f t="shared" si="424"/>
        <v>142789725.36348951</v>
      </c>
    </row>
    <row r="3340" spans="1:21" x14ac:dyDescent="0.2">
      <c r="A3340" s="5">
        <v>3372</v>
      </c>
      <c r="B3340" s="17">
        <v>22</v>
      </c>
      <c r="C3340" s="16">
        <v>1</v>
      </c>
      <c r="D3340" s="16">
        <v>2016</v>
      </c>
      <c r="E3340" s="18">
        <v>43009</v>
      </c>
      <c r="F3340" s="9" t="s">
        <v>3297</v>
      </c>
      <c r="G3340" s="3">
        <v>10000000</v>
      </c>
      <c r="H3340" s="3">
        <v>35819556</v>
      </c>
      <c r="I3340" s="3">
        <v>68220952</v>
      </c>
      <c r="J3340" s="8" t="str">
        <f t="shared" si="418"/>
        <v/>
      </c>
      <c r="K3340" s="8" t="str">
        <f t="shared" si="419"/>
        <v/>
      </c>
      <c r="L3340" s="8" t="str">
        <f t="shared" si="420"/>
        <v>The Boy</v>
      </c>
      <c r="M3340" s="8" t="str">
        <f t="shared" si="421"/>
        <v/>
      </c>
      <c r="N3340" s="8" t="str">
        <f t="shared" si="417"/>
        <v>The Boy</v>
      </c>
      <c r="O3340" s="10">
        <f>INDEX(cpi!$A$1:$M$106,MATCH($D3340,cpi!$A:$A,0),MATCH($C3340,cpi!$1:$1,0))</f>
        <v>236.916</v>
      </c>
      <c r="P3340" s="10">
        <f>cpi!$I$2</f>
        <v>245.51900000000001</v>
      </c>
      <c r="Q3340" s="10">
        <f t="shared" si="422"/>
        <v>1.0363124482939101</v>
      </c>
      <c r="R3340" s="8" t="str">
        <f t="shared" si="423"/>
        <v/>
      </c>
      <c r="S3340" s="11">
        <f t="shared" si="424"/>
        <v>10363124.482939102</v>
      </c>
      <c r="T3340" s="11">
        <f t="shared" si="424"/>
        <v>37120251.775160819</v>
      </c>
      <c r="U3340" s="11">
        <f t="shared" si="424"/>
        <v>70698221.792061329</v>
      </c>
    </row>
    <row r="3341" spans="1:21" x14ac:dyDescent="0.2">
      <c r="A3341" s="5">
        <v>3373</v>
      </c>
      <c r="B3341" s="17">
        <v>4</v>
      </c>
      <c r="C3341" s="16">
        <v>10</v>
      </c>
      <c r="D3341" s="16">
        <v>1985</v>
      </c>
      <c r="E3341" s="18">
        <v>31147</v>
      </c>
      <c r="F3341" s="9" t="s">
        <v>3298</v>
      </c>
      <c r="G3341" s="3">
        <v>10000000</v>
      </c>
      <c r="H3341" s="3">
        <v>35073978</v>
      </c>
      <c r="I3341" s="3">
        <v>35073978</v>
      </c>
      <c r="J3341" s="8" t="str">
        <f t="shared" si="418"/>
        <v/>
      </c>
      <c r="K3341" s="8" t="str">
        <f t="shared" si="419"/>
        <v/>
      </c>
      <c r="L3341" s="8" t="str">
        <f t="shared" si="420"/>
        <v>Commando</v>
      </c>
      <c r="M3341" s="8" t="str">
        <f t="shared" si="421"/>
        <v/>
      </c>
      <c r="N3341" s="8" t="str">
        <f t="shared" si="417"/>
        <v>Commando</v>
      </c>
      <c r="O3341" s="10">
        <f>INDEX(cpi!$A$1:$M$106,MATCH($D3341,cpi!$A:$A,0),MATCH($C3341,cpi!$1:$1,0))</f>
        <v>108.7</v>
      </c>
      <c r="P3341" s="10">
        <f>cpi!$I$2</f>
        <v>245.51900000000001</v>
      </c>
      <c r="Q3341" s="10">
        <f t="shared" si="422"/>
        <v>2.2586844526218952</v>
      </c>
      <c r="R3341" s="8" t="str">
        <f t="shared" si="423"/>
        <v/>
      </c>
      <c r="S3341" s="11">
        <f t="shared" si="424"/>
        <v>22586844.526218951</v>
      </c>
      <c r="T3341" s="11">
        <f t="shared" si="424"/>
        <v>79221048.800202399</v>
      </c>
      <c r="U3341" s="11">
        <f t="shared" si="424"/>
        <v>79221048.800202399</v>
      </c>
    </row>
    <row r="3342" spans="1:21" x14ac:dyDescent="0.2">
      <c r="A3342" s="5">
        <v>3374</v>
      </c>
      <c r="B3342" s="17">
        <v>19</v>
      </c>
      <c r="C3342" s="16">
        <v>5</v>
      </c>
      <c r="D3342" s="16">
        <v>2017</v>
      </c>
      <c r="E3342" s="18">
        <v>43286</v>
      </c>
      <c r="F3342" s="9" t="s">
        <v>3299</v>
      </c>
      <c r="G3342" s="3">
        <v>10000000</v>
      </c>
      <c r="H3342" s="3">
        <v>34121140</v>
      </c>
      <c r="I3342" s="3">
        <v>45884502</v>
      </c>
      <c r="J3342" s="8" t="str">
        <f t="shared" si="418"/>
        <v/>
      </c>
      <c r="K3342" s="8" t="str">
        <f t="shared" si="419"/>
        <v/>
      </c>
      <c r="L3342" s="8" t="str">
        <f t="shared" si="420"/>
        <v>Everything, Everything</v>
      </c>
      <c r="M3342" s="8" t="str">
        <f t="shared" si="421"/>
        <v/>
      </c>
      <c r="N3342" s="8" t="str">
        <f t="shared" si="417"/>
        <v>Everything, Everything</v>
      </c>
      <c r="O3342" s="10">
        <f>INDEX(cpi!$A$1:$M$106,MATCH($D3342,cpi!$A:$A,0),MATCH($C3342,cpi!$1:$1,0))</f>
        <v>244.733</v>
      </c>
      <c r="P3342" s="10">
        <f>cpi!$I$2</f>
        <v>245.51900000000001</v>
      </c>
      <c r="Q3342" s="10">
        <f t="shared" si="422"/>
        <v>1.0032116633228865</v>
      </c>
      <c r="R3342" s="8" t="str">
        <f t="shared" si="423"/>
        <v/>
      </c>
      <c r="S3342" s="11">
        <f t="shared" si="424"/>
        <v>10032116.633228865</v>
      </c>
      <c r="T3342" s="11">
        <f t="shared" si="424"/>
        <v>34230725.613873072</v>
      </c>
      <c r="U3342" s="11">
        <f t="shared" si="424"/>
        <v>46031867.572162308</v>
      </c>
    </row>
    <row r="3343" spans="1:21" x14ac:dyDescent="0.2">
      <c r="A3343" s="5">
        <v>3375</v>
      </c>
      <c r="B3343" s="17">
        <v>17</v>
      </c>
      <c r="C3343" s="16">
        <v>9</v>
      </c>
      <c r="D3343" s="16">
        <v>2010</v>
      </c>
      <c r="E3343" s="18">
        <v>40672</v>
      </c>
      <c r="F3343" s="9" t="s">
        <v>3300</v>
      </c>
      <c r="G3343" s="3">
        <v>10000000</v>
      </c>
      <c r="H3343" s="3">
        <v>33679655</v>
      </c>
      <c r="I3343" s="3">
        <v>63354114</v>
      </c>
      <c r="J3343" s="8" t="str">
        <f t="shared" si="418"/>
        <v/>
      </c>
      <c r="K3343" s="8" t="str">
        <f t="shared" si="419"/>
        <v/>
      </c>
      <c r="L3343" s="8" t="str">
        <f t="shared" si="420"/>
        <v>Devil</v>
      </c>
      <c r="M3343" s="8" t="str">
        <f t="shared" si="421"/>
        <v/>
      </c>
      <c r="N3343" s="8" t="str">
        <f t="shared" si="417"/>
        <v>Devil</v>
      </c>
      <c r="O3343" s="10">
        <f>INDEX(cpi!$A$1:$M$106,MATCH($D3343,cpi!$A:$A,0),MATCH($C3343,cpi!$1:$1,0))</f>
        <v>218.43899999999999</v>
      </c>
      <c r="P3343" s="10">
        <f>cpi!$I$2</f>
        <v>245.51900000000001</v>
      </c>
      <c r="Q3343" s="10">
        <f t="shared" si="422"/>
        <v>1.1239705363968888</v>
      </c>
      <c r="R3343" s="8" t="str">
        <f t="shared" si="423"/>
        <v/>
      </c>
      <c r="S3343" s="11">
        <f t="shared" si="424"/>
        <v>11239705.363968888</v>
      </c>
      <c r="T3343" s="11">
        <f t="shared" si="424"/>
        <v>37854939.896012157</v>
      </c>
      <c r="U3343" s="11">
        <f t="shared" si="424"/>
        <v>71208157.495529637</v>
      </c>
    </row>
    <row r="3344" spans="1:21" x14ac:dyDescent="0.2">
      <c r="A3344" s="5">
        <v>3376</v>
      </c>
      <c r="B3344" s="17">
        <v>22</v>
      </c>
      <c r="C3344" s="16">
        <v>11</v>
      </c>
      <c r="D3344" s="16">
        <v>2002</v>
      </c>
      <c r="E3344" s="18">
        <v>37905</v>
      </c>
      <c r="F3344" s="9" t="s">
        <v>3301</v>
      </c>
      <c r="G3344" s="3">
        <v>10000000</v>
      </c>
      <c r="H3344" s="3">
        <v>33253609</v>
      </c>
      <c r="I3344" s="3">
        <v>33526835</v>
      </c>
      <c r="J3344" s="8" t="str">
        <f t="shared" si="418"/>
        <v/>
      </c>
      <c r="K3344" s="8" t="str">
        <f t="shared" si="419"/>
        <v/>
      </c>
      <c r="L3344" s="8" t="str">
        <f t="shared" si="420"/>
        <v>Friday After Next</v>
      </c>
      <c r="M3344" s="8" t="str">
        <f t="shared" si="421"/>
        <v/>
      </c>
      <c r="N3344" s="8" t="str">
        <f t="shared" si="417"/>
        <v>Friday After Next</v>
      </c>
      <c r="O3344" s="10">
        <f>INDEX(cpi!$A$1:$M$106,MATCH($D3344,cpi!$A:$A,0),MATCH($C3344,cpi!$1:$1,0))</f>
        <v>181.3</v>
      </c>
      <c r="P3344" s="10">
        <f>cpi!$I$2</f>
        <v>245.51900000000001</v>
      </c>
      <c r="Q3344" s="10">
        <f t="shared" si="422"/>
        <v>1.3542140099282955</v>
      </c>
      <c r="R3344" s="8" t="str">
        <f t="shared" si="423"/>
        <v/>
      </c>
      <c r="S3344" s="11">
        <f t="shared" si="424"/>
        <v>13542140.099282956</v>
      </c>
      <c r="T3344" s="11">
        <f t="shared" si="424"/>
        <v>45032503.188477658</v>
      </c>
      <c r="U3344" s="11">
        <f t="shared" si="424"/>
        <v>45402509.66555433</v>
      </c>
    </row>
    <row r="3345" spans="1:21" x14ac:dyDescent="0.2">
      <c r="A3345" s="5">
        <v>3377</v>
      </c>
      <c r="B3345" s="17">
        <v>6</v>
      </c>
      <c r="C3345" s="16">
        <v>3</v>
      </c>
      <c r="D3345" s="16">
        <v>2015</v>
      </c>
      <c r="E3345" s="18">
        <v>42158</v>
      </c>
      <c r="F3345" s="9" t="s">
        <v>3302</v>
      </c>
      <c r="G3345" s="3">
        <v>10000000</v>
      </c>
      <c r="H3345" s="3">
        <v>33078266</v>
      </c>
      <c r="I3345" s="3">
        <v>90384306</v>
      </c>
      <c r="J3345" s="8" t="str">
        <f t="shared" si="418"/>
        <v/>
      </c>
      <c r="K3345" s="8" t="str">
        <f t="shared" si="419"/>
        <v/>
      </c>
      <c r="L3345" s="8" t="str">
        <f t="shared" si="420"/>
        <v>The Second Best Exotic Marigold Hotel</v>
      </c>
      <c r="M3345" s="8" t="str">
        <f t="shared" si="421"/>
        <v/>
      </c>
      <c r="N3345" s="8" t="str">
        <f t="shared" si="417"/>
        <v>The Second Best Exotic Marigold Hotel</v>
      </c>
      <c r="O3345" s="10">
        <f>INDEX(cpi!$A$1:$M$106,MATCH($D3345,cpi!$A:$A,0),MATCH($C3345,cpi!$1:$1,0))</f>
        <v>236.119</v>
      </c>
      <c r="P3345" s="10">
        <f>cpi!$I$2</f>
        <v>245.51900000000001</v>
      </c>
      <c r="Q3345" s="10">
        <f t="shared" si="422"/>
        <v>1.0398104345690098</v>
      </c>
      <c r="R3345" s="8" t="str">
        <f t="shared" si="423"/>
        <v/>
      </c>
      <c r="S3345" s="11">
        <f t="shared" si="424"/>
        <v>10398104.345690098</v>
      </c>
      <c r="T3345" s="11">
        <f t="shared" si="424"/>
        <v>34395126.144249298</v>
      </c>
      <c r="U3345" s="11">
        <f t="shared" si="424"/>
        <v>93982544.500078365</v>
      </c>
    </row>
    <row r="3346" spans="1:21" x14ac:dyDescent="0.2">
      <c r="A3346" s="5">
        <v>3378</v>
      </c>
      <c r="B3346" s="17">
        <v>22</v>
      </c>
      <c r="C3346" s="16">
        <v>3</v>
      </c>
      <c r="D3346" s="16">
        <v>1985</v>
      </c>
      <c r="E3346" s="18">
        <v>31688</v>
      </c>
      <c r="F3346" s="9" t="s">
        <v>3303</v>
      </c>
      <c r="G3346" s="3">
        <v>10000000</v>
      </c>
      <c r="H3346" s="3">
        <v>33000000</v>
      </c>
      <c r="I3346" s="3">
        <v>33000000</v>
      </c>
      <c r="J3346" s="8" t="str">
        <f t="shared" si="418"/>
        <v/>
      </c>
      <c r="K3346" s="8" t="str">
        <f t="shared" si="419"/>
        <v/>
      </c>
      <c r="L3346" s="8" t="str">
        <f t="shared" si="420"/>
        <v>The Last Dragon</v>
      </c>
      <c r="M3346" s="8" t="str">
        <f t="shared" si="421"/>
        <v/>
      </c>
      <c r="N3346" s="8" t="str">
        <f t="shared" si="417"/>
        <v>The Last Dragon</v>
      </c>
      <c r="O3346" s="10">
        <f>INDEX(cpi!$A$1:$M$106,MATCH($D3346,cpi!$A:$A,0),MATCH($C3346,cpi!$1:$1,0))</f>
        <v>106.4</v>
      </c>
      <c r="P3346" s="10">
        <f>cpi!$I$2</f>
        <v>245.51900000000001</v>
      </c>
      <c r="Q3346" s="10">
        <f t="shared" si="422"/>
        <v>2.3075093984962405</v>
      </c>
      <c r="R3346" s="8" t="str">
        <f t="shared" si="423"/>
        <v/>
      </c>
      <c r="S3346" s="11">
        <f t="shared" si="424"/>
        <v>23075093.984962404</v>
      </c>
      <c r="T3346" s="11">
        <f t="shared" si="424"/>
        <v>76147810.150375932</v>
      </c>
      <c r="U3346" s="11">
        <f t="shared" si="424"/>
        <v>76147810.150375932</v>
      </c>
    </row>
    <row r="3347" spans="1:21" x14ac:dyDescent="0.2">
      <c r="A3347" s="5">
        <v>3379</v>
      </c>
      <c r="B3347" s="17">
        <v>6</v>
      </c>
      <c r="C3347" s="16">
        <v>3</v>
      </c>
      <c r="D3347" s="16">
        <v>1992</v>
      </c>
      <c r="E3347" s="18">
        <v>33758</v>
      </c>
      <c r="F3347" s="9" t="s">
        <v>3304</v>
      </c>
      <c r="G3347" s="3">
        <v>10000000</v>
      </c>
      <c r="H3347" s="3">
        <v>32100816</v>
      </c>
      <c r="I3347" s="3">
        <v>32100816</v>
      </c>
      <c r="J3347" s="8" t="str">
        <f t="shared" si="418"/>
        <v/>
      </c>
      <c r="K3347" s="8" t="str">
        <f t="shared" si="419"/>
        <v/>
      </c>
      <c r="L3347" s="8" t="str">
        <f t="shared" si="420"/>
        <v>The Lawnmower Man</v>
      </c>
      <c r="M3347" s="8" t="str">
        <f t="shared" si="421"/>
        <v/>
      </c>
      <c r="N3347" s="8" t="str">
        <f t="shared" si="417"/>
        <v>The Lawnmower Man</v>
      </c>
      <c r="O3347" s="10">
        <f>INDEX(cpi!$A$1:$M$106,MATCH($D3347,cpi!$A:$A,0),MATCH($C3347,cpi!$1:$1,0))</f>
        <v>139.30000000000001</v>
      </c>
      <c r="P3347" s="10">
        <f>cpi!$I$2</f>
        <v>245.51900000000001</v>
      </c>
      <c r="Q3347" s="10">
        <f t="shared" si="422"/>
        <v>1.7625197415649676</v>
      </c>
      <c r="R3347" s="8" t="str">
        <f t="shared" si="423"/>
        <v/>
      </c>
      <c r="S3347" s="11">
        <f t="shared" si="424"/>
        <v>17625197.415649675</v>
      </c>
      <c r="T3347" s="11">
        <f t="shared" si="424"/>
        <v>56578321.920344576</v>
      </c>
      <c r="U3347" s="11">
        <f t="shared" si="424"/>
        <v>56578321.920344576</v>
      </c>
    </row>
    <row r="3348" spans="1:21" x14ac:dyDescent="0.2">
      <c r="A3348" s="5">
        <v>3380</v>
      </c>
      <c r="B3348" s="17">
        <v>3</v>
      </c>
      <c r="C3348" s="16">
        <v>10</v>
      </c>
      <c r="D3348" s="16">
        <v>2008</v>
      </c>
      <c r="E3348" s="18">
        <v>39517</v>
      </c>
      <c r="F3348" s="9" t="s">
        <v>3305</v>
      </c>
      <c r="G3348" s="3">
        <v>10000000</v>
      </c>
      <c r="H3348" s="3">
        <v>31487293</v>
      </c>
      <c r="I3348" s="3">
        <v>33886017</v>
      </c>
      <c r="J3348" s="8" t="str">
        <f t="shared" si="418"/>
        <v/>
      </c>
      <c r="K3348" s="8" t="str">
        <f t="shared" si="419"/>
        <v/>
      </c>
      <c r="L3348" s="8" t="str">
        <f t="shared" si="420"/>
        <v>Nick and Norah's Infinite Playlist</v>
      </c>
      <c r="M3348" s="8" t="str">
        <f t="shared" si="421"/>
        <v/>
      </c>
      <c r="N3348" s="8" t="str">
        <f t="shared" si="417"/>
        <v>Nick and Norah's Infinite Playlist</v>
      </c>
      <c r="O3348" s="10">
        <f>INDEX(cpi!$A$1:$M$106,MATCH($D3348,cpi!$A:$A,0),MATCH($C3348,cpi!$1:$1,0))</f>
        <v>216.57300000000001</v>
      </c>
      <c r="P3348" s="10">
        <f>cpi!$I$2</f>
        <v>245.51900000000001</v>
      </c>
      <c r="Q3348" s="10">
        <f t="shared" si="422"/>
        <v>1.1336547030331574</v>
      </c>
      <c r="R3348" s="8" t="str">
        <f t="shared" si="423"/>
        <v/>
      </c>
      <c r="S3348" s="11">
        <f t="shared" si="424"/>
        <v>11336547.030331574</v>
      </c>
      <c r="T3348" s="11">
        <f t="shared" si="424"/>
        <v>35695717.795233019</v>
      </c>
      <c r="U3348" s="11">
        <f t="shared" si="424"/>
        <v>38415042.539111525</v>
      </c>
    </row>
    <row r="3349" spans="1:21" x14ac:dyDescent="0.2">
      <c r="A3349" s="5">
        <v>3381</v>
      </c>
      <c r="B3349" s="17">
        <v>19</v>
      </c>
      <c r="C3349" s="16">
        <v>12</v>
      </c>
      <c r="D3349" s="16">
        <v>2003</v>
      </c>
      <c r="E3349" s="18">
        <v>38180</v>
      </c>
      <c r="F3349" s="9" t="s">
        <v>3306</v>
      </c>
      <c r="G3349" s="3">
        <v>10000000</v>
      </c>
      <c r="H3349" s="3">
        <v>31011616</v>
      </c>
      <c r="I3349" s="3">
        <v>93074616</v>
      </c>
      <c r="J3349" s="8" t="str">
        <f t="shared" si="418"/>
        <v/>
      </c>
      <c r="K3349" s="8" t="str">
        <f t="shared" si="419"/>
        <v/>
      </c>
      <c r="L3349" s="8" t="str">
        <f t="shared" si="420"/>
        <v>Calendar Girls</v>
      </c>
      <c r="M3349" s="8" t="str">
        <f t="shared" si="421"/>
        <v/>
      </c>
      <c r="N3349" s="8" t="str">
        <f t="shared" si="417"/>
        <v>Calendar Girls</v>
      </c>
      <c r="O3349" s="10">
        <f>INDEX(cpi!$A$1:$M$106,MATCH($D3349,cpi!$A:$A,0),MATCH($C3349,cpi!$1:$1,0))</f>
        <v>184.3</v>
      </c>
      <c r="P3349" s="10">
        <f>cpi!$I$2</f>
        <v>245.51900000000001</v>
      </c>
      <c r="Q3349" s="10">
        <f t="shared" si="422"/>
        <v>1.3321703743895821</v>
      </c>
      <c r="R3349" s="8" t="str">
        <f t="shared" si="423"/>
        <v/>
      </c>
      <c r="S3349" s="11">
        <f t="shared" si="424"/>
        <v>13321703.743895821</v>
      </c>
      <c r="T3349" s="11">
        <f t="shared" si="424"/>
        <v>41312756.097145952</v>
      </c>
      <c r="U3349" s="11">
        <f t="shared" si="424"/>
        <v>123991246.04288658</v>
      </c>
    </row>
    <row r="3350" spans="1:21" x14ac:dyDescent="0.2">
      <c r="A3350" s="5">
        <v>3382</v>
      </c>
      <c r="B3350" s="17">
        <v>12</v>
      </c>
      <c r="C3350" s="16">
        <v>11</v>
      </c>
      <c r="D3350" s="16">
        <v>1999</v>
      </c>
      <c r="E3350" s="18">
        <v>36505</v>
      </c>
      <c r="F3350" s="9" t="s">
        <v>3307</v>
      </c>
      <c r="G3350" s="3">
        <v>10000000</v>
      </c>
      <c r="H3350" s="3">
        <v>30651422</v>
      </c>
      <c r="I3350" s="3">
        <v>43948865</v>
      </c>
      <c r="J3350" s="8" t="str">
        <f t="shared" si="418"/>
        <v/>
      </c>
      <c r="K3350" s="8" t="str">
        <f t="shared" si="419"/>
        <v/>
      </c>
      <c r="L3350" s="8" t="str">
        <f t="shared" si="420"/>
        <v>Dogma</v>
      </c>
      <c r="M3350" s="8" t="str">
        <f t="shared" si="421"/>
        <v/>
      </c>
      <c r="N3350" s="8" t="str">
        <f t="shared" si="417"/>
        <v>Dogma</v>
      </c>
      <c r="O3350" s="10">
        <f>INDEX(cpi!$A$1:$M$106,MATCH($D3350,cpi!$A:$A,0),MATCH($C3350,cpi!$1:$1,0))</f>
        <v>168.3</v>
      </c>
      <c r="P3350" s="10">
        <f>cpi!$I$2</f>
        <v>245.51900000000001</v>
      </c>
      <c r="Q3350" s="10">
        <f t="shared" si="422"/>
        <v>1.4588175876411169</v>
      </c>
      <c r="R3350" s="8" t="str">
        <f t="shared" si="423"/>
        <v/>
      </c>
      <c r="S3350" s="11">
        <f t="shared" si="424"/>
        <v>14588175.87641117</v>
      </c>
      <c r="T3350" s="11">
        <f t="shared" si="424"/>
        <v>44714833.499809861</v>
      </c>
      <c r="U3350" s="11">
        <f t="shared" si="424"/>
        <v>64113377.218865119</v>
      </c>
    </row>
    <row r="3351" spans="1:21" x14ac:dyDescent="0.2">
      <c r="A3351" s="5">
        <v>3383</v>
      </c>
      <c r="B3351" s="17">
        <v>20</v>
      </c>
      <c r="C3351" s="16">
        <v>9</v>
      </c>
      <c r="D3351" s="16">
        <v>2002</v>
      </c>
      <c r="E3351" s="18">
        <v>37842</v>
      </c>
      <c r="F3351" s="9" t="s">
        <v>3308</v>
      </c>
      <c r="G3351" s="3">
        <v>10000000</v>
      </c>
      <c r="H3351" s="3">
        <v>30306281</v>
      </c>
      <c r="I3351" s="3">
        <v>38067218</v>
      </c>
      <c r="J3351" s="8" t="str">
        <f t="shared" si="418"/>
        <v/>
      </c>
      <c r="K3351" s="8" t="str">
        <f t="shared" si="419"/>
        <v/>
      </c>
      <c r="L3351" s="8" t="str">
        <f t="shared" si="420"/>
        <v>The Banger Sisters</v>
      </c>
      <c r="M3351" s="8" t="str">
        <f t="shared" si="421"/>
        <v/>
      </c>
      <c r="N3351" s="8" t="str">
        <f t="shared" si="417"/>
        <v>The Banger Sisters</v>
      </c>
      <c r="O3351" s="10">
        <f>INDEX(cpi!$A$1:$M$106,MATCH($D3351,cpi!$A:$A,0),MATCH($C3351,cpi!$1:$1,0))</f>
        <v>181</v>
      </c>
      <c r="P3351" s="10">
        <f>cpi!$I$2</f>
        <v>245.51900000000001</v>
      </c>
      <c r="Q3351" s="10">
        <f t="shared" si="422"/>
        <v>1.3564585635359117</v>
      </c>
      <c r="R3351" s="8" t="str">
        <f t="shared" si="423"/>
        <v/>
      </c>
      <c r="S3351" s="11">
        <f t="shared" si="424"/>
        <v>13564585.635359116</v>
      </c>
      <c r="T3351" s="11">
        <f t="shared" si="424"/>
        <v>41109214.391375691</v>
      </c>
      <c r="U3351" s="11">
        <f t="shared" si="424"/>
        <v>51636603.846088402</v>
      </c>
    </row>
    <row r="3352" spans="1:21" x14ac:dyDescent="0.2">
      <c r="A3352" s="5">
        <v>3384</v>
      </c>
      <c r="B3352" s="17">
        <v>8</v>
      </c>
      <c r="C3352" s="16">
        <v>12</v>
      </c>
      <c r="D3352" s="16">
        <v>2000</v>
      </c>
      <c r="E3352" s="18">
        <v>36750</v>
      </c>
      <c r="F3352" s="9" t="s">
        <v>3309</v>
      </c>
      <c r="G3352" s="3">
        <v>10000000</v>
      </c>
      <c r="H3352" s="3">
        <v>30093107</v>
      </c>
      <c r="I3352" s="3">
        <v>83593107</v>
      </c>
      <c r="J3352" s="8" t="str">
        <f t="shared" si="418"/>
        <v/>
      </c>
      <c r="K3352" s="8" t="str">
        <f t="shared" si="419"/>
        <v/>
      </c>
      <c r="L3352" s="8" t="str">
        <f t="shared" si="420"/>
        <v>Snatch</v>
      </c>
      <c r="M3352" s="8" t="str">
        <f t="shared" si="421"/>
        <v/>
      </c>
      <c r="N3352" s="8" t="str">
        <f t="shared" si="417"/>
        <v>Snatch</v>
      </c>
      <c r="O3352" s="10">
        <f>INDEX(cpi!$A$1:$M$106,MATCH($D3352,cpi!$A:$A,0),MATCH($C3352,cpi!$1:$1,0))</f>
        <v>174</v>
      </c>
      <c r="P3352" s="10">
        <f>cpi!$I$2</f>
        <v>245.51900000000001</v>
      </c>
      <c r="Q3352" s="10">
        <f t="shared" si="422"/>
        <v>1.411028735632184</v>
      </c>
      <c r="R3352" s="8" t="str">
        <f t="shared" si="423"/>
        <v/>
      </c>
      <c r="S3352" s="11">
        <f t="shared" si="424"/>
        <v>14110287.35632184</v>
      </c>
      <c r="T3352" s="11">
        <f t="shared" si="424"/>
        <v>42462238.721454024</v>
      </c>
      <c r="U3352" s="11">
        <f t="shared" si="424"/>
        <v>117952276.07777587</v>
      </c>
    </row>
    <row r="3353" spans="1:21" x14ac:dyDescent="0.2">
      <c r="A3353" s="5">
        <v>3385</v>
      </c>
      <c r="B3353" s="17">
        <v>19</v>
      </c>
      <c r="C3353" s="16">
        <v>5</v>
      </c>
      <c r="D3353" s="16">
        <v>1989</v>
      </c>
      <c r="E3353" s="18">
        <v>33059</v>
      </c>
      <c r="F3353" s="9" t="s">
        <v>3310</v>
      </c>
      <c r="G3353" s="3">
        <v>10000000</v>
      </c>
      <c r="H3353" s="3">
        <v>30050028</v>
      </c>
      <c r="I3353" s="3">
        <v>30050028</v>
      </c>
      <c r="J3353" s="8" t="str">
        <f t="shared" si="418"/>
        <v/>
      </c>
      <c r="K3353" s="8" t="str">
        <f t="shared" si="419"/>
        <v/>
      </c>
      <c r="L3353" s="8" t="str">
        <f t="shared" si="420"/>
        <v>Road House</v>
      </c>
      <c r="M3353" s="8" t="str">
        <f t="shared" si="421"/>
        <v/>
      </c>
      <c r="N3353" s="8" t="str">
        <f t="shared" si="417"/>
        <v>Road House</v>
      </c>
      <c r="O3353" s="10">
        <f>INDEX(cpi!$A$1:$M$106,MATCH($D3353,cpi!$A:$A,0),MATCH($C3353,cpi!$1:$1,0))</f>
        <v>123.8</v>
      </c>
      <c r="P3353" s="10">
        <f>cpi!$I$2</f>
        <v>245.51900000000001</v>
      </c>
      <c r="Q3353" s="10">
        <f t="shared" si="422"/>
        <v>1.9831906300484654</v>
      </c>
      <c r="R3353" s="8" t="str">
        <f t="shared" si="423"/>
        <v/>
      </c>
      <c r="S3353" s="11">
        <f t="shared" si="424"/>
        <v>19831906.300484654</v>
      </c>
      <c r="T3353" s="11">
        <f t="shared" si="424"/>
        <v>59594933.962294027</v>
      </c>
      <c r="U3353" s="11">
        <f t="shared" si="424"/>
        <v>59594933.962294027</v>
      </c>
    </row>
    <row r="3354" spans="1:21" x14ac:dyDescent="0.2">
      <c r="A3354" s="5">
        <v>3386</v>
      </c>
      <c r="B3354" s="17">
        <v>9</v>
      </c>
      <c r="C3354" s="16">
        <v>9</v>
      </c>
      <c r="D3354" s="16">
        <v>2016</v>
      </c>
      <c r="E3354" s="18">
        <v>42622</v>
      </c>
      <c r="F3354" s="9" t="s">
        <v>3311</v>
      </c>
      <c r="G3354" s="3">
        <v>10000000</v>
      </c>
      <c r="H3354" s="3">
        <v>29747603</v>
      </c>
      <c r="I3354" s="3">
        <v>30629507</v>
      </c>
      <c r="J3354" s="8" t="str">
        <f t="shared" si="418"/>
        <v/>
      </c>
      <c r="K3354" s="8" t="str">
        <f t="shared" si="419"/>
        <v/>
      </c>
      <c r="L3354" s="8" t="str">
        <f t="shared" si="420"/>
        <v>When the Bough Breaks</v>
      </c>
      <c r="M3354" s="8" t="str">
        <f t="shared" si="421"/>
        <v/>
      </c>
      <c r="N3354" s="8" t="str">
        <f t="shared" si="417"/>
        <v>When the Bough Breaks</v>
      </c>
      <c r="O3354" s="10">
        <f>INDEX(cpi!$A$1:$M$106,MATCH($D3354,cpi!$A:$A,0),MATCH($C3354,cpi!$1:$1,0))</f>
        <v>241.428</v>
      </c>
      <c r="P3354" s="10">
        <f>cpi!$I$2</f>
        <v>245.51900000000001</v>
      </c>
      <c r="Q3354" s="10">
        <f t="shared" si="422"/>
        <v>1.0169450105207349</v>
      </c>
      <c r="R3354" s="8" t="str">
        <f t="shared" si="423"/>
        <v/>
      </c>
      <c r="S3354" s="11">
        <f t="shared" si="424"/>
        <v>10169450.10520735</v>
      </c>
      <c r="T3354" s="11">
        <f t="shared" si="424"/>
        <v>30251676.445801646</v>
      </c>
      <c r="U3354" s="11">
        <f t="shared" si="424"/>
        <v>31148524.318359923</v>
      </c>
    </row>
    <row r="3355" spans="1:21" x14ac:dyDescent="0.2">
      <c r="A3355" s="5">
        <v>3387</v>
      </c>
      <c r="B3355" s="17">
        <v>24</v>
      </c>
      <c r="C3355" s="16">
        <v>6</v>
      </c>
      <c r="D3355" s="16">
        <v>1983</v>
      </c>
      <c r="E3355" s="18">
        <v>31022</v>
      </c>
      <c r="F3355" s="9" t="s">
        <v>3312</v>
      </c>
      <c r="G3355" s="3">
        <v>10000000</v>
      </c>
      <c r="H3355" s="3">
        <v>29500000</v>
      </c>
      <c r="I3355" s="3">
        <v>29500000</v>
      </c>
      <c r="J3355" s="8" t="str">
        <f t="shared" si="418"/>
        <v/>
      </c>
      <c r="K3355" s="8" t="str">
        <f t="shared" si="419"/>
        <v/>
      </c>
      <c r="L3355" s="8" t="str">
        <f t="shared" si="420"/>
        <v>Twilight Zone: The Movie</v>
      </c>
      <c r="M3355" s="8" t="str">
        <f t="shared" si="421"/>
        <v/>
      </c>
      <c r="N3355" s="8" t="str">
        <f t="shared" si="417"/>
        <v>Twilight Zone: The Movie</v>
      </c>
      <c r="O3355" s="10">
        <f>INDEX(cpi!$A$1:$M$106,MATCH($D3355,cpi!$A:$A,0),MATCH($C3355,cpi!$1:$1,0))</f>
        <v>99.5</v>
      </c>
      <c r="P3355" s="10">
        <f>cpi!$I$2</f>
        <v>245.51900000000001</v>
      </c>
      <c r="Q3355" s="10">
        <f t="shared" si="422"/>
        <v>2.4675276381909548</v>
      </c>
      <c r="R3355" s="8" t="str">
        <f t="shared" si="423"/>
        <v/>
      </c>
      <c r="S3355" s="11">
        <f t="shared" si="424"/>
        <v>24675276.381909549</v>
      </c>
      <c r="T3355" s="11">
        <f t="shared" si="424"/>
        <v>72792065.32663317</v>
      </c>
      <c r="U3355" s="11">
        <f t="shared" si="424"/>
        <v>72792065.32663317</v>
      </c>
    </row>
    <row r="3356" spans="1:21" x14ac:dyDescent="0.2">
      <c r="A3356" s="5">
        <v>3388</v>
      </c>
      <c r="B3356" s="17">
        <v>23</v>
      </c>
      <c r="C3356" s="16">
        <v>11</v>
      </c>
      <c r="D3356" s="16">
        <v>1994</v>
      </c>
      <c r="E3356" s="18">
        <v>35014</v>
      </c>
      <c r="F3356" s="9" t="s">
        <v>3313</v>
      </c>
      <c r="G3356" s="3">
        <v>10000000</v>
      </c>
      <c r="H3356" s="3">
        <v>29317886</v>
      </c>
      <c r="I3356" s="3">
        <v>29317886</v>
      </c>
      <c r="J3356" s="8" t="str">
        <f t="shared" si="418"/>
        <v/>
      </c>
      <c r="K3356" s="8" t="str">
        <f t="shared" si="419"/>
        <v/>
      </c>
      <c r="L3356" s="8" t="str">
        <f t="shared" si="420"/>
        <v>A Low Down Dirty Shame</v>
      </c>
      <c r="M3356" s="8" t="str">
        <f t="shared" si="421"/>
        <v/>
      </c>
      <c r="N3356" s="8" t="str">
        <f t="shared" si="417"/>
        <v>A Low Down Dirty Shame</v>
      </c>
      <c r="O3356" s="10">
        <f>INDEX(cpi!$A$1:$M$106,MATCH($D3356,cpi!$A:$A,0),MATCH($C3356,cpi!$1:$1,0))</f>
        <v>149.69999999999999</v>
      </c>
      <c r="P3356" s="10">
        <f>cpi!$I$2</f>
        <v>245.51900000000001</v>
      </c>
      <c r="Q3356" s="10">
        <f t="shared" si="422"/>
        <v>1.6400734802939214</v>
      </c>
      <c r="R3356" s="8" t="str">
        <f t="shared" si="423"/>
        <v/>
      </c>
      <c r="S3356" s="11">
        <f t="shared" si="424"/>
        <v>16400734.802939214</v>
      </c>
      <c r="T3356" s="11">
        <f t="shared" si="424"/>
        <v>48083487.326880433</v>
      </c>
      <c r="U3356" s="11">
        <f t="shared" si="424"/>
        <v>48083487.326880433</v>
      </c>
    </row>
    <row r="3357" spans="1:21" x14ac:dyDescent="0.2">
      <c r="A3357" s="5">
        <v>3389</v>
      </c>
      <c r="B3357" s="17">
        <v>30</v>
      </c>
      <c r="C3357" s="16">
        <v>8</v>
      </c>
      <c r="D3357" s="16">
        <v>2013</v>
      </c>
      <c r="E3357" s="18">
        <v>42163</v>
      </c>
      <c r="F3357" s="9" t="s">
        <v>3314</v>
      </c>
      <c r="G3357" s="3">
        <v>10000000</v>
      </c>
      <c r="H3357" s="3">
        <v>28873374</v>
      </c>
      <c r="I3357" s="3">
        <v>68541786</v>
      </c>
      <c r="J3357" s="8" t="str">
        <f t="shared" si="418"/>
        <v/>
      </c>
      <c r="K3357" s="8" t="str">
        <f t="shared" si="419"/>
        <v/>
      </c>
      <c r="L3357" s="8" t="str">
        <f t="shared" si="420"/>
        <v>One Direction: This is Us</v>
      </c>
      <c r="M3357" s="8" t="str">
        <f t="shared" si="421"/>
        <v/>
      </c>
      <c r="N3357" s="8" t="str">
        <f t="shared" si="417"/>
        <v>One Direction: This is Us</v>
      </c>
      <c r="O3357" s="10">
        <f>INDEX(cpi!$A$1:$M$106,MATCH($D3357,cpi!$A:$A,0),MATCH($C3357,cpi!$1:$1,0))</f>
        <v>233.87700000000001</v>
      </c>
      <c r="P3357" s="10">
        <f>cpi!$I$2</f>
        <v>245.51900000000001</v>
      </c>
      <c r="Q3357" s="10">
        <f t="shared" si="422"/>
        <v>1.0497783022699967</v>
      </c>
      <c r="R3357" s="8" t="str">
        <f t="shared" si="423"/>
        <v/>
      </c>
      <c r="S3357" s="11">
        <f t="shared" si="424"/>
        <v>10497783.022699967</v>
      </c>
      <c r="T3357" s="11">
        <f t="shared" si="424"/>
        <v>30310641.538526662</v>
      </c>
      <c r="U3357" s="11">
        <f t="shared" si="424"/>
        <v>71953679.74163343</v>
      </c>
    </row>
    <row r="3358" spans="1:21" x14ac:dyDescent="0.2">
      <c r="A3358" s="5">
        <v>3390</v>
      </c>
      <c r="B3358" s="17">
        <v>6</v>
      </c>
      <c r="C3358" s="16">
        <v>9</v>
      </c>
      <c r="D3358" s="16">
        <v>2002</v>
      </c>
      <c r="E3358" s="18">
        <v>37416</v>
      </c>
      <c r="F3358" s="9" t="s">
        <v>3315</v>
      </c>
      <c r="G3358" s="3">
        <v>10000000</v>
      </c>
      <c r="H3358" s="3">
        <v>28564995</v>
      </c>
      <c r="I3358" s="3">
        <v>34364995</v>
      </c>
      <c r="J3358" s="8" t="str">
        <f t="shared" si="418"/>
        <v/>
      </c>
      <c r="K3358" s="8" t="str">
        <f t="shared" si="419"/>
        <v/>
      </c>
      <c r="L3358" s="8" t="str">
        <f t="shared" si="420"/>
        <v>Swimfan</v>
      </c>
      <c r="M3358" s="8" t="str">
        <f t="shared" si="421"/>
        <v/>
      </c>
      <c r="N3358" s="8" t="str">
        <f t="shared" si="417"/>
        <v>Swimfan</v>
      </c>
      <c r="O3358" s="10">
        <f>INDEX(cpi!$A$1:$M$106,MATCH($D3358,cpi!$A:$A,0),MATCH($C3358,cpi!$1:$1,0))</f>
        <v>181</v>
      </c>
      <c r="P3358" s="10">
        <f>cpi!$I$2</f>
        <v>245.51900000000001</v>
      </c>
      <c r="Q3358" s="10">
        <f t="shared" si="422"/>
        <v>1.3564585635359117</v>
      </c>
      <c r="R3358" s="8" t="str">
        <f t="shared" si="423"/>
        <v/>
      </c>
      <c r="S3358" s="11">
        <f t="shared" si="424"/>
        <v>13564585.635359116</v>
      </c>
      <c r="T3358" s="11">
        <f t="shared" si="424"/>
        <v>38747232.0851105</v>
      </c>
      <c r="U3358" s="11">
        <f t="shared" si="424"/>
        <v>46614691.753618784</v>
      </c>
    </row>
    <row r="3359" spans="1:21" x14ac:dyDescent="0.2">
      <c r="A3359" s="5">
        <v>3391</v>
      </c>
      <c r="B3359" s="17">
        <v>6</v>
      </c>
      <c r="C3359" s="16">
        <v>10</v>
      </c>
      <c r="D3359" s="16">
        <v>2006</v>
      </c>
      <c r="E3359" s="18">
        <v>38878</v>
      </c>
      <c r="F3359" s="9" t="s">
        <v>3316</v>
      </c>
      <c r="G3359" s="3">
        <v>10000000</v>
      </c>
      <c r="H3359" s="3">
        <v>28444855</v>
      </c>
      <c r="I3359" s="3">
        <v>38364855</v>
      </c>
      <c r="J3359" s="8" t="str">
        <f t="shared" si="418"/>
        <v/>
      </c>
      <c r="K3359" s="8" t="str">
        <f t="shared" si="419"/>
        <v/>
      </c>
      <c r="L3359" s="8" t="str">
        <f t="shared" si="420"/>
        <v>Employee of the Month</v>
      </c>
      <c r="M3359" s="8" t="str">
        <f t="shared" si="421"/>
        <v/>
      </c>
      <c r="N3359" s="8" t="str">
        <f t="shared" si="417"/>
        <v>Employee of the Month</v>
      </c>
      <c r="O3359" s="10">
        <f>INDEX(cpi!$A$1:$M$106,MATCH($D3359,cpi!$A:$A,0),MATCH($C3359,cpi!$1:$1,0))</f>
        <v>201.8</v>
      </c>
      <c r="P3359" s="10">
        <f>cpi!$I$2</f>
        <v>245.51900000000001</v>
      </c>
      <c r="Q3359" s="10">
        <f t="shared" si="422"/>
        <v>1.2166451932606541</v>
      </c>
      <c r="R3359" s="8" t="str">
        <f t="shared" si="423"/>
        <v/>
      </c>
      <c r="S3359" s="11">
        <f t="shared" si="424"/>
        <v>12166451.932606541</v>
      </c>
      <c r="T3359" s="11">
        <f t="shared" si="424"/>
        <v>34607296.108746283</v>
      </c>
      <c r="U3359" s="11">
        <f t="shared" si="424"/>
        <v>46676416.425891973</v>
      </c>
    </row>
    <row r="3360" spans="1:21" x14ac:dyDescent="0.2">
      <c r="A3360" s="5">
        <v>3392</v>
      </c>
      <c r="B3360" s="17">
        <v>21</v>
      </c>
      <c r="C3360" s="16">
        <v>8</v>
      </c>
      <c r="D3360" s="16">
        <v>2015</v>
      </c>
      <c r="E3360" s="18">
        <v>42621</v>
      </c>
      <c r="F3360" s="9" t="s">
        <v>3317</v>
      </c>
      <c r="G3360" s="3">
        <v>10000000</v>
      </c>
      <c r="H3360">
        <v>27740955</v>
      </c>
      <c r="I3360" s="3">
        <v>54104225</v>
      </c>
      <c r="J3360" s="8" t="str">
        <f t="shared" si="418"/>
        <v/>
      </c>
      <c r="K3360" s="8" t="str">
        <f t="shared" si="419"/>
        <v/>
      </c>
      <c r="L3360" s="8" t="str">
        <f t="shared" si="420"/>
        <v>Sinister 2</v>
      </c>
      <c r="M3360" s="8" t="str">
        <f t="shared" si="421"/>
        <v/>
      </c>
      <c r="N3360" s="8" t="str">
        <f t="shared" si="417"/>
        <v>Sinister 2</v>
      </c>
      <c r="O3360" s="10">
        <f>INDEX(cpi!$A$1:$M$106,MATCH($D3360,cpi!$A:$A,0),MATCH($C3360,cpi!$1:$1,0))</f>
        <v>238.316</v>
      </c>
      <c r="P3360" s="10">
        <f>cpi!$I$2</f>
        <v>245.51900000000001</v>
      </c>
      <c r="Q3360" s="10">
        <f t="shared" si="422"/>
        <v>1.030224575773343</v>
      </c>
      <c r="R3360" s="8" t="str">
        <f t="shared" si="423"/>
        <v/>
      </c>
      <c r="S3360" s="11">
        <f t="shared" si="424"/>
        <v>10302245.757733431</v>
      </c>
      <c r="T3360" s="11">
        <f t="shared" si="424"/>
        <v>28579413.5964224</v>
      </c>
      <c r="U3360" s="11">
        <f t="shared" si="424"/>
        <v>55739502.248170502</v>
      </c>
    </row>
    <row r="3361" spans="1:21" x14ac:dyDescent="0.2">
      <c r="A3361" s="5">
        <v>3393</v>
      </c>
      <c r="B3361" s="17">
        <v>8</v>
      </c>
      <c r="C3361" s="16">
        <v>1</v>
      </c>
      <c r="D3361" s="16">
        <v>2016</v>
      </c>
      <c r="E3361" s="18">
        <v>42583</v>
      </c>
      <c r="F3361" s="9" t="s">
        <v>3318</v>
      </c>
      <c r="G3361" s="3">
        <v>10000000</v>
      </c>
      <c r="H3361">
        <v>26594261</v>
      </c>
      <c r="I3361" s="3">
        <v>40085182</v>
      </c>
      <c r="J3361" s="8" t="str">
        <f t="shared" si="418"/>
        <v/>
      </c>
      <c r="K3361" s="8" t="str">
        <f t="shared" si="419"/>
        <v/>
      </c>
      <c r="L3361" s="8" t="str">
        <f t="shared" si="420"/>
        <v>The Forest</v>
      </c>
      <c r="M3361" s="8" t="str">
        <f t="shared" si="421"/>
        <v/>
      </c>
      <c r="N3361" s="8" t="str">
        <f t="shared" si="417"/>
        <v>The Forest</v>
      </c>
      <c r="O3361" s="10">
        <f>INDEX(cpi!$A$1:$M$106,MATCH($D3361,cpi!$A:$A,0),MATCH($C3361,cpi!$1:$1,0))</f>
        <v>236.916</v>
      </c>
      <c r="P3361" s="10">
        <f>cpi!$I$2</f>
        <v>245.51900000000001</v>
      </c>
      <c r="Q3361" s="10">
        <f t="shared" si="422"/>
        <v>1.0363124482939101</v>
      </c>
      <c r="R3361" s="8" t="str">
        <f t="shared" si="423"/>
        <v/>
      </c>
      <c r="S3361" s="11">
        <f t="shared" si="424"/>
        <v>10363124.482939102</v>
      </c>
      <c r="T3361" s="11">
        <f t="shared" si="424"/>
        <v>27559963.727477249</v>
      </c>
      <c r="U3361" s="11">
        <f t="shared" si="424"/>
        <v>41540773.098726973</v>
      </c>
    </row>
    <row r="3362" spans="1:21" x14ac:dyDescent="0.2">
      <c r="A3362" s="5">
        <v>3394</v>
      </c>
      <c r="B3362" s="17">
        <v>6</v>
      </c>
      <c r="C3362" s="16">
        <v>11</v>
      </c>
      <c r="D3362" s="16">
        <v>2009</v>
      </c>
      <c r="E3362" s="18">
        <v>39975</v>
      </c>
      <c r="F3362" s="9" t="s">
        <v>3319</v>
      </c>
      <c r="G3362" s="3">
        <v>10000000</v>
      </c>
      <c r="H3362">
        <v>26218170</v>
      </c>
      <c r="I3362" s="3">
        <v>49486874</v>
      </c>
      <c r="J3362" s="8" t="str">
        <f t="shared" si="418"/>
        <v/>
      </c>
      <c r="K3362" s="8" t="str">
        <f t="shared" si="419"/>
        <v/>
      </c>
      <c r="L3362" s="8" t="str">
        <f t="shared" si="420"/>
        <v>The Fourth Kind</v>
      </c>
      <c r="M3362" s="8" t="str">
        <f t="shared" si="421"/>
        <v/>
      </c>
      <c r="N3362" s="8" t="str">
        <f t="shared" si="417"/>
        <v>The Fourth Kind</v>
      </c>
      <c r="O3362" s="10">
        <f>INDEX(cpi!$A$1:$M$106,MATCH($D3362,cpi!$A:$A,0),MATCH($C3362,cpi!$1:$1,0))</f>
        <v>216.33</v>
      </c>
      <c r="P3362" s="10">
        <f>cpi!$I$2</f>
        <v>245.51900000000001</v>
      </c>
      <c r="Q3362" s="10">
        <f t="shared" si="422"/>
        <v>1.1349281190773355</v>
      </c>
      <c r="R3362" s="8" t="str">
        <f t="shared" si="423"/>
        <v/>
      </c>
      <c r="S3362" s="11">
        <f t="shared" si="424"/>
        <v>11349281.190773355</v>
      </c>
      <c r="T3362" s="11">
        <f t="shared" si="424"/>
        <v>29755738.363749824</v>
      </c>
      <c r="U3362" s="11">
        <f t="shared" si="424"/>
        <v>56164044.827837095</v>
      </c>
    </row>
    <row r="3363" spans="1:21" x14ac:dyDescent="0.2">
      <c r="A3363" s="5">
        <v>3395</v>
      </c>
      <c r="B3363" s="17">
        <v>25</v>
      </c>
      <c r="C3363" s="16">
        <v>3</v>
      </c>
      <c r="D3363" s="16">
        <v>1983</v>
      </c>
      <c r="E3363" s="18">
        <v>31050</v>
      </c>
      <c r="F3363" s="9" t="s">
        <v>3320</v>
      </c>
      <c r="G3363" s="3">
        <v>10000000</v>
      </c>
      <c r="H3363">
        <v>25697647</v>
      </c>
      <c r="I3363" s="3">
        <v>25697647</v>
      </c>
      <c r="J3363" s="8" t="str">
        <f t="shared" si="418"/>
        <v/>
      </c>
      <c r="K3363" s="8" t="str">
        <f t="shared" si="419"/>
        <v/>
      </c>
      <c r="L3363" s="8" t="str">
        <f t="shared" si="420"/>
        <v>The Outsiders</v>
      </c>
      <c r="M3363" s="8" t="str">
        <f t="shared" si="421"/>
        <v/>
      </c>
      <c r="N3363" s="8" t="str">
        <f t="shared" si="417"/>
        <v>The Outsiders</v>
      </c>
      <c r="O3363" s="10">
        <f>INDEX(cpi!$A$1:$M$106,MATCH($D3363,cpi!$A:$A,0),MATCH($C3363,cpi!$1:$1,0))</f>
        <v>97.9</v>
      </c>
      <c r="P3363" s="10">
        <f>cpi!$I$2</f>
        <v>245.51900000000001</v>
      </c>
      <c r="Q3363" s="10">
        <f t="shared" si="422"/>
        <v>2.507854954034729</v>
      </c>
      <c r="R3363" s="8" t="str">
        <f t="shared" si="423"/>
        <v/>
      </c>
      <c r="S3363" s="11">
        <f t="shared" si="424"/>
        <v>25078549.540347289</v>
      </c>
      <c r="T3363" s="11">
        <f t="shared" si="424"/>
        <v>64445971.33598569</v>
      </c>
      <c r="U3363" s="11">
        <f t="shared" si="424"/>
        <v>64445971.33598569</v>
      </c>
    </row>
    <row r="3364" spans="1:21" x14ac:dyDescent="0.2">
      <c r="A3364" s="5">
        <v>3396</v>
      </c>
      <c r="B3364" s="17">
        <v>12</v>
      </c>
      <c r="C3364" s="16">
        <v>6</v>
      </c>
      <c r="D3364" s="16">
        <v>1998</v>
      </c>
      <c r="E3364" s="18">
        <v>36135</v>
      </c>
      <c r="F3364" s="9" t="s">
        <v>3321</v>
      </c>
      <c r="G3364" s="3">
        <v>10000000</v>
      </c>
      <c r="H3364">
        <v>25358996</v>
      </c>
      <c r="I3364" s="3">
        <v>25358996</v>
      </c>
      <c r="J3364" s="8" t="str">
        <f t="shared" si="418"/>
        <v/>
      </c>
      <c r="K3364" s="8" t="str">
        <f t="shared" si="419"/>
        <v/>
      </c>
      <c r="L3364" s="8" t="str">
        <f t="shared" si="420"/>
        <v>Can't Hardly Wait</v>
      </c>
      <c r="M3364" s="8" t="str">
        <f t="shared" si="421"/>
        <v/>
      </c>
      <c r="N3364" s="8" t="str">
        <f t="shared" si="417"/>
        <v>Can't Hardly Wait</v>
      </c>
      <c r="O3364" s="10">
        <f>INDEX(cpi!$A$1:$M$106,MATCH($D3364,cpi!$A:$A,0),MATCH($C3364,cpi!$1:$1,0))</f>
        <v>163</v>
      </c>
      <c r="P3364" s="10">
        <f>cpi!$I$2</f>
        <v>245.51900000000001</v>
      </c>
      <c r="Q3364" s="10">
        <f t="shared" si="422"/>
        <v>1.5062515337423312</v>
      </c>
      <c r="R3364" s="8" t="str">
        <f t="shared" si="423"/>
        <v/>
      </c>
      <c r="S3364" s="11">
        <f t="shared" si="424"/>
        <v>15062515.337423312</v>
      </c>
      <c r="T3364" s="11">
        <f t="shared" si="424"/>
        <v>38197026.619165644</v>
      </c>
      <c r="U3364" s="11">
        <f t="shared" si="424"/>
        <v>38197026.619165644</v>
      </c>
    </row>
    <row r="3365" spans="1:21" x14ac:dyDescent="0.2">
      <c r="A3365" s="5">
        <v>3397</v>
      </c>
      <c r="B3365" s="17">
        <v>17</v>
      </c>
      <c r="C3365" s="16">
        <v>8</v>
      </c>
      <c r="D3365" s="16">
        <v>2012</v>
      </c>
      <c r="E3365" s="18">
        <v>41402</v>
      </c>
      <c r="F3365" s="9" t="s">
        <v>3322</v>
      </c>
      <c r="G3365" s="3">
        <v>10000000</v>
      </c>
      <c r="H3365">
        <v>24397469</v>
      </c>
      <c r="I3365" s="3">
        <v>24660323</v>
      </c>
      <c r="J3365" s="8" t="str">
        <f t="shared" si="418"/>
        <v/>
      </c>
      <c r="K3365" s="8" t="str">
        <f t="shared" si="419"/>
        <v/>
      </c>
      <c r="L3365" s="8" t="str">
        <f t="shared" si="420"/>
        <v>Sparkle</v>
      </c>
      <c r="M3365" s="8" t="str">
        <f t="shared" si="421"/>
        <v/>
      </c>
      <c r="N3365" s="8" t="str">
        <f t="shared" si="417"/>
        <v>Sparkle</v>
      </c>
      <c r="O3365" s="10">
        <f>INDEX(cpi!$A$1:$M$106,MATCH($D3365,cpi!$A:$A,0),MATCH($C3365,cpi!$1:$1,0))</f>
        <v>230.37899999999999</v>
      </c>
      <c r="P3365" s="10">
        <f>cpi!$I$2</f>
        <v>245.51900000000001</v>
      </c>
      <c r="Q3365" s="10">
        <f t="shared" si="422"/>
        <v>1.0657177954587875</v>
      </c>
      <c r="R3365" s="8" t="str">
        <f t="shared" si="423"/>
        <v/>
      </c>
      <c r="S3365" s="11">
        <f t="shared" si="424"/>
        <v>10657177.954587875</v>
      </c>
      <c r="T3365" s="11">
        <f t="shared" si="424"/>
        <v>26000816.877454109</v>
      </c>
      <c r="U3365" s="11">
        <f t="shared" si="424"/>
        <v>26280945.062861633</v>
      </c>
    </row>
    <row r="3366" spans="1:21" x14ac:dyDescent="0.2">
      <c r="A3366" s="5">
        <v>3398</v>
      </c>
      <c r="B3366" s="17">
        <v>14</v>
      </c>
      <c r="C3366" s="16">
        <v>10</v>
      </c>
      <c r="D3366" s="16">
        <v>2016</v>
      </c>
      <c r="E3366" s="18">
        <v>42776</v>
      </c>
      <c r="F3366" s="9" t="s">
        <v>3323</v>
      </c>
      <c r="G3366" s="3">
        <v>10000000</v>
      </c>
      <c r="H3366">
        <v>23591043</v>
      </c>
      <c r="I3366" s="3">
        <v>23591043</v>
      </c>
      <c r="J3366" s="8" t="str">
        <f t="shared" si="418"/>
        <v/>
      </c>
      <c r="K3366" s="8" t="str">
        <f t="shared" si="419"/>
        <v/>
      </c>
      <c r="L3366" s="8" t="str">
        <f t="shared" si="420"/>
        <v>Kevin Hart: What Now?</v>
      </c>
      <c r="M3366" s="8" t="str">
        <f t="shared" si="421"/>
        <v/>
      </c>
      <c r="N3366" s="8" t="str">
        <f t="shared" si="417"/>
        <v>Kevin Hart: What Now?</v>
      </c>
      <c r="O3366" s="10">
        <f>INDEX(cpi!$A$1:$M$106,MATCH($D3366,cpi!$A:$A,0),MATCH($C3366,cpi!$1:$1,0))</f>
        <v>241.72900000000001</v>
      </c>
      <c r="P3366" s="10">
        <f>cpi!$I$2</f>
        <v>245.51900000000001</v>
      </c>
      <c r="Q3366" s="10">
        <f t="shared" si="422"/>
        <v>1.015678714593615</v>
      </c>
      <c r="R3366" s="8" t="str">
        <f t="shared" si="423"/>
        <v/>
      </c>
      <c r="S3366" s="11">
        <f t="shared" si="424"/>
        <v>10156787.14593615</v>
      </c>
      <c r="T3366" s="11">
        <f t="shared" si="424"/>
        <v>23960920.230162699</v>
      </c>
      <c r="U3366" s="11">
        <f t="shared" si="424"/>
        <v>23960920.230162699</v>
      </c>
    </row>
    <row r="3367" spans="1:21" x14ac:dyDescent="0.2">
      <c r="A3367" s="5">
        <v>3399</v>
      </c>
      <c r="B3367" s="17">
        <v>26</v>
      </c>
      <c r="C3367" s="16">
        <v>4</v>
      </c>
      <c r="D3367" s="16">
        <v>2013</v>
      </c>
      <c r="E3367" s="18">
        <v>42039</v>
      </c>
      <c r="F3367" s="9" t="s">
        <v>3324</v>
      </c>
      <c r="G3367" s="3">
        <v>10000000</v>
      </c>
      <c r="H3367">
        <v>21590086</v>
      </c>
      <c r="I3367" s="3">
        <v>31556959</v>
      </c>
      <c r="J3367" s="8" t="str">
        <f t="shared" si="418"/>
        <v/>
      </c>
      <c r="K3367" s="8" t="str">
        <f t="shared" si="419"/>
        <v/>
      </c>
      <c r="L3367" s="8" t="str">
        <f t="shared" si="420"/>
        <v>Mud</v>
      </c>
      <c r="M3367" s="8" t="str">
        <f t="shared" si="421"/>
        <v/>
      </c>
      <c r="N3367" s="8" t="str">
        <f t="shared" si="417"/>
        <v>Mud</v>
      </c>
      <c r="O3367" s="10">
        <f>INDEX(cpi!$A$1:$M$106,MATCH($D3367,cpi!$A:$A,0),MATCH($C3367,cpi!$1:$1,0))</f>
        <v>232.53100000000001</v>
      </c>
      <c r="P3367" s="10">
        <f>cpi!$I$2</f>
        <v>245.51900000000001</v>
      </c>
      <c r="Q3367" s="10">
        <f t="shared" si="422"/>
        <v>1.0558549182689621</v>
      </c>
      <c r="R3367" s="8" t="str">
        <f t="shared" si="423"/>
        <v/>
      </c>
      <c r="S3367" s="11">
        <f t="shared" si="424"/>
        <v>10558549.18268962</v>
      </c>
      <c r="T3367" s="11">
        <f t="shared" si="424"/>
        <v>22795998.488949861</v>
      </c>
      <c r="U3367" s="11">
        <f t="shared" si="424"/>
        <v>33319570.365761988</v>
      </c>
    </row>
    <row r="3368" spans="1:21" x14ac:dyDescent="0.2">
      <c r="A3368" s="5">
        <v>3400</v>
      </c>
      <c r="B3368" s="17">
        <v>12</v>
      </c>
      <c r="C3368" s="16">
        <v>11</v>
      </c>
      <c r="D3368" s="16">
        <v>2010</v>
      </c>
      <c r="E3368" s="18">
        <v>40523</v>
      </c>
      <c r="F3368" s="9" t="s">
        <v>3325</v>
      </c>
      <c r="G3368" s="3">
        <v>10000000</v>
      </c>
      <c r="H3368">
        <v>21416355</v>
      </c>
      <c r="I3368" s="3">
        <v>78693371</v>
      </c>
      <c r="J3368" s="8" t="str">
        <f t="shared" si="418"/>
        <v/>
      </c>
      <c r="K3368" s="8" t="str">
        <f t="shared" si="419"/>
        <v/>
      </c>
      <c r="L3368" s="8" t="str">
        <f t="shared" si="420"/>
        <v>Skyline</v>
      </c>
      <c r="M3368" s="8" t="str">
        <f t="shared" si="421"/>
        <v/>
      </c>
      <c r="N3368" s="8" t="str">
        <f t="shared" si="417"/>
        <v>Skyline</v>
      </c>
      <c r="O3368" s="10">
        <f>INDEX(cpi!$A$1:$M$106,MATCH($D3368,cpi!$A:$A,0),MATCH($C3368,cpi!$1:$1,0))</f>
        <v>218.803</v>
      </c>
      <c r="P3368" s="10">
        <f>cpi!$I$2</f>
        <v>245.51900000000001</v>
      </c>
      <c r="Q3368" s="10">
        <f t="shared" si="422"/>
        <v>1.1221007024583758</v>
      </c>
      <c r="R3368" s="8" t="str">
        <f t="shared" si="423"/>
        <v/>
      </c>
      <c r="S3368" s="11">
        <f t="shared" si="424"/>
        <v>11221007.024583759</v>
      </c>
      <c r="T3368" s="11">
        <f t="shared" si="424"/>
        <v>24031306.98959795</v>
      </c>
      <c r="U3368" s="11">
        <f t="shared" si="424"/>
        <v>88301886.877917573</v>
      </c>
    </row>
    <row r="3369" spans="1:21" x14ac:dyDescent="0.2">
      <c r="A3369" s="5">
        <v>3401</v>
      </c>
      <c r="B3369" s="17">
        <v>16</v>
      </c>
      <c r="C3369" s="16">
        <v>9</v>
      </c>
      <c r="D3369" s="16">
        <v>2016</v>
      </c>
      <c r="E3369" s="18">
        <v>42834</v>
      </c>
      <c r="F3369" s="9" t="s">
        <v>3326</v>
      </c>
      <c r="G3369" s="3">
        <v>10000000</v>
      </c>
      <c r="H3369">
        <v>20777061</v>
      </c>
      <c r="I3369">
        <v>37493221</v>
      </c>
      <c r="J3369" s="8" t="str">
        <f t="shared" si="418"/>
        <v/>
      </c>
      <c r="K3369" s="8" t="str">
        <f t="shared" si="419"/>
        <v/>
      </c>
      <c r="L3369" s="8" t="str">
        <f t="shared" si="420"/>
        <v>Blair Witch</v>
      </c>
      <c r="M3369" s="8" t="str">
        <f t="shared" si="421"/>
        <v/>
      </c>
      <c r="N3369" s="8" t="str">
        <f t="shared" si="417"/>
        <v>Blair Witch</v>
      </c>
      <c r="O3369" s="10">
        <f>INDEX(cpi!$A$1:$M$106,MATCH($D3369,cpi!$A:$A,0),MATCH($C3369,cpi!$1:$1,0))</f>
        <v>241.428</v>
      </c>
      <c r="P3369" s="10">
        <f>cpi!$I$2</f>
        <v>245.51900000000001</v>
      </c>
      <c r="Q3369" s="10">
        <f t="shared" si="422"/>
        <v>1.0169450105207349</v>
      </c>
      <c r="R3369" s="8" t="str">
        <f t="shared" si="423"/>
        <v/>
      </c>
      <c r="S3369" s="11">
        <f t="shared" si="424"/>
        <v>10169450.10520735</v>
      </c>
      <c r="T3369" s="11">
        <f t="shared" si="424"/>
        <v>21129128.517234951</v>
      </c>
      <c r="U3369" s="11">
        <f t="shared" si="424"/>
        <v>38128544.024301238</v>
      </c>
    </row>
    <row r="3370" spans="1:21" x14ac:dyDescent="0.2">
      <c r="A3370" s="5">
        <v>3402</v>
      </c>
      <c r="B3370" s="17">
        <v>21</v>
      </c>
      <c r="C3370" s="16">
        <v>10</v>
      </c>
      <c r="D3370" s="16">
        <v>1983</v>
      </c>
      <c r="E3370" s="18">
        <v>30935</v>
      </c>
      <c r="F3370" s="9" t="s">
        <v>3327</v>
      </c>
      <c r="G3370" s="3">
        <v>10000000</v>
      </c>
      <c r="H3370">
        <v>20766000</v>
      </c>
      <c r="I3370">
        <v>20766000</v>
      </c>
      <c r="J3370" s="8" t="str">
        <f t="shared" si="418"/>
        <v/>
      </c>
      <c r="K3370" s="8" t="str">
        <f t="shared" si="419"/>
        <v/>
      </c>
      <c r="L3370" s="8" t="str">
        <f t="shared" si="420"/>
        <v>The Dead Zone</v>
      </c>
      <c r="M3370" s="8" t="str">
        <f t="shared" si="421"/>
        <v/>
      </c>
      <c r="N3370" s="8" t="str">
        <f t="shared" si="417"/>
        <v>The Dead Zone</v>
      </c>
      <c r="O3370" s="10">
        <f>INDEX(cpi!$A$1:$M$106,MATCH($D3370,cpi!$A:$A,0),MATCH($C3370,cpi!$1:$1,0))</f>
        <v>101</v>
      </c>
      <c r="P3370" s="10">
        <f>cpi!$I$2</f>
        <v>245.51900000000001</v>
      </c>
      <c r="Q3370" s="10">
        <f t="shared" si="422"/>
        <v>2.4308811881188119</v>
      </c>
      <c r="R3370" s="8" t="str">
        <f t="shared" si="423"/>
        <v/>
      </c>
      <c r="S3370" s="11">
        <f t="shared" si="424"/>
        <v>24308811.881188121</v>
      </c>
      <c r="T3370" s="11">
        <f t="shared" si="424"/>
        <v>50479678.752475247</v>
      </c>
      <c r="U3370" s="11">
        <f t="shared" si="424"/>
        <v>50479678.752475247</v>
      </c>
    </row>
    <row r="3371" spans="1:21" x14ac:dyDescent="0.2">
      <c r="A3371" s="5">
        <v>3403</v>
      </c>
      <c r="B3371" s="17">
        <v>2</v>
      </c>
      <c r="C3371" s="16">
        <v>2</v>
      </c>
      <c r="D3371" s="16">
        <v>2001</v>
      </c>
      <c r="E3371" s="18">
        <v>36924</v>
      </c>
      <c r="F3371" s="9" t="s">
        <v>3328</v>
      </c>
      <c r="G3371" s="3">
        <v>10000000</v>
      </c>
      <c r="H3371">
        <v>20384136</v>
      </c>
      <c r="I3371">
        <v>20384136</v>
      </c>
      <c r="J3371" s="8" t="str">
        <f t="shared" si="418"/>
        <v/>
      </c>
      <c r="K3371" s="8" t="str">
        <f t="shared" si="419"/>
        <v/>
      </c>
      <c r="L3371" s="8" t="str">
        <f t="shared" si="420"/>
        <v>Valentine</v>
      </c>
      <c r="M3371" s="8" t="str">
        <f t="shared" si="421"/>
        <v/>
      </c>
      <c r="N3371" s="8" t="str">
        <f t="shared" si="417"/>
        <v>Valentine</v>
      </c>
      <c r="O3371" s="10">
        <f>INDEX(cpi!$A$1:$M$106,MATCH($D3371,cpi!$A:$A,0),MATCH($C3371,cpi!$1:$1,0))</f>
        <v>175.8</v>
      </c>
      <c r="P3371" s="10">
        <f>cpi!$I$2</f>
        <v>245.51900000000001</v>
      </c>
      <c r="Q3371" s="10">
        <f t="shared" si="422"/>
        <v>1.3965813424345848</v>
      </c>
      <c r="R3371" s="8" t="str">
        <f t="shared" si="423"/>
        <v/>
      </c>
      <c r="S3371" s="11">
        <f t="shared" si="424"/>
        <v>13965813.424345847</v>
      </c>
      <c r="T3371" s="11">
        <f t="shared" si="424"/>
        <v>28468104.019249149</v>
      </c>
      <c r="U3371" s="11">
        <f t="shared" si="424"/>
        <v>28468104.019249149</v>
      </c>
    </row>
    <row r="3372" spans="1:21" x14ac:dyDescent="0.2">
      <c r="A3372" s="5">
        <v>3404</v>
      </c>
      <c r="B3372" s="17">
        <v>9</v>
      </c>
      <c r="C3372" s="16">
        <v>6</v>
      </c>
      <c r="D3372" s="16">
        <v>2006</v>
      </c>
      <c r="E3372" s="18">
        <v>38966</v>
      </c>
      <c r="F3372" s="9" t="s">
        <v>3329</v>
      </c>
      <c r="G3372" s="3">
        <v>10000000</v>
      </c>
      <c r="H3372">
        <v>20342852</v>
      </c>
      <c r="I3372">
        <v>26716191</v>
      </c>
      <c r="J3372" s="8" t="str">
        <f t="shared" si="418"/>
        <v/>
      </c>
      <c r="K3372" s="8" t="str">
        <f t="shared" si="419"/>
        <v/>
      </c>
      <c r="L3372" s="8" t="str">
        <f t="shared" si="420"/>
        <v>A Prairie Home Companion</v>
      </c>
      <c r="M3372" s="8" t="str">
        <f t="shared" si="421"/>
        <v/>
      </c>
      <c r="N3372" s="8" t="str">
        <f t="shared" si="417"/>
        <v>A Prairie Home Companion</v>
      </c>
      <c r="O3372" s="10">
        <f>INDEX(cpi!$A$1:$M$106,MATCH($D3372,cpi!$A:$A,0),MATCH($C3372,cpi!$1:$1,0))</f>
        <v>202.9</v>
      </c>
      <c r="P3372" s="10">
        <f>cpi!$I$2</f>
        <v>245.51900000000001</v>
      </c>
      <c r="Q3372" s="10">
        <f t="shared" si="422"/>
        <v>1.2100492853622473</v>
      </c>
      <c r="R3372" s="8" t="str">
        <f t="shared" si="423"/>
        <v/>
      </c>
      <c r="S3372" s="11">
        <f t="shared" si="424"/>
        <v>12100492.853622474</v>
      </c>
      <c r="T3372" s="11">
        <f t="shared" si="424"/>
        <v>24615853.524829965</v>
      </c>
      <c r="U3372" s="11">
        <f t="shared" si="424"/>
        <v>32327907.827151302</v>
      </c>
    </row>
    <row r="3373" spans="1:21" x14ac:dyDescent="0.2">
      <c r="A3373" s="5">
        <v>3405</v>
      </c>
      <c r="B3373" s="17">
        <v>23</v>
      </c>
      <c r="C3373" s="16">
        <v>2</v>
      </c>
      <c r="D3373" s="16">
        <v>2007</v>
      </c>
      <c r="E3373" s="18">
        <v>39754</v>
      </c>
      <c r="F3373" s="9" t="s">
        <v>3330</v>
      </c>
      <c r="G3373" s="3">
        <v>10000000</v>
      </c>
      <c r="H3373">
        <v>20342161</v>
      </c>
      <c r="I3373">
        <v>21851362</v>
      </c>
      <c r="J3373" s="8" t="str">
        <f t="shared" si="418"/>
        <v/>
      </c>
      <c r="K3373" s="8" t="str">
        <f t="shared" si="419"/>
        <v/>
      </c>
      <c r="L3373" s="8" t="str">
        <f t="shared" si="420"/>
        <v>Reno 911!: Miami</v>
      </c>
      <c r="M3373" s="8" t="str">
        <f t="shared" si="421"/>
        <v/>
      </c>
      <c r="N3373" s="8" t="str">
        <f t="shared" si="417"/>
        <v>Reno 911!: Miami</v>
      </c>
      <c r="O3373" s="10">
        <f>INDEX(cpi!$A$1:$M$106,MATCH($D3373,cpi!$A:$A,0),MATCH($C3373,cpi!$1:$1,0))</f>
        <v>203.499</v>
      </c>
      <c r="P3373" s="10">
        <f>cpi!$I$2</f>
        <v>245.51900000000001</v>
      </c>
      <c r="Q3373" s="10">
        <f t="shared" si="422"/>
        <v>1.2064875011670819</v>
      </c>
      <c r="R3373" s="8" t="str">
        <f t="shared" si="423"/>
        <v/>
      </c>
      <c r="S3373" s="11">
        <f t="shared" si="424"/>
        <v>12064875.011670819</v>
      </c>
      <c r="T3373" s="11">
        <f t="shared" si="424"/>
        <v>24542562.993228469</v>
      </c>
      <c r="U3373" s="11">
        <f t="shared" si="424"/>
        <v>26363395.136477329</v>
      </c>
    </row>
    <row r="3374" spans="1:21" x14ac:dyDescent="0.2">
      <c r="A3374" s="5">
        <v>3406</v>
      </c>
      <c r="B3374" s="17">
        <v>24</v>
      </c>
      <c r="C3374" s="16">
        <v>7</v>
      </c>
      <c r="D3374" s="16">
        <v>1998</v>
      </c>
      <c r="E3374" s="18">
        <v>36501</v>
      </c>
      <c r="F3374" s="9" t="s">
        <v>3331</v>
      </c>
      <c r="G3374" s="3">
        <v>10000000</v>
      </c>
      <c r="H3374">
        <v>19843795</v>
      </c>
      <c r="I3374">
        <v>30143795</v>
      </c>
      <c r="J3374" s="8" t="str">
        <f t="shared" si="418"/>
        <v/>
      </c>
      <c r="K3374" s="8" t="str">
        <f t="shared" si="419"/>
        <v/>
      </c>
      <c r="L3374" s="8" t="str">
        <f t="shared" si="420"/>
        <v>Jane Austen's Mafia</v>
      </c>
      <c r="M3374" s="8" t="str">
        <f t="shared" si="421"/>
        <v/>
      </c>
      <c r="N3374" s="8" t="str">
        <f t="shared" si="417"/>
        <v>Jane Austen's Mafia</v>
      </c>
      <c r="O3374" s="10">
        <f>INDEX(cpi!$A$1:$M$106,MATCH($D3374,cpi!$A:$A,0),MATCH($C3374,cpi!$1:$1,0))</f>
        <v>163.19999999999999</v>
      </c>
      <c r="P3374" s="10">
        <f>cpi!$I$2</f>
        <v>245.51900000000001</v>
      </c>
      <c r="Q3374" s="10">
        <f t="shared" si="422"/>
        <v>1.5044056372549022</v>
      </c>
      <c r="R3374" s="8" t="str">
        <f t="shared" si="423"/>
        <v/>
      </c>
      <c r="S3374" s="11">
        <f t="shared" si="424"/>
        <v>15044056.372549022</v>
      </c>
      <c r="T3374" s="11">
        <f t="shared" si="424"/>
        <v>29853117.062530641</v>
      </c>
      <c r="U3374" s="11">
        <f t="shared" si="424"/>
        <v>45348495.126256131</v>
      </c>
    </row>
    <row r="3375" spans="1:21" x14ac:dyDescent="0.2">
      <c r="A3375" s="5">
        <v>3407</v>
      </c>
      <c r="B3375" s="17">
        <v>23</v>
      </c>
      <c r="C3375" s="16">
        <v>10</v>
      </c>
      <c r="D3375" s="16">
        <v>2015</v>
      </c>
      <c r="E3375" s="18">
        <v>42684</v>
      </c>
      <c r="F3375" s="9" t="s">
        <v>3332</v>
      </c>
      <c r="G3375" s="3">
        <v>10000000</v>
      </c>
      <c r="H3375">
        <v>18297124</v>
      </c>
      <c r="I3375">
        <v>78096553</v>
      </c>
      <c r="J3375" s="8" t="str">
        <f t="shared" si="418"/>
        <v/>
      </c>
      <c r="K3375" s="8" t="str">
        <f t="shared" si="419"/>
        <v/>
      </c>
      <c r="L3375" s="8" t="str">
        <f t="shared" si="420"/>
        <v>Paranormal Activity: The Ghost Dimension</v>
      </c>
      <c r="M3375" s="8" t="str">
        <f t="shared" si="421"/>
        <v/>
      </c>
      <c r="N3375" s="8" t="str">
        <f t="shared" si="417"/>
        <v>Paranormal Activity: The Ghost Dimension</v>
      </c>
      <c r="O3375" s="10">
        <f>INDEX(cpi!$A$1:$M$106,MATCH($D3375,cpi!$A:$A,0),MATCH($C3375,cpi!$1:$1,0))</f>
        <v>237.83799999999999</v>
      </c>
      <c r="P3375" s="10">
        <f>cpi!$I$2</f>
        <v>245.51900000000001</v>
      </c>
      <c r="Q3375" s="10">
        <f t="shared" si="422"/>
        <v>1.0322950916169831</v>
      </c>
      <c r="R3375" s="8" t="str">
        <f t="shared" si="423"/>
        <v/>
      </c>
      <c r="S3375" s="11">
        <f t="shared" si="424"/>
        <v>10322950.916169832</v>
      </c>
      <c r="T3375" s="11">
        <f t="shared" si="424"/>
        <v>18888031.2959073</v>
      </c>
      <c r="U3375" s="11">
        <f t="shared" si="424"/>
        <v>80618688.334105581</v>
      </c>
    </row>
    <row r="3376" spans="1:21" x14ac:dyDescent="0.2">
      <c r="A3376" s="5">
        <v>3408</v>
      </c>
      <c r="B3376" s="17">
        <v>25</v>
      </c>
      <c r="C3376" s="16">
        <v>2</v>
      </c>
      <c r="D3376" s="16">
        <v>1994</v>
      </c>
      <c r="E3376" s="18">
        <v>35066</v>
      </c>
      <c r="F3376" s="9" t="s">
        <v>3333</v>
      </c>
      <c r="G3376" s="3">
        <v>10000000</v>
      </c>
      <c r="H3376" s="3">
        <v>18272447</v>
      </c>
      <c r="I3376" s="3">
        <v>18423914</v>
      </c>
      <c r="J3376" s="8" t="str">
        <f t="shared" si="418"/>
        <v/>
      </c>
      <c r="K3376" s="8" t="str">
        <f t="shared" si="419"/>
        <v/>
      </c>
      <c r="L3376" s="8" t="str">
        <f t="shared" si="420"/>
        <v>Sugar Hill</v>
      </c>
      <c r="M3376" s="8" t="str">
        <f t="shared" si="421"/>
        <v/>
      </c>
      <c r="N3376" s="8" t="str">
        <f t="shared" si="417"/>
        <v>Sugar Hill</v>
      </c>
      <c r="O3376" s="10">
        <f>INDEX(cpi!$A$1:$M$106,MATCH($D3376,cpi!$A:$A,0),MATCH($C3376,cpi!$1:$1,0))</f>
        <v>146.69999999999999</v>
      </c>
      <c r="P3376" s="10">
        <f>cpi!$I$2</f>
        <v>245.51900000000001</v>
      </c>
      <c r="Q3376" s="10">
        <f t="shared" si="422"/>
        <v>1.6736128152692571</v>
      </c>
      <c r="R3376" s="8" t="str">
        <f t="shared" si="423"/>
        <v/>
      </c>
      <c r="S3376" s="11">
        <f t="shared" si="424"/>
        <v>16736128.152692571</v>
      </c>
      <c r="T3376" s="11">
        <f t="shared" si="424"/>
        <v>30581001.465528291</v>
      </c>
      <c r="U3376" s="11">
        <f t="shared" si="424"/>
        <v>30834498.577818681</v>
      </c>
    </row>
    <row r="3377" spans="1:21" x14ac:dyDescent="0.2">
      <c r="A3377" s="5">
        <v>3409</v>
      </c>
      <c r="B3377" s="17">
        <v>20</v>
      </c>
      <c r="C3377" s="16">
        <v>6</v>
      </c>
      <c r="D3377" s="16">
        <v>2008</v>
      </c>
      <c r="E3377" s="18">
        <v>40031</v>
      </c>
      <c r="F3377" s="9" t="s">
        <v>3334</v>
      </c>
      <c r="G3377" s="3">
        <v>10000000</v>
      </c>
      <c r="H3377" s="3">
        <v>17657973</v>
      </c>
      <c r="I3377" s="3">
        <v>17657973</v>
      </c>
      <c r="J3377" s="8" t="str">
        <f t="shared" si="418"/>
        <v/>
      </c>
      <c r="K3377" s="8" t="str">
        <f t="shared" si="419"/>
        <v/>
      </c>
      <c r="L3377" s="8" t="str">
        <f t="shared" si="420"/>
        <v>Kit Kittredge: An American Girl</v>
      </c>
      <c r="M3377" s="8" t="str">
        <f t="shared" si="421"/>
        <v/>
      </c>
      <c r="N3377" s="8" t="str">
        <f t="shared" si="417"/>
        <v>Kit Kittredge: An American Girl</v>
      </c>
      <c r="O3377" s="10">
        <f>INDEX(cpi!$A$1:$M$106,MATCH($D3377,cpi!$A:$A,0),MATCH($C3377,cpi!$1:$1,0))</f>
        <v>218.815</v>
      </c>
      <c r="P3377" s="10">
        <f>cpi!$I$2</f>
        <v>245.51900000000001</v>
      </c>
      <c r="Q3377" s="10">
        <f t="shared" si="422"/>
        <v>1.1220391655051072</v>
      </c>
      <c r="R3377" s="8" t="str">
        <f t="shared" si="423"/>
        <v/>
      </c>
      <c r="S3377" s="11">
        <f t="shared" si="424"/>
        <v>11220391.655051071</v>
      </c>
      <c r="T3377" s="11">
        <f t="shared" si="424"/>
        <v>19812937.289431714</v>
      </c>
      <c r="U3377" s="11">
        <f t="shared" si="424"/>
        <v>19812937.289431714</v>
      </c>
    </row>
    <row r="3378" spans="1:21" x14ac:dyDescent="0.2">
      <c r="A3378" s="5">
        <v>3410</v>
      </c>
      <c r="B3378" s="17">
        <v>27</v>
      </c>
      <c r="C3378" s="16">
        <v>9</v>
      </c>
      <c r="D3378" s="16">
        <v>1985</v>
      </c>
      <c r="E3378" s="18">
        <v>31845</v>
      </c>
      <c r="F3378" s="9" t="s">
        <v>3335</v>
      </c>
      <c r="G3378" s="3">
        <v>10000000</v>
      </c>
      <c r="H3378" s="3">
        <v>17536256</v>
      </c>
      <c r="I3378" s="3">
        <v>17536256</v>
      </c>
      <c r="J3378" s="8" t="str">
        <f t="shared" si="418"/>
        <v/>
      </c>
      <c r="K3378" s="8" t="str">
        <f t="shared" si="419"/>
        <v/>
      </c>
      <c r="L3378" s="8" t="str">
        <f t="shared" si="420"/>
        <v>Invasion U.S.A.</v>
      </c>
      <c r="M3378" s="8" t="str">
        <f t="shared" si="421"/>
        <v/>
      </c>
      <c r="N3378" s="8" t="str">
        <f t="shared" si="417"/>
        <v>Invasion U.S.A.</v>
      </c>
      <c r="O3378" s="10">
        <f>INDEX(cpi!$A$1:$M$106,MATCH($D3378,cpi!$A:$A,0),MATCH($C3378,cpi!$1:$1,0))</f>
        <v>108.3</v>
      </c>
      <c r="P3378" s="10">
        <f>cpi!$I$2</f>
        <v>245.51900000000001</v>
      </c>
      <c r="Q3378" s="10">
        <f t="shared" si="422"/>
        <v>2.267026777469991</v>
      </c>
      <c r="R3378" s="8" t="str">
        <f t="shared" si="423"/>
        <v/>
      </c>
      <c r="S3378" s="11">
        <f t="shared" si="424"/>
        <v>22670267.774699911</v>
      </c>
      <c r="T3378" s="11">
        <f t="shared" si="424"/>
        <v>39755161.928568795</v>
      </c>
      <c r="U3378" s="11">
        <f t="shared" si="424"/>
        <v>39755161.928568795</v>
      </c>
    </row>
    <row r="3379" spans="1:21" x14ac:dyDescent="0.2">
      <c r="A3379" s="5">
        <v>3411</v>
      </c>
      <c r="B3379" s="17">
        <v>23</v>
      </c>
      <c r="C3379" s="16">
        <v>9</v>
      </c>
      <c r="D3379" s="16">
        <v>2005</v>
      </c>
      <c r="E3379" s="18">
        <v>39030</v>
      </c>
      <c r="F3379" s="9" t="s">
        <v>3336</v>
      </c>
      <c r="G3379" s="3">
        <v>10000000</v>
      </c>
      <c r="H3379" s="3">
        <v>17380866</v>
      </c>
      <c r="I3379" s="3">
        <v>17433072</v>
      </c>
      <c r="J3379" s="8" t="str">
        <f t="shared" si="418"/>
        <v/>
      </c>
      <c r="K3379" s="8" t="str">
        <f t="shared" si="419"/>
        <v/>
      </c>
      <c r="L3379" s="8" t="str">
        <f t="shared" si="420"/>
        <v>Roll Bounce</v>
      </c>
      <c r="M3379" s="8" t="str">
        <f t="shared" si="421"/>
        <v/>
      </c>
      <c r="N3379" s="8" t="str">
        <f t="shared" si="417"/>
        <v>Roll Bounce</v>
      </c>
      <c r="O3379" s="10">
        <f>INDEX(cpi!$A$1:$M$106,MATCH($D3379,cpi!$A:$A,0),MATCH($C3379,cpi!$1:$1,0))</f>
        <v>198.8</v>
      </c>
      <c r="P3379" s="10">
        <f>cpi!$I$2</f>
        <v>245.51900000000001</v>
      </c>
      <c r="Q3379" s="10">
        <f t="shared" si="422"/>
        <v>1.2350050301810864</v>
      </c>
      <c r="R3379" s="8" t="str">
        <f t="shared" si="423"/>
        <v/>
      </c>
      <c r="S3379" s="11">
        <f t="shared" si="424"/>
        <v>12350050.301810864</v>
      </c>
      <c r="T3379" s="11">
        <f t="shared" si="424"/>
        <v>21465456.938903417</v>
      </c>
      <c r="U3379" s="11">
        <f t="shared" si="424"/>
        <v>21529931.611509051</v>
      </c>
    </row>
    <row r="3380" spans="1:21" x14ac:dyDescent="0.2">
      <c r="A3380" s="5">
        <v>3412</v>
      </c>
      <c r="B3380" s="17">
        <v>11</v>
      </c>
      <c r="C3380" s="16">
        <v>12</v>
      </c>
      <c r="D3380" s="16">
        <v>1998</v>
      </c>
      <c r="E3380" s="18">
        <v>36111</v>
      </c>
      <c r="F3380" s="9" t="s">
        <v>3337</v>
      </c>
      <c r="G3380" s="3">
        <v>10000000</v>
      </c>
      <c r="H3380" s="3">
        <v>17105219</v>
      </c>
      <c r="I3380" s="3">
        <v>19080435</v>
      </c>
      <c r="J3380" s="8" t="str">
        <f t="shared" si="418"/>
        <v/>
      </c>
      <c r="K3380" s="8" t="str">
        <f t="shared" si="419"/>
        <v/>
      </c>
      <c r="L3380" s="8" t="str">
        <f t="shared" si="420"/>
        <v>Rushmore</v>
      </c>
      <c r="M3380" s="8" t="str">
        <f t="shared" si="421"/>
        <v/>
      </c>
      <c r="N3380" s="8" t="str">
        <f t="shared" si="417"/>
        <v>Rushmore</v>
      </c>
      <c r="O3380" s="10">
        <f>INDEX(cpi!$A$1:$M$106,MATCH($D3380,cpi!$A:$A,0),MATCH($C3380,cpi!$1:$1,0))</f>
        <v>163.9</v>
      </c>
      <c r="P3380" s="10">
        <f>cpi!$I$2</f>
        <v>245.51900000000001</v>
      </c>
      <c r="Q3380" s="10">
        <f t="shared" si="422"/>
        <v>1.4979804758999389</v>
      </c>
      <c r="R3380" s="8" t="str">
        <f t="shared" si="423"/>
        <v/>
      </c>
      <c r="S3380" s="11">
        <f t="shared" si="424"/>
        <v>14979804.758999389</v>
      </c>
      <c r="T3380" s="11">
        <f t="shared" si="424"/>
        <v>25623284.097992677</v>
      </c>
      <c r="U3380" s="11">
        <f t="shared" si="424"/>
        <v>28582119.10167785</v>
      </c>
    </row>
    <row r="3381" spans="1:21" x14ac:dyDescent="0.2">
      <c r="A3381" s="5">
        <v>3413</v>
      </c>
      <c r="B3381" s="17">
        <v>19</v>
      </c>
      <c r="C3381" s="16">
        <v>1</v>
      </c>
      <c r="D3381" s="16">
        <v>1990</v>
      </c>
      <c r="E3381" s="18">
        <v>33420</v>
      </c>
      <c r="F3381" s="9" t="s">
        <v>3338</v>
      </c>
      <c r="G3381" s="3">
        <v>10000000</v>
      </c>
      <c r="H3381" s="3">
        <v>16667084</v>
      </c>
      <c r="I3381" s="3">
        <v>16667084</v>
      </c>
      <c r="J3381" s="8" t="str">
        <f t="shared" si="418"/>
        <v/>
      </c>
      <c r="K3381" s="8" t="str">
        <f t="shared" si="419"/>
        <v/>
      </c>
      <c r="L3381" s="8" t="str">
        <f t="shared" si="420"/>
        <v>Tremors</v>
      </c>
      <c r="M3381" s="8" t="str">
        <f t="shared" si="421"/>
        <v/>
      </c>
      <c r="N3381" s="8" t="str">
        <f t="shared" si="417"/>
        <v>Tremors</v>
      </c>
      <c r="O3381" s="10">
        <f>INDEX(cpi!$A$1:$M$106,MATCH($D3381,cpi!$A:$A,0),MATCH($C3381,cpi!$1:$1,0))</f>
        <v>127.4</v>
      </c>
      <c r="P3381" s="10">
        <f>cpi!$I$2</f>
        <v>245.51900000000001</v>
      </c>
      <c r="Q3381" s="10">
        <f t="shared" si="422"/>
        <v>1.9271507064364206</v>
      </c>
      <c r="R3381" s="8" t="str">
        <f t="shared" si="423"/>
        <v/>
      </c>
      <c r="S3381" s="11">
        <f t="shared" si="424"/>
        <v>19271507.064364206</v>
      </c>
      <c r="T3381" s="11">
        <f t="shared" si="424"/>
        <v>32119982.704835162</v>
      </c>
      <c r="U3381" s="11">
        <f t="shared" si="424"/>
        <v>32119982.704835162</v>
      </c>
    </row>
    <row r="3382" spans="1:21" x14ac:dyDescent="0.2">
      <c r="A3382" s="5">
        <v>3414</v>
      </c>
      <c r="B3382" s="17">
        <v>17</v>
      </c>
      <c r="C3382" s="16">
        <v>6</v>
      </c>
      <c r="D3382" s="16">
        <v>2005</v>
      </c>
      <c r="E3382" s="18">
        <v>38843</v>
      </c>
      <c r="F3382" s="9" t="s">
        <v>3339</v>
      </c>
      <c r="G3382" s="3">
        <v>10000000</v>
      </c>
      <c r="H3382" s="3">
        <v>16535005</v>
      </c>
      <c r="I3382" s="3">
        <v>19535005</v>
      </c>
      <c r="J3382" s="8" t="str">
        <f t="shared" si="418"/>
        <v/>
      </c>
      <c r="K3382" s="8" t="str">
        <f t="shared" si="419"/>
        <v/>
      </c>
      <c r="L3382" s="8" t="str">
        <f t="shared" si="420"/>
        <v>The Perfect Man</v>
      </c>
      <c r="M3382" s="8" t="str">
        <f t="shared" si="421"/>
        <v/>
      </c>
      <c r="N3382" s="8" t="str">
        <f t="shared" si="417"/>
        <v>The Perfect Man</v>
      </c>
      <c r="O3382" s="10">
        <f>INDEX(cpi!$A$1:$M$106,MATCH($D3382,cpi!$A:$A,0),MATCH($C3382,cpi!$1:$1,0))</f>
        <v>194.5</v>
      </c>
      <c r="P3382" s="10">
        <f>cpi!$I$2</f>
        <v>245.51900000000001</v>
      </c>
      <c r="Q3382" s="10">
        <f t="shared" si="422"/>
        <v>1.2623084832904885</v>
      </c>
      <c r="R3382" s="8" t="str">
        <f t="shared" si="423"/>
        <v/>
      </c>
      <c r="S3382" s="11">
        <f t="shared" si="424"/>
        <v>12623084.832904885</v>
      </c>
      <c r="T3382" s="11">
        <f t="shared" si="424"/>
        <v>20872277.082750645</v>
      </c>
      <c r="U3382" s="11">
        <f t="shared" si="424"/>
        <v>24659202.53262211</v>
      </c>
    </row>
    <row r="3383" spans="1:21" x14ac:dyDescent="0.2">
      <c r="A3383" s="5">
        <v>3415</v>
      </c>
      <c r="B3383" s="17">
        <v>3</v>
      </c>
      <c r="C3383" s="16">
        <v>8</v>
      </c>
      <c r="D3383" s="16">
        <v>1990</v>
      </c>
      <c r="E3383" s="18">
        <v>32940</v>
      </c>
      <c r="F3383" s="9" t="s">
        <v>3340</v>
      </c>
      <c r="G3383" s="3">
        <v>10000000</v>
      </c>
      <c r="H3383" s="3">
        <v>16153000</v>
      </c>
      <c r="I3383" s="3">
        <v>16153000</v>
      </c>
      <c r="J3383" s="8" t="str">
        <f t="shared" si="418"/>
        <v/>
      </c>
      <c r="K3383" s="8" t="str">
        <f t="shared" si="419"/>
        <v/>
      </c>
      <c r="L3383" s="8" t="str">
        <f t="shared" si="420"/>
        <v>Mo' Better Blues</v>
      </c>
      <c r="M3383" s="8" t="str">
        <f t="shared" si="421"/>
        <v/>
      </c>
      <c r="N3383" s="8" t="str">
        <f t="shared" si="417"/>
        <v>Mo' Better Blues</v>
      </c>
      <c r="O3383" s="10">
        <f>INDEX(cpi!$A$1:$M$106,MATCH($D3383,cpi!$A:$A,0),MATCH($C3383,cpi!$1:$1,0))</f>
        <v>131.6</v>
      </c>
      <c r="P3383" s="10">
        <f>cpi!$I$2</f>
        <v>245.51900000000001</v>
      </c>
      <c r="Q3383" s="10">
        <f t="shared" si="422"/>
        <v>1.865645896656535</v>
      </c>
      <c r="R3383" s="8" t="str">
        <f t="shared" si="423"/>
        <v/>
      </c>
      <c r="S3383" s="11">
        <f t="shared" si="424"/>
        <v>18656458.966565352</v>
      </c>
      <c r="T3383" s="11">
        <f t="shared" si="424"/>
        <v>30135778.16869301</v>
      </c>
      <c r="U3383" s="11">
        <f t="shared" si="424"/>
        <v>30135778.16869301</v>
      </c>
    </row>
    <row r="3384" spans="1:21" x14ac:dyDescent="0.2">
      <c r="A3384" s="5">
        <v>3416</v>
      </c>
      <c r="B3384" s="17">
        <v>25</v>
      </c>
      <c r="C3384" s="16">
        <v>1</v>
      </c>
      <c r="D3384" s="16">
        <v>2002</v>
      </c>
      <c r="E3384" s="18">
        <v>37987</v>
      </c>
      <c r="F3384" s="9" t="s">
        <v>3341</v>
      </c>
      <c r="G3384" s="3">
        <v>10000000</v>
      </c>
      <c r="H3384" s="3">
        <v>16033556</v>
      </c>
      <c r="I3384" s="3">
        <v>17033556</v>
      </c>
      <c r="J3384" s="8" t="str">
        <f t="shared" si="418"/>
        <v/>
      </c>
      <c r="K3384" s="8" t="str">
        <f t="shared" si="419"/>
        <v/>
      </c>
      <c r="L3384" s="8" t="str">
        <f t="shared" si="420"/>
        <v>Kung Pow: Enter the Fist</v>
      </c>
      <c r="M3384" s="8" t="str">
        <f t="shared" si="421"/>
        <v/>
      </c>
      <c r="N3384" s="8" t="str">
        <f t="shared" si="417"/>
        <v>Kung Pow: Enter the Fist</v>
      </c>
      <c r="O3384" s="10">
        <f>INDEX(cpi!$A$1:$M$106,MATCH($D3384,cpi!$A:$A,0),MATCH($C3384,cpi!$1:$1,0))</f>
        <v>177.1</v>
      </c>
      <c r="P3384" s="10">
        <f>cpi!$I$2</f>
        <v>245.51900000000001</v>
      </c>
      <c r="Q3384" s="10">
        <f t="shared" si="422"/>
        <v>1.3863297571993225</v>
      </c>
      <c r="R3384" s="8" t="str">
        <f t="shared" si="423"/>
        <v/>
      </c>
      <c r="S3384" s="11">
        <f t="shared" si="424"/>
        <v>13863297.571993224</v>
      </c>
      <c r="T3384" s="11">
        <f t="shared" si="424"/>
        <v>22227795.796521742</v>
      </c>
      <c r="U3384" s="11">
        <f t="shared" si="424"/>
        <v>23614125.553721063</v>
      </c>
    </row>
    <row r="3385" spans="1:21" x14ac:dyDescent="0.2">
      <c r="A3385" s="5">
        <v>3417</v>
      </c>
      <c r="B3385" s="17">
        <v>7</v>
      </c>
      <c r="C3385" s="16">
        <v>10</v>
      </c>
      <c r="D3385" s="16">
        <v>2016</v>
      </c>
      <c r="E3385" s="18">
        <v>42561</v>
      </c>
      <c r="F3385" s="9" t="s">
        <v>3342</v>
      </c>
      <c r="G3385" s="3">
        <v>10000000</v>
      </c>
      <c r="H3385">
        <v>15861566</v>
      </c>
      <c r="I3385">
        <v>16847879</v>
      </c>
      <c r="J3385" s="8" t="str">
        <f t="shared" si="418"/>
        <v/>
      </c>
      <c r="K3385" s="8" t="str">
        <f t="shared" si="419"/>
        <v/>
      </c>
      <c r="L3385" s="8" t="str">
        <f t="shared" si="420"/>
        <v>The Birth of a Nation</v>
      </c>
      <c r="M3385" s="8" t="str">
        <f t="shared" si="421"/>
        <v/>
      </c>
      <c r="N3385" s="8" t="str">
        <f t="shared" si="417"/>
        <v>The Birth of a Nation</v>
      </c>
      <c r="O3385" s="10">
        <f>INDEX(cpi!$A$1:$M$106,MATCH($D3385,cpi!$A:$A,0),MATCH($C3385,cpi!$1:$1,0))</f>
        <v>241.72900000000001</v>
      </c>
      <c r="P3385" s="10">
        <f>cpi!$I$2</f>
        <v>245.51900000000001</v>
      </c>
      <c r="Q3385" s="10">
        <f t="shared" si="422"/>
        <v>1.015678714593615</v>
      </c>
      <c r="R3385" s="8" t="str">
        <f t="shared" si="423"/>
        <v/>
      </c>
      <c r="S3385" s="11">
        <f t="shared" si="424"/>
        <v>10156787.14593615</v>
      </c>
      <c r="T3385" s="11">
        <f t="shared" si="424"/>
        <v>16110254.966321789</v>
      </c>
      <c r="U3385" s="11">
        <f t="shared" si="424"/>
        <v>17112032.086348761</v>
      </c>
    </row>
    <row r="3386" spans="1:21" x14ac:dyDescent="0.2">
      <c r="A3386" s="5">
        <v>3418</v>
      </c>
      <c r="B3386" s="17">
        <v>30</v>
      </c>
      <c r="C3386" s="16">
        <v>5</v>
      </c>
      <c r="D3386" s="16">
        <v>2003</v>
      </c>
      <c r="E3386" s="18">
        <v>38508</v>
      </c>
      <c r="F3386" s="9" t="s">
        <v>3343</v>
      </c>
      <c r="G3386" s="3">
        <v>10000000</v>
      </c>
      <c r="H3386" s="3">
        <v>15417771</v>
      </c>
      <c r="I3386" s="3">
        <v>28649556</v>
      </c>
      <c r="J3386" s="8" t="str">
        <f t="shared" si="418"/>
        <v/>
      </c>
      <c r="K3386" s="8" t="str">
        <f t="shared" si="419"/>
        <v/>
      </c>
      <c r="L3386" s="8" t="str">
        <f t="shared" si="420"/>
        <v>Wrong Turn</v>
      </c>
      <c r="M3386" s="8" t="str">
        <f t="shared" si="421"/>
        <v/>
      </c>
      <c r="N3386" s="8" t="str">
        <f t="shared" si="417"/>
        <v>Wrong Turn</v>
      </c>
      <c r="O3386" s="10">
        <f>INDEX(cpi!$A$1:$M$106,MATCH($D3386,cpi!$A:$A,0),MATCH($C3386,cpi!$1:$1,0))</f>
        <v>183.5</v>
      </c>
      <c r="P3386" s="10">
        <f>cpi!$I$2</f>
        <v>245.51900000000001</v>
      </c>
      <c r="Q3386" s="10">
        <f t="shared" si="422"/>
        <v>1.3379782016348774</v>
      </c>
      <c r="R3386" s="8" t="str">
        <f t="shared" si="423"/>
        <v/>
      </c>
      <c r="S3386" s="11">
        <f t="shared" si="424"/>
        <v>13379782.016348774</v>
      </c>
      <c r="T3386" s="11">
        <f t="shared" si="424"/>
        <v>20628641.515798364</v>
      </c>
      <c r="U3386" s="11">
        <f t="shared" si="424"/>
        <v>38332481.414517708</v>
      </c>
    </row>
    <row r="3387" spans="1:21" x14ac:dyDescent="0.2">
      <c r="A3387" s="5">
        <v>3419</v>
      </c>
      <c r="B3387" s="17">
        <v>16</v>
      </c>
      <c r="C3387" s="16">
        <v>5</v>
      </c>
      <c r="D3387" s="16">
        <v>1980</v>
      </c>
      <c r="E3387" s="18">
        <v>29681</v>
      </c>
      <c r="F3387" s="9" t="s">
        <v>3344</v>
      </c>
      <c r="G3387" s="3">
        <v>10000000</v>
      </c>
      <c r="H3387" s="3">
        <v>15198912</v>
      </c>
      <c r="I3387" s="3">
        <v>15198912</v>
      </c>
      <c r="J3387" s="8" t="str">
        <f t="shared" si="418"/>
        <v/>
      </c>
      <c r="K3387" s="8" t="str">
        <f t="shared" si="419"/>
        <v/>
      </c>
      <c r="L3387" s="8" t="str">
        <f t="shared" si="420"/>
        <v>The Long Riders</v>
      </c>
      <c r="M3387" s="8" t="str">
        <f t="shared" si="421"/>
        <v/>
      </c>
      <c r="N3387" s="8" t="str">
        <f t="shared" si="417"/>
        <v>The Long Riders</v>
      </c>
      <c r="O3387" s="10">
        <f>INDEX(cpi!$A$1:$M$106,MATCH($D3387,cpi!$A:$A,0),MATCH($C3387,cpi!$1:$1,0))</f>
        <v>81.8</v>
      </c>
      <c r="P3387" s="10">
        <f>cpi!$I$2</f>
        <v>245.51900000000001</v>
      </c>
      <c r="Q3387" s="10">
        <f t="shared" si="422"/>
        <v>3.0014547677261616</v>
      </c>
      <c r="R3387" s="8" t="str">
        <f t="shared" si="423"/>
        <v/>
      </c>
      <c r="S3387" s="11">
        <f t="shared" si="424"/>
        <v>30014547.677261617</v>
      </c>
      <c r="T3387" s="11">
        <f t="shared" si="424"/>
        <v>45618846.886650369</v>
      </c>
      <c r="U3387" s="11">
        <f t="shared" si="424"/>
        <v>45618846.886650369</v>
      </c>
    </row>
    <row r="3388" spans="1:21" x14ac:dyDescent="0.2">
      <c r="A3388" s="5">
        <v>3420</v>
      </c>
      <c r="B3388" s="17">
        <v>12</v>
      </c>
      <c r="C3388" s="16">
        <v>3</v>
      </c>
      <c r="D3388" s="16">
        <v>1999</v>
      </c>
      <c r="E3388" s="18">
        <v>36497</v>
      </c>
      <c r="F3388" s="9" t="s">
        <v>3345</v>
      </c>
      <c r="G3388" s="3">
        <v>10000000</v>
      </c>
      <c r="H3388" s="3">
        <v>15164492</v>
      </c>
      <c r="I3388" s="3">
        <v>15164492</v>
      </c>
      <c r="J3388" s="8" t="str">
        <f t="shared" si="418"/>
        <v/>
      </c>
      <c r="K3388" s="8" t="str">
        <f t="shared" si="419"/>
        <v/>
      </c>
      <c r="L3388" s="8" t="str">
        <f t="shared" si="420"/>
        <v>The Corruptor</v>
      </c>
      <c r="M3388" s="8" t="str">
        <f t="shared" si="421"/>
        <v/>
      </c>
      <c r="N3388" s="8" t="str">
        <f t="shared" si="417"/>
        <v>The Corruptor</v>
      </c>
      <c r="O3388" s="10">
        <f>INDEX(cpi!$A$1:$M$106,MATCH($D3388,cpi!$A:$A,0),MATCH($C3388,cpi!$1:$1,0))</f>
        <v>165</v>
      </c>
      <c r="P3388" s="10">
        <f>cpi!$I$2</f>
        <v>245.51900000000001</v>
      </c>
      <c r="Q3388" s="10">
        <f t="shared" si="422"/>
        <v>1.4879939393939394</v>
      </c>
      <c r="R3388" s="8" t="str">
        <f t="shared" si="423"/>
        <v/>
      </c>
      <c r="S3388" s="11">
        <f t="shared" si="424"/>
        <v>14879939.393939395</v>
      </c>
      <c r="T3388" s="11">
        <f t="shared" si="424"/>
        <v>22564672.189987879</v>
      </c>
      <c r="U3388" s="11">
        <f t="shared" si="424"/>
        <v>22564672.189987879</v>
      </c>
    </row>
    <row r="3389" spans="1:21" x14ac:dyDescent="0.2">
      <c r="A3389" s="5">
        <v>3421</v>
      </c>
      <c r="B3389" s="17">
        <v>14</v>
      </c>
      <c r="C3389" s="16">
        <v>8</v>
      </c>
      <c r="D3389" s="16">
        <v>2009</v>
      </c>
      <c r="E3389" s="18">
        <v>40217</v>
      </c>
      <c r="F3389" s="9" t="s">
        <v>3346</v>
      </c>
      <c r="G3389" s="3">
        <v>10000000</v>
      </c>
      <c r="H3389" s="3">
        <v>15122676</v>
      </c>
      <c r="I3389" s="3">
        <v>15297318</v>
      </c>
      <c r="J3389" s="8" t="str">
        <f t="shared" si="418"/>
        <v/>
      </c>
      <c r="K3389" s="8" t="str">
        <f t="shared" si="419"/>
        <v/>
      </c>
      <c r="L3389" s="8" t="str">
        <f t="shared" si="420"/>
        <v>The Goods: Live Hard, Sell Hard</v>
      </c>
      <c r="M3389" s="8" t="str">
        <f t="shared" si="421"/>
        <v/>
      </c>
      <c r="N3389" s="8" t="str">
        <f t="shared" si="417"/>
        <v>The Goods: Live Hard, Sell Hard</v>
      </c>
      <c r="O3389" s="10">
        <f>INDEX(cpi!$A$1:$M$106,MATCH($D3389,cpi!$A:$A,0),MATCH($C3389,cpi!$1:$1,0))</f>
        <v>215.834</v>
      </c>
      <c r="P3389" s="10">
        <f>cpi!$I$2</f>
        <v>245.51900000000001</v>
      </c>
      <c r="Q3389" s="10">
        <f t="shared" si="422"/>
        <v>1.1375362547142711</v>
      </c>
      <c r="R3389" s="8" t="str">
        <f t="shared" si="423"/>
        <v/>
      </c>
      <c r="S3389" s="11">
        <f t="shared" si="424"/>
        <v>11375362.547142711</v>
      </c>
      <c r="T3389" s="11">
        <f t="shared" si="424"/>
        <v>17202592.218297396</v>
      </c>
      <c r="U3389" s="11">
        <f t="shared" si="424"/>
        <v>17401253.824893203</v>
      </c>
    </row>
    <row r="3390" spans="1:21" x14ac:dyDescent="0.2">
      <c r="A3390" s="5">
        <v>3422</v>
      </c>
      <c r="B3390" s="17">
        <v>23</v>
      </c>
      <c r="C3390" s="16">
        <v>11</v>
      </c>
      <c r="D3390" s="16">
        <v>2011</v>
      </c>
      <c r="E3390" s="18">
        <v>41224</v>
      </c>
      <c r="F3390" s="9" t="s">
        <v>3347</v>
      </c>
      <c r="G3390" s="3">
        <v>10000000</v>
      </c>
      <c r="H3390" s="3">
        <v>14597405</v>
      </c>
      <c r="I3390" s="3">
        <v>34240572</v>
      </c>
      <c r="J3390" s="8" t="str">
        <f t="shared" si="418"/>
        <v/>
      </c>
      <c r="K3390" s="8" t="str">
        <f t="shared" si="419"/>
        <v/>
      </c>
      <c r="L3390" s="8" t="str">
        <f t="shared" si="420"/>
        <v>My Week with Marilyn</v>
      </c>
      <c r="M3390" s="8" t="str">
        <f t="shared" si="421"/>
        <v/>
      </c>
      <c r="N3390" s="8" t="str">
        <f t="shared" si="417"/>
        <v>My Week with Marilyn</v>
      </c>
      <c r="O3390" s="10">
        <f>INDEX(cpi!$A$1:$M$106,MATCH($D3390,cpi!$A:$A,0),MATCH($C3390,cpi!$1:$1,0))</f>
        <v>226.23</v>
      </c>
      <c r="P3390" s="10">
        <f>cpi!$I$2</f>
        <v>245.51900000000001</v>
      </c>
      <c r="Q3390" s="10">
        <f t="shared" si="422"/>
        <v>1.085262785660611</v>
      </c>
      <c r="R3390" s="8" t="str">
        <f t="shared" si="423"/>
        <v/>
      </c>
      <c r="S3390" s="11">
        <f t="shared" si="424"/>
        <v>10852627.856606109</v>
      </c>
      <c r="T3390" s="11">
        <f t="shared" si="424"/>
        <v>15842020.41371613</v>
      </c>
      <c r="U3390" s="11">
        <f t="shared" si="424"/>
        <v>37160018.55133272</v>
      </c>
    </row>
    <row r="3391" spans="1:21" x14ac:dyDescent="0.2">
      <c r="A3391" s="5">
        <v>3423</v>
      </c>
      <c r="B3391" s="17">
        <v>25</v>
      </c>
      <c r="C3391" s="16">
        <v>12</v>
      </c>
      <c r="D3391" s="16">
        <v>2014</v>
      </c>
      <c r="E3391" s="18">
        <v>42381</v>
      </c>
      <c r="F3391" s="9" t="s">
        <v>3348</v>
      </c>
      <c r="G3391" s="3">
        <v>10000000</v>
      </c>
      <c r="H3391" s="3">
        <v>14482031</v>
      </c>
      <c r="I3391" s="3">
        <v>27317872</v>
      </c>
      <c r="J3391" s="8" t="str">
        <f t="shared" si="418"/>
        <v/>
      </c>
      <c r="K3391" s="8" t="str">
        <f t="shared" si="419"/>
        <v/>
      </c>
      <c r="L3391" s="8" t="str">
        <f t="shared" si="420"/>
        <v>Big Eyes</v>
      </c>
      <c r="M3391" s="8" t="str">
        <f t="shared" si="421"/>
        <v/>
      </c>
      <c r="N3391" s="8" t="str">
        <f t="shared" si="417"/>
        <v>Big Eyes</v>
      </c>
      <c r="O3391" s="10">
        <f>INDEX(cpi!$A$1:$M$106,MATCH($D3391,cpi!$A:$A,0),MATCH($C3391,cpi!$1:$1,0))</f>
        <v>234.81200000000001</v>
      </c>
      <c r="P3391" s="10">
        <f>cpi!$I$2</f>
        <v>245.51900000000001</v>
      </c>
      <c r="Q3391" s="10">
        <f t="shared" si="422"/>
        <v>1.0455981806721972</v>
      </c>
      <c r="R3391" s="8" t="str">
        <f t="shared" si="423"/>
        <v/>
      </c>
      <c r="S3391" s="11">
        <f t="shared" si="424"/>
        <v>10455981.806721972</v>
      </c>
      <c r="T3391" s="11">
        <f t="shared" si="424"/>
        <v>15142385.266038362</v>
      </c>
      <c r="U3391" s="11">
        <f t="shared" si="424"/>
        <v>28563517.263035957</v>
      </c>
    </row>
    <row r="3392" spans="1:21" x14ac:dyDescent="0.2">
      <c r="A3392" s="5">
        <v>3424</v>
      </c>
      <c r="B3392" s="17">
        <v>28</v>
      </c>
      <c r="C3392" s="16">
        <v>6</v>
      </c>
      <c r="D3392" s="16">
        <v>2002</v>
      </c>
      <c r="E3392" s="18">
        <v>38083</v>
      </c>
      <c r="F3392" s="9" t="s">
        <v>3349</v>
      </c>
      <c r="G3392" s="3">
        <v>10000000</v>
      </c>
      <c r="H3392" s="3">
        <v>13684949</v>
      </c>
      <c r="I3392" s="3">
        <v>13684949</v>
      </c>
      <c r="J3392" s="8" t="str">
        <f t="shared" si="418"/>
        <v/>
      </c>
      <c r="K3392" s="8" t="str">
        <f t="shared" si="419"/>
        <v/>
      </c>
      <c r="L3392" s="8" t="str">
        <f t="shared" si="420"/>
        <v>Hey Arnold! The Movie</v>
      </c>
      <c r="M3392" s="8" t="str">
        <f t="shared" si="421"/>
        <v/>
      </c>
      <c r="N3392" s="8" t="str">
        <f t="shared" si="417"/>
        <v>Hey Arnold! The Movie</v>
      </c>
      <c r="O3392" s="10">
        <f>INDEX(cpi!$A$1:$M$106,MATCH($D3392,cpi!$A:$A,0),MATCH($C3392,cpi!$1:$1,0))</f>
        <v>179.9</v>
      </c>
      <c r="P3392" s="10">
        <f>cpi!$I$2</f>
        <v>245.51900000000001</v>
      </c>
      <c r="Q3392" s="10">
        <f t="shared" si="422"/>
        <v>1.3647526403557533</v>
      </c>
      <c r="R3392" s="8" t="str">
        <f t="shared" si="423"/>
        <v/>
      </c>
      <c r="S3392" s="11">
        <f t="shared" si="424"/>
        <v>13647526.403557533</v>
      </c>
      <c r="T3392" s="11">
        <f t="shared" si="424"/>
        <v>18676570.280883826</v>
      </c>
      <c r="U3392" s="11">
        <f t="shared" si="424"/>
        <v>18676570.280883826</v>
      </c>
    </row>
    <row r="3393" spans="1:21" x14ac:dyDescent="0.2">
      <c r="A3393" s="5">
        <v>3425</v>
      </c>
      <c r="B3393" s="17">
        <v>30</v>
      </c>
      <c r="C3393" s="16">
        <v>12</v>
      </c>
      <c r="D3393" s="16">
        <v>2005</v>
      </c>
      <c r="E3393" s="18">
        <v>39245</v>
      </c>
      <c r="F3393" s="9" t="s">
        <v>3350</v>
      </c>
      <c r="G3393" s="3">
        <v>10000000</v>
      </c>
      <c r="H3393">
        <v>12589255</v>
      </c>
      <c r="I3393" s="3">
        <v>17300838</v>
      </c>
      <c r="J3393" s="8" t="str">
        <f t="shared" si="418"/>
        <v/>
      </c>
      <c r="K3393" s="8" t="str">
        <f t="shared" si="419"/>
        <v/>
      </c>
      <c r="L3393" s="8" t="str">
        <f t="shared" si="420"/>
        <v>The Matador</v>
      </c>
      <c r="M3393" s="8" t="str">
        <f t="shared" si="421"/>
        <v/>
      </c>
      <c r="N3393" s="8" t="str">
        <f t="shared" si="417"/>
        <v>The Matador</v>
      </c>
      <c r="O3393" s="10">
        <f>INDEX(cpi!$A$1:$M$106,MATCH($D3393,cpi!$A:$A,0),MATCH($C3393,cpi!$1:$1,0))</f>
        <v>196.8</v>
      </c>
      <c r="P3393" s="10">
        <f>cpi!$I$2</f>
        <v>245.51900000000001</v>
      </c>
      <c r="Q3393" s="10">
        <f t="shared" si="422"/>
        <v>1.2475558943089431</v>
      </c>
      <c r="R3393" s="8" t="str">
        <f t="shared" si="423"/>
        <v/>
      </c>
      <c r="S3393" s="11">
        <f t="shared" si="424"/>
        <v>12475558.943089431</v>
      </c>
      <c r="T3393" s="11">
        <f t="shared" si="424"/>
        <v>15705799.280208332</v>
      </c>
      <c r="U3393" s="11">
        <f t="shared" si="424"/>
        <v>21583762.423384145</v>
      </c>
    </row>
    <row r="3394" spans="1:21" x14ac:dyDescent="0.2">
      <c r="A3394" s="5">
        <v>3426</v>
      </c>
      <c r="B3394" s="17">
        <v>14</v>
      </c>
      <c r="C3394" s="16">
        <v>3</v>
      </c>
      <c r="D3394" s="16">
        <v>1997</v>
      </c>
      <c r="E3394" s="18">
        <v>35829</v>
      </c>
      <c r="F3394" s="9" t="s">
        <v>3351</v>
      </c>
      <c r="G3394" s="3">
        <v>10000000</v>
      </c>
      <c r="H3394">
        <v>12554569</v>
      </c>
      <c r="I3394" s="3">
        <v>12554569</v>
      </c>
      <c r="J3394" s="8" t="str">
        <f t="shared" si="418"/>
        <v/>
      </c>
      <c r="K3394" s="8" t="str">
        <f t="shared" si="419"/>
        <v/>
      </c>
      <c r="L3394" s="8" t="str">
        <f t="shared" si="420"/>
        <v>Love Jones</v>
      </c>
      <c r="M3394" s="8" t="str">
        <f t="shared" si="421"/>
        <v/>
      </c>
      <c r="N3394" s="8" t="str">
        <f t="shared" ref="N3394:N3457" si="425">IF(M3394=1,L3394&amp;" ("&amp;D3394&amp;")",L3394)</f>
        <v>Love Jones</v>
      </c>
      <c r="O3394" s="10">
        <f>INDEX(cpi!$A$1:$M$106,MATCH($D3394,cpi!$A:$A,0),MATCH($C3394,cpi!$1:$1,0))</f>
        <v>160</v>
      </c>
      <c r="P3394" s="10">
        <f>cpi!$I$2</f>
        <v>245.51900000000001</v>
      </c>
      <c r="Q3394" s="10">
        <f t="shared" si="422"/>
        <v>1.53449375</v>
      </c>
      <c r="R3394" s="8" t="str">
        <f t="shared" si="423"/>
        <v/>
      </c>
      <c r="S3394" s="11">
        <f t="shared" si="424"/>
        <v>15344937.5</v>
      </c>
      <c r="T3394" s="11">
        <f t="shared" si="424"/>
        <v>19264907.66444375</v>
      </c>
      <c r="U3394" s="11">
        <f t="shared" si="424"/>
        <v>19264907.66444375</v>
      </c>
    </row>
    <row r="3395" spans="1:21" x14ac:dyDescent="0.2">
      <c r="A3395" s="5">
        <v>3427</v>
      </c>
      <c r="B3395" s="17">
        <v>19</v>
      </c>
      <c r="C3395" s="16">
        <v>12</v>
      </c>
      <c r="D3395" s="16">
        <v>2000</v>
      </c>
      <c r="E3395" s="18">
        <v>37084</v>
      </c>
      <c r="F3395" s="9" t="s">
        <v>3352</v>
      </c>
      <c r="G3395" s="3">
        <v>10000000</v>
      </c>
      <c r="H3395" s="3">
        <v>12008642</v>
      </c>
      <c r="I3395" s="3">
        <v>44567606</v>
      </c>
      <c r="J3395" s="8" t="str">
        <f t="shared" ref="J3395:J3458" si="426">IF(I3395=0,1,"")</f>
        <v/>
      </c>
      <c r="K3395" s="8" t="str">
        <f t="shared" ref="K3395:K3458" si="427">IF(D3395&gt;2017,1,"")</f>
        <v/>
      </c>
      <c r="L3395" s="8" t="str">
        <f t="shared" ref="L3395:L3458" si="428">F3395</f>
        <v>The Gift</v>
      </c>
      <c r="M3395" s="8">
        <f t="shared" ref="M3395:M3458" si="429">IF(COUNTIF($L$2:$L$5233,L3395)&gt;1,1,"")</f>
        <v>1</v>
      </c>
      <c r="N3395" s="8" t="str">
        <f t="shared" si="425"/>
        <v>The Gift (2000)</v>
      </c>
      <c r="O3395" s="10">
        <f>INDEX(cpi!$A$1:$M$106,MATCH($D3395,cpi!$A:$A,0),MATCH($C3395,cpi!$1:$1,0))</f>
        <v>174</v>
      </c>
      <c r="P3395" s="10">
        <f>cpi!$I$2</f>
        <v>245.51900000000001</v>
      </c>
      <c r="Q3395" s="10">
        <f t="shared" ref="Q3395:Q3458" si="430">P3395/O3395</f>
        <v>1.411028735632184</v>
      </c>
      <c r="R3395" s="8" t="str">
        <f t="shared" ref="R3395:R3458" si="431">IF(ISERROR(Q3395),1,"")</f>
        <v/>
      </c>
      <c r="S3395" s="11">
        <f t="shared" ref="S3395:U3458" si="432">G3395*$Q3395</f>
        <v>14110287.35632184</v>
      </c>
      <c r="T3395" s="11">
        <f t="shared" si="432"/>
        <v>16944538.937919542</v>
      </c>
      <c r="U3395" s="11">
        <f t="shared" si="432"/>
        <v>62886172.744333334</v>
      </c>
    </row>
    <row r="3396" spans="1:21" x14ac:dyDescent="0.2">
      <c r="A3396" s="5">
        <v>3428</v>
      </c>
      <c r="B3396" s="17">
        <v>20</v>
      </c>
      <c r="C3396" s="16">
        <v>1</v>
      </c>
      <c r="D3396" s="16">
        <v>2006</v>
      </c>
      <c r="E3396" s="18">
        <v>39295</v>
      </c>
      <c r="F3396" s="9" t="s">
        <v>3353</v>
      </c>
      <c r="G3396" s="3">
        <v>10000000</v>
      </c>
      <c r="H3396" s="3">
        <v>11748661</v>
      </c>
      <c r="I3396" s="3">
        <v>11924041</v>
      </c>
      <c r="J3396" s="8" t="str">
        <f t="shared" si="426"/>
        <v/>
      </c>
      <c r="K3396" s="8" t="str">
        <f t="shared" si="427"/>
        <v/>
      </c>
      <c r="L3396" s="8" t="str">
        <f t="shared" si="428"/>
        <v>End of the Spear</v>
      </c>
      <c r="M3396" s="8" t="str">
        <f t="shared" si="429"/>
        <v/>
      </c>
      <c r="N3396" s="8" t="str">
        <f t="shared" si="425"/>
        <v>End of the Spear</v>
      </c>
      <c r="O3396" s="10">
        <f>INDEX(cpi!$A$1:$M$106,MATCH($D3396,cpi!$A:$A,0),MATCH($C3396,cpi!$1:$1,0))</f>
        <v>198.3</v>
      </c>
      <c r="P3396" s="10">
        <f>cpi!$I$2</f>
        <v>245.51900000000001</v>
      </c>
      <c r="Q3396" s="10">
        <f t="shared" si="430"/>
        <v>1.2381190115985881</v>
      </c>
      <c r="R3396" s="8" t="str">
        <f t="shared" si="431"/>
        <v/>
      </c>
      <c r="S3396" s="11">
        <f t="shared" si="432"/>
        <v>12381190.11598588</v>
      </c>
      <c r="T3396" s="11">
        <f t="shared" si="432"/>
        <v>14546240.54492688</v>
      </c>
      <c r="U3396" s="11">
        <f t="shared" si="432"/>
        <v>14763381.857181039</v>
      </c>
    </row>
    <row r="3397" spans="1:21" x14ac:dyDescent="0.2">
      <c r="A3397" s="5">
        <v>3429</v>
      </c>
      <c r="B3397" s="17">
        <v>9</v>
      </c>
      <c r="C3397" s="16">
        <v>3</v>
      </c>
      <c r="D3397" s="16">
        <v>2001</v>
      </c>
      <c r="E3397" s="18">
        <v>37137</v>
      </c>
      <c r="F3397" s="9" t="s">
        <v>3354</v>
      </c>
      <c r="G3397" s="3">
        <v>10000000</v>
      </c>
      <c r="H3397" s="3">
        <v>11560259</v>
      </c>
      <c r="I3397" s="3">
        <v>19860259</v>
      </c>
      <c r="J3397" s="8" t="str">
        <f t="shared" si="426"/>
        <v/>
      </c>
      <c r="K3397" s="8" t="str">
        <f t="shared" si="427"/>
        <v/>
      </c>
      <c r="L3397" s="8" t="str">
        <f t="shared" si="428"/>
        <v>Get Over It</v>
      </c>
      <c r="M3397" s="8" t="str">
        <f t="shared" si="429"/>
        <v/>
      </c>
      <c r="N3397" s="8" t="str">
        <f t="shared" si="425"/>
        <v>Get Over It</v>
      </c>
      <c r="O3397" s="10">
        <f>INDEX(cpi!$A$1:$M$106,MATCH($D3397,cpi!$A:$A,0),MATCH($C3397,cpi!$1:$1,0))</f>
        <v>176.2</v>
      </c>
      <c r="P3397" s="10">
        <f>cpi!$I$2</f>
        <v>245.51900000000001</v>
      </c>
      <c r="Q3397" s="10">
        <f t="shared" si="430"/>
        <v>1.3934108967082861</v>
      </c>
      <c r="R3397" s="8" t="str">
        <f t="shared" si="431"/>
        <v/>
      </c>
      <c r="S3397" s="11">
        <f t="shared" si="432"/>
        <v>13934108.967082862</v>
      </c>
      <c r="T3397" s="11">
        <f t="shared" si="432"/>
        <v>16108190.859370034</v>
      </c>
      <c r="U3397" s="11">
        <f t="shared" si="432"/>
        <v>27673501.30204881</v>
      </c>
    </row>
    <row r="3398" spans="1:21" x14ac:dyDescent="0.2">
      <c r="A3398" s="5">
        <v>3430</v>
      </c>
      <c r="B3398" s="17">
        <v>19</v>
      </c>
      <c r="C3398" s="16">
        <v>2</v>
      </c>
      <c r="D3398" s="16">
        <v>1999</v>
      </c>
      <c r="E3398" s="18">
        <v>36709</v>
      </c>
      <c r="F3398" s="9" t="s">
        <v>3355</v>
      </c>
      <c r="G3398" s="3">
        <v>10000000</v>
      </c>
      <c r="H3398" s="3">
        <v>10827813</v>
      </c>
      <c r="I3398" s="3">
        <v>12179708</v>
      </c>
      <c r="J3398" s="8" t="str">
        <f t="shared" si="426"/>
        <v/>
      </c>
      <c r="K3398" s="8" t="str">
        <f t="shared" si="427"/>
        <v/>
      </c>
      <c r="L3398" s="8" t="str">
        <f t="shared" si="428"/>
        <v>Office Space</v>
      </c>
      <c r="M3398" s="8" t="str">
        <f t="shared" si="429"/>
        <v/>
      </c>
      <c r="N3398" s="8" t="str">
        <f t="shared" si="425"/>
        <v>Office Space</v>
      </c>
      <c r="O3398" s="10">
        <f>INDEX(cpi!$A$1:$M$106,MATCH($D3398,cpi!$A:$A,0),MATCH($C3398,cpi!$1:$1,0))</f>
        <v>164.5</v>
      </c>
      <c r="P3398" s="10">
        <f>cpi!$I$2</f>
        <v>245.51900000000001</v>
      </c>
      <c r="Q3398" s="10">
        <f t="shared" si="430"/>
        <v>1.4925167173252281</v>
      </c>
      <c r="R3398" s="8" t="str">
        <f t="shared" si="431"/>
        <v/>
      </c>
      <c r="S3398" s="11">
        <f t="shared" si="432"/>
        <v>14925167.173252281</v>
      </c>
      <c r="T3398" s="11">
        <f t="shared" si="432"/>
        <v>16160691.914571431</v>
      </c>
      <c r="U3398" s="11">
        <f t="shared" si="432"/>
        <v>18178417.802139819</v>
      </c>
    </row>
    <row r="3399" spans="1:21" x14ac:dyDescent="0.2">
      <c r="A3399" s="5">
        <v>3431</v>
      </c>
      <c r="B3399" s="17">
        <v>23</v>
      </c>
      <c r="C3399" s="16">
        <v>7</v>
      </c>
      <c r="D3399" s="16">
        <v>1999</v>
      </c>
      <c r="E3399" s="18">
        <v>36837</v>
      </c>
      <c r="F3399" s="9" t="s">
        <v>3356</v>
      </c>
      <c r="G3399" s="3">
        <v>10000000</v>
      </c>
      <c r="H3399" s="3">
        <v>10571408</v>
      </c>
      <c r="I3399" s="3">
        <v>10571408</v>
      </c>
      <c r="J3399" s="8" t="str">
        <f t="shared" si="426"/>
        <v/>
      </c>
      <c r="K3399" s="8" t="str">
        <f t="shared" si="427"/>
        <v/>
      </c>
      <c r="L3399" s="8" t="str">
        <f t="shared" si="428"/>
        <v>Drop Dead Gorgeous</v>
      </c>
      <c r="M3399" s="8" t="str">
        <f t="shared" si="429"/>
        <v/>
      </c>
      <c r="N3399" s="8" t="str">
        <f t="shared" si="425"/>
        <v>Drop Dead Gorgeous</v>
      </c>
      <c r="O3399" s="10">
        <f>INDEX(cpi!$A$1:$M$106,MATCH($D3399,cpi!$A:$A,0),MATCH($C3399,cpi!$1:$1,0))</f>
        <v>166.7</v>
      </c>
      <c r="P3399" s="10">
        <f>cpi!$I$2</f>
        <v>245.51900000000001</v>
      </c>
      <c r="Q3399" s="10">
        <f t="shared" si="430"/>
        <v>1.4728194361127775</v>
      </c>
      <c r="R3399" s="8" t="str">
        <f t="shared" si="431"/>
        <v/>
      </c>
      <c r="S3399" s="11">
        <f t="shared" si="432"/>
        <v>14728194.361127775</v>
      </c>
      <c r="T3399" s="11">
        <f t="shared" si="432"/>
        <v>15569775.169478105</v>
      </c>
      <c r="U3399" s="11">
        <f t="shared" si="432"/>
        <v>15569775.169478105</v>
      </c>
    </row>
    <row r="3400" spans="1:21" x14ac:dyDescent="0.2">
      <c r="A3400" s="5">
        <v>3432</v>
      </c>
      <c r="B3400" s="17">
        <v>3</v>
      </c>
      <c r="C3400" s="16">
        <v>4</v>
      </c>
      <c r="D3400" s="16">
        <v>1998</v>
      </c>
      <c r="E3400" s="18">
        <v>35858</v>
      </c>
      <c r="F3400" s="9" t="s">
        <v>3357</v>
      </c>
      <c r="G3400" s="3">
        <v>10000000</v>
      </c>
      <c r="H3400" s="3">
        <v>10162034</v>
      </c>
      <c r="I3400" s="3">
        <v>13835130</v>
      </c>
      <c r="J3400" s="8" t="str">
        <f t="shared" si="426"/>
        <v/>
      </c>
      <c r="K3400" s="8" t="str">
        <f t="shared" si="427"/>
        <v/>
      </c>
      <c r="L3400" s="8" t="str">
        <f t="shared" si="428"/>
        <v>The Spanish Prisoner</v>
      </c>
      <c r="M3400" s="8" t="str">
        <f t="shared" si="429"/>
        <v/>
      </c>
      <c r="N3400" s="8" t="str">
        <f t="shared" si="425"/>
        <v>The Spanish Prisoner</v>
      </c>
      <c r="O3400" s="10">
        <f>INDEX(cpi!$A$1:$M$106,MATCH($D3400,cpi!$A:$A,0),MATCH($C3400,cpi!$1:$1,0))</f>
        <v>162.5</v>
      </c>
      <c r="P3400" s="10">
        <f>cpi!$I$2</f>
        <v>245.51900000000001</v>
      </c>
      <c r="Q3400" s="10">
        <f t="shared" si="430"/>
        <v>1.510886153846154</v>
      </c>
      <c r="R3400" s="8" t="str">
        <f t="shared" si="431"/>
        <v/>
      </c>
      <c r="S3400" s="11">
        <f t="shared" si="432"/>
        <v>15108861.53846154</v>
      </c>
      <c r="T3400" s="11">
        <f t="shared" si="432"/>
        <v>15353676.465513848</v>
      </c>
      <c r="U3400" s="11">
        <f t="shared" si="432"/>
        <v>20903306.353661541</v>
      </c>
    </row>
    <row r="3401" spans="1:21" x14ac:dyDescent="0.2">
      <c r="A3401" s="5">
        <v>3433</v>
      </c>
      <c r="B3401" s="17">
        <v>11</v>
      </c>
      <c r="C3401" s="16">
        <v>6</v>
      </c>
      <c r="D3401" s="16">
        <v>1999</v>
      </c>
      <c r="E3401" s="18">
        <v>36470</v>
      </c>
      <c r="F3401" s="9" t="s">
        <v>3358</v>
      </c>
      <c r="G3401" s="3">
        <v>10000000</v>
      </c>
      <c r="H3401" s="3">
        <v>10019109</v>
      </c>
      <c r="I3401" s="3">
        <v>10019109</v>
      </c>
      <c r="J3401" s="8" t="str">
        <f t="shared" si="426"/>
        <v/>
      </c>
      <c r="K3401" s="8" t="str">
        <f t="shared" si="427"/>
        <v/>
      </c>
      <c r="L3401" s="8" t="str">
        <f t="shared" si="428"/>
        <v>Le Violon rouge</v>
      </c>
      <c r="M3401" s="8" t="str">
        <f t="shared" si="429"/>
        <v/>
      </c>
      <c r="N3401" s="8" t="str">
        <f t="shared" si="425"/>
        <v>Le Violon rouge</v>
      </c>
      <c r="O3401" s="10">
        <f>INDEX(cpi!$A$1:$M$106,MATCH($D3401,cpi!$A:$A,0),MATCH($C3401,cpi!$1:$1,0))</f>
        <v>166.2</v>
      </c>
      <c r="P3401" s="10">
        <f>cpi!$I$2</f>
        <v>245.51900000000001</v>
      </c>
      <c r="Q3401" s="10">
        <f t="shared" si="430"/>
        <v>1.4772503008423588</v>
      </c>
      <c r="R3401" s="8" t="str">
        <f t="shared" si="431"/>
        <v/>
      </c>
      <c r="S3401" s="11">
        <f t="shared" si="432"/>
        <v>14772503.008423587</v>
      </c>
      <c r="T3401" s="11">
        <f t="shared" si="432"/>
        <v>14800731.784422385</v>
      </c>
      <c r="U3401" s="11">
        <f t="shared" si="432"/>
        <v>14800731.784422385</v>
      </c>
    </row>
    <row r="3402" spans="1:21" x14ac:dyDescent="0.2">
      <c r="A3402" s="5">
        <v>3435</v>
      </c>
      <c r="B3402" s="17">
        <v>25</v>
      </c>
      <c r="C3402" s="16">
        <v>11</v>
      </c>
      <c r="D3402" s="16">
        <v>1998</v>
      </c>
      <c r="E3402" s="18">
        <v>36536</v>
      </c>
      <c r="F3402" s="9" t="s">
        <v>3359</v>
      </c>
      <c r="G3402" s="3">
        <v>10000000</v>
      </c>
      <c r="H3402" s="3">
        <v>9949470</v>
      </c>
      <c r="I3402" s="3">
        <v>21094974</v>
      </c>
      <c r="J3402" s="8" t="str">
        <f t="shared" si="426"/>
        <v/>
      </c>
      <c r="K3402" s="8" t="str">
        <f t="shared" si="427"/>
        <v/>
      </c>
      <c r="L3402" s="8" t="str">
        <f t="shared" si="428"/>
        <v>Very Bad Things</v>
      </c>
      <c r="M3402" s="8" t="str">
        <f t="shared" si="429"/>
        <v/>
      </c>
      <c r="N3402" s="8" t="str">
        <f t="shared" si="425"/>
        <v>Very Bad Things</v>
      </c>
      <c r="O3402" s="10">
        <f>INDEX(cpi!$A$1:$M$106,MATCH($D3402,cpi!$A:$A,0),MATCH($C3402,cpi!$1:$1,0))</f>
        <v>164</v>
      </c>
      <c r="P3402" s="10">
        <f>cpi!$I$2</f>
        <v>245.51900000000001</v>
      </c>
      <c r="Q3402" s="10">
        <f t="shared" si="430"/>
        <v>1.4970670731707318</v>
      </c>
      <c r="R3402" s="8" t="str">
        <f t="shared" si="431"/>
        <v/>
      </c>
      <c r="S3402" s="11">
        <f t="shared" si="432"/>
        <v>14970670.731707318</v>
      </c>
      <c r="T3402" s="11">
        <f t="shared" si="432"/>
        <v>14895023.932500001</v>
      </c>
      <c r="U3402" s="11">
        <f t="shared" si="432"/>
        <v>31580590.984792687</v>
      </c>
    </row>
    <row r="3403" spans="1:21" x14ac:dyDescent="0.2">
      <c r="A3403" s="5">
        <v>3436</v>
      </c>
      <c r="B3403" s="17">
        <v>9</v>
      </c>
      <c r="C3403" s="16">
        <v>7</v>
      </c>
      <c r="D3403" s="16">
        <v>2004</v>
      </c>
      <c r="E3403" s="18">
        <v>38237</v>
      </c>
      <c r="F3403" s="9" t="s">
        <v>3360</v>
      </c>
      <c r="G3403" s="3">
        <v>10000000</v>
      </c>
      <c r="H3403" s="3">
        <v>9408183</v>
      </c>
      <c r="I3403" s="3">
        <v>9408183</v>
      </c>
      <c r="J3403" s="8" t="str">
        <f t="shared" si="426"/>
        <v/>
      </c>
      <c r="K3403" s="8" t="str">
        <f t="shared" si="427"/>
        <v/>
      </c>
      <c r="L3403" s="8" t="str">
        <f t="shared" si="428"/>
        <v>Sleepover</v>
      </c>
      <c r="M3403" s="8" t="str">
        <f t="shared" si="429"/>
        <v/>
      </c>
      <c r="N3403" s="8" t="str">
        <f t="shared" si="425"/>
        <v>Sleepover</v>
      </c>
      <c r="O3403" s="10">
        <f>INDEX(cpi!$A$1:$M$106,MATCH($D3403,cpi!$A:$A,0),MATCH($C3403,cpi!$1:$1,0))</f>
        <v>189.4</v>
      </c>
      <c r="P3403" s="10">
        <f>cpi!$I$2</f>
        <v>245.51900000000001</v>
      </c>
      <c r="Q3403" s="10">
        <f t="shared" si="430"/>
        <v>1.2962988384371701</v>
      </c>
      <c r="R3403" s="8" t="str">
        <f t="shared" si="431"/>
        <v/>
      </c>
      <c r="S3403" s="11">
        <f t="shared" si="432"/>
        <v>12962988.384371702</v>
      </c>
      <c r="T3403" s="11">
        <f t="shared" si="432"/>
        <v>12195816.69470433</v>
      </c>
      <c r="U3403" s="11">
        <f t="shared" si="432"/>
        <v>12195816.69470433</v>
      </c>
    </row>
    <row r="3404" spans="1:21" x14ac:dyDescent="0.2">
      <c r="A3404" s="5">
        <v>3437</v>
      </c>
      <c r="B3404" s="17">
        <v>25</v>
      </c>
      <c r="C3404" s="16">
        <v>1</v>
      </c>
      <c r="D3404" s="16">
        <v>2013</v>
      </c>
      <c r="E3404" s="18">
        <v>42005</v>
      </c>
      <c r="F3404" s="9" t="s">
        <v>3361</v>
      </c>
      <c r="G3404" s="3">
        <v>10000000</v>
      </c>
      <c r="H3404" s="3">
        <v>8840453</v>
      </c>
      <c r="I3404" s="3">
        <v>31164747</v>
      </c>
      <c r="J3404" s="8" t="str">
        <f t="shared" si="426"/>
        <v/>
      </c>
      <c r="K3404" s="8" t="str">
        <f t="shared" si="427"/>
        <v/>
      </c>
      <c r="L3404" s="8" t="str">
        <f t="shared" si="428"/>
        <v>Movie 43</v>
      </c>
      <c r="M3404" s="8" t="str">
        <f t="shared" si="429"/>
        <v/>
      </c>
      <c r="N3404" s="8" t="str">
        <f t="shared" si="425"/>
        <v>Movie 43</v>
      </c>
      <c r="O3404" s="10">
        <f>INDEX(cpi!$A$1:$M$106,MATCH($D3404,cpi!$A:$A,0),MATCH($C3404,cpi!$1:$1,0))</f>
        <v>230.28</v>
      </c>
      <c r="P3404" s="10">
        <f>cpi!$I$2</f>
        <v>245.51900000000001</v>
      </c>
      <c r="Q3404" s="10">
        <f t="shared" si="430"/>
        <v>1.0661759597012332</v>
      </c>
      <c r="R3404" s="8" t="str">
        <f t="shared" si="431"/>
        <v/>
      </c>
      <c r="S3404" s="11">
        <f t="shared" si="432"/>
        <v>10661759.597012332</v>
      </c>
      <c r="T3404" s="11">
        <f t="shared" si="432"/>
        <v>9425478.4614686463</v>
      </c>
      <c r="U3404" s="11">
        <f t="shared" si="432"/>
        <v>33227104.041571129</v>
      </c>
    </row>
    <row r="3405" spans="1:21" x14ac:dyDescent="0.2">
      <c r="A3405" s="5">
        <v>3438</v>
      </c>
      <c r="B3405" s="17">
        <v>26</v>
      </c>
      <c r="C3405" s="16">
        <v>10</v>
      </c>
      <c r="D3405" s="16">
        <v>1984</v>
      </c>
      <c r="E3405" s="18">
        <v>31453</v>
      </c>
      <c r="F3405" s="9" t="s">
        <v>3362</v>
      </c>
      <c r="G3405" s="3">
        <v>10000000</v>
      </c>
      <c r="H3405" s="3">
        <v>8801940</v>
      </c>
      <c r="I3405" s="3">
        <v>8801940</v>
      </c>
      <c r="J3405" s="8" t="str">
        <f t="shared" si="426"/>
        <v/>
      </c>
      <c r="K3405" s="8" t="str">
        <f t="shared" si="427"/>
        <v/>
      </c>
      <c r="L3405" s="8" t="str">
        <f t="shared" si="428"/>
        <v>Body Double</v>
      </c>
      <c r="M3405" s="8" t="str">
        <f t="shared" si="429"/>
        <v/>
      </c>
      <c r="N3405" s="8" t="str">
        <f t="shared" si="425"/>
        <v>Body Double</v>
      </c>
      <c r="O3405" s="10">
        <f>INDEX(cpi!$A$1:$M$106,MATCH($D3405,cpi!$A:$A,0),MATCH($C3405,cpi!$1:$1,0))</f>
        <v>105.3</v>
      </c>
      <c r="P3405" s="10">
        <f>cpi!$I$2</f>
        <v>245.51900000000001</v>
      </c>
      <c r="Q3405" s="10">
        <f t="shared" si="430"/>
        <v>2.3316144349477685</v>
      </c>
      <c r="R3405" s="8" t="str">
        <f t="shared" si="431"/>
        <v/>
      </c>
      <c r="S3405" s="11">
        <f t="shared" si="432"/>
        <v>23316144.349477686</v>
      </c>
      <c r="T3405" s="11">
        <f t="shared" si="432"/>
        <v>20522730.359544162</v>
      </c>
      <c r="U3405" s="11">
        <f t="shared" si="432"/>
        <v>20522730.359544162</v>
      </c>
    </row>
    <row r="3406" spans="1:21" x14ac:dyDescent="0.2">
      <c r="A3406" s="5">
        <v>3439</v>
      </c>
      <c r="B3406" s="17">
        <v>21</v>
      </c>
      <c r="C3406" s="16">
        <v>5</v>
      </c>
      <c r="D3406" s="16">
        <v>2010</v>
      </c>
      <c r="E3406" s="18">
        <v>40791</v>
      </c>
      <c r="F3406" s="9" t="s">
        <v>3363</v>
      </c>
      <c r="G3406" s="3">
        <v>10000000</v>
      </c>
      <c r="H3406" s="3">
        <v>8525600</v>
      </c>
      <c r="I3406" s="3">
        <v>8629895</v>
      </c>
      <c r="J3406" s="8" t="str">
        <f t="shared" si="426"/>
        <v/>
      </c>
      <c r="K3406" s="8" t="str">
        <f t="shared" si="427"/>
        <v/>
      </c>
      <c r="L3406" s="8" t="str">
        <f t="shared" si="428"/>
        <v>MacGruber</v>
      </c>
      <c r="M3406" s="8" t="str">
        <f t="shared" si="429"/>
        <v/>
      </c>
      <c r="N3406" s="8" t="str">
        <f t="shared" si="425"/>
        <v>MacGruber</v>
      </c>
      <c r="O3406" s="10">
        <f>INDEX(cpi!$A$1:$M$106,MATCH($D3406,cpi!$A:$A,0),MATCH($C3406,cpi!$1:$1,0))</f>
        <v>218.178</v>
      </c>
      <c r="P3406" s="10">
        <f>cpi!$I$2</f>
        <v>245.51900000000001</v>
      </c>
      <c r="Q3406" s="10">
        <f t="shared" si="430"/>
        <v>1.1253151096810861</v>
      </c>
      <c r="R3406" s="8" t="str">
        <f t="shared" si="431"/>
        <v/>
      </c>
      <c r="S3406" s="11">
        <f t="shared" si="432"/>
        <v>11253151.096810861</v>
      </c>
      <c r="T3406" s="11">
        <f t="shared" si="432"/>
        <v>9593986.4990970679</v>
      </c>
      <c r="U3406" s="11">
        <f t="shared" si="432"/>
        <v>9711351.238461256</v>
      </c>
    </row>
    <row r="3407" spans="1:21" x14ac:dyDescent="0.2">
      <c r="A3407" s="5">
        <v>3440</v>
      </c>
      <c r="B3407" s="17">
        <v>18</v>
      </c>
      <c r="C3407" s="16">
        <v>7</v>
      </c>
      <c r="D3407" s="16">
        <v>2003</v>
      </c>
      <c r="E3407" s="18">
        <v>38145</v>
      </c>
      <c r="F3407" s="9" t="s">
        <v>3364</v>
      </c>
      <c r="G3407" s="3">
        <v>10000000</v>
      </c>
      <c r="H3407" s="3">
        <v>8112414</v>
      </c>
      <c r="I3407" s="3">
        <v>14156753</v>
      </c>
      <c r="J3407" s="8" t="str">
        <f t="shared" si="426"/>
        <v/>
      </c>
      <c r="K3407" s="8" t="str">
        <f t="shared" si="427"/>
        <v/>
      </c>
      <c r="L3407" s="8" t="str">
        <f t="shared" si="428"/>
        <v>Dirty Pretty Things</v>
      </c>
      <c r="M3407" s="8" t="str">
        <f t="shared" si="429"/>
        <v/>
      </c>
      <c r="N3407" s="8" t="str">
        <f t="shared" si="425"/>
        <v>Dirty Pretty Things</v>
      </c>
      <c r="O3407" s="10">
        <f>INDEX(cpi!$A$1:$M$106,MATCH($D3407,cpi!$A:$A,0),MATCH($C3407,cpi!$1:$1,0))</f>
        <v>183.9</v>
      </c>
      <c r="P3407" s="10">
        <f>cpi!$I$2</f>
        <v>245.51900000000001</v>
      </c>
      <c r="Q3407" s="10">
        <f t="shared" si="430"/>
        <v>1.335067971723763</v>
      </c>
      <c r="R3407" s="8" t="str">
        <f t="shared" si="431"/>
        <v/>
      </c>
      <c r="S3407" s="11">
        <f t="shared" si="432"/>
        <v>13350679.717237631</v>
      </c>
      <c r="T3407" s="11">
        <f t="shared" si="432"/>
        <v>10830624.104763459</v>
      </c>
      <c r="U3407" s="11">
        <f t="shared" si="432"/>
        <v>18900227.513904296</v>
      </c>
    </row>
    <row r="3408" spans="1:21" x14ac:dyDescent="0.2">
      <c r="A3408" s="5">
        <v>3441</v>
      </c>
      <c r="B3408" s="17">
        <v>14</v>
      </c>
      <c r="C3408" s="16">
        <v>3</v>
      </c>
      <c r="D3408" s="16">
        <v>2014</v>
      </c>
      <c r="E3408" s="18">
        <v>42038</v>
      </c>
      <c r="F3408" s="9" t="s">
        <v>3365</v>
      </c>
      <c r="G3408" s="3">
        <v>10000000</v>
      </c>
      <c r="H3408" s="3">
        <v>7779614</v>
      </c>
      <c r="I3408" s="3">
        <v>7843145</v>
      </c>
      <c r="J3408" s="8" t="str">
        <f t="shared" si="426"/>
        <v/>
      </c>
      <c r="K3408" s="8" t="str">
        <f t="shared" si="427"/>
        <v/>
      </c>
      <c r="L3408" s="8" t="str">
        <f t="shared" si="428"/>
        <v>Bad Words</v>
      </c>
      <c r="M3408" s="8" t="str">
        <f t="shared" si="429"/>
        <v/>
      </c>
      <c r="N3408" s="8" t="str">
        <f t="shared" si="425"/>
        <v>Bad Words</v>
      </c>
      <c r="O3408" s="10">
        <f>INDEX(cpi!$A$1:$M$106,MATCH($D3408,cpi!$A:$A,0),MATCH($C3408,cpi!$1:$1,0))</f>
        <v>236.29300000000001</v>
      </c>
      <c r="P3408" s="10">
        <f>cpi!$I$2</f>
        <v>245.51900000000001</v>
      </c>
      <c r="Q3408" s="10">
        <f t="shared" si="430"/>
        <v>1.0390447452950362</v>
      </c>
      <c r="R3408" s="8" t="str">
        <f t="shared" si="431"/>
        <v/>
      </c>
      <c r="S3408" s="11">
        <f t="shared" si="432"/>
        <v>10390447.452950362</v>
      </c>
      <c r="T3408" s="11">
        <f t="shared" si="432"/>
        <v>8083367.0471236976</v>
      </c>
      <c r="U3408" s="11">
        <f t="shared" si="432"/>
        <v>8149378.5988370366</v>
      </c>
    </row>
    <row r="3409" spans="1:21" x14ac:dyDescent="0.2">
      <c r="A3409" s="5">
        <v>3442</v>
      </c>
      <c r="B3409" s="17">
        <v>27</v>
      </c>
      <c r="C3409" s="16">
        <v>3</v>
      </c>
      <c r="D3409" s="16">
        <v>2015</v>
      </c>
      <c r="E3409" s="18">
        <v>42797</v>
      </c>
      <c r="F3409" s="9" t="s">
        <v>3366</v>
      </c>
      <c r="G3409" s="3">
        <v>10000000</v>
      </c>
      <c r="H3409" s="3">
        <v>7582065</v>
      </c>
      <c r="I3409" s="3">
        <v>13423176</v>
      </c>
      <c r="J3409" s="8" t="str">
        <f t="shared" si="426"/>
        <v/>
      </c>
      <c r="K3409" s="8" t="str">
        <f t="shared" si="427"/>
        <v/>
      </c>
      <c r="L3409" s="8" t="str">
        <f t="shared" si="428"/>
        <v>While We're Young</v>
      </c>
      <c r="M3409" s="8" t="str">
        <f t="shared" si="429"/>
        <v/>
      </c>
      <c r="N3409" s="8" t="str">
        <f t="shared" si="425"/>
        <v>While We're Young</v>
      </c>
      <c r="O3409" s="10">
        <f>INDEX(cpi!$A$1:$M$106,MATCH($D3409,cpi!$A:$A,0),MATCH($C3409,cpi!$1:$1,0))</f>
        <v>236.119</v>
      </c>
      <c r="P3409" s="10">
        <f>cpi!$I$2</f>
        <v>245.51900000000001</v>
      </c>
      <c r="Q3409" s="10">
        <f t="shared" si="430"/>
        <v>1.0398104345690098</v>
      </c>
      <c r="R3409" s="8" t="str">
        <f t="shared" si="431"/>
        <v/>
      </c>
      <c r="S3409" s="11">
        <f t="shared" si="432"/>
        <v>10398104.345690098</v>
      </c>
      <c r="T3409" s="11">
        <f t="shared" si="432"/>
        <v>7883910.3025804795</v>
      </c>
      <c r="U3409" s="11">
        <f t="shared" si="432"/>
        <v>13957558.469856303</v>
      </c>
    </row>
    <row r="3410" spans="1:21" x14ac:dyDescent="0.2">
      <c r="A3410" s="5">
        <v>3443</v>
      </c>
      <c r="B3410" s="17">
        <v>1</v>
      </c>
      <c r="C3410" s="16">
        <v>2</v>
      </c>
      <c r="D3410" s="16">
        <v>2008</v>
      </c>
      <c r="E3410" s="18">
        <v>39449</v>
      </c>
      <c r="F3410" s="9" t="s">
        <v>3367</v>
      </c>
      <c r="G3410" s="3">
        <v>10000000</v>
      </c>
      <c r="H3410" s="3">
        <v>7570127</v>
      </c>
      <c r="I3410" s="3">
        <v>21596074</v>
      </c>
      <c r="J3410" s="8" t="str">
        <f t="shared" si="426"/>
        <v/>
      </c>
      <c r="K3410" s="8" t="str">
        <f t="shared" si="427"/>
        <v/>
      </c>
      <c r="L3410" s="8" t="str">
        <f t="shared" si="428"/>
        <v>Over Her Dead Body</v>
      </c>
      <c r="M3410" s="8" t="str">
        <f t="shared" si="429"/>
        <v/>
      </c>
      <c r="N3410" s="8" t="str">
        <f t="shared" si="425"/>
        <v>Over Her Dead Body</v>
      </c>
      <c r="O3410" s="10">
        <f>INDEX(cpi!$A$1:$M$106,MATCH($D3410,cpi!$A:$A,0),MATCH($C3410,cpi!$1:$1,0))</f>
        <v>211.69300000000001</v>
      </c>
      <c r="P3410" s="10">
        <f>cpi!$I$2</f>
        <v>245.51900000000001</v>
      </c>
      <c r="Q3410" s="10">
        <f t="shared" si="430"/>
        <v>1.1597879948793772</v>
      </c>
      <c r="R3410" s="8" t="str">
        <f t="shared" si="431"/>
        <v/>
      </c>
      <c r="S3410" s="11">
        <f t="shared" si="432"/>
        <v>11597879.948793773</v>
      </c>
      <c r="T3410" s="11">
        <f t="shared" si="432"/>
        <v>8779742.414312236</v>
      </c>
      <c r="U3410" s="11">
        <f t="shared" si="432"/>
        <v>25046867.361726653</v>
      </c>
    </row>
    <row r="3411" spans="1:21" x14ac:dyDescent="0.2">
      <c r="A3411" s="5">
        <v>3444</v>
      </c>
      <c r="B3411" s="17">
        <v>24</v>
      </c>
      <c r="C3411" s="16">
        <v>10</v>
      </c>
      <c r="D3411" s="16">
        <v>2001</v>
      </c>
      <c r="E3411" s="18">
        <v>37600</v>
      </c>
      <c r="F3411" s="9" t="s">
        <v>3368</v>
      </c>
      <c r="G3411" s="3">
        <v>10000000</v>
      </c>
      <c r="H3411" s="3">
        <v>7316658</v>
      </c>
      <c r="I3411" s="3">
        <v>8378853</v>
      </c>
      <c r="J3411" s="8" t="str">
        <f t="shared" si="426"/>
        <v/>
      </c>
      <c r="K3411" s="8" t="str">
        <f t="shared" si="427"/>
        <v/>
      </c>
      <c r="L3411" s="8" t="str">
        <f t="shared" si="428"/>
        <v>Bones</v>
      </c>
      <c r="M3411" s="8" t="str">
        <f t="shared" si="429"/>
        <v/>
      </c>
      <c r="N3411" s="8" t="str">
        <f t="shared" si="425"/>
        <v>Bones</v>
      </c>
      <c r="O3411" s="10">
        <f>INDEX(cpi!$A$1:$M$106,MATCH($D3411,cpi!$A:$A,0),MATCH($C3411,cpi!$1:$1,0))</f>
        <v>177.7</v>
      </c>
      <c r="P3411" s="10">
        <f>cpi!$I$2</f>
        <v>245.51900000000001</v>
      </c>
      <c r="Q3411" s="10">
        <f t="shared" si="430"/>
        <v>1.3816488463702872</v>
      </c>
      <c r="R3411" s="8" t="str">
        <f t="shared" si="431"/>
        <v/>
      </c>
      <c r="S3411" s="11">
        <f t="shared" si="432"/>
        <v>13816488.463702872</v>
      </c>
      <c r="T3411" s="11">
        <f t="shared" si="432"/>
        <v>10109052.084985932</v>
      </c>
      <c r="U3411" s="11">
        <f t="shared" si="432"/>
        <v>11576632.58135622</v>
      </c>
    </row>
    <row r="3412" spans="1:21" x14ac:dyDescent="0.2">
      <c r="A3412" s="5">
        <v>3445</v>
      </c>
      <c r="B3412" s="17">
        <v>22</v>
      </c>
      <c r="C3412" s="16">
        <v>6</v>
      </c>
      <c r="D3412" s="16">
        <v>2012</v>
      </c>
      <c r="E3412" s="18">
        <v>41553</v>
      </c>
      <c r="F3412" s="9" t="s">
        <v>3369</v>
      </c>
      <c r="G3412" s="3">
        <v>10000000</v>
      </c>
      <c r="H3412" s="3">
        <v>7078738</v>
      </c>
      <c r="I3412" s="3">
        <v>11766959</v>
      </c>
      <c r="J3412" s="8" t="str">
        <f t="shared" si="426"/>
        <v/>
      </c>
      <c r="K3412" s="8" t="str">
        <f t="shared" si="427"/>
        <v/>
      </c>
      <c r="L3412" s="8" t="str">
        <f t="shared" si="428"/>
        <v>Seeking a Friend for the End of the World</v>
      </c>
      <c r="M3412" s="8" t="str">
        <f t="shared" si="429"/>
        <v/>
      </c>
      <c r="N3412" s="8" t="str">
        <f t="shared" si="425"/>
        <v>Seeking a Friend for the End of the World</v>
      </c>
      <c r="O3412" s="10">
        <f>INDEX(cpi!$A$1:$M$106,MATCH($D3412,cpi!$A:$A,0),MATCH($C3412,cpi!$1:$1,0))</f>
        <v>229.47800000000001</v>
      </c>
      <c r="P3412" s="10">
        <f>cpi!$I$2</f>
        <v>245.51900000000001</v>
      </c>
      <c r="Q3412" s="10">
        <f t="shared" si="430"/>
        <v>1.0699021256939663</v>
      </c>
      <c r="R3412" s="8" t="str">
        <f t="shared" si="431"/>
        <v/>
      </c>
      <c r="S3412" s="11">
        <f t="shared" si="432"/>
        <v>10699021.256939663</v>
      </c>
      <c r="T3412" s="11">
        <f t="shared" si="432"/>
        <v>7573556.8334306553</v>
      </c>
      <c r="U3412" s="11">
        <f t="shared" si="432"/>
        <v>12589494.447053747</v>
      </c>
    </row>
    <row r="3413" spans="1:21" x14ac:dyDescent="0.2">
      <c r="A3413" s="5">
        <v>3446</v>
      </c>
      <c r="B3413" s="17">
        <v>1</v>
      </c>
      <c r="C3413" s="16">
        <v>12</v>
      </c>
      <c r="D3413" s="16">
        <v>2006</v>
      </c>
      <c r="E3413" s="18">
        <v>38729</v>
      </c>
      <c r="F3413" s="9" t="s">
        <v>3370</v>
      </c>
      <c r="G3413" s="3">
        <v>10000000</v>
      </c>
      <c r="H3413" s="3">
        <v>7027762</v>
      </c>
      <c r="I3413" s="3">
        <v>14321070</v>
      </c>
      <c r="J3413" s="8" t="str">
        <f t="shared" si="426"/>
        <v/>
      </c>
      <c r="K3413" s="8" t="str">
        <f t="shared" si="427"/>
        <v/>
      </c>
      <c r="L3413" s="8" t="str">
        <f t="shared" si="428"/>
        <v>Turistas</v>
      </c>
      <c r="M3413" s="8" t="str">
        <f t="shared" si="429"/>
        <v/>
      </c>
      <c r="N3413" s="8" t="str">
        <f t="shared" si="425"/>
        <v>Turistas</v>
      </c>
      <c r="O3413" s="10">
        <f>INDEX(cpi!$A$1:$M$106,MATCH($D3413,cpi!$A:$A,0),MATCH($C3413,cpi!$1:$1,0))</f>
        <v>201.8</v>
      </c>
      <c r="P3413" s="10">
        <f>cpi!$I$2</f>
        <v>245.51900000000001</v>
      </c>
      <c r="Q3413" s="10">
        <f t="shared" si="430"/>
        <v>1.2166451932606541</v>
      </c>
      <c r="R3413" s="8" t="str">
        <f t="shared" si="431"/>
        <v/>
      </c>
      <c r="S3413" s="11">
        <f t="shared" si="432"/>
        <v>12166451.932606541</v>
      </c>
      <c r="T3413" s="11">
        <f t="shared" si="432"/>
        <v>8550292.856679881</v>
      </c>
      <c r="U3413" s="11">
        <f t="shared" si="432"/>
        <v>17423660.977849357</v>
      </c>
    </row>
    <row r="3414" spans="1:21" x14ac:dyDescent="0.2">
      <c r="A3414" s="5">
        <v>3447</v>
      </c>
      <c r="B3414" s="17">
        <v>11</v>
      </c>
      <c r="C3414" s="16">
        <v>11</v>
      </c>
      <c r="D3414" s="16">
        <v>2016</v>
      </c>
      <c r="E3414" s="18">
        <v>42685</v>
      </c>
      <c r="F3414" s="9" t="s">
        <v>3371</v>
      </c>
      <c r="G3414" s="3">
        <v>10000000</v>
      </c>
      <c r="H3414" s="3">
        <v>6900335</v>
      </c>
      <c r="I3414" s="3">
        <v>11361962</v>
      </c>
      <c r="J3414" s="8" t="str">
        <f t="shared" si="426"/>
        <v/>
      </c>
      <c r="K3414" s="8" t="str">
        <f t="shared" si="427"/>
        <v/>
      </c>
      <c r="L3414" s="8" t="str">
        <f t="shared" si="428"/>
        <v>Shut In</v>
      </c>
      <c r="M3414" s="8" t="str">
        <f t="shared" si="429"/>
        <v/>
      </c>
      <c r="N3414" s="8" t="str">
        <f t="shared" si="425"/>
        <v>Shut In</v>
      </c>
      <c r="O3414" s="10">
        <f>INDEX(cpi!$A$1:$M$106,MATCH($D3414,cpi!$A:$A,0),MATCH($C3414,cpi!$1:$1,0))</f>
        <v>241.35300000000001</v>
      </c>
      <c r="P3414" s="10">
        <f>cpi!$I$2</f>
        <v>245.51900000000001</v>
      </c>
      <c r="Q3414" s="10">
        <f t="shared" si="430"/>
        <v>1.0172610243087925</v>
      </c>
      <c r="R3414" s="8" t="str">
        <f t="shared" si="431"/>
        <v/>
      </c>
      <c r="S3414" s="11">
        <f t="shared" si="432"/>
        <v>10172610.243087925</v>
      </c>
      <c r="T3414" s="11">
        <f t="shared" si="432"/>
        <v>7019441.8501738114</v>
      </c>
      <c r="U3414" s="11">
        <f t="shared" si="432"/>
        <v>11558081.102277577</v>
      </c>
    </row>
    <row r="3415" spans="1:21" x14ac:dyDescent="0.2">
      <c r="A3415" s="5">
        <v>3448</v>
      </c>
      <c r="B3415" s="17">
        <v>11</v>
      </c>
      <c r="C3415" s="16">
        <v>2</v>
      </c>
      <c r="D3415" s="16">
        <v>2011</v>
      </c>
      <c r="E3415" s="18">
        <v>40849</v>
      </c>
      <c r="F3415" s="9" t="s">
        <v>3372</v>
      </c>
      <c r="G3415" s="3">
        <v>10000000</v>
      </c>
      <c r="H3415" s="3">
        <v>6861102</v>
      </c>
      <c r="I3415" s="3">
        <v>7862131</v>
      </c>
      <c r="J3415" s="8" t="str">
        <f t="shared" si="426"/>
        <v/>
      </c>
      <c r="K3415" s="8" t="str">
        <f t="shared" si="427"/>
        <v/>
      </c>
      <c r="L3415" s="8" t="str">
        <f t="shared" si="428"/>
        <v>Cedar Rapids</v>
      </c>
      <c r="M3415" s="8" t="str">
        <f t="shared" si="429"/>
        <v/>
      </c>
      <c r="N3415" s="8" t="str">
        <f t="shared" si="425"/>
        <v>Cedar Rapids</v>
      </c>
      <c r="O3415" s="10">
        <f>INDEX(cpi!$A$1:$M$106,MATCH($D3415,cpi!$A:$A,0),MATCH($C3415,cpi!$1:$1,0))</f>
        <v>221.309</v>
      </c>
      <c r="P3415" s="10">
        <f>cpi!$I$2</f>
        <v>245.51900000000001</v>
      </c>
      <c r="Q3415" s="10">
        <f t="shared" si="430"/>
        <v>1.109394556931711</v>
      </c>
      <c r="R3415" s="8" t="str">
        <f t="shared" si="431"/>
        <v/>
      </c>
      <c r="S3415" s="11">
        <f t="shared" si="432"/>
        <v>11093945.56931711</v>
      </c>
      <c r="T3415" s="11">
        <f t="shared" si="432"/>
        <v>7611669.2133532763</v>
      </c>
      <c r="U3415" s="11">
        <f t="shared" si="432"/>
        <v>8722205.3372840695</v>
      </c>
    </row>
    <row r="3416" spans="1:21" x14ac:dyDescent="0.2">
      <c r="A3416" s="5">
        <v>3449</v>
      </c>
      <c r="B3416" s="17">
        <v>30</v>
      </c>
      <c r="C3416" s="16">
        <v>11</v>
      </c>
      <c r="D3416" s="16">
        <v>2012</v>
      </c>
      <c r="E3416" s="18">
        <v>41801</v>
      </c>
      <c r="F3416" s="9" t="s">
        <v>3373</v>
      </c>
      <c r="G3416" s="3">
        <v>10000000</v>
      </c>
      <c r="H3416" s="3">
        <v>6810754</v>
      </c>
      <c r="I3416" s="3">
        <v>8890094</v>
      </c>
      <c r="J3416" s="8" t="str">
        <f t="shared" si="426"/>
        <v/>
      </c>
      <c r="K3416" s="8" t="str">
        <f t="shared" si="427"/>
        <v/>
      </c>
      <c r="L3416" s="8" t="str">
        <f t="shared" si="428"/>
        <v>The Collection</v>
      </c>
      <c r="M3416" s="8" t="str">
        <f t="shared" si="429"/>
        <v/>
      </c>
      <c r="N3416" s="8" t="str">
        <f t="shared" si="425"/>
        <v>The Collection</v>
      </c>
      <c r="O3416" s="10">
        <f>INDEX(cpi!$A$1:$M$106,MATCH($D3416,cpi!$A:$A,0),MATCH($C3416,cpi!$1:$1,0))</f>
        <v>230.221</v>
      </c>
      <c r="P3416" s="10">
        <f>cpi!$I$2</f>
        <v>245.51900000000001</v>
      </c>
      <c r="Q3416" s="10">
        <f t="shared" si="430"/>
        <v>1.0664491944696617</v>
      </c>
      <c r="R3416" s="8" t="str">
        <f t="shared" si="431"/>
        <v/>
      </c>
      <c r="S3416" s="11">
        <f t="shared" si="432"/>
        <v>10664491.944696616</v>
      </c>
      <c r="T3416" s="11">
        <f t="shared" si="432"/>
        <v>7263323.1170310266</v>
      </c>
      <c r="U3416" s="11">
        <f t="shared" si="432"/>
        <v>9480833.585059572</v>
      </c>
    </row>
    <row r="3417" spans="1:21" x14ac:dyDescent="0.2">
      <c r="A3417" s="5">
        <v>3450</v>
      </c>
      <c r="B3417" s="17">
        <v>30</v>
      </c>
      <c r="C3417" s="16">
        <v>10</v>
      </c>
      <c r="D3417" s="16">
        <v>1998</v>
      </c>
      <c r="E3417" s="18">
        <v>36687</v>
      </c>
      <c r="F3417" s="9" t="s">
        <v>3374</v>
      </c>
      <c r="G3417" s="3">
        <v>10000000</v>
      </c>
      <c r="H3417" s="3">
        <v>6719864</v>
      </c>
      <c r="I3417" s="3">
        <v>6719864</v>
      </c>
      <c r="J3417" s="8" t="str">
        <f t="shared" si="426"/>
        <v/>
      </c>
      <c r="K3417" s="8" t="str">
        <f t="shared" si="427"/>
        <v/>
      </c>
      <c r="L3417" s="8" t="str">
        <f t="shared" si="428"/>
        <v>American History X</v>
      </c>
      <c r="M3417" s="8" t="str">
        <f t="shared" si="429"/>
        <v/>
      </c>
      <c r="N3417" s="8" t="str">
        <f t="shared" si="425"/>
        <v>American History X</v>
      </c>
      <c r="O3417" s="10">
        <f>INDEX(cpi!$A$1:$M$106,MATCH($D3417,cpi!$A:$A,0),MATCH($C3417,cpi!$1:$1,0))</f>
        <v>164</v>
      </c>
      <c r="P3417" s="10">
        <f>cpi!$I$2</f>
        <v>245.51900000000001</v>
      </c>
      <c r="Q3417" s="10">
        <f t="shared" si="430"/>
        <v>1.4970670731707318</v>
      </c>
      <c r="R3417" s="8" t="str">
        <f t="shared" si="431"/>
        <v/>
      </c>
      <c r="S3417" s="11">
        <f t="shared" si="432"/>
        <v>14970670.731707318</v>
      </c>
      <c r="T3417" s="11">
        <f t="shared" si="432"/>
        <v>10060087.130585367</v>
      </c>
      <c r="U3417" s="11">
        <f t="shared" si="432"/>
        <v>10060087.130585367</v>
      </c>
    </row>
    <row r="3418" spans="1:21" x14ac:dyDescent="0.2">
      <c r="A3418" s="5">
        <v>3451</v>
      </c>
      <c r="B3418" s="17">
        <v>16</v>
      </c>
      <c r="C3418" s="16">
        <v>1</v>
      </c>
      <c r="D3418" s="16">
        <v>2004</v>
      </c>
      <c r="E3418" s="18">
        <v>38443</v>
      </c>
      <c r="F3418" s="9" t="s">
        <v>3375</v>
      </c>
      <c r="G3418" s="3">
        <v>10000000</v>
      </c>
      <c r="H3418" s="3">
        <v>6491969</v>
      </c>
      <c r="I3418" s="3">
        <v>6491969</v>
      </c>
      <c r="J3418" s="8" t="str">
        <f t="shared" si="426"/>
        <v/>
      </c>
      <c r="K3418" s="8" t="str">
        <f t="shared" si="427"/>
        <v/>
      </c>
      <c r="L3418" s="8" t="str">
        <f t="shared" si="428"/>
        <v>Teacher's Pet: The Movie</v>
      </c>
      <c r="M3418" s="8" t="str">
        <f t="shared" si="429"/>
        <v/>
      </c>
      <c r="N3418" s="8" t="str">
        <f t="shared" si="425"/>
        <v>Teacher's Pet: The Movie</v>
      </c>
      <c r="O3418" s="10">
        <f>INDEX(cpi!$A$1:$M$106,MATCH($D3418,cpi!$A:$A,0),MATCH($C3418,cpi!$1:$1,0))</f>
        <v>185.2</v>
      </c>
      <c r="P3418" s="10">
        <f>cpi!$I$2</f>
        <v>245.51900000000001</v>
      </c>
      <c r="Q3418" s="10">
        <f t="shared" si="430"/>
        <v>1.3256965442764579</v>
      </c>
      <c r="R3418" s="8" t="str">
        <f t="shared" si="431"/>
        <v/>
      </c>
      <c r="S3418" s="11">
        <f t="shared" si="432"/>
        <v>13256965.442764578</v>
      </c>
      <c r="T3418" s="11">
        <f t="shared" si="432"/>
        <v>8606380.8688498922</v>
      </c>
      <c r="U3418" s="11">
        <f t="shared" si="432"/>
        <v>8606380.8688498922</v>
      </c>
    </row>
    <row r="3419" spans="1:21" x14ac:dyDescent="0.2">
      <c r="A3419" s="5">
        <v>3452</v>
      </c>
      <c r="B3419" s="17">
        <v>15</v>
      </c>
      <c r="C3419" s="16">
        <v>10</v>
      </c>
      <c r="D3419" s="16">
        <v>1999</v>
      </c>
      <c r="E3419" s="18">
        <v>36595</v>
      </c>
      <c r="F3419" s="9" t="s">
        <v>3376</v>
      </c>
      <c r="G3419" s="3">
        <v>10000000</v>
      </c>
      <c r="H3419" s="3">
        <v>6197866</v>
      </c>
      <c r="I3419" s="3">
        <v>6197866</v>
      </c>
      <c r="J3419" s="8" t="str">
        <f t="shared" si="426"/>
        <v/>
      </c>
      <c r="K3419" s="8" t="str">
        <f t="shared" si="427"/>
        <v/>
      </c>
      <c r="L3419" s="8" t="str">
        <f t="shared" si="428"/>
        <v>The Straight Story</v>
      </c>
      <c r="M3419" s="8" t="str">
        <f t="shared" si="429"/>
        <v/>
      </c>
      <c r="N3419" s="8" t="str">
        <f t="shared" si="425"/>
        <v>The Straight Story</v>
      </c>
      <c r="O3419" s="10">
        <f>INDEX(cpi!$A$1:$M$106,MATCH($D3419,cpi!$A:$A,0),MATCH($C3419,cpi!$1:$1,0))</f>
        <v>168.2</v>
      </c>
      <c r="P3419" s="10">
        <f>cpi!$I$2</f>
        <v>245.51900000000001</v>
      </c>
      <c r="Q3419" s="10">
        <f t="shared" si="430"/>
        <v>1.4596848989298457</v>
      </c>
      <c r="R3419" s="8" t="str">
        <f t="shared" si="431"/>
        <v/>
      </c>
      <c r="S3419" s="11">
        <f t="shared" si="432"/>
        <v>14596848.989298457</v>
      </c>
      <c r="T3419" s="11">
        <f t="shared" si="432"/>
        <v>9046931.4057907276</v>
      </c>
      <c r="U3419" s="11">
        <f t="shared" si="432"/>
        <v>9046931.4057907276</v>
      </c>
    </row>
    <row r="3420" spans="1:21" x14ac:dyDescent="0.2">
      <c r="A3420" s="5">
        <v>3453</v>
      </c>
      <c r="B3420" s="17">
        <v>3</v>
      </c>
      <c r="C3420" s="16">
        <v>5</v>
      </c>
      <c r="D3420" s="16">
        <v>2002</v>
      </c>
      <c r="E3420" s="18">
        <v>37320</v>
      </c>
      <c r="F3420" s="9" t="s">
        <v>3377</v>
      </c>
      <c r="G3420" s="3">
        <v>10000000</v>
      </c>
      <c r="H3420" s="3">
        <v>6044618</v>
      </c>
      <c r="I3420" s="3">
        <v>6244618</v>
      </c>
      <c r="J3420" s="8" t="str">
        <f t="shared" si="426"/>
        <v/>
      </c>
      <c r="K3420" s="8" t="str">
        <f t="shared" si="427"/>
        <v/>
      </c>
      <c r="L3420" s="8" t="str">
        <f t="shared" si="428"/>
        <v>Deuces Wild</v>
      </c>
      <c r="M3420" s="8" t="str">
        <f t="shared" si="429"/>
        <v/>
      </c>
      <c r="N3420" s="8" t="str">
        <f t="shared" si="425"/>
        <v>Deuces Wild</v>
      </c>
      <c r="O3420" s="10">
        <f>INDEX(cpi!$A$1:$M$106,MATCH($D3420,cpi!$A:$A,0),MATCH($C3420,cpi!$1:$1,0))</f>
        <v>179.8</v>
      </c>
      <c r="P3420" s="10">
        <f>cpi!$I$2</f>
        <v>245.51900000000001</v>
      </c>
      <c r="Q3420" s="10">
        <f t="shared" si="430"/>
        <v>1.365511679644049</v>
      </c>
      <c r="R3420" s="8" t="str">
        <f t="shared" si="431"/>
        <v/>
      </c>
      <c r="S3420" s="11">
        <f t="shared" si="432"/>
        <v>13655116.79644049</v>
      </c>
      <c r="T3420" s="11">
        <f t="shared" si="432"/>
        <v>8253996.4779866515</v>
      </c>
      <c r="U3420" s="11">
        <f t="shared" si="432"/>
        <v>8527098.8139154613</v>
      </c>
    </row>
    <row r="3421" spans="1:21" x14ac:dyDescent="0.2">
      <c r="A3421" s="5">
        <v>3454</v>
      </c>
      <c r="B3421" s="17">
        <v>28</v>
      </c>
      <c r="C3421" s="16">
        <v>3</v>
      </c>
      <c r="D3421" s="16">
        <v>2008</v>
      </c>
      <c r="E3421" s="18">
        <v>40271</v>
      </c>
      <c r="F3421" s="9" t="s">
        <v>3378</v>
      </c>
      <c r="G3421" s="3">
        <v>10000000</v>
      </c>
      <c r="H3421" s="3">
        <v>6003262</v>
      </c>
      <c r="I3421" s="3">
        <v>33512260</v>
      </c>
      <c r="J3421" s="8" t="str">
        <f t="shared" si="426"/>
        <v/>
      </c>
      <c r="K3421" s="8" t="str">
        <f t="shared" si="427"/>
        <v/>
      </c>
      <c r="L3421" s="8" t="str">
        <f t="shared" si="428"/>
        <v>Run, Fatboy, Run</v>
      </c>
      <c r="M3421" s="8" t="str">
        <f t="shared" si="429"/>
        <v/>
      </c>
      <c r="N3421" s="8" t="str">
        <f t="shared" si="425"/>
        <v>Run, Fatboy, Run</v>
      </c>
      <c r="O3421" s="10">
        <f>INDEX(cpi!$A$1:$M$106,MATCH($D3421,cpi!$A:$A,0),MATCH($C3421,cpi!$1:$1,0))</f>
        <v>213.52799999999999</v>
      </c>
      <c r="P3421" s="10">
        <f>cpi!$I$2</f>
        <v>245.51900000000001</v>
      </c>
      <c r="Q3421" s="10">
        <f t="shared" si="430"/>
        <v>1.1498211007455696</v>
      </c>
      <c r="R3421" s="8" t="str">
        <f t="shared" si="431"/>
        <v/>
      </c>
      <c r="S3421" s="11">
        <f t="shared" si="432"/>
        <v>11498211.007455697</v>
      </c>
      <c r="T3421" s="11">
        <f t="shared" si="432"/>
        <v>6902677.32090405</v>
      </c>
      <c r="U3421" s="11">
        <f t="shared" si="432"/>
        <v>38533103.681671724</v>
      </c>
    </row>
    <row r="3422" spans="1:21" x14ac:dyDescent="0.2">
      <c r="A3422" s="5">
        <v>3455</v>
      </c>
      <c r="B3422" s="17">
        <v>18</v>
      </c>
      <c r="C3422" s="16">
        <v>12</v>
      </c>
      <c r="D3422" s="16">
        <v>1981</v>
      </c>
      <c r="E3422" s="18">
        <v>30114</v>
      </c>
      <c r="F3422" s="9" t="s">
        <v>3379</v>
      </c>
      <c r="G3422" s="3">
        <v>10000000</v>
      </c>
      <c r="H3422" s="3">
        <v>6000000</v>
      </c>
      <c r="I3422" s="3">
        <v>6000000</v>
      </c>
      <c r="J3422" s="8" t="str">
        <f t="shared" si="426"/>
        <v/>
      </c>
      <c r="K3422" s="8" t="str">
        <f t="shared" si="427"/>
        <v/>
      </c>
      <c r="L3422" s="8" t="str">
        <f t="shared" si="428"/>
        <v>Heartbeeps</v>
      </c>
      <c r="M3422" s="8" t="str">
        <f t="shared" si="429"/>
        <v/>
      </c>
      <c r="N3422" s="8" t="str">
        <f t="shared" si="425"/>
        <v>Heartbeeps</v>
      </c>
      <c r="O3422" s="10">
        <f>INDEX(cpi!$A$1:$M$106,MATCH($D3422,cpi!$A:$A,0),MATCH($C3422,cpi!$1:$1,0))</f>
        <v>94</v>
      </c>
      <c r="P3422" s="10">
        <f>cpi!$I$2</f>
        <v>245.51900000000001</v>
      </c>
      <c r="Q3422" s="10">
        <f t="shared" si="430"/>
        <v>2.6119042553191489</v>
      </c>
      <c r="R3422" s="8" t="str">
        <f t="shared" si="431"/>
        <v/>
      </c>
      <c r="S3422" s="11">
        <f t="shared" si="432"/>
        <v>26119042.55319149</v>
      </c>
      <c r="T3422" s="11">
        <f t="shared" si="432"/>
        <v>15671425.531914894</v>
      </c>
      <c r="U3422" s="11">
        <f t="shared" si="432"/>
        <v>15671425.531914894</v>
      </c>
    </row>
    <row r="3423" spans="1:21" x14ac:dyDescent="0.2">
      <c r="A3423" s="5">
        <v>3456</v>
      </c>
      <c r="B3423" s="17">
        <v>20</v>
      </c>
      <c r="C3423" s="16">
        <v>3</v>
      </c>
      <c r="D3423" s="16">
        <v>2015</v>
      </c>
      <c r="E3423" s="18">
        <v>42585</v>
      </c>
      <c r="F3423" s="9" t="s">
        <v>3380</v>
      </c>
      <c r="G3423" s="3">
        <v>10000000</v>
      </c>
      <c r="H3423" s="3">
        <v>5637066</v>
      </c>
      <c r="I3423" s="3">
        <v>7501132</v>
      </c>
      <c r="J3423" s="8" t="str">
        <f t="shared" si="426"/>
        <v/>
      </c>
      <c r="K3423" s="8" t="str">
        <f t="shared" si="427"/>
        <v/>
      </c>
      <c r="L3423" s="8" t="str">
        <f t="shared" si="428"/>
        <v>Danny Collins</v>
      </c>
      <c r="M3423" s="8" t="str">
        <f t="shared" si="429"/>
        <v/>
      </c>
      <c r="N3423" s="8" t="str">
        <f t="shared" si="425"/>
        <v>Danny Collins</v>
      </c>
      <c r="O3423" s="10">
        <f>INDEX(cpi!$A$1:$M$106,MATCH($D3423,cpi!$A:$A,0),MATCH($C3423,cpi!$1:$1,0))</f>
        <v>236.119</v>
      </c>
      <c r="P3423" s="10">
        <f>cpi!$I$2</f>
        <v>245.51900000000001</v>
      </c>
      <c r="Q3423" s="10">
        <f t="shared" si="430"/>
        <v>1.0398104345690098</v>
      </c>
      <c r="R3423" s="8" t="str">
        <f t="shared" si="431"/>
        <v/>
      </c>
      <c r="S3423" s="11">
        <f t="shared" si="432"/>
        <v>10398104.345690098</v>
      </c>
      <c r="T3423" s="11">
        <f t="shared" si="432"/>
        <v>5861480.04715419</v>
      </c>
      <c r="U3423" s="11">
        <f t="shared" si="432"/>
        <v>7799755.3246795051</v>
      </c>
    </row>
    <row r="3424" spans="1:21" x14ac:dyDescent="0.2">
      <c r="A3424" s="5">
        <v>3457</v>
      </c>
      <c r="B3424" s="17">
        <v>4</v>
      </c>
      <c r="C3424" s="16">
        <v>7</v>
      </c>
      <c r="D3424" s="16">
        <v>2007</v>
      </c>
      <c r="E3424" s="18">
        <v>39179</v>
      </c>
      <c r="F3424" s="9" t="s">
        <v>3381</v>
      </c>
      <c r="G3424" s="3">
        <v>10000000</v>
      </c>
      <c r="H3424" s="3">
        <v>5490423</v>
      </c>
      <c r="I3424" s="3">
        <v>7037886</v>
      </c>
      <c r="J3424" s="8" t="str">
        <f t="shared" si="426"/>
        <v/>
      </c>
      <c r="K3424" s="8" t="str">
        <f t="shared" si="427"/>
        <v/>
      </c>
      <c r="L3424" s="8" t="str">
        <f t="shared" si="428"/>
        <v>Rescue Dawn</v>
      </c>
      <c r="M3424" s="8" t="str">
        <f t="shared" si="429"/>
        <v/>
      </c>
      <c r="N3424" s="8" t="str">
        <f t="shared" si="425"/>
        <v>Rescue Dawn</v>
      </c>
      <c r="O3424" s="10">
        <f>INDEX(cpi!$A$1:$M$106,MATCH($D3424,cpi!$A:$A,0),MATCH($C3424,cpi!$1:$1,0))</f>
        <v>208.29900000000001</v>
      </c>
      <c r="P3424" s="10">
        <f>cpi!$I$2</f>
        <v>245.51900000000001</v>
      </c>
      <c r="Q3424" s="10">
        <f t="shared" si="430"/>
        <v>1.1786854473617252</v>
      </c>
      <c r="R3424" s="8" t="str">
        <f t="shared" si="431"/>
        <v/>
      </c>
      <c r="S3424" s="11">
        <f t="shared" si="432"/>
        <v>11786854.473617252</v>
      </c>
      <c r="T3424" s="11">
        <f t="shared" si="432"/>
        <v>6471481.6899601053</v>
      </c>
      <c r="U3424" s="11">
        <f t="shared" si="432"/>
        <v>8295453.8083908232</v>
      </c>
    </row>
    <row r="3425" spans="1:21" x14ac:dyDescent="0.2">
      <c r="A3425" s="5">
        <v>3458</v>
      </c>
      <c r="B3425" s="17">
        <v>5</v>
      </c>
      <c r="C3425" s="16">
        <v>4</v>
      </c>
      <c r="D3425" s="16">
        <v>2000</v>
      </c>
      <c r="E3425" s="18">
        <v>36650</v>
      </c>
      <c r="F3425" s="9" t="s">
        <v>3382</v>
      </c>
      <c r="G3425" s="3">
        <v>10000000</v>
      </c>
      <c r="H3425" s="3">
        <v>5241315</v>
      </c>
      <c r="I3425" s="3">
        <v>5241315</v>
      </c>
      <c r="J3425" s="8" t="str">
        <f t="shared" si="426"/>
        <v/>
      </c>
      <c r="K3425" s="8" t="str">
        <f t="shared" si="427"/>
        <v/>
      </c>
      <c r="L3425" s="8" t="str">
        <f t="shared" si="428"/>
        <v>Black and White</v>
      </c>
      <c r="M3425" s="8" t="str">
        <f t="shared" si="429"/>
        <v/>
      </c>
      <c r="N3425" s="8" t="str">
        <f t="shared" si="425"/>
        <v>Black and White</v>
      </c>
      <c r="O3425" s="10">
        <f>INDEX(cpi!$A$1:$M$106,MATCH($D3425,cpi!$A:$A,0),MATCH($C3425,cpi!$1:$1,0))</f>
        <v>171.3</v>
      </c>
      <c r="P3425" s="10">
        <f>cpi!$I$2</f>
        <v>245.51900000000001</v>
      </c>
      <c r="Q3425" s="10">
        <f t="shared" si="430"/>
        <v>1.4332691185055457</v>
      </c>
      <c r="R3425" s="8" t="str">
        <f t="shared" si="431"/>
        <v/>
      </c>
      <c r="S3425" s="11">
        <f t="shared" si="432"/>
        <v>14332691.185055457</v>
      </c>
      <c r="T3425" s="11">
        <f t="shared" si="432"/>
        <v>7512214.9298598943</v>
      </c>
      <c r="U3425" s="11">
        <f t="shared" si="432"/>
        <v>7512214.9298598943</v>
      </c>
    </row>
    <row r="3426" spans="1:21" x14ac:dyDescent="0.2">
      <c r="A3426" s="5">
        <v>3459</v>
      </c>
      <c r="B3426" s="17">
        <v>18</v>
      </c>
      <c r="C3426" s="16">
        <v>6</v>
      </c>
      <c r="D3426" s="16">
        <v>2010</v>
      </c>
      <c r="E3426" s="18">
        <v>40700</v>
      </c>
      <c r="F3426" s="9" t="s">
        <v>5382</v>
      </c>
      <c r="G3426" s="3">
        <v>10000000</v>
      </c>
      <c r="H3426" s="3">
        <v>5005465</v>
      </c>
      <c r="I3426" s="3">
        <v>15132211</v>
      </c>
      <c r="J3426" s="8" t="str">
        <f t="shared" si="426"/>
        <v/>
      </c>
      <c r="K3426" s="8" t="str">
        <f t="shared" si="427"/>
        <v/>
      </c>
      <c r="L3426" s="8" t="str">
        <f t="shared" si="428"/>
        <v>Io sono l'amore</v>
      </c>
      <c r="M3426" s="8" t="str">
        <f t="shared" si="429"/>
        <v/>
      </c>
      <c r="N3426" s="8" t="str">
        <f t="shared" si="425"/>
        <v>Io sono l'amore</v>
      </c>
      <c r="O3426" s="10">
        <f>INDEX(cpi!$A$1:$M$106,MATCH($D3426,cpi!$A:$A,0),MATCH($C3426,cpi!$1:$1,0))</f>
        <v>217.965</v>
      </c>
      <c r="P3426" s="10">
        <f>cpi!$I$2</f>
        <v>245.51900000000001</v>
      </c>
      <c r="Q3426" s="10">
        <f t="shared" si="430"/>
        <v>1.1264147913655862</v>
      </c>
      <c r="R3426" s="8" t="str">
        <f t="shared" si="431"/>
        <v/>
      </c>
      <c r="S3426" s="11">
        <f t="shared" si="432"/>
        <v>11264147.913655862</v>
      </c>
      <c r="T3426" s="11">
        <f t="shared" si="432"/>
        <v>5638229.8136627441</v>
      </c>
      <c r="U3426" s="11">
        <f t="shared" si="432"/>
        <v>17045146.296465028</v>
      </c>
    </row>
    <row r="3427" spans="1:21" x14ac:dyDescent="0.2">
      <c r="A3427" s="5">
        <v>3460</v>
      </c>
      <c r="B3427" s="17">
        <v>26</v>
      </c>
      <c r="C3427" s="16">
        <v>10</v>
      </c>
      <c r="D3427" s="16">
        <v>2001</v>
      </c>
      <c r="E3427" s="18">
        <v>37662</v>
      </c>
      <c r="F3427" s="9" t="s">
        <v>3384</v>
      </c>
      <c r="G3427" s="3">
        <v>10000000</v>
      </c>
      <c r="H3427" s="3">
        <v>4365455</v>
      </c>
      <c r="I3427" s="3">
        <v>4690802</v>
      </c>
      <c r="J3427" s="8" t="str">
        <f t="shared" si="426"/>
        <v/>
      </c>
      <c r="K3427" s="8" t="str">
        <f t="shared" si="427"/>
        <v/>
      </c>
      <c r="L3427" s="8" t="str">
        <f t="shared" si="428"/>
        <v>On the Line</v>
      </c>
      <c r="M3427" s="8" t="str">
        <f t="shared" si="429"/>
        <v/>
      </c>
      <c r="N3427" s="8" t="str">
        <f t="shared" si="425"/>
        <v>On the Line</v>
      </c>
      <c r="O3427" s="10">
        <f>INDEX(cpi!$A$1:$M$106,MATCH($D3427,cpi!$A:$A,0),MATCH($C3427,cpi!$1:$1,0))</f>
        <v>177.7</v>
      </c>
      <c r="P3427" s="10">
        <f>cpi!$I$2</f>
        <v>245.51900000000001</v>
      </c>
      <c r="Q3427" s="10">
        <f t="shared" si="430"/>
        <v>1.3816488463702872</v>
      </c>
      <c r="R3427" s="8" t="str">
        <f t="shared" si="431"/>
        <v/>
      </c>
      <c r="S3427" s="11">
        <f t="shared" si="432"/>
        <v>13816488.463702872</v>
      </c>
      <c r="T3427" s="11">
        <f t="shared" si="432"/>
        <v>6031525.8646314023</v>
      </c>
      <c r="U3427" s="11">
        <f t="shared" si="432"/>
        <v>6481041.1718514357</v>
      </c>
    </row>
    <row r="3428" spans="1:21" x14ac:dyDescent="0.2">
      <c r="A3428" s="5">
        <v>3461</v>
      </c>
      <c r="B3428" s="17">
        <v>16</v>
      </c>
      <c r="C3428" s="16">
        <v>3</v>
      </c>
      <c r="D3428" s="16">
        <v>2012</v>
      </c>
      <c r="E3428" s="18">
        <v>41367</v>
      </c>
      <c r="F3428" s="9" t="s">
        <v>3385</v>
      </c>
      <c r="G3428" s="3">
        <v>10000000</v>
      </c>
      <c r="H3428" s="3">
        <v>4269426</v>
      </c>
      <c r="I3428" s="3">
        <v>4708127</v>
      </c>
      <c r="J3428" s="8" t="str">
        <f t="shared" si="426"/>
        <v/>
      </c>
      <c r="K3428" s="8" t="str">
        <f t="shared" si="427"/>
        <v/>
      </c>
      <c r="L3428" s="8" t="str">
        <f t="shared" si="428"/>
        <v>Jeff, Who Lives at Home</v>
      </c>
      <c r="M3428" s="8" t="str">
        <f t="shared" si="429"/>
        <v/>
      </c>
      <c r="N3428" s="8" t="str">
        <f t="shared" si="425"/>
        <v>Jeff, Who Lives at Home</v>
      </c>
      <c r="O3428" s="10">
        <f>INDEX(cpi!$A$1:$M$106,MATCH($D3428,cpi!$A:$A,0),MATCH($C3428,cpi!$1:$1,0))</f>
        <v>229.392</v>
      </c>
      <c r="P3428" s="10">
        <f>cpi!$I$2</f>
        <v>245.51900000000001</v>
      </c>
      <c r="Q3428" s="10">
        <f t="shared" si="430"/>
        <v>1.0703032363813909</v>
      </c>
      <c r="R3428" s="8" t="str">
        <f t="shared" si="431"/>
        <v/>
      </c>
      <c r="S3428" s="11">
        <f t="shared" si="432"/>
        <v>10703032.363813909</v>
      </c>
      <c r="T3428" s="11">
        <f t="shared" si="432"/>
        <v>4569580.4652908565</v>
      </c>
      <c r="U3428" s="11">
        <f t="shared" si="432"/>
        <v>5039123.5653946092</v>
      </c>
    </row>
    <row r="3429" spans="1:21" x14ac:dyDescent="0.2">
      <c r="A3429" s="5">
        <v>3462</v>
      </c>
      <c r="B3429" s="17">
        <v>30</v>
      </c>
      <c r="C3429" s="16">
        <v>3</v>
      </c>
      <c r="D3429" s="16">
        <v>2016</v>
      </c>
      <c r="E3429" s="18">
        <v>43254</v>
      </c>
      <c r="F3429" s="9" t="s">
        <v>3386</v>
      </c>
      <c r="G3429" s="3">
        <v>10000000</v>
      </c>
      <c r="H3429" s="3">
        <v>3400278</v>
      </c>
      <c r="I3429" s="3">
        <v>5437126</v>
      </c>
      <c r="J3429" s="8" t="str">
        <f t="shared" si="426"/>
        <v/>
      </c>
      <c r="K3429" s="8" t="str">
        <f t="shared" si="427"/>
        <v/>
      </c>
      <c r="L3429" s="8" t="str">
        <f t="shared" si="428"/>
        <v>Everybody Wants Some</v>
      </c>
      <c r="M3429" s="8" t="str">
        <f t="shared" si="429"/>
        <v/>
      </c>
      <c r="N3429" s="8" t="str">
        <f t="shared" si="425"/>
        <v>Everybody Wants Some</v>
      </c>
      <c r="O3429" s="10">
        <f>INDEX(cpi!$A$1:$M$106,MATCH($D3429,cpi!$A:$A,0),MATCH($C3429,cpi!$1:$1,0))</f>
        <v>238.13200000000001</v>
      </c>
      <c r="P3429" s="10">
        <f>cpi!$I$2</f>
        <v>245.51900000000001</v>
      </c>
      <c r="Q3429" s="10">
        <f t="shared" si="430"/>
        <v>1.0310206104177515</v>
      </c>
      <c r="R3429" s="8" t="str">
        <f t="shared" si="431"/>
        <v/>
      </c>
      <c r="S3429" s="11">
        <f t="shared" si="432"/>
        <v>10310206.104177516</v>
      </c>
      <c r="T3429" s="11">
        <f t="shared" si="432"/>
        <v>3505756.6991500515</v>
      </c>
      <c r="U3429" s="11">
        <f t="shared" si="432"/>
        <v>5605788.9674382275</v>
      </c>
    </row>
    <row r="3430" spans="1:21" x14ac:dyDescent="0.2">
      <c r="A3430" s="5">
        <v>3463</v>
      </c>
      <c r="B3430" s="17">
        <v>4</v>
      </c>
      <c r="C3430" s="16">
        <v>10</v>
      </c>
      <c r="D3430" s="16">
        <v>1996</v>
      </c>
      <c r="E3430" s="18">
        <v>35165</v>
      </c>
      <c r="F3430" s="9" t="s">
        <v>3387</v>
      </c>
      <c r="G3430" s="3">
        <v>10000000</v>
      </c>
      <c r="H3430" s="3">
        <v>3357324</v>
      </c>
      <c r="I3430" s="3">
        <v>3357324</v>
      </c>
      <c r="J3430" s="8" t="str">
        <f t="shared" si="426"/>
        <v/>
      </c>
      <c r="K3430" s="8" t="str">
        <f t="shared" si="427"/>
        <v/>
      </c>
      <c r="L3430" s="8" t="str">
        <f t="shared" si="428"/>
        <v>Crash</v>
      </c>
      <c r="M3430" s="8">
        <f t="shared" si="429"/>
        <v>1</v>
      </c>
      <c r="N3430" s="8" t="str">
        <f t="shared" si="425"/>
        <v>Crash (1996)</v>
      </c>
      <c r="O3430" s="10">
        <f>INDEX(cpi!$A$1:$M$106,MATCH($D3430,cpi!$A:$A,0),MATCH($C3430,cpi!$1:$1,0))</f>
        <v>158.30000000000001</v>
      </c>
      <c r="P3430" s="10">
        <f>cpi!$I$2</f>
        <v>245.51900000000001</v>
      </c>
      <c r="Q3430" s="10">
        <f t="shared" si="430"/>
        <v>1.5509728363866075</v>
      </c>
      <c r="R3430" s="8" t="str">
        <f t="shared" si="431"/>
        <v/>
      </c>
      <c r="S3430" s="11">
        <f t="shared" si="432"/>
        <v>15509728.363866076</v>
      </c>
      <c r="T3430" s="11">
        <f t="shared" si="432"/>
        <v>5207118.3269488309</v>
      </c>
      <c r="U3430" s="11">
        <f t="shared" si="432"/>
        <v>5207118.3269488309</v>
      </c>
    </row>
    <row r="3431" spans="1:21" x14ac:dyDescent="0.2">
      <c r="A3431" s="5">
        <v>3464</v>
      </c>
      <c r="B3431" s="17">
        <v>12</v>
      </c>
      <c r="C3431" s="16">
        <v>10</v>
      </c>
      <c r="D3431" s="16">
        <v>2012</v>
      </c>
      <c r="E3431" s="18">
        <v>41253</v>
      </c>
      <c r="F3431" s="9" t="s">
        <v>3388</v>
      </c>
      <c r="G3431" s="3">
        <v>10000000</v>
      </c>
      <c r="H3431" s="3">
        <v>3336053</v>
      </c>
      <c r="I3431" s="3">
        <v>3336053</v>
      </c>
      <c r="J3431" s="8" t="str">
        <f t="shared" si="426"/>
        <v/>
      </c>
      <c r="K3431" s="8" t="str">
        <f t="shared" si="427"/>
        <v/>
      </c>
      <c r="L3431" s="8" t="str">
        <f t="shared" si="428"/>
        <v>Atlas Shrugged: Part II</v>
      </c>
      <c r="M3431" s="8" t="str">
        <f t="shared" si="429"/>
        <v/>
      </c>
      <c r="N3431" s="8" t="str">
        <f t="shared" si="425"/>
        <v>Atlas Shrugged: Part II</v>
      </c>
      <c r="O3431" s="10">
        <f>INDEX(cpi!$A$1:$M$106,MATCH($D3431,cpi!$A:$A,0),MATCH($C3431,cpi!$1:$1,0))</f>
        <v>231.31700000000001</v>
      </c>
      <c r="P3431" s="10">
        <f>cpi!$I$2</f>
        <v>245.51900000000001</v>
      </c>
      <c r="Q3431" s="10">
        <f t="shared" si="430"/>
        <v>1.0613962657305775</v>
      </c>
      <c r="R3431" s="8" t="str">
        <f t="shared" si="431"/>
        <v/>
      </c>
      <c r="S3431" s="11">
        <f t="shared" si="432"/>
        <v>10613962.657305775</v>
      </c>
      <c r="T3431" s="11">
        <f t="shared" si="432"/>
        <v>3540874.1964792903</v>
      </c>
      <c r="U3431" s="11">
        <f t="shared" si="432"/>
        <v>3540874.1964792903</v>
      </c>
    </row>
    <row r="3432" spans="1:21" x14ac:dyDescent="0.2">
      <c r="A3432" s="5">
        <v>3465</v>
      </c>
      <c r="B3432" s="17">
        <v>4</v>
      </c>
      <c r="C3432" s="16">
        <v>2</v>
      </c>
      <c r="D3432" s="16">
        <v>1994</v>
      </c>
      <c r="E3432" s="18">
        <v>34426</v>
      </c>
      <c r="F3432" s="9" t="s">
        <v>3389</v>
      </c>
      <c r="G3432" s="3">
        <v>10000000</v>
      </c>
      <c r="H3432" s="3">
        <v>3275585</v>
      </c>
      <c r="I3432" s="3">
        <v>3275585</v>
      </c>
      <c r="J3432" s="8" t="str">
        <f t="shared" si="426"/>
        <v/>
      </c>
      <c r="K3432" s="8" t="str">
        <f t="shared" si="427"/>
        <v/>
      </c>
      <c r="L3432" s="8" t="str">
        <f t="shared" si="428"/>
        <v>Romeo Is Bleeding</v>
      </c>
      <c r="M3432" s="8" t="str">
        <f t="shared" si="429"/>
        <v/>
      </c>
      <c r="N3432" s="8" t="str">
        <f t="shared" si="425"/>
        <v>Romeo Is Bleeding</v>
      </c>
      <c r="O3432" s="10">
        <f>INDEX(cpi!$A$1:$M$106,MATCH($D3432,cpi!$A:$A,0),MATCH($C3432,cpi!$1:$1,0))</f>
        <v>146.69999999999999</v>
      </c>
      <c r="P3432" s="10">
        <f>cpi!$I$2</f>
        <v>245.51900000000001</v>
      </c>
      <c r="Q3432" s="10">
        <f t="shared" si="430"/>
        <v>1.6736128152692571</v>
      </c>
      <c r="R3432" s="8" t="str">
        <f t="shared" si="431"/>
        <v/>
      </c>
      <c r="S3432" s="11">
        <f t="shared" si="432"/>
        <v>16736128.152692571</v>
      </c>
      <c r="T3432" s="11">
        <f t="shared" si="432"/>
        <v>5482061.0335037494</v>
      </c>
      <c r="U3432" s="11">
        <f t="shared" si="432"/>
        <v>5482061.0335037494</v>
      </c>
    </row>
    <row r="3433" spans="1:21" x14ac:dyDescent="0.2">
      <c r="A3433" s="5">
        <v>3466</v>
      </c>
      <c r="B3433" s="17">
        <v>8</v>
      </c>
      <c r="C3433" s="16">
        <v>10</v>
      </c>
      <c r="D3433" s="16">
        <v>1999</v>
      </c>
      <c r="E3433" s="18">
        <v>36382</v>
      </c>
      <c r="F3433" s="9" t="s">
        <v>3390</v>
      </c>
      <c r="G3433" s="3">
        <v>10000000</v>
      </c>
      <c r="H3433" s="3">
        <v>3193102</v>
      </c>
      <c r="I3433" s="3">
        <v>6030047</v>
      </c>
      <c r="J3433" s="8" t="str">
        <f t="shared" si="426"/>
        <v/>
      </c>
      <c r="K3433" s="8" t="str">
        <f t="shared" si="427"/>
        <v/>
      </c>
      <c r="L3433" s="8" t="str">
        <f t="shared" si="428"/>
        <v>The Limey</v>
      </c>
      <c r="M3433" s="8" t="str">
        <f t="shared" si="429"/>
        <v/>
      </c>
      <c r="N3433" s="8" t="str">
        <f t="shared" si="425"/>
        <v>The Limey</v>
      </c>
      <c r="O3433" s="10">
        <f>INDEX(cpi!$A$1:$M$106,MATCH($D3433,cpi!$A:$A,0),MATCH($C3433,cpi!$1:$1,0))</f>
        <v>168.2</v>
      </c>
      <c r="P3433" s="10">
        <f>cpi!$I$2</f>
        <v>245.51900000000001</v>
      </c>
      <c r="Q3433" s="10">
        <f t="shared" si="430"/>
        <v>1.4596848989298457</v>
      </c>
      <c r="R3433" s="8" t="str">
        <f t="shared" si="431"/>
        <v/>
      </c>
      <c r="S3433" s="11">
        <f t="shared" si="432"/>
        <v>14596848.989298457</v>
      </c>
      <c r="T3433" s="11">
        <f t="shared" si="432"/>
        <v>4660922.7701426884</v>
      </c>
      <c r="U3433" s="11">
        <f t="shared" si="432"/>
        <v>8801968.5457372181</v>
      </c>
    </row>
    <row r="3434" spans="1:21" x14ac:dyDescent="0.2">
      <c r="A3434" s="5">
        <v>3467</v>
      </c>
      <c r="B3434" s="17">
        <v>14</v>
      </c>
      <c r="C3434" s="16">
        <v>11</v>
      </c>
      <c r="D3434" s="16">
        <v>2014</v>
      </c>
      <c r="E3434" s="18">
        <v>42046</v>
      </c>
      <c r="F3434" s="9" t="s">
        <v>3391</v>
      </c>
      <c r="G3434" s="3">
        <v>10000000</v>
      </c>
      <c r="H3434" s="3">
        <v>3128941</v>
      </c>
      <c r="I3434" s="3">
        <v>3168858</v>
      </c>
      <c r="J3434" s="8" t="str">
        <f t="shared" si="426"/>
        <v/>
      </c>
      <c r="K3434" s="8" t="str">
        <f t="shared" si="427"/>
        <v/>
      </c>
      <c r="L3434" s="8" t="str">
        <f t="shared" si="428"/>
        <v>Rosewater</v>
      </c>
      <c r="M3434" s="8" t="str">
        <f t="shared" si="429"/>
        <v/>
      </c>
      <c r="N3434" s="8" t="str">
        <f t="shared" si="425"/>
        <v>Rosewater</v>
      </c>
      <c r="O3434" s="10">
        <f>INDEX(cpi!$A$1:$M$106,MATCH($D3434,cpi!$A:$A,0),MATCH($C3434,cpi!$1:$1,0))</f>
        <v>236.15100000000001</v>
      </c>
      <c r="P3434" s="10">
        <f>cpi!$I$2</f>
        <v>245.51900000000001</v>
      </c>
      <c r="Q3434" s="10">
        <f t="shared" si="430"/>
        <v>1.0396695334764621</v>
      </c>
      <c r="R3434" s="8" t="str">
        <f t="shared" si="431"/>
        <v/>
      </c>
      <c r="S3434" s="11">
        <f t="shared" si="432"/>
        <v>10396695.33476462</v>
      </c>
      <c r="T3434" s="11">
        <f t="shared" si="432"/>
        <v>3253064.6297453749</v>
      </c>
      <c r="U3434" s="11">
        <f t="shared" si="432"/>
        <v>3294565.1185131548</v>
      </c>
    </row>
    <row r="3435" spans="1:21" x14ac:dyDescent="0.2">
      <c r="A3435" s="5">
        <v>3468</v>
      </c>
      <c r="B3435" s="17">
        <v>22</v>
      </c>
      <c r="C3435" s="16">
        <v>12</v>
      </c>
      <c r="D3435" s="16">
        <v>2000</v>
      </c>
      <c r="E3435" s="18">
        <v>37176</v>
      </c>
      <c r="F3435" s="9" t="s">
        <v>3392</v>
      </c>
      <c r="G3435" s="3">
        <v>10000000</v>
      </c>
      <c r="H3435" s="3">
        <v>3041803</v>
      </c>
      <c r="I3435" s="3">
        <v>5149131</v>
      </c>
      <c r="J3435" s="8" t="str">
        <f t="shared" si="426"/>
        <v/>
      </c>
      <c r="K3435" s="8" t="str">
        <f t="shared" si="427"/>
        <v/>
      </c>
      <c r="L3435" s="8" t="str">
        <f t="shared" si="428"/>
        <v>The House of Mirth</v>
      </c>
      <c r="M3435" s="8" t="str">
        <f t="shared" si="429"/>
        <v/>
      </c>
      <c r="N3435" s="8" t="str">
        <f t="shared" si="425"/>
        <v>The House of Mirth</v>
      </c>
      <c r="O3435" s="10">
        <f>INDEX(cpi!$A$1:$M$106,MATCH($D3435,cpi!$A:$A,0),MATCH($C3435,cpi!$1:$1,0))</f>
        <v>174</v>
      </c>
      <c r="P3435" s="10">
        <f>cpi!$I$2</f>
        <v>245.51900000000001</v>
      </c>
      <c r="Q3435" s="10">
        <f t="shared" si="430"/>
        <v>1.411028735632184</v>
      </c>
      <c r="R3435" s="8" t="str">
        <f t="shared" si="431"/>
        <v/>
      </c>
      <c r="S3435" s="11">
        <f t="shared" si="432"/>
        <v>14110287.35632184</v>
      </c>
      <c r="T3435" s="11">
        <f t="shared" si="432"/>
        <v>4292071.4411321841</v>
      </c>
      <c r="U3435" s="11">
        <f t="shared" si="432"/>
        <v>7265571.8045344837</v>
      </c>
    </row>
    <row r="3436" spans="1:21" x14ac:dyDescent="0.2">
      <c r="A3436" s="5">
        <v>3469</v>
      </c>
      <c r="B3436" s="17">
        <v>1</v>
      </c>
      <c r="C3436" s="16">
        <v>5</v>
      </c>
      <c r="D3436" s="16">
        <v>1987</v>
      </c>
      <c r="E3436" s="18">
        <v>31782</v>
      </c>
      <c r="F3436" s="9" t="s">
        <v>3393</v>
      </c>
      <c r="G3436" s="3">
        <v>10000000</v>
      </c>
      <c r="H3436" s="3">
        <v>3000000</v>
      </c>
      <c r="I3436" s="3">
        <v>3000000</v>
      </c>
      <c r="J3436" s="8" t="str">
        <f t="shared" si="426"/>
        <v/>
      </c>
      <c r="K3436" s="8" t="str">
        <f t="shared" si="427"/>
        <v/>
      </c>
      <c r="L3436" s="8" t="str">
        <f t="shared" si="428"/>
        <v>Malone</v>
      </c>
      <c r="M3436" s="8" t="str">
        <f t="shared" si="429"/>
        <v/>
      </c>
      <c r="N3436" s="8" t="str">
        <f t="shared" si="425"/>
        <v>Malone</v>
      </c>
      <c r="O3436" s="10">
        <f>INDEX(cpi!$A$1:$M$106,MATCH($D3436,cpi!$A:$A,0),MATCH($C3436,cpi!$1:$1,0))</f>
        <v>113.1</v>
      </c>
      <c r="P3436" s="10">
        <f>cpi!$I$2</f>
        <v>245.51900000000001</v>
      </c>
      <c r="Q3436" s="10">
        <f t="shared" si="430"/>
        <v>2.1708134394341294</v>
      </c>
      <c r="R3436" s="8" t="str">
        <f t="shared" si="431"/>
        <v/>
      </c>
      <c r="S3436" s="11">
        <f t="shared" si="432"/>
        <v>21708134.394341294</v>
      </c>
      <c r="T3436" s="11">
        <f t="shared" si="432"/>
        <v>6512440.3183023883</v>
      </c>
      <c r="U3436" s="11">
        <f t="shared" si="432"/>
        <v>6512440.3183023883</v>
      </c>
    </row>
    <row r="3437" spans="1:21" x14ac:dyDescent="0.2">
      <c r="A3437" s="5">
        <v>3470</v>
      </c>
      <c r="B3437" s="17">
        <v>2</v>
      </c>
      <c r="C3437" s="16">
        <v>6</v>
      </c>
      <c r="D3437" s="16">
        <v>2006</v>
      </c>
      <c r="E3437" s="18">
        <v>38754</v>
      </c>
      <c r="F3437" s="9" t="s">
        <v>3394</v>
      </c>
      <c r="G3437" s="3">
        <v>10000000</v>
      </c>
      <c r="H3437" s="3">
        <v>2893666</v>
      </c>
      <c r="I3437" s="3">
        <v>3260179</v>
      </c>
      <c r="J3437" s="8" t="str">
        <f t="shared" si="426"/>
        <v/>
      </c>
      <c r="K3437" s="8" t="str">
        <f t="shared" si="427"/>
        <v/>
      </c>
      <c r="L3437" s="8" t="str">
        <f t="shared" si="428"/>
        <v>Peaceful Warrior</v>
      </c>
      <c r="M3437" s="8" t="str">
        <f t="shared" si="429"/>
        <v/>
      </c>
      <c r="N3437" s="8" t="str">
        <f t="shared" si="425"/>
        <v>Peaceful Warrior</v>
      </c>
      <c r="O3437" s="10">
        <f>INDEX(cpi!$A$1:$M$106,MATCH($D3437,cpi!$A:$A,0),MATCH($C3437,cpi!$1:$1,0))</f>
        <v>202.9</v>
      </c>
      <c r="P3437" s="10">
        <f>cpi!$I$2</f>
        <v>245.51900000000001</v>
      </c>
      <c r="Q3437" s="10">
        <f t="shared" si="430"/>
        <v>1.2100492853622473</v>
      </c>
      <c r="R3437" s="8" t="str">
        <f t="shared" si="431"/>
        <v/>
      </c>
      <c r="S3437" s="11">
        <f t="shared" si="432"/>
        <v>12100492.853622474</v>
      </c>
      <c r="T3437" s="11">
        <f t="shared" si="432"/>
        <v>3501478.4753770325</v>
      </c>
      <c r="U3437" s="11">
        <f t="shared" si="432"/>
        <v>3944977.269103006</v>
      </c>
    </row>
    <row r="3438" spans="1:21" x14ac:dyDescent="0.2">
      <c r="A3438" s="5">
        <v>3471</v>
      </c>
      <c r="B3438" s="17">
        <v>9</v>
      </c>
      <c r="C3438" s="16">
        <v>9</v>
      </c>
      <c r="D3438" s="16">
        <v>2011</v>
      </c>
      <c r="E3438" s="18">
        <v>40795</v>
      </c>
      <c r="F3438" s="9" t="s">
        <v>3395</v>
      </c>
      <c r="G3438" s="3">
        <v>10000000</v>
      </c>
      <c r="H3438">
        <v>2529395</v>
      </c>
      <c r="I3438" s="3">
        <v>2529395</v>
      </c>
      <c r="J3438" s="8" t="str">
        <f t="shared" si="426"/>
        <v/>
      </c>
      <c r="K3438" s="8" t="str">
        <f t="shared" si="427"/>
        <v/>
      </c>
      <c r="L3438" s="8" t="str">
        <f t="shared" si="428"/>
        <v>Bucky Larson: Born to Be a Star</v>
      </c>
      <c r="M3438" s="8" t="str">
        <f t="shared" si="429"/>
        <v/>
      </c>
      <c r="N3438" s="8" t="str">
        <f t="shared" si="425"/>
        <v>Bucky Larson: Born to Be a Star</v>
      </c>
      <c r="O3438" s="10">
        <f>INDEX(cpi!$A$1:$M$106,MATCH($D3438,cpi!$A:$A,0),MATCH($C3438,cpi!$1:$1,0))</f>
        <v>226.88900000000001</v>
      </c>
      <c r="P3438" s="10">
        <f>cpi!$I$2</f>
        <v>245.51900000000001</v>
      </c>
      <c r="Q3438" s="10">
        <f t="shared" si="430"/>
        <v>1.0821106355971422</v>
      </c>
      <c r="R3438" s="8" t="str">
        <f t="shared" si="431"/>
        <v/>
      </c>
      <c r="S3438" s="11">
        <f t="shared" si="432"/>
        <v>10821106.355971422</v>
      </c>
      <c r="T3438" s="11">
        <f t="shared" si="432"/>
        <v>2737085.2311262335</v>
      </c>
      <c r="U3438" s="11">
        <f t="shared" si="432"/>
        <v>2737085.2311262335</v>
      </c>
    </row>
    <row r="3439" spans="1:21" x14ac:dyDescent="0.2">
      <c r="A3439" s="5">
        <v>3472</v>
      </c>
      <c r="B3439" s="17">
        <v>6</v>
      </c>
      <c r="C3439" s="16">
        <v>10</v>
      </c>
      <c r="D3439" s="16">
        <v>2000</v>
      </c>
      <c r="E3439" s="18">
        <v>36687</v>
      </c>
      <c r="F3439" s="9" t="s">
        <v>3396</v>
      </c>
      <c r="G3439" s="3">
        <v>10000000</v>
      </c>
      <c r="H3439">
        <v>2185266</v>
      </c>
      <c r="I3439" s="3">
        <v>2373937</v>
      </c>
      <c r="J3439" s="8" t="str">
        <f t="shared" si="426"/>
        <v/>
      </c>
      <c r="K3439" s="8" t="str">
        <f t="shared" si="427"/>
        <v/>
      </c>
      <c r="L3439" s="8" t="str">
        <f t="shared" si="428"/>
        <v>Bamboozled</v>
      </c>
      <c r="M3439" s="8" t="str">
        <f t="shared" si="429"/>
        <v/>
      </c>
      <c r="N3439" s="8" t="str">
        <f t="shared" si="425"/>
        <v>Bamboozled</v>
      </c>
      <c r="O3439" s="10">
        <f>INDEX(cpi!$A$1:$M$106,MATCH($D3439,cpi!$A:$A,0),MATCH($C3439,cpi!$1:$1,0))</f>
        <v>174</v>
      </c>
      <c r="P3439" s="10">
        <f>cpi!$I$2</f>
        <v>245.51900000000001</v>
      </c>
      <c r="Q3439" s="10">
        <f t="shared" si="430"/>
        <v>1.411028735632184</v>
      </c>
      <c r="R3439" s="8" t="str">
        <f t="shared" si="431"/>
        <v/>
      </c>
      <c r="S3439" s="11">
        <f t="shared" si="432"/>
        <v>14110287.35632184</v>
      </c>
      <c r="T3439" s="11">
        <f t="shared" si="432"/>
        <v>3083473.1210000003</v>
      </c>
      <c r="U3439" s="11">
        <f t="shared" si="432"/>
        <v>3349693.3235804602</v>
      </c>
    </row>
    <row r="3440" spans="1:21" x14ac:dyDescent="0.2">
      <c r="A3440" s="5">
        <v>3473</v>
      </c>
      <c r="B3440" s="17">
        <v>11</v>
      </c>
      <c r="C3440" s="16">
        <v>2</v>
      </c>
      <c r="D3440" s="16">
        <v>1981</v>
      </c>
      <c r="E3440" s="18">
        <v>29892</v>
      </c>
      <c r="F3440" s="9" t="s">
        <v>3397</v>
      </c>
      <c r="G3440" s="3">
        <v>10000000</v>
      </c>
      <c r="H3440">
        <v>2000000</v>
      </c>
      <c r="I3440">
        <v>11400000</v>
      </c>
      <c r="J3440" s="8" t="str">
        <f t="shared" si="426"/>
        <v/>
      </c>
      <c r="K3440" s="8" t="str">
        <f t="shared" si="427"/>
        <v/>
      </c>
      <c r="L3440" s="8" t="str">
        <f t="shared" si="428"/>
        <v>Sphinx</v>
      </c>
      <c r="M3440" s="8" t="str">
        <f t="shared" si="429"/>
        <v/>
      </c>
      <c r="N3440" s="8" t="str">
        <f t="shared" si="425"/>
        <v>Sphinx</v>
      </c>
      <c r="O3440" s="10">
        <f>INDEX(cpi!$A$1:$M$106,MATCH($D3440,cpi!$A:$A,0),MATCH($C3440,cpi!$1:$1,0))</f>
        <v>87.9</v>
      </c>
      <c r="P3440" s="10">
        <f>cpi!$I$2</f>
        <v>245.51900000000001</v>
      </c>
      <c r="Q3440" s="10">
        <f t="shared" si="430"/>
        <v>2.7931626848691695</v>
      </c>
      <c r="R3440" s="8" t="str">
        <f t="shared" si="431"/>
        <v/>
      </c>
      <c r="S3440" s="11">
        <f t="shared" si="432"/>
        <v>27931626.848691694</v>
      </c>
      <c r="T3440" s="11">
        <f t="shared" si="432"/>
        <v>5586325.3697383394</v>
      </c>
      <c r="U3440" s="11">
        <f t="shared" si="432"/>
        <v>31842054.607508533</v>
      </c>
    </row>
    <row r="3441" spans="1:21" x14ac:dyDescent="0.2">
      <c r="A3441" s="5">
        <v>3474</v>
      </c>
      <c r="B3441" s="17">
        <v>3</v>
      </c>
      <c r="C3441" s="16">
        <v>5</v>
      </c>
      <c r="D3441" s="16">
        <v>2013</v>
      </c>
      <c r="E3441" s="18">
        <v>41338</v>
      </c>
      <c r="F3441" s="9" t="s">
        <v>3398</v>
      </c>
      <c r="G3441" s="3">
        <v>10000000</v>
      </c>
      <c r="H3441">
        <v>1930282</v>
      </c>
      <c r="I3441">
        <v>3623609</v>
      </c>
      <c r="J3441" s="8" t="str">
        <f t="shared" si="426"/>
        <v/>
      </c>
      <c r="K3441" s="8" t="str">
        <f t="shared" si="427"/>
        <v/>
      </c>
      <c r="L3441" s="8" t="str">
        <f t="shared" si="428"/>
        <v>The Iceman</v>
      </c>
      <c r="M3441" s="8" t="str">
        <f t="shared" si="429"/>
        <v/>
      </c>
      <c r="N3441" s="8" t="str">
        <f t="shared" si="425"/>
        <v>The Iceman</v>
      </c>
      <c r="O3441" s="10">
        <f>INDEX(cpi!$A$1:$M$106,MATCH($D3441,cpi!$A:$A,0),MATCH($C3441,cpi!$1:$1,0))</f>
        <v>232.94499999999999</v>
      </c>
      <c r="P3441" s="10">
        <f>cpi!$I$2</f>
        <v>245.51900000000001</v>
      </c>
      <c r="Q3441" s="10">
        <f t="shared" si="430"/>
        <v>1.0539784069200886</v>
      </c>
      <c r="R3441" s="8" t="str">
        <f t="shared" si="431"/>
        <v/>
      </c>
      <c r="S3441" s="11">
        <f t="shared" si="432"/>
        <v>10539784.069200886</v>
      </c>
      <c r="T3441" s="11">
        <f t="shared" si="432"/>
        <v>2034475.5472665224</v>
      </c>
      <c r="U3441" s="11">
        <f t="shared" si="432"/>
        <v>3819205.6411212953</v>
      </c>
    </row>
    <row r="3442" spans="1:21" x14ac:dyDescent="0.2">
      <c r="A3442" s="5">
        <v>3475</v>
      </c>
      <c r="B3442" s="17">
        <v>21</v>
      </c>
      <c r="C3442" s="16">
        <v>4</v>
      </c>
      <c r="D3442" s="16">
        <v>2017</v>
      </c>
      <c r="E3442" s="18">
        <v>43347</v>
      </c>
      <c r="F3442" s="9" t="s">
        <v>3399</v>
      </c>
      <c r="G3442" s="3">
        <v>10000000</v>
      </c>
      <c r="H3442" s="3">
        <v>1799322</v>
      </c>
      <c r="I3442" s="3">
        <v>3793754</v>
      </c>
      <c r="J3442" s="8" t="str">
        <f t="shared" si="426"/>
        <v/>
      </c>
      <c r="K3442" s="8" t="str">
        <f t="shared" si="427"/>
        <v/>
      </c>
      <c r="L3442" s="8" t="str">
        <f t="shared" si="428"/>
        <v>Free Fire</v>
      </c>
      <c r="M3442" s="8" t="str">
        <f t="shared" si="429"/>
        <v/>
      </c>
      <c r="N3442" s="8" t="str">
        <f t="shared" si="425"/>
        <v>Free Fire</v>
      </c>
      <c r="O3442" s="10">
        <f>INDEX(cpi!$A$1:$M$106,MATCH($D3442,cpi!$A:$A,0),MATCH($C3442,cpi!$1:$1,0))</f>
        <v>244.524</v>
      </c>
      <c r="P3442" s="10">
        <f>cpi!$I$2</f>
        <v>245.51900000000001</v>
      </c>
      <c r="Q3442" s="10">
        <f t="shared" si="430"/>
        <v>1.0040691302285256</v>
      </c>
      <c r="R3442" s="8" t="str">
        <f t="shared" si="431"/>
        <v/>
      </c>
      <c r="S3442" s="11">
        <f t="shared" si="432"/>
        <v>10040691.302285256</v>
      </c>
      <c r="T3442" s="11">
        <f t="shared" si="432"/>
        <v>1806643.6755410512</v>
      </c>
      <c r="U3442" s="11">
        <f t="shared" si="432"/>
        <v>3809191.2790809898</v>
      </c>
    </row>
    <row r="3443" spans="1:21" x14ac:dyDescent="0.2">
      <c r="A3443" s="5">
        <v>3476</v>
      </c>
      <c r="B3443" s="17">
        <v>24</v>
      </c>
      <c r="C3443" s="16">
        <v>6</v>
      </c>
      <c r="D3443" s="16">
        <v>2011</v>
      </c>
      <c r="E3443" s="18">
        <v>41249</v>
      </c>
      <c r="F3443" s="9" t="s">
        <v>3400</v>
      </c>
      <c r="G3443" s="3">
        <v>10000000</v>
      </c>
      <c r="H3443" s="3">
        <v>1759252</v>
      </c>
      <c r="I3443" s="3">
        <v>1884251</v>
      </c>
      <c r="J3443" s="8" t="str">
        <f t="shared" si="426"/>
        <v/>
      </c>
      <c r="K3443" s="8" t="str">
        <f t="shared" si="427"/>
        <v/>
      </c>
      <c r="L3443" s="8" t="str">
        <f t="shared" si="428"/>
        <v>A Better Life</v>
      </c>
      <c r="M3443" s="8" t="str">
        <f t="shared" si="429"/>
        <v/>
      </c>
      <c r="N3443" s="8" t="str">
        <f t="shared" si="425"/>
        <v>A Better Life</v>
      </c>
      <c r="O3443" s="10">
        <f>INDEX(cpi!$A$1:$M$106,MATCH($D3443,cpi!$A:$A,0),MATCH($C3443,cpi!$1:$1,0))</f>
        <v>225.72200000000001</v>
      </c>
      <c r="P3443" s="10">
        <f>cpi!$I$2</f>
        <v>245.51900000000001</v>
      </c>
      <c r="Q3443" s="10">
        <f t="shared" si="430"/>
        <v>1.0877052303275712</v>
      </c>
      <c r="R3443" s="8" t="str">
        <f t="shared" si="431"/>
        <v/>
      </c>
      <c r="S3443" s="11">
        <f t="shared" si="432"/>
        <v>10877052.303275712</v>
      </c>
      <c r="T3443" s="11">
        <f t="shared" si="432"/>
        <v>1913547.6018642401</v>
      </c>
      <c r="U3443" s="11">
        <f t="shared" si="432"/>
        <v>2049509.6679499564</v>
      </c>
    </row>
    <row r="3444" spans="1:21" x14ac:dyDescent="0.2">
      <c r="A3444" s="5">
        <v>3477</v>
      </c>
      <c r="B3444" s="17">
        <v>28</v>
      </c>
      <c r="C3444" s="16">
        <v>2</v>
      </c>
      <c r="D3444" s="16">
        <v>2003</v>
      </c>
      <c r="E3444" s="18">
        <v>38444</v>
      </c>
      <c r="F3444" s="9" t="s">
        <v>3401</v>
      </c>
      <c r="G3444" s="3">
        <v>10000000</v>
      </c>
      <c r="H3444">
        <v>1641788</v>
      </c>
      <c r="I3444">
        <v>1641788</v>
      </c>
      <c r="J3444" s="8" t="str">
        <f t="shared" si="426"/>
        <v/>
      </c>
      <c r="K3444" s="8" t="str">
        <f t="shared" si="427"/>
        <v/>
      </c>
      <c r="L3444" s="8" t="str">
        <f t="shared" si="428"/>
        <v>Spider</v>
      </c>
      <c r="M3444" s="8" t="str">
        <f t="shared" si="429"/>
        <v/>
      </c>
      <c r="N3444" s="8" t="str">
        <f t="shared" si="425"/>
        <v>Spider</v>
      </c>
      <c r="O3444" s="10">
        <f>INDEX(cpi!$A$1:$M$106,MATCH($D3444,cpi!$A:$A,0),MATCH($C3444,cpi!$1:$1,0))</f>
        <v>183.1</v>
      </c>
      <c r="P3444" s="10">
        <f>cpi!$I$2</f>
        <v>245.51900000000001</v>
      </c>
      <c r="Q3444" s="10">
        <f t="shared" si="430"/>
        <v>1.3409011469142547</v>
      </c>
      <c r="R3444" s="8" t="str">
        <f t="shared" si="431"/>
        <v/>
      </c>
      <c r="S3444" s="11">
        <f t="shared" si="432"/>
        <v>13409011.469142547</v>
      </c>
      <c r="T3444" s="11">
        <f t="shared" si="432"/>
        <v>2201475.4121900601</v>
      </c>
      <c r="U3444" s="11">
        <f t="shared" si="432"/>
        <v>2201475.4121900601</v>
      </c>
    </row>
    <row r="3445" spans="1:21" x14ac:dyDescent="0.2">
      <c r="A3445" s="5">
        <v>3478</v>
      </c>
      <c r="B3445" s="17">
        <v>4</v>
      </c>
      <c r="C3445" s="16">
        <v>2</v>
      </c>
      <c r="D3445" s="16">
        <v>2000</v>
      </c>
      <c r="E3445" s="18">
        <v>36618</v>
      </c>
      <c r="F3445" s="9" t="s">
        <v>3402</v>
      </c>
      <c r="G3445" s="3">
        <v>10000000</v>
      </c>
      <c r="H3445" s="3">
        <v>1638202</v>
      </c>
      <c r="I3445" s="3">
        <v>1638202</v>
      </c>
      <c r="J3445" s="8" t="str">
        <f t="shared" si="426"/>
        <v/>
      </c>
      <c r="K3445" s="8" t="str">
        <f t="shared" si="427"/>
        <v/>
      </c>
      <c r="L3445" s="8" t="str">
        <f t="shared" si="428"/>
        <v>Gun Shy</v>
      </c>
      <c r="M3445" s="8" t="str">
        <f t="shared" si="429"/>
        <v/>
      </c>
      <c r="N3445" s="8" t="str">
        <f t="shared" si="425"/>
        <v>Gun Shy</v>
      </c>
      <c r="O3445" s="10">
        <f>INDEX(cpi!$A$1:$M$106,MATCH($D3445,cpi!$A:$A,0),MATCH($C3445,cpi!$1:$1,0))</f>
        <v>169.8</v>
      </c>
      <c r="P3445" s="10">
        <f>cpi!$I$2</f>
        <v>245.51900000000001</v>
      </c>
      <c r="Q3445" s="10">
        <f t="shared" si="430"/>
        <v>1.4459305064782095</v>
      </c>
      <c r="R3445" s="8" t="str">
        <f t="shared" si="431"/>
        <v/>
      </c>
      <c r="S3445" s="11">
        <f t="shared" si="432"/>
        <v>14459305.064782096</v>
      </c>
      <c r="T3445" s="11">
        <f t="shared" si="432"/>
        <v>2368726.247573616</v>
      </c>
      <c r="U3445" s="11">
        <f t="shared" si="432"/>
        <v>2368726.247573616</v>
      </c>
    </row>
    <row r="3446" spans="1:21" x14ac:dyDescent="0.2">
      <c r="A3446" s="5">
        <v>3479</v>
      </c>
      <c r="B3446" s="17">
        <v>27</v>
      </c>
      <c r="C3446" s="16">
        <v>12</v>
      </c>
      <c r="D3446" s="16">
        <v>2002</v>
      </c>
      <c r="E3446" s="18">
        <v>38058</v>
      </c>
      <c r="F3446" s="9" t="s">
        <v>3403</v>
      </c>
      <c r="G3446" s="3">
        <v>10000000</v>
      </c>
      <c r="H3446">
        <v>1562800</v>
      </c>
      <c r="I3446">
        <v>1562800</v>
      </c>
      <c r="J3446" s="8" t="str">
        <f t="shared" si="426"/>
        <v/>
      </c>
      <c r="K3446" s="8" t="str">
        <f t="shared" si="427"/>
        <v/>
      </c>
      <c r="L3446" s="8" t="str">
        <f t="shared" si="428"/>
        <v>Nicholas Nickleby</v>
      </c>
      <c r="M3446" s="8" t="str">
        <f t="shared" si="429"/>
        <v/>
      </c>
      <c r="N3446" s="8" t="str">
        <f t="shared" si="425"/>
        <v>Nicholas Nickleby</v>
      </c>
      <c r="O3446" s="10">
        <f>INDEX(cpi!$A$1:$M$106,MATCH($D3446,cpi!$A:$A,0),MATCH($C3446,cpi!$1:$1,0))</f>
        <v>180.9</v>
      </c>
      <c r="P3446" s="10">
        <f>cpi!$I$2</f>
        <v>245.51900000000001</v>
      </c>
      <c r="Q3446" s="10">
        <f t="shared" si="430"/>
        <v>1.357208402432283</v>
      </c>
      <c r="R3446" s="8" t="str">
        <f t="shared" si="431"/>
        <v/>
      </c>
      <c r="S3446" s="11">
        <f t="shared" si="432"/>
        <v>13572084.02432283</v>
      </c>
      <c r="T3446" s="11">
        <f t="shared" si="432"/>
        <v>2121045.2913211719</v>
      </c>
      <c r="U3446" s="11">
        <f t="shared" si="432"/>
        <v>2121045.2913211719</v>
      </c>
    </row>
    <row r="3447" spans="1:21" x14ac:dyDescent="0.2">
      <c r="A3447" s="5">
        <v>3480</v>
      </c>
      <c r="B3447" s="17">
        <v>16</v>
      </c>
      <c r="C3447" s="16">
        <v>4</v>
      </c>
      <c r="D3447" s="16">
        <v>2010</v>
      </c>
      <c r="E3447" s="18">
        <v>40637</v>
      </c>
      <c r="F3447" s="9" t="s">
        <v>3404</v>
      </c>
      <c r="G3447" s="3">
        <v>10000000</v>
      </c>
      <c r="H3447" s="3">
        <v>1475746</v>
      </c>
      <c r="I3447" s="3">
        <v>3541565</v>
      </c>
      <c r="J3447" s="8" t="str">
        <f t="shared" si="426"/>
        <v/>
      </c>
      <c r="K3447" s="8" t="str">
        <f t="shared" si="427"/>
        <v/>
      </c>
      <c r="L3447" s="8" t="str">
        <f t="shared" si="428"/>
        <v>The Joneses</v>
      </c>
      <c r="M3447" s="8" t="str">
        <f t="shared" si="429"/>
        <v/>
      </c>
      <c r="N3447" s="8" t="str">
        <f t="shared" si="425"/>
        <v>The Joneses</v>
      </c>
      <c r="O3447" s="10">
        <f>INDEX(cpi!$A$1:$M$106,MATCH($D3447,cpi!$A:$A,0),MATCH($C3447,cpi!$1:$1,0))</f>
        <v>218.00899999999999</v>
      </c>
      <c r="P3447" s="10">
        <f>cpi!$I$2</f>
        <v>245.51900000000001</v>
      </c>
      <c r="Q3447" s="10">
        <f t="shared" si="430"/>
        <v>1.1261874509767946</v>
      </c>
      <c r="R3447" s="8" t="str">
        <f t="shared" si="431"/>
        <v/>
      </c>
      <c r="S3447" s="11">
        <f t="shared" si="432"/>
        <v>11261874.509767946</v>
      </c>
      <c r="T3447" s="11">
        <f t="shared" si="432"/>
        <v>1661966.6260292009</v>
      </c>
      <c r="U3447" s="11">
        <f t="shared" si="432"/>
        <v>3988466.0598186315</v>
      </c>
    </row>
    <row r="3448" spans="1:21" x14ac:dyDescent="0.2">
      <c r="A3448" s="5">
        <v>3481</v>
      </c>
      <c r="B3448" s="17">
        <v>23</v>
      </c>
      <c r="C3448" s="16">
        <v>6</v>
      </c>
      <c r="D3448" s="16">
        <v>2006</v>
      </c>
      <c r="E3448" s="18">
        <v>39392</v>
      </c>
      <c r="F3448" s="9" t="s">
        <v>3405</v>
      </c>
      <c r="G3448" s="3">
        <v>10000000</v>
      </c>
      <c r="H3448" s="3">
        <v>1430721</v>
      </c>
      <c r="I3448" s="3">
        <v>32430721</v>
      </c>
      <c r="J3448" s="8" t="str">
        <f t="shared" si="426"/>
        <v/>
      </c>
      <c r="K3448" s="8" t="str">
        <f t="shared" si="427"/>
        <v/>
      </c>
      <c r="L3448" s="8" t="str">
        <f t="shared" si="428"/>
        <v>Krrish</v>
      </c>
      <c r="M3448" s="8" t="str">
        <f t="shared" si="429"/>
        <v/>
      </c>
      <c r="N3448" s="8" t="str">
        <f t="shared" si="425"/>
        <v>Krrish</v>
      </c>
      <c r="O3448" s="10">
        <f>INDEX(cpi!$A$1:$M$106,MATCH($D3448,cpi!$A:$A,0),MATCH($C3448,cpi!$1:$1,0))</f>
        <v>202.9</v>
      </c>
      <c r="P3448" s="10">
        <f>cpi!$I$2</f>
        <v>245.51900000000001</v>
      </c>
      <c r="Q3448" s="10">
        <f t="shared" si="430"/>
        <v>1.2100492853622473</v>
      </c>
      <c r="R3448" s="8" t="str">
        <f t="shared" si="431"/>
        <v/>
      </c>
      <c r="S3448" s="11">
        <f t="shared" si="432"/>
        <v>12100492.853622474</v>
      </c>
      <c r="T3448" s="11">
        <f t="shared" si="432"/>
        <v>1731242.9236027598</v>
      </c>
      <c r="U3448" s="11">
        <f t="shared" si="432"/>
        <v>39242770.769832425</v>
      </c>
    </row>
    <row r="3449" spans="1:21" x14ac:dyDescent="0.2">
      <c r="A3449" s="5">
        <v>3482</v>
      </c>
      <c r="B3449" s="17">
        <v>27</v>
      </c>
      <c r="C3449" s="16">
        <v>7</v>
      </c>
      <c r="D3449" s="16">
        <v>2012</v>
      </c>
      <c r="E3449" s="18">
        <v>41705</v>
      </c>
      <c r="F3449" s="9" t="s">
        <v>3406</v>
      </c>
      <c r="G3449" s="3">
        <v>10000000</v>
      </c>
      <c r="H3449" s="3">
        <v>1291645</v>
      </c>
      <c r="I3449" s="3">
        <v>4659110</v>
      </c>
      <c r="J3449" s="8" t="str">
        <f t="shared" si="426"/>
        <v/>
      </c>
      <c r="K3449" s="8" t="str">
        <f t="shared" si="427"/>
        <v/>
      </c>
      <c r="L3449" s="8" t="str">
        <f t="shared" si="428"/>
        <v>Killer Joe</v>
      </c>
      <c r="M3449" s="8" t="str">
        <f t="shared" si="429"/>
        <v/>
      </c>
      <c r="N3449" s="8" t="str">
        <f t="shared" si="425"/>
        <v>Killer Joe</v>
      </c>
      <c r="O3449" s="10">
        <f>INDEX(cpi!$A$1:$M$106,MATCH($D3449,cpi!$A:$A,0),MATCH($C3449,cpi!$1:$1,0))</f>
        <v>229.10400000000001</v>
      </c>
      <c r="P3449" s="10">
        <f>cpi!$I$2</f>
        <v>245.51900000000001</v>
      </c>
      <c r="Q3449" s="10">
        <f t="shared" si="430"/>
        <v>1.0716486835672883</v>
      </c>
      <c r="R3449" s="8" t="str">
        <f t="shared" si="431"/>
        <v/>
      </c>
      <c r="S3449" s="11">
        <f t="shared" si="432"/>
        <v>10716486.835672883</v>
      </c>
      <c r="T3449" s="11">
        <f t="shared" si="432"/>
        <v>1384189.66388627</v>
      </c>
      <c r="U3449" s="11">
        <f t="shared" si="432"/>
        <v>4992929.0980951888</v>
      </c>
    </row>
    <row r="3450" spans="1:21" x14ac:dyDescent="0.2">
      <c r="A3450" s="5">
        <v>3483</v>
      </c>
      <c r="B3450" s="17">
        <v>11</v>
      </c>
      <c r="C3450" s="16">
        <v>8</v>
      </c>
      <c r="D3450" s="16">
        <v>2000</v>
      </c>
      <c r="E3450" s="18">
        <v>36838</v>
      </c>
      <c r="F3450" s="9" t="s">
        <v>3407</v>
      </c>
      <c r="G3450" s="3">
        <v>10000000</v>
      </c>
      <c r="H3450" s="3">
        <v>1276984</v>
      </c>
      <c r="I3450" s="3">
        <v>1953882</v>
      </c>
      <c r="J3450" s="8" t="str">
        <f t="shared" si="426"/>
        <v/>
      </c>
      <c r="K3450" s="8" t="str">
        <f t="shared" si="427"/>
        <v/>
      </c>
      <c r="L3450" s="8" t="str">
        <f t="shared" si="428"/>
        <v>Cecil B. Demented</v>
      </c>
      <c r="M3450" s="8" t="str">
        <f t="shared" si="429"/>
        <v/>
      </c>
      <c r="N3450" s="8" t="str">
        <f t="shared" si="425"/>
        <v>Cecil B. Demented</v>
      </c>
      <c r="O3450" s="10">
        <f>INDEX(cpi!$A$1:$M$106,MATCH($D3450,cpi!$A:$A,0),MATCH($C3450,cpi!$1:$1,0))</f>
        <v>172.8</v>
      </c>
      <c r="P3450" s="10">
        <f>cpi!$I$2</f>
        <v>245.51900000000001</v>
      </c>
      <c r="Q3450" s="10">
        <f t="shared" si="430"/>
        <v>1.4208275462962963</v>
      </c>
      <c r="R3450" s="8" t="str">
        <f t="shared" si="431"/>
        <v/>
      </c>
      <c r="S3450" s="11">
        <f t="shared" si="432"/>
        <v>14208275.462962963</v>
      </c>
      <c r="T3450" s="11">
        <f t="shared" si="432"/>
        <v>1814374.0433796295</v>
      </c>
      <c r="U3450" s="11">
        <f t="shared" si="432"/>
        <v>2776129.3678124999</v>
      </c>
    </row>
    <row r="3451" spans="1:21" x14ac:dyDescent="0.2">
      <c r="A3451" s="5">
        <v>3484</v>
      </c>
      <c r="B3451" s="17">
        <v>21</v>
      </c>
      <c r="C3451" s="16">
        <v>3</v>
      </c>
      <c r="D3451" s="16">
        <v>2014</v>
      </c>
      <c r="E3451" s="18">
        <v>42250</v>
      </c>
      <c r="F3451" s="9" t="s">
        <v>3408</v>
      </c>
      <c r="G3451" s="3">
        <v>10000000</v>
      </c>
      <c r="H3451" s="3">
        <v>1069454</v>
      </c>
      <c r="I3451" s="3">
        <v>1069454</v>
      </c>
      <c r="J3451" s="8" t="str">
        <f t="shared" si="426"/>
        <v/>
      </c>
      <c r="K3451" s="8" t="str">
        <f t="shared" si="427"/>
        <v/>
      </c>
      <c r="L3451" s="8" t="str">
        <f t="shared" si="428"/>
        <v>50 to 1</v>
      </c>
      <c r="M3451" s="8" t="str">
        <f t="shared" si="429"/>
        <v/>
      </c>
      <c r="N3451" s="8" t="str">
        <f t="shared" si="425"/>
        <v>50 to 1</v>
      </c>
      <c r="O3451" s="10">
        <f>INDEX(cpi!$A$1:$M$106,MATCH($D3451,cpi!$A:$A,0),MATCH($C3451,cpi!$1:$1,0))</f>
        <v>236.29300000000001</v>
      </c>
      <c r="P3451" s="10">
        <f>cpi!$I$2</f>
        <v>245.51900000000001</v>
      </c>
      <c r="Q3451" s="10">
        <f t="shared" si="430"/>
        <v>1.0390447452950362</v>
      </c>
      <c r="R3451" s="8" t="str">
        <f t="shared" si="431"/>
        <v/>
      </c>
      <c r="S3451" s="11">
        <f t="shared" si="432"/>
        <v>10390447.452950362</v>
      </c>
      <c r="T3451" s="11">
        <f t="shared" si="432"/>
        <v>1111210.5590347575</v>
      </c>
      <c r="U3451" s="11">
        <f t="shared" si="432"/>
        <v>1111210.5590347575</v>
      </c>
    </row>
    <row r="3452" spans="1:21" x14ac:dyDescent="0.2">
      <c r="A3452" s="5">
        <v>3485</v>
      </c>
      <c r="B3452" s="17">
        <v>2</v>
      </c>
      <c r="C3452" s="16">
        <v>5</v>
      </c>
      <c r="D3452" s="16">
        <v>2003</v>
      </c>
      <c r="E3452" s="18">
        <v>37657</v>
      </c>
      <c r="F3452" s="9" t="s">
        <v>3409</v>
      </c>
      <c r="G3452" s="3">
        <v>10000000</v>
      </c>
      <c r="H3452" s="3">
        <v>1011054</v>
      </c>
      <c r="I3452" s="3">
        <v>1011054</v>
      </c>
      <c r="J3452" s="8" t="str">
        <f t="shared" si="426"/>
        <v/>
      </c>
      <c r="K3452" s="8" t="str">
        <f t="shared" si="427"/>
        <v/>
      </c>
      <c r="L3452" s="8" t="str">
        <f t="shared" si="428"/>
        <v>Owning Mahowny</v>
      </c>
      <c r="M3452" s="8" t="str">
        <f t="shared" si="429"/>
        <v/>
      </c>
      <c r="N3452" s="8" t="str">
        <f t="shared" si="425"/>
        <v>Owning Mahowny</v>
      </c>
      <c r="O3452" s="10">
        <f>INDEX(cpi!$A$1:$M$106,MATCH($D3452,cpi!$A:$A,0),MATCH($C3452,cpi!$1:$1,0))</f>
        <v>183.5</v>
      </c>
      <c r="P3452" s="10">
        <f>cpi!$I$2</f>
        <v>245.51900000000001</v>
      </c>
      <c r="Q3452" s="10">
        <f t="shared" si="430"/>
        <v>1.3379782016348774</v>
      </c>
      <c r="R3452" s="8" t="str">
        <f t="shared" si="431"/>
        <v/>
      </c>
      <c r="S3452" s="11">
        <f t="shared" si="432"/>
        <v>13379782.016348774</v>
      </c>
      <c r="T3452" s="11">
        <f t="shared" si="432"/>
        <v>1352768.2126757493</v>
      </c>
      <c r="U3452" s="11">
        <f t="shared" si="432"/>
        <v>1352768.2126757493</v>
      </c>
    </row>
    <row r="3453" spans="1:21" x14ac:dyDescent="0.2">
      <c r="A3453" s="5">
        <v>3486</v>
      </c>
      <c r="B3453" s="17">
        <v>19</v>
      </c>
      <c r="C3453" s="16">
        <v>10</v>
      </c>
      <c r="D3453" s="16">
        <v>2007</v>
      </c>
      <c r="E3453" s="18">
        <v>39639</v>
      </c>
      <c r="F3453" s="9" t="s">
        <v>3001</v>
      </c>
      <c r="G3453" s="3">
        <v>10000000</v>
      </c>
      <c r="H3453" s="3">
        <v>952820</v>
      </c>
      <c r="I3453" s="3">
        <v>1051907</v>
      </c>
      <c r="J3453" s="8" t="str">
        <f t="shared" si="426"/>
        <v/>
      </c>
      <c r="K3453" s="8" t="str">
        <f t="shared" si="427"/>
        <v/>
      </c>
      <c r="L3453" s="8" t="str">
        <f t="shared" si="428"/>
        <v>The Ten Commandments</v>
      </c>
      <c r="M3453" s="8">
        <f t="shared" si="429"/>
        <v>1</v>
      </c>
      <c r="N3453" s="8" t="str">
        <f t="shared" si="425"/>
        <v>The Ten Commandments (2007)</v>
      </c>
      <c r="O3453" s="10">
        <f>INDEX(cpi!$A$1:$M$106,MATCH($D3453,cpi!$A:$A,0),MATCH($C3453,cpi!$1:$1,0))</f>
        <v>208.93600000000001</v>
      </c>
      <c r="P3453" s="10">
        <f>cpi!$I$2</f>
        <v>245.51900000000001</v>
      </c>
      <c r="Q3453" s="10">
        <f t="shared" si="430"/>
        <v>1.1750918941685493</v>
      </c>
      <c r="R3453" s="8" t="str">
        <f t="shared" si="431"/>
        <v/>
      </c>
      <c r="S3453" s="11">
        <f t="shared" si="432"/>
        <v>11750918.941685494</v>
      </c>
      <c r="T3453" s="11">
        <f t="shared" si="432"/>
        <v>1119651.0586016772</v>
      </c>
      <c r="U3453" s="11">
        <f t="shared" si="432"/>
        <v>1236087.3891191562</v>
      </c>
    </row>
    <row r="3454" spans="1:21" x14ac:dyDescent="0.2">
      <c r="A3454" s="5">
        <v>3487</v>
      </c>
      <c r="B3454" s="17">
        <v>7</v>
      </c>
      <c r="C3454" s="16">
        <v>9</v>
      </c>
      <c r="D3454" s="16">
        <v>2007</v>
      </c>
      <c r="E3454" s="18">
        <v>39272</v>
      </c>
      <c r="F3454" s="9" t="s">
        <v>3410</v>
      </c>
      <c r="G3454" s="3">
        <v>10000000</v>
      </c>
      <c r="H3454" s="3">
        <v>900926</v>
      </c>
      <c r="I3454" s="3">
        <v>900926</v>
      </c>
      <c r="J3454" s="8" t="str">
        <f t="shared" si="426"/>
        <v/>
      </c>
      <c r="K3454" s="8" t="str">
        <f t="shared" si="427"/>
        <v/>
      </c>
      <c r="L3454" s="8" t="str">
        <f t="shared" si="428"/>
        <v>The Brothers Solomon</v>
      </c>
      <c r="M3454" s="8" t="str">
        <f t="shared" si="429"/>
        <v/>
      </c>
      <c r="N3454" s="8" t="str">
        <f t="shared" si="425"/>
        <v>The Brothers Solomon</v>
      </c>
      <c r="O3454" s="10">
        <f>INDEX(cpi!$A$1:$M$106,MATCH($D3454,cpi!$A:$A,0),MATCH($C3454,cpi!$1:$1,0))</f>
        <v>208.49</v>
      </c>
      <c r="P3454" s="10">
        <f>cpi!$I$2</f>
        <v>245.51900000000001</v>
      </c>
      <c r="Q3454" s="10">
        <f t="shared" si="430"/>
        <v>1.1776056405583002</v>
      </c>
      <c r="R3454" s="8" t="str">
        <f t="shared" si="431"/>
        <v/>
      </c>
      <c r="S3454" s="11">
        <f t="shared" si="432"/>
        <v>11776056.405583002</v>
      </c>
      <c r="T3454" s="11">
        <f t="shared" si="432"/>
        <v>1060935.5393256273</v>
      </c>
      <c r="U3454" s="11">
        <f t="shared" si="432"/>
        <v>1060935.5393256273</v>
      </c>
    </row>
    <row r="3455" spans="1:21" x14ac:dyDescent="0.2">
      <c r="A3455" s="5">
        <v>3488</v>
      </c>
      <c r="B3455" s="17">
        <v>4</v>
      </c>
      <c r="C3455" s="16">
        <v>4</v>
      </c>
      <c r="D3455" s="16">
        <v>2008</v>
      </c>
      <c r="E3455" s="18">
        <v>39542</v>
      </c>
      <c r="F3455" s="9" t="s">
        <v>3411</v>
      </c>
      <c r="G3455" s="3">
        <v>10000000</v>
      </c>
      <c r="H3455" s="3">
        <v>866778</v>
      </c>
      <c r="I3455" s="3">
        <v>22198996</v>
      </c>
      <c r="J3455" s="8" t="str">
        <f t="shared" si="426"/>
        <v/>
      </c>
      <c r="K3455" s="8" t="str">
        <f t="shared" si="427"/>
        <v/>
      </c>
      <c r="L3455" s="8" t="str">
        <f t="shared" si="428"/>
        <v>My Blueberry Nights</v>
      </c>
      <c r="M3455" s="8" t="str">
        <f t="shared" si="429"/>
        <v/>
      </c>
      <c r="N3455" s="8" t="str">
        <f t="shared" si="425"/>
        <v>My Blueberry Nights</v>
      </c>
      <c r="O3455" s="10">
        <f>INDEX(cpi!$A$1:$M$106,MATCH($D3455,cpi!$A:$A,0),MATCH($C3455,cpi!$1:$1,0))</f>
        <v>214.82300000000001</v>
      </c>
      <c r="P3455" s="10">
        <f>cpi!$I$2</f>
        <v>245.51900000000001</v>
      </c>
      <c r="Q3455" s="10">
        <f t="shared" si="430"/>
        <v>1.1428897278224399</v>
      </c>
      <c r="R3455" s="8" t="str">
        <f t="shared" si="431"/>
        <v/>
      </c>
      <c r="S3455" s="11">
        <f t="shared" si="432"/>
        <v>11428897.278224399</v>
      </c>
      <c r="T3455" s="11">
        <f t="shared" si="432"/>
        <v>990631.67250247882</v>
      </c>
      <c r="U3455" s="11">
        <f t="shared" si="432"/>
        <v>25371004.496371433</v>
      </c>
    </row>
    <row r="3456" spans="1:21" x14ac:dyDescent="0.2">
      <c r="A3456" s="5">
        <v>3489</v>
      </c>
      <c r="B3456" s="17">
        <v>6</v>
      </c>
      <c r="C3456" s="16">
        <v>8</v>
      </c>
      <c r="D3456" s="16">
        <v>1999</v>
      </c>
      <c r="E3456" s="18">
        <v>36319</v>
      </c>
      <c r="F3456" s="9" t="s">
        <v>3412</v>
      </c>
      <c r="G3456" s="3">
        <v>10000000</v>
      </c>
      <c r="H3456" s="3">
        <v>836641</v>
      </c>
      <c r="I3456" s="3">
        <v>836641</v>
      </c>
      <c r="J3456" s="8" t="str">
        <f t="shared" si="426"/>
        <v/>
      </c>
      <c r="K3456" s="8" t="str">
        <f t="shared" si="427"/>
        <v/>
      </c>
      <c r="L3456" s="8" t="str">
        <f t="shared" si="428"/>
        <v>Illuminata</v>
      </c>
      <c r="M3456" s="8" t="str">
        <f t="shared" si="429"/>
        <v/>
      </c>
      <c r="N3456" s="8" t="str">
        <f t="shared" si="425"/>
        <v>Illuminata</v>
      </c>
      <c r="O3456" s="10">
        <f>INDEX(cpi!$A$1:$M$106,MATCH($D3456,cpi!$A:$A,0),MATCH($C3456,cpi!$1:$1,0))</f>
        <v>167.1</v>
      </c>
      <c r="P3456" s="10">
        <f>cpi!$I$2</f>
        <v>245.51900000000001</v>
      </c>
      <c r="Q3456" s="10">
        <f t="shared" si="430"/>
        <v>1.4692938360263317</v>
      </c>
      <c r="R3456" s="8" t="str">
        <f t="shared" si="431"/>
        <v/>
      </c>
      <c r="S3456" s="11">
        <f t="shared" si="432"/>
        <v>14692938.360263316</v>
      </c>
      <c r="T3456" s="11">
        <f t="shared" si="432"/>
        <v>1229271.4642669063</v>
      </c>
      <c r="U3456" s="11">
        <f t="shared" si="432"/>
        <v>1229271.4642669063</v>
      </c>
    </row>
    <row r="3457" spans="1:21" x14ac:dyDescent="0.2">
      <c r="A3457" s="5">
        <v>3490</v>
      </c>
      <c r="B3457" s="17">
        <v>20</v>
      </c>
      <c r="C3457" s="16">
        <v>1</v>
      </c>
      <c r="D3457" s="16">
        <v>2012</v>
      </c>
      <c r="E3457" s="18">
        <v>41487</v>
      </c>
      <c r="F3457" s="9" t="s">
        <v>3413</v>
      </c>
      <c r="G3457" s="3">
        <v>10000000</v>
      </c>
      <c r="H3457" s="3">
        <v>749641</v>
      </c>
      <c r="I3457" s="3">
        <v>1049641</v>
      </c>
      <c r="J3457" s="8" t="str">
        <f t="shared" si="426"/>
        <v/>
      </c>
      <c r="K3457" s="8" t="str">
        <f t="shared" si="427"/>
        <v/>
      </c>
      <c r="L3457" s="8" t="str">
        <f t="shared" si="428"/>
        <v>Coriolanus</v>
      </c>
      <c r="M3457" s="8" t="str">
        <f t="shared" si="429"/>
        <v/>
      </c>
      <c r="N3457" s="8" t="str">
        <f t="shared" si="425"/>
        <v>Coriolanus</v>
      </c>
      <c r="O3457" s="10">
        <f>INDEX(cpi!$A$1:$M$106,MATCH($D3457,cpi!$A:$A,0),MATCH($C3457,cpi!$1:$1,0))</f>
        <v>226.66499999999999</v>
      </c>
      <c r="P3457" s="10">
        <f>cpi!$I$2</f>
        <v>245.51900000000001</v>
      </c>
      <c r="Q3457" s="10">
        <f t="shared" si="430"/>
        <v>1.0831800233825248</v>
      </c>
      <c r="R3457" s="8" t="str">
        <f t="shared" si="431"/>
        <v/>
      </c>
      <c r="S3457" s="11">
        <f t="shared" si="432"/>
        <v>10831800.233825248</v>
      </c>
      <c r="T3457" s="11">
        <f t="shared" si="432"/>
        <v>811996.15590849926</v>
      </c>
      <c r="U3457" s="11">
        <f t="shared" si="432"/>
        <v>1136950.1629232569</v>
      </c>
    </row>
    <row r="3458" spans="1:21" x14ac:dyDescent="0.2">
      <c r="A3458" s="5">
        <v>3491</v>
      </c>
      <c r="B3458" s="17">
        <v>11</v>
      </c>
      <c r="C3458" s="16">
        <v>10</v>
      </c>
      <c r="D3458" s="16">
        <v>2002</v>
      </c>
      <c r="E3458" s="18">
        <v>37570</v>
      </c>
      <c r="F3458" s="9" t="s">
        <v>3414</v>
      </c>
      <c r="G3458" s="3">
        <v>10000000</v>
      </c>
      <c r="H3458" s="3">
        <v>598645</v>
      </c>
      <c r="I3458" s="3">
        <v>598645</v>
      </c>
      <c r="J3458" s="8" t="str">
        <f t="shared" si="426"/>
        <v/>
      </c>
      <c r="K3458" s="8" t="str">
        <f t="shared" si="427"/>
        <v/>
      </c>
      <c r="L3458" s="8" t="str">
        <f t="shared" si="428"/>
        <v>Swept Away</v>
      </c>
      <c r="M3458" s="8" t="str">
        <f t="shared" si="429"/>
        <v/>
      </c>
      <c r="N3458" s="8" t="str">
        <f t="shared" ref="N3458:N3521" si="433">IF(M3458=1,L3458&amp;" ("&amp;D3458&amp;")",L3458)</f>
        <v>Swept Away</v>
      </c>
      <c r="O3458" s="10">
        <f>INDEX(cpi!$A$1:$M$106,MATCH($D3458,cpi!$A:$A,0),MATCH($C3458,cpi!$1:$1,0))</f>
        <v>181.3</v>
      </c>
      <c r="P3458" s="10">
        <f>cpi!$I$2</f>
        <v>245.51900000000001</v>
      </c>
      <c r="Q3458" s="10">
        <f t="shared" si="430"/>
        <v>1.3542140099282955</v>
      </c>
      <c r="R3458" s="8" t="str">
        <f t="shared" si="431"/>
        <v/>
      </c>
      <c r="S3458" s="11">
        <f t="shared" si="432"/>
        <v>13542140.099282956</v>
      </c>
      <c r="T3458" s="11">
        <f t="shared" si="432"/>
        <v>810693.44597352447</v>
      </c>
      <c r="U3458" s="11">
        <f t="shared" si="432"/>
        <v>810693.44597352447</v>
      </c>
    </row>
    <row r="3459" spans="1:21" x14ac:dyDescent="0.2">
      <c r="A3459" s="5">
        <v>3492</v>
      </c>
      <c r="B3459" s="17">
        <v>23</v>
      </c>
      <c r="C3459" s="16">
        <v>5</v>
      </c>
      <c r="D3459" s="16">
        <v>2008</v>
      </c>
      <c r="E3459" s="18">
        <v>40122</v>
      </c>
      <c r="F3459" s="9" t="s">
        <v>3415</v>
      </c>
      <c r="G3459" s="3">
        <v>10000000</v>
      </c>
      <c r="H3459" s="3">
        <v>580862</v>
      </c>
      <c r="I3459" s="3">
        <v>1299855</v>
      </c>
      <c r="J3459" s="8" t="str">
        <f t="shared" ref="J3459:J3522" si="434">IF(I3459=0,1,"")</f>
        <v/>
      </c>
      <c r="K3459" s="8" t="str">
        <f t="shared" ref="K3459:K3522" si="435">IF(D3459&gt;2017,1,"")</f>
        <v/>
      </c>
      <c r="L3459" s="8" t="str">
        <f t="shared" ref="L3459:L3522" si="436">F3459</f>
        <v>War, Inc.</v>
      </c>
      <c r="M3459" s="8" t="str">
        <f t="shared" ref="M3459:M3522" si="437">IF(COUNTIF($L$2:$L$5233,L3459)&gt;1,1,"")</f>
        <v/>
      </c>
      <c r="N3459" s="8" t="str">
        <f t="shared" si="433"/>
        <v>War, Inc.</v>
      </c>
      <c r="O3459" s="10">
        <f>INDEX(cpi!$A$1:$M$106,MATCH($D3459,cpi!$A:$A,0),MATCH($C3459,cpi!$1:$1,0))</f>
        <v>216.63200000000001</v>
      </c>
      <c r="P3459" s="10">
        <f>cpi!$I$2</f>
        <v>245.51900000000001</v>
      </c>
      <c r="Q3459" s="10">
        <f t="shared" ref="Q3459:Q3522" si="438">P3459/O3459</f>
        <v>1.1333459507367332</v>
      </c>
      <c r="R3459" s="8" t="str">
        <f t="shared" ref="R3459:R3522" si="439">IF(ISERROR(Q3459),1,"")</f>
        <v/>
      </c>
      <c r="S3459" s="11">
        <f t="shared" ref="S3459:U3522" si="440">G3459*$Q3459</f>
        <v>11333459.507367332</v>
      </c>
      <c r="T3459" s="11">
        <f t="shared" si="440"/>
        <v>658317.59563684033</v>
      </c>
      <c r="U3459" s="11">
        <f t="shared" si="440"/>
        <v>1473185.4007948963</v>
      </c>
    </row>
    <row r="3460" spans="1:21" x14ac:dyDescent="0.2">
      <c r="A3460" s="5">
        <v>3493</v>
      </c>
      <c r="B3460" s="17">
        <v>2</v>
      </c>
      <c r="C3460" s="16">
        <v>4</v>
      </c>
      <c r="D3460" s="16">
        <v>2004</v>
      </c>
      <c r="E3460" s="18">
        <v>38021</v>
      </c>
      <c r="F3460" s="9" t="s">
        <v>3416</v>
      </c>
      <c r="G3460" s="3">
        <v>10000000</v>
      </c>
      <c r="H3460" s="3">
        <v>488872</v>
      </c>
      <c r="I3460" s="3">
        <v>42776032</v>
      </c>
      <c r="J3460" s="8" t="str">
        <f t="shared" si="434"/>
        <v/>
      </c>
      <c r="K3460" s="8" t="str">
        <f t="shared" si="435"/>
        <v/>
      </c>
      <c r="L3460" s="8" t="str">
        <f t="shared" si="436"/>
        <v>Shaolin Soccer</v>
      </c>
      <c r="M3460" s="8" t="str">
        <f t="shared" si="437"/>
        <v/>
      </c>
      <c r="N3460" s="8" t="str">
        <f t="shared" si="433"/>
        <v>Shaolin Soccer</v>
      </c>
      <c r="O3460" s="10">
        <f>INDEX(cpi!$A$1:$M$106,MATCH($D3460,cpi!$A:$A,0),MATCH($C3460,cpi!$1:$1,0))</f>
        <v>188</v>
      </c>
      <c r="P3460" s="10">
        <f>cpi!$I$2</f>
        <v>245.51900000000001</v>
      </c>
      <c r="Q3460" s="10">
        <f t="shared" si="438"/>
        <v>1.3059521276595745</v>
      </c>
      <c r="R3460" s="8" t="str">
        <f t="shared" si="439"/>
        <v/>
      </c>
      <c r="S3460" s="11">
        <f t="shared" si="440"/>
        <v>13059521.276595745</v>
      </c>
      <c r="T3460" s="11">
        <f t="shared" si="440"/>
        <v>638443.42855319148</v>
      </c>
      <c r="U3460" s="11">
        <f t="shared" si="440"/>
        <v>55863450.003234044</v>
      </c>
    </row>
    <row r="3461" spans="1:21" x14ac:dyDescent="0.2">
      <c r="A3461" s="5">
        <v>3494</v>
      </c>
      <c r="B3461" s="17">
        <v>27</v>
      </c>
      <c r="C3461" s="16">
        <v>8</v>
      </c>
      <c r="D3461" s="16">
        <v>2004</v>
      </c>
      <c r="E3461" s="18">
        <v>38784</v>
      </c>
      <c r="F3461" s="9" t="s">
        <v>3417</v>
      </c>
      <c r="G3461" s="3">
        <v>10000000</v>
      </c>
      <c r="H3461" s="3">
        <v>366301</v>
      </c>
      <c r="I3461" s="3">
        <v>630427</v>
      </c>
      <c r="J3461" s="8" t="str">
        <f t="shared" si="434"/>
        <v/>
      </c>
      <c r="K3461" s="8" t="str">
        <f t="shared" si="435"/>
        <v/>
      </c>
      <c r="L3461" s="8" t="str">
        <f t="shared" si="436"/>
        <v>The Brown Bunny</v>
      </c>
      <c r="M3461" s="8" t="str">
        <f t="shared" si="437"/>
        <v/>
      </c>
      <c r="N3461" s="8" t="str">
        <f t="shared" si="433"/>
        <v>The Brown Bunny</v>
      </c>
      <c r="O3461" s="10">
        <f>INDEX(cpi!$A$1:$M$106,MATCH($D3461,cpi!$A:$A,0),MATCH($C3461,cpi!$1:$1,0))</f>
        <v>189.5</v>
      </c>
      <c r="P3461" s="10">
        <f>cpi!$I$2</f>
        <v>245.51900000000001</v>
      </c>
      <c r="Q3461" s="10">
        <f t="shared" si="438"/>
        <v>1.2956147757255938</v>
      </c>
      <c r="R3461" s="8" t="str">
        <f t="shared" si="439"/>
        <v/>
      </c>
      <c r="S3461" s="11">
        <f t="shared" si="440"/>
        <v>12956147.757255938</v>
      </c>
      <c r="T3461" s="11">
        <f t="shared" si="440"/>
        <v>474584.98796306073</v>
      </c>
      <c r="U3461" s="11">
        <f t="shared" si="440"/>
        <v>816790.53621635889</v>
      </c>
    </row>
    <row r="3462" spans="1:21" x14ac:dyDescent="0.2">
      <c r="A3462" s="5">
        <v>3495</v>
      </c>
      <c r="B3462" s="17">
        <v>14</v>
      </c>
      <c r="C3462" s="16">
        <v>9</v>
      </c>
      <c r="D3462" s="16">
        <v>2007</v>
      </c>
      <c r="E3462" s="18">
        <v>39487</v>
      </c>
      <c r="F3462" s="9" t="s">
        <v>3418</v>
      </c>
      <c r="G3462" s="3">
        <v>10000000</v>
      </c>
      <c r="H3462" s="3">
        <v>268461</v>
      </c>
      <c r="I3462" s="3">
        <v>1165102</v>
      </c>
      <c r="J3462" s="8" t="str">
        <f t="shared" si="434"/>
        <v/>
      </c>
      <c r="K3462" s="8" t="str">
        <f t="shared" si="435"/>
        <v/>
      </c>
      <c r="L3462" s="8" t="str">
        <f t="shared" si="436"/>
        <v>King of California</v>
      </c>
      <c r="M3462" s="8" t="str">
        <f t="shared" si="437"/>
        <v/>
      </c>
      <c r="N3462" s="8" t="str">
        <f t="shared" si="433"/>
        <v>King of California</v>
      </c>
      <c r="O3462" s="10">
        <f>INDEX(cpi!$A$1:$M$106,MATCH($D3462,cpi!$A:$A,0),MATCH($C3462,cpi!$1:$1,0))</f>
        <v>208.49</v>
      </c>
      <c r="P3462" s="10">
        <f>cpi!$I$2</f>
        <v>245.51900000000001</v>
      </c>
      <c r="Q3462" s="10">
        <f t="shared" si="438"/>
        <v>1.1776056405583002</v>
      </c>
      <c r="R3462" s="8" t="str">
        <f t="shared" si="439"/>
        <v/>
      </c>
      <c r="S3462" s="11">
        <f t="shared" si="440"/>
        <v>11776056.405583002</v>
      </c>
      <c r="T3462" s="11">
        <f t="shared" si="440"/>
        <v>316141.18786992185</v>
      </c>
      <c r="U3462" s="11">
        <f t="shared" si="440"/>
        <v>1372030.6870257566</v>
      </c>
    </row>
    <row r="3463" spans="1:21" x14ac:dyDescent="0.2">
      <c r="A3463" s="5">
        <v>3496</v>
      </c>
      <c r="B3463" s="17">
        <v>25</v>
      </c>
      <c r="C3463" s="16">
        <v>12</v>
      </c>
      <c r="D3463" s="16">
        <v>1998</v>
      </c>
      <c r="E3463" s="18">
        <v>36537</v>
      </c>
      <c r="F3463" s="9" t="s">
        <v>3419</v>
      </c>
      <c r="G3463" s="3">
        <v>10000000</v>
      </c>
      <c r="H3463" s="3">
        <v>245359</v>
      </c>
      <c r="I3463" s="3">
        <v>5045359</v>
      </c>
      <c r="J3463" s="8" t="str">
        <f t="shared" si="434"/>
        <v/>
      </c>
      <c r="K3463" s="8" t="str">
        <f t="shared" si="435"/>
        <v/>
      </c>
      <c r="L3463" s="8" t="str">
        <f t="shared" si="436"/>
        <v>The Swindle</v>
      </c>
      <c r="M3463" s="8" t="str">
        <f t="shared" si="437"/>
        <v/>
      </c>
      <c r="N3463" s="8" t="str">
        <f t="shared" si="433"/>
        <v>The Swindle</v>
      </c>
      <c r="O3463" s="10">
        <f>INDEX(cpi!$A$1:$M$106,MATCH($D3463,cpi!$A:$A,0),MATCH($C3463,cpi!$1:$1,0))</f>
        <v>163.9</v>
      </c>
      <c r="P3463" s="10">
        <f>cpi!$I$2</f>
        <v>245.51900000000001</v>
      </c>
      <c r="Q3463" s="10">
        <f t="shared" si="438"/>
        <v>1.4979804758999389</v>
      </c>
      <c r="R3463" s="8" t="str">
        <f t="shared" si="439"/>
        <v/>
      </c>
      <c r="S3463" s="11">
        <f t="shared" si="440"/>
        <v>14979804.758999389</v>
      </c>
      <c r="T3463" s="11">
        <f t="shared" si="440"/>
        <v>367542.99158633308</v>
      </c>
      <c r="U3463" s="11">
        <f t="shared" si="440"/>
        <v>7557849.2759060394</v>
      </c>
    </row>
    <row r="3464" spans="1:21" x14ac:dyDescent="0.2">
      <c r="A3464" s="5">
        <v>3497</v>
      </c>
      <c r="B3464" s="17">
        <v>14</v>
      </c>
      <c r="C3464" s="16">
        <v>8</v>
      </c>
      <c r="D3464" s="16">
        <v>1998</v>
      </c>
      <c r="E3464" s="18">
        <v>36199</v>
      </c>
      <c r="F3464" s="9" t="s">
        <v>3420</v>
      </c>
      <c r="G3464" s="3">
        <v>10000000</v>
      </c>
      <c r="H3464" s="3">
        <v>244465</v>
      </c>
      <c r="I3464" s="3">
        <v>244465</v>
      </c>
      <c r="J3464" s="8" t="str">
        <f t="shared" si="434"/>
        <v/>
      </c>
      <c r="K3464" s="8" t="str">
        <f t="shared" si="435"/>
        <v/>
      </c>
      <c r="L3464" s="8" t="str">
        <f t="shared" si="436"/>
        <v>La femme de chambre du Titanic</v>
      </c>
      <c r="M3464" s="8" t="str">
        <f t="shared" si="437"/>
        <v/>
      </c>
      <c r="N3464" s="8" t="str">
        <f t="shared" si="433"/>
        <v>La femme de chambre du Titanic</v>
      </c>
      <c r="O3464" s="10">
        <f>INDEX(cpi!$A$1:$M$106,MATCH($D3464,cpi!$A:$A,0),MATCH($C3464,cpi!$1:$1,0))</f>
        <v>163.4</v>
      </c>
      <c r="P3464" s="10">
        <f>cpi!$I$2</f>
        <v>245.51900000000001</v>
      </c>
      <c r="Q3464" s="10">
        <f t="shared" si="438"/>
        <v>1.5025642594859241</v>
      </c>
      <c r="R3464" s="8" t="str">
        <f t="shared" si="439"/>
        <v/>
      </c>
      <c r="S3464" s="11">
        <f t="shared" si="440"/>
        <v>15025642.594859241</v>
      </c>
      <c r="T3464" s="11">
        <f t="shared" si="440"/>
        <v>367324.37169522641</v>
      </c>
      <c r="U3464" s="11">
        <f t="shared" si="440"/>
        <v>367324.37169522641</v>
      </c>
    </row>
    <row r="3465" spans="1:21" x14ac:dyDescent="0.2">
      <c r="A3465" s="5">
        <v>3498</v>
      </c>
      <c r="B3465" s="17">
        <v>17</v>
      </c>
      <c r="C3465" s="16">
        <v>12</v>
      </c>
      <c r="D3465" s="16">
        <v>2004</v>
      </c>
      <c r="E3465" s="18">
        <v>38484</v>
      </c>
      <c r="F3465" s="9" t="s">
        <v>3421</v>
      </c>
      <c r="G3465" s="3">
        <v>10000000</v>
      </c>
      <c r="H3465" s="3">
        <v>228524</v>
      </c>
      <c r="I3465" s="3">
        <v>290875</v>
      </c>
      <c r="J3465" s="8" t="str">
        <f t="shared" si="434"/>
        <v/>
      </c>
      <c r="K3465" s="8" t="str">
        <f t="shared" si="435"/>
        <v/>
      </c>
      <c r="L3465" s="8" t="str">
        <f t="shared" si="436"/>
        <v>Imaginary Heroes</v>
      </c>
      <c r="M3465" s="8" t="str">
        <f t="shared" si="437"/>
        <v/>
      </c>
      <c r="N3465" s="8" t="str">
        <f t="shared" si="433"/>
        <v>Imaginary Heroes</v>
      </c>
      <c r="O3465" s="10">
        <f>INDEX(cpi!$A$1:$M$106,MATCH($D3465,cpi!$A:$A,0),MATCH($C3465,cpi!$1:$1,0))</f>
        <v>190.3</v>
      </c>
      <c r="P3465" s="10">
        <f>cpi!$I$2</f>
        <v>245.51900000000001</v>
      </c>
      <c r="Q3465" s="10">
        <f t="shared" si="438"/>
        <v>1.290168155543878</v>
      </c>
      <c r="R3465" s="8" t="str">
        <f t="shared" si="439"/>
        <v/>
      </c>
      <c r="S3465" s="11">
        <f t="shared" si="440"/>
        <v>12901681.555438779</v>
      </c>
      <c r="T3465" s="11">
        <f t="shared" si="440"/>
        <v>294834.38757750916</v>
      </c>
      <c r="U3465" s="11">
        <f t="shared" si="440"/>
        <v>375277.6622438255</v>
      </c>
    </row>
    <row r="3466" spans="1:21" x14ac:dyDescent="0.2">
      <c r="A3466" s="5">
        <v>3499</v>
      </c>
      <c r="B3466" s="17">
        <v>26</v>
      </c>
      <c r="C3466" s="16">
        <v>10</v>
      </c>
      <c r="D3466" s="16">
        <v>2001</v>
      </c>
      <c r="E3466" s="18">
        <v>37662</v>
      </c>
      <c r="F3466" s="9" t="s">
        <v>3422</v>
      </c>
      <c r="G3466" s="3">
        <v>10000000</v>
      </c>
      <c r="H3466" s="3">
        <v>226792</v>
      </c>
      <c r="I3466" s="3">
        <v>226792</v>
      </c>
      <c r="J3466" s="8" t="str">
        <f t="shared" si="434"/>
        <v/>
      </c>
      <c r="K3466" s="8" t="str">
        <f t="shared" si="435"/>
        <v/>
      </c>
      <c r="L3466" s="8" t="str">
        <f t="shared" si="436"/>
        <v>High Heels and Low Lifes</v>
      </c>
      <c r="M3466" s="8" t="str">
        <f t="shared" si="437"/>
        <v/>
      </c>
      <c r="N3466" s="8" t="str">
        <f t="shared" si="433"/>
        <v>High Heels and Low Lifes</v>
      </c>
      <c r="O3466" s="10">
        <f>INDEX(cpi!$A$1:$M$106,MATCH($D3466,cpi!$A:$A,0),MATCH($C3466,cpi!$1:$1,0))</f>
        <v>177.7</v>
      </c>
      <c r="P3466" s="10">
        <f>cpi!$I$2</f>
        <v>245.51900000000001</v>
      </c>
      <c r="Q3466" s="10">
        <f t="shared" si="438"/>
        <v>1.3816488463702872</v>
      </c>
      <c r="R3466" s="8" t="str">
        <f t="shared" si="439"/>
        <v/>
      </c>
      <c r="S3466" s="11">
        <f t="shared" si="440"/>
        <v>13816488.463702872</v>
      </c>
      <c r="T3466" s="11">
        <f t="shared" si="440"/>
        <v>313346.9051660102</v>
      </c>
      <c r="U3466" s="11">
        <f t="shared" si="440"/>
        <v>313346.9051660102</v>
      </c>
    </row>
    <row r="3467" spans="1:21" x14ac:dyDescent="0.2">
      <c r="A3467" s="5">
        <v>3500</v>
      </c>
      <c r="B3467" s="17">
        <v>21</v>
      </c>
      <c r="C3467" s="16">
        <v>8</v>
      </c>
      <c r="D3467" s="16">
        <v>2009</v>
      </c>
      <c r="E3467" s="18">
        <v>40429</v>
      </c>
      <c r="F3467" s="9" t="s">
        <v>3423</v>
      </c>
      <c r="G3467" s="3">
        <v>10000000</v>
      </c>
      <c r="H3467" s="3">
        <v>221805</v>
      </c>
      <c r="I3467" s="3">
        <v>295750</v>
      </c>
      <c r="J3467" s="8" t="str">
        <f t="shared" si="434"/>
        <v/>
      </c>
      <c r="K3467" s="8" t="str">
        <f t="shared" si="435"/>
        <v/>
      </c>
      <c r="L3467" s="8" t="str">
        <f t="shared" si="436"/>
        <v>World's Greatest Dad</v>
      </c>
      <c r="M3467" s="8" t="str">
        <f t="shared" si="437"/>
        <v/>
      </c>
      <c r="N3467" s="8" t="str">
        <f t="shared" si="433"/>
        <v>World's Greatest Dad</v>
      </c>
      <c r="O3467" s="10">
        <f>INDEX(cpi!$A$1:$M$106,MATCH($D3467,cpi!$A:$A,0),MATCH($C3467,cpi!$1:$1,0))</f>
        <v>215.834</v>
      </c>
      <c r="P3467" s="10">
        <f>cpi!$I$2</f>
        <v>245.51900000000001</v>
      </c>
      <c r="Q3467" s="10">
        <f t="shared" si="438"/>
        <v>1.1375362547142711</v>
      </c>
      <c r="R3467" s="8" t="str">
        <f t="shared" si="439"/>
        <v/>
      </c>
      <c r="S3467" s="11">
        <f t="shared" si="440"/>
        <v>11375362.547142711</v>
      </c>
      <c r="T3467" s="11">
        <f t="shared" si="440"/>
        <v>252311.22897689891</v>
      </c>
      <c r="U3467" s="11">
        <f t="shared" si="440"/>
        <v>336426.34733174567</v>
      </c>
    </row>
    <row r="3468" spans="1:21" x14ac:dyDescent="0.2">
      <c r="A3468" s="5">
        <v>3501</v>
      </c>
      <c r="B3468" s="17">
        <v>3</v>
      </c>
      <c r="C3468" s="16">
        <v>5</v>
      </c>
      <c r="D3468" s="16">
        <v>2013</v>
      </c>
      <c r="E3468" s="18">
        <v>41338</v>
      </c>
      <c r="F3468" s="9" t="s">
        <v>3424</v>
      </c>
      <c r="G3468" s="3">
        <v>10000000</v>
      </c>
      <c r="H3468" s="3">
        <v>173472</v>
      </c>
      <c r="I3468" s="3">
        <v>173472</v>
      </c>
      <c r="J3468" s="8" t="str">
        <f t="shared" si="434"/>
        <v/>
      </c>
      <c r="K3468" s="8" t="str">
        <f t="shared" si="435"/>
        <v/>
      </c>
      <c r="L3468" s="8" t="str">
        <f t="shared" si="436"/>
        <v>Cinco de Mayo, La Batalla</v>
      </c>
      <c r="M3468" s="8" t="str">
        <f t="shared" si="437"/>
        <v/>
      </c>
      <c r="N3468" s="8" t="str">
        <f t="shared" si="433"/>
        <v>Cinco de Mayo, La Batalla</v>
      </c>
      <c r="O3468" s="10">
        <f>INDEX(cpi!$A$1:$M$106,MATCH($D3468,cpi!$A:$A,0),MATCH($C3468,cpi!$1:$1,0))</f>
        <v>232.94499999999999</v>
      </c>
      <c r="P3468" s="10">
        <f>cpi!$I$2</f>
        <v>245.51900000000001</v>
      </c>
      <c r="Q3468" s="10">
        <f t="shared" si="438"/>
        <v>1.0539784069200886</v>
      </c>
      <c r="R3468" s="8" t="str">
        <f t="shared" si="439"/>
        <v/>
      </c>
      <c r="S3468" s="11">
        <f t="shared" si="440"/>
        <v>10539784.069200886</v>
      </c>
      <c r="T3468" s="11">
        <f t="shared" si="440"/>
        <v>182835.74220524161</v>
      </c>
      <c r="U3468" s="11">
        <f t="shared" si="440"/>
        <v>182835.74220524161</v>
      </c>
    </row>
    <row r="3469" spans="1:21" x14ac:dyDescent="0.2">
      <c r="A3469" s="5">
        <v>3502</v>
      </c>
      <c r="B3469" s="17">
        <v>29</v>
      </c>
      <c r="C3469" s="16">
        <v>10</v>
      </c>
      <c r="D3469" s="16">
        <v>2010</v>
      </c>
      <c r="E3469" s="18">
        <v>41039</v>
      </c>
      <c r="F3469" s="9" t="s">
        <v>3425</v>
      </c>
      <c r="G3469" s="3">
        <v>10000000</v>
      </c>
      <c r="H3469" s="3">
        <v>152857</v>
      </c>
      <c r="I3469" s="3">
        <v>355919</v>
      </c>
      <c r="J3469" s="8" t="str">
        <f t="shared" si="434"/>
        <v/>
      </c>
      <c r="K3469" s="8" t="str">
        <f t="shared" si="435"/>
        <v/>
      </c>
      <c r="L3469" s="8" t="str">
        <f t="shared" si="436"/>
        <v>Welcome to the Rileys</v>
      </c>
      <c r="M3469" s="8" t="str">
        <f t="shared" si="437"/>
        <v/>
      </c>
      <c r="N3469" s="8" t="str">
        <f t="shared" si="433"/>
        <v>Welcome to the Rileys</v>
      </c>
      <c r="O3469" s="10">
        <f>INDEX(cpi!$A$1:$M$106,MATCH($D3469,cpi!$A:$A,0),MATCH($C3469,cpi!$1:$1,0))</f>
        <v>218.71100000000001</v>
      </c>
      <c r="P3469" s="10">
        <f>cpi!$I$2</f>
        <v>245.51900000000001</v>
      </c>
      <c r="Q3469" s="10">
        <f t="shared" si="438"/>
        <v>1.1225727101060303</v>
      </c>
      <c r="R3469" s="8" t="str">
        <f t="shared" si="439"/>
        <v/>
      </c>
      <c r="S3469" s="11">
        <f t="shared" si="440"/>
        <v>11225727.101060303</v>
      </c>
      <c r="T3469" s="11">
        <f t="shared" si="440"/>
        <v>171593.09674867749</v>
      </c>
      <c r="U3469" s="11">
        <f t="shared" si="440"/>
        <v>399544.9564082282</v>
      </c>
    </row>
    <row r="3470" spans="1:21" x14ac:dyDescent="0.2">
      <c r="A3470" s="5">
        <v>3503</v>
      </c>
      <c r="B3470" s="17">
        <v>9</v>
      </c>
      <c r="C3470" s="16">
        <v>9</v>
      </c>
      <c r="D3470" s="16">
        <v>2016</v>
      </c>
      <c r="E3470" s="18">
        <v>42622</v>
      </c>
      <c r="F3470" s="9" t="s">
        <v>3426</v>
      </c>
      <c r="G3470" s="3">
        <v>10000000</v>
      </c>
      <c r="H3470">
        <v>150191</v>
      </c>
      <c r="I3470" s="3">
        <v>150191</v>
      </c>
      <c r="J3470" s="8" t="str">
        <f t="shared" si="434"/>
        <v/>
      </c>
      <c r="K3470" s="8" t="str">
        <f t="shared" si="435"/>
        <v/>
      </c>
      <c r="L3470" s="8" t="str">
        <f t="shared" si="436"/>
        <v>Kicks</v>
      </c>
      <c r="M3470" s="8" t="str">
        <f t="shared" si="437"/>
        <v/>
      </c>
      <c r="N3470" s="8" t="str">
        <f t="shared" si="433"/>
        <v>Kicks</v>
      </c>
      <c r="O3470" s="10">
        <f>INDEX(cpi!$A$1:$M$106,MATCH($D3470,cpi!$A:$A,0),MATCH($C3470,cpi!$1:$1,0))</f>
        <v>241.428</v>
      </c>
      <c r="P3470" s="10">
        <f>cpi!$I$2</f>
        <v>245.51900000000001</v>
      </c>
      <c r="Q3470" s="10">
        <f t="shared" si="438"/>
        <v>1.0169450105207349</v>
      </c>
      <c r="R3470" s="8" t="str">
        <f t="shared" si="439"/>
        <v/>
      </c>
      <c r="S3470" s="11">
        <f t="shared" si="440"/>
        <v>10169450.10520735</v>
      </c>
      <c r="T3470" s="11">
        <f t="shared" si="440"/>
        <v>152735.98807511971</v>
      </c>
      <c r="U3470" s="11">
        <f t="shared" si="440"/>
        <v>152735.98807511971</v>
      </c>
    </row>
    <row r="3471" spans="1:21" x14ac:dyDescent="0.2">
      <c r="A3471" s="5">
        <v>3504</v>
      </c>
      <c r="B3471" s="17">
        <v>9</v>
      </c>
      <c r="C3471" s="16">
        <v>10</v>
      </c>
      <c r="D3471" s="16">
        <v>2009</v>
      </c>
      <c r="E3471" s="18">
        <v>40066</v>
      </c>
      <c r="F3471" s="9" t="s">
        <v>3427</v>
      </c>
      <c r="G3471" s="3">
        <v>10000000</v>
      </c>
      <c r="H3471" s="3">
        <v>141108</v>
      </c>
      <c r="I3471" s="3">
        <v>721108</v>
      </c>
      <c r="J3471" s="8" t="str">
        <f t="shared" si="434"/>
        <v/>
      </c>
      <c r="K3471" s="8" t="str">
        <f t="shared" si="435"/>
        <v/>
      </c>
      <c r="L3471" s="8" t="str">
        <f t="shared" si="436"/>
        <v>Free Style</v>
      </c>
      <c r="M3471" s="8" t="str">
        <f t="shared" si="437"/>
        <v/>
      </c>
      <c r="N3471" s="8" t="str">
        <f t="shared" si="433"/>
        <v>Free Style</v>
      </c>
      <c r="O3471" s="10">
        <f>INDEX(cpi!$A$1:$M$106,MATCH($D3471,cpi!$A:$A,0),MATCH($C3471,cpi!$1:$1,0))</f>
        <v>216.17699999999999</v>
      </c>
      <c r="P3471" s="10">
        <f>cpi!$I$2</f>
        <v>245.51900000000001</v>
      </c>
      <c r="Q3471" s="10">
        <f t="shared" si="438"/>
        <v>1.1357313682769212</v>
      </c>
      <c r="R3471" s="8" t="str">
        <f t="shared" si="439"/>
        <v/>
      </c>
      <c r="S3471" s="11">
        <f t="shared" si="440"/>
        <v>11357313.682769213</v>
      </c>
      <c r="T3471" s="11">
        <f t="shared" si="440"/>
        <v>160260.78191481979</v>
      </c>
      <c r="U3471" s="11">
        <f t="shared" si="440"/>
        <v>818984.97551543417</v>
      </c>
    </row>
    <row r="3472" spans="1:21" x14ac:dyDescent="0.2">
      <c r="A3472" s="5">
        <v>3505</v>
      </c>
      <c r="B3472" s="17">
        <v>18</v>
      </c>
      <c r="C3472" s="16">
        <v>5</v>
      </c>
      <c r="D3472" s="16">
        <v>2007</v>
      </c>
      <c r="E3472" s="18">
        <v>39604</v>
      </c>
      <c r="F3472" s="9" t="s">
        <v>3428</v>
      </c>
      <c r="G3472" s="3">
        <v>10000000</v>
      </c>
      <c r="H3472" s="3">
        <v>137221</v>
      </c>
      <c r="I3472" s="3">
        <v>5950002</v>
      </c>
      <c r="J3472" s="8" t="str">
        <f t="shared" si="434"/>
        <v/>
      </c>
      <c r="K3472" s="8" t="str">
        <f t="shared" si="435"/>
        <v/>
      </c>
      <c r="L3472" s="8" t="str">
        <f t="shared" si="436"/>
        <v>Severance</v>
      </c>
      <c r="M3472" s="8" t="str">
        <f t="shared" si="437"/>
        <v/>
      </c>
      <c r="N3472" s="8" t="str">
        <f t="shared" si="433"/>
        <v>Severance</v>
      </c>
      <c r="O3472" s="10">
        <f>INDEX(cpi!$A$1:$M$106,MATCH($D3472,cpi!$A:$A,0),MATCH($C3472,cpi!$1:$1,0))</f>
        <v>207.94900000000001</v>
      </c>
      <c r="P3472" s="10">
        <f>cpi!$I$2</f>
        <v>245.51900000000001</v>
      </c>
      <c r="Q3472" s="10">
        <f t="shared" si="438"/>
        <v>1.1806692987222829</v>
      </c>
      <c r="R3472" s="8" t="str">
        <f t="shared" si="439"/>
        <v/>
      </c>
      <c r="S3472" s="11">
        <f t="shared" si="440"/>
        <v>11806692.987222828</v>
      </c>
      <c r="T3472" s="11">
        <f t="shared" si="440"/>
        <v>162012.62183997038</v>
      </c>
      <c r="U3472" s="11">
        <f t="shared" si="440"/>
        <v>7024984.6887361808</v>
      </c>
    </row>
    <row r="3473" spans="1:21" x14ac:dyDescent="0.2">
      <c r="A3473" s="5">
        <v>3506</v>
      </c>
      <c r="B3473" s="17">
        <v>14</v>
      </c>
      <c r="C3473" s="16">
        <v>7</v>
      </c>
      <c r="D3473" s="16">
        <v>2006</v>
      </c>
      <c r="E3473" s="18">
        <v>39120</v>
      </c>
      <c r="F3473" s="9" t="s">
        <v>3429</v>
      </c>
      <c r="G3473" s="3">
        <v>10000000</v>
      </c>
      <c r="H3473" s="3">
        <v>131719</v>
      </c>
      <c r="I3473" s="3">
        <v>241719</v>
      </c>
      <c r="J3473" s="8" t="str">
        <f t="shared" si="434"/>
        <v/>
      </c>
      <c r="K3473" s="8" t="str">
        <f t="shared" si="435"/>
        <v/>
      </c>
      <c r="L3473" s="8" t="str">
        <f t="shared" si="436"/>
        <v>Edmond</v>
      </c>
      <c r="M3473" s="8" t="str">
        <f t="shared" si="437"/>
        <v/>
      </c>
      <c r="N3473" s="8" t="str">
        <f t="shared" si="433"/>
        <v>Edmond</v>
      </c>
      <c r="O3473" s="10">
        <f>INDEX(cpi!$A$1:$M$106,MATCH($D3473,cpi!$A:$A,0),MATCH($C3473,cpi!$1:$1,0))</f>
        <v>203.5</v>
      </c>
      <c r="P3473" s="10">
        <f>cpi!$I$2</f>
        <v>245.51900000000001</v>
      </c>
      <c r="Q3473" s="10">
        <f t="shared" si="438"/>
        <v>1.2064815724815725</v>
      </c>
      <c r="R3473" s="8" t="str">
        <f t="shared" si="439"/>
        <v/>
      </c>
      <c r="S3473" s="11">
        <f t="shared" si="440"/>
        <v>12064815.724815724</v>
      </c>
      <c r="T3473" s="11">
        <f t="shared" si="440"/>
        <v>158916.54624570024</v>
      </c>
      <c r="U3473" s="11">
        <f t="shared" si="440"/>
        <v>291629.51921867323</v>
      </c>
    </row>
    <row r="3474" spans="1:21" x14ac:dyDescent="0.2">
      <c r="A3474" s="5">
        <v>3507</v>
      </c>
      <c r="B3474" s="17">
        <v>23</v>
      </c>
      <c r="C3474" s="16">
        <v>4</v>
      </c>
      <c r="D3474" s="16">
        <v>2010</v>
      </c>
      <c r="E3474" s="18">
        <v>40851</v>
      </c>
      <c r="F3474" s="9" t="s">
        <v>3430</v>
      </c>
      <c r="G3474" s="3">
        <v>10000000</v>
      </c>
      <c r="H3474" s="3">
        <v>128486</v>
      </c>
      <c r="I3474" s="3">
        <v>42226657</v>
      </c>
      <c r="J3474" s="8" t="str">
        <f t="shared" si="434"/>
        <v/>
      </c>
      <c r="K3474" s="8" t="str">
        <f t="shared" si="435"/>
        <v/>
      </c>
      <c r="L3474" s="8" t="str">
        <f t="shared" si="436"/>
        <v>Joheunnom nabbeunnom isanghannom</v>
      </c>
      <c r="M3474" s="8" t="str">
        <f t="shared" si="437"/>
        <v/>
      </c>
      <c r="N3474" s="8" t="str">
        <f t="shared" si="433"/>
        <v>Joheunnom nabbeunnom isanghannom</v>
      </c>
      <c r="O3474" s="10">
        <f>INDEX(cpi!$A$1:$M$106,MATCH($D3474,cpi!$A:$A,0),MATCH($C3474,cpi!$1:$1,0))</f>
        <v>218.00899999999999</v>
      </c>
      <c r="P3474" s="10">
        <f>cpi!$I$2</f>
        <v>245.51900000000001</v>
      </c>
      <c r="Q3474" s="10">
        <f t="shared" si="438"/>
        <v>1.1261874509767946</v>
      </c>
      <c r="R3474" s="8" t="str">
        <f t="shared" si="439"/>
        <v/>
      </c>
      <c r="S3474" s="11">
        <f t="shared" si="440"/>
        <v>11261874.509767946</v>
      </c>
      <c r="T3474" s="11">
        <f t="shared" si="440"/>
        <v>144699.32082620444</v>
      </c>
      <c r="U3474" s="11">
        <f t="shared" si="440"/>
        <v>47555131.210101418</v>
      </c>
    </row>
    <row r="3475" spans="1:21" x14ac:dyDescent="0.2">
      <c r="A3475" s="5">
        <v>3508</v>
      </c>
      <c r="B3475" s="17">
        <v>26</v>
      </c>
      <c r="C3475" s="16">
        <v>8</v>
      </c>
      <c r="D3475" s="16">
        <v>1994</v>
      </c>
      <c r="E3475" s="18">
        <v>35103</v>
      </c>
      <c r="F3475" s="9" t="s">
        <v>3431</v>
      </c>
      <c r="G3475" s="3">
        <v>10000000</v>
      </c>
      <c r="H3475" s="3">
        <v>126247</v>
      </c>
      <c r="I3475" s="3">
        <v>126247</v>
      </c>
      <c r="J3475" s="8" t="str">
        <f t="shared" si="434"/>
        <v/>
      </c>
      <c r="K3475" s="8" t="str">
        <f t="shared" si="435"/>
        <v/>
      </c>
      <c r="L3475" s="8" t="str">
        <f t="shared" si="436"/>
        <v>Police Academy 7: Mission to Moscow</v>
      </c>
      <c r="M3475" s="8" t="str">
        <f t="shared" si="437"/>
        <v/>
      </c>
      <c r="N3475" s="8" t="str">
        <f t="shared" si="433"/>
        <v>Police Academy 7: Mission to Moscow</v>
      </c>
      <c r="O3475" s="10">
        <f>INDEX(cpi!$A$1:$M$106,MATCH($D3475,cpi!$A:$A,0),MATCH($C3475,cpi!$1:$1,0))</f>
        <v>149</v>
      </c>
      <c r="P3475" s="10">
        <f>cpi!$I$2</f>
        <v>245.51900000000001</v>
      </c>
      <c r="Q3475" s="10">
        <f t="shared" si="438"/>
        <v>1.6477785234899329</v>
      </c>
      <c r="R3475" s="8" t="str">
        <f t="shared" si="439"/>
        <v/>
      </c>
      <c r="S3475" s="11">
        <f t="shared" si="440"/>
        <v>16477785.234899329</v>
      </c>
      <c r="T3475" s="11">
        <f t="shared" si="440"/>
        <v>208027.09525503355</v>
      </c>
      <c r="U3475" s="11">
        <f t="shared" si="440"/>
        <v>208027.09525503355</v>
      </c>
    </row>
    <row r="3476" spans="1:21" x14ac:dyDescent="0.2">
      <c r="A3476" s="5">
        <v>3509</v>
      </c>
      <c r="B3476" s="17">
        <v>19</v>
      </c>
      <c r="C3476" s="16">
        <v>2</v>
      </c>
      <c r="D3476" s="16">
        <v>2010</v>
      </c>
      <c r="E3476" s="18">
        <v>40726</v>
      </c>
      <c r="F3476" s="9" t="s">
        <v>3432</v>
      </c>
      <c r="G3476" s="3">
        <v>10000000</v>
      </c>
      <c r="H3476" s="3">
        <v>109383</v>
      </c>
      <c r="I3476" s="3">
        <v>109383</v>
      </c>
      <c r="J3476" s="8" t="str">
        <f t="shared" si="434"/>
        <v/>
      </c>
      <c r="K3476" s="8" t="str">
        <f t="shared" si="435"/>
        <v/>
      </c>
      <c r="L3476" s="8" t="str">
        <f t="shared" si="436"/>
        <v>Blood Done Sign My Name</v>
      </c>
      <c r="M3476" s="8" t="str">
        <f t="shared" si="437"/>
        <v/>
      </c>
      <c r="N3476" s="8" t="str">
        <f t="shared" si="433"/>
        <v>Blood Done Sign My Name</v>
      </c>
      <c r="O3476" s="10">
        <f>INDEX(cpi!$A$1:$M$106,MATCH($D3476,cpi!$A:$A,0),MATCH($C3476,cpi!$1:$1,0))</f>
        <v>216.74100000000001</v>
      </c>
      <c r="P3476" s="10">
        <f>cpi!$I$2</f>
        <v>245.51900000000001</v>
      </c>
      <c r="Q3476" s="10">
        <f t="shared" si="438"/>
        <v>1.1327759860847739</v>
      </c>
      <c r="R3476" s="8" t="str">
        <f t="shared" si="439"/>
        <v/>
      </c>
      <c r="S3476" s="11">
        <f t="shared" si="440"/>
        <v>11327759.86084774</v>
      </c>
      <c r="T3476" s="11">
        <f t="shared" si="440"/>
        <v>123906.43568591082</v>
      </c>
      <c r="U3476" s="11">
        <f t="shared" si="440"/>
        <v>123906.43568591082</v>
      </c>
    </row>
    <row r="3477" spans="1:21" x14ac:dyDescent="0.2">
      <c r="A3477" s="5">
        <v>3510</v>
      </c>
      <c r="B3477" s="17">
        <v>19</v>
      </c>
      <c r="C3477" s="16">
        <v>2</v>
      </c>
      <c r="D3477" s="16">
        <v>2010</v>
      </c>
      <c r="E3477" s="18">
        <v>40726</v>
      </c>
      <c r="F3477" s="9" t="s">
        <v>3433</v>
      </c>
      <c r="G3477" s="3">
        <v>10000000</v>
      </c>
      <c r="H3477" s="3">
        <v>100688</v>
      </c>
      <c r="I3477" s="3">
        <v>106466</v>
      </c>
      <c r="J3477" s="8" t="str">
        <f t="shared" si="434"/>
        <v/>
      </c>
      <c r="K3477" s="8" t="str">
        <f t="shared" si="435"/>
        <v/>
      </c>
      <c r="L3477" s="8" t="str">
        <f t="shared" si="436"/>
        <v>The Good Guy</v>
      </c>
      <c r="M3477" s="8" t="str">
        <f t="shared" si="437"/>
        <v/>
      </c>
      <c r="N3477" s="8" t="str">
        <f t="shared" si="433"/>
        <v>The Good Guy</v>
      </c>
      <c r="O3477" s="10">
        <f>INDEX(cpi!$A$1:$M$106,MATCH($D3477,cpi!$A:$A,0),MATCH($C3477,cpi!$1:$1,0))</f>
        <v>216.74100000000001</v>
      </c>
      <c r="P3477" s="10">
        <f>cpi!$I$2</f>
        <v>245.51900000000001</v>
      </c>
      <c r="Q3477" s="10">
        <f t="shared" si="438"/>
        <v>1.1327759860847739</v>
      </c>
      <c r="R3477" s="8" t="str">
        <f t="shared" si="439"/>
        <v/>
      </c>
      <c r="S3477" s="11">
        <f t="shared" si="440"/>
        <v>11327759.86084774</v>
      </c>
      <c r="T3477" s="11">
        <f t="shared" si="440"/>
        <v>114056.94848690371</v>
      </c>
      <c r="U3477" s="11">
        <f t="shared" si="440"/>
        <v>120602.12813450154</v>
      </c>
    </row>
    <row r="3478" spans="1:21" x14ac:dyDescent="0.2">
      <c r="A3478" s="5">
        <v>3511</v>
      </c>
      <c r="B3478" s="17">
        <v>23</v>
      </c>
      <c r="C3478" s="16">
        <v>10</v>
      </c>
      <c r="D3478" s="16">
        <v>2009</v>
      </c>
      <c r="E3478" s="18">
        <v>40492</v>
      </c>
      <c r="F3478" s="9" t="s">
        <v>3434</v>
      </c>
      <c r="G3478" s="3">
        <v>10000000</v>
      </c>
      <c r="H3478" s="3">
        <v>93388</v>
      </c>
      <c r="I3478" s="3">
        <v>723388</v>
      </c>
      <c r="J3478" s="8" t="str">
        <f t="shared" si="434"/>
        <v/>
      </c>
      <c r="K3478" s="8" t="str">
        <f t="shared" si="435"/>
        <v/>
      </c>
      <c r="L3478" s="8" t="str">
        <f t="shared" si="436"/>
        <v>Motherhood</v>
      </c>
      <c r="M3478" s="8" t="str">
        <f t="shared" si="437"/>
        <v/>
      </c>
      <c r="N3478" s="8" t="str">
        <f t="shared" si="433"/>
        <v>Motherhood</v>
      </c>
      <c r="O3478" s="10">
        <f>INDEX(cpi!$A$1:$M$106,MATCH($D3478,cpi!$A:$A,0),MATCH($C3478,cpi!$1:$1,0))</f>
        <v>216.17699999999999</v>
      </c>
      <c r="P3478" s="10">
        <f>cpi!$I$2</f>
        <v>245.51900000000001</v>
      </c>
      <c r="Q3478" s="10">
        <f t="shared" si="438"/>
        <v>1.1357313682769212</v>
      </c>
      <c r="R3478" s="8" t="str">
        <f t="shared" si="439"/>
        <v/>
      </c>
      <c r="S3478" s="11">
        <f t="shared" si="440"/>
        <v>11357313.682769213</v>
      </c>
      <c r="T3478" s="11">
        <f t="shared" si="440"/>
        <v>106063.68102064512</v>
      </c>
      <c r="U3478" s="11">
        <f t="shared" si="440"/>
        <v>821574.44303510548</v>
      </c>
    </row>
    <row r="3479" spans="1:21" x14ac:dyDescent="0.2">
      <c r="A3479" s="5">
        <v>3512</v>
      </c>
      <c r="B3479" s="17">
        <v>15</v>
      </c>
      <c r="C3479" s="16">
        <v>10</v>
      </c>
      <c r="D3479" s="16">
        <v>2004</v>
      </c>
      <c r="E3479" s="18">
        <v>38421</v>
      </c>
      <c r="F3479" s="9" t="s">
        <v>3435</v>
      </c>
      <c r="G3479" s="3">
        <v>10000000</v>
      </c>
      <c r="H3479" s="3">
        <v>70527</v>
      </c>
      <c r="I3479" s="3">
        <v>70527</v>
      </c>
      <c r="J3479" s="8" t="str">
        <f t="shared" si="434"/>
        <v/>
      </c>
      <c r="K3479" s="8" t="str">
        <f t="shared" si="435"/>
        <v/>
      </c>
      <c r="L3479" s="8" t="str">
        <f t="shared" si="436"/>
        <v>Eulogy</v>
      </c>
      <c r="M3479" s="8" t="str">
        <f t="shared" si="437"/>
        <v/>
      </c>
      <c r="N3479" s="8" t="str">
        <f t="shared" si="433"/>
        <v>Eulogy</v>
      </c>
      <c r="O3479" s="10">
        <f>INDEX(cpi!$A$1:$M$106,MATCH($D3479,cpi!$A:$A,0),MATCH($C3479,cpi!$1:$1,0))</f>
        <v>190.9</v>
      </c>
      <c r="P3479" s="10">
        <f>cpi!$I$2</f>
        <v>245.51900000000001</v>
      </c>
      <c r="Q3479" s="10">
        <f t="shared" si="438"/>
        <v>1.2861131482451544</v>
      </c>
      <c r="R3479" s="8" t="str">
        <f t="shared" si="439"/>
        <v/>
      </c>
      <c r="S3479" s="11">
        <f t="shared" si="440"/>
        <v>12861131.482451545</v>
      </c>
      <c r="T3479" s="11">
        <f t="shared" si="440"/>
        <v>90705.70200628601</v>
      </c>
      <c r="U3479" s="11">
        <f t="shared" si="440"/>
        <v>90705.70200628601</v>
      </c>
    </row>
    <row r="3480" spans="1:21" x14ac:dyDescent="0.2">
      <c r="A3480" s="5">
        <v>3513</v>
      </c>
      <c r="B3480" s="17">
        <v>7</v>
      </c>
      <c r="C3480" s="16">
        <v>11</v>
      </c>
      <c r="D3480" s="16">
        <v>2014</v>
      </c>
      <c r="E3480" s="18">
        <v>41831</v>
      </c>
      <c r="F3480" s="9" t="s">
        <v>3436</v>
      </c>
      <c r="G3480" s="3">
        <v>10000000</v>
      </c>
      <c r="H3480" s="3">
        <v>67657</v>
      </c>
      <c r="I3480" s="3">
        <v>109144</v>
      </c>
      <c r="J3480" s="8" t="str">
        <f t="shared" si="434"/>
        <v/>
      </c>
      <c r="K3480" s="8" t="str">
        <f t="shared" si="435"/>
        <v/>
      </c>
      <c r="L3480" s="8" t="str">
        <f t="shared" si="436"/>
        <v>Elsa &amp; Fred</v>
      </c>
      <c r="M3480" s="8" t="str">
        <f t="shared" si="437"/>
        <v/>
      </c>
      <c r="N3480" s="8" t="str">
        <f t="shared" si="433"/>
        <v>Elsa &amp; Fred</v>
      </c>
      <c r="O3480" s="10">
        <f>INDEX(cpi!$A$1:$M$106,MATCH($D3480,cpi!$A:$A,0),MATCH($C3480,cpi!$1:$1,0))</f>
        <v>236.15100000000001</v>
      </c>
      <c r="P3480" s="10">
        <f>cpi!$I$2</f>
        <v>245.51900000000001</v>
      </c>
      <c r="Q3480" s="10">
        <f t="shared" si="438"/>
        <v>1.0396695334764621</v>
      </c>
      <c r="R3480" s="8" t="str">
        <f t="shared" si="439"/>
        <v/>
      </c>
      <c r="S3480" s="11">
        <f t="shared" si="440"/>
        <v>10396695.33476462</v>
      </c>
      <c r="T3480" s="11">
        <f t="shared" si="440"/>
        <v>70340.921626416995</v>
      </c>
      <c r="U3480" s="11">
        <f t="shared" si="440"/>
        <v>113473.69156175498</v>
      </c>
    </row>
    <row r="3481" spans="1:21" x14ac:dyDescent="0.2">
      <c r="A3481" s="5">
        <v>3514</v>
      </c>
      <c r="B3481" s="17">
        <v>27</v>
      </c>
      <c r="C3481" s="16">
        <v>2</v>
      </c>
      <c r="D3481" s="16">
        <v>1998</v>
      </c>
      <c r="E3481" s="18">
        <v>36587</v>
      </c>
      <c r="F3481" s="9" t="s">
        <v>3437</v>
      </c>
      <c r="G3481" s="3">
        <v>10000000</v>
      </c>
      <c r="H3481" s="3">
        <v>45779</v>
      </c>
      <c r="I3481" s="3">
        <v>45779</v>
      </c>
      <c r="J3481" s="8" t="str">
        <f t="shared" si="434"/>
        <v/>
      </c>
      <c r="K3481" s="8" t="str">
        <f t="shared" si="435"/>
        <v/>
      </c>
      <c r="L3481" s="8" t="str">
        <f t="shared" si="436"/>
        <v>An Alan Smithee Film: Burn Hollywood Burn</v>
      </c>
      <c r="M3481" s="8" t="str">
        <f t="shared" si="437"/>
        <v/>
      </c>
      <c r="N3481" s="8" t="str">
        <f t="shared" si="433"/>
        <v>An Alan Smithee Film: Burn Hollywood Burn</v>
      </c>
      <c r="O3481" s="10">
        <f>INDEX(cpi!$A$1:$M$106,MATCH($D3481,cpi!$A:$A,0),MATCH($C3481,cpi!$1:$1,0))</f>
        <v>161.9</v>
      </c>
      <c r="P3481" s="10">
        <f>cpi!$I$2</f>
        <v>245.51900000000001</v>
      </c>
      <c r="Q3481" s="10">
        <f t="shared" si="438"/>
        <v>1.516485484867202</v>
      </c>
      <c r="R3481" s="8" t="str">
        <f t="shared" si="439"/>
        <v/>
      </c>
      <c r="S3481" s="11">
        <f t="shared" si="440"/>
        <v>15164854.848672021</v>
      </c>
      <c r="T3481" s="11">
        <f t="shared" si="440"/>
        <v>69423.189011735638</v>
      </c>
      <c r="U3481" s="11">
        <f t="shared" si="440"/>
        <v>69423.189011735638</v>
      </c>
    </row>
    <row r="3482" spans="1:21" x14ac:dyDescent="0.2">
      <c r="A3482" s="5">
        <v>3515</v>
      </c>
      <c r="B3482" s="17">
        <v>28</v>
      </c>
      <c r="C3482" s="16">
        <v>8</v>
      </c>
      <c r="D3482" s="16">
        <v>2009</v>
      </c>
      <c r="E3482" s="18">
        <v>40641</v>
      </c>
      <c r="F3482" s="9" t="s">
        <v>3438</v>
      </c>
      <c r="G3482" s="3">
        <v>10000000</v>
      </c>
      <c r="H3482" s="3">
        <v>19716</v>
      </c>
      <c r="I3482" s="3">
        <v>19716</v>
      </c>
      <c r="J3482" s="8" t="str">
        <f t="shared" si="434"/>
        <v/>
      </c>
      <c r="K3482" s="8" t="str">
        <f t="shared" si="435"/>
        <v/>
      </c>
      <c r="L3482" s="8" t="str">
        <f t="shared" si="436"/>
        <v>The Open Road</v>
      </c>
      <c r="M3482" s="8" t="str">
        <f t="shared" si="437"/>
        <v/>
      </c>
      <c r="N3482" s="8" t="str">
        <f t="shared" si="433"/>
        <v>The Open Road</v>
      </c>
      <c r="O3482" s="10">
        <f>INDEX(cpi!$A$1:$M$106,MATCH($D3482,cpi!$A:$A,0),MATCH($C3482,cpi!$1:$1,0))</f>
        <v>215.834</v>
      </c>
      <c r="P3482" s="10">
        <f>cpi!$I$2</f>
        <v>245.51900000000001</v>
      </c>
      <c r="Q3482" s="10">
        <f t="shared" si="438"/>
        <v>1.1375362547142711</v>
      </c>
      <c r="R3482" s="8" t="str">
        <f t="shared" si="439"/>
        <v/>
      </c>
      <c r="S3482" s="11">
        <f t="shared" si="440"/>
        <v>11375362.547142711</v>
      </c>
      <c r="T3482" s="11">
        <f t="shared" si="440"/>
        <v>22427.664797946571</v>
      </c>
      <c r="U3482" s="11">
        <f t="shared" si="440"/>
        <v>22427.664797946571</v>
      </c>
    </row>
    <row r="3483" spans="1:21" x14ac:dyDescent="0.2">
      <c r="A3483" s="5">
        <v>3516</v>
      </c>
      <c r="B3483" s="17">
        <v>10</v>
      </c>
      <c r="C3483" s="16">
        <v>7</v>
      </c>
      <c r="D3483" s="16">
        <v>2015</v>
      </c>
      <c r="E3483" s="18">
        <v>42284</v>
      </c>
      <c r="F3483" s="9" t="s">
        <v>3439</v>
      </c>
      <c r="G3483" s="3">
        <v>10000000</v>
      </c>
      <c r="H3483" s="3">
        <v>17472</v>
      </c>
      <c r="I3483" s="3">
        <v>161097</v>
      </c>
      <c r="J3483" s="8" t="str">
        <f t="shared" si="434"/>
        <v/>
      </c>
      <c r="K3483" s="8" t="str">
        <f t="shared" si="435"/>
        <v/>
      </c>
      <c r="L3483" s="8" t="str">
        <f t="shared" si="436"/>
        <v>Strangerland</v>
      </c>
      <c r="M3483" s="8" t="str">
        <f t="shared" si="437"/>
        <v/>
      </c>
      <c r="N3483" s="8" t="str">
        <f t="shared" si="433"/>
        <v>Strangerland</v>
      </c>
      <c r="O3483" s="10">
        <f>INDEX(cpi!$A$1:$M$106,MATCH($D3483,cpi!$A:$A,0),MATCH($C3483,cpi!$1:$1,0))</f>
        <v>238.654</v>
      </c>
      <c r="P3483" s="10">
        <f>cpi!$I$2</f>
        <v>245.51900000000001</v>
      </c>
      <c r="Q3483" s="10">
        <f t="shared" si="438"/>
        <v>1.0287654931406975</v>
      </c>
      <c r="R3483" s="8" t="str">
        <f t="shared" si="439"/>
        <v/>
      </c>
      <c r="S3483" s="11">
        <f t="shared" si="440"/>
        <v>10287654.931406975</v>
      </c>
      <c r="T3483" s="11">
        <f t="shared" si="440"/>
        <v>17974.590696154268</v>
      </c>
      <c r="U3483" s="11">
        <f t="shared" si="440"/>
        <v>165731.03464848697</v>
      </c>
    </row>
    <row r="3484" spans="1:21" x14ac:dyDescent="0.2">
      <c r="A3484" s="5">
        <v>3517</v>
      </c>
      <c r="B3484" s="17">
        <v>13</v>
      </c>
      <c r="C3484" s="16">
        <v>3</v>
      </c>
      <c r="D3484" s="16">
        <v>2015</v>
      </c>
      <c r="E3484" s="18">
        <v>42372</v>
      </c>
      <c r="F3484" s="9" t="s">
        <v>3440</v>
      </c>
      <c r="G3484" s="3">
        <v>10000000</v>
      </c>
      <c r="H3484" s="3">
        <v>11894</v>
      </c>
      <c r="I3484" s="3">
        <v>11894</v>
      </c>
      <c r="J3484" s="8" t="str">
        <f t="shared" si="434"/>
        <v/>
      </c>
      <c r="K3484" s="8" t="str">
        <f t="shared" si="435"/>
        <v/>
      </c>
      <c r="L3484" s="8" t="str">
        <f t="shared" si="436"/>
        <v>Hross i oss</v>
      </c>
      <c r="M3484" s="8" t="str">
        <f t="shared" si="437"/>
        <v/>
      </c>
      <c r="N3484" s="8" t="str">
        <f t="shared" si="433"/>
        <v>Hross i oss</v>
      </c>
      <c r="O3484" s="10">
        <f>INDEX(cpi!$A$1:$M$106,MATCH($D3484,cpi!$A:$A,0),MATCH($C3484,cpi!$1:$1,0))</f>
        <v>236.119</v>
      </c>
      <c r="P3484" s="10">
        <f>cpi!$I$2</f>
        <v>245.51900000000001</v>
      </c>
      <c r="Q3484" s="10">
        <f t="shared" si="438"/>
        <v>1.0398104345690098</v>
      </c>
      <c r="R3484" s="8" t="str">
        <f t="shared" si="439"/>
        <v/>
      </c>
      <c r="S3484" s="11">
        <f t="shared" si="440"/>
        <v>10398104.345690098</v>
      </c>
      <c r="T3484" s="11">
        <f t="shared" si="440"/>
        <v>12367.505308763803</v>
      </c>
      <c r="U3484" s="11">
        <f t="shared" si="440"/>
        <v>12367.505308763803</v>
      </c>
    </row>
    <row r="3485" spans="1:21" x14ac:dyDescent="0.2">
      <c r="A3485" s="5">
        <v>3518</v>
      </c>
      <c r="B3485" s="17">
        <v>16</v>
      </c>
      <c r="C3485" s="16">
        <v>10</v>
      </c>
      <c r="D3485" s="16">
        <v>2009</v>
      </c>
      <c r="E3485" s="18">
        <v>40278</v>
      </c>
      <c r="F3485" s="9" t="s">
        <v>3441</v>
      </c>
      <c r="G3485" s="3">
        <v>10000000</v>
      </c>
      <c r="H3485" s="3">
        <v>9069</v>
      </c>
      <c r="I3485" s="3">
        <v>9069</v>
      </c>
      <c r="J3485" s="8" t="str">
        <f t="shared" si="434"/>
        <v/>
      </c>
      <c r="K3485" s="8" t="str">
        <f t="shared" si="435"/>
        <v/>
      </c>
      <c r="L3485" s="8" t="str">
        <f t="shared" si="436"/>
        <v>Janky Promoters</v>
      </c>
      <c r="M3485" s="8" t="str">
        <f t="shared" si="437"/>
        <v/>
      </c>
      <c r="N3485" s="8" t="str">
        <f t="shared" si="433"/>
        <v>Janky Promoters</v>
      </c>
      <c r="O3485" s="10">
        <f>INDEX(cpi!$A$1:$M$106,MATCH($D3485,cpi!$A:$A,0),MATCH($C3485,cpi!$1:$1,0))</f>
        <v>216.17699999999999</v>
      </c>
      <c r="P3485" s="10">
        <f>cpi!$I$2</f>
        <v>245.51900000000001</v>
      </c>
      <c r="Q3485" s="10">
        <f t="shared" si="438"/>
        <v>1.1357313682769212</v>
      </c>
      <c r="R3485" s="8" t="str">
        <f t="shared" si="439"/>
        <v/>
      </c>
      <c r="S3485" s="11">
        <f t="shared" si="440"/>
        <v>11357313.682769213</v>
      </c>
      <c r="T3485" s="11">
        <f t="shared" si="440"/>
        <v>10299.947778903399</v>
      </c>
      <c r="U3485" s="11">
        <f t="shared" si="440"/>
        <v>10299.947778903399</v>
      </c>
    </row>
    <row r="3486" spans="1:21" x14ac:dyDescent="0.2">
      <c r="A3486" s="5">
        <v>3519</v>
      </c>
      <c r="B3486" s="17">
        <v>21</v>
      </c>
      <c r="C3486" s="16">
        <v>12</v>
      </c>
      <c r="D3486" s="16">
        <v>2007</v>
      </c>
      <c r="E3486" s="18">
        <v>39703</v>
      </c>
      <c r="F3486" s="9" t="s">
        <v>3442</v>
      </c>
      <c r="G3486" s="3">
        <v>10000000</v>
      </c>
      <c r="H3486" s="3">
        <v>6422</v>
      </c>
      <c r="I3486" s="3">
        <v>1537479</v>
      </c>
      <c r="J3486" s="8" t="str">
        <f t="shared" si="434"/>
        <v/>
      </c>
      <c r="K3486" s="8" t="str">
        <f t="shared" si="435"/>
        <v/>
      </c>
      <c r="L3486" s="8" t="str">
        <f t="shared" si="436"/>
        <v>Blonde Ambition</v>
      </c>
      <c r="M3486" s="8" t="str">
        <f t="shared" si="437"/>
        <v/>
      </c>
      <c r="N3486" s="8" t="str">
        <f t="shared" si="433"/>
        <v>Blonde Ambition</v>
      </c>
      <c r="O3486" s="10">
        <f>INDEX(cpi!$A$1:$M$106,MATCH($D3486,cpi!$A:$A,0),MATCH($C3486,cpi!$1:$1,0))</f>
        <v>210.036</v>
      </c>
      <c r="P3486" s="10">
        <f>cpi!$I$2</f>
        <v>245.51900000000001</v>
      </c>
      <c r="Q3486" s="10">
        <f t="shared" si="438"/>
        <v>1.1689377059170809</v>
      </c>
      <c r="R3486" s="8" t="str">
        <f t="shared" si="439"/>
        <v/>
      </c>
      <c r="S3486" s="11">
        <f t="shared" si="440"/>
        <v>11689377.059170809</v>
      </c>
      <c r="T3486" s="11">
        <f t="shared" si="440"/>
        <v>7506.9179473994936</v>
      </c>
      <c r="U3486" s="11">
        <f t="shared" si="440"/>
        <v>1797217.1751556876</v>
      </c>
    </row>
    <row r="3487" spans="1:21" x14ac:dyDescent="0.2">
      <c r="A3487" s="5">
        <v>3520</v>
      </c>
      <c r="B3487" s="17">
        <v>6</v>
      </c>
      <c r="C3487" s="16">
        <v>8</v>
      </c>
      <c r="D3487" s="16">
        <v>2010</v>
      </c>
      <c r="E3487" s="18">
        <v>40337</v>
      </c>
      <c r="F3487" s="9" t="s">
        <v>3443</v>
      </c>
      <c r="G3487" s="3">
        <v>10000000</v>
      </c>
      <c r="H3487" s="3">
        <v>4803</v>
      </c>
      <c r="I3487" s="3">
        <v>17704131</v>
      </c>
      <c r="J3487" s="8" t="str">
        <f t="shared" si="434"/>
        <v/>
      </c>
      <c r="K3487" s="8" t="str">
        <f t="shared" si="435"/>
        <v/>
      </c>
      <c r="L3487" s="8" t="str">
        <f t="shared" si="436"/>
        <v>The Oxford Murders</v>
      </c>
      <c r="M3487" s="8" t="str">
        <f t="shared" si="437"/>
        <v/>
      </c>
      <c r="N3487" s="8" t="str">
        <f t="shared" si="433"/>
        <v>The Oxford Murders</v>
      </c>
      <c r="O3487" s="10">
        <f>INDEX(cpi!$A$1:$M$106,MATCH($D3487,cpi!$A:$A,0),MATCH($C3487,cpi!$1:$1,0))</f>
        <v>218.31200000000001</v>
      </c>
      <c r="P3487" s="10">
        <f>cpi!$I$2</f>
        <v>245.51900000000001</v>
      </c>
      <c r="Q3487" s="10">
        <f t="shared" si="438"/>
        <v>1.1246243907801678</v>
      </c>
      <c r="R3487" s="8" t="str">
        <f t="shared" si="439"/>
        <v/>
      </c>
      <c r="S3487" s="11">
        <f t="shared" si="440"/>
        <v>11246243.907801678</v>
      </c>
      <c r="T3487" s="11">
        <f t="shared" si="440"/>
        <v>5401.5709489171459</v>
      </c>
      <c r="U3487" s="11">
        <f t="shared" si="440"/>
        <v>19910497.540167283</v>
      </c>
    </row>
    <row r="3488" spans="1:21" x14ac:dyDescent="0.2">
      <c r="A3488" s="5">
        <v>3521</v>
      </c>
      <c r="B3488" s="17">
        <v>26</v>
      </c>
      <c r="C3488" s="16">
        <v>12</v>
      </c>
      <c r="D3488" s="16">
        <v>2014</v>
      </c>
      <c r="E3488" s="18">
        <v>42412</v>
      </c>
      <c r="F3488" s="9" t="s">
        <v>3444</v>
      </c>
      <c r="G3488" s="3">
        <v>10000000</v>
      </c>
      <c r="H3488" s="3">
        <v>388</v>
      </c>
      <c r="I3488" s="3">
        <v>173613</v>
      </c>
      <c r="J3488" s="8" t="str">
        <f t="shared" si="434"/>
        <v/>
      </c>
      <c r="K3488" s="8" t="str">
        <f t="shared" si="435"/>
        <v/>
      </c>
      <c r="L3488" s="8" t="str">
        <f t="shared" si="436"/>
        <v>Barbecue</v>
      </c>
      <c r="M3488" s="8" t="str">
        <f t="shared" si="437"/>
        <v/>
      </c>
      <c r="N3488" s="8" t="str">
        <f t="shared" si="433"/>
        <v>Barbecue</v>
      </c>
      <c r="O3488" s="10">
        <f>INDEX(cpi!$A$1:$M$106,MATCH($D3488,cpi!$A:$A,0),MATCH($C3488,cpi!$1:$1,0))</f>
        <v>234.81200000000001</v>
      </c>
      <c r="P3488" s="10">
        <f>cpi!$I$2</f>
        <v>245.51900000000001</v>
      </c>
      <c r="Q3488" s="10">
        <f t="shared" si="438"/>
        <v>1.0455981806721972</v>
      </c>
      <c r="R3488" s="8" t="str">
        <f t="shared" si="439"/>
        <v/>
      </c>
      <c r="S3488" s="11">
        <f t="shared" si="440"/>
        <v>10455981.806721972</v>
      </c>
      <c r="T3488" s="11">
        <f t="shared" si="440"/>
        <v>405.69209410081254</v>
      </c>
      <c r="U3488" s="11">
        <f t="shared" si="440"/>
        <v>181529.43694104216</v>
      </c>
    </row>
    <row r="3489" spans="1:21" x14ac:dyDescent="0.2">
      <c r="A3489" s="5">
        <v>3522</v>
      </c>
      <c r="B3489" s="17">
        <v>31</v>
      </c>
      <c r="C3489" s="16">
        <v>12</v>
      </c>
      <c r="D3489" s="16">
        <v>2010</v>
      </c>
      <c r="E3489" s="18">
        <v>41102</v>
      </c>
      <c r="F3489" s="9" t="s">
        <v>3445</v>
      </c>
      <c r="G3489" s="3">
        <v>10000000</v>
      </c>
      <c r="H3489" s="3">
        <v>0</v>
      </c>
      <c r="I3489" s="3">
        <v>15037867</v>
      </c>
      <c r="J3489" s="8" t="str">
        <f t="shared" si="434"/>
        <v/>
      </c>
      <c r="K3489" s="8" t="str">
        <f t="shared" si="435"/>
        <v/>
      </c>
      <c r="L3489" s="8" t="str">
        <f t="shared" si="436"/>
        <v>The Reef</v>
      </c>
      <c r="M3489" s="8" t="str">
        <f t="shared" si="437"/>
        <v/>
      </c>
      <c r="N3489" s="8" t="str">
        <f t="shared" si="433"/>
        <v>The Reef</v>
      </c>
      <c r="O3489" s="10">
        <f>INDEX(cpi!$A$1:$M$106,MATCH($D3489,cpi!$A:$A,0),MATCH($C3489,cpi!$1:$1,0))</f>
        <v>219.179</v>
      </c>
      <c r="P3489" s="10">
        <f>cpi!$I$2</f>
        <v>245.51900000000001</v>
      </c>
      <c r="Q3489" s="10">
        <f t="shared" si="438"/>
        <v>1.1201757467640605</v>
      </c>
      <c r="R3489" s="8" t="str">
        <f t="shared" si="439"/>
        <v/>
      </c>
      <c r="S3489" s="11">
        <f t="shared" si="440"/>
        <v>11201757.467640605</v>
      </c>
      <c r="T3489" s="11">
        <f t="shared" si="440"/>
        <v>0</v>
      </c>
      <c r="U3489" s="11">
        <f t="shared" si="440"/>
        <v>16845053.896463621</v>
      </c>
    </row>
    <row r="3490" spans="1:21" x14ac:dyDescent="0.2">
      <c r="A3490" s="5">
        <v>3523</v>
      </c>
      <c r="B3490" s="17">
        <v>8</v>
      </c>
      <c r="C3490" s="16">
        <v>1</v>
      </c>
      <c r="D3490" s="16">
        <v>2008</v>
      </c>
      <c r="E3490" s="18">
        <v>39661</v>
      </c>
      <c r="F3490" s="9" t="s">
        <v>3446</v>
      </c>
      <c r="G3490" s="3">
        <v>10000000</v>
      </c>
      <c r="H3490" s="3">
        <v>0</v>
      </c>
      <c r="I3490" s="3">
        <v>8243567</v>
      </c>
      <c r="J3490" s="8" t="str">
        <f t="shared" si="434"/>
        <v/>
      </c>
      <c r="K3490" s="8" t="str">
        <f t="shared" si="435"/>
        <v/>
      </c>
      <c r="L3490" s="8" t="str">
        <f t="shared" si="436"/>
        <v>White Noise 2: The Light</v>
      </c>
      <c r="M3490" s="8" t="str">
        <f t="shared" si="437"/>
        <v/>
      </c>
      <c r="N3490" s="8" t="str">
        <f t="shared" si="433"/>
        <v>White Noise 2: The Light</v>
      </c>
      <c r="O3490" s="10">
        <f>INDEX(cpi!$A$1:$M$106,MATCH($D3490,cpi!$A:$A,0),MATCH($C3490,cpi!$1:$1,0))</f>
        <v>211.08</v>
      </c>
      <c r="P3490" s="10">
        <f>cpi!$I$2</f>
        <v>245.51900000000001</v>
      </c>
      <c r="Q3490" s="10">
        <f t="shared" si="438"/>
        <v>1.1631561493272693</v>
      </c>
      <c r="R3490" s="8" t="str">
        <f t="shared" si="439"/>
        <v/>
      </c>
      <c r="S3490" s="11">
        <f t="shared" si="440"/>
        <v>11631561.493272694</v>
      </c>
      <c r="T3490" s="11">
        <f t="shared" si="440"/>
        <v>0</v>
      </c>
      <c r="U3490" s="11">
        <f t="shared" si="440"/>
        <v>9588555.6484413501</v>
      </c>
    </row>
    <row r="3491" spans="1:21" x14ac:dyDescent="0.2">
      <c r="A3491" s="5">
        <v>3524</v>
      </c>
      <c r="B3491" s="17">
        <v>8</v>
      </c>
      <c r="C3491" s="16">
        <v>10</v>
      </c>
      <c r="D3491" s="16">
        <v>2010</v>
      </c>
      <c r="E3491" s="18">
        <v>40400</v>
      </c>
      <c r="F3491" s="9" t="s">
        <v>3447</v>
      </c>
      <c r="G3491" s="3">
        <v>10000000</v>
      </c>
      <c r="H3491" s="3">
        <v>0</v>
      </c>
      <c r="I3491" s="3">
        <v>1642939</v>
      </c>
      <c r="J3491" s="8" t="str">
        <f t="shared" si="434"/>
        <v/>
      </c>
      <c r="K3491" s="8" t="str">
        <f t="shared" si="435"/>
        <v/>
      </c>
      <c r="L3491" s="8" t="str">
        <f t="shared" si="436"/>
        <v>It's a Wonderful Afterlife</v>
      </c>
      <c r="M3491" s="8" t="str">
        <f t="shared" si="437"/>
        <v/>
      </c>
      <c r="N3491" s="8" t="str">
        <f t="shared" si="433"/>
        <v>It's a Wonderful Afterlife</v>
      </c>
      <c r="O3491" s="10">
        <f>INDEX(cpi!$A$1:$M$106,MATCH($D3491,cpi!$A:$A,0),MATCH($C3491,cpi!$1:$1,0))</f>
        <v>218.71100000000001</v>
      </c>
      <c r="P3491" s="10">
        <f>cpi!$I$2</f>
        <v>245.51900000000001</v>
      </c>
      <c r="Q3491" s="10">
        <f t="shared" si="438"/>
        <v>1.1225727101060303</v>
      </c>
      <c r="R3491" s="8" t="str">
        <f t="shared" si="439"/>
        <v/>
      </c>
      <c r="S3491" s="11">
        <f t="shared" si="440"/>
        <v>11225727.101060303</v>
      </c>
      <c r="T3491" s="11">
        <f t="shared" si="440"/>
        <v>0</v>
      </c>
      <c r="U3491" s="11">
        <f t="shared" si="440"/>
        <v>1844318.4857688914</v>
      </c>
    </row>
    <row r="3492" spans="1:21" x14ac:dyDescent="0.2">
      <c r="A3492" s="5">
        <v>3525</v>
      </c>
      <c r="B3492" s="17">
        <v>21</v>
      </c>
      <c r="C3492" s="16">
        <v>6</v>
      </c>
      <c r="D3492" s="16">
        <v>2011</v>
      </c>
      <c r="E3492" s="18">
        <v>41158</v>
      </c>
      <c r="F3492" s="9" t="s">
        <v>3448</v>
      </c>
      <c r="G3492" s="3">
        <v>10000000</v>
      </c>
      <c r="H3492" s="3">
        <v>0</v>
      </c>
      <c r="I3492" s="3">
        <v>1230542</v>
      </c>
      <c r="J3492" s="8" t="str">
        <f t="shared" si="434"/>
        <v/>
      </c>
      <c r="K3492" s="8" t="str">
        <f t="shared" si="435"/>
        <v/>
      </c>
      <c r="L3492" s="8" t="str">
        <f t="shared" si="436"/>
        <v>You Got Served: Beat The World</v>
      </c>
      <c r="M3492" s="8" t="str">
        <f t="shared" si="437"/>
        <v/>
      </c>
      <c r="N3492" s="8" t="str">
        <f t="shared" si="433"/>
        <v>You Got Served: Beat The World</v>
      </c>
      <c r="O3492" s="10">
        <f>INDEX(cpi!$A$1:$M$106,MATCH($D3492,cpi!$A:$A,0),MATCH($C3492,cpi!$1:$1,0))</f>
        <v>225.72200000000001</v>
      </c>
      <c r="P3492" s="10">
        <f>cpi!$I$2</f>
        <v>245.51900000000001</v>
      </c>
      <c r="Q3492" s="10">
        <f t="shared" si="438"/>
        <v>1.0877052303275712</v>
      </c>
      <c r="R3492" s="8" t="str">
        <f t="shared" si="439"/>
        <v/>
      </c>
      <c r="S3492" s="11">
        <f t="shared" si="440"/>
        <v>10877052.303275712</v>
      </c>
      <c r="T3492" s="11">
        <f t="shared" si="440"/>
        <v>0</v>
      </c>
      <c r="U3492" s="11">
        <f t="shared" si="440"/>
        <v>1338466.9695377501</v>
      </c>
    </row>
    <row r="3493" spans="1:21" x14ac:dyDescent="0.2">
      <c r="A3493" s="5">
        <v>3526</v>
      </c>
      <c r="B3493" s="17">
        <v>21</v>
      </c>
      <c r="C3493" s="16">
        <v>8</v>
      </c>
      <c r="D3493" s="16">
        <v>2009</v>
      </c>
      <c r="E3493" s="18">
        <v>40429</v>
      </c>
      <c r="F3493" s="9" t="s">
        <v>3449</v>
      </c>
      <c r="G3493" s="3">
        <v>10000000</v>
      </c>
      <c r="H3493" s="3">
        <v>0</v>
      </c>
      <c r="I3493" s="3">
        <v>997921</v>
      </c>
      <c r="J3493" s="8" t="str">
        <f t="shared" si="434"/>
        <v/>
      </c>
      <c r="K3493" s="8" t="str">
        <f t="shared" si="435"/>
        <v/>
      </c>
      <c r="L3493" s="8" t="str">
        <f t="shared" si="436"/>
        <v>Fifty Dead Men Walking</v>
      </c>
      <c r="M3493" s="8" t="str">
        <f t="shared" si="437"/>
        <v/>
      </c>
      <c r="N3493" s="8" t="str">
        <f t="shared" si="433"/>
        <v>Fifty Dead Men Walking</v>
      </c>
      <c r="O3493" s="10">
        <f>INDEX(cpi!$A$1:$M$106,MATCH($D3493,cpi!$A:$A,0),MATCH($C3493,cpi!$1:$1,0))</f>
        <v>215.834</v>
      </c>
      <c r="P3493" s="10">
        <f>cpi!$I$2</f>
        <v>245.51900000000001</v>
      </c>
      <c r="Q3493" s="10">
        <f t="shared" si="438"/>
        <v>1.1375362547142711</v>
      </c>
      <c r="R3493" s="8" t="str">
        <f t="shared" si="439"/>
        <v/>
      </c>
      <c r="S3493" s="11">
        <f t="shared" si="440"/>
        <v>11375362.547142711</v>
      </c>
      <c r="T3493" s="11">
        <f t="shared" si="440"/>
        <v>0</v>
      </c>
      <c r="U3493" s="11">
        <f t="shared" si="440"/>
        <v>1135171.3168407201</v>
      </c>
    </row>
    <row r="3494" spans="1:21" x14ac:dyDescent="0.2">
      <c r="A3494" s="5">
        <v>3527</v>
      </c>
      <c r="B3494" s="17">
        <v>26</v>
      </c>
      <c r="C3494" s="16">
        <v>9</v>
      </c>
      <c r="D3494" s="16">
        <v>2014</v>
      </c>
      <c r="E3494" s="18">
        <v>42409</v>
      </c>
      <c r="F3494" s="9" t="s">
        <v>3450</v>
      </c>
      <c r="G3494" s="3">
        <v>10000000</v>
      </c>
      <c r="H3494" s="3">
        <v>0</v>
      </c>
      <c r="I3494" s="3">
        <v>552641</v>
      </c>
      <c r="J3494" s="8" t="str">
        <f t="shared" si="434"/>
        <v/>
      </c>
      <c r="K3494" s="8" t="str">
        <f t="shared" si="435"/>
        <v/>
      </c>
      <c r="L3494" s="8" t="str">
        <f t="shared" si="436"/>
        <v>Plastic</v>
      </c>
      <c r="M3494" s="8" t="str">
        <f t="shared" si="437"/>
        <v/>
      </c>
      <c r="N3494" s="8" t="str">
        <f t="shared" si="433"/>
        <v>Plastic</v>
      </c>
      <c r="O3494" s="10">
        <f>INDEX(cpi!$A$1:$M$106,MATCH($D3494,cpi!$A:$A,0),MATCH($C3494,cpi!$1:$1,0))</f>
        <v>238.03100000000001</v>
      </c>
      <c r="P3494" s="10">
        <f>cpi!$I$2</f>
        <v>245.51900000000001</v>
      </c>
      <c r="Q3494" s="10">
        <f t="shared" si="438"/>
        <v>1.0314580873919783</v>
      </c>
      <c r="R3494" s="8" t="str">
        <f t="shared" si="439"/>
        <v/>
      </c>
      <c r="S3494" s="11">
        <f t="shared" si="440"/>
        <v>10314580.873919783</v>
      </c>
      <c r="T3494" s="11">
        <f t="shared" si="440"/>
        <v>0</v>
      </c>
      <c r="U3494" s="11">
        <f t="shared" si="440"/>
        <v>570026.02887439029</v>
      </c>
    </row>
    <row r="3495" spans="1:21" x14ac:dyDescent="0.2">
      <c r="A3495" s="5">
        <v>3528</v>
      </c>
      <c r="B3495" s="17">
        <v>10</v>
      </c>
      <c r="C3495" s="16">
        <v>3</v>
      </c>
      <c r="D3495" s="16">
        <v>2015</v>
      </c>
      <c r="E3495" s="18">
        <v>42280</v>
      </c>
      <c r="F3495" s="9" t="s">
        <v>3451</v>
      </c>
      <c r="G3495" s="3">
        <v>10000000</v>
      </c>
      <c r="H3495" s="3">
        <v>0</v>
      </c>
      <c r="I3495" s="3">
        <v>314073</v>
      </c>
      <c r="J3495" s="8" t="str">
        <f t="shared" si="434"/>
        <v/>
      </c>
      <c r="K3495" s="8" t="str">
        <f t="shared" si="435"/>
        <v/>
      </c>
      <c r="L3495" s="8" t="str">
        <f t="shared" si="436"/>
        <v>Jungle Shuffle</v>
      </c>
      <c r="M3495" s="8" t="str">
        <f t="shared" si="437"/>
        <v/>
      </c>
      <c r="N3495" s="8" t="str">
        <f t="shared" si="433"/>
        <v>Jungle Shuffle</v>
      </c>
      <c r="O3495" s="10">
        <f>INDEX(cpi!$A$1:$M$106,MATCH($D3495,cpi!$A:$A,0),MATCH($C3495,cpi!$1:$1,0))</f>
        <v>236.119</v>
      </c>
      <c r="P3495" s="10">
        <f>cpi!$I$2</f>
        <v>245.51900000000001</v>
      </c>
      <c r="Q3495" s="10">
        <f t="shared" si="438"/>
        <v>1.0398104345690098</v>
      </c>
      <c r="R3495" s="8" t="str">
        <f t="shared" si="439"/>
        <v/>
      </c>
      <c r="S3495" s="11">
        <f t="shared" si="440"/>
        <v>10398104.345690098</v>
      </c>
      <c r="T3495" s="11">
        <f t="shared" si="440"/>
        <v>0</v>
      </c>
      <c r="U3495" s="11">
        <f t="shared" si="440"/>
        <v>326576.38261639263</v>
      </c>
    </row>
    <row r="3496" spans="1:21" x14ac:dyDescent="0.2">
      <c r="A3496" s="5">
        <v>3529</v>
      </c>
      <c r="B3496" s="17">
        <v>22</v>
      </c>
      <c r="C3496" s="16">
        <v>9</v>
      </c>
      <c r="D3496" s="16">
        <v>2009</v>
      </c>
      <c r="E3496" s="18">
        <v>40460</v>
      </c>
      <c r="F3496" s="9" t="s">
        <v>3452</v>
      </c>
      <c r="G3496" s="3">
        <v>10000000</v>
      </c>
      <c r="H3496" s="3">
        <v>0</v>
      </c>
      <c r="I3496" s="3">
        <v>90909</v>
      </c>
      <c r="J3496" s="8" t="str">
        <f t="shared" si="434"/>
        <v/>
      </c>
      <c r="K3496" s="8" t="str">
        <f t="shared" si="435"/>
        <v/>
      </c>
      <c r="L3496" s="8" t="str">
        <f t="shared" si="436"/>
        <v>Adam Resurrected</v>
      </c>
      <c r="M3496" s="8" t="str">
        <f t="shared" si="437"/>
        <v/>
      </c>
      <c r="N3496" s="8" t="str">
        <f t="shared" si="433"/>
        <v>Adam Resurrected</v>
      </c>
      <c r="O3496" s="10">
        <f>INDEX(cpi!$A$1:$M$106,MATCH($D3496,cpi!$A:$A,0),MATCH($C3496,cpi!$1:$1,0))</f>
        <v>215.96899999999999</v>
      </c>
      <c r="P3496" s="10">
        <f>cpi!$I$2</f>
        <v>245.51900000000001</v>
      </c>
      <c r="Q3496" s="10">
        <f t="shared" si="438"/>
        <v>1.1368251925044799</v>
      </c>
      <c r="R3496" s="8" t="str">
        <f t="shared" si="439"/>
        <v/>
      </c>
      <c r="S3496" s="11">
        <f t="shared" si="440"/>
        <v>11368251.925044799</v>
      </c>
      <c r="T3496" s="11">
        <f t="shared" si="440"/>
        <v>0</v>
      </c>
      <c r="U3496" s="11">
        <f t="shared" si="440"/>
        <v>103347.64142538977</v>
      </c>
    </row>
    <row r="3497" spans="1:21" x14ac:dyDescent="0.2">
      <c r="A3497" s="5">
        <v>3530</v>
      </c>
      <c r="B3497" s="17">
        <v>26</v>
      </c>
      <c r="C3497" s="16">
        <v>5</v>
      </c>
      <c r="D3497" s="16">
        <v>2009</v>
      </c>
      <c r="E3497" s="18">
        <v>40579</v>
      </c>
      <c r="F3497" s="9" t="s">
        <v>3453</v>
      </c>
      <c r="G3497" s="3">
        <v>10000000</v>
      </c>
      <c r="H3497" s="3">
        <v>0</v>
      </c>
      <c r="I3497" s="3">
        <v>0</v>
      </c>
      <c r="J3497" s="8">
        <f t="shared" si="434"/>
        <v>1</v>
      </c>
      <c r="K3497" s="8" t="str">
        <f t="shared" si="435"/>
        <v/>
      </c>
      <c r="L3497" s="8" t="str">
        <f t="shared" si="436"/>
        <v>The Devil's Tomb</v>
      </c>
      <c r="M3497" s="8" t="str">
        <f t="shared" si="437"/>
        <v/>
      </c>
      <c r="N3497" s="8" t="str">
        <f t="shared" si="433"/>
        <v>The Devil's Tomb</v>
      </c>
      <c r="O3497" s="10">
        <f>INDEX(cpi!$A$1:$M$106,MATCH($D3497,cpi!$A:$A,0),MATCH($C3497,cpi!$1:$1,0))</f>
        <v>213.85599999999999</v>
      </c>
      <c r="P3497" s="10">
        <f>cpi!$I$2</f>
        <v>245.51900000000001</v>
      </c>
      <c r="Q3497" s="10">
        <f t="shared" si="438"/>
        <v>1.1480575714499477</v>
      </c>
      <c r="R3497" s="8" t="str">
        <f t="shared" si="439"/>
        <v/>
      </c>
      <c r="S3497" s="11">
        <f t="shared" si="440"/>
        <v>11480575.714499477</v>
      </c>
      <c r="T3497" s="11">
        <f t="shared" si="440"/>
        <v>0</v>
      </c>
      <c r="U3497" s="11">
        <f t="shared" si="440"/>
        <v>0</v>
      </c>
    </row>
    <row r="3498" spans="1:21" x14ac:dyDescent="0.2">
      <c r="A3498" s="5">
        <v>3531</v>
      </c>
      <c r="B3498" s="17">
        <v>31</v>
      </c>
      <c r="C3498" s="16">
        <v>12</v>
      </c>
      <c r="D3498" s="16">
        <v>2009</v>
      </c>
      <c r="E3498" s="18">
        <v>40736</v>
      </c>
      <c r="F3498" s="9" t="s">
        <v>3454</v>
      </c>
      <c r="G3498" s="3">
        <v>10000000</v>
      </c>
      <c r="H3498" s="3">
        <v>0</v>
      </c>
      <c r="I3498" s="3">
        <v>0</v>
      </c>
      <c r="J3498" s="8">
        <f t="shared" si="434"/>
        <v>1</v>
      </c>
      <c r="K3498" s="8" t="str">
        <f t="shared" si="435"/>
        <v/>
      </c>
      <c r="L3498" s="8" t="str">
        <f t="shared" si="436"/>
        <v>Good Intentions</v>
      </c>
      <c r="M3498" s="8" t="str">
        <f t="shared" si="437"/>
        <v/>
      </c>
      <c r="N3498" s="8" t="str">
        <f t="shared" si="433"/>
        <v>Good Intentions</v>
      </c>
      <c r="O3498" s="10">
        <f>INDEX(cpi!$A$1:$M$106,MATCH($D3498,cpi!$A:$A,0),MATCH($C3498,cpi!$1:$1,0))</f>
        <v>215.94900000000001</v>
      </c>
      <c r="P3498" s="10">
        <f>cpi!$I$2</f>
        <v>245.51900000000001</v>
      </c>
      <c r="Q3498" s="10">
        <f t="shared" si="438"/>
        <v>1.1369304789556793</v>
      </c>
      <c r="R3498" s="8" t="str">
        <f t="shared" si="439"/>
        <v/>
      </c>
      <c r="S3498" s="11">
        <f t="shared" si="440"/>
        <v>11369304.789556794</v>
      </c>
      <c r="T3498" s="11">
        <f t="shared" si="440"/>
        <v>0</v>
      </c>
      <c r="U3498" s="11">
        <f t="shared" si="440"/>
        <v>0</v>
      </c>
    </row>
    <row r="3499" spans="1:21" x14ac:dyDescent="0.2">
      <c r="A3499" s="5">
        <v>3532</v>
      </c>
      <c r="B3499" s="17">
        <v>2</v>
      </c>
      <c r="C3499" s="16">
        <v>2</v>
      </c>
      <c r="D3499" s="16">
        <v>2007</v>
      </c>
      <c r="E3499" s="18">
        <v>39115</v>
      </c>
      <c r="F3499" s="9" t="s">
        <v>3455</v>
      </c>
      <c r="G3499" s="3">
        <v>10000000</v>
      </c>
      <c r="H3499" s="3">
        <v>0</v>
      </c>
      <c r="I3499" s="3">
        <v>0</v>
      </c>
      <c r="J3499" s="8">
        <f t="shared" si="434"/>
        <v>1</v>
      </c>
      <c r="K3499" s="8" t="str">
        <f t="shared" si="435"/>
        <v/>
      </c>
      <c r="L3499" s="8" t="str">
        <f t="shared" si="436"/>
        <v>Partition</v>
      </c>
      <c r="M3499" s="8" t="str">
        <f t="shared" si="437"/>
        <v/>
      </c>
      <c r="N3499" s="8" t="str">
        <f t="shared" si="433"/>
        <v>Partition</v>
      </c>
      <c r="O3499" s="10">
        <f>INDEX(cpi!$A$1:$M$106,MATCH($D3499,cpi!$A:$A,0),MATCH($C3499,cpi!$1:$1,0))</f>
        <v>203.499</v>
      </c>
      <c r="P3499" s="10">
        <f>cpi!$I$2</f>
        <v>245.51900000000001</v>
      </c>
      <c r="Q3499" s="10">
        <f t="shared" si="438"/>
        <v>1.2064875011670819</v>
      </c>
      <c r="R3499" s="8" t="str">
        <f t="shared" si="439"/>
        <v/>
      </c>
      <c r="S3499" s="11">
        <f t="shared" si="440"/>
        <v>12064875.011670819</v>
      </c>
      <c r="T3499" s="11">
        <f t="shared" si="440"/>
        <v>0</v>
      </c>
      <c r="U3499" s="11">
        <f t="shared" si="440"/>
        <v>0</v>
      </c>
    </row>
    <row r="3500" spans="1:21" x14ac:dyDescent="0.2">
      <c r="A3500" s="5">
        <v>3533</v>
      </c>
      <c r="B3500" s="17">
        <v>13</v>
      </c>
      <c r="C3500" s="16">
        <v>4</v>
      </c>
      <c r="D3500" s="16">
        <v>2012</v>
      </c>
      <c r="E3500" s="18">
        <v>41278</v>
      </c>
      <c r="F3500" s="9" t="s">
        <v>3456</v>
      </c>
      <c r="G3500" s="3">
        <v>10000000</v>
      </c>
      <c r="H3500" s="3">
        <v>0</v>
      </c>
      <c r="I3500" s="3">
        <v>0</v>
      </c>
      <c r="J3500" s="8">
        <f t="shared" si="434"/>
        <v>1</v>
      </c>
      <c r="K3500" s="8" t="str">
        <f t="shared" si="435"/>
        <v/>
      </c>
      <c r="L3500" s="8" t="str">
        <f t="shared" si="436"/>
        <v>Detention</v>
      </c>
      <c r="M3500" s="8" t="str">
        <f t="shared" si="437"/>
        <v/>
      </c>
      <c r="N3500" s="8" t="str">
        <f t="shared" si="433"/>
        <v>Detention</v>
      </c>
      <c r="O3500" s="10">
        <f>INDEX(cpi!$A$1:$M$106,MATCH($D3500,cpi!$A:$A,0),MATCH($C3500,cpi!$1:$1,0))</f>
        <v>230.08500000000001</v>
      </c>
      <c r="P3500" s="10">
        <f>cpi!$I$2</f>
        <v>245.51900000000001</v>
      </c>
      <c r="Q3500" s="10">
        <f t="shared" si="438"/>
        <v>1.0670795575548166</v>
      </c>
      <c r="R3500" s="8" t="str">
        <f t="shared" si="439"/>
        <v/>
      </c>
      <c r="S3500" s="11">
        <f t="shared" si="440"/>
        <v>10670795.575548166</v>
      </c>
      <c r="T3500" s="11">
        <f t="shared" si="440"/>
        <v>0</v>
      </c>
      <c r="U3500" s="11">
        <f t="shared" si="440"/>
        <v>0</v>
      </c>
    </row>
    <row r="3501" spans="1:21" x14ac:dyDescent="0.2">
      <c r="A3501" s="5">
        <v>3534</v>
      </c>
      <c r="B3501" s="17">
        <v>7</v>
      </c>
      <c r="C3501" s="16">
        <v>2</v>
      </c>
      <c r="D3501" s="16">
        <v>2014</v>
      </c>
      <c r="E3501" s="18">
        <v>41822</v>
      </c>
      <c r="F3501" s="9" t="s">
        <v>3457</v>
      </c>
      <c r="G3501" s="3">
        <v>10000000</v>
      </c>
      <c r="H3501" s="3">
        <v>0</v>
      </c>
      <c r="I3501" s="3">
        <v>0</v>
      </c>
      <c r="J3501" s="8">
        <f t="shared" si="434"/>
        <v>1</v>
      </c>
      <c r="K3501" s="8" t="str">
        <f t="shared" si="435"/>
        <v/>
      </c>
      <c r="L3501" s="8" t="str">
        <f t="shared" si="436"/>
        <v>Nurse 3D</v>
      </c>
      <c r="M3501" s="8" t="str">
        <f t="shared" si="437"/>
        <v/>
      </c>
      <c r="N3501" s="8" t="str">
        <f t="shared" si="433"/>
        <v>Nurse 3D</v>
      </c>
      <c r="O3501" s="10">
        <f>INDEX(cpi!$A$1:$M$106,MATCH($D3501,cpi!$A:$A,0),MATCH($C3501,cpi!$1:$1,0))</f>
        <v>234.78100000000001</v>
      </c>
      <c r="P3501" s="10">
        <f>cpi!$I$2</f>
        <v>245.51900000000001</v>
      </c>
      <c r="Q3501" s="10">
        <f t="shared" si="438"/>
        <v>1.0457362393038618</v>
      </c>
      <c r="R3501" s="8" t="str">
        <f t="shared" si="439"/>
        <v/>
      </c>
      <c r="S3501" s="11">
        <f t="shared" si="440"/>
        <v>10457362.393038617</v>
      </c>
      <c r="T3501" s="11">
        <f t="shared" si="440"/>
        <v>0</v>
      </c>
      <c r="U3501" s="11">
        <f t="shared" si="440"/>
        <v>0</v>
      </c>
    </row>
    <row r="3502" spans="1:21" x14ac:dyDescent="0.2">
      <c r="A3502" s="5">
        <v>3536</v>
      </c>
      <c r="B3502" s="17">
        <v>19</v>
      </c>
      <c r="C3502" s="16">
        <v>5</v>
      </c>
      <c r="D3502" s="16">
        <v>2015</v>
      </c>
      <c r="E3502" s="18">
        <v>42556</v>
      </c>
      <c r="F3502" s="9" t="s">
        <v>3458</v>
      </c>
      <c r="G3502" s="3">
        <v>10000000</v>
      </c>
      <c r="H3502" s="3">
        <v>0</v>
      </c>
      <c r="I3502" s="3">
        <v>0</v>
      </c>
      <c r="J3502" s="8">
        <f t="shared" si="434"/>
        <v>1</v>
      </c>
      <c r="K3502" s="8" t="str">
        <f t="shared" si="435"/>
        <v/>
      </c>
      <c r="L3502" s="8" t="str">
        <f t="shared" si="436"/>
        <v>Into the Grizzly Maze</v>
      </c>
      <c r="M3502" s="8" t="str">
        <f t="shared" si="437"/>
        <v/>
      </c>
      <c r="N3502" s="8" t="str">
        <f t="shared" si="433"/>
        <v>Into the Grizzly Maze</v>
      </c>
      <c r="O3502" s="10">
        <f>INDEX(cpi!$A$1:$M$106,MATCH($D3502,cpi!$A:$A,0),MATCH($C3502,cpi!$1:$1,0))</f>
        <v>237.80500000000001</v>
      </c>
      <c r="P3502" s="10">
        <f>cpi!$I$2</f>
        <v>245.51900000000001</v>
      </c>
      <c r="Q3502" s="10">
        <f t="shared" si="438"/>
        <v>1.0324383423393115</v>
      </c>
      <c r="R3502" s="8" t="str">
        <f t="shared" si="439"/>
        <v/>
      </c>
      <c r="S3502" s="11">
        <f t="shared" si="440"/>
        <v>10324383.423393115</v>
      </c>
      <c r="T3502" s="11">
        <f t="shared" si="440"/>
        <v>0</v>
      </c>
      <c r="U3502" s="11">
        <f t="shared" si="440"/>
        <v>0</v>
      </c>
    </row>
    <row r="3503" spans="1:21" x14ac:dyDescent="0.2">
      <c r="A3503" s="5">
        <v>3537</v>
      </c>
      <c r="B3503" s="17">
        <v>21</v>
      </c>
      <c r="C3503" s="16">
        <v>7</v>
      </c>
      <c r="D3503" s="16">
        <v>2015</v>
      </c>
      <c r="E3503" s="18">
        <v>42620</v>
      </c>
      <c r="F3503" s="9" t="s">
        <v>3459</v>
      </c>
      <c r="G3503" s="3">
        <v>10000000</v>
      </c>
      <c r="H3503" s="3">
        <v>0</v>
      </c>
      <c r="I3503" s="3">
        <v>0</v>
      </c>
      <c r="J3503" s="8">
        <f t="shared" si="434"/>
        <v>1</v>
      </c>
      <c r="K3503" s="8" t="str">
        <f t="shared" si="435"/>
        <v/>
      </c>
      <c r="L3503" s="8" t="str">
        <f t="shared" si="436"/>
        <v>American Heist</v>
      </c>
      <c r="M3503" s="8" t="str">
        <f t="shared" si="437"/>
        <v/>
      </c>
      <c r="N3503" s="8" t="str">
        <f t="shared" si="433"/>
        <v>American Heist</v>
      </c>
      <c r="O3503" s="10">
        <f>INDEX(cpi!$A$1:$M$106,MATCH($D3503,cpi!$A:$A,0),MATCH($C3503,cpi!$1:$1,0))</f>
        <v>238.654</v>
      </c>
      <c r="P3503" s="10">
        <f>cpi!$I$2</f>
        <v>245.51900000000001</v>
      </c>
      <c r="Q3503" s="10">
        <f t="shared" si="438"/>
        <v>1.0287654931406975</v>
      </c>
      <c r="R3503" s="8" t="str">
        <f t="shared" si="439"/>
        <v/>
      </c>
      <c r="S3503" s="11">
        <f t="shared" si="440"/>
        <v>10287654.931406975</v>
      </c>
      <c r="T3503" s="11">
        <f t="shared" si="440"/>
        <v>0</v>
      </c>
      <c r="U3503" s="11">
        <f t="shared" si="440"/>
        <v>0</v>
      </c>
    </row>
    <row r="3504" spans="1:21" x14ac:dyDescent="0.2">
      <c r="A3504" s="5">
        <v>3538</v>
      </c>
      <c r="B3504" s="17">
        <v>30</v>
      </c>
      <c r="C3504" s="16">
        <v>4</v>
      </c>
      <c r="D3504" s="16">
        <v>2010</v>
      </c>
      <c r="E3504" s="18">
        <v>41064</v>
      </c>
      <c r="F3504" s="9" t="s">
        <v>3460</v>
      </c>
      <c r="G3504" s="3">
        <v>9900000</v>
      </c>
      <c r="H3504" s="3">
        <v>458054</v>
      </c>
      <c r="I3504" s="3">
        <v>458054</v>
      </c>
      <c r="J3504" s="8" t="str">
        <f t="shared" si="434"/>
        <v/>
      </c>
      <c r="K3504" s="8" t="str">
        <f t="shared" si="435"/>
        <v/>
      </c>
      <c r="L3504" s="8" t="str">
        <f t="shared" si="436"/>
        <v>Gunless</v>
      </c>
      <c r="M3504" s="8" t="str">
        <f t="shared" si="437"/>
        <v/>
      </c>
      <c r="N3504" s="8" t="str">
        <f t="shared" si="433"/>
        <v>Gunless</v>
      </c>
      <c r="O3504" s="10">
        <f>INDEX(cpi!$A$1:$M$106,MATCH($D3504,cpi!$A:$A,0),MATCH($C3504,cpi!$1:$1,0))</f>
        <v>218.00899999999999</v>
      </c>
      <c r="P3504" s="10">
        <f>cpi!$I$2</f>
        <v>245.51900000000001</v>
      </c>
      <c r="Q3504" s="10">
        <f t="shared" si="438"/>
        <v>1.1261874509767946</v>
      </c>
      <c r="R3504" s="8" t="str">
        <f t="shared" si="439"/>
        <v/>
      </c>
      <c r="S3504" s="11">
        <f t="shared" si="440"/>
        <v>11149255.764670268</v>
      </c>
      <c r="T3504" s="11">
        <f t="shared" si="440"/>
        <v>515854.66666972468</v>
      </c>
      <c r="U3504" s="11">
        <f t="shared" si="440"/>
        <v>515854.66666972468</v>
      </c>
    </row>
    <row r="3505" spans="1:21" x14ac:dyDescent="0.2">
      <c r="A3505" s="5">
        <v>3539</v>
      </c>
      <c r="B3505" s="17">
        <v>3</v>
      </c>
      <c r="C3505" s="16">
        <v>4</v>
      </c>
      <c r="D3505" s="16">
        <v>2009</v>
      </c>
      <c r="E3505" s="18">
        <v>39876</v>
      </c>
      <c r="F3505" s="9" t="s">
        <v>3461</v>
      </c>
      <c r="G3505" s="3">
        <v>9800000</v>
      </c>
      <c r="H3505" s="3">
        <v>16044025</v>
      </c>
      <c r="I3505" s="3">
        <v>17553055</v>
      </c>
      <c r="J3505" s="8" t="str">
        <f t="shared" si="434"/>
        <v/>
      </c>
      <c r="K3505" s="8" t="str">
        <f t="shared" si="435"/>
        <v/>
      </c>
      <c r="L3505" s="8" t="str">
        <f t="shared" si="436"/>
        <v>Adventureland</v>
      </c>
      <c r="M3505" s="8" t="str">
        <f t="shared" si="437"/>
        <v/>
      </c>
      <c r="N3505" s="8" t="str">
        <f t="shared" si="433"/>
        <v>Adventureland</v>
      </c>
      <c r="O3505" s="10">
        <f>INDEX(cpi!$A$1:$M$106,MATCH($D3505,cpi!$A:$A,0),MATCH($C3505,cpi!$1:$1,0))</f>
        <v>213.24</v>
      </c>
      <c r="P3505" s="10">
        <f>cpi!$I$2</f>
        <v>245.51900000000001</v>
      </c>
      <c r="Q3505" s="10">
        <f t="shared" si="438"/>
        <v>1.1513740386419058</v>
      </c>
      <c r="R3505" s="8" t="str">
        <f t="shared" si="439"/>
        <v/>
      </c>
      <c r="S3505" s="11">
        <f t="shared" si="440"/>
        <v>11283465.578690676</v>
      </c>
      <c r="T3505" s="11">
        <f t="shared" si="440"/>
        <v>18472673.860321704</v>
      </c>
      <c r="U3505" s="11">
        <f t="shared" si="440"/>
        <v>20210131.825853497</v>
      </c>
    </row>
    <row r="3506" spans="1:21" x14ac:dyDescent="0.2">
      <c r="A3506" s="5">
        <v>3540</v>
      </c>
      <c r="B3506" s="17">
        <v>19</v>
      </c>
      <c r="C3506" s="16">
        <v>12</v>
      </c>
      <c r="D3506" s="16">
        <v>2012</v>
      </c>
      <c r="E3506" s="18">
        <v>41467</v>
      </c>
      <c r="F3506" s="9" t="s">
        <v>3462</v>
      </c>
      <c r="G3506" s="3">
        <v>9700000</v>
      </c>
      <c r="H3506" s="3">
        <v>6738954</v>
      </c>
      <c r="I3506" s="3">
        <v>36787044</v>
      </c>
      <c r="J3506" s="8" t="str">
        <f t="shared" si="434"/>
        <v/>
      </c>
      <c r="K3506" s="8" t="str">
        <f t="shared" si="435"/>
        <v/>
      </c>
      <c r="L3506" s="8" t="str">
        <f t="shared" si="436"/>
        <v>Amour</v>
      </c>
      <c r="M3506" s="8" t="str">
        <f t="shared" si="437"/>
        <v/>
      </c>
      <c r="N3506" s="8" t="str">
        <f t="shared" si="433"/>
        <v>Amour</v>
      </c>
      <c r="O3506" s="10">
        <f>INDEX(cpi!$A$1:$M$106,MATCH($D3506,cpi!$A:$A,0),MATCH($C3506,cpi!$1:$1,0))</f>
        <v>229.601</v>
      </c>
      <c r="P3506" s="10">
        <f>cpi!$I$2</f>
        <v>245.51900000000001</v>
      </c>
      <c r="Q3506" s="10">
        <f t="shared" si="438"/>
        <v>1.0693289663372547</v>
      </c>
      <c r="R3506" s="8" t="str">
        <f t="shared" si="439"/>
        <v/>
      </c>
      <c r="S3506" s="11">
        <f t="shared" si="440"/>
        <v>10372490.973471371</v>
      </c>
      <c r="T3506" s="11">
        <f t="shared" si="440"/>
        <v>7206158.7150143078</v>
      </c>
      <c r="U3506" s="11">
        <f t="shared" si="440"/>
        <v>39337451.735123105</v>
      </c>
    </row>
    <row r="3507" spans="1:21" x14ac:dyDescent="0.2">
      <c r="A3507" s="5">
        <v>3541</v>
      </c>
      <c r="B3507" s="17">
        <v>28</v>
      </c>
      <c r="C3507" s="16">
        <v>4</v>
      </c>
      <c r="D3507" s="16">
        <v>2006</v>
      </c>
      <c r="E3507" s="18">
        <v>39542</v>
      </c>
      <c r="F3507" s="9" t="s">
        <v>3463</v>
      </c>
      <c r="G3507" s="3">
        <v>9600000</v>
      </c>
      <c r="H3507" s="3">
        <v>2484186</v>
      </c>
      <c r="I3507" s="3">
        <v>5256839</v>
      </c>
      <c r="J3507" s="8" t="str">
        <f t="shared" si="434"/>
        <v/>
      </c>
      <c r="K3507" s="8" t="str">
        <f t="shared" si="435"/>
        <v/>
      </c>
      <c r="L3507" s="8" t="str">
        <f t="shared" si="436"/>
        <v>The Lost City</v>
      </c>
      <c r="M3507" s="8" t="str">
        <f t="shared" si="437"/>
        <v/>
      </c>
      <c r="N3507" s="8" t="str">
        <f t="shared" si="433"/>
        <v>The Lost City</v>
      </c>
      <c r="O3507" s="10">
        <f>INDEX(cpi!$A$1:$M$106,MATCH($D3507,cpi!$A:$A,0),MATCH($C3507,cpi!$1:$1,0))</f>
        <v>201.5</v>
      </c>
      <c r="P3507" s="10">
        <f>cpi!$I$2</f>
        <v>245.51900000000001</v>
      </c>
      <c r="Q3507" s="10">
        <f t="shared" si="438"/>
        <v>1.2184565756823822</v>
      </c>
      <c r="R3507" s="8" t="str">
        <f t="shared" si="439"/>
        <v/>
      </c>
      <c r="S3507" s="11">
        <f t="shared" si="440"/>
        <v>11697183.126550868</v>
      </c>
      <c r="T3507" s="11">
        <f t="shared" si="440"/>
        <v>3026872.7669181144</v>
      </c>
      <c r="U3507" s="11">
        <f t="shared" si="440"/>
        <v>6405230.0468535982</v>
      </c>
    </row>
    <row r="3508" spans="1:21" x14ac:dyDescent="0.2">
      <c r="A3508" s="5">
        <v>3542</v>
      </c>
      <c r="B3508" s="17">
        <v>12</v>
      </c>
      <c r="C3508" s="16">
        <v>1</v>
      </c>
      <c r="D3508" s="16">
        <v>2000</v>
      </c>
      <c r="E3508" s="18">
        <v>36861</v>
      </c>
      <c r="F3508" s="9" t="s">
        <v>3464</v>
      </c>
      <c r="G3508" s="3">
        <v>9500000</v>
      </c>
      <c r="H3508" s="3">
        <v>57176582</v>
      </c>
      <c r="I3508" s="3">
        <v>59675307</v>
      </c>
      <c r="J3508" s="8" t="str">
        <f t="shared" si="434"/>
        <v/>
      </c>
      <c r="K3508" s="8" t="str">
        <f t="shared" si="435"/>
        <v/>
      </c>
      <c r="L3508" s="8" t="str">
        <f t="shared" si="436"/>
        <v>Next Friday</v>
      </c>
      <c r="M3508" s="8" t="str">
        <f t="shared" si="437"/>
        <v/>
      </c>
      <c r="N3508" s="8" t="str">
        <f t="shared" si="433"/>
        <v>Next Friday</v>
      </c>
      <c r="O3508" s="10">
        <f>INDEX(cpi!$A$1:$M$106,MATCH($D3508,cpi!$A:$A,0),MATCH($C3508,cpi!$1:$1,0))</f>
        <v>168.8</v>
      </c>
      <c r="P3508" s="10">
        <f>cpi!$I$2</f>
        <v>245.51900000000001</v>
      </c>
      <c r="Q3508" s="10">
        <f t="shared" si="438"/>
        <v>1.4544964454976304</v>
      </c>
      <c r="R3508" s="8" t="str">
        <f t="shared" si="439"/>
        <v/>
      </c>
      <c r="S3508" s="11">
        <f t="shared" si="440"/>
        <v>13817716.232227487</v>
      </c>
      <c r="T3508" s="11">
        <f t="shared" si="440"/>
        <v>83163135.284703791</v>
      </c>
      <c r="U3508" s="11">
        <f t="shared" si="440"/>
        <v>86797521.915479854</v>
      </c>
    </row>
    <row r="3509" spans="1:21" x14ac:dyDescent="0.2">
      <c r="A3509" s="5">
        <v>3543</v>
      </c>
      <c r="B3509" s="17">
        <v>13</v>
      </c>
      <c r="C3509" s="16">
        <v>6</v>
      </c>
      <c r="D3509" s="16">
        <v>1967</v>
      </c>
      <c r="E3509" s="18">
        <v>24843</v>
      </c>
      <c r="F3509" s="9" t="s">
        <v>3465</v>
      </c>
      <c r="G3509" s="3">
        <v>9500000</v>
      </c>
      <c r="H3509" s="3">
        <v>43100000</v>
      </c>
      <c r="I3509" s="3">
        <v>111600000</v>
      </c>
      <c r="J3509" s="8" t="str">
        <f t="shared" si="434"/>
        <v/>
      </c>
      <c r="K3509" s="8" t="str">
        <f t="shared" si="435"/>
        <v/>
      </c>
      <c r="L3509" s="8" t="str">
        <f t="shared" si="436"/>
        <v>You Only Live Twice</v>
      </c>
      <c r="M3509" s="8" t="str">
        <f t="shared" si="437"/>
        <v/>
      </c>
      <c r="N3509" s="8" t="str">
        <f t="shared" si="433"/>
        <v>You Only Live Twice</v>
      </c>
      <c r="O3509" s="10">
        <f>INDEX(cpi!$A$1:$M$106,MATCH($D3509,cpi!$A:$A,0),MATCH($C3509,cpi!$1:$1,0))</f>
        <v>33.299999999999997</v>
      </c>
      <c r="P3509" s="10">
        <f>cpi!$I$2</f>
        <v>245.51900000000001</v>
      </c>
      <c r="Q3509" s="10">
        <f t="shared" si="438"/>
        <v>7.3729429429429434</v>
      </c>
      <c r="R3509" s="8" t="str">
        <f t="shared" si="439"/>
        <v/>
      </c>
      <c r="S3509" s="11">
        <f t="shared" si="440"/>
        <v>70042957.957957968</v>
      </c>
      <c r="T3509" s="11">
        <f t="shared" si="440"/>
        <v>317773840.84084088</v>
      </c>
      <c r="U3509" s="11">
        <f t="shared" si="440"/>
        <v>822820432.43243253</v>
      </c>
    </row>
    <row r="3510" spans="1:21" x14ac:dyDescent="0.2">
      <c r="A3510" s="5">
        <v>3544</v>
      </c>
      <c r="B3510" s="17">
        <v>10</v>
      </c>
      <c r="C3510" s="16">
        <v>6</v>
      </c>
      <c r="D3510" s="16">
        <v>1988</v>
      </c>
      <c r="E3510" s="18">
        <v>32422</v>
      </c>
      <c r="F3510" s="9" t="s">
        <v>3466</v>
      </c>
      <c r="G3510" s="3">
        <v>9500000</v>
      </c>
      <c r="H3510" s="3">
        <v>14114000</v>
      </c>
      <c r="I3510" s="3">
        <v>14114000</v>
      </c>
      <c r="J3510" s="8" t="str">
        <f t="shared" si="434"/>
        <v/>
      </c>
      <c r="K3510" s="8" t="str">
        <f t="shared" si="435"/>
        <v/>
      </c>
      <c r="L3510" s="8" t="str">
        <f t="shared" si="436"/>
        <v>Poltergeist III</v>
      </c>
      <c r="M3510" s="8" t="str">
        <f t="shared" si="437"/>
        <v/>
      </c>
      <c r="N3510" s="8" t="str">
        <f t="shared" si="433"/>
        <v>Poltergeist III</v>
      </c>
      <c r="O3510" s="10">
        <f>INDEX(cpi!$A$1:$M$106,MATCH($D3510,cpi!$A:$A,0),MATCH($C3510,cpi!$1:$1,0))</f>
        <v>118</v>
      </c>
      <c r="P3510" s="10">
        <f>cpi!$I$2</f>
        <v>245.51900000000001</v>
      </c>
      <c r="Q3510" s="10">
        <f t="shared" si="438"/>
        <v>2.0806694915254238</v>
      </c>
      <c r="R3510" s="8" t="str">
        <f t="shared" si="439"/>
        <v/>
      </c>
      <c r="S3510" s="11">
        <f t="shared" si="440"/>
        <v>19766360.169491526</v>
      </c>
      <c r="T3510" s="11">
        <f t="shared" si="440"/>
        <v>29366569.203389831</v>
      </c>
      <c r="U3510" s="11">
        <f t="shared" si="440"/>
        <v>29366569.203389831</v>
      </c>
    </row>
    <row r="3511" spans="1:21" x14ac:dyDescent="0.2">
      <c r="A3511" s="5">
        <v>3545</v>
      </c>
      <c r="B3511" s="17">
        <v>19</v>
      </c>
      <c r="C3511" s="16">
        <v>3</v>
      </c>
      <c r="D3511" s="16">
        <v>2010</v>
      </c>
      <c r="E3511" s="18">
        <v>40727</v>
      </c>
      <c r="F3511" s="9" t="s">
        <v>3467</v>
      </c>
      <c r="G3511" s="3">
        <v>9500000</v>
      </c>
      <c r="H3511" s="3">
        <v>3573673</v>
      </c>
      <c r="I3511" s="3">
        <v>5278632</v>
      </c>
      <c r="J3511" s="8" t="str">
        <f t="shared" si="434"/>
        <v/>
      </c>
      <c r="K3511" s="8" t="str">
        <f t="shared" si="435"/>
        <v/>
      </c>
      <c r="L3511" s="8" t="str">
        <f t="shared" si="436"/>
        <v>The Runaways</v>
      </c>
      <c r="M3511" s="8" t="str">
        <f t="shared" si="437"/>
        <v/>
      </c>
      <c r="N3511" s="8" t="str">
        <f t="shared" si="433"/>
        <v>The Runaways</v>
      </c>
      <c r="O3511" s="10">
        <f>INDEX(cpi!$A$1:$M$106,MATCH($D3511,cpi!$A:$A,0),MATCH($C3511,cpi!$1:$1,0))</f>
        <v>217.631</v>
      </c>
      <c r="P3511" s="10">
        <f>cpi!$I$2</f>
        <v>245.51900000000001</v>
      </c>
      <c r="Q3511" s="10">
        <f t="shared" si="438"/>
        <v>1.1281435089670131</v>
      </c>
      <c r="R3511" s="8" t="str">
        <f t="shared" si="439"/>
        <v/>
      </c>
      <c r="S3511" s="11">
        <f t="shared" si="440"/>
        <v>10717363.335186625</v>
      </c>
      <c r="T3511" s="11">
        <f t="shared" si="440"/>
        <v>4031615.9981206725</v>
      </c>
      <c r="U3511" s="11">
        <f t="shared" si="440"/>
        <v>5955054.4270255622</v>
      </c>
    </row>
    <row r="3512" spans="1:21" x14ac:dyDescent="0.2">
      <c r="A3512" s="5">
        <v>3546</v>
      </c>
      <c r="B3512" s="17">
        <v>30</v>
      </c>
      <c r="C3512" s="16">
        <v>10</v>
      </c>
      <c r="D3512" s="16">
        <v>2009</v>
      </c>
      <c r="E3512" s="18">
        <v>40704</v>
      </c>
      <c r="F3512" s="9" t="s">
        <v>3468</v>
      </c>
      <c r="G3512" s="3">
        <v>9500000</v>
      </c>
      <c r="H3512" s="3">
        <v>113682</v>
      </c>
      <c r="I3512" s="3">
        <v>118482</v>
      </c>
      <c r="J3512" s="8" t="str">
        <f t="shared" si="434"/>
        <v/>
      </c>
      <c r="K3512" s="8" t="str">
        <f t="shared" si="435"/>
        <v/>
      </c>
      <c r="L3512" s="8" t="str">
        <f t="shared" si="436"/>
        <v>Gentlemen Broncos</v>
      </c>
      <c r="M3512" s="8" t="str">
        <f t="shared" si="437"/>
        <v/>
      </c>
      <c r="N3512" s="8" t="str">
        <f t="shared" si="433"/>
        <v>Gentlemen Broncos</v>
      </c>
      <c r="O3512" s="10">
        <f>INDEX(cpi!$A$1:$M$106,MATCH($D3512,cpi!$A:$A,0),MATCH($C3512,cpi!$1:$1,0))</f>
        <v>216.17699999999999</v>
      </c>
      <c r="P3512" s="10">
        <f>cpi!$I$2</f>
        <v>245.51900000000001</v>
      </c>
      <c r="Q3512" s="10">
        <f t="shared" si="438"/>
        <v>1.1357313682769212</v>
      </c>
      <c r="R3512" s="8" t="str">
        <f t="shared" si="439"/>
        <v/>
      </c>
      <c r="S3512" s="11">
        <f t="shared" si="440"/>
        <v>10789447.998630751</v>
      </c>
      <c r="T3512" s="11">
        <f t="shared" si="440"/>
        <v>129112.21340845696</v>
      </c>
      <c r="U3512" s="11">
        <f t="shared" si="440"/>
        <v>134563.72397618619</v>
      </c>
    </row>
    <row r="3513" spans="1:21" x14ac:dyDescent="0.2">
      <c r="A3513" s="5">
        <v>3547</v>
      </c>
      <c r="B3513" s="17">
        <v>31</v>
      </c>
      <c r="C3513" s="16">
        <v>12</v>
      </c>
      <c r="D3513" s="16">
        <v>2013</v>
      </c>
      <c r="E3513" s="18">
        <v>42197</v>
      </c>
      <c r="F3513" s="9" t="s">
        <v>3469</v>
      </c>
      <c r="G3513" s="3">
        <v>9500000</v>
      </c>
      <c r="H3513" s="3">
        <v>0</v>
      </c>
      <c r="I3513" s="3">
        <v>0</v>
      </c>
      <c r="J3513" s="8">
        <f t="shared" si="434"/>
        <v>1</v>
      </c>
      <c r="K3513" s="8" t="str">
        <f t="shared" si="435"/>
        <v/>
      </c>
      <c r="L3513" s="8" t="str">
        <f t="shared" si="436"/>
        <v>Re-Kill</v>
      </c>
      <c r="M3513" s="8" t="str">
        <f t="shared" si="437"/>
        <v/>
      </c>
      <c r="N3513" s="8" t="str">
        <f t="shared" si="433"/>
        <v>Re-Kill</v>
      </c>
      <c r="O3513" s="10">
        <f>INDEX(cpi!$A$1:$M$106,MATCH($D3513,cpi!$A:$A,0),MATCH($C3513,cpi!$1:$1,0))</f>
        <v>233.04900000000001</v>
      </c>
      <c r="P3513" s="10">
        <f>cpi!$I$2</f>
        <v>245.51900000000001</v>
      </c>
      <c r="Q3513" s="10">
        <f t="shared" si="438"/>
        <v>1.0535080605366254</v>
      </c>
      <c r="R3513" s="8" t="str">
        <f t="shared" si="439"/>
        <v/>
      </c>
      <c r="S3513" s="11">
        <f t="shared" si="440"/>
        <v>10008326.575097941</v>
      </c>
      <c r="T3513" s="11">
        <f t="shared" si="440"/>
        <v>0</v>
      </c>
      <c r="U3513" s="11">
        <f t="shared" si="440"/>
        <v>0</v>
      </c>
    </row>
    <row r="3514" spans="1:21" x14ac:dyDescent="0.2">
      <c r="A3514" s="5">
        <v>3548</v>
      </c>
      <c r="B3514" s="17">
        <v>7</v>
      </c>
      <c r="C3514" s="16">
        <v>11</v>
      </c>
      <c r="D3514" s="16">
        <v>1963</v>
      </c>
      <c r="E3514" s="18">
        <v>23203</v>
      </c>
      <c r="F3514" s="9" t="s">
        <v>3470</v>
      </c>
      <c r="G3514" s="3">
        <v>9400000</v>
      </c>
      <c r="H3514" s="3">
        <v>46300000</v>
      </c>
      <c r="I3514" s="3">
        <v>60000000</v>
      </c>
      <c r="J3514" s="8" t="str">
        <f t="shared" si="434"/>
        <v/>
      </c>
      <c r="K3514" s="8" t="str">
        <f t="shared" si="435"/>
        <v/>
      </c>
      <c r="L3514" s="8" t="str">
        <f t="shared" si="436"/>
        <v>It's a Mad Mad Mad Mad World</v>
      </c>
      <c r="M3514" s="8" t="str">
        <f t="shared" si="437"/>
        <v/>
      </c>
      <c r="N3514" s="8" t="str">
        <f t="shared" si="433"/>
        <v>It's a Mad Mad Mad Mad World</v>
      </c>
      <c r="O3514" s="10">
        <f>INDEX(cpi!$A$1:$M$106,MATCH($D3514,cpi!$A:$A,0),MATCH($C3514,cpi!$1:$1,0))</f>
        <v>30.8</v>
      </c>
      <c r="P3514" s="10">
        <f>cpi!$I$2</f>
        <v>245.51900000000001</v>
      </c>
      <c r="Q3514" s="10">
        <f t="shared" si="438"/>
        <v>7.9713961038961036</v>
      </c>
      <c r="R3514" s="8" t="str">
        <f t="shared" si="439"/>
        <v/>
      </c>
      <c r="S3514" s="11">
        <f t="shared" si="440"/>
        <v>74931123.376623377</v>
      </c>
      <c r="T3514" s="11">
        <f t="shared" si="440"/>
        <v>369075639.61038959</v>
      </c>
      <c r="U3514" s="11">
        <f t="shared" si="440"/>
        <v>478283766.2337662</v>
      </c>
    </row>
    <row r="3515" spans="1:21" x14ac:dyDescent="0.2">
      <c r="A3515" s="5">
        <v>3549</v>
      </c>
      <c r="B3515" s="17">
        <v>3</v>
      </c>
      <c r="C3515" s="16">
        <v>11</v>
      </c>
      <c r="D3515" s="16">
        <v>2006</v>
      </c>
      <c r="E3515" s="18">
        <v>38787</v>
      </c>
      <c r="F3515" s="9" t="s">
        <v>3471</v>
      </c>
      <c r="G3515" s="3">
        <v>9400000</v>
      </c>
      <c r="H3515" s="3">
        <v>12899867</v>
      </c>
      <c r="I3515" s="3">
        <v>87226613</v>
      </c>
      <c r="J3515" s="8" t="str">
        <f t="shared" si="434"/>
        <v/>
      </c>
      <c r="K3515" s="8" t="str">
        <f t="shared" si="435"/>
        <v/>
      </c>
      <c r="L3515" s="8" t="str">
        <f t="shared" si="436"/>
        <v>Volver</v>
      </c>
      <c r="M3515" s="8" t="str">
        <f t="shared" si="437"/>
        <v/>
      </c>
      <c r="N3515" s="8" t="str">
        <f t="shared" si="433"/>
        <v>Volver</v>
      </c>
      <c r="O3515" s="10">
        <f>INDEX(cpi!$A$1:$M$106,MATCH($D3515,cpi!$A:$A,0),MATCH($C3515,cpi!$1:$1,0))</f>
        <v>201.5</v>
      </c>
      <c r="P3515" s="10">
        <f>cpi!$I$2</f>
        <v>245.51900000000001</v>
      </c>
      <c r="Q3515" s="10">
        <f t="shared" si="438"/>
        <v>1.2184565756823822</v>
      </c>
      <c r="R3515" s="8" t="str">
        <f t="shared" si="439"/>
        <v/>
      </c>
      <c r="S3515" s="11">
        <f t="shared" si="440"/>
        <v>11453491.811414393</v>
      </c>
      <c r="T3515" s="11">
        <f t="shared" si="440"/>
        <v>15717927.771578165</v>
      </c>
      <c r="U3515" s="11">
        <f t="shared" si="440"/>
        <v>106281840.18435237</v>
      </c>
    </row>
    <row r="3516" spans="1:21" x14ac:dyDescent="0.2">
      <c r="A3516" s="5">
        <v>3550</v>
      </c>
      <c r="B3516" s="17">
        <v>11</v>
      </c>
      <c r="C3516" s="16">
        <v>11</v>
      </c>
      <c r="D3516" s="16">
        <v>2011</v>
      </c>
      <c r="E3516" s="18">
        <v>40858</v>
      </c>
      <c r="F3516" s="9" t="s">
        <v>3472</v>
      </c>
      <c r="G3516" s="3">
        <v>9400000</v>
      </c>
      <c r="H3516" s="3">
        <v>3030848</v>
      </c>
      <c r="I3516" s="3">
        <v>21817298</v>
      </c>
      <c r="J3516" s="8" t="str">
        <f t="shared" si="434"/>
        <v/>
      </c>
      <c r="K3516" s="8" t="str">
        <f t="shared" si="435"/>
        <v/>
      </c>
      <c r="L3516" s="8" t="str">
        <f t="shared" si="436"/>
        <v>Melancholia</v>
      </c>
      <c r="M3516" s="8" t="str">
        <f t="shared" si="437"/>
        <v/>
      </c>
      <c r="N3516" s="8" t="str">
        <f t="shared" si="433"/>
        <v>Melancholia</v>
      </c>
      <c r="O3516" s="10">
        <f>INDEX(cpi!$A$1:$M$106,MATCH($D3516,cpi!$A:$A,0),MATCH($C3516,cpi!$1:$1,0))</f>
        <v>226.23</v>
      </c>
      <c r="P3516" s="10">
        <f>cpi!$I$2</f>
        <v>245.51900000000001</v>
      </c>
      <c r="Q3516" s="10">
        <f t="shared" si="438"/>
        <v>1.085262785660611</v>
      </c>
      <c r="R3516" s="8" t="str">
        <f t="shared" si="439"/>
        <v/>
      </c>
      <c r="S3516" s="11">
        <f t="shared" si="440"/>
        <v>10201470.185209744</v>
      </c>
      <c r="T3516" s="11">
        <f t="shared" si="440"/>
        <v>3289266.5433938913</v>
      </c>
      <c r="U3516" s="11">
        <f t="shared" si="440"/>
        <v>23677501.603067677</v>
      </c>
    </row>
    <row r="3517" spans="1:21" x14ac:dyDescent="0.2">
      <c r="A3517" s="5">
        <v>3551</v>
      </c>
      <c r="B3517" s="17">
        <v>7</v>
      </c>
      <c r="C3517" s="16">
        <v>8</v>
      </c>
      <c r="D3517" s="16">
        <v>1981</v>
      </c>
      <c r="E3517" s="18">
        <v>29775</v>
      </c>
      <c r="F3517" s="9" t="s">
        <v>3473</v>
      </c>
      <c r="G3517" s="3">
        <v>9300000</v>
      </c>
      <c r="H3517" s="3">
        <v>19571091</v>
      </c>
      <c r="I3517" s="3">
        <v>19571091</v>
      </c>
      <c r="J3517" s="8" t="str">
        <f t="shared" si="434"/>
        <v/>
      </c>
      <c r="K3517" s="8" t="str">
        <f t="shared" si="435"/>
        <v/>
      </c>
      <c r="L3517" s="8" t="str">
        <f t="shared" si="436"/>
        <v>Heavy Metal</v>
      </c>
      <c r="M3517" s="8" t="str">
        <f t="shared" si="437"/>
        <v/>
      </c>
      <c r="N3517" s="8" t="str">
        <f t="shared" si="433"/>
        <v>Heavy Metal</v>
      </c>
      <c r="O3517" s="10">
        <f>INDEX(cpi!$A$1:$M$106,MATCH($D3517,cpi!$A:$A,0),MATCH($C3517,cpi!$1:$1,0))</f>
        <v>92.3</v>
      </c>
      <c r="P3517" s="10">
        <f>cpi!$I$2</f>
        <v>245.51900000000001</v>
      </c>
      <c r="Q3517" s="10">
        <f t="shared" si="438"/>
        <v>2.6600108342361866</v>
      </c>
      <c r="R3517" s="8" t="str">
        <f t="shared" si="439"/>
        <v/>
      </c>
      <c r="S3517" s="11">
        <f t="shared" si="440"/>
        <v>24738100.758396536</v>
      </c>
      <c r="T3517" s="11">
        <f t="shared" si="440"/>
        <v>52059314.097822323</v>
      </c>
      <c r="U3517" s="11">
        <f t="shared" si="440"/>
        <v>52059314.097822323</v>
      </c>
    </row>
    <row r="3518" spans="1:21" x14ac:dyDescent="0.2">
      <c r="A3518" s="5">
        <v>3552</v>
      </c>
      <c r="B3518" s="17">
        <v>13</v>
      </c>
      <c r="C3518" s="16">
        <v>11</v>
      </c>
      <c r="D3518" s="16">
        <v>2012</v>
      </c>
      <c r="E3518" s="18">
        <v>41285</v>
      </c>
      <c r="F3518" s="9" t="s">
        <v>3474</v>
      </c>
      <c r="G3518" s="3">
        <v>9200000</v>
      </c>
      <c r="H3518" s="3">
        <v>3047539</v>
      </c>
      <c r="I3518" s="3">
        <v>5806666</v>
      </c>
      <c r="J3518" s="8" t="str">
        <f t="shared" si="434"/>
        <v/>
      </c>
      <c r="K3518" s="8" t="str">
        <f t="shared" si="435"/>
        <v/>
      </c>
      <c r="L3518" s="8" t="str">
        <f t="shared" si="436"/>
        <v>Jab Tak Hai Jaan</v>
      </c>
      <c r="M3518" s="8" t="str">
        <f t="shared" si="437"/>
        <v/>
      </c>
      <c r="N3518" s="8" t="str">
        <f t="shared" si="433"/>
        <v>Jab Tak Hai Jaan</v>
      </c>
      <c r="O3518" s="10">
        <f>INDEX(cpi!$A$1:$M$106,MATCH($D3518,cpi!$A:$A,0),MATCH($C3518,cpi!$1:$1,0))</f>
        <v>230.221</v>
      </c>
      <c r="P3518" s="10">
        <f>cpi!$I$2</f>
        <v>245.51900000000001</v>
      </c>
      <c r="Q3518" s="10">
        <f t="shared" si="438"/>
        <v>1.0664491944696617</v>
      </c>
      <c r="R3518" s="8" t="str">
        <f t="shared" si="439"/>
        <v/>
      </c>
      <c r="S3518" s="11">
        <f t="shared" si="440"/>
        <v>9811332.5891208872</v>
      </c>
      <c r="T3518" s="11">
        <f t="shared" si="440"/>
        <v>3250045.5116648781</v>
      </c>
      <c r="U3518" s="11">
        <f t="shared" si="440"/>
        <v>6192514.278254373</v>
      </c>
    </row>
    <row r="3519" spans="1:21" x14ac:dyDescent="0.2">
      <c r="A3519" s="5">
        <v>3553</v>
      </c>
      <c r="B3519" s="17">
        <v>29</v>
      </c>
      <c r="C3519" s="16">
        <v>12</v>
      </c>
      <c r="D3519" s="16">
        <v>1995</v>
      </c>
      <c r="E3519" s="18">
        <v>35562</v>
      </c>
      <c r="F3519" s="9" t="s">
        <v>3475</v>
      </c>
      <c r="G3519" s="3">
        <v>9200000</v>
      </c>
      <c r="H3519" s="3">
        <v>2684904</v>
      </c>
      <c r="I3519" s="3">
        <v>4199334</v>
      </c>
      <c r="J3519" s="8" t="str">
        <f t="shared" si="434"/>
        <v/>
      </c>
      <c r="K3519" s="8" t="str">
        <f t="shared" si="435"/>
        <v/>
      </c>
      <c r="L3519" s="8" t="str">
        <f t="shared" si="436"/>
        <v>Richard III</v>
      </c>
      <c r="M3519" s="8" t="str">
        <f t="shared" si="437"/>
        <v/>
      </c>
      <c r="N3519" s="8" t="str">
        <f t="shared" si="433"/>
        <v>Richard III</v>
      </c>
      <c r="O3519" s="10">
        <f>INDEX(cpi!$A$1:$M$106,MATCH($D3519,cpi!$A:$A,0),MATCH($C3519,cpi!$1:$1,0))</f>
        <v>153.5</v>
      </c>
      <c r="P3519" s="10">
        <f>cpi!$I$2</f>
        <v>245.51900000000001</v>
      </c>
      <c r="Q3519" s="10">
        <f t="shared" si="438"/>
        <v>1.599472312703583</v>
      </c>
      <c r="R3519" s="8" t="str">
        <f t="shared" si="439"/>
        <v/>
      </c>
      <c r="S3519" s="11">
        <f t="shared" si="440"/>
        <v>14715145.276872965</v>
      </c>
      <c r="T3519" s="11">
        <f t="shared" si="440"/>
        <v>4294429.6102671009</v>
      </c>
      <c r="U3519" s="11">
        <f t="shared" si="440"/>
        <v>6716718.4647947885</v>
      </c>
    </row>
    <row r="3520" spans="1:21" x14ac:dyDescent="0.2">
      <c r="A3520" s="5">
        <v>3554</v>
      </c>
      <c r="B3520" s="17">
        <v>21</v>
      </c>
      <c r="C3520" s="16">
        <v>5</v>
      </c>
      <c r="D3520" s="16">
        <v>2010</v>
      </c>
      <c r="E3520" s="18">
        <v>40791</v>
      </c>
      <c r="F3520" s="9" t="s">
        <v>3476</v>
      </c>
      <c r="G3520" s="3">
        <v>9200000</v>
      </c>
      <c r="H3520" s="3">
        <v>1685269</v>
      </c>
      <c r="I3520" s="3">
        <v>17155193</v>
      </c>
      <c r="J3520" s="8" t="str">
        <f t="shared" si="434"/>
        <v/>
      </c>
      <c r="K3520" s="8" t="str">
        <f t="shared" si="435"/>
        <v/>
      </c>
      <c r="L3520" s="8" t="str">
        <f t="shared" si="436"/>
        <v>Kites</v>
      </c>
      <c r="M3520" s="8" t="str">
        <f t="shared" si="437"/>
        <v/>
      </c>
      <c r="N3520" s="8" t="str">
        <f t="shared" si="433"/>
        <v>Kites</v>
      </c>
      <c r="O3520" s="10">
        <f>INDEX(cpi!$A$1:$M$106,MATCH($D3520,cpi!$A:$A,0),MATCH($C3520,cpi!$1:$1,0))</f>
        <v>218.178</v>
      </c>
      <c r="P3520" s="10">
        <f>cpi!$I$2</f>
        <v>245.51900000000001</v>
      </c>
      <c r="Q3520" s="10">
        <f t="shared" si="438"/>
        <v>1.1253151096810861</v>
      </c>
      <c r="R3520" s="8" t="str">
        <f t="shared" si="439"/>
        <v/>
      </c>
      <c r="S3520" s="11">
        <f t="shared" si="440"/>
        <v>10352899.009065991</v>
      </c>
      <c r="T3520" s="11">
        <f t="shared" si="440"/>
        <v>1896458.6695771343</v>
      </c>
      <c r="U3520" s="11">
        <f t="shared" si="440"/>
        <v>19304997.892395198</v>
      </c>
    </row>
    <row r="3521" spans="1:21" x14ac:dyDescent="0.2">
      <c r="A3521" s="5">
        <v>3555</v>
      </c>
      <c r="B3521" s="17">
        <v>31</v>
      </c>
      <c r="C3521" s="16">
        <v>12</v>
      </c>
      <c r="D3521" s="16">
        <v>2011</v>
      </c>
      <c r="E3521" s="18">
        <v>41467</v>
      </c>
      <c r="F3521" s="9" t="s">
        <v>3477</v>
      </c>
      <c r="G3521" s="3">
        <v>9100000</v>
      </c>
      <c r="H3521" s="3">
        <v>0</v>
      </c>
      <c r="I3521" s="3">
        <v>20927794</v>
      </c>
      <c r="J3521" s="8" t="str">
        <f t="shared" si="434"/>
        <v/>
      </c>
      <c r="K3521" s="8" t="str">
        <f t="shared" si="435"/>
        <v/>
      </c>
      <c r="L3521" s="8" t="str">
        <f t="shared" si="436"/>
        <v>Red Dog</v>
      </c>
      <c r="M3521" s="8" t="str">
        <f t="shared" si="437"/>
        <v/>
      </c>
      <c r="N3521" s="8" t="str">
        <f t="shared" si="433"/>
        <v>Red Dog</v>
      </c>
      <c r="O3521" s="10">
        <f>INDEX(cpi!$A$1:$M$106,MATCH($D3521,cpi!$A:$A,0),MATCH($C3521,cpi!$1:$1,0))</f>
        <v>225.672</v>
      </c>
      <c r="P3521" s="10">
        <f>cpi!$I$2</f>
        <v>245.51900000000001</v>
      </c>
      <c r="Q3521" s="10">
        <f t="shared" si="438"/>
        <v>1.0879462228366834</v>
      </c>
      <c r="R3521" s="8" t="str">
        <f t="shared" si="439"/>
        <v/>
      </c>
      <c r="S3521" s="11">
        <f t="shared" si="440"/>
        <v>9900310.6278138198</v>
      </c>
      <c r="T3521" s="11">
        <f t="shared" si="440"/>
        <v>0</v>
      </c>
      <c r="U3521" s="11">
        <f t="shared" si="440"/>
        <v>22768314.434604205</v>
      </c>
    </row>
    <row r="3522" spans="1:21" x14ac:dyDescent="0.2">
      <c r="A3522" s="5">
        <v>3556</v>
      </c>
      <c r="B3522" s="17">
        <v>31</v>
      </c>
      <c r="C3522" s="16">
        <v>12</v>
      </c>
      <c r="D3522" s="16">
        <v>2010</v>
      </c>
      <c r="E3522" s="18">
        <v>41102</v>
      </c>
      <c r="F3522" s="9" t="s">
        <v>3478</v>
      </c>
      <c r="G3522" s="3">
        <v>9100000</v>
      </c>
      <c r="H3522" s="3">
        <v>0</v>
      </c>
      <c r="I3522" s="3">
        <v>18872126</v>
      </c>
      <c r="J3522" s="8" t="str">
        <f t="shared" si="434"/>
        <v/>
      </c>
      <c r="K3522" s="8" t="str">
        <f t="shared" si="435"/>
        <v/>
      </c>
      <c r="L3522" s="8" t="str">
        <f t="shared" si="436"/>
        <v>Mine Vaganti</v>
      </c>
      <c r="M3522" s="8" t="str">
        <f t="shared" si="437"/>
        <v/>
      </c>
      <c r="N3522" s="8" t="str">
        <f t="shared" ref="N3522:N3585" si="441">IF(M3522=1,L3522&amp;" ("&amp;D3522&amp;")",L3522)</f>
        <v>Mine Vaganti</v>
      </c>
      <c r="O3522" s="10">
        <f>INDEX(cpi!$A$1:$M$106,MATCH($D3522,cpi!$A:$A,0),MATCH($C3522,cpi!$1:$1,0))</f>
        <v>219.179</v>
      </c>
      <c r="P3522" s="10">
        <f>cpi!$I$2</f>
        <v>245.51900000000001</v>
      </c>
      <c r="Q3522" s="10">
        <f t="shared" si="438"/>
        <v>1.1201757467640605</v>
      </c>
      <c r="R3522" s="8" t="str">
        <f t="shared" si="439"/>
        <v/>
      </c>
      <c r="S3522" s="11">
        <f t="shared" si="440"/>
        <v>10193599.29555295</v>
      </c>
      <c r="T3522" s="11">
        <f t="shared" si="440"/>
        <v>0</v>
      </c>
      <c r="U3522" s="11">
        <f t="shared" si="440"/>
        <v>21140097.835075442</v>
      </c>
    </row>
    <row r="3523" spans="1:21" x14ac:dyDescent="0.2">
      <c r="A3523" s="5">
        <v>3557</v>
      </c>
      <c r="B3523" s="17">
        <v>25</v>
      </c>
      <c r="C3523" s="16">
        <v>5</v>
      </c>
      <c r="D3523" s="16">
        <v>1979</v>
      </c>
      <c r="E3523" s="18">
        <v>29591</v>
      </c>
      <c r="F3523" s="9" t="s">
        <v>3479</v>
      </c>
      <c r="G3523" s="3">
        <v>9000000</v>
      </c>
      <c r="H3523" s="3">
        <v>80930630</v>
      </c>
      <c r="I3523" s="3">
        <v>203630630</v>
      </c>
      <c r="J3523" s="8" t="str">
        <f t="shared" ref="J3523:J3586" si="442">IF(I3523=0,1,"")</f>
        <v/>
      </c>
      <c r="K3523" s="8" t="str">
        <f t="shared" ref="K3523:K3586" si="443">IF(D3523&gt;2017,1,"")</f>
        <v/>
      </c>
      <c r="L3523" s="8" t="str">
        <f t="shared" ref="L3523:L3586" si="444">F3523</f>
        <v>Alien</v>
      </c>
      <c r="M3523" s="8" t="str">
        <f t="shared" ref="M3523:M3586" si="445">IF(COUNTIF($L$2:$L$5233,L3523)&gt;1,1,"")</f>
        <v/>
      </c>
      <c r="N3523" s="8" t="str">
        <f t="shared" si="441"/>
        <v>Alien</v>
      </c>
      <c r="O3523" s="10">
        <f>INDEX(cpi!$A$1:$M$106,MATCH($D3523,cpi!$A:$A,0),MATCH($C3523,cpi!$1:$1,0))</f>
        <v>71.5</v>
      </c>
      <c r="P3523" s="10">
        <f>cpi!$I$2</f>
        <v>245.51900000000001</v>
      </c>
      <c r="Q3523" s="10">
        <f t="shared" ref="Q3523:Q3586" si="446">P3523/O3523</f>
        <v>3.4338321678321679</v>
      </c>
      <c r="R3523" s="8" t="str">
        <f t="shared" ref="R3523:R3586" si="447">IF(ISERROR(Q3523),1,"")</f>
        <v/>
      </c>
      <c r="S3523" s="11">
        <f t="shared" ref="S3523:U3586" si="448">G3523*$Q3523</f>
        <v>30904489.510489512</v>
      </c>
      <c r="T3523" s="11">
        <f t="shared" si="448"/>
        <v>277902200.65692306</v>
      </c>
      <c r="U3523" s="11">
        <f t="shared" si="448"/>
        <v>699233407.64993012</v>
      </c>
    </row>
    <row r="3524" spans="1:21" x14ac:dyDescent="0.2">
      <c r="A3524" s="5">
        <v>3558</v>
      </c>
      <c r="B3524" s="17">
        <v>17</v>
      </c>
      <c r="C3524" s="16">
        <v>10</v>
      </c>
      <c r="D3524" s="16">
        <v>2003</v>
      </c>
      <c r="E3524" s="18">
        <v>38117</v>
      </c>
      <c r="F3524" s="9" t="s">
        <v>3480</v>
      </c>
      <c r="G3524" s="3">
        <v>9000000</v>
      </c>
      <c r="H3524" s="3">
        <v>80571655</v>
      </c>
      <c r="I3524" s="3">
        <v>107967319</v>
      </c>
      <c r="J3524" s="8" t="str">
        <f t="shared" si="442"/>
        <v/>
      </c>
      <c r="K3524" s="8" t="str">
        <f t="shared" si="443"/>
        <v/>
      </c>
      <c r="L3524" s="8" t="str">
        <f t="shared" si="444"/>
        <v>The Texas Chainsaw Massacre</v>
      </c>
      <c r="M3524" s="8" t="str">
        <f t="shared" si="445"/>
        <v/>
      </c>
      <c r="N3524" s="8" t="str">
        <f t="shared" si="441"/>
        <v>The Texas Chainsaw Massacre</v>
      </c>
      <c r="O3524" s="10">
        <f>INDEX(cpi!$A$1:$M$106,MATCH($D3524,cpi!$A:$A,0),MATCH($C3524,cpi!$1:$1,0))</f>
        <v>185</v>
      </c>
      <c r="P3524" s="10">
        <f>cpi!$I$2</f>
        <v>245.51900000000001</v>
      </c>
      <c r="Q3524" s="10">
        <f t="shared" si="446"/>
        <v>1.3271297297297298</v>
      </c>
      <c r="R3524" s="8" t="str">
        <f t="shared" si="447"/>
        <v/>
      </c>
      <c r="S3524" s="11">
        <f t="shared" si="448"/>
        <v>11944167.567567568</v>
      </c>
      <c r="T3524" s="11">
        <f t="shared" si="448"/>
        <v>106929038.72402702</v>
      </c>
      <c r="U3524" s="11">
        <f t="shared" si="448"/>
        <v>143286638.88411352</v>
      </c>
    </row>
    <row r="3525" spans="1:21" x14ac:dyDescent="0.2">
      <c r="A3525" s="5">
        <v>3559</v>
      </c>
      <c r="B3525" s="17">
        <v>1</v>
      </c>
      <c r="C3525" s="16">
        <v>1</v>
      </c>
      <c r="D3525" s="16">
        <v>1971</v>
      </c>
      <c r="E3525" s="18">
        <v>25934</v>
      </c>
      <c r="F3525" s="9" t="s">
        <v>3481</v>
      </c>
      <c r="G3525" s="3">
        <v>9000000</v>
      </c>
      <c r="H3525" s="3">
        <v>80500000</v>
      </c>
      <c r="I3525" s="3">
        <v>80500000</v>
      </c>
      <c r="J3525" s="8" t="str">
        <f t="shared" si="442"/>
        <v/>
      </c>
      <c r="K3525" s="8" t="str">
        <f t="shared" si="443"/>
        <v/>
      </c>
      <c r="L3525" s="8" t="str">
        <f t="shared" si="444"/>
        <v>Fiddler on the Roof</v>
      </c>
      <c r="M3525" s="8" t="str">
        <f t="shared" si="445"/>
        <v/>
      </c>
      <c r="N3525" s="8" t="str">
        <f t="shared" si="441"/>
        <v>Fiddler on the Roof</v>
      </c>
      <c r="O3525" s="10">
        <f>INDEX(cpi!$A$1:$M$106,MATCH($D3525,cpi!$A:$A,0),MATCH($C3525,cpi!$1:$1,0))</f>
        <v>39.799999999999997</v>
      </c>
      <c r="P3525" s="10">
        <f>cpi!$I$2</f>
        <v>245.51900000000001</v>
      </c>
      <c r="Q3525" s="10">
        <f t="shared" si="446"/>
        <v>6.1688190954773878</v>
      </c>
      <c r="R3525" s="8" t="str">
        <f t="shared" si="447"/>
        <v/>
      </c>
      <c r="S3525" s="11">
        <f t="shared" si="448"/>
        <v>55519371.859296493</v>
      </c>
      <c r="T3525" s="11">
        <f t="shared" si="448"/>
        <v>496589937.18592972</v>
      </c>
      <c r="U3525" s="11">
        <f t="shared" si="448"/>
        <v>496589937.18592972</v>
      </c>
    </row>
    <row r="3526" spans="1:21" x14ac:dyDescent="0.2">
      <c r="A3526" s="5">
        <v>3560</v>
      </c>
      <c r="B3526" s="17">
        <v>18</v>
      </c>
      <c r="C3526" s="16">
        <v>7</v>
      </c>
      <c r="D3526" s="16">
        <v>2014</v>
      </c>
      <c r="E3526" s="18">
        <v>42162</v>
      </c>
      <c r="F3526" s="9" t="s">
        <v>3482</v>
      </c>
      <c r="G3526" s="3">
        <v>9000000</v>
      </c>
      <c r="H3526" s="3">
        <v>71562550</v>
      </c>
      <c r="I3526" s="3">
        <v>111534881</v>
      </c>
      <c r="J3526" s="8" t="str">
        <f t="shared" si="442"/>
        <v/>
      </c>
      <c r="K3526" s="8" t="str">
        <f t="shared" si="443"/>
        <v/>
      </c>
      <c r="L3526" s="8" t="str">
        <f t="shared" si="444"/>
        <v>The Purge: Anarchy</v>
      </c>
      <c r="M3526" s="8" t="str">
        <f t="shared" si="445"/>
        <v/>
      </c>
      <c r="N3526" s="8" t="str">
        <f t="shared" si="441"/>
        <v>The Purge: Anarchy</v>
      </c>
      <c r="O3526" s="10">
        <f>INDEX(cpi!$A$1:$M$106,MATCH($D3526,cpi!$A:$A,0),MATCH($C3526,cpi!$1:$1,0))</f>
        <v>238.25</v>
      </c>
      <c r="P3526" s="10">
        <f>cpi!$I$2</f>
        <v>245.51900000000001</v>
      </c>
      <c r="Q3526" s="10">
        <f t="shared" si="446"/>
        <v>1.0305099685204617</v>
      </c>
      <c r="R3526" s="8" t="str">
        <f t="shared" si="447"/>
        <v/>
      </c>
      <c r="S3526" s="11">
        <f t="shared" si="448"/>
        <v>9274589.7166841552</v>
      </c>
      <c r="T3526" s="11">
        <f t="shared" si="448"/>
        <v>73745921.14774397</v>
      </c>
      <c r="U3526" s="11">
        <f t="shared" si="448"/>
        <v>114937806.70824344</v>
      </c>
    </row>
    <row r="3527" spans="1:21" x14ac:dyDescent="0.2">
      <c r="A3527" s="5">
        <v>3561</v>
      </c>
      <c r="B3527" s="17">
        <v>29</v>
      </c>
      <c r="C3527" s="16">
        <v>12</v>
      </c>
      <c r="D3527" s="16">
        <v>1965</v>
      </c>
      <c r="E3527" s="18">
        <v>24604</v>
      </c>
      <c r="F3527" s="9" t="s">
        <v>3483</v>
      </c>
      <c r="G3527" s="3">
        <v>9000000</v>
      </c>
      <c r="H3527" s="3">
        <v>63600000</v>
      </c>
      <c r="I3527" s="3">
        <v>141200000</v>
      </c>
      <c r="J3527" s="8" t="str">
        <f t="shared" si="442"/>
        <v/>
      </c>
      <c r="K3527" s="8" t="str">
        <f t="shared" si="443"/>
        <v/>
      </c>
      <c r="L3527" s="8" t="str">
        <f t="shared" si="444"/>
        <v>Thunderball</v>
      </c>
      <c r="M3527" s="8" t="str">
        <f t="shared" si="445"/>
        <v/>
      </c>
      <c r="N3527" s="8" t="str">
        <f t="shared" si="441"/>
        <v>Thunderball</v>
      </c>
      <c r="O3527" s="10">
        <f>INDEX(cpi!$A$1:$M$106,MATCH($D3527,cpi!$A:$A,0),MATCH($C3527,cpi!$1:$1,0))</f>
        <v>31.8</v>
      </c>
      <c r="P3527" s="10">
        <f>cpi!$I$2</f>
        <v>245.51900000000001</v>
      </c>
      <c r="Q3527" s="10">
        <f t="shared" si="446"/>
        <v>7.720723270440252</v>
      </c>
      <c r="R3527" s="8" t="str">
        <f t="shared" si="447"/>
        <v/>
      </c>
      <c r="S3527" s="11">
        <f t="shared" si="448"/>
        <v>69486509.433962271</v>
      </c>
      <c r="T3527" s="11">
        <f t="shared" si="448"/>
        <v>491038000</v>
      </c>
      <c r="U3527" s="11">
        <f t="shared" si="448"/>
        <v>1090166125.7861636</v>
      </c>
    </row>
    <row r="3528" spans="1:21" x14ac:dyDescent="0.2">
      <c r="A3528" s="5">
        <v>3562</v>
      </c>
      <c r="B3528" s="17">
        <v>30</v>
      </c>
      <c r="C3528" s="16">
        <v>5</v>
      </c>
      <c r="D3528" s="16">
        <v>2008</v>
      </c>
      <c r="E3528" s="18">
        <v>40334</v>
      </c>
      <c r="F3528" s="9" t="s">
        <v>3484</v>
      </c>
      <c r="G3528" s="3">
        <v>9000000</v>
      </c>
      <c r="H3528" s="3">
        <v>52597610</v>
      </c>
      <c r="I3528" s="3">
        <v>83051676</v>
      </c>
      <c r="J3528" s="8" t="str">
        <f t="shared" si="442"/>
        <v/>
      </c>
      <c r="K3528" s="8" t="str">
        <f t="shared" si="443"/>
        <v/>
      </c>
      <c r="L3528" s="8" t="str">
        <f t="shared" si="444"/>
        <v>The Strangers</v>
      </c>
      <c r="M3528" s="8" t="str">
        <f t="shared" si="445"/>
        <v/>
      </c>
      <c r="N3528" s="8" t="str">
        <f t="shared" si="441"/>
        <v>The Strangers</v>
      </c>
      <c r="O3528" s="10">
        <f>INDEX(cpi!$A$1:$M$106,MATCH($D3528,cpi!$A:$A,0),MATCH($C3528,cpi!$1:$1,0))</f>
        <v>216.63200000000001</v>
      </c>
      <c r="P3528" s="10">
        <f>cpi!$I$2</f>
        <v>245.51900000000001</v>
      </c>
      <c r="Q3528" s="10">
        <f t="shared" si="446"/>
        <v>1.1333459507367332</v>
      </c>
      <c r="R3528" s="8" t="str">
        <f t="shared" si="447"/>
        <v/>
      </c>
      <c r="S3528" s="11">
        <f t="shared" si="448"/>
        <v>10200113.556630598</v>
      </c>
      <c r="T3528" s="11">
        <f t="shared" si="448"/>
        <v>59611288.311929904</v>
      </c>
      <c r="U3528" s="11">
        <f t="shared" si="448"/>
        <v>94126280.696499124</v>
      </c>
    </row>
    <row r="3529" spans="1:21" x14ac:dyDescent="0.2">
      <c r="A3529" s="5">
        <v>3563</v>
      </c>
      <c r="B3529" s="17">
        <v>6</v>
      </c>
      <c r="C3529" s="16">
        <v>11</v>
      </c>
      <c r="D3529" s="16">
        <v>1996</v>
      </c>
      <c r="E3529" s="18">
        <v>35227</v>
      </c>
      <c r="F3529" s="9" t="s">
        <v>3485</v>
      </c>
      <c r="G3529" s="3">
        <v>9000000</v>
      </c>
      <c r="H3529" s="3">
        <v>36049108</v>
      </c>
      <c r="I3529" s="3">
        <v>36049108</v>
      </c>
      <c r="J3529" s="8" t="str">
        <f t="shared" si="442"/>
        <v/>
      </c>
      <c r="K3529" s="8" t="str">
        <f t="shared" si="443"/>
        <v/>
      </c>
      <c r="L3529" s="8" t="str">
        <f t="shared" si="444"/>
        <v>Set It Off</v>
      </c>
      <c r="M3529" s="8" t="str">
        <f t="shared" si="445"/>
        <v/>
      </c>
      <c r="N3529" s="8" t="str">
        <f t="shared" si="441"/>
        <v>Set It Off</v>
      </c>
      <c r="O3529" s="10">
        <f>INDEX(cpi!$A$1:$M$106,MATCH($D3529,cpi!$A:$A,0),MATCH($C3529,cpi!$1:$1,0))</f>
        <v>158.6</v>
      </c>
      <c r="P3529" s="10">
        <f>cpi!$I$2</f>
        <v>245.51900000000001</v>
      </c>
      <c r="Q3529" s="10">
        <f t="shared" si="446"/>
        <v>1.5480390920554856</v>
      </c>
      <c r="R3529" s="8" t="str">
        <f t="shared" si="447"/>
        <v/>
      </c>
      <c r="S3529" s="11">
        <f t="shared" si="448"/>
        <v>13932351.828499371</v>
      </c>
      <c r="T3529" s="11">
        <f t="shared" si="448"/>
        <v>55805428.417730145</v>
      </c>
      <c r="U3529" s="11">
        <f t="shared" si="448"/>
        <v>55805428.417730145</v>
      </c>
    </row>
    <row r="3530" spans="1:21" x14ac:dyDescent="0.2">
      <c r="A3530" s="5">
        <v>3564</v>
      </c>
      <c r="B3530" s="17">
        <v>21</v>
      </c>
      <c r="C3530" s="16">
        <v>10</v>
      </c>
      <c r="D3530" s="16">
        <v>2016</v>
      </c>
      <c r="E3530" s="18">
        <v>42988</v>
      </c>
      <c r="F3530" s="9" t="s">
        <v>3486</v>
      </c>
      <c r="G3530" s="3">
        <v>9000000</v>
      </c>
      <c r="H3530" s="3">
        <v>35144505</v>
      </c>
      <c r="I3530" s="3">
        <v>81831866</v>
      </c>
      <c r="J3530" s="8" t="str">
        <f t="shared" si="442"/>
        <v/>
      </c>
      <c r="K3530" s="8" t="str">
        <f t="shared" si="443"/>
        <v/>
      </c>
      <c r="L3530" s="8" t="str">
        <f t="shared" si="444"/>
        <v>Ouija: Origin of Evil</v>
      </c>
      <c r="M3530" s="8" t="str">
        <f t="shared" si="445"/>
        <v/>
      </c>
      <c r="N3530" s="8" t="str">
        <f t="shared" si="441"/>
        <v>Ouija: Origin of Evil</v>
      </c>
      <c r="O3530" s="10">
        <f>INDEX(cpi!$A$1:$M$106,MATCH($D3530,cpi!$A:$A,0),MATCH($C3530,cpi!$1:$1,0))</f>
        <v>241.72900000000001</v>
      </c>
      <c r="P3530" s="10">
        <f>cpi!$I$2</f>
        <v>245.51900000000001</v>
      </c>
      <c r="Q3530" s="10">
        <f t="shared" si="446"/>
        <v>1.015678714593615</v>
      </c>
      <c r="R3530" s="8" t="str">
        <f t="shared" si="447"/>
        <v/>
      </c>
      <c r="S3530" s="11">
        <f t="shared" si="448"/>
        <v>9141108.4313425347</v>
      </c>
      <c r="T3530" s="11">
        <f t="shared" si="448"/>
        <v>35695525.663428873</v>
      </c>
      <c r="U3530" s="11">
        <f t="shared" si="448"/>
        <v>83114884.471676946</v>
      </c>
    </row>
    <row r="3531" spans="1:21" x14ac:dyDescent="0.2">
      <c r="A3531" s="5">
        <v>3565</v>
      </c>
      <c r="B3531" s="17">
        <v>22</v>
      </c>
      <c r="C3531" s="16">
        <v>10</v>
      </c>
      <c r="D3531" s="16">
        <v>1999</v>
      </c>
      <c r="E3531" s="18">
        <v>36809</v>
      </c>
      <c r="F3531" s="9" t="s">
        <v>3487</v>
      </c>
      <c r="G3531" s="3">
        <v>9000000</v>
      </c>
      <c r="H3531" s="3">
        <v>34102780</v>
      </c>
      <c r="I3531" s="3">
        <v>34572780</v>
      </c>
      <c r="J3531" s="8" t="str">
        <f t="shared" si="442"/>
        <v/>
      </c>
      <c r="K3531" s="8" t="str">
        <f t="shared" si="443"/>
        <v/>
      </c>
      <c r="L3531" s="8" t="str">
        <f t="shared" si="444"/>
        <v>The Best Man</v>
      </c>
      <c r="M3531" s="8" t="str">
        <f t="shared" si="445"/>
        <v/>
      </c>
      <c r="N3531" s="8" t="str">
        <f t="shared" si="441"/>
        <v>The Best Man</v>
      </c>
      <c r="O3531" s="10">
        <f>INDEX(cpi!$A$1:$M$106,MATCH($D3531,cpi!$A:$A,0),MATCH($C3531,cpi!$1:$1,0))</f>
        <v>168.2</v>
      </c>
      <c r="P3531" s="10">
        <f>cpi!$I$2</f>
        <v>245.51900000000001</v>
      </c>
      <c r="Q3531" s="10">
        <f t="shared" si="446"/>
        <v>1.4596848989298457</v>
      </c>
      <c r="R3531" s="8" t="str">
        <f t="shared" si="447"/>
        <v/>
      </c>
      <c r="S3531" s="11">
        <f t="shared" si="448"/>
        <v>13137164.090368612</v>
      </c>
      <c r="T3531" s="11">
        <f t="shared" si="448"/>
        <v>49779312.977526762</v>
      </c>
      <c r="U3531" s="11">
        <f t="shared" si="448"/>
        <v>50465364.880023792</v>
      </c>
    </row>
    <row r="3532" spans="1:21" x14ac:dyDescent="0.2">
      <c r="A3532" s="5">
        <v>3566</v>
      </c>
      <c r="B3532" s="17">
        <v>9</v>
      </c>
      <c r="C3532" s="16">
        <v>11</v>
      </c>
      <c r="D3532" s="16">
        <v>1988</v>
      </c>
      <c r="E3532" s="18">
        <v>32397</v>
      </c>
      <c r="F3532" s="9" t="s">
        <v>3488</v>
      </c>
      <c r="G3532" s="3">
        <v>9000000</v>
      </c>
      <c r="H3532" s="3">
        <v>33244684</v>
      </c>
      <c r="I3532" s="3">
        <v>44196684</v>
      </c>
      <c r="J3532" s="8" t="str">
        <f t="shared" si="442"/>
        <v/>
      </c>
      <c r="K3532" s="8" t="str">
        <f t="shared" si="443"/>
        <v/>
      </c>
      <c r="L3532" s="8" t="str">
        <f t="shared" si="444"/>
        <v>Child's Play</v>
      </c>
      <c r="M3532" s="8" t="str">
        <f t="shared" si="445"/>
        <v/>
      </c>
      <c r="N3532" s="8" t="str">
        <f t="shared" si="441"/>
        <v>Child's Play</v>
      </c>
      <c r="O3532" s="10">
        <f>INDEX(cpi!$A$1:$M$106,MATCH($D3532,cpi!$A:$A,0),MATCH($C3532,cpi!$1:$1,0))</f>
        <v>120.3</v>
      </c>
      <c r="P3532" s="10">
        <f>cpi!$I$2</f>
        <v>245.51900000000001</v>
      </c>
      <c r="Q3532" s="10">
        <f t="shared" si="446"/>
        <v>2.0408894430590192</v>
      </c>
      <c r="R3532" s="8" t="str">
        <f t="shared" si="447"/>
        <v/>
      </c>
      <c r="S3532" s="11">
        <f t="shared" si="448"/>
        <v>18368004.987531174</v>
      </c>
      <c r="T3532" s="11">
        <f t="shared" si="448"/>
        <v>67848724.613433093</v>
      </c>
      <c r="U3532" s="11">
        <f t="shared" si="448"/>
        <v>90200545.793815464</v>
      </c>
    </row>
    <row r="3533" spans="1:21" x14ac:dyDescent="0.2">
      <c r="A3533" s="5">
        <v>3567</v>
      </c>
      <c r="B3533" s="17">
        <v>22</v>
      </c>
      <c r="C3533" s="16">
        <v>6</v>
      </c>
      <c r="D3533" s="16">
        <v>2007</v>
      </c>
      <c r="E3533" s="18">
        <v>39727</v>
      </c>
      <c r="F3533" s="9" t="s">
        <v>3489</v>
      </c>
      <c r="G3533" s="3">
        <v>9000000</v>
      </c>
      <c r="H3533" s="3">
        <v>24538513</v>
      </c>
      <c r="I3533" s="3">
        <v>36535837</v>
      </c>
      <c r="J3533" s="8" t="str">
        <f t="shared" si="442"/>
        <v/>
      </c>
      <c r="K3533" s="8" t="str">
        <f t="shared" si="443"/>
        <v/>
      </c>
      <c r="L3533" s="8" t="str">
        <f t="shared" si="444"/>
        <v>Sicko</v>
      </c>
      <c r="M3533" s="8" t="str">
        <f t="shared" si="445"/>
        <v/>
      </c>
      <c r="N3533" s="8" t="str">
        <f t="shared" si="441"/>
        <v>Sicko</v>
      </c>
      <c r="O3533" s="10">
        <f>INDEX(cpi!$A$1:$M$106,MATCH($D3533,cpi!$A:$A,0),MATCH($C3533,cpi!$1:$1,0))</f>
        <v>208.352</v>
      </c>
      <c r="P3533" s="10">
        <f>cpi!$I$2</f>
        <v>245.51900000000001</v>
      </c>
      <c r="Q3533" s="10">
        <f t="shared" si="446"/>
        <v>1.1783856166487483</v>
      </c>
      <c r="R3533" s="8" t="str">
        <f t="shared" si="447"/>
        <v/>
      </c>
      <c r="S3533" s="11">
        <f t="shared" si="448"/>
        <v>10605470.549838735</v>
      </c>
      <c r="T3533" s="11">
        <f t="shared" si="448"/>
        <v>28915830.773148328</v>
      </c>
      <c r="U3533" s="11">
        <f t="shared" si="448"/>
        <v>43053304.813023157</v>
      </c>
    </row>
    <row r="3534" spans="1:21" x14ac:dyDescent="0.2">
      <c r="A3534" s="5">
        <v>3568</v>
      </c>
      <c r="B3534" s="17">
        <v>30</v>
      </c>
      <c r="C3534" s="16">
        <v>1</v>
      </c>
      <c r="D3534" s="16">
        <v>2015</v>
      </c>
      <c r="E3534" s="18">
        <v>42887</v>
      </c>
      <c r="F3534" s="9" t="s">
        <v>3490</v>
      </c>
      <c r="G3534" s="3">
        <v>9000000</v>
      </c>
      <c r="H3534" s="3">
        <v>21571189</v>
      </c>
      <c r="I3534" s="3">
        <v>21571189</v>
      </c>
      <c r="J3534" s="8" t="str">
        <f t="shared" si="442"/>
        <v/>
      </c>
      <c r="K3534" s="8" t="str">
        <f t="shared" si="443"/>
        <v/>
      </c>
      <c r="L3534" s="8" t="str">
        <f t="shared" si="444"/>
        <v>Black or White</v>
      </c>
      <c r="M3534" s="8" t="str">
        <f t="shared" si="445"/>
        <v/>
      </c>
      <c r="N3534" s="8" t="str">
        <f t="shared" si="441"/>
        <v>Black or White</v>
      </c>
      <c r="O3534" s="10">
        <f>INDEX(cpi!$A$1:$M$106,MATCH($D3534,cpi!$A:$A,0),MATCH($C3534,cpi!$1:$1,0))</f>
        <v>233.70699999999999</v>
      </c>
      <c r="P3534" s="10">
        <f>cpi!$I$2</f>
        <v>245.51900000000001</v>
      </c>
      <c r="Q3534" s="10">
        <f t="shared" si="446"/>
        <v>1.050541917871523</v>
      </c>
      <c r="R3534" s="8" t="str">
        <f t="shared" si="447"/>
        <v/>
      </c>
      <c r="S3534" s="11">
        <f t="shared" si="448"/>
        <v>9454877.2608437072</v>
      </c>
      <c r="T3534" s="11">
        <f t="shared" si="448"/>
        <v>22661438.262829099</v>
      </c>
      <c r="U3534" s="11">
        <f t="shared" si="448"/>
        <v>22661438.262829099</v>
      </c>
    </row>
    <row r="3535" spans="1:21" x14ac:dyDescent="0.2">
      <c r="A3535" s="5">
        <v>3569</v>
      </c>
      <c r="B3535" s="17">
        <v>21</v>
      </c>
      <c r="C3535" s="16">
        <v>1</v>
      </c>
      <c r="D3535" s="16">
        <v>2000</v>
      </c>
      <c r="E3535" s="18">
        <v>37135</v>
      </c>
      <c r="F3535" s="9" t="s">
        <v>3491</v>
      </c>
      <c r="G3535" s="3">
        <v>9000000</v>
      </c>
      <c r="H3535" s="3">
        <v>20035310</v>
      </c>
      <c r="I3535" s="3">
        <v>20035310</v>
      </c>
      <c r="J3535" s="8" t="str">
        <f t="shared" si="442"/>
        <v/>
      </c>
      <c r="K3535" s="8" t="str">
        <f t="shared" si="443"/>
        <v/>
      </c>
      <c r="L3535" s="8" t="str">
        <f t="shared" si="444"/>
        <v>Down to You</v>
      </c>
      <c r="M3535" s="8" t="str">
        <f t="shared" si="445"/>
        <v/>
      </c>
      <c r="N3535" s="8" t="str">
        <f t="shared" si="441"/>
        <v>Down to You</v>
      </c>
      <c r="O3535" s="10">
        <f>INDEX(cpi!$A$1:$M$106,MATCH($D3535,cpi!$A:$A,0),MATCH($C3535,cpi!$1:$1,0))</f>
        <v>168.8</v>
      </c>
      <c r="P3535" s="10">
        <f>cpi!$I$2</f>
        <v>245.51900000000001</v>
      </c>
      <c r="Q3535" s="10">
        <f t="shared" si="446"/>
        <v>1.4544964454976304</v>
      </c>
      <c r="R3535" s="8" t="str">
        <f t="shared" si="447"/>
        <v/>
      </c>
      <c r="S3535" s="11">
        <f t="shared" si="448"/>
        <v>13090468.009478673</v>
      </c>
      <c r="T3535" s="11">
        <f t="shared" si="448"/>
        <v>29141287.179443128</v>
      </c>
      <c r="U3535" s="11">
        <f t="shared" si="448"/>
        <v>29141287.179443128</v>
      </c>
    </row>
    <row r="3536" spans="1:21" x14ac:dyDescent="0.2">
      <c r="A3536" s="5">
        <v>3570</v>
      </c>
      <c r="B3536" s="17">
        <v>30</v>
      </c>
      <c r="C3536" s="16">
        <v>7</v>
      </c>
      <c r="D3536" s="16">
        <v>2004</v>
      </c>
      <c r="E3536" s="18">
        <v>38875</v>
      </c>
      <c r="F3536" s="9" t="s">
        <v>3492</v>
      </c>
      <c r="G3536" s="3">
        <v>9000000</v>
      </c>
      <c r="H3536" s="3">
        <v>18225165</v>
      </c>
      <c r="I3536" s="3">
        <v>18225165</v>
      </c>
      <c r="J3536" s="8" t="str">
        <f t="shared" si="442"/>
        <v/>
      </c>
      <c r="K3536" s="8" t="str">
        <f t="shared" si="443"/>
        <v/>
      </c>
      <c r="L3536" s="8" t="str">
        <f t="shared" si="444"/>
        <v>Harold &amp; Kumar Go to White Castle</v>
      </c>
      <c r="M3536" s="8" t="str">
        <f t="shared" si="445"/>
        <v/>
      </c>
      <c r="N3536" s="8" t="str">
        <f t="shared" si="441"/>
        <v>Harold &amp; Kumar Go to White Castle</v>
      </c>
      <c r="O3536" s="10">
        <f>INDEX(cpi!$A$1:$M$106,MATCH($D3536,cpi!$A:$A,0),MATCH($C3536,cpi!$1:$1,0))</f>
        <v>189.4</v>
      </c>
      <c r="P3536" s="10">
        <f>cpi!$I$2</f>
        <v>245.51900000000001</v>
      </c>
      <c r="Q3536" s="10">
        <f t="shared" si="446"/>
        <v>1.2962988384371701</v>
      </c>
      <c r="R3536" s="8" t="str">
        <f t="shared" si="447"/>
        <v/>
      </c>
      <c r="S3536" s="11">
        <f t="shared" si="448"/>
        <v>11666689.54593453</v>
      </c>
      <c r="T3536" s="11">
        <f t="shared" si="448"/>
        <v>23625260.219825767</v>
      </c>
      <c r="U3536" s="11">
        <f t="shared" si="448"/>
        <v>23625260.219825767</v>
      </c>
    </row>
    <row r="3537" spans="1:21" x14ac:dyDescent="0.2">
      <c r="A3537" s="5">
        <v>3571</v>
      </c>
      <c r="B3537" s="17">
        <v>13</v>
      </c>
      <c r="C3537" s="16">
        <v>10</v>
      </c>
      <c r="D3537" s="16">
        <v>2000</v>
      </c>
      <c r="E3537" s="18">
        <v>36901</v>
      </c>
      <c r="F3537" s="9" t="s">
        <v>3493</v>
      </c>
      <c r="G3537" s="3">
        <v>9000000</v>
      </c>
      <c r="H3537" s="3">
        <v>17804273</v>
      </c>
      <c r="I3537" s="3">
        <v>17804273</v>
      </c>
      <c r="J3537" s="8" t="str">
        <f t="shared" si="442"/>
        <v/>
      </c>
      <c r="K3537" s="8" t="str">
        <f t="shared" si="443"/>
        <v/>
      </c>
      <c r="L3537" s="8" t="str">
        <f t="shared" si="444"/>
        <v>The Contender</v>
      </c>
      <c r="M3537" s="8" t="str">
        <f t="shared" si="445"/>
        <v/>
      </c>
      <c r="N3537" s="8" t="str">
        <f t="shared" si="441"/>
        <v>The Contender</v>
      </c>
      <c r="O3537" s="10">
        <f>INDEX(cpi!$A$1:$M$106,MATCH($D3537,cpi!$A:$A,0),MATCH($C3537,cpi!$1:$1,0))</f>
        <v>174</v>
      </c>
      <c r="P3537" s="10">
        <f>cpi!$I$2</f>
        <v>245.51900000000001</v>
      </c>
      <c r="Q3537" s="10">
        <f t="shared" si="446"/>
        <v>1.411028735632184</v>
      </c>
      <c r="R3537" s="8" t="str">
        <f t="shared" si="447"/>
        <v/>
      </c>
      <c r="S3537" s="11">
        <f t="shared" si="448"/>
        <v>12699258.620689657</v>
      </c>
      <c r="T3537" s="11">
        <f t="shared" si="448"/>
        <v>25122340.820040233</v>
      </c>
      <c r="U3537" s="11">
        <f t="shared" si="448"/>
        <v>25122340.820040233</v>
      </c>
    </row>
    <row r="3538" spans="1:21" x14ac:dyDescent="0.2">
      <c r="A3538" s="5">
        <v>3572</v>
      </c>
      <c r="B3538" s="17">
        <v>18</v>
      </c>
      <c r="C3538" s="16">
        <v>2</v>
      </c>
      <c r="D3538" s="16">
        <v>2000</v>
      </c>
      <c r="E3538" s="18">
        <v>37044</v>
      </c>
      <c r="F3538" s="9" t="s">
        <v>3494</v>
      </c>
      <c r="G3538" s="3">
        <v>9000000</v>
      </c>
      <c r="H3538" s="3">
        <v>16963963</v>
      </c>
      <c r="I3538" s="3">
        <v>28773637</v>
      </c>
      <c r="J3538" s="8" t="str">
        <f t="shared" si="442"/>
        <v/>
      </c>
      <c r="K3538" s="8" t="str">
        <f t="shared" si="443"/>
        <v/>
      </c>
      <c r="L3538" s="8" t="str">
        <f t="shared" si="444"/>
        <v>Boiler Room</v>
      </c>
      <c r="M3538" s="8" t="str">
        <f t="shared" si="445"/>
        <v/>
      </c>
      <c r="N3538" s="8" t="str">
        <f t="shared" si="441"/>
        <v>Boiler Room</v>
      </c>
      <c r="O3538" s="10">
        <f>INDEX(cpi!$A$1:$M$106,MATCH($D3538,cpi!$A:$A,0),MATCH($C3538,cpi!$1:$1,0))</f>
        <v>169.8</v>
      </c>
      <c r="P3538" s="10">
        <f>cpi!$I$2</f>
        <v>245.51900000000001</v>
      </c>
      <c r="Q3538" s="10">
        <f t="shared" si="446"/>
        <v>1.4459305064782095</v>
      </c>
      <c r="R3538" s="8" t="str">
        <f t="shared" si="447"/>
        <v/>
      </c>
      <c r="S3538" s="11">
        <f t="shared" si="448"/>
        <v>13013374.558303885</v>
      </c>
      <c r="T3538" s="11">
        <f t="shared" si="448"/>
        <v>24528711.612467606</v>
      </c>
      <c r="U3538" s="11">
        <f t="shared" si="448"/>
        <v>41604679.520630151</v>
      </c>
    </row>
    <row r="3539" spans="1:21" x14ac:dyDescent="0.2">
      <c r="A3539" s="5">
        <v>3573</v>
      </c>
      <c r="B3539" s="17">
        <v>5</v>
      </c>
      <c r="C3539" s="16">
        <v>12</v>
      </c>
      <c r="D3539" s="16">
        <v>2006</v>
      </c>
      <c r="E3539" s="18">
        <v>38849</v>
      </c>
      <c r="F3539" s="9" t="s">
        <v>3495</v>
      </c>
      <c r="G3539" s="3">
        <v>9000000</v>
      </c>
      <c r="H3539" s="3">
        <v>16235738</v>
      </c>
      <c r="I3539" s="3">
        <v>16235738</v>
      </c>
      <c r="J3539" s="8" t="str">
        <f t="shared" si="442"/>
        <v/>
      </c>
      <c r="K3539" s="8" t="str">
        <f t="shared" si="443"/>
        <v/>
      </c>
      <c r="L3539" s="8" t="str">
        <f t="shared" si="444"/>
        <v>Black Christmas</v>
      </c>
      <c r="M3539" s="8" t="str">
        <f t="shared" si="445"/>
        <v/>
      </c>
      <c r="N3539" s="8" t="str">
        <f t="shared" si="441"/>
        <v>Black Christmas</v>
      </c>
      <c r="O3539" s="10">
        <f>INDEX(cpi!$A$1:$M$106,MATCH($D3539,cpi!$A:$A,0),MATCH($C3539,cpi!$1:$1,0))</f>
        <v>201.8</v>
      </c>
      <c r="P3539" s="10">
        <f>cpi!$I$2</f>
        <v>245.51900000000001</v>
      </c>
      <c r="Q3539" s="10">
        <f t="shared" si="446"/>
        <v>1.2166451932606541</v>
      </c>
      <c r="R3539" s="8" t="str">
        <f t="shared" si="447"/>
        <v/>
      </c>
      <c r="S3539" s="11">
        <f t="shared" si="448"/>
        <v>10949806.739345888</v>
      </c>
      <c r="T3539" s="11">
        <f t="shared" si="448"/>
        <v>19753132.596739344</v>
      </c>
      <c r="U3539" s="11">
        <f t="shared" si="448"/>
        <v>19753132.596739344</v>
      </c>
    </row>
    <row r="3540" spans="1:21" x14ac:dyDescent="0.2">
      <c r="A3540" s="5">
        <v>3574</v>
      </c>
      <c r="B3540" s="17">
        <v>18</v>
      </c>
      <c r="C3540" s="16">
        <v>11</v>
      </c>
      <c r="D3540" s="16">
        <v>2016</v>
      </c>
      <c r="E3540" s="18">
        <v>42897</v>
      </c>
      <c r="F3540" s="9" t="s">
        <v>3496</v>
      </c>
      <c r="G3540" s="3">
        <v>9000000</v>
      </c>
      <c r="H3540" s="3">
        <v>14431633</v>
      </c>
      <c r="I3540" s="3">
        <v>18802255</v>
      </c>
      <c r="J3540" s="8" t="str">
        <f t="shared" si="442"/>
        <v/>
      </c>
      <c r="K3540" s="8" t="str">
        <f t="shared" si="443"/>
        <v/>
      </c>
      <c r="L3540" s="8" t="str">
        <f t="shared" si="444"/>
        <v>The Edge of Seventeen</v>
      </c>
      <c r="M3540" s="8" t="str">
        <f t="shared" si="445"/>
        <v/>
      </c>
      <c r="N3540" s="8" t="str">
        <f t="shared" si="441"/>
        <v>The Edge of Seventeen</v>
      </c>
      <c r="O3540" s="10">
        <f>INDEX(cpi!$A$1:$M$106,MATCH($D3540,cpi!$A:$A,0),MATCH($C3540,cpi!$1:$1,0))</f>
        <v>241.35300000000001</v>
      </c>
      <c r="P3540" s="10">
        <f>cpi!$I$2</f>
        <v>245.51900000000001</v>
      </c>
      <c r="Q3540" s="10">
        <f t="shared" si="446"/>
        <v>1.0172610243087925</v>
      </c>
      <c r="R3540" s="8" t="str">
        <f t="shared" si="447"/>
        <v/>
      </c>
      <c r="S3540" s="11">
        <f t="shared" si="448"/>
        <v>9155349.2187791318</v>
      </c>
      <c r="T3540" s="11">
        <f t="shared" si="448"/>
        <v>14680737.768028572</v>
      </c>
      <c r="U3540" s="11">
        <f t="shared" si="448"/>
        <v>19126801.180615116</v>
      </c>
    </row>
    <row r="3541" spans="1:21" x14ac:dyDescent="0.2">
      <c r="A3541" s="5">
        <v>3575</v>
      </c>
      <c r="B3541" s="17">
        <v>2</v>
      </c>
      <c r="C3541" s="16">
        <v>12</v>
      </c>
      <c r="D3541" s="16">
        <v>2016</v>
      </c>
      <c r="E3541" s="18">
        <v>42412</v>
      </c>
      <c r="F3541" s="9" t="s">
        <v>3497</v>
      </c>
      <c r="G3541" s="3">
        <v>9000000</v>
      </c>
      <c r="H3541">
        <v>13960394</v>
      </c>
      <c r="I3541" s="3">
        <v>25077411</v>
      </c>
      <c r="J3541" s="8" t="str">
        <f t="shared" si="442"/>
        <v/>
      </c>
      <c r="K3541" s="8" t="str">
        <f t="shared" si="443"/>
        <v/>
      </c>
      <c r="L3541" s="8" t="str">
        <f t="shared" si="444"/>
        <v>Jackie</v>
      </c>
      <c r="M3541" s="8" t="str">
        <f t="shared" si="445"/>
        <v/>
      </c>
      <c r="N3541" s="8" t="str">
        <f t="shared" si="441"/>
        <v>Jackie</v>
      </c>
      <c r="O3541" s="10">
        <f>INDEX(cpi!$A$1:$M$106,MATCH($D3541,cpi!$A:$A,0),MATCH($C3541,cpi!$1:$1,0))</f>
        <v>241.43199999999999</v>
      </c>
      <c r="P3541" s="10">
        <f>cpi!$I$2</f>
        <v>245.51900000000001</v>
      </c>
      <c r="Q3541" s="10">
        <f t="shared" si="446"/>
        <v>1.0169281619669308</v>
      </c>
      <c r="R3541" s="8" t="str">
        <f t="shared" si="447"/>
        <v/>
      </c>
      <c r="S3541" s="11">
        <f t="shared" si="448"/>
        <v>9152353.4577023778</v>
      </c>
      <c r="T3541" s="11">
        <f t="shared" si="448"/>
        <v>14196717.810754169</v>
      </c>
      <c r="U3541" s="11">
        <f t="shared" si="448"/>
        <v>25501925.475119293</v>
      </c>
    </row>
    <row r="3542" spans="1:21" x14ac:dyDescent="0.2">
      <c r="A3542" s="5">
        <v>3576</v>
      </c>
      <c r="B3542" s="17">
        <v>16</v>
      </c>
      <c r="C3542" s="16">
        <v>3</v>
      </c>
      <c r="D3542" s="16">
        <v>1984</v>
      </c>
      <c r="E3542" s="18">
        <v>31140</v>
      </c>
      <c r="F3542" s="9" t="s">
        <v>3498</v>
      </c>
      <c r="G3542" s="3">
        <v>9000000</v>
      </c>
      <c r="H3542">
        <v>13075390</v>
      </c>
      <c r="I3542" s="3">
        <v>13075390</v>
      </c>
      <c r="J3542" s="8" t="str">
        <f t="shared" si="442"/>
        <v/>
      </c>
      <c r="K3542" s="8" t="str">
        <f t="shared" si="443"/>
        <v/>
      </c>
      <c r="L3542" s="8" t="str">
        <f t="shared" si="444"/>
        <v>The Ice Pirates</v>
      </c>
      <c r="M3542" s="8" t="str">
        <f t="shared" si="445"/>
        <v/>
      </c>
      <c r="N3542" s="8" t="str">
        <f t="shared" si="441"/>
        <v>The Ice Pirates</v>
      </c>
      <c r="O3542" s="10">
        <f>INDEX(cpi!$A$1:$M$106,MATCH($D3542,cpi!$A:$A,0),MATCH($C3542,cpi!$1:$1,0))</f>
        <v>102.6</v>
      </c>
      <c r="P3542" s="10">
        <f>cpi!$I$2</f>
        <v>245.51900000000001</v>
      </c>
      <c r="Q3542" s="10">
        <f t="shared" si="446"/>
        <v>2.3929727095516573</v>
      </c>
      <c r="R3542" s="8" t="str">
        <f t="shared" si="447"/>
        <v/>
      </c>
      <c r="S3542" s="11">
        <f t="shared" si="448"/>
        <v>21536754.385964915</v>
      </c>
      <c r="T3542" s="11">
        <f t="shared" si="448"/>
        <v>31289051.436744645</v>
      </c>
      <c r="U3542" s="11">
        <f t="shared" si="448"/>
        <v>31289051.436744645</v>
      </c>
    </row>
    <row r="3543" spans="1:21" x14ac:dyDescent="0.2">
      <c r="A3543" s="5">
        <v>3577</v>
      </c>
      <c r="B3543" s="17">
        <v>14</v>
      </c>
      <c r="C3543" s="16">
        <v>5</v>
      </c>
      <c r="D3543" s="16">
        <v>2004</v>
      </c>
      <c r="E3543" s="18">
        <v>38388</v>
      </c>
      <c r="F3543" s="9" t="s">
        <v>3499</v>
      </c>
      <c r="G3543" s="3">
        <v>9000000</v>
      </c>
      <c r="H3543">
        <v>12232382</v>
      </c>
      <c r="I3543">
        <v>12512317</v>
      </c>
      <c r="J3543" s="8" t="str">
        <f t="shared" si="442"/>
        <v/>
      </c>
      <c r="K3543" s="8" t="str">
        <f t="shared" si="443"/>
        <v/>
      </c>
      <c r="L3543" s="8" t="str">
        <f t="shared" si="444"/>
        <v>Breakin' All the Rules</v>
      </c>
      <c r="M3543" s="8" t="str">
        <f t="shared" si="445"/>
        <v/>
      </c>
      <c r="N3543" s="8" t="str">
        <f t="shared" si="441"/>
        <v>Breakin' All the Rules</v>
      </c>
      <c r="O3543" s="10">
        <f>INDEX(cpi!$A$1:$M$106,MATCH($D3543,cpi!$A:$A,0),MATCH($C3543,cpi!$1:$1,0))</f>
        <v>189.1</v>
      </c>
      <c r="P3543" s="10">
        <f>cpi!$I$2</f>
        <v>245.51900000000001</v>
      </c>
      <c r="Q3543" s="10">
        <f t="shared" si="446"/>
        <v>1.2983553675304074</v>
      </c>
      <c r="R3543" s="8" t="str">
        <f t="shared" si="447"/>
        <v/>
      </c>
      <c r="S3543" s="11">
        <f t="shared" si="448"/>
        <v>11685198.307773666</v>
      </c>
      <c r="T3543" s="11">
        <f t="shared" si="448"/>
        <v>15881978.827382339</v>
      </c>
      <c r="U3543" s="11">
        <f t="shared" si="448"/>
        <v>16245433.937191963</v>
      </c>
    </row>
    <row r="3544" spans="1:21" x14ac:dyDescent="0.2">
      <c r="A3544" s="5">
        <v>3578</v>
      </c>
      <c r="B3544" s="17">
        <v>12</v>
      </c>
      <c r="C3544" s="16">
        <v>8</v>
      </c>
      <c r="D3544" s="16">
        <v>2011</v>
      </c>
      <c r="E3544" s="18">
        <v>40885</v>
      </c>
      <c r="F3544" s="9" t="s">
        <v>3500</v>
      </c>
      <c r="G3544" s="3">
        <v>9000000</v>
      </c>
      <c r="H3544">
        <v>11862398</v>
      </c>
      <c r="I3544">
        <v>17462398</v>
      </c>
      <c r="J3544" s="8" t="str">
        <f t="shared" si="442"/>
        <v/>
      </c>
      <c r="K3544" s="8" t="str">
        <f t="shared" si="443"/>
        <v/>
      </c>
      <c r="L3544" s="8" t="str">
        <f t="shared" si="444"/>
        <v>Glee: The 3D Concert Movie</v>
      </c>
      <c r="M3544" s="8" t="str">
        <f t="shared" si="445"/>
        <v/>
      </c>
      <c r="N3544" s="8" t="str">
        <f t="shared" si="441"/>
        <v>Glee: The 3D Concert Movie</v>
      </c>
      <c r="O3544" s="10">
        <f>INDEX(cpi!$A$1:$M$106,MATCH($D3544,cpi!$A:$A,0),MATCH($C3544,cpi!$1:$1,0))</f>
        <v>226.54499999999999</v>
      </c>
      <c r="P3544" s="10">
        <f>cpi!$I$2</f>
        <v>245.51900000000001</v>
      </c>
      <c r="Q3544" s="10">
        <f t="shared" si="446"/>
        <v>1.0837537796022867</v>
      </c>
      <c r="R3544" s="8" t="str">
        <f t="shared" si="447"/>
        <v/>
      </c>
      <c r="S3544" s="11">
        <f t="shared" si="448"/>
        <v>9753784.0164205804</v>
      </c>
      <c r="T3544" s="11">
        <f t="shared" si="448"/>
        <v>12855918.667646607</v>
      </c>
      <c r="U3544" s="11">
        <f t="shared" si="448"/>
        <v>18924939.833419412</v>
      </c>
    </row>
    <row r="3545" spans="1:21" x14ac:dyDescent="0.2">
      <c r="A3545" s="5">
        <v>3579</v>
      </c>
      <c r="B3545" s="17">
        <v>8</v>
      </c>
      <c r="C3545" s="16">
        <v>11</v>
      </c>
      <c r="D3545" s="16">
        <v>1989</v>
      </c>
      <c r="E3545" s="18">
        <v>32731</v>
      </c>
      <c r="F3545" s="9" t="s">
        <v>3501</v>
      </c>
      <c r="G3545" s="3">
        <v>9000000</v>
      </c>
      <c r="H3545">
        <v>10161099</v>
      </c>
      <c r="I3545">
        <v>10176701</v>
      </c>
      <c r="J3545" s="8" t="str">
        <f t="shared" si="442"/>
        <v/>
      </c>
      <c r="K3545" s="8" t="str">
        <f t="shared" si="443"/>
        <v/>
      </c>
      <c r="L3545" s="8" t="str">
        <f t="shared" si="444"/>
        <v>Henry V</v>
      </c>
      <c r="M3545" s="8" t="str">
        <f t="shared" si="445"/>
        <v/>
      </c>
      <c r="N3545" s="8" t="str">
        <f t="shared" si="441"/>
        <v>Henry V</v>
      </c>
      <c r="O3545" s="10">
        <f>INDEX(cpi!$A$1:$M$106,MATCH($D3545,cpi!$A:$A,0),MATCH($C3545,cpi!$1:$1,0))</f>
        <v>125.9</v>
      </c>
      <c r="P3545" s="10">
        <f>cpi!$I$2</f>
        <v>245.51900000000001</v>
      </c>
      <c r="Q3545" s="10">
        <f t="shared" si="446"/>
        <v>1.950111199364575</v>
      </c>
      <c r="R3545" s="8" t="str">
        <f t="shared" si="447"/>
        <v/>
      </c>
      <c r="S3545" s="11">
        <f t="shared" si="448"/>
        <v>17551000.794281173</v>
      </c>
      <c r="T3545" s="11">
        <f t="shared" si="448"/>
        <v>19815272.957752183</v>
      </c>
      <c r="U3545" s="11">
        <f t="shared" si="448"/>
        <v>19845698.592684671</v>
      </c>
    </row>
    <row r="3546" spans="1:21" x14ac:dyDescent="0.2">
      <c r="A3546" s="5">
        <v>3580</v>
      </c>
      <c r="B3546" s="17">
        <v>4</v>
      </c>
      <c r="C3546" s="16">
        <v>11</v>
      </c>
      <c r="D3546" s="16">
        <v>2016</v>
      </c>
      <c r="E3546" s="18">
        <v>42471</v>
      </c>
      <c r="F3546" s="9" t="s">
        <v>3502</v>
      </c>
      <c r="G3546" s="3">
        <v>9000000</v>
      </c>
      <c r="H3546">
        <v>7710234</v>
      </c>
      <c r="I3546">
        <v>12339978</v>
      </c>
      <c r="J3546" s="8" t="str">
        <f t="shared" si="442"/>
        <v/>
      </c>
      <c r="K3546" s="8" t="str">
        <f t="shared" si="443"/>
        <v/>
      </c>
      <c r="L3546" s="8" t="str">
        <f t="shared" si="444"/>
        <v>Loving</v>
      </c>
      <c r="M3546" s="8" t="str">
        <f t="shared" si="445"/>
        <v/>
      </c>
      <c r="N3546" s="8" t="str">
        <f t="shared" si="441"/>
        <v>Loving</v>
      </c>
      <c r="O3546" s="10">
        <f>INDEX(cpi!$A$1:$M$106,MATCH($D3546,cpi!$A:$A,0),MATCH($C3546,cpi!$1:$1,0))</f>
        <v>241.35300000000001</v>
      </c>
      <c r="P3546" s="10">
        <f>cpi!$I$2</f>
        <v>245.51900000000001</v>
      </c>
      <c r="Q3546" s="10">
        <f t="shared" si="446"/>
        <v>1.0172610243087925</v>
      </c>
      <c r="R3546" s="8" t="str">
        <f t="shared" si="447"/>
        <v/>
      </c>
      <c r="S3546" s="11">
        <f t="shared" si="448"/>
        <v>9155349.2187791318</v>
      </c>
      <c r="T3546" s="11">
        <f t="shared" si="448"/>
        <v>7843320.5365004782</v>
      </c>
      <c r="U3546" s="11">
        <f t="shared" si="448"/>
        <v>12552978.660227966</v>
      </c>
    </row>
    <row r="3547" spans="1:21" x14ac:dyDescent="0.2">
      <c r="A3547" s="5">
        <v>3581</v>
      </c>
      <c r="B3547" s="17">
        <v>28</v>
      </c>
      <c r="C3547" s="16">
        <v>11</v>
      </c>
      <c r="D3547" s="16">
        <v>2007</v>
      </c>
      <c r="E3547" s="18">
        <v>39914</v>
      </c>
      <c r="F3547" s="9" t="s">
        <v>3503</v>
      </c>
      <c r="G3547" s="3">
        <v>9000000</v>
      </c>
      <c r="H3547">
        <v>6623082</v>
      </c>
      <c r="I3547">
        <v>10642023</v>
      </c>
      <c r="J3547" s="8" t="str">
        <f t="shared" si="442"/>
        <v/>
      </c>
      <c r="K3547" s="8" t="str">
        <f t="shared" si="443"/>
        <v/>
      </c>
      <c r="L3547" s="8" t="str">
        <f t="shared" si="444"/>
        <v>The Savages</v>
      </c>
      <c r="M3547" s="8" t="str">
        <f t="shared" si="445"/>
        <v/>
      </c>
      <c r="N3547" s="8" t="str">
        <f t="shared" si="441"/>
        <v>The Savages</v>
      </c>
      <c r="O3547" s="10">
        <f>INDEX(cpi!$A$1:$M$106,MATCH($D3547,cpi!$A:$A,0),MATCH($C3547,cpi!$1:$1,0))</f>
        <v>210.17699999999999</v>
      </c>
      <c r="P3547" s="10">
        <f>cpi!$I$2</f>
        <v>245.51900000000001</v>
      </c>
      <c r="Q3547" s="10">
        <f t="shared" si="446"/>
        <v>1.168153508709326</v>
      </c>
      <c r="R3547" s="8" t="str">
        <f t="shared" si="447"/>
        <v/>
      </c>
      <c r="S3547" s="11">
        <f t="shared" si="448"/>
        <v>10513381.578383934</v>
      </c>
      <c r="T3547" s="11">
        <f t="shared" si="448"/>
        <v>7736776.4767695805</v>
      </c>
      <c r="U3547" s="11">
        <f t="shared" si="448"/>
        <v>12431516.507215347</v>
      </c>
    </row>
    <row r="3548" spans="1:21" x14ac:dyDescent="0.2">
      <c r="A3548" s="5">
        <v>3582</v>
      </c>
      <c r="B3548" s="17">
        <v>16</v>
      </c>
      <c r="C3548" s="16">
        <v>4</v>
      </c>
      <c r="D3548" s="16">
        <v>2003</v>
      </c>
      <c r="E3548" s="18">
        <v>38081</v>
      </c>
      <c r="F3548" s="9" t="s">
        <v>3504</v>
      </c>
      <c r="G3548" s="3">
        <v>9000000</v>
      </c>
      <c r="H3548">
        <v>6126237</v>
      </c>
      <c r="I3548">
        <v>12657377</v>
      </c>
      <c r="J3548" s="8" t="str">
        <f t="shared" si="442"/>
        <v/>
      </c>
      <c r="K3548" s="8" t="str">
        <f t="shared" si="443"/>
        <v/>
      </c>
      <c r="L3548" s="8" t="str">
        <f t="shared" si="444"/>
        <v>Chasing Papi</v>
      </c>
      <c r="M3548" s="8" t="str">
        <f t="shared" si="445"/>
        <v/>
      </c>
      <c r="N3548" s="8" t="str">
        <f t="shared" si="441"/>
        <v>Chasing Papi</v>
      </c>
      <c r="O3548" s="10">
        <f>INDEX(cpi!$A$1:$M$106,MATCH($D3548,cpi!$A:$A,0),MATCH($C3548,cpi!$1:$1,0))</f>
        <v>183.8</v>
      </c>
      <c r="P3548" s="10">
        <f>cpi!$I$2</f>
        <v>245.51900000000001</v>
      </c>
      <c r="Q3548" s="10">
        <f t="shared" si="446"/>
        <v>1.3357943416757345</v>
      </c>
      <c r="R3548" s="8" t="str">
        <f t="shared" si="447"/>
        <v/>
      </c>
      <c r="S3548" s="11">
        <f t="shared" si="448"/>
        <v>12022149.075081611</v>
      </c>
      <c r="T3548" s="11">
        <f t="shared" si="448"/>
        <v>8183392.7203645268</v>
      </c>
      <c r="U3548" s="11">
        <f t="shared" si="448"/>
        <v>16907652.577056583</v>
      </c>
    </row>
    <row r="3549" spans="1:21" x14ac:dyDescent="0.2">
      <c r="A3549" s="5">
        <v>3583</v>
      </c>
      <c r="B3549" s="17">
        <v>8</v>
      </c>
      <c r="C3549" s="16">
        <v>9</v>
      </c>
      <c r="D3549" s="16">
        <v>2000</v>
      </c>
      <c r="E3549" s="18">
        <v>36747</v>
      </c>
      <c r="F3549" s="9" t="s">
        <v>3505</v>
      </c>
      <c r="G3549" s="3">
        <v>9000000</v>
      </c>
      <c r="H3549">
        <v>6047856</v>
      </c>
      <c r="I3549">
        <v>13061935</v>
      </c>
      <c r="J3549" s="8" t="str">
        <f t="shared" si="442"/>
        <v/>
      </c>
      <c r="K3549" s="8" t="str">
        <f t="shared" si="443"/>
        <v/>
      </c>
      <c r="L3549" s="8" t="str">
        <f t="shared" si="444"/>
        <v>The Way of the Gun</v>
      </c>
      <c r="M3549" s="8" t="str">
        <f t="shared" si="445"/>
        <v/>
      </c>
      <c r="N3549" s="8" t="str">
        <f t="shared" si="441"/>
        <v>The Way of the Gun</v>
      </c>
      <c r="O3549" s="10">
        <f>INDEX(cpi!$A$1:$M$106,MATCH($D3549,cpi!$A:$A,0),MATCH($C3549,cpi!$1:$1,0))</f>
        <v>173.7</v>
      </c>
      <c r="P3549" s="10">
        <f>cpi!$I$2</f>
        <v>245.51900000000001</v>
      </c>
      <c r="Q3549" s="10">
        <f t="shared" si="446"/>
        <v>1.4134657455382844</v>
      </c>
      <c r="R3549" s="8" t="str">
        <f t="shared" si="447"/>
        <v/>
      </c>
      <c r="S3549" s="11">
        <f t="shared" si="448"/>
        <v>12721191.709844559</v>
      </c>
      <c r="T3549" s="11">
        <f t="shared" si="448"/>
        <v>8548437.2899481859</v>
      </c>
      <c r="U3549" s="11">
        <f t="shared" si="448"/>
        <v>18462597.692947611</v>
      </c>
    </row>
    <row r="3550" spans="1:21" x14ac:dyDescent="0.2">
      <c r="A3550" s="5">
        <v>3584</v>
      </c>
      <c r="B3550" s="17">
        <v>22</v>
      </c>
      <c r="C3550" s="16">
        <v>8</v>
      </c>
      <c r="D3550" s="16">
        <v>2008</v>
      </c>
      <c r="E3550" s="18">
        <v>40094</v>
      </c>
      <c r="F3550" s="9" t="s">
        <v>3506</v>
      </c>
      <c r="G3550" s="3">
        <v>9000000</v>
      </c>
      <c r="H3550" s="3">
        <v>4886216</v>
      </c>
      <c r="I3550" s="3">
        <v>4934104</v>
      </c>
      <c r="J3550" s="8" t="str">
        <f t="shared" si="442"/>
        <v/>
      </c>
      <c r="K3550" s="8" t="str">
        <f t="shared" si="443"/>
        <v/>
      </c>
      <c r="L3550" s="8" t="str">
        <f t="shared" si="444"/>
        <v>Hamlet 2</v>
      </c>
      <c r="M3550" s="8" t="str">
        <f t="shared" si="445"/>
        <v/>
      </c>
      <c r="N3550" s="8" t="str">
        <f t="shared" si="441"/>
        <v>Hamlet 2</v>
      </c>
      <c r="O3550" s="10">
        <f>INDEX(cpi!$A$1:$M$106,MATCH($D3550,cpi!$A:$A,0),MATCH($C3550,cpi!$1:$1,0))</f>
        <v>219.08600000000001</v>
      </c>
      <c r="P3550" s="10">
        <f>cpi!$I$2</f>
        <v>245.51900000000001</v>
      </c>
      <c r="Q3550" s="10">
        <f t="shared" si="446"/>
        <v>1.1206512511068711</v>
      </c>
      <c r="R3550" s="8" t="str">
        <f t="shared" si="447"/>
        <v/>
      </c>
      <c r="S3550" s="11">
        <f t="shared" si="448"/>
        <v>10085861.25996184</v>
      </c>
      <c r="T3550" s="11">
        <f t="shared" si="448"/>
        <v>5475744.0735784117</v>
      </c>
      <c r="U3550" s="11">
        <f t="shared" si="448"/>
        <v>5529409.820691417</v>
      </c>
    </row>
    <row r="3551" spans="1:21" x14ac:dyDescent="0.2">
      <c r="A3551" s="5">
        <v>3585</v>
      </c>
      <c r="B3551" s="17">
        <v>13</v>
      </c>
      <c r="C3551" s="16">
        <v>9</v>
      </c>
      <c r="D3551" s="16">
        <v>2002</v>
      </c>
      <c r="E3551" s="18">
        <v>37630</v>
      </c>
      <c r="F3551" s="9" t="s">
        <v>3507</v>
      </c>
      <c r="G3551" s="3">
        <v>9000000</v>
      </c>
      <c r="H3551" s="3">
        <v>4777465</v>
      </c>
      <c r="I3551" s="3">
        <v>4777465</v>
      </c>
      <c r="J3551" s="8" t="str">
        <f t="shared" si="442"/>
        <v/>
      </c>
      <c r="K3551" s="8" t="str">
        <f t="shared" si="443"/>
        <v/>
      </c>
      <c r="L3551" s="8" t="str">
        <f t="shared" si="444"/>
        <v>Igby Goes Down</v>
      </c>
      <c r="M3551" s="8" t="str">
        <f t="shared" si="445"/>
        <v/>
      </c>
      <c r="N3551" s="8" t="str">
        <f t="shared" si="441"/>
        <v>Igby Goes Down</v>
      </c>
      <c r="O3551" s="10">
        <f>INDEX(cpi!$A$1:$M$106,MATCH($D3551,cpi!$A:$A,0),MATCH($C3551,cpi!$1:$1,0))</f>
        <v>181</v>
      </c>
      <c r="P3551" s="10">
        <f>cpi!$I$2</f>
        <v>245.51900000000001</v>
      </c>
      <c r="Q3551" s="10">
        <f t="shared" si="446"/>
        <v>1.3564585635359117</v>
      </c>
      <c r="R3551" s="8" t="str">
        <f t="shared" si="447"/>
        <v/>
      </c>
      <c r="S3551" s="11">
        <f t="shared" si="448"/>
        <v>12208127.071823206</v>
      </c>
      <c r="T3551" s="11">
        <f t="shared" si="448"/>
        <v>6480433.3112430945</v>
      </c>
      <c r="U3551" s="11">
        <f t="shared" si="448"/>
        <v>6480433.3112430945</v>
      </c>
    </row>
    <row r="3552" spans="1:21" x14ac:dyDescent="0.2">
      <c r="A3552" s="5">
        <v>3586</v>
      </c>
      <c r="B3552" s="17">
        <v>29</v>
      </c>
      <c r="C3552" s="16">
        <v>4</v>
      </c>
      <c r="D3552" s="16">
        <v>1994</v>
      </c>
      <c r="E3552" s="18">
        <v>35189</v>
      </c>
      <c r="F3552" s="9" t="s">
        <v>3508</v>
      </c>
      <c r="G3552" s="3">
        <v>9000000</v>
      </c>
      <c r="H3552" s="3">
        <v>4333569</v>
      </c>
      <c r="I3552" s="3">
        <v>4333569</v>
      </c>
      <c r="J3552" s="8" t="str">
        <f t="shared" si="442"/>
        <v/>
      </c>
      <c r="K3552" s="8" t="str">
        <f t="shared" si="443"/>
        <v/>
      </c>
      <c r="L3552" s="8" t="str">
        <f t="shared" si="444"/>
        <v>PCU</v>
      </c>
      <c r="M3552" s="8" t="str">
        <f t="shared" si="445"/>
        <v/>
      </c>
      <c r="N3552" s="8" t="str">
        <f t="shared" si="441"/>
        <v>PCU</v>
      </c>
      <c r="O3552" s="10">
        <f>INDEX(cpi!$A$1:$M$106,MATCH($D3552,cpi!$A:$A,0),MATCH($C3552,cpi!$1:$1,0))</f>
        <v>147.4</v>
      </c>
      <c r="P3552" s="10">
        <f>cpi!$I$2</f>
        <v>245.51900000000001</v>
      </c>
      <c r="Q3552" s="10">
        <f t="shared" si="446"/>
        <v>1.6656648575305291</v>
      </c>
      <c r="R3552" s="8" t="str">
        <f t="shared" si="447"/>
        <v/>
      </c>
      <c r="S3552" s="11">
        <f t="shared" si="448"/>
        <v>14990983.717774762</v>
      </c>
      <c r="T3552" s="11">
        <f t="shared" si="448"/>
        <v>7218273.5909837177</v>
      </c>
      <c r="U3552" s="11">
        <f t="shared" si="448"/>
        <v>7218273.5909837177</v>
      </c>
    </row>
    <row r="3553" spans="1:21" x14ac:dyDescent="0.2">
      <c r="A3553" s="5">
        <v>3587</v>
      </c>
      <c r="B3553" s="17">
        <v>9</v>
      </c>
      <c r="C3553" s="16">
        <v>3</v>
      </c>
      <c r="D3553" s="16">
        <v>2007</v>
      </c>
      <c r="E3553" s="18">
        <v>39328</v>
      </c>
      <c r="F3553" s="9" t="s">
        <v>3509</v>
      </c>
      <c r="G3553" s="3">
        <v>9000000</v>
      </c>
      <c r="H3553" s="3">
        <v>3438735</v>
      </c>
      <c r="I3553" s="3">
        <v>3438735</v>
      </c>
      <c r="J3553" s="8" t="str">
        <f t="shared" si="442"/>
        <v/>
      </c>
      <c r="K3553" s="8" t="str">
        <f t="shared" si="443"/>
        <v/>
      </c>
      <c r="L3553" s="8" t="str">
        <f t="shared" si="444"/>
        <v>The Ultimate Gift</v>
      </c>
      <c r="M3553" s="8" t="str">
        <f t="shared" si="445"/>
        <v/>
      </c>
      <c r="N3553" s="8" t="str">
        <f t="shared" si="441"/>
        <v>The Ultimate Gift</v>
      </c>
      <c r="O3553" s="10">
        <f>INDEX(cpi!$A$1:$M$106,MATCH($D3553,cpi!$A:$A,0),MATCH($C3553,cpi!$1:$1,0))</f>
        <v>205.352</v>
      </c>
      <c r="P3553" s="10">
        <f>cpi!$I$2</f>
        <v>245.51900000000001</v>
      </c>
      <c r="Q3553" s="10">
        <f t="shared" si="446"/>
        <v>1.1956007246094511</v>
      </c>
      <c r="R3553" s="8" t="str">
        <f t="shared" si="447"/>
        <v/>
      </c>
      <c r="S3553" s="11">
        <f t="shared" si="448"/>
        <v>10760406.52148506</v>
      </c>
      <c r="T3553" s="11">
        <f t="shared" si="448"/>
        <v>4111354.0577398809</v>
      </c>
      <c r="U3553" s="11">
        <f t="shared" si="448"/>
        <v>4111354.0577398809</v>
      </c>
    </row>
    <row r="3554" spans="1:21" x14ac:dyDescent="0.2">
      <c r="A3554" s="5">
        <v>3588</v>
      </c>
      <c r="B3554" s="17">
        <v>29</v>
      </c>
      <c r="C3554" s="16">
        <v>9</v>
      </c>
      <c r="D3554" s="16">
        <v>2000</v>
      </c>
      <c r="E3554" s="18">
        <v>37385</v>
      </c>
      <c r="F3554" s="9" t="s">
        <v>3510</v>
      </c>
      <c r="G3554" s="3">
        <v>9000000</v>
      </c>
      <c r="H3554" s="3">
        <v>3134509</v>
      </c>
      <c r="I3554" s="3">
        <v>3134509</v>
      </c>
      <c r="J3554" s="8" t="str">
        <f t="shared" si="442"/>
        <v/>
      </c>
      <c r="K3554" s="8" t="str">
        <f t="shared" si="443"/>
        <v/>
      </c>
      <c r="L3554" s="8" t="str">
        <f t="shared" si="444"/>
        <v>Beautiful</v>
      </c>
      <c r="M3554" s="8" t="str">
        <f t="shared" si="445"/>
        <v/>
      </c>
      <c r="N3554" s="8" t="str">
        <f t="shared" si="441"/>
        <v>Beautiful</v>
      </c>
      <c r="O3554" s="10">
        <f>INDEX(cpi!$A$1:$M$106,MATCH($D3554,cpi!$A:$A,0),MATCH($C3554,cpi!$1:$1,0))</f>
        <v>173.7</v>
      </c>
      <c r="P3554" s="10">
        <f>cpi!$I$2</f>
        <v>245.51900000000001</v>
      </c>
      <c r="Q3554" s="10">
        <f t="shared" si="446"/>
        <v>1.4134657455382844</v>
      </c>
      <c r="R3554" s="8" t="str">
        <f t="shared" si="447"/>
        <v/>
      </c>
      <c r="S3554" s="11">
        <f t="shared" si="448"/>
        <v>12721191.709844559</v>
      </c>
      <c r="T3554" s="11">
        <f t="shared" si="448"/>
        <v>4430521.1005814625</v>
      </c>
      <c r="U3554" s="11">
        <f t="shared" si="448"/>
        <v>4430521.1005814625</v>
      </c>
    </row>
    <row r="3555" spans="1:21" x14ac:dyDescent="0.2">
      <c r="A3555" s="5">
        <v>3589</v>
      </c>
      <c r="B3555" s="17">
        <v>1</v>
      </c>
      <c r="C3555" s="16">
        <v>6</v>
      </c>
      <c r="D3555" s="16">
        <v>2007</v>
      </c>
      <c r="E3555" s="18">
        <v>39088</v>
      </c>
      <c r="F3555" s="9" t="s">
        <v>3511</v>
      </c>
      <c r="G3555" s="3">
        <v>9000000</v>
      </c>
      <c r="H3555" s="3">
        <v>2956339</v>
      </c>
      <c r="I3555" s="3">
        <v>3922043</v>
      </c>
      <c r="J3555" s="8" t="str">
        <f t="shared" si="442"/>
        <v/>
      </c>
      <c r="K3555" s="8" t="str">
        <f t="shared" si="443"/>
        <v/>
      </c>
      <c r="L3555" s="8" t="str">
        <f t="shared" si="444"/>
        <v>Gracie</v>
      </c>
      <c r="M3555" s="8" t="str">
        <f t="shared" si="445"/>
        <v/>
      </c>
      <c r="N3555" s="8" t="str">
        <f t="shared" si="441"/>
        <v>Gracie</v>
      </c>
      <c r="O3555" s="10">
        <f>INDEX(cpi!$A$1:$M$106,MATCH($D3555,cpi!$A:$A,0),MATCH($C3555,cpi!$1:$1,0))</f>
        <v>208.352</v>
      </c>
      <c r="P3555" s="10">
        <f>cpi!$I$2</f>
        <v>245.51900000000001</v>
      </c>
      <c r="Q3555" s="10">
        <f t="shared" si="446"/>
        <v>1.1783856166487483</v>
      </c>
      <c r="R3555" s="8" t="str">
        <f t="shared" si="447"/>
        <v/>
      </c>
      <c r="S3555" s="11">
        <f t="shared" si="448"/>
        <v>10605470.549838735</v>
      </c>
      <c r="T3555" s="11">
        <f t="shared" si="448"/>
        <v>3483707.3555377438</v>
      </c>
      <c r="U3555" s="11">
        <f t="shared" si="448"/>
        <v>4621679.0590779064</v>
      </c>
    </row>
    <row r="3556" spans="1:21" x14ac:dyDescent="0.2">
      <c r="A3556" s="5">
        <v>3590</v>
      </c>
      <c r="B3556" s="17">
        <v>26</v>
      </c>
      <c r="C3556" s="16">
        <v>8</v>
      </c>
      <c r="D3556" s="16">
        <v>2016</v>
      </c>
      <c r="E3556" s="18">
        <v>43139</v>
      </c>
      <c r="F3556" s="9" t="s">
        <v>3512</v>
      </c>
      <c r="G3556" s="3">
        <v>9000000</v>
      </c>
      <c r="H3556" s="3">
        <v>2000093</v>
      </c>
      <c r="I3556" s="3">
        <v>2000093</v>
      </c>
      <c r="J3556" s="8" t="str">
        <f t="shared" si="442"/>
        <v/>
      </c>
      <c r="K3556" s="8" t="str">
        <f t="shared" si="443"/>
        <v/>
      </c>
      <c r="L3556" s="8" t="str">
        <f t="shared" si="444"/>
        <v>Greater</v>
      </c>
      <c r="M3556" s="8" t="str">
        <f t="shared" si="445"/>
        <v/>
      </c>
      <c r="N3556" s="8" t="str">
        <f t="shared" si="441"/>
        <v>Greater</v>
      </c>
      <c r="O3556" s="10">
        <f>INDEX(cpi!$A$1:$M$106,MATCH($D3556,cpi!$A:$A,0),MATCH($C3556,cpi!$1:$1,0))</f>
        <v>240.84899999999999</v>
      </c>
      <c r="P3556" s="10">
        <f>cpi!$I$2</f>
        <v>245.51900000000001</v>
      </c>
      <c r="Q3556" s="10">
        <f t="shared" si="446"/>
        <v>1.0193897421205818</v>
      </c>
      <c r="R3556" s="8" t="str">
        <f t="shared" si="447"/>
        <v/>
      </c>
      <c r="S3556" s="11">
        <f t="shared" si="448"/>
        <v>9174507.679085236</v>
      </c>
      <c r="T3556" s="11">
        <f t="shared" si="448"/>
        <v>2038874.2874871807</v>
      </c>
      <c r="U3556" s="11">
        <f t="shared" si="448"/>
        <v>2038874.2874871807</v>
      </c>
    </row>
    <row r="3557" spans="1:21" x14ac:dyDescent="0.2">
      <c r="A3557" s="5">
        <v>3591</v>
      </c>
      <c r="B3557" s="17">
        <v>18</v>
      </c>
      <c r="C3557" s="16">
        <v>8</v>
      </c>
      <c r="D3557" s="16">
        <v>2006</v>
      </c>
      <c r="E3557" s="18">
        <v>39241</v>
      </c>
      <c r="F3557" s="9" t="s">
        <v>3513</v>
      </c>
      <c r="G3557" s="3">
        <v>9000000</v>
      </c>
      <c r="H3557" s="3">
        <v>1530535</v>
      </c>
      <c r="I3557" s="3">
        <v>2548378</v>
      </c>
      <c r="J3557" s="8" t="str">
        <f t="shared" si="442"/>
        <v/>
      </c>
      <c r="K3557" s="8" t="str">
        <f t="shared" si="443"/>
        <v/>
      </c>
      <c r="L3557" s="8" t="str">
        <f t="shared" si="444"/>
        <v>Trust the Man</v>
      </c>
      <c r="M3557" s="8" t="str">
        <f t="shared" si="445"/>
        <v/>
      </c>
      <c r="N3557" s="8" t="str">
        <f t="shared" si="441"/>
        <v>Trust the Man</v>
      </c>
      <c r="O3557" s="10">
        <f>INDEX(cpi!$A$1:$M$106,MATCH($D3557,cpi!$A:$A,0),MATCH($C3557,cpi!$1:$1,0))</f>
        <v>203.9</v>
      </c>
      <c r="P3557" s="10">
        <f>cpi!$I$2</f>
        <v>245.51900000000001</v>
      </c>
      <c r="Q3557" s="10">
        <f t="shared" si="446"/>
        <v>1.204114762138303</v>
      </c>
      <c r="R3557" s="8" t="str">
        <f t="shared" si="447"/>
        <v/>
      </c>
      <c r="S3557" s="11">
        <f t="shared" si="448"/>
        <v>10837032.859244727</v>
      </c>
      <c r="T3557" s="11">
        <f t="shared" si="448"/>
        <v>1842939.7874693477</v>
      </c>
      <c r="U3557" s="11">
        <f t="shared" si="448"/>
        <v>3068539.5693084844</v>
      </c>
    </row>
    <row r="3558" spans="1:21" x14ac:dyDescent="0.2">
      <c r="A3558" s="5">
        <v>3592</v>
      </c>
      <c r="B3558" s="17">
        <v>26</v>
      </c>
      <c r="C3558" s="16">
        <v>8</v>
      </c>
      <c r="D3558" s="16">
        <v>2005</v>
      </c>
      <c r="E3558" s="18">
        <v>39121</v>
      </c>
      <c r="F3558" s="9" t="s">
        <v>3514</v>
      </c>
      <c r="G3558" s="3">
        <v>9000000</v>
      </c>
      <c r="H3558" s="3">
        <v>1069318</v>
      </c>
      <c r="I3558" s="3">
        <v>1069318</v>
      </c>
      <c r="J3558" s="8" t="str">
        <f t="shared" si="442"/>
        <v/>
      </c>
      <c r="K3558" s="8" t="str">
        <f t="shared" si="443"/>
        <v/>
      </c>
      <c r="L3558" s="8" t="str">
        <f t="shared" si="444"/>
        <v>Undiscovered</v>
      </c>
      <c r="M3558" s="8" t="str">
        <f t="shared" si="445"/>
        <v/>
      </c>
      <c r="N3558" s="8" t="str">
        <f t="shared" si="441"/>
        <v>Undiscovered</v>
      </c>
      <c r="O3558" s="10">
        <f>INDEX(cpi!$A$1:$M$106,MATCH($D3558,cpi!$A:$A,0),MATCH($C3558,cpi!$1:$1,0))</f>
        <v>196.4</v>
      </c>
      <c r="P3558" s="10">
        <f>cpi!$I$2</f>
        <v>245.51900000000001</v>
      </c>
      <c r="Q3558" s="10">
        <f t="shared" si="446"/>
        <v>1.2500967413441955</v>
      </c>
      <c r="R3558" s="8" t="str">
        <f t="shared" si="447"/>
        <v/>
      </c>
      <c r="S3558" s="11">
        <f t="shared" si="448"/>
        <v>11250870.672097759</v>
      </c>
      <c r="T3558" s="11">
        <f t="shared" si="448"/>
        <v>1336750.9472606925</v>
      </c>
      <c r="U3558" s="11">
        <f t="shared" si="448"/>
        <v>1336750.9472606925</v>
      </c>
    </row>
    <row r="3559" spans="1:21" x14ac:dyDescent="0.2">
      <c r="A3559" s="5">
        <v>3593</v>
      </c>
      <c r="B3559" s="17">
        <v>6</v>
      </c>
      <c r="C3559" s="16">
        <v>11</v>
      </c>
      <c r="D3559" s="16">
        <v>1998</v>
      </c>
      <c r="E3559" s="18">
        <v>35957</v>
      </c>
      <c r="F3559" s="9" t="s">
        <v>3515</v>
      </c>
      <c r="G3559" s="3">
        <v>9000000</v>
      </c>
      <c r="H3559" s="3">
        <v>1053788</v>
      </c>
      <c r="I3559" s="3">
        <v>4313644</v>
      </c>
      <c r="J3559" s="8" t="str">
        <f t="shared" si="442"/>
        <v/>
      </c>
      <c r="K3559" s="8" t="str">
        <f t="shared" si="443"/>
        <v/>
      </c>
      <c r="L3559" s="8" t="str">
        <f t="shared" si="444"/>
        <v>Velvet Goldmine</v>
      </c>
      <c r="M3559" s="8" t="str">
        <f t="shared" si="445"/>
        <v/>
      </c>
      <c r="N3559" s="8" t="str">
        <f t="shared" si="441"/>
        <v>Velvet Goldmine</v>
      </c>
      <c r="O3559" s="10">
        <f>INDEX(cpi!$A$1:$M$106,MATCH($D3559,cpi!$A:$A,0),MATCH($C3559,cpi!$1:$1,0))</f>
        <v>164</v>
      </c>
      <c r="P3559" s="10">
        <f>cpi!$I$2</f>
        <v>245.51900000000001</v>
      </c>
      <c r="Q3559" s="10">
        <f t="shared" si="446"/>
        <v>1.4970670731707318</v>
      </c>
      <c r="R3559" s="8" t="str">
        <f t="shared" si="447"/>
        <v/>
      </c>
      <c r="S3559" s="11">
        <f t="shared" si="448"/>
        <v>13473603.658536587</v>
      </c>
      <c r="T3559" s="11">
        <f t="shared" si="448"/>
        <v>1577591.3169024391</v>
      </c>
      <c r="U3559" s="11">
        <f t="shared" si="448"/>
        <v>6457814.3977804882</v>
      </c>
    </row>
    <row r="3560" spans="1:21" x14ac:dyDescent="0.2">
      <c r="A3560" s="5">
        <v>3594</v>
      </c>
      <c r="B3560" s="17">
        <v>14</v>
      </c>
      <c r="C3560" s="16">
        <v>5</v>
      </c>
      <c r="D3560" s="16">
        <v>2010</v>
      </c>
      <c r="E3560" s="18">
        <v>40579</v>
      </c>
      <c r="F3560" s="9" t="s">
        <v>3516</v>
      </c>
      <c r="G3560" s="3">
        <v>9000000</v>
      </c>
      <c r="H3560" s="3">
        <v>883887</v>
      </c>
      <c r="I3560" s="3">
        <v>883887</v>
      </c>
      <c r="J3560" s="8" t="str">
        <f t="shared" si="442"/>
        <v/>
      </c>
      <c r="K3560" s="8" t="str">
        <f t="shared" si="443"/>
        <v/>
      </c>
      <c r="L3560" s="8" t="str">
        <f t="shared" si="444"/>
        <v>Princess Kaiulani</v>
      </c>
      <c r="M3560" s="8" t="str">
        <f t="shared" si="445"/>
        <v/>
      </c>
      <c r="N3560" s="8" t="str">
        <f t="shared" si="441"/>
        <v>Princess Kaiulani</v>
      </c>
      <c r="O3560" s="10">
        <f>INDEX(cpi!$A$1:$M$106,MATCH($D3560,cpi!$A:$A,0),MATCH($C3560,cpi!$1:$1,0))</f>
        <v>218.178</v>
      </c>
      <c r="P3560" s="10">
        <f>cpi!$I$2</f>
        <v>245.51900000000001</v>
      </c>
      <c r="Q3560" s="10">
        <f t="shared" si="446"/>
        <v>1.1253151096810861</v>
      </c>
      <c r="R3560" s="8" t="str">
        <f t="shared" si="447"/>
        <v/>
      </c>
      <c r="S3560" s="11">
        <f t="shared" si="448"/>
        <v>10127835.987129774</v>
      </c>
      <c r="T3560" s="11">
        <f t="shared" si="448"/>
        <v>994651.39635068609</v>
      </c>
      <c r="U3560" s="11">
        <f t="shared" si="448"/>
        <v>994651.39635068609</v>
      </c>
    </row>
    <row r="3561" spans="1:21" x14ac:dyDescent="0.2">
      <c r="A3561" s="5">
        <v>3595</v>
      </c>
      <c r="B3561" s="17">
        <v>20</v>
      </c>
      <c r="C3561" s="16">
        <v>6</v>
      </c>
      <c r="D3561" s="16">
        <v>2003</v>
      </c>
      <c r="E3561" s="18">
        <v>38205</v>
      </c>
      <c r="F3561" s="9" t="s">
        <v>3517</v>
      </c>
      <c r="G3561" s="3">
        <v>9000000</v>
      </c>
      <c r="H3561" s="3">
        <v>454255</v>
      </c>
      <c r="I3561" s="3">
        <v>454255</v>
      </c>
      <c r="J3561" s="8" t="str">
        <f t="shared" si="442"/>
        <v/>
      </c>
      <c r="K3561" s="8" t="str">
        <f t="shared" si="443"/>
        <v/>
      </c>
      <c r="L3561" s="8" t="str">
        <f t="shared" si="444"/>
        <v>The Legend of Suriyothai</v>
      </c>
      <c r="M3561" s="8" t="str">
        <f t="shared" si="445"/>
        <v/>
      </c>
      <c r="N3561" s="8" t="str">
        <f t="shared" si="441"/>
        <v>The Legend of Suriyothai</v>
      </c>
      <c r="O3561" s="10">
        <f>INDEX(cpi!$A$1:$M$106,MATCH($D3561,cpi!$A:$A,0),MATCH($C3561,cpi!$1:$1,0))</f>
        <v>183.7</v>
      </c>
      <c r="P3561" s="10">
        <f>cpi!$I$2</f>
        <v>245.51900000000001</v>
      </c>
      <c r="Q3561" s="10">
        <f t="shared" si="446"/>
        <v>1.3365215024496462</v>
      </c>
      <c r="R3561" s="8" t="str">
        <f t="shared" si="447"/>
        <v/>
      </c>
      <c r="S3561" s="11">
        <f t="shared" si="448"/>
        <v>12028693.522046816</v>
      </c>
      <c r="T3561" s="11">
        <f t="shared" si="448"/>
        <v>607121.57509526401</v>
      </c>
      <c r="U3561" s="11">
        <f t="shared" si="448"/>
        <v>607121.57509526401</v>
      </c>
    </row>
    <row r="3562" spans="1:21" x14ac:dyDescent="0.2">
      <c r="A3562" s="5">
        <v>3596</v>
      </c>
      <c r="B3562" s="17">
        <v>25</v>
      </c>
      <c r="C3562" s="16">
        <v>10</v>
      </c>
      <c r="D3562" s="16">
        <v>1991</v>
      </c>
      <c r="E3562" s="18">
        <v>33979</v>
      </c>
      <c r="F3562" s="9" t="s">
        <v>3518</v>
      </c>
      <c r="G3562" s="3">
        <v>9000000</v>
      </c>
      <c r="H3562" s="3">
        <v>349618</v>
      </c>
      <c r="I3562" s="3">
        <v>349618</v>
      </c>
      <c r="J3562" s="8" t="str">
        <f t="shared" si="442"/>
        <v/>
      </c>
      <c r="K3562" s="8" t="str">
        <f t="shared" si="443"/>
        <v/>
      </c>
      <c r="L3562" s="8" t="str">
        <f t="shared" si="444"/>
        <v>Due occhi diabolici</v>
      </c>
      <c r="M3562" s="8" t="str">
        <f t="shared" si="445"/>
        <v/>
      </c>
      <c r="N3562" s="8" t="str">
        <f t="shared" si="441"/>
        <v>Due occhi diabolici</v>
      </c>
      <c r="O3562" s="10">
        <f>INDEX(cpi!$A$1:$M$106,MATCH($D3562,cpi!$A:$A,0),MATCH($C3562,cpi!$1:$1,0))</f>
        <v>137.4</v>
      </c>
      <c r="P3562" s="10">
        <f>cpi!$I$2</f>
        <v>245.51900000000001</v>
      </c>
      <c r="Q3562" s="10">
        <f t="shared" si="446"/>
        <v>1.7868922852983988</v>
      </c>
      <c r="R3562" s="8" t="str">
        <f t="shared" si="447"/>
        <v/>
      </c>
      <c r="S3562" s="11">
        <f t="shared" si="448"/>
        <v>16082030.567685589</v>
      </c>
      <c r="T3562" s="11">
        <f t="shared" si="448"/>
        <v>624729.70700145559</v>
      </c>
      <c r="U3562" s="11">
        <f t="shared" si="448"/>
        <v>624729.70700145559</v>
      </c>
    </row>
    <row r="3563" spans="1:21" x14ac:dyDescent="0.2">
      <c r="A3563" s="5">
        <v>3597</v>
      </c>
      <c r="B3563" s="17">
        <v>6</v>
      </c>
      <c r="C3563" s="16">
        <v>5</v>
      </c>
      <c r="D3563" s="16">
        <v>2016</v>
      </c>
      <c r="E3563" s="18">
        <v>42526</v>
      </c>
      <c r="F3563" s="9" t="s">
        <v>3519</v>
      </c>
      <c r="G3563" s="3">
        <v>9000000</v>
      </c>
      <c r="H3563" s="3">
        <v>248795</v>
      </c>
      <c r="I3563" s="3">
        <v>7714549</v>
      </c>
      <c r="J3563" s="8" t="str">
        <f t="shared" si="442"/>
        <v/>
      </c>
      <c r="K3563" s="8" t="str">
        <f t="shared" si="443"/>
        <v/>
      </c>
      <c r="L3563" s="8" t="str">
        <f t="shared" si="444"/>
        <v>Dheepan</v>
      </c>
      <c r="M3563" s="8" t="str">
        <f t="shared" si="445"/>
        <v/>
      </c>
      <c r="N3563" s="8" t="str">
        <f t="shared" si="441"/>
        <v>Dheepan</v>
      </c>
      <c r="O3563" s="10">
        <f>INDEX(cpi!$A$1:$M$106,MATCH($D3563,cpi!$A:$A,0),MATCH($C3563,cpi!$1:$1,0))</f>
        <v>240.22900000000001</v>
      </c>
      <c r="P3563" s="10">
        <f>cpi!$I$2</f>
        <v>245.51900000000001</v>
      </c>
      <c r="Q3563" s="10">
        <f t="shared" si="446"/>
        <v>1.0220206552914095</v>
      </c>
      <c r="R3563" s="8" t="str">
        <f t="shared" si="447"/>
        <v/>
      </c>
      <c r="S3563" s="11">
        <f t="shared" si="448"/>
        <v>9198185.8976226859</v>
      </c>
      <c r="T3563" s="11">
        <f t="shared" si="448"/>
        <v>254273.62893322622</v>
      </c>
      <c r="U3563" s="11">
        <f t="shared" si="448"/>
        <v>7884428.4242576882</v>
      </c>
    </row>
    <row r="3564" spans="1:21" x14ac:dyDescent="0.2">
      <c r="A3564" s="5">
        <v>3598</v>
      </c>
      <c r="B3564" s="17">
        <v>22</v>
      </c>
      <c r="C3564" s="16">
        <v>1</v>
      </c>
      <c r="D3564" s="16">
        <v>2010</v>
      </c>
      <c r="E3564" s="18">
        <v>40817</v>
      </c>
      <c r="F3564" s="9" t="s">
        <v>3520</v>
      </c>
      <c r="G3564" s="3">
        <v>9000000</v>
      </c>
      <c r="H3564" s="3">
        <v>208163</v>
      </c>
      <c r="I3564" s="3">
        <v>208163</v>
      </c>
      <c r="J3564" s="8" t="str">
        <f t="shared" si="442"/>
        <v/>
      </c>
      <c r="K3564" s="8" t="str">
        <f t="shared" si="443"/>
        <v/>
      </c>
      <c r="L3564" s="8" t="str">
        <f t="shared" si="444"/>
        <v>La fille du RER</v>
      </c>
      <c r="M3564" s="8" t="str">
        <f t="shared" si="445"/>
        <v/>
      </c>
      <c r="N3564" s="8" t="str">
        <f t="shared" si="441"/>
        <v>La fille du RER</v>
      </c>
      <c r="O3564" s="10">
        <f>INDEX(cpi!$A$1:$M$106,MATCH($D3564,cpi!$A:$A,0),MATCH($C3564,cpi!$1:$1,0))</f>
        <v>216.68700000000001</v>
      </c>
      <c r="P3564" s="10">
        <f>cpi!$I$2</f>
        <v>245.51900000000001</v>
      </c>
      <c r="Q3564" s="10">
        <f t="shared" si="446"/>
        <v>1.1330582822227453</v>
      </c>
      <c r="R3564" s="8" t="str">
        <f t="shared" si="447"/>
        <v/>
      </c>
      <c r="S3564" s="11">
        <f t="shared" si="448"/>
        <v>10197524.540004708</v>
      </c>
      <c r="T3564" s="11">
        <f t="shared" si="448"/>
        <v>235860.81120233334</v>
      </c>
      <c r="U3564" s="11">
        <f t="shared" si="448"/>
        <v>235860.81120233334</v>
      </c>
    </row>
    <row r="3565" spans="1:21" x14ac:dyDescent="0.2">
      <c r="A3565" s="5">
        <v>3599</v>
      </c>
      <c r="B3565" s="17">
        <v>25</v>
      </c>
      <c r="C3565" s="16">
        <v>10</v>
      </c>
      <c r="D3565" s="16">
        <v>2002</v>
      </c>
      <c r="E3565" s="18">
        <v>37996</v>
      </c>
      <c r="F3565" s="9" t="s">
        <v>3521</v>
      </c>
      <c r="G3565" s="3">
        <v>9000000</v>
      </c>
      <c r="H3565" s="3">
        <v>184255</v>
      </c>
      <c r="I3565" s="3">
        <v>184255</v>
      </c>
      <c r="J3565" s="8" t="str">
        <f t="shared" si="442"/>
        <v/>
      </c>
      <c r="K3565" s="8" t="str">
        <f t="shared" si="443"/>
        <v/>
      </c>
      <c r="L3565" s="8" t="str">
        <f t="shared" si="444"/>
        <v>All or Nothing</v>
      </c>
      <c r="M3565" s="8" t="str">
        <f t="shared" si="445"/>
        <v/>
      </c>
      <c r="N3565" s="8" t="str">
        <f t="shared" si="441"/>
        <v>All or Nothing</v>
      </c>
      <c r="O3565" s="10">
        <f>INDEX(cpi!$A$1:$M$106,MATCH($D3565,cpi!$A:$A,0),MATCH($C3565,cpi!$1:$1,0))</f>
        <v>181.3</v>
      </c>
      <c r="P3565" s="10">
        <f>cpi!$I$2</f>
        <v>245.51900000000001</v>
      </c>
      <c r="Q3565" s="10">
        <f t="shared" si="446"/>
        <v>1.3542140099282955</v>
      </c>
      <c r="R3565" s="8" t="str">
        <f t="shared" si="447"/>
        <v/>
      </c>
      <c r="S3565" s="11">
        <f t="shared" si="448"/>
        <v>12187926.08935466</v>
      </c>
      <c r="T3565" s="11">
        <f t="shared" si="448"/>
        <v>249520.7023993381</v>
      </c>
      <c r="U3565" s="11">
        <f t="shared" si="448"/>
        <v>249520.7023993381</v>
      </c>
    </row>
    <row r="3566" spans="1:21" x14ac:dyDescent="0.2">
      <c r="A3566" s="5">
        <v>3600</v>
      </c>
      <c r="B3566" s="17">
        <v>5</v>
      </c>
      <c r="C3566" s="16">
        <v>2</v>
      </c>
      <c r="D3566" s="16">
        <v>2010</v>
      </c>
      <c r="E3566" s="18">
        <v>40300</v>
      </c>
      <c r="F3566" s="9" t="s">
        <v>3522</v>
      </c>
      <c r="G3566" s="3">
        <v>9000000</v>
      </c>
      <c r="H3566" s="3">
        <v>148826</v>
      </c>
      <c r="I3566" s="3">
        <v>148826</v>
      </c>
      <c r="J3566" s="8" t="str">
        <f t="shared" si="442"/>
        <v/>
      </c>
      <c r="K3566" s="8" t="str">
        <f t="shared" si="443"/>
        <v/>
      </c>
      <c r="L3566" s="8" t="str">
        <f t="shared" si="444"/>
        <v>The Red Riding Trilogy: 1974</v>
      </c>
      <c r="M3566" s="8" t="str">
        <f t="shared" si="445"/>
        <v/>
      </c>
      <c r="N3566" s="8" t="str">
        <f t="shared" si="441"/>
        <v>The Red Riding Trilogy: 1974</v>
      </c>
      <c r="O3566" s="10">
        <f>INDEX(cpi!$A$1:$M$106,MATCH($D3566,cpi!$A:$A,0),MATCH($C3566,cpi!$1:$1,0))</f>
        <v>216.74100000000001</v>
      </c>
      <c r="P3566" s="10">
        <f>cpi!$I$2</f>
        <v>245.51900000000001</v>
      </c>
      <c r="Q3566" s="10">
        <f t="shared" si="446"/>
        <v>1.1327759860847739</v>
      </c>
      <c r="R3566" s="8" t="str">
        <f t="shared" si="447"/>
        <v/>
      </c>
      <c r="S3566" s="11">
        <f t="shared" si="448"/>
        <v>10194983.874762965</v>
      </c>
      <c r="T3566" s="11">
        <f t="shared" si="448"/>
        <v>168586.51890505257</v>
      </c>
      <c r="U3566" s="11">
        <f t="shared" si="448"/>
        <v>168586.51890505257</v>
      </c>
    </row>
    <row r="3567" spans="1:21" x14ac:dyDescent="0.2">
      <c r="A3567" s="5">
        <v>3601</v>
      </c>
      <c r="B3567" s="17">
        <v>31</v>
      </c>
      <c r="C3567" s="16">
        <v>7</v>
      </c>
      <c r="D3567" s="16">
        <v>2009</v>
      </c>
      <c r="E3567" s="18">
        <v>40731</v>
      </c>
      <c r="F3567" s="9" t="s">
        <v>3523</v>
      </c>
      <c r="G3567" s="3">
        <v>9000000</v>
      </c>
      <c r="H3567" s="3">
        <v>148089</v>
      </c>
      <c r="I3567" s="3">
        <v>1635241</v>
      </c>
      <c r="J3567" s="8" t="str">
        <f t="shared" si="442"/>
        <v/>
      </c>
      <c r="K3567" s="8" t="str">
        <f t="shared" si="443"/>
        <v/>
      </c>
      <c r="L3567" s="8" t="str">
        <f t="shared" si="444"/>
        <v>Flammen og Citronen</v>
      </c>
      <c r="M3567" s="8" t="str">
        <f t="shared" si="445"/>
        <v/>
      </c>
      <c r="N3567" s="8" t="str">
        <f t="shared" si="441"/>
        <v>Flammen og Citronen</v>
      </c>
      <c r="O3567" s="10">
        <f>INDEX(cpi!$A$1:$M$106,MATCH($D3567,cpi!$A:$A,0),MATCH($C3567,cpi!$1:$1,0))</f>
        <v>215.351</v>
      </c>
      <c r="P3567" s="10">
        <f>cpi!$I$2</f>
        <v>245.51900000000001</v>
      </c>
      <c r="Q3567" s="10">
        <f t="shared" si="446"/>
        <v>1.1400875779541306</v>
      </c>
      <c r="R3567" s="8" t="str">
        <f t="shared" si="447"/>
        <v/>
      </c>
      <c r="S3567" s="11">
        <f t="shared" si="448"/>
        <v>10260788.201587176</v>
      </c>
      <c r="T3567" s="11">
        <f t="shared" si="448"/>
        <v>168834.42933164924</v>
      </c>
      <c r="U3567" s="11">
        <f t="shared" si="448"/>
        <v>1864317.9510612905</v>
      </c>
    </row>
    <row r="3568" spans="1:21" x14ac:dyDescent="0.2">
      <c r="A3568" s="5">
        <v>3602</v>
      </c>
      <c r="B3568" s="17">
        <v>2</v>
      </c>
      <c r="C3568" s="16">
        <v>4</v>
      </c>
      <c r="D3568" s="16">
        <v>2010</v>
      </c>
      <c r="E3568" s="18">
        <v>40213</v>
      </c>
      <c r="F3568" s="9" t="s">
        <v>3524</v>
      </c>
      <c r="G3568" s="3">
        <v>9000000</v>
      </c>
      <c r="H3568" s="3">
        <v>70066</v>
      </c>
      <c r="I3568" s="3">
        <v>85527</v>
      </c>
      <c r="J3568" s="8" t="str">
        <f t="shared" si="442"/>
        <v/>
      </c>
      <c r="K3568" s="8" t="str">
        <f t="shared" si="443"/>
        <v/>
      </c>
      <c r="L3568" s="8" t="str">
        <f t="shared" si="444"/>
        <v>Leaves of Grass</v>
      </c>
      <c r="M3568" s="8" t="str">
        <f t="shared" si="445"/>
        <v/>
      </c>
      <c r="N3568" s="8" t="str">
        <f t="shared" si="441"/>
        <v>Leaves of Grass</v>
      </c>
      <c r="O3568" s="10">
        <f>INDEX(cpi!$A$1:$M$106,MATCH($D3568,cpi!$A:$A,0),MATCH($C3568,cpi!$1:$1,0))</f>
        <v>218.00899999999999</v>
      </c>
      <c r="P3568" s="10">
        <f>cpi!$I$2</f>
        <v>245.51900000000001</v>
      </c>
      <c r="Q3568" s="10">
        <f t="shared" si="446"/>
        <v>1.1261874509767946</v>
      </c>
      <c r="R3568" s="8" t="str">
        <f t="shared" si="447"/>
        <v/>
      </c>
      <c r="S3568" s="11">
        <f t="shared" si="448"/>
        <v>10135687.058791151</v>
      </c>
      <c r="T3568" s="11">
        <f t="shared" si="448"/>
        <v>78907.449940140097</v>
      </c>
      <c r="U3568" s="11">
        <f t="shared" si="448"/>
        <v>96319.43411969232</v>
      </c>
    </row>
    <row r="3569" spans="1:21" x14ac:dyDescent="0.2">
      <c r="A3569" s="5">
        <v>3603</v>
      </c>
      <c r="B3569" s="17">
        <v>22</v>
      </c>
      <c r="C3569" s="16">
        <v>11</v>
      </c>
      <c r="D3569" s="16">
        <v>2006</v>
      </c>
      <c r="E3569" s="18">
        <v>39366</v>
      </c>
      <c r="F3569" s="9" t="s">
        <v>3525</v>
      </c>
      <c r="G3569" s="3">
        <v>9000000</v>
      </c>
      <c r="H3569" s="3">
        <v>14443</v>
      </c>
      <c r="I3569" s="3">
        <v>14443</v>
      </c>
      <c r="J3569" s="8" t="str">
        <f t="shared" si="442"/>
        <v/>
      </c>
      <c r="K3569" s="8" t="str">
        <f t="shared" si="443"/>
        <v/>
      </c>
      <c r="L3569" s="8" t="str">
        <f t="shared" si="444"/>
        <v>Opal Dreams</v>
      </c>
      <c r="M3569" s="8" t="str">
        <f t="shared" si="445"/>
        <v/>
      </c>
      <c r="N3569" s="8" t="str">
        <f t="shared" si="441"/>
        <v>Opal Dreams</v>
      </c>
      <c r="O3569" s="10">
        <f>INDEX(cpi!$A$1:$M$106,MATCH($D3569,cpi!$A:$A,0),MATCH($C3569,cpi!$1:$1,0))</f>
        <v>201.5</v>
      </c>
      <c r="P3569" s="10">
        <f>cpi!$I$2</f>
        <v>245.51900000000001</v>
      </c>
      <c r="Q3569" s="10">
        <f t="shared" si="446"/>
        <v>1.2184565756823822</v>
      </c>
      <c r="R3569" s="8" t="str">
        <f t="shared" si="447"/>
        <v/>
      </c>
      <c r="S3569" s="11">
        <f t="shared" si="448"/>
        <v>10966109.18114144</v>
      </c>
      <c r="T3569" s="11">
        <f t="shared" si="448"/>
        <v>17598.168322580645</v>
      </c>
      <c r="U3569" s="11">
        <f t="shared" si="448"/>
        <v>17598.168322580645</v>
      </c>
    </row>
    <row r="3570" spans="1:21" x14ac:dyDescent="0.2">
      <c r="A3570" s="5">
        <v>3604</v>
      </c>
      <c r="B3570" s="17">
        <v>8</v>
      </c>
      <c r="C3570" s="16">
        <v>5</v>
      </c>
      <c r="D3570" s="16">
        <v>2015</v>
      </c>
      <c r="E3570" s="18">
        <v>42221</v>
      </c>
      <c r="F3570" s="9" t="s">
        <v>3526</v>
      </c>
      <c r="G3570" s="3">
        <v>9000000</v>
      </c>
      <c r="H3570" s="3">
        <v>1242</v>
      </c>
      <c r="I3570" s="3">
        <v>1242</v>
      </c>
      <c r="J3570" s="8" t="str">
        <f t="shared" si="442"/>
        <v/>
      </c>
      <c r="K3570" s="8" t="str">
        <f t="shared" si="443"/>
        <v/>
      </c>
      <c r="L3570" s="8" t="str">
        <f t="shared" si="444"/>
        <v>Skin Trade</v>
      </c>
      <c r="M3570" s="8" t="str">
        <f t="shared" si="445"/>
        <v/>
      </c>
      <c r="N3570" s="8" t="str">
        <f t="shared" si="441"/>
        <v>Skin Trade</v>
      </c>
      <c r="O3570" s="10">
        <f>INDEX(cpi!$A$1:$M$106,MATCH($D3570,cpi!$A:$A,0),MATCH($C3570,cpi!$1:$1,0))</f>
        <v>237.80500000000001</v>
      </c>
      <c r="P3570" s="10">
        <f>cpi!$I$2</f>
        <v>245.51900000000001</v>
      </c>
      <c r="Q3570" s="10">
        <f t="shared" si="446"/>
        <v>1.0324383423393115</v>
      </c>
      <c r="R3570" s="8" t="str">
        <f t="shared" si="447"/>
        <v/>
      </c>
      <c r="S3570" s="11">
        <f t="shared" si="448"/>
        <v>9291945.0810538046</v>
      </c>
      <c r="T3570" s="11">
        <f t="shared" si="448"/>
        <v>1282.288421185425</v>
      </c>
      <c r="U3570" s="11">
        <f t="shared" si="448"/>
        <v>1282.288421185425</v>
      </c>
    </row>
    <row r="3571" spans="1:21" x14ac:dyDescent="0.2">
      <c r="A3571" s="5">
        <v>3605</v>
      </c>
      <c r="B3571" s="17">
        <v>17</v>
      </c>
      <c r="C3571" s="16">
        <v>6</v>
      </c>
      <c r="D3571" s="16">
        <v>2014</v>
      </c>
      <c r="E3571" s="18">
        <v>42130</v>
      </c>
      <c r="F3571" s="9" t="s">
        <v>3527</v>
      </c>
      <c r="G3571" s="3">
        <v>9000000</v>
      </c>
      <c r="H3571" s="3">
        <v>0</v>
      </c>
      <c r="I3571" s="3">
        <v>3440939</v>
      </c>
      <c r="J3571" s="8" t="str">
        <f t="shared" si="442"/>
        <v/>
      </c>
      <c r="K3571" s="8" t="str">
        <f t="shared" si="443"/>
        <v/>
      </c>
      <c r="L3571" s="8" t="str">
        <f t="shared" si="444"/>
        <v>Beneath Hill 60</v>
      </c>
      <c r="M3571" s="8" t="str">
        <f t="shared" si="445"/>
        <v/>
      </c>
      <c r="N3571" s="8" t="str">
        <f t="shared" si="441"/>
        <v>Beneath Hill 60</v>
      </c>
      <c r="O3571" s="10">
        <f>INDEX(cpi!$A$1:$M$106,MATCH($D3571,cpi!$A:$A,0),MATCH($C3571,cpi!$1:$1,0))</f>
        <v>238.34299999999999</v>
      </c>
      <c r="P3571" s="10">
        <f>cpi!$I$2</f>
        <v>245.51900000000001</v>
      </c>
      <c r="Q3571" s="10">
        <f t="shared" si="446"/>
        <v>1.0301078697507375</v>
      </c>
      <c r="R3571" s="8" t="str">
        <f t="shared" si="447"/>
        <v/>
      </c>
      <c r="S3571" s="11">
        <f t="shared" si="448"/>
        <v>9270970.8277566377</v>
      </c>
      <c r="T3571" s="11">
        <f t="shared" si="448"/>
        <v>0</v>
      </c>
      <c r="U3571" s="11">
        <f t="shared" si="448"/>
        <v>3544538.3432322331</v>
      </c>
    </row>
    <row r="3572" spans="1:21" x14ac:dyDescent="0.2">
      <c r="A3572" s="5">
        <v>3606</v>
      </c>
      <c r="B3572" s="17">
        <v>20</v>
      </c>
      <c r="C3572" s="16">
        <v>1</v>
      </c>
      <c r="D3572" s="16">
        <v>2015</v>
      </c>
      <c r="E3572" s="18">
        <v>42583</v>
      </c>
      <c r="F3572" s="9" t="s">
        <v>3528</v>
      </c>
      <c r="G3572" s="3">
        <v>9000000</v>
      </c>
      <c r="H3572">
        <v>0</v>
      </c>
      <c r="I3572" s="3">
        <v>2243</v>
      </c>
      <c r="J3572" s="8" t="str">
        <f t="shared" si="442"/>
        <v/>
      </c>
      <c r="K3572" s="8" t="str">
        <f t="shared" si="443"/>
        <v/>
      </c>
      <c r="L3572" s="8" t="str">
        <f t="shared" si="444"/>
        <v>Veronika Decides to Die</v>
      </c>
      <c r="M3572" s="8" t="str">
        <f t="shared" si="445"/>
        <v/>
      </c>
      <c r="N3572" s="8" t="str">
        <f t="shared" si="441"/>
        <v>Veronika Decides to Die</v>
      </c>
      <c r="O3572" s="10">
        <f>INDEX(cpi!$A$1:$M$106,MATCH($D3572,cpi!$A:$A,0),MATCH($C3572,cpi!$1:$1,0))</f>
        <v>233.70699999999999</v>
      </c>
      <c r="P3572" s="10">
        <f>cpi!$I$2</f>
        <v>245.51900000000001</v>
      </c>
      <c r="Q3572" s="10">
        <f t="shared" si="446"/>
        <v>1.050541917871523</v>
      </c>
      <c r="R3572" s="8" t="str">
        <f t="shared" si="447"/>
        <v/>
      </c>
      <c r="S3572" s="11">
        <f t="shared" si="448"/>
        <v>9454877.2608437072</v>
      </c>
      <c r="T3572" s="11">
        <f t="shared" si="448"/>
        <v>0</v>
      </c>
      <c r="U3572" s="11">
        <f t="shared" si="448"/>
        <v>2356.3655217858259</v>
      </c>
    </row>
    <row r="3573" spans="1:21" x14ac:dyDescent="0.2">
      <c r="A3573" s="5">
        <v>3607</v>
      </c>
      <c r="B3573" s="17">
        <v>10</v>
      </c>
      <c r="C3573" s="16">
        <v>10</v>
      </c>
      <c r="D3573" s="16">
        <v>1968</v>
      </c>
      <c r="E3573" s="18">
        <v>25121</v>
      </c>
      <c r="F3573" s="9" t="s">
        <v>3529</v>
      </c>
      <c r="G3573" s="3">
        <v>9000000</v>
      </c>
      <c r="H3573">
        <v>0</v>
      </c>
      <c r="I3573" s="3">
        <v>0</v>
      </c>
      <c r="J3573" s="8">
        <f t="shared" si="442"/>
        <v>1</v>
      </c>
      <c r="K3573" s="8" t="str">
        <f t="shared" si="443"/>
        <v/>
      </c>
      <c r="L3573" s="8" t="str">
        <f t="shared" si="444"/>
        <v>Barbarella</v>
      </c>
      <c r="M3573" s="8" t="str">
        <f t="shared" si="445"/>
        <v/>
      </c>
      <c r="N3573" s="8" t="str">
        <f t="shared" si="441"/>
        <v>Barbarella</v>
      </c>
      <c r="O3573" s="10">
        <f>INDEX(cpi!$A$1:$M$106,MATCH($D3573,cpi!$A:$A,0),MATCH($C3573,cpi!$1:$1,0))</f>
        <v>35.299999999999997</v>
      </c>
      <c r="P3573" s="10">
        <f>cpi!$I$2</f>
        <v>245.51900000000001</v>
      </c>
      <c r="Q3573" s="10">
        <f t="shared" si="446"/>
        <v>6.9552124645892359</v>
      </c>
      <c r="R3573" s="8" t="str">
        <f t="shared" si="447"/>
        <v/>
      </c>
      <c r="S3573" s="11">
        <f t="shared" si="448"/>
        <v>62596912.181303121</v>
      </c>
      <c r="T3573" s="11">
        <f t="shared" si="448"/>
        <v>0</v>
      </c>
      <c r="U3573" s="11">
        <f t="shared" si="448"/>
        <v>0</v>
      </c>
    </row>
    <row r="3574" spans="1:21" x14ac:dyDescent="0.2">
      <c r="A3574" s="5">
        <v>3608</v>
      </c>
      <c r="B3574" s="17">
        <v>1</v>
      </c>
      <c r="C3574" s="16">
        <v>2</v>
      </c>
      <c r="D3574" s="16">
        <v>2013</v>
      </c>
      <c r="E3574" s="18">
        <v>41276</v>
      </c>
      <c r="F3574" s="9" t="s">
        <v>3530</v>
      </c>
      <c r="G3574" s="3">
        <v>9000000</v>
      </c>
      <c r="H3574">
        <v>0</v>
      </c>
      <c r="I3574" s="3">
        <v>0</v>
      </c>
      <c r="J3574" s="8">
        <f t="shared" si="442"/>
        <v>1</v>
      </c>
      <c r="K3574" s="8" t="str">
        <f t="shared" si="443"/>
        <v/>
      </c>
      <c r="L3574" s="8" t="str">
        <f t="shared" si="444"/>
        <v>A Haunting in Connecticut 2: The Ghosts of Georgia</v>
      </c>
      <c r="M3574" s="8" t="str">
        <f t="shared" si="445"/>
        <v/>
      </c>
      <c r="N3574" s="8" t="str">
        <f t="shared" si="441"/>
        <v>A Haunting in Connecticut 2: The Ghosts of Georgia</v>
      </c>
      <c r="O3574" s="10">
        <f>INDEX(cpi!$A$1:$M$106,MATCH($D3574,cpi!$A:$A,0),MATCH($C3574,cpi!$1:$1,0))</f>
        <v>232.166</v>
      </c>
      <c r="P3574" s="10">
        <f>cpi!$I$2</f>
        <v>245.51900000000001</v>
      </c>
      <c r="Q3574" s="10">
        <f t="shared" si="446"/>
        <v>1.0575148815933428</v>
      </c>
      <c r="R3574" s="8" t="str">
        <f t="shared" si="447"/>
        <v/>
      </c>
      <c r="S3574" s="11">
        <f t="shared" si="448"/>
        <v>9517633.9343400858</v>
      </c>
      <c r="T3574" s="11">
        <f t="shared" si="448"/>
        <v>0</v>
      </c>
      <c r="U3574" s="11">
        <f t="shared" si="448"/>
        <v>0</v>
      </c>
    </row>
    <row r="3575" spans="1:21" x14ac:dyDescent="0.2">
      <c r="A3575" s="5">
        <v>3609</v>
      </c>
      <c r="B3575" s="17">
        <v>18</v>
      </c>
      <c r="C3575" s="16">
        <v>5</v>
      </c>
      <c r="D3575" s="16">
        <v>2012</v>
      </c>
      <c r="E3575" s="18">
        <v>41430</v>
      </c>
      <c r="F3575" s="9" t="s">
        <v>3531</v>
      </c>
      <c r="G3575" s="3">
        <v>8900000</v>
      </c>
      <c r="H3575">
        <v>176988</v>
      </c>
      <c r="I3575">
        <v>22744132</v>
      </c>
      <c r="J3575" s="8" t="str">
        <f t="shared" si="442"/>
        <v/>
      </c>
      <c r="K3575" s="8" t="str">
        <f t="shared" si="443"/>
        <v/>
      </c>
      <c r="L3575" s="8" t="str">
        <f t="shared" si="444"/>
        <v>Polisse</v>
      </c>
      <c r="M3575" s="8" t="str">
        <f t="shared" si="445"/>
        <v/>
      </c>
      <c r="N3575" s="8" t="str">
        <f t="shared" si="441"/>
        <v>Polisse</v>
      </c>
      <c r="O3575" s="10">
        <f>INDEX(cpi!$A$1:$M$106,MATCH($D3575,cpi!$A:$A,0),MATCH($C3575,cpi!$1:$1,0))</f>
        <v>229.815</v>
      </c>
      <c r="P3575" s="10">
        <f>cpi!$I$2</f>
        <v>245.51900000000001</v>
      </c>
      <c r="Q3575" s="10">
        <f t="shared" si="446"/>
        <v>1.0683332245501818</v>
      </c>
      <c r="R3575" s="8" t="str">
        <f t="shared" si="447"/>
        <v/>
      </c>
      <c r="S3575" s="11">
        <f t="shared" si="448"/>
        <v>9508165.6984966174</v>
      </c>
      <c r="T3575" s="11">
        <f t="shared" si="448"/>
        <v>189082.16074668756</v>
      </c>
      <c r="U3575" s="11">
        <f t="shared" si="448"/>
        <v>24298311.879154973</v>
      </c>
    </row>
    <row r="3576" spans="1:21" x14ac:dyDescent="0.2">
      <c r="A3576" s="5">
        <v>3610</v>
      </c>
      <c r="B3576" s="17">
        <v>13</v>
      </c>
      <c r="C3576" s="16">
        <v>11</v>
      </c>
      <c r="D3576" s="16">
        <v>2015</v>
      </c>
      <c r="E3576" s="18">
        <v>42380</v>
      </c>
      <c r="F3576" s="9" t="s">
        <v>1574</v>
      </c>
      <c r="G3576" s="3">
        <v>8900000</v>
      </c>
      <c r="H3576" s="3">
        <v>50136</v>
      </c>
      <c r="I3576" s="3">
        <v>3324184</v>
      </c>
      <c r="J3576" s="8" t="str">
        <f t="shared" si="442"/>
        <v/>
      </c>
      <c r="K3576" s="8" t="str">
        <f t="shared" si="443"/>
        <v/>
      </c>
      <c r="L3576" s="8" t="str">
        <f t="shared" si="444"/>
        <v>Heist</v>
      </c>
      <c r="M3576" s="8">
        <f t="shared" si="445"/>
        <v>1</v>
      </c>
      <c r="N3576" s="8" t="str">
        <f t="shared" si="441"/>
        <v>Heist (2015)</v>
      </c>
      <c r="O3576" s="10">
        <f>INDEX(cpi!$A$1:$M$106,MATCH($D3576,cpi!$A:$A,0),MATCH($C3576,cpi!$1:$1,0))</f>
        <v>237.33600000000001</v>
      </c>
      <c r="P3576" s="10">
        <f>cpi!$I$2</f>
        <v>245.51900000000001</v>
      </c>
      <c r="Q3576" s="10">
        <f t="shared" si="446"/>
        <v>1.0344785451848855</v>
      </c>
      <c r="R3576" s="8" t="str">
        <f t="shared" si="447"/>
        <v/>
      </c>
      <c r="S3576" s="11">
        <f t="shared" si="448"/>
        <v>9206859.0521454811</v>
      </c>
      <c r="T3576" s="11">
        <f t="shared" si="448"/>
        <v>51864.616341389417</v>
      </c>
      <c r="U3576" s="11">
        <f t="shared" si="448"/>
        <v>3438797.0282468735</v>
      </c>
    </row>
    <row r="3577" spans="1:21" x14ac:dyDescent="0.2">
      <c r="A3577" s="5">
        <v>3611</v>
      </c>
      <c r="B3577" s="17">
        <v>26</v>
      </c>
      <c r="C3577" s="16">
        <v>2</v>
      </c>
      <c r="D3577" s="16">
        <v>2011</v>
      </c>
      <c r="E3577" s="18">
        <v>41307</v>
      </c>
      <c r="F3577" s="9" t="s">
        <v>3532</v>
      </c>
      <c r="G3577" s="3">
        <v>8900000</v>
      </c>
      <c r="H3577" s="3">
        <v>0</v>
      </c>
      <c r="I3577" s="3">
        <v>0</v>
      </c>
      <c r="J3577" s="8">
        <f t="shared" si="442"/>
        <v>1</v>
      </c>
      <c r="K3577" s="8" t="str">
        <f t="shared" si="443"/>
        <v/>
      </c>
      <c r="L3577" s="8" t="str">
        <f t="shared" si="444"/>
        <v>Ultramarines</v>
      </c>
      <c r="M3577" s="8" t="str">
        <f t="shared" si="445"/>
        <v/>
      </c>
      <c r="N3577" s="8" t="str">
        <f t="shared" si="441"/>
        <v>Ultramarines</v>
      </c>
      <c r="O3577" s="10">
        <f>INDEX(cpi!$A$1:$M$106,MATCH($D3577,cpi!$A:$A,0),MATCH($C3577,cpi!$1:$1,0))</f>
        <v>221.309</v>
      </c>
      <c r="P3577" s="10">
        <f>cpi!$I$2</f>
        <v>245.51900000000001</v>
      </c>
      <c r="Q3577" s="10">
        <f t="shared" si="446"/>
        <v>1.109394556931711</v>
      </c>
      <c r="R3577" s="8" t="str">
        <f t="shared" si="447"/>
        <v/>
      </c>
      <c r="S3577" s="11">
        <f t="shared" si="448"/>
        <v>9873611.5566922277</v>
      </c>
      <c r="T3577" s="11">
        <f t="shared" si="448"/>
        <v>0</v>
      </c>
      <c r="U3577" s="11">
        <f t="shared" si="448"/>
        <v>0</v>
      </c>
    </row>
    <row r="3578" spans="1:21" x14ac:dyDescent="0.2">
      <c r="A3578" s="5">
        <v>3612</v>
      </c>
      <c r="B3578" s="17">
        <v>26</v>
      </c>
      <c r="C3578" s="16">
        <v>9</v>
      </c>
      <c r="D3578" s="16">
        <v>1986</v>
      </c>
      <c r="E3578" s="18">
        <v>32182</v>
      </c>
      <c r="F3578" s="9" t="s">
        <v>3533</v>
      </c>
      <c r="G3578" s="3">
        <v>8800000</v>
      </c>
      <c r="H3578" s="3">
        <v>174803506</v>
      </c>
      <c r="I3578" s="3">
        <v>328203506</v>
      </c>
      <c r="J3578" s="8" t="str">
        <f t="shared" si="442"/>
        <v/>
      </c>
      <c r="K3578" s="8" t="str">
        <f t="shared" si="443"/>
        <v/>
      </c>
      <c r="L3578" s="8" t="str">
        <f t="shared" si="444"/>
        <v>Crocodile Dundee</v>
      </c>
      <c r="M3578" s="8" t="str">
        <f t="shared" si="445"/>
        <v/>
      </c>
      <c r="N3578" s="8" t="str">
        <f t="shared" si="441"/>
        <v>Crocodile Dundee</v>
      </c>
      <c r="O3578" s="10">
        <f>INDEX(cpi!$A$1:$M$106,MATCH($D3578,cpi!$A:$A,0),MATCH($C3578,cpi!$1:$1,0))</f>
        <v>110.2</v>
      </c>
      <c r="P3578" s="10">
        <f>cpi!$I$2</f>
        <v>245.51900000000001</v>
      </c>
      <c r="Q3578" s="10">
        <f t="shared" si="446"/>
        <v>2.227940108892922</v>
      </c>
      <c r="R3578" s="8" t="str">
        <f t="shared" si="447"/>
        <v/>
      </c>
      <c r="S3578" s="11">
        <f t="shared" si="448"/>
        <v>19605872.958257712</v>
      </c>
      <c r="T3578" s="11">
        <f t="shared" si="448"/>
        <v>389451742.19250453</v>
      </c>
      <c r="U3578" s="11">
        <f t="shared" si="448"/>
        <v>731217754.89667881</v>
      </c>
    </row>
    <row r="3579" spans="1:21" x14ac:dyDescent="0.2">
      <c r="A3579" s="5">
        <v>3613</v>
      </c>
      <c r="B3579" s="17">
        <v>31</v>
      </c>
      <c r="C3579" s="16">
        <v>12</v>
      </c>
      <c r="D3579" s="16">
        <v>2004</v>
      </c>
      <c r="E3579" s="18">
        <v>38910</v>
      </c>
      <c r="F3579" s="9" t="s">
        <v>3534</v>
      </c>
      <c r="G3579" s="3">
        <v>8800000</v>
      </c>
      <c r="H3579" s="3">
        <v>0</v>
      </c>
      <c r="I3579" s="3">
        <v>0</v>
      </c>
      <c r="J3579" s="8">
        <f t="shared" si="442"/>
        <v>1</v>
      </c>
      <c r="K3579" s="8" t="str">
        <f t="shared" si="443"/>
        <v/>
      </c>
      <c r="L3579" s="8" t="str">
        <f t="shared" si="444"/>
        <v>The I Inside</v>
      </c>
      <c r="M3579" s="8" t="str">
        <f t="shared" si="445"/>
        <v/>
      </c>
      <c r="N3579" s="8" t="str">
        <f t="shared" si="441"/>
        <v>The I Inside</v>
      </c>
      <c r="O3579" s="10">
        <f>INDEX(cpi!$A$1:$M$106,MATCH($D3579,cpi!$A:$A,0),MATCH($C3579,cpi!$1:$1,0))</f>
        <v>190.3</v>
      </c>
      <c r="P3579" s="10">
        <f>cpi!$I$2</f>
        <v>245.51900000000001</v>
      </c>
      <c r="Q3579" s="10">
        <f t="shared" si="446"/>
        <v>1.290168155543878</v>
      </c>
      <c r="R3579" s="8" t="str">
        <f t="shared" si="447"/>
        <v/>
      </c>
      <c r="S3579" s="11">
        <f t="shared" si="448"/>
        <v>11353479.768786127</v>
      </c>
      <c r="T3579" s="11">
        <f t="shared" si="448"/>
        <v>0</v>
      </c>
      <c r="U3579" s="11">
        <f t="shared" si="448"/>
        <v>0</v>
      </c>
    </row>
    <row r="3580" spans="1:21" x14ac:dyDescent="0.2">
      <c r="A3580" s="5">
        <v>3614</v>
      </c>
      <c r="B3580" s="17">
        <v>30</v>
      </c>
      <c r="C3580" s="16">
        <v>11</v>
      </c>
      <c r="D3580" s="16">
        <v>2007</v>
      </c>
      <c r="E3580" s="18">
        <v>39975</v>
      </c>
      <c r="F3580" s="9" t="s">
        <v>3535</v>
      </c>
      <c r="G3580" s="3">
        <v>8600000</v>
      </c>
      <c r="H3580">
        <v>14373825</v>
      </c>
      <c r="I3580" s="3">
        <v>32968648</v>
      </c>
      <c r="J3580" s="8" t="str">
        <f t="shared" si="442"/>
        <v/>
      </c>
      <c r="K3580" s="8" t="str">
        <f t="shared" si="443"/>
        <v/>
      </c>
      <c r="L3580" s="8" t="str">
        <f t="shared" si="444"/>
        <v>Awake</v>
      </c>
      <c r="M3580" s="8" t="str">
        <f t="shared" si="445"/>
        <v/>
      </c>
      <c r="N3580" s="8" t="str">
        <f t="shared" si="441"/>
        <v>Awake</v>
      </c>
      <c r="O3580" s="10">
        <f>INDEX(cpi!$A$1:$M$106,MATCH($D3580,cpi!$A:$A,0),MATCH($C3580,cpi!$1:$1,0))</f>
        <v>210.17699999999999</v>
      </c>
      <c r="P3580" s="10">
        <f>cpi!$I$2</f>
        <v>245.51900000000001</v>
      </c>
      <c r="Q3580" s="10">
        <f t="shared" si="446"/>
        <v>1.168153508709326</v>
      </c>
      <c r="R3580" s="8" t="str">
        <f t="shared" si="447"/>
        <v/>
      </c>
      <c r="S3580" s="11">
        <f t="shared" si="448"/>
        <v>10046120.174900204</v>
      </c>
      <c r="T3580" s="11">
        <f t="shared" si="448"/>
        <v>16790834.107323829</v>
      </c>
      <c r="U3580" s="11">
        <f t="shared" si="448"/>
        <v>38512441.838602699</v>
      </c>
    </row>
    <row r="3581" spans="1:21" x14ac:dyDescent="0.2">
      <c r="A3581" s="5">
        <v>3615</v>
      </c>
      <c r="B3581" s="17">
        <v>18</v>
      </c>
      <c r="C3581" s="16">
        <v>11</v>
      </c>
      <c r="D3581" s="16">
        <v>2016</v>
      </c>
      <c r="E3581" s="18">
        <v>42897</v>
      </c>
      <c r="F3581" s="9" t="s">
        <v>3536</v>
      </c>
      <c r="G3581" s="3">
        <v>8500000</v>
      </c>
      <c r="H3581" s="3">
        <v>47695371</v>
      </c>
      <c r="I3581" s="3">
        <v>77662988</v>
      </c>
      <c r="J3581" s="8" t="str">
        <f t="shared" si="442"/>
        <v/>
      </c>
      <c r="K3581" s="8" t="str">
        <f t="shared" si="443"/>
        <v/>
      </c>
      <c r="L3581" s="8" t="str">
        <f t="shared" si="444"/>
        <v>Manchester by the Sea</v>
      </c>
      <c r="M3581" s="8" t="str">
        <f t="shared" si="445"/>
        <v/>
      </c>
      <c r="N3581" s="8" t="str">
        <f t="shared" si="441"/>
        <v>Manchester by the Sea</v>
      </c>
      <c r="O3581" s="10">
        <f>INDEX(cpi!$A$1:$M$106,MATCH($D3581,cpi!$A:$A,0),MATCH($C3581,cpi!$1:$1,0))</f>
        <v>241.35300000000001</v>
      </c>
      <c r="P3581" s="10">
        <f>cpi!$I$2</f>
        <v>245.51900000000001</v>
      </c>
      <c r="Q3581" s="10">
        <f t="shared" si="446"/>
        <v>1.0172610243087925</v>
      </c>
      <c r="R3581" s="8" t="str">
        <f t="shared" si="447"/>
        <v/>
      </c>
      <c r="S3581" s="11">
        <f t="shared" si="448"/>
        <v>8646718.706624737</v>
      </c>
      <c r="T3581" s="11">
        <f t="shared" si="448"/>
        <v>48518641.958247878</v>
      </c>
      <c r="U3581" s="11">
        <f t="shared" si="448"/>
        <v>79003530.723761454</v>
      </c>
    </row>
    <row r="3582" spans="1:21" x14ac:dyDescent="0.2">
      <c r="A3582" s="5">
        <v>3616</v>
      </c>
      <c r="B3582" s="17">
        <v>16</v>
      </c>
      <c r="C3582" s="16">
        <v>12</v>
      </c>
      <c r="D3582" s="16">
        <v>2009</v>
      </c>
      <c r="E3582" s="18">
        <v>40280</v>
      </c>
      <c r="F3582" s="9" t="s">
        <v>3537</v>
      </c>
      <c r="G3582" s="3">
        <v>8500000</v>
      </c>
      <c r="H3582" s="3">
        <v>39471742</v>
      </c>
      <c r="I3582" s="3">
        <v>47417251</v>
      </c>
      <c r="J3582" s="8" t="str">
        <f t="shared" si="442"/>
        <v/>
      </c>
      <c r="K3582" s="8" t="str">
        <f t="shared" si="443"/>
        <v/>
      </c>
      <c r="L3582" s="8" t="str">
        <f t="shared" si="444"/>
        <v>Crazy Heart</v>
      </c>
      <c r="M3582" s="8" t="str">
        <f t="shared" si="445"/>
        <v/>
      </c>
      <c r="N3582" s="8" t="str">
        <f t="shared" si="441"/>
        <v>Crazy Heart</v>
      </c>
      <c r="O3582" s="10">
        <f>INDEX(cpi!$A$1:$M$106,MATCH($D3582,cpi!$A:$A,0),MATCH($C3582,cpi!$1:$1,0))</f>
        <v>215.94900000000001</v>
      </c>
      <c r="P3582" s="10">
        <f>cpi!$I$2</f>
        <v>245.51900000000001</v>
      </c>
      <c r="Q3582" s="10">
        <f t="shared" si="446"/>
        <v>1.1369304789556793</v>
      </c>
      <c r="R3582" s="8" t="str">
        <f t="shared" si="447"/>
        <v/>
      </c>
      <c r="S3582" s="11">
        <f t="shared" si="448"/>
        <v>9663909.071123274</v>
      </c>
      <c r="T3582" s="11">
        <f t="shared" si="448"/>
        <v>44876626.537275001</v>
      </c>
      <c r="U3582" s="11">
        <f t="shared" si="448"/>
        <v>53910117.890191667</v>
      </c>
    </row>
    <row r="3583" spans="1:21" x14ac:dyDescent="0.2">
      <c r="A3583" s="5">
        <v>3617</v>
      </c>
      <c r="B3583" s="17">
        <v>15</v>
      </c>
      <c r="C3583" s="16">
        <v>8</v>
      </c>
      <c r="D3583" s="16">
        <v>2008</v>
      </c>
      <c r="E3583" s="18">
        <v>39880</v>
      </c>
      <c r="F3583" s="9" t="s">
        <v>3538</v>
      </c>
      <c r="G3583" s="3">
        <v>8500000</v>
      </c>
      <c r="H3583" s="3">
        <v>35161554</v>
      </c>
      <c r="I3583" s="3">
        <v>68695443</v>
      </c>
      <c r="J3583" s="8" t="str">
        <f t="shared" si="442"/>
        <v/>
      </c>
      <c r="K3583" s="8" t="str">
        <f t="shared" si="443"/>
        <v/>
      </c>
      <c r="L3583" s="8" t="str">
        <f t="shared" si="444"/>
        <v>Star Wars: The Clone Wars</v>
      </c>
      <c r="M3583" s="8" t="str">
        <f t="shared" si="445"/>
        <v/>
      </c>
      <c r="N3583" s="8" t="str">
        <f t="shared" si="441"/>
        <v>Star Wars: The Clone Wars</v>
      </c>
      <c r="O3583" s="10">
        <f>INDEX(cpi!$A$1:$M$106,MATCH($D3583,cpi!$A:$A,0),MATCH($C3583,cpi!$1:$1,0))</f>
        <v>219.08600000000001</v>
      </c>
      <c r="P3583" s="10">
        <f>cpi!$I$2</f>
        <v>245.51900000000001</v>
      </c>
      <c r="Q3583" s="10">
        <f t="shared" si="446"/>
        <v>1.1206512511068711</v>
      </c>
      <c r="R3583" s="8" t="str">
        <f t="shared" si="447"/>
        <v/>
      </c>
      <c r="S3583" s="11">
        <f t="shared" si="448"/>
        <v>9525535.6344084051</v>
      </c>
      <c r="T3583" s="11">
        <f t="shared" si="448"/>
        <v>39403839.480961807</v>
      </c>
      <c r="U3583" s="11">
        <f t="shared" si="448"/>
        <v>76983634.143290758</v>
      </c>
    </row>
    <row r="3584" spans="1:21" x14ac:dyDescent="0.2">
      <c r="A3584" s="5">
        <v>3618</v>
      </c>
      <c r="B3584" s="17">
        <v>20</v>
      </c>
      <c r="C3584" s="16">
        <v>2</v>
      </c>
      <c r="D3584" s="16">
        <v>2015</v>
      </c>
      <c r="E3584" s="18">
        <v>42584</v>
      </c>
      <c r="F3584" s="9" t="s">
        <v>3539</v>
      </c>
      <c r="G3584" s="3">
        <v>8500000</v>
      </c>
      <c r="H3584" s="3">
        <v>34030343</v>
      </c>
      <c r="I3584" s="3">
        <v>43528634</v>
      </c>
      <c r="J3584" s="8" t="str">
        <f t="shared" si="442"/>
        <v/>
      </c>
      <c r="K3584" s="8" t="str">
        <f t="shared" si="443"/>
        <v/>
      </c>
      <c r="L3584" s="8" t="str">
        <f t="shared" si="444"/>
        <v>The DUFF</v>
      </c>
      <c r="M3584" s="8" t="str">
        <f t="shared" si="445"/>
        <v/>
      </c>
      <c r="N3584" s="8" t="str">
        <f t="shared" si="441"/>
        <v>The DUFF</v>
      </c>
      <c r="O3584" s="10">
        <f>INDEX(cpi!$A$1:$M$106,MATCH($D3584,cpi!$A:$A,0),MATCH($C3584,cpi!$1:$1,0))</f>
        <v>234.72200000000001</v>
      </c>
      <c r="P3584" s="10">
        <f>cpi!$I$2</f>
        <v>245.51900000000001</v>
      </c>
      <c r="Q3584" s="10">
        <f t="shared" si="446"/>
        <v>1.0459990968038786</v>
      </c>
      <c r="R3584" s="8" t="str">
        <f t="shared" si="447"/>
        <v/>
      </c>
      <c r="S3584" s="11">
        <f t="shared" si="448"/>
        <v>8890992.3228329681</v>
      </c>
      <c r="T3584" s="11">
        <f t="shared" si="448"/>
        <v>35595708.04192619</v>
      </c>
      <c r="U3584" s="11">
        <f t="shared" si="448"/>
        <v>45530911.849106602</v>
      </c>
    </row>
    <row r="3585" spans="1:21" x14ac:dyDescent="0.2">
      <c r="A3585" s="5">
        <v>3619</v>
      </c>
      <c r="B3585" s="17">
        <v>31</v>
      </c>
      <c r="C3585" s="16">
        <v>10</v>
      </c>
      <c r="D3585" s="16">
        <v>2014</v>
      </c>
      <c r="E3585" s="18">
        <v>42561</v>
      </c>
      <c r="F3585" s="9" t="s">
        <v>3540</v>
      </c>
      <c r="G3585" s="3">
        <v>8500000</v>
      </c>
      <c r="H3585" s="3">
        <v>32381218</v>
      </c>
      <c r="I3585" s="3">
        <v>50334418</v>
      </c>
      <c r="J3585" s="8" t="str">
        <f t="shared" si="442"/>
        <v/>
      </c>
      <c r="K3585" s="8" t="str">
        <f t="shared" si="443"/>
        <v/>
      </c>
      <c r="L3585" s="8" t="str">
        <f t="shared" si="444"/>
        <v>Nightcrawler</v>
      </c>
      <c r="M3585" s="8" t="str">
        <f t="shared" si="445"/>
        <v/>
      </c>
      <c r="N3585" s="8" t="str">
        <f t="shared" si="441"/>
        <v>Nightcrawler</v>
      </c>
      <c r="O3585" s="10">
        <f>INDEX(cpi!$A$1:$M$106,MATCH($D3585,cpi!$A:$A,0),MATCH($C3585,cpi!$1:$1,0))</f>
        <v>237.43299999999999</v>
      </c>
      <c r="P3585" s="10">
        <f>cpi!$I$2</f>
        <v>245.51900000000001</v>
      </c>
      <c r="Q3585" s="10">
        <f t="shared" si="446"/>
        <v>1.0340559231446345</v>
      </c>
      <c r="R3585" s="8" t="str">
        <f t="shared" si="447"/>
        <v/>
      </c>
      <c r="S3585" s="11">
        <f t="shared" si="448"/>
        <v>8789475.3467293922</v>
      </c>
      <c r="T3585" s="11">
        <f t="shared" si="448"/>
        <v>33483990.271537654</v>
      </c>
      <c r="U3585" s="11">
        <f t="shared" si="448"/>
        <v>52048603.070937902</v>
      </c>
    </row>
    <row r="3586" spans="1:21" x14ac:dyDescent="0.2">
      <c r="A3586" s="5">
        <v>3620</v>
      </c>
      <c r="B3586" s="17">
        <v>31</v>
      </c>
      <c r="C3586" s="16">
        <v>7</v>
      </c>
      <c r="D3586" s="16">
        <v>1987</v>
      </c>
      <c r="E3586" s="18">
        <v>32696</v>
      </c>
      <c r="F3586" s="9" t="s">
        <v>3541</v>
      </c>
      <c r="G3586" s="3">
        <v>8500000</v>
      </c>
      <c r="H3586" s="3">
        <v>32222567</v>
      </c>
      <c r="I3586" s="3">
        <v>32222567</v>
      </c>
      <c r="J3586" s="8" t="str">
        <f t="shared" si="442"/>
        <v/>
      </c>
      <c r="K3586" s="8" t="str">
        <f t="shared" si="443"/>
        <v/>
      </c>
      <c r="L3586" s="8" t="str">
        <f t="shared" si="444"/>
        <v>The Lost Boys</v>
      </c>
      <c r="M3586" s="8" t="str">
        <f t="shared" si="445"/>
        <v/>
      </c>
      <c r="N3586" s="8" t="str">
        <f t="shared" ref="N3586:N3649" si="449">IF(M3586=1,L3586&amp;" ("&amp;D3586&amp;")",L3586)</f>
        <v>The Lost Boys</v>
      </c>
      <c r="O3586" s="10">
        <f>INDEX(cpi!$A$1:$M$106,MATCH($D3586,cpi!$A:$A,0),MATCH($C3586,cpi!$1:$1,0))</f>
        <v>113.8</v>
      </c>
      <c r="P3586" s="10">
        <f>cpi!$I$2</f>
        <v>245.51900000000001</v>
      </c>
      <c r="Q3586" s="10">
        <f t="shared" si="446"/>
        <v>2.1574604569420037</v>
      </c>
      <c r="R3586" s="8" t="str">
        <f t="shared" si="447"/>
        <v/>
      </c>
      <c r="S3586" s="11">
        <f t="shared" si="448"/>
        <v>18338413.884007033</v>
      </c>
      <c r="T3586" s="11">
        <f t="shared" si="448"/>
        <v>69518914.123664334</v>
      </c>
      <c r="U3586" s="11">
        <f t="shared" si="448"/>
        <v>69518914.123664334</v>
      </c>
    </row>
    <row r="3587" spans="1:21" x14ac:dyDescent="0.2">
      <c r="A3587" s="5">
        <v>3621</v>
      </c>
      <c r="B3587" s="17">
        <v>7</v>
      </c>
      <c r="C3587" s="16">
        <v>11</v>
      </c>
      <c r="D3587" s="16">
        <v>1979</v>
      </c>
      <c r="E3587" s="18">
        <v>29047</v>
      </c>
      <c r="F3587" s="9" t="s">
        <v>3542</v>
      </c>
      <c r="G3587" s="3">
        <v>8500000</v>
      </c>
      <c r="H3587" s="3">
        <v>29200000</v>
      </c>
      <c r="I3587" s="3">
        <v>29200000</v>
      </c>
      <c r="J3587" s="8" t="str">
        <f t="shared" ref="J3587:J3650" si="450">IF(I3587=0,1,"")</f>
        <v/>
      </c>
      <c r="K3587" s="8" t="str">
        <f t="shared" ref="K3587:K3650" si="451">IF(D3587&gt;2017,1,"")</f>
        <v/>
      </c>
      <c r="L3587" s="8" t="str">
        <f t="shared" ref="L3587:L3650" si="452">F3587</f>
        <v>The Rose</v>
      </c>
      <c r="M3587" s="8" t="str">
        <f t="shared" ref="M3587:M3650" si="453">IF(COUNTIF($L$2:$L$5233,L3587)&gt;1,1,"")</f>
        <v/>
      </c>
      <c r="N3587" s="8" t="str">
        <f t="shared" si="449"/>
        <v>The Rose</v>
      </c>
      <c r="O3587" s="10">
        <f>INDEX(cpi!$A$1:$M$106,MATCH($D3587,cpi!$A:$A,0),MATCH($C3587,cpi!$1:$1,0))</f>
        <v>75.900000000000006</v>
      </c>
      <c r="P3587" s="10">
        <f>cpi!$I$2</f>
        <v>245.51900000000001</v>
      </c>
      <c r="Q3587" s="10">
        <f t="shared" ref="Q3587:Q3650" si="454">P3587/O3587</f>
        <v>3.2347694334650856</v>
      </c>
      <c r="R3587" s="8" t="str">
        <f t="shared" ref="R3587:R3650" si="455">IF(ISERROR(Q3587),1,"")</f>
        <v/>
      </c>
      <c r="S3587" s="11">
        <f t="shared" ref="S3587:U3650" si="456">G3587*$Q3587</f>
        <v>27495540.184453227</v>
      </c>
      <c r="T3587" s="11">
        <f t="shared" si="456"/>
        <v>94455267.4571805</v>
      </c>
      <c r="U3587" s="11">
        <f t="shared" si="456"/>
        <v>94455267.4571805</v>
      </c>
    </row>
    <row r="3588" spans="1:21" x14ac:dyDescent="0.2">
      <c r="A3588" s="5">
        <v>3622</v>
      </c>
      <c r="B3588" s="17">
        <v>27</v>
      </c>
      <c r="C3588" s="16">
        <v>9</v>
      </c>
      <c r="D3588" s="16">
        <v>2013</v>
      </c>
      <c r="E3588" s="18">
        <v>42072</v>
      </c>
      <c r="F3588" s="9" t="s">
        <v>3543</v>
      </c>
      <c r="G3588" s="3">
        <v>8500000</v>
      </c>
      <c r="H3588" s="3">
        <v>21569509</v>
      </c>
      <c r="I3588" s="3">
        <v>22885836</v>
      </c>
      <c r="J3588" s="8" t="str">
        <f t="shared" si="450"/>
        <v/>
      </c>
      <c r="K3588" s="8" t="str">
        <f t="shared" si="451"/>
        <v/>
      </c>
      <c r="L3588" s="8" t="str">
        <f t="shared" si="452"/>
        <v>Baggage Claim</v>
      </c>
      <c r="M3588" s="8" t="str">
        <f t="shared" si="453"/>
        <v/>
      </c>
      <c r="N3588" s="8" t="str">
        <f t="shared" si="449"/>
        <v>Baggage Claim</v>
      </c>
      <c r="O3588" s="10">
        <f>INDEX(cpi!$A$1:$M$106,MATCH($D3588,cpi!$A:$A,0),MATCH($C3588,cpi!$1:$1,0))</f>
        <v>234.149</v>
      </c>
      <c r="P3588" s="10">
        <f>cpi!$I$2</f>
        <v>245.51900000000001</v>
      </c>
      <c r="Q3588" s="10">
        <f t="shared" si="454"/>
        <v>1.0485588236550232</v>
      </c>
      <c r="R3588" s="8" t="str">
        <f t="shared" si="455"/>
        <v/>
      </c>
      <c r="S3588" s="11">
        <f t="shared" si="456"/>
        <v>8912750.0010676961</v>
      </c>
      <c r="T3588" s="11">
        <f t="shared" si="456"/>
        <v>22616898.983856436</v>
      </c>
      <c r="U3588" s="11">
        <f t="shared" si="456"/>
        <v>23997145.274521779</v>
      </c>
    </row>
    <row r="3589" spans="1:21" x14ac:dyDescent="0.2">
      <c r="A3589" s="5">
        <v>3623</v>
      </c>
      <c r="B3589" s="17">
        <v>7</v>
      </c>
      <c r="C3589" s="16">
        <v>10</v>
      </c>
      <c r="D3589" s="16">
        <v>2016</v>
      </c>
      <c r="E3589" s="18">
        <v>42561</v>
      </c>
      <c r="F3589" s="9" t="s">
        <v>3544</v>
      </c>
      <c r="G3589" s="3">
        <v>8500000</v>
      </c>
      <c r="H3589" s="3">
        <v>20007149</v>
      </c>
      <c r="I3589" s="3">
        <v>23311425</v>
      </c>
      <c r="J3589" s="8" t="str">
        <f t="shared" si="450"/>
        <v/>
      </c>
      <c r="K3589" s="8" t="str">
        <f t="shared" si="451"/>
        <v/>
      </c>
      <c r="L3589" s="8" t="str">
        <f t="shared" si="452"/>
        <v>Middle School: The Worst Years of My Life</v>
      </c>
      <c r="M3589" s="8" t="str">
        <f t="shared" si="453"/>
        <v/>
      </c>
      <c r="N3589" s="8" t="str">
        <f t="shared" si="449"/>
        <v>Middle School: The Worst Years of My Life</v>
      </c>
      <c r="O3589" s="10">
        <f>INDEX(cpi!$A$1:$M$106,MATCH($D3589,cpi!$A:$A,0),MATCH($C3589,cpi!$1:$1,0))</f>
        <v>241.72900000000001</v>
      </c>
      <c r="P3589" s="10">
        <f>cpi!$I$2</f>
        <v>245.51900000000001</v>
      </c>
      <c r="Q3589" s="10">
        <f t="shared" si="454"/>
        <v>1.015678714593615</v>
      </c>
      <c r="R3589" s="8" t="str">
        <f t="shared" si="455"/>
        <v/>
      </c>
      <c r="S3589" s="11">
        <f t="shared" si="456"/>
        <v>8633269.074045727</v>
      </c>
      <c r="T3589" s="11">
        <f t="shared" si="456"/>
        <v>20320835.379002929</v>
      </c>
      <c r="U3589" s="11">
        <f t="shared" si="456"/>
        <v>23676918.179345462</v>
      </c>
    </row>
    <row r="3590" spans="1:21" x14ac:dyDescent="0.2">
      <c r="A3590" s="5">
        <v>3624</v>
      </c>
      <c r="B3590" s="17">
        <v>1</v>
      </c>
      <c r="C3590" s="16">
        <v>3</v>
      </c>
      <c r="D3590" s="16">
        <v>1991</v>
      </c>
      <c r="E3590" s="18">
        <v>33241</v>
      </c>
      <c r="F3590" s="9" t="s">
        <v>3545</v>
      </c>
      <c r="G3590" s="3">
        <v>8500000</v>
      </c>
      <c r="H3590" s="3">
        <v>15024232</v>
      </c>
      <c r="I3590" s="3">
        <v>15024232</v>
      </c>
      <c r="J3590" s="8" t="str">
        <f t="shared" si="450"/>
        <v/>
      </c>
      <c r="K3590" s="8" t="str">
        <f t="shared" si="451"/>
        <v/>
      </c>
      <c r="L3590" s="8" t="str">
        <f t="shared" si="452"/>
        <v>Haakon Haakonsen</v>
      </c>
      <c r="M3590" s="8" t="str">
        <f t="shared" si="453"/>
        <v/>
      </c>
      <c r="N3590" s="8" t="str">
        <f t="shared" si="449"/>
        <v>Haakon Haakonsen</v>
      </c>
      <c r="O3590" s="10">
        <f>INDEX(cpi!$A$1:$M$106,MATCH($D3590,cpi!$A:$A,0),MATCH($C3590,cpi!$1:$1,0))</f>
        <v>135</v>
      </c>
      <c r="P3590" s="10">
        <f>cpi!$I$2</f>
        <v>245.51900000000001</v>
      </c>
      <c r="Q3590" s="10">
        <f t="shared" si="454"/>
        <v>1.8186592592592592</v>
      </c>
      <c r="R3590" s="8" t="str">
        <f t="shared" si="455"/>
        <v/>
      </c>
      <c r="S3590" s="11">
        <f t="shared" si="456"/>
        <v>15458603.703703703</v>
      </c>
      <c r="T3590" s="11">
        <f t="shared" si="456"/>
        <v>27323958.640059259</v>
      </c>
      <c r="U3590" s="11">
        <f t="shared" si="456"/>
        <v>27323958.640059259</v>
      </c>
    </row>
    <row r="3591" spans="1:21" x14ac:dyDescent="0.2">
      <c r="A3591" s="5">
        <v>3625</v>
      </c>
      <c r="B3591" s="17">
        <v>23</v>
      </c>
      <c r="C3591" s="16">
        <v>4</v>
      </c>
      <c r="D3591" s="16">
        <v>1999</v>
      </c>
      <c r="E3591" s="18">
        <v>36834</v>
      </c>
      <c r="F3591" s="9" t="s">
        <v>3546</v>
      </c>
      <c r="G3591" s="3">
        <v>8500000</v>
      </c>
      <c r="H3591" s="3">
        <v>14943582</v>
      </c>
      <c r="I3591" s="3">
        <v>17202854</v>
      </c>
      <c r="J3591" s="8" t="str">
        <f t="shared" si="450"/>
        <v/>
      </c>
      <c r="K3591" s="8" t="str">
        <f t="shared" si="451"/>
        <v/>
      </c>
      <c r="L3591" s="8" t="str">
        <f t="shared" si="452"/>
        <v>Election</v>
      </c>
      <c r="M3591" s="8" t="str">
        <f t="shared" si="453"/>
        <v/>
      </c>
      <c r="N3591" s="8" t="str">
        <f t="shared" si="449"/>
        <v>Election</v>
      </c>
      <c r="O3591" s="10">
        <f>INDEX(cpi!$A$1:$M$106,MATCH($D3591,cpi!$A:$A,0),MATCH($C3591,cpi!$1:$1,0))</f>
        <v>166.2</v>
      </c>
      <c r="P3591" s="10">
        <f>cpi!$I$2</f>
        <v>245.51900000000001</v>
      </c>
      <c r="Q3591" s="10">
        <f t="shared" si="454"/>
        <v>1.4772503008423588</v>
      </c>
      <c r="R3591" s="8" t="str">
        <f t="shared" si="455"/>
        <v/>
      </c>
      <c r="S3591" s="11">
        <f t="shared" si="456"/>
        <v>12556627.55716005</v>
      </c>
      <c r="T3591" s="11">
        <f t="shared" si="456"/>
        <v>22075411.005162459</v>
      </c>
      <c r="U3591" s="11">
        <f t="shared" si="456"/>
        <v>25412921.246847175</v>
      </c>
    </row>
    <row r="3592" spans="1:21" x14ac:dyDescent="0.2">
      <c r="A3592" s="5">
        <v>3626</v>
      </c>
      <c r="B3592" s="17">
        <v>9</v>
      </c>
      <c r="C3592" s="16">
        <v>3</v>
      </c>
      <c r="D3592" s="16">
        <v>2007</v>
      </c>
      <c r="E3592" s="18">
        <v>39328</v>
      </c>
      <c r="F3592" s="9" t="s">
        <v>3547</v>
      </c>
      <c r="G3592" s="3">
        <v>8500000</v>
      </c>
      <c r="H3592" s="3">
        <v>13610521</v>
      </c>
      <c r="I3592" s="3">
        <v>20288774</v>
      </c>
      <c r="J3592" s="8" t="str">
        <f t="shared" si="450"/>
        <v/>
      </c>
      <c r="K3592" s="8" t="str">
        <f t="shared" si="451"/>
        <v/>
      </c>
      <c r="L3592" s="8" t="str">
        <f t="shared" si="452"/>
        <v>The Namesake</v>
      </c>
      <c r="M3592" s="8" t="str">
        <f t="shared" si="453"/>
        <v/>
      </c>
      <c r="N3592" s="8" t="str">
        <f t="shared" si="449"/>
        <v>The Namesake</v>
      </c>
      <c r="O3592" s="10">
        <f>INDEX(cpi!$A$1:$M$106,MATCH($D3592,cpi!$A:$A,0),MATCH($C3592,cpi!$1:$1,0))</f>
        <v>205.352</v>
      </c>
      <c r="P3592" s="10">
        <f>cpi!$I$2</f>
        <v>245.51900000000001</v>
      </c>
      <c r="Q3592" s="10">
        <f t="shared" si="454"/>
        <v>1.1956007246094511</v>
      </c>
      <c r="R3592" s="8" t="str">
        <f t="shared" si="455"/>
        <v/>
      </c>
      <c r="S3592" s="11">
        <f t="shared" si="456"/>
        <v>10162606.159180334</v>
      </c>
      <c r="T3592" s="11">
        <f t="shared" si="456"/>
        <v>16272748.769912152</v>
      </c>
      <c r="U3592" s="11">
        <f t="shared" si="456"/>
        <v>24257272.895837393</v>
      </c>
    </row>
    <row r="3593" spans="1:21" x14ac:dyDescent="0.2">
      <c r="A3593" s="5">
        <v>3627</v>
      </c>
      <c r="B3593" s="17">
        <v>18</v>
      </c>
      <c r="C3593" s="16">
        <v>10</v>
      </c>
      <c r="D3593" s="16">
        <v>2013</v>
      </c>
      <c r="E3593" s="18">
        <v>41800</v>
      </c>
      <c r="F3593" s="9" t="s">
        <v>3548</v>
      </c>
      <c r="G3593" s="3">
        <v>8500000</v>
      </c>
      <c r="H3593" s="3">
        <v>6263670</v>
      </c>
      <c r="I3593" s="3">
        <v>10386814</v>
      </c>
      <c r="J3593" s="8" t="str">
        <f t="shared" si="450"/>
        <v/>
      </c>
      <c r="K3593" s="8" t="str">
        <f t="shared" si="451"/>
        <v/>
      </c>
      <c r="L3593" s="8" t="str">
        <f t="shared" si="452"/>
        <v>All is Lost</v>
      </c>
      <c r="M3593" s="8" t="str">
        <f t="shared" si="453"/>
        <v/>
      </c>
      <c r="N3593" s="8" t="str">
        <f t="shared" si="449"/>
        <v>All is Lost</v>
      </c>
      <c r="O3593" s="10">
        <f>INDEX(cpi!$A$1:$M$106,MATCH($D3593,cpi!$A:$A,0),MATCH($C3593,cpi!$1:$1,0))</f>
        <v>233.54599999999999</v>
      </c>
      <c r="P3593" s="10">
        <f>cpi!$I$2</f>
        <v>245.51900000000001</v>
      </c>
      <c r="Q3593" s="10">
        <f t="shared" si="454"/>
        <v>1.0512661317256558</v>
      </c>
      <c r="R3593" s="8" t="str">
        <f t="shared" si="455"/>
        <v/>
      </c>
      <c r="S3593" s="11">
        <f t="shared" si="456"/>
        <v>8935762.119668074</v>
      </c>
      <c r="T3593" s="11">
        <f t="shared" si="456"/>
        <v>6584784.1313060382</v>
      </c>
      <c r="U3593" s="11">
        <f t="shared" si="456"/>
        <v>10919305.774733886</v>
      </c>
    </row>
    <row r="3594" spans="1:21" x14ac:dyDescent="0.2">
      <c r="A3594" s="5">
        <v>3628</v>
      </c>
      <c r="B3594" s="17">
        <v>27</v>
      </c>
      <c r="C3594" s="16">
        <v>2</v>
      </c>
      <c r="D3594" s="16">
        <v>2004</v>
      </c>
      <c r="E3594" s="18">
        <v>38778</v>
      </c>
      <c r="F3594" s="9" t="s">
        <v>3549</v>
      </c>
      <c r="G3594" s="3">
        <v>8500000</v>
      </c>
      <c r="H3594" s="3">
        <v>5001655</v>
      </c>
      <c r="I3594" s="3">
        <v>7573551</v>
      </c>
      <c r="J3594" s="8" t="str">
        <f t="shared" si="450"/>
        <v/>
      </c>
      <c r="K3594" s="8" t="str">
        <f t="shared" si="451"/>
        <v/>
      </c>
      <c r="L3594" s="8" t="str">
        <f t="shared" si="452"/>
        <v>Club Dread</v>
      </c>
      <c r="M3594" s="8" t="str">
        <f t="shared" si="453"/>
        <v/>
      </c>
      <c r="N3594" s="8" t="str">
        <f t="shared" si="449"/>
        <v>Club Dread</v>
      </c>
      <c r="O3594" s="10">
        <f>INDEX(cpi!$A$1:$M$106,MATCH($D3594,cpi!$A:$A,0),MATCH($C3594,cpi!$1:$1,0))</f>
        <v>186.2</v>
      </c>
      <c r="P3594" s="10">
        <f>cpi!$I$2</f>
        <v>245.51900000000001</v>
      </c>
      <c r="Q3594" s="10">
        <f t="shared" si="454"/>
        <v>1.3185767991407091</v>
      </c>
      <c r="R3594" s="8" t="str">
        <f t="shared" si="455"/>
        <v/>
      </c>
      <c r="S3594" s="11">
        <f t="shared" si="456"/>
        <v>11207902.792696027</v>
      </c>
      <c r="T3594" s="11">
        <f t="shared" si="456"/>
        <v>6595066.2403061232</v>
      </c>
      <c r="U3594" s="11">
        <f t="shared" si="456"/>
        <v>9986308.6357089169</v>
      </c>
    </row>
    <row r="3595" spans="1:21" x14ac:dyDescent="0.2">
      <c r="A3595" s="5">
        <v>3629</v>
      </c>
      <c r="B3595" s="17">
        <v>17</v>
      </c>
      <c r="C3595" s="16">
        <v>9</v>
      </c>
      <c r="D3595" s="16">
        <v>2009</v>
      </c>
      <c r="E3595" s="18">
        <v>40307</v>
      </c>
      <c r="F3595" s="9" t="s">
        <v>3550</v>
      </c>
      <c r="G3595" s="3">
        <v>8500000</v>
      </c>
      <c r="H3595" s="3">
        <v>4444637</v>
      </c>
      <c r="I3595" s="3">
        <v>17220091</v>
      </c>
      <c r="J3595" s="8" t="str">
        <f t="shared" si="450"/>
        <v/>
      </c>
      <c r="K3595" s="8" t="str">
        <f t="shared" si="451"/>
        <v/>
      </c>
      <c r="L3595" s="8" t="str">
        <f t="shared" si="452"/>
        <v>Bright Star</v>
      </c>
      <c r="M3595" s="8" t="str">
        <f t="shared" si="453"/>
        <v/>
      </c>
      <c r="N3595" s="8" t="str">
        <f t="shared" si="449"/>
        <v>Bright Star</v>
      </c>
      <c r="O3595" s="10">
        <f>INDEX(cpi!$A$1:$M$106,MATCH($D3595,cpi!$A:$A,0),MATCH($C3595,cpi!$1:$1,0))</f>
        <v>215.96899999999999</v>
      </c>
      <c r="P3595" s="10">
        <f>cpi!$I$2</f>
        <v>245.51900000000001</v>
      </c>
      <c r="Q3595" s="10">
        <f t="shared" si="454"/>
        <v>1.1368251925044799</v>
      </c>
      <c r="R3595" s="8" t="str">
        <f t="shared" si="455"/>
        <v/>
      </c>
      <c r="S3595" s="11">
        <f t="shared" si="456"/>
        <v>9663014.1362880785</v>
      </c>
      <c r="T3595" s="11">
        <f t="shared" si="456"/>
        <v>5052775.3131375341</v>
      </c>
      <c r="U3595" s="11">
        <f t="shared" si="456"/>
        <v>19576233.266019661</v>
      </c>
    </row>
    <row r="3596" spans="1:21" x14ac:dyDescent="0.2">
      <c r="A3596" s="5">
        <v>3630</v>
      </c>
      <c r="B3596" s="17">
        <v>21</v>
      </c>
      <c r="C3596" s="16">
        <v>9</v>
      </c>
      <c r="D3596" s="16">
        <v>2001</v>
      </c>
      <c r="E3596" s="18">
        <v>37508</v>
      </c>
      <c r="F3596" s="9" t="s">
        <v>3551</v>
      </c>
      <c r="G3596" s="3">
        <v>8500000</v>
      </c>
      <c r="H3596" s="3">
        <v>4273372</v>
      </c>
      <c r="I3596" s="3">
        <v>4273372</v>
      </c>
      <c r="J3596" s="8" t="str">
        <f t="shared" si="450"/>
        <v/>
      </c>
      <c r="K3596" s="8" t="str">
        <f t="shared" si="451"/>
        <v/>
      </c>
      <c r="L3596" s="8" t="str">
        <f t="shared" si="452"/>
        <v>Glitter</v>
      </c>
      <c r="M3596" s="8" t="str">
        <f t="shared" si="453"/>
        <v/>
      </c>
      <c r="N3596" s="8" t="str">
        <f t="shared" si="449"/>
        <v>Glitter</v>
      </c>
      <c r="O3596" s="10">
        <f>INDEX(cpi!$A$1:$M$106,MATCH($D3596,cpi!$A:$A,0),MATCH($C3596,cpi!$1:$1,0))</f>
        <v>178.3</v>
      </c>
      <c r="P3596" s="10">
        <f>cpi!$I$2</f>
        <v>245.51900000000001</v>
      </c>
      <c r="Q3596" s="10">
        <f t="shared" si="454"/>
        <v>1.3769994391475042</v>
      </c>
      <c r="R3596" s="8" t="str">
        <f t="shared" si="455"/>
        <v/>
      </c>
      <c r="S3596" s="11">
        <f t="shared" si="456"/>
        <v>11704495.232753785</v>
      </c>
      <c r="T3596" s="11">
        <f t="shared" si="456"/>
        <v>5884430.8472686484</v>
      </c>
      <c r="U3596" s="11">
        <f t="shared" si="456"/>
        <v>5884430.8472686484</v>
      </c>
    </row>
    <row r="3597" spans="1:21" x14ac:dyDescent="0.2">
      <c r="A3597" s="5">
        <v>3631</v>
      </c>
      <c r="B3597" s="17">
        <v>13</v>
      </c>
      <c r="C3597" s="16">
        <v>6</v>
      </c>
      <c r="D3597" s="16">
        <v>2014</v>
      </c>
      <c r="E3597" s="18">
        <v>42010</v>
      </c>
      <c r="F3597" s="9" t="s">
        <v>3552</v>
      </c>
      <c r="G3597" s="3">
        <v>8500000</v>
      </c>
      <c r="H3597" s="3">
        <v>1109199</v>
      </c>
      <c r="I3597" s="3">
        <v>3180252</v>
      </c>
      <c r="J3597" s="8" t="str">
        <f t="shared" si="450"/>
        <v/>
      </c>
      <c r="K3597" s="8" t="str">
        <f t="shared" si="451"/>
        <v/>
      </c>
      <c r="L3597" s="8" t="str">
        <f t="shared" si="452"/>
        <v>The Rover</v>
      </c>
      <c r="M3597" s="8" t="str">
        <f t="shared" si="453"/>
        <v/>
      </c>
      <c r="N3597" s="8" t="str">
        <f t="shared" si="449"/>
        <v>The Rover</v>
      </c>
      <c r="O3597" s="10">
        <f>INDEX(cpi!$A$1:$M$106,MATCH($D3597,cpi!$A:$A,0),MATCH($C3597,cpi!$1:$1,0))</f>
        <v>238.34299999999999</v>
      </c>
      <c r="P3597" s="10">
        <f>cpi!$I$2</f>
        <v>245.51900000000001</v>
      </c>
      <c r="Q3597" s="10">
        <f t="shared" si="454"/>
        <v>1.0301078697507375</v>
      </c>
      <c r="R3597" s="8" t="str">
        <f t="shared" si="455"/>
        <v/>
      </c>
      <c r="S3597" s="11">
        <f t="shared" si="456"/>
        <v>8755916.8928812686</v>
      </c>
      <c r="T3597" s="11">
        <f t="shared" si="456"/>
        <v>1142594.6190196483</v>
      </c>
      <c r="U3597" s="11">
        <f t="shared" si="456"/>
        <v>3276002.6129905228</v>
      </c>
    </row>
    <row r="3598" spans="1:21" x14ac:dyDescent="0.2">
      <c r="A3598" s="5">
        <v>3632</v>
      </c>
      <c r="B3598" s="17">
        <v>23</v>
      </c>
      <c r="C3598" s="16">
        <v>4</v>
      </c>
      <c r="D3598" s="16">
        <v>2004</v>
      </c>
      <c r="E3598" s="18">
        <v>38660</v>
      </c>
      <c r="F3598" s="9" t="s">
        <v>3553</v>
      </c>
      <c r="G3598" s="3">
        <v>8500000</v>
      </c>
      <c r="H3598" s="3">
        <v>298347</v>
      </c>
      <c r="I3598" s="3">
        <v>30298347</v>
      </c>
      <c r="J3598" s="8" t="str">
        <f t="shared" si="450"/>
        <v/>
      </c>
      <c r="K3598" s="8" t="str">
        <f t="shared" si="451"/>
        <v/>
      </c>
      <c r="L3598" s="8" t="str">
        <f t="shared" si="452"/>
        <v>Silmido</v>
      </c>
      <c r="M3598" s="8" t="str">
        <f t="shared" si="453"/>
        <v/>
      </c>
      <c r="N3598" s="8" t="str">
        <f t="shared" si="449"/>
        <v>Silmido</v>
      </c>
      <c r="O3598" s="10">
        <f>INDEX(cpi!$A$1:$M$106,MATCH($D3598,cpi!$A:$A,0),MATCH($C3598,cpi!$1:$1,0))</f>
        <v>188</v>
      </c>
      <c r="P3598" s="10">
        <f>cpi!$I$2</f>
        <v>245.51900000000001</v>
      </c>
      <c r="Q3598" s="10">
        <f t="shared" si="454"/>
        <v>1.3059521276595745</v>
      </c>
      <c r="R3598" s="8" t="str">
        <f t="shared" si="455"/>
        <v/>
      </c>
      <c r="S3598" s="11">
        <f t="shared" si="456"/>
        <v>11100593.085106382</v>
      </c>
      <c r="T3598" s="11">
        <f t="shared" si="456"/>
        <v>389626.89943085104</v>
      </c>
      <c r="U3598" s="11">
        <f t="shared" si="456"/>
        <v>39568190.729218088</v>
      </c>
    </row>
    <row r="3599" spans="1:21" x14ac:dyDescent="0.2">
      <c r="A3599" s="5">
        <v>3633</v>
      </c>
      <c r="B3599" s="17">
        <v>7</v>
      </c>
      <c r="C3599" s="16">
        <v>11</v>
      </c>
      <c r="D3599" s="16">
        <v>2008</v>
      </c>
      <c r="E3599" s="18">
        <v>39640</v>
      </c>
      <c r="F3599" s="9" t="s">
        <v>3554</v>
      </c>
      <c r="G3599" s="3">
        <v>8500000</v>
      </c>
      <c r="H3599" s="3">
        <v>140244</v>
      </c>
      <c r="I3599" s="3">
        <v>198883</v>
      </c>
      <c r="J3599" s="8" t="str">
        <f t="shared" si="450"/>
        <v/>
      </c>
      <c r="K3599" s="8" t="str">
        <f t="shared" si="451"/>
        <v/>
      </c>
      <c r="L3599" s="8" t="str">
        <f t="shared" si="452"/>
        <v>Repo! The Genetic Opera</v>
      </c>
      <c r="M3599" s="8" t="str">
        <f t="shared" si="453"/>
        <v/>
      </c>
      <c r="N3599" s="8" t="str">
        <f t="shared" si="449"/>
        <v>Repo! The Genetic Opera</v>
      </c>
      <c r="O3599" s="10">
        <f>INDEX(cpi!$A$1:$M$106,MATCH($D3599,cpi!$A:$A,0),MATCH($C3599,cpi!$1:$1,0))</f>
        <v>212.42500000000001</v>
      </c>
      <c r="P3599" s="10">
        <f>cpi!$I$2</f>
        <v>245.51900000000001</v>
      </c>
      <c r="Q3599" s="10">
        <f t="shared" si="454"/>
        <v>1.1557914558079321</v>
      </c>
      <c r="R3599" s="8" t="str">
        <f t="shared" si="455"/>
        <v/>
      </c>
      <c r="S3599" s="11">
        <f t="shared" si="456"/>
        <v>9824227.3743674234</v>
      </c>
      <c r="T3599" s="11">
        <f t="shared" si="456"/>
        <v>162092.81692832764</v>
      </c>
      <c r="U3599" s="11">
        <f t="shared" si="456"/>
        <v>229867.27210544897</v>
      </c>
    </row>
    <row r="3600" spans="1:21" x14ac:dyDescent="0.2">
      <c r="A3600" s="5">
        <v>3634</v>
      </c>
      <c r="B3600" s="17">
        <v>12</v>
      </c>
      <c r="C3600" s="16">
        <v>2</v>
      </c>
      <c r="D3600" s="16">
        <v>2010</v>
      </c>
      <c r="E3600" s="18">
        <v>40514</v>
      </c>
      <c r="F3600" s="9" t="s">
        <v>3555</v>
      </c>
      <c r="G3600" s="3">
        <v>8470000</v>
      </c>
      <c r="H3600" s="3">
        <v>4046336</v>
      </c>
      <c r="I3600" s="3">
        <v>42355526</v>
      </c>
      <c r="J3600" s="8" t="str">
        <f t="shared" si="450"/>
        <v/>
      </c>
      <c r="K3600" s="8" t="str">
        <f t="shared" si="451"/>
        <v/>
      </c>
      <c r="L3600" s="8" t="str">
        <f t="shared" si="452"/>
        <v>My Name is Khan</v>
      </c>
      <c r="M3600" s="8" t="str">
        <f t="shared" si="453"/>
        <v/>
      </c>
      <c r="N3600" s="8" t="str">
        <f t="shared" si="449"/>
        <v>My Name is Khan</v>
      </c>
      <c r="O3600" s="10">
        <f>INDEX(cpi!$A$1:$M$106,MATCH($D3600,cpi!$A:$A,0),MATCH($C3600,cpi!$1:$1,0))</f>
        <v>216.74100000000001</v>
      </c>
      <c r="P3600" s="10">
        <f>cpi!$I$2</f>
        <v>245.51900000000001</v>
      </c>
      <c r="Q3600" s="10">
        <f t="shared" si="454"/>
        <v>1.1327759860847739</v>
      </c>
      <c r="R3600" s="8" t="str">
        <f t="shared" si="455"/>
        <v/>
      </c>
      <c r="S3600" s="11">
        <f t="shared" si="456"/>
        <v>9594612.602138035</v>
      </c>
      <c r="T3600" s="11">
        <f t="shared" si="456"/>
        <v>4583592.2524303198</v>
      </c>
      <c r="U3600" s="11">
        <f t="shared" si="456"/>
        <v>47979322.730789281</v>
      </c>
    </row>
    <row r="3601" spans="1:21" x14ac:dyDescent="0.2">
      <c r="A3601" s="5">
        <v>3635</v>
      </c>
      <c r="B3601" s="17">
        <v>23</v>
      </c>
      <c r="C3601" s="16">
        <v>3</v>
      </c>
      <c r="D3601" s="16">
        <v>2007</v>
      </c>
      <c r="E3601" s="18">
        <v>39755</v>
      </c>
      <c r="F3601" s="9" t="s">
        <v>3556</v>
      </c>
      <c r="G3601" s="3">
        <v>8400000</v>
      </c>
      <c r="H3601" s="3">
        <v>1207007</v>
      </c>
      <c r="I3601" s="3">
        <v>6831069</v>
      </c>
      <c r="J3601" s="8" t="str">
        <f t="shared" si="450"/>
        <v/>
      </c>
      <c r="K3601" s="8" t="str">
        <f t="shared" si="451"/>
        <v/>
      </c>
      <c r="L3601" s="8" t="str">
        <f t="shared" si="452"/>
        <v>Namastey London</v>
      </c>
      <c r="M3601" s="8" t="str">
        <f t="shared" si="453"/>
        <v/>
      </c>
      <c r="N3601" s="8" t="str">
        <f t="shared" si="449"/>
        <v>Namastey London</v>
      </c>
      <c r="O3601" s="10">
        <f>INDEX(cpi!$A$1:$M$106,MATCH($D3601,cpi!$A:$A,0),MATCH($C3601,cpi!$1:$1,0))</f>
        <v>205.352</v>
      </c>
      <c r="P3601" s="10">
        <f>cpi!$I$2</f>
        <v>245.51900000000001</v>
      </c>
      <c r="Q3601" s="10">
        <f t="shared" si="454"/>
        <v>1.1956007246094511</v>
      </c>
      <c r="R3601" s="8" t="str">
        <f t="shared" si="455"/>
        <v/>
      </c>
      <c r="S3601" s="11">
        <f t="shared" si="456"/>
        <v>10043046.08671939</v>
      </c>
      <c r="T3601" s="11">
        <f t="shared" si="456"/>
        <v>1443098.4438086797</v>
      </c>
      <c r="U3601" s="11">
        <f t="shared" si="456"/>
        <v>8167231.0462571587</v>
      </c>
    </row>
    <row r="3602" spans="1:21" x14ac:dyDescent="0.2">
      <c r="A3602" s="5">
        <v>3637</v>
      </c>
      <c r="B3602" s="17">
        <v>31</v>
      </c>
      <c r="C3602" s="16">
        <v>5</v>
      </c>
      <c r="D3602" s="16">
        <v>2013</v>
      </c>
      <c r="E3602" s="18">
        <v>42190</v>
      </c>
      <c r="F3602" s="9" t="s">
        <v>3557</v>
      </c>
      <c r="G3602" s="3">
        <v>8300000</v>
      </c>
      <c r="H3602" s="3">
        <v>3827466</v>
      </c>
      <c r="I3602" s="3">
        <v>50827466</v>
      </c>
      <c r="J3602" s="8" t="str">
        <f t="shared" si="450"/>
        <v/>
      </c>
      <c r="K3602" s="8" t="str">
        <f t="shared" si="451"/>
        <v/>
      </c>
      <c r="L3602" s="8" t="str">
        <f t="shared" si="452"/>
        <v>Yeh Jawaani Hai Deewani</v>
      </c>
      <c r="M3602" s="8" t="str">
        <f t="shared" si="453"/>
        <v/>
      </c>
      <c r="N3602" s="8" t="str">
        <f t="shared" si="449"/>
        <v>Yeh Jawaani Hai Deewani</v>
      </c>
      <c r="O3602" s="10">
        <f>INDEX(cpi!$A$1:$M$106,MATCH($D3602,cpi!$A:$A,0),MATCH($C3602,cpi!$1:$1,0))</f>
        <v>232.94499999999999</v>
      </c>
      <c r="P3602" s="10">
        <f>cpi!$I$2</f>
        <v>245.51900000000001</v>
      </c>
      <c r="Q3602" s="10">
        <f t="shared" si="454"/>
        <v>1.0539784069200886</v>
      </c>
      <c r="R3602" s="8" t="str">
        <f t="shared" si="455"/>
        <v/>
      </c>
      <c r="S3602" s="11">
        <f t="shared" si="456"/>
        <v>8748020.7774367351</v>
      </c>
      <c r="T3602" s="11">
        <f t="shared" si="456"/>
        <v>4034066.517220804</v>
      </c>
      <c r="U3602" s="11">
        <f t="shared" si="456"/>
        <v>53571051.642464966</v>
      </c>
    </row>
    <row r="3603" spans="1:21" x14ac:dyDescent="0.2">
      <c r="A3603" s="5">
        <v>3638</v>
      </c>
      <c r="B3603" s="17">
        <v>4</v>
      </c>
      <c r="C3603" s="16">
        <v>6</v>
      </c>
      <c r="D3603" s="16">
        <v>1999</v>
      </c>
      <c r="E3603" s="18">
        <v>36256</v>
      </c>
      <c r="F3603" s="9" t="s">
        <v>3558</v>
      </c>
      <c r="G3603" s="3">
        <v>8300000</v>
      </c>
      <c r="H3603" s="3">
        <v>2160710</v>
      </c>
      <c r="I3603" s="3">
        <v>2598224</v>
      </c>
      <c r="J3603" s="8" t="str">
        <f t="shared" si="450"/>
        <v/>
      </c>
      <c r="K3603" s="8" t="str">
        <f t="shared" si="451"/>
        <v/>
      </c>
      <c r="L3603" s="8" t="str">
        <f t="shared" si="452"/>
        <v>Limbo</v>
      </c>
      <c r="M3603" s="8" t="str">
        <f t="shared" si="453"/>
        <v/>
      </c>
      <c r="N3603" s="8" t="str">
        <f t="shared" si="449"/>
        <v>Limbo</v>
      </c>
      <c r="O3603" s="10">
        <f>INDEX(cpi!$A$1:$M$106,MATCH($D3603,cpi!$A:$A,0),MATCH($C3603,cpi!$1:$1,0))</f>
        <v>166.2</v>
      </c>
      <c r="P3603" s="10">
        <f>cpi!$I$2</f>
        <v>245.51900000000001</v>
      </c>
      <c r="Q3603" s="10">
        <f t="shared" si="454"/>
        <v>1.4772503008423588</v>
      </c>
      <c r="R3603" s="8" t="str">
        <f t="shared" si="455"/>
        <v/>
      </c>
      <c r="S3603" s="11">
        <f t="shared" si="456"/>
        <v>12261177.496991578</v>
      </c>
      <c r="T3603" s="11">
        <f t="shared" si="456"/>
        <v>3191909.4975330932</v>
      </c>
      <c r="U3603" s="11">
        <f t="shared" si="456"/>
        <v>3838227.1856558369</v>
      </c>
    </row>
    <row r="3604" spans="1:21" x14ac:dyDescent="0.2">
      <c r="A3604" s="5">
        <v>3639</v>
      </c>
      <c r="B3604" s="17">
        <v>16</v>
      </c>
      <c r="C3604" s="16">
        <v>3</v>
      </c>
      <c r="D3604" s="16">
        <v>2007</v>
      </c>
      <c r="E3604" s="18">
        <v>39541</v>
      </c>
      <c r="F3604" s="9" t="s">
        <v>3559</v>
      </c>
      <c r="G3604" s="3">
        <v>8300000</v>
      </c>
      <c r="H3604" s="3">
        <v>1829142</v>
      </c>
      <c r="I3604" s="3">
        <v>25670174</v>
      </c>
      <c r="J3604" s="8" t="str">
        <f t="shared" si="450"/>
        <v/>
      </c>
      <c r="K3604" s="8" t="str">
        <f t="shared" si="451"/>
        <v/>
      </c>
      <c r="L3604" s="8" t="str">
        <f t="shared" si="452"/>
        <v>The Wind That Shakes the Barley</v>
      </c>
      <c r="M3604" s="8" t="str">
        <f t="shared" si="453"/>
        <v/>
      </c>
      <c r="N3604" s="8" t="str">
        <f t="shared" si="449"/>
        <v>The Wind That Shakes the Barley</v>
      </c>
      <c r="O3604" s="10">
        <f>INDEX(cpi!$A$1:$M$106,MATCH($D3604,cpi!$A:$A,0),MATCH($C3604,cpi!$1:$1,0))</f>
        <v>205.352</v>
      </c>
      <c r="P3604" s="10">
        <f>cpi!$I$2</f>
        <v>245.51900000000001</v>
      </c>
      <c r="Q3604" s="10">
        <f t="shared" si="454"/>
        <v>1.1956007246094511</v>
      </c>
      <c r="R3604" s="8" t="str">
        <f t="shared" si="455"/>
        <v/>
      </c>
      <c r="S3604" s="11">
        <f t="shared" si="456"/>
        <v>9923486.0142584443</v>
      </c>
      <c r="T3604" s="11">
        <f t="shared" si="456"/>
        <v>2186923.5006135805</v>
      </c>
      <c r="U3604" s="11">
        <f t="shared" si="456"/>
        <v>30691278.635250691</v>
      </c>
    </row>
    <row r="3605" spans="1:21" x14ac:dyDescent="0.2">
      <c r="A3605" s="5">
        <v>3640</v>
      </c>
      <c r="B3605" s="17">
        <v>16</v>
      </c>
      <c r="C3605" s="16">
        <v>4</v>
      </c>
      <c r="D3605" s="16">
        <v>2010</v>
      </c>
      <c r="E3605" s="18">
        <v>40637</v>
      </c>
      <c r="F3605" s="9" t="s">
        <v>3560</v>
      </c>
      <c r="G3605" s="3">
        <v>8300000</v>
      </c>
      <c r="H3605" s="3">
        <v>493296</v>
      </c>
      <c r="I3605" s="3">
        <v>1353296</v>
      </c>
      <c r="J3605" s="8" t="str">
        <f t="shared" si="450"/>
        <v/>
      </c>
      <c r="K3605" s="8" t="str">
        <f t="shared" si="451"/>
        <v/>
      </c>
      <c r="L3605" s="8" t="str">
        <f t="shared" si="452"/>
        <v>The City of Your Final Destination</v>
      </c>
      <c r="M3605" s="8" t="str">
        <f t="shared" si="453"/>
        <v/>
      </c>
      <c r="N3605" s="8" t="str">
        <f t="shared" si="449"/>
        <v>The City of Your Final Destination</v>
      </c>
      <c r="O3605" s="10">
        <f>INDEX(cpi!$A$1:$M$106,MATCH($D3605,cpi!$A:$A,0),MATCH($C3605,cpi!$1:$1,0))</f>
        <v>218.00899999999999</v>
      </c>
      <c r="P3605" s="10">
        <f>cpi!$I$2</f>
        <v>245.51900000000001</v>
      </c>
      <c r="Q3605" s="10">
        <f t="shared" si="454"/>
        <v>1.1261874509767946</v>
      </c>
      <c r="R3605" s="8" t="str">
        <f t="shared" si="455"/>
        <v/>
      </c>
      <c r="S3605" s="11">
        <f t="shared" si="456"/>
        <v>9347355.8431073949</v>
      </c>
      <c r="T3605" s="11">
        <f t="shared" si="456"/>
        <v>555543.76481704891</v>
      </c>
      <c r="U3605" s="11">
        <f t="shared" si="456"/>
        <v>1524064.9726570921</v>
      </c>
    </row>
    <row r="3606" spans="1:21" x14ac:dyDescent="0.2">
      <c r="A3606" s="5">
        <v>3641</v>
      </c>
      <c r="B3606" s="17">
        <v>24</v>
      </c>
      <c r="C3606" s="16">
        <v>11</v>
      </c>
      <c r="D3606" s="16">
        <v>2006</v>
      </c>
      <c r="E3606" s="18">
        <v>39427</v>
      </c>
      <c r="F3606" s="9" t="s">
        <v>3561</v>
      </c>
      <c r="G3606" s="3">
        <v>8300000</v>
      </c>
      <c r="H3606" s="3">
        <v>0</v>
      </c>
      <c r="I3606" s="3">
        <v>24906717</v>
      </c>
      <c r="J3606" s="8" t="str">
        <f t="shared" si="450"/>
        <v/>
      </c>
      <c r="K3606" s="8" t="str">
        <f t="shared" si="451"/>
        <v/>
      </c>
      <c r="L3606" s="8" t="str">
        <f t="shared" si="452"/>
        <v>Kurtlar vadisi - Irak</v>
      </c>
      <c r="M3606" s="8" t="str">
        <f t="shared" si="453"/>
        <v/>
      </c>
      <c r="N3606" s="8" t="str">
        <f t="shared" si="449"/>
        <v>Kurtlar vadisi - Irak</v>
      </c>
      <c r="O3606" s="10">
        <f>INDEX(cpi!$A$1:$M$106,MATCH($D3606,cpi!$A:$A,0),MATCH($C3606,cpi!$1:$1,0))</f>
        <v>201.5</v>
      </c>
      <c r="P3606" s="10">
        <f>cpi!$I$2</f>
        <v>245.51900000000001</v>
      </c>
      <c r="Q3606" s="10">
        <f t="shared" si="454"/>
        <v>1.2184565756823822</v>
      </c>
      <c r="R3606" s="8" t="str">
        <f t="shared" si="455"/>
        <v/>
      </c>
      <c r="S3606" s="11">
        <f t="shared" si="456"/>
        <v>10113189.578163773</v>
      </c>
      <c r="T3606" s="11">
        <f t="shared" si="456"/>
        <v>0</v>
      </c>
      <c r="U3606" s="11">
        <f t="shared" si="456"/>
        <v>30347753.107310176</v>
      </c>
    </row>
    <row r="3607" spans="1:21" x14ac:dyDescent="0.2">
      <c r="A3607" s="5">
        <v>3642</v>
      </c>
      <c r="B3607" s="17">
        <v>23</v>
      </c>
      <c r="C3607" s="16">
        <v>2</v>
      </c>
      <c r="D3607" s="16">
        <v>1951</v>
      </c>
      <c r="E3607" s="18">
        <v>19300</v>
      </c>
      <c r="F3607" s="9" t="s">
        <v>3562</v>
      </c>
      <c r="G3607" s="3">
        <v>8250000</v>
      </c>
      <c r="H3607" s="3">
        <v>30000000</v>
      </c>
      <c r="I3607" s="3">
        <v>30022000</v>
      </c>
      <c r="J3607" s="8" t="str">
        <f t="shared" si="450"/>
        <v/>
      </c>
      <c r="K3607" s="8" t="str">
        <f t="shared" si="451"/>
        <v/>
      </c>
      <c r="L3607" s="8" t="str">
        <f t="shared" si="452"/>
        <v>Quo Vadis?</v>
      </c>
      <c r="M3607" s="8" t="str">
        <f t="shared" si="453"/>
        <v/>
      </c>
      <c r="N3607" s="8" t="str">
        <f t="shared" si="449"/>
        <v>Quo Vadis?</v>
      </c>
      <c r="O3607" s="10">
        <f>INDEX(cpi!$A$1:$M$106,MATCH($D3607,cpi!$A:$A,0),MATCH($C3607,cpi!$1:$1,0))</f>
        <v>25.7</v>
      </c>
      <c r="P3607" s="10">
        <f>cpi!$I$2</f>
        <v>245.51900000000001</v>
      </c>
      <c r="Q3607" s="10">
        <f t="shared" si="454"/>
        <v>9.5532684824902727</v>
      </c>
      <c r="R3607" s="8" t="str">
        <f t="shared" si="455"/>
        <v/>
      </c>
      <c r="S3607" s="11">
        <f t="shared" si="456"/>
        <v>78814464.980544746</v>
      </c>
      <c r="T3607" s="11">
        <f t="shared" si="456"/>
        <v>286598054.4747082</v>
      </c>
      <c r="U3607" s="11">
        <f t="shared" si="456"/>
        <v>286808226.38132298</v>
      </c>
    </row>
    <row r="3608" spans="1:21" x14ac:dyDescent="0.2">
      <c r="A3608" s="5">
        <v>3643</v>
      </c>
      <c r="B3608" s="17">
        <v>2</v>
      </c>
      <c r="C3608" s="16">
        <v>3</v>
      </c>
      <c r="D3608" s="16">
        <v>1965</v>
      </c>
      <c r="E3608" s="18">
        <v>23776</v>
      </c>
      <c r="F3608" s="9" t="s">
        <v>3563</v>
      </c>
      <c r="G3608" s="3">
        <v>8200000</v>
      </c>
      <c r="H3608" s="3">
        <v>163214286</v>
      </c>
      <c r="I3608" s="3">
        <v>286214286</v>
      </c>
      <c r="J3608" s="8" t="str">
        <f t="shared" si="450"/>
        <v/>
      </c>
      <c r="K3608" s="8" t="str">
        <f t="shared" si="451"/>
        <v/>
      </c>
      <c r="L3608" s="8" t="str">
        <f t="shared" si="452"/>
        <v>The Sound of Music</v>
      </c>
      <c r="M3608" s="8" t="str">
        <f t="shared" si="453"/>
        <v/>
      </c>
      <c r="N3608" s="8" t="str">
        <f t="shared" si="449"/>
        <v>The Sound of Music</v>
      </c>
      <c r="O3608" s="10">
        <f>INDEX(cpi!$A$1:$M$106,MATCH($D3608,cpi!$A:$A,0),MATCH($C3608,cpi!$1:$1,0))</f>
        <v>31.3</v>
      </c>
      <c r="P3608" s="10">
        <f>cpi!$I$2</f>
        <v>245.51900000000001</v>
      </c>
      <c r="Q3608" s="10">
        <f t="shared" si="454"/>
        <v>7.8440575079872206</v>
      </c>
      <c r="R3608" s="8" t="str">
        <f t="shared" si="455"/>
        <v/>
      </c>
      <c r="S3608" s="11">
        <f t="shared" si="456"/>
        <v>64321271.565495208</v>
      </c>
      <c r="T3608" s="11">
        <f t="shared" si="456"/>
        <v>1280262245.5090735</v>
      </c>
      <c r="U3608" s="11">
        <f t="shared" si="456"/>
        <v>2245081318.9915018</v>
      </c>
    </row>
    <row r="3609" spans="1:21" x14ac:dyDescent="0.2">
      <c r="A3609" s="5">
        <v>3644</v>
      </c>
      <c r="B3609" s="17">
        <v>17</v>
      </c>
      <c r="C3609" s="16">
        <v>2</v>
      </c>
      <c r="D3609" s="16">
        <v>1984</v>
      </c>
      <c r="E3609" s="18">
        <v>31169</v>
      </c>
      <c r="F3609" s="9" t="s">
        <v>2161</v>
      </c>
      <c r="G3609" s="3">
        <v>8200000</v>
      </c>
      <c r="H3609" s="3">
        <v>80000000</v>
      </c>
      <c r="I3609" s="3">
        <v>80000000</v>
      </c>
      <c r="J3609" s="8" t="str">
        <f t="shared" si="450"/>
        <v/>
      </c>
      <c r="K3609" s="8" t="str">
        <f t="shared" si="451"/>
        <v/>
      </c>
      <c r="L3609" s="8" t="str">
        <f t="shared" si="452"/>
        <v>Footloose</v>
      </c>
      <c r="M3609" s="8">
        <f t="shared" si="453"/>
        <v>1</v>
      </c>
      <c r="N3609" s="8" t="str">
        <f t="shared" si="449"/>
        <v>Footloose (1984)</v>
      </c>
      <c r="O3609" s="10">
        <f>INDEX(cpi!$A$1:$M$106,MATCH($D3609,cpi!$A:$A,0),MATCH($C3609,cpi!$1:$1,0))</f>
        <v>102.4</v>
      </c>
      <c r="P3609" s="10">
        <f>cpi!$I$2</f>
        <v>245.51900000000001</v>
      </c>
      <c r="Q3609" s="10">
        <f t="shared" si="454"/>
        <v>2.3976464843750001</v>
      </c>
      <c r="R3609" s="8" t="str">
        <f t="shared" si="455"/>
        <v/>
      </c>
      <c r="S3609" s="11">
        <f t="shared" si="456"/>
        <v>19660701.171875</v>
      </c>
      <c r="T3609" s="11">
        <f t="shared" si="456"/>
        <v>191811718.75</v>
      </c>
      <c r="U3609" s="11">
        <f t="shared" si="456"/>
        <v>191811718.75</v>
      </c>
    </row>
    <row r="3610" spans="1:21" x14ac:dyDescent="0.2">
      <c r="A3610" s="5">
        <v>3645</v>
      </c>
      <c r="B3610" s="17">
        <v>14</v>
      </c>
      <c r="C3610" s="16">
        <v>10</v>
      </c>
      <c r="D3610" s="16">
        <v>1994</v>
      </c>
      <c r="E3610" s="18">
        <v>34740</v>
      </c>
      <c r="F3610" s="9" t="s">
        <v>3564</v>
      </c>
      <c r="G3610" s="3">
        <v>8000000</v>
      </c>
      <c r="H3610" s="3">
        <v>107928762</v>
      </c>
      <c r="I3610" s="3">
        <v>212928762</v>
      </c>
      <c r="J3610" s="8" t="str">
        <f t="shared" si="450"/>
        <v/>
      </c>
      <c r="K3610" s="8" t="str">
        <f t="shared" si="451"/>
        <v/>
      </c>
      <c r="L3610" s="8" t="str">
        <f t="shared" si="452"/>
        <v>Pulp Fiction</v>
      </c>
      <c r="M3610" s="8" t="str">
        <f t="shared" si="453"/>
        <v/>
      </c>
      <c r="N3610" s="8" t="str">
        <f t="shared" si="449"/>
        <v>Pulp Fiction</v>
      </c>
      <c r="O3610" s="10">
        <f>INDEX(cpi!$A$1:$M$106,MATCH($D3610,cpi!$A:$A,0),MATCH($C3610,cpi!$1:$1,0))</f>
        <v>149.5</v>
      </c>
      <c r="P3610" s="10">
        <f>cpi!$I$2</f>
        <v>245.51900000000001</v>
      </c>
      <c r="Q3610" s="10">
        <f t="shared" si="454"/>
        <v>1.6422675585284281</v>
      </c>
      <c r="R3610" s="8" t="str">
        <f t="shared" si="455"/>
        <v/>
      </c>
      <c r="S3610" s="11">
        <f t="shared" si="456"/>
        <v>13138140.468227426</v>
      </c>
      <c r="T3610" s="11">
        <f t="shared" si="456"/>
        <v>177247904.46473578</v>
      </c>
      <c r="U3610" s="11">
        <f t="shared" si="456"/>
        <v>349685998.11022073</v>
      </c>
    </row>
    <row r="3611" spans="1:21" x14ac:dyDescent="0.2">
      <c r="A3611" s="5">
        <v>3646</v>
      </c>
      <c r="B3611" s="17">
        <v>22</v>
      </c>
      <c r="C3611" s="16">
        <v>6</v>
      </c>
      <c r="D3611" s="16">
        <v>1984</v>
      </c>
      <c r="E3611" s="18">
        <v>31326</v>
      </c>
      <c r="F3611" s="9" t="s">
        <v>1271</v>
      </c>
      <c r="G3611" s="3">
        <v>8000000</v>
      </c>
      <c r="H3611" s="3">
        <v>90815558</v>
      </c>
      <c r="I3611" s="3">
        <v>90815558</v>
      </c>
      <c r="J3611" s="8" t="str">
        <f t="shared" si="450"/>
        <v/>
      </c>
      <c r="K3611" s="8" t="str">
        <f t="shared" si="451"/>
        <v/>
      </c>
      <c r="L3611" s="8" t="str">
        <f t="shared" si="452"/>
        <v>The Karate Kid</v>
      </c>
      <c r="M3611" s="8">
        <f t="shared" si="453"/>
        <v>1</v>
      </c>
      <c r="N3611" s="8" t="str">
        <f t="shared" si="449"/>
        <v>The Karate Kid (1984)</v>
      </c>
      <c r="O3611" s="10">
        <f>INDEX(cpi!$A$1:$M$106,MATCH($D3611,cpi!$A:$A,0),MATCH($C3611,cpi!$1:$1,0))</f>
        <v>103.7</v>
      </c>
      <c r="P3611" s="10">
        <f>cpi!$I$2</f>
        <v>245.51900000000001</v>
      </c>
      <c r="Q3611" s="10">
        <f t="shared" si="454"/>
        <v>2.3675891996142719</v>
      </c>
      <c r="R3611" s="8" t="str">
        <f t="shared" si="455"/>
        <v/>
      </c>
      <c r="S3611" s="11">
        <f t="shared" si="456"/>
        <v>18940713.596914176</v>
      </c>
      <c r="T3611" s="11">
        <f t="shared" si="456"/>
        <v>215013934.27774349</v>
      </c>
      <c r="U3611" s="11">
        <f t="shared" si="456"/>
        <v>215013934.27774349</v>
      </c>
    </row>
    <row r="3612" spans="1:21" x14ac:dyDescent="0.2">
      <c r="A3612" s="5">
        <v>3647</v>
      </c>
      <c r="B3612" s="17">
        <v>22</v>
      </c>
      <c r="C3612" s="16">
        <v>6</v>
      </c>
      <c r="D3612" s="16">
        <v>1979</v>
      </c>
      <c r="E3612" s="18">
        <v>29500</v>
      </c>
      <c r="F3612" s="9" t="s">
        <v>3565</v>
      </c>
      <c r="G3612" s="3">
        <v>8000000</v>
      </c>
      <c r="H3612" s="3">
        <v>76657000</v>
      </c>
      <c r="I3612" s="3">
        <v>76657000</v>
      </c>
      <c r="J3612" s="8" t="str">
        <f t="shared" si="450"/>
        <v/>
      </c>
      <c r="K3612" s="8" t="str">
        <f t="shared" si="451"/>
        <v/>
      </c>
      <c r="L3612" s="8" t="str">
        <f t="shared" si="452"/>
        <v>The Muppet Movie</v>
      </c>
      <c r="M3612" s="8" t="str">
        <f t="shared" si="453"/>
        <v/>
      </c>
      <c r="N3612" s="8" t="str">
        <f t="shared" si="449"/>
        <v>The Muppet Movie</v>
      </c>
      <c r="O3612" s="10">
        <f>INDEX(cpi!$A$1:$M$106,MATCH($D3612,cpi!$A:$A,0),MATCH($C3612,cpi!$1:$1,0))</f>
        <v>72.3</v>
      </c>
      <c r="P3612" s="10">
        <f>cpi!$I$2</f>
        <v>245.51900000000001</v>
      </c>
      <c r="Q3612" s="10">
        <f t="shared" si="454"/>
        <v>3.3958367911479947</v>
      </c>
      <c r="R3612" s="8" t="str">
        <f t="shared" si="455"/>
        <v/>
      </c>
      <c r="S3612" s="11">
        <f t="shared" si="456"/>
        <v>27166694.329183958</v>
      </c>
      <c r="T3612" s="11">
        <f t="shared" si="456"/>
        <v>260314660.89903185</v>
      </c>
      <c r="U3612" s="11">
        <f t="shared" si="456"/>
        <v>260314660.89903185</v>
      </c>
    </row>
    <row r="3613" spans="1:21" x14ac:dyDescent="0.2">
      <c r="A3613" s="5">
        <v>3648</v>
      </c>
      <c r="B3613" s="17">
        <v>9</v>
      </c>
      <c r="C3613" s="16">
        <v>3</v>
      </c>
      <c r="D3613" s="16">
        <v>1984</v>
      </c>
      <c r="E3613" s="18">
        <v>30928</v>
      </c>
      <c r="F3613" s="9" t="s">
        <v>3566</v>
      </c>
      <c r="G3613" s="3">
        <v>8000000</v>
      </c>
      <c r="H3613" s="3">
        <v>62599495</v>
      </c>
      <c r="I3613" s="3">
        <v>62599495</v>
      </c>
      <c r="J3613" s="8" t="str">
        <f t="shared" si="450"/>
        <v/>
      </c>
      <c r="K3613" s="8" t="str">
        <f t="shared" si="451"/>
        <v/>
      </c>
      <c r="L3613" s="8" t="str">
        <f t="shared" si="452"/>
        <v>Splash</v>
      </c>
      <c r="M3613" s="8" t="str">
        <f t="shared" si="453"/>
        <v/>
      </c>
      <c r="N3613" s="8" t="str">
        <f t="shared" si="449"/>
        <v>Splash</v>
      </c>
      <c r="O3613" s="10">
        <f>INDEX(cpi!$A$1:$M$106,MATCH($D3613,cpi!$A:$A,0),MATCH($C3613,cpi!$1:$1,0))</f>
        <v>102.6</v>
      </c>
      <c r="P3613" s="10">
        <f>cpi!$I$2</f>
        <v>245.51900000000001</v>
      </c>
      <c r="Q3613" s="10">
        <f t="shared" si="454"/>
        <v>2.3929727095516573</v>
      </c>
      <c r="R3613" s="8" t="str">
        <f t="shared" si="455"/>
        <v/>
      </c>
      <c r="S3613" s="11">
        <f t="shared" si="456"/>
        <v>19143781.676413257</v>
      </c>
      <c r="T3613" s="11">
        <f t="shared" si="456"/>
        <v>149798883.16671541</v>
      </c>
      <c r="U3613" s="11">
        <f t="shared" si="456"/>
        <v>149798883.16671541</v>
      </c>
    </row>
    <row r="3614" spans="1:21" x14ac:dyDescent="0.2">
      <c r="A3614" s="5">
        <v>3649</v>
      </c>
      <c r="B3614" s="17">
        <v>26</v>
      </c>
      <c r="C3614" s="16">
        <v>7</v>
      </c>
      <c r="D3614" s="16">
        <v>2006</v>
      </c>
      <c r="E3614" s="18">
        <v>39485</v>
      </c>
      <c r="F3614" s="9" t="s">
        <v>3567</v>
      </c>
      <c r="G3614" s="3">
        <v>8000000</v>
      </c>
      <c r="H3614" s="3">
        <v>59891098</v>
      </c>
      <c r="I3614" s="3">
        <v>100642353</v>
      </c>
      <c r="J3614" s="8" t="str">
        <f t="shared" si="450"/>
        <v/>
      </c>
      <c r="K3614" s="8" t="str">
        <f t="shared" si="451"/>
        <v/>
      </c>
      <c r="L3614" s="8" t="str">
        <f t="shared" si="452"/>
        <v>Little Miss Sunshine</v>
      </c>
      <c r="M3614" s="8" t="str">
        <f t="shared" si="453"/>
        <v/>
      </c>
      <c r="N3614" s="8" t="str">
        <f t="shared" si="449"/>
        <v>Little Miss Sunshine</v>
      </c>
      <c r="O3614" s="10">
        <f>INDEX(cpi!$A$1:$M$106,MATCH($D3614,cpi!$A:$A,0),MATCH($C3614,cpi!$1:$1,0))</f>
        <v>203.5</v>
      </c>
      <c r="P3614" s="10">
        <f>cpi!$I$2</f>
        <v>245.51900000000001</v>
      </c>
      <c r="Q3614" s="10">
        <f t="shared" si="454"/>
        <v>1.2064815724815725</v>
      </c>
      <c r="R3614" s="8" t="str">
        <f t="shared" si="455"/>
        <v/>
      </c>
      <c r="S3614" s="11">
        <f t="shared" si="456"/>
        <v>9651852.5798525792</v>
      </c>
      <c r="T3614" s="11">
        <f t="shared" si="456"/>
        <v>72257506.092687964</v>
      </c>
      <c r="U3614" s="11">
        <f t="shared" si="456"/>
        <v>121423144.30568551</v>
      </c>
    </row>
    <row r="3615" spans="1:21" x14ac:dyDescent="0.2">
      <c r="A3615" s="5">
        <v>3650</v>
      </c>
      <c r="B3615" s="17">
        <v>17</v>
      </c>
      <c r="C3615" s="16">
        <v>9</v>
      </c>
      <c r="D3615" s="16">
        <v>2010</v>
      </c>
      <c r="E3615" s="18">
        <v>40672</v>
      </c>
      <c r="F3615" s="9" t="s">
        <v>3568</v>
      </c>
      <c r="G3615" s="3">
        <v>8000000</v>
      </c>
      <c r="H3615" s="3">
        <v>58401464</v>
      </c>
      <c r="I3615" s="3">
        <v>76200721</v>
      </c>
      <c r="J3615" s="8" t="str">
        <f t="shared" si="450"/>
        <v/>
      </c>
      <c r="K3615" s="8" t="str">
        <f t="shared" si="451"/>
        <v/>
      </c>
      <c r="L3615" s="8" t="str">
        <f t="shared" si="452"/>
        <v>Easy A</v>
      </c>
      <c r="M3615" s="8" t="str">
        <f t="shared" si="453"/>
        <v/>
      </c>
      <c r="N3615" s="8" t="str">
        <f t="shared" si="449"/>
        <v>Easy A</v>
      </c>
      <c r="O3615" s="10">
        <f>INDEX(cpi!$A$1:$M$106,MATCH($D3615,cpi!$A:$A,0),MATCH($C3615,cpi!$1:$1,0))</f>
        <v>218.43899999999999</v>
      </c>
      <c r="P3615" s="10">
        <f>cpi!$I$2</f>
        <v>245.51900000000001</v>
      </c>
      <c r="Q3615" s="10">
        <f t="shared" si="454"/>
        <v>1.1239705363968888</v>
      </c>
      <c r="R3615" s="8" t="str">
        <f t="shared" si="455"/>
        <v/>
      </c>
      <c r="S3615" s="11">
        <f t="shared" si="456"/>
        <v>8991764.2911751103</v>
      </c>
      <c r="T3615" s="11">
        <f t="shared" si="456"/>
        <v>65641524.818443589</v>
      </c>
      <c r="U3615" s="11">
        <f t="shared" si="456"/>
        <v>85647365.256199673</v>
      </c>
    </row>
    <row r="3616" spans="1:21" x14ac:dyDescent="0.2">
      <c r="A3616" s="5">
        <v>3651</v>
      </c>
      <c r="B3616" s="17">
        <v>8</v>
      </c>
      <c r="C3616" s="16">
        <v>8</v>
      </c>
      <c r="D3616" s="16">
        <v>1986</v>
      </c>
      <c r="E3616" s="18">
        <v>31632</v>
      </c>
      <c r="F3616" s="9" t="s">
        <v>3569</v>
      </c>
      <c r="G3616" s="3">
        <v>8000000</v>
      </c>
      <c r="H3616" s="3">
        <v>52287414</v>
      </c>
      <c r="I3616" s="3">
        <v>52287414</v>
      </c>
      <c r="J3616" s="8" t="str">
        <f t="shared" si="450"/>
        <v/>
      </c>
      <c r="K3616" s="8" t="str">
        <f t="shared" si="451"/>
        <v/>
      </c>
      <c r="L3616" s="8" t="str">
        <f t="shared" si="452"/>
        <v>Stand by Me</v>
      </c>
      <c r="M3616" s="8" t="str">
        <f t="shared" si="453"/>
        <v/>
      </c>
      <c r="N3616" s="8" t="str">
        <f t="shared" si="449"/>
        <v>Stand by Me</v>
      </c>
      <c r="O3616" s="10">
        <f>INDEX(cpi!$A$1:$M$106,MATCH($D3616,cpi!$A:$A,0),MATCH($C3616,cpi!$1:$1,0))</f>
        <v>109.7</v>
      </c>
      <c r="P3616" s="10">
        <f>cpi!$I$2</f>
        <v>245.51900000000001</v>
      </c>
      <c r="Q3616" s="10">
        <f t="shared" si="454"/>
        <v>2.238094804010939</v>
      </c>
      <c r="R3616" s="8" t="str">
        <f t="shared" si="455"/>
        <v/>
      </c>
      <c r="S3616" s="11">
        <f t="shared" si="456"/>
        <v>17904758.432087511</v>
      </c>
      <c r="T3616" s="11">
        <f t="shared" si="456"/>
        <v>117024189.58856882</v>
      </c>
      <c r="U3616" s="11">
        <f t="shared" si="456"/>
        <v>117024189.58856882</v>
      </c>
    </row>
    <row r="3617" spans="1:21" x14ac:dyDescent="0.2">
      <c r="A3617" s="5">
        <v>3652</v>
      </c>
      <c r="B3617" s="17">
        <v>27</v>
      </c>
      <c r="C3617" s="16">
        <v>6</v>
      </c>
      <c r="D3617" s="16">
        <v>2003</v>
      </c>
      <c r="E3617" s="18">
        <v>38417</v>
      </c>
      <c r="F3617" s="9" t="s">
        <v>3570</v>
      </c>
      <c r="G3617" s="3">
        <v>8000000</v>
      </c>
      <c r="H3617" s="3">
        <v>45064915</v>
      </c>
      <c r="I3617" s="3">
        <v>82955633</v>
      </c>
      <c r="J3617" s="8" t="str">
        <f t="shared" si="450"/>
        <v/>
      </c>
      <c r="K3617" s="8" t="str">
        <f t="shared" si="451"/>
        <v/>
      </c>
      <c r="L3617" s="8" t="str">
        <f t="shared" si="452"/>
        <v>28 Days Laterâ€¦</v>
      </c>
      <c r="M3617" s="8" t="str">
        <f t="shared" si="453"/>
        <v/>
      </c>
      <c r="N3617" s="8" t="str">
        <f t="shared" si="449"/>
        <v>28 Days Laterâ€¦</v>
      </c>
      <c r="O3617" s="10">
        <f>INDEX(cpi!$A$1:$M$106,MATCH($D3617,cpi!$A:$A,0),MATCH($C3617,cpi!$1:$1,0))</f>
        <v>183.7</v>
      </c>
      <c r="P3617" s="10">
        <f>cpi!$I$2</f>
        <v>245.51900000000001</v>
      </c>
      <c r="Q3617" s="10">
        <f t="shared" si="454"/>
        <v>1.3365215024496462</v>
      </c>
      <c r="R3617" s="8" t="str">
        <f t="shared" si="455"/>
        <v/>
      </c>
      <c r="S3617" s="11">
        <f t="shared" si="456"/>
        <v>10692172.019597169</v>
      </c>
      <c r="T3617" s="11">
        <f t="shared" si="456"/>
        <v>60230227.903565601</v>
      </c>
      <c r="U3617" s="11">
        <f t="shared" si="456"/>
        <v>110871987.25382145</v>
      </c>
    </row>
    <row r="3618" spans="1:21" x14ac:dyDescent="0.2">
      <c r="A3618" s="5">
        <v>3653</v>
      </c>
      <c r="B3618" s="17">
        <v>22</v>
      </c>
      <c r="C3618" s="16">
        <v>6</v>
      </c>
      <c r="D3618" s="16">
        <v>1979</v>
      </c>
      <c r="E3618" s="18">
        <v>29500</v>
      </c>
      <c r="F3618" s="9" t="s">
        <v>3571</v>
      </c>
      <c r="G3618" s="3">
        <v>8000000</v>
      </c>
      <c r="H3618" s="3">
        <v>43000000</v>
      </c>
      <c r="I3618" s="3">
        <v>43000000</v>
      </c>
      <c r="J3618" s="8" t="str">
        <f t="shared" si="450"/>
        <v/>
      </c>
      <c r="K3618" s="8" t="str">
        <f t="shared" si="451"/>
        <v/>
      </c>
      <c r="L3618" s="8" t="str">
        <f t="shared" si="452"/>
        <v>Escape from Alcatraz</v>
      </c>
      <c r="M3618" s="8" t="str">
        <f t="shared" si="453"/>
        <v/>
      </c>
      <c r="N3618" s="8" t="str">
        <f t="shared" si="449"/>
        <v>Escape from Alcatraz</v>
      </c>
      <c r="O3618" s="10">
        <f>INDEX(cpi!$A$1:$M$106,MATCH($D3618,cpi!$A:$A,0),MATCH($C3618,cpi!$1:$1,0))</f>
        <v>72.3</v>
      </c>
      <c r="P3618" s="10">
        <f>cpi!$I$2</f>
        <v>245.51900000000001</v>
      </c>
      <c r="Q3618" s="10">
        <f t="shared" si="454"/>
        <v>3.3958367911479947</v>
      </c>
      <c r="R3618" s="8" t="str">
        <f t="shared" si="455"/>
        <v/>
      </c>
      <c r="S3618" s="11">
        <f t="shared" si="456"/>
        <v>27166694.329183958</v>
      </c>
      <c r="T3618" s="11">
        <f t="shared" si="456"/>
        <v>146020982.01936376</v>
      </c>
      <c r="U3618" s="11">
        <f t="shared" si="456"/>
        <v>146020982.01936376</v>
      </c>
    </row>
    <row r="3619" spans="1:21" x14ac:dyDescent="0.2">
      <c r="A3619" s="5">
        <v>3654</v>
      </c>
      <c r="B3619" s="17">
        <v>30</v>
      </c>
      <c r="C3619" s="16">
        <v>1</v>
      </c>
      <c r="D3619" s="16">
        <v>2004</v>
      </c>
      <c r="E3619" s="18">
        <v>38869</v>
      </c>
      <c r="F3619" s="9" t="s">
        <v>3572</v>
      </c>
      <c r="G3619" s="3">
        <v>8000000</v>
      </c>
      <c r="H3619" s="3">
        <v>40066497</v>
      </c>
      <c r="I3619" s="3">
        <v>50811858</v>
      </c>
      <c r="J3619" s="8" t="str">
        <f t="shared" si="450"/>
        <v/>
      </c>
      <c r="K3619" s="8" t="str">
        <f t="shared" si="451"/>
        <v/>
      </c>
      <c r="L3619" s="8" t="str">
        <f t="shared" si="452"/>
        <v>You Got Served</v>
      </c>
      <c r="M3619" s="8" t="str">
        <f t="shared" si="453"/>
        <v/>
      </c>
      <c r="N3619" s="8" t="str">
        <f t="shared" si="449"/>
        <v>You Got Served</v>
      </c>
      <c r="O3619" s="10">
        <f>INDEX(cpi!$A$1:$M$106,MATCH($D3619,cpi!$A:$A,0),MATCH($C3619,cpi!$1:$1,0))</f>
        <v>185.2</v>
      </c>
      <c r="P3619" s="10">
        <f>cpi!$I$2</f>
        <v>245.51900000000001</v>
      </c>
      <c r="Q3619" s="10">
        <f t="shared" si="454"/>
        <v>1.3256965442764579</v>
      </c>
      <c r="R3619" s="8" t="str">
        <f t="shared" si="455"/>
        <v/>
      </c>
      <c r="S3619" s="11">
        <f t="shared" si="456"/>
        <v>10605572.354211664</v>
      </c>
      <c r="T3619" s="11">
        <f t="shared" si="456"/>
        <v>53116016.614163063</v>
      </c>
      <c r="U3619" s="11">
        <f t="shared" si="456"/>
        <v>67361104.558866084</v>
      </c>
    </row>
    <row r="3620" spans="1:21" x14ac:dyDescent="0.2">
      <c r="A3620" s="5">
        <v>3655</v>
      </c>
      <c r="B3620" s="17">
        <v>30</v>
      </c>
      <c r="C3620" s="16">
        <v>9</v>
      </c>
      <c r="D3620" s="16">
        <v>2011</v>
      </c>
      <c r="E3620" s="18">
        <v>41434</v>
      </c>
      <c r="F3620" s="9" t="s">
        <v>3573</v>
      </c>
      <c r="G3620" s="3">
        <v>8000000</v>
      </c>
      <c r="H3620" s="3">
        <v>35016118</v>
      </c>
      <c r="I3620" s="3">
        <v>41334735</v>
      </c>
      <c r="J3620" s="8" t="str">
        <f t="shared" si="450"/>
        <v/>
      </c>
      <c r="K3620" s="8" t="str">
        <f t="shared" si="451"/>
        <v/>
      </c>
      <c r="L3620" s="8" t="str">
        <f t="shared" si="452"/>
        <v>50/50</v>
      </c>
      <c r="M3620" s="8" t="str">
        <f t="shared" si="453"/>
        <v/>
      </c>
      <c r="N3620" s="8" t="str">
        <f t="shared" si="449"/>
        <v>50/50</v>
      </c>
      <c r="O3620" s="10">
        <f>INDEX(cpi!$A$1:$M$106,MATCH($D3620,cpi!$A:$A,0),MATCH($C3620,cpi!$1:$1,0))</f>
        <v>226.88900000000001</v>
      </c>
      <c r="P3620" s="10">
        <f>cpi!$I$2</f>
        <v>245.51900000000001</v>
      </c>
      <c r="Q3620" s="10">
        <f t="shared" si="454"/>
        <v>1.0821106355971422</v>
      </c>
      <c r="R3620" s="8" t="str">
        <f t="shared" si="455"/>
        <v/>
      </c>
      <c r="S3620" s="11">
        <f t="shared" si="456"/>
        <v>8656885.0847771373</v>
      </c>
      <c r="T3620" s="11">
        <f t="shared" si="456"/>
        <v>37891313.705124527</v>
      </c>
      <c r="U3620" s="11">
        <f t="shared" si="456"/>
        <v>44728756.363089435</v>
      </c>
    </row>
    <row r="3621" spans="1:21" x14ac:dyDescent="0.2">
      <c r="A3621" s="5">
        <v>3656</v>
      </c>
      <c r="B3621" s="17">
        <v>3</v>
      </c>
      <c r="C3621" s="16">
        <v>4</v>
      </c>
      <c r="D3621" s="16">
        <v>1996</v>
      </c>
      <c r="E3621" s="18">
        <v>35128</v>
      </c>
      <c r="F3621" s="9" t="s">
        <v>3574</v>
      </c>
      <c r="G3621" s="3">
        <v>8000000</v>
      </c>
      <c r="H3621" s="3">
        <v>34873513</v>
      </c>
      <c r="I3621" s="3">
        <v>34873513</v>
      </c>
      <c r="J3621" s="8" t="str">
        <f t="shared" si="450"/>
        <v/>
      </c>
      <c r="K3621" s="8" t="str">
        <f t="shared" si="451"/>
        <v/>
      </c>
      <c r="L3621" s="8" t="str">
        <f t="shared" si="452"/>
        <v>A Thin Line Between Love &amp; Hate</v>
      </c>
      <c r="M3621" s="8" t="str">
        <f t="shared" si="453"/>
        <v/>
      </c>
      <c r="N3621" s="8" t="str">
        <f t="shared" si="449"/>
        <v>A Thin Line Between Love &amp; Hate</v>
      </c>
      <c r="O3621" s="10">
        <f>INDEX(cpi!$A$1:$M$106,MATCH($D3621,cpi!$A:$A,0),MATCH($C3621,cpi!$1:$1,0))</f>
        <v>156.30000000000001</v>
      </c>
      <c r="P3621" s="10">
        <f>cpi!$I$2</f>
        <v>245.51900000000001</v>
      </c>
      <c r="Q3621" s="10">
        <f t="shared" si="454"/>
        <v>1.5708189379398592</v>
      </c>
      <c r="R3621" s="8" t="str">
        <f t="shared" si="455"/>
        <v/>
      </c>
      <c r="S3621" s="11">
        <f t="shared" si="456"/>
        <v>12566551.503518874</v>
      </c>
      <c r="T3621" s="11">
        <f t="shared" si="456"/>
        <v>54779974.652891874</v>
      </c>
      <c r="U3621" s="11">
        <f t="shared" si="456"/>
        <v>54779974.652891874</v>
      </c>
    </row>
    <row r="3622" spans="1:21" x14ac:dyDescent="0.2">
      <c r="A3622" s="5">
        <v>3657</v>
      </c>
      <c r="B3622" s="17">
        <v>11</v>
      </c>
      <c r="C3622" s="16">
        <v>10</v>
      </c>
      <c r="D3622" s="16">
        <v>2002</v>
      </c>
      <c r="E3622" s="18">
        <v>37570</v>
      </c>
      <c r="F3622" s="9" t="s">
        <v>3575</v>
      </c>
      <c r="G3622" s="3">
        <v>8000000</v>
      </c>
      <c r="H3622" s="3">
        <v>27362712</v>
      </c>
      <c r="I3622" s="3">
        <v>28315272</v>
      </c>
      <c r="J3622" s="8" t="str">
        <f t="shared" si="450"/>
        <v/>
      </c>
      <c r="K3622" s="8" t="str">
        <f t="shared" si="451"/>
        <v/>
      </c>
      <c r="L3622" s="8" t="str">
        <f t="shared" si="452"/>
        <v>Brown Sugar</v>
      </c>
      <c r="M3622" s="8" t="str">
        <f t="shared" si="453"/>
        <v/>
      </c>
      <c r="N3622" s="8" t="str">
        <f t="shared" si="449"/>
        <v>Brown Sugar</v>
      </c>
      <c r="O3622" s="10">
        <f>INDEX(cpi!$A$1:$M$106,MATCH($D3622,cpi!$A:$A,0),MATCH($C3622,cpi!$1:$1,0))</f>
        <v>181.3</v>
      </c>
      <c r="P3622" s="10">
        <f>cpi!$I$2</f>
        <v>245.51900000000001</v>
      </c>
      <c r="Q3622" s="10">
        <f t="shared" si="454"/>
        <v>1.3542140099282955</v>
      </c>
      <c r="R3622" s="8" t="str">
        <f t="shared" si="455"/>
        <v/>
      </c>
      <c r="S3622" s="11">
        <f t="shared" si="456"/>
        <v>10833712.079426365</v>
      </c>
      <c r="T3622" s="11">
        <f t="shared" si="456"/>
        <v>37054967.940033093</v>
      </c>
      <c r="U3622" s="11">
        <f t="shared" si="456"/>
        <v>38344938.037330389</v>
      </c>
    </row>
    <row r="3623" spans="1:21" x14ac:dyDescent="0.2">
      <c r="A3623" s="5">
        <v>3658</v>
      </c>
      <c r="B3623" s="17">
        <v>13</v>
      </c>
      <c r="C3623" s="16">
        <v>3</v>
      </c>
      <c r="D3623" s="16">
        <v>1992</v>
      </c>
      <c r="E3623" s="18">
        <v>33972</v>
      </c>
      <c r="F3623" s="9" t="s">
        <v>3576</v>
      </c>
      <c r="G3623" s="3">
        <v>8000000</v>
      </c>
      <c r="H3623" s="3">
        <v>26124872</v>
      </c>
      <c r="I3623" s="3">
        <v>26316787</v>
      </c>
      <c r="J3623" s="8" t="str">
        <f t="shared" si="450"/>
        <v/>
      </c>
      <c r="K3623" s="8" t="str">
        <f t="shared" si="451"/>
        <v/>
      </c>
      <c r="L3623" s="8" t="str">
        <f t="shared" si="452"/>
        <v>Howards End</v>
      </c>
      <c r="M3623" s="8" t="str">
        <f t="shared" si="453"/>
        <v/>
      </c>
      <c r="N3623" s="8" t="str">
        <f t="shared" si="449"/>
        <v>Howards End</v>
      </c>
      <c r="O3623" s="10">
        <f>INDEX(cpi!$A$1:$M$106,MATCH($D3623,cpi!$A:$A,0),MATCH($C3623,cpi!$1:$1,0))</f>
        <v>139.30000000000001</v>
      </c>
      <c r="P3623" s="10">
        <f>cpi!$I$2</f>
        <v>245.51900000000001</v>
      </c>
      <c r="Q3623" s="10">
        <f t="shared" si="454"/>
        <v>1.7625197415649676</v>
      </c>
      <c r="R3623" s="8" t="str">
        <f t="shared" si="455"/>
        <v/>
      </c>
      <c r="S3623" s="11">
        <f t="shared" si="456"/>
        <v>14100157.932519741</v>
      </c>
      <c r="T3623" s="11">
        <f t="shared" si="456"/>
        <v>46045602.645857856</v>
      </c>
      <c r="U3623" s="11">
        <f t="shared" si="456"/>
        <v>46383856.622060299</v>
      </c>
    </row>
    <row r="3624" spans="1:21" x14ac:dyDescent="0.2">
      <c r="A3624" s="5">
        <v>3659</v>
      </c>
      <c r="B3624" s="17">
        <v>31</v>
      </c>
      <c r="C3624" s="16">
        <v>1</v>
      </c>
      <c r="D3624" s="16">
        <v>2014</v>
      </c>
      <c r="E3624" s="18">
        <v>42552</v>
      </c>
      <c r="F3624" s="9" t="s">
        <v>3577</v>
      </c>
      <c r="G3624" s="3">
        <v>8000000</v>
      </c>
      <c r="H3624" s="3">
        <v>26068955</v>
      </c>
      <c r="I3624" s="3">
        <v>53068955</v>
      </c>
      <c r="J3624" s="8" t="str">
        <f t="shared" si="450"/>
        <v/>
      </c>
      <c r="K3624" s="8" t="str">
        <f t="shared" si="451"/>
        <v/>
      </c>
      <c r="L3624" s="8" t="str">
        <f t="shared" si="452"/>
        <v>That Awkward Moment</v>
      </c>
      <c r="M3624" s="8" t="str">
        <f t="shared" si="453"/>
        <v/>
      </c>
      <c r="N3624" s="8" t="str">
        <f t="shared" si="449"/>
        <v>That Awkward Moment</v>
      </c>
      <c r="O3624" s="10">
        <f>INDEX(cpi!$A$1:$M$106,MATCH($D3624,cpi!$A:$A,0),MATCH($C3624,cpi!$1:$1,0))</f>
        <v>233.916</v>
      </c>
      <c r="P3624" s="10">
        <f>cpi!$I$2</f>
        <v>245.51900000000001</v>
      </c>
      <c r="Q3624" s="10">
        <f t="shared" si="454"/>
        <v>1.0496032763898151</v>
      </c>
      <c r="R3624" s="8" t="str">
        <f t="shared" si="455"/>
        <v/>
      </c>
      <c r="S3624" s="11">
        <f t="shared" si="456"/>
        <v>8396826.2111185212</v>
      </c>
      <c r="T3624" s="11">
        <f t="shared" si="456"/>
        <v>27362060.580058653</v>
      </c>
      <c r="U3624" s="11">
        <f t="shared" si="456"/>
        <v>55701349.042583659</v>
      </c>
    </row>
    <row r="3625" spans="1:21" x14ac:dyDescent="0.2">
      <c r="A3625" s="5">
        <v>3660</v>
      </c>
      <c r="B3625" s="17">
        <v>21</v>
      </c>
      <c r="C3625" s="16">
        <v>3</v>
      </c>
      <c r="D3625" s="16">
        <v>2008</v>
      </c>
      <c r="E3625" s="18">
        <v>40059</v>
      </c>
      <c r="F3625" s="9" t="s">
        <v>3578</v>
      </c>
      <c r="G3625" s="3">
        <v>8000000</v>
      </c>
      <c r="H3625" s="3">
        <v>25928550</v>
      </c>
      <c r="I3625" s="3">
        <v>47782426</v>
      </c>
      <c r="J3625" s="8" t="str">
        <f t="shared" si="450"/>
        <v/>
      </c>
      <c r="K3625" s="8" t="str">
        <f t="shared" si="451"/>
        <v/>
      </c>
      <c r="L3625" s="8" t="str">
        <f t="shared" si="452"/>
        <v>Shutter</v>
      </c>
      <c r="M3625" s="8" t="str">
        <f t="shared" si="453"/>
        <v/>
      </c>
      <c r="N3625" s="8" t="str">
        <f t="shared" si="449"/>
        <v>Shutter</v>
      </c>
      <c r="O3625" s="10">
        <f>INDEX(cpi!$A$1:$M$106,MATCH($D3625,cpi!$A:$A,0),MATCH($C3625,cpi!$1:$1,0))</f>
        <v>213.52799999999999</v>
      </c>
      <c r="P3625" s="10">
        <f>cpi!$I$2</f>
        <v>245.51900000000001</v>
      </c>
      <c r="Q3625" s="10">
        <f t="shared" si="454"/>
        <v>1.1498211007455696</v>
      </c>
      <c r="R3625" s="8" t="str">
        <f t="shared" si="455"/>
        <v/>
      </c>
      <c r="S3625" s="11">
        <f t="shared" si="456"/>
        <v>9198568.8059645575</v>
      </c>
      <c r="T3625" s="11">
        <f t="shared" si="456"/>
        <v>29813193.901736539</v>
      </c>
      <c r="U3625" s="11">
        <f t="shared" si="456"/>
        <v>54941241.659613729</v>
      </c>
    </row>
    <row r="3626" spans="1:21" x14ac:dyDescent="0.2">
      <c r="A3626" s="5">
        <v>3661</v>
      </c>
      <c r="B3626" s="17">
        <v>25</v>
      </c>
      <c r="C3626" s="16">
        <v>12</v>
      </c>
      <c r="D3626" s="16">
        <v>1981</v>
      </c>
      <c r="E3626" s="18">
        <v>30328</v>
      </c>
      <c r="F3626" s="9" t="s">
        <v>3579</v>
      </c>
      <c r="G3626" s="3">
        <v>8000000</v>
      </c>
      <c r="H3626" s="3">
        <v>24474312</v>
      </c>
      <c r="I3626" s="3">
        <v>24474312</v>
      </c>
      <c r="J3626" s="8" t="str">
        <f t="shared" si="450"/>
        <v/>
      </c>
      <c r="K3626" s="8" t="str">
        <f t="shared" si="451"/>
        <v/>
      </c>
      <c r="L3626" s="8" t="str">
        <f t="shared" si="452"/>
        <v>Modern Problems</v>
      </c>
      <c r="M3626" s="8" t="str">
        <f t="shared" si="453"/>
        <v/>
      </c>
      <c r="N3626" s="8" t="str">
        <f t="shared" si="449"/>
        <v>Modern Problems</v>
      </c>
      <c r="O3626" s="10">
        <f>INDEX(cpi!$A$1:$M$106,MATCH($D3626,cpi!$A:$A,0),MATCH($C3626,cpi!$1:$1,0))</f>
        <v>94</v>
      </c>
      <c r="P3626" s="10">
        <f>cpi!$I$2</f>
        <v>245.51900000000001</v>
      </c>
      <c r="Q3626" s="10">
        <f t="shared" si="454"/>
        <v>2.6119042553191489</v>
      </c>
      <c r="R3626" s="8" t="str">
        <f t="shared" si="455"/>
        <v/>
      </c>
      <c r="S3626" s="11">
        <f t="shared" si="456"/>
        <v>20895234.04255319</v>
      </c>
      <c r="T3626" s="11">
        <f t="shared" si="456"/>
        <v>63924559.658808507</v>
      </c>
      <c r="U3626" s="11">
        <f t="shared" si="456"/>
        <v>63924559.658808507</v>
      </c>
    </row>
    <row r="3627" spans="1:21" x14ac:dyDescent="0.2">
      <c r="A3627" s="5">
        <v>3662</v>
      </c>
      <c r="B3627" s="17">
        <v>18</v>
      </c>
      <c r="C3627" s="16">
        <v>12</v>
      </c>
      <c r="D3627" s="16">
        <v>1969</v>
      </c>
      <c r="E3627" s="18">
        <v>25731</v>
      </c>
      <c r="F3627" s="9" t="s">
        <v>3580</v>
      </c>
      <c r="G3627" s="3">
        <v>8000000</v>
      </c>
      <c r="H3627" s="3">
        <v>22800000</v>
      </c>
      <c r="I3627" s="3">
        <v>82000000</v>
      </c>
      <c r="J3627" s="8" t="str">
        <f t="shared" si="450"/>
        <v/>
      </c>
      <c r="K3627" s="8" t="str">
        <f t="shared" si="451"/>
        <v/>
      </c>
      <c r="L3627" s="8" t="str">
        <f t="shared" si="452"/>
        <v>On Her Majesty's Secret Service</v>
      </c>
      <c r="M3627" s="8" t="str">
        <f t="shared" si="453"/>
        <v/>
      </c>
      <c r="N3627" s="8" t="str">
        <f t="shared" si="449"/>
        <v>On Her Majesty's Secret Service</v>
      </c>
      <c r="O3627" s="10">
        <f>INDEX(cpi!$A$1:$M$106,MATCH($D3627,cpi!$A:$A,0),MATCH($C3627,cpi!$1:$1,0))</f>
        <v>37.700000000000003</v>
      </c>
      <c r="P3627" s="10">
        <f>cpi!$I$2</f>
        <v>245.51900000000001</v>
      </c>
      <c r="Q3627" s="10">
        <f t="shared" si="454"/>
        <v>6.5124403183023869</v>
      </c>
      <c r="R3627" s="8" t="str">
        <f t="shared" si="455"/>
        <v/>
      </c>
      <c r="S3627" s="11">
        <f t="shared" si="456"/>
        <v>52099522.546419092</v>
      </c>
      <c r="T3627" s="11">
        <f t="shared" si="456"/>
        <v>148483639.25729442</v>
      </c>
      <c r="U3627" s="11">
        <f t="shared" si="456"/>
        <v>534020106.10079575</v>
      </c>
    </row>
    <row r="3628" spans="1:21" x14ac:dyDescent="0.2">
      <c r="A3628" s="5">
        <v>3663</v>
      </c>
      <c r="B3628" s="17">
        <v>7</v>
      </c>
      <c r="C3628" s="16">
        <v>5</v>
      </c>
      <c r="D3628" s="16">
        <v>1993</v>
      </c>
      <c r="E3628" s="18">
        <v>34155</v>
      </c>
      <c r="F3628" s="9" t="s">
        <v>3581</v>
      </c>
      <c r="G3628" s="3">
        <v>8000000</v>
      </c>
      <c r="H3628" s="3">
        <v>22549338</v>
      </c>
      <c r="I3628" s="3">
        <v>22549338</v>
      </c>
      <c r="J3628" s="8" t="str">
        <f t="shared" si="450"/>
        <v/>
      </c>
      <c r="K3628" s="8" t="str">
        <f t="shared" si="451"/>
        <v/>
      </c>
      <c r="L3628" s="8" t="str">
        <f t="shared" si="452"/>
        <v>Much Ado About Nothing</v>
      </c>
      <c r="M3628" s="8" t="str">
        <f t="shared" si="453"/>
        <v/>
      </c>
      <c r="N3628" s="8" t="str">
        <f t="shared" si="449"/>
        <v>Much Ado About Nothing</v>
      </c>
      <c r="O3628" s="10">
        <f>INDEX(cpi!$A$1:$M$106,MATCH($D3628,cpi!$A:$A,0),MATCH($C3628,cpi!$1:$1,0))</f>
        <v>144.19999999999999</v>
      </c>
      <c r="P3628" s="10">
        <f>cpi!$I$2</f>
        <v>245.51900000000001</v>
      </c>
      <c r="Q3628" s="10">
        <f t="shared" si="454"/>
        <v>1.7026282940360613</v>
      </c>
      <c r="R3628" s="8" t="str">
        <f t="shared" si="455"/>
        <v/>
      </c>
      <c r="S3628" s="11">
        <f t="shared" si="456"/>
        <v>13621026.35228849</v>
      </c>
      <c r="T3628" s="11">
        <f t="shared" si="456"/>
        <v>38393140.890582532</v>
      </c>
      <c r="U3628" s="11">
        <f t="shared" si="456"/>
        <v>38393140.890582532</v>
      </c>
    </row>
    <row r="3629" spans="1:21" x14ac:dyDescent="0.2">
      <c r="A3629" s="5">
        <v>3664</v>
      </c>
      <c r="B3629" s="17">
        <v>10</v>
      </c>
      <c r="C3629" s="16">
        <v>4</v>
      </c>
      <c r="D3629" s="16">
        <v>1992</v>
      </c>
      <c r="E3629" s="18">
        <v>33881</v>
      </c>
      <c r="F3629" s="9" t="s">
        <v>3582</v>
      </c>
      <c r="G3629" s="3">
        <v>8000000</v>
      </c>
      <c r="H3629" s="3">
        <v>21706101</v>
      </c>
      <c r="I3629" s="3">
        <v>28876702</v>
      </c>
      <c r="J3629" s="8" t="str">
        <f t="shared" si="450"/>
        <v/>
      </c>
      <c r="K3629" s="8" t="str">
        <f t="shared" si="451"/>
        <v/>
      </c>
      <c r="L3629" s="8" t="str">
        <f t="shared" si="452"/>
        <v>The Player</v>
      </c>
      <c r="M3629" s="8" t="str">
        <f t="shared" si="453"/>
        <v/>
      </c>
      <c r="N3629" s="8" t="str">
        <f t="shared" si="449"/>
        <v>The Player</v>
      </c>
      <c r="O3629" s="10">
        <f>INDEX(cpi!$A$1:$M$106,MATCH($D3629,cpi!$A:$A,0),MATCH($C3629,cpi!$1:$1,0))</f>
        <v>139.5</v>
      </c>
      <c r="P3629" s="10">
        <f>cpi!$I$2</f>
        <v>245.51900000000001</v>
      </c>
      <c r="Q3629" s="10">
        <f t="shared" si="454"/>
        <v>1.7599928315412188</v>
      </c>
      <c r="R3629" s="8" t="str">
        <f t="shared" si="455"/>
        <v/>
      </c>
      <c r="S3629" s="11">
        <f t="shared" si="456"/>
        <v>14079942.65232975</v>
      </c>
      <c r="T3629" s="11">
        <f t="shared" si="456"/>
        <v>38202582.160709679</v>
      </c>
      <c r="U3629" s="11">
        <f t="shared" si="456"/>
        <v>50822788.518551975</v>
      </c>
    </row>
    <row r="3630" spans="1:21" x14ac:dyDescent="0.2">
      <c r="A3630" s="5">
        <v>3665</v>
      </c>
      <c r="B3630" s="17">
        <v>10</v>
      </c>
      <c r="C3630" s="16">
        <v>11</v>
      </c>
      <c r="D3630" s="16">
        <v>1982</v>
      </c>
      <c r="E3630" s="18">
        <v>30235</v>
      </c>
      <c r="F3630" s="9" t="s">
        <v>3583</v>
      </c>
      <c r="G3630" s="3">
        <v>8000000</v>
      </c>
      <c r="H3630" s="3">
        <v>20036244</v>
      </c>
      <c r="I3630" s="3">
        <v>20036244</v>
      </c>
      <c r="J3630" s="8" t="str">
        <f t="shared" si="450"/>
        <v/>
      </c>
      <c r="K3630" s="8" t="str">
        <f t="shared" si="451"/>
        <v/>
      </c>
      <c r="L3630" s="8" t="str">
        <f t="shared" si="452"/>
        <v>Creepshow</v>
      </c>
      <c r="M3630" s="8" t="str">
        <f t="shared" si="453"/>
        <v/>
      </c>
      <c r="N3630" s="8" t="str">
        <f t="shared" si="449"/>
        <v>Creepshow</v>
      </c>
      <c r="O3630" s="10">
        <f>INDEX(cpi!$A$1:$M$106,MATCH($D3630,cpi!$A:$A,0),MATCH($C3630,cpi!$1:$1,0))</f>
        <v>98</v>
      </c>
      <c r="P3630" s="10">
        <f>cpi!$I$2</f>
        <v>245.51900000000001</v>
      </c>
      <c r="Q3630" s="10">
        <f t="shared" si="454"/>
        <v>2.5052959183673469</v>
      </c>
      <c r="R3630" s="8" t="str">
        <f t="shared" si="455"/>
        <v/>
      </c>
      <c r="S3630" s="11">
        <f t="shared" si="456"/>
        <v>20042367.346938774</v>
      </c>
      <c r="T3630" s="11">
        <f t="shared" si="456"/>
        <v>50196720.312612243</v>
      </c>
      <c r="U3630" s="11">
        <f t="shared" si="456"/>
        <v>50196720.312612243</v>
      </c>
    </row>
    <row r="3631" spans="1:21" x14ac:dyDescent="0.2">
      <c r="A3631" s="5">
        <v>3666</v>
      </c>
      <c r="B3631" s="17">
        <v>28</v>
      </c>
      <c r="C3631" s="16">
        <v>4</v>
      </c>
      <c r="D3631" s="16">
        <v>2006</v>
      </c>
      <c r="E3631" s="18">
        <v>39542</v>
      </c>
      <c r="F3631" s="9" t="s">
        <v>3584</v>
      </c>
      <c r="G3631" s="3">
        <v>8000000</v>
      </c>
      <c r="H3631" s="3">
        <v>18848430</v>
      </c>
      <c r="I3631" s="3">
        <v>18959424</v>
      </c>
      <c r="J3631" s="8" t="str">
        <f t="shared" si="450"/>
        <v/>
      </c>
      <c r="K3631" s="8" t="str">
        <f t="shared" si="451"/>
        <v/>
      </c>
      <c r="L3631" s="8" t="str">
        <f t="shared" si="452"/>
        <v>Akeelah and the Bee</v>
      </c>
      <c r="M3631" s="8" t="str">
        <f t="shared" si="453"/>
        <v/>
      </c>
      <c r="N3631" s="8" t="str">
        <f t="shared" si="449"/>
        <v>Akeelah and the Bee</v>
      </c>
      <c r="O3631" s="10">
        <f>INDEX(cpi!$A$1:$M$106,MATCH($D3631,cpi!$A:$A,0),MATCH($C3631,cpi!$1:$1,0))</f>
        <v>201.5</v>
      </c>
      <c r="P3631" s="10">
        <f>cpi!$I$2</f>
        <v>245.51900000000001</v>
      </c>
      <c r="Q3631" s="10">
        <f t="shared" si="454"/>
        <v>1.2184565756823822</v>
      </c>
      <c r="R3631" s="8" t="str">
        <f t="shared" si="455"/>
        <v/>
      </c>
      <c r="S3631" s="11">
        <f t="shared" si="456"/>
        <v>9747652.6054590568</v>
      </c>
      <c r="T3631" s="11">
        <f t="shared" si="456"/>
        <v>22965993.474789083</v>
      </c>
      <c r="U3631" s="11">
        <f t="shared" si="456"/>
        <v>23101234.843950372</v>
      </c>
    </row>
    <row r="3632" spans="1:21" x14ac:dyDescent="0.2">
      <c r="A3632" s="5">
        <v>3667</v>
      </c>
      <c r="B3632" s="17">
        <v>14</v>
      </c>
      <c r="C3632" s="16">
        <v>10</v>
      </c>
      <c r="D3632" s="16">
        <v>1994</v>
      </c>
      <c r="E3632" s="18">
        <v>34740</v>
      </c>
      <c r="F3632" s="9" t="s">
        <v>3585</v>
      </c>
      <c r="G3632" s="3">
        <v>8000000</v>
      </c>
      <c r="H3632" s="3">
        <v>18090181</v>
      </c>
      <c r="I3632" s="3">
        <v>18090181</v>
      </c>
      <c r="J3632" s="8" t="str">
        <f t="shared" si="450"/>
        <v/>
      </c>
      <c r="K3632" s="8" t="str">
        <f t="shared" si="451"/>
        <v/>
      </c>
      <c r="L3632" s="8" t="str">
        <f t="shared" si="452"/>
        <v>Wes Craven's New Nightmare</v>
      </c>
      <c r="M3632" s="8" t="str">
        <f t="shared" si="453"/>
        <v/>
      </c>
      <c r="N3632" s="8" t="str">
        <f t="shared" si="449"/>
        <v>Wes Craven's New Nightmare</v>
      </c>
      <c r="O3632" s="10">
        <f>INDEX(cpi!$A$1:$M$106,MATCH($D3632,cpi!$A:$A,0),MATCH($C3632,cpi!$1:$1,0))</f>
        <v>149.5</v>
      </c>
      <c r="P3632" s="10">
        <f>cpi!$I$2</f>
        <v>245.51900000000001</v>
      </c>
      <c r="Q3632" s="10">
        <f t="shared" si="454"/>
        <v>1.6422675585284281</v>
      </c>
      <c r="R3632" s="8" t="str">
        <f t="shared" si="455"/>
        <v/>
      </c>
      <c r="S3632" s="11">
        <f t="shared" si="456"/>
        <v>13138140.468227426</v>
      </c>
      <c r="T3632" s="11">
        <f t="shared" si="456"/>
        <v>29708917.384207357</v>
      </c>
      <c r="U3632" s="11">
        <f t="shared" si="456"/>
        <v>29708917.384207357</v>
      </c>
    </row>
    <row r="3633" spans="1:21" x14ac:dyDescent="0.2">
      <c r="A3633" s="5">
        <v>3668</v>
      </c>
      <c r="B3633" s="17">
        <v>1</v>
      </c>
      <c r="C3633" s="16">
        <v>10</v>
      </c>
      <c r="D3633" s="16">
        <v>1999</v>
      </c>
      <c r="E3633" s="18">
        <v>36170</v>
      </c>
      <c r="F3633" s="9" t="s">
        <v>3586</v>
      </c>
      <c r="G3633" s="3">
        <v>8000000</v>
      </c>
      <c r="H3633" s="3">
        <v>17843379</v>
      </c>
      <c r="I3633" s="3">
        <v>22591451</v>
      </c>
      <c r="J3633" s="8" t="str">
        <f t="shared" si="450"/>
        <v/>
      </c>
      <c r="K3633" s="8" t="str">
        <f t="shared" si="451"/>
        <v/>
      </c>
      <c r="L3633" s="8" t="str">
        <f t="shared" si="452"/>
        <v>Drive Me Crazy</v>
      </c>
      <c r="M3633" s="8" t="str">
        <f t="shared" si="453"/>
        <v/>
      </c>
      <c r="N3633" s="8" t="str">
        <f t="shared" si="449"/>
        <v>Drive Me Crazy</v>
      </c>
      <c r="O3633" s="10">
        <f>INDEX(cpi!$A$1:$M$106,MATCH($D3633,cpi!$A:$A,0),MATCH($C3633,cpi!$1:$1,0))</f>
        <v>168.2</v>
      </c>
      <c r="P3633" s="10">
        <f>cpi!$I$2</f>
        <v>245.51900000000001</v>
      </c>
      <c r="Q3633" s="10">
        <f t="shared" si="454"/>
        <v>1.4596848989298457</v>
      </c>
      <c r="R3633" s="8" t="str">
        <f t="shared" si="455"/>
        <v/>
      </c>
      <c r="S3633" s="11">
        <f t="shared" si="456"/>
        <v>11677479.191438764</v>
      </c>
      <c r="T3633" s="11">
        <f t="shared" si="456"/>
        <v>26045710.87218193</v>
      </c>
      <c r="U3633" s="11">
        <f t="shared" si="456"/>
        <v>32976399.869613562</v>
      </c>
    </row>
    <row r="3634" spans="1:21" x14ac:dyDescent="0.2">
      <c r="A3634" s="5">
        <v>3669</v>
      </c>
      <c r="B3634" s="17">
        <v>18</v>
      </c>
      <c r="C3634" s="16">
        <v>9</v>
      </c>
      <c r="D3634" s="16">
        <v>2013</v>
      </c>
      <c r="E3634" s="18">
        <v>41799</v>
      </c>
      <c r="F3634" s="9" t="s">
        <v>3587</v>
      </c>
      <c r="G3634" s="3">
        <v>8000000</v>
      </c>
      <c r="H3634" s="3">
        <v>17550872</v>
      </c>
      <c r="I3634" s="3">
        <v>25621449</v>
      </c>
      <c r="J3634" s="8" t="str">
        <f t="shared" si="450"/>
        <v/>
      </c>
      <c r="K3634" s="8" t="str">
        <f t="shared" si="451"/>
        <v/>
      </c>
      <c r="L3634" s="8" t="str">
        <f t="shared" si="452"/>
        <v>Enough Said</v>
      </c>
      <c r="M3634" s="8" t="str">
        <f t="shared" si="453"/>
        <v/>
      </c>
      <c r="N3634" s="8" t="str">
        <f t="shared" si="449"/>
        <v>Enough Said</v>
      </c>
      <c r="O3634" s="10">
        <f>INDEX(cpi!$A$1:$M$106,MATCH($D3634,cpi!$A:$A,0),MATCH($C3634,cpi!$1:$1,0))</f>
        <v>234.149</v>
      </c>
      <c r="P3634" s="10">
        <f>cpi!$I$2</f>
        <v>245.51900000000001</v>
      </c>
      <c r="Q3634" s="10">
        <f t="shared" si="454"/>
        <v>1.0485588236550232</v>
      </c>
      <c r="R3634" s="8" t="str">
        <f t="shared" si="455"/>
        <v/>
      </c>
      <c r="S3634" s="11">
        <f t="shared" si="456"/>
        <v>8388470.589240185</v>
      </c>
      <c r="T3634" s="11">
        <f t="shared" si="456"/>
        <v>18403121.698439885</v>
      </c>
      <c r="U3634" s="11">
        <f t="shared" si="456"/>
        <v>26865596.42377717</v>
      </c>
    </row>
    <row r="3635" spans="1:21" x14ac:dyDescent="0.2">
      <c r="A3635" s="5">
        <v>3670</v>
      </c>
      <c r="B3635" s="17">
        <v>16</v>
      </c>
      <c r="C3635" s="16">
        <v>1</v>
      </c>
      <c r="D3635" s="16">
        <v>1998</v>
      </c>
      <c r="E3635" s="18">
        <v>36251</v>
      </c>
      <c r="F3635" s="9" t="s">
        <v>3588</v>
      </c>
      <c r="G3635" s="3">
        <v>8000000</v>
      </c>
      <c r="H3635" s="3">
        <v>17394881</v>
      </c>
      <c r="I3635" s="3">
        <v>17394881</v>
      </c>
      <c r="J3635" s="8" t="str">
        <f t="shared" si="450"/>
        <v/>
      </c>
      <c r="K3635" s="8" t="str">
        <f t="shared" si="451"/>
        <v/>
      </c>
      <c r="L3635" s="8" t="str">
        <f t="shared" si="452"/>
        <v>Half Baked</v>
      </c>
      <c r="M3635" s="8" t="str">
        <f t="shared" si="453"/>
        <v/>
      </c>
      <c r="N3635" s="8" t="str">
        <f t="shared" si="449"/>
        <v>Half Baked</v>
      </c>
      <c r="O3635" s="10">
        <f>INDEX(cpi!$A$1:$M$106,MATCH($D3635,cpi!$A:$A,0),MATCH($C3635,cpi!$1:$1,0))</f>
        <v>161.6</v>
      </c>
      <c r="P3635" s="10">
        <f>cpi!$I$2</f>
        <v>245.51900000000001</v>
      </c>
      <c r="Q3635" s="10">
        <f t="shared" si="454"/>
        <v>1.5193007425742575</v>
      </c>
      <c r="R3635" s="8" t="str">
        <f t="shared" si="455"/>
        <v/>
      </c>
      <c r="S3635" s="11">
        <f t="shared" si="456"/>
        <v>12154405.94059406</v>
      </c>
      <c r="T3635" s="11">
        <f t="shared" si="456"/>
        <v>26428055.620290842</v>
      </c>
      <c r="U3635" s="11">
        <f t="shared" si="456"/>
        <v>26428055.620290842</v>
      </c>
    </row>
    <row r="3636" spans="1:21" x14ac:dyDescent="0.2">
      <c r="A3636" s="5">
        <v>3671</v>
      </c>
      <c r="B3636" s="17">
        <v>30</v>
      </c>
      <c r="C3636" s="16">
        <v>1</v>
      </c>
      <c r="D3636" s="16">
        <v>2009</v>
      </c>
      <c r="E3636" s="18">
        <v>40695</v>
      </c>
      <c r="F3636" s="9" t="s">
        <v>3589</v>
      </c>
      <c r="G3636" s="3">
        <v>8000000</v>
      </c>
      <c r="H3636" s="3">
        <v>16734283</v>
      </c>
      <c r="I3636" s="3">
        <v>29937909</v>
      </c>
      <c r="J3636" s="8" t="str">
        <f t="shared" si="450"/>
        <v/>
      </c>
      <c r="K3636" s="8" t="str">
        <f t="shared" si="451"/>
        <v/>
      </c>
      <c r="L3636" s="8" t="str">
        <f t="shared" si="452"/>
        <v>New in Town</v>
      </c>
      <c r="M3636" s="8" t="str">
        <f t="shared" si="453"/>
        <v/>
      </c>
      <c r="N3636" s="8" t="str">
        <f t="shared" si="449"/>
        <v>New in Town</v>
      </c>
      <c r="O3636" s="10">
        <f>INDEX(cpi!$A$1:$M$106,MATCH($D3636,cpi!$A:$A,0),MATCH($C3636,cpi!$1:$1,0))</f>
        <v>211.143</v>
      </c>
      <c r="P3636" s="10">
        <f>cpi!$I$2</f>
        <v>245.51900000000001</v>
      </c>
      <c r="Q3636" s="10">
        <f t="shared" si="454"/>
        <v>1.1628090914688149</v>
      </c>
      <c r="R3636" s="8" t="str">
        <f t="shared" si="455"/>
        <v/>
      </c>
      <c r="S3636" s="11">
        <f t="shared" si="456"/>
        <v>9302472.7317505199</v>
      </c>
      <c r="T3636" s="11">
        <f t="shared" si="456"/>
        <v>19458776.411612034</v>
      </c>
      <c r="U3636" s="11">
        <f t="shared" si="456"/>
        <v>34812072.76476606</v>
      </c>
    </row>
    <row r="3637" spans="1:21" x14ac:dyDescent="0.2">
      <c r="A3637" s="5">
        <v>3672</v>
      </c>
      <c r="B3637" s="17">
        <v>27</v>
      </c>
      <c r="C3637" s="16">
        <v>6</v>
      </c>
      <c r="D3637" s="16">
        <v>2014</v>
      </c>
      <c r="E3637" s="18">
        <v>42435</v>
      </c>
      <c r="F3637" s="9" t="s">
        <v>3590</v>
      </c>
      <c r="G3637" s="3">
        <v>8000000</v>
      </c>
      <c r="H3637" s="3">
        <v>16170632</v>
      </c>
      <c r="I3637" s="3">
        <v>68838736</v>
      </c>
      <c r="J3637" s="8" t="str">
        <f t="shared" si="450"/>
        <v/>
      </c>
      <c r="K3637" s="8" t="str">
        <f t="shared" si="451"/>
        <v/>
      </c>
      <c r="L3637" s="8" t="str">
        <f t="shared" si="452"/>
        <v>Begin Again</v>
      </c>
      <c r="M3637" s="8" t="str">
        <f t="shared" si="453"/>
        <v/>
      </c>
      <c r="N3637" s="8" t="str">
        <f t="shared" si="449"/>
        <v>Begin Again</v>
      </c>
      <c r="O3637" s="10">
        <f>INDEX(cpi!$A$1:$M$106,MATCH($D3637,cpi!$A:$A,0),MATCH($C3637,cpi!$1:$1,0))</f>
        <v>238.34299999999999</v>
      </c>
      <c r="P3637" s="10">
        <f>cpi!$I$2</f>
        <v>245.51900000000001</v>
      </c>
      <c r="Q3637" s="10">
        <f t="shared" si="454"/>
        <v>1.0301078697507375</v>
      </c>
      <c r="R3637" s="8" t="str">
        <f t="shared" si="455"/>
        <v/>
      </c>
      <c r="S3637" s="11">
        <f t="shared" si="456"/>
        <v>8240862.9580059005</v>
      </c>
      <c r="T3637" s="11">
        <f t="shared" si="456"/>
        <v>16657495.282043109</v>
      </c>
      <c r="U3637" s="11">
        <f t="shared" si="456"/>
        <v>70911323.697293401</v>
      </c>
    </row>
    <row r="3638" spans="1:21" x14ac:dyDescent="0.2">
      <c r="A3638" s="5">
        <v>3673</v>
      </c>
      <c r="B3638" s="17">
        <v>14</v>
      </c>
      <c r="C3638" s="16">
        <v>4</v>
      </c>
      <c r="D3638" s="16">
        <v>2000</v>
      </c>
      <c r="E3638" s="18">
        <v>36926</v>
      </c>
      <c r="F3638" s="9" t="s">
        <v>3591</v>
      </c>
      <c r="G3638" s="3">
        <v>8000000</v>
      </c>
      <c r="H3638" s="3">
        <v>15070285</v>
      </c>
      <c r="I3638" s="3">
        <v>28674417</v>
      </c>
      <c r="J3638" s="8" t="str">
        <f t="shared" si="450"/>
        <v/>
      </c>
      <c r="K3638" s="8" t="str">
        <f t="shared" si="451"/>
        <v/>
      </c>
      <c r="L3638" s="8" t="str">
        <f t="shared" si="452"/>
        <v>American Psycho</v>
      </c>
      <c r="M3638" s="8" t="str">
        <f t="shared" si="453"/>
        <v/>
      </c>
      <c r="N3638" s="8" t="str">
        <f t="shared" si="449"/>
        <v>American Psycho</v>
      </c>
      <c r="O3638" s="10">
        <f>INDEX(cpi!$A$1:$M$106,MATCH($D3638,cpi!$A:$A,0),MATCH($C3638,cpi!$1:$1,0))</f>
        <v>171.3</v>
      </c>
      <c r="P3638" s="10">
        <f>cpi!$I$2</f>
        <v>245.51900000000001</v>
      </c>
      <c r="Q3638" s="10">
        <f t="shared" si="454"/>
        <v>1.4332691185055457</v>
      </c>
      <c r="R3638" s="8" t="str">
        <f t="shared" si="455"/>
        <v/>
      </c>
      <c r="S3638" s="11">
        <f t="shared" si="456"/>
        <v>11466152.948044365</v>
      </c>
      <c r="T3638" s="11">
        <f t="shared" si="456"/>
        <v>21599774.097577348</v>
      </c>
      <c r="U3638" s="11">
        <f t="shared" si="456"/>
        <v>41098156.377250433</v>
      </c>
    </row>
    <row r="3639" spans="1:21" x14ac:dyDescent="0.2">
      <c r="A3639" s="5">
        <v>3674</v>
      </c>
      <c r="B3639" s="17">
        <v>19</v>
      </c>
      <c r="C3639" s="16">
        <v>5</v>
      </c>
      <c r="D3639" s="16">
        <v>2006</v>
      </c>
      <c r="E3639" s="18">
        <v>39268</v>
      </c>
      <c r="F3639" s="9" t="s">
        <v>3592</v>
      </c>
      <c r="G3639" s="3">
        <v>8000000</v>
      </c>
      <c r="H3639" s="3">
        <v>15032800</v>
      </c>
      <c r="I3639" s="3">
        <v>18828036</v>
      </c>
      <c r="J3639" s="8" t="str">
        <f t="shared" si="450"/>
        <v/>
      </c>
      <c r="K3639" s="8" t="str">
        <f t="shared" si="451"/>
        <v/>
      </c>
      <c r="L3639" s="8" t="str">
        <f t="shared" si="452"/>
        <v>See No Evil</v>
      </c>
      <c r="M3639" s="8" t="str">
        <f t="shared" si="453"/>
        <v/>
      </c>
      <c r="N3639" s="8" t="str">
        <f t="shared" si="449"/>
        <v>See No Evil</v>
      </c>
      <c r="O3639" s="10">
        <f>INDEX(cpi!$A$1:$M$106,MATCH($D3639,cpi!$A:$A,0),MATCH($C3639,cpi!$1:$1,0))</f>
        <v>202.5</v>
      </c>
      <c r="P3639" s="10">
        <f>cpi!$I$2</f>
        <v>245.51900000000001</v>
      </c>
      <c r="Q3639" s="10">
        <f t="shared" si="454"/>
        <v>1.2124395061728395</v>
      </c>
      <c r="R3639" s="8" t="str">
        <f t="shared" si="455"/>
        <v/>
      </c>
      <c r="S3639" s="11">
        <f t="shared" si="456"/>
        <v>9699516.0493827164</v>
      </c>
      <c r="T3639" s="11">
        <f t="shared" si="456"/>
        <v>18226360.608395062</v>
      </c>
      <c r="U3639" s="11">
        <f t="shared" si="456"/>
        <v>22827854.670044445</v>
      </c>
    </row>
    <row r="3640" spans="1:21" x14ac:dyDescent="0.2">
      <c r="A3640" s="5">
        <v>3675</v>
      </c>
      <c r="B3640" s="17">
        <v>7</v>
      </c>
      <c r="C3640" s="16">
        <v>8</v>
      </c>
      <c r="D3640" s="16">
        <v>2002</v>
      </c>
      <c r="E3640" s="18">
        <v>37445</v>
      </c>
      <c r="F3640" s="9" t="s">
        <v>3593</v>
      </c>
      <c r="G3640" s="3">
        <v>8000000</v>
      </c>
      <c r="H3640" s="3">
        <v>14018296</v>
      </c>
      <c r="I3640" s="3">
        <v>16585503</v>
      </c>
      <c r="J3640" s="8" t="str">
        <f t="shared" si="450"/>
        <v/>
      </c>
      <c r="K3640" s="8" t="str">
        <f t="shared" si="451"/>
        <v/>
      </c>
      <c r="L3640" s="8" t="str">
        <f t="shared" si="452"/>
        <v>The Good Girl</v>
      </c>
      <c r="M3640" s="8" t="str">
        <f t="shared" si="453"/>
        <v/>
      </c>
      <c r="N3640" s="8" t="str">
        <f t="shared" si="449"/>
        <v>The Good Girl</v>
      </c>
      <c r="O3640" s="10">
        <f>INDEX(cpi!$A$1:$M$106,MATCH($D3640,cpi!$A:$A,0),MATCH($C3640,cpi!$1:$1,0))</f>
        <v>180.7</v>
      </c>
      <c r="P3640" s="10">
        <f>cpi!$I$2</f>
        <v>245.51900000000001</v>
      </c>
      <c r="Q3640" s="10">
        <f t="shared" si="454"/>
        <v>1.3587105700055342</v>
      </c>
      <c r="R3640" s="8" t="str">
        <f t="shared" si="455"/>
        <v/>
      </c>
      <c r="S3640" s="11">
        <f t="shared" si="456"/>
        <v>10869684.560044274</v>
      </c>
      <c r="T3640" s="11">
        <f t="shared" si="456"/>
        <v>19046806.948666301</v>
      </c>
      <c r="U3640" s="11">
        <f t="shared" si="456"/>
        <v>22534898.234958496</v>
      </c>
    </row>
    <row r="3641" spans="1:21" x14ac:dyDescent="0.2">
      <c r="A3641" s="5">
        <v>3676</v>
      </c>
      <c r="B3641" s="17">
        <v>4</v>
      </c>
      <c r="C3641" s="16">
        <v>8</v>
      </c>
      <c r="D3641" s="16">
        <v>2006</v>
      </c>
      <c r="E3641" s="18">
        <v>38815</v>
      </c>
      <c r="F3641" s="9" t="s">
        <v>3594</v>
      </c>
      <c r="G3641" s="3">
        <v>8000000</v>
      </c>
      <c r="H3641" s="3">
        <v>12671300</v>
      </c>
      <c r="I3641" s="3">
        <v>12740705</v>
      </c>
      <c r="J3641" s="8" t="str">
        <f t="shared" si="450"/>
        <v/>
      </c>
      <c r="K3641" s="8" t="str">
        <f t="shared" si="451"/>
        <v/>
      </c>
      <c r="L3641" s="8" t="str">
        <f t="shared" si="452"/>
        <v>Bon Cop, Bad Cop</v>
      </c>
      <c r="M3641" s="8" t="str">
        <f t="shared" si="453"/>
        <v/>
      </c>
      <c r="N3641" s="8" t="str">
        <f t="shared" si="449"/>
        <v>Bon Cop, Bad Cop</v>
      </c>
      <c r="O3641" s="10">
        <f>INDEX(cpi!$A$1:$M$106,MATCH($D3641,cpi!$A:$A,0),MATCH($C3641,cpi!$1:$1,0))</f>
        <v>203.9</v>
      </c>
      <c r="P3641" s="10">
        <f>cpi!$I$2</f>
        <v>245.51900000000001</v>
      </c>
      <c r="Q3641" s="10">
        <f t="shared" si="454"/>
        <v>1.204114762138303</v>
      </c>
      <c r="R3641" s="8" t="str">
        <f t="shared" si="455"/>
        <v/>
      </c>
      <c r="S3641" s="11">
        <f t="shared" si="456"/>
        <v>9632918.0971064251</v>
      </c>
      <c r="T3641" s="11">
        <f t="shared" si="456"/>
        <v>15257699.385483079</v>
      </c>
      <c r="U3641" s="11">
        <f t="shared" si="456"/>
        <v>15341270.970549289</v>
      </c>
    </row>
    <row r="3642" spans="1:21" x14ac:dyDescent="0.2">
      <c r="A3642" s="5">
        <v>3677</v>
      </c>
      <c r="B3642" s="17">
        <v>30</v>
      </c>
      <c r="C3642" s="16">
        <v>10</v>
      </c>
      <c r="D3642" s="16">
        <v>2009</v>
      </c>
      <c r="E3642" s="18">
        <v>40704</v>
      </c>
      <c r="F3642" s="9" t="s">
        <v>3595</v>
      </c>
      <c r="G3642" s="3">
        <v>8000000</v>
      </c>
      <c r="H3642" s="3">
        <v>10273187</v>
      </c>
      <c r="I3642" s="3">
        <v>10629320</v>
      </c>
      <c r="J3642" s="8" t="str">
        <f t="shared" si="450"/>
        <v/>
      </c>
      <c r="K3642" s="8" t="str">
        <f t="shared" si="451"/>
        <v/>
      </c>
      <c r="L3642" s="8" t="str">
        <f t="shared" si="452"/>
        <v>The Boondock Saints 2: All Saints Day</v>
      </c>
      <c r="M3642" s="8" t="str">
        <f t="shared" si="453"/>
        <v/>
      </c>
      <c r="N3642" s="8" t="str">
        <f t="shared" si="449"/>
        <v>The Boondock Saints 2: All Saints Day</v>
      </c>
      <c r="O3642" s="10">
        <f>INDEX(cpi!$A$1:$M$106,MATCH($D3642,cpi!$A:$A,0),MATCH($C3642,cpi!$1:$1,0))</f>
        <v>216.17699999999999</v>
      </c>
      <c r="P3642" s="10">
        <f>cpi!$I$2</f>
        <v>245.51900000000001</v>
      </c>
      <c r="Q3642" s="10">
        <f t="shared" si="454"/>
        <v>1.1357313682769212</v>
      </c>
      <c r="R3642" s="8" t="str">
        <f t="shared" si="455"/>
        <v/>
      </c>
      <c r="S3642" s="11">
        <f t="shared" si="456"/>
        <v>9085850.9462153707</v>
      </c>
      <c r="T3642" s="11">
        <f t="shared" si="456"/>
        <v>11667580.728074679</v>
      </c>
      <c r="U3642" s="11">
        <f t="shared" si="456"/>
        <v>12072052.147453245</v>
      </c>
    </row>
    <row r="3643" spans="1:21" x14ac:dyDescent="0.2">
      <c r="A3643" s="5">
        <v>3678</v>
      </c>
      <c r="B3643" s="17">
        <v>29</v>
      </c>
      <c r="C3643" s="16">
        <v>4</v>
      </c>
      <c r="D3643" s="16">
        <v>2011</v>
      </c>
      <c r="E3643" s="18">
        <v>41398</v>
      </c>
      <c r="F3643" s="9" t="s">
        <v>3596</v>
      </c>
      <c r="G3643" s="3">
        <v>8000000</v>
      </c>
      <c r="H3643" s="3">
        <v>10130219</v>
      </c>
      <c r="I3643" s="3">
        <v>10763183</v>
      </c>
      <c r="J3643" s="8" t="str">
        <f t="shared" si="450"/>
        <v/>
      </c>
      <c r="K3643" s="8" t="str">
        <f t="shared" si="451"/>
        <v/>
      </c>
      <c r="L3643" s="8" t="str">
        <f t="shared" si="452"/>
        <v>Prom</v>
      </c>
      <c r="M3643" s="8" t="str">
        <f t="shared" si="453"/>
        <v/>
      </c>
      <c r="N3643" s="8" t="str">
        <f t="shared" si="449"/>
        <v>Prom</v>
      </c>
      <c r="O3643" s="10">
        <f>INDEX(cpi!$A$1:$M$106,MATCH($D3643,cpi!$A:$A,0),MATCH($C3643,cpi!$1:$1,0))</f>
        <v>224.90600000000001</v>
      </c>
      <c r="P3643" s="10">
        <f>cpi!$I$2</f>
        <v>245.51900000000001</v>
      </c>
      <c r="Q3643" s="10">
        <f t="shared" si="454"/>
        <v>1.0916516233448641</v>
      </c>
      <c r="R3643" s="8" t="str">
        <f t="shared" si="455"/>
        <v/>
      </c>
      <c r="S3643" s="11">
        <f t="shared" si="456"/>
        <v>8733212.986758912</v>
      </c>
      <c r="T3643" s="11">
        <f t="shared" si="456"/>
        <v>11058670.016188987</v>
      </c>
      <c r="U3643" s="11">
        <f t="shared" si="456"/>
        <v>11749646.194307845</v>
      </c>
    </row>
    <row r="3644" spans="1:21" x14ac:dyDescent="0.2">
      <c r="A3644" s="5">
        <v>3679</v>
      </c>
      <c r="B3644" s="17">
        <v>22</v>
      </c>
      <c r="C3644" s="16">
        <v>4</v>
      </c>
      <c r="D3644" s="16">
        <v>1994</v>
      </c>
      <c r="E3644" s="18">
        <v>34976</v>
      </c>
      <c r="F3644" s="9" t="s">
        <v>3597</v>
      </c>
      <c r="G3644" s="3">
        <v>8000000</v>
      </c>
      <c r="H3644" s="3">
        <v>8864699</v>
      </c>
      <c r="I3644" s="3">
        <v>8864699</v>
      </c>
      <c r="J3644" s="8" t="str">
        <f t="shared" si="450"/>
        <v/>
      </c>
      <c r="K3644" s="8" t="str">
        <f t="shared" si="451"/>
        <v/>
      </c>
      <c r="L3644" s="8" t="str">
        <f t="shared" si="452"/>
        <v>The Inkwell</v>
      </c>
      <c r="M3644" s="8" t="str">
        <f t="shared" si="453"/>
        <v/>
      </c>
      <c r="N3644" s="8" t="str">
        <f t="shared" si="449"/>
        <v>The Inkwell</v>
      </c>
      <c r="O3644" s="10">
        <f>INDEX(cpi!$A$1:$M$106,MATCH($D3644,cpi!$A:$A,0),MATCH($C3644,cpi!$1:$1,0))</f>
        <v>147.4</v>
      </c>
      <c r="P3644" s="10">
        <f>cpi!$I$2</f>
        <v>245.51900000000001</v>
      </c>
      <c r="Q3644" s="10">
        <f t="shared" si="454"/>
        <v>1.6656648575305291</v>
      </c>
      <c r="R3644" s="8" t="str">
        <f t="shared" si="455"/>
        <v/>
      </c>
      <c r="S3644" s="11">
        <f t="shared" si="456"/>
        <v>13325318.860244233</v>
      </c>
      <c r="T3644" s="11">
        <f t="shared" si="456"/>
        <v>14765617.596886024</v>
      </c>
      <c r="U3644" s="11">
        <f t="shared" si="456"/>
        <v>14765617.596886024</v>
      </c>
    </row>
    <row r="3645" spans="1:21" x14ac:dyDescent="0.2">
      <c r="A3645" s="5">
        <v>3680</v>
      </c>
      <c r="B3645" s="17">
        <v>29</v>
      </c>
      <c r="C3645" s="16">
        <v>12</v>
      </c>
      <c r="D3645" s="16">
        <v>2000</v>
      </c>
      <c r="E3645" s="18">
        <v>37388</v>
      </c>
      <c r="F3645" s="9" t="s">
        <v>3598</v>
      </c>
      <c r="G3645" s="3">
        <v>8000000</v>
      </c>
      <c r="H3645" s="3">
        <v>8279017</v>
      </c>
      <c r="I3645" s="3">
        <v>8279017</v>
      </c>
      <c r="J3645" s="8" t="str">
        <f t="shared" si="450"/>
        <v/>
      </c>
      <c r="K3645" s="8" t="str">
        <f t="shared" si="451"/>
        <v/>
      </c>
      <c r="L3645" s="8" t="str">
        <f t="shared" si="452"/>
        <v>Shadow of the Vampire</v>
      </c>
      <c r="M3645" s="8" t="str">
        <f t="shared" si="453"/>
        <v/>
      </c>
      <c r="N3645" s="8" t="str">
        <f t="shared" si="449"/>
        <v>Shadow of the Vampire</v>
      </c>
      <c r="O3645" s="10">
        <f>INDEX(cpi!$A$1:$M$106,MATCH($D3645,cpi!$A:$A,0),MATCH($C3645,cpi!$1:$1,0))</f>
        <v>174</v>
      </c>
      <c r="P3645" s="10">
        <f>cpi!$I$2</f>
        <v>245.51900000000001</v>
      </c>
      <c r="Q3645" s="10">
        <f t="shared" si="454"/>
        <v>1.411028735632184</v>
      </c>
      <c r="R3645" s="8" t="str">
        <f t="shared" si="455"/>
        <v/>
      </c>
      <c r="S3645" s="11">
        <f t="shared" si="456"/>
        <v>11288229.885057472</v>
      </c>
      <c r="T3645" s="11">
        <f t="shared" si="456"/>
        <v>11681930.889787357</v>
      </c>
      <c r="U3645" s="11">
        <f t="shared" si="456"/>
        <v>11681930.889787357</v>
      </c>
    </row>
    <row r="3646" spans="1:21" x14ac:dyDescent="0.2">
      <c r="A3646" s="5">
        <v>3681</v>
      </c>
      <c r="B3646" s="17">
        <v>12</v>
      </c>
      <c r="C3646" s="16">
        <v>6</v>
      </c>
      <c r="D3646" s="16">
        <v>2015</v>
      </c>
      <c r="E3646" s="18">
        <v>42344</v>
      </c>
      <c r="F3646" s="9" t="s">
        <v>3599</v>
      </c>
      <c r="G3646" s="3">
        <v>8000000</v>
      </c>
      <c r="H3646" s="3">
        <v>6758416</v>
      </c>
      <c r="I3646" s="3">
        <v>9266180</v>
      </c>
      <c r="J3646" s="8" t="str">
        <f t="shared" si="450"/>
        <v/>
      </c>
      <c r="K3646" s="8" t="str">
        <f t="shared" si="451"/>
        <v/>
      </c>
      <c r="L3646" s="8" t="str">
        <f t="shared" si="452"/>
        <v>Me and Earl and the Dying Girl</v>
      </c>
      <c r="M3646" s="8" t="str">
        <f t="shared" si="453"/>
        <v/>
      </c>
      <c r="N3646" s="8" t="str">
        <f t="shared" si="449"/>
        <v>Me and Earl and the Dying Girl</v>
      </c>
      <c r="O3646" s="10">
        <f>INDEX(cpi!$A$1:$M$106,MATCH($D3646,cpi!$A:$A,0),MATCH($C3646,cpi!$1:$1,0))</f>
        <v>238.63800000000001</v>
      </c>
      <c r="P3646" s="10">
        <f>cpi!$I$2</f>
        <v>245.51900000000001</v>
      </c>
      <c r="Q3646" s="10">
        <f t="shared" si="454"/>
        <v>1.0288344689445938</v>
      </c>
      <c r="R3646" s="8" t="str">
        <f t="shared" si="455"/>
        <v/>
      </c>
      <c r="S3646" s="11">
        <f t="shared" si="456"/>
        <v>8230675.7515567504</v>
      </c>
      <c r="T3646" s="11">
        <f t="shared" si="456"/>
        <v>6953291.3362666462</v>
      </c>
      <c r="U3646" s="11">
        <f t="shared" si="456"/>
        <v>9533365.3794450164</v>
      </c>
    </row>
    <row r="3647" spans="1:21" x14ac:dyDescent="0.2">
      <c r="A3647" s="5">
        <v>3682</v>
      </c>
      <c r="B3647" s="17">
        <v>8</v>
      </c>
      <c r="C3647" s="16">
        <v>10</v>
      </c>
      <c r="D3647" s="16">
        <v>2010</v>
      </c>
      <c r="E3647" s="18">
        <v>40400</v>
      </c>
      <c r="F3647" s="9" t="s">
        <v>3600</v>
      </c>
      <c r="G3647" s="3">
        <v>8000000</v>
      </c>
      <c r="H3647" s="3">
        <v>6363628</v>
      </c>
      <c r="I3647" s="3">
        <v>6632950</v>
      </c>
      <c r="J3647" s="8" t="str">
        <f t="shared" si="450"/>
        <v/>
      </c>
      <c r="K3647" s="8" t="str">
        <f t="shared" si="451"/>
        <v/>
      </c>
      <c r="L3647" s="8" t="str">
        <f t="shared" si="452"/>
        <v>It's Kind of a Funny Story</v>
      </c>
      <c r="M3647" s="8" t="str">
        <f t="shared" si="453"/>
        <v/>
      </c>
      <c r="N3647" s="8" t="str">
        <f t="shared" si="449"/>
        <v>It's Kind of a Funny Story</v>
      </c>
      <c r="O3647" s="10">
        <f>INDEX(cpi!$A$1:$M$106,MATCH($D3647,cpi!$A:$A,0),MATCH($C3647,cpi!$1:$1,0))</f>
        <v>218.71100000000001</v>
      </c>
      <c r="P3647" s="10">
        <f>cpi!$I$2</f>
        <v>245.51900000000001</v>
      </c>
      <c r="Q3647" s="10">
        <f t="shared" si="454"/>
        <v>1.1225727101060303</v>
      </c>
      <c r="R3647" s="8" t="str">
        <f t="shared" si="455"/>
        <v/>
      </c>
      <c r="S3647" s="11">
        <f t="shared" si="456"/>
        <v>8980581.6808482427</v>
      </c>
      <c r="T3647" s="11">
        <f t="shared" si="456"/>
        <v>7143635.1300666174</v>
      </c>
      <c r="U3647" s="11">
        <f t="shared" si="456"/>
        <v>7445968.6574977934</v>
      </c>
    </row>
    <row r="3648" spans="1:21" x14ac:dyDescent="0.2">
      <c r="A3648" s="5">
        <v>3683</v>
      </c>
      <c r="B3648" s="17">
        <v>3</v>
      </c>
      <c r="C3648" s="16">
        <v>5</v>
      </c>
      <c r="D3648" s="16">
        <v>1996</v>
      </c>
      <c r="E3648" s="18">
        <v>35129</v>
      </c>
      <c r="F3648" s="9" t="s">
        <v>3601</v>
      </c>
      <c r="G3648" s="3">
        <v>8000000</v>
      </c>
      <c r="H3648" s="3">
        <v>5656388</v>
      </c>
      <c r="I3648" s="3">
        <v>5656388</v>
      </c>
      <c r="J3648" s="8" t="str">
        <f t="shared" si="450"/>
        <v/>
      </c>
      <c r="K3648" s="8" t="str">
        <f t="shared" si="451"/>
        <v/>
      </c>
      <c r="L3648" s="8" t="str">
        <f t="shared" si="452"/>
        <v>The Pallbearer</v>
      </c>
      <c r="M3648" s="8" t="str">
        <f t="shared" si="453"/>
        <v/>
      </c>
      <c r="N3648" s="8" t="str">
        <f t="shared" si="449"/>
        <v>The Pallbearer</v>
      </c>
      <c r="O3648" s="10">
        <f>INDEX(cpi!$A$1:$M$106,MATCH($D3648,cpi!$A:$A,0),MATCH($C3648,cpi!$1:$1,0))</f>
        <v>156.6</v>
      </c>
      <c r="P3648" s="10">
        <f>cpi!$I$2</f>
        <v>245.51900000000001</v>
      </c>
      <c r="Q3648" s="10">
        <f t="shared" si="454"/>
        <v>1.5678097062579821</v>
      </c>
      <c r="R3648" s="8" t="str">
        <f t="shared" si="455"/>
        <v/>
      </c>
      <c r="S3648" s="11">
        <f t="shared" si="456"/>
        <v>12542477.650063857</v>
      </c>
      <c r="T3648" s="11">
        <f t="shared" si="456"/>
        <v>8868140.008761175</v>
      </c>
      <c r="U3648" s="11">
        <f t="shared" si="456"/>
        <v>8868140.008761175</v>
      </c>
    </row>
    <row r="3649" spans="1:21" x14ac:dyDescent="0.2">
      <c r="A3649" s="5">
        <v>3684</v>
      </c>
      <c r="B3649" s="17">
        <v>22</v>
      </c>
      <c r="C3649" s="16">
        <v>9</v>
      </c>
      <c r="D3649" s="16">
        <v>2000</v>
      </c>
      <c r="E3649" s="18">
        <v>37173</v>
      </c>
      <c r="F3649" s="9" t="s">
        <v>3602</v>
      </c>
      <c r="G3649" s="3">
        <v>8000000</v>
      </c>
      <c r="H3649" s="3">
        <v>5018450</v>
      </c>
      <c r="I3649" s="3">
        <v>10192613</v>
      </c>
      <c r="J3649" s="8" t="str">
        <f t="shared" si="450"/>
        <v/>
      </c>
      <c r="K3649" s="8" t="str">
        <f t="shared" si="451"/>
        <v/>
      </c>
      <c r="L3649" s="8" t="str">
        <f t="shared" si="452"/>
        <v>Woman on Top</v>
      </c>
      <c r="M3649" s="8" t="str">
        <f t="shared" si="453"/>
        <v/>
      </c>
      <c r="N3649" s="8" t="str">
        <f t="shared" si="449"/>
        <v>Woman on Top</v>
      </c>
      <c r="O3649" s="10">
        <f>INDEX(cpi!$A$1:$M$106,MATCH($D3649,cpi!$A:$A,0),MATCH($C3649,cpi!$1:$1,0))</f>
        <v>173.7</v>
      </c>
      <c r="P3649" s="10">
        <f>cpi!$I$2</f>
        <v>245.51900000000001</v>
      </c>
      <c r="Q3649" s="10">
        <f t="shared" si="454"/>
        <v>1.4134657455382844</v>
      </c>
      <c r="R3649" s="8" t="str">
        <f t="shared" si="455"/>
        <v/>
      </c>
      <c r="S3649" s="11">
        <f t="shared" si="456"/>
        <v>11307725.964306274</v>
      </c>
      <c r="T3649" s="11">
        <f t="shared" si="456"/>
        <v>7093407.1706966031</v>
      </c>
      <c r="U3649" s="11">
        <f t="shared" si="456"/>
        <v>14406909.33302821</v>
      </c>
    </row>
    <row r="3650" spans="1:21" x14ac:dyDescent="0.2">
      <c r="A3650" s="5">
        <v>3685</v>
      </c>
      <c r="B3650" s="17">
        <v>12</v>
      </c>
      <c r="C3650" s="16">
        <v>5</v>
      </c>
      <c r="D3650" s="16">
        <v>2000</v>
      </c>
      <c r="E3650" s="18">
        <v>36865</v>
      </c>
      <c r="F3650" s="9" t="s">
        <v>3603</v>
      </c>
      <c r="G3650" s="3">
        <v>8000000</v>
      </c>
      <c r="H3650" s="3">
        <v>4714090</v>
      </c>
      <c r="I3650" s="3">
        <v>4714090</v>
      </c>
      <c r="J3650" s="8" t="str">
        <f t="shared" si="450"/>
        <v/>
      </c>
      <c r="K3650" s="8" t="str">
        <f t="shared" si="451"/>
        <v/>
      </c>
      <c r="L3650" s="8" t="str">
        <f t="shared" si="452"/>
        <v>Held Up</v>
      </c>
      <c r="M3650" s="8" t="str">
        <f t="shared" si="453"/>
        <v/>
      </c>
      <c r="N3650" s="8" t="str">
        <f t="shared" ref="N3650:N3713" si="457">IF(M3650=1,L3650&amp;" ("&amp;D3650&amp;")",L3650)</f>
        <v>Held Up</v>
      </c>
      <c r="O3650" s="10">
        <f>INDEX(cpi!$A$1:$M$106,MATCH($D3650,cpi!$A:$A,0),MATCH($C3650,cpi!$1:$1,0))</f>
        <v>171.5</v>
      </c>
      <c r="P3650" s="10">
        <f>cpi!$I$2</f>
        <v>245.51900000000001</v>
      </c>
      <c r="Q3650" s="10">
        <f t="shared" si="454"/>
        <v>1.4315976676384841</v>
      </c>
      <c r="R3650" s="8" t="str">
        <f t="shared" si="455"/>
        <v/>
      </c>
      <c r="S3650" s="11">
        <f t="shared" si="456"/>
        <v>11452781.341107873</v>
      </c>
      <c r="T3650" s="11">
        <f t="shared" si="456"/>
        <v>6748680.2490379009</v>
      </c>
      <c r="U3650" s="11">
        <f t="shared" si="456"/>
        <v>6748680.2490379009</v>
      </c>
    </row>
    <row r="3651" spans="1:21" x14ac:dyDescent="0.2">
      <c r="A3651" s="5">
        <v>3686</v>
      </c>
      <c r="B3651" s="17">
        <v>2</v>
      </c>
      <c r="C3651" s="16">
        <v>9</v>
      </c>
      <c r="D3651" s="16">
        <v>2016</v>
      </c>
      <c r="E3651" s="18">
        <v>42409</v>
      </c>
      <c r="F3651" s="9" t="s">
        <v>3604</v>
      </c>
      <c r="G3651" s="3">
        <v>8000000</v>
      </c>
      <c r="H3651" s="3">
        <v>3915251</v>
      </c>
      <c r="I3651" s="3">
        <v>7315248</v>
      </c>
      <c r="J3651" s="8" t="str">
        <f t="shared" ref="J3651:J3714" si="458">IF(I3651=0,1,"")</f>
        <v/>
      </c>
      <c r="K3651" s="8" t="str">
        <f t="shared" ref="K3651:K3714" si="459">IF(D3651&gt;2017,1,"")</f>
        <v/>
      </c>
      <c r="L3651" s="8" t="str">
        <f t="shared" ref="L3651:L3714" si="460">F3651</f>
        <v>Morgan</v>
      </c>
      <c r="M3651" s="8" t="str">
        <f t="shared" ref="M3651:M3714" si="461">IF(COUNTIF($L$2:$L$5233,L3651)&gt;1,1,"")</f>
        <v/>
      </c>
      <c r="N3651" s="8" t="str">
        <f t="shared" si="457"/>
        <v>Morgan</v>
      </c>
      <c r="O3651" s="10">
        <f>INDEX(cpi!$A$1:$M$106,MATCH($D3651,cpi!$A:$A,0),MATCH($C3651,cpi!$1:$1,0))</f>
        <v>241.428</v>
      </c>
      <c r="P3651" s="10">
        <f>cpi!$I$2</f>
        <v>245.51900000000001</v>
      </c>
      <c r="Q3651" s="10">
        <f t="shared" ref="Q3651:Q3714" si="462">P3651/O3651</f>
        <v>1.0169450105207349</v>
      </c>
      <c r="R3651" s="8" t="str">
        <f t="shared" ref="R3651:R3714" si="463">IF(ISERROR(Q3651),1,"")</f>
        <v/>
      </c>
      <c r="S3651" s="11">
        <f t="shared" ref="S3651:U3714" si="464">G3651*$Q3651</f>
        <v>8135560.0841658795</v>
      </c>
      <c r="T3651" s="11">
        <f t="shared" si="464"/>
        <v>3981594.9693863178</v>
      </c>
      <c r="U3651" s="11">
        <f t="shared" si="464"/>
        <v>7439204.9543217849</v>
      </c>
    </row>
    <row r="3652" spans="1:21" x14ac:dyDescent="0.2">
      <c r="A3652" s="5">
        <v>3687</v>
      </c>
      <c r="B3652" s="17">
        <v>30</v>
      </c>
      <c r="C3652" s="16">
        <v>12</v>
      </c>
      <c r="D3652" s="16">
        <v>2015</v>
      </c>
      <c r="E3652" s="18">
        <v>42898</v>
      </c>
      <c r="F3652" s="9" t="s">
        <v>3605</v>
      </c>
      <c r="G3652" s="3">
        <v>8000000</v>
      </c>
      <c r="H3652" s="3">
        <v>3759286</v>
      </c>
      <c r="I3652" s="3">
        <v>5531455</v>
      </c>
      <c r="J3652" s="8" t="str">
        <f t="shared" si="458"/>
        <v/>
      </c>
      <c r="K3652" s="8" t="str">
        <f t="shared" si="459"/>
        <v/>
      </c>
      <c r="L3652" s="8" t="str">
        <f t="shared" si="460"/>
        <v>Anomalisa</v>
      </c>
      <c r="M3652" s="8" t="str">
        <f t="shared" si="461"/>
        <v/>
      </c>
      <c r="N3652" s="8" t="str">
        <f t="shared" si="457"/>
        <v>Anomalisa</v>
      </c>
      <c r="O3652" s="10">
        <f>INDEX(cpi!$A$1:$M$106,MATCH($D3652,cpi!$A:$A,0),MATCH($C3652,cpi!$1:$1,0))</f>
        <v>236.52500000000001</v>
      </c>
      <c r="P3652" s="10">
        <f>cpi!$I$2</f>
        <v>245.51900000000001</v>
      </c>
      <c r="Q3652" s="10">
        <f t="shared" si="462"/>
        <v>1.0380255786914703</v>
      </c>
      <c r="R3652" s="8" t="str">
        <f t="shared" si="463"/>
        <v/>
      </c>
      <c r="S3652" s="11">
        <f t="shared" si="464"/>
        <v>8304204.6295317626</v>
      </c>
      <c r="T3652" s="11">
        <f t="shared" si="464"/>
        <v>3902235.0256167427</v>
      </c>
      <c r="U3652" s="11">
        <f t="shared" si="464"/>
        <v>5741791.7773808269</v>
      </c>
    </row>
    <row r="3653" spans="1:21" x14ac:dyDescent="0.2">
      <c r="A3653" s="5">
        <v>3688</v>
      </c>
      <c r="B3653" s="17">
        <v>23</v>
      </c>
      <c r="C3653" s="16">
        <v>12</v>
      </c>
      <c r="D3653" s="16">
        <v>2005</v>
      </c>
      <c r="E3653" s="18">
        <v>39033</v>
      </c>
      <c r="F3653" s="9" t="s">
        <v>3606</v>
      </c>
      <c r="G3653" s="3">
        <v>8000000</v>
      </c>
      <c r="H3653" s="3">
        <v>3647381</v>
      </c>
      <c r="I3653" s="3">
        <v>19891331</v>
      </c>
      <c r="J3653" s="8" t="str">
        <f t="shared" si="458"/>
        <v/>
      </c>
      <c r="K3653" s="8" t="str">
        <f t="shared" si="459"/>
        <v/>
      </c>
      <c r="L3653" s="8" t="str">
        <f t="shared" si="460"/>
        <v>CachÃ©</v>
      </c>
      <c r="M3653" s="8" t="str">
        <f t="shared" si="461"/>
        <v/>
      </c>
      <c r="N3653" s="8" t="str">
        <f t="shared" si="457"/>
        <v>CachÃ©</v>
      </c>
      <c r="O3653" s="10">
        <f>INDEX(cpi!$A$1:$M$106,MATCH($D3653,cpi!$A:$A,0),MATCH($C3653,cpi!$1:$1,0))</f>
        <v>196.8</v>
      </c>
      <c r="P3653" s="10">
        <f>cpi!$I$2</f>
        <v>245.51900000000001</v>
      </c>
      <c r="Q3653" s="10">
        <f t="shared" si="462"/>
        <v>1.2475558943089431</v>
      </c>
      <c r="R3653" s="8" t="str">
        <f t="shared" si="463"/>
        <v/>
      </c>
      <c r="S3653" s="11">
        <f t="shared" si="464"/>
        <v>9980447.1544715445</v>
      </c>
      <c r="T3653" s="11">
        <f t="shared" si="464"/>
        <v>4550311.6653404469</v>
      </c>
      <c r="U3653" s="11">
        <f t="shared" si="464"/>
        <v>24815547.234700203</v>
      </c>
    </row>
    <row r="3654" spans="1:21" x14ac:dyDescent="0.2">
      <c r="A3654" s="5">
        <v>3689</v>
      </c>
      <c r="B3654" s="17">
        <v>29</v>
      </c>
      <c r="C3654" s="16">
        <v>12</v>
      </c>
      <c r="D3654" s="16">
        <v>2010</v>
      </c>
      <c r="E3654" s="18">
        <v>41041</v>
      </c>
      <c r="F3654" s="9" t="s">
        <v>3607</v>
      </c>
      <c r="G3654" s="3">
        <v>8000000</v>
      </c>
      <c r="H3654">
        <v>3205706</v>
      </c>
      <c r="I3654" s="3">
        <v>20005613</v>
      </c>
      <c r="J3654" s="8" t="str">
        <f t="shared" si="458"/>
        <v/>
      </c>
      <c r="K3654" s="8" t="str">
        <f t="shared" si="459"/>
        <v/>
      </c>
      <c r="L3654" s="8" t="str">
        <f t="shared" si="460"/>
        <v>Another Year</v>
      </c>
      <c r="M3654" s="8" t="str">
        <f t="shared" si="461"/>
        <v/>
      </c>
      <c r="N3654" s="8" t="str">
        <f t="shared" si="457"/>
        <v>Another Year</v>
      </c>
      <c r="O3654" s="10">
        <f>INDEX(cpi!$A$1:$M$106,MATCH($D3654,cpi!$A:$A,0),MATCH($C3654,cpi!$1:$1,0))</f>
        <v>219.179</v>
      </c>
      <c r="P3654" s="10">
        <f>cpi!$I$2</f>
        <v>245.51900000000001</v>
      </c>
      <c r="Q3654" s="10">
        <f t="shared" si="462"/>
        <v>1.1201757467640605</v>
      </c>
      <c r="R3654" s="8" t="str">
        <f t="shared" si="463"/>
        <v/>
      </c>
      <c r="S3654" s="11">
        <f t="shared" si="464"/>
        <v>8961405.9741124846</v>
      </c>
      <c r="T3654" s="11">
        <f t="shared" si="464"/>
        <v>3590954.1124560293</v>
      </c>
      <c r="U3654" s="11">
        <f t="shared" si="464"/>
        <v>22409802.481747799</v>
      </c>
    </row>
    <row r="3655" spans="1:21" x14ac:dyDescent="0.2">
      <c r="A3655" s="5">
        <v>3690</v>
      </c>
      <c r="B3655" s="17">
        <v>20</v>
      </c>
      <c r="C3655" s="16">
        <v>9</v>
      </c>
      <c r="D3655" s="16">
        <v>2002</v>
      </c>
      <c r="E3655" s="18">
        <v>37842</v>
      </c>
      <c r="F3655" s="9" t="s">
        <v>3608</v>
      </c>
      <c r="G3655" s="3">
        <v>8000000</v>
      </c>
      <c r="H3655">
        <v>3076425</v>
      </c>
      <c r="I3655" s="3">
        <v>42376425</v>
      </c>
      <c r="J3655" s="8" t="str">
        <f t="shared" si="458"/>
        <v/>
      </c>
      <c r="K3655" s="8" t="str">
        <f t="shared" si="459"/>
        <v/>
      </c>
      <c r="L3655" s="8" t="str">
        <f t="shared" si="460"/>
        <v>8 femmes</v>
      </c>
      <c r="M3655" s="8" t="str">
        <f t="shared" si="461"/>
        <v/>
      </c>
      <c r="N3655" s="8" t="str">
        <f t="shared" si="457"/>
        <v>8 femmes</v>
      </c>
      <c r="O3655" s="10">
        <f>INDEX(cpi!$A$1:$M$106,MATCH($D3655,cpi!$A:$A,0),MATCH($C3655,cpi!$1:$1,0))</f>
        <v>181</v>
      </c>
      <c r="P3655" s="10">
        <f>cpi!$I$2</f>
        <v>245.51900000000001</v>
      </c>
      <c r="Q3655" s="10">
        <f t="shared" si="462"/>
        <v>1.3564585635359117</v>
      </c>
      <c r="R3655" s="8" t="str">
        <f t="shared" si="463"/>
        <v/>
      </c>
      <c r="S3655" s="11">
        <f t="shared" si="464"/>
        <v>10851668.508287294</v>
      </c>
      <c r="T3655" s="11">
        <f t="shared" si="464"/>
        <v>4173043.0363259669</v>
      </c>
      <c r="U3655" s="11">
        <f t="shared" si="464"/>
        <v>57481864.583287299</v>
      </c>
    </row>
    <row r="3656" spans="1:21" x14ac:dyDescent="0.2">
      <c r="A3656" s="5">
        <v>3691</v>
      </c>
      <c r="B3656" s="17">
        <v>1</v>
      </c>
      <c r="C3656" s="16">
        <v>1</v>
      </c>
      <c r="D3656" s="16">
        <v>1991</v>
      </c>
      <c r="E3656" s="18">
        <v>33239</v>
      </c>
      <c r="F3656" s="9" t="s">
        <v>3609</v>
      </c>
      <c r="G3656" s="3">
        <v>8000000</v>
      </c>
      <c r="H3656">
        <v>2275557</v>
      </c>
      <c r="I3656" s="3">
        <v>2275557</v>
      </c>
      <c r="J3656" s="8" t="str">
        <f t="shared" si="458"/>
        <v/>
      </c>
      <c r="K3656" s="8" t="str">
        <f t="shared" si="459"/>
        <v/>
      </c>
      <c r="L3656" s="8" t="str">
        <f t="shared" si="460"/>
        <v>Showdown in Little Tokyo</v>
      </c>
      <c r="M3656" s="8" t="str">
        <f t="shared" si="461"/>
        <v/>
      </c>
      <c r="N3656" s="8" t="str">
        <f t="shared" si="457"/>
        <v>Showdown in Little Tokyo</v>
      </c>
      <c r="O3656" s="10">
        <f>INDEX(cpi!$A$1:$M$106,MATCH($D3656,cpi!$A:$A,0),MATCH($C3656,cpi!$1:$1,0))</f>
        <v>134.6</v>
      </c>
      <c r="P3656" s="10">
        <f>cpi!$I$2</f>
        <v>245.51900000000001</v>
      </c>
      <c r="Q3656" s="10">
        <f t="shared" si="462"/>
        <v>1.8240638930163449</v>
      </c>
      <c r="R3656" s="8" t="str">
        <f t="shared" si="463"/>
        <v/>
      </c>
      <c r="S3656" s="11">
        <f t="shared" si="464"/>
        <v>14592511.144130759</v>
      </c>
      <c r="T3656" s="11">
        <f t="shared" si="464"/>
        <v>4150761.3602005946</v>
      </c>
      <c r="U3656" s="11">
        <f t="shared" si="464"/>
        <v>4150761.3602005946</v>
      </c>
    </row>
    <row r="3657" spans="1:21" x14ac:dyDescent="0.2">
      <c r="A3657" s="5">
        <v>3692</v>
      </c>
      <c r="B3657" s="17">
        <v>25</v>
      </c>
      <c r="C3657" s="16">
        <v>9</v>
      </c>
      <c r="D3657" s="16">
        <v>1998</v>
      </c>
      <c r="E3657" s="18">
        <v>36534</v>
      </c>
      <c r="F3657" s="9" t="s">
        <v>3610</v>
      </c>
      <c r="G3657" s="3">
        <v>8000000</v>
      </c>
      <c r="H3657">
        <v>1793359</v>
      </c>
      <c r="I3657" s="3">
        <v>2256606</v>
      </c>
      <c r="J3657" s="8" t="str">
        <f t="shared" si="458"/>
        <v/>
      </c>
      <c r="K3657" s="8" t="str">
        <f t="shared" si="459"/>
        <v/>
      </c>
      <c r="L3657" s="8" t="str">
        <f t="shared" si="460"/>
        <v>Clay Pigeons</v>
      </c>
      <c r="M3657" s="8" t="str">
        <f t="shared" si="461"/>
        <v/>
      </c>
      <c r="N3657" s="8" t="str">
        <f t="shared" si="457"/>
        <v>Clay Pigeons</v>
      </c>
      <c r="O3657" s="10">
        <f>INDEX(cpi!$A$1:$M$106,MATCH($D3657,cpi!$A:$A,0),MATCH($C3657,cpi!$1:$1,0))</f>
        <v>163.6</v>
      </c>
      <c r="P3657" s="10">
        <f>cpi!$I$2</f>
        <v>245.51900000000001</v>
      </c>
      <c r="Q3657" s="10">
        <f t="shared" si="462"/>
        <v>1.5007273838630808</v>
      </c>
      <c r="R3657" s="8" t="str">
        <f t="shared" si="463"/>
        <v/>
      </c>
      <c r="S3657" s="11">
        <f t="shared" si="464"/>
        <v>12005819.070904646</v>
      </c>
      <c r="T3657" s="11">
        <f t="shared" si="464"/>
        <v>2691342.9603973106</v>
      </c>
      <c r="U3657" s="11">
        <f t="shared" si="464"/>
        <v>3386550.4187897313</v>
      </c>
    </row>
    <row r="3658" spans="1:21" x14ac:dyDescent="0.2">
      <c r="A3658" s="5">
        <v>3693</v>
      </c>
      <c r="B3658" s="17">
        <v>19</v>
      </c>
      <c r="C3658" s="16">
        <v>11</v>
      </c>
      <c r="D3658" s="16">
        <v>2010</v>
      </c>
      <c r="E3658" s="18">
        <v>40735</v>
      </c>
      <c r="F3658" s="9" t="s">
        <v>3611</v>
      </c>
      <c r="G3658" s="3">
        <v>8000000</v>
      </c>
      <c r="H3658">
        <v>1095369</v>
      </c>
      <c r="I3658" s="3">
        <v>15644196</v>
      </c>
      <c r="J3658" s="8" t="str">
        <f t="shared" si="458"/>
        <v/>
      </c>
      <c r="K3658" s="8" t="str">
        <f t="shared" si="459"/>
        <v/>
      </c>
      <c r="L3658" s="8" t="str">
        <f t="shared" si="460"/>
        <v>Made in Dagenham</v>
      </c>
      <c r="M3658" s="8" t="str">
        <f t="shared" si="461"/>
        <v/>
      </c>
      <c r="N3658" s="8" t="str">
        <f t="shared" si="457"/>
        <v>Made in Dagenham</v>
      </c>
      <c r="O3658" s="10">
        <f>INDEX(cpi!$A$1:$M$106,MATCH($D3658,cpi!$A:$A,0),MATCH($C3658,cpi!$1:$1,0))</f>
        <v>218.803</v>
      </c>
      <c r="P3658" s="10">
        <f>cpi!$I$2</f>
        <v>245.51900000000001</v>
      </c>
      <c r="Q3658" s="10">
        <f t="shared" si="462"/>
        <v>1.1221007024583758</v>
      </c>
      <c r="R3658" s="8" t="str">
        <f t="shared" si="463"/>
        <v/>
      </c>
      <c r="S3658" s="11">
        <f t="shared" si="464"/>
        <v>8976805.6196670067</v>
      </c>
      <c r="T3658" s="11">
        <f t="shared" si="464"/>
        <v>1229114.3243511287</v>
      </c>
      <c r="U3658" s="11">
        <f t="shared" si="464"/>
        <v>17554363.320996512</v>
      </c>
    </row>
    <row r="3659" spans="1:21" x14ac:dyDescent="0.2">
      <c r="A3659" s="5">
        <v>3694</v>
      </c>
      <c r="B3659" s="17">
        <v>6</v>
      </c>
      <c r="C3659" s="16">
        <v>6</v>
      </c>
      <c r="D3659" s="16">
        <v>2008</v>
      </c>
      <c r="E3659" s="18">
        <v>39605</v>
      </c>
      <c r="F3659" s="9" t="s">
        <v>3612</v>
      </c>
      <c r="G3659" s="3">
        <v>8000000</v>
      </c>
      <c r="H3659">
        <v>1071240</v>
      </c>
      <c r="I3659">
        <v>2476491</v>
      </c>
      <c r="J3659" s="8" t="str">
        <f t="shared" si="458"/>
        <v/>
      </c>
      <c r="K3659" s="8" t="str">
        <f t="shared" si="459"/>
        <v/>
      </c>
      <c r="L3659" s="8" t="str">
        <f t="shared" si="460"/>
        <v>And When Did You Last See Your Father?</v>
      </c>
      <c r="M3659" s="8" t="str">
        <f t="shared" si="461"/>
        <v/>
      </c>
      <c r="N3659" s="8" t="str">
        <f t="shared" si="457"/>
        <v>And When Did You Last See Your Father?</v>
      </c>
      <c r="O3659" s="10">
        <f>INDEX(cpi!$A$1:$M$106,MATCH($D3659,cpi!$A:$A,0),MATCH($C3659,cpi!$1:$1,0))</f>
        <v>218.815</v>
      </c>
      <c r="P3659" s="10">
        <f>cpi!$I$2</f>
        <v>245.51900000000001</v>
      </c>
      <c r="Q3659" s="10">
        <f t="shared" si="462"/>
        <v>1.1220391655051072</v>
      </c>
      <c r="R3659" s="8" t="str">
        <f t="shared" si="463"/>
        <v/>
      </c>
      <c r="S3659" s="11">
        <f t="shared" si="464"/>
        <v>8976313.3240408581</v>
      </c>
      <c r="T3659" s="11">
        <f t="shared" si="464"/>
        <v>1201973.235655691</v>
      </c>
      <c r="U3659" s="11">
        <f t="shared" si="464"/>
        <v>2778719.8950209082</v>
      </c>
    </row>
    <row r="3660" spans="1:21" x14ac:dyDescent="0.2">
      <c r="A3660" s="5">
        <v>3695</v>
      </c>
      <c r="B3660" s="17">
        <v>5</v>
      </c>
      <c r="C3660" s="16">
        <v>3</v>
      </c>
      <c r="D3660" s="16">
        <v>2010</v>
      </c>
      <c r="E3660" s="18">
        <v>40301</v>
      </c>
      <c r="F3660" s="9" t="s">
        <v>3613</v>
      </c>
      <c r="G3660" s="3">
        <v>8000000</v>
      </c>
      <c r="H3660">
        <v>690290</v>
      </c>
      <c r="I3660">
        <v>3582797</v>
      </c>
      <c r="J3660" s="8" t="str">
        <f t="shared" si="458"/>
        <v/>
      </c>
      <c r="K3660" s="8" t="str">
        <f t="shared" si="459"/>
        <v/>
      </c>
      <c r="L3660" s="8" t="str">
        <f t="shared" si="460"/>
        <v>The Secret of Kells</v>
      </c>
      <c r="M3660" s="8" t="str">
        <f t="shared" si="461"/>
        <v/>
      </c>
      <c r="N3660" s="8" t="str">
        <f t="shared" si="457"/>
        <v>The Secret of Kells</v>
      </c>
      <c r="O3660" s="10">
        <f>INDEX(cpi!$A$1:$M$106,MATCH($D3660,cpi!$A:$A,0),MATCH($C3660,cpi!$1:$1,0))</f>
        <v>217.631</v>
      </c>
      <c r="P3660" s="10">
        <f>cpi!$I$2</f>
        <v>245.51900000000001</v>
      </c>
      <c r="Q3660" s="10">
        <f t="shared" si="462"/>
        <v>1.1281435089670131</v>
      </c>
      <c r="R3660" s="8" t="str">
        <f t="shared" si="463"/>
        <v/>
      </c>
      <c r="S3660" s="11">
        <f t="shared" si="464"/>
        <v>9025148.0717361048</v>
      </c>
      <c r="T3660" s="11">
        <f t="shared" si="464"/>
        <v>778746.18280483945</v>
      </c>
      <c r="U3660" s="11">
        <f t="shared" si="464"/>
        <v>4041909.1794964876</v>
      </c>
    </row>
    <row r="3661" spans="1:21" x14ac:dyDescent="0.2">
      <c r="A3661" s="5">
        <v>3696</v>
      </c>
      <c r="B3661" s="17">
        <v>24</v>
      </c>
      <c r="C3661" s="16">
        <v>1</v>
      </c>
      <c r="D3661" s="16">
        <v>1997</v>
      </c>
      <c r="E3661" s="18">
        <v>36130</v>
      </c>
      <c r="F3661" s="9" t="s">
        <v>3614</v>
      </c>
      <c r="G3661" s="3">
        <v>8000000</v>
      </c>
      <c r="H3661">
        <v>590817</v>
      </c>
      <c r="I3661">
        <v>590817</v>
      </c>
      <c r="J3661" s="8" t="str">
        <f t="shared" si="458"/>
        <v/>
      </c>
      <c r="K3661" s="8" t="str">
        <f t="shared" si="459"/>
        <v/>
      </c>
      <c r="L3661" s="8" t="str">
        <f t="shared" si="460"/>
        <v>Prefontaine</v>
      </c>
      <c r="M3661" s="8" t="str">
        <f t="shared" si="461"/>
        <v/>
      </c>
      <c r="N3661" s="8" t="str">
        <f t="shared" si="457"/>
        <v>Prefontaine</v>
      </c>
      <c r="O3661" s="10">
        <f>INDEX(cpi!$A$1:$M$106,MATCH($D3661,cpi!$A:$A,0),MATCH($C3661,cpi!$1:$1,0))</f>
        <v>159.1</v>
      </c>
      <c r="P3661" s="10">
        <f>cpi!$I$2</f>
        <v>245.51900000000001</v>
      </c>
      <c r="Q3661" s="10">
        <f t="shared" si="462"/>
        <v>1.5431741043368952</v>
      </c>
      <c r="R3661" s="8" t="str">
        <f t="shared" si="463"/>
        <v/>
      </c>
      <c r="S3661" s="11">
        <f t="shared" si="464"/>
        <v>12345392.834695162</v>
      </c>
      <c r="T3661" s="11">
        <f t="shared" si="464"/>
        <v>911733.49480201141</v>
      </c>
      <c r="U3661" s="11">
        <f t="shared" si="464"/>
        <v>911733.49480201141</v>
      </c>
    </row>
    <row r="3662" spans="1:21" x14ac:dyDescent="0.2">
      <c r="A3662" s="5">
        <v>3697</v>
      </c>
      <c r="B3662" s="17">
        <v>28</v>
      </c>
      <c r="C3662" s="16">
        <v>10</v>
      </c>
      <c r="D3662" s="16">
        <v>1983</v>
      </c>
      <c r="E3662" s="18">
        <v>31147</v>
      </c>
      <c r="F3662" s="9" t="s">
        <v>3615</v>
      </c>
      <c r="G3662" s="3">
        <v>8000000</v>
      </c>
      <c r="H3662">
        <v>589308</v>
      </c>
      <c r="I3662">
        <v>589308</v>
      </c>
      <c r="J3662" s="8" t="str">
        <f t="shared" si="458"/>
        <v/>
      </c>
      <c r="K3662" s="8" t="str">
        <f t="shared" si="459"/>
        <v/>
      </c>
      <c r="L3662" s="8" t="str">
        <f t="shared" si="460"/>
        <v>The Wicked Lady</v>
      </c>
      <c r="M3662" s="8" t="str">
        <f t="shared" si="461"/>
        <v/>
      </c>
      <c r="N3662" s="8" t="str">
        <f t="shared" si="457"/>
        <v>The Wicked Lady</v>
      </c>
      <c r="O3662" s="10">
        <f>INDEX(cpi!$A$1:$M$106,MATCH($D3662,cpi!$A:$A,0),MATCH($C3662,cpi!$1:$1,0))</f>
        <v>101</v>
      </c>
      <c r="P3662" s="10">
        <f>cpi!$I$2</f>
        <v>245.51900000000001</v>
      </c>
      <c r="Q3662" s="10">
        <f t="shared" si="462"/>
        <v>2.4308811881188119</v>
      </c>
      <c r="R3662" s="8" t="str">
        <f t="shared" si="463"/>
        <v/>
      </c>
      <c r="S3662" s="11">
        <f t="shared" si="464"/>
        <v>19447049.504950497</v>
      </c>
      <c r="T3662" s="11">
        <f t="shared" si="464"/>
        <v>1432537.7312079209</v>
      </c>
      <c r="U3662" s="11">
        <f t="shared" si="464"/>
        <v>1432537.7312079209</v>
      </c>
    </row>
    <row r="3663" spans="1:21" x14ac:dyDescent="0.2">
      <c r="A3663" s="5">
        <v>3698</v>
      </c>
      <c r="B3663" s="17">
        <v>5</v>
      </c>
      <c r="C3663" s="16">
        <v>5</v>
      </c>
      <c r="D3663" s="16">
        <v>2006</v>
      </c>
      <c r="E3663" s="18">
        <v>38842</v>
      </c>
      <c r="F3663" s="9" t="s">
        <v>3616</v>
      </c>
      <c r="G3663" s="3">
        <v>8000000</v>
      </c>
      <c r="H3663" s="3">
        <v>568932</v>
      </c>
      <c r="I3663" s="3">
        <v>973443</v>
      </c>
      <c r="J3663" s="8" t="str">
        <f t="shared" si="458"/>
        <v/>
      </c>
      <c r="K3663" s="8" t="str">
        <f t="shared" si="459"/>
        <v/>
      </c>
      <c r="L3663" s="8" t="str">
        <f t="shared" si="460"/>
        <v>Down in the Valley</v>
      </c>
      <c r="M3663" s="8" t="str">
        <f t="shared" si="461"/>
        <v/>
      </c>
      <c r="N3663" s="8" t="str">
        <f t="shared" si="457"/>
        <v>Down in the Valley</v>
      </c>
      <c r="O3663" s="10">
        <f>INDEX(cpi!$A$1:$M$106,MATCH($D3663,cpi!$A:$A,0),MATCH($C3663,cpi!$1:$1,0))</f>
        <v>202.5</v>
      </c>
      <c r="P3663" s="10">
        <f>cpi!$I$2</f>
        <v>245.51900000000001</v>
      </c>
      <c r="Q3663" s="10">
        <f t="shared" si="462"/>
        <v>1.2124395061728395</v>
      </c>
      <c r="R3663" s="8" t="str">
        <f t="shared" si="463"/>
        <v/>
      </c>
      <c r="S3663" s="11">
        <f t="shared" si="464"/>
        <v>9699516.0493827164</v>
      </c>
      <c r="T3663" s="11">
        <f t="shared" si="464"/>
        <v>689795.6331259259</v>
      </c>
      <c r="U3663" s="11">
        <f t="shared" si="464"/>
        <v>1180240.7502074074</v>
      </c>
    </row>
    <row r="3664" spans="1:21" x14ac:dyDescent="0.2">
      <c r="A3664" s="5">
        <v>3699</v>
      </c>
      <c r="B3664" s="17">
        <v>11</v>
      </c>
      <c r="C3664" s="16">
        <v>5</v>
      </c>
      <c r="D3664" s="16">
        <v>2007</v>
      </c>
      <c r="E3664" s="18">
        <v>39391</v>
      </c>
      <c r="F3664" s="9" t="s">
        <v>3617</v>
      </c>
      <c r="G3664" s="3">
        <v>8000000</v>
      </c>
      <c r="H3664" s="3">
        <v>458232</v>
      </c>
      <c r="I3664" s="3">
        <v>458232</v>
      </c>
      <c r="J3664" s="8" t="str">
        <f t="shared" si="458"/>
        <v/>
      </c>
      <c r="K3664" s="8" t="str">
        <f t="shared" si="459"/>
        <v/>
      </c>
      <c r="L3664" s="8" t="str">
        <f t="shared" si="460"/>
        <v>Brooklyn Rules</v>
      </c>
      <c r="M3664" s="8" t="str">
        <f t="shared" si="461"/>
        <v/>
      </c>
      <c r="N3664" s="8" t="str">
        <f t="shared" si="457"/>
        <v>Brooklyn Rules</v>
      </c>
      <c r="O3664" s="10">
        <f>INDEX(cpi!$A$1:$M$106,MATCH($D3664,cpi!$A:$A,0),MATCH($C3664,cpi!$1:$1,0))</f>
        <v>207.94900000000001</v>
      </c>
      <c r="P3664" s="10">
        <f>cpi!$I$2</f>
        <v>245.51900000000001</v>
      </c>
      <c r="Q3664" s="10">
        <f t="shared" si="462"/>
        <v>1.1806692987222829</v>
      </c>
      <c r="R3664" s="8" t="str">
        <f t="shared" si="463"/>
        <v/>
      </c>
      <c r="S3664" s="11">
        <f t="shared" si="464"/>
        <v>9445354.3897782639</v>
      </c>
      <c r="T3664" s="11">
        <f t="shared" si="464"/>
        <v>541020.45409210911</v>
      </c>
      <c r="U3664" s="11">
        <f t="shared" si="464"/>
        <v>541020.45409210911</v>
      </c>
    </row>
    <row r="3665" spans="1:21" x14ac:dyDescent="0.2">
      <c r="A3665" s="5">
        <v>3700</v>
      </c>
      <c r="B3665" s="17">
        <v>24</v>
      </c>
      <c r="C3665" s="16">
        <v>10</v>
      </c>
      <c r="D3665" s="16">
        <v>2003</v>
      </c>
      <c r="E3665" s="18">
        <v>38331</v>
      </c>
      <c r="F3665" s="9" t="s">
        <v>3618</v>
      </c>
      <c r="G3665" s="3">
        <v>8000000</v>
      </c>
      <c r="H3665" s="3">
        <v>336456</v>
      </c>
      <c r="I3665" s="3">
        <v>524747</v>
      </c>
      <c r="J3665" s="8" t="str">
        <f t="shared" si="458"/>
        <v/>
      </c>
      <c r="K3665" s="8" t="str">
        <f t="shared" si="459"/>
        <v/>
      </c>
      <c r="L3665" s="8" t="str">
        <f t="shared" si="460"/>
        <v>The Singing Detective</v>
      </c>
      <c r="M3665" s="8" t="str">
        <f t="shared" si="461"/>
        <v/>
      </c>
      <c r="N3665" s="8" t="str">
        <f t="shared" si="457"/>
        <v>The Singing Detective</v>
      </c>
      <c r="O3665" s="10">
        <f>INDEX(cpi!$A$1:$M$106,MATCH($D3665,cpi!$A:$A,0),MATCH($C3665,cpi!$1:$1,0))</f>
        <v>185</v>
      </c>
      <c r="P3665" s="10">
        <f>cpi!$I$2</f>
        <v>245.51900000000001</v>
      </c>
      <c r="Q3665" s="10">
        <f t="shared" si="462"/>
        <v>1.3271297297297298</v>
      </c>
      <c r="R3665" s="8" t="str">
        <f t="shared" si="463"/>
        <v/>
      </c>
      <c r="S3665" s="11">
        <f t="shared" si="464"/>
        <v>10617037.837837838</v>
      </c>
      <c r="T3665" s="11">
        <f t="shared" si="464"/>
        <v>446520.76034594595</v>
      </c>
      <c r="U3665" s="11">
        <f t="shared" si="464"/>
        <v>696407.34428648651</v>
      </c>
    </row>
    <row r="3666" spans="1:21" x14ac:dyDescent="0.2">
      <c r="A3666" s="5">
        <v>3701</v>
      </c>
      <c r="B3666" s="17">
        <v>15</v>
      </c>
      <c r="C3666" s="16">
        <v>6</v>
      </c>
      <c r="D3666" s="16">
        <v>2007</v>
      </c>
      <c r="E3666" s="18">
        <v>39513</v>
      </c>
      <c r="F3666" s="9" t="s">
        <v>3619</v>
      </c>
      <c r="G3666" s="3">
        <v>8000000</v>
      </c>
      <c r="H3666">
        <v>298110</v>
      </c>
      <c r="I3666">
        <v>456814</v>
      </c>
      <c r="J3666" s="8" t="str">
        <f t="shared" si="458"/>
        <v/>
      </c>
      <c r="K3666" s="8" t="str">
        <f t="shared" si="459"/>
        <v/>
      </c>
      <c r="L3666" s="8" t="str">
        <f t="shared" si="460"/>
        <v>Fido</v>
      </c>
      <c r="M3666" s="8" t="str">
        <f t="shared" si="461"/>
        <v/>
      </c>
      <c r="N3666" s="8" t="str">
        <f t="shared" si="457"/>
        <v>Fido</v>
      </c>
      <c r="O3666" s="10">
        <f>INDEX(cpi!$A$1:$M$106,MATCH($D3666,cpi!$A:$A,0),MATCH($C3666,cpi!$1:$1,0))</f>
        <v>208.352</v>
      </c>
      <c r="P3666" s="10">
        <f>cpi!$I$2</f>
        <v>245.51900000000001</v>
      </c>
      <c r="Q3666" s="10">
        <f t="shared" si="462"/>
        <v>1.1783856166487483</v>
      </c>
      <c r="R3666" s="8" t="str">
        <f t="shared" si="463"/>
        <v/>
      </c>
      <c r="S3666" s="11">
        <f t="shared" si="464"/>
        <v>9427084.9331899863</v>
      </c>
      <c r="T3666" s="11">
        <f t="shared" si="464"/>
        <v>351288.53617915837</v>
      </c>
      <c r="U3666" s="11">
        <f t="shared" si="464"/>
        <v>538303.04708378133</v>
      </c>
    </row>
    <row r="3667" spans="1:21" x14ac:dyDescent="0.2">
      <c r="A3667" s="5">
        <v>3702</v>
      </c>
      <c r="B3667" s="17">
        <v>16</v>
      </c>
      <c r="C3667" s="16">
        <v>9</v>
      </c>
      <c r="D3667" s="16">
        <v>2011</v>
      </c>
      <c r="E3667" s="18">
        <v>41008</v>
      </c>
      <c r="F3667" s="9" t="s">
        <v>3620</v>
      </c>
      <c r="G3667" s="3">
        <v>8000000</v>
      </c>
      <c r="H3667" s="3">
        <v>163753</v>
      </c>
      <c r="I3667" s="3">
        <v>2772511</v>
      </c>
      <c r="J3667" s="8" t="str">
        <f t="shared" si="458"/>
        <v/>
      </c>
      <c r="K3667" s="8" t="str">
        <f t="shared" si="459"/>
        <v/>
      </c>
      <c r="L3667" s="8" t="str">
        <f t="shared" si="460"/>
        <v>Restless</v>
      </c>
      <c r="M3667" s="8" t="str">
        <f t="shared" si="461"/>
        <v/>
      </c>
      <c r="N3667" s="8" t="str">
        <f t="shared" si="457"/>
        <v>Restless</v>
      </c>
      <c r="O3667" s="10">
        <f>INDEX(cpi!$A$1:$M$106,MATCH($D3667,cpi!$A:$A,0),MATCH($C3667,cpi!$1:$1,0))</f>
        <v>226.88900000000001</v>
      </c>
      <c r="P3667" s="10">
        <f>cpi!$I$2</f>
        <v>245.51900000000001</v>
      </c>
      <c r="Q3667" s="10">
        <f t="shared" si="462"/>
        <v>1.0821106355971422</v>
      </c>
      <c r="R3667" s="8" t="str">
        <f t="shared" si="463"/>
        <v/>
      </c>
      <c r="S3667" s="11">
        <f t="shared" si="464"/>
        <v>8656885.0847771373</v>
      </c>
      <c r="T3667" s="11">
        <f t="shared" si="464"/>
        <v>177198.86291093883</v>
      </c>
      <c r="U3667" s="11">
        <f t="shared" si="464"/>
        <v>3000163.640410068</v>
      </c>
    </row>
    <row r="3668" spans="1:21" x14ac:dyDescent="0.2">
      <c r="A3668" s="5">
        <v>3703</v>
      </c>
      <c r="B3668" s="17">
        <v>12</v>
      </c>
      <c r="C3668" s="16">
        <v>6</v>
      </c>
      <c r="D3668" s="16">
        <v>1998</v>
      </c>
      <c r="E3668" s="18">
        <v>36135</v>
      </c>
      <c r="F3668" s="9" t="s">
        <v>3621</v>
      </c>
      <c r="G3668" s="3">
        <v>8000000</v>
      </c>
      <c r="H3668" s="3">
        <v>146083</v>
      </c>
      <c r="I3668" s="3">
        <v>146083</v>
      </c>
      <c r="J3668" s="8" t="str">
        <f t="shared" si="458"/>
        <v/>
      </c>
      <c r="K3668" s="8" t="str">
        <f t="shared" si="459"/>
        <v/>
      </c>
      <c r="L3668" s="8" t="str">
        <f t="shared" si="460"/>
        <v>The Land Girls</v>
      </c>
      <c r="M3668" s="8" t="str">
        <f t="shared" si="461"/>
        <v/>
      </c>
      <c r="N3668" s="8" t="str">
        <f t="shared" si="457"/>
        <v>The Land Girls</v>
      </c>
      <c r="O3668" s="10">
        <f>INDEX(cpi!$A$1:$M$106,MATCH($D3668,cpi!$A:$A,0),MATCH($C3668,cpi!$1:$1,0))</f>
        <v>163</v>
      </c>
      <c r="P3668" s="10">
        <f>cpi!$I$2</f>
        <v>245.51900000000001</v>
      </c>
      <c r="Q3668" s="10">
        <f t="shared" si="462"/>
        <v>1.5062515337423312</v>
      </c>
      <c r="R3668" s="8" t="str">
        <f t="shared" si="463"/>
        <v/>
      </c>
      <c r="S3668" s="11">
        <f t="shared" si="464"/>
        <v>12050012.26993865</v>
      </c>
      <c r="T3668" s="11">
        <f t="shared" si="464"/>
        <v>220037.74280368097</v>
      </c>
      <c r="U3668" s="11">
        <f t="shared" si="464"/>
        <v>220037.74280368097</v>
      </c>
    </row>
    <row r="3669" spans="1:21" x14ac:dyDescent="0.2">
      <c r="A3669" s="5">
        <v>3704</v>
      </c>
      <c r="B3669" s="17">
        <v>18</v>
      </c>
      <c r="C3669" s="16">
        <v>5</v>
      </c>
      <c r="D3669" s="16">
        <v>2007</v>
      </c>
      <c r="E3669" s="18">
        <v>39604</v>
      </c>
      <c r="F3669" s="9" t="s">
        <v>3622</v>
      </c>
      <c r="G3669" s="3">
        <v>8000000</v>
      </c>
      <c r="H3669" s="3">
        <v>127188</v>
      </c>
      <c r="I3669" s="3">
        <v>127188</v>
      </c>
      <c r="J3669" s="8" t="str">
        <f t="shared" si="458"/>
        <v/>
      </c>
      <c r="K3669" s="8" t="str">
        <f t="shared" si="459"/>
        <v/>
      </c>
      <c r="L3669" s="8" t="str">
        <f t="shared" si="460"/>
        <v>The Wendell Baker Story</v>
      </c>
      <c r="M3669" s="8" t="str">
        <f t="shared" si="461"/>
        <v/>
      </c>
      <c r="N3669" s="8" t="str">
        <f t="shared" si="457"/>
        <v>The Wendell Baker Story</v>
      </c>
      <c r="O3669" s="10">
        <f>INDEX(cpi!$A$1:$M$106,MATCH($D3669,cpi!$A:$A,0),MATCH($C3669,cpi!$1:$1,0))</f>
        <v>207.94900000000001</v>
      </c>
      <c r="P3669" s="10">
        <f>cpi!$I$2</f>
        <v>245.51900000000001</v>
      </c>
      <c r="Q3669" s="10">
        <f t="shared" si="462"/>
        <v>1.1806692987222829</v>
      </c>
      <c r="R3669" s="8" t="str">
        <f t="shared" si="463"/>
        <v/>
      </c>
      <c r="S3669" s="11">
        <f t="shared" si="464"/>
        <v>9445354.3897782639</v>
      </c>
      <c r="T3669" s="11">
        <f t="shared" si="464"/>
        <v>150166.96676588972</v>
      </c>
      <c r="U3669" s="11">
        <f t="shared" si="464"/>
        <v>150166.96676588972</v>
      </c>
    </row>
    <row r="3670" spans="1:21" x14ac:dyDescent="0.2">
      <c r="A3670" s="5">
        <v>3705</v>
      </c>
      <c r="B3670" s="17">
        <v>29</v>
      </c>
      <c r="C3670" s="16">
        <v>10</v>
      </c>
      <c r="D3670" s="16">
        <v>2010</v>
      </c>
      <c r="E3670" s="18">
        <v>41039</v>
      </c>
      <c r="F3670" s="9" t="s">
        <v>3623</v>
      </c>
      <c r="G3670" s="3">
        <v>8000000</v>
      </c>
      <c r="H3670" s="3">
        <v>109338</v>
      </c>
      <c r="I3670" s="3">
        <v>5314194</v>
      </c>
      <c r="J3670" s="8" t="str">
        <f t="shared" si="458"/>
        <v/>
      </c>
      <c r="K3670" s="8" t="str">
        <f t="shared" si="459"/>
        <v/>
      </c>
      <c r="L3670" s="8" t="str">
        <f t="shared" si="460"/>
        <v>Wild Target</v>
      </c>
      <c r="M3670" s="8" t="str">
        <f t="shared" si="461"/>
        <v/>
      </c>
      <c r="N3670" s="8" t="str">
        <f t="shared" si="457"/>
        <v>Wild Target</v>
      </c>
      <c r="O3670" s="10">
        <f>INDEX(cpi!$A$1:$M$106,MATCH($D3670,cpi!$A:$A,0),MATCH($C3670,cpi!$1:$1,0))</f>
        <v>218.71100000000001</v>
      </c>
      <c r="P3670" s="10">
        <f>cpi!$I$2</f>
        <v>245.51900000000001</v>
      </c>
      <c r="Q3670" s="10">
        <f t="shared" si="462"/>
        <v>1.1225727101060303</v>
      </c>
      <c r="R3670" s="8" t="str">
        <f t="shared" si="463"/>
        <v/>
      </c>
      <c r="S3670" s="11">
        <f t="shared" si="464"/>
        <v>8980581.6808482427</v>
      </c>
      <c r="T3670" s="11">
        <f t="shared" si="464"/>
        <v>122739.85497757314</v>
      </c>
      <c r="U3670" s="11">
        <f t="shared" si="464"/>
        <v>5965569.1606092053</v>
      </c>
    </row>
    <row r="3671" spans="1:21" x14ac:dyDescent="0.2">
      <c r="A3671" s="5">
        <v>3706</v>
      </c>
      <c r="B3671" s="17">
        <v>18</v>
      </c>
      <c r="C3671" s="16">
        <v>4</v>
      </c>
      <c r="D3671" s="16">
        <v>2008</v>
      </c>
      <c r="E3671" s="18">
        <v>39968</v>
      </c>
      <c r="F3671" s="9" t="s">
        <v>3624</v>
      </c>
      <c r="G3671" s="3">
        <v>8000000</v>
      </c>
      <c r="H3671" s="3">
        <v>109045</v>
      </c>
      <c r="I3671" s="3">
        <v>3270974</v>
      </c>
      <c r="J3671" s="8" t="str">
        <f t="shared" si="458"/>
        <v/>
      </c>
      <c r="K3671" s="8" t="str">
        <f t="shared" si="459"/>
        <v/>
      </c>
      <c r="L3671" s="8" t="str">
        <f t="shared" si="460"/>
        <v>Pathology</v>
      </c>
      <c r="M3671" s="8" t="str">
        <f t="shared" si="461"/>
        <v/>
      </c>
      <c r="N3671" s="8" t="str">
        <f t="shared" si="457"/>
        <v>Pathology</v>
      </c>
      <c r="O3671" s="10">
        <f>INDEX(cpi!$A$1:$M$106,MATCH($D3671,cpi!$A:$A,0),MATCH($C3671,cpi!$1:$1,0))</f>
        <v>214.82300000000001</v>
      </c>
      <c r="P3671" s="10">
        <f>cpi!$I$2</f>
        <v>245.51900000000001</v>
      </c>
      <c r="Q3671" s="10">
        <f t="shared" si="462"/>
        <v>1.1428897278224399</v>
      </c>
      <c r="R3671" s="8" t="str">
        <f t="shared" si="463"/>
        <v/>
      </c>
      <c r="S3671" s="11">
        <f t="shared" si="464"/>
        <v>9143117.8225795198</v>
      </c>
      <c r="T3671" s="11">
        <f t="shared" si="464"/>
        <v>124626.41037039796</v>
      </c>
      <c r="U3671" s="11">
        <f t="shared" si="464"/>
        <v>3738362.5845742775</v>
      </c>
    </row>
    <row r="3672" spans="1:21" x14ac:dyDescent="0.2">
      <c r="A3672" s="5">
        <v>3707</v>
      </c>
      <c r="B3672" s="17">
        <v>5</v>
      </c>
      <c r="C3672" s="16">
        <v>10</v>
      </c>
      <c r="D3672" s="16">
        <v>2012</v>
      </c>
      <c r="E3672" s="18">
        <v>41039</v>
      </c>
      <c r="F3672" s="9" t="s">
        <v>3625</v>
      </c>
      <c r="G3672" s="3">
        <v>8000000</v>
      </c>
      <c r="H3672" s="3">
        <v>100915</v>
      </c>
      <c r="I3672" s="3">
        <v>2721534</v>
      </c>
      <c r="J3672" s="8" t="str">
        <f t="shared" si="458"/>
        <v/>
      </c>
      <c r="K3672" s="8" t="str">
        <f t="shared" si="459"/>
        <v/>
      </c>
      <c r="L3672" s="8" t="str">
        <f t="shared" si="460"/>
        <v>Wuthering Heights</v>
      </c>
      <c r="M3672" s="8" t="str">
        <f t="shared" si="461"/>
        <v/>
      </c>
      <c r="N3672" s="8" t="str">
        <f t="shared" si="457"/>
        <v>Wuthering Heights</v>
      </c>
      <c r="O3672" s="10">
        <f>INDEX(cpi!$A$1:$M$106,MATCH($D3672,cpi!$A:$A,0),MATCH($C3672,cpi!$1:$1,0))</f>
        <v>231.31700000000001</v>
      </c>
      <c r="P3672" s="10">
        <f>cpi!$I$2</f>
        <v>245.51900000000001</v>
      </c>
      <c r="Q3672" s="10">
        <f t="shared" si="462"/>
        <v>1.0613962657305775</v>
      </c>
      <c r="R3672" s="8" t="str">
        <f t="shared" si="463"/>
        <v/>
      </c>
      <c r="S3672" s="11">
        <f t="shared" si="464"/>
        <v>8491170.1258446202</v>
      </c>
      <c r="T3672" s="11">
        <f t="shared" si="464"/>
        <v>107110.80415620124</v>
      </c>
      <c r="U3672" s="11">
        <f t="shared" si="464"/>
        <v>2888626.0246588015</v>
      </c>
    </row>
    <row r="3673" spans="1:21" x14ac:dyDescent="0.2">
      <c r="A3673" s="5">
        <v>3708</v>
      </c>
      <c r="B3673" s="17">
        <v>18</v>
      </c>
      <c r="C3673" s="16">
        <v>11</v>
      </c>
      <c r="D3673" s="16">
        <v>2016</v>
      </c>
      <c r="E3673" s="18">
        <v>42897</v>
      </c>
      <c r="F3673" s="9" t="s">
        <v>3626</v>
      </c>
      <c r="G3673" s="3">
        <v>8000000</v>
      </c>
      <c r="H3673">
        <v>82703</v>
      </c>
      <c r="I3673">
        <v>8370555</v>
      </c>
      <c r="J3673" s="8" t="str">
        <f t="shared" si="458"/>
        <v/>
      </c>
      <c r="K3673" s="8" t="str">
        <f t="shared" si="459"/>
        <v/>
      </c>
      <c r="L3673" s="8" t="str">
        <f t="shared" si="460"/>
        <v>A Street Cat Named Bob</v>
      </c>
      <c r="M3673" s="8" t="str">
        <f t="shared" si="461"/>
        <v/>
      </c>
      <c r="N3673" s="8" t="str">
        <f t="shared" si="457"/>
        <v>A Street Cat Named Bob</v>
      </c>
      <c r="O3673" s="10">
        <f>INDEX(cpi!$A$1:$M$106,MATCH($D3673,cpi!$A:$A,0),MATCH($C3673,cpi!$1:$1,0))</f>
        <v>241.35300000000001</v>
      </c>
      <c r="P3673" s="10">
        <f>cpi!$I$2</f>
        <v>245.51900000000001</v>
      </c>
      <c r="Q3673" s="10">
        <f t="shared" si="462"/>
        <v>1.0172610243087925</v>
      </c>
      <c r="R3673" s="8" t="str">
        <f t="shared" si="463"/>
        <v/>
      </c>
      <c r="S3673" s="11">
        <f t="shared" si="464"/>
        <v>8138088.1944703404</v>
      </c>
      <c r="T3673" s="11">
        <f t="shared" si="464"/>
        <v>84130.538493410073</v>
      </c>
      <c r="U3673" s="11">
        <f t="shared" si="464"/>
        <v>8515039.3533330839</v>
      </c>
    </row>
    <row r="3674" spans="1:21" x14ac:dyDescent="0.2">
      <c r="A3674" s="5">
        <v>3709</v>
      </c>
      <c r="B3674" s="17">
        <v>18</v>
      </c>
      <c r="C3674" s="16">
        <v>8</v>
      </c>
      <c r="D3674" s="16">
        <v>2006</v>
      </c>
      <c r="E3674" s="18">
        <v>39241</v>
      </c>
      <c r="F3674" s="9" t="s">
        <v>3627</v>
      </c>
      <c r="G3674" s="3">
        <v>8000000</v>
      </c>
      <c r="H3674" s="3">
        <v>54702</v>
      </c>
      <c r="I3674" s="3">
        <v>143782</v>
      </c>
      <c r="J3674" s="8" t="str">
        <f t="shared" si="458"/>
        <v/>
      </c>
      <c r="K3674" s="8" t="str">
        <f t="shared" si="459"/>
        <v/>
      </c>
      <c r="L3674" s="8" t="str">
        <f t="shared" si="460"/>
        <v>10th &amp; Wolf</v>
      </c>
      <c r="M3674" s="8" t="str">
        <f t="shared" si="461"/>
        <v/>
      </c>
      <c r="N3674" s="8" t="str">
        <f t="shared" si="457"/>
        <v>10th &amp; Wolf</v>
      </c>
      <c r="O3674" s="10">
        <f>INDEX(cpi!$A$1:$M$106,MATCH($D3674,cpi!$A:$A,0),MATCH($C3674,cpi!$1:$1,0))</f>
        <v>203.9</v>
      </c>
      <c r="P3674" s="10">
        <f>cpi!$I$2</f>
        <v>245.51900000000001</v>
      </c>
      <c r="Q3674" s="10">
        <f t="shared" si="462"/>
        <v>1.204114762138303</v>
      </c>
      <c r="R3674" s="8" t="str">
        <f t="shared" si="463"/>
        <v/>
      </c>
      <c r="S3674" s="11">
        <f t="shared" si="464"/>
        <v>9632918.0971064251</v>
      </c>
      <c r="T3674" s="11">
        <f t="shared" si="464"/>
        <v>65867.48571848945</v>
      </c>
      <c r="U3674" s="11">
        <f t="shared" si="464"/>
        <v>173130.02872976949</v>
      </c>
    </row>
    <row r="3675" spans="1:21" x14ac:dyDescent="0.2">
      <c r="A3675" s="5">
        <v>3710</v>
      </c>
      <c r="B3675" s="17">
        <v>22</v>
      </c>
      <c r="C3675" s="16">
        <v>5</v>
      </c>
      <c r="D3675" s="16">
        <v>2015</v>
      </c>
      <c r="E3675" s="18">
        <v>42648</v>
      </c>
      <c r="F3675" s="9" t="s">
        <v>3628</v>
      </c>
      <c r="G3675" s="3">
        <v>8000000</v>
      </c>
      <c r="H3675" s="3">
        <v>53086</v>
      </c>
      <c r="I3675" s="3">
        <v>53086</v>
      </c>
      <c r="J3675" s="8" t="str">
        <f t="shared" si="458"/>
        <v/>
      </c>
      <c r="K3675" s="8" t="str">
        <f t="shared" si="459"/>
        <v/>
      </c>
      <c r="L3675" s="8" t="str">
        <f t="shared" si="460"/>
        <v>Aloft</v>
      </c>
      <c r="M3675" s="8" t="str">
        <f t="shared" si="461"/>
        <v/>
      </c>
      <c r="N3675" s="8" t="str">
        <f t="shared" si="457"/>
        <v>Aloft</v>
      </c>
      <c r="O3675" s="10">
        <f>INDEX(cpi!$A$1:$M$106,MATCH($D3675,cpi!$A:$A,0),MATCH($C3675,cpi!$1:$1,0))</f>
        <v>237.80500000000001</v>
      </c>
      <c r="P3675" s="10">
        <f>cpi!$I$2</f>
        <v>245.51900000000001</v>
      </c>
      <c r="Q3675" s="10">
        <f t="shared" si="462"/>
        <v>1.0324383423393115</v>
      </c>
      <c r="R3675" s="8" t="str">
        <f t="shared" si="463"/>
        <v/>
      </c>
      <c r="S3675" s="11">
        <f t="shared" si="464"/>
        <v>8259506.7387144919</v>
      </c>
      <c r="T3675" s="11">
        <f t="shared" si="464"/>
        <v>54808.021841424692</v>
      </c>
      <c r="U3675" s="11">
        <f t="shared" si="464"/>
        <v>54808.021841424692</v>
      </c>
    </row>
    <row r="3676" spans="1:21" x14ac:dyDescent="0.2">
      <c r="A3676" s="5">
        <v>3711</v>
      </c>
      <c r="B3676" s="17">
        <v>14</v>
      </c>
      <c r="C3676" s="16">
        <v>10</v>
      </c>
      <c r="D3676" s="16">
        <v>2011</v>
      </c>
      <c r="E3676" s="18">
        <v>40949</v>
      </c>
      <c r="F3676" s="9" t="s">
        <v>3629</v>
      </c>
      <c r="G3676" s="3">
        <v>8000000</v>
      </c>
      <c r="H3676" s="3">
        <v>36884</v>
      </c>
      <c r="I3676" s="3">
        <v>3587191</v>
      </c>
      <c r="J3676" s="8" t="str">
        <f t="shared" si="458"/>
        <v/>
      </c>
      <c r="K3676" s="8" t="str">
        <f t="shared" si="459"/>
        <v/>
      </c>
      <c r="L3676" s="8" t="str">
        <f t="shared" si="460"/>
        <v>Fireflies in the Garden</v>
      </c>
      <c r="M3676" s="8" t="str">
        <f t="shared" si="461"/>
        <v/>
      </c>
      <c r="N3676" s="8" t="str">
        <f t="shared" si="457"/>
        <v>Fireflies in the Garden</v>
      </c>
      <c r="O3676" s="10">
        <f>INDEX(cpi!$A$1:$M$106,MATCH($D3676,cpi!$A:$A,0),MATCH($C3676,cpi!$1:$1,0))</f>
        <v>226.42099999999999</v>
      </c>
      <c r="P3676" s="10">
        <f>cpi!$I$2</f>
        <v>245.51900000000001</v>
      </c>
      <c r="Q3676" s="10">
        <f t="shared" si="462"/>
        <v>1.08434729994126</v>
      </c>
      <c r="R3676" s="8" t="str">
        <f t="shared" si="463"/>
        <v/>
      </c>
      <c r="S3676" s="11">
        <f t="shared" si="464"/>
        <v>8674778.3995300792</v>
      </c>
      <c r="T3676" s="11">
        <f t="shared" si="464"/>
        <v>39995.065811033433</v>
      </c>
      <c r="U3676" s="11">
        <f t="shared" si="464"/>
        <v>3889760.8752235882</v>
      </c>
    </row>
    <row r="3677" spans="1:21" x14ac:dyDescent="0.2">
      <c r="A3677" s="5">
        <v>3712</v>
      </c>
      <c r="B3677" s="17">
        <v>23</v>
      </c>
      <c r="C3677" s="16">
        <v>9</v>
      </c>
      <c r="D3677" s="16">
        <v>2005</v>
      </c>
      <c r="E3677" s="18">
        <v>39030</v>
      </c>
      <c r="F3677" s="9" t="s">
        <v>3630</v>
      </c>
      <c r="G3677" s="3">
        <v>8000000</v>
      </c>
      <c r="H3677" s="3">
        <v>23106</v>
      </c>
      <c r="I3677" s="3">
        <v>446438</v>
      </c>
      <c r="J3677" s="8" t="str">
        <f t="shared" si="458"/>
        <v/>
      </c>
      <c r="K3677" s="8" t="str">
        <f t="shared" si="459"/>
        <v/>
      </c>
      <c r="L3677" s="8" t="str">
        <f t="shared" si="460"/>
        <v>Dear Wendy</v>
      </c>
      <c r="M3677" s="8" t="str">
        <f t="shared" si="461"/>
        <v/>
      </c>
      <c r="N3677" s="8" t="str">
        <f t="shared" si="457"/>
        <v>Dear Wendy</v>
      </c>
      <c r="O3677" s="10">
        <f>INDEX(cpi!$A$1:$M$106,MATCH($D3677,cpi!$A:$A,0),MATCH($C3677,cpi!$1:$1,0))</f>
        <v>198.8</v>
      </c>
      <c r="P3677" s="10">
        <f>cpi!$I$2</f>
        <v>245.51900000000001</v>
      </c>
      <c r="Q3677" s="10">
        <f t="shared" si="462"/>
        <v>1.2350050301810864</v>
      </c>
      <c r="R3677" s="8" t="str">
        <f t="shared" si="463"/>
        <v/>
      </c>
      <c r="S3677" s="11">
        <f t="shared" si="464"/>
        <v>9880040.2414486911</v>
      </c>
      <c r="T3677" s="11">
        <f t="shared" si="464"/>
        <v>28536.026227364182</v>
      </c>
      <c r="U3677" s="11">
        <f t="shared" si="464"/>
        <v>551353.17566398392</v>
      </c>
    </row>
    <row r="3678" spans="1:21" x14ac:dyDescent="0.2">
      <c r="A3678" s="5">
        <v>3713</v>
      </c>
      <c r="B3678" s="17">
        <v>27</v>
      </c>
      <c r="C3678" s="16">
        <v>4</v>
      </c>
      <c r="D3678" s="16">
        <v>2001</v>
      </c>
      <c r="E3678" s="18">
        <v>37684</v>
      </c>
      <c r="F3678" s="9" t="s">
        <v>3631</v>
      </c>
      <c r="G3678" s="3">
        <v>8000000</v>
      </c>
      <c r="H3678" s="3">
        <v>19585</v>
      </c>
      <c r="I3678" s="3">
        <v>19585</v>
      </c>
      <c r="J3678" s="8" t="str">
        <f t="shared" si="458"/>
        <v/>
      </c>
      <c r="K3678" s="8" t="str">
        <f t="shared" si="459"/>
        <v/>
      </c>
      <c r="L3678" s="8" t="str">
        <f t="shared" si="460"/>
        <v>Akira</v>
      </c>
      <c r="M3678" s="8" t="str">
        <f t="shared" si="461"/>
        <v/>
      </c>
      <c r="N3678" s="8" t="str">
        <f t="shared" si="457"/>
        <v>Akira</v>
      </c>
      <c r="O3678" s="10">
        <f>INDEX(cpi!$A$1:$M$106,MATCH($D3678,cpi!$A:$A,0),MATCH($C3678,cpi!$1:$1,0))</f>
        <v>176.9</v>
      </c>
      <c r="P3678" s="10">
        <f>cpi!$I$2</f>
        <v>245.51900000000001</v>
      </c>
      <c r="Q3678" s="10">
        <f t="shared" si="462"/>
        <v>1.3878971170152627</v>
      </c>
      <c r="R3678" s="8" t="str">
        <f t="shared" si="463"/>
        <v/>
      </c>
      <c r="S3678" s="11">
        <f t="shared" si="464"/>
        <v>11103176.936122103</v>
      </c>
      <c r="T3678" s="11">
        <f t="shared" si="464"/>
        <v>27181.965036743921</v>
      </c>
      <c r="U3678" s="11">
        <f t="shared" si="464"/>
        <v>27181.965036743921</v>
      </c>
    </row>
    <row r="3679" spans="1:21" x14ac:dyDescent="0.2">
      <c r="A3679" s="5">
        <v>3714</v>
      </c>
      <c r="B3679" s="17">
        <v>20</v>
      </c>
      <c r="C3679" s="16">
        <v>9</v>
      </c>
      <c r="D3679" s="16">
        <v>2013</v>
      </c>
      <c r="E3679" s="18">
        <v>41860</v>
      </c>
      <c r="F3679" s="9" t="s">
        <v>3632</v>
      </c>
      <c r="G3679" s="3">
        <v>8000000</v>
      </c>
      <c r="H3679" s="3">
        <v>0</v>
      </c>
      <c r="I3679" s="3">
        <v>21970000</v>
      </c>
      <c r="J3679" s="8" t="str">
        <f t="shared" si="458"/>
        <v/>
      </c>
      <c r="K3679" s="8" t="str">
        <f t="shared" si="459"/>
        <v/>
      </c>
      <c r="L3679" s="8" t="str">
        <f t="shared" si="460"/>
        <v>Feichang Xingyun</v>
      </c>
      <c r="M3679" s="8" t="str">
        <f t="shared" si="461"/>
        <v/>
      </c>
      <c r="N3679" s="8" t="str">
        <f t="shared" si="457"/>
        <v>Feichang Xingyun</v>
      </c>
      <c r="O3679" s="10">
        <f>INDEX(cpi!$A$1:$M$106,MATCH($D3679,cpi!$A:$A,0),MATCH($C3679,cpi!$1:$1,0))</f>
        <v>234.149</v>
      </c>
      <c r="P3679" s="10">
        <f>cpi!$I$2</f>
        <v>245.51900000000001</v>
      </c>
      <c r="Q3679" s="10">
        <f t="shared" si="462"/>
        <v>1.0485588236550232</v>
      </c>
      <c r="R3679" s="8" t="str">
        <f t="shared" si="463"/>
        <v/>
      </c>
      <c r="S3679" s="11">
        <f t="shared" si="464"/>
        <v>8388470.589240185</v>
      </c>
      <c r="T3679" s="11">
        <f t="shared" si="464"/>
        <v>0</v>
      </c>
      <c r="U3679" s="11">
        <f t="shared" si="464"/>
        <v>23036837.355700858</v>
      </c>
    </row>
    <row r="3680" spans="1:21" x14ac:dyDescent="0.2">
      <c r="A3680" s="5">
        <v>3715</v>
      </c>
      <c r="B3680" s="17">
        <v>4</v>
      </c>
      <c r="C3680" s="16">
        <v>9</v>
      </c>
      <c r="D3680" s="16">
        <v>2007</v>
      </c>
      <c r="E3680" s="18">
        <v>39181</v>
      </c>
      <c r="F3680" s="9" t="s">
        <v>3633</v>
      </c>
      <c r="G3680" s="3">
        <v>8000000</v>
      </c>
      <c r="H3680" s="3">
        <v>0</v>
      </c>
      <c r="I3680" s="3">
        <v>414617</v>
      </c>
      <c r="J3680" s="8" t="str">
        <f t="shared" si="458"/>
        <v/>
      </c>
      <c r="K3680" s="8" t="str">
        <f t="shared" si="459"/>
        <v/>
      </c>
      <c r="L3680" s="8" t="str">
        <f t="shared" si="460"/>
        <v>The Death and Life of Bobby Z</v>
      </c>
      <c r="M3680" s="8" t="str">
        <f t="shared" si="461"/>
        <v/>
      </c>
      <c r="N3680" s="8" t="str">
        <f t="shared" si="457"/>
        <v>The Death and Life of Bobby Z</v>
      </c>
      <c r="O3680" s="10">
        <f>INDEX(cpi!$A$1:$M$106,MATCH($D3680,cpi!$A:$A,0),MATCH($C3680,cpi!$1:$1,0))</f>
        <v>208.49</v>
      </c>
      <c r="P3680" s="10">
        <f>cpi!$I$2</f>
        <v>245.51900000000001</v>
      </c>
      <c r="Q3680" s="10">
        <f t="shared" si="462"/>
        <v>1.1776056405583002</v>
      </c>
      <c r="R3680" s="8" t="str">
        <f t="shared" si="463"/>
        <v/>
      </c>
      <c r="S3680" s="11">
        <f t="shared" si="464"/>
        <v>9420845.1244664025</v>
      </c>
      <c r="T3680" s="11">
        <f t="shared" si="464"/>
        <v>0</v>
      </c>
      <c r="U3680" s="11">
        <f t="shared" si="464"/>
        <v>488255.31787136075</v>
      </c>
    </row>
    <row r="3681" spans="1:21" x14ac:dyDescent="0.2">
      <c r="A3681" s="5">
        <v>3716</v>
      </c>
      <c r="B3681" s="17">
        <v>12</v>
      </c>
      <c r="C3681" s="16">
        <v>8</v>
      </c>
      <c r="D3681" s="16">
        <v>2014</v>
      </c>
      <c r="E3681" s="18">
        <v>41981</v>
      </c>
      <c r="F3681" s="9" t="s">
        <v>3634</v>
      </c>
      <c r="G3681" s="3">
        <v>8000000</v>
      </c>
      <c r="H3681" s="3">
        <v>0</v>
      </c>
      <c r="I3681" s="3">
        <v>44197</v>
      </c>
      <c r="J3681" s="8" t="str">
        <f t="shared" si="458"/>
        <v/>
      </c>
      <c r="K3681" s="8" t="str">
        <f t="shared" si="459"/>
        <v/>
      </c>
      <c r="L3681" s="8" t="str">
        <f t="shared" si="460"/>
        <v>Swelter</v>
      </c>
      <c r="M3681" s="8" t="str">
        <f t="shared" si="461"/>
        <v/>
      </c>
      <c r="N3681" s="8" t="str">
        <f t="shared" si="457"/>
        <v>Swelter</v>
      </c>
      <c r="O3681" s="10">
        <f>INDEX(cpi!$A$1:$M$106,MATCH($D3681,cpi!$A:$A,0),MATCH($C3681,cpi!$1:$1,0))</f>
        <v>237.852</v>
      </c>
      <c r="P3681" s="10">
        <f>cpi!$I$2</f>
        <v>245.51900000000001</v>
      </c>
      <c r="Q3681" s="10">
        <f t="shared" si="462"/>
        <v>1.0322343305921329</v>
      </c>
      <c r="R3681" s="8" t="str">
        <f t="shared" si="463"/>
        <v/>
      </c>
      <c r="S3681" s="11">
        <f t="shared" si="464"/>
        <v>8257874.644737063</v>
      </c>
      <c r="T3681" s="11">
        <f t="shared" si="464"/>
        <v>0</v>
      </c>
      <c r="U3681" s="11">
        <f t="shared" si="464"/>
        <v>45621.660709180498</v>
      </c>
    </row>
    <row r="3682" spans="1:21" x14ac:dyDescent="0.2">
      <c r="A3682" s="5">
        <v>3717</v>
      </c>
      <c r="B3682" s="17">
        <v>30</v>
      </c>
      <c r="C3682" s="16">
        <v>11</v>
      </c>
      <c r="D3682" s="16">
        <v>2007</v>
      </c>
      <c r="E3682" s="18">
        <v>39975</v>
      </c>
      <c r="F3682" s="9" t="s">
        <v>3635</v>
      </c>
      <c r="G3682" s="3">
        <v>8000000</v>
      </c>
      <c r="H3682" s="3">
        <v>0</v>
      </c>
      <c r="I3682" s="3">
        <v>0</v>
      </c>
      <c r="J3682" s="8">
        <f t="shared" si="458"/>
        <v>1</v>
      </c>
      <c r="K3682" s="8" t="str">
        <f t="shared" si="459"/>
        <v/>
      </c>
      <c r="L3682" s="8" t="str">
        <f t="shared" si="460"/>
        <v>Maurice Richard</v>
      </c>
      <c r="M3682" s="8" t="str">
        <f t="shared" si="461"/>
        <v/>
      </c>
      <c r="N3682" s="8" t="str">
        <f t="shared" si="457"/>
        <v>Maurice Richard</v>
      </c>
      <c r="O3682" s="10">
        <f>INDEX(cpi!$A$1:$M$106,MATCH($D3682,cpi!$A:$A,0),MATCH($C3682,cpi!$1:$1,0))</f>
        <v>210.17699999999999</v>
      </c>
      <c r="P3682" s="10">
        <f>cpi!$I$2</f>
        <v>245.51900000000001</v>
      </c>
      <c r="Q3682" s="10">
        <f t="shared" si="462"/>
        <v>1.168153508709326</v>
      </c>
      <c r="R3682" s="8" t="str">
        <f t="shared" si="463"/>
        <v/>
      </c>
      <c r="S3682" s="11">
        <f t="shared" si="464"/>
        <v>9345228.0696746074</v>
      </c>
      <c r="T3682" s="11">
        <f t="shared" si="464"/>
        <v>0</v>
      </c>
      <c r="U3682" s="11">
        <f t="shared" si="464"/>
        <v>0</v>
      </c>
    </row>
    <row r="3683" spans="1:21" x14ac:dyDescent="0.2">
      <c r="A3683" s="5">
        <v>3718</v>
      </c>
      <c r="B3683" s="17">
        <v>24</v>
      </c>
      <c r="C3683" s="16">
        <v>2</v>
      </c>
      <c r="D3683" s="16">
        <v>2015</v>
      </c>
      <c r="E3683" s="18">
        <v>42706</v>
      </c>
      <c r="F3683" s="9" t="s">
        <v>3636</v>
      </c>
      <c r="G3683" s="3">
        <v>8000000</v>
      </c>
      <c r="H3683" s="3">
        <v>0</v>
      </c>
      <c r="I3683" s="3">
        <v>0</v>
      </c>
      <c r="J3683" s="8">
        <f t="shared" si="458"/>
        <v>1</v>
      </c>
      <c r="K3683" s="8" t="str">
        <f t="shared" si="459"/>
        <v/>
      </c>
      <c r="L3683" s="8" t="str">
        <f t="shared" si="460"/>
        <v>Green Street Hooligans: Underground</v>
      </c>
      <c r="M3683" s="8" t="str">
        <f t="shared" si="461"/>
        <v/>
      </c>
      <c r="N3683" s="8" t="str">
        <f t="shared" si="457"/>
        <v>Green Street Hooligans: Underground</v>
      </c>
      <c r="O3683" s="10">
        <f>INDEX(cpi!$A$1:$M$106,MATCH($D3683,cpi!$A:$A,0),MATCH($C3683,cpi!$1:$1,0))</f>
        <v>234.72200000000001</v>
      </c>
      <c r="P3683" s="10">
        <f>cpi!$I$2</f>
        <v>245.51900000000001</v>
      </c>
      <c r="Q3683" s="10">
        <f t="shared" si="462"/>
        <v>1.0459990968038786</v>
      </c>
      <c r="R3683" s="8" t="str">
        <f t="shared" si="463"/>
        <v/>
      </c>
      <c r="S3683" s="11">
        <f t="shared" si="464"/>
        <v>8367992.7744310284</v>
      </c>
      <c r="T3683" s="11">
        <f t="shared" si="464"/>
        <v>0</v>
      </c>
      <c r="U3683" s="11">
        <f t="shared" si="464"/>
        <v>0</v>
      </c>
    </row>
    <row r="3684" spans="1:21" x14ac:dyDescent="0.2">
      <c r="A3684" s="5">
        <v>3719</v>
      </c>
      <c r="B3684" s="17">
        <v>31</v>
      </c>
      <c r="C3684" s="16">
        <v>12</v>
      </c>
      <c r="D3684" s="16">
        <v>2009</v>
      </c>
      <c r="E3684" s="18">
        <v>40736</v>
      </c>
      <c r="F3684" s="9" t="s">
        <v>3637</v>
      </c>
      <c r="G3684" s="3">
        <v>8000000</v>
      </c>
      <c r="H3684" s="3">
        <v>0</v>
      </c>
      <c r="I3684" s="3">
        <v>0</v>
      </c>
      <c r="J3684" s="8">
        <f t="shared" si="458"/>
        <v>1</v>
      </c>
      <c r="K3684" s="8" t="str">
        <f t="shared" si="459"/>
        <v/>
      </c>
      <c r="L3684" s="8" t="str">
        <f t="shared" si="460"/>
        <v>Chirstmas in Beverly Hills</v>
      </c>
      <c r="M3684" s="8" t="str">
        <f t="shared" si="461"/>
        <v/>
      </c>
      <c r="N3684" s="8" t="str">
        <f t="shared" si="457"/>
        <v>Chirstmas in Beverly Hills</v>
      </c>
      <c r="O3684" s="10">
        <f>INDEX(cpi!$A$1:$M$106,MATCH($D3684,cpi!$A:$A,0),MATCH($C3684,cpi!$1:$1,0))</f>
        <v>215.94900000000001</v>
      </c>
      <c r="P3684" s="10">
        <f>cpi!$I$2</f>
        <v>245.51900000000001</v>
      </c>
      <c r="Q3684" s="10">
        <f t="shared" si="462"/>
        <v>1.1369304789556793</v>
      </c>
      <c r="R3684" s="8" t="str">
        <f t="shared" si="463"/>
        <v/>
      </c>
      <c r="S3684" s="11">
        <f t="shared" si="464"/>
        <v>9095443.8316454347</v>
      </c>
      <c r="T3684" s="11">
        <f t="shared" si="464"/>
        <v>0</v>
      </c>
      <c r="U3684" s="11">
        <f t="shared" si="464"/>
        <v>0</v>
      </c>
    </row>
    <row r="3685" spans="1:21" x14ac:dyDescent="0.2">
      <c r="A3685" s="5">
        <v>3720</v>
      </c>
      <c r="B3685" s="17">
        <v>31</v>
      </c>
      <c r="C3685" s="16">
        <v>12</v>
      </c>
      <c r="D3685" s="16">
        <v>2015</v>
      </c>
      <c r="E3685" s="18">
        <v>42928</v>
      </c>
      <c r="F3685" s="9" t="s">
        <v>3638</v>
      </c>
      <c r="G3685" s="3">
        <v>8000000</v>
      </c>
      <c r="H3685" s="3">
        <v>0</v>
      </c>
      <c r="I3685" s="3">
        <v>0</v>
      </c>
      <c r="J3685" s="8">
        <f t="shared" si="458"/>
        <v>1</v>
      </c>
      <c r="K3685" s="8" t="str">
        <f t="shared" si="459"/>
        <v/>
      </c>
      <c r="L3685" s="8" t="str">
        <f t="shared" si="460"/>
        <v>Henry Joseph Church</v>
      </c>
      <c r="M3685" s="8" t="str">
        <f t="shared" si="461"/>
        <v/>
      </c>
      <c r="N3685" s="8" t="str">
        <f t="shared" si="457"/>
        <v>Henry Joseph Church</v>
      </c>
      <c r="O3685" s="10">
        <f>INDEX(cpi!$A$1:$M$106,MATCH($D3685,cpi!$A:$A,0),MATCH($C3685,cpi!$1:$1,0))</f>
        <v>236.52500000000001</v>
      </c>
      <c r="P3685" s="10">
        <f>cpi!$I$2</f>
        <v>245.51900000000001</v>
      </c>
      <c r="Q3685" s="10">
        <f t="shared" si="462"/>
        <v>1.0380255786914703</v>
      </c>
      <c r="R3685" s="8" t="str">
        <f t="shared" si="463"/>
        <v/>
      </c>
      <c r="S3685" s="11">
        <f t="shared" si="464"/>
        <v>8304204.6295317626</v>
      </c>
      <c r="T3685" s="11">
        <f t="shared" si="464"/>
        <v>0</v>
      </c>
      <c r="U3685" s="11">
        <f t="shared" si="464"/>
        <v>0</v>
      </c>
    </row>
    <row r="3686" spans="1:21" x14ac:dyDescent="0.2">
      <c r="A3686" s="5">
        <v>3721</v>
      </c>
      <c r="B3686" s="17">
        <v>6</v>
      </c>
      <c r="C3686" s="16">
        <v>5</v>
      </c>
      <c r="D3686" s="16">
        <v>2016</v>
      </c>
      <c r="E3686" s="18">
        <v>42526</v>
      </c>
      <c r="F3686" s="9" t="s">
        <v>3639</v>
      </c>
      <c r="G3686" s="3">
        <v>8000000</v>
      </c>
      <c r="H3686" s="3">
        <v>0</v>
      </c>
      <c r="I3686" s="3">
        <v>0</v>
      </c>
      <c r="J3686" s="8">
        <f t="shared" si="458"/>
        <v>1</v>
      </c>
      <c r="K3686" s="8" t="str">
        <f t="shared" si="459"/>
        <v/>
      </c>
      <c r="L3686" s="8" t="str">
        <f t="shared" si="460"/>
        <v>Code of Honor</v>
      </c>
      <c r="M3686" s="8" t="str">
        <f t="shared" si="461"/>
        <v/>
      </c>
      <c r="N3686" s="8" t="str">
        <f t="shared" si="457"/>
        <v>Code of Honor</v>
      </c>
      <c r="O3686" s="10">
        <f>INDEX(cpi!$A$1:$M$106,MATCH($D3686,cpi!$A:$A,0),MATCH($C3686,cpi!$1:$1,0))</f>
        <v>240.22900000000001</v>
      </c>
      <c r="P3686" s="10">
        <f>cpi!$I$2</f>
        <v>245.51900000000001</v>
      </c>
      <c r="Q3686" s="10">
        <f t="shared" si="462"/>
        <v>1.0220206552914095</v>
      </c>
      <c r="R3686" s="8" t="str">
        <f t="shared" si="463"/>
        <v/>
      </c>
      <c r="S3686" s="11">
        <f t="shared" si="464"/>
        <v>8176165.2423312757</v>
      </c>
      <c r="T3686" s="11">
        <f t="shared" si="464"/>
        <v>0</v>
      </c>
      <c r="U3686" s="11">
        <f t="shared" si="464"/>
        <v>0</v>
      </c>
    </row>
    <row r="3687" spans="1:21" x14ac:dyDescent="0.2">
      <c r="A3687" s="5">
        <v>3722</v>
      </c>
      <c r="B3687" s="17">
        <v>27</v>
      </c>
      <c r="C3687" s="16">
        <v>1</v>
      </c>
      <c r="D3687" s="16">
        <v>2006</v>
      </c>
      <c r="E3687" s="18">
        <v>39508</v>
      </c>
      <c r="F3687" s="9" t="s">
        <v>3640</v>
      </c>
      <c r="G3687" s="3">
        <v>7900000</v>
      </c>
      <c r="H3687" s="3">
        <v>672243</v>
      </c>
      <c r="I3687" s="3">
        <v>3129471</v>
      </c>
      <c r="J3687" s="8" t="str">
        <f t="shared" si="458"/>
        <v/>
      </c>
      <c r="K3687" s="8" t="str">
        <f t="shared" si="459"/>
        <v/>
      </c>
      <c r="L3687" s="8" t="str">
        <f t="shared" si="460"/>
        <v>Imagine Me &amp; You</v>
      </c>
      <c r="M3687" s="8" t="str">
        <f t="shared" si="461"/>
        <v/>
      </c>
      <c r="N3687" s="8" t="str">
        <f t="shared" si="457"/>
        <v>Imagine Me &amp; You</v>
      </c>
      <c r="O3687" s="10">
        <f>INDEX(cpi!$A$1:$M$106,MATCH($D3687,cpi!$A:$A,0),MATCH($C3687,cpi!$1:$1,0))</f>
        <v>198.3</v>
      </c>
      <c r="P3687" s="10">
        <f>cpi!$I$2</f>
        <v>245.51900000000001</v>
      </c>
      <c r="Q3687" s="10">
        <f t="shared" si="462"/>
        <v>1.2381190115985881</v>
      </c>
      <c r="R3687" s="8" t="str">
        <f t="shared" si="463"/>
        <v/>
      </c>
      <c r="S3687" s="11">
        <f t="shared" si="464"/>
        <v>9781140.1916288454</v>
      </c>
      <c r="T3687" s="11">
        <f t="shared" si="464"/>
        <v>832316.83871406969</v>
      </c>
      <c r="U3687" s="11">
        <f t="shared" si="464"/>
        <v>3874657.5413464447</v>
      </c>
    </row>
    <row r="3688" spans="1:21" x14ac:dyDescent="0.2">
      <c r="A3688" s="5">
        <v>3723</v>
      </c>
      <c r="B3688" s="17">
        <v>4</v>
      </c>
      <c r="C3688" s="16">
        <v>7</v>
      </c>
      <c r="D3688" s="16">
        <v>2003</v>
      </c>
      <c r="E3688" s="18">
        <v>37718</v>
      </c>
      <c r="F3688" s="9" t="s">
        <v>3641</v>
      </c>
      <c r="G3688" s="3">
        <v>7800000</v>
      </c>
      <c r="H3688" s="3">
        <v>10130108</v>
      </c>
      <c r="I3688" s="3">
        <v>24021282</v>
      </c>
      <c r="J3688" s="8" t="str">
        <f t="shared" si="458"/>
        <v/>
      </c>
      <c r="K3688" s="8" t="str">
        <f t="shared" si="459"/>
        <v/>
      </c>
      <c r="L3688" s="8" t="str">
        <f t="shared" si="460"/>
        <v>Swimming Pool</v>
      </c>
      <c r="M3688" s="8" t="str">
        <f t="shared" si="461"/>
        <v/>
      </c>
      <c r="N3688" s="8" t="str">
        <f t="shared" si="457"/>
        <v>Swimming Pool</v>
      </c>
      <c r="O3688" s="10">
        <f>INDEX(cpi!$A$1:$M$106,MATCH($D3688,cpi!$A:$A,0),MATCH($C3688,cpi!$1:$1,0))</f>
        <v>183.9</v>
      </c>
      <c r="P3688" s="10">
        <f>cpi!$I$2</f>
        <v>245.51900000000001</v>
      </c>
      <c r="Q3688" s="10">
        <f t="shared" si="462"/>
        <v>1.335067971723763</v>
      </c>
      <c r="R3688" s="8" t="str">
        <f t="shared" si="463"/>
        <v/>
      </c>
      <c r="S3688" s="11">
        <f t="shared" si="464"/>
        <v>10413530.179445352</v>
      </c>
      <c r="T3688" s="11">
        <f t="shared" si="464"/>
        <v>13524382.740902666</v>
      </c>
      <c r="U3688" s="11">
        <f t="shared" si="464"/>
        <v>32070044.237944536</v>
      </c>
    </row>
    <row r="3689" spans="1:21" x14ac:dyDescent="0.2">
      <c r="A3689" s="5">
        <v>3724</v>
      </c>
      <c r="B3689" s="17">
        <v>23</v>
      </c>
      <c r="C3689" s="16">
        <v>2</v>
      </c>
      <c r="D3689" s="16">
        <v>1990</v>
      </c>
      <c r="E3689" s="18">
        <v>33544</v>
      </c>
      <c r="F3689" s="9" t="s">
        <v>3642</v>
      </c>
      <c r="G3689" s="3">
        <v>7700000</v>
      </c>
      <c r="H3689" s="3">
        <v>882290</v>
      </c>
      <c r="I3689" s="3">
        <v>882290</v>
      </c>
      <c r="J3689" s="8" t="str">
        <f t="shared" si="458"/>
        <v/>
      </c>
      <c r="K3689" s="8" t="str">
        <f t="shared" si="459"/>
        <v/>
      </c>
      <c r="L3689" s="8" t="str">
        <f t="shared" si="460"/>
        <v>The Blood of Heroes</v>
      </c>
      <c r="M3689" s="8" t="str">
        <f t="shared" si="461"/>
        <v/>
      </c>
      <c r="N3689" s="8" t="str">
        <f t="shared" si="457"/>
        <v>The Blood of Heroes</v>
      </c>
      <c r="O3689" s="10">
        <f>INDEX(cpi!$A$1:$M$106,MATCH($D3689,cpi!$A:$A,0),MATCH($C3689,cpi!$1:$1,0))</f>
        <v>128</v>
      </c>
      <c r="P3689" s="10">
        <f>cpi!$I$2</f>
        <v>245.51900000000001</v>
      </c>
      <c r="Q3689" s="10">
        <f t="shared" si="462"/>
        <v>1.9181171875</v>
      </c>
      <c r="R3689" s="8" t="str">
        <f t="shared" si="463"/>
        <v/>
      </c>
      <c r="S3689" s="11">
        <f t="shared" si="464"/>
        <v>14769502.34375</v>
      </c>
      <c r="T3689" s="11">
        <f t="shared" si="464"/>
        <v>1692335.6133593749</v>
      </c>
      <c r="U3689" s="11">
        <f t="shared" si="464"/>
        <v>1692335.6133593749</v>
      </c>
    </row>
    <row r="3690" spans="1:21" x14ac:dyDescent="0.2">
      <c r="A3690" s="5">
        <v>3725</v>
      </c>
      <c r="B3690" s="17">
        <v>14</v>
      </c>
      <c r="C3690" s="16">
        <v>4</v>
      </c>
      <c r="D3690" s="16">
        <v>2015</v>
      </c>
      <c r="E3690" s="18">
        <v>42404</v>
      </c>
      <c r="F3690" s="9" t="s">
        <v>3643</v>
      </c>
      <c r="G3690" s="3">
        <v>7700000</v>
      </c>
      <c r="H3690" s="3">
        <v>5336</v>
      </c>
      <c r="I3690" s="3">
        <v>1080428</v>
      </c>
      <c r="J3690" s="8" t="str">
        <f t="shared" si="458"/>
        <v/>
      </c>
      <c r="K3690" s="8" t="str">
        <f t="shared" si="459"/>
        <v/>
      </c>
      <c r="L3690" s="8" t="str">
        <f t="shared" si="460"/>
        <v>Loin des hommes</v>
      </c>
      <c r="M3690" s="8" t="str">
        <f t="shared" si="461"/>
        <v/>
      </c>
      <c r="N3690" s="8" t="str">
        <f t="shared" si="457"/>
        <v>Loin des hommes</v>
      </c>
      <c r="O3690" s="10">
        <f>INDEX(cpi!$A$1:$M$106,MATCH($D3690,cpi!$A:$A,0),MATCH($C3690,cpi!$1:$1,0))</f>
        <v>236.59899999999999</v>
      </c>
      <c r="P3690" s="10">
        <f>cpi!$I$2</f>
        <v>245.51900000000001</v>
      </c>
      <c r="Q3690" s="10">
        <f t="shared" si="462"/>
        <v>1.0377009201222323</v>
      </c>
      <c r="R3690" s="8" t="str">
        <f t="shared" si="463"/>
        <v/>
      </c>
      <c r="S3690" s="11">
        <f t="shared" si="464"/>
        <v>7990297.0849411879</v>
      </c>
      <c r="T3690" s="11">
        <f t="shared" si="464"/>
        <v>5537.1721097722311</v>
      </c>
      <c r="U3690" s="11">
        <f t="shared" si="464"/>
        <v>1121161.1297258232</v>
      </c>
    </row>
    <row r="3691" spans="1:21" x14ac:dyDescent="0.2">
      <c r="A3691" s="5">
        <v>3726</v>
      </c>
      <c r="B3691" s="17">
        <v>13</v>
      </c>
      <c r="C3691" s="16">
        <v>12</v>
      </c>
      <c r="D3691" s="16">
        <v>1989</v>
      </c>
      <c r="E3691" s="18">
        <v>32885</v>
      </c>
      <c r="F3691" s="9" t="s">
        <v>3644</v>
      </c>
      <c r="G3691" s="3">
        <v>7500000</v>
      </c>
      <c r="H3691" s="3">
        <v>106593296</v>
      </c>
      <c r="I3691" s="3">
        <v>106593296</v>
      </c>
      <c r="J3691" s="8" t="str">
        <f t="shared" si="458"/>
        <v/>
      </c>
      <c r="K3691" s="8" t="str">
        <f t="shared" si="459"/>
        <v/>
      </c>
      <c r="L3691" s="8" t="str">
        <f t="shared" si="460"/>
        <v>Driving Miss Daisy</v>
      </c>
      <c r="M3691" s="8" t="str">
        <f t="shared" si="461"/>
        <v/>
      </c>
      <c r="N3691" s="8" t="str">
        <f t="shared" si="457"/>
        <v>Driving Miss Daisy</v>
      </c>
      <c r="O3691" s="10">
        <f>INDEX(cpi!$A$1:$M$106,MATCH($D3691,cpi!$A:$A,0),MATCH($C3691,cpi!$1:$1,0))</f>
        <v>126.1</v>
      </c>
      <c r="P3691" s="10">
        <f>cpi!$I$2</f>
        <v>245.51900000000001</v>
      </c>
      <c r="Q3691" s="10">
        <f t="shared" si="462"/>
        <v>1.9470182394924664</v>
      </c>
      <c r="R3691" s="8" t="str">
        <f t="shared" si="463"/>
        <v/>
      </c>
      <c r="S3691" s="11">
        <f t="shared" si="464"/>
        <v>14602636.796193499</v>
      </c>
      <c r="T3691" s="11">
        <f t="shared" si="464"/>
        <v>207539091.51961938</v>
      </c>
      <c r="U3691" s="11">
        <f t="shared" si="464"/>
        <v>207539091.51961938</v>
      </c>
    </row>
    <row r="3692" spans="1:21" x14ac:dyDescent="0.2">
      <c r="A3692" s="5">
        <v>3727</v>
      </c>
      <c r="B3692" s="17">
        <v>26</v>
      </c>
      <c r="C3692" s="16">
        <v>9</v>
      </c>
      <c r="D3692" s="16">
        <v>1997</v>
      </c>
      <c r="E3692" s="18">
        <v>36200</v>
      </c>
      <c r="F3692" s="9" t="s">
        <v>3645</v>
      </c>
      <c r="G3692" s="3">
        <v>7500000</v>
      </c>
      <c r="H3692" s="3">
        <v>43492389</v>
      </c>
      <c r="I3692" s="3">
        <v>43492389</v>
      </c>
      <c r="J3692" s="8" t="str">
        <f t="shared" si="458"/>
        <v/>
      </c>
      <c r="K3692" s="8" t="str">
        <f t="shared" si="459"/>
        <v/>
      </c>
      <c r="L3692" s="8" t="str">
        <f t="shared" si="460"/>
        <v>Soul Food</v>
      </c>
      <c r="M3692" s="8" t="str">
        <f t="shared" si="461"/>
        <v/>
      </c>
      <c r="N3692" s="8" t="str">
        <f t="shared" si="457"/>
        <v>Soul Food</v>
      </c>
      <c r="O3692" s="10">
        <f>INDEX(cpi!$A$1:$M$106,MATCH($D3692,cpi!$A:$A,0),MATCH($C3692,cpi!$1:$1,0))</f>
        <v>161.19999999999999</v>
      </c>
      <c r="P3692" s="10">
        <f>cpi!$I$2</f>
        <v>245.51900000000001</v>
      </c>
      <c r="Q3692" s="10">
        <f t="shared" si="462"/>
        <v>1.5230707196029778</v>
      </c>
      <c r="R3692" s="8" t="str">
        <f t="shared" si="463"/>
        <v/>
      </c>
      <c r="S3692" s="11">
        <f t="shared" si="464"/>
        <v>11423030.397022333</v>
      </c>
      <c r="T3692" s="11">
        <f t="shared" si="464"/>
        <v>66241984.211482637</v>
      </c>
      <c r="U3692" s="11">
        <f t="shared" si="464"/>
        <v>66241984.211482637</v>
      </c>
    </row>
    <row r="3693" spans="1:21" x14ac:dyDescent="0.2">
      <c r="A3693" s="5">
        <v>3728</v>
      </c>
      <c r="B3693" s="17">
        <v>23</v>
      </c>
      <c r="C3693" s="16">
        <v>2</v>
      </c>
      <c r="D3693" s="16">
        <v>1996</v>
      </c>
      <c r="E3693" s="18">
        <v>35736</v>
      </c>
      <c r="F3693" s="9" t="s">
        <v>3646</v>
      </c>
      <c r="G3693" s="3">
        <v>7500000</v>
      </c>
      <c r="H3693" s="3">
        <v>32281907</v>
      </c>
      <c r="I3693" s="3">
        <v>36238752</v>
      </c>
      <c r="J3693" s="8" t="str">
        <f t="shared" si="458"/>
        <v/>
      </c>
      <c r="K3693" s="8" t="str">
        <f t="shared" si="459"/>
        <v/>
      </c>
      <c r="L3693" s="8" t="str">
        <f t="shared" si="460"/>
        <v>Rumble in the Bronx</v>
      </c>
      <c r="M3693" s="8" t="str">
        <f t="shared" si="461"/>
        <v/>
      </c>
      <c r="N3693" s="8" t="str">
        <f t="shared" si="457"/>
        <v>Rumble in the Bronx</v>
      </c>
      <c r="O3693" s="10">
        <f>INDEX(cpi!$A$1:$M$106,MATCH($D3693,cpi!$A:$A,0),MATCH($C3693,cpi!$1:$1,0))</f>
        <v>154.9</v>
      </c>
      <c r="P3693" s="10">
        <f>cpi!$I$2</f>
        <v>245.51900000000001</v>
      </c>
      <c r="Q3693" s="10">
        <f t="shared" si="462"/>
        <v>1.585016139444803</v>
      </c>
      <c r="R3693" s="8" t="str">
        <f t="shared" si="463"/>
        <v/>
      </c>
      <c r="S3693" s="11">
        <f t="shared" si="464"/>
        <v>11887621.045836022</v>
      </c>
      <c r="T3693" s="11">
        <f t="shared" si="464"/>
        <v>51167343.607056163</v>
      </c>
      <c r="U3693" s="11">
        <f t="shared" si="464"/>
        <v>57439006.793337636</v>
      </c>
    </row>
    <row r="3694" spans="1:21" x14ac:dyDescent="0.2">
      <c r="A3694" s="5">
        <v>3729</v>
      </c>
      <c r="B3694" s="17">
        <v>17</v>
      </c>
      <c r="C3694" s="16">
        <v>3</v>
      </c>
      <c r="D3694" s="16">
        <v>2006</v>
      </c>
      <c r="E3694" s="18">
        <v>39205</v>
      </c>
      <c r="F3694" s="9" t="s">
        <v>3647</v>
      </c>
      <c r="G3694" s="3">
        <v>7500000</v>
      </c>
      <c r="H3694">
        <v>24793509</v>
      </c>
      <c r="I3694" s="3">
        <v>40016662</v>
      </c>
      <c r="J3694" s="8" t="str">
        <f t="shared" si="458"/>
        <v/>
      </c>
      <c r="K3694" s="8" t="str">
        <f t="shared" si="459"/>
        <v/>
      </c>
      <c r="L3694" s="8" t="str">
        <f t="shared" si="460"/>
        <v>Thank You For Smoking</v>
      </c>
      <c r="M3694" s="8" t="str">
        <f t="shared" si="461"/>
        <v/>
      </c>
      <c r="N3694" s="8" t="str">
        <f t="shared" si="457"/>
        <v>Thank You For Smoking</v>
      </c>
      <c r="O3694" s="10">
        <f>INDEX(cpi!$A$1:$M$106,MATCH($D3694,cpi!$A:$A,0),MATCH($C3694,cpi!$1:$1,0))</f>
        <v>199.8</v>
      </c>
      <c r="P3694" s="10">
        <f>cpi!$I$2</f>
        <v>245.51900000000001</v>
      </c>
      <c r="Q3694" s="10">
        <f t="shared" si="462"/>
        <v>1.2288238238238238</v>
      </c>
      <c r="R3694" s="8" t="str">
        <f t="shared" si="463"/>
        <v/>
      </c>
      <c r="S3694" s="11">
        <f t="shared" si="464"/>
        <v>9216178.6786786783</v>
      </c>
      <c r="T3694" s="11">
        <f t="shared" si="464"/>
        <v>30466854.535390392</v>
      </c>
      <c r="U3694" s="11">
        <f t="shared" si="464"/>
        <v>49173427.615505509</v>
      </c>
    </row>
    <row r="3695" spans="1:21" x14ac:dyDescent="0.2">
      <c r="A3695" s="5">
        <v>3730</v>
      </c>
      <c r="B3695" s="17">
        <v>8</v>
      </c>
      <c r="C3695" s="16">
        <v>6</v>
      </c>
      <c r="D3695" s="16">
        <v>2007</v>
      </c>
      <c r="E3695" s="18">
        <v>39300</v>
      </c>
      <c r="F3695" s="9" t="s">
        <v>3648</v>
      </c>
      <c r="G3695" s="3">
        <v>7500000</v>
      </c>
      <c r="H3695" s="3">
        <v>17544812</v>
      </c>
      <c r="I3695" s="3">
        <v>33606409</v>
      </c>
      <c r="J3695" s="8" t="str">
        <f t="shared" si="458"/>
        <v/>
      </c>
      <c r="K3695" s="8" t="str">
        <f t="shared" si="459"/>
        <v/>
      </c>
      <c r="L3695" s="8" t="str">
        <f t="shared" si="460"/>
        <v>Hostel: Part II</v>
      </c>
      <c r="M3695" s="8" t="str">
        <f t="shared" si="461"/>
        <v/>
      </c>
      <c r="N3695" s="8" t="str">
        <f t="shared" si="457"/>
        <v>Hostel: Part II</v>
      </c>
      <c r="O3695" s="10">
        <f>INDEX(cpi!$A$1:$M$106,MATCH($D3695,cpi!$A:$A,0),MATCH($C3695,cpi!$1:$1,0))</f>
        <v>208.352</v>
      </c>
      <c r="P3695" s="10">
        <f>cpi!$I$2</f>
        <v>245.51900000000001</v>
      </c>
      <c r="Q3695" s="10">
        <f t="shared" si="462"/>
        <v>1.1783856166487483</v>
      </c>
      <c r="R3695" s="8" t="str">
        <f t="shared" si="463"/>
        <v/>
      </c>
      <c r="S3695" s="11">
        <f t="shared" si="464"/>
        <v>8837892.124865612</v>
      </c>
      <c r="T3695" s="11">
        <f t="shared" si="464"/>
        <v>20674554.107606359</v>
      </c>
      <c r="U3695" s="11">
        <f t="shared" si="464"/>
        <v>39601308.992815048</v>
      </c>
    </row>
    <row r="3696" spans="1:21" x14ac:dyDescent="0.2">
      <c r="A3696" s="5">
        <v>3731</v>
      </c>
      <c r="B3696" s="17">
        <v>9</v>
      </c>
      <c r="C3696" s="16">
        <v>10</v>
      </c>
      <c r="D3696" s="16">
        <v>2009</v>
      </c>
      <c r="E3696" s="18">
        <v>40066</v>
      </c>
      <c r="F3696" s="9" t="s">
        <v>3649</v>
      </c>
      <c r="G3696" s="3">
        <v>7500000</v>
      </c>
      <c r="H3696" s="3">
        <v>12574914</v>
      </c>
      <c r="I3696" s="3">
        <v>29652736</v>
      </c>
      <c r="J3696" s="8" t="str">
        <f t="shared" si="458"/>
        <v/>
      </c>
      <c r="K3696" s="8" t="str">
        <f t="shared" si="459"/>
        <v/>
      </c>
      <c r="L3696" s="8" t="str">
        <f t="shared" si="460"/>
        <v>An Education</v>
      </c>
      <c r="M3696" s="8" t="str">
        <f t="shared" si="461"/>
        <v/>
      </c>
      <c r="N3696" s="8" t="str">
        <f t="shared" si="457"/>
        <v>An Education</v>
      </c>
      <c r="O3696" s="10">
        <f>INDEX(cpi!$A$1:$M$106,MATCH($D3696,cpi!$A:$A,0),MATCH($C3696,cpi!$1:$1,0))</f>
        <v>216.17699999999999</v>
      </c>
      <c r="P3696" s="10">
        <f>cpi!$I$2</f>
        <v>245.51900000000001</v>
      </c>
      <c r="Q3696" s="10">
        <f t="shared" si="462"/>
        <v>1.1357313682769212</v>
      </c>
      <c r="R3696" s="8" t="str">
        <f t="shared" si="463"/>
        <v/>
      </c>
      <c r="S3696" s="11">
        <f t="shared" si="464"/>
        <v>8517985.2620769087</v>
      </c>
      <c r="T3696" s="11">
        <f t="shared" si="464"/>
        <v>14281724.283184612</v>
      </c>
      <c r="U3696" s="11">
        <f t="shared" si="464"/>
        <v>33677542.430434316</v>
      </c>
    </row>
    <row r="3697" spans="1:21" x14ac:dyDescent="0.2">
      <c r="A3697" s="5">
        <v>3732</v>
      </c>
      <c r="B3697" s="17">
        <v>4</v>
      </c>
      <c r="C3697" s="16">
        <v>9</v>
      </c>
      <c r="D3697" s="16">
        <v>2009</v>
      </c>
      <c r="E3697" s="18">
        <v>39912</v>
      </c>
      <c r="F3697" s="9" t="s">
        <v>3650</v>
      </c>
      <c r="G3697" s="3">
        <v>7500000</v>
      </c>
      <c r="H3697" s="3">
        <v>10823158</v>
      </c>
      <c r="I3697" s="3">
        <v>10849158</v>
      </c>
      <c r="J3697" s="8" t="str">
        <f t="shared" si="458"/>
        <v/>
      </c>
      <c r="K3697" s="8" t="str">
        <f t="shared" si="459"/>
        <v/>
      </c>
      <c r="L3697" s="8" t="str">
        <f t="shared" si="460"/>
        <v>Extract</v>
      </c>
      <c r="M3697" s="8" t="str">
        <f t="shared" si="461"/>
        <v/>
      </c>
      <c r="N3697" s="8" t="str">
        <f t="shared" si="457"/>
        <v>Extract</v>
      </c>
      <c r="O3697" s="10">
        <f>INDEX(cpi!$A$1:$M$106,MATCH($D3697,cpi!$A:$A,0),MATCH($C3697,cpi!$1:$1,0))</f>
        <v>215.96899999999999</v>
      </c>
      <c r="P3697" s="10">
        <f>cpi!$I$2</f>
        <v>245.51900000000001</v>
      </c>
      <c r="Q3697" s="10">
        <f t="shared" si="462"/>
        <v>1.1368251925044799</v>
      </c>
      <c r="R3697" s="8" t="str">
        <f t="shared" si="463"/>
        <v/>
      </c>
      <c r="S3697" s="11">
        <f t="shared" si="464"/>
        <v>8526188.9437835999</v>
      </c>
      <c r="T3697" s="11">
        <f t="shared" si="464"/>
        <v>12304038.676856402</v>
      </c>
      <c r="U3697" s="11">
        <f t="shared" si="464"/>
        <v>12333596.131861517</v>
      </c>
    </row>
    <row r="3698" spans="1:21" x14ac:dyDescent="0.2">
      <c r="A3698" s="5">
        <v>3733</v>
      </c>
      <c r="B3698" s="17">
        <v>20</v>
      </c>
      <c r="C3698" s="16">
        <v>12</v>
      </c>
      <c r="D3698" s="16">
        <v>2002</v>
      </c>
      <c r="E3698" s="18">
        <v>37845</v>
      </c>
      <c r="F3698" s="9" t="s">
        <v>3651</v>
      </c>
      <c r="G3698" s="3">
        <v>7500000</v>
      </c>
      <c r="H3698" s="3">
        <v>10465659</v>
      </c>
      <c r="I3698" s="3">
        <v>11843260</v>
      </c>
      <c r="J3698" s="8" t="str">
        <f t="shared" si="458"/>
        <v/>
      </c>
      <c r="K3698" s="8" t="str">
        <f t="shared" si="459"/>
        <v/>
      </c>
      <c r="L3698" s="8" t="str">
        <f t="shared" si="460"/>
        <v>Narc</v>
      </c>
      <c r="M3698" s="8" t="str">
        <f t="shared" si="461"/>
        <v/>
      </c>
      <c r="N3698" s="8" t="str">
        <f t="shared" si="457"/>
        <v>Narc</v>
      </c>
      <c r="O3698" s="10">
        <f>INDEX(cpi!$A$1:$M$106,MATCH($D3698,cpi!$A:$A,0),MATCH($C3698,cpi!$1:$1,0))</f>
        <v>180.9</v>
      </c>
      <c r="P3698" s="10">
        <f>cpi!$I$2</f>
        <v>245.51900000000001</v>
      </c>
      <c r="Q3698" s="10">
        <f t="shared" si="462"/>
        <v>1.357208402432283</v>
      </c>
      <c r="R3698" s="8" t="str">
        <f t="shared" si="463"/>
        <v/>
      </c>
      <c r="S3698" s="11">
        <f t="shared" si="464"/>
        <v>10179063.018242123</v>
      </c>
      <c r="T3698" s="11">
        <f t="shared" si="464"/>
        <v>14204080.331791045</v>
      </c>
      <c r="U3698" s="11">
        <f t="shared" si="464"/>
        <v>16073771.98419016</v>
      </c>
    </row>
    <row r="3699" spans="1:21" x14ac:dyDescent="0.2">
      <c r="A3699" s="5">
        <v>3734</v>
      </c>
      <c r="B3699" s="17">
        <v>21</v>
      </c>
      <c r="C3699" s="16">
        <v>10</v>
      </c>
      <c r="D3699" s="16">
        <v>2005</v>
      </c>
      <c r="E3699" s="18">
        <v>38970</v>
      </c>
      <c r="F3699" s="9" t="s">
        <v>3652</v>
      </c>
      <c r="G3699" s="3">
        <v>7500000</v>
      </c>
      <c r="H3699" s="3">
        <v>10284523</v>
      </c>
      <c r="I3699" s="3">
        <v>11758418</v>
      </c>
      <c r="J3699" s="8" t="str">
        <f t="shared" si="458"/>
        <v/>
      </c>
      <c r="K3699" s="8" t="str">
        <f t="shared" si="459"/>
        <v/>
      </c>
      <c r="L3699" s="8" t="str">
        <f t="shared" si="460"/>
        <v>Shopgirl</v>
      </c>
      <c r="M3699" s="8" t="str">
        <f t="shared" si="461"/>
        <v/>
      </c>
      <c r="N3699" s="8" t="str">
        <f t="shared" si="457"/>
        <v>Shopgirl</v>
      </c>
      <c r="O3699" s="10">
        <f>INDEX(cpi!$A$1:$M$106,MATCH($D3699,cpi!$A:$A,0),MATCH($C3699,cpi!$1:$1,0))</f>
        <v>199.2</v>
      </c>
      <c r="P3699" s="10">
        <f>cpi!$I$2</f>
        <v>245.51900000000001</v>
      </c>
      <c r="Q3699" s="10">
        <f t="shared" si="462"/>
        <v>1.2325251004016065</v>
      </c>
      <c r="R3699" s="8" t="str">
        <f t="shared" si="463"/>
        <v/>
      </c>
      <c r="S3699" s="11">
        <f t="shared" si="464"/>
        <v>9243938.2530120481</v>
      </c>
      <c r="T3699" s="11">
        <f t="shared" si="464"/>
        <v>12675932.743157631</v>
      </c>
      <c r="U3699" s="11">
        <f t="shared" si="464"/>
        <v>14492545.326014057</v>
      </c>
    </row>
    <row r="3700" spans="1:21" x14ac:dyDescent="0.2">
      <c r="A3700" s="5">
        <v>3735</v>
      </c>
      <c r="B3700" s="17">
        <v>9</v>
      </c>
      <c r="C3700" s="16">
        <v>3</v>
      </c>
      <c r="D3700" s="16">
        <v>1984</v>
      </c>
      <c r="E3700" s="18">
        <v>30928</v>
      </c>
      <c r="F3700" s="9" t="s">
        <v>3653</v>
      </c>
      <c r="G3700" s="3">
        <v>7500000</v>
      </c>
      <c r="H3700" s="3">
        <v>5142858</v>
      </c>
      <c r="I3700" s="3">
        <v>5142858</v>
      </c>
      <c r="J3700" s="8" t="str">
        <f t="shared" si="458"/>
        <v/>
      </c>
      <c r="K3700" s="8" t="str">
        <f t="shared" si="459"/>
        <v/>
      </c>
      <c r="L3700" s="8" t="str">
        <f t="shared" si="460"/>
        <v>The Hotel New Hampshire</v>
      </c>
      <c r="M3700" s="8" t="str">
        <f t="shared" si="461"/>
        <v/>
      </c>
      <c r="N3700" s="8" t="str">
        <f t="shared" si="457"/>
        <v>The Hotel New Hampshire</v>
      </c>
      <c r="O3700" s="10">
        <f>INDEX(cpi!$A$1:$M$106,MATCH($D3700,cpi!$A:$A,0),MATCH($C3700,cpi!$1:$1,0))</f>
        <v>102.6</v>
      </c>
      <c r="P3700" s="10">
        <f>cpi!$I$2</f>
        <v>245.51900000000001</v>
      </c>
      <c r="Q3700" s="10">
        <f t="shared" si="462"/>
        <v>2.3929727095516573</v>
      </c>
      <c r="R3700" s="8" t="str">
        <f t="shared" si="463"/>
        <v/>
      </c>
      <c r="S3700" s="11">
        <f t="shared" si="464"/>
        <v>17947295.321637429</v>
      </c>
      <c r="T3700" s="11">
        <f t="shared" si="464"/>
        <v>12306718.843099417</v>
      </c>
      <c r="U3700" s="11">
        <f t="shared" si="464"/>
        <v>12306718.843099417</v>
      </c>
    </row>
    <row r="3701" spans="1:21" x14ac:dyDescent="0.2">
      <c r="A3701" s="5">
        <v>3736</v>
      </c>
      <c r="B3701" s="17">
        <v>8</v>
      </c>
      <c r="C3701" s="16">
        <v>3</v>
      </c>
      <c r="D3701" s="16">
        <v>2002</v>
      </c>
      <c r="E3701" s="18">
        <v>37471</v>
      </c>
      <c r="F3701" s="9" t="s">
        <v>3654</v>
      </c>
      <c r="G3701" s="3">
        <v>7500000</v>
      </c>
      <c r="H3701" s="3">
        <v>4239767</v>
      </c>
      <c r="I3701" s="3">
        <v>4239767</v>
      </c>
      <c r="J3701" s="8" t="str">
        <f t="shared" si="458"/>
        <v/>
      </c>
      <c r="K3701" s="8" t="str">
        <f t="shared" si="459"/>
        <v/>
      </c>
      <c r="L3701" s="8" t="str">
        <f t="shared" si="460"/>
        <v>Men with Brooms</v>
      </c>
      <c r="M3701" s="8" t="str">
        <f t="shared" si="461"/>
        <v/>
      </c>
      <c r="N3701" s="8" t="str">
        <f t="shared" si="457"/>
        <v>Men with Brooms</v>
      </c>
      <c r="O3701" s="10">
        <f>INDEX(cpi!$A$1:$M$106,MATCH($D3701,cpi!$A:$A,0),MATCH($C3701,cpi!$1:$1,0))</f>
        <v>178.8</v>
      </c>
      <c r="P3701" s="10">
        <f>cpi!$I$2</f>
        <v>245.51900000000001</v>
      </c>
      <c r="Q3701" s="10">
        <f t="shared" si="462"/>
        <v>1.373148769574944</v>
      </c>
      <c r="R3701" s="8" t="str">
        <f t="shared" si="463"/>
        <v/>
      </c>
      <c r="S3701" s="11">
        <f t="shared" si="464"/>
        <v>10298615.771812079</v>
      </c>
      <c r="T3701" s="11">
        <f t="shared" si="464"/>
        <v>5821830.8393344516</v>
      </c>
      <c r="U3701" s="11">
        <f t="shared" si="464"/>
        <v>5821830.8393344516</v>
      </c>
    </row>
    <row r="3702" spans="1:21" x14ac:dyDescent="0.2">
      <c r="A3702" s="5">
        <v>3738</v>
      </c>
      <c r="B3702" s="17">
        <v>22</v>
      </c>
      <c r="C3702" s="16">
        <v>2</v>
      </c>
      <c r="D3702" s="16">
        <v>2008</v>
      </c>
      <c r="E3702" s="18">
        <v>40088</v>
      </c>
      <c r="F3702" s="9" t="s">
        <v>3655</v>
      </c>
      <c r="G3702" s="3">
        <v>7500000</v>
      </c>
      <c r="H3702" s="3">
        <v>4151836</v>
      </c>
      <c r="I3702" s="3">
        <v>4151836</v>
      </c>
      <c r="J3702" s="8" t="str">
        <f t="shared" si="458"/>
        <v/>
      </c>
      <c r="K3702" s="8" t="str">
        <f t="shared" si="459"/>
        <v/>
      </c>
      <c r="L3702" s="8" t="str">
        <f t="shared" si="460"/>
        <v>Witless Protection</v>
      </c>
      <c r="M3702" s="8" t="str">
        <f t="shared" si="461"/>
        <v/>
      </c>
      <c r="N3702" s="8" t="str">
        <f t="shared" si="457"/>
        <v>Witless Protection</v>
      </c>
      <c r="O3702" s="10">
        <f>INDEX(cpi!$A$1:$M$106,MATCH($D3702,cpi!$A:$A,0),MATCH($C3702,cpi!$1:$1,0))</f>
        <v>211.69300000000001</v>
      </c>
      <c r="P3702" s="10">
        <f>cpi!$I$2</f>
        <v>245.51900000000001</v>
      </c>
      <c r="Q3702" s="10">
        <f t="shared" si="462"/>
        <v>1.1597879948793772</v>
      </c>
      <c r="R3702" s="8" t="str">
        <f t="shared" si="463"/>
        <v/>
      </c>
      <c r="S3702" s="11">
        <f t="shared" si="464"/>
        <v>8698409.9615953285</v>
      </c>
      <c r="T3702" s="11">
        <f t="shared" si="464"/>
        <v>4815249.5495080138</v>
      </c>
      <c r="U3702" s="11">
        <f t="shared" si="464"/>
        <v>4815249.5495080138</v>
      </c>
    </row>
    <row r="3703" spans="1:21" x14ac:dyDescent="0.2">
      <c r="A3703" s="5">
        <v>3739</v>
      </c>
      <c r="B3703" s="17">
        <v>24</v>
      </c>
      <c r="C3703" s="16">
        <v>11</v>
      </c>
      <c r="D3703" s="16">
        <v>2004</v>
      </c>
      <c r="E3703" s="18">
        <v>38697</v>
      </c>
      <c r="F3703" s="9" t="s">
        <v>3656</v>
      </c>
      <c r="G3703" s="3">
        <v>7500000</v>
      </c>
      <c r="H3703" s="3">
        <v>3347647</v>
      </c>
      <c r="I3703" s="3">
        <v>3347647</v>
      </c>
      <c r="J3703" s="8" t="str">
        <f t="shared" si="458"/>
        <v/>
      </c>
      <c r="K3703" s="8" t="str">
        <f t="shared" si="459"/>
        <v/>
      </c>
      <c r="L3703" s="8" t="str">
        <f t="shared" si="460"/>
        <v>The Work and the Glory</v>
      </c>
      <c r="M3703" s="8" t="str">
        <f t="shared" si="461"/>
        <v/>
      </c>
      <c r="N3703" s="8" t="str">
        <f t="shared" si="457"/>
        <v>The Work and the Glory</v>
      </c>
      <c r="O3703" s="10">
        <f>INDEX(cpi!$A$1:$M$106,MATCH($D3703,cpi!$A:$A,0),MATCH($C3703,cpi!$1:$1,0))</f>
        <v>191</v>
      </c>
      <c r="P3703" s="10">
        <f>cpi!$I$2</f>
        <v>245.51900000000001</v>
      </c>
      <c r="Q3703" s="10">
        <f t="shared" si="462"/>
        <v>1.2854397905759163</v>
      </c>
      <c r="R3703" s="8" t="str">
        <f t="shared" si="463"/>
        <v/>
      </c>
      <c r="S3703" s="11">
        <f t="shared" si="464"/>
        <v>9640798.4293193724</v>
      </c>
      <c r="T3703" s="11">
        <f t="shared" si="464"/>
        <v>4303198.6586020943</v>
      </c>
      <c r="U3703" s="11">
        <f t="shared" si="464"/>
        <v>4303198.6586020943</v>
      </c>
    </row>
    <row r="3704" spans="1:21" x14ac:dyDescent="0.2">
      <c r="A3704" s="5">
        <v>3740</v>
      </c>
      <c r="B3704" s="17">
        <v>21</v>
      </c>
      <c r="C3704" s="16">
        <v>12</v>
      </c>
      <c r="D3704" s="16">
        <v>2011</v>
      </c>
      <c r="E3704" s="18">
        <v>41164</v>
      </c>
      <c r="F3704" s="9" t="s">
        <v>3657</v>
      </c>
      <c r="G3704" s="3">
        <v>7500000</v>
      </c>
      <c r="H3704" s="3">
        <v>3014696</v>
      </c>
      <c r="I3704" s="3">
        <v>8539003</v>
      </c>
      <c r="J3704" s="8" t="str">
        <f t="shared" si="458"/>
        <v/>
      </c>
      <c r="K3704" s="8" t="str">
        <f t="shared" si="459"/>
        <v/>
      </c>
      <c r="L3704" s="8" t="str">
        <f t="shared" si="460"/>
        <v>Albert Nobbs</v>
      </c>
      <c r="M3704" s="8" t="str">
        <f t="shared" si="461"/>
        <v/>
      </c>
      <c r="N3704" s="8" t="str">
        <f t="shared" si="457"/>
        <v>Albert Nobbs</v>
      </c>
      <c r="O3704" s="10">
        <f>INDEX(cpi!$A$1:$M$106,MATCH($D3704,cpi!$A:$A,0),MATCH($C3704,cpi!$1:$1,0))</f>
        <v>225.672</v>
      </c>
      <c r="P3704" s="10">
        <f>cpi!$I$2</f>
        <v>245.51900000000001</v>
      </c>
      <c r="Q3704" s="10">
        <f t="shared" si="462"/>
        <v>1.0879462228366834</v>
      </c>
      <c r="R3704" s="8" t="str">
        <f t="shared" si="463"/>
        <v/>
      </c>
      <c r="S3704" s="11">
        <f t="shared" si="464"/>
        <v>8159596.6712751258</v>
      </c>
      <c r="T3704" s="11">
        <f t="shared" si="464"/>
        <v>3279827.126200858</v>
      </c>
      <c r="U3704" s="11">
        <f t="shared" si="464"/>
        <v>9289976.0606411081</v>
      </c>
    </row>
    <row r="3705" spans="1:21" x14ac:dyDescent="0.2">
      <c r="A3705" s="5">
        <v>3741</v>
      </c>
      <c r="B3705" s="17">
        <v>24</v>
      </c>
      <c r="C3705" s="16">
        <v>6</v>
      </c>
      <c r="D3705" s="16">
        <v>2016</v>
      </c>
      <c r="E3705" s="18">
        <v>43075</v>
      </c>
      <c r="F3705" s="9" t="s">
        <v>3658</v>
      </c>
      <c r="G3705" s="3">
        <v>7500000</v>
      </c>
      <c r="H3705" s="3">
        <v>1333124</v>
      </c>
      <c r="I3705" s="3">
        <v>3559803</v>
      </c>
      <c r="J3705" s="8" t="str">
        <f t="shared" si="458"/>
        <v/>
      </c>
      <c r="K3705" s="8" t="str">
        <f t="shared" si="459"/>
        <v/>
      </c>
      <c r="L3705" s="8" t="str">
        <f t="shared" si="460"/>
        <v>The Neon Demon</v>
      </c>
      <c r="M3705" s="8" t="str">
        <f t="shared" si="461"/>
        <v/>
      </c>
      <c r="N3705" s="8" t="str">
        <f t="shared" si="457"/>
        <v>The Neon Demon</v>
      </c>
      <c r="O3705" s="10">
        <f>INDEX(cpi!$A$1:$M$106,MATCH($D3705,cpi!$A:$A,0),MATCH($C3705,cpi!$1:$1,0))</f>
        <v>241.018</v>
      </c>
      <c r="P3705" s="10">
        <f>cpi!$I$2</f>
        <v>245.51900000000001</v>
      </c>
      <c r="Q3705" s="10">
        <f t="shared" si="462"/>
        <v>1.0186749537378952</v>
      </c>
      <c r="R3705" s="8" t="str">
        <f t="shared" si="463"/>
        <v/>
      </c>
      <c r="S3705" s="11">
        <f t="shared" si="464"/>
        <v>7640062.1530342139</v>
      </c>
      <c r="T3705" s="11">
        <f t="shared" si="464"/>
        <v>1358020.0290268778</v>
      </c>
      <c r="U3705" s="11">
        <f t="shared" si="464"/>
        <v>3626282.1563410205</v>
      </c>
    </row>
    <row r="3706" spans="1:21" x14ac:dyDescent="0.2">
      <c r="A3706" s="5">
        <v>3742</v>
      </c>
      <c r="B3706" s="17">
        <v>24</v>
      </c>
      <c r="C3706" s="16">
        <v>7</v>
      </c>
      <c r="D3706" s="16">
        <v>2003</v>
      </c>
      <c r="E3706" s="18">
        <v>38328</v>
      </c>
      <c r="F3706" s="9" t="s">
        <v>3659</v>
      </c>
      <c r="G3706" s="3">
        <v>7500000</v>
      </c>
      <c r="H3706" s="3">
        <v>533344</v>
      </c>
      <c r="I3706" s="3">
        <v>555335</v>
      </c>
      <c r="J3706" s="8" t="str">
        <f t="shared" si="458"/>
        <v/>
      </c>
      <c r="K3706" s="8" t="str">
        <f t="shared" si="459"/>
        <v/>
      </c>
      <c r="L3706" s="8" t="str">
        <f t="shared" si="460"/>
        <v>Masked and Anonymous</v>
      </c>
      <c r="M3706" s="8" t="str">
        <f t="shared" si="461"/>
        <v/>
      </c>
      <c r="N3706" s="8" t="str">
        <f t="shared" si="457"/>
        <v>Masked and Anonymous</v>
      </c>
      <c r="O3706" s="10">
        <f>INDEX(cpi!$A$1:$M$106,MATCH($D3706,cpi!$A:$A,0),MATCH($C3706,cpi!$1:$1,0))</f>
        <v>183.9</v>
      </c>
      <c r="P3706" s="10">
        <f>cpi!$I$2</f>
        <v>245.51900000000001</v>
      </c>
      <c r="Q3706" s="10">
        <f t="shared" si="462"/>
        <v>1.335067971723763</v>
      </c>
      <c r="R3706" s="8" t="str">
        <f t="shared" si="463"/>
        <v/>
      </c>
      <c r="S3706" s="11">
        <f t="shared" si="464"/>
        <v>10013009.787928222</v>
      </c>
      <c r="T3706" s="11">
        <f t="shared" si="464"/>
        <v>712050.49231103866</v>
      </c>
      <c r="U3706" s="11">
        <f t="shared" si="464"/>
        <v>741409.97207721591</v>
      </c>
    </row>
    <row r="3707" spans="1:21" x14ac:dyDescent="0.2">
      <c r="A3707" s="5">
        <v>3743</v>
      </c>
      <c r="B3707" s="17">
        <v>13</v>
      </c>
      <c r="C3707" s="16">
        <v>9</v>
      </c>
      <c r="D3707" s="16">
        <v>2002</v>
      </c>
      <c r="E3707" s="18">
        <v>37630</v>
      </c>
      <c r="F3707" s="9" t="s">
        <v>3660</v>
      </c>
      <c r="G3707" s="3">
        <v>7500000</v>
      </c>
      <c r="H3707" s="3">
        <v>206400</v>
      </c>
      <c r="I3707" s="3">
        <v>206400</v>
      </c>
      <c r="J3707" s="8" t="str">
        <f t="shared" si="458"/>
        <v/>
      </c>
      <c r="K3707" s="8" t="str">
        <f t="shared" si="459"/>
        <v/>
      </c>
      <c r="L3707" s="8" t="str">
        <f t="shared" si="460"/>
        <v>Betty Fisher et autres histoires</v>
      </c>
      <c r="M3707" s="8" t="str">
        <f t="shared" si="461"/>
        <v/>
      </c>
      <c r="N3707" s="8" t="str">
        <f t="shared" si="457"/>
        <v>Betty Fisher et autres histoires</v>
      </c>
      <c r="O3707" s="10">
        <f>INDEX(cpi!$A$1:$M$106,MATCH($D3707,cpi!$A:$A,0),MATCH($C3707,cpi!$1:$1,0))</f>
        <v>181</v>
      </c>
      <c r="P3707" s="10">
        <f>cpi!$I$2</f>
        <v>245.51900000000001</v>
      </c>
      <c r="Q3707" s="10">
        <f t="shared" si="462"/>
        <v>1.3564585635359117</v>
      </c>
      <c r="R3707" s="8" t="str">
        <f t="shared" si="463"/>
        <v/>
      </c>
      <c r="S3707" s="11">
        <f t="shared" si="464"/>
        <v>10173439.226519337</v>
      </c>
      <c r="T3707" s="11">
        <f t="shared" si="464"/>
        <v>279973.04751381214</v>
      </c>
      <c r="U3707" s="11">
        <f t="shared" si="464"/>
        <v>279973.04751381214</v>
      </c>
    </row>
    <row r="3708" spans="1:21" x14ac:dyDescent="0.2">
      <c r="A3708" s="5">
        <v>3744</v>
      </c>
      <c r="B3708" s="17">
        <v>6</v>
      </c>
      <c r="C3708" s="16">
        <v>8</v>
      </c>
      <c r="D3708" s="16">
        <v>2004</v>
      </c>
      <c r="E3708" s="18">
        <v>38146</v>
      </c>
      <c r="F3708" s="9" t="s">
        <v>3661</v>
      </c>
      <c r="G3708" s="3">
        <v>7500000</v>
      </c>
      <c r="H3708" s="3">
        <v>197148</v>
      </c>
      <c r="I3708" s="3">
        <v>1788324</v>
      </c>
      <c r="J3708" s="8" t="str">
        <f t="shared" si="458"/>
        <v/>
      </c>
      <c r="K3708" s="8" t="str">
        <f t="shared" si="459"/>
        <v/>
      </c>
      <c r="L3708" s="8" t="str">
        <f t="shared" si="460"/>
        <v>Code 46</v>
      </c>
      <c r="M3708" s="8" t="str">
        <f t="shared" si="461"/>
        <v/>
      </c>
      <c r="N3708" s="8" t="str">
        <f t="shared" si="457"/>
        <v>Code 46</v>
      </c>
      <c r="O3708" s="10">
        <f>INDEX(cpi!$A$1:$M$106,MATCH($D3708,cpi!$A:$A,0),MATCH($C3708,cpi!$1:$1,0))</f>
        <v>189.5</v>
      </c>
      <c r="P3708" s="10">
        <f>cpi!$I$2</f>
        <v>245.51900000000001</v>
      </c>
      <c r="Q3708" s="10">
        <f t="shared" si="462"/>
        <v>1.2956147757255938</v>
      </c>
      <c r="R3708" s="8" t="str">
        <f t="shared" si="463"/>
        <v/>
      </c>
      <c r="S3708" s="11">
        <f t="shared" si="464"/>
        <v>9717110.8179419544</v>
      </c>
      <c r="T3708" s="11">
        <f t="shared" si="464"/>
        <v>255427.86180474938</v>
      </c>
      <c r="U3708" s="11">
        <f t="shared" si="464"/>
        <v>2316978.9981846968</v>
      </c>
    </row>
    <row r="3709" spans="1:21" x14ac:dyDescent="0.2">
      <c r="A3709" s="5">
        <v>3745</v>
      </c>
      <c r="B3709" s="17">
        <v>31</v>
      </c>
      <c r="C3709" s="16">
        <v>12</v>
      </c>
      <c r="D3709" s="16">
        <v>2001</v>
      </c>
      <c r="E3709" s="18">
        <v>37814</v>
      </c>
      <c r="F3709" s="9" t="s">
        <v>3662</v>
      </c>
      <c r="G3709" s="3">
        <v>7500000</v>
      </c>
      <c r="H3709" s="3">
        <v>0</v>
      </c>
      <c r="I3709" s="3">
        <v>10834406</v>
      </c>
      <c r="J3709" s="8" t="str">
        <f t="shared" si="458"/>
        <v/>
      </c>
      <c r="K3709" s="8" t="str">
        <f t="shared" si="459"/>
        <v/>
      </c>
      <c r="L3709" s="8" t="str">
        <f t="shared" si="460"/>
        <v>The Hole</v>
      </c>
      <c r="M3709" s="8" t="str">
        <f t="shared" si="461"/>
        <v/>
      </c>
      <c r="N3709" s="8" t="str">
        <f t="shared" si="457"/>
        <v>The Hole</v>
      </c>
      <c r="O3709" s="10">
        <f>INDEX(cpi!$A$1:$M$106,MATCH($D3709,cpi!$A:$A,0),MATCH($C3709,cpi!$1:$1,0))</f>
        <v>176.7</v>
      </c>
      <c r="P3709" s="10">
        <f>cpi!$I$2</f>
        <v>245.51900000000001</v>
      </c>
      <c r="Q3709" s="10">
        <f t="shared" si="462"/>
        <v>1.3894680249009621</v>
      </c>
      <c r="R3709" s="8" t="str">
        <f t="shared" si="463"/>
        <v/>
      </c>
      <c r="S3709" s="11">
        <f t="shared" si="464"/>
        <v>10421010.186757216</v>
      </c>
      <c r="T3709" s="11">
        <f t="shared" si="464"/>
        <v>0</v>
      </c>
      <c r="U3709" s="11">
        <f t="shared" si="464"/>
        <v>15054060.705795133</v>
      </c>
    </row>
    <row r="3710" spans="1:21" x14ac:dyDescent="0.2">
      <c r="A3710" s="5">
        <v>3746</v>
      </c>
      <c r="B3710" s="17">
        <v>9</v>
      </c>
      <c r="C3710" s="16">
        <v>1</v>
      </c>
      <c r="D3710" s="16">
        <v>2015</v>
      </c>
      <c r="E3710" s="18">
        <v>42248</v>
      </c>
      <c r="F3710" s="9" t="s">
        <v>3663</v>
      </c>
      <c r="G3710" s="3">
        <v>7500000</v>
      </c>
      <c r="H3710" s="3">
        <v>0</v>
      </c>
      <c r="I3710" s="3">
        <v>32572</v>
      </c>
      <c r="J3710" s="8" t="str">
        <f t="shared" si="458"/>
        <v/>
      </c>
      <c r="K3710" s="8" t="str">
        <f t="shared" si="459"/>
        <v/>
      </c>
      <c r="L3710" s="8" t="str">
        <f t="shared" si="460"/>
        <v>Black November</v>
      </c>
      <c r="M3710" s="8" t="str">
        <f t="shared" si="461"/>
        <v/>
      </c>
      <c r="N3710" s="8" t="str">
        <f t="shared" si="457"/>
        <v>Black November</v>
      </c>
      <c r="O3710" s="10">
        <f>INDEX(cpi!$A$1:$M$106,MATCH($D3710,cpi!$A:$A,0),MATCH($C3710,cpi!$1:$1,0))</f>
        <v>233.70699999999999</v>
      </c>
      <c r="P3710" s="10">
        <f>cpi!$I$2</f>
        <v>245.51900000000001</v>
      </c>
      <c r="Q3710" s="10">
        <f t="shared" si="462"/>
        <v>1.050541917871523</v>
      </c>
      <c r="R3710" s="8" t="str">
        <f t="shared" si="463"/>
        <v/>
      </c>
      <c r="S3710" s="11">
        <f t="shared" si="464"/>
        <v>7879064.3840364218</v>
      </c>
      <c r="T3710" s="11">
        <f t="shared" si="464"/>
        <v>0</v>
      </c>
      <c r="U3710" s="11">
        <f t="shared" si="464"/>
        <v>34218.251348911246</v>
      </c>
    </row>
    <row r="3711" spans="1:21" x14ac:dyDescent="0.2">
      <c r="A3711" s="5">
        <v>3747</v>
      </c>
      <c r="B3711" s="17">
        <v>24</v>
      </c>
      <c r="C3711" s="16">
        <v>2</v>
      </c>
      <c r="D3711" s="16">
        <v>2015</v>
      </c>
      <c r="E3711" s="18">
        <v>42706</v>
      </c>
      <c r="F3711" s="9" t="s">
        <v>3664</v>
      </c>
      <c r="G3711" s="3">
        <v>7500000</v>
      </c>
      <c r="H3711" s="3">
        <v>0</v>
      </c>
      <c r="I3711" s="3">
        <v>13524</v>
      </c>
      <c r="J3711" s="8" t="str">
        <f t="shared" si="458"/>
        <v/>
      </c>
      <c r="K3711" s="8" t="str">
        <f t="shared" si="459"/>
        <v/>
      </c>
      <c r="L3711" s="8" t="str">
        <f t="shared" si="460"/>
        <v>Outside Bet</v>
      </c>
      <c r="M3711" s="8" t="str">
        <f t="shared" si="461"/>
        <v/>
      </c>
      <c r="N3711" s="8" t="str">
        <f t="shared" si="457"/>
        <v>Outside Bet</v>
      </c>
      <c r="O3711" s="10">
        <f>INDEX(cpi!$A$1:$M$106,MATCH($D3711,cpi!$A:$A,0),MATCH($C3711,cpi!$1:$1,0))</f>
        <v>234.72200000000001</v>
      </c>
      <c r="P3711" s="10">
        <f>cpi!$I$2</f>
        <v>245.51900000000001</v>
      </c>
      <c r="Q3711" s="10">
        <f t="shared" si="462"/>
        <v>1.0459990968038786</v>
      </c>
      <c r="R3711" s="8" t="str">
        <f t="shared" si="463"/>
        <v/>
      </c>
      <c r="S3711" s="11">
        <f t="shared" si="464"/>
        <v>7844993.2260290897</v>
      </c>
      <c r="T3711" s="11">
        <f t="shared" si="464"/>
        <v>0</v>
      </c>
      <c r="U3711" s="11">
        <f t="shared" si="464"/>
        <v>14146.091785175655</v>
      </c>
    </row>
    <row r="3712" spans="1:21" x14ac:dyDescent="0.2">
      <c r="A3712" s="5">
        <v>3748</v>
      </c>
      <c r="B3712" s="17">
        <v>15</v>
      </c>
      <c r="C3712" s="16">
        <v>5</v>
      </c>
      <c r="D3712" s="16">
        <v>2015</v>
      </c>
      <c r="E3712" s="18">
        <v>42434</v>
      </c>
      <c r="F3712" s="9" t="s">
        <v>3665</v>
      </c>
      <c r="G3712" s="3">
        <v>7500000</v>
      </c>
      <c r="H3712" s="3">
        <v>0</v>
      </c>
      <c r="I3712" s="3">
        <v>0</v>
      </c>
      <c r="J3712" s="8">
        <f t="shared" si="458"/>
        <v>1</v>
      </c>
      <c r="K3712" s="8" t="str">
        <f t="shared" si="459"/>
        <v/>
      </c>
      <c r="L3712" s="8" t="str">
        <f t="shared" si="460"/>
        <v>Pound of Flesh</v>
      </c>
      <c r="M3712" s="8" t="str">
        <f t="shared" si="461"/>
        <v/>
      </c>
      <c r="N3712" s="8" t="str">
        <f t="shared" si="457"/>
        <v>Pound of Flesh</v>
      </c>
      <c r="O3712" s="10">
        <f>INDEX(cpi!$A$1:$M$106,MATCH($D3712,cpi!$A:$A,0),MATCH($C3712,cpi!$1:$1,0))</f>
        <v>237.80500000000001</v>
      </c>
      <c r="P3712" s="10">
        <f>cpi!$I$2</f>
        <v>245.51900000000001</v>
      </c>
      <c r="Q3712" s="10">
        <f t="shared" si="462"/>
        <v>1.0324383423393115</v>
      </c>
      <c r="R3712" s="8" t="str">
        <f t="shared" si="463"/>
        <v/>
      </c>
      <c r="S3712" s="11">
        <f t="shared" si="464"/>
        <v>7743287.5675448366</v>
      </c>
      <c r="T3712" s="11">
        <f t="shared" si="464"/>
        <v>0</v>
      </c>
      <c r="U3712" s="11">
        <f t="shared" si="464"/>
        <v>0</v>
      </c>
    </row>
    <row r="3713" spans="1:21" x14ac:dyDescent="0.2">
      <c r="A3713" s="5">
        <v>3749</v>
      </c>
      <c r="B3713" s="17">
        <v>13</v>
      </c>
      <c r="C3713" s="16">
        <v>1</v>
      </c>
      <c r="D3713" s="16">
        <v>2017</v>
      </c>
      <c r="E3713" s="18">
        <v>43101</v>
      </c>
      <c r="F3713" s="9" t="s">
        <v>3666</v>
      </c>
      <c r="G3713" s="3">
        <v>7400000</v>
      </c>
      <c r="H3713" s="3">
        <v>22395806</v>
      </c>
      <c r="I3713" s="3">
        <v>25863405</v>
      </c>
      <c r="J3713" s="8" t="str">
        <f t="shared" si="458"/>
        <v/>
      </c>
      <c r="K3713" s="8" t="str">
        <f t="shared" si="459"/>
        <v/>
      </c>
      <c r="L3713" s="8" t="str">
        <f t="shared" si="460"/>
        <v>The Bye Bye Man</v>
      </c>
      <c r="M3713" s="8" t="str">
        <f t="shared" si="461"/>
        <v/>
      </c>
      <c r="N3713" s="8" t="str">
        <f t="shared" si="457"/>
        <v>The Bye Bye Man</v>
      </c>
      <c r="O3713" s="10">
        <f>INDEX(cpi!$A$1:$M$106,MATCH($D3713,cpi!$A:$A,0),MATCH($C3713,cpi!$1:$1,0))</f>
        <v>242.839</v>
      </c>
      <c r="P3713" s="10">
        <f>cpi!$I$2</f>
        <v>245.51900000000001</v>
      </c>
      <c r="Q3713" s="10">
        <f t="shared" si="462"/>
        <v>1.0110361185806234</v>
      </c>
      <c r="R3713" s="8" t="str">
        <f t="shared" si="463"/>
        <v/>
      </c>
      <c r="S3713" s="11">
        <f t="shared" si="464"/>
        <v>7481667.2774966126</v>
      </c>
      <c r="T3713" s="11">
        <f t="shared" si="464"/>
        <v>22642968.770724636</v>
      </c>
      <c r="U3713" s="11">
        <f t="shared" si="464"/>
        <v>26148836.604478687</v>
      </c>
    </row>
    <row r="3714" spans="1:21" x14ac:dyDescent="0.2">
      <c r="A3714" s="5">
        <v>3750</v>
      </c>
      <c r="B3714" s="17">
        <v>27</v>
      </c>
      <c r="C3714" s="16">
        <v>4</v>
      </c>
      <c r="D3714" s="16">
        <v>2007</v>
      </c>
      <c r="E3714" s="18">
        <v>39876</v>
      </c>
      <c r="F3714" s="9" t="s">
        <v>3667</v>
      </c>
      <c r="G3714" s="3">
        <v>7400000</v>
      </c>
      <c r="H3714" s="3">
        <v>872643</v>
      </c>
      <c r="I3714" s="3">
        <v>9443864</v>
      </c>
      <c r="J3714" s="8" t="str">
        <f t="shared" si="458"/>
        <v/>
      </c>
      <c r="K3714" s="8" t="str">
        <f t="shared" si="459"/>
        <v/>
      </c>
      <c r="L3714" s="8" t="str">
        <f t="shared" si="460"/>
        <v>Ta Ra Rum Pum</v>
      </c>
      <c r="M3714" s="8" t="str">
        <f t="shared" si="461"/>
        <v/>
      </c>
      <c r="N3714" s="8" t="str">
        <f t="shared" ref="N3714:N3777" si="465">IF(M3714=1,L3714&amp;" ("&amp;D3714&amp;")",L3714)</f>
        <v>Ta Ra Rum Pum</v>
      </c>
      <c r="O3714" s="10">
        <f>INDEX(cpi!$A$1:$M$106,MATCH($D3714,cpi!$A:$A,0),MATCH($C3714,cpi!$1:$1,0))</f>
        <v>206.68600000000001</v>
      </c>
      <c r="P3714" s="10">
        <f>cpi!$I$2</f>
        <v>245.51900000000001</v>
      </c>
      <c r="Q3714" s="10">
        <f t="shared" si="462"/>
        <v>1.1878840366546355</v>
      </c>
      <c r="R3714" s="8" t="str">
        <f t="shared" si="463"/>
        <v/>
      </c>
      <c r="S3714" s="11">
        <f t="shared" si="464"/>
        <v>8790341.871244302</v>
      </c>
      <c r="T3714" s="11">
        <f t="shared" si="464"/>
        <v>1036598.6893984111</v>
      </c>
      <c r="U3714" s="11">
        <f t="shared" si="464"/>
        <v>11218215.289937392</v>
      </c>
    </row>
    <row r="3715" spans="1:21" x14ac:dyDescent="0.2">
      <c r="A3715" s="5">
        <v>3751</v>
      </c>
      <c r="B3715" s="17">
        <v>6</v>
      </c>
      <c r="C3715" s="16">
        <v>5</v>
      </c>
      <c r="D3715" s="16">
        <v>2005</v>
      </c>
      <c r="E3715" s="18">
        <v>38508</v>
      </c>
      <c r="F3715" s="9" t="s">
        <v>3387</v>
      </c>
      <c r="G3715" s="3">
        <v>7303082</v>
      </c>
      <c r="H3715" s="3">
        <v>55334418</v>
      </c>
      <c r="I3715" s="3">
        <v>101173038</v>
      </c>
      <c r="J3715" s="8" t="str">
        <f t="shared" ref="J3715:J3778" si="466">IF(I3715=0,1,"")</f>
        <v/>
      </c>
      <c r="K3715" s="8" t="str">
        <f t="shared" ref="K3715:K3778" si="467">IF(D3715&gt;2017,1,"")</f>
        <v/>
      </c>
      <c r="L3715" s="8" t="str">
        <f t="shared" ref="L3715:L3778" si="468">F3715</f>
        <v>Crash</v>
      </c>
      <c r="M3715" s="8">
        <f t="shared" ref="M3715:M3778" si="469">IF(COUNTIF($L$2:$L$5233,L3715)&gt;1,1,"")</f>
        <v>1</v>
      </c>
      <c r="N3715" s="8" t="str">
        <f t="shared" si="465"/>
        <v>Crash (2005)</v>
      </c>
      <c r="O3715" s="10">
        <f>INDEX(cpi!$A$1:$M$106,MATCH($D3715,cpi!$A:$A,0),MATCH($C3715,cpi!$1:$1,0))</f>
        <v>194.4</v>
      </c>
      <c r="P3715" s="10">
        <f>cpi!$I$2</f>
        <v>245.51900000000001</v>
      </c>
      <c r="Q3715" s="10">
        <f t="shared" ref="Q3715:Q3778" si="470">P3715/O3715</f>
        <v>1.2629578189300412</v>
      </c>
      <c r="R3715" s="8" t="str">
        <f t="shared" ref="R3715:R3778" si="471">IF(ISERROR(Q3715),1,"")</f>
        <v/>
      </c>
      <c r="S3715" s="11">
        <f t="shared" ref="S3715:U3778" si="472">G3715*$Q3715</f>
        <v>9223484.5141872428</v>
      </c>
      <c r="T3715" s="11">
        <f t="shared" si="472"/>
        <v>69885035.869043216</v>
      </c>
      <c r="U3715" s="11">
        <f t="shared" si="472"/>
        <v>127777279.40700617</v>
      </c>
    </row>
    <row r="3716" spans="1:21" x14ac:dyDescent="0.2">
      <c r="A3716" s="5">
        <v>3752</v>
      </c>
      <c r="B3716" s="17">
        <v>25</v>
      </c>
      <c r="C3716" s="16">
        <v>12</v>
      </c>
      <c r="D3716" s="16">
        <v>2007</v>
      </c>
      <c r="E3716" s="18">
        <v>39825</v>
      </c>
      <c r="F3716" s="9" t="s">
        <v>3668</v>
      </c>
      <c r="G3716" s="3">
        <v>7300000</v>
      </c>
      <c r="H3716" s="3">
        <v>4443403</v>
      </c>
      <c r="I3716" s="3">
        <v>25397460</v>
      </c>
      <c r="J3716" s="8" t="str">
        <f t="shared" si="466"/>
        <v/>
      </c>
      <c r="K3716" s="8" t="str">
        <f t="shared" si="467"/>
        <v/>
      </c>
      <c r="L3716" s="8" t="str">
        <f t="shared" si="468"/>
        <v>Persepolis</v>
      </c>
      <c r="M3716" s="8" t="str">
        <f t="shared" si="469"/>
        <v/>
      </c>
      <c r="N3716" s="8" t="str">
        <f t="shared" si="465"/>
        <v>Persepolis</v>
      </c>
      <c r="O3716" s="10">
        <f>INDEX(cpi!$A$1:$M$106,MATCH($D3716,cpi!$A:$A,0),MATCH($C3716,cpi!$1:$1,0))</f>
        <v>210.036</v>
      </c>
      <c r="P3716" s="10">
        <f>cpi!$I$2</f>
        <v>245.51900000000001</v>
      </c>
      <c r="Q3716" s="10">
        <f t="shared" si="470"/>
        <v>1.1689377059170809</v>
      </c>
      <c r="R3716" s="8" t="str">
        <f t="shared" si="471"/>
        <v/>
      </c>
      <c r="S3716" s="11">
        <f t="shared" si="472"/>
        <v>8533245.2531946898</v>
      </c>
      <c r="T3716" s="11">
        <f t="shared" si="472"/>
        <v>5194061.3092850754</v>
      </c>
      <c r="U3716" s="11">
        <f t="shared" si="472"/>
        <v>29688048.628520824</v>
      </c>
    </row>
    <row r="3717" spans="1:21" x14ac:dyDescent="0.2">
      <c r="A3717" s="5">
        <v>3753</v>
      </c>
      <c r="B3717" s="17">
        <v>30</v>
      </c>
      <c r="C3717" s="16">
        <v>4</v>
      </c>
      <c r="D3717" s="16">
        <v>2010</v>
      </c>
      <c r="E3717" s="18">
        <v>41064</v>
      </c>
      <c r="F3717" s="9" t="s">
        <v>3669</v>
      </c>
      <c r="G3717" s="3">
        <v>7300000</v>
      </c>
      <c r="H3717" s="3">
        <v>1818681</v>
      </c>
      <c r="I3717" s="3">
        <v>12023606</v>
      </c>
      <c r="J3717" s="8" t="str">
        <f t="shared" si="466"/>
        <v/>
      </c>
      <c r="K3717" s="8" t="str">
        <f t="shared" si="467"/>
        <v/>
      </c>
      <c r="L3717" s="8" t="str">
        <f t="shared" si="468"/>
        <v>Harry Brown</v>
      </c>
      <c r="M3717" s="8" t="str">
        <f t="shared" si="469"/>
        <v/>
      </c>
      <c r="N3717" s="8" t="str">
        <f t="shared" si="465"/>
        <v>Harry Brown</v>
      </c>
      <c r="O3717" s="10">
        <f>INDEX(cpi!$A$1:$M$106,MATCH($D3717,cpi!$A:$A,0),MATCH($C3717,cpi!$1:$1,0))</f>
        <v>218.00899999999999</v>
      </c>
      <c r="P3717" s="10">
        <f>cpi!$I$2</f>
        <v>245.51900000000001</v>
      </c>
      <c r="Q3717" s="10">
        <f t="shared" si="470"/>
        <v>1.1261874509767946</v>
      </c>
      <c r="R3717" s="8" t="str">
        <f t="shared" si="471"/>
        <v/>
      </c>
      <c r="S3717" s="11">
        <f t="shared" si="472"/>
        <v>8221168.3921306012</v>
      </c>
      <c r="T3717" s="11">
        <f t="shared" si="472"/>
        <v>2048175.7195299277</v>
      </c>
      <c r="U3717" s="11">
        <f t="shared" si="472"/>
        <v>13540834.192689294</v>
      </c>
    </row>
    <row r="3718" spans="1:21" x14ac:dyDescent="0.2">
      <c r="A3718" s="5">
        <v>3754</v>
      </c>
      <c r="B3718" s="17">
        <v>27</v>
      </c>
      <c r="C3718" s="16">
        <v>5</v>
      </c>
      <c r="D3718" s="16">
        <v>2011</v>
      </c>
      <c r="E3718" s="18">
        <v>41338</v>
      </c>
      <c r="F3718" s="9" t="s">
        <v>3670</v>
      </c>
      <c r="G3718" s="3">
        <v>7250000</v>
      </c>
      <c r="H3718" s="3">
        <v>0</v>
      </c>
      <c r="I3718" s="3">
        <v>35122948</v>
      </c>
      <c r="J3718" s="8" t="str">
        <f t="shared" si="466"/>
        <v/>
      </c>
      <c r="K3718" s="8" t="str">
        <f t="shared" si="467"/>
        <v/>
      </c>
      <c r="L3718" s="8" t="str">
        <f t="shared" si="468"/>
        <v>Die Welle</v>
      </c>
      <c r="M3718" s="8" t="str">
        <f t="shared" si="469"/>
        <v/>
      </c>
      <c r="N3718" s="8" t="str">
        <f t="shared" si="465"/>
        <v>Die Welle</v>
      </c>
      <c r="O3718" s="10">
        <f>INDEX(cpi!$A$1:$M$106,MATCH($D3718,cpi!$A:$A,0),MATCH($C3718,cpi!$1:$1,0))</f>
        <v>225.964</v>
      </c>
      <c r="P3718" s="10">
        <f>cpi!$I$2</f>
        <v>245.51900000000001</v>
      </c>
      <c r="Q3718" s="10">
        <f t="shared" si="470"/>
        <v>1.0865403338584907</v>
      </c>
      <c r="R3718" s="8" t="str">
        <f t="shared" si="471"/>
        <v/>
      </c>
      <c r="S3718" s="11">
        <f t="shared" si="472"/>
        <v>7877417.4204740571</v>
      </c>
      <c r="T3718" s="11">
        <f t="shared" si="472"/>
        <v>0</v>
      </c>
      <c r="U3718" s="11">
        <f t="shared" si="472"/>
        <v>38162499.646014407</v>
      </c>
    </row>
    <row r="3719" spans="1:21" x14ac:dyDescent="0.2">
      <c r="A3719" s="5">
        <v>3755</v>
      </c>
      <c r="B3719" s="17">
        <v>17</v>
      </c>
      <c r="C3719" s="16">
        <v>12</v>
      </c>
      <c r="D3719" s="16">
        <v>1971</v>
      </c>
      <c r="E3719" s="18">
        <v>26431</v>
      </c>
      <c r="F3719" s="9" t="s">
        <v>3671</v>
      </c>
      <c r="G3719" s="3">
        <v>7200000</v>
      </c>
      <c r="H3719" s="3">
        <v>43800000</v>
      </c>
      <c r="I3719" s="3">
        <v>116000000</v>
      </c>
      <c r="J3719" s="8" t="str">
        <f t="shared" si="466"/>
        <v/>
      </c>
      <c r="K3719" s="8" t="str">
        <f t="shared" si="467"/>
        <v/>
      </c>
      <c r="L3719" s="8" t="str">
        <f t="shared" si="468"/>
        <v>Diamonds Are Forever</v>
      </c>
      <c r="M3719" s="8" t="str">
        <f t="shared" si="469"/>
        <v/>
      </c>
      <c r="N3719" s="8" t="str">
        <f t="shared" si="465"/>
        <v>Diamonds Are Forever</v>
      </c>
      <c r="O3719" s="10">
        <f>INDEX(cpi!$A$1:$M$106,MATCH($D3719,cpi!$A:$A,0),MATCH($C3719,cpi!$1:$1,0))</f>
        <v>41.1</v>
      </c>
      <c r="P3719" s="10">
        <f>cpi!$I$2</f>
        <v>245.51900000000001</v>
      </c>
      <c r="Q3719" s="10">
        <f t="shared" si="470"/>
        <v>5.9736982968369832</v>
      </c>
      <c r="R3719" s="8" t="str">
        <f t="shared" si="471"/>
        <v/>
      </c>
      <c r="S3719" s="11">
        <f t="shared" si="472"/>
        <v>43010627.737226278</v>
      </c>
      <c r="T3719" s="11">
        <f t="shared" si="472"/>
        <v>261647985.40145987</v>
      </c>
      <c r="U3719" s="11">
        <f t="shared" si="472"/>
        <v>692949002.43309009</v>
      </c>
    </row>
    <row r="3720" spans="1:21" x14ac:dyDescent="0.2">
      <c r="A3720" s="5">
        <v>3756</v>
      </c>
      <c r="B3720" s="17">
        <v>15</v>
      </c>
      <c r="C3720" s="16">
        <v>10</v>
      </c>
      <c r="D3720" s="16">
        <v>1999</v>
      </c>
      <c r="E3720" s="18">
        <v>36595</v>
      </c>
      <c r="F3720" s="9" t="s">
        <v>3672</v>
      </c>
      <c r="G3720" s="3">
        <v>7200000</v>
      </c>
      <c r="H3720" s="3">
        <v>12610552</v>
      </c>
      <c r="I3720" s="3">
        <v>12678312</v>
      </c>
      <c r="J3720" s="8" t="str">
        <f t="shared" si="466"/>
        <v/>
      </c>
      <c r="K3720" s="8" t="str">
        <f t="shared" si="467"/>
        <v/>
      </c>
      <c r="L3720" s="8" t="str">
        <f t="shared" si="468"/>
        <v>The Omega Code</v>
      </c>
      <c r="M3720" s="8" t="str">
        <f t="shared" si="469"/>
        <v/>
      </c>
      <c r="N3720" s="8" t="str">
        <f t="shared" si="465"/>
        <v>The Omega Code</v>
      </c>
      <c r="O3720" s="10">
        <f>INDEX(cpi!$A$1:$M$106,MATCH($D3720,cpi!$A:$A,0),MATCH($C3720,cpi!$1:$1,0))</f>
        <v>168.2</v>
      </c>
      <c r="P3720" s="10">
        <f>cpi!$I$2</f>
        <v>245.51900000000001</v>
      </c>
      <c r="Q3720" s="10">
        <f t="shared" si="470"/>
        <v>1.4596848989298457</v>
      </c>
      <c r="R3720" s="8" t="str">
        <f t="shared" si="471"/>
        <v/>
      </c>
      <c r="S3720" s="11">
        <f t="shared" si="472"/>
        <v>10509731.272294888</v>
      </c>
      <c r="T3720" s="11">
        <f t="shared" si="472"/>
        <v>18407432.321569562</v>
      </c>
      <c r="U3720" s="11">
        <f t="shared" si="472"/>
        <v>18506340.57032105</v>
      </c>
    </row>
    <row r="3721" spans="1:21" x14ac:dyDescent="0.2">
      <c r="A3721" s="5">
        <v>3757</v>
      </c>
      <c r="B3721" s="17">
        <v>16</v>
      </c>
      <c r="C3721" s="16">
        <v>9</v>
      </c>
      <c r="D3721" s="16">
        <v>2011</v>
      </c>
      <c r="E3721" s="18">
        <v>41008</v>
      </c>
      <c r="F3721" s="9">
        <v>3</v>
      </c>
      <c r="G3721" s="3">
        <v>7200000</v>
      </c>
      <c r="H3721" s="3">
        <v>59774</v>
      </c>
      <c r="I3721" s="3">
        <v>295492</v>
      </c>
      <c r="J3721" s="8" t="str">
        <f t="shared" si="466"/>
        <v/>
      </c>
      <c r="K3721" s="8" t="str">
        <f t="shared" si="467"/>
        <v/>
      </c>
      <c r="L3721" s="8">
        <f t="shared" si="468"/>
        <v>3</v>
      </c>
      <c r="M3721" s="8" t="str">
        <f t="shared" si="469"/>
        <v/>
      </c>
      <c r="N3721" s="8">
        <f t="shared" si="465"/>
        <v>3</v>
      </c>
      <c r="O3721" s="10">
        <f>INDEX(cpi!$A$1:$M$106,MATCH($D3721,cpi!$A:$A,0),MATCH($C3721,cpi!$1:$1,0))</f>
        <v>226.88900000000001</v>
      </c>
      <c r="P3721" s="10">
        <f>cpi!$I$2</f>
        <v>245.51900000000001</v>
      </c>
      <c r="Q3721" s="10">
        <f t="shared" si="470"/>
        <v>1.0821106355971422</v>
      </c>
      <c r="R3721" s="8" t="str">
        <f t="shared" si="471"/>
        <v/>
      </c>
      <c r="S3721" s="11">
        <f t="shared" si="472"/>
        <v>7791196.5762994234</v>
      </c>
      <c r="T3721" s="11">
        <f t="shared" si="472"/>
        <v>64682.081132183572</v>
      </c>
      <c r="U3721" s="11">
        <f t="shared" si="472"/>
        <v>319755.03593387071</v>
      </c>
    </row>
    <row r="3722" spans="1:21" x14ac:dyDescent="0.2">
      <c r="A3722" s="5">
        <v>3758</v>
      </c>
      <c r="B3722" s="17">
        <v>5</v>
      </c>
      <c r="C3722" s="16">
        <v>12</v>
      </c>
      <c r="D3722" s="16">
        <v>2007</v>
      </c>
      <c r="E3722" s="18">
        <v>39214</v>
      </c>
      <c r="F3722" s="9" t="s">
        <v>3673</v>
      </c>
      <c r="G3722" s="3">
        <v>7000000</v>
      </c>
      <c r="H3722" s="3">
        <v>143495265</v>
      </c>
      <c r="I3722" s="3">
        <v>231450102</v>
      </c>
      <c r="J3722" s="8" t="str">
        <f t="shared" si="466"/>
        <v/>
      </c>
      <c r="K3722" s="8" t="str">
        <f t="shared" si="467"/>
        <v/>
      </c>
      <c r="L3722" s="8" t="str">
        <f t="shared" si="468"/>
        <v>Juno</v>
      </c>
      <c r="M3722" s="8" t="str">
        <f t="shared" si="469"/>
        <v/>
      </c>
      <c r="N3722" s="8" t="str">
        <f t="shared" si="465"/>
        <v>Juno</v>
      </c>
      <c r="O3722" s="10">
        <f>INDEX(cpi!$A$1:$M$106,MATCH($D3722,cpi!$A:$A,0),MATCH($C3722,cpi!$1:$1,0))</f>
        <v>210.036</v>
      </c>
      <c r="P3722" s="10">
        <f>cpi!$I$2</f>
        <v>245.51900000000001</v>
      </c>
      <c r="Q3722" s="10">
        <f t="shared" si="470"/>
        <v>1.1689377059170809</v>
      </c>
      <c r="R3722" s="8" t="str">
        <f t="shared" si="471"/>
        <v/>
      </c>
      <c r="S3722" s="11">
        <f t="shared" si="472"/>
        <v>8182563.9414195661</v>
      </c>
      <c r="T3722" s="11">
        <f t="shared" si="472"/>
        <v>167737025.87906361</v>
      </c>
      <c r="U3722" s="11">
        <f t="shared" si="472"/>
        <v>270550751.26615441</v>
      </c>
    </row>
    <row r="3723" spans="1:21" x14ac:dyDescent="0.2">
      <c r="A3723" s="5">
        <v>3759</v>
      </c>
      <c r="B3723" s="17">
        <v>15</v>
      </c>
      <c r="C3723" s="16">
        <v>3</v>
      </c>
      <c r="D3723" s="16">
        <v>1972</v>
      </c>
      <c r="E3723" s="18">
        <v>26726</v>
      </c>
      <c r="F3723" s="9" t="s">
        <v>3674</v>
      </c>
      <c r="G3723" s="3">
        <v>7000000</v>
      </c>
      <c r="H3723" s="3">
        <v>134966411</v>
      </c>
      <c r="I3723" s="3">
        <v>268500000</v>
      </c>
      <c r="J3723" s="8" t="str">
        <f t="shared" si="466"/>
        <v/>
      </c>
      <c r="K3723" s="8" t="str">
        <f t="shared" si="467"/>
        <v/>
      </c>
      <c r="L3723" s="8" t="str">
        <f t="shared" si="468"/>
        <v>The Godfather</v>
      </c>
      <c r="M3723" s="8" t="str">
        <f t="shared" si="469"/>
        <v/>
      </c>
      <c r="N3723" s="8" t="str">
        <f t="shared" si="465"/>
        <v>The Godfather</v>
      </c>
      <c r="O3723" s="10">
        <f>INDEX(cpi!$A$1:$M$106,MATCH($D3723,cpi!$A:$A,0),MATCH($C3723,cpi!$1:$1,0))</f>
        <v>41.4</v>
      </c>
      <c r="P3723" s="10">
        <f>cpi!$I$2</f>
        <v>245.51900000000001</v>
      </c>
      <c r="Q3723" s="10">
        <f t="shared" si="470"/>
        <v>5.9304106280193238</v>
      </c>
      <c r="R3723" s="8" t="str">
        <f t="shared" si="471"/>
        <v/>
      </c>
      <c r="S3723" s="11">
        <f t="shared" si="472"/>
        <v>41512874.396135263</v>
      </c>
      <c r="T3723" s="11">
        <f t="shared" si="472"/>
        <v>800406238.22002423</v>
      </c>
      <c r="U3723" s="11">
        <f t="shared" si="472"/>
        <v>1592315253.6231885</v>
      </c>
    </row>
    <row r="3724" spans="1:21" x14ac:dyDescent="0.2">
      <c r="A3724" s="5">
        <v>3760</v>
      </c>
      <c r="B3724" s="17">
        <v>29</v>
      </c>
      <c r="C3724" s="16">
        <v>6</v>
      </c>
      <c r="D3724" s="16">
        <v>2012</v>
      </c>
      <c r="E3724" s="18">
        <v>41765</v>
      </c>
      <c r="F3724" s="9" t="s">
        <v>3675</v>
      </c>
      <c r="G3724" s="3">
        <v>7000000</v>
      </c>
      <c r="H3724" s="3">
        <v>113721571</v>
      </c>
      <c r="I3724" s="3">
        <v>170549753</v>
      </c>
      <c r="J3724" s="8" t="str">
        <f t="shared" si="466"/>
        <v/>
      </c>
      <c r="K3724" s="8" t="str">
        <f t="shared" si="467"/>
        <v/>
      </c>
      <c r="L3724" s="8" t="str">
        <f t="shared" si="468"/>
        <v>Magic Mike</v>
      </c>
      <c r="M3724" s="8" t="str">
        <f t="shared" si="469"/>
        <v/>
      </c>
      <c r="N3724" s="8" t="str">
        <f t="shared" si="465"/>
        <v>Magic Mike</v>
      </c>
      <c r="O3724" s="10">
        <f>INDEX(cpi!$A$1:$M$106,MATCH($D3724,cpi!$A:$A,0),MATCH($C3724,cpi!$1:$1,0))</f>
        <v>229.47800000000001</v>
      </c>
      <c r="P3724" s="10">
        <f>cpi!$I$2</f>
        <v>245.51900000000001</v>
      </c>
      <c r="Q3724" s="10">
        <f t="shared" si="470"/>
        <v>1.0699021256939663</v>
      </c>
      <c r="R3724" s="8" t="str">
        <f t="shared" si="471"/>
        <v/>
      </c>
      <c r="S3724" s="11">
        <f t="shared" si="472"/>
        <v>7489314.8798577636</v>
      </c>
      <c r="T3724" s="11">
        <f t="shared" si="472"/>
        <v>121670950.55015731</v>
      </c>
      <c r="U3724" s="11">
        <f t="shared" si="472"/>
        <v>182471543.27128088</v>
      </c>
    </row>
    <row r="3725" spans="1:21" x14ac:dyDescent="0.2">
      <c r="A3725" s="5">
        <v>3761</v>
      </c>
      <c r="B3725" s="17">
        <v>15</v>
      </c>
      <c r="C3725" s="16">
        <v>4</v>
      </c>
      <c r="D3725" s="16">
        <v>1983</v>
      </c>
      <c r="E3725" s="18">
        <v>30745</v>
      </c>
      <c r="F3725" s="9" t="s">
        <v>3676</v>
      </c>
      <c r="G3725" s="3">
        <v>7000000</v>
      </c>
      <c r="H3725" s="3">
        <v>90463574</v>
      </c>
      <c r="I3725" s="3">
        <v>201463574</v>
      </c>
      <c r="J3725" s="8" t="str">
        <f t="shared" si="466"/>
        <v/>
      </c>
      <c r="K3725" s="8" t="str">
        <f t="shared" si="467"/>
        <v/>
      </c>
      <c r="L3725" s="8" t="str">
        <f t="shared" si="468"/>
        <v>Flashdance</v>
      </c>
      <c r="M3725" s="8" t="str">
        <f t="shared" si="469"/>
        <v/>
      </c>
      <c r="N3725" s="8" t="str">
        <f t="shared" si="465"/>
        <v>Flashdance</v>
      </c>
      <c r="O3725" s="10">
        <f>INDEX(cpi!$A$1:$M$106,MATCH($D3725,cpi!$A:$A,0),MATCH($C3725,cpi!$1:$1,0))</f>
        <v>98.6</v>
      </c>
      <c r="P3725" s="10">
        <f>cpi!$I$2</f>
        <v>245.51900000000001</v>
      </c>
      <c r="Q3725" s="10">
        <f t="shared" si="470"/>
        <v>2.4900507099391485</v>
      </c>
      <c r="R3725" s="8" t="str">
        <f t="shared" si="471"/>
        <v/>
      </c>
      <c r="S3725" s="11">
        <f t="shared" si="472"/>
        <v>17430354.969574038</v>
      </c>
      <c r="T3725" s="11">
        <f t="shared" si="472"/>
        <v>225258886.66233268</v>
      </c>
      <c r="U3725" s="11">
        <f t="shared" si="472"/>
        <v>501654515.4655782</v>
      </c>
    </row>
    <row r="3726" spans="1:21" x14ac:dyDescent="0.2">
      <c r="A3726" s="5">
        <v>3762</v>
      </c>
      <c r="B3726" s="17">
        <v>12</v>
      </c>
      <c r="C3726" s="16">
        <v>11</v>
      </c>
      <c r="D3726" s="16">
        <v>1993</v>
      </c>
      <c r="E3726" s="18">
        <v>34314</v>
      </c>
      <c r="F3726" s="9" t="s">
        <v>3677</v>
      </c>
      <c r="G3726" s="3">
        <v>7000000</v>
      </c>
      <c r="H3726" s="3">
        <v>40157856</v>
      </c>
      <c r="I3726" s="3">
        <v>40157856</v>
      </c>
      <c r="J3726" s="8" t="str">
        <f t="shared" si="466"/>
        <v/>
      </c>
      <c r="K3726" s="8" t="str">
        <f t="shared" si="467"/>
        <v/>
      </c>
      <c r="L3726" s="8" t="str">
        <f t="shared" si="468"/>
        <v>The Piano</v>
      </c>
      <c r="M3726" s="8" t="str">
        <f t="shared" si="469"/>
        <v/>
      </c>
      <c r="N3726" s="8" t="str">
        <f t="shared" si="465"/>
        <v>The Piano</v>
      </c>
      <c r="O3726" s="10">
        <f>INDEX(cpi!$A$1:$M$106,MATCH($D3726,cpi!$A:$A,0),MATCH($C3726,cpi!$1:$1,0))</f>
        <v>145.80000000000001</v>
      </c>
      <c r="P3726" s="10">
        <f>cpi!$I$2</f>
        <v>245.51900000000001</v>
      </c>
      <c r="Q3726" s="10">
        <f t="shared" si="470"/>
        <v>1.6839437585733881</v>
      </c>
      <c r="R3726" s="8" t="str">
        <f t="shared" si="471"/>
        <v/>
      </c>
      <c r="S3726" s="11">
        <f t="shared" si="472"/>
        <v>11787606.310013717</v>
      </c>
      <c r="T3726" s="11">
        <f t="shared" si="472"/>
        <v>67623570.968888879</v>
      </c>
      <c r="U3726" s="11">
        <f t="shared" si="472"/>
        <v>67623570.968888879</v>
      </c>
    </row>
    <row r="3727" spans="1:21" x14ac:dyDescent="0.2">
      <c r="A3727" s="5">
        <v>3763</v>
      </c>
      <c r="B3727" s="17">
        <v>6</v>
      </c>
      <c r="C3727" s="16">
        <v>5</v>
      </c>
      <c r="D3727" s="16">
        <v>2011</v>
      </c>
      <c r="E3727" s="18">
        <v>40699</v>
      </c>
      <c r="F3727" s="9" t="s">
        <v>3678</v>
      </c>
      <c r="G3727" s="3">
        <v>7000000</v>
      </c>
      <c r="H3727" s="3">
        <v>37295394</v>
      </c>
      <c r="I3727" s="3">
        <v>38158601</v>
      </c>
      <c r="J3727" s="8" t="str">
        <f t="shared" si="466"/>
        <v/>
      </c>
      <c r="K3727" s="8" t="str">
        <f t="shared" si="467"/>
        <v/>
      </c>
      <c r="L3727" s="8" t="str">
        <f t="shared" si="468"/>
        <v>Jumping the Broom</v>
      </c>
      <c r="M3727" s="8" t="str">
        <f t="shared" si="469"/>
        <v/>
      </c>
      <c r="N3727" s="8" t="str">
        <f t="shared" si="465"/>
        <v>Jumping the Broom</v>
      </c>
      <c r="O3727" s="10">
        <f>INDEX(cpi!$A$1:$M$106,MATCH($D3727,cpi!$A:$A,0),MATCH($C3727,cpi!$1:$1,0))</f>
        <v>225.964</v>
      </c>
      <c r="P3727" s="10">
        <f>cpi!$I$2</f>
        <v>245.51900000000001</v>
      </c>
      <c r="Q3727" s="10">
        <f t="shared" si="470"/>
        <v>1.0865403338584907</v>
      </c>
      <c r="R3727" s="8" t="str">
        <f t="shared" si="471"/>
        <v/>
      </c>
      <c r="S3727" s="11">
        <f t="shared" si="472"/>
        <v>7605782.3370094346</v>
      </c>
      <c r="T3727" s="11">
        <f t="shared" si="472"/>
        <v>40522949.84814395</v>
      </c>
      <c r="U3727" s="11">
        <f t="shared" si="472"/>
        <v>41460859.070112936</v>
      </c>
    </row>
    <row r="3728" spans="1:21" x14ac:dyDescent="0.2">
      <c r="A3728" s="5">
        <v>3764</v>
      </c>
      <c r="B3728" s="17">
        <v>27</v>
      </c>
      <c r="C3728" s="16">
        <v>6</v>
      </c>
      <c r="D3728" s="16">
        <v>1973</v>
      </c>
      <c r="E3728" s="18">
        <v>27459</v>
      </c>
      <c r="F3728" s="9" t="s">
        <v>3679</v>
      </c>
      <c r="G3728" s="3">
        <v>7000000</v>
      </c>
      <c r="H3728" s="3">
        <v>35400000</v>
      </c>
      <c r="I3728" s="3">
        <v>161800000</v>
      </c>
      <c r="J3728" s="8" t="str">
        <f t="shared" si="466"/>
        <v/>
      </c>
      <c r="K3728" s="8" t="str">
        <f t="shared" si="467"/>
        <v/>
      </c>
      <c r="L3728" s="8" t="str">
        <f t="shared" si="468"/>
        <v>Live and Let Die</v>
      </c>
      <c r="M3728" s="8" t="str">
        <f t="shared" si="469"/>
        <v/>
      </c>
      <c r="N3728" s="8" t="str">
        <f t="shared" si="465"/>
        <v>Live and Let Die</v>
      </c>
      <c r="O3728" s="10">
        <f>INDEX(cpi!$A$1:$M$106,MATCH($D3728,cpi!$A:$A,0),MATCH($C3728,cpi!$1:$1,0))</f>
        <v>44.2</v>
      </c>
      <c r="P3728" s="10">
        <f>cpi!$I$2</f>
        <v>245.51900000000001</v>
      </c>
      <c r="Q3728" s="10">
        <f t="shared" si="470"/>
        <v>5.5547285067873302</v>
      </c>
      <c r="R3728" s="8" t="str">
        <f t="shared" si="471"/>
        <v/>
      </c>
      <c r="S3728" s="11">
        <f t="shared" si="472"/>
        <v>38883099.547511309</v>
      </c>
      <c r="T3728" s="11">
        <f t="shared" si="472"/>
        <v>196637389.14027148</v>
      </c>
      <c r="U3728" s="11">
        <f t="shared" si="472"/>
        <v>898755072.39819002</v>
      </c>
    </row>
    <row r="3729" spans="1:21" x14ac:dyDescent="0.2">
      <c r="A3729" s="5">
        <v>3765</v>
      </c>
      <c r="B3729" s="17">
        <v>12</v>
      </c>
      <c r="C3729" s="16">
        <v>1</v>
      </c>
      <c r="D3729" s="16">
        <v>2000</v>
      </c>
      <c r="E3729" s="18">
        <v>36861</v>
      </c>
      <c r="F3729" s="9" t="s">
        <v>3680</v>
      </c>
      <c r="G3729" s="3">
        <v>7000000</v>
      </c>
      <c r="H3729" s="3">
        <v>34099640</v>
      </c>
      <c r="I3729" s="3">
        <v>35795319</v>
      </c>
      <c r="J3729" s="8" t="str">
        <f t="shared" si="466"/>
        <v/>
      </c>
      <c r="K3729" s="8" t="str">
        <f t="shared" si="467"/>
        <v/>
      </c>
      <c r="L3729" s="8" t="str">
        <f t="shared" si="468"/>
        <v>My Dog Skip</v>
      </c>
      <c r="M3729" s="8" t="str">
        <f t="shared" si="469"/>
        <v/>
      </c>
      <c r="N3729" s="8" t="str">
        <f t="shared" si="465"/>
        <v>My Dog Skip</v>
      </c>
      <c r="O3729" s="10">
        <f>INDEX(cpi!$A$1:$M$106,MATCH($D3729,cpi!$A:$A,0),MATCH($C3729,cpi!$1:$1,0))</f>
        <v>168.8</v>
      </c>
      <c r="P3729" s="10">
        <f>cpi!$I$2</f>
        <v>245.51900000000001</v>
      </c>
      <c r="Q3729" s="10">
        <f t="shared" si="470"/>
        <v>1.4544964454976304</v>
      </c>
      <c r="R3729" s="8" t="str">
        <f t="shared" si="471"/>
        <v/>
      </c>
      <c r="S3729" s="11">
        <f t="shared" si="472"/>
        <v>10181475.118483413</v>
      </c>
      <c r="T3729" s="11">
        <f t="shared" si="472"/>
        <v>49597805.172748819</v>
      </c>
      <c r="U3729" s="11">
        <f t="shared" si="472"/>
        <v>52064164.250953794</v>
      </c>
    </row>
    <row r="3730" spans="1:21" x14ac:dyDescent="0.2">
      <c r="A3730" s="5">
        <v>3766</v>
      </c>
      <c r="B3730" s="17">
        <v>24</v>
      </c>
      <c r="C3730" s="16">
        <v>1</v>
      </c>
      <c r="D3730" s="16">
        <v>2003</v>
      </c>
      <c r="E3730" s="18">
        <v>38322</v>
      </c>
      <c r="F3730" s="9" t="s">
        <v>3681</v>
      </c>
      <c r="G3730" s="3">
        <v>7000000</v>
      </c>
      <c r="H3730" s="3">
        <v>32539681</v>
      </c>
      <c r="I3730" s="3">
        <v>47289758</v>
      </c>
      <c r="J3730" s="8" t="str">
        <f t="shared" si="466"/>
        <v/>
      </c>
      <c r="K3730" s="8" t="str">
        <f t="shared" si="467"/>
        <v/>
      </c>
      <c r="L3730" s="8" t="str">
        <f t="shared" si="468"/>
        <v>Darkness Falls</v>
      </c>
      <c r="M3730" s="8" t="str">
        <f t="shared" si="469"/>
        <v/>
      </c>
      <c r="N3730" s="8" t="str">
        <f t="shared" si="465"/>
        <v>Darkness Falls</v>
      </c>
      <c r="O3730" s="10">
        <f>INDEX(cpi!$A$1:$M$106,MATCH($D3730,cpi!$A:$A,0),MATCH($C3730,cpi!$1:$1,0))</f>
        <v>181.7</v>
      </c>
      <c r="P3730" s="10">
        <f>cpi!$I$2</f>
        <v>245.51900000000001</v>
      </c>
      <c r="Q3730" s="10">
        <f t="shared" si="470"/>
        <v>1.3512328013208588</v>
      </c>
      <c r="R3730" s="8" t="str">
        <f t="shared" si="471"/>
        <v/>
      </c>
      <c r="S3730" s="11">
        <f t="shared" si="472"/>
        <v>9458629.6092460118</v>
      </c>
      <c r="T3730" s="11">
        <f t="shared" si="472"/>
        <v>43968684.311717123</v>
      </c>
      <c r="U3730" s="11">
        <f t="shared" si="472"/>
        <v>63899472.176125489</v>
      </c>
    </row>
    <row r="3731" spans="1:21" x14ac:dyDescent="0.2">
      <c r="A3731" s="5">
        <v>3767</v>
      </c>
      <c r="B3731" s="17">
        <v>14</v>
      </c>
      <c r="C3731" s="16">
        <v>2</v>
      </c>
      <c r="D3731" s="16">
        <v>2008</v>
      </c>
      <c r="E3731" s="18">
        <v>39846</v>
      </c>
      <c r="F3731" s="9" t="s">
        <v>3682</v>
      </c>
      <c r="G3731" s="3">
        <v>7000000</v>
      </c>
      <c r="H3731" s="3">
        <v>32241649</v>
      </c>
      <c r="I3731" s="3">
        <v>55617866</v>
      </c>
      <c r="J3731" s="8" t="str">
        <f t="shared" si="466"/>
        <v/>
      </c>
      <c r="K3731" s="8" t="str">
        <f t="shared" si="467"/>
        <v/>
      </c>
      <c r="L3731" s="8" t="str">
        <f t="shared" si="468"/>
        <v>Definitely, Maybe</v>
      </c>
      <c r="M3731" s="8" t="str">
        <f t="shared" si="469"/>
        <v/>
      </c>
      <c r="N3731" s="8" t="str">
        <f t="shared" si="465"/>
        <v>Definitely, Maybe</v>
      </c>
      <c r="O3731" s="10">
        <f>INDEX(cpi!$A$1:$M$106,MATCH($D3731,cpi!$A:$A,0),MATCH($C3731,cpi!$1:$1,0))</f>
        <v>211.69300000000001</v>
      </c>
      <c r="P3731" s="10">
        <f>cpi!$I$2</f>
        <v>245.51900000000001</v>
      </c>
      <c r="Q3731" s="10">
        <f t="shared" si="470"/>
        <v>1.1597879948793772</v>
      </c>
      <c r="R3731" s="8" t="str">
        <f t="shared" si="471"/>
        <v/>
      </c>
      <c r="S3731" s="11">
        <f t="shared" si="472"/>
        <v>8118515.9641556405</v>
      </c>
      <c r="T3731" s="11">
        <f t="shared" si="472"/>
        <v>37393477.445314676</v>
      </c>
      <c r="U3731" s="11">
        <f t="shared" si="472"/>
        <v>64504933.28760989</v>
      </c>
    </row>
    <row r="3732" spans="1:21" x14ac:dyDescent="0.2">
      <c r="A3732" s="5">
        <v>3768</v>
      </c>
      <c r="B3732" s="17">
        <v>7</v>
      </c>
      <c r="C3732" s="16">
        <v>10</v>
      </c>
      <c r="D3732" s="16">
        <v>2005</v>
      </c>
      <c r="E3732" s="18">
        <v>38543</v>
      </c>
      <c r="F3732" s="9" t="s">
        <v>3683</v>
      </c>
      <c r="G3732" s="3">
        <v>7000000</v>
      </c>
      <c r="H3732" s="3">
        <v>31501218</v>
      </c>
      <c r="I3732" s="3">
        <v>56586901</v>
      </c>
      <c r="J3732" s="8" t="str">
        <f t="shared" si="466"/>
        <v/>
      </c>
      <c r="K3732" s="8" t="str">
        <f t="shared" si="467"/>
        <v/>
      </c>
      <c r="L3732" s="8" t="str">
        <f t="shared" si="468"/>
        <v>Good Night, and Good Luck</v>
      </c>
      <c r="M3732" s="8" t="str">
        <f t="shared" si="469"/>
        <v/>
      </c>
      <c r="N3732" s="8" t="str">
        <f t="shared" si="465"/>
        <v>Good Night, and Good Luck</v>
      </c>
      <c r="O3732" s="10">
        <f>INDEX(cpi!$A$1:$M$106,MATCH($D3732,cpi!$A:$A,0),MATCH($C3732,cpi!$1:$1,0))</f>
        <v>199.2</v>
      </c>
      <c r="P3732" s="10">
        <f>cpi!$I$2</f>
        <v>245.51900000000001</v>
      </c>
      <c r="Q3732" s="10">
        <f t="shared" si="470"/>
        <v>1.2325251004016065</v>
      </c>
      <c r="R3732" s="8" t="str">
        <f t="shared" si="471"/>
        <v/>
      </c>
      <c r="S3732" s="11">
        <f t="shared" si="472"/>
        <v>8627675.7028112449</v>
      </c>
      <c r="T3732" s="11">
        <f t="shared" si="472"/>
        <v>38826041.87822289</v>
      </c>
      <c r="U3732" s="11">
        <f t="shared" si="472"/>
        <v>69744775.836440772</v>
      </c>
    </row>
    <row r="3733" spans="1:21" x14ac:dyDescent="0.2">
      <c r="A3733" s="5">
        <v>3769</v>
      </c>
      <c r="B3733" s="17">
        <v>30</v>
      </c>
      <c r="C3733" s="16">
        <v>9</v>
      </c>
      <c r="D3733" s="16">
        <v>2005</v>
      </c>
      <c r="E3733" s="18">
        <v>39242</v>
      </c>
      <c r="F3733" s="9" t="s">
        <v>3684</v>
      </c>
      <c r="G3733" s="3">
        <v>7000000</v>
      </c>
      <c r="H3733" s="3">
        <v>28750530</v>
      </c>
      <c r="I3733" s="3">
        <v>49924079</v>
      </c>
      <c r="J3733" s="8" t="str">
        <f t="shared" si="466"/>
        <v/>
      </c>
      <c r="K3733" s="8" t="str">
        <f t="shared" si="467"/>
        <v/>
      </c>
      <c r="L3733" s="8" t="str">
        <f t="shared" si="468"/>
        <v>Capote</v>
      </c>
      <c r="M3733" s="8" t="str">
        <f t="shared" si="469"/>
        <v/>
      </c>
      <c r="N3733" s="8" t="str">
        <f t="shared" si="465"/>
        <v>Capote</v>
      </c>
      <c r="O3733" s="10">
        <f>INDEX(cpi!$A$1:$M$106,MATCH($D3733,cpi!$A:$A,0),MATCH($C3733,cpi!$1:$1,0))</f>
        <v>198.8</v>
      </c>
      <c r="P3733" s="10">
        <f>cpi!$I$2</f>
        <v>245.51900000000001</v>
      </c>
      <c r="Q3733" s="10">
        <f t="shared" si="470"/>
        <v>1.2350050301810864</v>
      </c>
      <c r="R3733" s="8" t="str">
        <f t="shared" si="471"/>
        <v/>
      </c>
      <c r="S3733" s="11">
        <f t="shared" si="472"/>
        <v>8645035.2112676054</v>
      </c>
      <c r="T3733" s="11">
        <f t="shared" si="472"/>
        <v>35507049.170372233</v>
      </c>
      <c r="U3733" s="11">
        <f t="shared" si="472"/>
        <v>61656488.692157947</v>
      </c>
    </row>
    <row r="3734" spans="1:21" x14ac:dyDescent="0.2">
      <c r="A3734" s="5">
        <v>3770</v>
      </c>
      <c r="B3734" s="17">
        <v>29</v>
      </c>
      <c r="C3734" s="16">
        <v>3</v>
      </c>
      <c r="D3734" s="16">
        <v>1974</v>
      </c>
      <c r="E3734" s="18">
        <v>27883</v>
      </c>
      <c r="F3734" s="9" t="s">
        <v>60</v>
      </c>
      <c r="G3734" s="3">
        <v>7000000</v>
      </c>
      <c r="H3734" s="3">
        <v>26533200</v>
      </c>
      <c r="I3734" s="3">
        <v>26533200</v>
      </c>
      <c r="J3734" s="8" t="str">
        <f t="shared" si="466"/>
        <v/>
      </c>
      <c r="K3734" s="8" t="str">
        <f t="shared" si="467"/>
        <v/>
      </c>
      <c r="L3734" s="8" t="str">
        <f t="shared" si="468"/>
        <v>The Great Gatsby</v>
      </c>
      <c r="M3734" s="8">
        <f t="shared" si="469"/>
        <v>1</v>
      </c>
      <c r="N3734" s="8" t="str">
        <f t="shared" si="465"/>
        <v>The Great Gatsby (1974)</v>
      </c>
      <c r="O3734" s="10">
        <f>INDEX(cpi!$A$1:$M$106,MATCH($D3734,cpi!$A:$A,0),MATCH($C3734,cpi!$1:$1,0))</f>
        <v>47.8</v>
      </c>
      <c r="P3734" s="10">
        <f>cpi!$I$2</f>
        <v>245.51900000000001</v>
      </c>
      <c r="Q3734" s="10">
        <f t="shared" si="470"/>
        <v>5.1363807531380754</v>
      </c>
      <c r="R3734" s="8" t="str">
        <f t="shared" si="471"/>
        <v/>
      </c>
      <c r="S3734" s="11">
        <f t="shared" si="472"/>
        <v>35954665.271966524</v>
      </c>
      <c r="T3734" s="11">
        <f t="shared" si="472"/>
        <v>136284617.79916319</v>
      </c>
      <c r="U3734" s="11">
        <f t="shared" si="472"/>
        <v>136284617.79916319</v>
      </c>
    </row>
    <row r="3735" spans="1:21" x14ac:dyDescent="0.2">
      <c r="A3735" s="5">
        <v>3771</v>
      </c>
      <c r="B3735" s="17">
        <v>4</v>
      </c>
      <c r="C3735" s="16">
        <v>8</v>
      </c>
      <c r="D3735" s="16">
        <v>2006</v>
      </c>
      <c r="E3735" s="18">
        <v>38815</v>
      </c>
      <c r="F3735" s="9" t="s">
        <v>3685</v>
      </c>
      <c r="G3735" s="3">
        <v>7000000</v>
      </c>
      <c r="H3735" s="3">
        <v>26024456</v>
      </c>
      <c r="I3735" s="3">
        <v>57051053</v>
      </c>
      <c r="J3735" s="8" t="str">
        <f t="shared" si="466"/>
        <v/>
      </c>
      <c r="K3735" s="8" t="str">
        <f t="shared" si="467"/>
        <v/>
      </c>
      <c r="L3735" s="8" t="str">
        <f t="shared" si="468"/>
        <v>The Descent</v>
      </c>
      <c r="M3735" s="8" t="str">
        <f t="shared" si="469"/>
        <v/>
      </c>
      <c r="N3735" s="8" t="str">
        <f t="shared" si="465"/>
        <v>The Descent</v>
      </c>
      <c r="O3735" s="10">
        <f>INDEX(cpi!$A$1:$M$106,MATCH($D3735,cpi!$A:$A,0),MATCH($C3735,cpi!$1:$1,0))</f>
        <v>203.9</v>
      </c>
      <c r="P3735" s="10">
        <f>cpi!$I$2</f>
        <v>245.51900000000001</v>
      </c>
      <c r="Q3735" s="10">
        <f t="shared" si="470"/>
        <v>1.204114762138303</v>
      </c>
      <c r="R3735" s="8" t="str">
        <f t="shared" si="471"/>
        <v/>
      </c>
      <c r="S3735" s="11">
        <f t="shared" si="472"/>
        <v>8428803.3349681217</v>
      </c>
      <c r="T3735" s="11">
        <f t="shared" si="472"/>
        <v>31336431.646218732</v>
      </c>
      <c r="U3735" s="11">
        <f t="shared" si="472"/>
        <v>68696015.112834722</v>
      </c>
    </row>
    <row r="3736" spans="1:21" x14ac:dyDescent="0.2">
      <c r="A3736" s="5">
        <v>3772</v>
      </c>
      <c r="B3736" s="17">
        <v>25</v>
      </c>
      <c r="C3736" s="16">
        <v>8</v>
      </c>
      <c r="D3736" s="16">
        <v>1995</v>
      </c>
      <c r="E3736" s="18">
        <v>35438</v>
      </c>
      <c r="F3736" s="9" t="s">
        <v>3686</v>
      </c>
      <c r="G3736" s="3">
        <v>7000000</v>
      </c>
      <c r="H3736" s="3">
        <v>25532388</v>
      </c>
      <c r="I3736" s="3">
        <v>25532388</v>
      </c>
      <c r="J3736" s="8" t="str">
        <f t="shared" si="466"/>
        <v/>
      </c>
      <c r="K3736" s="8" t="str">
        <f t="shared" si="467"/>
        <v/>
      </c>
      <c r="L3736" s="8" t="str">
        <f t="shared" si="468"/>
        <v>Desperado</v>
      </c>
      <c r="M3736" s="8" t="str">
        <f t="shared" si="469"/>
        <v/>
      </c>
      <c r="N3736" s="8" t="str">
        <f t="shared" si="465"/>
        <v>Desperado</v>
      </c>
      <c r="O3736" s="10">
        <f>INDEX(cpi!$A$1:$M$106,MATCH($D3736,cpi!$A:$A,0),MATCH($C3736,cpi!$1:$1,0))</f>
        <v>152.9</v>
      </c>
      <c r="P3736" s="10">
        <f>cpi!$I$2</f>
        <v>245.51900000000001</v>
      </c>
      <c r="Q3736" s="10">
        <f t="shared" si="470"/>
        <v>1.6057488554610857</v>
      </c>
      <c r="R3736" s="8" t="str">
        <f t="shared" si="471"/>
        <v/>
      </c>
      <c r="S3736" s="11">
        <f t="shared" si="472"/>
        <v>11240241.9882276</v>
      </c>
      <c r="T3736" s="11">
        <f t="shared" si="472"/>
        <v>40998602.808188356</v>
      </c>
      <c r="U3736" s="11">
        <f t="shared" si="472"/>
        <v>40998602.808188356</v>
      </c>
    </row>
    <row r="3737" spans="1:21" x14ac:dyDescent="0.2">
      <c r="A3737" s="5">
        <v>3773</v>
      </c>
      <c r="B3737" s="17">
        <v>1</v>
      </c>
      <c r="C3737" s="16">
        <v>1</v>
      </c>
      <c r="D3737" s="16">
        <v>1976</v>
      </c>
      <c r="E3737" s="18">
        <v>27760</v>
      </c>
      <c r="F3737" s="9" t="s">
        <v>3687</v>
      </c>
      <c r="G3737" s="3">
        <v>7000000</v>
      </c>
      <c r="H3737" s="3">
        <v>25000000</v>
      </c>
      <c r="I3737" s="3">
        <v>25000000</v>
      </c>
      <c r="J3737" s="8" t="str">
        <f t="shared" si="466"/>
        <v/>
      </c>
      <c r="K3737" s="8" t="str">
        <f t="shared" si="467"/>
        <v/>
      </c>
      <c r="L3737" s="8" t="str">
        <f t="shared" si="468"/>
        <v>Logan's Run</v>
      </c>
      <c r="M3737" s="8" t="str">
        <f t="shared" si="469"/>
        <v/>
      </c>
      <c r="N3737" s="8" t="str">
        <f t="shared" si="465"/>
        <v>Logan's Run</v>
      </c>
      <c r="O3737" s="10">
        <f>INDEX(cpi!$A$1:$M$106,MATCH($D3737,cpi!$A:$A,0),MATCH($C3737,cpi!$1:$1,0))</f>
        <v>55.6</v>
      </c>
      <c r="P3737" s="10">
        <f>cpi!$I$2</f>
        <v>245.51900000000001</v>
      </c>
      <c r="Q3737" s="10">
        <f t="shared" si="470"/>
        <v>4.4158093525179858</v>
      </c>
      <c r="R3737" s="8" t="str">
        <f t="shared" si="471"/>
        <v/>
      </c>
      <c r="S3737" s="11">
        <f t="shared" si="472"/>
        <v>30910665.467625901</v>
      </c>
      <c r="T3737" s="11">
        <f t="shared" si="472"/>
        <v>110395233.81294964</v>
      </c>
      <c r="U3737" s="11">
        <f t="shared" si="472"/>
        <v>110395233.81294964</v>
      </c>
    </row>
    <row r="3738" spans="1:21" x14ac:dyDescent="0.2">
      <c r="A3738" s="5">
        <v>3774</v>
      </c>
      <c r="B3738" s="17">
        <v>8</v>
      </c>
      <c r="C3738" s="16">
        <v>3</v>
      </c>
      <c r="D3738" s="16">
        <v>1996</v>
      </c>
      <c r="E3738" s="18">
        <v>35280</v>
      </c>
      <c r="F3738" s="9" t="s">
        <v>3688</v>
      </c>
      <c r="G3738" s="3">
        <v>7000000</v>
      </c>
      <c r="H3738" s="3">
        <v>24567751</v>
      </c>
      <c r="I3738" s="3">
        <v>51204567</v>
      </c>
      <c r="J3738" s="8" t="str">
        <f t="shared" si="466"/>
        <v/>
      </c>
      <c r="K3738" s="8" t="str">
        <f t="shared" si="467"/>
        <v/>
      </c>
      <c r="L3738" s="8" t="str">
        <f t="shared" si="468"/>
        <v>Fargo</v>
      </c>
      <c r="M3738" s="8" t="str">
        <f t="shared" si="469"/>
        <v/>
      </c>
      <c r="N3738" s="8" t="str">
        <f t="shared" si="465"/>
        <v>Fargo</v>
      </c>
      <c r="O3738" s="10">
        <f>INDEX(cpi!$A$1:$M$106,MATCH($D3738,cpi!$A:$A,0),MATCH($C3738,cpi!$1:$1,0))</f>
        <v>155.69999999999999</v>
      </c>
      <c r="P3738" s="10">
        <f>cpi!$I$2</f>
        <v>245.51900000000001</v>
      </c>
      <c r="Q3738" s="10">
        <f t="shared" si="470"/>
        <v>1.5768721901091844</v>
      </c>
      <c r="R3738" s="8" t="str">
        <f t="shared" si="471"/>
        <v/>
      </c>
      <c r="S3738" s="11">
        <f t="shared" si="472"/>
        <v>11038105.330764292</v>
      </c>
      <c r="T3738" s="11">
        <f t="shared" si="472"/>
        <v>38740203.325427108</v>
      </c>
      <c r="U3738" s="11">
        <f t="shared" si="472"/>
        <v>80743057.708882466</v>
      </c>
    </row>
    <row r="3739" spans="1:21" x14ac:dyDescent="0.2">
      <c r="A3739" s="5">
        <v>3775</v>
      </c>
      <c r="B3739" s="17">
        <v>11</v>
      </c>
      <c r="C3739" s="16">
        <v>4</v>
      </c>
      <c r="D3739" s="16">
        <v>2001</v>
      </c>
      <c r="E3739" s="18">
        <v>37199</v>
      </c>
      <c r="F3739" s="9" t="s">
        <v>3689</v>
      </c>
      <c r="G3739" s="3">
        <v>7000000</v>
      </c>
      <c r="H3739" s="3">
        <v>23247539</v>
      </c>
      <c r="I3739" s="3">
        <v>23393939</v>
      </c>
      <c r="J3739" s="8" t="str">
        <f t="shared" si="466"/>
        <v/>
      </c>
      <c r="K3739" s="8" t="str">
        <f t="shared" si="467"/>
        <v/>
      </c>
      <c r="L3739" s="8" t="str">
        <f t="shared" si="468"/>
        <v>Kingdom Come</v>
      </c>
      <c r="M3739" s="8" t="str">
        <f t="shared" si="469"/>
        <v/>
      </c>
      <c r="N3739" s="8" t="str">
        <f t="shared" si="465"/>
        <v>Kingdom Come</v>
      </c>
      <c r="O3739" s="10">
        <f>INDEX(cpi!$A$1:$M$106,MATCH($D3739,cpi!$A:$A,0),MATCH($C3739,cpi!$1:$1,0))</f>
        <v>176.9</v>
      </c>
      <c r="P3739" s="10">
        <f>cpi!$I$2</f>
        <v>245.51900000000001</v>
      </c>
      <c r="Q3739" s="10">
        <f t="shared" si="470"/>
        <v>1.3878971170152627</v>
      </c>
      <c r="R3739" s="8" t="str">
        <f t="shared" si="471"/>
        <v/>
      </c>
      <c r="S3739" s="11">
        <f t="shared" si="472"/>
        <v>9715279.8191068396</v>
      </c>
      <c r="T3739" s="11">
        <f t="shared" si="472"/>
        <v>32265192.355799884</v>
      </c>
      <c r="U3739" s="11">
        <f t="shared" si="472"/>
        <v>32468380.493730918</v>
      </c>
    </row>
    <row r="3740" spans="1:21" x14ac:dyDescent="0.2">
      <c r="A3740" s="5">
        <v>3776</v>
      </c>
      <c r="B3740" s="17">
        <v>20</v>
      </c>
      <c r="C3740" s="16">
        <v>12</v>
      </c>
      <c r="D3740" s="16">
        <v>1974</v>
      </c>
      <c r="E3740" s="18">
        <v>27618</v>
      </c>
      <c r="F3740" s="9" t="s">
        <v>3690</v>
      </c>
      <c r="G3740" s="3">
        <v>7000000</v>
      </c>
      <c r="H3740" s="3">
        <v>21000000</v>
      </c>
      <c r="I3740" s="3">
        <v>97600000</v>
      </c>
      <c r="J3740" s="8" t="str">
        <f t="shared" si="466"/>
        <v/>
      </c>
      <c r="K3740" s="8" t="str">
        <f t="shared" si="467"/>
        <v/>
      </c>
      <c r="L3740" s="8" t="str">
        <f t="shared" si="468"/>
        <v>The Man with the Golden Gun</v>
      </c>
      <c r="M3740" s="8" t="str">
        <f t="shared" si="469"/>
        <v/>
      </c>
      <c r="N3740" s="8" t="str">
        <f t="shared" si="465"/>
        <v>The Man with the Golden Gun</v>
      </c>
      <c r="O3740" s="10">
        <f>INDEX(cpi!$A$1:$M$106,MATCH($D3740,cpi!$A:$A,0),MATCH($C3740,cpi!$1:$1,0))</f>
        <v>51.9</v>
      </c>
      <c r="P3740" s="10">
        <f>cpi!$I$2</f>
        <v>245.51900000000001</v>
      </c>
      <c r="Q3740" s="10">
        <f t="shared" si="470"/>
        <v>4.7306165703275536</v>
      </c>
      <c r="R3740" s="8" t="str">
        <f t="shared" si="471"/>
        <v/>
      </c>
      <c r="S3740" s="11">
        <f t="shared" si="472"/>
        <v>33114315.992292874</v>
      </c>
      <c r="T3740" s="11">
        <f t="shared" si="472"/>
        <v>99342947.976878628</v>
      </c>
      <c r="U3740" s="11">
        <f t="shared" si="472"/>
        <v>461708177.26396924</v>
      </c>
    </row>
    <row r="3741" spans="1:21" x14ac:dyDescent="0.2">
      <c r="A3741" s="5">
        <v>3777</v>
      </c>
      <c r="B3741" s="17">
        <v>12</v>
      </c>
      <c r="C3741" s="16">
        <v>2</v>
      </c>
      <c r="D3741" s="16">
        <v>1988</v>
      </c>
      <c r="E3741" s="18">
        <v>32479</v>
      </c>
      <c r="F3741" s="9" t="s">
        <v>3691</v>
      </c>
      <c r="G3741" s="3">
        <v>7000000</v>
      </c>
      <c r="H3741" s="3">
        <v>20257000</v>
      </c>
      <c r="I3741" s="3">
        <v>20257000</v>
      </c>
      <c r="J3741" s="8" t="str">
        <f t="shared" si="466"/>
        <v/>
      </c>
      <c r="K3741" s="8" t="str">
        <f t="shared" si="467"/>
        <v/>
      </c>
      <c r="L3741" s="8" t="str">
        <f t="shared" si="468"/>
        <v>Action Jackson</v>
      </c>
      <c r="M3741" s="8" t="str">
        <f t="shared" si="469"/>
        <v/>
      </c>
      <c r="N3741" s="8" t="str">
        <f t="shared" si="465"/>
        <v>Action Jackson</v>
      </c>
      <c r="O3741" s="10">
        <f>INDEX(cpi!$A$1:$M$106,MATCH($D3741,cpi!$A:$A,0),MATCH($C3741,cpi!$1:$1,0))</f>
        <v>116</v>
      </c>
      <c r="P3741" s="10">
        <f>cpi!$I$2</f>
        <v>245.51900000000001</v>
      </c>
      <c r="Q3741" s="10">
        <f t="shared" si="470"/>
        <v>2.1165431034482758</v>
      </c>
      <c r="R3741" s="8" t="str">
        <f t="shared" si="471"/>
        <v/>
      </c>
      <c r="S3741" s="11">
        <f t="shared" si="472"/>
        <v>14815801.72413793</v>
      </c>
      <c r="T3741" s="11">
        <f t="shared" si="472"/>
        <v>42874813.646551721</v>
      </c>
      <c r="U3741" s="11">
        <f t="shared" si="472"/>
        <v>42874813.646551721</v>
      </c>
    </row>
    <row r="3742" spans="1:21" x14ac:dyDescent="0.2">
      <c r="A3742" s="5">
        <v>3778</v>
      </c>
      <c r="B3742" s="17">
        <v>5</v>
      </c>
      <c r="C3742" s="16">
        <v>5</v>
      </c>
      <c r="D3742" s="16">
        <v>2000</v>
      </c>
      <c r="E3742" s="18">
        <v>36651</v>
      </c>
      <c r="F3742" s="9" t="s">
        <v>3692</v>
      </c>
      <c r="G3742" s="3">
        <v>7000000</v>
      </c>
      <c r="H3742" s="3">
        <v>18642318</v>
      </c>
      <c r="I3742" s="3">
        <v>18642318</v>
      </c>
      <c r="J3742" s="8" t="str">
        <f t="shared" si="466"/>
        <v/>
      </c>
      <c r="K3742" s="8" t="str">
        <f t="shared" si="467"/>
        <v/>
      </c>
      <c r="L3742" s="8" t="str">
        <f t="shared" si="468"/>
        <v>Michael Jordan to the MAX</v>
      </c>
      <c r="M3742" s="8" t="str">
        <f t="shared" si="469"/>
        <v/>
      </c>
      <c r="N3742" s="8" t="str">
        <f t="shared" si="465"/>
        <v>Michael Jordan to the MAX</v>
      </c>
      <c r="O3742" s="10">
        <f>INDEX(cpi!$A$1:$M$106,MATCH($D3742,cpi!$A:$A,0),MATCH($C3742,cpi!$1:$1,0))</f>
        <v>171.5</v>
      </c>
      <c r="P3742" s="10">
        <f>cpi!$I$2</f>
        <v>245.51900000000001</v>
      </c>
      <c r="Q3742" s="10">
        <f t="shared" si="470"/>
        <v>1.4315976676384841</v>
      </c>
      <c r="R3742" s="8" t="str">
        <f t="shared" si="471"/>
        <v/>
      </c>
      <c r="S3742" s="11">
        <f t="shared" si="472"/>
        <v>10021183.673469389</v>
      </c>
      <c r="T3742" s="11">
        <f t="shared" si="472"/>
        <v>26688298.968174931</v>
      </c>
      <c r="U3742" s="11">
        <f t="shared" si="472"/>
        <v>26688298.968174931</v>
      </c>
    </row>
    <row r="3743" spans="1:21" x14ac:dyDescent="0.2">
      <c r="A3743" s="5">
        <v>3779</v>
      </c>
      <c r="B3743" s="17">
        <v>19</v>
      </c>
      <c r="C3743" s="16">
        <v>6</v>
      </c>
      <c r="D3743" s="16">
        <v>2015</v>
      </c>
      <c r="E3743" s="18">
        <v>42557</v>
      </c>
      <c r="F3743" s="9" t="s">
        <v>3693</v>
      </c>
      <c r="G3743" s="3">
        <v>7000000</v>
      </c>
      <c r="H3743" s="3">
        <v>17506470</v>
      </c>
      <c r="I3743" s="3">
        <v>18190831</v>
      </c>
      <c r="J3743" s="8" t="str">
        <f t="shared" si="466"/>
        <v/>
      </c>
      <c r="K3743" s="8" t="str">
        <f t="shared" si="467"/>
        <v/>
      </c>
      <c r="L3743" s="8" t="str">
        <f t="shared" si="468"/>
        <v>Dope</v>
      </c>
      <c r="M3743" s="8" t="str">
        <f t="shared" si="469"/>
        <v/>
      </c>
      <c r="N3743" s="8" t="str">
        <f t="shared" si="465"/>
        <v>Dope</v>
      </c>
      <c r="O3743" s="10">
        <f>INDEX(cpi!$A$1:$M$106,MATCH($D3743,cpi!$A:$A,0),MATCH($C3743,cpi!$1:$1,0))</f>
        <v>238.63800000000001</v>
      </c>
      <c r="P3743" s="10">
        <f>cpi!$I$2</f>
        <v>245.51900000000001</v>
      </c>
      <c r="Q3743" s="10">
        <f t="shared" si="470"/>
        <v>1.0288344689445938</v>
      </c>
      <c r="R3743" s="8" t="str">
        <f t="shared" si="471"/>
        <v/>
      </c>
      <c r="S3743" s="11">
        <f t="shared" si="472"/>
        <v>7201841.2826121571</v>
      </c>
      <c r="T3743" s="11">
        <f t="shared" si="472"/>
        <v>18011259.765544463</v>
      </c>
      <c r="U3743" s="11">
        <f t="shared" si="472"/>
        <v>18715353.951545857</v>
      </c>
    </row>
    <row r="3744" spans="1:21" x14ac:dyDescent="0.2">
      <c r="A3744" s="5">
        <v>3780</v>
      </c>
      <c r="B3744" s="17">
        <v>22</v>
      </c>
      <c r="C3744" s="16">
        <v>7</v>
      </c>
      <c r="D3744" s="16">
        <v>2005</v>
      </c>
      <c r="E3744" s="18">
        <v>38997</v>
      </c>
      <c r="F3744" s="9" t="s">
        <v>3694</v>
      </c>
      <c r="G3744" s="3">
        <v>7000000</v>
      </c>
      <c r="H3744" s="3">
        <v>17044981</v>
      </c>
      <c r="I3744" s="3">
        <v>20940428</v>
      </c>
      <c r="J3744" s="8" t="str">
        <f t="shared" si="466"/>
        <v/>
      </c>
      <c r="K3744" s="8" t="str">
        <f t="shared" si="467"/>
        <v/>
      </c>
      <c r="L3744" s="8" t="str">
        <f t="shared" si="468"/>
        <v>The Devil's Rejects</v>
      </c>
      <c r="M3744" s="8" t="str">
        <f t="shared" si="469"/>
        <v/>
      </c>
      <c r="N3744" s="8" t="str">
        <f t="shared" si="465"/>
        <v>The Devil's Rejects</v>
      </c>
      <c r="O3744" s="10">
        <f>INDEX(cpi!$A$1:$M$106,MATCH($D3744,cpi!$A:$A,0),MATCH($C3744,cpi!$1:$1,0))</f>
        <v>195.4</v>
      </c>
      <c r="P3744" s="10">
        <f>cpi!$I$2</f>
        <v>245.51900000000001</v>
      </c>
      <c r="Q3744" s="10">
        <f t="shared" si="470"/>
        <v>1.2564943705220062</v>
      </c>
      <c r="R3744" s="8" t="str">
        <f t="shared" si="471"/>
        <v/>
      </c>
      <c r="S3744" s="11">
        <f t="shared" si="472"/>
        <v>8795460.593654044</v>
      </c>
      <c r="T3744" s="11">
        <f t="shared" si="472"/>
        <v>21416922.672154557</v>
      </c>
      <c r="U3744" s="11">
        <f t="shared" si="472"/>
        <v>26311529.898321394</v>
      </c>
    </row>
    <row r="3745" spans="1:21" x14ac:dyDescent="0.2">
      <c r="A3745" s="5">
        <v>3781</v>
      </c>
      <c r="B3745" s="17">
        <v>17</v>
      </c>
      <c r="C3745" s="16">
        <v>1</v>
      </c>
      <c r="D3745" s="16">
        <v>2014</v>
      </c>
      <c r="E3745" s="18">
        <v>42125</v>
      </c>
      <c r="F3745" s="9" t="s">
        <v>3695</v>
      </c>
      <c r="G3745" s="3">
        <v>7000000</v>
      </c>
      <c r="H3745" s="3">
        <v>15821461</v>
      </c>
      <c r="I3745" s="3">
        <v>36146087</v>
      </c>
      <c r="J3745" s="8" t="str">
        <f t="shared" si="466"/>
        <v/>
      </c>
      <c r="K3745" s="8" t="str">
        <f t="shared" si="467"/>
        <v/>
      </c>
      <c r="L3745" s="8" t="str">
        <f t="shared" si="468"/>
        <v>Devil's Due</v>
      </c>
      <c r="M3745" s="8" t="str">
        <f t="shared" si="469"/>
        <v/>
      </c>
      <c r="N3745" s="8" t="str">
        <f t="shared" si="465"/>
        <v>Devil's Due</v>
      </c>
      <c r="O3745" s="10">
        <f>INDEX(cpi!$A$1:$M$106,MATCH($D3745,cpi!$A:$A,0),MATCH($C3745,cpi!$1:$1,0))</f>
        <v>233.916</v>
      </c>
      <c r="P3745" s="10">
        <f>cpi!$I$2</f>
        <v>245.51900000000001</v>
      </c>
      <c r="Q3745" s="10">
        <f t="shared" si="470"/>
        <v>1.0496032763898151</v>
      </c>
      <c r="R3745" s="8" t="str">
        <f t="shared" si="471"/>
        <v/>
      </c>
      <c r="S3745" s="11">
        <f t="shared" si="472"/>
        <v>7347222.9347287053</v>
      </c>
      <c r="T3745" s="11">
        <f t="shared" si="472"/>
        <v>16606257.30287368</v>
      </c>
      <c r="U3745" s="11">
        <f t="shared" si="472"/>
        <v>37939051.343871303</v>
      </c>
    </row>
    <row r="3746" spans="1:21" x14ac:dyDescent="0.2">
      <c r="A3746" s="5">
        <v>3782</v>
      </c>
      <c r="B3746" s="17">
        <v>22</v>
      </c>
      <c r="C3746" s="16">
        <v>3</v>
      </c>
      <c r="D3746" s="16">
        <v>1996</v>
      </c>
      <c r="E3746" s="18">
        <v>35706</v>
      </c>
      <c r="F3746" s="9" t="s">
        <v>3696</v>
      </c>
      <c r="G3746" s="3">
        <v>7000000</v>
      </c>
      <c r="H3746" s="3">
        <v>14853474</v>
      </c>
      <c r="I3746" s="3">
        <v>16149180</v>
      </c>
      <c r="J3746" s="8" t="str">
        <f t="shared" si="466"/>
        <v/>
      </c>
      <c r="K3746" s="8" t="str">
        <f t="shared" si="467"/>
        <v/>
      </c>
      <c r="L3746" s="8" t="str">
        <f t="shared" si="468"/>
        <v>Flirting with Disaster</v>
      </c>
      <c r="M3746" s="8" t="str">
        <f t="shared" si="469"/>
        <v/>
      </c>
      <c r="N3746" s="8" t="str">
        <f t="shared" si="465"/>
        <v>Flirting with Disaster</v>
      </c>
      <c r="O3746" s="10">
        <f>INDEX(cpi!$A$1:$M$106,MATCH($D3746,cpi!$A:$A,0),MATCH($C3746,cpi!$1:$1,0))</f>
        <v>155.69999999999999</v>
      </c>
      <c r="P3746" s="10">
        <f>cpi!$I$2</f>
        <v>245.51900000000001</v>
      </c>
      <c r="Q3746" s="10">
        <f t="shared" si="470"/>
        <v>1.5768721901091844</v>
      </c>
      <c r="R3746" s="8" t="str">
        <f t="shared" si="471"/>
        <v/>
      </c>
      <c r="S3746" s="11">
        <f t="shared" si="472"/>
        <v>11038105.330764292</v>
      </c>
      <c r="T3746" s="11">
        <f t="shared" si="472"/>
        <v>23422030.077109829</v>
      </c>
      <c r="U3746" s="11">
        <f t="shared" si="472"/>
        <v>25465192.83506744</v>
      </c>
    </row>
    <row r="3747" spans="1:21" x14ac:dyDescent="0.2">
      <c r="A3747" s="5">
        <v>3783</v>
      </c>
      <c r="B3747" s="17">
        <v>14</v>
      </c>
      <c r="C3747" s="16">
        <v>11</v>
      </c>
      <c r="D3747" s="16">
        <v>2014</v>
      </c>
      <c r="E3747" s="18">
        <v>42046</v>
      </c>
      <c r="F3747" s="9" t="s">
        <v>3697</v>
      </c>
      <c r="G3747" s="3">
        <v>7000000</v>
      </c>
      <c r="H3747" s="3">
        <v>14618727</v>
      </c>
      <c r="I3747" s="3">
        <v>14618727</v>
      </c>
      <c r="J3747" s="8" t="str">
        <f t="shared" si="466"/>
        <v/>
      </c>
      <c r="K3747" s="8" t="str">
        <f t="shared" si="467"/>
        <v/>
      </c>
      <c r="L3747" s="8" t="str">
        <f t="shared" si="468"/>
        <v>Beyond the Lights</v>
      </c>
      <c r="M3747" s="8" t="str">
        <f t="shared" si="469"/>
        <v/>
      </c>
      <c r="N3747" s="8" t="str">
        <f t="shared" si="465"/>
        <v>Beyond the Lights</v>
      </c>
      <c r="O3747" s="10">
        <f>INDEX(cpi!$A$1:$M$106,MATCH($D3747,cpi!$A:$A,0),MATCH($C3747,cpi!$1:$1,0))</f>
        <v>236.15100000000001</v>
      </c>
      <c r="P3747" s="10">
        <f>cpi!$I$2</f>
        <v>245.51900000000001</v>
      </c>
      <c r="Q3747" s="10">
        <f t="shared" si="470"/>
        <v>1.0396695334764621</v>
      </c>
      <c r="R3747" s="8" t="str">
        <f t="shared" si="471"/>
        <v/>
      </c>
      <c r="S3747" s="11">
        <f t="shared" si="472"/>
        <v>7277686.7343352344</v>
      </c>
      <c r="T3747" s="11">
        <f t="shared" si="472"/>
        <v>15198645.08010976</v>
      </c>
      <c r="U3747" s="11">
        <f t="shared" si="472"/>
        <v>15198645.08010976</v>
      </c>
    </row>
    <row r="3748" spans="1:21" x14ac:dyDescent="0.2">
      <c r="A3748" s="5">
        <v>3784</v>
      </c>
      <c r="B3748" s="17">
        <v>31</v>
      </c>
      <c r="C3748" s="16">
        <v>7</v>
      </c>
      <c r="D3748" s="16">
        <v>1992</v>
      </c>
      <c r="E3748" s="18">
        <v>34522</v>
      </c>
      <c r="F3748" s="9" t="s">
        <v>3698</v>
      </c>
      <c r="G3748" s="3">
        <v>7000000</v>
      </c>
      <c r="H3748" s="3">
        <v>14231669</v>
      </c>
      <c r="I3748" s="3">
        <v>14231669</v>
      </c>
      <c r="J3748" s="8" t="str">
        <f t="shared" si="466"/>
        <v/>
      </c>
      <c r="K3748" s="8" t="str">
        <f t="shared" si="467"/>
        <v/>
      </c>
      <c r="L3748" s="8" t="str">
        <f t="shared" si="468"/>
        <v>Buffy the Vampire Slayer</v>
      </c>
      <c r="M3748" s="8" t="str">
        <f t="shared" si="469"/>
        <v/>
      </c>
      <c r="N3748" s="8" t="str">
        <f t="shared" si="465"/>
        <v>Buffy the Vampire Slayer</v>
      </c>
      <c r="O3748" s="10">
        <f>INDEX(cpi!$A$1:$M$106,MATCH($D3748,cpi!$A:$A,0),MATCH($C3748,cpi!$1:$1,0))</f>
        <v>140.5</v>
      </c>
      <c r="P3748" s="10">
        <f>cpi!$I$2</f>
        <v>245.51900000000001</v>
      </c>
      <c r="Q3748" s="10">
        <f t="shared" si="470"/>
        <v>1.7474661921708186</v>
      </c>
      <c r="R3748" s="8" t="str">
        <f t="shared" si="471"/>
        <v/>
      </c>
      <c r="S3748" s="11">
        <f t="shared" si="472"/>
        <v>12232263.345195729</v>
      </c>
      <c r="T3748" s="11">
        <f t="shared" si="472"/>
        <v>24869360.435665481</v>
      </c>
      <c r="U3748" s="11">
        <f t="shared" si="472"/>
        <v>24869360.435665481</v>
      </c>
    </row>
    <row r="3749" spans="1:21" x14ac:dyDescent="0.2">
      <c r="A3749" s="5">
        <v>3785</v>
      </c>
      <c r="B3749" s="17">
        <v>25</v>
      </c>
      <c r="C3749" s="16">
        <v>8</v>
      </c>
      <c r="D3749" s="16">
        <v>1999</v>
      </c>
      <c r="E3749" s="18">
        <v>36899</v>
      </c>
      <c r="F3749" s="9" t="s">
        <v>3699</v>
      </c>
      <c r="G3749" s="3">
        <v>7000000</v>
      </c>
      <c r="H3749" s="3">
        <v>14026509</v>
      </c>
      <c r="I3749" s="3">
        <v>15471229</v>
      </c>
      <c r="J3749" s="8" t="str">
        <f t="shared" si="466"/>
        <v/>
      </c>
      <c r="K3749" s="8" t="str">
        <f t="shared" si="467"/>
        <v/>
      </c>
      <c r="L3749" s="8" t="str">
        <f t="shared" si="468"/>
        <v>In Too Deep</v>
      </c>
      <c r="M3749" s="8" t="str">
        <f t="shared" si="469"/>
        <v/>
      </c>
      <c r="N3749" s="8" t="str">
        <f t="shared" si="465"/>
        <v>In Too Deep</v>
      </c>
      <c r="O3749" s="10">
        <f>INDEX(cpi!$A$1:$M$106,MATCH($D3749,cpi!$A:$A,0),MATCH($C3749,cpi!$1:$1,0))</f>
        <v>167.1</v>
      </c>
      <c r="P3749" s="10">
        <f>cpi!$I$2</f>
        <v>245.51900000000001</v>
      </c>
      <c r="Q3749" s="10">
        <f t="shared" si="470"/>
        <v>1.4692938360263317</v>
      </c>
      <c r="R3749" s="8" t="str">
        <f t="shared" si="471"/>
        <v/>
      </c>
      <c r="S3749" s="11">
        <f t="shared" si="472"/>
        <v>10285056.852184322</v>
      </c>
      <c r="T3749" s="11">
        <f t="shared" si="472"/>
        <v>20609063.214667864</v>
      </c>
      <c r="U3749" s="11">
        <f t="shared" si="472"/>
        <v>22731781.405451827</v>
      </c>
    </row>
    <row r="3750" spans="1:21" x14ac:dyDescent="0.2">
      <c r="A3750" s="5">
        <v>3786</v>
      </c>
      <c r="B3750" s="17">
        <v>11</v>
      </c>
      <c r="C3750" s="16">
        <v>4</v>
      </c>
      <c r="D3750" s="16">
        <v>2003</v>
      </c>
      <c r="E3750" s="18">
        <v>37929</v>
      </c>
      <c r="F3750" s="9" t="s">
        <v>3700</v>
      </c>
      <c r="G3750" s="3">
        <v>7000000</v>
      </c>
      <c r="H3750" s="3">
        <v>12634962</v>
      </c>
      <c r="I3750" s="3">
        <v>17005466</v>
      </c>
      <c r="J3750" s="8" t="str">
        <f t="shared" si="466"/>
        <v/>
      </c>
      <c r="K3750" s="8" t="str">
        <f t="shared" si="467"/>
        <v/>
      </c>
      <c r="L3750" s="8" t="str">
        <f t="shared" si="468"/>
        <v>House of 1,000 Corpses</v>
      </c>
      <c r="M3750" s="8" t="str">
        <f t="shared" si="469"/>
        <v/>
      </c>
      <c r="N3750" s="8" t="str">
        <f t="shared" si="465"/>
        <v>House of 1,000 Corpses</v>
      </c>
      <c r="O3750" s="10">
        <f>INDEX(cpi!$A$1:$M$106,MATCH($D3750,cpi!$A:$A,0),MATCH($C3750,cpi!$1:$1,0))</f>
        <v>183.8</v>
      </c>
      <c r="P3750" s="10">
        <f>cpi!$I$2</f>
        <v>245.51900000000001</v>
      </c>
      <c r="Q3750" s="10">
        <f t="shared" si="470"/>
        <v>1.3357943416757345</v>
      </c>
      <c r="R3750" s="8" t="str">
        <f t="shared" si="471"/>
        <v/>
      </c>
      <c r="S3750" s="11">
        <f t="shared" si="472"/>
        <v>9350560.3917301409</v>
      </c>
      <c r="T3750" s="11">
        <f t="shared" si="472"/>
        <v>16877710.746887922</v>
      </c>
      <c r="U3750" s="11">
        <f t="shared" si="472"/>
        <v>22715805.260359086</v>
      </c>
    </row>
    <row r="3751" spans="1:21" x14ac:dyDescent="0.2">
      <c r="A3751" s="5">
        <v>3787</v>
      </c>
      <c r="B3751" s="17">
        <v>11</v>
      </c>
      <c r="C3751" s="16">
        <v>10</v>
      </c>
      <c r="D3751" s="16">
        <v>1985</v>
      </c>
      <c r="E3751" s="18">
        <v>31361</v>
      </c>
      <c r="F3751" s="9" t="s">
        <v>3701</v>
      </c>
      <c r="G3751" s="3">
        <v>7000000</v>
      </c>
      <c r="H3751" s="3">
        <v>10803211</v>
      </c>
      <c r="I3751" s="3">
        <v>10803211</v>
      </c>
      <c r="J3751" s="8" t="str">
        <f t="shared" si="466"/>
        <v/>
      </c>
      <c r="K3751" s="8" t="str">
        <f t="shared" si="467"/>
        <v/>
      </c>
      <c r="L3751" s="8" t="str">
        <f t="shared" si="468"/>
        <v>Silver Bullet</v>
      </c>
      <c r="M3751" s="8" t="str">
        <f t="shared" si="469"/>
        <v/>
      </c>
      <c r="N3751" s="8" t="str">
        <f t="shared" si="465"/>
        <v>Silver Bullet</v>
      </c>
      <c r="O3751" s="10">
        <f>INDEX(cpi!$A$1:$M$106,MATCH($D3751,cpi!$A:$A,0),MATCH($C3751,cpi!$1:$1,0))</f>
        <v>108.7</v>
      </c>
      <c r="P3751" s="10">
        <f>cpi!$I$2</f>
        <v>245.51900000000001</v>
      </c>
      <c r="Q3751" s="10">
        <f t="shared" si="470"/>
        <v>2.2586844526218952</v>
      </c>
      <c r="R3751" s="8" t="str">
        <f t="shared" si="471"/>
        <v/>
      </c>
      <c r="S3751" s="11">
        <f t="shared" si="472"/>
        <v>15810791.168353267</v>
      </c>
      <c r="T3751" s="11">
        <f t="shared" si="472"/>
        <v>24401044.724093836</v>
      </c>
      <c r="U3751" s="11">
        <f t="shared" si="472"/>
        <v>24401044.724093836</v>
      </c>
    </row>
    <row r="3752" spans="1:21" x14ac:dyDescent="0.2">
      <c r="A3752" s="5">
        <v>3788</v>
      </c>
      <c r="B3752" s="17">
        <v>10</v>
      </c>
      <c r="C3752" s="16">
        <v>10</v>
      </c>
      <c r="D3752" s="16">
        <v>2003</v>
      </c>
      <c r="E3752" s="18">
        <v>37904</v>
      </c>
      <c r="F3752" s="9" t="s">
        <v>3702</v>
      </c>
      <c r="G3752" s="3">
        <v>7000000</v>
      </c>
      <c r="H3752" s="3">
        <v>10199354</v>
      </c>
      <c r="I3752" s="3">
        <v>13767816</v>
      </c>
      <c r="J3752" s="8" t="str">
        <f t="shared" si="466"/>
        <v/>
      </c>
      <c r="K3752" s="8" t="str">
        <f t="shared" si="467"/>
        <v/>
      </c>
      <c r="L3752" s="8" t="str">
        <f t="shared" si="468"/>
        <v>The House of the Dead</v>
      </c>
      <c r="M3752" s="8" t="str">
        <f t="shared" si="469"/>
        <v/>
      </c>
      <c r="N3752" s="8" t="str">
        <f t="shared" si="465"/>
        <v>The House of the Dead</v>
      </c>
      <c r="O3752" s="10">
        <f>INDEX(cpi!$A$1:$M$106,MATCH($D3752,cpi!$A:$A,0),MATCH($C3752,cpi!$1:$1,0))</f>
        <v>185</v>
      </c>
      <c r="P3752" s="10">
        <f>cpi!$I$2</f>
        <v>245.51900000000001</v>
      </c>
      <c r="Q3752" s="10">
        <f t="shared" si="470"/>
        <v>1.3271297297297298</v>
      </c>
      <c r="R3752" s="8" t="str">
        <f t="shared" si="471"/>
        <v/>
      </c>
      <c r="S3752" s="11">
        <f t="shared" si="472"/>
        <v>9289908.1081081089</v>
      </c>
      <c r="T3752" s="11">
        <f t="shared" si="472"/>
        <v>13535865.917437838</v>
      </c>
      <c r="U3752" s="11">
        <f t="shared" si="472"/>
        <v>18271677.92704865</v>
      </c>
    </row>
    <row r="3753" spans="1:21" x14ac:dyDescent="0.2">
      <c r="A3753" s="5">
        <v>3789</v>
      </c>
      <c r="B3753" s="17">
        <v>2</v>
      </c>
      <c r="C3753" s="16">
        <v>10</v>
      </c>
      <c r="D3753" s="16">
        <v>2009</v>
      </c>
      <c r="E3753" s="18">
        <v>39854</v>
      </c>
      <c r="F3753" s="9" t="s">
        <v>3703</v>
      </c>
      <c r="G3753" s="3">
        <v>7000000</v>
      </c>
      <c r="H3753" s="3">
        <v>9228788</v>
      </c>
      <c r="I3753" s="3">
        <v>30360570</v>
      </c>
      <c r="J3753" s="8" t="str">
        <f t="shared" si="466"/>
        <v/>
      </c>
      <c r="K3753" s="8" t="str">
        <f t="shared" si="467"/>
        <v/>
      </c>
      <c r="L3753" s="8" t="str">
        <f t="shared" si="468"/>
        <v>A Serious Man</v>
      </c>
      <c r="M3753" s="8" t="str">
        <f t="shared" si="469"/>
        <v/>
      </c>
      <c r="N3753" s="8" t="str">
        <f t="shared" si="465"/>
        <v>A Serious Man</v>
      </c>
      <c r="O3753" s="10">
        <f>INDEX(cpi!$A$1:$M$106,MATCH($D3753,cpi!$A:$A,0),MATCH($C3753,cpi!$1:$1,0))</f>
        <v>216.17699999999999</v>
      </c>
      <c r="P3753" s="10">
        <f>cpi!$I$2</f>
        <v>245.51900000000001</v>
      </c>
      <c r="Q3753" s="10">
        <f t="shared" si="470"/>
        <v>1.1357313682769212</v>
      </c>
      <c r="R3753" s="8" t="str">
        <f t="shared" si="471"/>
        <v/>
      </c>
      <c r="S3753" s="11">
        <f t="shared" si="472"/>
        <v>7950119.5779384486</v>
      </c>
      <c r="T3753" s="11">
        <f t="shared" si="472"/>
        <v>10481424.022777632</v>
      </c>
      <c r="U3753" s="11">
        <f t="shared" si="472"/>
        <v>34481451.707767248</v>
      </c>
    </row>
    <row r="3754" spans="1:21" x14ac:dyDescent="0.2">
      <c r="A3754" s="5">
        <v>3790</v>
      </c>
      <c r="B3754" s="17">
        <v>30</v>
      </c>
      <c r="C3754" s="16">
        <v>7</v>
      </c>
      <c r="D3754" s="16">
        <v>2010</v>
      </c>
      <c r="E3754" s="18">
        <v>41067</v>
      </c>
      <c r="F3754" s="9" t="s">
        <v>3704</v>
      </c>
      <c r="G3754" s="3">
        <v>7000000</v>
      </c>
      <c r="H3754" s="3">
        <v>9176933</v>
      </c>
      <c r="I3754" s="3">
        <v>10828305</v>
      </c>
      <c r="J3754" s="8" t="str">
        <f t="shared" si="466"/>
        <v/>
      </c>
      <c r="K3754" s="8" t="str">
        <f t="shared" si="467"/>
        <v/>
      </c>
      <c r="L3754" s="8" t="str">
        <f t="shared" si="468"/>
        <v>Get Low</v>
      </c>
      <c r="M3754" s="8" t="str">
        <f t="shared" si="469"/>
        <v/>
      </c>
      <c r="N3754" s="8" t="str">
        <f t="shared" si="465"/>
        <v>Get Low</v>
      </c>
      <c r="O3754" s="10">
        <f>INDEX(cpi!$A$1:$M$106,MATCH($D3754,cpi!$A:$A,0),MATCH($C3754,cpi!$1:$1,0))</f>
        <v>218.011</v>
      </c>
      <c r="P3754" s="10">
        <f>cpi!$I$2</f>
        <v>245.51900000000001</v>
      </c>
      <c r="Q3754" s="10">
        <f t="shared" si="470"/>
        <v>1.1261771195031445</v>
      </c>
      <c r="R3754" s="8" t="str">
        <f t="shared" si="471"/>
        <v/>
      </c>
      <c r="S3754" s="11">
        <f t="shared" si="472"/>
        <v>7883239.8365220111</v>
      </c>
      <c r="T3754" s="11">
        <f t="shared" si="472"/>
        <v>10334851.971813351</v>
      </c>
      <c r="U3754" s="11">
        <f t="shared" si="472"/>
        <v>12194589.334001496</v>
      </c>
    </row>
    <row r="3755" spans="1:21" x14ac:dyDescent="0.2">
      <c r="A3755" s="5">
        <v>3791</v>
      </c>
      <c r="B3755" s="17">
        <v>11</v>
      </c>
      <c r="C3755" s="16">
        <v>12</v>
      </c>
      <c r="D3755" s="16">
        <v>2009</v>
      </c>
      <c r="E3755" s="18">
        <v>40129</v>
      </c>
      <c r="F3755" s="9" t="s">
        <v>3705</v>
      </c>
      <c r="G3755" s="3">
        <v>7000000</v>
      </c>
      <c r="H3755" s="3">
        <v>9176000</v>
      </c>
      <c r="I3755" s="3">
        <v>28142379</v>
      </c>
      <c r="J3755" s="8" t="str">
        <f t="shared" si="466"/>
        <v/>
      </c>
      <c r="K3755" s="8" t="str">
        <f t="shared" si="467"/>
        <v/>
      </c>
      <c r="L3755" s="8" t="str">
        <f t="shared" si="468"/>
        <v>A Single Man</v>
      </c>
      <c r="M3755" s="8" t="str">
        <f t="shared" si="469"/>
        <v/>
      </c>
      <c r="N3755" s="8" t="str">
        <f t="shared" si="465"/>
        <v>A Single Man</v>
      </c>
      <c r="O3755" s="10">
        <f>INDEX(cpi!$A$1:$M$106,MATCH($D3755,cpi!$A:$A,0),MATCH($C3755,cpi!$1:$1,0))</f>
        <v>215.94900000000001</v>
      </c>
      <c r="P3755" s="10">
        <f>cpi!$I$2</f>
        <v>245.51900000000001</v>
      </c>
      <c r="Q3755" s="10">
        <f t="shared" si="470"/>
        <v>1.1369304789556793</v>
      </c>
      <c r="R3755" s="8" t="str">
        <f t="shared" si="471"/>
        <v/>
      </c>
      <c r="S3755" s="11">
        <f t="shared" si="472"/>
        <v>7958513.3526897551</v>
      </c>
      <c r="T3755" s="11">
        <f t="shared" si="472"/>
        <v>10432474.074897313</v>
      </c>
      <c r="U3755" s="11">
        <f t="shared" si="472"/>
        <v>31995928.435422253</v>
      </c>
    </row>
    <row r="3756" spans="1:21" x14ac:dyDescent="0.2">
      <c r="A3756" s="5">
        <v>3792</v>
      </c>
      <c r="B3756" s="17">
        <v>10</v>
      </c>
      <c r="C3756" s="16">
        <v>1</v>
      </c>
      <c r="D3756" s="16">
        <v>1991</v>
      </c>
      <c r="E3756" s="18">
        <v>33512</v>
      </c>
      <c r="F3756" s="9" t="s">
        <v>3706</v>
      </c>
      <c r="G3756" s="3">
        <v>7000000</v>
      </c>
      <c r="H3756" s="3">
        <v>8824553</v>
      </c>
      <c r="I3756" s="3">
        <v>8824553</v>
      </c>
      <c r="J3756" s="8" t="str">
        <f t="shared" si="466"/>
        <v/>
      </c>
      <c r="K3756" s="8" t="str">
        <f t="shared" si="467"/>
        <v/>
      </c>
      <c r="L3756" s="8" t="str">
        <f t="shared" si="468"/>
        <v>Warlock</v>
      </c>
      <c r="M3756" s="8" t="str">
        <f t="shared" si="469"/>
        <v/>
      </c>
      <c r="N3756" s="8" t="str">
        <f t="shared" si="465"/>
        <v>Warlock</v>
      </c>
      <c r="O3756" s="10">
        <f>INDEX(cpi!$A$1:$M$106,MATCH($D3756,cpi!$A:$A,0),MATCH($C3756,cpi!$1:$1,0))</f>
        <v>134.6</v>
      </c>
      <c r="P3756" s="10">
        <f>cpi!$I$2</f>
        <v>245.51900000000001</v>
      </c>
      <c r="Q3756" s="10">
        <f t="shared" si="470"/>
        <v>1.8240638930163449</v>
      </c>
      <c r="R3756" s="8" t="str">
        <f t="shared" si="471"/>
        <v/>
      </c>
      <c r="S3756" s="11">
        <f t="shared" si="472"/>
        <v>12768447.251114413</v>
      </c>
      <c r="T3756" s="11">
        <f t="shared" si="472"/>
        <v>16096548.499309065</v>
      </c>
      <c r="U3756" s="11">
        <f t="shared" si="472"/>
        <v>16096548.499309065</v>
      </c>
    </row>
    <row r="3757" spans="1:21" x14ac:dyDescent="0.2">
      <c r="A3757" s="5">
        <v>3793</v>
      </c>
      <c r="B3757" s="17">
        <v>12</v>
      </c>
      <c r="C3757" s="16">
        <v>8</v>
      </c>
      <c r="D3757" s="16">
        <v>1988</v>
      </c>
      <c r="E3757" s="18">
        <v>32485</v>
      </c>
      <c r="F3757" s="9" t="s">
        <v>3707</v>
      </c>
      <c r="G3757" s="3">
        <v>7000000</v>
      </c>
      <c r="H3757" s="3">
        <v>8373585</v>
      </c>
      <c r="I3757" s="3">
        <v>8373585</v>
      </c>
      <c r="J3757" s="8" t="str">
        <f t="shared" si="466"/>
        <v/>
      </c>
      <c r="K3757" s="8" t="str">
        <f t="shared" si="467"/>
        <v/>
      </c>
      <c r="L3757" s="8" t="str">
        <f t="shared" si="468"/>
        <v>The Last Temptation of Christ</v>
      </c>
      <c r="M3757" s="8" t="str">
        <f t="shared" si="469"/>
        <v/>
      </c>
      <c r="N3757" s="8" t="str">
        <f t="shared" si="465"/>
        <v>The Last Temptation of Christ</v>
      </c>
      <c r="O3757" s="10">
        <f>INDEX(cpi!$A$1:$M$106,MATCH($D3757,cpi!$A:$A,0),MATCH($C3757,cpi!$1:$1,0))</f>
        <v>119</v>
      </c>
      <c r="P3757" s="10">
        <f>cpi!$I$2</f>
        <v>245.51900000000001</v>
      </c>
      <c r="Q3757" s="10">
        <f t="shared" si="470"/>
        <v>2.0631848739495799</v>
      </c>
      <c r="R3757" s="8" t="str">
        <f t="shared" si="471"/>
        <v/>
      </c>
      <c r="S3757" s="11">
        <f t="shared" si="472"/>
        <v>14442294.117647059</v>
      </c>
      <c r="T3757" s="11">
        <f t="shared" si="472"/>
        <v>17276253.912731092</v>
      </c>
      <c r="U3757" s="11">
        <f t="shared" si="472"/>
        <v>17276253.912731092</v>
      </c>
    </row>
    <row r="3758" spans="1:21" x14ac:dyDescent="0.2">
      <c r="A3758" s="5">
        <v>3794</v>
      </c>
      <c r="B3758" s="17">
        <v>18</v>
      </c>
      <c r="C3758" s="16">
        <v>6</v>
      </c>
      <c r="D3758" s="16">
        <v>2010</v>
      </c>
      <c r="E3758" s="18">
        <v>40700</v>
      </c>
      <c r="F3758" s="9" t="s">
        <v>3708</v>
      </c>
      <c r="G3758" s="3">
        <v>7000000</v>
      </c>
      <c r="H3758" s="3">
        <v>7468936</v>
      </c>
      <c r="I3758" s="3">
        <v>10062896</v>
      </c>
      <c r="J3758" s="8" t="str">
        <f t="shared" si="466"/>
        <v/>
      </c>
      <c r="K3758" s="8" t="str">
        <f t="shared" si="467"/>
        <v/>
      </c>
      <c r="L3758" s="8" t="str">
        <f t="shared" si="468"/>
        <v>Cyrus</v>
      </c>
      <c r="M3758" s="8" t="str">
        <f t="shared" si="469"/>
        <v/>
      </c>
      <c r="N3758" s="8" t="str">
        <f t="shared" si="465"/>
        <v>Cyrus</v>
      </c>
      <c r="O3758" s="10">
        <f>INDEX(cpi!$A$1:$M$106,MATCH($D3758,cpi!$A:$A,0),MATCH($C3758,cpi!$1:$1,0))</f>
        <v>217.965</v>
      </c>
      <c r="P3758" s="10">
        <f>cpi!$I$2</f>
        <v>245.51900000000001</v>
      </c>
      <c r="Q3758" s="10">
        <f t="shared" si="470"/>
        <v>1.1264147913655862</v>
      </c>
      <c r="R3758" s="8" t="str">
        <f t="shared" si="471"/>
        <v/>
      </c>
      <c r="S3758" s="11">
        <f t="shared" si="472"/>
        <v>7884903.5395591035</v>
      </c>
      <c r="T3758" s="11">
        <f t="shared" si="472"/>
        <v>8413119.9861629158</v>
      </c>
      <c r="U3758" s="11">
        <f t="shared" si="472"/>
        <v>11334994.898373593</v>
      </c>
    </row>
    <row r="3759" spans="1:21" x14ac:dyDescent="0.2">
      <c r="A3759" s="5">
        <v>3795</v>
      </c>
      <c r="B3759" s="17">
        <v>1</v>
      </c>
      <c r="C3759" s="16">
        <v>9</v>
      </c>
      <c r="D3759" s="16">
        <v>1999</v>
      </c>
      <c r="E3759" s="18">
        <v>36169</v>
      </c>
      <c r="F3759" s="9" t="s">
        <v>3709</v>
      </c>
      <c r="G3759" s="3">
        <v>7000000</v>
      </c>
      <c r="H3759" s="3">
        <v>7309628</v>
      </c>
      <c r="I3759" s="3">
        <v>7824358</v>
      </c>
      <c r="J3759" s="8" t="str">
        <f t="shared" si="466"/>
        <v/>
      </c>
      <c r="K3759" s="8" t="str">
        <f t="shared" si="467"/>
        <v/>
      </c>
      <c r="L3759" s="8" t="str">
        <f t="shared" si="468"/>
        <v>Outside Providence</v>
      </c>
      <c r="M3759" s="8" t="str">
        <f t="shared" si="469"/>
        <v/>
      </c>
      <c r="N3759" s="8" t="str">
        <f t="shared" si="465"/>
        <v>Outside Providence</v>
      </c>
      <c r="O3759" s="10">
        <f>INDEX(cpi!$A$1:$M$106,MATCH($D3759,cpi!$A:$A,0),MATCH($C3759,cpi!$1:$1,0))</f>
        <v>167.9</v>
      </c>
      <c r="P3759" s="10">
        <f>cpi!$I$2</f>
        <v>245.51900000000001</v>
      </c>
      <c r="Q3759" s="10">
        <f t="shared" si="470"/>
        <v>1.4622930315664087</v>
      </c>
      <c r="R3759" s="8" t="str">
        <f t="shared" si="471"/>
        <v/>
      </c>
      <c r="S3759" s="11">
        <f t="shared" si="472"/>
        <v>10236051.22096486</v>
      </c>
      <c r="T3759" s="11">
        <f t="shared" si="472"/>
        <v>10688818.087742705</v>
      </c>
      <c r="U3759" s="11">
        <f t="shared" si="472"/>
        <v>11441504.179880882</v>
      </c>
    </row>
    <row r="3760" spans="1:21" x14ac:dyDescent="0.2">
      <c r="A3760" s="5">
        <v>3796</v>
      </c>
      <c r="B3760" s="17">
        <v>11</v>
      </c>
      <c r="C3760" s="16">
        <v>2</v>
      </c>
      <c r="D3760" s="16">
        <v>2005</v>
      </c>
      <c r="E3760" s="18">
        <v>38658</v>
      </c>
      <c r="F3760" s="9" t="s">
        <v>3710</v>
      </c>
      <c r="G3760" s="3">
        <v>7000000</v>
      </c>
      <c r="H3760" s="3">
        <v>6601079</v>
      </c>
      <c r="I3760" s="3">
        <v>25269040</v>
      </c>
      <c r="J3760" s="8" t="str">
        <f t="shared" si="466"/>
        <v/>
      </c>
      <c r="K3760" s="8" t="str">
        <f t="shared" si="467"/>
        <v/>
      </c>
      <c r="L3760" s="8" t="str">
        <f t="shared" si="468"/>
        <v>Bride &amp; Prejudice</v>
      </c>
      <c r="M3760" s="8" t="str">
        <f t="shared" si="469"/>
        <v/>
      </c>
      <c r="N3760" s="8" t="str">
        <f t="shared" si="465"/>
        <v>Bride &amp; Prejudice</v>
      </c>
      <c r="O3760" s="10">
        <f>INDEX(cpi!$A$1:$M$106,MATCH($D3760,cpi!$A:$A,0),MATCH($C3760,cpi!$1:$1,0))</f>
        <v>191.8</v>
      </c>
      <c r="P3760" s="10">
        <f>cpi!$I$2</f>
        <v>245.51900000000001</v>
      </c>
      <c r="Q3760" s="10">
        <f t="shared" si="470"/>
        <v>1.2800782064650678</v>
      </c>
      <c r="R3760" s="8" t="str">
        <f t="shared" si="471"/>
        <v/>
      </c>
      <c r="S3760" s="11">
        <f t="shared" si="472"/>
        <v>8960547.4452554751</v>
      </c>
      <c r="T3760" s="11">
        <f t="shared" si="472"/>
        <v>8449897.3670542222</v>
      </c>
      <c r="U3760" s="11">
        <f t="shared" si="472"/>
        <v>32346347.402294055</v>
      </c>
    </row>
    <row r="3761" spans="1:21" x14ac:dyDescent="0.2">
      <c r="A3761" s="5">
        <v>3797</v>
      </c>
      <c r="B3761" s="17">
        <v>29</v>
      </c>
      <c r="C3761" s="16">
        <v>11</v>
      </c>
      <c r="D3761" s="16">
        <v>2002</v>
      </c>
      <c r="E3761" s="18">
        <v>38118</v>
      </c>
      <c r="F3761" s="9" t="s">
        <v>3711</v>
      </c>
      <c r="G3761" s="3">
        <v>7000000</v>
      </c>
      <c r="H3761" s="3">
        <v>6199600</v>
      </c>
      <c r="I3761" s="3">
        <v>16866928</v>
      </c>
      <c r="J3761" s="8" t="str">
        <f t="shared" si="466"/>
        <v/>
      </c>
      <c r="K3761" s="8" t="str">
        <f t="shared" si="467"/>
        <v/>
      </c>
      <c r="L3761" s="8" t="str">
        <f t="shared" si="468"/>
        <v>Rabbit-Proof Fence</v>
      </c>
      <c r="M3761" s="8" t="str">
        <f t="shared" si="469"/>
        <v/>
      </c>
      <c r="N3761" s="8" t="str">
        <f t="shared" si="465"/>
        <v>Rabbit-Proof Fence</v>
      </c>
      <c r="O3761" s="10">
        <f>INDEX(cpi!$A$1:$M$106,MATCH($D3761,cpi!$A:$A,0),MATCH($C3761,cpi!$1:$1,0))</f>
        <v>181.3</v>
      </c>
      <c r="P3761" s="10">
        <f>cpi!$I$2</f>
        <v>245.51900000000001</v>
      </c>
      <c r="Q3761" s="10">
        <f t="shared" si="470"/>
        <v>1.3542140099282955</v>
      </c>
      <c r="R3761" s="8" t="str">
        <f t="shared" si="471"/>
        <v/>
      </c>
      <c r="S3761" s="11">
        <f t="shared" si="472"/>
        <v>9479498.0694980696</v>
      </c>
      <c r="T3761" s="11">
        <f t="shared" si="472"/>
        <v>8395585.1759514604</v>
      </c>
      <c r="U3761" s="11">
        <f t="shared" si="472"/>
        <v>22841430.202051844</v>
      </c>
    </row>
    <row r="3762" spans="1:21" x14ac:dyDescent="0.2">
      <c r="A3762" s="5">
        <v>3798</v>
      </c>
      <c r="B3762" s="17">
        <v>27</v>
      </c>
      <c r="C3762" s="16">
        <v>7</v>
      </c>
      <c r="D3762" s="16">
        <v>2007</v>
      </c>
      <c r="E3762" s="18">
        <v>39879</v>
      </c>
      <c r="F3762" s="9" t="s">
        <v>3712</v>
      </c>
      <c r="G3762" s="3">
        <v>7000000</v>
      </c>
      <c r="H3762" s="3">
        <v>5694308</v>
      </c>
      <c r="I3762" s="3">
        <v>5694308</v>
      </c>
      <c r="J3762" s="8" t="str">
        <f t="shared" si="466"/>
        <v/>
      </c>
      <c r="K3762" s="8" t="str">
        <f t="shared" si="467"/>
        <v/>
      </c>
      <c r="L3762" s="8" t="str">
        <f t="shared" si="468"/>
        <v>Who's Your Caddy?</v>
      </c>
      <c r="M3762" s="8" t="str">
        <f t="shared" si="469"/>
        <v/>
      </c>
      <c r="N3762" s="8" t="str">
        <f t="shared" si="465"/>
        <v>Who's Your Caddy?</v>
      </c>
      <c r="O3762" s="10">
        <f>INDEX(cpi!$A$1:$M$106,MATCH($D3762,cpi!$A:$A,0),MATCH($C3762,cpi!$1:$1,0))</f>
        <v>208.29900000000001</v>
      </c>
      <c r="P3762" s="10">
        <f>cpi!$I$2</f>
        <v>245.51900000000001</v>
      </c>
      <c r="Q3762" s="10">
        <f t="shared" si="470"/>
        <v>1.1786854473617252</v>
      </c>
      <c r="R3762" s="8" t="str">
        <f t="shared" si="471"/>
        <v/>
      </c>
      <c r="S3762" s="11">
        <f t="shared" si="472"/>
        <v>8250798.1315320767</v>
      </c>
      <c r="T3762" s="11">
        <f t="shared" si="472"/>
        <v>6711797.9723954508</v>
      </c>
      <c r="U3762" s="11">
        <f t="shared" si="472"/>
        <v>6711797.9723954508</v>
      </c>
    </row>
    <row r="3763" spans="1:21" x14ac:dyDescent="0.2">
      <c r="A3763" s="5">
        <v>3799</v>
      </c>
      <c r="B3763" s="17">
        <v>1</v>
      </c>
      <c r="C3763" s="16">
        <v>5</v>
      </c>
      <c r="D3763" s="16">
        <v>1992</v>
      </c>
      <c r="E3763" s="18">
        <v>33608</v>
      </c>
      <c r="F3763" s="9" t="s">
        <v>3713</v>
      </c>
      <c r="G3763" s="3">
        <v>7000000</v>
      </c>
      <c r="H3763" s="3">
        <v>5430822</v>
      </c>
      <c r="I3763" s="3">
        <v>5430822</v>
      </c>
      <c r="J3763" s="8" t="str">
        <f t="shared" si="466"/>
        <v/>
      </c>
      <c r="K3763" s="8" t="str">
        <f t="shared" si="467"/>
        <v/>
      </c>
      <c r="L3763" s="8" t="str">
        <f t="shared" si="468"/>
        <v>Split Second</v>
      </c>
      <c r="M3763" s="8" t="str">
        <f t="shared" si="469"/>
        <v/>
      </c>
      <c r="N3763" s="8" t="str">
        <f t="shared" si="465"/>
        <v>Split Second</v>
      </c>
      <c r="O3763" s="10">
        <f>INDEX(cpi!$A$1:$M$106,MATCH($D3763,cpi!$A:$A,0),MATCH($C3763,cpi!$1:$1,0))</f>
        <v>139.69999999999999</v>
      </c>
      <c r="P3763" s="10">
        <f>cpi!$I$2</f>
        <v>245.51900000000001</v>
      </c>
      <c r="Q3763" s="10">
        <f t="shared" si="470"/>
        <v>1.7574731567644954</v>
      </c>
      <c r="R3763" s="8" t="str">
        <f t="shared" si="471"/>
        <v/>
      </c>
      <c r="S3763" s="11">
        <f t="shared" si="472"/>
        <v>12302312.097351467</v>
      </c>
      <c r="T3763" s="11">
        <f t="shared" si="472"/>
        <v>9544523.8841660712</v>
      </c>
      <c r="U3763" s="11">
        <f t="shared" si="472"/>
        <v>9544523.8841660712</v>
      </c>
    </row>
    <row r="3764" spans="1:21" x14ac:dyDescent="0.2">
      <c r="A3764" s="5">
        <v>3800</v>
      </c>
      <c r="B3764" s="17">
        <v>8</v>
      </c>
      <c r="C3764" s="16">
        <v>3</v>
      </c>
      <c r="D3764" s="16">
        <v>1991</v>
      </c>
      <c r="E3764" s="18">
        <v>33453</v>
      </c>
      <c r="F3764" s="9" t="s">
        <v>3714</v>
      </c>
      <c r="G3764" s="3">
        <v>7000000</v>
      </c>
      <c r="H3764" s="3">
        <v>5017971</v>
      </c>
      <c r="I3764" s="3">
        <v>5017971</v>
      </c>
      <c r="J3764" s="8" t="str">
        <f t="shared" si="466"/>
        <v/>
      </c>
      <c r="K3764" s="8" t="str">
        <f t="shared" si="467"/>
        <v/>
      </c>
      <c r="L3764" s="8" t="str">
        <f t="shared" si="468"/>
        <v>Nikita</v>
      </c>
      <c r="M3764" s="8" t="str">
        <f t="shared" si="469"/>
        <v/>
      </c>
      <c r="N3764" s="8" t="str">
        <f t="shared" si="465"/>
        <v>Nikita</v>
      </c>
      <c r="O3764" s="10">
        <f>INDEX(cpi!$A$1:$M$106,MATCH($D3764,cpi!$A:$A,0),MATCH($C3764,cpi!$1:$1,0))</f>
        <v>135</v>
      </c>
      <c r="P3764" s="10">
        <f>cpi!$I$2</f>
        <v>245.51900000000001</v>
      </c>
      <c r="Q3764" s="10">
        <f t="shared" si="470"/>
        <v>1.8186592592592592</v>
      </c>
      <c r="R3764" s="8" t="str">
        <f t="shared" si="471"/>
        <v/>
      </c>
      <c r="S3764" s="11">
        <f t="shared" si="472"/>
        <v>12730614.814814815</v>
      </c>
      <c r="T3764" s="11">
        <f t="shared" si="472"/>
        <v>9125979.4218444433</v>
      </c>
      <c r="U3764" s="11">
        <f t="shared" si="472"/>
        <v>9125979.4218444433</v>
      </c>
    </row>
    <row r="3765" spans="1:21" x14ac:dyDescent="0.2">
      <c r="A3765" s="5">
        <v>3801</v>
      </c>
      <c r="B3765" s="17">
        <v>14</v>
      </c>
      <c r="C3765" s="16">
        <v>12</v>
      </c>
      <c r="D3765" s="16">
        <v>2001</v>
      </c>
      <c r="E3765" s="18">
        <v>37299</v>
      </c>
      <c r="F3765" s="9" t="s">
        <v>3715</v>
      </c>
      <c r="G3765" s="3">
        <v>7000000</v>
      </c>
      <c r="H3765" s="3">
        <v>4720371</v>
      </c>
      <c r="I3765" s="3">
        <v>4720371</v>
      </c>
      <c r="J3765" s="8" t="str">
        <f t="shared" si="466"/>
        <v/>
      </c>
      <c r="K3765" s="8" t="str">
        <f t="shared" si="467"/>
        <v/>
      </c>
      <c r="L3765" s="8" t="str">
        <f t="shared" si="468"/>
        <v>The Other Side of Heaven</v>
      </c>
      <c r="M3765" s="8" t="str">
        <f t="shared" si="469"/>
        <v/>
      </c>
      <c r="N3765" s="8" t="str">
        <f t="shared" si="465"/>
        <v>The Other Side of Heaven</v>
      </c>
      <c r="O3765" s="10">
        <f>INDEX(cpi!$A$1:$M$106,MATCH($D3765,cpi!$A:$A,0),MATCH($C3765,cpi!$1:$1,0))</f>
        <v>176.7</v>
      </c>
      <c r="P3765" s="10">
        <f>cpi!$I$2</f>
        <v>245.51900000000001</v>
      </c>
      <c r="Q3765" s="10">
        <f t="shared" si="470"/>
        <v>1.3894680249009621</v>
      </c>
      <c r="R3765" s="8" t="str">
        <f t="shared" si="471"/>
        <v/>
      </c>
      <c r="S3765" s="11">
        <f t="shared" si="472"/>
        <v>9726276.1743067354</v>
      </c>
      <c r="T3765" s="11">
        <f t="shared" si="472"/>
        <v>6558804.5701697795</v>
      </c>
      <c r="U3765" s="11">
        <f t="shared" si="472"/>
        <v>6558804.5701697795</v>
      </c>
    </row>
    <row r="3766" spans="1:21" x14ac:dyDescent="0.2">
      <c r="A3766" s="5">
        <v>3802</v>
      </c>
      <c r="B3766" s="17">
        <v>28</v>
      </c>
      <c r="C3766" s="16">
        <v>9</v>
      </c>
      <c r="D3766" s="16">
        <v>1990</v>
      </c>
      <c r="E3766" s="18">
        <v>33703</v>
      </c>
      <c r="F3766" s="9" t="s">
        <v>3716</v>
      </c>
      <c r="G3766" s="3">
        <v>7000000</v>
      </c>
      <c r="H3766" s="3">
        <v>4372561</v>
      </c>
      <c r="I3766" s="3">
        <v>4372561</v>
      </c>
      <c r="J3766" s="8" t="str">
        <f t="shared" si="466"/>
        <v/>
      </c>
      <c r="K3766" s="8" t="str">
        <f t="shared" si="467"/>
        <v/>
      </c>
      <c r="L3766" s="8" t="str">
        <f t="shared" si="468"/>
        <v>Dark Angel</v>
      </c>
      <c r="M3766" s="8" t="str">
        <f t="shared" si="469"/>
        <v/>
      </c>
      <c r="N3766" s="8" t="str">
        <f t="shared" si="465"/>
        <v>Dark Angel</v>
      </c>
      <c r="O3766" s="10">
        <f>INDEX(cpi!$A$1:$M$106,MATCH($D3766,cpi!$A:$A,0),MATCH($C3766,cpi!$1:$1,0))</f>
        <v>132.69999999999999</v>
      </c>
      <c r="P3766" s="10">
        <f>cpi!$I$2</f>
        <v>245.51900000000001</v>
      </c>
      <c r="Q3766" s="10">
        <f t="shared" si="470"/>
        <v>1.8501808590806332</v>
      </c>
      <c r="R3766" s="8" t="str">
        <f t="shared" si="471"/>
        <v/>
      </c>
      <c r="S3766" s="11">
        <f t="shared" si="472"/>
        <v>12951266.013564432</v>
      </c>
      <c r="T3766" s="11">
        <f t="shared" si="472"/>
        <v>8090028.667362473</v>
      </c>
      <c r="U3766" s="11">
        <f t="shared" si="472"/>
        <v>8090028.667362473</v>
      </c>
    </row>
    <row r="3767" spans="1:21" x14ac:dyDescent="0.2">
      <c r="A3767" s="5">
        <v>3803</v>
      </c>
      <c r="B3767" s="17">
        <v>12</v>
      </c>
      <c r="C3767" s="16">
        <v>11</v>
      </c>
      <c r="D3767" s="16">
        <v>2004</v>
      </c>
      <c r="E3767" s="18">
        <v>38332</v>
      </c>
      <c r="F3767" s="9" t="s">
        <v>3717</v>
      </c>
      <c r="G3767" s="3">
        <v>7000000</v>
      </c>
      <c r="H3767" s="3">
        <v>2938532</v>
      </c>
      <c r="I3767" s="3">
        <v>7017859</v>
      </c>
      <c r="J3767" s="8" t="str">
        <f t="shared" si="466"/>
        <v/>
      </c>
      <c r="K3767" s="8" t="str">
        <f t="shared" si="467"/>
        <v/>
      </c>
      <c r="L3767" s="8" t="str">
        <f t="shared" si="468"/>
        <v>Veer-Zaara</v>
      </c>
      <c r="M3767" s="8" t="str">
        <f t="shared" si="469"/>
        <v/>
      </c>
      <c r="N3767" s="8" t="str">
        <f t="shared" si="465"/>
        <v>Veer-Zaara</v>
      </c>
      <c r="O3767" s="10">
        <f>INDEX(cpi!$A$1:$M$106,MATCH($D3767,cpi!$A:$A,0),MATCH($C3767,cpi!$1:$1,0))</f>
        <v>191</v>
      </c>
      <c r="P3767" s="10">
        <f>cpi!$I$2</f>
        <v>245.51900000000001</v>
      </c>
      <c r="Q3767" s="10">
        <f t="shared" si="470"/>
        <v>1.2854397905759163</v>
      </c>
      <c r="R3767" s="8" t="str">
        <f t="shared" si="471"/>
        <v/>
      </c>
      <c r="S3767" s="11">
        <f t="shared" si="472"/>
        <v>8998078.5340314135</v>
      </c>
      <c r="T3767" s="11">
        <f t="shared" si="472"/>
        <v>3777305.9586806283</v>
      </c>
      <c r="U3767" s="11">
        <f t="shared" si="472"/>
        <v>9021035.2032513097</v>
      </c>
    </row>
    <row r="3768" spans="1:21" x14ac:dyDescent="0.2">
      <c r="A3768" s="5">
        <v>3804</v>
      </c>
      <c r="B3768" s="17">
        <v>2</v>
      </c>
      <c r="C3768" s="16">
        <v>5</v>
      </c>
      <c r="D3768" s="16">
        <v>2008</v>
      </c>
      <c r="E3768" s="18">
        <v>39483</v>
      </c>
      <c r="F3768" s="9" t="s">
        <v>3718</v>
      </c>
      <c r="G3768" s="3">
        <v>7000000</v>
      </c>
      <c r="H3768" s="3">
        <v>2344847</v>
      </c>
      <c r="I3768" s="3">
        <v>2667084</v>
      </c>
      <c r="J3768" s="8" t="str">
        <f t="shared" si="466"/>
        <v/>
      </c>
      <c r="K3768" s="8" t="str">
        <f t="shared" si="467"/>
        <v/>
      </c>
      <c r="L3768" s="8" t="str">
        <f t="shared" si="468"/>
        <v>Redbelt</v>
      </c>
      <c r="M3768" s="8" t="str">
        <f t="shared" si="469"/>
        <v/>
      </c>
      <c r="N3768" s="8" t="str">
        <f t="shared" si="465"/>
        <v>Redbelt</v>
      </c>
      <c r="O3768" s="10">
        <f>INDEX(cpi!$A$1:$M$106,MATCH($D3768,cpi!$A:$A,0),MATCH($C3768,cpi!$1:$1,0))</f>
        <v>216.63200000000001</v>
      </c>
      <c r="P3768" s="10">
        <f>cpi!$I$2</f>
        <v>245.51900000000001</v>
      </c>
      <c r="Q3768" s="10">
        <f t="shared" si="470"/>
        <v>1.1333459507367332</v>
      </c>
      <c r="R3768" s="8" t="str">
        <f t="shared" si="471"/>
        <v/>
      </c>
      <c r="S3768" s="11">
        <f t="shared" si="472"/>
        <v>7933421.6551571321</v>
      </c>
      <c r="T3768" s="11">
        <f t="shared" si="472"/>
        <v>2657522.8525471766</v>
      </c>
      <c r="U3768" s="11">
        <f t="shared" si="472"/>
        <v>3022728.851674729</v>
      </c>
    </row>
    <row r="3769" spans="1:21" x14ac:dyDescent="0.2">
      <c r="A3769" s="5">
        <v>3805</v>
      </c>
      <c r="B3769" s="17">
        <v>27</v>
      </c>
      <c r="C3769" s="16">
        <v>8</v>
      </c>
      <c r="D3769" s="16">
        <v>1999</v>
      </c>
      <c r="E3769" s="18">
        <v>36958</v>
      </c>
      <c r="F3769" s="9" t="s">
        <v>3719</v>
      </c>
      <c r="G3769" s="3">
        <v>7000000</v>
      </c>
      <c r="H3769" s="3">
        <v>2165637</v>
      </c>
      <c r="I3769" s="3">
        <v>2165637</v>
      </c>
      <c r="J3769" s="8" t="str">
        <f t="shared" si="466"/>
        <v/>
      </c>
      <c r="K3769" s="8" t="str">
        <f t="shared" si="467"/>
        <v/>
      </c>
      <c r="L3769" s="8" t="str">
        <f t="shared" si="468"/>
        <v>A Dog of Flanders</v>
      </c>
      <c r="M3769" s="8" t="str">
        <f t="shared" si="469"/>
        <v/>
      </c>
      <c r="N3769" s="8" t="str">
        <f t="shared" si="465"/>
        <v>A Dog of Flanders</v>
      </c>
      <c r="O3769" s="10">
        <f>INDEX(cpi!$A$1:$M$106,MATCH($D3769,cpi!$A:$A,0),MATCH($C3769,cpi!$1:$1,0))</f>
        <v>167.1</v>
      </c>
      <c r="P3769" s="10">
        <f>cpi!$I$2</f>
        <v>245.51900000000001</v>
      </c>
      <c r="Q3769" s="10">
        <f t="shared" si="470"/>
        <v>1.4692938360263317</v>
      </c>
      <c r="R3769" s="8" t="str">
        <f t="shared" si="471"/>
        <v/>
      </c>
      <c r="S3769" s="11">
        <f t="shared" si="472"/>
        <v>10285056.852184322</v>
      </c>
      <c r="T3769" s="11">
        <f t="shared" si="472"/>
        <v>3181957.095170557</v>
      </c>
      <c r="U3769" s="11">
        <f t="shared" si="472"/>
        <v>3181957.095170557</v>
      </c>
    </row>
    <row r="3770" spans="1:21" x14ac:dyDescent="0.2">
      <c r="A3770" s="5">
        <v>3806</v>
      </c>
      <c r="B3770" s="17">
        <v>18</v>
      </c>
      <c r="C3770" s="16">
        <v>10</v>
      </c>
      <c r="D3770" s="16">
        <v>2002</v>
      </c>
      <c r="E3770" s="18">
        <v>37782</v>
      </c>
      <c r="F3770" s="9" t="s">
        <v>3720</v>
      </c>
      <c r="G3770" s="3">
        <v>7000000</v>
      </c>
      <c r="H3770" s="3">
        <v>2062066</v>
      </c>
      <c r="I3770" s="3">
        <v>2703821</v>
      </c>
      <c r="J3770" s="8" t="str">
        <f t="shared" si="466"/>
        <v/>
      </c>
      <c r="K3770" s="8" t="str">
        <f t="shared" si="467"/>
        <v/>
      </c>
      <c r="L3770" s="8" t="str">
        <f t="shared" si="468"/>
        <v>Auto Focus</v>
      </c>
      <c r="M3770" s="8" t="str">
        <f t="shared" si="469"/>
        <v/>
      </c>
      <c r="N3770" s="8" t="str">
        <f t="shared" si="465"/>
        <v>Auto Focus</v>
      </c>
      <c r="O3770" s="10">
        <f>INDEX(cpi!$A$1:$M$106,MATCH($D3770,cpi!$A:$A,0),MATCH($C3770,cpi!$1:$1,0))</f>
        <v>181.3</v>
      </c>
      <c r="P3770" s="10">
        <f>cpi!$I$2</f>
        <v>245.51900000000001</v>
      </c>
      <c r="Q3770" s="10">
        <f t="shared" si="470"/>
        <v>1.3542140099282955</v>
      </c>
      <c r="R3770" s="8" t="str">
        <f t="shared" si="471"/>
        <v/>
      </c>
      <c r="S3770" s="11">
        <f t="shared" si="472"/>
        <v>9479498.0694980696</v>
      </c>
      <c r="T3770" s="11">
        <f t="shared" si="472"/>
        <v>2792478.6665968006</v>
      </c>
      <c r="U3770" s="11">
        <f t="shared" si="472"/>
        <v>3661552.2785383342</v>
      </c>
    </row>
    <row r="3771" spans="1:21" x14ac:dyDescent="0.2">
      <c r="A3771" s="5">
        <v>3807</v>
      </c>
      <c r="B3771" s="17">
        <v>21</v>
      </c>
      <c r="C3771" s="16">
        <v>10</v>
      </c>
      <c r="D3771" s="16">
        <v>2011</v>
      </c>
      <c r="E3771" s="18">
        <v>41162</v>
      </c>
      <c r="F3771" s="9" t="s">
        <v>3721</v>
      </c>
      <c r="G3771" s="3">
        <v>7000000</v>
      </c>
      <c r="H3771" s="3">
        <v>1891936</v>
      </c>
      <c r="I3771" s="3">
        <v>1891936</v>
      </c>
      <c r="J3771" s="8" t="str">
        <f t="shared" si="466"/>
        <v/>
      </c>
      <c r="K3771" s="8" t="str">
        <f t="shared" si="467"/>
        <v/>
      </c>
      <c r="L3771" s="8" t="str">
        <f t="shared" si="468"/>
        <v>The Mighty Macs</v>
      </c>
      <c r="M3771" s="8" t="str">
        <f t="shared" si="469"/>
        <v/>
      </c>
      <c r="N3771" s="8" t="str">
        <f t="shared" si="465"/>
        <v>The Mighty Macs</v>
      </c>
      <c r="O3771" s="10">
        <f>INDEX(cpi!$A$1:$M$106,MATCH($D3771,cpi!$A:$A,0),MATCH($C3771,cpi!$1:$1,0))</f>
        <v>226.42099999999999</v>
      </c>
      <c r="P3771" s="10">
        <f>cpi!$I$2</f>
        <v>245.51900000000001</v>
      </c>
      <c r="Q3771" s="10">
        <f t="shared" si="470"/>
        <v>1.08434729994126</v>
      </c>
      <c r="R3771" s="8" t="str">
        <f t="shared" si="471"/>
        <v/>
      </c>
      <c r="S3771" s="11">
        <f t="shared" si="472"/>
        <v>7590431.0995888198</v>
      </c>
      <c r="T3771" s="11">
        <f t="shared" si="472"/>
        <v>2051515.6932616676</v>
      </c>
      <c r="U3771" s="11">
        <f t="shared" si="472"/>
        <v>2051515.6932616676</v>
      </c>
    </row>
    <row r="3772" spans="1:21" x14ac:dyDescent="0.2">
      <c r="A3772" s="5">
        <v>3808</v>
      </c>
      <c r="B3772" s="17">
        <v>22</v>
      </c>
      <c r="C3772" s="16">
        <v>12</v>
      </c>
      <c r="D3772" s="16">
        <v>2010</v>
      </c>
      <c r="E3772" s="18">
        <v>40828</v>
      </c>
      <c r="F3772" s="12" t="s">
        <v>3722</v>
      </c>
      <c r="G3772" s="3">
        <v>7000000</v>
      </c>
      <c r="H3772">
        <v>1785645</v>
      </c>
      <c r="I3772">
        <v>17023121</v>
      </c>
      <c r="J3772" s="8" t="str">
        <f t="shared" si="466"/>
        <v/>
      </c>
      <c r="K3772" s="8" t="str">
        <f t="shared" si="467"/>
        <v/>
      </c>
      <c r="L3772" s="8" t="str">
        <f t="shared" si="468"/>
        <v>Somewhere</v>
      </c>
      <c r="M3772" s="8" t="str">
        <f t="shared" si="469"/>
        <v/>
      </c>
      <c r="N3772" s="8" t="str">
        <f t="shared" si="465"/>
        <v>Somewhere</v>
      </c>
      <c r="O3772" s="10">
        <f>INDEX(cpi!$A$1:$M$106,MATCH($D3772,cpi!$A:$A,0),MATCH($C3772,cpi!$1:$1,0))</f>
        <v>219.179</v>
      </c>
      <c r="P3772" s="10">
        <f>cpi!$I$2</f>
        <v>245.51900000000001</v>
      </c>
      <c r="Q3772" s="10">
        <f t="shared" si="470"/>
        <v>1.1201757467640605</v>
      </c>
      <c r="R3772" s="8" t="str">
        <f t="shared" si="471"/>
        <v/>
      </c>
      <c r="S3772" s="11">
        <f t="shared" si="472"/>
        <v>7841230.2273484236</v>
      </c>
      <c r="T3772" s="11">
        <f t="shared" si="472"/>
        <v>2000236.2213305109</v>
      </c>
      <c r="U3772" s="11">
        <f t="shared" si="472"/>
        <v>19068887.278429959</v>
      </c>
    </row>
    <row r="3773" spans="1:21" x14ac:dyDescent="0.2">
      <c r="A3773" s="5">
        <v>3809</v>
      </c>
      <c r="B3773" s="17">
        <v>13</v>
      </c>
      <c r="C3773" s="16">
        <v>1</v>
      </c>
      <c r="D3773" s="16">
        <v>2012</v>
      </c>
      <c r="E3773" s="18">
        <v>41275</v>
      </c>
      <c r="F3773" s="9" t="s">
        <v>3723</v>
      </c>
      <c r="G3773" s="3">
        <v>7000000</v>
      </c>
      <c r="H3773">
        <v>1738692</v>
      </c>
      <c r="I3773">
        <v>10765283</v>
      </c>
      <c r="J3773" s="8" t="str">
        <f t="shared" si="466"/>
        <v/>
      </c>
      <c r="K3773" s="8" t="str">
        <f t="shared" si="467"/>
        <v/>
      </c>
      <c r="L3773" s="8" t="str">
        <f t="shared" si="468"/>
        <v>We Need to Talk About Kevin</v>
      </c>
      <c r="M3773" s="8" t="str">
        <f t="shared" si="469"/>
        <v/>
      </c>
      <c r="N3773" s="8" t="str">
        <f t="shared" si="465"/>
        <v>We Need to Talk About Kevin</v>
      </c>
      <c r="O3773" s="10">
        <f>INDEX(cpi!$A$1:$M$106,MATCH($D3773,cpi!$A:$A,0),MATCH($C3773,cpi!$1:$1,0))</f>
        <v>226.66499999999999</v>
      </c>
      <c r="P3773" s="10">
        <f>cpi!$I$2</f>
        <v>245.51900000000001</v>
      </c>
      <c r="Q3773" s="10">
        <f t="shared" si="470"/>
        <v>1.0831800233825248</v>
      </c>
      <c r="R3773" s="8" t="str">
        <f t="shared" si="471"/>
        <v/>
      </c>
      <c r="S3773" s="11">
        <f t="shared" si="472"/>
        <v>7582260.1636776738</v>
      </c>
      <c r="T3773" s="11">
        <f t="shared" si="472"/>
        <v>1883316.441215009</v>
      </c>
      <c r="U3773" s="11">
        <f t="shared" si="472"/>
        <v>11660739.491659498</v>
      </c>
    </row>
    <row r="3774" spans="1:21" x14ac:dyDescent="0.2">
      <c r="A3774" s="5">
        <v>3810</v>
      </c>
      <c r="B3774" s="17">
        <v>2</v>
      </c>
      <c r="C3774" s="16">
        <v>2</v>
      </c>
      <c r="D3774" s="16">
        <v>2007</v>
      </c>
      <c r="E3774" s="18">
        <v>39115</v>
      </c>
      <c r="F3774" s="9" t="s">
        <v>3724</v>
      </c>
      <c r="G3774" s="3">
        <v>7000000</v>
      </c>
      <c r="H3774">
        <v>1661464</v>
      </c>
      <c r="I3774">
        <v>1661464</v>
      </c>
      <c r="J3774" s="8" t="str">
        <f t="shared" si="466"/>
        <v/>
      </c>
      <c r="K3774" s="8" t="str">
        <f t="shared" si="467"/>
        <v/>
      </c>
      <c r="L3774" s="8" t="str">
        <f t="shared" si="468"/>
        <v>Factory Girl</v>
      </c>
      <c r="M3774" s="8" t="str">
        <f t="shared" si="469"/>
        <v/>
      </c>
      <c r="N3774" s="8" t="str">
        <f t="shared" si="465"/>
        <v>Factory Girl</v>
      </c>
      <c r="O3774" s="10">
        <f>INDEX(cpi!$A$1:$M$106,MATCH($D3774,cpi!$A:$A,0),MATCH($C3774,cpi!$1:$1,0))</f>
        <v>203.499</v>
      </c>
      <c r="P3774" s="10">
        <f>cpi!$I$2</f>
        <v>245.51900000000001</v>
      </c>
      <c r="Q3774" s="10">
        <f t="shared" si="470"/>
        <v>1.2064875011670819</v>
      </c>
      <c r="R3774" s="8" t="str">
        <f t="shared" si="471"/>
        <v/>
      </c>
      <c r="S3774" s="11">
        <f t="shared" si="472"/>
        <v>8445412.5081695728</v>
      </c>
      <c r="T3774" s="11">
        <f t="shared" si="472"/>
        <v>2004535.5496390646</v>
      </c>
      <c r="U3774" s="11">
        <f t="shared" si="472"/>
        <v>2004535.5496390646</v>
      </c>
    </row>
    <row r="3775" spans="1:21" x14ac:dyDescent="0.2">
      <c r="A3775" s="5">
        <v>3811</v>
      </c>
      <c r="B3775" s="17">
        <v>15</v>
      </c>
      <c r="C3775" s="16">
        <v>11</v>
      </c>
      <c r="D3775" s="16">
        <v>2013</v>
      </c>
      <c r="E3775" s="18">
        <v>41709</v>
      </c>
      <c r="F3775" s="9" t="s">
        <v>3725</v>
      </c>
      <c r="G3775" s="3">
        <v>7000000</v>
      </c>
      <c r="H3775">
        <v>1632000</v>
      </c>
      <c r="I3775">
        <v>1933829</v>
      </c>
      <c r="J3775" s="8" t="str">
        <f t="shared" si="466"/>
        <v/>
      </c>
      <c r="K3775" s="8" t="str">
        <f t="shared" si="467"/>
        <v/>
      </c>
      <c r="L3775" s="8" t="str">
        <f t="shared" si="468"/>
        <v>The Christmas Candle</v>
      </c>
      <c r="M3775" s="8" t="str">
        <f t="shared" si="469"/>
        <v/>
      </c>
      <c r="N3775" s="8" t="str">
        <f t="shared" si="465"/>
        <v>The Christmas Candle</v>
      </c>
      <c r="O3775" s="10">
        <f>INDEX(cpi!$A$1:$M$106,MATCH($D3775,cpi!$A:$A,0),MATCH($C3775,cpi!$1:$1,0))</f>
        <v>233.06899999999999</v>
      </c>
      <c r="P3775" s="10">
        <f>cpi!$I$2</f>
        <v>245.51900000000001</v>
      </c>
      <c r="Q3775" s="10">
        <f t="shared" si="470"/>
        <v>1.0534176574319194</v>
      </c>
      <c r="R3775" s="8" t="str">
        <f t="shared" si="471"/>
        <v/>
      </c>
      <c r="S3775" s="11">
        <f t="shared" si="472"/>
        <v>7373923.6020234358</v>
      </c>
      <c r="T3775" s="11">
        <f t="shared" si="472"/>
        <v>1719177.6169288924</v>
      </c>
      <c r="U3775" s="11">
        <f t="shared" si="472"/>
        <v>2037129.6150539112</v>
      </c>
    </row>
    <row r="3776" spans="1:21" x14ac:dyDescent="0.2">
      <c r="A3776" s="5">
        <v>3812</v>
      </c>
      <c r="B3776" s="17">
        <v>25</v>
      </c>
      <c r="C3776" s="16">
        <v>9</v>
      </c>
      <c r="D3776" s="16">
        <v>2009</v>
      </c>
      <c r="E3776" s="18">
        <v>40552</v>
      </c>
      <c r="F3776" s="9" t="s">
        <v>3726</v>
      </c>
      <c r="G3776" s="3">
        <v>7000000</v>
      </c>
      <c r="H3776">
        <v>1429299</v>
      </c>
      <c r="I3776">
        <v>1429453</v>
      </c>
      <c r="J3776" s="8" t="str">
        <f t="shared" si="466"/>
        <v/>
      </c>
      <c r="K3776" s="8" t="str">
        <f t="shared" si="467"/>
        <v/>
      </c>
      <c r="L3776" s="8" t="str">
        <f t="shared" si="468"/>
        <v>I Hope They Serve Beer in Hell</v>
      </c>
      <c r="M3776" s="8" t="str">
        <f t="shared" si="469"/>
        <v/>
      </c>
      <c r="N3776" s="8" t="str">
        <f t="shared" si="465"/>
        <v>I Hope They Serve Beer in Hell</v>
      </c>
      <c r="O3776" s="10">
        <f>INDEX(cpi!$A$1:$M$106,MATCH($D3776,cpi!$A:$A,0),MATCH($C3776,cpi!$1:$1,0))</f>
        <v>215.96899999999999</v>
      </c>
      <c r="P3776" s="10">
        <f>cpi!$I$2</f>
        <v>245.51900000000001</v>
      </c>
      <c r="Q3776" s="10">
        <f t="shared" si="470"/>
        <v>1.1368251925044799</v>
      </c>
      <c r="R3776" s="8" t="str">
        <f t="shared" si="471"/>
        <v/>
      </c>
      <c r="S3776" s="11">
        <f t="shared" si="472"/>
        <v>7957776.3475313596</v>
      </c>
      <c r="T3776" s="11">
        <f t="shared" si="472"/>
        <v>1624863.1108214606</v>
      </c>
      <c r="U3776" s="11">
        <f t="shared" si="472"/>
        <v>1625038.1819011064</v>
      </c>
    </row>
    <row r="3777" spans="1:21" x14ac:dyDescent="0.2">
      <c r="A3777" s="5">
        <v>3813</v>
      </c>
      <c r="B3777" s="17">
        <v>8</v>
      </c>
      <c r="C3777" s="16">
        <v>4</v>
      </c>
      <c r="D3777" s="16">
        <v>1983</v>
      </c>
      <c r="E3777" s="18">
        <v>30532</v>
      </c>
      <c r="F3777" s="9" t="s">
        <v>3727</v>
      </c>
      <c r="G3777" s="3">
        <v>7000000</v>
      </c>
      <c r="H3777" s="3">
        <v>1246141</v>
      </c>
      <c r="I3777" s="3">
        <v>1246141</v>
      </c>
      <c r="J3777" s="8" t="str">
        <f t="shared" si="466"/>
        <v/>
      </c>
      <c r="K3777" s="8" t="str">
        <f t="shared" si="467"/>
        <v/>
      </c>
      <c r="L3777" s="8" t="str">
        <f t="shared" si="468"/>
        <v>Losin' It</v>
      </c>
      <c r="M3777" s="8" t="str">
        <f t="shared" si="469"/>
        <v/>
      </c>
      <c r="N3777" s="8" t="str">
        <f t="shared" si="465"/>
        <v>Losin' It</v>
      </c>
      <c r="O3777" s="10">
        <f>INDEX(cpi!$A$1:$M$106,MATCH($D3777,cpi!$A:$A,0),MATCH($C3777,cpi!$1:$1,0))</f>
        <v>98.6</v>
      </c>
      <c r="P3777" s="10">
        <f>cpi!$I$2</f>
        <v>245.51900000000001</v>
      </c>
      <c r="Q3777" s="10">
        <f t="shared" si="470"/>
        <v>2.4900507099391485</v>
      </c>
      <c r="R3777" s="8" t="str">
        <f t="shared" si="471"/>
        <v/>
      </c>
      <c r="S3777" s="11">
        <f t="shared" si="472"/>
        <v>17430354.969574038</v>
      </c>
      <c r="T3777" s="11">
        <f t="shared" si="472"/>
        <v>3102954.2817342803</v>
      </c>
      <c r="U3777" s="11">
        <f t="shared" si="472"/>
        <v>3102954.2817342803</v>
      </c>
    </row>
    <row r="3778" spans="1:21" x14ac:dyDescent="0.2">
      <c r="A3778" s="5">
        <v>3814</v>
      </c>
      <c r="B3778" s="17">
        <v>7</v>
      </c>
      <c r="C3778" s="16">
        <v>5</v>
      </c>
      <c r="D3778" s="16">
        <v>2010</v>
      </c>
      <c r="E3778" s="18">
        <v>40364</v>
      </c>
      <c r="F3778" s="9" t="s">
        <v>3728</v>
      </c>
      <c r="G3778" s="3">
        <v>7000000</v>
      </c>
      <c r="H3778" s="3">
        <v>1110509</v>
      </c>
      <c r="I3778" s="3">
        <v>6537179</v>
      </c>
      <c r="J3778" s="8" t="str">
        <f t="shared" si="466"/>
        <v/>
      </c>
      <c r="K3778" s="8" t="str">
        <f t="shared" si="467"/>
        <v/>
      </c>
      <c r="L3778" s="8" t="str">
        <f t="shared" si="468"/>
        <v>Mother and Child</v>
      </c>
      <c r="M3778" s="8" t="str">
        <f t="shared" si="469"/>
        <v/>
      </c>
      <c r="N3778" s="8" t="str">
        <f t="shared" ref="N3778:N3841" si="473">IF(M3778=1,L3778&amp;" ("&amp;D3778&amp;")",L3778)</f>
        <v>Mother and Child</v>
      </c>
      <c r="O3778" s="10">
        <f>INDEX(cpi!$A$1:$M$106,MATCH($D3778,cpi!$A:$A,0),MATCH($C3778,cpi!$1:$1,0))</f>
        <v>218.178</v>
      </c>
      <c r="P3778" s="10">
        <f>cpi!$I$2</f>
        <v>245.51900000000001</v>
      </c>
      <c r="Q3778" s="10">
        <f t="shared" si="470"/>
        <v>1.1253151096810861</v>
      </c>
      <c r="R3778" s="8" t="str">
        <f t="shared" si="471"/>
        <v/>
      </c>
      <c r="S3778" s="11">
        <f t="shared" si="472"/>
        <v>7877205.7677676026</v>
      </c>
      <c r="T3778" s="11">
        <f t="shared" si="472"/>
        <v>1249672.5571368332</v>
      </c>
      <c r="U3778" s="11">
        <f t="shared" si="472"/>
        <v>7356386.3033898929</v>
      </c>
    </row>
    <row r="3779" spans="1:21" x14ac:dyDescent="0.2">
      <c r="A3779" s="5">
        <v>3815</v>
      </c>
      <c r="B3779" s="17">
        <v>5</v>
      </c>
      <c r="C3779" s="16">
        <v>8</v>
      </c>
      <c r="D3779" s="16">
        <v>1977</v>
      </c>
      <c r="E3779" s="18">
        <v>28253</v>
      </c>
      <c r="F3779" s="9" t="s">
        <v>3729</v>
      </c>
      <c r="G3779" s="3">
        <v>7000000</v>
      </c>
      <c r="H3779" s="3">
        <v>1000000</v>
      </c>
      <c r="I3779" s="3">
        <v>1000000</v>
      </c>
      <c r="J3779" s="8" t="str">
        <f t="shared" ref="J3779:J3842" si="474">IF(I3779=0,1,"")</f>
        <v/>
      </c>
      <c r="K3779" s="8" t="str">
        <f t="shared" ref="K3779:K3842" si="475">IF(D3779&gt;2017,1,"")</f>
        <v/>
      </c>
      <c r="L3779" s="8" t="str">
        <f t="shared" ref="L3779:L3842" si="476">F3779</f>
        <v>March or Die</v>
      </c>
      <c r="M3779" s="8" t="str">
        <f t="shared" ref="M3779:M3842" si="477">IF(COUNTIF($L$2:$L$5233,L3779)&gt;1,1,"")</f>
        <v/>
      </c>
      <c r="N3779" s="8" t="str">
        <f t="shared" si="473"/>
        <v>March or Die</v>
      </c>
      <c r="O3779" s="10">
        <f>INDEX(cpi!$A$1:$M$106,MATCH($D3779,cpi!$A:$A,0),MATCH($C3779,cpi!$1:$1,0))</f>
        <v>61.2</v>
      </c>
      <c r="P3779" s="10">
        <f>cpi!$I$2</f>
        <v>245.51900000000001</v>
      </c>
      <c r="Q3779" s="10">
        <f t="shared" ref="Q3779:Q3842" si="478">P3779/O3779</f>
        <v>4.0117483660130722</v>
      </c>
      <c r="R3779" s="8" t="str">
        <f t="shared" ref="R3779:R3842" si="479">IF(ISERROR(Q3779),1,"")</f>
        <v/>
      </c>
      <c r="S3779" s="11">
        <f t="shared" ref="S3779:U3842" si="480">G3779*$Q3779</f>
        <v>28082238.562091503</v>
      </c>
      <c r="T3779" s="11">
        <f t="shared" si="480"/>
        <v>4011748.366013072</v>
      </c>
      <c r="U3779" s="11">
        <f t="shared" si="480"/>
        <v>4011748.366013072</v>
      </c>
    </row>
    <row r="3780" spans="1:21" x14ac:dyDescent="0.2">
      <c r="A3780" s="5">
        <v>3816</v>
      </c>
      <c r="B3780" s="17">
        <v>12</v>
      </c>
      <c r="C3780" s="16">
        <v>7</v>
      </c>
      <c r="D3780" s="16">
        <v>1996</v>
      </c>
      <c r="E3780" s="18">
        <v>35406</v>
      </c>
      <c r="F3780" s="9" t="s">
        <v>3730</v>
      </c>
      <c r="G3780" s="3">
        <v>7000000</v>
      </c>
      <c r="H3780" s="3">
        <v>659000</v>
      </c>
      <c r="I3780" s="3">
        <v>98754000</v>
      </c>
      <c r="J3780" s="8" t="str">
        <f t="shared" si="474"/>
        <v/>
      </c>
      <c r="K3780" s="8" t="str">
        <f t="shared" si="475"/>
        <v/>
      </c>
      <c r="L3780" s="8" t="str">
        <f t="shared" si="476"/>
        <v>Les Visiteurs</v>
      </c>
      <c r="M3780" s="8" t="str">
        <f t="shared" si="477"/>
        <v/>
      </c>
      <c r="N3780" s="8" t="str">
        <f t="shared" si="473"/>
        <v>Les Visiteurs</v>
      </c>
      <c r="O3780" s="10">
        <f>INDEX(cpi!$A$1:$M$106,MATCH($D3780,cpi!$A:$A,0),MATCH($C3780,cpi!$1:$1,0))</f>
        <v>157</v>
      </c>
      <c r="P3780" s="10">
        <f>cpi!$I$2</f>
        <v>245.51900000000001</v>
      </c>
      <c r="Q3780" s="10">
        <f t="shared" si="478"/>
        <v>1.5638152866242039</v>
      </c>
      <c r="R3780" s="8" t="str">
        <f t="shared" si="479"/>
        <v/>
      </c>
      <c r="S3780" s="11">
        <f t="shared" si="480"/>
        <v>10946707.006369427</v>
      </c>
      <c r="T3780" s="11">
        <f t="shared" si="480"/>
        <v>1030554.2738853503</v>
      </c>
      <c r="U3780" s="11">
        <f t="shared" si="480"/>
        <v>154433014.81528664</v>
      </c>
    </row>
    <row r="3781" spans="1:21" x14ac:dyDescent="0.2">
      <c r="A3781" s="5">
        <v>3817</v>
      </c>
      <c r="B3781" s="17">
        <v>2</v>
      </c>
      <c r="C3781" s="16">
        <v>10</v>
      </c>
      <c r="D3781" s="16">
        <v>2015</v>
      </c>
      <c r="E3781" s="18">
        <v>42045</v>
      </c>
      <c r="F3781" s="9" t="s">
        <v>3731</v>
      </c>
      <c r="G3781" s="3">
        <v>7000000</v>
      </c>
      <c r="H3781" s="3">
        <v>546201</v>
      </c>
      <c r="I3781" s="3">
        <v>1732228</v>
      </c>
      <c r="J3781" s="8" t="str">
        <f t="shared" si="474"/>
        <v/>
      </c>
      <c r="K3781" s="8" t="str">
        <f t="shared" si="475"/>
        <v/>
      </c>
      <c r="L3781" s="8" t="str">
        <f t="shared" si="476"/>
        <v>Freeheld</v>
      </c>
      <c r="M3781" s="8" t="str">
        <f t="shared" si="477"/>
        <v/>
      </c>
      <c r="N3781" s="8" t="str">
        <f t="shared" si="473"/>
        <v>Freeheld</v>
      </c>
      <c r="O3781" s="10">
        <f>INDEX(cpi!$A$1:$M$106,MATCH($D3781,cpi!$A:$A,0),MATCH($C3781,cpi!$1:$1,0))</f>
        <v>237.83799999999999</v>
      </c>
      <c r="P3781" s="10">
        <f>cpi!$I$2</f>
        <v>245.51900000000001</v>
      </c>
      <c r="Q3781" s="10">
        <f t="shared" si="478"/>
        <v>1.0322950916169831</v>
      </c>
      <c r="R3781" s="8" t="str">
        <f t="shared" si="479"/>
        <v/>
      </c>
      <c r="S3781" s="11">
        <f t="shared" si="480"/>
        <v>7226065.6413188819</v>
      </c>
      <c r="T3781" s="11">
        <f t="shared" si="480"/>
        <v>563840.61133628781</v>
      </c>
      <c r="U3781" s="11">
        <f t="shared" si="480"/>
        <v>1788170.4619615034</v>
      </c>
    </row>
    <row r="3782" spans="1:21" x14ac:dyDescent="0.2">
      <c r="A3782" s="5">
        <v>3818</v>
      </c>
      <c r="B3782" s="17">
        <v>2</v>
      </c>
      <c r="C3782" s="16">
        <v>4</v>
      </c>
      <c r="D3782" s="16">
        <v>2014</v>
      </c>
      <c r="E3782" s="18">
        <v>41674</v>
      </c>
      <c r="F3782" s="9" t="s">
        <v>3732</v>
      </c>
      <c r="G3782" s="3">
        <v>7000000</v>
      </c>
      <c r="H3782" s="3">
        <v>523511</v>
      </c>
      <c r="I3782" s="3">
        <v>1857458</v>
      </c>
      <c r="J3782" s="8" t="str">
        <f t="shared" si="474"/>
        <v/>
      </c>
      <c r="K3782" s="8" t="str">
        <f t="shared" si="475"/>
        <v/>
      </c>
      <c r="L3782" s="8" t="str">
        <f t="shared" si="476"/>
        <v>Dom Hemingway</v>
      </c>
      <c r="M3782" s="8" t="str">
        <f t="shared" si="477"/>
        <v/>
      </c>
      <c r="N3782" s="8" t="str">
        <f t="shared" si="473"/>
        <v>Dom Hemingway</v>
      </c>
      <c r="O3782" s="10">
        <f>INDEX(cpi!$A$1:$M$106,MATCH($D3782,cpi!$A:$A,0),MATCH($C3782,cpi!$1:$1,0))</f>
        <v>237.072</v>
      </c>
      <c r="P3782" s="10">
        <f>cpi!$I$2</f>
        <v>245.51900000000001</v>
      </c>
      <c r="Q3782" s="10">
        <f t="shared" si="478"/>
        <v>1.0356305257474523</v>
      </c>
      <c r="R3782" s="8" t="str">
        <f t="shared" si="479"/>
        <v/>
      </c>
      <c r="S3782" s="11">
        <f t="shared" si="480"/>
        <v>7249413.6802321663</v>
      </c>
      <c r="T3782" s="11">
        <f t="shared" si="480"/>
        <v>542163.97216457454</v>
      </c>
      <c r="U3782" s="11">
        <f t="shared" si="480"/>
        <v>1923640.2050938113</v>
      </c>
    </row>
    <row r="3783" spans="1:21" x14ac:dyDescent="0.2">
      <c r="A3783" s="5">
        <v>3819</v>
      </c>
      <c r="B3783" s="17">
        <v>30</v>
      </c>
      <c r="C3783" s="16">
        <v>7</v>
      </c>
      <c r="D3783" s="16">
        <v>2010</v>
      </c>
      <c r="E3783" s="18">
        <v>41067</v>
      </c>
      <c r="F3783" s="9" t="s">
        <v>3733</v>
      </c>
      <c r="G3783" s="3">
        <v>7000000</v>
      </c>
      <c r="H3783" s="3">
        <v>453377</v>
      </c>
      <c r="I3783" s="3">
        <v>492108</v>
      </c>
      <c r="J3783" s="8" t="str">
        <f t="shared" si="474"/>
        <v/>
      </c>
      <c r="K3783" s="8" t="str">
        <f t="shared" si="475"/>
        <v/>
      </c>
      <c r="L3783" s="8" t="str">
        <f t="shared" si="476"/>
        <v>The Extra Man</v>
      </c>
      <c r="M3783" s="8" t="str">
        <f t="shared" si="477"/>
        <v/>
      </c>
      <c r="N3783" s="8" t="str">
        <f t="shared" si="473"/>
        <v>The Extra Man</v>
      </c>
      <c r="O3783" s="10">
        <f>INDEX(cpi!$A$1:$M$106,MATCH($D3783,cpi!$A:$A,0),MATCH($C3783,cpi!$1:$1,0))</f>
        <v>218.011</v>
      </c>
      <c r="P3783" s="10">
        <f>cpi!$I$2</f>
        <v>245.51900000000001</v>
      </c>
      <c r="Q3783" s="10">
        <f t="shared" si="478"/>
        <v>1.1261771195031445</v>
      </c>
      <c r="R3783" s="8" t="str">
        <f t="shared" si="479"/>
        <v/>
      </c>
      <c r="S3783" s="11">
        <f t="shared" si="480"/>
        <v>7883239.8365220111</v>
      </c>
      <c r="T3783" s="11">
        <f t="shared" si="480"/>
        <v>510582.80390897713</v>
      </c>
      <c r="U3783" s="11">
        <f t="shared" si="480"/>
        <v>554200.76992445346</v>
      </c>
    </row>
    <row r="3784" spans="1:21" x14ac:dyDescent="0.2">
      <c r="A3784" s="5">
        <v>3820</v>
      </c>
      <c r="B3784" s="17">
        <v>13</v>
      </c>
      <c r="C3784" s="16">
        <v>5</v>
      </c>
      <c r="D3784" s="16">
        <v>2011</v>
      </c>
      <c r="E3784" s="18">
        <v>40913</v>
      </c>
      <c r="F3784" s="9" t="s">
        <v>3734</v>
      </c>
      <c r="G3784" s="3">
        <v>7000000</v>
      </c>
      <c r="H3784" s="3">
        <v>382946</v>
      </c>
      <c r="I3784" s="3">
        <v>382946</v>
      </c>
      <c r="J3784" s="8" t="str">
        <f t="shared" si="474"/>
        <v/>
      </c>
      <c r="K3784" s="8" t="str">
        <f t="shared" si="475"/>
        <v/>
      </c>
      <c r="L3784" s="8" t="str">
        <f t="shared" si="476"/>
        <v>Hesher</v>
      </c>
      <c r="M3784" s="8" t="str">
        <f t="shared" si="477"/>
        <v/>
      </c>
      <c r="N3784" s="8" t="str">
        <f t="shared" si="473"/>
        <v>Hesher</v>
      </c>
      <c r="O3784" s="10">
        <f>INDEX(cpi!$A$1:$M$106,MATCH($D3784,cpi!$A:$A,0),MATCH($C3784,cpi!$1:$1,0))</f>
        <v>225.964</v>
      </c>
      <c r="P3784" s="10">
        <f>cpi!$I$2</f>
        <v>245.51900000000001</v>
      </c>
      <c r="Q3784" s="10">
        <f t="shared" si="478"/>
        <v>1.0865403338584907</v>
      </c>
      <c r="R3784" s="8" t="str">
        <f t="shared" si="479"/>
        <v/>
      </c>
      <c r="S3784" s="11">
        <f t="shared" si="480"/>
        <v>7605782.3370094346</v>
      </c>
      <c r="T3784" s="11">
        <f t="shared" si="480"/>
        <v>416086.27468977356</v>
      </c>
      <c r="U3784" s="11">
        <f t="shared" si="480"/>
        <v>416086.27468977356</v>
      </c>
    </row>
    <row r="3785" spans="1:21" x14ac:dyDescent="0.2">
      <c r="A3785" s="5">
        <v>3821</v>
      </c>
      <c r="B3785" s="17">
        <v>13</v>
      </c>
      <c r="C3785" s="16">
        <v>3</v>
      </c>
      <c r="D3785" s="16">
        <v>1998</v>
      </c>
      <c r="E3785" s="18">
        <v>36163</v>
      </c>
      <c r="F3785" s="9" t="s">
        <v>3735</v>
      </c>
      <c r="G3785" s="3">
        <v>7000000</v>
      </c>
      <c r="H3785" s="3">
        <v>306715</v>
      </c>
      <c r="I3785" s="3">
        <v>306715</v>
      </c>
      <c r="J3785" s="8" t="str">
        <f t="shared" si="474"/>
        <v/>
      </c>
      <c r="K3785" s="8" t="str">
        <f t="shared" si="475"/>
        <v/>
      </c>
      <c r="L3785" s="8" t="str">
        <f t="shared" si="476"/>
        <v>Chairman of the Board</v>
      </c>
      <c r="M3785" s="8" t="str">
        <f t="shared" si="477"/>
        <v/>
      </c>
      <c r="N3785" s="8" t="str">
        <f t="shared" si="473"/>
        <v>Chairman of the Board</v>
      </c>
      <c r="O3785" s="10">
        <f>INDEX(cpi!$A$1:$M$106,MATCH($D3785,cpi!$A:$A,0),MATCH($C3785,cpi!$1:$1,0))</f>
        <v>162.19999999999999</v>
      </c>
      <c r="P3785" s="10">
        <f>cpi!$I$2</f>
        <v>245.51900000000001</v>
      </c>
      <c r="Q3785" s="10">
        <f t="shared" si="478"/>
        <v>1.513680641183724</v>
      </c>
      <c r="R3785" s="8" t="str">
        <f t="shared" si="479"/>
        <v/>
      </c>
      <c r="S3785" s="11">
        <f t="shared" si="480"/>
        <v>10595764.488286069</v>
      </c>
      <c r="T3785" s="11">
        <f t="shared" si="480"/>
        <v>464268.5578606659</v>
      </c>
      <c r="U3785" s="11">
        <f t="shared" si="480"/>
        <v>464268.5578606659</v>
      </c>
    </row>
    <row r="3786" spans="1:21" x14ac:dyDescent="0.2">
      <c r="A3786" s="5">
        <v>3822</v>
      </c>
      <c r="B3786" s="17">
        <v>14</v>
      </c>
      <c r="C3786" s="16">
        <v>2</v>
      </c>
      <c r="D3786" s="16">
        <v>2003</v>
      </c>
      <c r="E3786" s="18">
        <v>38019</v>
      </c>
      <c r="F3786" s="9" t="s">
        <v>3736</v>
      </c>
      <c r="G3786" s="3">
        <v>7000000</v>
      </c>
      <c r="H3786" s="3">
        <v>254683</v>
      </c>
      <c r="I3786" s="3">
        <v>719699</v>
      </c>
      <c r="J3786" s="8" t="str">
        <f t="shared" si="474"/>
        <v/>
      </c>
      <c r="K3786" s="8" t="str">
        <f t="shared" si="475"/>
        <v/>
      </c>
      <c r="L3786" s="8" t="str">
        <f t="shared" si="476"/>
        <v>Gerry</v>
      </c>
      <c r="M3786" s="8" t="str">
        <f t="shared" si="477"/>
        <v/>
      </c>
      <c r="N3786" s="8" t="str">
        <f t="shared" si="473"/>
        <v>Gerry</v>
      </c>
      <c r="O3786" s="10">
        <f>INDEX(cpi!$A$1:$M$106,MATCH($D3786,cpi!$A:$A,0),MATCH($C3786,cpi!$1:$1,0))</f>
        <v>183.1</v>
      </c>
      <c r="P3786" s="10">
        <f>cpi!$I$2</f>
        <v>245.51900000000001</v>
      </c>
      <c r="Q3786" s="10">
        <f t="shared" si="478"/>
        <v>1.3409011469142547</v>
      </c>
      <c r="R3786" s="8" t="str">
        <f t="shared" si="479"/>
        <v/>
      </c>
      <c r="S3786" s="11">
        <f t="shared" si="480"/>
        <v>9386308.0283997823</v>
      </c>
      <c r="T3786" s="11">
        <f t="shared" si="480"/>
        <v>341504.7267995631</v>
      </c>
      <c r="U3786" s="11">
        <f t="shared" si="480"/>
        <v>965045.21453304216</v>
      </c>
    </row>
    <row r="3787" spans="1:21" x14ac:dyDescent="0.2">
      <c r="A3787" s="5">
        <v>3823</v>
      </c>
      <c r="B3787" s="17">
        <v>12</v>
      </c>
      <c r="C3787" s="16">
        <v>5</v>
      </c>
      <c r="D3787" s="16">
        <v>2006</v>
      </c>
      <c r="E3787" s="18">
        <v>39056</v>
      </c>
      <c r="F3787" s="9" t="s">
        <v>3737</v>
      </c>
      <c r="G3787" s="3">
        <v>7000000</v>
      </c>
      <c r="H3787" s="3">
        <v>234750</v>
      </c>
      <c r="I3787" s="3">
        <v>463039</v>
      </c>
      <c r="J3787" s="8" t="str">
        <f t="shared" si="474"/>
        <v/>
      </c>
      <c r="K3787" s="8" t="str">
        <f t="shared" si="475"/>
        <v/>
      </c>
      <c r="L3787" s="8" t="str">
        <f t="shared" si="476"/>
        <v>Wah-Wah</v>
      </c>
      <c r="M3787" s="8" t="str">
        <f t="shared" si="477"/>
        <v/>
      </c>
      <c r="N3787" s="8" t="str">
        <f t="shared" si="473"/>
        <v>Wah-Wah</v>
      </c>
      <c r="O3787" s="10">
        <f>INDEX(cpi!$A$1:$M$106,MATCH($D3787,cpi!$A:$A,0),MATCH($C3787,cpi!$1:$1,0))</f>
        <v>202.5</v>
      </c>
      <c r="P3787" s="10">
        <f>cpi!$I$2</f>
        <v>245.51900000000001</v>
      </c>
      <c r="Q3787" s="10">
        <f t="shared" si="478"/>
        <v>1.2124395061728395</v>
      </c>
      <c r="R3787" s="8" t="str">
        <f t="shared" si="479"/>
        <v/>
      </c>
      <c r="S3787" s="11">
        <f t="shared" si="480"/>
        <v>8487076.5432098769</v>
      </c>
      <c r="T3787" s="11">
        <f t="shared" si="480"/>
        <v>284620.17407407408</v>
      </c>
      <c r="U3787" s="11">
        <f t="shared" si="480"/>
        <v>561406.77649876545</v>
      </c>
    </row>
    <row r="3788" spans="1:21" x14ac:dyDescent="0.2">
      <c r="A3788" s="5">
        <v>3824</v>
      </c>
      <c r="B3788" s="17">
        <v>13</v>
      </c>
      <c r="C3788" s="16">
        <v>6</v>
      </c>
      <c r="D3788" s="16">
        <v>2003</v>
      </c>
      <c r="E3788" s="18">
        <v>37992</v>
      </c>
      <c r="F3788" s="9" t="s">
        <v>3738</v>
      </c>
      <c r="G3788" s="3">
        <v>7000000</v>
      </c>
      <c r="H3788" s="3">
        <v>196067</v>
      </c>
      <c r="I3788" s="3">
        <v>196067</v>
      </c>
      <c r="J3788" s="8" t="str">
        <f t="shared" si="474"/>
        <v/>
      </c>
      <c r="K3788" s="8" t="str">
        <f t="shared" si="475"/>
        <v/>
      </c>
      <c r="L3788" s="8" t="str">
        <f t="shared" si="476"/>
        <v>The Heart of Me</v>
      </c>
      <c r="M3788" s="8" t="str">
        <f t="shared" si="477"/>
        <v/>
      </c>
      <c r="N3788" s="8" t="str">
        <f t="shared" si="473"/>
        <v>The Heart of Me</v>
      </c>
      <c r="O3788" s="10">
        <f>INDEX(cpi!$A$1:$M$106,MATCH($D3788,cpi!$A:$A,0),MATCH($C3788,cpi!$1:$1,0))</f>
        <v>183.7</v>
      </c>
      <c r="P3788" s="10">
        <f>cpi!$I$2</f>
        <v>245.51900000000001</v>
      </c>
      <c r="Q3788" s="10">
        <f t="shared" si="478"/>
        <v>1.3365215024496462</v>
      </c>
      <c r="R3788" s="8" t="str">
        <f t="shared" si="479"/>
        <v/>
      </c>
      <c r="S3788" s="11">
        <f t="shared" si="480"/>
        <v>9355650.5171475224</v>
      </c>
      <c r="T3788" s="11">
        <f t="shared" si="480"/>
        <v>262047.76142079479</v>
      </c>
      <c r="U3788" s="11">
        <f t="shared" si="480"/>
        <v>262047.76142079479</v>
      </c>
    </row>
    <row r="3789" spans="1:21" x14ac:dyDescent="0.2">
      <c r="A3789" s="5">
        <v>3825</v>
      </c>
      <c r="B3789" s="17">
        <v>26</v>
      </c>
      <c r="C3789" s="16">
        <v>3</v>
      </c>
      <c r="D3789" s="16">
        <v>2010</v>
      </c>
      <c r="E3789" s="18">
        <v>40942</v>
      </c>
      <c r="F3789" s="9" t="s">
        <v>3000</v>
      </c>
      <c r="G3789" s="3">
        <v>7000000</v>
      </c>
      <c r="H3789" s="3">
        <v>46488</v>
      </c>
      <c r="I3789" s="3">
        <v>46488</v>
      </c>
      <c r="J3789" s="8" t="str">
        <f t="shared" si="474"/>
        <v/>
      </c>
      <c r="K3789" s="8" t="str">
        <f t="shared" si="475"/>
        <v/>
      </c>
      <c r="L3789" s="8" t="str">
        <f t="shared" si="476"/>
        <v>Ca$h</v>
      </c>
      <c r="M3789" s="8">
        <f t="shared" si="477"/>
        <v>1</v>
      </c>
      <c r="N3789" s="8" t="str">
        <f t="shared" si="473"/>
        <v>Ca$h (2010)</v>
      </c>
      <c r="O3789" s="10">
        <f>INDEX(cpi!$A$1:$M$106,MATCH($D3789,cpi!$A:$A,0),MATCH($C3789,cpi!$1:$1,0))</f>
        <v>217.631</v>
      </c>
      <c r="P3789" s="10">
        <f>cpi!$I$2</f>
        <v>245.51900000000001</v>
      </c>
      <c r="Q3789" s="10">
        <f t="shared" si="478"/>
        <v>1.1281435089670131</v>
      </c>
      <c r="R3789" s="8" t="str">
        <f t="shared" si="479"/>
        <v/>
      </c>
      <c r="S3789" s="11">
        <f t="shared" si="480"/>
        <v>7897004.5627690917</v>
      </c>
      <c r="T3789" s="11">
        <f t="shared" si="480"/>
        <v>52445.135444858504</v>
      </c>
      <c r="U3789" s="11">
        <f t="shared" si="480"/>
        <v>52445.135444858504</v>
      </c>
    </row>
    <row r="3790" spans="1:21" x14ac:dyDescent="0.2">
      <c r="A3790" s="5">
        <v>3826</v>
      </c>
      <c r="B3790" s="17">
        <v>30</v>
      </c>
      <c r="C3790" s="16">
        <v>1</v>
      </c>
      <c r="D3790" s="16">
        <v>2015</v>
      </c>
      <c r="E3790" s="18">
        <v>42887</v>
      </c>
      <c r="F3790" s="9" t="s">
        <v>3739</v>
      </c>
      <c r="G3790" s="3">
        <v>7000000</v>
      </c>
      <c r="H3790" s="3">
        <v>31443</v>
      </c>
      <c r="I3790" s="3">
        <v>35919</v>
      </c>
      <c r="J3790" s="8" t="str">
        <f t="shared" si="474"/>
        <v/>
      </c>
      <c r="K3790" s="8" t="str">
        <f t="shared" si="475"/>
        <v/>
      </c>
      <c r="L3790" s="8" t="str">
        <f t="shared" si="476"/>
        <v>Trudno byt bogom</v>
      </c>
      <c r="M3790" s="8" t="str">
        <f t="shared" si="477"/>
        <v/>
      </c>
      <c r="N3790" s="8" t="str">
        <f t="shared" si="473"/>
        <v>Trudno byt bogom</v>
      </c>
      <c r="O3790" s="10">
        <f>INDEX(cpi!$A$1:$M$106,MATCH($D3790,cpi!$A:$A,0),MATCH($C3790,cpi!$1:$1,0))</f>
        <v>233.70699999999999</v>
      </c>
      <c r="P3790" s="10">
        <f>cpi!$I$2</f>
        <v>245.51900000000001</v>
      </c>
      <c r="Q3790" s="10">
        <f t="shared" si="478"/>
        <v>1.050541917871523</v>
      </c>
      <c r="R3790" s="8" t="str">
        <f t="shared" si="479"/>
        <v/>
      </c>
      <c r="S3790" s="11">
        <f t="shared" si="480"/>
        <v>7353793.4251006609</v>
      </c>
      <c r="T3790" s="11">
        <f t="shared" si="480"/>
        <v>33032.189523634297</v>
      </c>
      <c r="U3790" s="11">
        <f t="shared" si="480"/>
        <v>37734.415148027234</v>
      </c>
    </row>
    <row r="3791" spans="1:21" x14ac:dyDescent="0.2">
      <c r="A3791" s="5">
        <v>3827</v>
      </c>
      <c r="B3791" s="17">
        <v>21</v>
      </c>
      <c r="C3791" s="16">
        <v>1</v>
      </c>
      <c r="D3791" s="16">
        <v>2000</v>
      </c>
      <c r="E3791" s="18">
        <v>37135</v>
      </c>
      <c r="F3791" s="9" t="s">
        <v>3740</v>
      </c>
      <c r="G3791" s="3">
        <v>7000000</v>
      </c>
      <c r="H3791" s="3">
        <v>30471</v>
      </c>
      <c r="I3791" s="3">
        <v>411874</v>
      </c>
      <c r="J3791" s="8" t="str">
        <f t="shared" si="474"/>
        <v/>
      </c>
      <c r="K3791" s="8" t="str">
        <f t="shared" si="475"/>
        <v/>
      </c>
      <c r="L3791" s="8" t="str">
        <f t="shared" si="476"/>
        <v>The Boondock Saints</v>
      </c>
      <c r="M3791" s="8" t="str">
        <f t="shared" si="477"/>
        <v/>
      </c>
      <c r="N3791" s="8" t="str">
        <f t="shared" si="473"/>
        <v>The Boondock Saints</v>
      </c>
      <c r="O3791" s="10">
        <f>INDEX(cpi!$A$1:$M$106,MATCH($D3791,cpi!$A:$A,0),MATCH($C3791,cpi!$1:$1,0))</f>
        <v>168.8</v>
      </c>
      <c r="P3791" s="10">
        <f>cpi!$I$2</f>
        <v>245.51900000000001</v>
      </c>
      <c r="Q3791" s="10">
        <f t="shared" si="478"/>
        <v>1.4544964454976304</v>
      </c>
      <c r="R3791" s="8" t="str">
        <f t="shared" si="479"/>
        <v/>
      </c>
      <c r="S3791" s="11">
        <f t="shared" si="480"/>
        <v>10181475.118483413</v>
      </c>
      <c r="T3791" s="11">
        <f t="shared" si="480"/>
        <v>44319.961190758295</v>
      </c>
      <c r="U3791" s="11">
        <f t="shared" si="480"/>
        <v>599069.26899289095</v>
      </c>
    </row>
    <row r="3792" spans="1:21" x14ac:dyDescent="0.2">
      <c r="A3792" s="5">
        <v>3828</v>
      </c>
      <c r="B3792" s="17">
        <v>28</v>
      </c>
      <c r="C3792" s="16">
        <v>1</v>
      </c>
      <c r="D3792" s="16">
        <v>2014</v>
      </c>
      <c r="E3792" s="18">
        <v>42461</v>
      </c>
      <c r="F3792" s="9" t="s">
        <v>3741</v>
      </c>
      <c r="G3792" s="3">
        <v>7000000</v>
      </c>
      <c r="H3792" s="3">
        <v>0</v>
      </c>
      <c r="I3792" s="3">
        <v>15206330</v>
      </c>
      <c r="J3792" s="8" t="str">
        <f t="shared" si="474"/>
        <v/>
      </c>
      <c r="K3792" s="8" t="str">
        <f t="shared" si="475"/>
        <v/>
      </c>
      <c r="L3792" s="8" t="str">
        <f t="shared" si="476"/>
        <v>Snezhnaya koroleva</v>
      </c>
      <c r="M3792" s="8" t="str">
        <f t="shared" si="477"/>
        <v/>
      </c>
      <c r="N3792" s="8" t="str">
        <f t="shared" si="473"/>
        <v>Snezhnaya koroleva</v>
      </c>
      <c r="O3792" s="10">
        <f>INDEX(cpi!$A$1:$M$106,MATCH($D3792,cpi!$A:$A,0),MATCH($C3792,cpi!$1:$1,0))</f>
        <v>233.916</v>
      </c>
      <c r="P3792" s="10">
        <f>cpi!$I$2</f>
        <v>245.51900000000001</v>
      </c>
      <c r="Q3792" s="10">
        <f t="shared" si="478"/>
        <v>1.0496032763898151</v>
      </c>
      <c r="R3792" s="8" t="str">
        <f t="shared" si="479"/>
        <v/>
      </c>
      <c r="S3792" s="11">
        <f t="shared" si="480"/>
        <v>7347222.9347287053</v>
      </c>
      <c r="T3792" s="11">
        <f t="shared" si="480"/>
        <v>0</v>
      </c>
      <c r="U3792" s="11">
        <f t="shared" si="480"/>
        <v>15960613.789864738</v>
      </c>
    </row>
    <row r="3793" spans="1:21" x14ac:dyDescent="0.2">
      <c r="A3793" s="5">
        <v>3829</v>
      </c>
      <c r="B3793" s="17">
        <v>6</v>
      </c>
      <c r="C3793" s="16">
        <v>12</v>
      </c>
      <c r="D3793" s="16">
        <v>2016</v>
      </c>
      <c r="E3793" s="18">
        <v>42533</v>
      </c>
      <c r="F3793" s="9" t="s">
        <v>3742</v>
      </c>
      <c r="G3793" s="3">
        <v>7000000</v>
      </c>
      <c r="H3793" s="3">
        <v>0</v>
      </c>
      <c r="I3793" s="3">
        <v>10237229</v>
      </c>
      <c r="J3793" s="8" t="str">
        <f t="shared" si="474"/>
        <v/>
      </c>
      <c r="K3793" s="8" t="str">
        <f t="shared" si="475"/>
        <v/>
      </c>
      <c r="L3793" s="8" t="str">
        <f t="shared" si="476"/>
        <v>Oddball</v>
      </c>
      <c r="M3793" s="8" t="str">
        <f t="shared" si="477"/>
        <v/>
      </c>
      <c r="N3793" s="8" t="str">
        <f t="shared" si="473"/>
        <v>Oddball</v>
      </c>
      <c r="O3793" s="10">
        <f>INDEX(cpi!$A$1:$M$106,MATCH($D3793,cpi!$A:$A,0),MATCH($C3793,cpi!$1:$1,0))</f>
        <v>241.43199999999999</v>
      </c>
      <c r="P3793" s="10">
        <f>cpi!$I$2</f>
        <v>245.51900000000001</v>
      </c>
      <c r="Q3793" s="10">
        <f t="shared" si="478"/>
        <v>1.0169281619669308</v>
      </c>
      <c r="R3793" s="8" t="str">
        <f t="shared" si="479"/>
        <v/>
      </c>
      <c r="S3793" s="11">
        <f t="shared" si="480"/>
        <v>7118497.1337685157</v>
      </c>
      <c r="T3793" s="11">
        <f t="shared" si="480"/>
        <v>0</v>
      </c>
      <c r="U3793" s="11">
        <f t="shared" si="480"/>
        <v>10410526.470604561</v>
      </c>
    </row>
    <row r="3794" spans="1:21" x14ac:dyDescent="0.2">
      <c r="A3794" s="5">
        <v>3830</v>
      </c>
      <c r="B3794" s="17">
        <v>18</v>
      </c>
      <c r="C3794" s="16">
        <v>8</v>
      </c>
      <c r="D3794" s="16">
        <v>2015</v>
      </c>
      <c r="E3794" s="18">
        <v>42529</v>
      </c>
      <c r="F3794" s="9" t="s">
        <v>3743</v>
      </c>
      <c r="G3794" s="3">
        <v>7000000</v>
      </c>
      <c r="H3794" s="3">
        <v>0</v>
      </c>
      <c r="I3794" s="3">
        <v>2053330</v>
      </c>
      <c r="J3794" s="8" t="str">
        <f t="shared" si="474"/>
        <v/>
      </c>
      <c r="K3794" s="8" t="str">
        <f t="shared" si="475"/>
        <v/>
      </c>
      <c r="L3794" s="8" t="str">
        <f t="shared" si="476"/>
        <v>Z Storm</v>
      </c>
      <c r="M3794" s="8" t="str">
        <f t="shared" si="477"/>
        <v/>
      </c>
      <c r="N3794" s="8" t="str">
        <f t="shared" si="473"/>
        <v>Z Storm</v>
      </c>
      <c r="O3794" s="10">
        <f>INDEX(cpi!$A$1:$M$106,MATCH($D3794,cpi!$A:$A,0),MATCH($C3794,cpi!$1:$1,0))</f>
        <v>238.316</v>
      </c>
      <c r="P3794" s="10">
        <f>cpi!$I$2</f>
        <v>245.51900000000001</v>
      </c>
      <c r="Q3794" s="10">
        <f t="shared" si="478"/>
        <v>1.030224575773343</v>
      </c>
      <c r="R3794" s="8" t="str">
        <f t="shared" si="479"/>
        <v/>
      </c>
      <c r="S3794" s="11">
        <f t="shared" si="480"/>
        <v>7211572.0304134013</v>
      </c>
      <c r="T3794" s="11">
        <f t="shared" si="480"/>
        <v>0</v>
      </c>
      <c r="U3794" s="11">
        <f t="shared" si="480"/>
        <v>2115391.0281726783</v>
      </c>
    </row>
    <row r="3795" spans="1:21" x14ac:dyDescent="0.2">
      <c r="A3795" s="5">
        <v>3831</v>
      </c>
      <c r="B3795" s="17">
        <v>31</v>
      </c>
      <c r="C3795" s="16">
        <v>12</v>
      </c>
      <c r="D3795" s="16">
        <v>2015</v>
      </c>
      <c r="E3795" s="18">
        <v>42928</v>
      </c>
      <c r="F3795" s="9" t="s">
        <v>3744</v>
      </c>
      <c r="G3795" s="3">
        <v>7000000</v>
      </c>
      <c r="H3795" s="3">
        <v>0</v>
      </c>
      <c r="I3795" s="3">
        <v>1391410</v>
      </c>
      <c r="J3795" s="8" t="str">
        <f t="shared" si="474"/>
        <v/>
      </c>
      <c r="K3795" s="8" t="str">
        <f t="shared" si="475"/>
        <v/>
      </c>
      <c r="L3795" s="8" t="str">
        <f t="shared" si="476"/>
        <v>Ð“Ð•Ð ÐžÐ™</v>
      </c>
      <c r="M3795" s="8" t="str">
        <f t="shared" si="477"/>
        <v/>
      </c>
      <c r="N3795" s="8" t="str">
        <f t="shared" si="473"/>
        <v>Ð“Ð•Ð ÐžÐ™</v>
      </c>
      <c r="O3795" s="10">
        <f>INDEX(cpi!$A$1:$M$106,MATCH($D3795,cpi!$A:$A,0),MATCH($C3795,cpi!$1:$1,0))</f>
        <v>236.52500000000001</v>
      </c>
      <c r="P3795" s="10">
        <f>cpi!$I$2</f>
        <v>245.51900000000001</v>
      </c>
      <c r="Q3795" s="10">
        <f t="shared" si="478"/>
        <v>1.0380255786914703</v>
      </c>
      <c r="R3795" s="8" t="str">
        <f t="shared" si="479"/>
        <v/>
      </c>
      <c r="S3795" s="11">
        <f t="shared" si="480"/>
        <v>7266179.0508402921</v>
      </c>
      <c r="T3795" s="11">
        <f t="shared" si="480"/>
        <v>0</v>
      </c>
      <c r="U3795" s="11">
        <f t="shared" si="480"/>
        <v>1444319.1704470986</v>
      </c>
    </row>
    <row r="3796" spans="1:21" x14ac:dyDescent="0.2">
      <c r="A3796" s="5">
        <v>3832</v>
      </c>
      <c r="B3796" s="17">
        <v>23</v>
      </c>
      <c r="C3796" s="16">
        <v>7</v>
      </c>
      <c r="D3796" s="16">
        <v>2013</v>
      </c>
      <c r="E3796" s="18">
        <v>41950</v>
      </c>
      <c r="F3796" s="9" t="s">
        <v>3745</v>
      </c>
      <c r="G3796" s="3">
        <v>7000000</v>
      </c>
      <c r="H3796" s="3">
        <v>0</v>
      </c>
      <c r="I3796" s="3">
        <v>1268346</v>
      </c>
      <c r="J3796" s="8" t="str">
        <f t="shared" si="474"/>
        <v/>
      </c>
      <c r="K3796" s="8" t="str">
        <f t="shared" si="475"/>
        <v/>
      </c>
      <c r="L3796" s="8" t="str">
        <f t="shared" si="476"/>
        <v>Twixt</v>
      </c>
      <c r="M3796" s="8" t="str">
        <f t="shared" si="477"/>
        <v/>
      </c>
      <c r="N3796" s="8" t="str">
        <f t="shared" si="473"/>
        <v>Twixt</v>
      </c>
      <c r="O3796" s="10">
        <f>INDEX(cpi!$A$1:$M$106,MATCH($D3796,cpi!$A:$A,0),MATCH($C3796,cpi!$1:$1,0))</f>
        <v>233.596</v>
      </c>
      <c r="P3796" s="10">
        <f>cpi!$I$2</f>
        <v>245.51900000000001</v>
      </c>
      <c r="Q3796" s="10">
        <f t="shared" si="478"/>
        <v>1.0510411137177007</v>
      </c>
      <c r="R3796" s="8" t="str">
        <f t="shared" si="479"/>
        <v/>
      </c>
      <c r="S3796" s="11">
        <f t="shared" si="480"/>
        <v>7357287.7960239053</v>
      </c>
      <c r="T3796" s="11">
        <f t="shared" si="480"/>
        <v>0</v>
      </c>
      <c r="U3796" s="11">
        <f t="shared" si="480"/>
        <v>1333083.7924193908</v>
      </c>
    </row>
    <row r="3797" spans="1:21" x14ac:dyDescent="0.2">
      <c r="A3797" s="5">
        <v>3833</v>
      </c>
      <c r="B3797" s="17">
        <v>20</v>
      </c>
      <c r="C3797" s="16">
        <v>11</v>
      </c>
      <c r="D3797" s="16">
        <v>2015</v>
      </c>
      <c r="E3797" s="18">
        <v>42593</v>
      </c>
      <c r="F3797" s="9" t="s">
        <v>3746</v>
      </c>
      <c r="G3797" s="3">
        <v>7000000</v>
      </c>
      <c r="H3797" s="3">
        <v>0</v>
      </c>
      <c r="I3797" s="3">
        <v>386744</v>
      </c>
      <c r="J3797" s="8" t="str">
        <f t="shared" si="474"/>
        <v/>
      </c>
      <c r="K3797" s="8" t="str">
        <f t="shared" si="475"/>
        <v/>
      </c>
      <c r="L3797" s="8" t="str">
        <f t="shared" si="476"/>
        <v>Criminal Activities</v>
      </c>
      <c r="M3797" s="8" t="str">
        <f t="shared" si="477"/>
        <v/>
      </c>
      <c r="N3797" s="8" t="str">
        <f t="shared" si="473"/>
        <v>Criminal Activities</v>
      </c>
      <c r="O3797" s="10">
        <f>INDEX(cpi!$A$1:$M$106,MATCH($D3797,cpi!$A:$A,0),MATCH($C3797,cpi!$1:$1,0))</f>
        <v>237.33600000000001</v>
      </c>
      <c r="P3797" s="10">
        <f>cpi!$I$2</f>
        <v>245.51900000000001</v>
      </c>
      <c r="Q3797" s="10">
        <f t="shared" si="478"/>
        <v>1.0344785451848855</v>
      </c>
      <c r="R3797" s="8" t="str">
        <f t="shared" si="479"/>
        <v/>
      </c>
      <c r="S3797" s="11">
        <f t="shared" si="480"/>
        <v>7241349.8162941979</v>
      </c>
      <c r="T3797" s="11">
        <f t="shared" si="480"/>
        <v>0</v>
      </c>
      <c r="U3797" s="11">
        <f t="shared" si="480"/>
        <v>400078.37047898333</v>
      </c>
    </row>
    <row r="3798" spans="1:21" x14ac:dyDescent="0.2">
      <c r="A3798" s="5">
        <v>3834</v>
      </c>
      <c r="B3798" s="17">
        <v>11</v>
      </c>
      <c r="C3798" s="16">
        <v>12</v>
      </c>
      <c r="D3798" s="16">
        <v>2007</v>
      </c>
      <c r="E3798" s="18">
        <v>39398</v>
      </c>
      <c r="F3798" s="9" t="s">
        <v>3747</v>
      </c>
      <c r="G3798" s="3">
        <v>7000000</v>
      </c>
      <c r="H3798" s="3">
        <v>0</v>
      </c>
      <c r="I3798" s="3">
        <v>0</v>
      </c>
      <c r="J3798" s="8">
        <f t="shared" si="474"/>
        <v>1</v>
      </c>
      <c r="K3798" s="8" t="str">
        <f t="shared" si="475"/>
        <v/>
      </c>
      <c r="L3798" s="8" t="str">
        <f t="shared" si="476"/>
        <v>High School Musical 2</v>
      </c>
      <c r="M3798" s="8" t="str">
        <f t="shared" si="477"/>
        <v/>
      </c>
      <c r="N3798" s="8" t="str">
        <f t="shared" si="473"/>
        <v>High School Musical 2</v>
      </c>
      <c r="O3798" s="10">
        <f>INDEX(cpi!$A$1:$M$106,MATCH($D3798,cpi!$A:$A,0),MATCH($C3798,cpi!$1:$1,0))</f>
        <v>210.036</v>
      </c>
      <c r="P3798" s="10">
        <f>cpi!$I$2</f>
        <v>245.51900000000001</v>
      </c>
      <c r="Q3798" s="10">
        <f t="shared" si="478"/>
        <v>1.1689377059170809</v>
      </c>
      <c r="R3798" s="8" t="str">
        <f t="shared" si="479"/>
        <v/>
      </c>
      <c r="S3798" s="11">
        <f t="shared" si="480"/>
        <v>8182563.9414195661</v>
      </c>
      <c r="T3798" s="11">
        <f t="shared" si="480"/>
        <v>0</v>
      </c>
      <c r="U3798" s="11">
        <f t="shared" si="480"/>
        <v>0</v>
      </c>
    </row>
    <row r="3799" spans="1:21" x14ac:dyDescent="0.2">
      <c r="A3799" s="5">
        <v>3835</v>
      </c>
      <c r="B3799" s="17">
        <v>12</v>
      </c>
      <c r="C3799" s="16">
        <v>12</v>
      </c>
      <c r="D3799" s="16">
        <v>2008</v>
      </c>
      <c r="E3799" s="18">
        <v>39794</v>
      </c>
      <c r="F3799" s="9" t="s">
        <v>3748</v>
      </c>
      <c r="G3799" s="3">
        <v>7000000</v>
      </c>
      <c r="H3799" s="3">
        <v>0</v>
      </c>
      <c r="I3799" s="3">
        <v>0</v>
      </c>
      <c r="J3799" s="8">
        <f t="shared" si="474"/>
        <v>1</v>
      </c>
      <c r="K3799" s="8" t="str">
        <f t="shared" si="475"/>
        <v/>
      </c>
      <c r="L3799" s="8" t="str">
        <f t="shared" si="476"/>
        <v>The Kings of Appletown</v>
      </c>
      <c r="M3799" s="8" t="str">
        <f t="shared" si="477"/>
        <v/>
      </c>
      <c r="N3799" s="8" t="str">
        <f t="shared" si="473"/>
        <v>The Kings of Appletown</v>
      </c>
      <c r="O3799" s="10">
        <f>INDEX(cpi!$A$1:$M$106,MATCH($D3799,cpi!$A:$A,0),MATCH($C3799,cpi!$1:$1,0))</f>
        <v>210.22800000000001</v>
      </c>
      <c r="P3799" s="10">
        <f>cpi!$I$2</f>
        <v>245.51900000000001</v>
      </c>
      <c r="Q3799" s="10">
        <f t="shared" si="478"/>
        <v>1.1678701219628214</v>
      </c>
      <c r="R3799" s="8" t="str">
        <f t="shared" si="479"/>
        <v/>
      </c>
      <c r="S3799" s="11">
        <f t="shared" si="480"/>
        <v>8175090.8537397496</v>
      </c>
      <c r="T3799" s="11">
        <f t="shared" si="480"/>
        <v>0</v>
      </c>
      <c r="U3799" s="11">
        <f t="shared" si="480"/>
        <v>0</v>
      </c>
    </row>
    <row r="3800" spans="1:21" x14ac:dyDescent="0.2">
      <c r="A3800" s="5">
        <v>3836</v>
      </c>
      <c r="B3800" s="17">
        <v>11</v>
      </c>
      <c r="C3800" s="16">
        <v>3</v>
      </c>
      <c r="D3800" s="16">
        <v>2008</v>
      </c>
      <c r="E3800" s="18">
        <v>39755</v>
      </c>
      <c r="F3800" s="9" t="s">
        <v>3749</v>
      </c>
      <c r="G3800" s="3">
        <v>7000000</v>
      </c>
      <c r="H3800" s="3">
        <v>0</v>
      </c>
      <c r="I3800" s="3">
        <v>0</v>
      </c>
      <c r="J3800" s="8">
        <f t="shared" si="474"/>
        <v>1</v>
      </c>
      <c r="K3800" s="8" t="str">
        <f t="shared" si="475"/>
        <v/>
      </c>
      <c r="L3800" s="8" t="str">
        <f t="shared" si="476"/>
        <v>Stargate - The Ark of Truth</v>
      </c>
      <c r="M3800" s="8" t="str">
        <f t="shared" si="477"/>
        <v/>
      </c>
      <c r="N3800" s="8" t="str">
        <f t="shared" si="473"/>
        <v>Stargate - The Ark of Truth</v>
      </c>
      <c r="O3800" s="10">
        <f>INDEX(cpi!$A$1:$M$106,MATCH($D3800,cpi!$A:$A,0),MATCH($C3800,cpi!$1:$1,0))</f>
        <v>213.52799999999999</v>
      </c>
      <c r="P3800" s="10">
        <f>cpi!$I$2</f>
        <v>245.51900000000001</v>
      </c>
      <c r="Q3800" s="10">
        <f t="shared" si="478"/>
        <v>1.1498211007455696</v>
      </c>
      <c r="R3800" s="8" t="str">
        <f t="shared" si="479"/>
        <v/>
      </c>
      <c r="S3800" s="11">
        <f t="shared" si="480"/>
        <v>8048747.7052189875</v>
      </c>
      <c r="T3800" s="11">
        <f t="shared" si="480"/>
        <v>0</v>
      </c>
      <c r="U3800" s="11">
        <f t="shared" si="480"/>
        <v>0</v>
      </c>
    </row>
    <row r="3801" spans="1:21" x14ac:dyDescent="0.2">
      <c r="A3801" s="5">
        <v>3837</v>
      </c>
      <c r="B3801" s="17">
        <v>1</v>
      </c>
      <c r="C3801" s="16">
        <v>9</v>
      </c>
      <c r="D3801" s="16">
        <v>2015</v>
      </c>
      <c r="E3801" s="18">
        <v>42013</v>
      </c>
      <c r="F3801" s="9" t="s">
        <v>3750</v>
      </c>
      <c r="G3801" s="3">
        <v>7000000</v>
      </c>
      <c r="H3801" s="3">
        <v>0</v>
      </c>
      <c r="I3801" s="3">
        <v>0</v>
      </c>
      <c r="J3801" s="8">
        <f t="shared" si="474"/>
        <v>1</v>
      </c>
      <c r="K3801" s="8" t="str">
        <f t="shared" si="475"/>
        <v/>
      </c>
      <c r="L3801" s="8" t="str">
        <f t="shared" si="476"/>
        <v>Alpha &amp; Omega: The Legend of the Saw Tooth Cave</v>
      </c>
      <c r="M3801" s="8" t="str">
        <f t="shared" si="477"/>
        <v/>
      </c>
      <c r="N3801" s="8" t="str">
        <f t="shared" si="473"/>
        <v>Alpha &amp; Omega: The Legend of the Saw Tooth Cave</v>
      </c>
      <c r="O3801" s="10">
        <f>INDEX(cpi!$A$1:$M$106,MATCH($D3801,cpi!$A:$A,0),MATCH($C3801,cpi!$1:$1,0))</f>
        <v>237.94499999999999</v>
      </c>
      <c r="P3801" s="10">
        <f>cpi!$I$2</f>
        <v>245.51900000000001</v>
      </c>
      <c r="Q3801" s="10">
        <f t="shared" si="478"/>
        <v>1.0318308852886171</v>
      </c>
      <c r="R3801" s="8" t="str">
        <f t="shared" si="479"/>
        <v/>
      </c>
      <c r="S3801" s="11">
        <f t="shared" si="480"/>
        <v>7222816.1970203193</v>
      </c>
      <c r="T3801" s="11">
        <f t="shared" si="480"/>
        <v>0</v>
      </c>
      <c r="U3801" s="11">
        <f t="shared" si="480"/>
        <v>0</v>
      </c>
    </row>
    <row r="3802" spans="1:21" x14ac:dyDescent="0.2">
      <c r="A3802" s="5">
        <v>3839</v>
      </c>
      <c r="B3802" s="17">
        <v>28</v>
      </c>
      <c r="C3802" s="16">
        <v>6</v>
      </c>
      <c r="D3802" s="16">
        <v>1985</v>
      </c>
      <c r="E3802" s="18">
        <v>31873</v>
      </c>
      <c r="F3802" s="9" t="s">
        <v>3751</v>
      </c>
      <c r="G3802" s="3">
        <v>6900000</v>
      </c>
      <c r="H3802" s="3">
        <v>41410568</v>
      </c>
      <c r="I3802" s="3">
        <v>41410568</v>
      </c>
      <c r="J3802" s="8" t="str">
        <f t="shared" si="474"/>
        <v/>
      </c>
      <c r="K3802" s="8" t="str">
        <f t="shared" si="475"/>
        <v/>
      </c>
      <c r="L3802" s="8" t="str">
        <f t="shared" si="476"/>
        <v>Pale Rider</v>
      </c>
      <c r="M3802" s="8" t="str">
        <f t="shared" si="477"/>
        <v/>
      </c>
      <c r="N3802" s="8" t="str">
        <f t="shared" si="473"/>
        <v>Pale Rider</v>
      </c>
      <c r="O3802" s="10">
        <f>INDEX(cpi!$A$1:$M$106,MATCH($D3802,cpi!$A:$A,0),MATCH($C3802,cpi!$1:$1,0))</f>
        <v>107.6</v>
      </c>
      <c r="P3802" s="10">
        <f>cpi!$I$2</f>
        <v>245.51900000000001</v>
      </c>
      <c r="Q3802" s="10">
        <f t="shared" si="478"/>
        <v>2.2817750929368033</v>
      </c>
      <c r="R3802" s="8" t="str">
        <f t="shared" si="479"/>
        <v/>
      </c>
      <c r="S3802" s="11">
        <f t="shared" si="480"/>
        <v>15744248.141263943</v>
      </c>
      <c r="T3802" s="11">
        <f t="shared" si="480"/>
        <v>94489602.646765813</v>
      </c>
      <c r="U3802" s="11">
        <f t="shared" si="480"/>
        <v>94489602.646765813</v>
      </c>
    </row>
    <row r="3803" spans="1:21" x14ac:dyDescent="0.2">
      <c r="A3803" s="5">
        <v>3840</v>
      </c>
      <c r="B3803" s="17">
        <v>21</v>
      </c>
      <c r="C3803" s="16">
        <v>9</v>
      </c>
      <c r="D3803" s="16">
        <v>2012</v>
      </c>
      <c r="E3803" s="18">
        <v>41526</v>
      </c>
      <c r="F3803" s="9" t="s">
        <v>3752</v>
      </c>
      <c r="G3803" s="3">
        <v>6900000</v>
      </c>
      <c r="H3803" s="3">
        <v>31611916</v>
      </c>
      <c r="I3803" s="3">
        <v>44103982</v>
      </c>
      <c r="J3803" s="8" t="str">
        <f t="shared" si="474"/>
        <v/>
      </c>
      <c r="K3803" s="8" t="str">
        <f t="shared" si="475"/>
        <v/>
      </c>
      <c r="L3803" s="8" t="str">
        <f t="shared" si="476"/>
        <v>House at the End of the Street</v>
      </c>
      <c r="M3803" s="8" t="str">
        <f t="shared" si="477"/>
        <v/>
      </c>
      <c r="N3803" s="8" t="str">
        <f t="shared" si="473"/>
        <v>House at the End of the Street</v>
      </c>
      <c r="O3803" s="10">
        <f>INDEX(cpi!$A$1:$M$106,MATCH($D3803,cpi!$A:$A,0),MATCH($C3803,cpi!$1:$1,0))</f>
        <v>231.40700000000001</v>
      </c>
      <c r="P3803" s="10">
        <f>cpi!$I$2</f>
        <v>245.51900000000001</v>
      </c>
      <c r="Q3803" s="10">
        <f t="shared" si="478"/>
        <v>1.0609834620387455</v>
      </c>
      <c r="R3803" s="8" t="str">
        <f t="shared" si="479"/>
        <v/>
      </c>
      <c r="S3803" s="11">
        <f t="shared" si="480"/>
        <v>7320785.8880673442</v>
      </c>
      <c r="T3803" s="11">
        <f t="shared" si="480"/>
        <v>33539720.079358011</v>
      </c>
      <c r="U3803" s="11">
        <f t="shared" si="480"/>
        <v>46793595.512054518</v>
      </c>
    </row>
    <row r="3804" spans="1:21" x14ac:dyDescent="0.2">
      <c r="A3804" s="5">
        <v>3841</v>
      </c>
      <c r="B3804" s="17">
        <v>24</v>
      </c>
      <c r="C3804" s="16">
        <v>9</v>
      </c>
      <c r="D3804" s="16">
        <v>1993</v>
      </c>
      <c r="E3804" s="18">
        <v>34677</v>
      </c>
      <c r="F3804" s="9" t="s">
        <v>3753</v>
      </c>
      <c r="G3804" s="3">
        <v>6900000</v>
      </c>
      <c r="H3804" s="3">
        <v>7950889</v>
      </c>
      <c r="I3804" s="3">
        <v>7950889</v>
      </c>
      <c r="J3804" s="8" t="str">
        <f t="shared" si="474"/>
        <v/>
      </c>
      <c r="K3804" s="8" t="str">
        <f t="shared" si="475"/>
        <v/>
      </c>
      <c r="L3804" s="8" t="str">
        <f t="shared" si="476"/>
        <v>Dazed and Confused</v>
      </c>
      <c r="M3804" s="8" t="str">
        <f t="shared" si="477"/>
        <v/>
      </c>
      <c r="N3804" s="8" t="str">
        <f t="shared" si="473"/>
        <v>Dazed and Confused</v>
      </c>
      <c r="O3804" s="10">
        <f>INDEX(cpi!$A$1:$M$106,MATCH($D3804,cpi!$A:$A,0),MATCH($C3804,cpi!$1:$1,0))</f>
        <v>145.1</v>
      </c>
      <c r="P3804" s="10">
        <f>cpi!$I$2</f>
        <v>245.51900000000001</v>
      </c>
      <c r="Q3804" s="10">
        <f t="shared" si="478"/>
        <v>1.6920675396278431</v>
      </c>
      <c r="R3804" s="8" t="str">
        <f t="shared" si="479"/>
        <v/>
      </c>
      <c r="S3804" s="11">
        <f t="shared" si="480"/>
        <v>11675266.023432117</v>
      </c>
      <c r="T3804" s="11">
        <f t="shared" si="480"/>
        <v>13453441.188084081</v>
      </c>
      <c r="U3804" s="11">
        <f t="shared" si="480"/>
        <v>13453441.188084081</v>
      </c>
    </row>
    <row r="3805" spans="1:21" x14ac:dyDescent="0.2">
      <c r="A3805" s="5">
        <v>3842</v>
      </c>
      <c r="B3805" s="17">
        <v>31</v>
      </c>
      <c r="C3805" s="16">
        <v>1</v>
      </c>
      <c r="D3805" s="16">
        <v>2017</v>
      </c>
      <c r="E3805" s="18">
        <v>43647</v>
      </c>
      <c r="F3805" s="9" t="s">
        <v>3754</v>
      </c>
      <c r="G3805" s="3">
        <v>6840000</v>
      </c>
      <c r="H3805" s="3">
        <v>0</v>
      </c>
      <c r="I3805" s="3">
        <v>22273</v>
      </c>
      <c r="J3805" s="8" t="str">
        <f t="shared" si="474"/>
        <v/>
      </c>
      <c r="K3805" s="8" t="str">
        <f t="shared" si="475"/>
        <v/>
      </c>
      <c r="L3805" s="8" t="str">
        <f t="shared" si="476"/>
        <v>Two Lovers and a Bear</v>
      </c>
      <c r="M3805" s="8" t="str">
        <f t="shared" si="477"/>
        <v/>
      </c>
      <c r="N3805" s="8" t="str">
        <f t="shared" si="473"/>
        <v>Two Lovers and a Bear</v>
      </c>
      <c r="O3805" s="10">
        <f>INDEX(cpi!$A$1:$M$106,MATCH($D3805,cpi!$A:$A,0),MATCH($C3805,cpi!$1:$1,0))</f>
        <v>242.839</v>
      </c>
      <c r="P3805" s="10">
        <f>cpi!$I$2</f>
        <v>245.51900000000001</v>
      </c>
      <c r="Q3805" s="10">
        <f t="shared" si="478"/>
        <v>1.0110361185806234</v>
      </c>
      <c r="R3805" s="8" t="str">
        <f t="shared" si="479"/>
        <v/>
      </c>
      <c r="S3805" s="11">
        <f t="shared" si="480"/>
        <v>6915487.0510914642</v>
      </c>
      <c r="T3805" s="11">
        <f t="shared" si="480"/>
        <v>0</v>
      </c>
      <c r="U3805" s="11">
        <f t="shared" si="480"/>
        <v>22518.807469146224</v>
      </c>
    </row>
    <row r="3806" spans="1:21" x14ac:dyDescent="0.2">
      <c r="A3806" s="5">
        <v>3843</v>
      </c>
      <c r="B3806" s="17">
        <v>17</v>
      </c>
      <c r="C3806" s="16">
        <v>9</v>
      </c>
      <c r="D3806" s="16">
        <v>2010</v>
      </c>
      <c r="E3806" s="18">
        <v>40672</v>
      </c>
      <c r="F3806" s="9" t="s">
        <v>3755</v>
      </c>
      <c r="G3806" s="3">
        <v>6800000</v>
      </c>
      <c r="H3806" s="3">
        <v>6857096</v>
      </c>
      <c r="I3806" s="3">
        <v>16038343</v>
      </c>
      <c r="J3806" s="8" t="str">
        <f t="shared" si="474"/>
        <v/>
      </c>
      <c r="K3806" s="8" t="str">
        <f t="shared" si="475"/>
        <v/>
      </c>
      <c r="L3806" s="8" t="str">
        <f t="shared" si="476"/>
        <v>Incendies</v>
      </c>
      <c r="M3806" s="8" t="str">
        <f t="shared" si="477"/>
        <v/>
      </c>
      <c r="N3806" s="8" t="str">
        <f t="shared" si="473"/>
        <v>Incendies</v>
      </c>
      <c r="O3806" s="10">
        <f>INDEX(cpi!$A$1:$M$106,MATCH($D3806,cpi!$A:$A,0),MATCH($C3806,cpi!$1:$1,0))</f>
        <v>218.43899999999999</v>
      </c>
      <c r="P3806" s="10">
        <f>cpi!$I$2</f>
        <v>245.51900000000001</v>
      </c>
      <c r="Q3806" s="10">
        <f t="shared" si="478"/>
        <v>1.1239705363968888</v>
      </c>
      <c r="R3806" s="8" t="str">
        <f t="shared" si="479"/>
        <v/>
      </c>
      <c r="S3806" s="11">
        <f t="shared" si="480"/>
        <v>7642999.6474988442</v>
      </c>
      <c r="T3806" s="11">
        <f t="shared" si="480"/>
        <v>7707173.8692449611</v>
      </c>
      <c r="U3806" s="11">
        <f t="shared" si="480"/>
        <v>18026624.984627288</v>
      </c>
    </row>
    <row r="3807" spans="1:21" x14ac:dyDescent="0.2">
      <c r="A3807" s="5">
        <v>3844</v>
      </c>
      <c r="B3807" s="17">
        <v>11</v>
      </c>
      <c r="C3807" s="16">
        <v>8</v>
      </c>
      <c r="D3807" s="16">
        <v>2000</v>
      </c>
      <c r="E3807" s="18">
        <v>36838</v>
      </c>
      <c r="F3807" s="9" t="s">
        <v>3756</v>
      </c>
      <c r="G3807" s="3">
        <v>6800000</v>
      </c>
      <c r="H3807" s="3">
        <v>927107</v>
      </c>
      <c r="I3807" s="3">
        <v>927107</v>
      </c>
      <c r="J3807" s="8" t="str">
        <f t="shared" si="474"/>
        <v/>
      </c>
      <c r="K3807" s="8" t="str">
        <f t="shared" si="475"/>
        <v/>
      </c>
      <c r="L3807" s="8" t="str">
        <f t="shared" si="476"/>
        <v>AimÃ©e &amp; Jaguar</v>
      </c>
      <c r="M3807" s="8" t="str">
        <f t="shared" si="477"/>
        <v/>
      </c>
      <c r="N3807" s="8" t="str">
        <f t="shared" si="473"/>
        <v>AimÃ©e &amp; Jaguar</v>
      </c>
      <c r="O3807" s="10">
        <f>INDEX(cpi!$A$1:$M$106,MATCH($D3807,cpi!$A:$A,0),MATCH($C3807,cpi!$1:$1,0))</f>
        <v>172.8</v>
      </c>
      <c r="P3807" s="10">
        <f>cpi!$I$2</f>
        <v>245.51900000000001</v>
      </c>
      <c r="Q3807" s="10">
        <f t="shared" si="478"/>
        <v>1.4208275462962963</v>
      </c>
      <c r="R3807" s="8" t="str">
        <f t="shared" si="479"/>
        <v/>
      </c>
      <c r="S3807" s="11">
        <f t="shared" si="480"/>
        <v>9661627.3148148153</v>
      </c>
      <c r="T3807" s="11">
        <f t="shared" si="480"/>
        <v>1317259.1639641204</v>
      </c>
      <c r="U3807" s="11">
        <f t="shared" si="480"/>
        <v>1317259.1639641204</v>
      </c>
    </row>
    <row r="3808" spans="1:21" x14ac:dyDescent="0.2">
      <c r="A3808" s="5">
        <v>3845</v>
      </c>
      <c r="B3808" s="17">
        <v>5</v>
      </c>
      <c r="C3808" s="16">
        <v>8</v>
      </c>
      <c r="D3808" s="16">
        <v>2005</v>
      </c>
      <c r="E3808" s="18">
        <v>38480</v>
      </c>
      <c r="F3808" s="9" t="s">
        <v>3757</v>
      </c>
      <c r="G3808" s="3">
        <v>6800000</v>
      </c>
      <c r="H3808" s="3">
        <v>49526</v>
      </c>
      <c r="I3808" s="3">
        <v>49526</v>
      </c>
      <c r="J3808" s="8" t="str">
        <f t="shared" si="474"/>
        <v/>
      </c>
      <c r="K3808" s="8" t="str">
        <f t="shared" si="475"/>
        <v/>
      </c>
      <c r="L3808" s="8" t="str">
        <f t="shared" si="476"/>
        <v>The Chumscrubber</v>
      </c>
      <c r="M3808" s="8" t="str">
        <f t="shared" si="477"/>
        <v/>
      </c>
      <c r="N3808" s="8" t="str">
        <f t="shared" si="473"/>
        <v>The Chumscrubber</v>
      </c>
      <c r="O3808" s="10">
        <f>INDEX(cpi!$A$1:$M$106,MATCH($D3808,cpi!$A:$A,0),MATCH($C3808,cpi!$1:$1,0))</f>
        <v>196.4</v>
      </c>
      <c r="P3808" s="10">
        <f>cpi!$I$2</f>
        <v>245.51900000000001</v>
      </c>
      <c r="Q3808" s="10">
        <f t="shared" si="478"/>
        <v>1.2500967413441955</v>
      </c>
      <c r="R3808" s="8" t="str">
        <f t="shared" si="479"/>
        <v/>
      </c>
      <c r="S3808" s="11">
        <f t="shared" si="480"/>
        <v>8500657.8411405291</v>
      </c>
      <c r="T3808" s="11">
        <f t="shared" si="480"/>
        <v>61912.291211812626</v>
      </c>
      <c r="U3808" s="11">
        <f t="shared" si="480"/>
        <v>61912.291211812626</v>
      </c>
    </row>
    <row r="3809" spans="1:21" x14ac:dyDescent="0.2">
      <c r="A3809" s="5">
        <v>3846</v>
      </c>
      <c r="B3809" s="17">
        <v>9</v>
      </c>
      <c r="C3809" s="16">
        <v>4</v>
      </c>
      <c r="D3809" s="16">
        <v>2004</v>
      </c>
      <c r="E3809" s="18">
        <v>38234</v>
      </c>
      <c r="F3809" s="9" t="s">
        <v>3758</v>
      </c>
      <c r="G3809" s="3">
        <v>6800000</v>
      </c>
      <c r="H3809" s="3">
        <v>25032</v>
      </c>
      <c r="I3809" s="3">
        <v>9533964</v>
      </c>
      <c r="J3809" s="8" t="str">
        <f t="shared" si="474"/>
        <v/>
      </c>
      <c r="K3809" s="8" t="str">
        <f t="shared" si="475"/>
        <v/>
      </c>
      <c r="L3809" s="8" t="str">
        <f t="shared" si="476"/>
        <v>Shade</v>
      </c>
      <c r="M3809" s="8" t="str">
        <f t="shared" si="477"/>
        <v/>
      </c>
      <c r="N3809" s="8" t="str">
        <f t="shared" si="473"/>
        <v>Shade</v>
      </c>
      <c r="O3809" s="10">
        <f>INDEX(cpi!$A$1:$M$106,MATCH($D3809,cpi!$A:$A,0),MATCH($C3809,cpi!$1:$1,0))</f>
        <v>188</v>
      </c>
      <c r="P3809" s="10">
        <f>cpi!$I$2</f>
        <v>245.51900000000001</v>
      </c>
      <c r="Q3809" s="10">
        <f t="shared" si="478"/>
        <v>1.3059521276595745</v>
      </c>
      <c r="R3809" s="8" t="str">
        <f t="shared" si="479"/>
        <v/>
      </c>
      <c r="S3809" s="11">
        <f t="shared" si="480"/>
        <v>8880474.4680851065</v>
      </c>
      <c r="T3809" s="11">
        <f t="shared" si="480"/>
        <v>32690.593659574468</v>
      </c>
      <c r="U3809" s="11">
        <f t="shared" si="480"/>
        <v>12450900.570829786</v>
      </c>
    </row>
    <row r="3810" spans="1:21" x14ac:dyDescent="0.2">
      <c r="A3810" s="5">
        <v>3847</v>
      </c>
      <c r="B3810" s="17">
        <v>10</v>
      </c>
      <c r="C3810" s="16">
        <v>9</v>
      </c>
      <c r="D3810" s="16">
        <v>2010</v>
      </c>
      <c r="E3810" s="18">
        <v>40460</v>
      </c>
      <c r="F3810" s="9" t="s">
        <v>3759</v>
      </c>
      <c r="G3810" s="3">
        <v>6750000</v>
      </c>
      <c r="H3810" s="3">
        <v>113568</v>
      </c>
      <c r="I3810" s="3">
        <v>6812530</v>
      </c>
      <c r="J3810" s="8" t="str">
        <f t="shared" si="474"/>
        <v/>
      </c>
      <c r="K3810" s="8" t="str">
        <f t="shared" si="475"/>
        <v/>
      </c>
      <c r="L3810" s="8" t="str">
        <f t="shared" si="476"/>
        <v>Bran Nue Dae</v>
      </c>
      <c r="M3810" s="8" t="str">
        <f t="shared" si="477"/>
        <v/>
      </c>
      <c r="N3810" s="8" t="str">
        <f t="shared" si="473"/>
        <v>Bran Nue Dae</v>
      </c>
      <c r="O3810" s="10">
        <f>INDEX(cpi!$A$1:$M$106,MATCH($D3810,cpi!$A:$A,0),MATCH($C3810,cpi!$1:$1,0))</f>
        <v>218.43899999999999</v>
      </c>
      <c r="P3810" s="10">
        <f>cpi!$I$2</f>
        <v>245.51900000000001</v>
      </c>
      <c r="Q3810" s="10">
        <f t="shared" si="478"/>
        <v>1.1239705363968888</v>
      </c>
      <c r="R3810" s="8" t="str">
        <f t="shared" si="479"/>
        <v/>
      </c>
      <c r="S3810" s="11">
        <f t="shared" si="480"/>
        <v>7586801.1206789995</v>
      </c>
      <c r="T3810" s="11">
        <f t="shared" si="480"/>
        <v>127647.08587752187</v>
      </c>
      <c r="U3810" s="11">
        <f t="shared" si="480"/>
        <v>7657082.9983198969</v>
      </c>
    </row>
    <row r="3811" spans="1:21" x14ac:dyDescent="0.2">
      <c r="A3811" s="5">
        <v>3848</v>
      </c>
      <c r="B3811" s="17">
        <v>3</v>
      </c>
      <c r="C3811" s="16">
        <v>9</v>
      </c>
      <c r="D3811" s="16">
        <v>2004</v>
      </c>
      <c r="E3811" s="18">
        <v>38055</v>
      </c>
      <c r="F3811" s="9" t="s">
        <v>3760</v>
      </c>
      <c r="G3811" s="3">
        <v>6700000</v>
      </c>
      <c r="H3811" s="3">
        <v>223878</v>
      </c>
      <c r="I3811" s="3">
        <v>223878</v>
      </c>
      <c r="J3811" s="8" t="str">
        <f t="shared" si="474"/>
        <v/>
      </c>
      <c r="K3811" s="8" t="str">
        <f t="shared" si="475"/>
        <v/>
      </c>
      <c r="L3811" s="8" t="str">
        <f t="shared" si="476"/>
        <v>Remember Me, My Love</v>
      </c>
      <c r="M3811" s="8" t="str">
        <f t="shared" si="477"/>
        <v/>
      </c>
      <c r="N3811" s="8" t="str">
        <f t="shared" si="473"/>
        <v>Remember Me, My Love</v>
      </c>
      <c r="O3811" s="10">
        <f>INDEX(cpi!$A$1:$M$106,MATCH($D3811,cpi!$A:$A,0),MATCH($C3811,cpi!$1:$1,0))</f>
        <v>189.9</v>
      </c>
      <c r="P3811" s="10">
        <f>cpi!$I$2</f>
        <v>245.51900000000001</v>
      </c>
      <c r="Q3811" s="10">
        <f t="shared" si="478"/>
        <v>1.292885729331227</v>
      </c>
      <c r="R3811" s="8" t="str">
        <f t="shared" si="479"/>
        <v/>
      </c>
      <c r="S3811" s="11">
        <f t="shared" si="480"/>
        <v>8662334.3865192216</v>
      </c>
      <c r="T3811" s="11">
        <f t="shared" si="480"/>
        <v>289448.67131121643</v>
      </c>
      <c r="U3811" s="11">
        <f t="shared" si="480"/>
        <v>289448.67131121643</v>
      </c>
    </row>
    <row r="3812" spans="1:21" x14ac:dyDescent="0.2">
      <c r="A3812" s="5">
        <v>3849</v>
      </c>
      <c r="B3812" s="17">
        <v>21</v>
      </c>
      <c r="C3812" s="16">
        <v>5</v>
      </c>
      <c r="D3812" s="16">
        <v>2010</v>
      </c>
      <c r="E3812" s="18">
        <v>40791</v>
      </c>
      <c r="F3812" s="9" t="s">
        <v>5349</v>
      </c>
      <c r="G3812" s="3">
        <v>6600000</v>
      </c>
      <c r="H3812">
        <v>828</v>
      </c>
      <c r="I3812" s="3">
        <v>828</v>
      </c>
      <c r="J3812" s="8" t="str">
        <f t="shared" si="474"/>
        <v/>
      </c>
      <c r="K3812" s="8" t="str">
        <f t="shared" si="475"/>
        <v/>
      </c>
      <c r="L3812" s="8" t="str">
        <f t="shared" si="476"/>
        <v>Perrier's Bounty</v>
      </c>
      <c r="M3812" s="8" t="str">
        <f t="shared" si="477"/>
        <v/>
      </c>
      <c r="N3812" s="8" t="str">
        <f t="shared" si="473"/>
        <v>Perrier's Bounty</v>
      </c>
      <c r="O3812" s="10">
        <f>INDEX(cpi!$A$1:$M$106,MATCH($D3812,cpi!$A:$A,0),MATCH($C3812,cpi!$1:$1,0))</f>
        <v>218.178</v>
      </c>
      <c r="P3812" s="10">
        <f>cpi!$I$2</f>
        <v>245.51900000000001</v>
      </c>
      <c r="Q3812" s="10">
        <f t="shared" si="478"/>
        <v>1.1253151096810861</v>
      </c>
      <c r="R3812" s="8" t="str">
        <f t="shared" si="479"/>
        <v/>
      </c>
      <c r="S3812" s="11">
        <f t="shared" si="480"/>
        <v>7427079.7238951679</v>
      </c>
      <c r="T3812" s="11">
        <f t="shared" si="480"/>
        <v>931.76091081593927</v>
      </c>
      <c r="U3812" s="11">
        <f t="shared" si="480"/>
        <v>931.76091081593927</v>
      </c>
    </row>
    <row r="3813" spans="1:21" x14ac:dyDescent="0.2">
      <c r="A3813" s="5">
        <v>3850</v>
      </c>
      <c r="B3813" s="17">
        <v>19</v>
      </c>
      <c r="C3813" s="16">
        <v>9</v>
      </c>
      <c r="D3813" s="16">
        <v>2008</v>
      </c>
      <c r="E3813" s="18">
        <v>40003</v>
      </c>
      <c r="F3813" s="9" t="s">
        <v>3762</v>
      </c>
      <c r="G3813" s="3">
        <v>6537890</v>
      </c>
      <c r="H3813">
        <v>8744</v>
      </c>
      <c r="I3813">
        <v>14319195</v>
      </c>
      <c r="J3813" s="8" t="str">
        <f t="shared" si="474"/>
        <v/>
      </c>
      <c r="K3813" s="8" t="str">
        <f t="shared" si="475"/>
        <v/>
      </c>
      <c r="L3813" s="8" t="str">
        <f t="shared" si="476"/>
        <v>Tropa de Elite</v>
      </c>
      <c r="M3813" s="8" t="str">
        <f t="shared" si="477"/>
        <v/>
      </c>
      <c r="N3813" s="8" t="str">
        <f t="shared" si="473"/>
        <v>Tropa de Elite</v>
      </c>
      <c r="O3813" s="10">
        <f>INDEX(cpi!$A$1:$M$106,MATCH($D3813,cpi!$A:$A,0),MATCH($C3813,cpi!$1:$1,0))</f>
        <v>218.78299999999999</v>
      </c>
      <c r="P3813" s="10">
        <f>cpi!$I$2</f>
        <v>245.51900000000001</v>
      </c>
      <c r="Q3813" s="10">
        <f t="shared" si="478"/>
        <v>1.1222032790481893</v>
      </c>
      <c r="R3813" s="8" t="str">
        <f t="shared" si="479"/>
        <v/>
      </c>
      <c r="S3813" s="11">
        <f t="shared" si="480"/>
        <v>7336841.5960563663</v>
      </c>
      <c r="T3813" s="11">
        <f t="shared" si="480"/>
        <v>9812.5454719973677</v>
      </c>
      <c r="U3813" s="11">
        <f t="shared" si="480"/>
        <v>16069047.582330437</v>
      </c>
    </row>
    <row r="3814" spans="1:21" x14ac:dyDescent="0.2">
      <c r="A3814" s="5">
        <v>3851</v>
      </c>
      <c r="B3814" s="17">
        <v>3</v>
      </c>
      <c r="C3814" s="16">
        <v>10</v>
      </c>
      <c r="D3814" s="16">
        <v>2014</v>
      </c>
      <c r="E3814" s="18">
        <v>41708</v>
      </c>
      <c r="F3814" s="9" t="s">
        <v>3763</v>
      </c>
      <c r="G3814" s="3">
        <v>6500000</v>
      </c>
      <c r="H3814" s="3">
        <v>84273813</v>
      </c>
      <c r="I3814" s="3">
        <v>256862920</v>
      </c>
      <c r="J3814" s="8" t="str">
        <f t="shared" si="474"/>
        <v/>
      </c>
      <c r="K3814" s="8" t="str">
        <f t="shared" si="475"/>
        <v/>
      </c>
      <c r="L3814" s="8" t="str">
        <f t="shared" si="476"/>
        <v>Annabelle</v>
      </c>
      <c r="M3814" s="8" t="str">
        <f t="shared" si="477"/>
        <v/>
      </c>
      <c r="N3814" s="8" t="str">
        <f t="shared" si="473"/>
        <v>Annabelle</v>
      </c>
      <c r="O3814" s="10">
        <f>INDEX(cpi!$A$1:$M$106,MATCH($D3814,cpi!$A:$A,0),MATCH($C3814,cpi!$1:$1,0))</f>
        <v>237.43299999999999</v>
      </c>
      <c r="P3814" s="10">
        <f>cpi!$I$2</f>
        <v>245.51900000000001</v>
      </c>
      <c r="Q3814" s="10">
        <f t="shared" si="478"/>
        <v>1.0340559231446345</v>
      </c>
      <c r="R3814" s="8" t="str">
        <f t="shared" si="479"/>
        <v/>
      </c>
      <c r="S3814" s="11">
        <f t="shared" si="480"/>
        <v>6721363.5004401244</v>
      </c>
      <c r="T3814" s="11">
        <f t="shared" si="480"/>
        <v>87143835.498633295</v>
      </c>
      <c r="U3814" s="11">
        <f t="shared" si="480"/>
        <v>265610623.8622264</v>
      </c>
    </row>
    <row r="3815" spans="1:21" x14ac:dyDescent="0.2">
      <c r="A3815" s="5">
        <v>3852</v>
      </c>
      <c r="B3815" s="17">
        <v>1</v>
      </c>
      <c r="C3815" s="16">
        <v>2</v>
      </c>
      <c r="D3815" s="16">
        <v>2008</v>
      </c>
      <c r="E3815" s="18">
        <v>39449</v>
      </c>
      <c r="F3815" s="9" t="s">
        <v>3764</v>
      </c>
      <c r="G3815" s="3">
        <v>6500000</v>
      </c>
      <c r="H3815">
        <v>65281781</v>
      </c>
      <c r="I3815" s="3">
        <v>70712099</v>
      </c>
      <c r="J3815" s="8" t="str">
        <f t="shared" si="474"/>
        <v/>
      </c>
      <c r="K3815" s="8" t="str">
        <f t="shared" si="475"/>
        <v/>
      </c>
      <c r="L3815" s="8" t="str">
        <f t="shared" si="476"/>
        <v>Hannah Montana/Miley Cyrus: Best of Both Worlds Concert Tour</v>
      </c>
      <c r="M3815" s="8" t="str">
        <f t="shared" si="477"/>
        <v/>
      </c>
      <c r="N3815" s="8" t="str">
        <f t="shared" si="473"/>
        <v>Hannah Montana/Miley Cyrus: Best of Both Worlds Concert Tour</v>
      </c>
      <c r="O3815" s="10">
        <f>INDEX(cpi!$A$1:$M$106,MATCH($D3815,cpi!$A:$A,0),MATCH($C3815,cpi!$1:$1,0))</f>
        <v>211.69300000000001</v>
      </c>
      <c r="P3815" s="10">
        <f>cpi!$I$2</f>
        <v>245.51900000000001</v>
      </c>
      <c r="Q3815" s="10">
        <f t="shared" si="478"/>
        <v>1.1597879948793772</v>
      </c>
      <c r="R3815" s="8" t="str">
        <f t="shared" si="479"/>
        <v/>
      </c>
      <c r="S3815" s="11">
        <f t="shared" si="480"/>
        <v>7538621.9667159524</v>
      </c>
      <c r="T3815" s="11">
        <f t="shared" si="480"/>
        <v>75713025.888144627</v>
      </c>
      <c r="U3815" s="11">
        <f t="shared" si="480"/>
        <v>82011043.512922019</v>
      </c>
    </row>
    <row r="3816" spans="1:21" x14ac:dyDescent="0.2">
      <c r="A3816" s="5">
        <v>3853</v>
      </c>
      <c r="B3816" s="17">
        <v>12</v>
      </c>
      <c r="C3816" s="16">
        <v>7</v>
      </c>
      <c r="D3816" s="16">
        <v>1991</v>
      </c>
      <c r="E3816" s="18">
        <v>33579</v>
      </c>
      <c r="F3816" s="9" t="s">
        <v>3765</v>
      </c>
      <c r="G3816" s="3">
        <v>6500000</v>
      </c>
      <c r="H3816" s="3">
        <v>56190094</v>
      </c>
      <c r="I3816" s="3">
        <v>56200634</v>
      </c>
      <c r="J3816" s="8" t="str">
        <f t="shared" si="474"/>
        <v/>
      </c>
      <c r="K3816" s="8" t="str">
        <f t="shared" si="475"/>
        <v/>
      </c>
      <c r="L3816" s="8" t="str">
        <f t="shared" si="476"/>
        <v>Boyz n the Hood</v>
      </c>
      <c r="M3816" s="8" t="str">
        <f t="shared" si="477"/>
        <v/>
      </c>
      <c r="N3816" s="8" t="str">
        <f t="shared" si="473"/>
        <v>Boyz n the Hood</v>
      </c>
      <c r="O3816" s="10">
        <f>INDEX(cpi!$A$1:$M$106,MATCH($D3816,cpi!$A:$A,0),MATCH($C3816,cpi!$1:$1,0))</f>
        <v>136.19999999999999</v>
      </c>
      <c r="P3816" s="10">
        <f>cpi!$I$2</f>
        <v>245.51900000000001</v>
      </c>
      <c r="Q3816" s="10">
        <f t="shared" si="478"/>
        <v>1.8026358296622615</v>
      </c>
      <c r="R3816" s="8" t="str">
        <f t="shared" si="479"/>
        <v/>
      </c>
      <c r="S3816" s="11">
        <f t="shared" si="480"/>
        <v>11717132.892804701</v>
      </c>
      <c r="T3816" s="11">
        <f t="shared" si="480"/>
        <v>101290276.71649046</v>
      </c>
      <c r="U3816" s="11">
        <f t="shared" si="480"/>
        <v>101309276.4981351</v>
      </c>
    </row>
    <row r="3817" spans="1:21" x14ac:dyDescent="0.2">
      <c r="A3817" s="5">
        <v>3854</v>
      </c>
      <c r="B3817" s="17">
        <v>24</v>
      </c>
      <c r="C3817" s="16">
        <v>7</v>
      </c>
      <c r="D3817" s="16">
        <v>1987</v>
      </c>
      <c r="E3817" s="18">
        <v>32484</v>
      </c>
      <c r="F3817" s="9" t="s">
        <v>3766</v>
      </c>
      <c r="G3817" s="3">
        <v>6500000</v>
      </c>
      <c r="H3817">
        <v>54215416</v>
      </c>
      <c r="I3817" s="3">
        <v>54215416</v>
      </c>
      <c r="J3817" s="8" t="str">
        <f t="shared" si="474"/>
        <v/>
      </c>
      <c r="K3817" s="8" t="str">
        <f t="shared" si="475"/>
        <v/>
      </c>
      <c r="L3817" s="8" t="str">
        <f t="shared" si="476"/>
        <v>La Bamba</v>
      </c>
      <c r="M3817" s="8" t="str">
        <f t="shared" si="477"/>
        <v/>
      </c>
      <c r="N3817" s="8" t="str">
        <f t="shared" si="473"/>
        <v>La Bamba</v>
      </c>
      <c r="O3817" s="10">
        <f>INDEX(cpi!$A$1:$M$106,MATCH($D3817,cpi!$A:$A,0),MATCH($C3817,cpi!$1:$1,0))</f>
        <v>113.8</v>
      </c>
      <c r="P3817" s="10">
        <f>cpi!$I$2</f>
        <v>245.51900000000001</v>
      </c>
      <c r="Q3817" s="10">
        <f t="shared" si="478"/>
        <v>2.1574604569420037</v>
      </c>
      <c r="R3817" s="8" t="str">
        <f t="shared" si="479"/>
        <v/>
      </c>
      <c r="S3817" s="11">
        <f t="shared" si="480"/>
        <v>14023492.970123025</v>
      </c>
      <c r="T3817" s="11">
        <f t="shared" si="480"/>
        <v>116967616.17666082</v>
      </c>
      <c r="U3817" s="11">
        <f t="shared" si="480"/>
        <v>116967616.17666082</v>
      </c>
    </row>
    <row r="3818" spans="1:21" x14ac:dyDescent="0.2">
      <c r="A3818" s="5">
        <v>3855</v>
      </c>
      <c r="B3818" s="17">
        <v>22</v>
      </c>
      <c r="C3818" s="16">
        <v>5</v>
      </c>
      <c r="D3818" s="16">
        <v>1981</v>
      </c>
      <c r="E3818" s="18">
        <v>30229</v>
      </c>
      <c r="F3818" s="9" t="s">
        <v>3767</v>
      </c>
      <c r="G3818" s="3">
        <v>6500000</v>
      </c>
      <c r="H3818" s="3">
        <v>42488161</v>
      </c>
      <c r="I3818" s="3">
        <v>42488161</v>
      </c>
      <c r="J3818" s="8" t="str">
        <f t="shared" si="474"/>
        <v/>
      </c>
      <c r="K3818" s="8" t="str">
        <f t="shared" si="475"/>
        <v/>
      </c>
      <c r="L3818" s="8" t="str">
        <f t="shared" si="476"/>
        <v>The Four Seasons</v>
      </c>
      <c r="M3818" s="8" t="str">
        <f t="shared" si="477"/>
        <v/>
      </c>
      <c r="N3818" s="8" t="str">
        <f t="shared" si="473"/>
        <v>The Four Seasons</v>
      </c>
      <c r="O3818" s="10">
        <f>INDEX(cpi!$A$1:$M$106,MATCH($D3818,cpi!$A:$A,0),MATCH($C3818,cpi!$1:$1,0))</f>
        <v>89.8</v>
      </c>
      <c r="P3818" s="10">
        <f>cpi!$I$2</f>
        <v>245.51900000000001</v>
      </c>
      <c r="Q3818" s="10">
        <f t="shared" si="478"/>
        <v>2.7340645879732741</v>
      </c>
      <c r="R3818" s="8" t="str">
        <f t="shared" si="479"/>
        <v/>
      </c>
      <c r="S3818" s="11">
        <f t="shared" si="480"/>
        <v>17771419.821826283</v>
      </c>
      <c r="T3818" s="11">
        <f t="shared" si="480"/>
        <v>116165376.39820713</v>
      </c>
      <c r="U3818" s="11">
        <f t="shared" si="480"/>
        <v>116165376.39820713</v>
      </c>
    </row>
    <row r="3819" spans="1:21" x14ac:dyDescent="0.2">
      <c r="A3819" s="5">
        <v>3856</v>
      </c>
      <c r="B3819" s="17">
        <v>1</v>
      </c>
      <c r="C3819" s="16">
        <v>1</v>
      </c>
      <c r="D3819" s="16">
        <v>1980</v>
      </c>
      <c r="E3819" s="18">
        <v>29221</v>
      </c>
      <c r="F3819" s="9" t="s">
        <v>3768</v>
      </c>
      <c r="G3819" s="3">
        <v>6500000</v>
      </c>
      <c r="H3819" s="3">
        <v>31899000</v>
      </c>
      <c r="I3819" s="3">
        <v>31899000</v>
      </c>
      <c r="J3819" s="8" t="str">
        <f t="shared" si="474"/>
        <v/>
      </c>
      <c r="K3819" s="8" t="str">
        <f t="shared" si="475"/>
        <v/>
      </c>
      <c r="L3819" s="8" t="str">
        <f t="shared" si="476"/>
        <v>Dressed to Kill</v>
      </c>
      <c r="M3819" s="8" t="str">
        <f t="shared" si="477"/>
        <v/>
      </c>
      <c r="N3819" s="8" t="str">
        <f t="shared" si="473"/>
        <v>Dressed to Kill</v>
      </c>
      <c r="O3819" s="10">
        <f>INDEX(cpi!$A$1:$M$106,MATCH($D3819,cpi!$A:$A,0),MATCH($C3819,cpi!$1:$1,0))</f>
        <v>77.8</v>
      </c>
      <c r="P3819" s="10">
        <f>cpi!$I$2</f>
        <v>245.51900000000001</v>
      </c>
      <c r="Q3819" s="10">
        <f t="shared" si="478"/>
        <v>3.1557712082262213</v>
      </c>
      <c r="R3819" s="8" t="str">
        <f t="shared" si="479"/>
        <v/>
      </c>
      <c r="S3819" s="11">
        <f t="shared" si="480"/>
        <v>20512512.853470437</v>
      </c>
      <c r="T3819" s="11">
        <f t="shared" si="480"/>
        <v>100665945.77120823</v>
      </c>
      <c r="U3819" s="11">
        <f t="shared" si="480"/>
        <v>100665945.77120823</v>
      </c>
    </row>
    <row r="3820" spans="1:21" x14ac:dyDescent="0.2">
      <c r="A3820" s="5">
        <v>3857</v>
      </c>
      <c r="B3820" s="17">
        <v>2</v>
      </c>
      <c r="C3820" s="16">
        <v>4</v>
      </c>
      <c r="D3820" s="16">
        <v>1993</v>
      </c>
      <c r="E3820" s="18">
        <v>34004</v>
      </c>
      <c r="F3820" s="9" t="s">
        <v>3769</v>
      </c>
      <c r="G3820" s="3">
        <v>6500000</v>
      </c>
      <c r="H3820" s="3">
        <v>24103594</v>
      </c>
      <c r="I3820" s="3">
        <v>24103594</v>
      </c>
      <c r="J3820" s="8" t="str">
        <f t="shared" si="474"/>
        <v/>
      </c>
      <c r="K3820" s="8" t="str">
        <f t="shared" si="475"/>
        <v/>
      </c>
      <c r="L3820" s="8" t="str">
        <f t="shared" si="476"/>
        <v>The Adventures of Huck Finn</v>
      </c>
      <c r="M3820" s="8" t="str">
        <f t="shared" si="477"/>
        <v/>
      </c>
      <c r="N3820" s="8" t="str">
        <f t="shared" si="473"/>
        <v>The Adventures of Huck Finn</v>
      </c>
      <c r="O3820" s="10">
        <f>INDEX(cpi!$A$1:$M$106,MATCH($D3820,cpi!$A:$A,0),MATCH($C3820,cpi!$1:$1,0))</f>
        <v>144</v>
      </c>
      <c r="P3820" s="10">
        <f>cpi!$I$2</f>
        <v>245.51900000000001</v>
      </c>
      <c r="Q3820" s="10">
        <f t="shared" si="478"/>
        <v>1.7049930555555557</v>
      </c>
      <c r="R3820" s="8" t="str">
        <f t="shared" si="479"/>
        <v/>
      </c>
      <c r="S3820" s="11">
        <f t="shared" si="480"/>
        <v>11082454.861111112</v>
      </c>
      <c r="T3820" s="11">
        <f t="shared" si="480"/>
        <v>41096460.383930556</v>
      </c>
      <c r="U3820" s="11">
        <f t="shared" si="480"/>
        <v>41096460.383930556</v>
      </c>
    </row>
    <row r="3821" spans="1:21" x14ac:dyDescent="0.2">
      <c r="A3821" s="5">
        <v>3858</v>
      </c>
      <c r="B3821" s="17">
        <v>9</v>
      </c>
      <c r="C3821" s="16">
        <v>4</v>
      </c>
      <c r="D3821" s="16">
        <v>1999</v>
      </c>
      <c r="E3821" s="18">
        <v>36407</v>
      </c>
      <c r="F3821" s="9" t="s">
        <v>3770</v>
      </c>
      <c r="G3821" s="3">
        <v>6500000</v>
      </c>
      <c r="H3821" s="3">
        <v>16875273</v>
      </c>
      <c r="I3821" s="3">
        <v>28383441</v>
      </c>
      <c r="J3821" s="8" t="str">
        <f t="shared" si="474"/>
        <v/>
      </c>
      <c r="K3821" s="8" t="str">
        <f t="shared" si="475"/>
        <v/>
      </c>
      <c r="L3821" s="8" t="str">
        <f t="shared" si="476"/>
        <v>Go!</v>
      </c>
      <c r="M3821" s="8" t="str">
        <f t="shared" si="477"/>
        <v/>
      </c>
      <c r="N3821" s="8" t="str">
        <f t="shared" si="473"/>
        <v>Go!</v>
      </c>
      <c r="O3821" s="10">
        <f>INDEX(cpi!$A$1:$M$106,MATCH($D3821,cpi!$A:$A,0),MATCH($C3821,cpi!$1:$1,0))</f>
        <v>166.2</v>
      </c>
      <c r="P3821" s="10">
        <f>cpi!$I$2</f>
        <v>245.51900000000001</v>
      </c>
      <c r="Q3821" s="10">
        <f t="shared" si="478"/>
        <v>1.4772503008423588</v>
      </c>
      <c r="R3821" s="8" t="str">
        <f t="shared" si="479"/>
        <v/>
      </c>
      <c r="S3821" s="11">
        <f t="shared" si="480"/>
        <v>9602126.9554753322</v>
      </c>
      <c r="T3821" s="11">
        <f t="shared" si="480"/>
        <v>24929002.116046935</v>
      </c>
      <c r="U3821" s="11">
        <f t="shared" si="480"/>
        <v>41929446.756191343</v>
      </c>
    </row>
    <row r="3822" spans="1:21" x14ac:dyDescent="0.2">
      <c r="A3822" s="5">
        <v>3859</v>
      </c>
      <c r="B3822" s="17">
        <v>7</v>
      </c>
      <c r="C3822" s="16">
        <v>4</v>
      </c>
      <c r="D3822" s="16">
        <v>2006</v>
      </c>
      <c r="E3822" s="18">
        <v>38902</v>
      </c>
      <c r="F3822" s="9" t="s">
        <v>3771</v>
      </c>
      <c r="G3822" s="3">
        <v>6500000</v>
      </c>
      <c r="H3822" s="3">
        <v>13368437</v>
      </c>
      <c r="I3822" s="3">
        <v>18110152</v>
      </c>
      <c r="J3822" s="8" t="str">
        <f t="shared" si="474"/>
        <v/>
      </c>
      <c r="K3822" s="8" t="str">
        <f t="shared" si="475"/>
        <v/>
      </c>
      <c r="L3822" s="8" t="str">
        <f t="shared" si="476"/>
        <v>Friends with Money</v>
      </c>
      <c r="M3822" s="8" t="str">
        <f t="shared" si="477"/>
        <v/>
      </c>
      <c r="N3822" s="8" t="str">
        <f t="shared" si="473"/>
        <v>Friends with Money</v>
      </c>
      <c r="O3822" s="10">
        <f>INDEX(cpi!$A$1:$M$106,MATCH($D3822,cpi!$A:$A,0),MATCH($C3822,cpi!$1:$1,0))</f>
        <v>201.5</v>
      </c>
      <c r="P3822" s="10">
        <f>cpi!$I$2</f>
        <v>245.51900000000001</v>
      </c>
      <c r="Q3822" s="10">
        <f t="shared" si="478"/>
        <v>1.2184565756823822</v>
      </c>
      <c r="R3822" s="8" t="str">
        <f t="shared" si="479"/>
        <v/>
      </c>
      <c r="S3822" s="11">
        <f t="shared" si="480"/>
        <v>7919967.7419354841</v>
      </c>
      <c r="T3822" s="11">
        <f t="shared" si="480"/>
        <v>16288859.969245659</v>
      </c>
      <c r="U3822" s="11">
        <f t="shared" si="480"/>
        <v>22066433.791007444</v>
      </c>
    </row>
    <row r="3823" spans="1:21" x14ac:dyDescent="0.2">
      <c r="A3823" s="5">
        <v>3860</v>
      </c>
      <c r="B3823" s="17">
        <v>1</v>
      </c>
      <c r="C3823" s="16">
        <v>1</v>
      </c>
      <c r="D3823" s="16">
        <v>1971</v>
      </c>
      <c r="E3823" s="18">
        <v>25934</v>
      </c>
      <c r="F3823" s="9" t="s">
        <v>3772</v>
      </c>
      <c r="G3823" s="3">
        <v>6500000</v>
      </c>
      <c r="H3823" s="3">
        <v>12376563</v>
      </c>
      <c r="I3823" s="3">
        <v>12376563</v>
      </c>
      <c r="J3823" s="8" t="str">
        <f t="shared" si="474"/>
        <v/>
      </c>
      <c r="K3823" s="8" t="str">
        <f t="shared" si="475"/>
        <v/>
      </c>
      <c r="L3823" s="8" t="str">
        <f t="shared" si="476"/>
        <v>The Andromeda Strain</v>
      </c>
      <c r="M3823" s="8" t="str">
        <f t="shared" si="477"/>
        <v/>
      </c>
      <c r="N3823" s="8" t="str">
        <f t="shared" si="473"/>
        <v>The Andromeda Strain</v>
      </c>
      <c r="O3823" s="10">
        <f>INDEX(cpi!$A$1:$M$106,MATCH($D3823,cpi!$A:$A,0),MATCH($C3823,cpi!$1:$1,0))</f>
        <v>39.799999999999997</v>
      </c>
      <c r="P3823" s="10">
        <f>cpi!$I$2</f>
        <v>245.51900000000001</v>
      </c>
      <c r="Q3823" s="10">
        <f t="shared" si="478"/>
        <v>6.1688190954773878</v>
      </c>
      <c r="R3823" s="8" t="str">
        <f t="shared" si="479"/>
        <v/>
      </c>
      <c r="S3823" s="11">
        <f t="shared" si="480"/>
        <v>40097324.120603018</v>
      </c>
      <c r="T3823" s="11">
        <f t="shared" si="480"/>
        <v>76348778.1707789</v>
      </c>
      <c r="U3823" s="11">
        <f t="shared" si="480"/>
        <v>76348778.1707789</v>
      </c>
    </row>
    <row r="3824" spans="1:21" x14ac:dyDescent="0.2">
      <c r="A3824" s="5">
        <v>3861</v>
      </c>
      <c r="B3824" s="17">
        <v>22</v>
      </c>
      <c r="C3824" s="16">
        <v>10</v>
      </c>
      <c r="D3824" s="16">
        <v>1999</v>
      </c>
      <c r="E3824" s="18">
        <v>36809</v>
      </c>
      <c r="F3824" s="9" t="s">
        <v>3773</v>
      </c>
      <c r="G3824" s="3">
        <v>6500000</v>
      </c>
      <c r="H3824" s="3">
        <v>10155691</v>
      </c>
      <c r="I3824" s="3">
        <v>10155691</v>
      </c>
      <c r="J3824" s="8" t="str">
        <f t="shared" si="474"/>
        <v/>
      </c>
      <c r="K3824" s="8" t="str">
        <f t="shared" si="475"/>
        <v/>
      </c>
      <c r="L3824" s="8" t="str">
        <f t="shared" si="476"/>
        <v>Bats</v>
      </c>
      <c r="M3824" s="8" t="str">
        <f t="shared" si="477"/>
        <v/>
      </c>
      <c r="N3824" s="8" t="str">
        <f t="shared" si="473"/>
        <v>Bats</v>
      </c>
      <c r="O3824" s="10">
        <f>INDEX(cpi!$A$1:$M$106,MATCH($D3824,cpi!$A:$A,0),MATCH($C3824,cpi!$1:$1,0))</f>
        <v>168.2</v>
      </c>
      <c r="P3824" s="10">
        <f>cpi!$I$2</f>
        <v>245.51900000000001</v>
      </c>
      <c r="Q3824" s="10">
        <f t="shared" si="478"/>
        <v>1.4596848989298457</v>
      </c>
      <c r="R3824" s="8" t="str">
        <f t="shared" si="479"/>
        <v/>
      </c>
      <c r="S3824" s="11">
        <f t="shared" si="480"/>
        <v>9487951.843043996</v>
      </c>
      <c r="T3824" s="11">
        <f t="shared" si="480"/>
        <v>14824108.790897744</v>
      </c>
      <c r="U3824" s="11">
        <f t="shared" si="480"/>
        <v>14824108.790897744</v>
      </c>
    </row>
    <row r="3825" spans="1:21" x14ac:dyDescent="0.2">
      <c r="A3825" s="5">
        <v>3862</v>
      </c>
      <c r="B3825" s="17">
        <v>7</v>
      </c>
      <c r="C3825" s="16">
        <v>3</v>
      </c>
      <c r="D3825" s="16">
        <v>2003</v>
      </c>
      <c r="E3825" s="18">
        <v>37805</v>
      </c>
      <c r="F3825" s="9" t="s">
        <v>3774</v>
      </c>
      <c r="G3825" s="3">
        <v>6500000</v>
      </c>
      <c r="H3825" s="3">
        <v>6173485</v>
      </c>
      <c r="I3825" s="3">
        <v>6173485</v>
      </c>
      <c r="J3825" s="8" t="str">
        <f t="shared" si="474"/>
        <v/>
      </c>
      <c r="K3825" s="8" t="str">
        <f t="shared" si="475"/>
        <v/>
      </c>
      <c r="L3825" s="8" t="str">
        <f t="shared" si="476"/>
        <v>Nowhere in Africa</v>
      </c>
      <c r="M3825" s="8" t="str">
        <f t="shared" si="477"/>
        <v/>
      </c>
      <c r="N3825" s="8" t="str">
        <f t="shared" si="473"/>
        <v>Nowhere in Africa</v>
      </c>
      <c r="O3825" s="10">
        <f>INDEX(cpi!$A$1:$M$106,MATCH($D3825,cpi!$A:$A,0),MATCH($C3825,cpi!$1:$1,0))</f>
        <v>184.2</v>
      </c>
      <c r="P3825" s="10">
        <f>cpi!$I$2</f>
        <v>245.51900000000001</v>
      </c>
      <c r="Q3825" s="10">
        <f t="shared" si="478"/>
        <v>1.3328935939196527</v>
      </c>
      <c r="R3825" s="8" t="str">
        <f t="shared" si="479"/>
        <v/>
      </c>
      <c r="S3825" s="11">
        <f t="shared" si="480"/>
        <v>8663808.3604777418</v>
      </c>
      <c r="T3825" s="11">
        <f t="shared" si="480"/>
        <v>8228598.6086590672</v>
      </c>
      <c r="U3825" s="11">
        <f t="shared" si="480"/>
        <v>8228598.6086590672</v>
      </c>
    </row>
    <row r="3826" spans="1:21" x14ac:dyDescent="0.2">
      <c r="A3826" s="5">
        <v>3863</v>
      </c>
      <c r="B3826" s="17">
        <v>2</v>
      </c>
      <c r="C3826" s="16">
        <v>12</v>
      </c>
      <c r="D3826" s="16">
        <v>2011</v>
      </c>
      <c r="E3826" s="18">
        <v>40586</v>
      </c>
      <c r="F3826" s="9" t="s">
        <v>3775</v>
      </c>
      <c r="G3826" s="3">
        <v>6500000</v>
      </c>
      <c r="H3826" s="3">
        <v>4002293</v>
      </c>
      <c r="I3826" s="3">
        <v>20412841</v>
      </c>
      <c r="J3826" s="8" t="str">
        <f t="shared" si="474"/>
        <v/>
      </c>
      <c r="K3826" s="8" t="str">
        <f t="shared" si="475"/>
        <v/>
      </c>
      <c r="L3826" s="8" t="str">
        <f t="shared" si="476"/>
        <v>Shame</v>
      </c>
      <c r="M3826" s="8" t="str">
        <f t="shared" si="477"/>
        <v/>
      </c>
      <c r="N3826" s="8" t="str">
        <f t="shared" si="473"/>
        <v>Shame</v>
      </c>
      <c r="O3826" s="10">
        <f>INDEX(cpi!$A$1:$M$106,MATCH($D3826,cpi!$A:$A,0),MATCH($C3826,cpi!$1:$1,0))</f>
        <v>225.672</v>
      </c>
      <c r="P3826" s="10">
        <f>cpi!$I$2</f>
        <v>245.51900000000001</v>
      </c>
      <c r="Q3826" s="10">
        <f t="shared" si="478"/>
        <v>1.0879462228366834</v>
      </c>
      <c r="R3826" s="8" t="str">
        <f t="shared" si="479"/>
        <v/>
      </c>
      <c r="S3826" s="11">
        <f t="shared" si="480"/>
        <v>7071650.4484384423</v>
      </c>
      <c r="T3826" s="11">
        <f t="shared" si="480"/>
        <v>4354279.5520356977</v>
      </c>
      <c r="U3826" s="11">
        <f t="shared" si="480"/>
        <v>22208073.263315786</v>
      </c>
    </row>
    <row r="3827" spans="1:21" x14ac:dyDescent="0.2">
      <c r="A3827" s="5">
        <v>3864</v>
      </c>
      <c r="B3827" s="17">
        <v>13</v>
      </c>
      <c r="C3827" s="16">
        <v>5</v>
      </c>
      <c r="D3827" s="16">
        <v>2005</v>
      </c>
      <c r="E3827" s="18">
        <v>38722</v>
      </c>
      <c r="F3827" s="9" t="s">
        <v>3776</v>
      </c>
      <c r="G3827" s="3">
        <v>6500000</v>
      </c>
      <c r="H3827" s="3">
        <v>2339957</v>
      </c>
      <c r="I3827" s="3">
        <v>11745931</v>
      </c>
      <c r="J3827" s="8" t="str">
        <f t="shared" si="474"/>
        <v/>
      </c>
      <c r="K3827" s="8" t="str">
        <f t="shared" si="475"/>
        <v/>
      </c>
      <c r="L3827" s="8" t="str">
        <f t="shared" si="476"/>
        <v>Layer Cake</v>
      </c>
      <c r="M3827" s="8" t="str">
        <f t="shared" si="477"/>
        <v/>
      </c>
      <c r="N3827" s="8" t="str">
        <f t="shared" si="473"/>
        <v>Layer Cake</v>
      </c>
      <c r="O3827" s="10">
        <f>INDEX(cpi!$A$1:$M$106,MATCH($D3827,cpi!$A:$A,0),MATCH($C3827,cpi!$1:$1,0))</f>
        <v>194.4</v>
      </c>
      <c r="P3827" s="10">
        <f>cpi!$I$2</f>
        <v>245.51900000000001</v>
      </c>
      <c r="Q3827" s="10">
        <f t="shared" si="478"/>
        <v>1.2629578189300412</v>
      </c>
      <c r="R3827" s="8" t="str">
        <f t="shared" si="479"/>
        <v/>
      </c>
      <c r="S3827" s="11">
        <f t="shared" si="480"/>
        <v>8209225.8230452677</v>
      </c>
      <c r="T3827" s="11">
        <f t="shared" si="480"/>
        <v>2955266.9891100824</v>
      </c>
      <c r="U3827" s="11">
        <f t="shared" si="480"/>
        <v>14834615.397062758</v>
      </c>
    </row>
    <row r="3828" spans="1:21" x14ac:dyDescent="0.2">
      <c r="A3828" s="5">
        <v>3865</v>
      </c>
      <c r="B3828" s="17">
        <v>31</v>
      </c>
      <c r="C3828" s="16">
        <v>5</v>
      </c>
      <c r="D3828" s="16">
        <v>2013</v>
      </c>
      <c r="E3828" s="18">
        <v>42190</v>
      </c>
      <c r="F3828" s="9" t="s">
        <v>3777</v>
      </c>
      <c r="G3828" s="3">
        <v>6500000</v>
      </c>
      <c r="H3828" s="3">
        <v>2274649</v>
      </c>
      <c r="I3828" s="3">
        <v>3027956</v>
      </c>
      <c r="J3828" s="8" t="str">
        <f t="shared" si="474"/>
        <v/>
      </c>
      <c r="K3828" s="8" t="str">
        <f t="shared" si="475"/>
        <v/>
      </c>
      <c r="L3828" s="8" t="str">
        <f t="shared" si="476"/>
        <v>The East</v>
      </c>
      <c r="M3828" s="8" t="str">
        <f t="shared" si="477"/>
        <v/>
      </c>
      <c r="N3828" s="8" t="str">
        <f t="shared" si="473"/>
        <v>The East</v>
      </c>
      <c r="O3828" s="10">
        <f>INDEX(cpi!$A$1:$M$106,MATCH($D3828,cpi!$A:$A,0),MATCH($C3828,cpi!$1:$1,0))</f>
        <v>232.94499999999999</v>
      </c>
      <c r="P3828" s="10">
        <f>cpi!$I$2</f>
        <v>245.51900000000001</v>
      </c>
      <c r="Q3828" s="10">
        <f t="shared" si="478"/>
        <v>1.0539784069200886</v>
      </c>
      <c r="R3828" s="8" t="str">
        <f t="shared" si="479"/>
        <v/>
      </c>
      <c r="S3828" s="11">
        <f t="shared" si="480"/>
        <v>6850859.6449805759</v>
      </c>
      <c r="T3828" s="11">
        <f t="shared" si="480"/>
        <v>2397430.9293223727</v>
      </c>
      <c r="U3828" s="11">
        <f t="shared" si="480"/>
        <v>3191400.2411041236</v>
      </c>
    </row>
    <row r="3829" spans="1:21" x14ac:dyDescent="0.2">
      <c r="A3829" s="5">
        <v>3866</v>
      </c>
      <c r="B3829" s="17">
        <v>21</v>
      </c>
      <c r="C3829" s="16">
        <v>10</v>
      </c>
      <c r="D3829" s="16">
        <v>2005</v>
      </c>
      <c r="E3829" s="18">
        <v>38970</v>
      </c>
      <c r="F3829" s="9" t="s">
        <v>3778</v>
      </c>
      <c r="G3829" s="3">
        <v>6500000</v>
      </c>
      <c r="H3829" s="3">
        <v>2025032</v>
      </c>
      <c r="I3829" s="3">
        <v>2025032</v>
      </c>
      <c r="J3829" s="8" t="str">
        <f t="shared" si="474"/>
        <v/>
      </c>
      <c r="K3829" s="8" t="str">
        <f t="shared" si="475"/>
        <v/>
      </c>
      <c r="L3829" s="8" t="str">
        <f t="shared" si="476"/>
        <v>The Work and the Glory: American Zion</v>
      </c>
      <c r="M3829" s="8" t="str">
        <f t="shared" si="477"/>
        <v/>
      </c>
      <c r="N3829" s="8" t="str">
        <f t="shared" si="473"/>
        <v>The Work and the Glory: American Zion</v>
      </c>
      <c r="O3829" s="10">
        <f>INDEX(cpi!$A$1:$M$106,MATCH($D3829,cpi!$A:$A,0),MATCH($C3829,cpi!$1:$1,0))</f>
        <v>199.2</v>
      </c>
      <c r="P3829" s="10">
        <f>cpi!$I$2</f>
        <v>245.51900000000001</v>
      </c>
      <c r="Q3829" s="10">
        <f t="shared" si="478"/>
        <v>1.2325251004016065</v>
      </c>
      <c r="R3829" s="8" t="str">
        <f t="shared" si="479"/>
        <v/>
      </c>
      <c r="S3829" s="11">
        <f t="shared" si="480"/>
        <v>8011413.1526104417</v>
      </c>
      <c r="T3829" s="11">
        <f t="shared" si="480"/>
        <v>2495902.7691164659</v>
      </c>
      <c r="U3829" s="11">
        <f t="shared" si="480"/>
        <v>2495902.7691164659</v>
      </c>
    </row>
    <row r="3830" spans="1:21" x14ac:dyDescent="0.2">
      <c r="A3830" s="5">
        <v>3867</v>
      </c>
      <c r="B3830" s="17">
        <v>13</v>
      </c>
      <c r="C3830" s="16">
        <v>11</v>
      </c>
      <c r="D3830" s="16">
        <v>2009</v>
      </c>
      <c r="E3830" s="18">
        <v>40189</v>
      </c>
      <c r="F3830" s="9" t="s">
        <v>3779</v>
      </c>
      <c r="G3830" s="3">
        <v>6500000</v>
      </c>
      <c r="H3830" s="3">
        <v>1109660</v>
      </c>
      <c r="I3830" s="3">
        <v>1744952</v>
      </c>
      <c r="J3830" s="8" t="str">
        <f t="shared" si="474"/>
        <v/>
      </c>
      <c r="K3830" s="8" t="str">
        <f t="shared" si="475"/>
        <v/>
      </c>
      <c r="L3830" s="8" t="str">
        <f t="shared" si="476"/>
        <v>The Messenger</v>
      </c>
      <c r="M3830" s="8" t="str">
        <f t="shared" si="477"/>
        <v/>
      </c>
      <c r="N3830" s="8" t="str">
        <f t="shared" si="473"/>
        <v>The Messenger</v>
      </c>
      <c r="O3830" s="10">
        <f>INDEX(cpi!$A$1:$M$106,MATCH($D3830,cpi!$A:$A,0),MATCH($C3830,cpi!$1:$1,0))</f>
        <v>216.33</v>
      </c>
      <c r="P3830" s="10">
        <f>cpi!$I$2</f>
        <v>245.51900000000001</v>
      </c>
      <c r="Q3830" s="10">
        <f t="shared" si="478"/>
        <v>1.1349281190773355</v>
      </c>
      <c r="R3830" s="8" t="str">
        <f t="shared" si="479"/>
        <v/>
      </c>
      <c r="S3830" s="11">
        <f t="shared" si="480"/>
        <v>7377032.7740026806</v>
      </c>
      <c r="T3830" s="11">
        <f t="shared" si="480"/>
        <v>1259384.3366153562</v>
      </c>
      <c r="U3830" s="11">
        <f t="shared" si="480"/>
        <v>1980395.0912402347</v>
      </c>
    </row>
    <row r="3831" spans="1:21" x14ac:dyDescent="0.2">
      <c r="A3831" s="5">
        <v>3868</v>
      </c>
      <c r="B3831" s="17">
        <v>23</v>
      </c>
      <c r="C3831" s="16">
        <v>7</v>
      </c>
      <c r="D3831" s="16">
        <v>2004</v>
      </c>
      <c r="E3831" s="18">
        <v>38663</v>
      </c>
      <c r="F3831" s="9" t="s">
        <v>3780</v>
      </c>
      <c r="G3831" s="3">
        <v>6500000</v>
      </c>
      <c r="H3831" s="3">
        <v>1029017</v>
      </c>
      <c r="I3831" s="3">
        <v>1033810</v>
      </c>
      <c r="J3831" s="8" t="str">
        <f t="shared" si="474"/>
        <v/>
      </c>
      <c r="K3831" s="8" t="str">
        <f t="shared" si="475"/>
        <v/>
      </c>
      <c r="L3831" s="8" t="str">
        <f t="shared" si="476"/>
        <v>A Home at the End of the World</v>
      </c>
      <c r="M3831" s="8" t="str">
        <f t="shared" si="477"/>
        <v/>
      </c>
      <c r="N3831" s="8" t="str">
        <f t="shared" si="473"/>
        <v>A Home at the End of the World</v>
      </c>
      <c r="O3831" s="10">
        <f>INDEX(cpi!$A$1:$M$106,MATCH($D3831,cpi!$A:$A,0),MATCH($C3831,cpi!$1:$1,0))</f>
        <v>189.4</v>
      </c>
      <c r="P3831" s="10">
        <f>cpi!$I$2</f>
        <v>245.51900000000001</v>
      </c>
      <c r="Q3831" s="10">
        <f t="shared" si="478"/>
        <v>1.2962988384371701</v>
      </c>
      <c r="R3831" s="8" t="str">
        <f t="shared" si="479"/>
        <v/>
      </c>
      <c r="S3831" s="11">
        <f t="shared" si="480"/>
        <v>8425942.4498416055</v>
      </c>
      <c r="T3831" s="11">
        <f t="shared" si="480"/>
        <v>1333913.5418321015</v>
      </c>
      <c r="U3831" s="11">
        <f t="shared" si="480"/>
        <v>1340126.7021647308</v>
      </c>
    </row>
    <row r="3832" spans="1:21" x14ac:dyDescent="0.2">
      <c r="A3832" s="5">
        <v>3869</v>
      </c>
      <c r="B3832" s="17">
        <v>17</v>
      </c>
      <c r="C3832" s="16">
        <v>8</v>
      </c>
      <c r="D3832" s="16">
        <v>2001</v>
      </c>
      <c r="E3832" s="18">
        <v>37384</v>
      </c>
      <c r="F3832" s="9" t="s">
        <v>3781</v>
      </c>
      <c r="G3832" s="3">
        <v>6500000</v>
      </c>
      <c r="H3832" s="3">
        <v>64148</v>
      </c>
      <c r="I3832" s="3">
        <v>64148</v>
      </c>
      <c r="J3832" s="8" t="str">
        <f t="shared" si="474"/>
        <v/>
      </c>
      <c r="K3832" s="8" t="str">
        <f t="shared" si="475"/>
        <v/>
      </c>
      <c r="L3832" s="8" t="str">
        <f t="shared" si="476"/>
        <v>Aberdeen</v>
      </c>
      <c r="M3832" s="8" t="str">
        <f t="shared" si="477"/>
        <v/>
      </c>
      <c r="N3832" s="8" t="str">
        <f t="shared" si="473"/>
        <v>Aberdeen</v>
      </c>
      <c r="O3832" s="10">
        <f>INDEX(cpi!$A$1:$M$106,MATCH($D3832,cpi!$A:$A,0),MATCH($C3832,cpi!$1:$1,0))</f>
        <v>177.5</v>
      </c>
      <c r="P3832" s="10">
        <f>cpi!$I$2</f>
        <v>245.51900000000001</v>
      </c>
      <c r="Q3832" s="10">
        <f t="shared" si="478"/>
        <v>1.3832056338028169</v>
      </c>
      <c r="R3832" s="8" t="str">
        <f t="shared" si="479"/>
        <v/>
      </c>
      <c r="S3832" s="11">
        <f t="shared" si="480"/>
        <v>8990836.6197183095</v>
      </c>
      <c r="T3832" s="11">
        <f t="shared" si="480"/>
        <v>88729.874997183098</v>
      </c>
      <c r="U3832" s="11">
        <f t="shared" si="480"/>
        <v>88729.874997183098</v>
      </c>
    </row>
    <row r="3833" spans="1:21" x14ac:dyDescent="0.2">
      <c r="A3833" s="5">
        <v>3870</v>
      </c>
      <c r="B3833" s="17">
        <v>31</v>
      </c>
      <c r="C3833" s="16">
        <v>12</v>
      </c>
      <c r="D3833" s="16">
        <v>2011</v>
      </c>
      <c r="E3833" s="18">
        <v>41467</v>
      </c>
      <c r="F3833" s="9" t="s">
        <v>3782</v>
      </c>
      <c r="G3833" s="3">
        <v>6500000</v>
      </c>
      <c r="H3833" s="3">
        <v>0</v>
      </c>
      <c r="I3833" s="3">
        <v>3149</v>
      </c>
      <c r="J3833" s="8" t="str">
        <f t="shared" si="474"/>
        <v/>
      </c>
      <c r="K3833" s="8" t="str">
        <f t="shared" si="475"/>
        <v/>
      </c>
      <c r="L3833" s="8" t="str">
        <f t="shared" si="476"/>
        <v>Tracker</v>
      </c>
      <c r="M3833" s="8" t="str">
        <f t="shared" si="477"/>
        <v/>
      </c>
      <c r="N3833" s="8" t="str">
        <f t="shared" si="473"/>
        <v>Tracker</v>
      </c>
      <c r="O3833" s="10">
        <f>INDEX(cpi!$A$1:$M$106,MATCH($D3833,cpi!$A:$A,0),MATCH($C3833,cpi!$1:$1,0))</f>
        <v>225.672</v>
      </c>
      <c r="P3833" s="10">
        <f>cpi!$I$2</f>
        <v>245.51900000000001</v>
      </c>
      <c r="Q3833" s="10">
        <f t="shared" si="478"/>
        <v>1.0879462228366834</v>
      </c>
      <c r="R3833" s="8" t="str">
        <f t="shared" si="479"/>
        <v/>
      </c>
      <c r="S3833" s="11">
        <f t="shared" si="480"/>
        <v>7071650.4484384423</v>
      </c>
      <c r="T3833" s="11">
        <f t="shared" si="480"/>
        <v>0</v>
      </c>
      <c r="U3833" s="11">
        <f t="shared" si="480"/>
        <v>3425.9426557127163</v>
      </c>
    </row>
    <row r="3834" spans="1:21" x14ac:dyDescent="0.2">
      <c r="A3834" s="5">
        <v>3871</v>
      </c>
      <c r="B3834" s="17">
        <v>26</v>
      </c>
      <c r="C3834" s="16">
        <v>10</v>
      </c>
      <c r="D3834" s="16">
        <v>1984</v>
      </c>
      <c r="E3834" s="18">
        <v>31453</v>
      </c>
      <c r="F3834" s="9" t="s">
        <v>3783</v>
      </c>
      <c r="G3834" s="3">
        <v>6400000</v>
      </c>
      <c r="H3834" s="3">
        <v>38019031</v>
      </c>
      <c r="I3834" s="3">
        <v>78019031</v>
      </c>
      <c r="J3834" s="8" t="str">
        <f t="shared" si="474"/>
        <v/>
      </c>
      <c r="K3834" s="8" t="str">
        <f t="shared" si="475"/>
        <v/>
      </c>
      <c r="L3834" s="8" t="str">
        <f t="shared" si="476"/>
        <v>The Terminator</v>
      </c>
      <c r="M3834" s="8" t="str">
        <f t="shared" si="477"/>
        <v/>
      </c>
      <c r="N3834" s="8" t="str">
        <f t="shared" si="473"/>
        <v>The Terminator</v>
      </c>
      <c r="O3834" s="10">
        <f>INDEX(cpi!$A$1:$M$106,MATCH($D3834,cpi!$A:$A,0),MATCH($C3834,cpi!$1:$1,0))</f>
        <v>105.3</v>
      </c>
      <c r="P3834" s="10">
        <f>cpi!$I$2</f>
        <v>245.51900000000001</v>
      </c>
      <c r="Q3834" s="10">
        <f t="shared" si="478"/>
        <v>2.3316144349477685</v>
      </c>
      <c r="R3834" s="8" t="str">
        <f t="shared" si="479"/>
        <v/>
      </c>
      <c r="S3834" s="11">
        <f t="shared" si="480"/>
        <v>14922332.383665718</v>
      </c>
      <c r="T3834" s="11">
        <f t="shared" si="480"/>
        <v>88645721.482326701</v>
      </c>
      <c r="U3834" s="11">
        <f t="shared" si="480"/>
        <v>181910298.88023743</v>
      </c>
    </row>
    <row r="3835" spans="1:21" x14ac:dyDescent="0.2">
      <c r="A3835" s="5">
        <v>3872</v>
      </c>
      <c r="B3835" s="17">
        <v>27</v>
      </c>
      <c r="C3835" s="16">
        <v>2</v>
      </c>
      <c r="D3835" s="16">
        <v>2004</v>
      </c>
      <c r="E3835" s="18">
        <v>38778</v>
      </c>
      <c r="F3835" s="9" t="s">
        <v>3784</v>
      </c>
      <c r="G3835" s="3">
        <v>6400000</v>
      </c>
      <c r="H3835" s="3">
        <v>4063859</v>
      </c>
      <c r="I3835" s="3">
        <v>79384539</v>
      </c>
      <c r="J3835" s="8" t="str">
        <f t="shared" si="474"/>
        <v/>
      </c>
      <c r="K3835" s="8" t="str">
        <f t="shared" si="475"/>
        <v/>
      </c>
      <c r="L3835" s="8" t="str">
        <f t="shared" si="476"/>
        <v>Good Bye, Lenin!</v>
      </c>
      <c r="M3835" s="8" t="str">
        <f t="shared" si="477"/>
        <v/>
      </c>
      <c r="N3835" s="8" t="str">
        <f t="shared" si="473"/>
        <v>Good Bye, Lenin!</v>
      </c>
      <c r="O3835" s="10">
        <f>INDEX(cpi!$A$1:$M$106,MATCH($D3835,cpi!$A:$A,0),MATCH($C3835,cpi!$1:$1,0))</f>
        <v>186.2</v>
      </c>
      <c r="P3835" s="10">
        <f>cpi!$I$2</f>
        <v>245.51900000000001</v>
      </c>
      <c r="Q3835" s="10">
        <f t="shared" si="478"/>
        <v>1.3185767991407091</v>
      </c>
      <c r="R3835" s="8" t="str">
        <f t="shared" si="479"/>
        <v/>
      </c>
      <c r="S3835" s="11">
        <f t="shared" si="480"/>
        <v>8438891.5145005379</v>
      </c>
      <c r="T3835" s="11">
        <f t="shared" si="480"/>
        <v>5358510.1923791626</v>
      </c>
      <c r="U3835" s="11">
        <f t="shared" si="480"/>
        <v>104674611.33588079</v>
      </c>
    </row>
    <row r="3836" spans="1:21" x14ac:dyDescent="0.2">
      <c r="A3836" s="5">
        <v>3873</v>
      </c>
      <c r="B3836" s="17">
        <v>10</v>
      </c>
      <c r="C3836" s="16">
        <v>10</v>
      </c>
      <c r="D3836" s="16">
        <v>2007</v>
      </c>
      <c r="E3836" s="18">
        <v>39365</v>
      </c>
      <c r="F3836" s="9" t="s">
        <v>3785</v>
      </c>
      <c r="G3836" s="3">
        <v>6400000</v>
      </c>
      <c r="H3836" s="3">
        <v>871577</v>
      </c>
      <c r="I3836" s="3">
        <v>8902141</v>
      </c>
      <c r="J3836" s="8" t="str">
        <f t="shared" si="474"/>
        <v/>
      </c>
      <c r="K3836" s="8" t="str">
        <f t="shared" si="475"/>
        <v/>
      </c>
      <c r="L3836" s="8" t="str">
        <f t="shared" si="476"/>
        <v>Control</v>
      </c>
      <c r="M3836" s="8" t="str">
        <f t="shared" si="477"/>
        <v/>
      </c>
      <c r="N3836" s="8" t="str">
        <f t="shared" si="473"/>
        <v>Control</v>
      </c>
      <c r="O3836" s="10">
        <f>INDEX(cpi!$A$1:$M$106,MATCH($D3836,cpi!$A:$A,0),MATCH($C3836,cpi!$1:$1,0))</f>
        <v>208.93600000000001</v>
      </c>
      <c r="P3836" s="10">
        <f>cpi!$I$2</f>
        <v>245.51900000000001</v>
      </c>
      <c r="Q3836" s="10">
        <f t="shared" si="478"/>
        <v>1.1750918941685493</v>
      </c>
      <c r="R3836" s="8" t="str">
        <f t="shared" si="479"/>
        <v/>
      </c>
      <c r="S3836" s="11">
        <f t="shared" si="480"/>
        <v>7520588.1226787157</v>
      </c>
      <c r="T3836" s="11">
        <f t="shared" si="480"/>
        <v>1024183.0678437417</v>
      </c>
      <c r="U3836" s="11">
        <f t="shared" si="480"/>
        <v>10460833.729845503</v>
      </c>
    </row>
    <row r="3837" spans="1:21" x14ac:dyDescent="0.2">
      <c r="A3837" s="5">
        <v>3874</v>
      </c>
      <c r="B3837" s="17">
        <v>9</v>
      </c>
      <c r="C3837" s="16">
        <v>10</v>
      </c>
      <c r="D3837" s="16">
        <v>2009</v>
      </c>
      <c r="E3837" s="18">
        <v>40066</v>
      </c>
      <c r="F3837" s="9" t="s">
        <v>3786</v>
      </c>
      <c r="G3837" s="3">
        <v>6400000</v>
      </c>
      <c r="H3837" s="3">
        <v>449865</v>
      </c>
      <c r="I3837" s="3">
        <v>4199874</v>
      </c>
      <c r="J3837" s="8" t="str">
        <f t="shared" si="474"/>
        <v/>
      </c>
      <c r="K3837" s="8" t="str">
        <f t="shared" si="475"/>
        <v/>
      </c>
      <c r="L3837" s="8" t="str">
        <f t="shared" si="476"/>
        <v>The Damned United</v>
      </c>
      <c r="M3837" s="8" t="str">
        <f t="shared" si="477"/>
        <v/>
      </c>
      <c r="N3837" s="8" t="str">
        <f t="shared" si="473"/>
        <v>The Damned United</v>
      </c>
      <c r="O3837" s="10">
        <f>INDEX(cpi!$A$1:$M$106,MATCH($D3837,cpi!$A:$A,0),MATCH($C3837,cpi!$1:$1,0))</f>
        <v>216.17699999999999</v>
      </c>
      <c r="P3837" s="10">
        <f>cpi!$I$2</f>
        <v>245.51900000000001</v>
      </c>
      <c r="Q3837" s="10">
        <f t="shared" si="478"/>
        <v>1.1357313682769212</v>
      </c>
      <c r="R3837" s="8" t="str">
        <f t="shared" si="479"/>
        <v/>
      </c>
      <c r="S3837" s="11">
        <f t="shared" si="480"/>
        <v>7268680.7569722962</v>
      </c>
      <c r="T3837" s="11">
        <f t="shared" si="480"/>
        <v>510925.79198989714</v>
      </c>
      <c r="U3837" s="11">
        <f t="shared" si="480"/>
        <v>4769928.6446106667</v>
      </c>
    </row>
    <row r="3838" spans="1:21" x14ac:dyDescent="0.2">
      <c r="A3838" s="5">
        <v>3875</v>
      </c>
      <c r="B3838" s="17">
        <v>22</v>
      </c>
      <c r="C3838" s="16">
        <v>2</v>
      </c>
      <c r="D3838" s="16">
        <v>2008</v>
      </c>
      <c r="E3838" s="18">
        <v>40088</v>
      </c>
      <c r="F3838" s="9" t="s">
        <v>3787</v>
      </c>
      <c r="G3838" s="3">
        <v>6250000</v>
      </c>
      <c r="H3838" s="3">
        <v>5488570</v>
      </c>
      <c r="I3838" s="3">
        <v>20199663</v>
      </c>
      <c r="J3838" s="8" t="str">
        <f t="shared" si="474"/>
        <v/>
      </c>
      <c r="K3838" s="8" t="str">
        <f t="shared" si="475"/>
        <v/>
      </c>
      <c r="L3838" s="8" t="str">
        <f t="shared" si="476"/>
        <v>Die FÃ¤lscher</v>
      </c>
      <c r="M3838" s="8" t="str">
        <f t="shared" si="477"/>
        <v/>
      </c>
      <c r="N3838" s="8" t="str">
        <f t="shared" si="473"/>
        <v>Die FÃ¤lscher</v>
      </c>
      <c r="O3838" s="10">
        <f>INDEX(cpi!$A$1:$M$106,MATCH($D3838,cpi!$A:$A,0),MATCH($C3838,cpi!$1:$1,0))</f>
        <v>211.69300000000001</v>
      </c>
      <c r="P3838" s="10">
        <f>cpi!$I$2</f>
        <v>245.51900000000001</v>
      </c>
      <c r="Q3838" s="10">
        <f t="shared" si="478"/>
        <v>1.1597879948793772</v>
      </c>
      <c r="R3838" s="8" t="str">
        <f t="shared" si="479"/>
        <v/>
      </c>
      <c r="S3838" s="11">
        <f t="shared" si="480"/>
        <v>7248674.9679961074</v>
      </c>
      <c r="T3838" s="11">
        <f t="shared" si="480"/>
        <v>6365577.5950551033</v>
      </c>
      <c r="U3838" s="11">
        <f t="shared" si="480"/>
        <v>23427326.648009144</v>
      </c>
    </row>
    <row r="3839" spans="1:21" x14ac:dyDescent="0.2">
      <c r="A3839" s="5">
        <v>3876</v>
      </c>
      <c r="B3839" s="17">
        <v>15</v>
      </c>
      <c r="C3839" s="16">
        <v>1</v>
      </c>
      <c r="D3839" s="16">
        <v>1988</v>
      </c>
      <c r="E3839" s="18">
        <v>32568</v>
      </c>
      <c r="F3839" s="9" t="s">
        <v>3788</v>
      </c>
      <c r="G3839" s="3">
        <v>6200000</v>
      </c>
      <c r="H3839" s="3">
        <v>9205924</v>
      </c>
      <c r="I3839" s="3">
        <v>9205924</v>
      </c>
      <c r="J3839" s="8" t="str">
        <f t="shared" si="474"/>
        <v/>
      </c>
      <c r="K3839" s="8" t="str">
        <f t="shared" si="475"/>
        <v/>
      </c>
      <c r="L3839" s="8" t="str">
        <f t="shared" si="476"/>
        <v>Return of the Living Dead Part II</v>
      </c>
      <c r="M3839" s="8" t="str">
        <f t="shared" si="477"/>
        <v/>
      </c>
      <c r="N3839" s="8" t="str">
        <f t="shared" si="473"/>
        <v>Return of the Living Dead Part II</v>
      </c>
      <c r="O3839" s="10">
        <f>INDEX(cpi!$A$1:$M$106,MATCH($D3839,cpi!$A:$A,0),MATCH($C3839,cpi!$1:$1,0))</f>
        <v>115.7</v>
      </c>
      <c r="P3839" s="10">
        <f>cpi!$I$2</f>
        <v>245.51900000000001</v>
      </c>
      <c r="Q3839" s="10">
        <f t="shared" si="478"/>
        <v>2.1220311149524633</v>
      </c>
      <c r="R3839" s="8" t="str">
        <f t="shared" si="479"/>
        <v/>
      </c>
      <c r="S3839" s="11">
        <f t="shared" si="480"/>
        <v>13156592.912705272</v>
      </c>
      <c r="T3839" s="11">
        <f t="shared" si="480"/>
        <v>19535257.16988764</v>
      </c>
      <c r="U3839" s="11">
        <f t="shared" si="480"/>
        <v>19535257.16988764</v>
      </c>
    </row>
    <row r="3840" spans="1:21" x14ac:dyDescent="0.2">
      <c r="A3840" s="5">
        <v>3877</v>
      </c>
      <c r="B3840" s="17">
        <v>13</v>
      </c>
      <c r="C3840" s="16">
        <v>2</v>
      </c>
      <c r="D3840" s="16">
        <v>2009</v>
      </c>
      <c r="E3840" s="18">
        <v>40180</v>
      </c>
      <c r="F3840" s="9" t="s">
        <v>3789</v>
      </c>
      <c r="G3840" s="3">
        <v>6200000</v>
      </c>
      <c r="H3840" s="3">
        <v>1579146</v>
      </c>
      <c r="I3840" s="3">
        <v>37339594</v>
      </c>
      <c r="J3840" s="8" t="str">
        <f t="shared" si="474"/>
        <v/>
      </c>
      <c r="K3840" s="8" t="str">
        <f t="shared" si="475"/>
        <v/>
      </c>
      <c r="L3840" s="8" t="str">
        <f t="shared" si="476"/>
        <v>Gomorra</v>
      </c>
      <c r="M3840" s="8" t="str">
        <f t="shared" si="477"/>
        <v/>
      </c>
      <c r="N3840" s="8" t="str">
        <f t="shared" si="473"/>
        <v>Gomorra</v>
      </c>
      <c r="O3840" s="10">
        <f>INDEX(cpi!$A$1:$M$106,MATCH($D3840,cpi!$A:$A,0),MATCH($C3840,cpi!$1:$1,0))</f>
        <v>212.19300000000001</v>
      </c>
      <c r="P3840" s="10">
        <f>cpi!$I$2</f>
        <v>245.51900000000001</v>
      </c>
      <c r="Q3840" s="10">
        <f t="shared" si="478"/>
        <v>1.1570551337697286</v>
      </c>
      <c r="R3840" s="8" t="str">
        <f t="shared" si="479"/>
        <v/>
      </c>
      <c r="S3840" s="11">
        <f t="shared" si="480"/>
        <v>7173741.8293723175</v>
      </c>
      <c r="T3840" s="11">
        <f t="shared" si="480"/>
        <v>1827158.9862719318</v>
      </c>
      <c r="U3840" s="11">
        <f t="shared" si="480"/>
        <v>43203968.930577353</v>
      </c>
    </row>
    <row r="3841" spans="1:21" x14ac:dyDescent="0.2">
      <c r="A3841" s="5">
        <v>3878</v>
      </c>
      <c r="B3841" s="17">
        <v>20</v>
      </c>
      <c r="C3841" s="16">
        <v>10</v>
      </c>
      <c r="D3841" s="16">
        <v>1995</v>
      </c>
      <c r="E3841" s="18">
        <v>35287</v>
      </c>
      <c r="F3841" s="9" t="s">
        <v>3790</v>
      </c>
      <c r="G3841" s="3">
        <v>6100000</v>
      </c>
      <c r="H3841" s="3">
        <v>2108367</v>
      </c>
      <c r="I3841" s="3">
        <v>2108367</v>
      </c>
      <c r="J3841" s="8" t="str">
        <f t="shared" si="474"/>
        <v/>
      </c>
      <c r="K3841" s="8" t="str">
        <f t="shared" si="475"/>
        <v/>
      </c>
      <c r="L3841" s="8" t="str">
        <f t="shared" si="476"/>
        <v>Mallrats</v>
      </c>
      <c r="M3841" s="8" t="str">
        <f t="shared" si="477"/>
        <v/>
      </c>
      <c r="N3841" s="8" t="str">
        <f t="shared" si="473"/>
        <v>Mallrats</v>
      </c>
      <c r="O3841" s="10">
        <f>INDEX(cpi!$A$1:$M$106,MATCH($D3841,cpi!$A:$A,0),MATCH($C3841,cpi!$1:$1,0))</f>
        <v>153.69999999999999</v>
      </c>
      <c r="P3841" s="10">
        <f>cpi!$I$2</f>
        <v>245.51900000000001</v>
      </c>
      <c r="Q3841" s="10">
        <f t="shared" si="478"/>
        <v>1.597391021470397</v>
      </c>
      <c r="R3841" s="8" t="str">
        <f t="shared" si="479"/>
        <v/>
      </c>
      <c r="S3841" s="11">
        <f t="shared" si="480"/>
        <v>9744085.2309694216</v>
      </c>
      <c r="T3841" s="11">
        <f t="shared" si="480"/>
        <v>3367886.5157644767</v>
      </c>
      <c r="U3841" s="11">
        <f t="shared" si="480"/>
        <v>3367886.5157644767</v>
      </c>
    </row>
    <row r="3842" spans="1:21" x14ac:dyDescent="0.2">
      <c r="A3842" s="5">
        <v>3879</v>
      </c>
      <c r="B3842" s="17">
        <v>16</v>
      </c>
      <c r="C3842" s="16">
        <v>6</v>
      </c>
      <c r="D3842" s="16">
        <v>1978</v>
      </c>
      <c r="E3842" s="18">
        <v>28951</v>
      </c>
      <c r="F3842" s="9" t="s">
        <v>3791</v>
      </c>
      <c r="G3842" s="3">
        <v>6000000</v>
      </c>
      <c r="H3842" s="3">
        <v>181813770</v>
      </c>
      <c r="I3842" s="3">
        <v>387513770</v>
      </c>
      <c r="J3842" s="8" t="str">
        <f t="shared" si="474"/>
        <v/>
      </c>
      <c r="K3842" s="8" t="str">
        <f t="shared" si="475"/>
        <v/>
      </c>
      <c r="L3842" s="8" t="str">
        <f t="shared" si="476"/>
        <v>Grease</v>
      </c>
      <c r="M3842" s="8" t="str">
        <f t="shared" si="477"/>
        <v/>
      </c>
      <c r="N3842" s="8" t="str">
        <f t="shared" ref="N3842:N3905" si="481">IF(M3842=1,L3842&amp;" ("&amp;D3842&amp;")",L3842)</f>
        <v>Grease</v>
      </c>
      <c r="O3842" s="10">
        <f>INDEX(cpi!$A$1:$M$106,MATCH($D3842,cpi!$A:$A,0),MATCH($C3842,cpi!$1:$1,0))</f>
        <v>65.2</v>
      </c>
      <c r="P3842" s="10">
        <f>cpi!$I$2</f>
        <v>245.51900000000001</v>
      </c>
      <c r="Q3842" s="10">
        <f t="shared" si="478"/>
        <v>3.765628834355828</v>
      </c>
      <c r="R3842" s="8" t="str">
        <f t="shared" si="479"/>
        <v/>
      </c>
      <c r="S3842" s="11">
        <f t="shared" si="480"/>
        <v>22593773.006134968</v>
      </c>
      <c r="T3842" s="11">
        <f t="shared" si="480"/>
        <v>684643174.79493856</v>
      </c>
      <c r="U3842" s="11">
        <f t="shared" si="480"/>
        <v>1459233026.0219324</v>
      </c>
    </row>
    <row r="3843" spans="1:21" x14ac:dyDescent="0.2">
      <c r="A3843" s="5">
        <v>3880</v>
      </c>
      <c r="B3843" s="17">
        <v>19</v>
      </c>
      <c r="C3843" s="16">
        <v>12</v>
      </c>
      <c r="D3843" s="16">
        <v>1986</v>
      </c>
      <c r="E3843" s="18">
        <v>31970</v>
      </c>
      <c r="F3843" s="9" t="s">
        <v>3792</v>
      </c>
      <c r="G3843" s="3">
        <v>6000000</v>
      </c>
      <c r="H3843" s="3">
        <v>137963328</v>
      </c>
      <c r="I3843" s="3">
        <v>137963328</v>
      </c>
      <c r="J3843" s="8" t="str">
        <f t="shared" ref="J3843:J3906" si="482">IF(I3843=0,1,"")</f>
        <v/>
      </c>
      <c r="K3843" s="8" t="str">
        <f t="shared" ref="K3843:K3906" si="483">IF(D3843&gt;2017,1,"")</f>
        <v/>
      </c>
      <c r="L3843" s="8" t="str">
        <f t="shared" ref="L3843:L3906" si="484">F3843</f>
        <v>Platoon</v>
      </c>
      <c r="M3843" s="8" t="str">
        <f t="shared" ref="M3843:M3906" si="485">IF(COUNTIF($L$2:$L$5233,L3843)&gt;1,1,"")</f>
        <v/>
      </c>
      <c r="N3843" s="8" t="str">
        <f t="shared" si="481"/>
        <v>Platoon</v>
      </c>
      <c r="O3843" s="10">
        <f>INDEX(cpi!$A$1:$M$106,MATCH($D3843,cpi!$A:$A,0),MATCH($C3843,cpi!$1:$1,0))</f>
        <v>110.5</v>
      </c>
      <c r="P3843" s="10">
        <f>cpi!$I$2</f>
        <v>245.51900000000001</v>
      </c>
      <c r="Q3843" s="10">
        <f t="shared" ref="Q3843:Q3906" si="486">P3843/O3843</f>
        <v>2.2218914027149324</v>
      </c>
      <c r="R3843" s="8" t="str">
        <f t="shared" ref="R3843:R3906" si="487">IF(ISERROR(Q3843),1,"")</f>
        <v/>
      </c>
      <c r="S3843" s="11">
        <f t="shared" ref="S3843:U3906" si="488">G3843*$Q3843</f>
        <v>13331348.416289594</v>
      </c>
      <c r="T3843" s="11">
        <f t="shared" si="488"/>
        <v>306539532.37314028</v>
      </c>
      <c r="U3843" s="11">
        <f t="shared" si="488"/>
        <v>306539532.37314028</v>
      </c>
    </row>
    <row r="3844" spans="1:21" x14ac:dyDescent="0.2">
      <c r="A3844" s="5">
        <v>3881</v>
      </c>
      <c r="B3844" s="17">
        <v>23</v>
      </c>
      <c r="C3844" s="16">
        <v>6</v>
      </c>
      <c r="D3844" s="16">
        <v>2004</v>
      </c>
      <c r="E3844" s="18">
        <v>38662</v>
      </c>
      <c r="F3844" s="9" t="s">
        <v>3793</v>
      </c>
      <c r="G3844" s="3">
        <v>6000000</v>
      </c>
      <c r="H3844" s="3">
        <v>119114517</v>
      </c>
      <c r="I3844" s="3">
        <v>221148959</v>
      </c>
      <c r="J3844" s="8" t="str">
        <f t="shared" si="482"/>
        <v/>
      </c>
      <c r="K3844" s="8" t="str">
        <f t="shared" si="483"/>
        <v/>
      </c>
      <c r="L3844" s="8" t="str">
        <f t="shared" si="484"/>
        <v>Fahrenheit 9/11</v>
      </c>
      <c r="M3844" s="8" t="str">
        <f t="shared" si="485"/>
        <v/>
      </c>
      <c r="N3844" s="8" t="str">
        <f t="shared" si="481"/>
        <v>Fahrenheit 9/11</v>
      </c>
      <c r="O3844" s="10">
        <f>INDEX(cpi!$A$1:$M$106,MATCH($D3844,cpi!$A:$A,0),MATCH($C3844,cpi!$1:$1,0))</f>
        <v>189.7</v>
      </c>
      <c r="P3844" s="10">
        <f>cpi!$I$2</f>
        <v>245.51900000000001</v>
      </c>
      <c r="Q3844" s="10">
        <f t="shared" si="486"/>
        <v>1.2942488139167108</v>
      </c>
      <c r="R3844" s="8" t="str">
        <f t="shared" si="487"/>
        <v/>
      </c>
      <c r="S3844" s="11">
        <f t="shared" si="488"/>
        <v>7765492.883500265</v>
      </c>
      <c r="T3844" s="11">
        <f t="shared" si="488"/>
        <v>154163822.34751189</v>
      </c>
      <c r="U3844" s="11">
        <f t="shared" si="488"/>
        <v>286221777.88466531</v>
      </c>
    </row>
    <row r="3845" spans="1:21" x14ac:dyDescent="0.2">
      <c r="A3845" s="5">
        <v>3882</v>
      </c>
      <c r="B3845" s="17">
        <v>24</v>
      </c>
      <c r="C3845" s="16">
        <v>10</v>
      </c>
      <c r="D3845" s="16">
        <v>1969</v>
      </c>
      <c r="E3845" s="18">
        <v>25912</v>
      </c>
      <c r="F3845" s="9" t="s">
        <v>3794</v>
      </c>
      <c r="G3845" s="3">
        <v>6000000</v>
      </c>
      <c r="H3845" s="3">
        <v>102308900</v>
      </c>
      <c r="I3845" s="3">
        <v>102308900</v>
      </c>
      <c r="J3845" s="8" t="str">
        <f t="shared" si="482"/>
        <v/>
      </c>
      <c r="K3845" s="8" t="str">
        <f t="shared" si="483"/>
        <v/>
      </c>
      <c r="L3845" s="8" t="str">
        <f t="shared" si="484"/>
        <v>Butch Cassidy and the Sundance Kid</v>
      </c>
      <c r="M3845" s="8" t="str">
        <f t="shared" si="485"/>
        <v/>
      </c>
      <c r="N3845" s="8" t="str">
        <f t="shared" si="481"/>
        <v>Butch Cassidy and the Sundance Kid</v>
      </c>
      <c r="O3845" s="10">
        <f>INDEX(cpi!$A$1:$M$106,MATCH($D3845,cpi!$A:$A,0),MATCH($C3845,cpi!$1:$1,0))</f>
        <v>37.299999999999997</v>
      </c>
      <c r="P3845" s="10">
        <f>cpi!$I$2</f>
        <v>245.51900000000001</v>
      </c>
      <c r="Q3845" s="10">
        <f t="shared" si="486"/>
        <v>6.5822788203753362</v>
      </c>
      <c r="R3845" s="8" t="str">
        <f t="shared" si="487"/>
        <v/>
      </c>
      <c r="S3845" s="11">
        <f t="shared" si="488"/>
        <v>39493672.922252014</v>
      </c>
      <c r="T3845" s="11">
        <f t="shared" si="488"/>
        <v>673425705.60589826</v>
      </c>
      <c r="U3845" s="11">
        <f t="shared" si="488"/>
        <v>673425705.60589826</v>
      </c>
    </row>
    <row r="3846" spans="1:21" x14ac:dyDescent="0.2">
      <c r="A3846" s="5">
        <v>3883</v>
      </c>
      <c r="B3846" s="17">
        <v>26</v>
      </c>
      <c r="C3846" s="16">
        <v>8</v>
      </c>
      <c r="D3846" s="16">
        <v>1964</v>
      </c>
      <c r="E3846" s="18">
        <v>24146</v>
      </c>
      <c r="F3846" s="9" t="s">
        <v>3795</v>
      </c>
      <c r="G3846" s="3">
        <v>6000000</v>
      </c>
      <c r="H3846" s="3">
        <v>102300000</v>
      </c>
      <c r="I3846" s="3">
        <v>102300000</v>
      </c>
      <c r="J3846" s="8" t="str">
        <f t="shared" si="482"/>
        <v/>
      </c>
      <c r="K3846" s="8" t="str">
        <f t="shared" si="483"/>
        <v/>
      </c>
      <c r="L3846" s="8" t="str">
        <f t="shared" si="484"/>
        <v>Mary Poppins</v>
      </c>
      <c r="M3846" s="8" t="str">
        <f t="shared" si="485"/>
        <v/>
      </c>
      <c r="N3846" s="8" t="str">
        <f t="shared" si="481"/>
        <v>Mary Poppins</v>
      </c>
      <c r="O3846" s="10">
        <f>INDEX(cpi!$A$1:$M$106,MATCH($D3846,cpi!$A:$A,0),MATCH($C3846,cpi!$1:$1,0))</f>
        <v>31</v>
      </c>
      <c r="P3846" s="10">
        <f>cpi!$I$2</f>
        <v>245.51900000000001</v>
      </c>
      <c r="Q3846" s="10">
        <f t="shared" si="486"/>
        <v>7.9199677419354844</v>
      </c>
      <c r="R3846" s="8" t="str">
        <f t="shared" si="487"/>
        <v/>
      </c>
      <c r="S3846" s="11">
        <f t="shared" si="488"/>
        <v>47519806.451612905</v>
      </c>
      <c r="T3846" s="11">
        <f t="shared" si="488"/>
        <v>810212700</v>
      </c>
      <c r="U3846" s="11">
        <f t="shared" si="488"/>
        <v>810212700</v>
      </c>
    </row>
    <row r="3847" spans="1:21" x14ac:dyDescent="0.2">
      <c r="A3847" s="5">
        <v>3884</v>
      </c>
      <c r="B3847" s="17">
        <v>19</v>
      </c>
      <c r="C3847" s="16">
        <v>9</v>
      </c>
      <c r="D3847" s="16">
        <v>1980</v>
      </c>
      <c r="E3847" s="18">
        <v>29776</v>
      </c>
      <c r="F3847" s="9" t="s">
        <v>3796</v>
      </c>
      <c r="G3847" s="3">
        <v>6000000</v>
      </c>
      <c r="H3847" s="3">
        <v>52302978</v>
      </c>
      <c r="I3847" s="3">
        <v>52302978</v>
      </c>
      <c r="J3847" s="8" t="str">
        <f t="shared" si="482"/>
        <v/>
      </c>
      <c r="K3847" s="8" t="str">
        <f t="shared" si="483"/>
        <v/>
      </c>
      <c r="L3847" s="8" t="str">
        <f t="shared" si="484"/>
        <v>Ordinary People</v>
      </c>
      <c r="M3847" s="8" t="str">
        <f t="shared" si="485"/>
        <v/>
      </c>
      <c r="N3847" s="8" t="str">
        <f t="shared" si="481"/>
        <v>Ordinary People</v>
      </c>
      <c r="O3847" s="10">
        <f>INDEX(cpi!$A$1:$M$106,MATCH($D3847,cpi!$A:$A,0),MATCH($C3847,cpi!$1:$1,0))</f>
        <v>84</v>
      </c>
      <c r="P3847" s="10">
        <f>cpi!$I$2</f>
        <v>245.51900000000001</v>
      </c>
      <c r="Q3847" s="10">
        <f t="shared" si="486"/>
        <v>2.9228452380952383</v>
      </c>
      <c r="R3847" s="8" t="str">
        <f t="shared" si="487"/>
        <v/>
      </c>
      <c r="S3847" s="11">
        <f t="shared" si="488"/>
        <v>17537071.428571429</v>
      </c>
      <c r="T3847" s="11">
        <f t="shared" si="488"/>
        <v>152873510.18550003</v>
      </c>
      <c r="U3847" s="11">
        <f t="shared" si="488"/>
        <v>152873510.18550003</v>
      </c>
    </row>
    <row r="3848" spans="1:21" x14ac:dyDescent="0.2">
      <c r="A3848" s="5">
        <v>3885</v>
      </c>
      <c r="B3848" s="17">
        <v>18</v>
      </c>
      <c r="C3848" s="16">
        <v>10</v>
      </c>
      <c r="D3848" s="16">
        <v>1961</v>
      </c>
      <c r="E3848" s="18">
        <v>22807</v>
      </c>
      <c r="F3848" s="9" t="s">
        <v>3797</v>
      </c>
      <c r="G3848" s="3">
        <v>6000000</v>
      </c>
      <c r="H3848" s="3">
        <v>43700000</v>
      </c>
      <c r="I3848" s="3">
        <v>43700000</v>
      </c>
      <c r="J3848" s="8" t="str">
        <f t="shared" si="482"/>
        <v/>
      </c>
      <c r="K3848" s="8" t="str">
        <f t="shared" si="483"/>
        <v/>
      </c>
      <c r="L3848" s="8" t="str">
        <f t="shared" si="484"/>
        <v>West Side Story</v>
      </c>
      <c r="M3848" s="8" t="str">
        <f t="shared" si="485"/>
        <v/>
      </c>
      <c r="N3848" s="8" t="str">
        <f t="shared" si="481"/>
        <v>West Side Story</v>
      </c>
      <c r="O3848" s="10">
        <f>INDEX(cpi!$A$1:$M$106,MATCH($D3848,cpi!$A:$A,0),MATCH($C3848,cpi!$1:$1,0))</f>
        <v>30</v>
      </c>
      <c r="P3848" s="10">
        <f>cpi!$I$2</f>
        <v>245.51900000000001</v>
      </c>
      <c r="Q3848" s="10">
        <f t="shared" si="486"/>
        <v>8.1839666666666666</v>
      </c>
      <c r="R3848" s="8" t="str">
        <f t="shared" si="487"/>
        <v/>
      </c>
      <c r="S3848" s="11">
        <f t="shared" si="488"/>
        <v>49103800</v>
      </c>
      <c r="T3848" s="11">
        <f t="shared" si="488"/>
        <v>357639343.33333331</v>
      </c>
      <c r="U3848" s="11">
        <f t="shared" si="488"/>
        <v>357639343.33333331</v>
      </c>
    </row>
    <row r="3849" spans="1:21" x14ac:dyDescent="0.2">
      <c r="A3849" s="5">
        <v>3886</v>
      </c>
      <c r="B3849" s="17">
        <v>17</v>
      </c>
      <c r="C3849" s="16">
        <v>10</v>
      </c>
      <c r="D3849" s="16">
        <v>1956</v>
      </c>
      <c r="E3849" s="18">
        <v>20950</v>
      </c>
      <c r="F3849" s="9" t="s">
        <v>305</v>
      </c>
      <c r="G3849" s="3">
        <v>6000000</v>
      </c>
      <c r="H3849" s="3">
        <v>42000000</v>
      </c>
      <c r="I3849" s="3">
        <v>42000000</v>
      </c>
      <c r="J3849" s="8" t="str">
        <f t="shared" si="482"/>
        <v/>
      </c>
      <c r="K3849" s="8" t="str">
        <f t="shared" si="483"/>
        <v/>
      </c>
      <c r="L3849" s="8" t="str">
        <f t="shared" si="484"/>
        <v>Around the World in 80 Days</v>
      </c>
      <c r="M3849" s="8">
        <f t="shared" si="485"/>
        <v>1</v>
      </c>
      <c r="N3849" s="8" t="str">
        <f t="shared" si="481"/>
        <v>Around the World in 80 Days (1956)</v>
      </c>
      <c r="O3849" s="10">
        <f>INDEX(cpi!$A$1:$M$106,MATCH($D3849,cpi!$A:$A,0),MATCH($C3849,cpi!$1:$1,0))</f>
        <v>27.5</v>
      </c>
      <c r="P3849" s="10">
        <f>cpi!$I$2</f>
        <v>245.51900000000001</v>
      </c>
      <c r="Q3849" s="10">
        <f t="shared" si="486"/>
        <v>8.9279636363636374</v>
      </c>
      <c r="R3849" s="8" t="str">
        <f t="shared" si="487"/>
        <v/>
      </c>
      <c r="S3849" s="11">
        <f t="shared" si="488"/>
        <v>53567781.818181828</v>
      </c>
      <c r="T3849" s="11">
        <f t="shared" si="488"/>
        <v>374974472.72727275</v>
      </c>
      <c r="U3849" s="11">
        <f t="shared" si="488"/>
        <v>374974472.72727275</v>
      </c>
    </row>
    <row r="3850" spans="1:21" x14ac:dyDescent="0.2">
      <c r="A3850" s="5">
        <v>3887</v>
      </c>
      <c r="B3850" s="17">
        <v>25</v>
      </c>
      <c r="C3850" s="16">
        <v>7</v>
      </c>
      <c r="D3850" s="16">
        <v>1980</v>
      </c>
      <c r="E3850" s="18">
        <v>29958</v>
      </c>
      <c r="F3850" s="9" t="s">
        <v>3798</v>
      </c>
      <c r="G3850" s="3">
        <v>6000000</v>
      </c>
      <c r="H3850" s="3">
        <v>39846344</v>
      </c>
      <c r="I3850" s="3">
        <v>39846344</v>
      </c>
      <c r="J3850" s="8" t="str">
        <f t="shared" si="482"/>
        <v/>
      </c>
      <c r="K3850" s="8" t="str">
        <f t="shared" si="483"/>
        <v/>
      </c>
      <c r="L3850" s="8" t="str">
        <f t="shared" si="484"/>
        <v>Caddyshack</v>
      </c>
      <c r="M3850" s="8" t="str">
        <f t="shared" si="485"/>
        <v/>
      </c>
      <c r="N3850" s="8" t="str">
        <f t="shared" si="481"/>
        <v>Caddyshack</v>
      </c>
      <c r="O3850" s="10">
        <f>INDEX(cpi!$A$1:$M$106,MATCH($D3850,cpi!$A:$A,0),MATCH($C3850,cpi!$1:$1,0))</f>
        <v>82.7</v>
      </c>
      <c r="P3850" s="10">
        <f>cpi!$I$2</f>
        <v>245.51900000000001</v>
      </c>
      <c r="Q3850" s="10">
        <f t="shared" si="486"/>
        <v>2.9687908101571945</v>
      </c>
      <c r="R3850" s="8" t="str">
        <f t="shared" si="487"/>
        <v/>
      </c>
      <c r="S3850" s="11">
        <f t="shared" si="488"/>
        <v>17812744.860943168</v>
      </c>
      <c r="T3850" s="11">
        <f t="shared" si="488"/>
        <v>118295459.88556227</v>
      </c>
      <c r="U3850" s="11">
        <f t="shared" si="488"/>
        <v>118295459.88556227</v>
      </c>
    </row>
    <row r="3851" spans="1:21" x14ac:dyDescent="0.2">
      <c r="A3851" s="5">
        <v>3888</v>
      </c>
      <c r="B3851" s="17">
        <v>23</v>
      </c>
      <c r="C3851" s="16">
        <v>3</v>
      </c>
      <c r="D3851" s="16">
        <v>2001</v>
      </c>
      <c r="E3851" s="18">
        <v>37563</v>
      </c>
      <c r="F3851" s="9" t="s">
        <v>3799</v>
      </c>
      <c r="G3851" s="3">
        <v>6000000</v>
      </c>
      <c r="H3851" s="3">
        <v>27457409</v>
      </c>
      <c r="I3851" s="3">
        <v>27958191</v>
      </c>
      <c r="J3851" s="8" t="str">
        <f t="shared" si="482"/>
        <v/>
      </c>
      <c r="K3851" s="8" t="str">
        <f t="shared" si="483"/>
        <v/>
      </c>
      <c r="L3851" s="8" t="str">
        <f t="shared" si="484"/>
        <v>The Brothers</v>
      </c>
      <c r="M3851" s="8" t="str">
        <f t="shared" si="485"/>
        <v/>
      </c>
      <c r="N3851" s="8" t="str">
        <f t="shared" si="481"/>
        <v>The Brothers</v>
      </c>
      <c r="O3851" s="10">
        <f>INDEX(cpi!$A$1:$M$106,MATCH($D3851,cpi!$A:$A,0),MATCH($C3851,cpi!$1:$1,0))</f>
        <v>176.2</v>
      </c>
      <c r="P3851" s="10">
        <f>cpi!$I$2</f>
        <v>245.51900000000001</v>
      </c>
      <c r="Q3851" s="10">
        <f t="shared" si="486"/>
        <v>1.3934108967082861</v>
      </c>
      <c r="R3851" s="8" t="str">
        <f t="shared" si="487"/>
        <v/>
      </c>
      <c r="S3851" s="11">
        <f t="shared" si="488"/>
        <v>8360465.3802497163</v>
      </c>
      <c r="T3851" s="11">
        <f t="shared" si="488"/>
        <v>38259452.895976163</v>
      </c>
      <c r="U3851" s="11">
        <f t="shared" si="488"/>
        <v>38957247.991651535</v>
      </c>
    </row>
    <row r="3852" spans="1:21" x14ac:dyDescent="0.2">
      <c r="A3852" s="5">
        <v>3889</v>
      </c>
      <c r="B3852" s="17">
        <v>17</v>
      </c>
      <c r="C3852" s="16">
        <v>12</v>
      </c>
      <c r="D3852" s="16">
        <v>2008</v>
      </c>
      <c r="E3852" s="18">
        <v>39945</v>
      </c>
      <c r="F3852" s="9" t="s">
        <v>3800</v>
      </c>
      <c r="G3852" s="3">
        <v>6000000</v>
      </c>
      <c r="H3852" s="3">
        <v>26238243</v>
      </c>
      <c r="I3852" s="3">
        <v>46634275</v>
      </c>
      <c r="J3852" s="8" t="str">
        <f t="shared" si="482"/>
        <v/>
      </c>
      <c r="K3852" s="8" t="str">
        <f t="shared" si="483"/>
        <v/>
      </c>
      <c r="L3852" s="8" t="str">
        <f t="shared" si="484"/>
        <v>The Wrestler</v>
      </c>
      <c r="M3852" s="8" t="str">
        <f t="shared" si="485"/>
        <v/>
      </c>
      <c r="N3852" s="8" t="str">
        <f t="shared" si="481"/>
        <v>The Wrestler</v>
      </c>
      <c r="O3852" s="10">
        <f>INDEX(cpi!$A$1:$M$106,MATCH($D3852,cpi!$A:$A,0),MATCH($C3852,cpi!$1:$1,0))</f>
        <v>210.22800000000001</v>
      </c>
      <c r="P3852" s="10">
        <f>cpi!$I$2</f>
        <v>245.51900000000001</v>
      </c>
      <c r="Q3852" s="10">
        <f t="shared" si="486"/>
        <v>1.1678701219628214</v>
      </c>
      <c r="R3852" s="8" t="str">
        <f t="shared" si="487"/>
        <v/>
      </c>
      <c r="S3852" s="11">
        <f t="shared" si="488"/>
        <v>7007220.7317769285</v>
      </c>
      <c r="T3852" s="11">
        <f t="shared" si="488"/>
        <v>30642860.052500144</v>
      </c>
      <c r="U3852" s="11">
        <f t="shared" si="488"/>
        <v>54462776.431897752</v>
      </c>
    </row>
    <row r="3853" spans="1:21" x14ac:dyDescent="0.2">
      <c r="A3853" s="5">
        <v>3890</v>
      </c>
      <c r="B3853" s="17">
        <v>30</v>
      </c>
      <c r="C3853" s="16">
        <v>6</v>
      </c>
      <c r="D3853" s="16">
        <v>1989</v>
      </c>
      <c r="E3853" s="18">
        <v>33395</v>
      </c>
      <c r="F3853" s="9" t="s">
        <v>3801</v>
      </c>
      <c r="G3853" s="3">
        <v>6000000</v>
      </c>
      <c r="H3853" s="3">
        <v>26004026</v>
      </c>
      <c r="I3853" s="3">
        <v>26004026</v>
      </c>
      <c r="J3853" s="8" t="str">
        <f t="shared" si="482"/>
        <v/>
      </c>
      <c r="K3853" s="8" t="str">
        <f t="shared" si="483"/>
        <v/>
      </c>
      <c r="L3853" s="8" t="str">
        <f t="shared" si="484"/>
        <v>Do the Right Thing</v>
      </c>
      <c r="M3853" s="8" t="str">
        <f t="shared" si="485"/>
        <v/>
      </c>
      <c r="N3853" s="8" t="str">
        <f t="shared" si="481"/>
        <v>Do the Right Thing</v>
      </c>
      <c r="O3853" s="10">
        <f>INDEX(cpi!$A$1:$M$106,MATCH($D3853,cpi!$A:$A,0),MATCH($C3853,cpi!$1:$1,0))</f>
        <v>124.1</v>
      </c>
      <c r="P3853" s="10">
        <f>cpi!$I$2</f>
        <v>245.51900000000001</v>
      </c>
      <c r="Q3853" s="10">
        <f t="shared" si="486"/>
        <v>1.9783964544721999</v>
      </c>
      <c r="R3853" s="8" t="str">
        <f t="shared" si="487"/>
        <v/>
      </c>
      <c r="S3853" s="11">
        <f t="shared" si="488"/>
        <v>11870378.7268332</v>
      </c>
      <c r="T3853" s="11">
        <f t="shared" si="488"/>
        <v>51446272.840402901</v>
      </c>
      <c r="U3853" s="11">
        <f t="shared" si="488"/>
        <v>51446272.840402901</v>
      </c>
    </row>
    <row r="3854" spans="1:21" x14ac:dyDescent="0.2">
      <c r="A3854" s="5">
        <v>3891</v>
      </c>
      <c r="B3854" s="17">
        <v>10</v>
      </c>
      <c r="C3854" s="16">
        <v>7</v>
      </c>
      <c r="D3854" s="16">
        <v>1981</v>
      </c>
      <c r="E3854" s="18">
        <v>29866</v>
      </c>
      <c r="F3854" s="9" t="s">
        <v>3802</v>
      </c>
      <c r="G3854" s="3">
        <v>6000000</v>
      </c>
      <c r="H3854" s="3">
        <v>25244700</v>
      </c>
      <c r="I3854" s="3">
        <v>25244700</v>
      </c>
      <c r="J3854" s="8" t="str">
        <f t="shared" si="482"/>
        <v/>
      </c>
      <c r="K3854" s="8" t="str">
        <f t="shared" si="483"/>
        <v/>
      </c>
      <c r="L3854" s="8" t="str">
        <f t="shared" si="484"/>
        <v>Escape from New York</v>
      </c>
      <c r="M3854" s="8" t="str">
        <f t="shared" si="485"/>
        <v/>
      </c>
      <c r="N3854" s="8" t="str">
        <f t="shared" si="481"/>
        <v>Escape from New York</v>
      </c>
      <c r="O3854" s="10">
        <f>INDEX(cpi!$A$1:$M$106,MATCH($D3854,cpi!$A:$A,0),MATCH($C3854,cpi!$1:$1,0))</f>
        <v>91.6</v>
      </c>
      <c r="P3854" s="10">
        <f>cpi!$I$2</f>
        <v>245.51900000000001</v>
      </c>
      <c r="Q3854" s="10">
        <f t="shared" si="486"/>
        <v>2.6803384279475986</v>
      </c>
      <c r="R3854" s="8" t="str">
        <f t="shared" si="487"/>
        <v/>
      </c>
      <c r="S3854" s="11">
        <f t="shared" si="488"/>
        <v>16082030.567685591</v>
      </c>
      <c r="T3854" s="11">
        <f t="shared" si="488"/>
        <v>67664339.512008741</v>
      </c>
      <c r="U3854" s="11">
        <f t="shared" si="488"/>
        <v>67664339.512008741</v>
      </c>
    </row>
    <row r="3855" spans="1:21" x14ac:dyDescent="0.2">
      <c r="A3855" s="5">
        <v>3892</v>
      </c>
      <c r="B3855" s="17">
        <v>16</v>
      </c>
      <c r="C3855" s="16">
        <v>7</v>
      </c>
      <c r="D3855" s="16">
        <v>1999</v>
      </c>
      <c r="E3855" s="18">
        <v>36623</v>
      </c>
      <c r="F3855" s="9" t="s">
        <v>3803</v>
      </c>
      <c r="G3855" s="3">
        <v>6000000</v>
      </c>
      <c r="H3855" s="3">
        <v>25059640</v>
      </c>
      <c r="I3855" s="3">
        <v>25059640</v>
      </c>
      <c r="J3855" s="8" t="str">
        <f t="shared" si="482"/>
        <v/>
      </c>
      <c r="K3855" s="8" t="str">
        <f t="shared" si="483"/>
        <v/>
      </c>
      <c r="L3855" s="8" t="str">
        <f t="shared" si="484"/>
        <v>The Wood</v>
      </c>
      <c r="M3855" s="8" t="str">
        <f t="shared" si="485"/>
        <v/>
      </c>
      <c r="N3855" s="8" t="str">
        <f t="shared" si="481"/>
        <v>The Wood</v>
      </c>
      <c r="O3855" s="10">
        <f>INDEX(cpi!$A$1:$M$106,MATCH($D3855,cpi!$A:$A,0),MATCH($C3855,cpi!$1:$1,0))</f>
        <v>166.7</v>
      </c>
      <c r="P3855" s="10">
        <f>cpi!$I$2</f>
        <v>245.51900000000001</v>
      </c>
      <c r="Q3855" s="10">
        <f t="shared" si="486"/>
        <v>1.4728194361127775</v>
      </c>
      <c r="R3855" s="8" t="str">
        <f t="shared" si="487"/>
        <v/>
      </c>
      <c r="S3855" s="11">
        <f t="shared" si="488"/>
        <v>8836916.6166766658</v>
      </c>
      <c r="T3855" s="11">
        <f t="shared" si="488"/>
        <v>36908324.853989206</v>
      </c>
      <c r="U3855" s="11">
        <f t="shared" si="488"/>
        <v>36908324.853989206</v>
      </c>
    </row>
    <row r="3856" spans="1:21" x14ac:dyDescent="0.2">
      <c r="A3856" s="5">
        <v>3893</v>
      </c>
      <c r="B3856" s="17">
        <v>16</v>
      </c>
      <c r="C3856" s="16">
        <v>8</v>
      </c>
      <c r="D3856" s="16">
        <v>1995</v>
      </c>
      <c r="E3856" s="18">
        <v>35163</v>
      </c>
      <c r="F3856" s="9" t="s">
        <v>3804</v>
      </c>
      <c r="G3856" s="3">
        <v>6000000</v>
      </c>
      <c r="H3856" s="3">
        <v>23341568</v>
      </c>
      <c r="I3856" s="3">
        <v>34449356</v>
      </c>
      <c r="J3856" s="8" t="str">
        <f t="shared" si="482"/>
        <v/>
      </c>
      <c r="K3856" s="8" t="str">
        <f t="shared" si="483"/>
        <v/>
      </c>
      <c r="L3856" s="8" t="str">
        <f t="shared" si="484"/>
        <v>The Usual Suspects</v>
      </c>
      <c r="M3856" s="8" t="str">
        <f t="shared" si="485"/>
        <v/>
      </c>
      <c r="N3856" s="8" t="str">
        <f t="shared" si="481"/>
        <v>The Usual Suspects</v>
      </c>
      <c r="O3856" s="10">
        <f>INDEX(cpi!$A$1:$M$106,MATCH($D3856,cpi!$A:$A,0),MATCH($C3856,cpi!$1:$1,0))</f>
        <v>152.9</v>
      </c>
      <c r="P3856" s="10">
        <f>cpi!$I$2</f>
        <v>245.51900000000001</v>
      </c>
      <c r="Q3856" s="10">
        <f t="shared" si="486"/>
        <v>1.6057488554610857</v>
      </c>
      <c r="R3856" s="8" t="str">
        <f t="shared" si="487"/>
        <v/>
      </c>
      <c r="S3856" s="11">
        <f t="shared" si="488"/>
        <v>9634493.132766515</v>
      </c>
      <c r="T3856" s="11">
        <f t="shared" si="488"/>
        <v>37480696.100667104</v>
      </c>
      <c r="U3856" s="11">
        <f t="shared" si="488"/>
        <v>55317013.968371488</v>
      </c>
    </row>
    <row r="3857" spans="1:21" x14ac:dyDescent="0.2">
      <c r="A3857" s="5">
        <v>3894</v>
      </c>
      <c r="B3857" s="17">
        <v>11</v>
      </c>
      <c r="C3857" s="16">
        <v>8</v>
      </c>
      <c r="D3857" s="16">
        <v>1989</v>
      </c>
      <c r="E3857" s="18">
        <v>32820</v>
      </c>
      <c r="F3857" s="9" t="s">
        <v>3805</v>
      </c>
      <c r="G3857" s="3">
        <v>6000000</v>
      </c>
      <c r="H3857" s="3">
        <v>22168359</v>
      </c>
      <c r="I3857" s="3">
        <v>22168359</v>
      </c>
      <c r="J3857" s="8" t="str">
        <f t="shared" si="482"/>
        <v/>
      </c>
      <c r="K3857" s="8" t="str">
        <f t="shared" si="483"/>
        <v/>
      </c>
      <c r="L3857" s="8" t="str">
        <f t="shared" si="484"/>
        <v>A Nightmare On Elm Street: The Dream Child</v>
      </c>
      <c r="M3857" s="8" t="str">
        <f t="shared" si="485"/>
        <v/>
      </c>
      <c r="N3857" s="8" t="str">
        <f t="shared" si="481"/>
        <v>A Nightmare On Elm Street: The Dream Child</v>
      </c>
      <c r="O3857" s="10">
        <f>INDEX(cpi!$A$1:$M$106,MATCH($D3857,cpi!$A:$A,0),MATCH($C3857,cpi!$1:$1,0))</f>
        <v>124.6</v>
      </c>
      <c r="P3857" s="10">
        <f>cpi!$I$2</f>
        <v>245.51900000000001</v>
      </c>
      <c r="Q3857" s="10">
        <f t="shared" si="486"/>
        <v>1.9704574638844303</v>
      </c>
      <c r="R3857" s="8" t="str">
        <f t="shared" si="487"/>
        <v/>
      </c>
      <c r="S3857" s="11">
        <f t="shared" si="488"/>
        <v>11822744.783306582</v>
      </c>
      <c r="T3857" s="11">
        <f t="shared" si="488"/>
        <v>43681808.453619584</v>
      </c>
      <c r="U3857" s="11">
        <f t="shared" si="488"/>
        <v>43681808.453619584</v>
      </c>
    </row>
    <row r="3858" spans="1:21" x14ac:dyDescent="0.2">
      <c r="A3858" s="5">
        <v>3895</v>
      </c>
      <c r="B3858" s="17">
        <v>5</v>
      </c>
      <c r="C3858" s="16">
        <v>4</v>
      </c>
      <c r="D3858" s="16">
        <v>2002</v>
      </c>
      <c r="E3858" s="18">
        <v>37380</v>
      </c>
      <c r="F3858" s="9" t="s">
        <v>3806</v>
      </c>
      <c r="G3858" s="3">
        <v>6000000</v>
      </c>
      <c r="H3858" s="3">
        <v>21305259</v>
      </c>
      <c r="I3858" s="3">
        <v>39241323</v>
      </c>
      <c r="J3858" s="8" t="str">
        <f t="shared" si="482"/>
        <v/>
      </c>
      <c r="K3858" s="8" t="str">
        <f t="shared" si="483"/>
        <v/>
      </c>
      <c r="L3858" s="8" t="str">
        <f t="shared" si="484"/>
        <v>National Lampoon's Van Wilder</v>
      </c>
      <c r="M3858" s="8" t="str">
        <f t="shared" si="485"/>
        <v/>
      </c>
      <c r="N3858" s="8" t="str">
        <f t="shared" si="481"/>
        <v>National Lampoon's Van Wilder</v>
      </c>
      <c r="O3858" s="10">
        <f>INDEX(cpi!$A$1:$M$106,MATCH($D3858,cpi!$A:$A,0),MATCH($C3858,cpi!$1:$1,0))</f>
        <v>179.8</v>
      </c>
      <c r="P3858" s="10">
        <f>cpi!$I$2</f>
        <v>245.51900000000001</v>
      </c>
      <c r="Q3858" s="10">
        <f t="shared" si="486"/>
        <v>1.365511679644049</v>
      </c>
      <c r="R3858" s="8" t="str">
        <f t="shared" si="487"/>
        <v/>
      </c>
      <c r="S3858" s="11">
        <f t="shared" si="488"/>
        <v>8193070.0778642939</v>
      </c>
      <c r="T3858" s="11">
        <f t="shared" si="488"/>
        <v>29092580.00234149</v>
      </c>
      <c r="U3858" s="11">
        <f t="shared" si="488"/>
        <v>53584484.881184652</v>
      </c>
    </row>
    <row r="3859" spans="1:21" x14ac:dyDescent="0.2">
      <c r="A3859" s="5">
        <v>3896</v>
      </c>
      <c r="B3859" s="17">
        <v>31</v>
      </c>
      <c r="C3859" s="16">
        <v>12</v>
      </c>
      <c r="D3859" s="16">
        <v>1946</v>
      </c>
      <c r="E3859" s="18">
        <v>17726</v>
      </c>
      <c r="F3859" s="9" t="s">
        <v>3807</v>
      </c>
      <c r="G3859" s="3">
        <v>6000000</v>
      </c>
      <c r="H3859" s="3">
        <v>20400000</v>
      </c>
      <c r="I3859" s="3">
        <v>20400000</v>
      </c>
      <c r="J3859" s="8" t="str">
        <f t="shared" si="482"/>
        <v/>
      </c>
      <c r="K3859" s="8" t="str">
        <f t="shared" si="483"/>
        <v/>
      </c>
      <c r="L3859" s="8" t="str">
        <f t="shared" si="484"/>
        <v>Duel in the Sun</v>
      </c>
      <c r="M3859" s="8" t="str">
        <f t="shared" si="485"/>
        <v/>
      </c>
      <c r="N3859" s="8" t="str">
        <f t="shared" si="481"/>
        <v>Duel in the Sun</v>
      </c>
      <c r="O3859" s="10">
        <f>INDEX(cpi!$A$1:$M$106,MATCH($D3859,cpi!$A:$A,0),MATCH($C3859,cpi!$1:$1,0))</f>
        <v>21.5</v>
      </c>
      <c r="P3859" s="10">
        <f>cpi!$I$2</f>
        <v>245.51900000000001</v>
      </c>
      <c r="Q3859" s="10">
        <f t="shared" si="486"/>
        <v>11.419488372093024</v>
      </c>
      <c r="R3859" s="8" t="str">
        <f t="shared" si="487"/>
        <v/>
      </c>
      <c r="S3859" s="11">
        <f t="shared" si="488"/>
        <v>68516930.232558146</v>
      </c>
      <c r="T3859" s="11">
        <f t="shared" si="488"/>
        <v>232957562.79069769</v>
      </c>
      <c r="U3859" s="11">
        <f t="shared" si="488"/>
        <v>232957562.79069769</v>
      </c>
    </row>
    <row r="3860" spans="1:21" x14ac:dyDescent="0.2">
      <c r="A3860" s="5">
        <v>3897</v>
      </c>
      <c r="B3860" s="17">
        <v>27</v>
      </c>
      <c r="C3860" s="16">
        <v>9</v>
      </c>
      <c r="D3860" s="16">
        <v>2000</v>
      </c>
      <c r="E3860" s="18">
        <v>37324</v>
      </c>
      <c r="F3860" s="9" t="s">
        <v>3808</v>
      </c>
      <c r="G3860" s="3">
        <v>6000000</v>
      </c>
      <c r="H3860" s="3">
        <v>18621249</v>
      </c>
      <c r="I3860" s="3">
        <v>20695413</v>
      </c>
      <c r="J3860" s="8" t="str">
        <f t="shared" si="482"/>
        <v/>
      </c>
      <c r="K3860" s="8" t="str">
        <f t="shared" si="483"/>
        <v/>
      </c>
      <c r="L3860" s="8" t="str">
        <f t="shared" si="484"/>
        <v>Best in Show</v>
      </c>
      <c r="M3860" s="8" t="str">
        <f t="shared" si="485"/>
        <v/>
      </c>
      <c r="N3860" s="8" t="str">
        <f t="shared" si="481"/>
        <v>Best in Show</v>
      </c>
      <c r="O3860" s="10">
        <f>INDEX(cpi!$A$1:$M$106,MATCH($D3860,cpi!$A:$A,0),MATCH($C3860,cpi!$1:$1,0))</f>
        <v>173.7</v>
      </c>
      <c r="P3860" s="10">
        <f>cpi!$I$2</f>
        <v>245.51900000000001</v>
      </c>
      <c r="Q3860" s="10">
        <f t="shared" si="486"/>
        <v>1.4134657455382844</v>
      </c>
      <c r="R3860" s="8" t="str">
        <f t="shared" si="487"/>
        <v/>
      </c>
      <c r="S3860" s="11">
        <f t="shared" si="488"/>
        <v>8480794.4732297063</v>
      </c>
      <c r="T3860" s="11">
        <f t="shared" si="488"/>
        <v>26320497.600639034</v>
      </c>
      <c r="U3860" s="11">
        <f t="shared" si="488"/>
        <v>29252257.365267701</v>
      </c>
    </row>
    <row r="3861" spans="1:21" x14ac:dyDescent="0.2">
      <c r="A3861" s="5">
        <v>3898</v>
      </c>
      <c r="B3861" s="17">
        <v>27</v>
      </c>
      <c r="C3861" s="16">
        <v>9</v>
      </c>
      <c r="D3861" s="16">
        <v>2006</v>
      </c>
      <c r="E3861" s="18">
        <v>39516</v>
      </c>
      <c r="F3861" s="9" t="s">
        <v>3809</v>
      </c>
      <c r="G3861" s="3">
        <v>6000000</v>
      </c>
      <c r="H3861" s="3">
        <v>17606684</v>
      </c>
      <c r="I3861" s="3">
        <v>49155371</v>
      </c>
      <c r="J3861" s="8" t="str">
        <f t="shared" si="482"/>
        <v/>
      </c>
      <c r="K3861" s="8" t="str">
        <f t="shared" si="483"/>
        <v/>
      </c>
      <c r="L3861" s="8" t="str">
        <f t="shared" si="484"/>
        <v>The Last King of Scotland</v>
      </c>
      <c r="M3861" s="8" t="str">
        <f t="shared" si="485"/>
        <v/>
      </c>
      <c r="N3861" s="8" t="str">
        <f t="shared" si="481"/>
        <v>The Last King of Scotland</v>
      </c>
      <c r="O3861" s="10">
        <f>INDEX(cpi!$A$1:$M$106,MATCH($D3861,cpi!$A:$A,0),MATCH($C3861,cpi!$1:$1,0))</f>
        <v>202.9</v>
      </c>
      <c r="P3861" s="10">
        <f>cpi!$I$2</f>
        <v>245.51900000000001</v>
      </c>
      <c r="Q3861" s="10">
        <f t="shared" si="486"/>
        <v>1.2100492853622473</v>
      </c>
      <c r="R3861" s="8" t="str">
        <f t="shared" si="487"/>
        <v/>
      </c>
      <c r="S3861" s="11">
        <f t="shared" si="488"/>
        <v>7260295.7121734843</v>
      </c>
      <c r="T3861" s="11">
        <f t="shared" si="488"/>
        <v>21304955.391798913</v>
      </c>
      <c r="U3861" s="11">
        <f t="shared" si="488"/>
        <v>59480421.550266139</v>
      </c>
    </row>
    <row r="3862" spans="1:21" x14ac:dyDescent="0.2">
      <c r="A3862" s="5">
        <v>3899</v>
      </c>
      <c r="B3862" s="17">
        <v>16</v>
      </c>
      <c r="C3862" s="16">
        <v>4</v>
      </c>
      <c r="D3862" s="16">
        <v>2003</v>
      </c>
      <c r="E3862" s="18">
        <v>38081</v>
      </c>
      <c r="F3862" s="9" t="s">
        <v>3810</v>
      </c>
      <c r="G3862" s="3">
        <v>6000000</v>
      </c>
      <c r="H3862" s="3">
        <v>17583468</v>
      </c>
      <c r="I3862" s="3">
        <v>18504539</v>
      </c>
      <c r="J3862" s="8" t="str">
        <f t="shared" si="482"/>
        <v/>
      </c>
      <c r="K3862" s="8" t="str">
        <f t="shared" si="483"/>
        <v/>
      </c>
      <c r="L3862" s="8" t="str">
        <f t="shared" si="484"/>
        <v>A Mighty Wind</v>
      </c>
      <c r="M3862" s="8" t="str">
        <f t="shared" si="485"/>
        <v/>
      </c>
      <c r="N3862" s="8" t="str">
        <f t="shared" si="481"/>
        <v>A Mighty Wind</v>
      </c>
      <c r="O3862" s="10">
        <f>INDEX(cpi!$A$1:$M$106,MATCH($D3862,cpi!$A:$A,0),MATCH($C3862,cpi!$1:$1,0))</f>
        <v>183.8</v>
      </c>
      <c r="P3862" s="10">
        <f>cpi!$I$2</f>
        <v>245.51900000000001</v>
      </c>
      <c r="Q3862" s="10">
        <f t="shared" si="486"/>
        <v>1.3357943416757345</v>
      </c>
      <c r="R3862" s="8" t="str">
        <f t="shared" si="487"/>
        <v/>
      </c>
      <c r="S3862" s="11">
        <f t="shared" si="488"/>
        <v>8014766.0500544067</v>
      </c>
      <c r="T3862" s="11">
        <f t="shared" si="488"/>
        <v>23487897.061436344</v>
      </c>
      <c r="U3862" s="11">
        <f t="shared" si="488"/>
        <v>24718258.491517954</v>
      </c>
    </row>
    <row r="3863" spans="1:21" x14ac:dyDescent="0.2">
      <c r="A3863" s="5">
        <v>3900</v>
      </c>
      <c r="B3863" s="17">
        <v>12</v>
      </c>
      <c r="C3863" s="16">
        <v>2</v>
      </c>
      <c r="D3863" s="16">
        <v>1988</v>
      </c>
      <c r="E3863" s="18">
        <v>32479</v>
      </c>
      <c r="F3863" s="9" t="s">
        <v>3811</v>
      </c>
      <c r="G3863" s="3">
        <v>6000000</v>
      </c>
      <c r="H3863" s="3">
        <v>14545844</v>
      </c>
      <c r="I3863" s="3">
        <v>14545844</v>
      </c>
      <c r="J3863" s="8" t="str">
        <f t="shared" si="482"/>
        <v/>
      </c>
      <c r="K3863" s="8" t="str">
        <f t="shared" si="483"/>
        <v/>
      </c>
      <c r="L3863" s="8" t="str">
        <f t="shared" si="484"/>
        <v>School Daze</v>
      </c>
      <c r="M3863" s="8" t="str">
        <f t="shared" si="485"/>
        <v/>
      </c>
      <c r="N3863" s="8" t="str">
        <f t="shared" si="481"/>
        <v>School Daze</v>
      </c>
      <c r="O3863" s="10">
        <f>INDEX(cpi!$A$1:$M$106,MATCH($D3863,cpi!$A:$A,0),MATCH($C3863,cpi!$1:$1,0))</f>
        <v>116</v>
      </c>
      <c r="P3863" s="10">
        <f>cpi!$I$2</f>
        <v>245.51900000000001</v>
      </c>
      <c r="Q3863" s="10">
        <f t="shared" si="486"/>
        <v>2.1165431034482758</v>
      </c>
      <c r="R3863" s="8" t="str">
        <f t="shared" si="487"/>
        <v/>
      </c>
      <c r="S3863" s="11">
        <f t="shared" si="488"/>
        <v>12699258.620689655</v>
      </c>
      <c r="T3863" s="11">
        <f t="shared" si="488"/>
        <v>30786905.802034482</v>
      </c>
      <c r="U3863" s="11">
        <f t="shared" si="488"/>
        <v>30786905.802034482</v>
      </c>
    </row>
    <row r="3864" spans="1:21" x14ac:dyDescent="0.2">
      <c r="A3864" s="5">
        <v>3901</v>
      </c>
      <c r="B3864" s="17">
        <v>8</v>
      </c>
      <c r="C3864" s="16">
        <v>8</v>
      </c>
      <c r="D3864" s="16">
        <v>2007</v>
      </c>
      <c r="E3864" s="18">
        <v>39302</v>
      </c>
      <c r="F3864" s="9" t="s">
        <v>3812</v>
      </c>
      <c r="G3864" s="3">
        <v>6000000</v>
      </c>
      <c r="H3864" s="3">
        <v>13235267</v>
      </c>
      <c r="I3864" s="3">
        <v>18209872</v>
      </c>
      <c r="J3864" s="8" t="str">
        <f t="shared" si="482"/>
        <v/>
      </c>
      <c r="K3864" s="8" t="str">
        <f t="shared" si="483"/>
        <v/>
      </c>
      <c r="L3864" s="8" t="str">
        <f t="shared" si="484"/>
        <v>Daddy Day Camp</v>
      </c>
      <c r="M3864" s="8" t="str">
        <f t="shared" si="485"/>
        <v/>
      </c>
      <c r="N3864" s="8" t="str">
        <f t="shared" si="481"/>
        <v>Daddy Day Camp</v>
      </c>
      <c r="O3864" s="10">
        <f>INDEX(cpi!$A$1:$M$106,MATCH($D3864,cpi!$A:$A,0),MATCH($C3864,cpi!$1:$1,0))</f>
        <v>207.917</v>
      </c>
      <c r="P3864" s="10">
        <f>cpi!$I$2</f>
        <v>245.51900000000001</v>
      </c>
      <c r="Q3864" s="10">
        <f t="shared" si="486"/>
        <v>1.1808510126637071</v>
      </c>
      <c r="R3864" s="8" t="str">
        <f t="shared" si="487"/>
        <v/>
      </c>
      <c r="S3864" s="11">
        <f t="shared" si="488"/>
        <v>7085106.0759822428</v>
      </c>
      <c r="T3864" s="11">
        <f t="shared" si="488"/>
        <v>15628878.439824544</v>
      </c>
      <c r="U3864" s="11">
        <f t="shared" si="488"/>
        <v>21503145.791676484</v>
      </c>
    </row>
    <row r="3865" spans="1:21" x14ac:dyDescent="0.2">
      <c r="A3865" s="5">
        <v>3902</v>
      </c>
      <c r="B3865" s="17">
        <v>21</v>
      </c>
      <c r="C3865" s="16">
        <v>10</v>
      </c>
      <c r="D3865" s="16">
        <v>1988</v>
      </c>
      <c r="E3865" s="18">
        <v>32761</v>
      </c>
      <c r="F3865" s="9" t="s">
        <v>3813</v>
      </c>
      <c r="G3865" s="3">
        <v>6000000</v>
      </c>
      <c r="H3865" s="3">
        <v>12793213</v>
      </c>
      <c r="I3865" s="3">
        <v>12793213</v>
      </c>
      <c r="J3865" s="8" t="str">
        <f t="shared" si="482"/>
        <v/>
      </c>
      <c r="K3865" s="8" t="str">
        <f t="shared" si="483"/>
        <v/>
      </c>
      <c r="L3865" s="8" t="str">
        <f t="shared" si="484"/>
        <v>Mystic Pizza</v>
      </c>
      <c r="M3865" s="8" t="str">
        <f t="shared" si="485"/>
        <v/>
      </c>
      <c r="N3865" s="8" t="str">
        <f t="shared" si="481"/>
        <v>Mystic Pizza</v>
      </c>
      <c r="O3865" s="10">
        <f>INDEX(cpi!$A$1:$M$106,MATCH($D3865,cpi!$A:$A,0),MATCH($C3865,cpi!$1:$1,0))</f>
        <v>120.2</v>
      </c>
      <c r="P3865" s="10">
        <f>cpi!$I$2</f>
        <v>245.51900000000001</v>
      </c>
      <c r="Q3865" s="10">
        <f t="shared" si="486"/>
        <v>2.0425873544093176</v>
      </c>
      <c r="R3865" s="8" t="str">
        <f t="shared" si="487"/>
        <v/>
      </c>
      <c r="S3865" s="11">
        <f t="shared" si="488"/>
        <v>12255524.126455905</v>
      </c>
      <c r="T3865" s="11">
        <f t="shared" si="488"/>
        <v>26131255.096064888</v>
      </c>
      <c r="U3865" s="11">
        <f t="shared" si="488"/>
        <v>26131255.096064888</v>
      </c>
    </row>
    <row r="3866" spans="1:21" x14ac:dyDescent="0.2">
      <c r="A3866" s="5">
        <v>3903</v>
      </c>
      <c r="B3866" s="17">
        <v>20</v>
      </c>
      <c r="C3866" s="16">
        <v>3</v>
      </c>
      <c r="D3866" s="16">
        <v>1998</v>
      </c>
      <c r="E3866" s="18">
        <v>36375</v>
      </c>
      <c r="F3866" s="9" t="s">
        <v>3814</v>
      </c>
      <c r="G3866" s="3">
        <v>6000000</v>
      </c>
      <c r="H3866" s="3">
        <v>12716953</v>
      </c>
      <c r="I3866" s="3">
        <v>31716953</v>
      </c>
      <c r="J3866" s="8" t="str">
        <f t="shared" si="482"/>
        <v/>
      </c>
      <c r="K3866" s="8" t="str">
        <f t="shared" si="483"/>
        <v/>
      </c>
      <c r="L3866" s="8" t="str">
        <f t="shared" si="484"/>
        <v>Mr. Nice Guy</v>
      </c>
      <c r="M3866" s="8" t="str">
        <f t="shared" si="485"/>
        <v/>
      </c>
      <c r="N3866" s="8" t="str">
        <f t="shared" si="481"/>
        <v>Mr. Nice Guy</v>
      </c>
      <c r="O3866" s="10">
        <f>INDEX(cpi!$A$1:$M$106,MATCH($D3866,cpi!$A:$A,0),MATCH($C3866,cpi!$1:$1,0))</f>
        <v>162.19999999999999</v>
      </c>
      <c r="P3866" s="10">
        <f>cpi!$I$2</f>
        <v>245.51900000000001</v>
      </c>
      <c r="Q3866" s="10">
        <f t="shared" si="486"/>
        <v>1.513680641183724</v>
      </c>
      <c r="R3866" s="8" t="str">
        <f t="shared" si="487"/>
        <v/>
      </c>
      <c r="S3866" s="11">
        <f t="shared" si="488"/>
        <v>9082083.847102344</v>
      </c>
      <c r="T3866" s="11">
        <f t="shared" si="488"/>
        <v>19249405.570943281</v>
      </c>
      <c r="U3866" s="11">
        <f t="shared" si="488"/>
        <v>48009337.75343404</v>
      </c>
    </row>
    <row r="3867" spans="1:21" x14ac:dyDescent="0.2">
      <c r="A3867" s="5">
        <v>3904</v>
      </c>
      <c r="B3867" s="17">
        <v>1</v>
      </c>
      <c r="C3867" s="16">
        <v>1</v>
      </c>
      <c r="D3867" s="16">
        <v>1956</v>
      </c>
      <c r="E3867" s="18">
        <v>20455</v>
      </c>
      <c r="F3867" s="9" t="s">
        <v>3815</v>
      </c>
      <c r="G3867" s="3">
        <v>6000000</v>
      </c>
      <c r="H3867" s="3">
        <v>12500000</v>
      </c>
      <c r="I3867" s="3">
        <v>12500000</v>
      </c>
      <c r="J3867" s="8" t="str">
        <f t="shared" si="482"/>
        <v/>
      </c>
      <c r="K3867" s="8" t="str">
        <f t="shared" si="483"/>
        <v/>
      </c>
      <c r="L3867" s="8" t="str">
        <f t="shared" si="484"/>
        <v>War and Peace</v>
      </c>
      <c r="M3867" s="8" t="str">
        <f t="shared" si="485"/>
        <v/>
      </c>
      <c r="N3867" s="8" t="str">
        <f t="shared" si="481"/>
        <v>War and Peace</v>
      </c>
      <c r="O3867" s="10">
        <f>INDEX(cpi!$A$1:$M$106,MATCH($D3867,cpi!$A:$A,0),MATCH($C3867,cpi!$1:$1,0))</f>
        <v>26.8</v>
      </c>
      <c r="P3867" s="10">
        <f>cpi!$I$2</f>
        <v>245.51900000000001</v>
      </c>
      <c r="Q3867" s="10">
        <f t="shared" si="486"/>
        <v>9.16115671641791</v>
      </c>
      <c r="R3867" s="8" t="str">
        <f t="shared" si="487"/>
        <v/>
      </c>
      <c r="S3867" s="11">
        <f t="shared" si="488"/>
        <v>54966940.298507459</v>
      </c>
      <c r="T3867" s="11">
        <f t="shared" si="488"/>
        <v>114514458.95522387</v>
      </c>
      <c r="U3867" s="11">
        <f t="shared" si="488"/>
        <v>114514458.95522387</v>
      </c>
    </row>
    <row r="3868" spans="1:21" x14ac:dyDescent="0.2">
      <c r="A3868" s="5">
        <v>3905</v>
      </c>
      <c r="B3868" s="17">
        <v>24</v>
      </c>
      <c r="C3868" s="16">
        <v>4</v>
      </c>
      <c r="D3868" s="16">
        <v>1998</v>
      </c>
      <c r="E3868" s="18">
        <v>36498</v>
      </c>
      <c r="F3868" s="9" t="s">
        <v>3816</v>
      </c>
      <c r="G3868" s="3">
        <v>6000000</v>
      </c>
      <c r="H3868" s="3">
        <v>11911200</v>
      </c>
      <c r="I3868" s="3">
        <v>58809149</v>
      </c>
      <c r="J3868" s="8" t="str">
        <f t="shared" si="482"/>
        <v/>
      </c>
      <c r="K3868" s="8" t="str">
        <f t="shared" si="483"/>
        <v/>
      </c>
      <c r="L3868" s="8" t="str">
        <f t="shared" si="484"/>
        <v>Sliding Doors</v>
      </c>
      <c r="M3868" s="8" t="str">
        <f t="shared" si="485"/>
        <v/>
      </c>
      <c r="N3868" s="8" t="str">
        <f t="shared" si="481"/>
        <v>Sliding Doors</v>
      </c>
      <c r="O3868" s="10">
        <f>INDEX(cpi!$A$1:$M$106,MATCH($D3868,cpi!$A:$A,0),MATCH($C3868,cpi!$1:$1,0))</f>
        <v>162.5</v>
      </c>
      <c r="P3868" s="10">
        <f>cpi!$I$2</f>
        <v>245.51900000000001</v>
      </c>
      <c r="Q3868" s="10">
        <f t="shared" si="486"/>
        <v>1.510886153846154</v>
      </c>
      <c r="R3868" s="8" t="str">
        <f t="shared" si="487"/>
        <v/>
      </c>
      <c r="S3868" s="11">
        <f t="shared" si="488"/>
        <v>9065316.9230769239</v>
      </c>
      <c r="T3868" s="11">
        <f t="shared" si="488"/>
        <v>17996467.155692309</v>
      </c>
      <c r="U3868" s="11">
        <f t="shared" si="488"/>
        <v>88853928.943575397</v>
      </c>
    </row>
    <row r="3869" spans="1:21" x14ac:dyDescent="0.2">
      <c r="A3869" s="5">
        <v>3906</v>
      </c>
      <c r="B3869" s="17">
        <v>24</v>
      </c>
      <c r="C3869" s="16">
        <v>5</v>
      </c>
      <c r="D3869" s="16">
        <v>1995</v>
      </c>
      <c r="E3869" s="18">
        <v>35404</v>
      </c>
      <c r="F3869" s="9" t="s">
        <v>3817</v>
      </c>
      <c r="G3869" s="3">
        <v>6000000</v>
      </c>
      <c r="H3869" s="3">
        <v>11784569</v>
      </c>
      <c r="I3869" s="3">
        <v>11784569</v>
      </c>
      <c r="J3869" s="8" t="str">
        <f t="shared" si="482"/>
        <v/>
      </c>
      <c r="K3869" s="8" t="str">
        <f t="shared" si="483"/>
        <v/>
      </c>
      <c r="L3869" s="8" t="str">
        <f t="shared" si="484"/>
        <v>Tales from the Hood</v>
      </c>
      <c r="M3869" s="8" t="str">
        <f t="shared" si="485"/>
        <v/>
      </c>
      <c r="N3869" s="8" t="str">
        <f t="shared" si="481"/>
        <v>Tales from the Hood</v>
      </c>
      <c r="O3869" s="10">
        <f>INDEX(cpi!$A$1:$M$106,MATCH($D3869,cpi!$A:$A,0),MATCH($C3869,cpi!$1:$1,0))</f>
        <v>152.19999999999999</v>
      </c>
      <c r="P3869" s="10">
        <f>cpi!$I$2</f>
        <v>245.51900000000001</v>
      </c>
      <c r="Q3869" s="10">
        <f t="shared" si="486"/>
        <v>1.6131340341655718</v>
      </c>
      <c r="R3869" s="8" t="str">
        <f t="shared" si="487"/>
        <v/>
      </c>
      <c r="S3869" s="11">
        <f t="shared" si="488"/>
        <v>9678804.2049934305</v>
      </c>
      <c r="T3869" s="11">
        <f t="shared" si="488"/>
        <v>19010089.331872538</v>
      </c>
      <c r="U3869" s="11">
        <f t="shared" si="488"/>
        <v>19010089.331872538</v>
      </c>
    </row>
    <row r="3870" spans="1:21" x14ac:dyDescent="0.2">
      <c r="A3870" s="5">
        <v>3907</v>
      </c>
      <c r="B3870" s="17">
        <v>13</v>
      </c>
      <c r="C3870" s="16">
        <v>10</v>
      </c>
      <c r="D3870" s="16">
        <v>1989</v>
      </c>
      <c r="E3870" s="18">
        <v>32883</v>
      </c>
      <c r="F3870" s="9" t="s">
        <v>3818</v>
      </c>
      <c r="G3870" s="3">
        <v>6000000</v>
      </c>
      <c r="H3870" s="3">
        <v>11642254</v>
      </c>
      <c r="I3870" s="3">
        <v>11642254</v>
      </c>
      <c r="J3870" s="8" t="str">
        <f t="shared" si="482"/>
        <v/>
      </c>
      <c r="K3870" s="8" t="str">
        <f t="shared" si="483"/>
        <v/>
      </c>
      <c r="L3870" s="8" t="str">
        <f t="shared" si="484"/>
        <v>Halloween 5: The Revenge of Michael Myers</v>
      </c>
      <c r="M3870" s="8" t="str">
        <f t="shared" si="485"/>
        <v/>
      </c>
      <c r="N3870" s="8" t="str">
        <f t="shared" si="481"/>
        <v>Halloween 5: The Revenge of Michael Myers</v>
      </c>
      <c r="O3870" s="10">
        <f>INDEX(cpi!$A$1:$M$106,MATCH($D3870,cpi!$A:$A,0),MATCH($C3870,cpi!$1:$1,0))</f>
        <v>125.6</v>
      </c>
      <c r="P3870" s="10">
        <f>cpi!$I$2</f>
        <v>245.51900000000001</v>
      </c>
      <c r="Q3870" s="10">
        <f t="shared" si="486"/>
        <v>1.954769108280255</v>
      </c>
      <c r="R3870" s="8" t="str">
        <f t="shared" si="487"/>
        <v/>
      </c>
      <c r="S3870" s="11">
        <f t="shared" si="488"/>
        <v>11728614.649681529</v>
      </c>
      <c r="T3870" s="11">
        <f t="shared" si="488"/>
        <v>22757918.469952233</v>
      </c>
      <c r="U3870" s="11">
        <f t="shared" si="488"/>
        <v>22757918.469952233</v>
      </c>
    </row>
    <row r="3871" spans="1:21" x14ac:dyDescent="0.2">
      <c r="A3871" s="5">
        <v>3908</v>
      </c>
      <c r="B3871" s="17">
        <v>7</v>
      </c>
      <c r="C3871" s="16">
        <v>9</v>
      </c>
      <c r="D3871" s="16">
        <v>2012</v>
      </c>
      <c r="E3871" s="18">
        <v>41099</v>
      </c>
      <c r="F3871" s="9" t="s">
        <v>3819</v>
      </c>
      <c r="G3871" s="3">
        <v>6000000</v>
      </c>
      <c r="H3871" s="3">
        <v>11494838</v>
      </c>
      <c r="I3871" s="3">
        <v>16369708</v>
      </c>
      <c r="J3871" s="8" t="str">
        <f t="shared" si="482"/>
        <v/>
      </c>
      <c r="K3871" s="8" t="str">
        <f t="shared" si="483"/>
        <v/>
      </c>
      <c r="L3871" s="8" t="str">
        <f t="shared" si="484"/>
        <v>The Words</v>
      </c>
      <c r="M3871" s="8" t="str">
        <f t="shared" si="485"/>
        <v/>
      </c>
      <c r="N3871" s="8" t="str">
        <f t="shared" si="481"/>
        <v>The Words</v>
      </c>
      <c r="O3871" s="10">
        <f>INDEX(cpi!$A$1:$M$106,MATCH($D3871,cpi!$A:$A,0),MATCH($C3871,cpi!$1:$1,0))</f>
        <v>231.40700000000001</v>
      </c>
      <c r="P3871" s="10">
        <f>cpi!$I$2</f>
        <v>245.51900000000001</v>
      </c>
      <c r="Q3871" s="10">
        <f t="shared" si="486"/>
        <v>1.0609834620387455</v>
      </c>
      <c r="R3871" s="8" t="str">
        <f t="shared" si="487"/>
        <v/>
      </c>
      <c r="S3871" s="11">
        <f t="shared" si="488"/>
        <v>6365900.7722324729</v>
      </c>
      <c r="T3871" s="11">
        <f t="shared" si="488"/>
        <v>12195833.01681453</v>
      </c>
      <c r="U3871" s="11">
        <f t="shared" si="488"/>
        <v>17367989.46640335</v>
      </c>
    </row>
    <row r="3872" spans="1:21" x14ac:dyDescent="0.2">
      <c r="A3872" s="5">
        <v>3909</v>
      </c>
      <c r="B3872" s="17">
        <v>27</v>
      </c>
      <c r="C3872" s="16">
        <v>4</v>
      </c>
      <c r="D3872" s="16">
        <v>2012</v>
      </c>
      <c r="E3872" s="18">
        <v>41702</v>
      </c>
      <c r="F3872" s="9" t="s">
        <v>3820</v>
      </c>
      <c r="G3872" s="3">
        <v>6000000</v>
      </c>
      <c r="H3872" s="3">
        <v>9204489</v>
      </c>
      <c r="I3872" s="3">
        <v>10106975</v>
      </c>
      <c r="J3872" s="8" t="str">
        <f t="shared" si="482"/>
        <v/>
      </c>
      <c r="K3872" s="8" t="str">
        <f t="shared" si="483"/>
        <v/>
      </c>
      <c r="L3872" s="8" t="str">
        <f t="shared" si="484"/>
        <v>Bernie</v>
      </c>
      <c r="M3872" s="8" t="str">
        <f t="shared" si="485"/>
        <v/>
      </c>
      <c r="N3872" s="8" t="str">
        <f t="shared" si="481"/>
        <v>Bernie</v>
      </c>
      <c r="O3872" s="10">
        <f>INDEX(cpi!$A$1:$M$106,MATCH($D3872,cpi!$A:$A,0),MATCH($C3872,cpi!$1:$1,0))</f>
        <v>230.08500000000001</v>
      </c>
      <c r="P3872" s="10">
        <f>cpi!$I$2</f>
        <v>245.51900000000001</v>
      </c>
      <c r="Q3872" s="10">
        <f t="shared" si="486"/>
        <v>1.0670795575548166</v>
      </c>
      <c r="R3872" s="8" t="str">
        <f t="shared" si="487"/>
        <v/>
      </c>
      <c r="S3872" s="11">
        <f t="shared" si="488"/>
        <v>6402477.3453289</v>
      </c>
      <c r="T3872" s="11">
        <f t="shared" si="488"/>
        <v>9821922.0496381763</v>
      </c>
      <c r="U3872" s="11">
        <f t="shared" si="488"/>
        <v>10784946.411217593</v>
      </c>
    </row>
    <row r="3873" spans="1:21" x14ac:dyDescent="0.2">
      <c r="A3873" s="5">
        <v>3910</v>
      </c>
      <c r="B3873" s="17">
        <v>15</v>
      </c>
      <c r="C3873" s="16">
        <v>12</v>
      </c>
      <c r="D3873" s="16">
        <v>2000</v>
      </c>
      <c r="E3873" s="18">
        <v>36962</v>
      </c>
      <c r="F3873" s="9" t="s">
        <v>3821</v>
      </c>
      <c r="G3873" s="3">
        <v>6000000</v>
      </c>
      <c r="H3873" s="3">
        <v>8596914</v>
      </c>
      <c r="I3873" s="3">
        <v>10557291</v>
      </c>
      <c r="J3873" s="8" t="str">
        <f t="shared" si="482"/>
        <v/>
      </c>
      <c r="K3873" s="8" t="str">
        <f t="shared" si="483"/>
        <v/>
      </c>
      <c r="L3873" s="8" t="str">
        <f t="shared" si="484"/>
        <v>Pollock</v>
      </c>
      <c r="M3873" s="8" t="str">
        <f t="shared" si="485"/>
        <v/>
      </c>
      <c r="N3873" s="8" t="str">
        <f t="shared" si="481"/>
        <v>Pollock</v>
      </c>
      <c r="O3873" s="10">
        <f>INDEX(cpi!$A$1:$M$106,MATCH($D3873,cpi!$A:$A,0),MATCH($C3873,cpi!$1:$1,0))</f>
        <v>174</v>
      </c>
      <c r="P3873" s="10">
        <f>cpi!$I$2</f>
        <v>245.51900000000001</v>
      </c>
      <c r="Q3873" s="10">
        <f t="shared" si="486"/>
        <v>1.411028735632184</v>
      </c>
      <c r="R3873" s="8" t="str">
        <f t="shared" si="487"/>
        <v/>
      </c>
      <c r="S3873" s="11">
        <f t="shared" si="488"/>
        <v>8466172.4137931038</v>
      </c>
      <c r="T3873" s="11">
        <f t="shared" si="488"/>
        <v>12130492.691758621</v>
      </c>
      <c r="U3873" s="11">
        <f t="shared" si="488"/>
        <v>14896640.971431036</v>
      </c>
    </row>
    <row r="3874" spans="1:21" x14ac:dyDescent="0.2">
      <c r="A3874" s="5">
        <v>3911</v>
      </c>
      <c r="B3874" s="17">
        <v>15</v>
      </c>
      <c r="C3874" s="16">
        <v>2</v>
      </c>
      <c r="D3874" s="16">
        <v>2008</v>
      </c>
      <c r="E3874" s="18">
        <v>39874</v>
      </c>
      <c r="F3874" s="9" t="s">
        <v>3822</v>
      </c>
      <c r="G3874" s="3">
        <v>6000000</v>
      </c>
      <c r="H3874" s="3">
        <v>7714996</v>
      </c>
      <c r="I3874" s="3">
        <v>17252287</v>
      </c>
      <c r="J3874" s="8" t="str">
        <f t="shared" si="482"/>
        <v/>
      </c>
      <c r="K3874" s="8" t="str">
        <f t="shared" si="483"/>
        <v/>
      </c>
      <c r="L3874" s="8" t="str">
        <f t="shared" si="484"/>
        <v>Dolphins and Whales Tribes of the Ocean 3D</v>
      </c>
      <c r="M3874" s="8" t="str">
        <f t="shared" si="485"/>
        <v/>
      </c>
      <c r="N3874" s="8" t="str">
        <f t="shared" si="481"/>
        <v>Dolphins and Whales Tribes of the Ocean 3D</v>
      </c>
      <c r="O3874" s="10">
        <f>INDEX(cpi!$A$1:$M$106,MATCH($D3874,cpi!$A:$A,0),MATCH($C3874,cpi!$1:$1,0))</f>
        <v>211.69300000000001</v>
      </c>
      <c r="P3874" s="10">
        <f>cpi!$I$2</f>
        <v>245.51900000000001</v>
      </c>
      <c r="Q3874" s="10">
        <f t="shared" si="486"/>
        <v>1.1597879948793772</v>
      </c>
      <c r="R3874" s="8" t="str">
        <f t="shared" si="487"/>
        <v/>
      </c>
      <c r="S3874" s="11">
        <f t="shared" si="488"/>
        <v>6958727.9692762634</v>
      </c>
      <c r="T3874" s="11">
        <f t="shared" si="488"/>
        <v>8947759.741342416</v>
      </c>
      <c r="U3874" s="11">
        <f t="shared" si="488"/>
        <v>20008995.346813545</v>
      </c>
    </row>
    <row r="3875" spans="1:21" x14ac:dyDescent="0.2">
      <c r="A3875" s="5">
        <v>3912</v>
      </c>
      <c r="B3875" s="17">
        <v>26</v>
      </c>
      <c r="C3875" s="16">
        <v>2</v>
      </c>
      <c r="D3875" s="16">
        <v>1999</v>
      </c>
      <c r="E3875" s="18">
        <v>36924</v>
      </c>
      <c r="F3875" s="9" t="s">
        <v>3823</v>
      </c>
      <c r="G3875" s="3">
        <v>6000000</v>
      </c>
      <c r="H3875" s="3">
        <v>6852450</v>
      </c>
      <c r="I3875" s="3">
        <v>6852450</v>
      </c>
      <c r="J3875" s="8" t="str">
        <f t="shared" si="482"/>
        <v/>
      </c>
      <c r="K3875" s="8" t="str">
        <f t="shared" si="483"/>
        <v/>
      </c>
      <c r="L3875" s="8" t="str">
        <f t="shared" si="484"/>
        <v>200 Cigarettes</v>
      </c>
      <c r="M3875" s="8" t="str">
        <f t="shared" si="485"/>
        <v/>
      </c>
      <c r="N3875" s="8" t="str">
        <f t="shared" si="481"/>
        <v>200 Cigarettes</v>
      </c>
      <c r="O3875" s="10">
        <f>INDEX(cpi!$A$1:$M$106,MATCH($D3875,cpi!$A:$A,0),MATCH($C3875,cpi!$1:$1,0))</f>
        <v>164.5</v>
      </c>
      <c r="P3875" s="10">
        <f>cpi!$I$2</f>
        <v>245.51900000000001</v>
      </c>
      <c r="Q3875" s="10">
        <f t="shared" si="486"/>
        <v>1.4925167173252281</v>
      </c>
      <c r="R3875" s="8" t="str">
        <f t="shared" si="487"/>
        <v/>
      </c>
      <c r="S3875" s="11">
        <f t="shared" si="488"/>
        <v>8955100.3039513677</v>
      </c>
      <c r="T3875" s="11">
        <f t="shared" si="488"/>
        <v>10227396.179635258</v>
      </c>
      <c r="U3875" s="11">
        <f t="shared" si="488"/>
        <v>10227396.179635258</v>
      </c>
    </row>
    <row r="3876" spans="1:21" x14ac:dyDescent="0.2">
      <c r="A3876" s="5">
        <v>3913</v>
      </c>
      <c r="B3876" s="17">
        <v>19</v>
      </c>
      <c r="C3876" s="16">
        <v>3</v>
      </c>
      <c r="D3876" s="16">
        <v>2010</v>
      </c>
      <c r="E3876" s="18">
        <v>40727</v>
      </c>
      <c r="F3876" s="9" t="s">
        <v>3824</v>
      </c>
      <c r="G3876" s="3">
        <v>6000000</v>
      </c>
      <c r="H3876" s="3">
        <v>6671283</v>
      </c>
      <c r="I3876" s="3">
        <v>8173486</v>
      </c>
      <c r="J3876" s="8" t="str">
        <f t="shared" si="482"/>
        <v/>
      </c>
      <c r="K3876" s="8" t="str">
        <f t="shared" si="483"/>
        <v/>
      </c>
      <c r="L3876" s="8" t="str">
        <f t="shared" si="484"/>
        <v>City Island</v>
      </c>
      <c r="M3876" s="8" t="str">
        <f t="shared" si="485"/>
        <v/>
      </c>
      <c r="N3876" s="8" t="str">
        <f t="shared" si="481"/>
        <v>City Island</v>
      </c>
      <c r="O3876" s="10">
        <f>INDEX(cpi!$A$1:$M$106,MATCH($D3876,cpi!$A:$A,0),MATCH($C3876,cpi!$1:$1,0))</f>
        <v>217.631</v>
      </c>
      <c r="P3876" s="10">
        <f>cpi!$I$2</f>
        <v>245.51900000000001</v>
      </c>
      <c r="Q3876" s="10">
        <f t="shared" si="486"/>
        <v>1.1281435089670131</v>
      </c>
      <c r="R3876" s="8" t="str">
        <f t="shared" si="487"/>
        <v/>
      </c>
      <c r="S3876" s="11">
        <f t="shared" si="488"/>
        <v>6768861.0538020786</v>
      </c>
      <c r="T3876" s="11">
        <f t="shared" si="488"/>
        <v>7526164.6129319817</v>
      </c>
      <c r="U3876" s="11">
        <f t="shared" si="488"/>
        <v>9220865.1765327565</v>
      </c>
    </row>
    <row r="3877" spans="1:21" x14ac:dyDescent="0.2">
      <c r="A3877" s="5">
        <v>3914</v>
      </c>
      <c r="B3877" s="17">
        <v>16</v>
      </c>
      <c r="C3877" s="16">
        <v>3</v>
      </c>
      <c r="D3877" s="16">
        <v>2012</v>
      </c>
      <c r="E3877" s="18">
        <v>41367</v>
      </c>
      <c r="F3877" s="9" t="s">
        <v>3825</v>
      </c>
      <c r="G3877" s="3">
        <v>6000000</v>
      </c>
      <c r="H3877" s="3">
        <v>5909483</v>
      </c>
      <c r="I3877" s="3">
        <v>8446952</v>
      </c>
      <c r="J3877" s="8" t="str">
        <f t="shared" si="482"/>
        <v/>
      </c>
      <c r="K3877" s="8" t="str">
        <f t="shared" si="483"/>
        <v/>
      </c>
      <c r="L3877" s="8" t="str">
        <f t="shared" si="484"/>
        <v>Casa de mi Padre</v>
      </c>
      <c r="M3877" s="8" t="str">
        <f t="shared" si="485"/>
        <v/>
      </c>
      <c r="N3877" s="8" t="str">
        <f t="shared" si="481"/>
        <v>Casa de mi Padre</v>
      </c>
      <c r="O3877" s="10">
        <f>INDEX(cpi!$A$1:$M$106,MATCH($D3877,cpi!$A:$A,0),MATCH($C3877,cpi!$1:$1,0))</f>
        <v>229.392</v>
      </c>
      <c r="P3877" s="10">
        <f>cpi!$I$2</f>
        <v>245.51900000000001</v>
      </c>
      <c r="Q3877" s="10">
        <f t="shared" si="486"/>
        <v>1.0703032363813909</v>
      </c>
      <c r="R3877" s="8" t="str">
        <f t="shared" si="487"/>
        <v/>
      </c>
      <c r="S3877" s="11">
        <f t="shared" si="488"/>
        <v>6421819.4182883454</v>
      </c>
      <c r="T3877" s="11">
        <f t="shared" si="488"/>
        <v>6324938.7802408114</v>
      </c>
      <c r="U3877" s="11">
        <f t="shared" si="488"/>
        <v>9040800.0631582625</v>
      </c>
    </row>
    <row r="3878" spans="1:21" x14ac:dyDescent="0.2">
      <c r="A3878" s="5">
        <v>3915</v>
      </c>
      <c r="B3878" s="17">
        <v>29</v>
      </c>
      <c r="C3878" s="16">
        <v>7</v>
      </c>
      <c r="D3878" s="16">
        <v>2011</v>
      </c>
      <c r="E3878" s="18">
        <v>41401</v>
      </c>
      <c r="F3878" s="9" t="s">
        <v>3826</v>
      </c>
      <c r="G3878" s="3">
        <v>6000000</v>
      </c>
      <c r="H3878" s="3">
        <v>5359774</v>
      </c>
      <c r="I3878" s="3">
        <v>21197454</v>
      </c>
      <c r="J3878" s="8" t="str">
        <f t="shared" si="482"/>
        <v/>
      </c>
      <c r="K3878" s="8" t="str">
        <f t="shared" si="483"/>
        <v/>
      </c>
      <c r="L3878" s="8" t="str">
        <f t="shared" si="484"/>
        <v>The Guard</v>
      </c>
      <c r="M3878" s="8" t="str">
        <f t="shared" si="485"/>
        <v/>
      </c>
      <c r="N3878" s="8" t="str">
        <f t="shared" si="481"/>
        <v>The Guard</v>
      </c>
      <c r="O3878" s="10">
        <f>INDEX(cpi!$A$1:$M$106,MATCH($D3878,cpi!$A:$A,0),MATCH($C3878,cpi!$1:$1,0))</f>
        <v>225.922</v>
      </c>
      <c r="P3878" s="10">
        <f>cpi!$I$2</f>
        <v>245.51900000000001</v>
      </c>
      <c r="Q3878" s="10">
        <f t="shared" si="486"/>
        <v>1.0867423269978134</v>
      </c>
      <c r="R3878" s="8" t="str">
        <f t="shared" si="487"/>
        <v/>
      </c>
      <c r="S3878" s="11">
        <f t="shared" si="488"/>
        <v>6520453.9619868798</v>
      </c>
      <c r="T3878" s="11">
        <f t="shared" si="488"/>
        <v>5824693.2689423785</v>
      </c>
      <c r="U3878" s="11">
        <f t="shared" si="488"/>
        <v>23036170.486389108</v>
      </c>
    </row>
    <row r="3879" spans="1:21" x14ac:dyDescent="0.2">
      <c r="A3879" s="5">
        <v>3916</v>
      </c>
      <c r="B3879" s="17">
        <v>21</v>
      </c>
      <c r="C3879" s="16">
        <v>4</v>
      </c>
      <c r="D3879" s="16">
        <v>2000</v>
      </c>
      <c r="E3879" s="18">
        <v>37138</v>
      </c>
      <c r="F3879" s="9" t="s">
        <v>3827</v>
      </c>
      <c r="G3879" s="3">
        <v>6000000</v>
      </c>
      <c r="H3879" s="3">
        <v>4859475</v>
      </c>
      <c r="I3879" s="3">
        <v>10619770</v>
      </c>
      <c r="J3879" s="8" t="str">
        <f t="shared" si="482"/>
        <v/>
      </c>
      <c r="K3879" s="8" t="str">
        <f t="shared" si="483"/>
        <v/>
      </c>
      <c r="L3879" s="8" t="str">
        <f t="shared" si="484"/>
        <v>The Virgin Suicides</v>
      </c>
      <c r="M3879" s="8" t="str">
        <f t="shared" si="485"/>
        <v/>
      </c>
      <c r="N3879" s="8" t="str">
        <f t="shared" si="481"/>
        <v>The Virgin Suicides</v>
      </c>
      <c r="O3879" s="10">
        <f>INDEX(cpi!$A$1:$M$106,MATCH($D3879,cpi!$A:$A,0),MATCH($C3879,cpi!$1:$1,0))</f>
        <v>171.3</v>
      </c>
      <c r="P3879" s="10">
        <f>cpi!$I$2</f>
        <v>245.51900000000001</v>
      </c>
      <c r="Q3879" s="10">
        <f t="shared" si="486"/>
        <v>1.4332691185055457</v>
      </c>
      <c r="R3879" s="8" t="str">
        <f t="shared" si="487"/>
        <v/>
      </c>
      <c r="S3879" s="11">
        <f t="shared" si="488"/>
        <v>8599614.7110332735</v>
      </c>
      <c r="T3879" s="11">
        <f t="shared" si="488"/>
        <v>6964935.4496497372</v>
      </c>
      <c r="U3879" s="11">
        <f t="shared" si="488"/>
        <v>15220988.38663164</v>
      </c>
    </row>
    <row r="3880" spans="1:21" x14ac:dyDescent="0.2">
      <c r="A3880" s="5">
        <v>3917</v>
      </c>
      <c r="B3880" s="17">
        <v>29</v>
      </c>
      <c r="C3880" s="16">
        <v>8</v>
      </c>
      <c r="D3880" s="16">
        <v>2008</v>
      </c>
      <c r="E3880" s="18">
        <v>40306</v>
      </c>
      <c r="F3880" s="9" t="s">
        <v>3828</v>
      </c>
      <c r="G3880" s="3">
        <v>6000000</v>
      </c>
      <c r="H3880" s="3">
        <v>4694491</v>
      </c>
      <c r="I3880" s="3">
        <v>6176114</v>
      </c>
      <c r="J3880" s="8" t="str">
        <f t="shared" si="482"/>
        <v/>
      </c>
      <c r="K3880" s="8" t="str">
        <f t="shared" si="483"/>
        <v/>
      </c>
      <c r="L3880" s="8" t="str">
        <f t="shared" si="484"/>
        <v>College</v>
      </c>
      <c r="M3880" s="8" t="str">
        <f t="shared" si="485"/>
        <v/>
      </c>
      <c r="N3880" s="8" t="str">
        <f t="shared" si="481"/>
        <v>College</v>
      </c>
      <c r="O3880" s="10">
        <f>INDEX(cpi!$A$1:$M$106,MATCH($D3880,cpi!$A:$A,0),MATCH($C3880,cpi!$1:$1,0))</f>
        <v>219.08600000000001</v>
      </c>
      <c r="P3880" s="10">
        <f>cpi!$I$2</f>
        <v>245.51900000000001</v>
      </c>
      <c r="Q3880" s="10">
        <f t="shared" si="486"/>
        <v>1.1206512511068711</v>
      </c>
      <c r="R3880" s="8" t="str">
        <f t="shared" si="487"/>
        <v/>
      </c>
      <c r="S3880" s="11">
        <f t="shared" si="488"/>
        <v>6723907.5066412268</v>
      </c>
      <c r="T3880" s="11">
        <f t="shared" si="488"/>
        <v>5260887.212459947</v>
      </c>
      <c r="U3880" s="11">
        <f t="shared" si="488"/>
        <v>6921269.8810786624</v>
      </c>
    </row>
    <row r="3881" spans="1:21" x14ac:dyDescent="0.2">
      <c r="A3881" s="5">
        <v>3918</v>
      </c>
      <c r="B3881" s="17">
        <v>22</v>
      </c>
      <c r="C3881" s="16">
        <v>9</v>
      </c>
      <c r="D3881" s="16">
        <v>2006</v>
      </c>
      <c r="E3881" s="18">
        <v>39364</v>
      </c>
      <c r="F3881" s="9" t="s">
        <v>3829</v>
      </c>
      <c r="G3881" s="3">
        <v>6000000</v>
      </c>
      <c r="H3881" s="3">
        <v>4670644</v>
      </c>
      <c r="I3881" s="3">
        <v>15137932</v>
      </c>
      <c r="J3881" s="8" t="str">
        <f t="shared" si="482"/>
        <v/>
      </c>
      <c r="K3881" s="8" t="str">
        <f t="shared" si="483"/>
        <v/>
      </c>
      <c r="L3881" s="8" t="str">
        <f t="shared" si="484"/>
        <v>La science des rÃªves</v>
      </c>
      <c r="M3881" s="8" t="str">
        <f t="shared" si="485"/>
        <v/>
      </c>
      <c r="N3881" s="8" t="str">
        <f t="shared" si="481"/>
        <v>La science des rÃªves</v>
      </c>
      <c r="O3881" s="10">
        <f>INDEX(cpi!$A$1:$M$106,MATCH($D3881,cpi!$A:$A,0),MATCH($C3881,cpi!$1:$1,0))</f>
        <v>202.9</v>
      </c>
      <c r="P3881" s="10">
        <f>cpi!$I$2</f>
        <v>245.51900000000001</v>
      </c>
      <c r="Q3881" s="10">
        <f t="shared" si="486"/>
        <v>1.2100492853622473</v>
      </c>
      <c r="R3881" s="8" t="str">
        <f t="shared" si="487"/>
        <v/>
      </c>
      <c r="S3881" s="11">
        <f t="shared" si="488"/>
        <v>7260295.7121734843</v>
      </c>
      <c r="T3881" s="11">
        <f t="shared" si="488"/>
        <v>5651709.4343814682</v>
      </c>
      <c r="U3881" s="11">
        <f t="shared" si="488"/>
        <v>18317643.798462294</v>
      </c>
    </row>
    <row r="3882" spans="1:21" x14ac:dyDescent="0.2">
      <c r="A3882" s="5">
        <v>3919</v>
      </c>
      <c r="B3882" s="17">
        <v>4</v>
      </c>
      <c r="C3882" s="16">
        <v>12</v>
      </c>
      <c r="D3882" s="16">
        <v>1998</v>
      </c>
      <c r="E3882" s="18">
        <v>35897</v>
      </c>
      <c r="F3882" s="9" t="s">
        <v>3830</v>
      </c>
      <c r="G3882" s="3">
        <v>6000000</v>
      </c>
      <c r="H3882" s="3">
        <v>4595000</v>
      </c>
      <c r="I3882" s="3">
        <v>21787233</v>
      </c>
      <c r="J3882" s="8" t="str">
        <f t="shared" si="482"/>
        <v/>
      </c>
      <c r="K3882" s="8" t="str">
        <f t="shared" si="483"/>
        <v/>
      </c>
      <c r="L3882" s="8" t="str">
        <f t="shared" si="484"/>
        <v>Little Voice</v>
      </c>
      <c r="M3882" s="8" t="str">
        <f t="shared" si="485"/>
        <v/>
      </c>
      <c r="N3882" s="8" t="str">
        <f t="shared" si="481"/>
        <v>Little Voice</v>
      </c>
      <c r="O3882" s="10">
        <f>INDEX(cpi!$A$1:$M$106,MATCH($D3882,cpi!$A:$A,0),MATCH($C3882,cpi!$1:$1,0))</f>
        <v>163.9</v>
      </c>
      <c r="P3882" s="10">
        <f>cpi!$I$2</f>
        <v>245.51900000000001</v>
      </c>
      <c r="Q3882" s="10">
        <f t="shared" si="486"/>
        <v>1.4979804758999389</v>
      </c>
      <c r="R3882" s="8" t="str">
        <f t="shared" si="487"/>
        <v/>
      </c>
      <c r="S3882" s="11">
        <f t="shared" si="488"/>
        <v>8987882.8553996328</v>
      </c>
      <c r="T3882" s="11">
        <f t="shared" si="488"/>
        <v>6883220.2867602194</v>
      </c>
      <c r="U3882" s="11">
        <f t="shared" si="488"/>
        <v>32636849.657882854</v>
      </c>
    </row>
    <row r="3883" spans="1:21" x14ac:dyDescent="0.2">
      <c r="A3883" s="5">
        <v>3920</v>
      </c>
      <c r="B3883" s="17">
        <v>13</v>
      </c>
      <c r="C3883" s="16">
        <v>3</v>
      </c>
      <c r="D3883" s="16">
        <v>2009</v>
      </c>
      <c r="E3883" s="18">
        <v>40181</v>
      </c>
      <c r="F3883" s="9" t="s">
        <v>3831</v>
      </c>
      <c r="G3883" s="3">
        <v>6000000</v>
      </c>
      <c r="H3883" s="3">
        <v>4543320</v>
      </c>
      <c r="I3883" s="3">
        <v>4713059</v>
      </c>
      <c r="J3883" s="8" t="str">
        <f t="shared" si="482"/>
        <v/>
      </c>
      <c r="K3883" s="8" t="str">
        <f t="shared" si="483"/>
        <v/>
      </c>
      <c r="L3883" s="8" t="str">
        <f t="shared" si="484"/>
        <v>Miss March</v>
      </c>
      <c r="M3883" s="8" t="str">
        <f t="shared" si="485"/>
        <v/>
      </c>
      <c r="N3883" s="8" t="str">
        <f t="shared" si="481"/>
        <v>Miss March</v>
      </c>
      <c r="O3883" s="10">
        <f>INDEX(cpi!$A$1:$M$106,MATCH($D3883,cpi!$A:$A,0),MATCH($C3883,cpi!$1:$1,0))</f>
        <v>212.709</v>
      </c>
      <c r="P3883" s="10">
        <f>cpi!$I$2</f>
        <v>245.51900000000001</v>
      </c>
      <c r="Q3883" s="10">
        <f t="shared" si="486"/>
        <v>1.1542482922678401</v>
      </c>
      <c r="R3883" s="8" t="str">
        <f t="shared" si="487"/>
        <v/>
      </c>
      <c r="S3883" s="11">
        <f t="shared" si="488"/>
        <v>6925489.7536070403</v>
      </c>
      <c r="T3883" s="11">
        <f t="shared" si="488"/>
        <v>5244119.3512263233</v>
      </c>
      <c r="U3883" s="11">
        <f t="shared" si="488"/>
        <v>5440040.3021075744</v>
      </c>
    </row>
    <row r="3884" spans="1:21" x14ac:dyDescent="0.2">
      <c r="A3884" s="5">
        <v>3921</v>
      </c>
      <c r="B3884" s="17">
        <v>5</v>
      </c>
      <c r="C3884" s="16">
        <v>2</v>
      </c>
      <c r="D3884" s="16">
        <v>1999</v>
      </c>
      <c r="E3884" s="18">
        <v>36282</v>
      </c>
      <c r="F3884" s="9" t="s">
        <v>3832</v>
      </c>
      <c r="G3884" s="3">
        <v>6000000</v>
      </c>
      <c r="H3884" s="3">
        <v>4398989</v>
      </c>
      <c r="I3884" s="3">
        <v>4398989</v>
      </c>
      <c r="J3884" s="8" t="str">
        <f t="shared" si="482"/>
        <v/>
      </c>
      <c r="K3884" s="8" t="str">
        <f t="shared" si="483"/>
        <v/>
      </c>
      <c r="L3884" s="8" t="str">
        <f t="shared" si="484"/>
        <v>Simply Irresistible</v>
      </c>
      <c r="M3884" s="8" t="str">
        <f t="shared" si="485"/>
        <v/>
      </c>
      <c r="N3884" s="8" t="str">
        <f t="shared" si="481"/>
        <v>Simply Irresistible</v>
      </c>
      <c r="O3884" s="10">
        <f>INDEX(cpi!$A$1:$M$106,MATCH($D3884,cpi!$A:$A,0),MATCH($C3884,cpi!$1:$1,0))</f>
        <v>164.5</v>
      </c>
      <c r="P3884" s="10">
        <f>cpi!$I$2</f>
        <v>245.51900000000001</v>
      </c>
      <c r="Q3884" s="10">
        <f t="shared" si="486"/>
        <v>1.4925167173252281</v>
      </c>
      <c r="R3884" s="8" t="str">
        <f t="shared" si="487"/>
        <v/>
      </c>
      <c r="S3884" s="11">
        <f t="shared" si="488"/>
        <v>8955100.3039513677</v>
      </c>
      <c r="T3884" s="11">
        <f t="shared" si="488"/>
        <v>6565564.6218297873</v>
      </c>
      <c r="U3884" s="11">
        <f t="shared" si="488"/>
        <v>6565564.6218297873</v>
      </c>
    </row>
    <row r="3885" spans="1:21" x14ac:dyDescent="0.2">
      <c r="A3885" s="5">
        <v>3922</v>
      </c>
      <c r="B3885" s="17">
        <v>18</v>
      </c>
      <c r="C3885" s="16">
        <v>7</v>
      </c>
      <c r="D3885" s="16">
        <v>2014</v>
      </c>
      <c r="E3885" s="18">
        <v>42162</v>
      </c>
      <c r="F3885" s="9" t="s">
        <v>3833</v>
      </c>
      <c r="G3885" s="3">
        <v>6000000</v>
      </c>
      <c r="H3885" s="3">
        <v>3591299</v>
      </c>
      <c r="I3885" s="3">
        <v>6591365</v>
      </c>
      <c r="J3885" s="8" t="str">
        <f t="shared" si="482"/>
        <v/>
      </c>
      <c r="K3885" s="8" t="str">
        <f t="shared" si="483"/>
        <v/>
      </c>
      <c r="L3885" s="8" t="str">
        <f t="shared" si="484"/>
        <v>Wish I Was Here</v>
      </c>
      <c r="M3885" s="8" t="str">
        <f t="shared" si="485"/>
        <v/>
      </c>
      <c r="N3885" s="8" t="str">
        <f t="shared" si="481"/>
        <v>Wish I Was Here</v>
      </c>
      <c r="O3885" s="10">
        <f>INDEX(cpi!$A$1:$M$106,MATCH($D3885,cpi!$A:$A,0),MATCH($C3885,cpi!$1:$1,0))</f>
        <v>238.25</v>
      </c>
      <c r="P3885" s="10">
        <f>cpi!$I$2</f>
        <v>245.51900000000001</v>
      </c>
      <c r="Q3885" s="10">
        <f t="shared" si="486"/>
        <v>1.0305099685204617</v>
      </c>
      <c r="R3885" s="8" t="str">
        <f t="shared" si="487"/>
        <v/>
      </c>
      <c r="S3885" s="11">
        <f t="shared" si="488"/>
        <v>6183059.8111227704</v>
      </c>
      <c r="T3885" s="11">
        <f t="shared" si="488"/>
        <v>3700869.4194375658</v>
      </c>
      <c r="U3885" s="11">
        <f t="shared" si="488"/>
        <v>6792467.3386568734</v>
      </c>
    </row>
    <row r="3886" spans="1:21" x14ac:dyDescent="0.2">
      <c r="A3886" s="5">
        <v>3923</v>
      </c>
      <c r="B3886" s="17">
        <v>21</v>
      </c>
      <c r="C3886" s="16">
        <v>12</v>
      </c>
      <c r="D3886" s="16">
        <v>2006</v>
      </c>
      <c r="E3886" s="18">
        <v>39337</v>
      </c>
      <c r="F3886" s="9" t="s">
        <v>3834</v>
      </c>
      <c r="G3886" s="3">
        <v>6000000</v>
      </c>
      <c r="H3886" s="3">
        <v>3347411</v>
      </c>
      <c r="I3886" s="3">
        <v>7818479</v>
      </c>
      <c r="J3886" s="8" t="str">
        <f t="shared" si="482"/>
        <v/>
      </c>
      <c r="K3886" s="8" t="str">
        <f t="shared" si="483"/>
        <v/>
      </c>
      <c r="L3886" s="8" t="str">
        <f t="shared" si="484"/>
        <v>Venus</v>
      </c>
      <c r="M3886" s="8" t="str">
        <f t="shared" si="485"/>
        <v/>
      </c>
      <c r="N3886" s="8" t="str">
        <f t="shared" si="481"/>
        <v>Venus</v>
      </c>
      <c r="O3886" s="10">
        <f>INDEX(cpi!$A$1:$M$106,MATCH($D3886,cpi!$A:$A,0),MATCH($C3886,cpi!$1:$1,0))</f>
        <v>201.8</v>
      </c>
      <c r="P3886" s="10">
        <f>cpi!$I$2</f>
        <v>245.51900000000001</v>
      </c>
      <c r="Q3886" s="10">
        <f t="shared" si="486"/>
        <v>1.2166451932606541</v>
      </c>
      <c r="R3886" s="8" t="str">
        <f t="shared" si="487"/>
        <v/>
      </c>
      <c r="S3886" s="11">
        <f t="shared" si="488"/>
        <v>7299871.1595639251</v>
      </c>
      <c r="T3886" s="11">
        <f t="shared" si="488"/>
        <v>4072611.5030178395</v>
      </c>
      <c r="U3886" s="11">
        <f t="shared" si="488"/>
        <v>9512314.8939593658</v>
      </c>
    </row>
    <row r="3887" spans="1:21" x14ac:dyDescent="0.2">
      <c r="A3887" s="5">
        <v>3924</v>
      </c>
      <c r="B3887" s="17">
        <v>14</v>
      </c>
      <c r="C3887" s="16">
        <v>3</v>
      </c>
      <c r="D3887" s="16">
        <v>2014</v>
      </c>
      <c r="E3887" s="18">
        <v>42038</v>
      </c>
      <c r="F3887" s="9" t="s">
        <v>3835</v>
      </c>
      <c r="G3887" s="3">
        <v>6000000</v>
      </c>
      <c r="H3887" s="3">
        <v>3322127</v>
      </c>
      <c r="I3887" s="3">
        <v>3485383</v>
      </c>
      <c r="J3887" s="8" t="str">
        <f t="shared" si="482"/>
        <v/>
      </c>
      <c r="K3887" s="8" t="str">
        <f t="shared" si="483"/>
        <v/>
      </c>
      <c r="L3887" s="8" t="str">
        <f t="shared" si="484"/>
        <v>Veronica Mars</v>
      </c>
      <c r="M3887" s="8" t="str">
        <f t="shared" si="485"/>
        <v/>
      </c>
      <c r="N3887" s="8" t="str">
        <f t="shared" si="481"/>
        <v>Veronica Mars</v>
      </c>
      <c r="O3887" s="10">
        <f>INDEX(cpi!$A$1:$M$106,MATCH($D3887,cpi!$A:$A,0),MATCH($C3887,cpi!$1:$1,0))</f>
        <v>236.29300000000001</v>
      </c>
      <c r="P3887" s="10">
        <f>cpi!$I$2</f>
        <v>245.51900000000001</v>
      </c>
      <c r="Q3887" s="10">
        <f t="shared" si="486"/>
        <v>1.0390447452950362</v>
      </c>
      <c r="R3887" s="8" t="str">
        <f t="shared" si="487"/>
        <v/>
      </c>
      <c r="S3887" s="11">
        <f t="shared" si="488"/>
        <v>6234268.4717702176</v>
      </c>
      <c r="T3887" s="11">
        <f t="shared" si="488"/>
        <v>3451838.6025527627</v>
      </c>
      <c r="U3887" s="11">
        <f t="shared" si="488"/>
        <v>3621468.891490649</v>
      </c>
    </row>
    <row r="3888" spans="1:21" x14ac:dyDescent="0.2">
      <c r="A3888" s="5">
        <v>3925</v>
      </c>
      <c r="B3888" s="17">
        <v>27</v>
      </c>
      <c r="C3888" s="16">
        <v>8</v>
      </c>
      <c r="D3888" s="16">
        <v>1993</v>
      </c>
      <c r="E3888" s="18">
        <v>34766</v>
      </c>
      <c r="F3888" s="9" t="s">
        <v>3836</v>
      </c>
      <c r="G3888" s="3">
        <v>6000000</v>
      </c>
      <c r="H3888" s="3">
        <v>3273588</v>
      </c>
      <c r="I3888" s="3">
        <v>3273588</v>
      </c>
      <c r="J3888" s="8" t="str">
        <f t="shared" si="482"/>
        <v/>
      </c>
      <c r="K3888" s="8" t="str">
        <f t="shared" si="483"/>
        <v/>
      </c>
      <c r="L3888" s="8" t="str">
        <f t="shared" si="484"/>
        <v>Only the Strong</v>
      </c>
      <c r="M3888" s="8" t="str">
        <f t="shared" si="485"/>
        <v/>
      </c>
      <c r="N3888" s="8" t="str">
        <f t="shared" si="481"/>
        <v>Only the Strong</v>
      </c>
      <c r="O3888" s="10">
        <f>INDEX(cpi!$A$1:$M$106,MATCH($D3888,cpi!$A:$A,0),MATCH($C3888,cpi!$1:$1,0))</f>
        <v>144.80000000000001</v>
      </c>
      <c r="P3888" s="10">
        <f>cpi!$I$2</f>
        <v>245.51900000000001</v>
      </c>
      <c r="Q3888" s="10">
        <f t="shared" si="486"/>
        <v>1.6955732044198895</v>
      </c>
      <c r="R3888" s="8" t="str">
        <f t="shared" si="487"/>
        <v/>
      </c>
      <c r="S3888" s="11">
        <f t="shared" si="488"/>
        <v>10173439.226519337</v>
      </c>
      <c r="T3888" s="11">
        <f t="shared" si="488"/>
        <v>5550608.0951104974</v>
      </c>
      <c r="U3888" s="11">
        <f t="shared" si="488"/>
        <v>5550608.0951104974</v>
      </c>
    </row>
    <row r="3889" spans="1:21" x14ac:dyDescent="0.2">
      <c r="A3889" s="5">
        <v>3926</v>
      </c>
      <c r="B3889" s="17">
        <v>20</v>
      </c>
      <c r="C3889" s="16">
        <v>7</v>
      </c>
      <c r="D3889" s="16">
        <v>2001</v>
      </c>
      <c r="E3889" s="18">
        <v>37475</v>
      </c>
      <c r="F3889" s="9" t="s">
        <v>3837</v>
      </c>
      <c r="G3889" s="3">
        <v>6000000</v>
      </c>
      <c r="H3889" s="3">
        <v>3067312</v>
      </c>
      <c r="I3889" s="3">
        <v>3740030</v>
      </c>
      <c r="J3889" s="8" t="str">
        <f t="shared" si="482"/>
        <v/>
      </c>
      <c r="K3889" s="8" t="str">
        <f t="shared" si="483"/>
        <v/>
      </c>
      <c r="L3889" s="8" t="str">
        <f t="shared" si="484"/>
        <v>Hedwig and the Angry Inch</v>
      </c>
      <c r="M3889" s="8" t="str">
        <f t="shared" si="485"/>
        <v/>
      </c>
      <c r="N3889" s="8" t="str">
        <f t="shared" si="481"/>
        <v>Hedwig and the Angry Inch</v>
      </c>
      <c r="O3889" s="10">
        <f>INDEX(cpi!$A$1:$M$106,MATCH($D3889,cpi!$A:$A,0),MATCH($C3889,cpi!$1:$1,0))</f>
        <v>177.5</v>
      </c>
      <c r="P3889" s="10">
        <f>cpi!$I$2</f>
        <v>245.51900000000001</v>
      </c>
      <c r="Q3889" s="10">
        <f t="shared" si="486"/>
        <v>1.3832056338028169</v>
      </c>
      <c r="R3889" s="8" t="str">
        <f t="shared" si="487"/>
        <v/>
      </c>
      <c r="S3889" s="11">
        <f t="shared" si="488"/>
        <v>8299233.8028169014</v>
      </c>
      <c r="T3889" s="11">
        <f t="shared" si="488"/>
        <v>4242723.2390309861</v>
      </c>
      <c r="U3889" s="11">
        <f t="shared" si="488"/>
        <v>5173230.5665915497</v>
      </c>
    </row>
    <row r="3890" spans="1:21" x14ac:dyDescent="0.2">
      <c r="A3890" s="5">
        <v>3927</v>
      </c>
      <c r="B3890" s="17">
        <v>31</v>
      </c>
      <c r="C3890" s="16">
        <v>10</v>
      </c>
      <c r="D3890" s="16">
        <v>2003</v>
      </c>
      <c r="E3890" s="18">
        <v>38543</v>
      </c>
      <c r="F3890" s="9" t="s">
        <v>3838</v>
      </c>
      <c r="G3890" s="3">
        <v>6000000</v>
      </c>
      <c r="H3890" s="3">
        <v>2207975</v>
      </c>
      <c r="I3890" s="3">
        <v>3456602</v>
      </c>
      <c r="J3890" s="8" t="str">
        <f t="shared" si="482"/>
        <v/>
      </c>
      <c r="K3890" s="8" t="str">
        <f t="shared" si="483"/>
        <v/>
      </c>
      <c r="L3890" s="8" t="str">
        <f t="shared" si="484"/>
        <v>Shattered Glass</v>
      </c>
      <c r="M3890" s="8" t="str">
        <f t="shared" si="485"/>
        <v/>
      </c>
      <c r="N3890" s="8" t="str">
        <f t="shared" si="481"/>
        <v>Shattered Glass</v>
      </c>
      <c r="O3890" s="10">
        <f>INDEX(cpi!$A$1:$M$106,MATCH($D3890,cpi!$A:$A,0),MATCH($C3890,cpi!$1:$1,0))</f>
        <v>185</v>
      </c>
      <c r="P3890" s="10">
        <f>cpi!$I$2</f>
        <v>245.51900000000001</v>
      </c>
      <c r="Q3890" s="10">
        <f t="shared" si="486"/>
        <v>1.3271297297297298</v>
      </c>
      <c r="R3890" s="8" t="str">
        <f t="shared" si="487"/>
        <v/>
      </c>
      <c r="S3890" s="11">
        <f t="shared" si="488"/>
        <v>7962778.3783783782</v>
      </c>
      <c r="T3890" s="11">
        <f t="shared" si="488"/>
        <v>2930269.2650000001</v>
      </c>
      <c r="U3890" s="11">
        <f t="shared" si="488"/>
        <v>4587359.2780432431</v>
      </c>
    </row>
    <row r="3891" spans="1:21" x14ac:dyDescent="0.2">
      <c r="A3891" s="5">
        <v>3928</v>
      </c>
      <c r="B3891" s="17">
        <v>3</v>
      </c>
      <c r="C3891" s="16">
        <v>7</v>
      </c>
      <c r="D3891" s="16">
        <v>2008</v>
      </c>
      <c r="E3891" s="18">
        <v>39514</v>
      </c>
      <c r="F3891" s="9" t="s">
        <v>3839</v>
      </c>
      <c r="G3891" s="3">
        <v>6000000</v>
      </c>
      <c r="H3891" s="3">
        <v>2077046</v>
      </c>
      <c r="I3891" s="3">
        <v>3330012</v>
      </c>
      <c r="J3891" s="8" t="str">
        <f t="shared" si="482"/>
        <v/>
      </c>
      <c r="K3891" s="8" t="str">
        <f t="shared" si="483"/>
        <v/>
      </c>
      <c r="L3891" s="8" t="str">
        <f t="shared" si="484"/>
        <v>The Wackness</v>
      </c>
      <c r="M3891" s="8" t="str">
        <f t="shared" si="485"/>
        <v/>
      </c>
      <c r="N3891" s="8" t="str">
        <f t="shared" si="481"/>
        <v>The Wackness</v>
      </c>
      <c r="O3891" s="10">
        <f>INDEX(cpi!$A$1:$M$106,MATCH($D3891,cpi!$A:$A,0),MATCH($C3891,cpi!$1:$1,0))</f>
        <v>219.964</v>
      </c>
      <c r="P3891" s="10">
        <f>cpi!$I$2</f>
        <v>245.51900000000001</v>
      </c>
      <c r="Q3891" s="10">
        <f t="shared" si="486"/>
        <v>1.1161781018712154</v>
      </c>
      <c r="R3891" s="8" t="str">
        <f t="shared" si="487"/>
        <v/>
      </c>
      <c r="S3891" s="11">
        <f t="shared" si="488"/>
        <v>6697068.6112272926</v>
      </c>
      <c r="T3891" s="11">
        <f t="shared" si="488"/>
        <v>2318353.2617792003</v>
      </c>
      <c r="U3891" s="11">
        <f t="shared" si="488"/>
        <v>3716886.4733683695</v>
      </c>
    </row>
    <row r="3892" spans="1:21" x14ac:dyDescent="0.2">
      <c r="A3892" s="5">
        <v>3929</v>
      </c>
      <c r="B3892" s="17">
        <v>16</v>
      </c>
      <c r="C3892" s="16">
        <v>11</v>
      </c>
      <c r="D3892" s="16">
        <v>2001</v>
      </c>
      <c r="E3892" s="18">
        <v>37357</v>
      </c>
      <c r="F3892" s="9" t="s">
        <v>3840</v>
      </c>
      <c r="G3892" s="3">
        <v>6000000</v>
      </c>
      <c r="H3892" s="3">
        <v>2025238</v>
      </c>
      <c r="I3892" s="3">
        <v>2522928</v>
      </c>
      <c r="J3892" s="8" t="str">
        <f t="shared" si="482"/>
        <v/>
      </c>
      <c r="K3892" s="8" t="str">
        <f t="shared" si="483"/>
        <v/>
      </c>
      <c r="L3892" s="8" t="str">
        <f t="shared" si="484"/>
        <v>Novocaine</v>
      </c>
      <c r="M3892" s="8" t="str">
        <f t="shared" si="485"/>
        <v/>
      </c>
      <c r="N3892" s="8" t="str">
        <f t="shared" si="481"/>
        <v>Novocaine</v>
      </c>
      <c r="O3892" s="10">
        <f>INDEX(cpi!$A$1:$M$106,MATCH($D3892,cpi!$A:$A,0),MATCH($C3892,cpi!$1:$1,0))</f>
        <v>177.4</v>
      </c>
      <c r="P3892" s="10">
        <f>cpi!$I$2</f>
        <v>245.51900000000001</v>
      </c>
      <c r="Q3892" s="10">
        <f t="shared" si="486"/>
        <v>1.3839853438556933</v>
      </c>
      <c r="R3892" s="8" t="str">
        <f t="shared" si="487"/>
        <v/>
      </c>
      <c r="S3892" s="11">
        <f t="shared" si="488"/>
        <v>8303912.0631341599</v>
      </c>
      <c r="T3892" s="11">
        <f t="shared" si="488"/>
        <v>2802899.7098196167</v>
      </c>
      <c r="U3892" s="11">
        <f t="shared" si="488"/>
        <v>3491695.3756031566</v>
      </c>
    </row>
    <row r="3893" spans="1:21" x14ac:dyDescent="0.2">
      <c r="A3893" s="5">
        <v>3930</v>
      </c>
      <c r="B3893" s="17">
        <v>6</v>
      </c>
      <c r="C3893" s="16">
        <v>2</v>
      </c>
      <c r="D3893" s="16">
        <v>2009</v>
      </c>
      <c r="E3893" s="18">
        <v>39966</v>
      </c>
      <c r="F3893" s="9" t="s">
        <v>3841</v>
      </c>
      <c r="G3893" s="3">
        <v>6000000</v>
      </c>
      <c r="H3893" s="3">
        <v>1418304</v>
      </c>
      <c r="I3893" s="3">
        <v>1418304</v>
      </c>
      <c r="J3893" s="8" t="str">
        <f t="shared" si="482"/>
        <v/>
      </c>
      <c r="K3893" s="8" t="str">
        <f t="shared" si="483"/>
        <v/>
      </c>
      <c r="L3893" s="8" t="str">
        <f t="shared" si="484"/>
        <v>Polytechnique</v>
      </c>
      <c r="M3893" s="8" t="str">
        <f t="shared" si="485"/>
        <v/>
      </c>
      <c r="N3893" s="8" t="str">
        <f t="shared" si="481"/>
        <v>Polytechnique</v>
      </c>
      <c r="O3893" s="10">
        <f>INDEX(cpi!$A$1:$M$106,MATCH($D3893,cpi!$A:$A,0),MATCH($C3893,cpi!$1:$1,0))</f>
        <v>212.19300000000001</v>
      </c>
      <c r="P3893" s="10">
        <f>cpi!$I$2</f>
        <v>245.51900000000001</v>
      </c>
      <c r="Q3893" s="10">
        <f t="shared" si="486"/>
        <v>1.1570551337697286</v>
      </c>
      <c r="R3893" s="8" t="str">
        <f t="shared" si="487"/>
        <v/>
      </c>
      <c r="S3893" s="11">
        <f t="shared" si="488"/>
        <v>6942330.8026183713</v>
      </c>
      <c r="T3893" s="11">
        <f t="shared" si="488"/>
        <v>1641055.9244461411</v>
      </c>
      <c r="U3893" s="11">
        <f t="shared" si="488"/>
        <v>1641055.9244461411</v>
      </c>
    </row>
    <row r="3894" spans="1:21" x14ac:dyDescent="0.2">
      <c r="A3894" s="5">
        <v>3931</v>
      </c>
      <c r="B3894" s="17">
        <v>15</v>
      </c>
      <c r="C3894" s="16">
        <v>7</v>
      </c>
      <c r="D3894" s="16">
        <v>2011</v>
      </c>
      <c r="E3894" s="18">
        <v>40975</v>
      </c>
      <c r="F3894" s="9" t="s">
        <v>3842</v>
      </c>
      <c r="G3894" s="3">
        <v>6000000</v>
      </c>
      <c r="H3894" s="3">
        <v>1348205</v>
      </c>
      <c r="I3894" s="3">
        <v>11348205</v>
      </c>
      <c r="J3894" s="8" t="str">
        <f t="shared" si="482"/>
        <v/>
      </c>
      <c r="K3894" s="8" t="str">
        <f t="shared" si="483"/>
        <v/>
      </c>
      <c r="L3894" s="8" t="str">
        <f t="shared" si="484"/>
        <v>Snow Flower and the Secret Fan</v>
      </c>
      <c r="M3894" s="8" t="str">
        <f t="shared" si="485"/>
        <v/>
      </c>
      <c r="N3894" s="8" t="str">
        <f t="shared" si="481"/>
        <v>Snow Flower and the Secret Fan</v>
      </c>
      <c r="O3894" s="10">
        <f>INDEX(cpi!$A$1:$M$106,MATCH($D3894,cpi!$A:$A,0),MATCH($C3894,cpi!$1:$1,0))</f>
        <v>225.922</v>
      </c>
      <c r="P3894" s="10">
        <f>cpi!$I$2</f>
        <v>245.51900000000001</v>
      </c>
      <c r="Q3894" s="10">
        <f t="shared" si="486"/>
        <v>1.0867423269978134</v>
      </c>
      <c r="R3894" s="8" t="str">
        <f t="shared" si="487"/>
        <v/>
      </c>
      <c r="S3894" s="11">
        <f t="shared" si="488"/>
        <v>6520453.9619868798</v>
      </c>
      <c r="T3894" s="11">
        <f t="shared" si="488"/>
        <v>1465151.4389700869</v>
      </c>
      <c r="U3894" s="11">
        <f t="shared" si="488"/>
        <v>12332574.708948221</v>
      </c>
    </row>
    <row r="3895" spans="1:21" x14ac:dyDescent="0.2">
      <c r="A3895" s="5">
        <v>3932</v>
      </c>
      <c r="B3895" s="17">
        <v>7</v>
      </c>
      <c r="C3895" s="16">
        <v>12</v>
      </c>
      <c r="D3895" s="16">
        <v>2001</v>
      </c>
      <c r="E3895" s="18">
        <v>37084</v>
      </c>
      <c r="F3895" s="9" t="s">
        <v>3843</v>
      </c>
      <c r="G3895" s="3">
        <v>6000000</v>
      </c>
      <c r="H3895" s="3">
        <v>1030920</v>
      </c>
      <c r="I3895" s="3">
        <v>1290920</v>
      </c>
      <c r="J3895" s="8" t="str">
        <f t="shared" si="482"/>
        <v/>
      </c>
      <c r="K3895" s="8" t="str">
        <f t="shared" si="483"/>
        <v/>
      </c>
      <c r="L3895" s="8" t="str">
        <f t="shared" si="484"/>
        <v>The Business of Strangers</v>
      </c>
      <c r="M3895" s="8" t="str">
        <f t="shared" si="485"/>
        <v/>
      </c>
      <c r="N3895" s="8" t="str">
        <f t="shared" si="481"/>
        <v>The Business of Strangers</v>
      </c>
      <c r="O3895" s="10">
        <f>INDEX(cpi!$A$1:$M$106,MATCH($D3895,cpi!$A:$A,0),MATCH($C3895,cpi!$1:$1,0))</f>
        <v>176.7</v>
      </c>
      <c r="P3895" s="10">
        <f>cpi!$I$2</f>
        <v>245.51900000000001</v>
      </c>
      <c r="Q3895" s="10">
        <f t="shared" si="486"/>
        <v>1.3894680249009621</v>
      </c>
      <c r="R3895" s="8" t="str">
        <f t="shared" si="487"/>
        <v/>
      </c>
      <c r="S3895" s="11">
        <f t="shared" si="488"/>
        <v>8336808.1494057728</v>
      </c>
      <c r="T3895" s="11">
        <f t="shared" si="488"/>
        <v>1432430.3762308999</v>
      </c>
      <c r="U3895" s="11">
        <f t="shared" si="488"/>
        <v>1793692.0627051501</v>
      </c>
    </row>
    <row r="3896" spans="1:21" x14ac:dyDescent="0.2">
      <c r="A3896" s="5">
        <v>3933</v>
      </c>
      <c r="B3896" s="17">
        <v>29</v>
      </c>
      <c r="C3896" s="16">
        <v>4</v>
      </c>
      <c r="D3896" s="16">
        <v>2011</v>
      </c>
      <c r="E3896" s="18">
        <v>41398</v>
      </c>
      <c r="F3896" s="9" t="s">
        <v>3844</v>
      </c>
      <c r="G3896" s="3">
        <v>6000000</v>
      </c>
      <c r="H3896" s="3">
        <v>802778</v>
      </c>
      <c r="I3896" s="3">
        <v>18727440</v>
      </c>
      <c r="J3896" s="8" t="str">
        <f t="shared" si="482"/>
        <v/>
      </c>
      <c r="K3896" s="8" t="str">
        <f t="shared" si="483"/>
        <v/>
      </c>
      <c r="L3896" s="8" t="str">
        <f t="shared" si="484"/>
        <v>JÃ»san-nin no shikaku</v>
      </c>
      <c r="M3896" s="8" t="str">
        <f t="shared" si="485"/>
        <v/>
      </c>
      <c r="N3896" s="8" t="str">
        <f t="shared" si="481"/>
        <v>JÃ»san-nin no shikaku</v>
      </c>
      <c r="O3896" s="10">
        <f>INDEX(cpi!$A$1:$M$106,MATCH($D3896,cpi!$A:$A,0),MATCH($C3896,cpi!$1:$1,0))</f>
        <v>224.90600000000001</v>
      </c>
      <c r="P3896" s="10">
        <f>cpi!$I$2</f>
        <v>245.51900000000001</v>
      </c>
      <c r="Q3896" s="10">
        <f t="shared" si="486"/>
        <v>1.0916516233448641</v>
      </c>
      <c r="R3896" s="8" t="str">
        <f t="shared" si="487"/>
        <v/>
      </c>
      <c r="S3896" s="11">
        <f t="shared" si="488"/>
        <v>6549909.7400691845</v>
      </c>
      <c r="T3896" s="11">
        <f t="shared" si="488"/>
        <v>876353.90688554326</v>
      </c>
      <c r="U3896" s="11">
        <f t="shared" si="488"/>
        <v>20443840.277093541</v>
      </c>
    </row>
    <row r="3897" spans="1:21" x14ac:dyDescent="0.2">
      <c r="A3897" s="5">
        <v>3934</v>
      </c>
      <c r="B3897" s="17">
        <v>30</v>
      </c>
      <c r="C3897" s="16">
        <v>8</v>
      </c>
      <c r="D3897" s="16">
        <v>1991</v>
      </c>
      <c r="E3897" s="18">
        <v>34128</v>
      </c>
      <c r="F3897" s="9" t="s">
        <v>3845</v>
      </c>
      <c r="G3897" s="3">
        <v>6000000</v>
      </c>
      <c r="H3897" s="3">
        <v>773490</v>
      </c>
      <c r="I3897" s="3">
        <v>773490</v>
      </c>
      <c r="J3897" s="8" t="str">
        <f t="shared" si="482"/>
        <v/>
      </c>
      <c r="K3897" s="8" t="str">
        <f t="shared" si="483"/>
        <v/>
      </c>
      <c r="L3897" s="8" t="str">
        <f t="shared" si="484"/>
        <v>Beastmaster 2: Through the Portal of Time</v>
      </c>
      <c r="M3897" s="8" t="str">
        <f t="shared" si="485"/>
        <v/>
      </c>
      <c r="N3897" s="8" t="str">
        <f t="shared" si="481"/>
        <v>Beastmaster 2: Through the Portal of Time</v>
      </c>
      <c r="O3897" s="10">
        <f>INDEX(cpi!$A$1:$M$106,MATCH($D3897,cpi!$A:$A,0),MATCH($C3897,cpi!$1:$1,0))</f>
        <v>136.6</v>
      </c>
      <c r="P3897" s="10">
        <f>cpi!$I$2</f>
        <v>245.51900000000001</v>
      </c>
      <c r="Q3897" s="10">
        <f t="shared" si="486"/>
        <v>1.7973572474377746</v>
      </c>
      <c r="R3897" s="8" t="str">
        <f t="shared" si="487"/>
        <v/>
      </c>
      <c r="S3897" s="11">
        <f t="shared" si="488"/>
        <v>10784143.484626647</v>
      </c>
      <c r="T3897" s="11">
        <f t="shared" si="488"/>
        <v>1390237.8573206442</v>
      </c>
      <c r="U3897" s="11">
        <f t="shared" si="488"/>
        <v>1390237.8573206442</v>
      </c>
    </row>
    <row r="3898" spans="1:21" x14ac:dyDescent="0.2">
      <c r="A3898" s="5">
        <v>3935</v>
      </c>
      <c r="B3898" s="17">
        <v>18</v>
      </c>
      <c r="C3898" s="16">
        <v>6</v>
      </c>
      <c r="D3898" s="16">
        <v>1969</v>
      </c>
      <c r="E3898" s="18">
        <v>25725</v>
      </c>
      <c r="F3898" s="9" t="s">
        <v>3846</v>
      </c>
      <c r="G3898" s="3">
        <v>6000000</v>
      </c>
      <c r="H3898" s="3">
        <v>509424</v>
      </c>
      <c r="I3898" s="3">
        <v>509424</v>
      </c>
      <c r="J3898" s="8" t="str">
        <f t="shared" si="482"/>
        <v/>
      </c>
      <c r="K3898" s="8" t="str">
        <f t="shared" si="483"/>
        <v/>
      </c>
      <c r="L3898" s="8" t="str">
        <f t="shared" si="484"/>
        <v>The Wild Bunch</v>
      </c>
      <c r="M3898" s="8" t="str">
        <f t="shared" si="485"/>
        <v/>
      </c>
      <c r="N3898" s="8" t="str">
        <f t="shared" si="481"/>
        <v>The Wild Bunch</v>
      </c>
      <c r="O3898" s="10">
        <f>INDEX(cpi!$A$1:$M$106,MATCH($D3898,cpi!$A:$A,0),MATCH($C3898,cpi!$1:$1,0))</f>
        <v>36.6</v>
      </c>
      <c r="P3898" s="10">
        <f>cpi!$I$2</f>
        <v>245.51900000000001</v>
      </c>
      <c r="Q3898" s="10">
        <f t="shared" si="486"/>
        <v>6.7081693989071036</v>
      </c>
      <c r="R3898" s="8" t="str">
        <f t="shared" si="487"/>
        <v/>
      </c>
      <c r="S3898" s="11">
        <f t="shared" si="488"/>
        <v>40249016.393442623</v>
      </c>
      <c r="T3898" s="11">
        <f t="shared" si="488"/>
        <v>3417302.4878688524</v>
      </c>
      <c r="U3898" s="11">
        <f t="shared" si="488"/>
        <v>3417302.4878688524</v>
      </c>
    </row>
    <row r="3899" spans="1:21" x14ac:dyDescent="0.2">
      <c r="A3899" s="5">
        <v>3936</v>
      </c>
      <c r="B3899" s="17">
        <v>25</v>
      </c>
      <c r="C3899" s="16">
        <v>3</v>
      </c>
      <c r="D3899" s="16">
        <v>2011</v>
      </c>
      <c r="E3899" s="18">
        <v>41277</v>
      </c>
      <c r="F3899" s="9" t="s">
        <v>3847</v>
      </c>
      <c r="G3899" s="3">
        <v>6000000</v>
      </c>
      <c r="H3899" s="3">
        <v>408159</v>
      </c>
      <c r="I3899" s="3">
        <v>408159</v>
      </c>
      <c r="J3899" s="8" t="str">
        <f t="shared" si="482"/>
        <v/>
      </c>
      <c r="K3899" s="8" t="str">
        <f t="shared" si="483"/>
        <v/>
      </c>
      <c r="L3899" s="8" t="str">
        <f t="shared" si="484"/>
        <v>The 5th Quarter</v>
      </c>
      <c r="M3899" s="8" t="str">
        <f t="shared" si="485"/>
        <v/>
      </c>
      <c r="N3899" s="8" t="str">
        <f t="shared" si="481"/>
        <v>The 5th Quarter</v>
      </c>
      <c r="O3899" s="10">
        <f>INDEX(cpi!$A$1:$M$106,MATCH($D3899,cpi!$A:$A,0),MATCH($C3899,cpi!$1:$1,0))</f>
        <v>223.46700000000001</v>
      </c>
      <c r="P3899" s="10">
        <f>cpi!$I$2</f>
        <v>245.51900000000001</v>
      </c>
      <c r="Q3899" s="10">
        <f t="shared" si="486"/>
        <v>1.0986812370506607</v>
      </c>
      <c r="R3899" s="8" t="str">
        <f t="shared" si="487"/>
        <v/>
      </c>
      <c r="S3899" s="11">
        <f t="shared" si="488"/>
        <v>6592087.4223039644</v>
      </c>
      <c r="T3899" s="11">
        <f t="shared" si="488"/>
        <v>448436.63503336062</v>
      </c>
      <c r="U3899" s="11">
        <f t="shared" si="488"/>
        <v>448436.63503336062</v>
      </c>
    </row>
    <row r="3900" spans="1:21" x14ac:dyDescent="0.2">
      <c r="A3900" s="5">
        <v>3937</v>
      </c>
      <c r="B3900" s="17">
        <v>2</v>
      </c>
      <c r="C3900" s="16">
        <v>2</v>
      </c>
      <c r="D3900" s="16">
        <v>1979</v>
      </c>
      <c r="E3900" s="18">
        <v>28888</v>
      </c>
      <c r="F3900" s="9" t="s">
        <v>3848</v>
      </c>
      <c r="G3900" s="3">
        <v>6000000</v>
      </c>
      <c r="H3900" s="3">
        <v>391942</v>
      </c>
      <c r="I3900" s="3">
        <v>391942</v>
      </c>
      <c r="J3900" s="8" t="str">
        <f t="shared" si="482"/>
        <v/>
      </c>
      <c r="K3900" s="8" t="str">
        <f t="shared" si="483"/>
        <v/>
      </c>
      <c r="L3900" s="8" t="str">
        <f t="shared" si="484"/>
        <v>The First Great Train Robbery</v>
      </c>
      <c r="M3900" s="8" t="str">
        <f t="shared" si="485"/>
        <v/>
      </c>
      <c r="N3900" s="8" t="str">
        <f t="shared" si="481"/>
        <v>The First Great Train Robbery</v>
      </c>
      <c r="O3900" s="10">
        <f>INDEX(cpi!$A$1:$M$106,MATCH($D3900,cpi!$A:$A,0),MATCH($C3900,cpi!$1:$1,0))</f>
        <v>69.099999999999994</v>
      </c>
      <c r="P3900" s="10">
        <f>cpi!$I$2</f>
        <v>245.51900000000001</v>
      </c>
      <c r="Q3900" s="10">
        <f t="shared" si="486"/>
        <v>3.5530969609261942</v>
      </c>
      <c r="R3900" s="8" t="str">
        <f t="shared" si="487"/>
        <v/>
      </c>
      <c r="S3900" s="11">
        <f t="shared" si="488"/>
        <v>21318581.765557166</v>
      </c>
      <c r="T3900" s="11">
        <f t="shared" si="488"/>
        <v>1392607.9290593343</v>
      </c>
      <c r="U3900" s="11">
        <f t="shared" si="488"/>
        <v>1392607.9290593343</v>
      </c>
    </row>
    <row r="3901" spans="1:21" x14ac:dyDescent="0.2">
      <c r="A3901" s="5">
        <v>3938</v>
      </c>
      <c r="B3901" s="17">
        <v>20</v>
      </c>
      <c r="C3901" s="16">
        <v>12</v>
      </c>
      <c r="D3901" s="16">
        <v>2002</v>
      </c>
      <c r="E3901" s="18">
        <v>37845</v>
      </c>
      <c r="F3901" s="9" t="s">
        <v>3849</v>
      </c>
      <c r="G3901" s="3">
        <v>6000000</v>
      </c>
      <c r="H3901" s="3">
        <v>267194</v>
      </c>
      <c r="I3901" s="3">
        <v>267194</v>
      </c>
      <c r="J3901" s="8" t="str">
        <f t="shared" si="482"/>
        <v/>
      </c>
      <c r="K3901" s="8" t="str">
        <f t="shared" si="483"/>
        <v/>
      </c>
      <c r="L3901" s="8" t="str">
        <f t="shared" si="484"/>
        <v>Morvern Callar</v>
      </c>
      <c r="M3901" s="8" t="str">
        <f t="shared" si="485"/>
        <v/>
      </c>
      <c r="N3901" s="8" t="str">
        <f t="shared" si="481"/>
        <v>Morvern Callar</v>
      </c>
      <c r="O3901" s="10">
        <f>INDEX(cpi!$A$1:$M$106,MATCH($D3901,cpi!$A:$A,0),MATCH($C3901,cpi!$1:$1,0))</f>
        <v>180.9</v>
      </c>
      <c r="P3901" s="10">
        <f>cpi!$I$2</f>
        <v>245.51900000000001</v>
      </c>
      <c r="Q3901" s="10">
        <f t="shared" si="486"/>
        <v>1.357208402432283</v>
      </c>
      <c r="R3901" s="8" t="str">
        <f t="shared" si="487"/>
        <v/>
      </c>
      <c r="S3901" s="11">
        <f t="shared" si="488"/>
        <v>8143250.4145936985</v>
      </c>
      <c r="T3901" s="11">
        <f t="shared" si="488"/>
        <v>362637.94187949144</v>
      </c>
      <c r="U3901" s="11">
        <f t="shared" si="488"/>
        <v>362637.94187949144</v>
      </c>
    </row>
    <row r="3902" spans="1:21" x14ac:dyDescent="0.2">
      <c r="A3902" s="5">
        <v>3940</v>
      </c>
      <c r="B3902" s="17">
        <v>10</v>
      </c>
      <c r="C3902" s="16">
        <v>10</v>
      </c>
      <c r="D3902" s="16">
        <v>2003</v>
      </c>
      <c r="E3902" s="18">
        <v>37904</v>
      </c>
      <c r="F3902" s="9" t="s">
        <v>3850</v>
      </c>
      <c r="G3902" s="3">
        <v>6000000</v>
      </c>
      <c r="H3902" s="3">
        <v>181798</v>
      </c>
      <c r="I3902" s="3">
        <v>181798</v>
      </c>
      <c r="J3902" s="8" t="str">
        <f t="shared" si="482"/>
        <v/>
      </c>
      <c r="K3902" s="8" t="str">
        <f t="shared" si="483"/>
        <v/>
      </c>
      <c r="L3902" s="8" t="str">
        <f t="shared" si="484"/>
        <v>The Flower of Evil</v>
      </c>
      <c r="M3902" s="8" t="str">
        <f t="shared" si="485"/>
        <v/>
      </c>
      <c r="N3902" s="8" t="str">
        <f t="shared" si="481"/>
        <v>The Flower of Evil</v>
      </c>
      <c r="O3902" s="10">
        <f>INDEX(cpi!$A$1:$M$106,MATCH($D3902,cpi!$A:$A,0),MATCH($C3902,cpi!$1:$1,0))</f>
        <v>185</v>
      </c>
      <c r="P3902" s="10">
        <f>cpi!$I$2</f>
        <v>245.51900000000001</v>
      </c>
      <c r="Q3902" s="10">
        <f t="shared" si="486"/>
        <v>1.3271297297297298</v>
      </c>
      <c r="R3902" s="8" t="str">
        <f t="shared" si="487"/>
        <v/>
      </c>
      <c r="S3902" s="11">
        <f t="shared" si="488"/>
        <v>7962778.3783783782</v>
      </c>
      <c r="T3902" s="11">
        <f t="shared" si="488"/>
        <v>241269.53060540542</v>
      </c>
      <c r="U3902" s="11">
        <f t="shared" si="488"/>
        <v>241269.53060540542</v>
      </c>
    </row>
    <row r="3903" spans="1:21" x14ac:dyDescent="0.2">
      <c r="A3903" s="5">
        <v>3941</v>
      </c>
      <c r="B3903" s="17">
        <v>4</v>
      </c>
      <c r="C3903" s="16">
        <v>3</v>
      </c>
      <c r="D3903" s="16">
        <v>2011</v>
      </c>
      <c r="E3903" s="18">
        <v>40636</v>
      </c>
      <c r="F3903" s="9" t="s">
        <v>3851</v>
      </c>
      <c r="G3903" s="3">
        <v>6000000</v>
      </c>
      <c r="H3903" s="3">
        <v>129210</v>
      </c>
      <c r="I3903" s="3">
        <v>13168809</v>
      </c>
      <c r="J3903" s="8" t="str">
        <f t="shared" si="482"/>
        <v/>
      </c>
      <c r="K3903" s="8" t="str">
        <f t="shared" si="483"/>
        <v/>
      </c>
      <c r="L3903" s="8" t="str">
        <f t="shared" si="484"/>
        <v>Akmareul Boatda</v>
      </c>
      <c r="M3903" s="8" t="str">
        <f t="shared" si="485"/>
        <v/>
      </c>
      <c r="N3903" s="8" t="str">
        <f t="shared" si="481"/>
        <v>Akmareul Boatda</v>
      </c>
      <c r="O3903" s="10">
        <f>INDEX(cpi!$A$1:$M$106,MATCH($D3903,cpi!$A:$A,0),MATCH($C3903,cpi!$1:$1,0))</f>
        <v>223.46700000000001</v>
      </c>
      <c r="P3903" s="10">
        <f>cpi!$I$2</f>
        <v>245.51900000000001</v>
      </c>
      <c r="Q3903" s="10">
        <f t="shared" si="486"/>
        <v>1.0986812370506607</v>
      </c>
      <c r="R3903" s="8" t="str">
        <f t="shared" si="487"/>
        <v/>
      </c>
      <c r="S3903" s="11">
        <f t="shared" si="488"/>
        <v>6592087.4223039644</v>
      </c>
      <c r="T3903" s="11">
        <f t="shared" si="488"/>
        <v>141960.60263931585</v>
      </c>
      <c r="U3903" s="11">
        <f t="shared" si="488"/>
        <v>14468323.362603873</v>
      </c>
    </row>
    <row r="3904" spans="1:21" x14ac:dyDescent="0.2">
      <c r="A3904" s="5">
        <v>3942</v>
      </c>
      <c r="B3904" s="17">
        <v>10</v>
      </c>
      <c r="C3904" s="16">
        <v>11</v>
      </c>
      <c r="D3904" s="16">
        <v>2006</v>
      </c>
      <c r="E3904" s="18">
        <v>39001</v>
      </c>
      <c r="F3904" s="9" t="s">
        <v>3852</v>
      </c>
      <c r="G3904" s="3">
        <v>6000000</v>
      </c>
      <c r="H3904" s="3">
        <v>119452</v>
      </c>
      <c r="I3904" s="3">
        <v>119452</v>
      </c>
      <c r="J3904" s="8" t="str">
        <f t="shared" si="482"/>
        <v/>
      </c>
      <c r="K3904" s="8" t="str">
        <f t="shared" si="483"/>
        <v/>
      </c>
      <c r="L3904" s="8" t="str">
        <f t="shared" si="484"/>
        <v>Come Early Morning</v>
      </c>
      <c r="M3904" s="8" t="str">
        <f t="shared" si="485"/>
        <v/>
      </c>
      <c r="N3904" s="8" t="str">
        <f t="shared" si="481"/>
        <v>Come Early Morning</v>
      </c>
      <c r="O3904" s="10">
        <f>INDEX(cpi!$A$1:$M$106,MATCH($D3904,cpi!$A:$A,0),MATCH($C3904,cpi!$1:$1,0))</f>
        <v>201.5</v>
      </c>
      <c r="P3904" s="10">
        <f>cpi!$I$2</f>
        <v>245.51900000000001</v>
      </c>
      <c r="Q3904" s="10">
        <f t="shared" si="486"/>
        <v>1.2184565756823822</v>
      </c>
      <c r="R3904" s="8" t="str">
        <f t="shared" si="487"/>
        <v/>
      </c>
      <c r="S3904" s="11">
        <f t="shared" si="488"/>
        <v>7310739.4540942935</v>
      </c>
      <c r="T3904" s="11">
        <f t="shared" si="488"/>
        <v>145547.07487841192</v>
      </c>
      <c r="U3904" s="11">
        <f t="shared" si="488"/>
        <v>145547.07487841192</v>
      </c>
    </row>
    <row r="3905" spans="1:21" x14ac:dyDescent="0.2">
      <c r="A3905" s="5">
        <v>3943</v>
      </c>
      <c r="B3905" s="17">
        <v>2</v>
      </c>
      <c r="C3905" s="16">
        <v>4</v>
      </c>
      <c r="D3905" s="16">
        <v>2010</v>
      </c>
      <c r="E3905" s="18">
        <v>40213</v>
      </c>
      <c r="F3905" s="9" t="s">
        <v>3853</v>
      </c>
      <c r="G3905" s="3">
        <v>6000000</v>
      </c>
      <c r="H3905" s="3">
        <v>115862</v>
      </c>
      <c r="I3905" s="3">
        <v>117796</v>
      </c>
      <c r="J3905" s="8" t="str">
        <f t="shared" si="482"/>
        <v/>
      </c>
      <c r="K3905" s="8" t="str">
        <f t="shared" si="483"/>
        <v/>
      </c>
      <c r="L3905" s="8" t="str">
        <f t="shared" si="484"/>
        <v>The Greatest</v>
      </c>
      <c r="M3905" s="8" t="str">
        <f t="shared" si="485"/>
        <v/>
      </c>
      <c r="N3905" s="8" t="str">
        <f t="shared" si="481"/>
        <v>The Greatest</v>
      </c>
      <c r="O3905" s="10">
        <f>INDEX(cpi!$A$1:$M$106,MATCH($D3905,cpi!$A:$A,0),MATCH($C3905,cpi!$1:$1,0))</f>
        <v>218.00899999999999</v>
      </c>
      <c r="P3905" s="10">
        <f>cpi!$I$2</f>
        <v>245.51900000000001</v>
      </c>
      <c r="Q3905" s="10">
        <f t="shared" si="486"/>
        <v>1.1261874509767946</v>
      </c>
      <c r="R3905" s="8" t="str">
        <f t="shared" si="487"/>
        <v/>
      </c>
      <c r="S3905" s="11">
        <f t="shared" si="488"/>
        <v>6757124.7058607675</v>
      </c>
      <c r="T3905" s="11">
        <f t="shared" si="488"/>
        <v>130482.33044507338</v>
      </c>
      <c r="U3905" s="11">
        <f t="shared" si="488"/>
        <v>132660.37697526251</v>
      </c>
    </row>
    <row r="3906" spans="1:21" x14ac:dyDescent="0.2">
      <c r="A3906" s="5">
        <v>3944</v>
      </c>
      <c r="B3906" s="17">
        <v>7</v>
      </c>
      <c r="C3906" s="16">
        <v>12</v>
      </c>
      <c r="D3906" s="16">
        <v>2012</v>
      </c>
      <c r="E3906" s="18">
        <v>41102</v>
      </c>
      <c r="F3906" s="9" t="s">
        <v>3854</v>
      </c>
      <c r="G3906" s="3">
        <v>6000000</v>
      </c>
      <c r="H3906" s="3">
        <v>66351</v>
      </c>
      <c r="I3906" s="3">
        <v>1673635</v>
      </c>
      <c r="J3906" s="8" t="str">
        <f t="shared" si="482"/>
        <v/>
      </c>
      <c r="K3906" s="8" t="str">
        <f t="shared" si="483"/>
        <v/>
      </c>
      <c r="L3906" s="8" t="str">
        <f t="shared" si="484"/>
        <v>Deadfall</v>
      </c>
      <c r="M3906" s="8" t="str">
        <f t="shared" si="485"/>
        <v/>
      </c>
      <c r="N3906" s="8" t="str">
        <f t="shared" ref="N3906:N3969" si="489">IF(M3906=1,L3906&amp;" ("&amp;D3906&amp;")",L3906)</f>
        <v>Deadfall</v>
      </c>
      <c r="O3906" s="10">
        <f>INDEX(cpi!$A$1:$M$106,MATCH($D3906,cpi!$A:$A,0),MATCH($C3906,cpi!$1:$1,0))</f>
        <v>229.601</v>
      </c>
      <c r="P3906" s="10">
        <f>cpi!$I$2</f>
        <v>245.51900000000001</v>
      </c>
      <c r="Q3906" s="10">
        <f t="shared" si="486"/>
        <v>1.0693289663372547</v>
      </c>
      <c r="R3906" s="8" t="str">
        <f t="shared" si="487"/>
        <v/>
      </c>
      <c r="S3906" s="11">
        <f t="shared" si="488"/>
        <v>6415973.7980235284</v>
      </c>
      <c r="T3906" s="11">
        <f t="shared" si="488"/>
        <v>70951.046245443184</v>
      </c>
      <c r="U3906" s="11">
        <f t="shared" si="488"/>
        <v>1789666.3845758513</v>
      </c>
    </row>
    <row r="3907" spans="1:21" x14ac:dyDescent="0.2">
      <c r="A3907" s="5">
        <v>3945</v>
      </c>
      <c r="B3907" s="17">
        <v>8</v>
      </c>
      <c r="C3907" s="16">
        <v>5</v>
      </c>
      <c r="D3907" s="16">
        <v>2009</v>
      </c>
      <c r="E3907" s="18">
        <v>40030</v>
      </c>
      <c r="F3907" s="9" t="s">
        <v>3855</v>
      </c>
      <c r="G3907" s="3">
        <v>6000000</v>
      </c>
      <c r="H3907" s="3">
        <v>65108</v>
      </c>
      <c r="I3907" s="3">
        <v>1365108</v>
      </c>
      <c r="J3907" s="8" t="str">
        <f t="shared" ref="J3907:J3970" si="490">IF(I3907=0,1,"")</f>
        <v/>
      </c>
      <c r="K3907" s="8" t="str">
        <f t="shared" ref="K3907:K3970" si="491">IF(D3907&gt;2017,1,"")</f>
        <v/>
      </c>
      <c r="L3907" s="8" t="str">
        <f t="shared" ref="L3907:L3970" si="492">F3907</f>
        <v>Julia</v>
      </c>
      <c r="M3907" s="8" t="str">
        <f t="shared" ref="M3907:M3970" si="493">IF(COUNTIF($L$2:$L$5233,L3907)&gt;1,1,"")</f>
        <v/>
      </c>
      <c r="N3907" s="8" t="str">
        <f t="shared" si="489"/>
        <v>Julia</v>
      </c>
      <c r="O3907" s="10">
        <f>INDEX(cpi!$A$1:$M$106,MATCH($D3907,cpi!$A:$A,0),MATCH($C3907,cpi!$1:$1,0))</f>
        <v>213.85599999999999</v>
      </c>
      <c r="P3907" s="10">
        <f>cpi!$I$2</f>
        <v>245.51900000000001</v>
      </c>
      <c r="Q3907" s="10">
        <f t="shared" ref="Q3907:Q3970" si="494">P3907/O3907</f>
        <v>1.1480575714499477</v>
      </c>
      <c r="R3907" s="8" t="str">
        <f t="shared" ref="R3907:R3970" si="495">IF(ISERROR(Q3907),1,"")</f>
        <v/>
      </c>
      <c r="S3907" s="11">
        <f t="shared" ref="S3907:U3970" si="496">G3907*$Q3907</f>
        <v>6888345.4286996862</v>
      </c>
      <c r="T3907" s="11">
        <f t="shared" si="496"/>
        <v>74747.732361963193</v>
      </c>
      <c r="U3907" s="11">
        <f t="shared" si="496"/>
        <v>1567222.5752468952</v>
      </c>
    </row>
    <row r="3908" spans="1:21" x14ac:dyDescent="0.2">
      <c r="A3908" s="5">
        <v>3946</v>
      </c>
      <c r="B3908" s="17">
        <v>5</v>
      </c>
      <c r="C3908" s="16">
        <v>4</v>
      </c>
      <c r="D3908" s="16">
        <v>2002</v>
      </c>
      <c r="E3908" s="18">
        <v>37380</v>
      </c>
      <c r="F3908" s="9" t="s">
        <v>3856</v>
      </c>
      <c r="G3908" s="3">
        <v>6000000</v>
      </c>
      <c r="H3908" s="3">
        <v>54606</v>
      </c>
      <c r="I3908" s="3">
        <v>4316497</v>
      </c>
      <c r="J3908" s="8" t="str">
        <f t="shared" si="490"/>
        <v/>
      </c>
      <c r="K3908" s="8" t="str">
        <f t="shared" si="491"/>
        <v/>
      </c>
      <c r="L3908" s="8" t="str">
        <f t="shared" si="492"/>
        <v>Lucky Break</v>
      </c>
      <c r="M3908" s="8" t="str">
        <f t="shared" si="493"/>
        <v/>
      </c>
      <c r="N3908" s="8" t="str">
        <f t="shared" si="489"/>
        <v>Lucky Break</v>
      </c>
      <c r="O3908" s="10">
        <f>INDEX(cpi!$A$1:$M$106,MATCH($D3908,cpi!$A:$A,0),MATCH($C3908,cpi!$1:$1,0))</f>
        <v>179.8</v>
      </c>
      <c r="P3908" s="10">
        <f>cpi!$I$2</f>
        <v>245.51900000000001</v>
      </c>
      <c r="Q3908" s="10">
        <f t="shared" si="494"/>
        <v>1.365511679644049</v>
      </c>
      <c r="R3908" s="8" t="str">
        <f t="shared" si="495"/>
        <v/>
      </c>
      <c r="S3908" s="11">
        <f t="shared" si="496"/>
        <v>8193070.0778642939</v>
      </c>
      <c r="T3908" s="11">
        <f t="shared" si="496"/>
        <v>74565.130778642939</v>
      </c>
      <c r="U3908" s="11">
        <f t="shared" si="496"/>
        <v>5894227.0686484985</v>
      </c>
    </row>
    <row r="3909" spans="1:21" x14ac:dyDescent="0.2">
      <c r="A3909" s="5">
        <v>3947</v>
      </c>
      <c r="B3909" s="17">
        <v>5</v>
      </c>
      <c r="C3909" s="16">
        <v>9</v>
      </c>
      <c r="D3909" s="16">
        <v>2008</v>
      </c>
      <c r="E3909" s="18">
        <v>39577</v>
      </c>
      <c r="F3909" s="9" t="s">
        <v>3857</v>
      </c>
      <c r="G3909" s="3">
        <v>6000000</v>
      </c>
      <c r="H3909" s="3">
        <v>36497</v>
      </c>
      <c r="I3909" s="3">
        <v>36497</v>
      </c>
      <c r="J3909" s="8" t="str">
        <f t="shared" si="490"/>
        <v/>
      </c>
      <c r="K3909" s="8" t="str">
        <f t="shared" si="491"/>
        <v/>
      </c>
      <c r="L3909" s="8" t="str">
        <f t="shared" si="492"/>
        <v>Surfer, Dude</v>
      </c>
      <c r="M3909" s="8" t="str">
        <f t="shared" si="493"/>
        <v/>
      </c>
      <c r="N3909" s="8" t="str">
        <f t="shared" si="489"/>
        <v>Surfer, Dude</v>
      </c>
      <c r="O3909" s="10">
        <f>INDEX(cpi!$A$1:$M$106,MATCH($D3909,cpi!$A:$A,0),MATCH($C3909,cpi!$1:$1,0))</f>
        <v>218.78299999999999</v>
      </c>
      <c r="P3909" s="10">
        <f>cpi!$I$2</f>
        <v>245.51900000000001</v>
      </c>
      <c r="Q3909" s="10">
        <f t="shared" si="494"/>
        <v>1.1222032790481893</v>
      </c>
      <c r="R3909" s="8" t="str">
        <f t="shared" si="495"/>
        <v/>
      </c>
      <c r="S3909" s="11">
        <f t="shared" si="496"/>
        <v>6733219.6742891353</v>
      </c>
      <c r="T3909" s="11">
        <f t="shared" si="496"/>
        <v>40957.053075421762</v>
      </c>
      <c r="U3909" s="11">
        <f t="shared" si="496"/>
        <v>40957.053075421762</v>
      </c>
    </row>
    <row r="3910" spans="1:21" x14ac:dyDescent="0.2">
      <c r="A3910" s="5">
        <v>3948</v>
      </c>
      <c r="B3910" s="17">
        <v>23</v>
      </c>
      <c r="C3910" s="16">
        <v>1</v>
      </c>
      <c r="D3910" s="16">
        <v>2015</v>
      </c>
      <c r="E3910" s="18">
        <v>42675</v>
      </c>
      <c r="F3910" s="9" t="s">
        <v>3858</v>
      </c>
      <c r="G3910" s="3">
        <v>6000000</v>
      </c>
      <c r="H3910" s="3">
        <v>32251</v>
      </c>
      <c r="I3910" s="3">
        <v>437089</v>
      </c>
      <c r="J3910" s="8" t="str">
        <f t="shared" si="490"/>
        <v/>
      </c>
      <c r="K3910" s="8" t="str">
        <f t="shared" si="491"/>
        <v/>
      </c>
      <c r="L3910" s="8" t="str">
        <f t="shared" si="492"/>
        <v>Song One</v>
      </c>
      <c r="M3910" s="8" t="str">
        <f t="shared" si="493"/>
        <v/>
      </c>
      <c r="N3910" s="8" t="str">
        <f t="shared" si="489"/>
        <v>Song One</v>
      </c>
      <c r="O3910" s="10">
        <f>INDEX(cpi!$A$1:$M$106,MATCH($D3910,cpi!$A:$A,0),MATCH($C3910,cpi!$1:$1,0))</f>
        <v>233.70699999999999</v>
      </c>
      <c r="P3910" s="10">
        <f>cpi!$I$2</f>
        <v>245.51900000000001</v>
      </c>
      <c r="Q3910" s="10">
        <f t="shared" si="494"/>
        <v>1.050541917871523</v>
      </c>
      <c r="R3910" s="8" t="str">
        <f t="shared" si="495"/>
        <v/>
      </c>
      <c r="S3910" s="11">
        <f t="shared" si="496"/>
        <v>6303251.5072291382</v>
      </c>
      <c r="T3910" s="11">
        <f t="shared" si="496"/>
        <v>33881.027393274489</v>
      </c>
      <c r="U3910" s="11">
        <f t="shared" si="496"/>
        <v>459180.31634054612</v>
      </c>
    </row>
    <row r="3911" spans="1:21" x14ac:dyDescent="0.2">
      <c r="A3911" s="5">
        <v>3949</v>
      </c>
      <c r="B3911" s="17">
        <v>3</v>
      </c>
      <c r="C3911" s="16">
        <v>10</v>
      </c>
      <c r="D3911" s="16">
        <v>2007</v>
      </c>
      <c r="E3911" s="18">
        <v>39151</v>
      </c>
      <c r="F3911" s="9" t="s">
        <v>3859</v>
      </c>
      <c r="G3911" s="3">
        <v>6000000</v>
      </c>
      <c r="H3911" s="3">
        <v>25317</v>
      </c>
      <c r="I3911" s="3">
        <v>26007</v>
      </c>
      <c r="J3911" s="8" t="str">
        <f t="shared" si="490"/>
        <v/>
      </c>
      <c r="K3911" s="8" t="str">
        <f t="shared" si="491"/>
        <v/>
      </c>
      <c r="L3911" s="8" t="str">
        <f t="shared" si="492"/>
        <v>Lake of Fire</v>
      </c>
      <c r="M3911" s="8" t="str">
        <f t="shared" si="493"/>
        <v/>
      </c>
      <c r="N3911" s="8" t="str">
        <f t="shared" si="489"/>
        <v>Lake of Fire</v>
      </c>
      <c r="O3911" s="10">
        <f>INDEX(cpi!$A$1:$M$106,MATCH($D3911,cpi!$A:$A,0),MATCH($C3911,cpi!$1:$1,0))</f>
        <v>208.93600000000001</v>
      </c>
      <c r="P3911" s="10">
        <f>cpi!$I$2</f>
        <v>245.51900000000001</v>
      </c>
      <c r="Q3911" s="10">
        <f t="shared" si="494"/>
        <v>1.1750918941685493</v>
      </c>
      <c r="R3911" s="8" t="str">
        <f t="shared" si="495"/>
        <v/>
      </c>
      <c r="S3911" s="11">
        <f t="shared" si="496"/>
        <v>7050551.3650112962</v>
      </c>
      <c r="T3911" s="11">
        <f t="shared" si="496"/>
        <v>29749.801484665164</v>
      </c>
      <c r="U3911" s="11">
        <f t="shared" si="496"/>
        <v>30560.61489164146</v>
      </c>
    </row>
    <row r="3912" spans="1:21" x14ac:dyDescent="0.2">
      <c r="A3912" s="5">
        <v>3950</v>
      </c>
      <c r="B3912" s="17">
        <v>2</v>
      </c>
      <c r="C3912" s="16">
        <v>4</v>
      </c>
      <c r="D3912" s="16">
        <v>2010</v>
      </c>
      <c r="E3912" s="18">
        <v>40213</v>
      </c>
      <c r="F3912" s="9" t="s">
        <v>3860</v>
      </c>
      <c r="G3912" s="3">
        <v>6000000</v>
      </c>
      <c r="H3912" s="3">
        <v>13722</v>
      </c>
      <c r="I3912" s="3">
        <v>13722</v>
      </c>
      <c r="J3912" s="8" t="str">
        <f t="shared" si="490"/>
        <v/>
      </c>
      <c r="K3912" s="8" t="str">
        <f t="shared" si="491"/>
        <v/>
      </c>
      <c r="L3912" s="8" t="str">
        <f t="shared" si="492"/>
        <v>Don McKay</v>
      </c>
      <c r="M3912" s="8" t="str">
        <f t="shared" si="493"/>
        <v/>
      </c>
      <c r="N3912" s="8" t="str">
        <f t="shared" si="489"/>
        <v>Don McKay</v>
      </c>
      <c r="O3912" s="10">
        <f>INDEX(cpi!$A$1:$M$106,MATCH($D3912,cpi!$A:$A,0),MATCH($C3912,cpi!$1:$1,0))</f>
        <v>218.00899999999999</v>
      </c>
      <c r="P3912" s="10">
        <f>cpi!$I$2</f>
        <v>245.51900000000001</v>
      </c>
      <c r="Q3912" s="10">
        <f t="shared" si="494"/>
        <v>1.1261874509767946</v>
      </c>
      <c r="R3912" s="8" t="str">
        <f t="shared" si="495"/>
        <v/>
      </c>
      <c r="S3912" s="11">
        <f t="shared" si="496"/>
        <v>6757124.7058607675</v>
      </c>
      <c r="T3912" s="11">
        <f t="shared" si="496"/>
        <v>15453.544202303576</v>
      </c>
      <c r="U3912" s="11">
        <f t="shared" si="496"/>
        <v>15453.544202303576</v>
      </c>
    </row>
    <row r="3913" spans="1:21" x14ac:dyDescent="0.2">
      <c r="A3913" s="5">
        <v>3951</v>
      </c>
      <c r="B3913" s="17">
        <v>12</v>
      </c>
      <c r="C3913" s="16">
        <v>8</v>
      </c>
      <c r="D3913" s="16">
        <v>2005</v>
      </c>
      <c r="E3913" s="18">
        <v>38694</v>
      </c>
      <c r="F3913" s="9">
        <v>0.4680555555555555</v>
      </c>
      <c r="G3913" s="3">
        <v>6000000</v>
      </c>
      <c r="H3913" s="3">
        <v>0</v>
      </c>
      <c r="I3913" s="3">
        <v>0</v>
      </c>
      <c r="J3913" s="8">
        <f t="shared" si="490"/>
        <v>1</v>
      </c>
      <c r="K3913" s="8" t="str">
        <f t="shared" si="491"/>
        <v/>
      </c>
      <c r="L3913" s="8">
        <f t="shared" si="492"/>
        <v>0.4680555555555555</v>
      </c>
      <c r="M3913" s="8" t="str">
        <f t="shared" si="493"/>
        <v/>
      </c>
      <c r="N3913" s="8">
        <f t="shared" si="489"/>
        <v>0.4680555555555555</v>
      </c>
      <c r="O3913" s="10">
        <f>INDEX(cpi!$A$1:$M$106,MATCH($D3913,cpi!$A:$A,0),MATCH($C3913,cpi!$1:$1,0))</f>
        <v>196.4</v>
      </c>
      <c r="P3913" s="10">
        <f>cpi!$I$2</f>
        <v>245.51900000000001</v>
      </c>
      <c r="Q3913" s="10">
        <f t="shared" si="494"/>
        <v>1.2500967413441955</v>
      </c>
      <c r="R3913" s="8" t="str">
        <f t="shared" si="495"/>
        <v/>
      </c>
      <c r="S3913" s="11">
        <f t="shared" si="496"/>
        <v>7500580.4480651729</v>
      </c>
      <c r="T3913" s="11">
        <f t="shared" si="496"/>
        <v>0</v>
      </c>
      <c r="U3913" s="11">
        <f t="shared" si="496"/>
        <v>0</v>
      </c>
    </row>
    <row r="3914" spans="1:21" x14ac:dyDescent="0.2">
      <c r="A3914" s="5">
        <v>3952</v>
      </c>
      <c r="B3914" s="17">
        <v>31</v>
      </c>
      <c r="C3914" s="16">
        <v>12</v>
      </c>
      <c r="D3914" s="16">
        <v>1995</v>
      </c>
      <c r="E3914" s="18">
        <v>35623</v>
      </c>
      <c r="F3914" s="9" t="s">
        <v>3861</v>
      </c>
      <c r="G3914" s="3">
        <v>6000000</v>
      </c>
      <c r="H3914" s="3">
        <v>0</v>
      </c>
      <c r="I3914" s="3">
        <v>0</v>
      </c>
      <c r="J3914" s="8">
        <f t="shared" si="490"/>
        <v>1</v>
      </c>
      <c r="K3914" s="8" t="str">
        <f t="shared" si="491"/>
        <v/>
      </c>
      <c r="L3914" s="8" t="str">
        <f t="shared" si="492"/>
        <v>Men of War</v>
      </c>
      <c r="M3914" s="8" t="str">
        <f t="shared" si="493"/>
        <v/>
      </c>
      <c r="N3914" s="8" t="str">
        <f t="shared" si="489"/>
        <v>Men of War</v>
      </c>
      <c r="O3914" s="10">
        <f>INDEX(cpi!$A$1:$M$106,MATCH($D3914,cpi!$A:$A,0),MATCH($C3914,cpi!$1:$1,0))</f>
        <v>153.5</v>
      </c>
      <c r="P3914" s="10">
        <f>cpi!$I$2</f>
        <v>245.51900000000001</v>
      </c>
      <c r="Q3914" s="10">
        <f t="shared" si="494"/>
        <v>1.599472312703583</v>
      </c>
      <c r="R3914" s="8" t="str">
        <f t="shared" si="495"/>
        <v/>
      </c>
      <c r="S3914" s="11">
        <f t="shared" si="496"/>
        <v>9596833.8762214985</v>
      </c>
      <c r="T3914" s="11">
        <f t="shared" si="496"/>
        <v>0</v>
      </c>
      <c r="U3914" s="11">
        <f t="shared" si="496"/>
        <v>0</v>
      </c>
    </row>
    <row r="3915" spans="1:21" x14ac:dyDescent="0.2">
      <c r="A3915" s="5">
        <v>3953</v>
      </c>
      <c r="B3915" s="17">
        <v>15</v>
      </c>
      <c r="C3915" s="16">
        <v>3</v>
      </c>
      <c r="D3915" s="16">
        <v>2011</v>
      </c>
      <c r="E3915" s="18">
        <v>40971</v>
      </c>
      <c r="F3915" s="9" t="s">
        <v>3862</v>
      </c>
      <c r="G3915" s="3">
        <v>6000000</v>
      </c>
      <c r="H3915" s="3">
        <v>0</v>
      </c>
      <c r="I3915" s="3">
        <v>0</v>
      </c>
      <c r="J3915" s="8">
        <f t="shared" si="490"/>
        <v>1</v>
      </c>
      <c r="K3915" s="8" t="str">
        <f t="shared" si="491"/>
        <v/>
      </c>
      <c r="L3915" s="8" t="str">
        <f t="shared" si="492"/>
        <v>A Shine of Rainbows</v>
      </c>
      <c r="M3915" s="8" t="str">
        <f t="shared" si="493"/>
        <v/>
      </c>
      <c r="N3915" s="8" t="str">
        <f t="shared" si="489"/>
        <v>A Shine of Rainbows</v>
      </c>
      <c r="O3915" s="10">
        <f>INDEX(cpi!$A$1:$M$106,MATCH($D3915,cpi!$A:$A,0),MATCH($C3915,cpi!$1:$1,0))</f>
        <v>223.46700000000001</v>
      </c>
      <c r="P3915" s="10">
        <f>cpi!$I$2</f>
        <v>245.51900000000001</v>
      </c>
      <c r="Q3915" s="10">
        <f t="shared" si="494"/>
        <v>1.0986812370506607</v>
      </c>
      <c r="R3915" s="8" t="str">
        <f t="shared" si="495"/>
        <v/>
      </c>
      <c r="S3915" s="11">
        <f t="shared" si="496"/>
        <v>6592087.4223039644</v>
      </c>
      <c r="T3915" s="11">
        <f t="shared" si="496"/>
        <v>0</v>
      </c>
      <c r="U3915" s="11">
        <f t="shared" si="496"/>
        <v>0</v>
      </c>
    </row>
    <row r="3916" spans="1:21" x14ac:dyDescent="0.2">
      <c r="A3916" s="5">
        <v>3954</v>
      </c>
      <c r="B3916" s="17">
        <v>31</v>
      </c>
      <c r="C3916" s="16">
        <v>12</v>
      </c>
      <c r="D3916" s="16">
        <v>2011</v>
      </c>
      <c r="E3916" s="18">
        <v>41467</v>
      </c>
      <c r="F3916" s="9" t="s">
        <v>3863</v>
      </c>
      <c r="G3916" s="3">
        <v>6000000</v>
      </c>
      <c r="H3916" s="3">
        <v>0</v>
      </c>
      <c r="I3916" s="3">
        <v>0</v>
      </c>
      <c r="J3916" s="8">
        <f t="shared" si="490"/>
        <v>1</v>
      </c>
      <c r="K3916" s="8" t="str">
        <f t="shared" si="491"/>
        <v/>
      </c>
      <c r="L3916" s="8" t="str">
        <f t="shared" si="492"/>
        <v>Freaky Deaky</v>
      </c>
      <c r="M3916" s="8" t="str">
        <f t="shared" si="493"/>
        <v/>
      </c>
      <c r="N3916" s="8" t="str">
        <f t="shared" si="489"/>
        <v>Freaky Deaky</v>
      </c>
      <c r="O3916" s="10">
        <f>INDEX(cpi!$A$1:$M$106,MATCH($D3916,cpi!$A:$A,0),MATCH($C3916,cpi!$1:$1,0))</f>
        <v>225.672</v>
      </c>
      <c r="P3916" s="10">
        <f>cpi!$I$2</f>
        <v>245.51900000000001</v>
      </c>
      <c r="Q3916" s="10">
        <f t="shared" si="494"/>
        <v>1.0879462228366834</v>
      </c>
      <c r="R3916" s="8" t="str">
        <f t="shared" si="495"/>
        <v/>
      </c>
      <c r="S3916" s="11">
        <f t="shared" si="496"/>
        <v>6527677.3370201001</v>
      </c>
      <c r="T3916" s="11">
        <f t="shared" si="496"/>
        <v>0</v>
      </c>
      <c r="U3916" s="11">
        <f t="shared" si="496"/>
        <v>0</v>
      </c>
    </row>
    <row r="3917" spans="1:21" x14ac:dyDescent="0.2">
      <c r="A3917" s="5">
        <v>3955</v>
      </c>
      <c r="B3917" s="17">
        <v>10</v>
      </c>
      <c r="C3917" s="16">
        <v>5</v>
      </c>
      <c r="D3917" s="16">
        <v>2011</v>
      </c>
      <c r="E3917" s="18">
        <v>40821</v>
      </c>
      <c r="F3917" s="9" t="s">
        <v>3864</v>
      </c>
      <c r="G3917" s="3">
        <v>6000000</v>
      </c>
      <c r="H3917" s="3">
        <v>0</v>
      </c>
      <c r="I3917" s="3">
        <v>0</v>
      </c>
      <c r="J3917" s="8">
        <f t="shared" si="490"/>
        <v>1</v>
      </c>
      <c r="K3917" s="8" t="str">
        <f t="shared" si="491"/>
        <v/>
      </c>
      <c r="L3917" s="8" t="str">
        <f t="shared" si="492"/>
        <v>The Hit List</v>
      </c>
      <c r="M3917" s="8" t="str">
        <f t="shared" si="493"/>
        <v/>
      </c>
      <c r="N3917" s="8" t="str">
        <f t="shared" si="489"/>
        <v>The Hit List</v>
      </c>
      <c r="O3917" s="10">
        <f>INDEX(cpi!$A$1:$M$106,MATCH($D3917,cpi!$A:$A,0),MATCH($C3917,cpi!$1:$1,0))</f>
        <v>225.964</v>
      </c>
      <c r="P3917" s="10">
        <f>cpi!$I$2</f>
        <v>245.51900000000001</v>
      </c>
      <c r="Q3917" s="10">
        <f t="shared" si="494"/>
        <v>1.0865403338584907</v>
      </c>
      <c r="R3917" s="8" t="str">
        <f t="shared" si="495"/>
        <v/>
      </c>
      <c r="S3917" s="11">
        <f t="shared" si="496"/>
        <v>6519242.0031509446</v>
      </c>
      <c r="T3917" s="11">
        <f t="shared" si="496"/>
        <v>0</v>
      </c>
      <c r="U3917" s="11">
        <f t="shared" si="496"/>
        <v>0</v>
      </c>
    </row>
    <row r="3918" spans="1:21" x14ac:dyDescent="0.2">
      <c r="A3918" s="5">
        <v>3956</v>
      </c>
      <c r="B3918" s="17">
        <v>4</v>
      </c>
      <c r="C3918" s="16">
        <v>2</v>
      </c>
      <c r="D3918" s="16">
        <v>1983</v>
      </c>
      <c r="E3918" s="18">
        <v>30408</v>
      </c>
      <c r="F3918" s="9" t="s">
        <v>3865</v>
      </c>
      <c r="G3918" s="3">
        <v>5952000</v>
      </c>
      <c r="H3918" s="3">
        <v>2120439</v>
      </c>
      <c r="I3918" s="3">
        <v>2120439</v>
      </c>
      <c r="J3918" s="8" t="str">
        <f t="shared" si="490"/>
        <v/>
      </c>
      <c r="K3918" s="8" t="str">
        <f t="shared" si="491"/>
        <v/>
      </c>
      <c r="L3918" s="8" t="str">
        <f t="shared" si="492"/>
        <v>Videodrome</v>
      </c>
      <c r="M3918" s="8" t="str">
        <f t="shared" si="493"/>
        <v/>
      </c>
      <c r="N3918" s="8" t="str">
        <f t="shared" si="489"/>
        <v>Videodrome</v>
      </c>
      <c r="O3918" s="10">
        <f>INDEX(cpi!$A$1:$M$106,MATCH($D3918,cpi!$A:$A,0),MATCH($C3918,cpi!$1:$1,0))</f>
        <v>97.9</v>
      </c>
      <c r="P3918" s="10">
        <f>cpi!$I$2</f>
        <v>245.51900000000001</v>
      </c>
      <c r="Q3918" s="10">
        <f t="shared" si="494"/>
        <v>2.507854954034729</v>
      </c>
      <c r="R3918" s="8" t="str">
        <f t="shared" si="495"/>
        <v/>
      </c>
      <c r="S3918" s="11">
        <f t="shared" si="496"/>
        <v>14926752.686414707</v>
      </c>
      <c r="T3918" s="11">
        <f t="shared" si="496"/>
        <v>5317753.4508784469</v>
      </c>
      <c r="U3918" s="11">
        <f t="shared" si="496"/>
        <v>5317753.4508784469</v>
      </c>
    </row>
    <row r="3919" spans="1:21" x14ac:dyDescent="0.2">
      <c r="A3919" s="5">
        <v>3957</v>
      </c>
      <c r="B3919" s="17">
        <v>2</v>
      </c>
      <c r="C3919" s="16">
        <v>8</v>
      </c>
      <c r="D3919" s="16">
        <v>1996</v>
      </c>
      <c r="E3919" s="18">
        <v>35103</v>
      </c>
      <c r="F3919" s="9" t="s">
        <v>3866</v>
      </c>
      <c r="G3919" s="3">
        <v>5900000</v>
      </c>
      <c r="H3919" s="3">
        <v>22231658</v>
      </c>
      <c r="I3919" s="3">
        <v>37831658</v>
      </c>
      <c r="J3919" s="8" t="str">
        <f t="shared" si="490"/>
        <v/>
      </c>
      <c r="K3919" s="8" t="str">
        <f t="shared" si="491"/>
        <v/>
      </c>
      <c r="L3919" s="8" t="str">
        <f t="shared" si="492"/>
        <v>Emma</v>
      </c>
      <c r="M3919" s="8" t="str">
        <f t="shared" si="493"/>
        <v/>
      </c>
      <c r="N3919" s="8" t="str">
        <f t="shared" si="489"/>
        <v>Emma</v>
      </c>
      <c r="O3919" s="10">
        <f>INDEX(cpi!$A$1:$M$106,MATCH($D3919,cpi!$A:$A,0),MATCH($C3919,cpi!$1:$1,0))</f>
        <v>157.30000000000001</v>
      </c>
      <c r="P3919" s="10">
        <f>cpi!$I$2</f>
        <v>245.51900000000001</v>
      </c>
      <c r="Q3919" s="10">
        <f t="shared" si="494"/>
        <v>1.5608328035600763</v>
      </c>
      <c r="R3919" s="8" t="str">
        <f t="shared" si="495"/>
        <v/>
      </c>
      <c r="S3919" s="11">
        <f t="shared" si="496"/>
        <v>9208913.5410044491</v>
      </c>
      <c r="T3919" s="11">
        <f t="shared" si="496"/>
        <v>34699901.083928801</v>
      </c>
      <c r="U3919" s="11">
        <f t="shared" si="496"/>
        <v>59048892.819465987</v>
      </c>
    </row>
    <row r="3920" spans="1:21" x14ac:dyDescent="0.2">
      <c r="A3920" s="5">
        <v>3958</v>
      </c>
      <c r="B3920" s="17">
        <v>21</v>
      </c>
      <c r="C3920" s="16">
        <v>3</v>
      </c>
      <c r="D3920" s="16">
        <v>2003</v>
      </c>
      <c r="E3920" s="18">
        <v>38233</v>
      </c>
      <c r="F3920" s="9" t="s">
        <v>3867</v>
      </c>
      <c r="G3920" s="3">
        <v>5900000</v>
      </c>
      <c r="H3920" s="3">
        <v>3895664</v>
      </c>
      <c r="I3920" s="3">
        <v>3895664</v>
      </c>
      <c r="J3920" s="8" t="str">
        <f t="shared" si="490"/>
        <v/>
      </c>
      <c r="K3920" s="8" t="str">
        <f t="shared" si="491"/>
        <v/>
      </c>
      <c r="L3920" s="8" t="str">
        <f t="shared" si="492"/>
        <v>L'auberge espagnole</v>
      </c>
      <c r="M3920" s="8" t="str">
        <f t="shared" si="493"/>
        <v/>
      </c>
      <c r="N3920" s="8" t="str">
        <f t="shared" si="489"/>
        <v>L'auberge espagnole</v>
      </c>
      <c r="O3920" s="10">
        <f>INDEX(cpi!$A$1:$M$106,MATCH($D3920,cpi!$A:$A,0),MATCH($C3920,cpi!$1:$1,0))</f>
        <v>184.2</v>
      </c>
      <c r="P3920" s="10">
        <f>cpi!$I$2</f>
        <v>245.51900000000001</v>
      </c>
      <c r="Q3920" s="10">
        <f t="shared" si="494"/>
        <v>1.3328935939196527</v>
      </c>
      <c r="R3920" s="8" t="str">
        <f t="shared" si="495"/>
        <v/>
      </c>
      <c r="S3920" s="11">
        <f t="shared" si="496"/>
        <v>7864072.204125951</v>
      </c>
      <c r="T3920" s="11">
        <f t="shared" si="496"/>
        <v>5192505.5896634096</v>
      </c>
      <c r="U3920" s="11">
        <f t="shared" si="496"/>
        <v>5192505.5896634096</v>
      </c>
    </row>
    <row r="3921" spans="1:21" x14ac:dyDescent="0.2">
      <c r="A3921" s="5">
        <v>3959</v>
      </c>
      <c r="B3921" s="17">
        <v>8</v>
      </c>
      <c r="C3921" s="16">
        <v>2</v>
      </c>
      <c r="D3921" s="16">
        <v>1968</v>
      </c>
      <c r="E3921" s="18">
        <v>25052</v>
      </c>
      <c r="F3921" s="9" t="s">
        <v>3868</v>
      </c>
      <c r="G3921" s="3">
        <v>5800000</v>
      </c>
      <c r="H3921" s="3">
        <v>33395426</v>
      </c>
      <c r="I3921" s="3">
        <v>33395426</v>
      </c>
      <c r="J3921" s="8" t="str">
        <f t="shared" si="490"/>
        <v/>
      </c>
      <c r="K3921" s="8" t="str">
        <f t="shared" si="491"/>
        <v/>
      </c>
      <c r="L3921" s="8" t="str">
        <f t="shared" si="492"/>
        <v>The Planet of the Apes</v>
      </c>
      <c r="M3921" s="8" t="str">
        <f t="shared" si="493"/>
        <v/>
      </c>
      <c r="N3921" s="8" t="str">
        <f t="shared" si="489"/>
        <v>The Planet of the Apes</v>
      </c>
      <c r="O3921" s="10">
        <f>INDEX(cpi!$A$1:$M$106,MATCH($D3921,cpi!$A:$A,0),MATCH($C3921,cpi!$1:$1,0))</f>
        <v>34.200000000000003</v>
      </c>
      <c r="P3921" s="10">
        <f>cpi!$I$2</f>
        <v>245.51900000000001</v>
      </c>
      <c r="Q3921" s="10">
        <f t="shared" si="494"/>
        <v>7.1789181286549706</v>
      </c>
      <c r="R3921" s="8" t="str">
        <f t="shared" si="495"/>
        <v/>
      </c>
      <c r="S3921" s="11">
        <f t="shared" si="496"/>
        <v>41637725.146198831</v>
      </c>
      <c r="T3921" s="11">
        <f t="shared" si="496"/>
        <v>239743029.12555555</v>
      </c>
      <c r="U3921" s="11">
        <f t="shared" si="496"/>
        <v>239743029.12555555</v>
      </c>
    </row>
    <row r="3922" spans="1:21" x14ac:dyDescent="0.2">
      <c r="A3922" s="5">
        <v>3960</v>
      </c>
      <c r="B3922" s="17">
        <v>7</v>
      </c>
      <c r="C3922" s="16">
        <v>3</v>
      </c>
      <c r="D3922" s="16">
        <v>1965</v>
      </c>
      <c r="E3922" s="18">
        <v>23926</v>
      </c>
      <c r="F3922" s="9" t="s">
        <v>3869</v>
      </c>
      <c r="G3922" s="3">
        <v>5800000</v>
      </c>
      <c r="H3922" s="3">
        <v>6800000</v>
      </c>
      <c r="I3922" s="3">
        <v>6800000</v>
      </c>
      <c r="J3922" s="8" t="str">
        <f t="shared" si="490"/>
        <v/>
      </c>
      <c r="K3922" s="8" t="str">
        <f t="shared" si="491"/>
        <v/>
      </c>
      <c r="L3922" s="8" t="str">
        <f t="shared" si="492"/>
        <v>The Train</v>
      </c>
      <c r="M3922" s="8" t="str">
        <f t="shared" si="493"/>
        <v/>
      </c>
      <c r="N3922" s="8" t="str">
        <f t="shared" si="489"/>
        <v>The Train</v>
      </c>
      <c r="O3922" s="10">
        <f>INDEX(cpi!$A$1:$M$106,MATCH($D3922,cpi!$A:$A,0),MATCH($C3922,cpi!$1:$1,0))</f>
        <v>31.3</v>
      </c>
      <c r="P3922" s="10">
        <f>cpi!$I$2</f>
        <v>245.51900000000001</v>
      </c>
      <c r="Q3922" s="10">
        <f t="shared" si="494"/>
        <v>7.8440575079872206</v>
      </c>
      <c r="R3922" s="8" t="str">
        <f t="shared" si="495"/>
        <v/>
      </c>
      <c r="S3922" s="11">
        <f t="shared" si="496"/>
        <v>45495533.546325877</v>
      </c>
      <c r="T3922" s="11">
        <f t="shared" si="496"/>
        <v>53339591.054313101</v>
      </c>
      <c r="U3922" s="11">
        <f t="shared" si="496"/>
        <v>53339591.054313101</v>
      </c>
    </row>
    <row r="3923" spans="1:21" x14ac:dyDescent="0.2">
      <c r="A3923" s="5">
        <v>3961</v>
      </c>
      <c r="B3923" s="17">
        <v>18</v>
      </c>
      <c r="C3923" s="16">
        <v>3</v>
      </c>
      <c r="D3923" s="16">
        <v>2011</v>
      </c>
      <c r="E3923" s="18">
        <v>41063</v>
      </c>
      <c r="F3923" s="9" t="s">
        <v>3870</v>
      </c>
      <c r="G3923" s="3">
        <v>5800000</v>
      </c>
      <c r="H3923" s="3">
        <v>542860</v>
      </c>
      <c r="I3923" s="3">
        <v>9662214</v>
      </c>
      <c r="J3923" s="8" t="str">
        <f t="shared" si="490"/>
        <v/>
      </c>
      <c r="K3923" s="8" t="str">
        <f t="shared" si="491"/>
        <v/>
      </c>
      <c r="L3923" s="8" t="str">
        <f t="shared" si="492"/>
        <v>Winter in Wartime</v>
      </c>
      <c r="M3923" s="8" t="str">
        <f t="shared" si="493"/>
        <v/>
      </c>
      <c r="N3923" s="8" t="str">
        <f t="shared" si="489"/>
        <v>Winter in Wartime</v>
      </c>
      <c r="O3923" s="10">
        <f>INDEX(cpi!$A$1:$M$106,MATCH($D3923,cpi!$A:$A,0),MATCH($C3923,cpi!$1:$1,0))</f>
        <v>223.46700000000001</v>
      </c>
      <c r="P3923" s="10">
        <f>cpi!$I$2</f>
        <v>245.51900000000001</v>
      </c>
      <c r="Q3923" s="10">
        <f t="shared" si="494"/>
        <v>1.0986812370506607</v>
      </c>
      <c r="R3923" s="8" t="str">
        <f t="shared" si="495"/>
        <v/>
      </c>
      <c r="S3923" s="11">
        <f t="shared" si="496"/>
        <v>6372351.1748938318</v>
      </c>
      <c r="T3923" s="11">
        <f t="shared" si="496"/>
        <v>596430.09634532162</v>
      </c>
      <c r="U3923" s="11">
        <f t="shared" si="496"/>
        <v>10615693.230168212</v>
      </c>
    </row>
    <row r="3924" spans="1:21" x14ac:dyDescent="0.2">
      <c r="A3924" s="5">
        <v>3962</v>
      </c>
      <c r="B3924" s="17">
        <v>3</v>
      </c>
      <c r="C3924" s="16">
        <v>10</v>
      </c>
      <c r="D3924" s="16">
        <v>2003</v>
      </c>
      <c r="E3924" s="18">
        <v>37690</v>
      </c>
      <c r="F3924" s="9" t="s">
        <v>3871</v>
      </c>
      <c r="G3924" s="3">
        <v>5800000</v>
      </c>
      <c r="H3924" s="3">
        <v>230312</v>
      </c>
      <c r="I3924" s="3">
        <v>421021</v>
      </c>
      <c r="J3924" s="8" t="str">
        <f t="shared" si="490"/>
        <v/>
      </c>
      <c r="K3924" s="8" t="str">
        <f t="shared" si="491"/>
        <v/>
      </c>
      <c r="L3924" s="8" t="str">
        <f t="shared" si="492"/>
        <v>Foolproof</v>
      </c>
      <c r="M3924" s="8" t="str">
        <f t="shared" si="493"/>
        <v/>
      </c>
      <c r="N3924" s="8" t="str">
        <f t="shared" si="489"/>
        <v>Foolproof</v>
      </c>
      <c r="O3924" s="10">
        <f>INDEX(cpi!$A$1:$M$106,MATCH($D3924,cpi!$A:$A,0),MATCH($C3924,cpi!$1:$1,0))</f>
        <v>185</v>
      </c>
      <c r="P3924" s="10">
        <f>cpi!$I$2</f>
        <v>245.51900000000001</v>
      </c>
      <c r="Q3924" s="10">
        <f t="shared" si="494"/>
        <v>1.3271297297297298</v>
      </c>
      <c r="R3924" s="8" t="str">
        <f t="shared" si="495"/>
        <v/>
      </c>
      <c r="S3924" s="11">
        <f t="shared" si="496"/>
        <v>7697352.4324324327</v>
      </c>
      <c r="T3924" s="11">
        <f t="shared" si="496"/>
        <v>305653.90231351351</v>
      </c>
      <c r="U3924" s="11">
        <f t="shared" si="496"/>
        <v>558749.48594054056</v>
      </c>
    </row>
    <row r="3925" spans="1:21" x14ac:dyDescent="0.2">
      <c r="A3925" s="5">
        <v>3963</v>
      </c>
      <c r="B3925" s="17">
        <v>5</v>
      </c>
      <c r="C3925" s="16">
        <v>10</v>
      </c>
      <c r="D3925" s="16">
        <v>2012</v>
      </c>
      <c r="E3925" s="18">
        <v>41039</v>
      </c>
      <c r="F3925" s="9" t="s">
        <v>3872</v>
      </c>
      <c r="G3925" s="3">
        <v>5800000</v>
      </c>
      <c r="H3925" s="3">
        <v>15091</v>
      </c>
      <c r="I3925" s="3">
        <v>15091</v>
      </c>
      <c r="J3925" s="8" t="str">
        <f t="shared" si="490"/>
        <v/>
      </c>
      <c r="K3925" s="8" t="str">
        <f t="shared" si="491"/>
        <v/>
      </c>
      <c r="L3925" s="8" t="str">
        <f t="shared" si="492"/>
        <v>Trade of Innocents</v>
      </c>
      <c r="M3925" s="8" t="str">
        <f t="shared" si="493"/>
        <v/>
      </c>
      <c r="N3925" s="8" t="str">
        <f t="shared" si="489"/>
        <v>Trade of Innocents</v>
      </c>
      <c r="O3925" s="10">
        <f>INDEX(cpi!$A$1:$M$106,MATCH($D3925,cpi!$A:$A,0),MATCH($C3925,cpi!$1:$1,0))</f>
        <v>231.31700000000001</v>
      </c>
      <c r="P3925" s="10">
        <f>cpi!$I$2</f>
        <v>245.51900000000001</v>
      </c>
      <c r="Q3925" s="10">
        <f t="shared" si="494"/>
        <v>1.0613962657305775</v>
      </c>
      <c r="R3925" s="8" t="str">
        <f t="shared" si="495"/>
        <v/>
      </c>
      <c r="S3925" s="11">
        <f t="shared" si="496"/>
        <v>6156098.3412373494</v>
      </c>
      <c r="T3925" s="11">
        <f t="shared" si="496"/>
        <v>16017.531046140146</v>
      </c>
      <c r="U3925" s="11">
        <f t="shared" si="496"/>
        <v>16017.531046140146</v>
      </c>
    </row>
    <row r="3926" spans="1:21" x14ac:dyDescent="0.2">
      <c r="A3926" s="5">
        <v>3964</v>
      </c>
      <c r="B3926" s="17">
        <v>8</v>
      </c>
      <c r="C3926" s="16">
        <v>9</v>
      </c>
      <c r="D3926" s="16">
        <v>2006</v>
      </c>
      <c r="E3926" s="18">
        <v>38938</v>
      </c>
      <c r="F3926" s="9" t="s">
        <v>3873</v>
      </c>
      <c r="G3926" s="3">
        <v>5700000</v>
      </c>
      <c r="H3926" s="3">
        <v>12044087</v>
      </c>
      <c r="I3926" s="3">
        <v>43044087</v>
      </c>
      <c r="J3926" s="8" t="str">
        <f t="shared" si="490"/>
        <v/>
      </c>
      <c r="K3926" s="8" t="str">
        <f t="shared" si="491"/>
        <v/>
      </c>
      <c r="L3926" s="8" t="str">
        <f t="shared" si="492"/>
        <v>Tom yum goong</v>
      </c>
      <c r="M3926" s="8" t="str">
        <f t="shared" si="493"/>
        <v/>
      </c>
      <c r="N3926" s="8" t="str">
        <f t="shared" si="489"/>
        <v>Tom yum goong</v>
      </c>
      <c r="O3926" s="10">
        <f>INDEX(cpi!$A$1:$M$106,MATCH($D3926,cpi!$A:$A,0),MATCH($C3926,cpi!$1:$1,0))</f>
        <v>202.9</v>
      </c>
      <c r="P3926" s="10">
        <f>cpi!$I$2</f>
        <v>245.51900000000001</v>
      </c>
      <c r="Q3926" s="10">
        <f t="shared" si="494"/>
        <v>1.2100492853622473</v>
      </c>
      <c r="R3926" s="8" t="str">
        <f t="shared" si="495"/>
        <v/>
      </c>
      <c r="S3926" s="11">
        <f t="shared" si="496"/>
        <v>6897280.9265648099</v>
      </c>
      <c r="T3926" s="11">
        <f t="shared" si="496"/>
        <v>14573938.867190734</v>
      </c>
      <c r="U3926" s="11">
        <f t="shared" si="496"/>
        <v>52085466.713420399</v>
      </c>
    </row>
    <row r="3927" spans="1:21" x14ac:dyDescent="0.2">
      <c r="A3927" s="5">
        <v>3965</v>
      </c>
      <c r="B3927" s="17">
        <v>27</v>
      </c>
      <c r="C3927" s="16">
        <v>8</v>
      </c>
      <c r="D3927" s="16">
        <v>1999</v>
      </c>
      <c r="E3927" s="18">
        <v>36958</v>
      </c>
      <c r="F3927" s="9" t="s">
        <v>3874</v>
      </c>
      <c r="G3927" s="3">
        <v>5700000</v>
      </c>
      <c r="H3927" s="3">
        <v>69582</v>
      </c>
      <c r="I3927" s="3">
        <v>69582</v>
      </c>
      <c r="J3927" s="8" t="str">
        <f t="shared" si="490"/>
        <v/>
      </c>
      <c r="K3927" s="8" t="str">
        <f t="shared" si="491"/>
        <v/>
      </c>
      <c r="L3927" s="8" t="str">
        <f t="shared" si="492"/>
        <v>Stiff Upper Lips</v>
      </c>
      <c r="M3927" s="8" t="str">
        <f t="shared" si="493"/>
        <v/>
      </c>
      <c r="N3927" s="8" t="str">
        <f t="shared" si="489"/>
        <v>Stiff Upper Lips</v>
      </c>
      <c r="O3927" s="10">
        <f>INDEX(cpi!$A$1:$M$106,MATCH($D3927,cpi!$A:$A,0),MATCH($C3927,cpi!$1:$1,0))</f>
        <v>167.1</v>
      </c>
      <c r="P3927" s="10">
        <f>cpi!$I$2</f>
        <v>245.51900000000001</v>
      </c>
      <c r="Q3927" s="10">
        <f t="shared" si="494"/>
        <v>1.4692938360263317</v>
      </c>
      <c r="R3927" s="8" t="str">
        <f t="shared" si="495"/>
        <v/>
      </c>
      <c r="S3927" s="11">
        <f t="shared" si="496"/>
        <v>8374974.8653500909</v>
      </c>
      <c r="T3927" s="11">
        <f t="shared" si="496"/>
        <v>102236.40369838421</v>
      </c>
      <c r="U3927" s="11">
        <f t="shared" si="496"/>
        <v>102236.40369838421</v>
      </c>
    </row>
    <row r="3928" spans="1:21" x14ac:dyDescent="0.2">
      <c r="A3928" s="5">
        <v>3966</v>
      </c>
      <c r="B3928" s="17">
        <v>7</v>
      </c>
      <c r="C3928" s="16">
        <v>9</v>
      </c>
      <c r="D3928" s="16">
        <v>2012</v>
      </c>
      <c r="E3928" s="18">
        <v>41099</v>
      </c>
      <c r="F3928" s="9" t="s">
        <v>3875</v>
      </c>
      <c r="G3928" s="3">
        <v>5700000</v>
      </c>
      <c r="H3928" s="3">
        <v>35955</v>
      </c>
      <c r="I3928" s="3">
        <v>86051320</v>
      </c>
      <c r="J3928" s="8" t="str">
        <f t="shared" si="490"/>
        <v/>
      </c>
      <c r="K3928" s="8" t="str">
        <f t="shared" si="491"/>
        <v/>
      </c>
      <c r="L3928" s="8" t="str">
        <f t="shared" si="492"/>
        <v>The Inbetweeners</v>
      </c>
      <c r="M3928" s="8" t="str">
        <f t="shared" si="493"/>
        <v/>
      </c>
      <c r="N3928" s="8" t="str">
        <f t="shared" si="489"/>
        <v>The Inbetweeners</v>
      </c>
      <c r="O3928" s="10">
        <f>INDEX(cpi!$A$1:$M$106,MATCH($D3928,cpi!$A:$A,0),MATCH($C3928,cpi!$1:$1,0))</f>
        <v>231.40700000000001</v>
      </c>
      <c r="P3928" s="10">
        <f>cpi!$I$2</f>
        <v>245.51900000000001</v>
      </c>
      <c r="Q3928" s="10">
        <f t="shared" si="494"/>
        <v>1.0609834620387455</v>
      </c>
      <c r="R3928" s="8" t="str">
        <f t="shared" si="495"/>
        <v/>
      </c>
      <c r="S3928" s="11">
        <f t="shared" si="496"/>
        <v>6047605.7336208494</v>
      </c>
      <c r="T3928" s="11">
        <f t="shared" si="496"/>
        <v>38147.660377603097</v>
      </c>
      <c r="U3928" s="11">
        <f t="shared" si="496"/>
        <v>91299027.406603947</v>
      </c>
    </row>
    <row r="3929" spans="1:21" x14ac:dyDescent="0.2">
      <c r="A3929" s="5">
        <v>3967</v>
      </c>
      <c r="B3929" s="17">
        <v>16</v>
      </c>
      <c r="C3929" s="16">
        <v>7</v>
      </c>
      <c r="D3929" s="16">
        <v>2010</v>
      </c>
      <c r="E3929" s="18">
        <v>40640</v>
      </c>
      <c r="F3929" s="9" t="s">
        <v>3876</v>
      </c>
      <c r="G3929" s="3">
        <v>5700000</v>
      </c>
      <c r="H3929" s="3">
        <v>30638</v>
      </c>
      <c r="I3929" s="3">
        <v>731613</v>
      </c>
      <c r="J3929" s="8" t="str">
        <f t="shared" si="490"/>
        <v/>
      </c>
      <c r="K3929" s="8" t="str">
        <f t="shared" si="491"/>
        <v/>
      </c>
      <c r="L3929" s="8" t="str">
        <f t="shared" si="492"/>
        <v>Valhalla Rising</v>
      </c>
      <c r="M3929" s="8" t="str">
        <f t="shared" si="493"/>
        <v/>
      </c>
      <c r="N3929" s="8" t="str">
        <f t="shared" si="489"/>
        <v>Valhalla Rising</v>
      </c>
      <c r="O3929" s="10">
        <f>INDEX(cpi!$A$1:$M$106,MATCH($D3929,cpi!$A:$A,0),MATCH($C3929,cpi!$1:$1,0))</f>
        <v>218.011</v>
      </c>
      <c r="P3929" s="10">
        <f>cpi!$I$2</f>
        <v>245.51900000000001</v>
      </c>
      <c r="Q3929" s="10">
        <f t="shared" si="494"/>
        <v>1.1261771195031445</v>
      </c>
      <c r="R3929" s="8" t="str">
        <f t="shared" si="495"/>
        <v/>
      </c>
      <c r="S3929" s="11">
        <f t="shared" si="496"/>
        <v>6419209.5811679233</v>
      </c>
      <c r="T3929" s="11">
        <f t="shared" si="496"/>
        <v>34503.814587337343</v>
      </c>
      <c r="U3929" s="11">
        <f t="shared" si="496"/>
        <v>823925.82093105407</v>
      </c>
    </row>
    <row r="3930" spans="1:21" x14ac:dyDescent="0.2">
      <c r="A3930" s="5">
        <v>3968</v>
      </c>
      <c r="B3930" s="17">
        <v>12</v>
      </c>
      <c r="C3930" s="16">
        <v>3</v>
      </c>
      <c r="D3930" s="16">
        <v>2003</v>
      </c>
      <c r="E3930" s="18">
        <v>37958</v>
      </c>
      <c r="F3930" s="9" t="s">
        <v>3877</v>
      </c>
      <c r="G3930" s="3">
        <v>5600000</v>
      </c>
      <c r="H3930" s="3">
        <v>32543449</v>
      </c>
      <c r="I3930" s="3">
        <v>74566042</v>
      </c>
      <c r="J3930" s="8" t="str">
        <f t="shared" si="490"/>
        <v/>
      </c>
      <c r="K3930" s="8" t="str">
        <f t="shared" si="491"/>
        <v/>
      </c>
      <c r="L3930" s="8" t="str">
        <f t="shared" si="492"/>
        <v>Bend it Like Beckham</v>
      </c>
      <c r="M3930" s="8" t="str">
        <f t="shared" si="493"/>
        <v/>
      </c>
      <c r="N3930" s="8" t="str">
        <f t="shared" si="489"/>
        <v>Bend it Like Beckham</v>
      </c>
      <c r="O3930" s="10">
        <f>INDEX(cpi!$A$1:$M$106,MATCH($D3930,cpi!$A:$A,0),MATCH($C3930,cpi!$1:$1,0))</f>
        <v>184.2</v>
      </c>
      <c r="P3930" s="10">
        <f>cpi!$I$2</f>
        <v>245.51900000000001</v>
      </c>
      <c r="Q3930" s="10">
        <f t="shared" si="494"/>
        <v>1.3328935939196527</v>
      </c>
      <c r="R3930" s="8" t="str">
        <f t="shared" si="495"/>
        <v/>
      </c>
      <c r="S3930" s="11">
        <f t="shared" si="496"/>
        <v>7464204.1259500552</v>
      </c>
      <c r="T3930" s="11">
        <f t="shared" si="496"/>
        <v>43376954.696150929</v>
      </c>
      <c r="U3930" s="11">
        <f t="shared" si="496"/>
        <v>99388599.70574376</v>
      </c>
    </row>
    <row r="3931" spans="1:21" x14ac:dyDescent="0.2">
      <c r="A3931" s="5">
        <v>3969</v>
      </c>
      <c r="B3931" s="17">
        <v>1</v>
      </c>
      <c r="C3931" s="16">
        <v>9</v>
      </c>
      <c r="D3931" s="16">
        <v>2006</v>
      </c>
      <c r="E3931" s="18">
        <v>38726</v>
      </c>
      <c r="F3931" s="9" t="s">
        <v>3878</v>
      </c>
      <c r="G3931" s="3">
        <v>5600000</v>
      </c>
      <c r="H3931" s="3">
        <v>7009668</v>
      </c>
      <c r="I3931" s="3">
        <v>7009668</v>
      </c>
      <c r="J3931" s="8" t="str">
        <f t="shared" si="490"/>
        <v/>
      </c>
      <c r="K3931" s="8" t="str">
        <f t="shared" si="491"/>
        <v/>
      </c>
      <c r="L3931" s="8" t="str">
        <f t="shared" si="492"/>
        <v>Crossover</v>
      </c>
      <c r="M3931" s="8" t="str">
        <f t="shared" si="493"/>
        <v/>
      </c>
      <c r="N3931" s="8" t="str">
        <f t="shared" si="489"/>
        <v>Crossover</v>
      </c>
      <c r="O3931" s="10">
        <f>INDEX(cpi!$A$1:$M$106,MATCH($D3931,cpi!$A:$A,0),MATCH($C3931,cpi!$1:$1,0))</f>
        <v>202.9</v>
      </c>
      <c r="P3931" s="10">
        <f>cpi!$I$2</f>
        <v>245.51900000000001</v>
      </c>
      <c r="Q3931" s="10">
        <f t="shared" si="494"/>
        <v>1.2100492853622473</v>
      </c>
      <c r="R3931" s="8" t="str">
        <f t="shared" si="495"/>
        <v/>
      </c>
      <c r="S3931" s="11">
        <f t="shared" si="496"/>
        <v>6776275.9980285848</v>
      </c>
      <c r="T3931" s="11">
        <f t="shared" si="496"/>
        <v>8482043.7540266141</v>
      </c>
      <c r="U3931" s="11">
        <f t="shared" si="496"/>
        <v>8482043.7540266141</v>
      </c>
    </row>
    <row r="3932" spans="1:21" x14ac:dyDescent="0.2">
      <c r="A3932" s="5">
        <v>3970</v>
      </c>
      <c r="B3932" s="17">
        <v>21</v>
      </c>
      <c r="C3932" s="16">
        <v>6</v>
      </c>
      <c r="D3932" s="16">
        <v>2002</v>
      </c>
      <c r="E3932" s="18">
        <v>37870</v>
      </c>
      <c r="F3932" s="9" t="s">
        <v>3879</v>
      </c>
      <c r="G3932" s="3">
        <v>5600000</v>
      </c>
      <c r="H3932" s="3">
        <v>3064356</v>
      </c>
      <c r="I3932" s="3">
        <v>3281898</v>
      </c>
      <c r="J3932" s="8" t="str">
        <f t="shared" si="490"/>
        <v/>
      </c>
      <c r="K3932" s="8" t="str">
        <f t="shared" si="491"/>
        <v/>
      </c>
      <c r="L3932" s="8" t="str">
        <f t="shared" si="492"/>
        <v>Sunshine State</v>
      </c>
      <c r="M3932" s="8" t="str">
        <f t="shared" si="493"/>
        <v/>
      </c>
      <c r="N3932" s="8" t="str">
        <f t="shared" si="489"/>
        <v>Sunshine State</v>
      </c>
      <c r="O3932" s="10">
        <f>INDEX(cpi!$A$1:$M$106,MATCH($D3932,cpi!$A:$A,0),MATCH($C3932,cpi!$1:$1,0))</f>
        <v>179.9</v>
      </c>
      <c r="P3932" s="10">
        <f>cpi!$I$2</f>
        <v>245.51900000000001</v>
      </c>
      <c r="Q3932" s="10">
        <f t="shared" si="494"/>
        <v>1.3647526403557533</v>
      </c>
      <c r="R3932" s="8" t="str">
        <f t="shared" si="495"/>
        <v/>
      </c>
      <c r="S3932" s="11">
        <f t="shared" si="496"/>
        <v>7642614.7859922182</v>
      </c>
      <c r="T3932" s="11">
        <f t="shared" si="496"/>
        <v>4182087.9419899946</v>
      </c>
      <c r="U3932" s="11">
        <f t="shared" si="496"/>
        <v>4478978.960878266</v>
      </c>
    </row>
    <row r="3933" spans="1:21" x14ac:dyDescent="0.2">
      <c r="A3933" s="5">
        <v>3971</v>
      </c>
      <c r="B3933" s="17">
        <v>16</v>
      </c>
      <c r="C3933" s="16">
        <v>7</v>
      </c>
      <c r="D3933" s="16">
        <v>2010</v>
      </c>
      <c r="E3933" s="18">
        <v>40640</v>
      </c>
      <c r="F3933" s="9" t="s">
        <v>3880</v>
      </c>
      <c r="G3933" s="3">
        <v>5600000</v>
      </c>
      <c r="H3933" s="3">
        <v>531806</v>
      </c>
      <c r="I3933" s="3">
        <v>531806</v>
      </c>
      <c r="J3933" s="8" t="str">
        <f t="shared" si="490"/>
        <v/>
      </c>
      <c r="K3933" s="8" t="str">
        <f t="shared" si="491"/>
        <v/>
      </c>
      <c r="L3933" s="8" t="str">
        <f t="shared" si="492"/>
        <v>Standing Ovation</v>
      </c>
      <c r="M3933" s="8" t="str">
        <f t="shared" si="493"/>
        <v/>
      </c>
      <c r="N3933" s="8" t="str">
        <f t="shared" si="489"/>
        <v>Standing Ovation</v>
      </c>
      <c r="O3933" s="10">
        <f>INDEX(cpi!$A$1:$M$106,MATCH($D3933,cpi!$A:$A,0),MATCH($C3933,cpi!$1:$1,0))</f>
        <v>218.011</v>
      </c>
      <c r="P3933" s="10">
        <f>cpi!$I$2</f>
        <v>245.51900000000001</v>
      </c>
      <c r="Q3933" s="10">
        <f t="shared" si="494"/>
        <v>1.1261771195031445</v>
      </c>
      <c r="R3933" s="8" t="str">
        <f t="shared" si="495"/>
        <v/>
      </c>
      <c r="S3933" s="11">
        <f t="shared" si="496"/>
        <v>6306591.8692176091</v>
      </c>
      <c r="T3933" s="11">
        <f t="shared" si="496"/>
        <v>598907.74921448925</v>
      </c>
      <c r="U3933" s="11">
        <f t="shared" si="496"/>
        <v>598907.74921448925</v>
      </c>
    </row>
    <row r="3934" spans="1:21" x14ac:dyDescent="0.2">
      <c r="A3934" s="5">
        <v>3972</v>
      </c>
      <c r="B3934" s="17">
        <v>7</v>
      </c>
      <c r="C3934" s="16">
        <v>12</v>
      </c>
      <c r="D3934" s="16">
        <v>2012</v>
      </c>
      <c r="E3934" s="18">
        <v>41102</v>
      </c>
      <c r="F3934" s="9" t="s">
        <v>3881</v>
      </c>
      <c r="G3934" s="3">
        <v>5600000</v>
      </c>
      <c r="H3934" s="3">
        <v>385422</v>
      </c>
      <c r="I3934" s="3">
        <v>14683763</v>
      </c>
      <c r="J3934" s="8" t="str">
        <f t="shared" si="490"/>
        <v/>
      </c>
      <c r="K3934" s="8" t="str">
        <f t="shared" si="491"/>
        <v/>
      </c>
      <c r="L3934" s="8" t="str">
        <f t="shared" si="492"/>
        <v>Khiladi 786</v>
      </c>
      <c r="M3934" s="8" t="str">
        <f t="shared" si="493"/>
        <v/>
      </c>
      <c r="N3934" s="8" t="str">
        <f t="shared" si="489"/>
        <v>Khiladi 786</v>
      </c>
      <c r="O3934" s="10">
        <f>INDEX(cpi!$A$1:$M$106,MATCH($D3934,cpi!$A:$A,0),MATCH($C3934,cpi!$1:$1,0))</f>
        <v>229.601</v>
      </c>
      <c r="P3934" s="10">
        <f>cpi!$I$2</f>
        <v>245.51900000000001</v>
      </c>
      <c r="Q3934" s="10">
        <f t="shared" si="494"/>
        <v>1.0693289663372547</v>
      </c>
      <c r="R3934" s="8" t="str">
        <f t="shared" si="495"/>
        <v/>
      </c>
      <c r="S3934" s="11">
        <f t="shared" si="496"/>
        <v>5988242.211488626</v>
      </c>
      <c r="T3934" s="11">
        <f t="shared" si="496"/>
        <v>412142.90886363736</v>
      </c>
      <c r="U3934" s="11">
        <f t="shared" si="496"/>
        <v>15701773.110731225</v>
      </c>
    </row>
    <row r="3935" spans="1:21" x14ac:dyDescent="0.2">
      <c r="A3935" s="5">
        <v>3973</v>
      </c>
      <c r="B3935" s="17">
        <v>9</v>
      </c>
      <c r="C3935" s="16">
        <v>7</v>
      </c>
      <c r="D3935" s="16">
        <v>2010</v>
      </c>
      <c r="E3935" s="18">
        <v>40428</v>
      </c>
      <c r="F3935" s="9" t="s">
        <v>3882</v>
      </c>
      <c r="G3935" s="3">
        <v>5600000</v>
      </c>
      <c r="H3935" s="3">
        <v>27766</v>
      </c>
      <c r="I3935" s="3">
        <v>18527766</v>
      </c>
      <c r="J3935" s="8" t="str">
        <f t="shared" si="490"/>
        <v/>
      </c>
      <c r="K3935" s="8" t="str">
        <f t="shared" si="491"/>
        <v/>
      </c>
      <c r="L3935" s="8" t="str">
        <f t="shared" si="492"/>
        <v>[Rec] 2</v>
      </c>
      <c r="M3935" s="8" t="str">
        <f t="shared" si="493"/>
        <v/>
      </c>
      <c r="N3935" s="8" t="str">
        <f t="shared" si="489"/>
        <v>[Rec] 2</v>
      </c>
      <c r="O3935" s="10">
        <f>INDEX(cpi!$A$1:$M$106,MATCH($D3935,cpi!$A:$A,0),MATCH($C3935,cpi!$1:$1,0))</f>
        <v>218.011</v>
      </c>
      <c r="P3935" s="10">
        <f>cpi!$I$2</f>
        <v>245.51900000000001</v>
      </c>
      <c r="Q3935" s="10">
        <f t="shared" si="494"/>
        <v>1.1261771195031445</v>
      </c>
      <c r="R3935" s="8" t="str">
        <f t="shared" si="495"/>
        <v/>
      </c>
      <c r="S3935" s="11">
        <f t="shared" si="496"/>
        <v>6306591.8692176091</v>
      </c>
      <c r="T3935" s="11">
        <f t="shared" si="496"/>
        <v>31269.43390012431</v>
      </c>
      <c r="U3935" s="11">
        <f t="shared" si="496"/>
        <v>20865546.144708298</v>
      </c>
    </row>
    <row r="3936" spans="1:21" x14ac:dyDescent="0.2">
      <c r="A3936" s="5">
        <v>3974</v>
      </c>
      <c r="B3936" s="17">
        <v>25</v>
      </c>
      <c r="C3936" s="16">
        <v>12</v>
      </c>
      <c r="D3936" s="16">
        <v>1973</v>
      </c>
      <c r="E3936" s="18">
        <v>27406</v>
      </c>
      <c r="F3936" s="9" t="s">
        <v>3883</v>
      </c>
      <c r="G3936" s="3">
        <v>5500000</v>
      </c>
      <c r="H3936" s="3">
        <v>159616327</v>
      </c>
      <c r="I3936" s="3">
        <v>159616327</v>
      </c>
      <c r="J3936" s="8" t="str">
        <f t="shared" si="490"/>
        <v/>
      </c>
      <c r="K3936" s="8" t="str">
        <f t="shared" si="491"/>
        <v/>
      </c>
      <c r="L3936" s="8" t="str">
        <f t="shared" si="492"/>
        <v>The Sting</v>
      </c>
      <c r="M3936" s="8" t="str">
        <f t="shared" si="493"/>
        <v/>
      </c>
      <c r="N3936" s="8" t="str">
        <f t="shared" si="489"/>
        <v>The Sting</v>
      </c>
      <c r="O3936" s="10">
        <f>INDEX(cpi!$A$1:$M$106,MATCH($D3936,cpi!$A:$A,0),MATCH($C3936,cpi!$1:$1,0))</f>
        <v>46.2</v>
      </c>
      <c r="P3936" s="10">
        <f>cpi!$I$2</f>
        <v>245.51900000000001</v>
      </c>
      <c r="Q3936" s="10">
        <f t="shared" si="494"/>
        <v>5.3142640692640688</v>
      </c>
      <c r="R3936" s="8" t="str">
        <f t="shared" si="495"/>
        <v/>
      </c>
      <c r="S3936" s="11">
        <f t="shared" si="496"/>
        <v>29228452.380952377</v>
      </c>
      <c r="T3936" s="11">
        <f t="shared" si="496"/>
        <v>848243311.4440043</v>
      </c>
      <c r="U3936" s="11">
        <f t="shared" si="496"/>
        <v>848243311.4440043</v>
      </c>
    </row>
    <row r="3937" spans="1:21" x14ac:dyDescent="0.2">
      <c r="A3937" s="5">
        <v>3975</v>
      </c>
      <c r="B3937" s="17">
        <v>25</v>
      </c>
      <c r="C3937" s="16">
        <v>9</v>
      </c>
      <c r="D3937" s="16">
        <v>1981</v>
      </c>
      <c r="E3937" s="18">
        <v>30325</v>
      </c>
      <c r="F3937" s="9" t="s">
        <v>3884</v>
      </c>
      <c r="G3937" s="3">
        <v>5500000</v>
      </c>
      <c r="H3937" s="3">
        <v>57159946</v>
      </c>
      <c r="I3937" s="3">
        <v>57467731</v>
      </c>
      <c r="J3937" s="8" t="str">
        <f t="shared" si="490"/>
        <v/>
      </c>
      <c r="K3937" s="8" t="str">
        <f t="shared" si="491"/>
        <v/>
      </c>
      <c r="L3937" s="8" t="str">
        <f t="shared" si="492"/>
        <v>Chariots of Fire</v>
      </c>
      <c r="M3937" s="8" t="str">
        <f t="shared" si="493"/>
        <v/>
      </c>
      <c r="N3937" s="8" t="str">
        <f t="shared" si="489"/>
        <v>Chariots of Fire</v>
      </c>
      <c r="O3937" s="10">
        <f>INDEX(cpi!$A$1:$M$106,MATCH($D3937,cpi!$A:$A,0),MATCH($C3937,cpi!$1:$1,0))</f>
        <v>93.2</v>
      </c>
      <c r="P3937" s="10">
        <f>cpi!$I$2</f>
        <v>245.51900000000001</v>
      </c>
      <c r="Q3937" s="10">
        <f t="shared" si="494"/>
        <v>2.6343240343347638</v>
      </c>
      <c r="R3937" s="8" t="str">
        <f t="shared" si="495"/>
        <v/>
      </c>
      <c r="S3937" s="11">
        <f t="shared" si="496"/>
        <v>14488782.188841201</v>
      </c>
      <c r="T3937" s="11">
        <f t="shared" si="496"/>
        <v>150577819.54907724</v>
      </c>
      <c r="U3937" s="11">
        <f t="shared" si="496"/>
        <v>151388624.97198498</v>
      </c>
    </row>
    <row r="3938" spans="1:21" x14ac:dyDescent="0.2">
      <c r="A3938" s="5">
        <v>3976</v>
      </c>
      <c r="B3938" s="17">
        <v>25</v>
      </c>
      <c r="C3938" s="16">
        <v>2</v>
      </c>
      <c r="D3938" s="16">
        <v>2005</v>
      </c>
      <c r="E3938" s="18">
        <v>39084</v>
      </c>
      <c r="F3938" s="9" t="s">
        <v>3885</v>
      </c>
      <c r="G3938" s="3">
        <v>5500000</v>
      </c>
      <c r="H3938" s="3">
        <v>50406346</v>
      </c>
      <c r="I3938" s="3">
        <v>50458356</v>
      </c>
      <c r="J3938" s="8" t="str">
        <f t="shared" si="490"/>
        <v/>
      </c>
      <c r="K3938" s="8" t="str">
        <f t="shared" si="491"/>
        <v/>
      </c>
      <c r="L3938" s="8" t="str">
        <f t="shared" si="492"/>
        <v>Diary of a Mad Black Woman</v>
      </c>
      <c r="M3938" s="8" t="str">
        <f t="shared" si="493"/>
        <v/>
      </c>
      <c r="N3938" s="8" t="str">
        <f t="shared" si="489"/>
        <v>Diary of a Mad Black Woman</v>
      </c>
      <c r="O3938" s="10">
        <f>INDEX(cpi!$A$1:$M$106,MATCH($D3938,cpi!$A:$A,0),MATCH($C3938,cpi!$1:$1,0))</f>
        <v>191.8</v>
      </c>
      <c r="P3938" s="10">
        <f>cpi!$I$2</f>
        <v>245.51900000000001</v>
      </c>
      <c r="Q3938" s="10">
        <f t="shared" si="494"/>
        <v>1.2800782064650678</v>
      </c>
      <c r="R3938" s="8" t="str">
        <f t="shared" si="495"/>
        <v/>
      </c>
      <c r="S3938" s="11">
        <f t="shared" si="496"/>
        <v>7040430.1355578722</v>
      </c>
      <c r="T3938" s="11">
        <f t="shared" si="496"/>
        <v>64524064.982137643</v>
      </c>
      <c r="U3938" s="11">
        <f t="shared" si="496"/>
        <v>64590641.849655889</v>
      </c>
    </row>
    <row r="3939" spans="1:21" x14ac:dyDescent="0.2">
      <c r="A3939" s="5">
        <v>3977</v>
      </c>
      <c r="B3939" s="17">
        <v>22</v>
      </c>
      <c r="C3939" s="16">
        <v>11</v>
      </c>
      <c r="D3939" s="16">
        <v>1996</v>
      </c>
      <c r="E3939" s="18">
        <v>35714</v>
      </c>
      <c r="F3939" s="9" t="s">
        <v>3886</v>
      </c>
      <c r="G3939" s="3">
        <v>5500000</v>
      </c>
      <c r="H3939" s="3">
        <v>35811509</v>
      </c>
      <c r="I3939" s="3">
        <v>36663895</v>
      </c>
      <c r="J3939" s="8" t="str">
        <f t="shared" si="490"/>
        <v/>
      </c>
      <c r="K3939" s="8" t="str">
        <f t="shared" si="491"/>
        <v/>
      </c>
      <c r="L3939" s="8" t="str">
        <f t="shared" si="492"/>
        <v>Shine</v>
      </c>
      <c r="M3939" s="8" t="str">
        <f t="shared" si="493"/>
        <v/>
      </c>
      <c r="N3939" s="8" t="str">
        <f t="shared" si="489"/>
        <v>Shine</v>
      </c>
      <c r="O3939" s="10">
        <f>INDEX(cpi!$A$1:$M$106,MATCH($D3939,cpi!$A:$A,0),MATCH($C3939,cpi!$1:$1,0))</f>
        <v>158.6</v>
      </c>
      <c r="P3939" s="10">
        <f>cpi!$I$2</f>
        <v>245.51900000000001</v>
      </c>
      <c r="Q3939" s="10">
        <f t="shared" si="494"/>
        <v>1.5480390920554856</v>
      </c>
      <c r="R3939" s="8" t="str">
        <f t="shared" si="495"/>
        <v/>
      </c>
      <c r="S3939" s="11">
        <f t="shared" si="496"/>
        <v>8514215.0063051712</v>
      </c>
      <c r="T3939" s="11">
        <f t="shared" si="496"/>
        <v>55437615.877496853</v>
      </c>
      <c r="U3939" s="11">
        <f t="shared" si="496"/>
        <v>56757142.727017656</v>
      </c>
    </row>
    <row r="3940" spans="1:21" x14ac:dyDescent="0.2">
      <c r="A3940" s="5">
        <v>3978</v>
      </c>
      <c r="B3940" s="17">
        <v>27</v>
      </c>
      <c r="C3940" s="16">
        <v>9</v>
      </c>
      <c r="D3940" s="16">
        <v>2013</v>
      </c>
      <c r="E3940" s="18">
        <v>42072</v>
      </c>
      <c r="F3940" s="9" t="s">
        <v>3887</v>
      </c>
      <c r="G3940" s="3">
        <v>5500000</v>
      </c>
      <c r="H3940">
        <v>24477704</v>
      </c>
      <c r="I3940" s="3">
        <v>41268579</v>
      </c>
      <c r="J3940" s="8" t="str">
        <f t="shared" si="490"/>
        <v/>
      </c>
      <c r="K3940" s="8" t="str">
        <f t="shared" si="491"/>
        <v/>
      </c>
      <c r="L3940" s="8" t="str">
        <f t="shared" si="492"/>
        <v>Don Jon</v>
      </c>
      <c r="M3940" s="8" t="str">
        <f t="shared" si="493"/>
        <v/>
      </c>
      <c r="N3940" s="8" t="str">
        <f t="shared" si="489"/>
        <v>Don Jon</v>
      </c>
      <c r="O3940" s="10">
        <f>INDEX(cpi!$A$1:$M$106,MATCH($D3940,cpi!$A:$A,0),MATCH($C3940,cpi!$1:$1,0))</f>
        <v>234.149</v>
      </c>
      <c r="P3940" s="10">
        <f>cpi!$I$2</f>
        <v>245.51900000000001</v>
      </c>
      <c r="Q3940" s="10">
        <f t="shared" si="494"/>
        <v>1.0485588236550232</v>
      </c>
      <c r="R3940" s="8" t="str">
        <f t="shared" si="495"/>
        <v/>
      </c>
      <c r="S3940" s="11">
        <f t="shared" si="496"/>
        <v>5767073.5301026274</v>
      </c>
      <c r="T3940" s="11">
        <f t="shared" si="496"/>
        <v>25666312.512015857</v>
      </c>
      <c r="U3940" s="11">
        <f t="shared" si="496"/>
        <v>43272532.650154389</v>
      </c>
    </row>
    <row r="3941" spans="1:21" x14ac:dyDescent="0.2">
      <c r="A3941" s="5">
        <v>3979</v>
      </c>
      <c r="B3941" s="17">
        <v>22</v>
      </c>
      <c r="C3941" s="16">
        <v>8</v>
      </c>
      <c r="D3941" s="16">
        <v>1973</v>
      </c>
      <c r="E3941" s="18">
        <v>27310</v>
      </c>
      <c r="F3941" s="9" t="s">
        <v>3888</v>
      </c>
      <c r="G3941" s="3">
        <v>5500000</v>
      </c>
      <c r="H3941">
        <v>15700000</v>
      </c>
      <c r="I3941" s="3">
        <v>15700000</v>
      </c>
      <c r="J3941" s="8" t="str">
        <f t="shared" si="490"/>
        <v/>
      </c>
      <c r="K3941" s="8" t="str">
        <f t="shared" si="491"/>
        <v/>
      </c>
      <c r="L3941" s="8" t="str">
        <f t="shared" si="492"/>
        <v>High Plains Drifter</v>
      </c>
      <c r="M3941" s="8" t="str">
        <f t="shared" si="493"/>
        <v/>
      </c>
      <c r="N3941" s="8" t="str">
        <f t="shared" si="489"/>
        <v>High Plains Drifter</v>
      </c>
      <c r="O3941" s="10">
        <f>INDEX(cpi!$A$1:$M$106,MATCH($D3941,cpi!$A:$A,0),MATCH($C3941,cpi!$1:$1,0))</f>
        <v>45.1</v>
      </c>
      <c r="P3941" s="10">
        <f>cpi!$I$2</f>
        <v>245.51900000000001</v>
      </c>
      <c r="Q3941" s="10">
        <f t="shared" si="494"/>
        <v>5.4438802660753876</v>
      </c>
      <c r="R3941" s="8" t="str">
        <f t="shared" si="495"/>
        <v/>
      </c>
      <c r="S3941" s="11">
        <f t="shared" si="496"/>
        <v>29941341.463414632</v>
      </c>
      <c r="T3941" s="11">
        <f t="shared" si="496"/>
        <v>85468920.177383587</v>
      </c>
      <c r="U3941" s="11">
        <f t="shared" si="496"/>
        <v>85468920.177383587</v>
      </c>
    </row>
    <row r="3942" spans="1:21" x14ac:dyDescent="0.2">
      <c r="A3942" s="5">
        <v>3980</v>
      </c>
      <c r="B3942" s="17">
        <v>20</v>
      </c>
      <c r="C3942" s="16">
        <v>7</v>
      </c>
      <c r="D3942" s="16">
        <v>2001</v>
      </c>
      <c r="E3942" s="18">
        <v>37475</v>
      </c>
      <c r="F3942" s="9" t="s">
        <v>3889</v>
      </c>
      <c r="G3942" s="3">
        <v>5500000</v>
      </c>
      <c r="H3942">
        <v>6217849</v>
      </c>
      <c r="I3942" s="3">
        <v>8761608</v>
      </c>
      <c r="J3942" s="8" t="str">
        <f t="shared" si="490"/>
        <v/>
      </c>
      <c r="K3942" s="8" t="str">
        <f t="shared" si="491"/>
        <v/>
      </c>
      <c r="L3942" s="8" t="str">
        <f t="shared" si="492"/>
        <v>Ghost World</v>
      </c>
      <c r="M3942" s="8" t="str">
        <f t="shared" si="493"/>
        <v/>
      </c>
      <c r="N3942" s="8" t="str">
        <f t="shared" si="489"/>
        <v>Ghost World</v>
      </c>
      <c r="O3942" s="10">
        <f>INDEX(cpi!$A$1:$M$106,MATCH($D3942,cpi!$A:$A,0),MATCH($C3942,cpi!$1:$1,0))</f>
        <v>177.5</v>
      </c>
      <c r="P3942" s="10">
        <f>cpi!$I$2</f>
        <v>245.51900000000001</v>
      </c>
      <c r="Q3942" s="10">
        <f t="shared" si="494"/>
        <v>1.3832056338028169</v>
      </c>
      <c r="R3942" s="8" t="str">
        <f t="shared" si="495"/>
        <v/>
      </c>
      <c r="S3942" s="11">
        <f t="shared" si="496"/>
        <v>7607630.9859154932</v>
      </c>
      <c r="T3942" s="11">
        <f t="shared" si="496"/>
        <v>8600563.7669352107</v>
      </c>
      <c r="U3942" s="11">
        <f t="shared" si="496"/>
        <v>12119105.546771832</v>
      </c>
    </row>
    <row r="3943" spans="1:21" x14ac:dyDescent="0.2">
      <c r="A3943" s="5">
        <v>3981</v>
      </c>
      <c r="B3943" s="17">
        <v>14</v>
      </c>
      <c r="C3943" s="16">
        <v>12</v>
      </c>
      <c r="D3943" s="16">
        <v>2001</v>
      </c>
      <c r="E3943" s="18">
        <v>37299</v>
      </c>
      <c r="F3943" s="9" t="s">
        <v>3890</v>
      </c>
      <c r="G3943" s="3">
        <v>5500000</v>
      </c>
      <c r="H3943">
        <v>5580479</v>
      </c>
      <c r="I3943" s="3">
        <v>15155021</v>
      </c>
      <c r="J3943" s="8" t="str">
        <f t="shared" si="490"/>
        <v/>
      </c>
      <c r="K3943" s="8" t="str">
        <f t="shared" si="491"/>
        <v/>
      </c>
      <c r="L3943" s="8" t="str">
        <f t="shared" si="492"/>
        <v>Iris</v>
      </c>
      <c r="M3943" s="8" t="str">
        <f t="shared" si="493"/>
        <v/>
      </c>
      <c r="N3943" s="8" t="str">
        <f t="shared" si="489"/>
        <v>Iris</v>
      </c>
      <c r="O3943" s="10">
        <f>INDEX(cpi!$A$1:$M$106,MATCH($D3943,cpi!$A:$A,0),MATCH($C3943,cpi!$1:$1,0))</f>
        <v>176.7</v>
      </c>
      <c r="P3943" s="10">
        <f>cpi!$I$2</f>
        <v>245.51900000000001</v>
      </c>
      <c r="Q3943" s="10">
        <f t="shared" si="494"/>
        <v>1.3894680249009621</v>
      </c>
      <c r="R3943" s="8" t="str">
        <f t="shared" si="495"/>
        <v/>
      </c>
      <c r="S3943" s="11">
        <f t="shared" si="496"/>
        <v>7642074.136955292</v>
      </c>
      <c r="T3943" s="11">
        <f t="shared" si="496"/>
        <v>7753897.1341312965</v>
      </c>
      <c r="U3943" s="11">
        <f t="shared" si="496"/>
        <v>21057417.096202604</v>
      </c>
    </row>
    <row r="3944" spans="1:21" x14ac:dyDescent="0.2">
      <c r="A3944" s="5">
        <v>3982</v>
      </c>
      <c r="B3944" s="17">
        <v>6</v>
      </c>
      <c r="C3944" s="16">
        <v>6</v>
      </c>
      <c r="D3944" s="16">
        <v>1980</v>
      </c>
      <c r="E3944" s="18">
        <v>29378</v>
      </c>
      <c r="F3944" s="9" t="s">
        <v>3891</v>
      </c>
      <c r="G3944" s="3">
        <v>5500000</v>
      </c>
      <c r="H3944">
        <v>4865000</v>
      </c>
      <c r="I3944">
        <v>4865000</v>
      </c>
      <c r="J3944" s="8" t="str">
        <f t="shared" si="490"/>
        <v/>
      </c>
      <c r="K3944" s="8" t="str">
        <f t="shared" si="491"/>
        <v/>
      </c>
      <c r="L3944" s="8" t="str">
        <f t="shared" si="492"/>
        <v>Galaxina</v>
      </c>
      <c r="M3944" s="8" t="str">
        <f t="shared" si="493"/>
        <v/>
      </c>
      <c r="N3944" s="8" t="str">
        <f t="shared" si="489"/>
        <v>Galaxina</v>
      </c>
      <c r="O3944" s="10">
        <f>INDEX(cpi!$A$1:$M$106,MATCH($D3944,cpi!$A:$A,0),MATCH($C3944,cpi!$1:$1,0))</f>
        <v>82.7</v>
      </c>
      <c r="P3944" s="10">
        <f>cpi!$I$2</f>
        <v>245.51900000000001</v>
      </c>
      <c r="Q3944" s="10">
        <f t="shared" si="494"/>
        <v>2.9687908101571945</v>
      </c>
      <c r="R3944" s="8" t="str">
        <f t="shared" si="495"/>
        <v/>
      </c>
      <c r="S3944" s="11">
        <f t="shared" si="496"/>
        <v>16328349.455864569</v>
      </c>
      <c r="T3944" s="11">
        <f t="shared" si="496"/>
        <v>14443167.291414751</v>
      </c>
      <c r="U3944" s="11">
        <f t="shared" si="496"/>
        <v>14443167.291414751</v>
      </c>
    </row>
    <row r="3945" spans="1:21" x14ac:dyDescent="0.2">
      <c r="A3945" s="5">
        <v>3983</v>
      </c>
      <c r="B3945" s="17">
        <v>26</v>
      </c>
      <c r="C3945" s="16">
        <v>11</v>
      </c>
      <c r="D3945" s="16">
        <v>2004</v>
      </c>
      <c r="E3945" s="18">
        <v>38759</v>
      </c>
      <c r="F3945" s="9" t="s">
        <v>3892</v>
      </c>
      <c r="G3945" s="3">
        <v>5500000</v>
      </c>
      <c r="H3945">
        <v>3629758</v>
      </c>
      <c r="I3945">
        <v>83529758</v>
      </c>
      <c r="J3945" s="8" t="str">
        <f t="shared" si="490"/>
        <v/>
      </c>
      <c r="K3945" s="8" t="str">
        <f t="shared" si="491"/>
        <v/>
      </c>
      <c r="L3945" s="8" t="str">
        <f t="shared" si="492"/>
        <v>Les Choristes</v>
      </c>
      <c r="M3945" s="8" t="str">
        <f t="shared" si="493"/>
        <v/>
      </c>
      <c r="N3945" s="8" t="str">
        <f t="shared" si="489"/>
        <v>Les Choristes</v>
      </c>
      <c r="O3945" s="10">
        <f>INDEX(cpi!$A$1:$M$106,MATCH($D3945,cpi!$A:$A,0),MATCH($C3945,cpi!$1:$1,0))</f>
        <v>191</v>
      </c>
      <c r="P3945" s="10">
        <f>cpi!$I$2</f>
        <v>245.51900000000001</v>
      </c>
      <c r="Q3945" s="10">
        <f t="shared" si="494"/>
        <v>1.2854397905759163</v>
      </c>
      <c r="R3945" s="8" t="str">
        <f t="shared" si="495"/>
        <v/>
      </c>
      <c r="S3945" s="11">
        <f t="shared" si="496"/>
        <v>7069918.8481675396</v>
      </c>
      <c r="T3945" s="11">
        <f t="shared" si="496"/>
        <v>4665835.3633612571</v>
      </c>
      <c r="U3945" s="11">
        <f t="shared" si="496"/>
        <v>107372474.63037696</v>
      </c>
    </row>
    <row r="3946" spans="1:21" x14ac:dyDescent="0.2">
      <c r="A3946" s="5">
        <v>3984</v>
      </c>
      <c r="B3946" s="17">
        <v>6</v>
      </c>
      <c r="C3946" s="16">
        <v>6</v>
      </c>
      <c r="D3946" s="16">
        <v>2003</v>
      </c>
      <c r="E3946" s="18">
        <v>37778</v>
      </c>
      <c r="F3946" s="9" t="s">
        <v>3893</v>
      </c>
      <c r="G3946" s="3">
        <v>5500000</v>
      </c>
      <c r="H3946">
        <v>3031801</v>
      </c>
      <c r="I3946">
        <v>6148823</v>
      </c>
      <c r="J3946" s="8" t="str">
        <f t="shared" si="490"/>
        <v/>
      </c>
      <c r="K3946" s="8" t="str">
        <f t="shared" si="491"/>
        <v/>
      </c>
      <c r="L3946" s="8" t="str">
        <f t="shared" si="492"/>
        <v>Mambo Italiano</v>
      </c>
      <c r="M3946" s="8" t="str">
        <f t="shared" si="493"/>
        <v/>
      </c>
      <c r="N3946" s="8" t="str">
        <f t="shared" si="489"/>
        <v>Mambo Italiano</v>
      </c>
      <c r="O3946" s="10">
        <f>INDEX(cpi!$A$1:$M$106,MATCH($D3946,cpi!$A:$A,0),MATCH($C3946,cpi!$1:$1,0))</f>
        <v>183.7</v>
      </c>
      <c r="P3946" s="10">
        <f>cpi!$I$2</f>
        <v>245.51900000000001</v>
      </c>
      <c r="Q3946" s="10">
        <f t="shared" si="494"/>
        <v>1.3365215024496462</v>
      </c>
      <c r="R3946" s="8" t="str">
        <f t="shared" si="495"/>
        <v/>
      </c>
      <c r="S3946" s="11">
        <f t="shared" si="496"/>
        <v>7350868.2634730544</v>
      </c>
      <c r="T3946" s="11">
        <f t="shared" si="496"/>
        <v>4052067.2276483397</v>
      </c>
      <c r="U3946" s="11">
        <f t="shared" si="496"/>
        <v>8218034.1542569408</v>
      </c>
    </row>
    <row r="3947" spans="1:21" x14ac:dyDescent="0.2">
      <c r="A3947" s="5">
        <v>3985</v>
      </c>
      <c r="B3947" s="17">
        <v>3</v>
      </c>
      <c r="C3947" s="16">
        <v>10</v>
      </c>
      <c r="D3947" s="16">
        <v>2003</v>
      </c>
      <c r="E3947" s="18">
        <v>37690</v>
      </c>
      <c r="F3947" s="9" t="s">
        <v>3894</v>
      </c>
      <c r="G3947" s="3">
        <v>5500000</v>
      </c>
      <c r="H3947">
        <v>1060512</v>
      </c>
      <c r="I3947">
        <v>1060512</v>
      </c>
      <c r="J3947" s="8" t="str">
        <f t="shared" si="490"/>
        <v/>
      </c>
      <c r="K3947" s="8" t="str">
        <f t="shared" si="491"/>
        <v/>
      </c>
      <c r="L3947" s="8" t="str">
        <f t="shared" si="492"/>
        <v>Wonderland</v>
      </c>
      <c r="M3947" s="8" t="str">
        <f t="shared" si="493"/>
        <v/>
      </c>
      <c r="N3947" s="8" t="str">
        <f t="shared" si="489"/>
        <v>Wonderland</v>
      </c>
      <c r="O3947" s="10">
        <f>INDEX(cpi!$A$1:$M$106,MATCH($D3947,cpi!$A:$A,0),MATCH($C3947,cpi!$1:$1,0))</f>
        <v>185</v>
      </c>
      <c r="P3947" s="10">
        <f>cpi!$I$2</f>
        <v>245.51900000000001</v>
      </c>
      <c r="Q3947" s="10">
        <f t="shared" si="494"/>
        <v>1.3271297297297298</v>
      </c>
      <c r="R3947" s="8" t="str">
        <f t="shared" si="495"/>
        <v/>
      </c>
      <c r="S3947" s="11">
        <f t="shared" si="496"/>
        <v>7299213.5135135138</v>
      </c>
      <c r="T3947" s="11">
        <f t="shared" si="496"/>
        <v>1407437.0039351352</v>
      </c>
      <c r="U3947" s="11">
        <f t="shared" si="496"/>
        <v>1407437.0039351352</v>
      </c>
    </row>
    <row r="3948" spans="1:21" x14ac:dyDescent="0.2">
      <c r="A3948" s="5">
        <v>3986</v>
      </c>
      <c r="B3948" s="17">
        <v>1</v>
      </c>
      <c r="C3948" s="16">
        <v>7</v>
      </c>
      <c r="D3948" s="16">
        <v>2005</v>
      </c>
      <c r="E3948" s="18">
        <v>38359</v>
      </c>
      <c r="F3948" s="9" t="s">
        <v>3895</v>
      </c>
      <c r="G3948" s="3">
        <v>5500000</v>
      </c>
      <c r="H3948">
        <v>1023424</v>
      </c>
      <c r="I3948">
        <v>8589831</v>
      </c>
      <c r="J3948" s="8" t="str">
        <f t="shared" si="490"/>
        <v/>
      </c>
      <c r="K3948" s="8" t="str">
        <f t="shared" si="491"/>
        <v/>
      </c>
      <c r="L3948" s="8" t="str">
        <f t="shared" si="492"/>
        <v>De battre mon coeur s'est arrÃªtÃ©</v>
      </c>
      <c r="M3948" s="8" t="str">
        <f t="shared" si="493"/>
        <v/>
      </c>
      <c r="N3948" s="8" t="str">
        <f t="shared" si="489"/>
        <v>De battre mon coeur s'est arrÃªtÃ©</v>
      </c>
      <c r="O3948" s="10">
        <f>INDEX(cpi!$A$1:$M$106,MATCH($D3948,cpi!$A:$A,0),MATCH($C3948,cpi!$1:$1,0))</f>
        <v>195.4</v>
      </c>
      <c r="P3948" s="10">
        <f>cpi!$I$2</f>
        <v>245.51900000000001</v>
      </c>
      <c r="Q3948" s="10">
        <f t="shared" si="494"/>
        <v>1.2564943705220062</v>
      </c>
      <c r="R3948" s="8" t="str">
        <f t="shared" si="495"/>
        <v/>
      </c>
      <c r="S3948" s="11">
        <f t="shared" si="496"/>
        <v>6910719.0378710339</v>
      </c>
      <c r="T3948" s="11">
        <f t="shared" si="496"/>
        <v>1285926.4946571137</v>
      </c>
      <c r="U3948" s="11">
        <f t="shared" si="496"/>
        <v>10793074.295235414</v>
      </c>
    </row>
    <row r="3949" spans="1:21" x14ac:dyDescent="0.2">
      <c r="A3949" s="5">
        <v>3987</v>
      </c>
      <c r="B3949" s="17">
        <v>1</v>
      </c>
      <c r="C3949" s="16">
        <v>4</v>
      </c>
      <c r="D3949" s="16">
        <v>2011</v>
      </c>
      <c r="E3949" s="18">
        <v>40547</v>
      </c>
      <c r="F3949" s="9" t="s">
        <v>3896</v>
      </c>
      <c r="G3949" s="3">
        <v>5500000</v>
      </c>
      <c r="H3949">
        <v>1008098</v>
      </c>
      <c r="I3949">
        <v>15867314</v>
      </c>
      <c r="J3949" s="8" t="str">
        <f t="shared" si="490"/>
        <v/>
      </c>
      <c r="K3949" s="8" t="str">
        <f t="shared" si="491"/>
        <v/>
      </c>
      <c r="L3949" s="8" t="str">
        <f t="shared" si="492"/>
        <v>Haevnen</v>
      </c>
      <c r="M3949" s="8" t="str">
        <f t="shared" si="493"/>
        <v/>
      </c>
      <c r="N3949" s="8" t="str">
        <f t="shared" si="489"/>
        <v>Haevnen</v>
      </c>
      <c r="O3949" s="10">
        <f>INDEX(cpi!$A$1:$M$106,MATCH($D3949,cpi!$A:$A,0),MATCH($C3949,cpi!$1:$1,0))</f>
        <v>224.90600000000001</v>
      </c>
      <c r="P3949" s="10">
        <f>cpi!$I$2</f>
        <v>245.51900000000001</v>
      </c>
      <c r="Q3949" s="10">
        <f t="shared" si="494"/>
        <v>1.0916516233448641</v>
      </c>
      <c r="R3949" s="8" t="str">
        <f t="shared" si="495"/>
        <v/>
      </c>
      <c r="S3949" s="11">
        <f t="shared" si="496"/>
        <v>6004083.9283967521</v>
      </c>
      <c r="T3949" s="11">
        <f t="shared" si="496"/>
        <v>1100491.8181907109</v>
      </c>
      <c r="U3949" s="11">
        <f t="shared" si="496"/>
        <v>17321579.08622269</v>
      </c>
    </row>
    <row r="3950" spans="1:21" x14ac:dyDescent="0.2">
      <c r="A3950" s="5">
        <v>3988</v>
      </c>
      <c r="B3950" s="17">
        <v>21</v>
      </c>
      <c r="C3950" s="16">
        <v>10</v>
      </c>
      <c r="D3950" s="16">
        <v>2011</v>
      </c>
      <c r="E3950" s="18">
        <v>41162</v>
      </c>
      <c r="F3950" s="9" t="s">
        <v>3897</v>
      </c>
      <c r="G3950" s="3">
        <v>5500000</v>
      </c>
      <c r="H3950">
        <v>611709</v>
      </c>
      <c r="I3950">
        <v>13480196</v>
      </c>
      <c r="J3950" s="8" t="str">
        <f t="shared" si="490"/>
        <v/>
      </c>
      <c r="K3950" s="8" t="str">
        <f t="shared" si="491"/>
        <v/>
      </c>
      <c r="L3950" s="8" t="str">
        <f t="shared" si="492"/>
        <v>Le Havre</v>
      </c>
      <c r="M3950" s="8" t="str">
        <f t="shared" si="493"/>
        <v/>
      </c>
      <c r="N3950" s="8" t="str">
        <f t="shared" si="489"/>
        <v>Le Havre</v>
      </c>
      <c r="O3950" s="10">
        <f>INDEX(cpi!$A$1:$M$106,MATCH($D3950,cpi!$A:$A,0),MATCH($C3950,cpi!$1:$1,0))</f>
        <v>226.42099999999999</v>
      </c>
      <c r="P3950" s="10">
        <f>cpi!$I$2</f>
        <v>245.51900000000001</v>
      </c>
      <c r="Q3950" s="10">
        <f t="shared" si="494"/>
        <v>1.08434729994126</v>
      </c>
      <c r="R3950" s="8" t="str">
        <f t="shared" si="495"/>
        <v/>
      </c>
      <c r="S3950" s="11">
        <f t="shared" si="496"/>
        <v>5963910.1496769302</v>
      </c>
      <c r="T3950" s="11">
        <f t="shared" si="496"/>
        <v>663305.00249976816</v>
      </c>
      <c r="U3950" s="11">
        <f t="shared" si="496"/>
        <v>14617214.135278974</v>
      </c>
    </row>
    <row r="3951" spans="1:21" x14ac:dyDescent="0.2">
      <c r="A3951" s="5">
        <v>3989</v>
      </c>
      <c r="B3951" s="17">
        <v>17</v>
      </c>
      <c r="C3951" s="16">
        <v>5</v>
      </c>
      <c r="D3951" s="16">
        <v>2002</v>
      </c>
      <c r="E3951" s="18">
        <v>37746</v>
      </c>
      <c r="F3951" s="9" t="s">
        <v>3898</v>
      </c>
      <c r="G3951" s="3">
        <v>5500000</v>
      </c>
      <c r="H3951">
        <v>56653</v>
      </c>
      <c r="I3951">
        <v>56653</v>
      </c>
      <c r="J3951" s="8" t="str">
        <f t="shared" si="490"/>
        <v/>
      </c>
      <c r="K3951" s="8" t="str">
        <f t="shared" si="491"/>
        <v/>
      </c>
      <c r="L3951" s="8" t="str">
        <f t="shared" si="492"/>
        <v>Harvard Man</v>
      </c>
      <c r="M3951" s="8" t="str">
        <f t="shared" si="493"/>
        <v/>
      </c>
      <c r="N3951" s="8" t="str">
        <f t="shared" si="489"/>
        <v>Harvard Man</v>
      </c>
      <c r="O3951" s="10">
        <f>INDEX(cpi!$A$1:$M$106,MATCH($D3951,cpi!$A:$A,0),MATCH($C3951,cpi!$1:$1,0))</f>
        <v>179.8</v>
      </c>
      <c r="P3951" s="10">
        <f>cpi!$I$2</f>
        <v>245.51900000000001</v>
      </c>
      <c r="Q3951" s="10">
        <f t="shared" si="494"/>
        <v>1.365511679644049</v>
      </c>
      <c r="R3951" s="8" t="str">
        <f t="shared" si="495"/>
        <v/>
      </c>
      <c r="S3951" s="11">
        <f t="shared" si="496"/>
        <v>7510314.2380422689</v>
      </c>
      <c r="T3951" s="11">
        <f t="shared" si="496"/>
        <v>77360.333186874312</v>
      </c>
      <c r="U3951" s="11">
        <f t="shared" si="496"/>
        <v>77360.333186874312</v>
      </c>
    </row>
    <row r="3952" spans="1:21" x14ac:dyDescent="0.2">
      <c r="A3952" s="5">
        <v>3990</v>
      </c>
      <c r="B3952" s="17">
        <v>15</v>
      </c>
      <c r="C3952" s="16">
        <v>7</v>
      </c>
      <c r="D3952" s="16">
        <v>2011</v>
      </c>
      <c r="E3952" s="18">
        <v>40975</v>
      </c>
      <c r="F3952" s="9" t="s">
        <v>3899</v>
      </c>
      <c r="G3952" s="3">
        <v>5500000</v>
      </c>
      <c r="H3952">
        <v>28468</v>
      </c>
      <c r="I3952">
        <v>28468</v>
      </c>
      <c r="J3952" s="8" t="str">
        <f t="shared" si="490"/>
        <v/>
      </c>
      <c r="K3952" s="8" t="str">
        <f t="shared" si="491"/>
        <v/>
      </c>
      <c r="L3952" s="8" t="str">
        <f t="shared" si="492"/>
        <v>Salvation Boulevard</v>
      </c>
      <c r="M3952" s="8" t="str">
        <f t="shared" si="493"/>
        <v/>
      </c>
      <c r="N3952" s="8" t="str">
        <f t="shared" si="489"/>
        <v>Salvation Boulevard</v>
      </c>
      <c r="O3952" s="10">
        <f>INDEX(cpi!$A$1:$M$106,MATCH($D3952,cpi!$A:$A,0),MATCH($C3952,cpi!$1:$1,0))</f>
        <v>225.922</v>
      </c>
      <c r="P3952" s="10">
        <f>cpi!$I$2</f>
        <v>245.51900000000001</v>
      </c>
      <c r="Q3952" s="10">
        <f t="shared" si="494"/>
        <v>1.0867423269978134</v>
      </c>
      <c r="R3952" s="8" t="str">
        <f t="shared" si="495"/>
        <v/>
      </c>
      <c r="S3952" s="11">
        <f t="shared" si="496"/>
        <v>5977082.7984879734</v>
      </c>
      <c r="T3952" s="11">
        <f t="shared" si="496"/>
        <v>30937.380564973751</v>
      </c>
      <c r="U3952" s="11">
        <f t="shared" si="496"/>
        <v>30937.380564973751</v>
      </c>
    </row>
    <row r="3953" spans="1:21" x14ac:dyDescent="0.2">
      <c r="A3953" s="5">
        <v>3991</v>
      </c>
      <c r="B3953" s="17">
        <v>23</v>
      </c>
      <c r="C3953" s="16">
        <v>1</v>
      </c>
      <c r="D3953" s="16">
        <v>2015</v>
      </c>
      <c r="E3953" s="18">
        <v>42675</v>
      </c>
      <c r="F3953" s="9" t="s">
        <v>3900</v>
      </c>
      <c r="G3953" s="3">
        <v>5500000</v>
      </c>
      <c r="H3953">
        <v>24956</v>
      </c>
      <c r="I3953">
        <v>24956</v>
      </c>
      <c r="J3953" s="8" t="str">
        <f t="shared" si="490"/>
        <v/>
      </c>
      <c r="K3953" s="8" t="str">
        <f t="shared" si="491"/>
        <v/>
      </c>
      <c r="L3953" s="8" t="str">
        <f t="shared" si="492"/>
        <v>R100</v>
      </c>
      <c r="M3953" s="8" t="str">
        <f t="shared" si="493"/>
        <v/>
      </c>
      <c r="N3953" s="8" t="str">
        <f t="shared" si="489"/>
        <v>R100</v>
      </c>
      <c r="O3953" s="10">
        <f>INDEX(cpi!$A$1:$M$106,MATCH($D3953,cpi!$A:$A,0),MATCH($C3953,cpi!$1:$1,0))</f>
        <v>233.70699999999999</v>
      </c>
      <c r="P3953" s="10">
        <f>cpi!$I$2</f>
        <v>245.51900000000001</v>
      </c>
      <c r="Q3953" s="10">
        <f t="shared" si="494"/>
        <v>1.050541917871523</v>
      </c>
      <c r="R3953" s="8" t="str">
        <f t="shared" si="495"/>
        <v/>
      </c>
      <c r="S3953" s="11">
        <f t="shared" si="496"/>
        <v>5777980.5482933763</v>
      </c>
      <c r="T3953" s="11">
        <f t="shared" si="496"/>
        <v>26217.324102401726</v>
      </c>
      <c r="U3953" s="11">
        <f t="shared" si="496"/>
        <v>26217.324102401726</v>
      </c>
    </row>
    <row r="3954" spans="1:21" x14ac:dyDescent="0.2">
      <c r="A3954" s="5">
        <v>3992</v>
      </c>
      <c r="B3954" s="17">
        <v>5</v>
      </c>
      <c r="C3954" s="16">
        <v>5</v>
      </c>
      <c r="D3954" s="16">
        <v>2015</v>
      </c>
      <c r="E3954" s="18">
        <v>42129</v>
      </c>
      <c r="F3954" s="9" t="s">
        <v>3901</v>
      </c>
      <c r="G3954" s="3">
        <v>5500000</v>
      </c>
      <c r="H3954">
        <v>0</v>
      </c>
      <c r="I3954">
        <v>863895</v>
      </c>
      <c r="J3954" s="8" t="str">
        <f t="shared" si="490"/>
        <v/>
      </c>
      <c r="K3954" s="8" t="str">
        <f t="shared" si="491"/>
        <v/>
      </c>
      <c r="L3954" s="8" t="str">
        <f t="shared" si="492"/>
        <v>Miss Julie</v>
      </c>
      <c r="M3954" s="8" t="str">
        <f t="shared" si="493"/>
        <v/>
      </c>
      <c r="N3954" s="8" t="str">
        <f t="shared" si="489"/>
        <v>Miss Julie</v>
      </c>
      <c r="O3954" s="10">
        <f>INDEX(cpi!$A$1:$M$106,MATCH($D3954,cpi!$A:$A,0),MATCH($C3954,cpi!$1:$1,0))</f>
        <v>237.80500000000001</v>
      </c>
      <c r="P3954" s="10">
        <f>cpi!$I$2</f>
        <v>245.51900000000001</v>
      </c>
      <c r="Q3954" s="10">
        <f t="shared" si="494"/>
        <v>1.0324383423393115</v>
      </c>
      <c r="R3954" s="8" t="str">
        <f t="shared" si="495"/>
        <v/>
      </c>
      <c r="S3954" s="11">
        <f t="shared" si="496"/>
        <v>5678410.8828662131</v>
      </c>
      <c r="T3954" s="11">
        <f t="shared" si="496"/>
        <v>0</v>
      </c>
      <c r="U3954" s="11">
        <f t="shared" si="496"/>
        <v>891918.32175521948</v>
      </c>
    </row>
    <row r="3955" spans="1:21" x14ac:dyDescent="0.2">
      <c r="A3955" s="5">
        <v>3993</v>
      </c>
      <c r="B3955" s="17">
        <v>31</v>
      </c>
      <c r="C3955" s="16">
        <v>12</v>
      </c>
      <c r="D3955" s="16">
        <v>2008</v>
      </c>
      <c r="E3955" s="18">
        <v>40371</v>
      </c>
      <c r="F3955" s="9" t="s">
        <v>3902</v>
      </c>
      <c r="G3955" s="3">
        <v>5500000</v>
      </c>
      <c r="H3955">
        <v>0</v>
      </c>
      <c r="I3955">
        <v>0</v>
      </c>
      <c r="J3955" s="8">
        <f t="shared" si="490"/>
        <v>1</v>
      </c>
      <c r="K3955" s="8" t="str">
        <f t="shared" si="491"/>
        <v/>
      </c>
      <c r="L3955" s="8" t="str">
        <f t="shared" si="492"/>
        <v>Animals</v>
      </c>
      <c r="M3955" s="8" t="str">
        <f t="shared" si="493"/>
        <v/>
      </c>
      <c r="N3955" s="8" t="str">
        <f t="shared" si="489"/>
        <v>Animals</v>
      </c>
      <c r="O3955" s="10">
        <f>INDEX(cpi!$A$1:$M$106,MATCH($D3955,cpi!$A:$A,0),MATCH($C3955,cpi!$1:$1,0))</f>
        <v>210.22800000000001</v>
      </c>
      <c r="P3955" s="10">
        <f>cpi!$I$2</f>
        <v>245.51900000000001</v>
      </c>
      <c r="Q3955" s="10">
        <f t="shared" si="494"/>
        <v>1.1678701219628214</v>
      </c>
      <c r="R3955" s="8" t="str">
        <f t="shared" si="495"/>
        <v/>
      </c>
      <c r="S3955" s="11">
        <f t="shared" si="496"/>
        <v>6423285.670795517</v>
      </c>
      <c r="T3955" s="11">
        <f t="shared" si="496"/>
        <v>0</v>
      </c>
      <c r="U3955" s="11">
        <f t="shared" si="496"/>
        <v>0</v>
      </c>
    </row>
    <row r="3956" spans="1:21" x14ac:dyDescent="0.2">
      <c r="A3956" s="5">
        <v>3994</v>
      </c>
      <c r="B3956" s="17">
        <v>7</v>
      </c>
      <c r="C3956" s="16">
        <v>3</v>
      </c>
      <c r="D3956" s="16">
        <v>2003</v>
      </c>
      <c r="E3956" s="18">
        <v>37805</v>
      </c>
      <c r="F3956" s="9" t="s">
        <v>3903</v>
      </c>
      <c r="G3956" s="3">
        <v>5400000</v>
      </c>
      <c r="H3956">
        <v>792200</v>
      </c>
      <c r="I3956">
        <v>8133256</v>
      </c>
      <c r="J3956" s="8" t="str">
        <f t="shared" si="490"/>
        <v/>
      </c>
      <c r="K3956" s="8" t="str">
        <f t="shared" si="491"/>
        <v/>
      </c>
      <c r="L3956" s="8" t="str">
        <f t="shared" si="492"/>
        <v>Irreversible</v>
      </c>
      <c r="M3956" s="8" t="str">
        <f t="shared" si="493"/>
        <v/>
      </c>
      <c r="N3956" s="8" t="str">
        <f t="shared" si="489"/>
        <v>Irreversible</v>
      </c>
      <c r="O3956" s="10">
        <f>INDEX(cpi!$A$1:$M$106,MATCH($D3956,cpi!$A:$A,0),MATCH($C3956,cpi!$1:$1,0))</f>
        <v>184.2</v>
      </c>
      <c r="P3956" s="10">
        <f>cpi!$I$2</f>
        <v>245.51900000000001</v>
      </c>
      <c r="Q3956" s="10">
        <f t="shared" si="494"/>
        <v>1.3328935939196527</v>
      </c>
      <c r="R3956" s="8" t="str">
        <f t="shared" si="495"/>
        <v/>
      </c>
      <c r="S3956" s="11">
        <f t="shared" si="496"/>
        <v>7197625.4071661243</v>
      </c>
      <c r="T3956" s="11">
        <f t="shared" si="496"/>
        <v>1055918.3051031488</v>
      </c>
      <c r="U3956" s="11">
        <f t="shared" si="496"/>
        <v>10840764.820108579</v>
      </c>
    </row>
    <row r="3957" spans="1:21" x14ac:dyDescent="0.2">
      <c r="A3957" s="5">
        <v>3995</v>
      </c>
      <c r="B3957" s="17">
        <v>26</v>
      </c>
      <c r="C3957" s="16">
        <v>2</v>
      </c>
      <c r="D3957" s="16">
        <v>2013</v>
      </c>
      <c r="E3957" s="18">
        <v>42037</v>
      </c>
      <c r="F3957" s="9" t="s">
        <v>3904</v>
      </c>
      <c r="G3957" s="3">
        <v>5400000</v>
      </c>
      <c r="H3957">
        <v>0</v>
      </c>
      <c r="I3957">
        <v>4728896</v>
      </c>
      <c r="J3957" s="8" t="str">
        <f t="shared" si="490"/>
        <v/>
      </c>
      <c r="K3957" s="8" t="str">
        <f t="shared" si="491"/>
        <v/>
      </c>
      <c r="L3957" s="8" t="str">
        <f t="shared" si="492"/>
        <v>Tao Jie</v>
      </c>
      <c r="M3957" s="8" t="str">
        <f t="shared" si="493"/>
        <v/>
      </c>
      <c r="N3957" s="8" t="str">
        <f t="shared" si="489"/>
        <v>Tao Jie</v>
      </c>
      <c r="O3957" s="10">
        <f>INDEX(cpi!$A$1:$M$106,MATCH($D3957,cpi!$A:$A,0),MATCH($C3957,cpi!$1:$1,0))</f>
        <v>232.166</v>
      </c>
      <c r="P3957" s="10">
        <f>cpi!$I$2</f>
        <v>245.51900000000001</v>
      </c>
      <c r="Q3957" s="10">
        <f t="shared" si="494"/>
        <v>1.0575148815933428</v>
      </c>
      <c r="R3957" s="8" t="str">
        <f t="shared" si="495"/>
        <v/>
      </c>
      <c r="S3957" s="11">
        <f t="shared" si="496"/>
        <v>5710580.3606040515</v>
      </c>
      <c r="T3957" s="11">
        <f t="shared" si="496"/>
        <v>0</v>
      </c>
      <c r="U3957" s="11">
        <f t="shared" si="496"/>
        <v>5000877.8935072329</v>
      </c>
    </row>
    <row r="3958" spans="1:21" x14ac:dyDescent="0.2">
      <c r="A3958" s="5">
        <v>3996</v>
      </c>
      <c r="B3958" s="17">
        <v>27</v>
      </c>
      <c r="C3958" s="16">
        <v>1</v>
      </c>
      <c r="D3958" s="16">
        <v>2006</v>
      </c>
      <c r="E3958" s="18">
        <v>39508</v>
      </c>
      <c r="F3958" s="9" t="s">
        <v>3905</v>
      </c>
      <c r="G3958" s="3">
        <v>5300000</v>
      </c>
      <c r="H3958" s="3">
        <v>2197694</v>
      </c>
      <c r="I3958" s="3">
        <v>29197694</v>
      </c>
      <c r="J3958" s="8" t="str">
        <f t="shared" si="490"/>
        <v/>
      </c>
      <c r="K3958" s="8" t="str">
        <f t="shared" si="491"/>
        <v/>
      </c>
      <c r="L3958" s="8" t="str">
        <f t="shared" si="492"/>
        <v>Rang De Basanti</v>
      </c>
      <c r="M3958" s="8" t="str">
        <f t="shared" si="493"/>
        <v/>
      </c>
      <c r="N3958" s="8" t="str">
        <f t="shared" si="489"/>
        <v>Rang De Basanti</v>
      </c>
      <c r="O3958" s="10">
        <f>INDEX(cpi!$A$1:$M$106,MATCH($D3958,cpi!$A:$A,0),MATCH($C3958,cpi!$1:$1,0))</f>
        <v>198.3</v>
      </c>
      <c r="P3958" s="10">
        <f>cpi!$I$2</f>
        <v>245.51900000000001</v>
      </c>
      <c r="Q3958" s="10">
        <f t="shared" si="494"/>
        <v>1.2381190115985881</v>
      </c>
      <c r="R3958" s="8" t="str">
        <f t="shared" si="495"/>
        <v/>
      </c>
      <c r="S3958" s="11">
        <f t="shared" si="496"/>
        <v>6562030.7614725167</v>
      </c>
      <c r="T3958" s="11">
        <f t="shared" si="496"/>
        <v>2721006.7230761475</v>
      </c>
      <c r="U3958" s="11">
        <f t="shared" si="496"/>
        <v>36150220.036238022</v>
      </c>
    </row>
    <row r="3959" spans="1:21" x14ac:dyDescent="0.2">
      <c r="A3959" s="5">
        <v>3997</v>
      </c>
      <c r="B3959" s="17">
        <v>19</v>
      </c>
      <c r="C3959" s="16">
        <v>7</v>
      </c>
      <c r="D3959" s="16">
        <v>2013</v>
      </c>
      <c r="E3959" s="18">
        <v>41827</v>
      </c>
      <c r="F3959" s="9" t="s">
        <v>3906</v>
      </c>
      <c r="G3959" s="3">
        <v>5300000</v>
      </c>
      <c r="H3959" s="3">
        <v>0</v>
      </c>
      <c r="I3959" s="3">
        <v>440821</v>
      </c>
      <c r="J3959" s="8" t="str">
        <f t="shared" si="490"/>
        <v/>
      </c>
      <c r="K3959" s="8" t="str">
        <f t="shared" si="491"/>
        <v/>
      </c>
      <c r="L3959" s="8" t="str">
        <f t="shared" si="492"/>
        <v>Grabbers</v>
      </c>
      <c r="M3959" s="8" t="str">
        <f t="shared" si="493"/>
        <v/>
      </c>
      <c r="N3959" s="8" t="str">
        <f t="shared" si="489"/>
        <v>Grabbers</v>
      </c>
      <c r="O3959" s="10">
        <f>INDEX(cpi!$A$1:$M$106,MATCH($D3959,cpi!$A:$A,0),MATCH($C3959,cpi!$1:$1,0))</f>
        <v>233.596</v>
      </c>
      <c r="P3959" s="10">
        <f>cpi!$I$2</f>
        <v>245.51900000000001</v>
      </c>
      <c r="Q3959" s="10">
        <f t="shared" si="494"/>
        <v>1.0510411137177007</v>
      </c>
      <c r="R3959" s="8" t="str">
        <f t="shared" si="495"/>
        <v/>
      </c>
      <c r="S3959" s="11">
        <f t="shared" si="496"/>
        <v>5570517.9027038133</v>
      </c>
      <c r="T3959" s="11">
        <f t="shared" si="496"/>
        <v>0</v>
      </c>
      <c r="U3959" s="11">
        <f t="shared" si="496"/>
        <v>463320.99479015055</v>
      </c>
    </row>
    <row r="3960" spans="1:21" x14ac:dyDescent="0.2">
      <c r="A3960" s="5">
        <v>3998</v>
      </c>
      <c r="B3960" s="17">
        <v>11</v>
      </c>
      <c r="C3960" s="16">
        <v>10</v>
      </c>
      <c r="D3960" s="16">
        <v>2013</v>
      </c>
      <c r="E3960" s="18">
        <v>41588</v>
      </c>
      <c r="F3960" s="9" t="s">
        <v>3907</v>
      </c>
      <c r="G3960" s="3">
        <v>5250000</v>
      </c>
      <c r="H3960" s="3">
        <v>2450504</v>
      </c>
      <c r="I3960" s="3">
        <v>22937201</v>
      </c>
      <c r="J3960" s="8" t="str">
        <f t="shared" si="490"/>
        <v/>
      </c>
      <c r="K3960" s="8" t="str">
        <f t="shared" si="491"/>
        <v/>
      </c>
      <c r="L3960" s="8" t="str">
        <f t="shared" si="492"/>
        <v>La Vie d'AdÃ¨le â€“ Chapitres 1 &amp; 2</v>
      </c>
      <c r="M3960" s="8" t="str">
        <f t="shared" si="493"/>
        <v/>
      </c>
      <c r="N3960" s="8" t="str">
        <f t="shared" si="489"/>
        <v>La Vie d'AdÃ¨le â€“ Chapitres 1 &amp; 2</v>
      </c>
      <c r="O3960" s="10">
        <f>INDEX(cpi!$A$1:$M$106,MATCH($D3960,cpi!$A:$A,0),MATCH($C3960,cpi!$1:$1,0))</f>
        <v>233.54599999999999</v>
      </c>
      <c r="P3960" s="10">
        <f>cpi!$I$2</f>
        <v>245.51900000000001</v>
      </c>
      <c r="Q3960" s="10">
        <f t="shared" si="494"/>
        <v>1.0512661317256558</v>
      </c>
      <c r="R3960" s="8" t="str">
        <f t="shared" si="495"/>
        <v/>
      </c>
      <c r="S3960" s="11">
        <f t="shared" si="496"/>
        <v>5519147.1915596928</v>
      </c>
      <c r="T3960" s="11">
        <f t="shared" si="496"/>
        <v>2576131.8608582462</v>
      </c>
      <c r="U3960" s="11">
        <f t="shared" si="496"/>
        <v>24113102.567883842</v>
      </c>
    </row>
    <row r="3961" spans="1:21" x14ac:dyDescent="0.2">
      <c r="A3961" s="5">
        <v>3999</v>
      </c>
      <c r="B3961" s="17">
        <v>27</v>
      </c>
      <c r="C3961" s="16">
        <v>4</v>
      </c>
      <c r="D3961" s="16">
        <v>2012</v>
      </c>
      <c r="E3961" s="18">
        <v>41702</v>
      </c>
      <c r="F3961" s="9" t="s">
        <v>3908</v>
      </c>
      <c r="G3961" s="3">
        <v>5250000</v>
      </c>
      <c r="H3961" s="3">
        <v>1200010</v>
      </c>
      <c r="I3961" s="3">
        <v>20188740</v>
      </c>
      <c r="J3961" s="8" t="str">
        <f t="shared" si="490"/>
        <v/>
      </c>
      <c r="K3961" s="8" t="str">
        <f t="shared" si="491"/>
        <v/>
      </c>
      <c r="L3961" s="8" t="str">
        <f t="shared" si="492"/>
        <v>Hodejegerne</v>
      </c>
      <c r="M3961" s="8" t="str">
        <f t="shared" si="493"/>
        <v/>
      </c>
      <c r="N3961" s="8" t="str">
        <f t="shared" si="489"/>
        <v>Hodejegerne</v>
      </c>
      <c r="O3961" s="10">
        <f>INDEX(cpi!$A$1:$M$106,MATCH($D3961,cpi!$A:$A,0),MATCH($C3961,cpi!$1:$1,0))</f>
        <v>230.08500000000001</v>
      </c>
      <c r="P3961" s="10">
        <f>cpi!$I$2</f>
        <v>245.51900000000001</v>
      </c>
      <c r="Q3961" s="10">
        <f t="shared" si="494"/>
        <v>1.0670795575548166</v>
      </c>
      <c r="R3961" s="8" t="str">
        <f t="shared" si="495"/>
        <v/>
      </c>
      <c r="S3961" s="11">
        <f t="shared" si="496"/>
        <v>5602167.6771627869</v>
      </c>
      <c r="T3961" s="11">
        <f t="shared" si="496"/>
        <v>1280506.1398613555</v>
      </c>
      <c r="U3961" s="11">
        <f t="shared" si="496"/>
        <v>21542991.746789228</v>
      </c>
    </row>
    <row r="3962" spans="1:21" x14ac:dyDescent="0.2">
      <c r="A3962" s="5">
        <v>4000</v>
      </c>
      <c r="B3962" s="17">
        <v>3</v>
      </c>
      <c r="C3962" s="16">
        <v>8</v>
      </c>
      <c r="D3962" s="16">
        <v>2007</v>
      </c>
      <c r="E3962" s="18">
        <v>39149</v>
      </c>
      <c r="F3962" s="9" t="s">
        <v>3909</v>
      </c>
      <c r="G3962" s="3">
        <v>5250000</v>
      </c>
      <c r="H3962" s="3">
        <v>769726</v>
      </c>
      <c r="I3962" s="3">
        <v>786677</v>
      </c>
      <c r="J3962" s="8" t="str">
        <f t="shared" si="490"/>
        <v/>
      </c>
      <c r="K3962" s="8" t="str">
        <f t="shared" si="491"/>
        <v/>
      </c>
      <c r="L3962" s="8" t="str">
        <f t="shared" si="492"/>
        <v>The Ten</v>
      </c>
      <c r="M3962" s="8" t="str">
        <f t="shared" si="493"/>
        <v/>
      </c>
      <c r="N3962" s="8" t="str">
        <f t="shared" si="489"/>
        <v>The Ten</v>
      </c>
      <c r="O3962" s="10">
        <f>INDEX(cpi!$A$1:$M$106,MATCH($D3962,cpi!$A:$A,0),MATCH($C3962,cpi!$1:$1,0))</f>
        <v>207.917</v>
      </c>
      <c r="P3962" s="10">
        <f>cpi!$I$2</f>
        <v>245.51900000000001</v>
      </c>
      <c r="Q3962" s="10">
        <f t="shared" si="494"/>
        <v>1.1808510126637071</v>
      </c>
      <c r="R3962" s="8" t="str">
        <f t="shared" si="495"/>
        <v/>
      </c>
      <c r="S3962" s="11">
        <f t="shared" si="496"/>
        <v>6199467.8164844625</v>
      </c>
      <c r="T3962" s="11">
        <f t="shared" si="496"/>
        <v>908931.7265735846</v>
      </c>
      <c r="U3962" s="11">
        <f t="shared" si="496"/>
        <v>928948.33208924707</v>
      </c>
    </row>
    <row r="3963" spans="1:21" x14ac:dyDescent="0.2">
      <c r="A3963" s="5">
        <v>4001</v>
      </c>
      <c r="B3963" s="17">
        <v>27</v>
      </c>
      <c r="C3963" s="16">
        <v>10</v>
      </c>
      <c r="D3963" s="16">
        <v>2000</v>
      </c>
      <c r="E3963" s="18">
        <v>37325</v>
      </c>
      <c r="F3963" s="9" t="s">
        <v>3910</v>
      </c>
      <c r="G3963" s="3">
        <v>5250000</v>
      </c>
      <c r="H3963" s="3">
        <v>20097</v>
      </c>
      <c r="I3963" s="3">
        <v>20097</v>
      </c>
      <c r="J3963" s="8" t="str">
        <f t="shared" si="490"/>
        <v/>
      </c>
      <c r="K3963" s="8" t="str">
        <f t="shared" si="491"/>
        <v/>
      </c>
      <c r="L3963" s="8" t="str">
        <f t="shared" si="492"/>
        <v>A Room for Romeo Brass</v>
      </c>
      <c r="M3963" s="8" t="str">
        <f t="shared" si="493"/>
        <v/>
      </c>
      <c r="N3963" s="8" t="str">
        <f t="shared" si="489"/>
        <v>A Room for Romeo Brass</v>
      </c>
      <c r="O3963" s="10">
        <f>INDEX(cpi!$A$1:$M$106,MATCH($D3963,cpi!$A:$A,0),MATCH($C3963,cpi!$1:$1,0))</f>
        <v>174</v>
      </c>
      <c r="P3963" s="10">
        <f>cpi!$I$2</f>
        <v>245.51900000000001</v>
      </c>
      <c r="Q3963" s="10">
        <f t="shared" si="494"/>
        <v>1.411028735632184</v>
      </c>
      <c r="R3963" s="8" t="str">
        <f t="shared" si="495"/>
        <v/>
      </c>
      <c r="S3963" s="11">
        <f t="shared" si="496"/>
        <v>7407900.862068966</v>
      </c>
      <c r="T3963" s="11">
        <f t="shared" si="496"/>
        <v>28357.444500000001</v>
      </c>
      <c r="U3963" s="11">
        <f t="shared" si="496"/>
        <v>28357.444500000001</v>
      </c>
    </row>
    <row r="3964" spans="1:21" x14ac:dyDescent="0.2">
      <c r="A3964" s="5">
        <v>4002</v>
      </c>
      <c r="B3964" s="17">
        <v>1</v>
      </c>
      <c r="C3964" s="16">
        <v>8</v>
      </c>
      <c r="D3964" s="16">
        <v>1944</v>
      </c>
      <c r="E3964" s="18">
        <v>16079</v>
      </c>
      <c r="F3964" s="9" t="s">
        <v>3911</v>
      </c>
      <c r="G3964" s="3">
        <v>5200000</v>
      </c>
      <c r="H3964" s="3">
        <v>2000000</v>
      </c>
      <c r="I3964" s="3">
        <v>2000000</v>
      </c>
      <c r="J3964" s="8" t="str">
        <f t="shared" si="490"/>
        <v/>
      </c>
      <c r="K3964" s="8" t="str">
        <f t="shared" si="491"/>
        <v/>
      </c>
      <c r="L3964" s="8" t="str">
        <f t="shared" si="492"/>
        <v>Wilson</v>
      </c>
      <c r="M3964" s="8" t="str">
        <f t="shared" si="493"/>
        <v/>
      </c>
      <c r="N3964" s="8" t="str">
        <f t="shared" si="489"/>
        <v>Wilson</v>
      </c>
      <c r="O3964" s="10">
        <f>INDEX(cpi!$A$1:$M$106,MATCH($D3964,cpi!$A:$A,0),MATCH($C3964,cpi!$1:$1,0))</f>
        <v>17.7</v>
      </c>
      <c r="P3964" s="10">
        <f>cpi!$I$2</f>
        <v>245.51900000000001</v>
      </c>
      <c r="Q3964" s="10">
        <f t="shared" si="494"/>
        <v>13.871129943502826</v>
      </c>
      <c r="R3964" s="8" t="str">
        <f t="shared" si="495"/>
        <v/>
      </c>
      <c r="S3964" s="11">
        <f t="shared" si="496"/>
        <v>72129875.706214696</v>
      </c>
      <c r="T3964" s="11">
        <f t="shared" si="496"/>
        <v>27742259.887005653</v>
      </c>
      <c r="U3964" s="11">
        <f t="shared" si="496"/>
        <v>27742259.887005653</v>
      </c>
    </row>
    <row r="3965" spans="1:21" x14ac:dyDescent="0.2">
      <c r="A3965" s="5">
        <v>4003</v>
      </c>
      <c r="B3965" s="17">
        <v>5</v>
      </c>
      <c r="C3965" s="16">
        <v>8</v>
      </c>
      <c r="D3965" s="16">
        <v>2005</v>
      </c>
      <c r="E3965" s="18">
        <v>38480</v>
      </c>
      <c r="F3965" s="9" t="s">
        <v>3912</v>
      </c>
      <c r="G3965" s="3">
        <v>5200000</v>
      </c>
      <c r="H3965" s="3">
        <v>795126</v>
      </c>
      <c r="I3965" s="3">
        <v>1695126</v>
      </c>
      <c r="J3965" s="8" t="str">
        <f t="shared" si="490"/>
        <v/>
      </c>
      <c r="K3965" s="8" t="str">
        <f t="shared" si="491"/>
        <v/>
      </c>
      <c r="L3965" s="8" t="str">
        <f t="shared" si="492"/>
        <v>Saint Ralph</v>
      </c>
      <c r="M3965" s="8" t="str">
        <f t="shared" si="493"/>
        <v/>
      </c>
      <c r="N3965" s="8" t="str">
        <f t="shared" si="489"/>
        <v>Saint Ralph</v>
      </c>
      <c r="O3965" s="10">
        <f>INDEX(cpi!$A$1:$M$106,MATCH($D3965,cpi!$A:$A,0),MATCH($C3965,cpi!$1:$1,0))</f>
        <v>196.4</v>
      </c>
      <c r="P3965" s="10">
        <f>cpi!$I$2</f>
        <v>245.51900000000001</v>
      </c>
      <c r="Q3965" s="10">
        <f t="shared" si="494"/>
        <v>1.2500967413441955</v>
      </c>
      <c r="R3965" s="8" t="str">
        <f t="shared" si="495"/>
        <v/>
      </c>
      <c r="S3965" s="11">
        <f t="shared" si="496"/>
        <v>6500503.0549898166</v>
      </c>
      <c r="T3965" s="11">
        <f t="shared" si="496"/>
        <v>993984.42155804473</v>
      </c>
      <c r="U3965" s="11">
        <f t="shared" si="496"/>
        <v>2119071.4887678209</v>
      </c>
    </row>
    <row r="3966" spans="1:21" x14ac:dyDescent="0.2">
      <c r="A3966" s="5">
        <v>4004</v>
      </c>
      <c r="B3966" s="17">
        <v>22</v>
      </c>
      <c r="C3966" s="16">
        <v>4</v>
      </c>
      <c r="D3966" s="16">
        <v>2011</v>
      </c>
      <c r="E3966" s="18">
        <v>41186</v>
      </c>
      <c r="F3966" s="9" t="s">
        <v>3913</v>
      </c>
      <c r="G3966" s="3">
        <v>5200000</v>
      </c>
      <c r="H3966" s="3">
        <v>564489</v>
      </c>
      <c r="I3966" s="3">
        <v>11633427</v>
      </c>
      <c r="J3966" s="8" t="str">
        <f t="shared" si="490"/>
        <v/>
      </c>
      <c r="K3966" s="8" t="str">
        <f t="shared" si="491"/>
        <v/>
      </c>
      <c r="L3966" s="8" t="str">
        <f t="shared" si="492"/>
        <v>Dum Maaro Dum</v>
      </c>
      <c r="M3966" s="8" t="str">
        <f t="shared" si="493"/>
        <v/>
      </c>
      <c r="N3966" s="8" t="str">
        <f t="shared" si="489"/>
        <v>Dum Maaro Dum</v>
      </c>
      <c r="O3966" s="10">
        <f>INDEX(cpi!$A$1:$M$106,MATCH($D3966,cpi!$A:$A,0),MATCH($C3966,cpi!$1:$1,0))</f>
        <v>224.90600000000001</v>
      </c>
      <c r="P3966" s="10">
        <f>cpi!$I$2</f>
        <v>245.51900000000001</v>
      </c>
      <c r="Q3966" s="10">
        <f t="shared" si="494"/>
        <v>1.0916516233448641</v>
      </c>
      <c r="R3966" s="8" t="str">
        <f t="shared" si="495"/>
        <v/>
      </c>
      <c r="S3966" s="11">
        <f t="shared" si="496"/>
        <v>5676588.4413932934</v>
      </c>
      <c r="T3966" s="11">
        <f t="shared" si="496"/>
        <v>616225.33321031893</v>
      </c>
      <c r="U3966" s="11">
        <f t="shared" si="496"/>
        <v>12699649.469613973</v>
      </c>
    </row>
    <row r="3967" spans="1:21" x14ac:dyDescent="0.2">
      <c r="A3967" s="5">
        <v>4005</v>
      </c>
      <c r="B3967" s="17">
        <v>3</v>
      </c>
      <c r="C3967" s="16">
        <v>10</v>
      </c>
      <c r="D3967" s="16">
        <v>1980</v>
      </c>
      <c r="E3967" s="18">
        <v>29290</v>
      </c>
      <c r="F3967" s="9" t="s">
        <v>3914</v>
      </c>
      <c r="G3967" s="3">
        <v>5100000</v>
      </c>
      <c r="H3967" s="3">
        <v>9709597</v>
      </c>
      <c r="I3967" s="3">
        <v>9709597</v>
      </c>
      <c r="J3967" s="8" t="str">
        <f t="shared" si="490"/>
        <v/>
      </c>
      <c r="K3967" s="8" t="str">
        <f t="shared" si="491"/>
        <v/>
      </c>
      <c r="L3967" s="8" t="str">
        <f t="shared" si="492"/>
        <v>Somewhere in Time</v>
      </c>
      <c r="M3967" s="8" t="str">
        <f t="shared" si="493"/>
        <v/>
      </c>
      <c r="N3967" s="8" t="str">
        <f t="shared" si="489"/>
        <v>Somewhere in Time</v>
      </c>
      <c r="O3967" s="10">
        <f>INDEX(cpi!$A$1:$M$106,MATCH($D3967,cpi!$A:$A,0),MATCH($C3967,cpi!$1:$1,0))</f>
        <v>84.8</v>
      </c>
      <c r="P3967" s="10">
        <f>cpi!$I$2</f>
        <v>245.51900000000001</v>
      </c>
      <c r="Q3967" s="10">
        <f t="shared" si="494"/>
        <v>2.8952712264150944</v>
      </c>
      <c r="R3967" s="8" t="str">
        <f t="shared" si="495"/>
        <v/>
      </c>
      <c r="S3967" s="11">
        <f t="shared" si="496"/>
        <v>14765883.254716981</v>
      </c>
      <c r="T3967" s="11">
        <f t="shared" si="496"/>
        <v>28111916.81418632</v>
      </c>
      <c r="U3967" s="11">
        <f t="shared" si="496"/>
        <v>28111916.81418632</v>
      </c>
    </row>
    <row r="3968" spans="1:21" x14ac:dyDescent="0.2">
      <c r="A3968" s="5">
        <v>4006</v>
      </c>
      <c r="B3968" s="17">
        <v>19</v>
      </c>
      <c r="C3968" s="16">
        <v>4</v>
      </c>
      <c r="D3968" s="16">
        <v>2002</v>
      </c>
      <c r="E3968" s="18">
        <v>37806</v>
      </c>
      <c r="F3968" s="9" t="s">
        <v>3915</v>
      </c>
      <c r="G3968" s="3">
        <v>5000000</v>
      </c>
      <c r="H3968" s="3">
        <v>241438208</v>
      </c>
      <c r="I3968" s="3">
        <v>374890034</v>
      </c>
      <c r="J3968" s="8" t="str">
        <f t="shared" si="490"/>
        <v/>
      </c>
      <c r="K3968" s="8" t="str">
        <f t="shared" si="491"/>
        <v/>
      </c>
      <c r="L3968" s="8" t="str">
        <f t="shared" si="492"/>
        <v>My Big Fat Greek Wedding</v>
      </c>
      <c r="M3968" s="8" t="str">
        <f t="shared" si="493"/>
        <v/>
      </c>
      <c r="N3968" s="8" t="str">
        <f t="shared" si="489"/>
        <v>My Big Fat Greek Wedding</v>
      </c>
      <c r="O3968" s="10">
        <f>INDEX(cpi!$A$1:$M$106,MATCH($D3968,cpi!$A:$A,0),MATCH($C3968,cpi!$1:$1,0))</f>
        <v>179.8</v>
      </c>
      <c r="P3968" s="10">
        <f>cpi!$I$2</f>
        <v>245.51900000000001</v>
      </c>
      <c r="Q3968" s="10">
        <f t="shared" si="494"/>
        <v>1.365511679644049</v>
      </c>
      <c r="R3968" s="8" t="str">
        <f t="shared" si="495"/>
        <v/>
      </c>
      <c r="S3968" s="11">
        <f t="shared" si="496"/>
        <v>6827558.3982202448</v>
      </c>
      <c r="T3968" s="11">
        <f t="shared" si="496"/>
        <v>329686692.93632925</v>
      </c>
      <c r="U3968" s="11">
        <f t="shared" si="496"/>
        <v>511916720.00915462</v>
      </c>
    </row>
    <row r="3969" spans="1:21" x14ac:dyDescent="0.2">
      <c r="A3969" s="5">
        <v>4007</v>
      </c>
      <c r="B3969" s="17">
        <v>24</v>
      </c>
      <c r="C3969" s="16">
        <v>2</v>
      </c>
      <c r="D3969" s="16">
        <v>2017</v>
      </c>
      <c r="E3969" s="18">
        <v>43436</v>
      </c>
      <c r="F3969" s="9" t="s">
        <v>3916</v>
      </c>
      <c r="G3969" s="3">
        <v>5000000</v>
      </c>
      <c r="H3969" s="3">
        <v>175484140</v>
      </c>
      <c r="I3969" s="3">
        <v>252291364</v>
      </c>
      <c r="J3969" s="8" t="str">
        <f t="shared" si="490"/>
        <v/>
      </c>
      <c r="K3969" s="8" t="str">
        <f t="shared" si="491"/>
        <v/>
      </c>
      <c r="L3969" s="8" t="str">
        <f t="shared" si="492"/>
        <v>Get Out</v>
      </c>
      <c r="M3969" s="8" t="str">
        <f t="shared" si="493"/>
        <v/>
      </c>
      <c r="N3969" s="8" t="str">
        <f t="shared" si="489"/>
        <v>Get Out</v>
      </c>
      <c r="O3969" s="10">
        <f>INDEX(cpi!$A$1:$M$106,MATCH($D3969,cpi!$A:$A,0),MATCH($C3969,cpi!$1:$1,0))</f>
        <v>243.60300000000001</v>
      </c>
      <c r="P3969" s="10">
        <f>cpi!$I$2</f>
        <v>245.51900000000001</v>
      </c>
      <c r="Q3969" s="10">
        <f t="shared" si="494"/>
        <v>1.0078652561750061</v>
      </c>
      <c r="R3969" s="8" t="str">
        <f t="shared" si="495"/>
        <v/>
      </c>
      <c r="S3969" s="11">
        <f t="shared" si="496"/>
        <v>5039326.2808750309</v>
      </c>
      <c r="T3969" s="11">
        <f t="shared" si="496"/>
        <v>176864367.71575063</v>
      </c>
      <c r="U3969" s="11">
        <f t="shared" si="496"/>
        <v>254275700.20860171</v>
      </c>
    </row>
    <row r="3970" spans="1:21" x14ac:dyDescent="0.2">
      <c r="A3970" s="5">
        <v>4008</v>
      </c>
      <c r="B3970" s="17">
        <v>20</v>
      </c>
      <c r="C3970" s="16">
        <v>1</v>
      </c>
      <c r="D3970" s="16">
        <v>2017</v>
      </c>
      <c r="E3970" s="18">
        <v>43313</v>
      </c>
      <c r="F3970" s="9" t="s">
        <v>3917</v>
      </c>
      <c r="G3970" s="3">
        <v>5000000</v>
      </c>
      <c r="H3970">
        <v>138141585</v>
      </c>
      <c r="I3970">
        <v>276841585</v>
      </c>
      <c r="J3970" s="8" t="str">
        <f t="shared" si="490"/>
        <v/>
      </c>
      <c r="K3970" s="8" t="str">
        <f t="shared" si="491"/>
        <v/>
      </c>
      <c r="L3970" s="8" t="str">
        <f t="shared" si="492"/>
        <v>Split</v>
      </c>
      <c r="M3970" s="8" t="str">
        <f t="shared" si="493"/>
        <v/>
      </c>
      <c r="N3970" s="8" t="str">
        <f t="shared" ref="N3970:N4033" si="497">IF(M3970=1,L3970&amp;" ("&amp;D3970&amp;")",L3970)</f>
        <v>Split</v>
      </c>
      <c r="O3970" s="10">
        <f>INDEX(cpi!$A$1:$M$106,MATCH($D3970,cpi!$A:$A,0),MATCH($C3970,cpi!$1:$1,0))</f>
        <v>242.839</v>
      </c>
      <c r="P3970" s="10">
        <f>cpi!$I$2</f>
        <v>245.51900000000001</v>
      </c>
      <c r="Q3970" s="10">
        <f t="shared" si="494"/>
        <v>1.0110361185806234</v>
      </c>
      <c r="R3970" s="8" t="str">
        <f t="shared" si="495"/>
        <v/>
      </c>
      <c r="S3970" s="11">
        <f t="shared" si="496"/>
        <v>5055180.5929031167</v>
      </c>
      <c r="T3970" s="11">
        <f t="shared" si="496"/>
        <v>139666131.91297525</v>
      </c>
      <c r="U3970" s="11">
        <f t="shared" si="496"/>
        <v>279896841.56010771</v>
      </c>
    </row>
    <row r="3971" spans="1:21" x14ac:dyDescent="0.2">
      <c r="A3971" s="5">
        <v>4009</v>
      </c>
      <c r="B3971" s="17">
        <v>21</v>
      </c>
      <c r="C3971" s="16">
        <v>10</v>
      </c>
      <c r="D3971" s="16">
        <v>2011</v>
      </c>
      <c r="E3971" s="18">
        <v>41162</v>
      </c>
      <c r="F3971" s="9" t="s">
        <v>3918</v>
      </c>
      <c r="G3971" s="3">
        <v>5000000</v>
      </c>
      <c r="H3971">
        <v>104028807</v>
      </c>
      <c r="I3971">
        <v>202053386</v>
      </c>
      <c r="J3971" s="8" t="str">
        <f t="shared" ref="J3971:J4034" si="498">IF(I3971=0,1,"")</f>
        <v/>
      </c>
      <c r="K3971" s="8" t="str">
        <f t="shared" ref="K3971:K4034" si="499">IF(D3971&gt;2017,1,"")</f>
        <v/>
      </c>
      <c r="L3971" s="8" t="str">
        <f t="shared" ref="L3971:L4034" si="500">F3971</f>
        <v>Paranormal Activity 3</v>
      </c>
      <c r="M3971" s="8" t="str">
        <f t="shared" ref="M3971:M4034" si="501">IF(COUNTIF($L$2:$L$5233,L3971)&gt;1,1,"")</f>
        <v/>
      </c>
      <c r="N3971" s="8" t="str">
        <f t="shared" si="497"/>
        <v>Paranormal Activity 3</v>
      </c>
      <c r="O3971" s="10">
        <f>INDEX(cpi!$A$1:$M$106,MATCH($D3971,cpi!$A:$A,0),MATCH($C3971,cpi!$1:$1,0))</f>
        <v>226.42099999999999</v>
      </c>
      <c r="P3971" s="10">
        <f>cpi!$I$2</f>
        <v>245.51900000000001</v>
      </c>
      <c r="Q3971" s="10">
        <f t="shared" ref="Q3971:Q4034" si="502">P3971/O3971</f>
        <v>1.08434729994126</v>
      </c>
      <c r="R3971" s="8" t="str">
        <f t="shared" ref="R3971:R4034" si="503">IF(ISERROR(Q3971),1,"")</f>
        <v/>
      </c>
      <c r="S3971" s="11">
        <f t="shared" ref="S3971:U4034" si="504">G3971*$Q3971</f>
        <v>5421736.4997063</v>
      </c>
      <c r="T3971" s="11">
        <f t="shared" si="504"/>
        <v>112803355.98656045</v>
      </c>
      <c r="U3971" s="11">
        <f t="shared" si="504"/>
        <v>219096043.55308917</v>
      </c>
    </row>
    <row r="3972" spans="1:21" x14ac:dyDescent="0.2">
      <c r="A3972" s="5">
        <v>4010</v>
      </c>
      <c r="B3972" s="17">
        <v>28</v>
      </c>
      <c r="C3972" s="16">
        <v>10</v>
      </c>
      <c r="D3972" s="16">
        <v>2005</v>
      </c>
      <c r="E3972" s="18">
        <v>39182</v>
      </c>
      <c r="F3972" s="9" t="s">
        <v>3919</v>
      </c>
      <c r="G3972" s="3">
        <v>5000000</v>
      </c>
      <c r="H3972" s="3">
        <v>87025093</v>
      </c>
      <c r="I3972" s="3">
        <v>152925093</v>
      </c>
      <c r="J3972" s="8" t="str">
        <f t="shared" si="498"/>
        <v/>
      </c>
      <c r="K3972" s="8" t="str">
        <f t="shared" si="499"/>
        <v/>
      </c>
      <c r="L3972" s="8" t="str">
        <f t="shared" si="500"/>
        <v>Saw II</v>
      </c>
      <c r="M3972" s="8" t="str">
        <f t="shared" si="501"/>
        <v/>
      </c>
      <c r="N3972" s="8" t="str">
        <f t="shared" si="497"/>
        <v>Saw II</v>
      </c>
      <c r="O3972" s="10">
        <f>INDEX(cpi!$A$1:$M$106,MATCH($D3972,cpi!$A:$A,0),MATCH($C3972,cpi!$1:$1,0))</f>
        <v>199.2</v>
      </c>
      <c r="P3972" s="10">
        <f>cpi!$I$2</f>
        <v>245.51900000000001</v>
      </c>
      <c r="Q3972" s="10">
        <f t="shared" si="502"/>
        <v>1.2325251004016065</v>
      </c>
      <c r="R3972" s="8" t="str">
        <f t="shared" si="503"/>
        <v/>
      </c>
      <c r="S3972" s="11">
        <f t="shared" si="504"/>
        <v>6162625.5020080321</v>
      </c>
      <c r="T3972" s="11">
        <f t="shared" si="504"/>
        <v>107260611.48728414</v>
      </c>
      <c r="U3972" s="11">
        <f t="shared" si="504"/>
        <v>188484015.60374999</v>
      </c>
    </row>
    <row r="3973" spans="1:21" x14ac:dyDescent="0.2">
      <c r="A3973" s="5">
        <v>4011</v>
      </c>
      <c r="B3973" s="17">
        <v>13</v>
      </c>
      <c r="C3973" s="16">
        <v>9</v>
      </c>
      <c r="D3973" s="16">
        <v>2013</v>
      </c>
      <c r="E3973" s="18">
        <v>41648</v>
      </c>
      <c r="F3973" s="9" t="s">
        <v>3920</v>
      </c>
      <c r="G3973" s="3">
        <v>5000000</v>
      </c>
      <c r="H3973" s="3">
        <v>83586447</v>
      </c>
      <c r="I3973" s="3">
        <v>161921515</v>
      </c>
      <c r="J3973" s="8" t="str">
        <f t="shared" si="498"/>
        <v/>
      </c>
      <c r="K3973" s="8" t="str">
        <f t="shared" si="499"/>
        <v/>
      </c>
      <c r="L3973" s="8" t="str">
        <f t="shared" si="500"/>
        <v>Insidious Chapter 2</v>
      </c>
      <c r="M3973" s="8" t="str">
        <f t="shared" si="501"/>
        <v/>
      </c>
      <c r="N3973" s="8" t="str">
        <f t="shared" si="497"/>
        <v>Insidious Chapter 2</v>
      </c>
      <c r="O3973" s="10">
        <f>INDEX(cpi!$A$1:$M$106,MATCH($D3973,cpi!$A:$A,0),MATCH($C3973,cpi!$1:$1,0))</f>
        <v>234.149</v>
      </c>
      <c r="P3973" s="10">
        <f>cpi!$I$2</f>
        <v>245.51900000000001</v>
      </c>
      <c r="Q3973" s="10">
        <f t="shared" si="502"/>
        <v>1.0485588236550232</v>
      </c>
      <c r="R3973" s="8" t="str">
        <f t="shared" si="503"/>
        <v/>
      </c>
      <c r="S3973" s="11">
        <f t="shared" si="504"/>
        <v>5242794.1182751162</v>
      </c>
      <c r="T3973" s="11">
        <f t="shared" si="504"/>
        <v>87645306.539822936</v>
      </c>
      <c r="U3973" s="11">
        <f t="shared" si="504"/>
        <v>169784233.2928392</v>
      </c>
    </row>
    <row r="3974" spans="1:21" x14ac:dyDescent="0.2">
      <c r="A3974" s="5">
        <v>4012</v>
      </c>
      <c r="B3974" s="17">
        <v>11</v>
      </c>
      <c r="C3974" s="16">
        <v>3</v>
      </c>
      <c r="D3974" s="16">
        <v>2016</v>
      </c>
      <c r="E3974" s="18">
        <v>42677</v>
      </c>
      <c r="F3974" s="9" t="s">
        <v>3921</v>
      </c>
      <c r="G3974" s="3">
        <v>5000000</v>
      </c>
      <c r="H3974" s="3">
        <v>72082999</v>
      </c>
      <c r="I3974" s="3">
        <v>108286422</v>
      </c>
      <c r="J3974" s="8" t="str">
        <f t="shared" si="498"/>
        <v/>
      </c>
      <c r="K3974" s="8" t="str">
        <f t="shared" si="499"/>
        <v/>
      </c>
      <c r="L3974" s="8" t="str">
        <f t="shared" si="500"/>
        <v>10 Cloverfield Lane</v>
      </c>
      <c r="M3974" s="8" t="str">
        <f t="shared" si="501"/>
        <v/>
      </c>
      <c r="N3974" s="8" t="str">
        <f t="shared" si="497"/>
        <v>10 Cloverfield Lane</v>
      </c>
      <c r="O3974" s="10">
        <f>INDEX(cpi!$A$1:$M$106,MATCH($D3974,cpi!$A:$A,0),MATCH($C3974,cpi!$1:$1,0))</f>
        <v>238.13200000000001</v>
      </c>
      <c r="P3974" s="10">
        <f>cpi!$I$2</f>
        <v>245.51900000000001</v>
      </c>
      <c r="Q3974" s="10">
        <f t="shared" si="502"/>
        <v>1.0310206104177515</v>
      </c>
      <c r="R3974" s="8" t="str">
        <f t="shared" si="503"/>
        <v/>
      </c>
      <c r="S3974" s="11">
        <f t="shared" si="504"/>
        <v>5155103.052088758</v>
      </c>
      <c r="T3974" s="11">
        <f t="shared" si="504"/>
        <v>74319057.629722178</v>
      </c>
      <c r="U3974" s="11">
        <f t="shared" si="504"/>
        <v>111645532.91039424</v>
      </c>
    </row>
    <row r="3975" spans="1:21" x14ac:dyDescent="0.2">
      <c r="A3975" s="5">
        <v>4013</v>
      </c>
      <c r="B3975" s="17">
        <v>22</v>
      </c>
      <c r="C3975" s="16">
        <v>7</v>
      </c>
      <c r="D3975" s="16">
        <v>2016</v>
      </c>
      <c r="E3975" s="18">
        <v>43015</v>
      </c>
      <c r="F3975" s="9" t="s">
        <v>3922</v>
      </c>
      <c r="G3975" s="3">
        <v>5000000</v>
      </c>
      <c r="H3975" s="3">
        <v>67268835</v>
      </c>
      <c r="I3975" s="3">
        <v>148868835</v>
      </c>
      <c r="J3975" s="8" t="str">
        <f t="shared" si="498"/>
        <v/>
      </c>
      <c r="K3975" s="8" t="str">
        <f t="shared" si="499"/>
        <v/>
      </c>
      <c r="L3975" s="8" t="str">
        <f t="shared" si="500"/>
        <v>Lights Out</v>
      </c>
      <c r="M3975" s="8" t="str">
        <f t="shared" si="501"/>
        <v/>
      </c>
      <c r="N3975" s="8" t="str">
        <f t="shared" si="497"/>
        <v>Lights Out</v>
      </c>
      <c r="O3975" s="10">
        <f>INDEX(cpi!$A$1:$M$106,MATCH($D3975,cpi!$A:$A,0),MATCH($C3975,cpi!$1:$1,0))</f>
        <v>240.62799999999999</v>
      </c>
      <c r="P3975" s="10">
        <f>cpi!$I$2</f>
        <v>245.51900000000001</v>
      </c>
      <c r="Q3975" s="10">
        <f t="shared" si="502"/>
        <v>1.020325980351414</v>
      </c>
      <c r="R3975" s="8" t="str">
        <f t="shared" si="503"/>
        <v/>
      </c>
      <c r="S3975" s="11">
        <f t="shared" si="504"/>
        <v>5101629.9017570699</v>
      </c>
      <c r="T3975" s="11">
        <f t="shared" si="504"/>
        <v>68636140.018472508</v>
      </c>
      <c r="U3975" s="11">
        <f t="shared" si="504"/>
        <v>151894740.01514789</v>
      </c>
    </row>
    <row r="3976" spans="1:21" x14ac:dyDescent="0.2">
      <c r="A3976" s="5">
        <v>4014</v>
      </c>
      <c r="B3976" s="17">
        <v>11</v>
      </c>
      <c r="C3976" s="16">
        <v>9</v>
      </c>
      <c r="D3976" s="16">
        <v>2015</v>
      </c>
      <c r="E3976" s="18">
        <v>42317</v>
      </c>
      <c r="F3976" s="9" t="s">
        <v>3923</v>
      </c>
      <c r="G3976" s="3">
        <v>5000000</v>
      </c>
      <c r="H3976" s="3">
        <v>65112020</v>
      </c>
      <c r="I3976" s="3">
        <v>98595211</v>
      </c>
      <c r="J3976" s="8" t="str">
        <f t="shared" si="498"/>
        <v/>
      </c>
      <c r="K3976" s="8" t="str">
        <f t="shared" si="499"/>
        <v/>
      </c>
      <c r="L3976" s="8" t="str">
        <f t="shared" si="500"/>
        <v>The Visit</v>
      </c>
      <c r="M3976" s="8" t="str">
        <f t="shared" si="501"/>
        <v/>
      </c>
      <c r="N3976" s="8" t="str">
        <f t="shared" si="497"/>
        <v>The Visit</v>
      </c>
      <c r="O3976" s="10">
        <f>INDEX(cpi!$A$1:$M$106,MATCH($D3976,cpi!$A:$A,0),MATCH($C3976,cpi!$1:$1,0))</f>
        <v>237.94499999999999</v>
      </c>
      <c r="P3976" s="10">
        <f>cpi!$I$2</f>
        <v>245.51900000000001</v>
      </c>
      <c r="Q3976" s="10">
        <f t="shared" si="502"/>
        <v>1.0318308852886171</v>
      </c>
      <c r="R3976" s="8" t="str">
        <f t="shared" si="503"/>
        <v/>
      </c>
      <c r="S3976" s="11">
        <f t="shared" si="504"/>
        <v>5159154.4264430851</v>
      </c>
      <c r="T3976" s="11">
        <f t="shared" si="504"/>
        <v>67184593.239530146</v>
      </c>
      <c r="U3976" s="11">
        <f t="shared" si="504"/>
        <v>101733583.851348</v>
      </c>
    </row>
    <row r="3977" spans="1:21" x14ac:dyDescent="0.2">
      <c r="A3977" s="5">
        <v>4015</v>
      </c>
      <c r="B3977" s="17">
        <v>25</v>
      </c>
      <c r="C3977" s="16">
        <v>10</v>
      </c>
      <c r="D3977" s="16">
        <v>2002</v>
      </c>
      <c r="E3977" s="18">
        <v>37996</v>
      </c>
      <c r="F3977" s="9" t="s">
        <v>3924</v>
      </c>
      <c r="G3977" s="3">
        <v>5000000</v>
      </c>
      <c r="H3977" s="3">
        <v>64282312</v>
      </c>
      <c r="I3977" s="3">
        <v>79282312</v>
      </c>
      <c r="J3977" s="8" t="str">
        <f t="shared" si="498"/>
        <v/>
      </c>
      <c r="K3977" s="8" t="str">
        <f t="shared" si="499"/>
        <v/>
      </c>
      <c r="L3977" s="8" t="str">
        <f t="shared" si="500"/>
        <v>Jackass: The Movie</v>
      </c>
      <c r="M3977" s="8" t="str">
        <f t="shared" si="501"/>
        <v/>
      </c>
      <c r="N3977" s="8" t="str">
        <f t="shared" si="497"/>
        <v>Jackass: The Movie</v>
      </c>
      <c r="O3977" s="10">
        <f>INDEX(cpi!$A$1:$M$106,MATCH($D3977,cpi!$A:$A,0),MATCH($C3977,cpi!$1:$1,0))</f>
        <v>181.3</v>
      </c>
      <c r="P3977" s="10">
        <f>cpi!$I$2</f>
        <v>245.51900000000001</v>
      </c>
      <c r="Q3977" s="10">
        <f t="shared" si="502"/>
        <v>1.3542140099282955</v>
      </c>
      <c r="R3977" s="8" t="str">
        <f t="shared" si="503"/>
        <v/>
      </c>
      <c r="S3977" s="11">
        <f t="shared" si="504"/>
        <v>6771070.0496414779</v>
      </c>
      <c r="T3977" s="11">
        <f t="shared" si="504"/>
        <v>87052007.500981793</v>
      </c>
      <c r="U3977" s="11">
        <f t="shared" si="504"/>
        <v>107365217.64990622</v>
      </c>
    </row>
    <row r="3978" spans="1:21" x14ac:dyDescent="0.2">
      <c r="A3978" s="5">
        <v>4016</v>
      </c>
      <c r="B3978" s="17">
        <v>19</v>
      </c>
      <c r="C3978" s="16">
        <v>10</v>
      </c>
      <c r="D3978" s="16">
        <v>2012</v>
      </c>
      <c r="E3978" s="18">
        <v>41465</v>
      </c>
      <c r="F3978" s="9" t="s">
        <v>3925</v>
      </c>
      <c r="G3978" s="3">
        <v>5000000</v>
      </c>
      <c r="H3978">
        <v>53900335</v>
      </c>
      <c r="I3978" s="3">
        <v>140619520</v>
      </c>
      <c r="J3978" s="8" t="str">
        <f t="shared" si="498"/>
        <v/>
      </c>
      <c r="K3978" s="8" t="str">
        <f t="shared" si="499"/>
        <v/>
      </c>
      <c r="L3978" s="8" t="str">
        <f t="shared" si="500"/>
        <v>Paranormal Activity 4</v>
      </c>
      <c r="M3978" s="8" t="str">
        <f t="shared" si="501"/>
        <v/>
      </c>
      <c r="N3978" s="8" t="str">
        <f t="shared" si="497"/>
        <v>Paranormal Activity 4</v>
      </c>
      <c r="O3978" s="10">
        <f>INDEX(cpi!$A$1:$M$106,MATCH($D3978,cpi!$A:$A,0),MATCH($C3978,cpi!$1:$1,0))</f>
        <v>231.31700000000001</v>
      </c>
      <c r="P3978" s="10">
        <f>cpi!$I$2</f>
        <v>245.51900000000001</v>
      </c>
      <c r="Q3978" s="10">
        <f t="shared" si="502"/>
        <v>1.0613962657305775</v>
      </c>
      <c r="R3978" s="8" t="str">
        <f t="shared" si="503"/>
        <v/>
      </c>
      <c r="S3978" s="11">
        <f t="shared" si="504"/>
        <v>5306981.3286528876</v>
      </c>
      <c r="T3978" s="11">
        <f t="shared" si="504"/>
        <v>57209614.290627152</v>
      </c>
      <c r="U3978" s="11">
        <f t="shared" si="504"/>
        <v>149253033.41682628</v>
      </c>
    </row>
    <row r="3979" spans="1:21" x14ac:dyDescent="0.2">
      <c r="A3979" s="5">
        <v>4017</v>
      </c>
      <c r="B3979" s="17">
        <v>24</v>
      </c>
      <c r="C3979" s="16">
        <v>10</v>
      </c>
      <c r="D3979" s="16">
        <v>2014</v>
      </c>
      <c r="E3979" s="18">
        <v>42348</v>
      </c>
      <c r="F3979" s="9" t="s">
        <v>3926</v>
      </c>
      <c r="G3979" s="3">
        <v>5000000</v>
      </c>
      <c r="H3979" s="3">
        <v>50856010</v>
      </c>
      <c r="I3979" s="3">
        <v>103683342</v>
      </c>
      <c r="J3979" s="8" t="str">
        <f t="shared" si="498"/>
        <v/>
      </c>
      <c r="K3979" s="8" t="str">
        <f t="shared" si="499"/>
        <v/>
      </c>
      <c r="L3979" s="8" t="str">
        <f t="shared" si="500"/>
        <v>Ouija</v>
      </c>
      <c r="M3979" s="8" t="str">
        <f t="shared" si="501"/>
        <v/>
      </c>
      <c r="N3979" s="8" t="str">
        <f t="shared" si="497"/>
        <v>Ouija</v>
      </c>
      <c r="O3979" s="10">
        <f>INDEX(cpi!$A$1:$M$106,MATCH($D3979,cpi!$A:$A,0),MATCH($C3979,cpi!$1:$1,0))</f>
        <v>237.43299999999999</v>
      </c>
      <c r="P3979" s="10">
        <f>cpi!$I$2</f>
        <v>245.51900000000001</v>
      </c>
      <c r="Q3979" s="10">
        <f t="shared" si="502"/>
        <v>1.0340559231446345</v>
      </c>
      <c r="R3979" s="8" t="str">
        <f t="shared" si="503"/>
        <v/>
      </c>
      <c r="S3979" s="11">
        <f t="shared" si="504"/>
        <v>5170279.6157231722</v>
      </c>
      <c r="T3979" s="11">
        <f t="shared" si="504"/>
        <v>52587958.368002765</v>
      </c>
      <c r="U3979" s="11">
        <f t="shared" si="504"/>
        <v>107214373.92653085</v>
      </c>
    </row>
    <row r="3980" spans="1:21" x14ac:dyDescent="0.2">
      <c r="A3980" s="5">
        <v>4018</v>
      </c>
      <c r="B3980" s="17">
        <v>27</v>
      </c>
      <c r="C3980" s="16">
        <v>2</v>
      </c>
      <c r="D3980" s="16">
        <v>1987</v>
      </c>
      <c r="E3980" s="18">
        <v>32569</v>
      </c>
      <c r="F3980" s="9" t="s">
        <v>3927</v>
      </c>
      <c r="G3980" s="3">
        <v>5000000</v>
      </c>
      <c r="H3980" s="3">
        <v>44793222</v>
      </c>
      <c r="I3980" s="3">
        <v>44793222</v>
      </c>
      <c r="J3980" s="8" t="str">
        <f t="shared" si="498"/>
        <v/>
      </c>
      <c r="K3980" s="8" t="str">
        <f t="shared" si="499"/>
        <v/>
      </c>
      <c r="L3980" s="8" t="str">
        <f t="shared" si="500"/>
        <v>A Nightmare On Elm Street 3: Dream Warriors</v>
      </c>
      <c r="M3980" s="8" t="str">
        <f t="shared" si="501"/>
        <v/>
      </c>
      <c r="N3980" s="8" t="str">
        <f t="shared" si="497"/>
        <v>A Nightmare On Elm Street 3: Dream Warriors</v>
      </c>
      <c r="O3980" s="10">
        <f>INDEX(cpi!$A$1:$M$106,MATCH($D3980,cpi!$A:$A,0),MATCH($C3980,cpi!$1:$1,0))</f>
        <v>111.6</v>
      </c>
      <c r="P3980" s="10">
        <f>cpi!$I$2</f>
        <v>245.51900000000001</v>
      </c>
      <c r="Q3980" s="10">
        <f t="shared" si="502"/>
        <v>2.1999910394265236</v>
      </c>
      <c r="R3980" s="8" t="str">
        <f t="shared" si="503"/>
        <v/>
      </c>
      <c r="S3980" s="11">
        <f t="shared" si="504"/>
        <v>10999955.197132617</v>
      </c>
      <c r="T3980" s="11">
        <f t="shared" si="504"/>
        <v>98544687.02704303</v>
      </c>
      <c r="U3980" s="11">
        <f t="shared" si="504"/>
        <v>98544687.02704303</v>
      </c>
    </row>
    <row r="3981" spans="1:21" x14ac:dyDescent="0.2">
      <c r="A3981" s="5">
        <v>4019</v>
      </c>
      <c r="B3981" s="17">
        <v>30</v>
      </c>
      <c r="C3981" s="16">
        <v>8</v>
      </c>
      <c r="D3981" s="16">
        <v>2013</v>
      </c>
      <c r="E3981" s="18">
        <v>42163</v>
      </c>
      <c r="F3981" s="9" t="s">
        <v>3928</v>
      </c>
      <c r="G3981" s="3">
        <v>5000000</v>
      </c>
      <c r="H3981" s="3">
        <v>44467206</v>
      </c>
      <c r="I3981" s="3">
        <v>100486616</v>
      </c>
      <c r="J3981" s="8" t="str">
        <f t="shared" si="498"/>
        <v/>
      </c>
      <c r="K3981" s="8" t="str">
        <f t="shared" si="499"/>
        <v/>
      </c>
      <c r="L3981" s="8" t="str">
        <f t="shared" si="500"/>
        <v>No se Aceptan Devoluciones</v>
      </c>
      <c r="M3981" s="8" t="str">
        <f t="shared" si="501"/>
        <v/>
      </c>
      <c r="N3981" s="8" t="str">
        <f t="shared" si="497"/>
        <v>No se Aceptan Devoluciones</v>
      </c>
      <c r="O3981" s="10">
        <f>INDEX(cpi!$A$1:$M$106,MATCH($D3981,cpi!$A:$A,0),MATCH($C3981,cpi!$1:$1,0))</f>
        <v>233.87700000000001</v>
      </c>
      <c r="P3981" s="10">
        <f>cpi!$I$2</f>
        <v>245.51900000000001</v>
      </c>
      <c r="Q3981" s="10">
        <f t="shared" si="502"/>
        <v>1.0497783022699967</v>
      </c>
      <c r="R3981" s="8" t="str">
        <f t="shared" si="503"/>
        <v/>
      </c>
      <c r="S3981" s="11">
        <f t="shared" si="504"/>
        <v>5248891.5113499835</v>
      </c>
      <c r="T3981" s="11">
        <f t="shared" si="504"/>
        <v>46680708.02137021</v>
      </c>
      <c r="U3981" s="11">
        <f t="shared" si="504"/>
        <v>105488669.14533709</v>
      </c>
    </row>
    <row r="3982" spans="1:21" x14ac:dyDescent="0.2">
      <c r="A3982" s="5">
        <v>4020</v>
      </c>
      <c r="B3982" s="17">
        <v>7</v>
      </c>
      <c r="C3982" s="16">
        <v>8</v>
      </c>
      <c r="D3982" s="16">
        <v>2015</v>
      </c>
      <c r="E3982" s="18">
        <v>42193</v>
      </c>
      <c r="F3982" s="9" t="s">
        <v>3352</v>
      </c>
      <c r="G3982" s="3">
        <v>5000000</v>
      </c>
      <c r="H3982" s="3">
        <v>43787265</v>
      </c>
      <c r="I3982" s="3">
        <v>58978653</v>
      </c>
      <c r="J3982" s="8" t="str">
        <f t="shared" si="498"/>
        <v/>
      </c>
      <c r="K3982" s="8" t="str">
        <f t="shared" si="499"/>
        <v/>
      </c>
      <c r="L3982" s="8" t="str">
        <f t="shared" si="500"/>
        <v>The Gift</v>
      </c>
      <c r="M3982" s="8">
        <f t="shared" si="501"/>
        <v>1</v>
      </c>
      <c r="N3982" s="8" t="str">
        <f t="shared" si="497"/>
        <v>The Gift (2015)</v>
      </c>
      <c r="O3982" s="10">
        <f>INDEX(cpi!$A$1:$M$106,MATCH($D3982,cpi!$A:$A,0),MATCH($C3982,cpi!$1:$1,0))</f>
        <v>238.316</v>
      </c>
      <c r="P3982" s="10">
        <f>cpi!$I$2</f>
        <v>245.51900000000001</v>
      </c>
      <c r="Q3982" s="10">
        <f t="shared" si="502"/>
        <v>1.030224575773343</v>
      </c>
      <c r="R3982" s="8" t="str">
        <f t="shared" si="503"/>
        <v/>
      </c>
      <c r="S3982" s="11">
        <f t="shared" si="504"/>
        <v>5151122.8788667154</v>
      </c>
      <c r="T3982" s="11">
        <f t="shared" si="504"/>
        <v>45110716.508899949</v>
      </c>
      <c r="U3982" s="11">
        <f t="shared" si="504"/>
        <v>60761257.766608208</v>
      </c>
    </row>
    <row r="3983" spans="1:21" x14ac:dyDescent="0.2">
      <c r="A3983" s="5">
        <v>4021</v>
      </c>
      <c r="B3983" s="17">
        <v>23</v>
      </c>
      <c r="C3983" s="16">
        <v>6</v>
      </c>
      <c r="D3983" s="16">
        <v>2017</v>
      </c>
      <c r="E3983" s="18">
        <v>43410</v>
      </c>
      <c r="F3983" s="9" t="s">
        <v>3929</v>
      </c>
      <c r="G3983" s="3">
        <v>5000000</v>
      </c>
      <c r="H3983" s="3">
        <v>42824653</v>
      </c>
      <c r="I3983" s="3">
        <v>49264618</v>
      </c>
      <c r="J3983" s="8" t="str">
        <f t="shared" si="498"/>
        <v/>
      </c>
      <c r="K3983" s="8" t="str">
        <f t="shared" si="499"/>
        <v/>
      </c>
      <c r="L3983" s="8" t="str">
        <f t="shared" si="500"/>
        <v>The Big Sick</v>
      </c>
      <c r="M3983" s="8" t="str">
        <f t="shared" si="501"/>
        <v/>
      </c>
      <c r="N3983" s="8" t="str">
        <f t="shared" si="497"/>
        <v>The Big Sick</v>
      </c>
      <c r="O3983" s="10">
        <f>INDEX(cpi!$A$1:$M$106,MATCH($D3983,cpi!$A:$A,0),MATCH($C3983,cpi!$1:$1,0))</f>
        <v>244.95500000000001</v>
      </c>
      <c r="P3983" s="10">
        <f>cpi!$I$2</f>
        <v>245.51900000000001</v>
      </c>
      <c r="Q3983" s="10">
        <f t="shared" si="502"/>
        <v>1.0023024637178257</v>
      </c>
      <c r="R3983" s="8" t="str">
        <f t="shared" si="503"/>
        <v/>
      </c>
      <c r="S3983" s="11">
        <f t="shared" si="504"/>
        <v>5011512.3185891286</v>
      </c>
      <c r="T3983" s="11">
        <f t="shared" si="504"/>
        <v>42923255.209760979</v>
      </c>
      <c r="U3983" s="11">
        <f t="shared" si="504"/>
        <v>49378047.995517544</v>
      </c>
    </row>
    <row r="3984" spans="1:21" x14ac:dyDescent="0.2">
      <c r="A3984" s="5">
        <v>4022</v>
      </c>
      <c r="B3984" s="17">
        <v>16</v>
      </c>
      <c r="C3984" s="16">
        <v>5</v>
      </c>
      <c r="D3984" s="16">
        <v>1975</v>
      </c>
      <c r="E3984" s="18">
        <v>27855</v>
      </c>
      <c r="F3984" s="9" t="s">
        <v>3930</v>
      </c>
      <c r="G3984" s="3">
        <v>5000000</v>
      </c>
      <c r="H3984" s="3">
        <v>41833347</v>
      </c>
      <c r="I3984" s="3">
        <v>41833347</v>
      </c>
      <c r="J3984" s="8" t="str">
        <f t="shared" si="498"/>
        <v/>
      </c>
      <c r="K3984" s="8" t="str">
        <f t="shared" si="499"/>
        <v/>
      </c>
      <c r="L3984" s="8" t="str">
        <f t="shared" si="500"/>
        <v>The Return of the Pink Panther</v>
      </c>
      <c r="M3984" s="8" t="str">
        <f t="shared" si="501"/>
        <v/>
      </c>
      <c r="N3984" s="8" t="str">
        <f t="shared" si="497"/>
        <v>The Return of the Pink Panther</v>
      </c>
      <c r="O3984" s="10">
        <f>INDEX(cpi!$A$1:$M$106,MATCH($D3984,cpi!$A:$A,0),MATCH($C3984,cpi!$1:$1,0))</f>
        <v>53.2</v>
      </c>
      <c r="P3984" s="10">
        <f>cpi!$I$2</f>
        <v>245.51900000000001</v>
      </c>
      <c r="Q3984" s="10">
        <f t="shared" si="502"/>
        <v>4.615018796992481</v>
      </c>
      <c r="R3984" s="8" t="str">
        <f t="shared" si="503"/>
        <v/>
      </c>
      <c r="S3984" s="11">
        <f t="shared" si="504"/>
        <v>23075093.984962404</v>
      </c>
      <c r="T3984" s="11">
        <f t="shared" si="504"/>
        <v>193061682.74610901</v>
      </c>
      <c r="U3984" s="11">
        <f t="shared" si="504"/>
        <v>193061682.74610901</v>
      </c>
    </row>
    <row r="3985" spans="1:21" x14ac:dyDescent="0.2">
      <c r="A3985" s="5">
        <v>4023</v>
      </c>
      <c r="B3985" s="17">
        <v>16</v>
      </c>
      <c r="C3985" s="16">
        <v>9</v>
      </c>
      <c r="D3985" s="16">
        <v>1953</v>
      </c>
      <c r="E3985" s="18">
        <v>19823</v>
      </c>
      <c r="F3985" s="9" t="s">
        <v>3931</v>
      </c>
      <c r="G3985" s="3">
        <v>5000000</v>
      </c>
      <c r="H3985" s="3">
        <v>36000000</v>
      </c>
      <c r="I3985" s="3">
        <v>36000000</v>
      </c>
      <c r="J3985" s="8" t="str">
        <f t="shared" si="498"/>
        <v/>
      </c>
      <c r="K3985" s="8" t="str">
        <f t="shared" si="499"/>
        <v/>
      </c>
      <c r="L3985" s="8" t="str">
        <f t="shared" si="500"/>
        <v>The Robe</v>
      </c>
      <c r="M3985" s="8" t="str">
        <f t="shared" si="501"/>
        <v/>
      </c>
      <c r="N3985" s="8" t="str">
        <f t="shared" si="497"/>
        <v>The Robe</v>
      </c>
      <c r="O3985" s="10">
        <f>INDEX(cpi!$A$1:$M$106,MATCH($D3985,cpi!$A:$A,0),MATCH($C3985,cpi!$1:$1,0))</f>
        <v>26.9</v>
      </c>
      <c r="P3985" s="10">
        <f>cpi!$I$2</f>
        <v>245.51900000000001</v>
      </c>
      <c r="Q3985" s="10">
        <f t="shared" si="502"/>
        <v>9.127100371747213</v>
      </c>
      <c r="R3985" s="8" t="str">
        <f t="shared" si="503"/>
        <v/>
      </c>
      <c r="S3985" s="11">
        <f t="shared" si="504"/>
        <v>45635501.858736068</v>
      </c>
      <c r="T3985" s="11">
        <f t="shared" si="504"/>
        <v>328575613.38289964</v>
      </c>
      <c r="U3985" s="11">
        <f t="shared" si="504"/>
        <v>328575613.38289964</v>
      </c>
    </row>
    <row r="3986" spans="1:21" x14ac:dyDescent="0.2">
      <c r="A3986" s="5">
        <v>4024</v>
      </c>
      <c r="B3986" s="17">
        <v>13</v>
      </c>
      <c r="C3986" s="16">
        <v>9</v>
      </c>
      <c r="D3986" s="16">
        <v>1991</v>
      </c>
      <c r="E3986" s="18">
        <v>33612</v>
      </c>
      <c r="F3986" s="9" t="s">
        <v>5350</v>
      </c>
      <c r="G3986" s="3">
        <v>5000000</v>
      </c>
      <c r="H3986" s="3">
        <v>34872033</v>
      </c>
      <c r="I3986" s="3">
        <v>34872033</v>
      </c>
      <c r="J3986" s="8" t="str">
        <f t="shared" si="498"/>
        <v/>
      </c>
      <c r="K3986" s="8" t="str">
        <f t="shared" si="499"/>
        <v/>
      </c>
      <c r="L3986" s="8" t="str">
        <f t="shared" si="500"/>
        <v>Freddy's Dead: The Final Nightmare</v>
      </c>
      <c r="M3986" s="8" t="str">
        <f t="shared" si="501"/>
        <v/>
      </c>
      <c r="N3986" s="8" t="str">
        <f t="shared" si="497"/>
        <v>Freddy's Dead: The Final Nightmare</v>
      </c>
      <c r="O3986" s="10">
        <f>INDEX(cpi!$A$1:$M$106,MATCH($D3986,cpi!$A:$A,0),MATCH($C3986,cpi!$1:$1,0))</f>
        <v>137.19999999999999</v>
      </c>
      <c r="P3986" s="10">
        <f>cpi!$I$2</f>
        <v>245.51900000000001</v>
      </c>
      <c r="Q3986" s="10">
        <f t="shared" si="502"/>
        <v>1.7894970845481051</v>
      </c>
      <c r="R3986" s="8" t="str">
        <f t="shared" si="503"/>
        <v/>
      </c>
      <c r="S3986" s="11">
        <f t="shared" si="504"/>
        <v>8947485.4227405246</v>
      </c>
      <c r="T3986" s="11">
        <f t="shared" si="504"/>
        <v>62403401.385765307</v>
      </c>
      <c r="U3986" s="11">
        <f t="shared" si="504"/>
        <v>62403401.385765307</v>
      </c>
    </row>
    <row r="3987" spans="1:21" x14ac:dyDescent="0.2">
      <c r="A3987" s="5">
        <v>4025</v>
      </c>
      <c r="B3987" s="17">
        <v>24</v>
      </c>
      <c r="C3987" s="16">
        <v>12</v>
      </c>
      <c r="D3987" s="16">
        <v>2003</v>
      </c>
      <c r="E3987" s="18">
        <v>38333</v>
      </c>
      <c r="F3987" s="9" t="s">
        <v>3933</v>
      </c>
      <c r="G3987" s="3">
        <v>5000000</v>
      </c>
      <c r="H3987" s="3">
        <v>34469210</v>
      </c>
      <c r="I3987" s="3">
        <v>64240813</v>
      </c>
      <c r="J3987" s="8" t="str">
        <f t="shared" si="498"/>
        <v/>
      </c>
      <c r="K3987" s="8" t="str">
        <f t="shared" si="499"/>
        <v/>
      </c>
      <c r="L3987" s="8" t="str">
        <f t="shared" si="500"/>
        <v>Monster</v>
      </c>
      <c r="M3987" s="8" t="str">
        <f t="shared" si="501"/>
        <v/>
      </c>
      <c r="N3987" s="8" t="str">
        <f t="shared" si="497"/>
        <v>Monster</v>
      </c>
      <c r="O3987" s="10">
        <f>INDEX(cpi!$A$1:$M$106,MATCH($D3987,cpi!$A:$A,0),MATCH($C3987,cpi!$1:$1,0))</f>
        <v>184.3</v>
      </c>
      <c r="P3987" s="10">
        <f>cpi!$I$2</f>
        <v>245.51900000000001</v>
      </c>
      <c r="Q3987" s="10">
        <f t="shared" si="502"/>
        <v>1.3321703743895821</v>
      </c>
      <c r="R3987" s="8" t="str">
        <f t="shared" si="503"/>
        <v/>
      </c>
      <c r="S3987" s="11">
        <f t="shared" si="504"/>
        <v>6660851.8719479106</v>
      </c>
      <c r="T3987" s="11">
        <f t="shared" si="504"/>
        <v>45918860.390613124</v>
      </c>
      <c r="U3987" s="11">
        <f t="shared" si="504"/>
        <v>85579707.905301139</v>
      </c>
    </row>
    <row r="3988" spans="1:21" x14ac:dyDescent="0.2">
      <c r="A3988" s="5">
        <v>4026</v>
      </c>
      <c r="B3988" s="17">
        <v>3</v>
      </c>
      <c r="C3988" s="16">
        <v>1</v>
      </c>
      <c r="D3988" s="16">
        <v>2014</v>
      </c>
      <c r="E3988" s="18">
        <v>41699</v>
      </c>
      <c r="F3988" s="9" t="s">
        <v>3934</v>
      </c>
      <c r="G3988" s="3">
        <v>5000000</v>
      </c>
      <c r="H3988" s="3">
        <v>32462372</v>
      </c>
      <c r="I3988" s="3">
        <v>87251115</v>
      </c>
      <c r="J3988" s="8" t="str">
        <f t="shared" si="498"/>
        <v/>
      </c>
      <c r="K3988" s="8" t="str">
        <f t="shared" si="499"/>
        <v/>
      </c>
      <c r="L3988" s="8" t="str">
        <f t="shared" si="500"/>
        <v>Paranormal Activity: The Marked Ones</v>
      </c>
      <c r="M3988" s="8" t="str">
        <f t="shared" si="501"/>
        <v/>
      </c>
      <c r="N3988" s="8" t="str">
        <f t="shared" si="497"/>
        <v>Paranormal Activity: The Marked Ones</v>
      </c>
      <c r="O3988" s="10">
        <f>INDEX(cpi!$A$1:$M$106,MATCH($D3988,cpi!$A:$A,0),MATCH($C3988,cpi!$1:$1,0))</f>
        <v>233.916</v>
      </c>
      <c r="P3988" s="10">
        <f>cpi!$I$2</f>
        <v>245.51900000000001</v>
      </c>
      <c r="Q3988" s="10">
        <f t="shared" si="502"/>
        <v>1.0496032763898151</v>
      </c>
      <c r="R3988" s="8" t="str">
        <f t="shared" si="503"/>
        <v/>
      </c>
      <c r="S3988" s="11">
        <f t="shared" si="504"/>
        <v>5248016.3819490755</v>
      </c>
      <c r="T3988" s="11">
        <f t="shared" si="504"/>
        <v>34072612.010584995</v>
      </c>
      <c r="U3988" s="11">
        <f t="shared" si="504"/>
        <v>91579056.172664538</v>
      </c>
    </row>
    <row r="3989" spans="1:21" x14ac:dyDescent="0.2">
      <c r="A3989" s="5">
        <v>4027</v>
      </c>
      <c r="B3989" s="17">
        <v>23</v>
      </c>
      <c r="C3989" s="16">
        <v>12</v>
      </c>
      <c r="D3989" s="16">
        <v>1954</v>
      </c>
      <c r="E3989" s="18">
        <v>20405</v>
      </c>
      <c r="F3989" s="9" t="s">
        <v>3935</v>
      </c>
      <c r="G3989" s="3">
        <v>5000000</v>
      </c>
      <c r="H3989" s="3">
        <v>28200000</v>
      </c>
      <c r="I3989" s="3">
        <v>28200000</v>
      </c>
      <c r="J3989" s="8" t="str">
        <f t="shared" si="498"/>
        <v/>
      </c>
      <c r="K3989" s="8" t="str">
        <f t="shared" si="499"/>
        <v/>
      </c>
      <c r="L3989" s="8" t="str">
        <f t="shared" si="500"/>
        <v>20,000 Leagues Under the Sea</v>
      </c>
      <c r="M3989" s="8" t="str">
        <f t="shared" si="501"/>
        <v/>
      </c>
      <c r="N3989" s="8" t="str">
        <f t="shared" si="497"/>
        <v>20,000 Leagues Under the Sea</v>
      </c>
      <c r="O3989" s="10">
        <f>INDEX(cpi!$A$1:$M$106,MATCH($D3989,cpi!$A:$A,0),MATCH($C3989,cpi!$1:$1,0))</f>
        <v>26.7</v>
      </c>
      <c r="P3989" s="10">
        <f>cpi!$I$2</f>
        <v>245.51900000000001</v>
      </c>
      <c r="Q3989" s="10">
        <f t="shared" si="502"/>
        <v>9.1954681647940077</v>
      </c>
      <c r="R3989" s="8" t="str">
        <f t="shared" si="503"/>
        <v/>
      </c>
      <c r="S3989" s="11">
        <f t="shared" si="504"/>
        <v>45977340.823970042</v>
      </c>
      <c r="T3989" s="11">
        <f t="shared" si="504"/>
        <v>259312202.24719101</v>
      </c>
      <c r="U3989" s="11">
        <f t="shared" si="504"/>
        <v>259312202.24719101</v>
      </c>
    </row>
    <row r="3990" spans="1:21" x14ac:dyDescent="0.2">
      <c r="A3990" s="5">
        <v>4028</v>
      </c>
      <c r="B3990" s="17">
        <v>11</v>
      </c>
      <c r="C3990" s="16">
        <v>4</v>
      </c>
      <c r="D3990" s="16">
        <v>2014</v>
      </c>
      <c r="E3990" s="18">
        <v>41947</v>
      </c>
      <c r="F3990" s="9" t="s">
        <v>3936</v>
      </c>
      <c r="G3990" s="3">
        <v>5000000</v>
      </c>
      <c r="H3990" s="3">
        <v>27695246</v>
      </c>
      <c r="I3990" s="3">
        <v>44115496</v>
      </c>
      <c r="J3990" s="8" t="str">
        <f t="shared" si="498"/>
        <v/>
      </c>
      <c r="K3990" s="8" t="str">
        <f t="shared" si="499"/>
        <v/>
      </c>
      <c r="L3990" s="8" t="str">
        <f t="shared" si="500"/>
        <v>Oculus</v>
      </c>
      <c r="M3990" s="8" t="str">
        <f t="shared" si="501"/>
        <v/>
      </c>
      <c r="N3990" s="8" t="str">
        <f t="shared" si="497"/>
        <v>Oculus</v>
      </c>
      <c r="O3990" s="10">
        <f>INDEX(cpi!$A$1:$M$106,MATCH($D3990,cpi!$A:$A,0),MATCH($C3990,cpi!$1:$1,0))</f>
        <v>237.072</v>
      </c>
      <c r="P3990" s="10">
        <f>cpi!$I$2</f>
        <v>245.51900000000001</v>
      </c>
      <c r="Q3990" s="10">
        <f t="shared" si="502"/>
        <v>1.0356305257474523</v>
      </c>
      <c r="R3990" s="8" t="str">
        <f t="shared" si="503"/>
        <v/>
      </c>
      <c r="S3990" s="11">
        <f t="shared" si="504"/>
        <v>5178152.6287372615</v>
      </c>
      <c r="T3990" s="11">
        <f t="shared" si="504"/>
        <v>28682042.175685026</v>
      </c>
      <c r="U3990" s="11">
        <f t="shared" si="504"/>
        <v>45687354.31608963</v>
      </c>
    </row>
    <row r="3991" spans="1:21" x14ac:dyDescent="0.2">
      <c r="A3991" s="5">
        <v>4029</v>
      </c>
      <c r="B3991" s="17">
        <v>1</v>
      </c>
      <c r="C3991" s="16">
        <v>11</v>
      </c>
      <c r="D3991" s="16">
        <v>2013</v>
      </c>
      <c r="E3991" s="18">
        <v>41285</v>
      </c>
      <c r="F3991" s="9" t="s">
        <v>3937</v>
      </c>
      <c r="G3991" s="3">
        <v>5000000</v>
      </c>
      <c r="H3991" s="3">
        <v>27298285</v>
      </c>
      <c r="I3991" s="3">
        <v>60611845</v>
      </c>
      <c r="J3991" s="8" t="str">
        <f t="shared" si="498"/>
        <v/>
      </c>
      <c r="K3991" s="8" t="str">
        <f t="shared" si="499"/>
        <v/>
      </c>
      <c r="L3991" s="8" t="str">
        <f t="shared" si="500"/>
        <v>Dallas Buyers Club</v>
      </c>
      <c r="M3991" s="8" t="str">
        <f t="shared" si="501"/>
        <v/>
      </c>
      <c r="N3991" s="8" t="str">
        <f t="shared" si="497"/>
        <v>Dallas Buyers Club</v>
      </c>
      <c r="O3991" s="10">
        <f>INDEX(cpi!$A$1:$M$106,MATCH($D3991,cpi!$A:$A,0),MATCH($C3991,cpi!$1:$1,0))</f>
        <v>233.06899999999999</v>
      </c>
      <c r="P3991" s="10">
        <f>cpi!$I$2</f>
        <v>245.51900000000001</v>
      </c>
      <c r="Q3991" s="10">
        <f t="shared" si="502"/>
        <v>1.0534176574319194</v>
      </c>
      <c r="R3991" s="8" t="str">
        <f t="shared" si="503"/>
        <v/>
      </c>
      <c r="S3991" s="11">
        <f t="shared" si="504"/>
        <v>5267088.2871595966</v>
      </c>
      <c r="T3991" s="11">
        <f t="shared" si="504"/>
        <v>28756495.436608903</v>
      </c>
      <c r="U3991" s="11">
        <f t="shared" si="504"/>
        <v>63849587.772526599</v>
      </c>
    </row>
    <row r="3992" spans="1:21" x14ac:dyDescent="0.2">
      <c r="A3992" s="5">
        <v>4030</v>
      </c>
      <c r="B3992" s="17">
        <v>26</v>
      </c>
      <c r="C3992" s="16">
        <v>8</v>
      </c>
      <c r="D3992" s="16">
        <v>2015</v>
      </c>
      <c r="E3992" s="18">
        <v>42774</v>
      </c>
      <c r="F3992" s="9" t="s">
        <v>3938</v>
      </c>
      <c r="G3992" s="3">
        <v>5000000</v>
      </c>
      <c r="H3992" s="3">
        <v>27288872</v>
      </c>
      <c r="I3992" s="3">
        <v>42844516</v>
      </c>
      <c r="J3992" s="8" t="str">
        <f t="shared" si="498"/>
        <v/>
      </c>
      <c r="K3992" s="8" t="str">
        <f t="shared" si="499"/>
        <v/>
      </c>
      <c r="L3992" s="8" t="str">
        <f t="shared" si="500"/>
        <v>No Escape</v>
      </c>
      <c r="M3992" s="8" t="str">
        <f t="shared" si="501"/>
        <v/>
      </c>
      <c r="N3992" s="8" t="str">
        <f t="shared" si="497"/>
        <v>No Escape</v>
      </c>
      <c r="O3992" s="10">
        <f>INDEX(cpi!$A$1:$M$106,MATCH($D3992,cpi!$A:$A,0),MATCH($C3992,cpi!$1:$1,0))</f>
        <v>238.316</v>
      </c>
      <c r="P3992" s="10">
        <f>cpi!$I$2</f>
        <v>245.51900000000001</v>
      </c>
      <c r="Q3992" s="10">
        <f t="shared" si="502"/>
        <v>1.030224575773343</v>
      </c>
      <c r="R3992" s="8" t="str">
        <f t="shared" si="503"/>
        <v/>
      </c>
      <c r="S3992" s="11">
        <f t="shared" si="504"/>
        <v>5151122.8788667154</v>
      </c>
      <c r="T3992" s="11">
        <f t="shared" si="504"/>
        <v>28113666.579533059</v>
      </c>
      <c r="U3992" s="11">
        <f t="shared" si="504"/>
        <v>44139473.320314206</v>
      </c>
    </row>
    <row r="3993" spans="1:21" x14ac:dyDescent="0.2">
      <c r="A3993" s="5">
        <v>4031</v>
      </c>
      <c r="B3993" s="17">
        <v>3</v>
      </c>
      <c r="C3993" s="16">
        <v>10</v>
      </c>
      <c r="D3993" s="16">
        <v>1980</v>
      </c>
      <c r="E3993" s="18">
        <v>29290</v>
      </c>
      <c r="F3993" s="9" t="s">
        <v>3939</v>
      </c>
      <c r="G3993" s="3">
        <v>5000000</v>
      </c>
      <c r="H3993" s="3">
        <v>26010864</v>
      </c>
      <c r="I3993" s="3">
        <v>26010864</v>
      </c>
      <c r="J3993" s="8" t="str">
        <f t="shared" si="498"/>
        <v/>
      </c>
      <c r="K3993" s="8" t="str">
        <f t="shared" si="499"/>
        <v/>
      </c>
      <c r="L3993" s="8" t="str">
        <f t="shared" si="500"/>
        <v>The Elephant Man</v>
      </c>
      <c r="M3993" s="8" t="str">
        <f t="shared" si="501"/>
        <v/>
      </c>
      <c r="N3993" s="8" t="str">
        <f t="shared" si="497"/>
        <v>The Elephant Man</v>
      </c>
      <c r="O3993" s="10">
        <f>INDEX(cpi!$A$1:$M$106,MATCH($D3993,cpi!$A:$A,0),MATCH($C3993,cpi!$1:$1,0))</f>
        <v>84.8</v>
      </c>
      <c r="P3993" s="10">
        <f>cpi!$I$2</f>
        <v>245.51900000000001</v>
      </c>
      <c r="Q3993" s="10">
        <f t="shared" si="502"/>
        <v>2.8952712264150944</v>
      </c>
      <c r="R3993" s="8" t="str">
        <f t="shared" si="503"/>
        <v/>
      </c>
      <c r="S3993" s="11">
        <f t="shared" si="504"/>
        <v>14476356.132075472</v>
      </c>
      <c r="T3993" s="11">
        <f t="shared" si="504"/>
        <v>75308506.113396227</v>
      </c>
      <c r="U3993" s="11">
        <f t="shared" si="504"/>
        <v>75308506.113396227</v>
      </c>
    </row>
    <row r="3994" spans="1:21" x14ac:dyDescent="0.2">
      <c r="A3994" s="5">
        <v>4032</v>
      </c>
      <c r="B3994" s="17">
        <v>27</v>
      </c>
      <c r="C3994" s="16">
        <v>2</v>
      </c>
      <c r="D3994" s="16">
        <v>2015</v>
      </c>
      <c r="E3994" s="18">
        <v>42796</v>
      </c>
      <c r="F3994" s="9" t="s">
        <v>3940</v>
      </c>
      <c r="G3994" s="3">
        <v>5000000</v>
      </c>
      <c r="H3994" s="3">
        <v>25801570</v>
      </c>
      <c r="I3994" s="3">
        <v>35341814</v>
      </c>
      <c r="J3994" s="8" t="str">
        <f t="shared" si="498"/>
        <v/>
      </c>
      <c r="K3994" s="8" t="str">
        <f t="shared" si="499"/>
        <v/>
      </c>
      <c r="L3994" s="8" t="str">
        <f t="shared" si="500"/>
        <v>The Lazarus Effect</v>
      </c>
      <c r="M3994" s="8" t="str">
        <f t="shared" si="501"/>
        <v/>
      </c>
      <c r="N3994" s="8" t="str">
        <f t="shared" si="497"/>
        <v>The Lazarus Effect</v>
      </c>
      <c r="O3994" s="10">
        <f>INDEX(cpi!$A$1:$M$106,MATCH($D3994,cpi!$A:$A,0),MATCH($C3994,cpi!$1:$1,0))</f>
        <v>234.72200000000001</v>
      </c>
      <c r="P3994" s="10">
        <f>cpi!$I$2</f>
        <v>245.51900000000001</v>
      </c>
      <c r="Q3994" s="10">
        <f t="shared" si="502"/>
        <v>1.0459990968038786</v>
      </c>
      <c r="R3994" s="8" t="str">
        <f t="shared" si="503"/>
        <v/>
      </c>
      <c r="S3994" s="11">
        <f t="shared" si="504"/>
        <v>5229995.4840193931</v>
      </c>
      <c r="T3994" s="11">
        <f t="shared" si="504"/>
        <v>26988418.916122049</v>
      </c>
      <c r="U3994" s="11">
        <f t="shared" si="504"/>
        <v>36967505.52341067</v>
      </c>
    </row>
    <row r="3995" spans="1:21" x14ac:dyDescent="0.2">
      <c r="A3995" s="5">
        <v>4033</v>
      </c>
      <c r="B3995" s="17">
        <v>16</v>
      </c>
      <c r="C3995" s="16">
        <v>3</v>
      </c>
      <c r="D3995" s="16">
        <v>2001</v>
      </c>
      <c r="E3995" s="18">
        <v>37349</v>
      </c>
      <c r="F3995" s="9" t="s">
        <v>3941</v>
      </c>
      <c r="G3995" s="3">
        <v>5000000</v>
      </c>
      <c r="H3995" s="3">
        <v>25544867</v>
      </c>
      <c r="I3995" s="3">
        <v>39723096</v>
      </c>
      <c r="J3995" s="8" t="str">
        <f t="shared" si="498"/>
        <v/>
      </c>
      <c r="K3995" s="8" t="str">
        <f t="shared" si="499"/>
        <v/>
      </c>
      <c r="L3995" s="8" t="str">
        <f t="shared" si="500"/>
        <v>Memento</v>
      </c>
      <c r="M3995" s="8" t="str">
        <f t="shared" si="501"/>
        <v/>
      </c>
      <c r="N3995" s="8" t="str">
        <f t="shared" si="497"/>
        <v>Memento</v>
      </c>
      <c r="O3995" s="10">
        <f>INDEX(cpi!$A$1:$M$106,MATCH($D3995,cpi!$A:$A,0),MATCH($C3995,cpi!$1:$1,0))</f>
        <v>176.2</v>
      </c>
      <c r="P3995" s="10">
        <f>cpi!$I$2</f>
        <v>245.51900000000001</v>
      </c>
      <c r="Q3995" s="10">
        <f t="shared" si="502"/>
        <v>1.3934108967082861</v>
      </c>
      <c r="R3995" s="8" t="str">
        <f t="shared" si="503"/>
        <v/>
      </c>
      <c r="S3995" s="11">
        <f t="shared" si="504"/>
        <v>6967054.4835414309</v>
      </c>
      <c r="T3995" s="11">
        <f t="shared" si="504"/>
        <v>35594496.032763906</v>
      </c>
      <c r="U3995" s="11">
        <f t="shared" si="504"/>
        <v>55350594.817389332</v>
      </c>
    </row>
    <row r="3996" spans="1:21" x14ac:dyDescent="0.2">
      <c r="A3996" s="5">
        <v>4034</v>
      </c>
      <c r="B3996" s="17">
        <v>26</v>
      </c>
      <c r="C3996" s="16">
        <v>8</v>
      </c>
      <c r="D3996" s="16">
        <v>2011</v>
      </c>
      <c r="E3996" s="18">
        <v>41313</v>
      </c>
      <c r="F3996" s="9" t="s">
        <v>3942</v>
      </c>
      <c r="G3996" s="3">
        <v>5000000</v>
      </c>
      <c r="H3996" s="3">
        <v>24814830</v>
      </c>
      <c r="I3996" s="3">
        <v>25861249</v>
      </c>
      <c r="J3996" s="8" t="str">
        <f t="shared" si="498"/>
        <v/>
      </c>
      <c r="K3996" s="8" t="str">
        <f t="shared" si="499"/>
        <v/>
      </c>
      <c r="L3996" s="8" t="str">
        <f t="shared" si="500"/>
        <v>Our Idiot Brother</v>
      </c>
      <c r="M3996" s="8" t="str">
        <f t="shared" si="501"/>
        <v/>
      </c>
      <c r="N3996" s="8" t="str">
        <f t="shared" si="497"/>
        <v>Our Idiot Brother</v>
      </c>
      <c r="O3996" s="10">
        <f>INDEX(cpi!$A$1:$M$106,MATCH($D3996,cpi!$A:$A,0),MATCH($C3996,cpi!$1:$1,0))</f>
        <v>226.54499999999999</v>
      </c>
      <c r="P3996" s="10">
        <f>cpi!$I$2</f>
        <v>245.51900000000001</v>
      </c>
      <c r="Q3996" s="10">
        <f t="shared" si="502"/>
        <v>1.0837537796022867</v>
      </c>
      <c r="R3996" s="8" t="str">
        <f t="shared" si="503"/>
        <v/>
      </c>
      <c r="S3996" s="11">
        <f t="shared" si="504"/>
        <v>5418768.8980114339</v>
      </c>
      <c r="T3996" s="11">
        <f t="shared" si="504"/>
        <v>26893165.802688211</v>
      </c>
      <c r="U3996" s="11">
        <f t="shared" si="504"/>
        <v>28027226.348985858</v>
      </c>
    </row>
    <row r="3997" spans="1:21" x14ac:dyDescent="0.2">
      <c r="A3997" s="5">
        <v>4035</v>
      </c>
      <c r="B3997" s="17">
        <v>21</v>
      </c>
      <c r="C3997" s="16">
        <v>7</v>
      </c>
      <c r="D3997" s="16">
        <v>2006</v>
      </c>
      <c r="E3997" s="18">
        <v>39332</v>
      </c>
      <c r="F3997" s="9" t="s">
        <v>3943</v>
      </c>
      <c r="G3997" s="3">
        <v>5000000</v>
      </c>
      <c r="H3997" s="3">
        <v>24148068</v>
      </c>
      <c r="I3997" s="3">
        <v>27342246</v>
      </c>
      <c r="J3997" s="8" t="str">
        <f t="shared" si="498"/>
        <v/>
      </c>
      <c r="K3997" s="8" t="str">
        <f t="shared" si="499"/>
        <v/>
      </c>
      <c r="L3997" s="8" t="str">
        <f t="shared" si="500"/>
        <v>Clerks II</v>
      </c>
      <c r="M3997" s="8" t="str">
        <f t="shared" si="501"/>
        <v/>
      </c>
      <c r="N3997" s="8" t="str">
        <f t="shared" si="497"/>
        <v>Clerks II</v>
      </c>
      <c r="O3997" s="10">
        <f>INDEX(cpi!$A$1:$M$106,MATCH($D3997,cpi!$A:$A,0),MATCH($C3997,cpi!$1:$1,0))</f>
        <v>203.5</v>
      </c>
      <c r="P3997" s="10">
        <f>cpi!$I$2</f>
        <v>245.51900000000001</v>
      </c>
      <c r="Q3997" s="10">
        <f t="shared" si="502"/>
        <v>1.2064815724815725</v>
      </c>
      <c r="R3997" s="8" t="str">
        <f t="shared" si="503"/>
        <v/>
      </c>
      <c r="S3997" s="11">
        <f t="shared" si="504"/>
        <v>6032407.8624078622</v>
      </c>
      <c r="T3997" s="11">
        <f t="shared" si="504"/>
        <v>29134199.05303194</v>
      </c>
      <c r="U3997" s="11">
        <f t="shared" si="504"/>
        <v>32987915.949257985</v>
      </c>
    </row>
    <row r="3998" spans="1:21" x14ac:dyDescent="0.2">
      <c r="A3998" s="5">
        <v>4036</v>
      </c>
      <c r="B3998" s="17">
        <v>8</v>
      </c>
      <c r="C3998" s="16">
        <v>4</v>
      </c>
      <c r="D3998" s="16">
        <v>1998</v>
      </c>
      <c r="E3998" s="18">
        <v>36011</v>
      </c>
      <c r="F3998" s="9" t="s">
        <v>3944</v>
      </c>
      <c r="G3998" s="3">
        <v>5000000</v>
      </c>
      <c r="H3998" s="3">
        <v>23047939</v>
      </c>
      <c r="I3998" s="3">
        <v>23047939</v>
      </c>
      <c r="J3998" s="8" t="str">
        <f t="shared" si="498"/>
        <v/>
      </c>
      <c r="K3998" s="8" t="str">
        <f t="shared" si="499"/>
        <v/>
      </c>
      <c r="L3998" s="8" t="str">
        <f t="shared" si="500"/>
        <v>The Players Club</v>
      </c>
      <c r="M3998" s="8" t="str">
        <f t="shared" si="501"/>
        <v/>
      </c>
      <c r="N3998" s="8" t="str">
        <f t="shared" si="497"/>
        <v>The Players Club</v>
      </c>
      <c r="O3998" s="10">
        <f>INDEX(cpi!$A$1:$M$106,MATCH($D3998,cpi!$A:$A,0),MATCH($C3998,cpi!$1:$1,0))</f>
        <v>162.5</v>
      </c>
      <c r="P3998" s="10">
        <f>cpi!$I$2</f>
        <v>245.51900000000001</v>
      </c>
      <c r="Q3998" s="10">
        <f t="shared" si="502"/>
        <v>1.510886153846154</v>
      </c>
      <c r="R3998" s="8" t="str">
        <f t="shared" si="503"/>
        <v/>
      </c>
      <c r="S3998" s="11">
        <f t="shared" si="504"/>
        <v>7554430.7692307699</v>
      </c>
      <c r="T3998" s="11">
        <f t="shared" si="504"/>
        <v>34822811.909790769</v>
      </c>
      <c r="U3998" s="11">
        <f t="shared" si="504"/>
        <v>34822811.909790769</v>
      </c>
    </row>
    <row r="3999" spans="1:21" x14ac:dyDescent="0.2">
      <c r="A3999" s="5">
        <v>4037</v>
      </c>
      <c r="B3999" s="17">
        <v>13</v>
      </c>
      <c r="C3999" s="16">
        <v>10</v>
      </c>
      <c r="D3999" s="16">
        <v>2000</v>
      </c>
      <c r="E3999" s="18">
        <v>36901</v>
      </c>
      <c r="F3999" s="9" t="s">
        <v>3945</v>
      </c>
      <c r="G3999" s="3">
        <v>5000000</v>
      </c>
      <c r="H3999" s="3">
        <v>21995263</v>
      </c>
      <c r="I3999" s="3">
        <v>109272908</v>
      </c>
      <c r="J3999" s="8" t="str">
        <f t="shared" si="498"/>
        <v/>
      </c>
      <c r="K3999" s="8" t="str">
        <f t="shared" si="499"/>
        <v/>
      </c>
      <c r="L3999" s="8" t="str">
        <f t="shared" si="500"/>
        <v>Billy Elliot</v>
      </c>
      <c r="M3999" s="8" t="str">
        <f t="shared" si="501"/>
        <v/>
      </c>
      <c r="N3999" s="8" t="str">
        <f t="shared" si="497"/>
        <v>Billy Elliot</v>
      </c>
      <c r="O3999" s="10">
        <f>INDEX(cpi!$A$1:$M$106,MATCH($D3999,cpi!$A:$A,0),MATCH($C3999,cpi!$1:$1,0))</f>
        <v>174</v>
      </c>
      <c r="P3999" s="10">
        <f>cpi!$I$2</f>
        <v>245.51900000000001</v>
      </c>
      <c r="Q3999" s="10">
        <f t="shared" si="502"/>
        <v>1.411028735632184</v>
      </c>
      <c r="R3999" s="8" t="str">
        <f t="shared" si="503"/>
        <v/>
      </c>
      <c r="S3999" s="11">
        <f t="shared" si="504"/>
        <v>7055143.6781609198</v>
      </c>
      <c r="T3999" s="11">
        <f t="shared" si="504"/>
        <v>31035948.140787359</v>
      </c>
      <c r="U3999" s="11">
        <f t="shared" si="504"/>
        <v>154187213.21409196</v>
      </c>
    </row>
    <row r="4000" spans="1:21" x14ac:dyDescent="0.2">
      <c r="A4000" s="5">
        <v>4038</v>
      </c>
      <c r="B4000" s="17">
        <v>5</v>
      </c>
      <c r="C4000" s="16">
        <v>7</v>
      </c>
      <c r="D4000" s="16">
        <v>2013</v>
      </c>
      <c r="E4000" s="18">
        <v>41401</v>
      </c>
      <c r="F4000" s="9" t="s">
        <v>3946</v>
      </c>
      <c r="G4000" s="3">
        <v>5000000</v>
      </c>
      <c r="H4000" s="3">
        <v>21502690</v>
      </c>
      <c r="I4000" s="3">
        <v>26853810</v>
      </c>
      <c r="J4000" s="8" t="str">
        <f t="shared" si="498"/>
        <v/>
      </c>
      <c r="K4000" s="8" t="str">
        <f t="shared" si="499"/>
        <v/>
      </c>
      <c r="L4000" s="8" t="str">
        <f t="shared" si="500"/>
        <v>The Way Way Back</v>
      </c>
      <c r="M4000" s="8" t="str">
        <f t="shared" si="501"/>
        <v/>
      </c>
      <c r="N4000" s="8" t="str">
        <f t="shared" si="497"/>
        <v>The Way Way Back</v>
      </c>
      <c r="O4000" s="10">
        <f>INDEX(cpi!$A$1:$M$106,MATCH($D4000,cpi!$A:$A,0),MATCH($C4000,cpi!$1:$1,0))</f>
        <v>233.596</v>
      </c>
      <c r="P4000" s="10">
        <f>cpi!$I$2</f>
        <v>245.51900000000001</v>
      </c>
      <c r="Q4000" s="10">
        <f t="shared" si="502"/>
        <v>1.0510411137177007</v>
      </c>
      <c r="R4000" s="8" t="str">
        <f t="shared" si="503"/>
        <v/>
      </c>
      <c r="S4000" s="11">
        <f t="shared" si="504"/>
        <v>5255205.5685885036</v>
      </c>
      <c r="T4000" s="11">
        <f t="shared" si="504"/>
        <v>22600211.245526467</v>
      </c>
      <c r="U4000" s="11">
        <f t="shared" si="504"/>
        <v>28224458.369963527</v>
      </c>
    </row>
    <row r="4001" spans="1:21" x14ac:dyDescent="0.2">
      <c r="A4001" s="5">
        <v>4039</v>
      </c>
      <c r="B4001" s="17">
        <v>29</v>
      </c>
      <c r="C4001" s="16">
        <v>8</v>
      </c>
      <c r="D4001" s="16">
        <v>2014</v>
      </c>
      <c r="E4001" s="18">
        <v>42498</v>
      </c>
      <c r="F4001" s="9" t="s">
        <v>3947</v>
      </c>
      <c r="G4001" s="3">
        <v>5000000</v>
      </c>
      <c r="H4001" s="3">
        <v>21222315</v>
      </c>
      <c r="I4001" s="3">
        <v>41824066</v>
      </c>
      <c r="J4001" s="8" t="str">
        <f t="shared" si="498"/>
        <v/>
      </c>
      <c r="K4001" s="8" t="str">
        <f t="shared" si="499"/>
        <v/>
      </c>
      <c r="L4001" s="8" t="str">
        <f t="shared" si="500"/>
        <v>As Above, So Below</v>
      </c>
      <c r="M4001" s="8" t="str">
        <f t="shared" si="501"/>
        <v/>
      </c>
      <c r="N4001" s="8" t="str">
        <f t="shared" si="497"/>
        <v>As Above, So Below</v>
      </c>
      <c r="O4001" s="10">
        <f>INDEX(cpi!$A$1:$M$106,MATCH($D4001,cpi!$A:$A,0),MATCH($C4001,cpi!$1:$1,0))</f>
        <v>237.852</v>
      </c>
      <c r="P4001" s="10">
        <f>cpi!$I$2</f>
        <v>245.51900000000001</v>
      </c>
      <c r="Q4001" s="10">
        <f t="shared" si="502"/>
        <v>1.0322343305921329</v>
      </c>
      <c r="R4001" s="8" t="str">
        <f t="shared" si="503"/>
        <v/>
      </c>
      <c r="S4001" s="11">
        <f t="shared" si="504"/>
        <v>5161171.6529606646</v>
      </c>
      <c r="T4001" s="11">
        <f t="shared" si="504"/>
        <v>21906402.11764038</v>
      </c>
      <c r="U4001" s="11">
        <f t="shared" si="504"/>
        <v>43172236.770151183</v>
      </c>
    </row>
    <row r="4002" spans="1:21" x14ac:dyDescent="0.2">
      <c r="A4002" s="5">
        <v>4041</v>
      </c>
      <c r="B4002" s="17">
        <v>1</v>
      </c>
      <c r="C4002" s="16">
        <v>4</v>
      </c>
      <c r="D4002" s="16">
        <v>2016</v>
      </c>
      <c r="E4002" s="18">
        <v>42373</v>
      </c>
      <c r="F4002" s="9" t="s">
        <v>5383</v>
      </c>
      <c r="G4002" s="3">
        <v>5000000</v>
      </c>
      <c r="H4002" s="3">
        <v>20773069</v>
      </c>
      <c r="I4002" s="3">
        <v>23565072</v>
      </c>
      <c r="J4002" s="8" t="str">
        <f t="shared" si="498"/>
        <v/>
      </c>
      <c r="K4002" s="8" t="str">
        <f t="shared" si="499"/>
        <v/>
      </c>
      <c r="L4002" s="8" t="str">
        <f t="shared" si="500"/>
        <v>God's Not Dead 2</v>
      </c>
      <c r="M4002" s="8" t="str">
        <f t="shared" si="501"/>
        <v/>
      </c>
      <c r="N4002" s="8" t="str">
        <f t="shared" si="497"/>
        <v>God's Not Dead 2</v>
      </c>
      <c r="O4002" s="10">
        <f>INDEX(cpi!$A$1:$M$106,MATCH($D4002,cpi!$A:$A,0),MATCH($C4002,cpi!$1:$1,0))</f>
        <v>239.261</v>
      </c>
      <c r="P4002" s="10">
        <f>cpi!$I$2</f>
        <v>245.51900000000001</v>
      </c>
      <c r="Q4002" s="10">
        <f t="shared" si="502"/>
        <v>1.0261555372584752</v>
      </c>
      <c r="R4002" s="8" t="str">
        <f t="shared" si="503"/>
        <v/>
      </c>
      <c r="S4002" s="11">
        <f t="shared" si="504"/>
        <v>5130777.6862923764</v>
      </c>
      <c r="T4002" s="11">
        <f t="shared" si="504"/>
        <v>21316399.780202378</v>
      </c>
      <c r="U4002" s="11">
        <f t="shared" si="504"/>
        <v>24181429.118694652</v>
      </c>
    </row>
    <row r="4003" spans="1:21" x14ac:dyDescent="0.2">
      <c r="A4003" s="5">
        <v>4042</v>
      </c>
      <c r="B4003" s="17">
        <v>17</v>
      </c>
      <c r="C4003" s="16">
        <v>12</v>
      </c>
      <c r="D4003" s="16">
        <v>1997</v>
      </c>
      <c r="E4003" s="18">
        <v>35927</v>
      </c>
      <c r="F4003" s="9" t="s">
        <v>3949</v>
      </c>
      <c r="G4003" s="3">
        <v>5000000</v>
      </c>
      <c r="H4003" s="3">
        <v>20733485</v>
      </c>
      <c r="I4003" s="3">
        <v>21277770</v>
      </c>
      <c r="J4003" s="8" t="str">
        <f t="shared" si="498"/>
        <v/>
      </c>
      <c r="K4003" s="8" t="str">
        <f t="shared" si="499"/>
        <v/>
      </c>
      <c r="L4003" s="8" t="str">
        <f t="shared" si="500"/>
        <v>The Apostle</v>
      </c>
      <c r="M4003" s="8" t="str">
        <f t="shared" si="501"/>
        <v/>
      </c>
      <c r="N4003" s="8" t="str">
        <f t="shared" si="497"/>
        <v>The Apostle</v>
      </c>
      <c r="O4003" s="10">
        <f>INDEX(cpi!$A$1:$M$106,MATCH($D4003,cpi!$A:$A,0),MATCH($C4003,cpi!$1:$1,0))</f>
        <v>161.30000000000001</v>
      </c>
      <c r="P4003" s="10">
        <f>cpi!$I$2</f>
        <v>245.51900000000001</v>
      </c>
      <c r="Q4003" s="10">
        <f t="shared" si="502"/>
        <v>1.5221264724116552</v>
      </c>
      <c r="R4003" s="8" t="str">
        <f t="shared" si="503"/>
        <v/>
      </c>
      <c r="S4003" s="11">
        <f t="shared" si="504"/>
        <v>7610632.3620582763</v>
      </c>
      <c r="T4003" s="11">
        <f t="shared" si="504"/>
        <v>31558986.383849967</v>
      </c>
      <c r="U4003" s="11">
        <f t="shared" si="504"/>
        <v>32387456.990886547</v>
      </c>
    </row>
    <row r="4004" spans="1:21" x14ac:dyDescent="0.2">
      <c r="A4004" s="5">
        <v>4043</v>
      </c>
      <c r="B4004" s="17">
        <v>3</v>
      </c>
      <c r="C4004" s="16">
        <v>11</v>
      </c>
      <c r="D4004" s="16">
        <v>1982</v>
      </c>
      <c r="E4004" s="18">
        <v>30021</v>
      </c>
      <c r="F4004" s="9" t="s">
        <v>3950</v>
      </c>
      <c r="G4004" s="3">
        <v>5000000</v>
      </c>
      <c r="H4004" s="3">
        <v>20659423</v>
      </c>
      <c r="I4004" s="3">
        <v>20659423</v>
      </c>
      <c r="J4004" s="8" t="str">
        <f t="shared" si="498"/>
        <v/>
      </c>
      <c r="K4004" s="8" t="str">
        <f t="shared" si="499"/>
        <v/>
      </c>
      <c r="L4004" s="8" t="str">
        <f t="shared" si="500"/>
        <v>The Man From Snowy River</v>
      </c>
      <c r="M4004" s="8" t="str">
        <f t="shared" si="501"/>
        <v/>
      </c>
      <c r="N4004" s="8" t="str">
        <f t="shared" si="497"/>
        <v>The Man From Snowy River</v>
      </c>
      <c r="O4004" s="10">
        <f>INDEX(cpi!$A$1:$M$106,MATCH($D4004,cpi!$A:$A,0),MATCH($C4004,cpi!$1:$1,0))</f>
        <v>98</v>
      </c>
      <c r="P4004" s="10">
        <f>cpi!$I$2</f>
        <v>245.51900000000001</v>
      </c>
      <c r="Q4004" s="10">
        <f t="shared" si="502"/>
        <v>2.5052959183673469</v>
      </c>
      <c r="R4004" s="8" t="str">
        <f t="shared" si="503"/>
        <v/>
      </c>
      <c r="S4004" s="11">
        <f t="shared" si="504"/>
        <v>12526479.591836734</v>
      </c>
      <c r="T4004" s="11">
        <f t="shared" si="504"/>
        <v>51757968.117724486</v>
      </c>
      <c r="U4004" s="11">
        <f t="shared" si="504"/>
        <v>51757968.117724486</v>
      </c>
    </row>
    <row r="4005" spans="1:21" x14ac:dyDescent="0.2">
      <c r="A4005" s="5">
        <v>4044</v>
      </c>
      <c r="B4005" s="17">
        <v>23</v>
      </c>
      <c r="C4005" s="16">
        <v>10</v>
      </c>
      <c r="D4005" s="16">
        <v>1991</v>
      </c>
      <c r="E4005" s="18">
        <v>33918</v>
      </c>
      <c r="F4005" s="9" t="s">
        <v>3951</v>
      </c>
      <c r="G4005" s="3">
        <v>5000000</v>
      </c>
      <c r="H4005" s="3">
        <v>19438638</v>
      </c>
      <c r="I4005" s="3">
        <v>19438638</v>
      </c>
      <c r="J4005" s="8" t="str">
        <f t="shared" si="498"/>
        <v/>
      </c>
      <c r="K4005" s="8" t="str">
        <f t="shared" si="499"/>
        <v/>
      </c>
      <c r="L4005" s="8" t="str">
        <f t="shared" si="500"/>
        <v>House Party 2</v>
      </c>
      <c r="M4005" s="8" t="str">
        <f t="shared" si="501"/>
        <v/>
      </c>
      <c r="N4005" s="8" t="str">
        <f t="shared" si="497"/>
        <v>House Party 2</v>
      </c>
      <c r="O4005" s="10">
        <f>INDEX(cpi!$A$1:$M$106,MATCH($D4005,cpi!$A:$A,0),MATCH($C4005,cpi!$1:$1,0))</f>
        <v>137.4</v>
      </c>
      <c r="P4005" s="10">
        <f>cpi!$I$2</f>
        <v>245.51900000000001</v>
      </c>
      <c r="Q4005" s="10">
        <f t="shared" si="502"/>
        <v>1.7868922852983988</v>
      </c>
      <c r="R4005" s="8" t="str">
        <f t="shared" si="503"/>
        <v/>
      </c>
      <c r="S4005" s="11">
        <f t="shared" si="504"/>
        <v>8934461.4264919944</v>
      </c>
      <c r="T4005" s="11">
        <f t="shared" si="504"/>
        <v>34734752.278908297</v>
      </c>
      <c r="U4005" s="11">
        <f t="shared" si="504"/>
        <v>34734752.278908297</v>
      </c>
    </row>
    <row r="4006" spans="1:21" x14ac:dyDescent="0.2">
      <c r="A4006" s="5">
        <v>4045</v>
      </c>
      <c r="B4006" s="17">
        <v>26</v>
      </c>
      <c r="C4006" s="16">
        <v>3</v>
      </c>
      <c r="D4006" s="16">
        <v>1999</v>
      </c>
      <c r="E4006" s="18">
        <v>36925</v>
      </c>
      <c r="F4006" s="9" t="s">
        <v>3952</v>
      </c>
      <c r="G4006" s="3">
        <v>5000000</v>
      </c>
      <c r="H4006" s="3">
        <v>19421271</v>
      </c>
      <c r="I4006" s="3">
        <v>19421271</v>
      </c>
      <c r="J4006" s="8" t="str">
        <f t="shared" si="498"/>
        <v/>
      </c>
      <c r="K4006" s="8" t="str">
        <f t="shared" si="499"/>
        <v/>
      </c>
      <c r="L4006" s="8" t="str">
        <f t="shared" si="500"/>
        <v>Doug's 1st Movie</v>
      </c>
      <c r="M4006" s="8" t="str">
        <f t="shared" si="501"/>
        <v/>
      </c>
      <c r="N4006" s="8" t="str">
        <f t="shared" si="497"/>
        <v>Doug's 1st Movie</v>
      </c>
      <c r="O4006" s="10">
        <f>INDEX(cpi!$A$1:$M$106,MATCH($D4006,cpi!$A:$A,0),MATCH($C4006,cpi!$1:$1,0))</f>
        <v>165</v>
      </c>
      <c r="P4006" s="10">
        <f>cpi!$I$2</f>
        <v>245.51900000000001</v>
      </c>
      <c r="Q4006" s="10">
        <f t="shared" si="502"/>
        <v>1.4879939393939394</v>
      </c>
      <c r="R4006" s="8" t="str">
        <f t="shared" si="503"/>
        <v/>
      </c>
      <c r="S4006" s="11">
        <f t="shared" si="504"/>
        <v>7439969.6969696973</v>
      </c>
      <c r="T4006" s="11">
        <f t="shared" si="504"/>
        <v>28898733.543327272</v>
      </c>
      <c r="U4006" s="11">
        <f t="shared" si="504"/>
        <v>28898733.543327272</v>
      </c>
    </row>
    <row r="4007" spans="1:21" x14ac:dyDescent="0.2">
      <c r="A4007" s="5">
        <v>4046</v>
      </c>
      <c r="B4007" s="17">
        <v>19</v>
      </c>
      <c r="C4007" s="16">
        <v>2</v>
      </c>
      <c r="D4007" s="16">
        <v>2016</v>
      </c>
      <c r="E4007" s="18">
        <v>42918</v>
      </c>
      <c r="F4007" s="9" t="s">
        <v>3953</v>
      </c>
      <c r="G4007" s="3">
        <v>5000000</v>
      </c>
      <c r="H4007" s="3">
        <v>19115191</v>
      </c>
      <c r="I4007" s="3">
        <v>22178125</v>
      </c>
      <c r="J4007" s="8" t="str">
        <f t="shared" si="498"/>
        <v/>
      </c>
      <c r="K4007" s="8" t="str">
        <f t="shared" si="499"/>
        <v/>
      </c>
      <c r="L4007" s="8" t="str">
        <f t="shared" si="500"/>
        <v>Race</v>
      </c>
      <c r="M4007" s="8" t="str">
        <f t="shared" si="501"/>
        <v/>
      </c>
      <c r="N4007" s="8" t="str">
        <f t="shared" si="497"/>
        <v>Race</v>
      </c>
      <c r="O4007" s="10">
        <f>INDEX(cpi!$A$1:$M$106,MATCH($D4007,cpi!$A:$A,0),MATCH($C4007,cpi!$1:$1,0))</f>
        <v>237.11099999999999</v>
      </c>
      <c r="P4007" s="10">
        <f>cpi!$I$2</f>
        <v>245.51900000000001</v>
      </c>
      <c r="Q4007" s="10">
        <f t="shared" si="502"/>
        <v>1.0354601853140513</v>
      </c>
      <c r="R4007" s="8" t="str">
        <f t="shared" si="503"/>
        <v/>
      </c>
      <c r="S4007" s="11">
        <f t="shared" si="504"/>
        <v>5177300.9265702562</v>
      </c>
      <c r="T4007" s="11">
        <f t="shared" si="504"/>
        <v>19793019.215173487</v>
      </c>
      <c r="U4007" s="11">
        <f t="shared" si="504"/>
        <v>22964565.422418192</v>
      </c>
    </row>
    <row r="4008" spans="1:21" x14ac:dyDescent="0.2">
      <c r="A4008" s="5">
        <v>4047</v>
      </c>
      <c r="B4008" s="17">
        <v>18</v>
      </c>
      <c r="C4008" s="16">
        <v>9</v>
      </c>
      <c r="D4008" s="16">
        <v>1981</v>
      </c>
      <c r="E4008" s="18">
        <v>30111</v>
      </c>
      <c r="F4008" s="9" t="s">
        <v>3954</v>
      </c>
      <c r="G4008" s="3">
        <v>5000000</v>
      </c>
      <c r="H4008">
        <v>19032000</v>
      </c>
      <c r="I4008">
        <v>25032000</v>
      </c>
      <c r="J4008" s="8" t="str">
        <f t="shared" si="498"/>
        <v/>
      </c>
      <c r="K4008" s="8" t="str">
        <f t="shared" si="499"/>
        <v/>
      </c>
      <c r="L4008" s="8" t="str">
        <f t="shared" si="500"/>
        <v>Mommie Dearest</v>
      </c>
      <c r="M4008" s="8" t="str">
        <f t="shared" si="501"/>
        <v/>
      </c>
      <c r="N4008" s="8" t="str">
        <f t="shared" si="497"/>
        <v>Mommie Dearest</v>
      </c>
      <c r="O4008" s="10">
        <f>INDEX(cpi!$A$1:$M$106,MATCH($D4008,cpi!$A:$A,0),MATCH($C4008,cpi!$1:$1,0))</f>
        <v>93.2</v>
      </c>
      <c r="P4008" s="10">
        <f>cpi!$I$2</f>
        <v>245.51900000000001</v>
      </c>
      <c r="Q4008" s="10">
        <f t="shared" si="502"/>
        <v>2.6343240343347638</v>
      </c>
      <c r="R4008" s="8" t="str">
        <f t="shared" si="503"/>
        <v/>
      </c>
      <c r="S4008" s="11">
        <f t="shared" si="504"/>
        <v>13171620.171673819</v>
      </c>
      <c r="T4008" s="11">
        <f t="shared" si="504"/>
        <v>50136455.021459222</v>
      </c>
      <c r="U4008" s="11">
        <f t="shared" si="504"/>
        <v>65942399.227467805</v>
      </c>
    </row>
    <row r="4009" spans="1:21" x14ac:dyDescent="0.2">
      <c r="A4009" s="5">
        <v>4048</v>
      </c>
      <c r="B4009" s="17">
        <v>16</v>
      </c>
      <c r="C4009" s="16">
        <v>1</v>
      </c>
      <c r="D4009" s="16">
        <v>2015</v>
      </c>
      <c r="E4009" s="18">
        <v>42461</v>
      </c>
      <c r="F4009" s="9" t="s">
        <v>3955</v>
      </c>
      <c r="G4009" s="3">
        <v>5000000</v>
      </c>
      <c r="H4009">
        <v>18656400</v>
      </c>
      <c r="I4009">
        <v>41699612</v>
      </c>
      <c r="J4009" s="8" t="str">
        <f t="shared" si="498"/>
        <v/>
      </c>
      <c r="K4009" s="8" t="str">
        <f t="shared" si="499"/>
        <v/>
      </c>
      <c r="L4009" s="8" t="str">
        <f t="shared" si="500"/>
        <v>Still Alice</v>
      </c>
      <c r="M4009" s="8" t="str">
        <f t="shared" si="501"/>
        <v/>
      </c>
      <c r="N4009" s="8" t="str">
        <f t="shared" si="497"/>
        <v>Still Alice</v>
      </c>
      <c r="O4009" s="10">
        <f>INDEX(cpi!$A$1:$M$106,MATCH($D4009,cpi!$A:$A,0),MATCH($C4009,cpi!$1:$1,0))</f>
        <v>233.70699999999999</v>
      </c>
      <c r="P4009" s="10">
        <f>cpi!$I$2</f>
        <v>245.51900000000001</v>
      </c>
      <c r="Q4009" s="10">
        <f t="shared" si="502"/>
        <v>1.050541917871523</v>
      </c>
      <c r="R4009" s="8" t="str">
        <f t="shared" si="503"/>
        <v/>
      </c>
      <c r="S4009" s="11">
        <f t="shared" si="504"/>
        <v>5252709.5893576145</v>
      </c>
      <c r="T4009" s="11">
        <f t="shared" si="504"/>
        <v>19599330.236578282</v>
      </c>
      <c r="U4009" s="11">
        <f t="shared" si="504"/>
        <v>43807190.364978373</v>
      </c>
    </row>
    <row r="4010" spans="1:21" x14ac:dyDescent="0.2">
      <c r="A4010" s="5">
        <v>4049</v>
      </c>
      <c r="B4010" s="17">
        <v>1</v>
      </c>
      <c r="C4010" s="16">
        <v>10</v>
      </c>
      <c r="D4010" s="16">
        <v>1988</v>
      </c>
      <c r="E4010" s="18">
        <v>32152</v>
      </c>
      <c r="F4010" s="9" t="s">
        <v>3956</v>
      </c>
      <c r="G4010" s="3">
        <v>5000000</v>
      </c>
      <c r="H4010">
        <v>17768757</v>
      </c>
      <c r="I4010">
        <v>17768757</v>
      </c>
      <c r="J4010" s="8" t="str">
        <f t="shared" si="498"/>
        <v/>
      </c>
      <c r="K4010" s="8" t="str">
        <f t="shared" si="499"/>
        <v/>
      </c>
      <c r="L4010" s="8" t="str">
        <f t="shared" si="500"/>
        <v>Halloween 4: The Return of Michael Myers</v>
      </c>
      <c r="M4010" s="8" t="str">
        <f t="shared" si="501"/>
        <v/>
      </c>
      <c r="N4010" s="8" t="str">
        <f t="shared" si="497"/>
        <v>Halloween 4: The Return of Michael Myers</v>
      </c>
      <c r="O4010" s="10">
        <f>INDEX(cpi!$A$1:$M$106,MATCH($D4010,cpi!$A:$A,0),MATCH($C4010,cpi!$1:$1,0))</f>
        <v>120.2</v>
      </c>
      <c r="P4010" s="10">
        <f>cpi!$I$2</f>
        <v>245.51900000000001</v>
      </c>
      <c r="Q4010" s="10">
        <f t="shared" si="502"/>
        <v>2.0425873544093176</v>
      </c>
      <c r="R4010" s="8" t="str">
        <f t="shared" si="503"/>
        <v/>
      </c>
      <c r="S4010" s="11">
        <f t="shared" si="504"/>
        <v>10212936.772046588</v>
      </c>
      <c r="T4010" s="11">
        <f t="shared" si="504"/>
        <v>36294238.35177204</v>
      </c>
      <c r="U4010" s="11">
        <f t="shared" si="504"/>
        <v>36294238.35177204</v>
      </c>
    </row>
    <row r="4011" spans="1:21" x14ac:dyDescent="0.2">
      <c r="A4011" s="5">
        <v>4050</v>
      </c>
      <c r="B4011" s="17">
        <v>2</v>
      </c>
      <c r="C4011" s="16">
        <v>9</v>
      </c>
      <c r="D4011" s="16">
        <v>2011</v>
      </c>
      <c r="E4011" s="18">
        <v>40583</v>
      </c>
      <c r="F4011" s="9" t="s">
        <v>3957</v>
      </c>
      <c r="G4011" s="3">
        <v>5000000</v>
      </c>
      <c r="H4011" s="3">
        <v>17686929</v>
      </c>
      <c r="I4011" s="3">
        <v>26517819</v>
      </c>
      <c r="J4011" s="8" t="str">
        <f t="shared" si="498"/>
        <v/>
      </c>
      <c r="K4011" s="8" t="str">
        <f t="shared" si="499"/>
        <v/>
      </c>
      <c r="L4011" s="8" t="str">
        <f t="shared" si="500"/>
        <v>Apollo 18</v>
      </c>
      <c r="M4011" s="8" t="str">
        <f t="shared" si="501"/>
        <v/>
      </c>
      <c r="N4011" s="8" t="str">
        <f t="shared" si="497"/>
        <v>Apollo 18</v>
      </c>
      <c r="O4011" s="10">
        <f>INDEX(cpi!$A$1:$M$106,MATCH($D4011,cpi!$A:$A,0),MATCH($C4011,cpi!$1:$1,0))</f>
        <v>226.88900000000001</v>
      </c>
      <c r="P4011" s="10">
        <f>cpi!$I$2</f>
        <v>245.51900000000001</v>
      </c>
      <c r="Q4011" s="10">
        <f t="shared" si="502"/>
        <v>1.0821106355971422</v>
      </c>
      <c r="R4011" s="8" t="str">
        <f t="shared" si="503"/>
        <v/>
      </c>
      <c r="S4011" s="11">
        <f t="shared" si="504"/>
        <v>5410553.177985711</v>
      </c>
      <c r="T4011" s="11">
        <f t="shared" si="504"/>
        <v>19139213.981951527</v>
      </c>
      <c r="U4011" s="11">
        <f t="shared" si="504"/>
        <v>28695213.972739972</v>
      </c>
    </row>
    <row r="4012" spans="1:21" x14ac:dyDescent="0.2">
      <c r="A4012" s="5">
        <v>4051</v>
      </c>
      <c r="B4012" s="17">
        <v>10</v>
      </c>
      <c r="C4012" s="16">
        <v>10</v>
      </c>
      <c r="D4012" s="16">
        <v>2014</v>
      </c>
      <c r="E4012" s="18">
        <v>41922</v>
      </c>
      <c r="F4012" s="9" t="s">
        <v>3958</v>
      </c>
      <c r="G4012" s="3">
        <v>5000000</v>
      </c>
      <c r="H4012" s="3">
        <v>17390770</v>
      </c>
      <c r="I4012" s="3">
        <v>17499242</v>
      </c>
      <c r="J4012" s="8" t="str">
        <f t="shared" si="498"/>
        <v/>
      </c>
      <c r="K4012" s="8" t="str">
        <f t="shared" si="499"/>
        <v/>
      </c>
      <c r="L4012" s="8" t="str">
        <f t="shared" si="500"/>
        <v>Addicted</v>
      </c>
      <c r="M4012" s="8" t="str">
        <f t="shared" si="501"/>
        <v/>
      </c>
      <c r="N4012" s="8" t="str">
        <f t="shared" si="497"/>
        <v>Addicted</v>
      </c>
      <c r="O4012" s="10">
        <f>INDEX(cpi!$A$1:$M$106,MATCH($D4012,cpi!$A:$A,0),MATCH($C4012,cpi!$1:$1,0))</f>
        <v>237.43299999999999</v>
      </c>
      <c r="P4012" s="10">
        <f>cpi!$I$2</f>
        <v>245.51900000000001</v>
      </c>
      <c r="Q4012" s="10">
        <f t="shared" si="502"/>
        <v>1.0340559231446345</v>
      </c>
      <c r="R4012" s="8" t="str">
        <f t="shared" si="503"/>
        <v/>
      </c>
      <c r="S4012" s="11">
        <f t="shared" si="504"/>
        <v>5170279.6157231722</v>
      </c>
      <c r="T4012" s="11">
        <f t="shared" si="504"/>
        <v>17983028.726546016</v>
      </c>
      <c r="U4012" s="11">
        <f t="shared" si="504"/>
        <v>18095194.840641361</v>
      </c>
    </row>
    <row r="4013" spans="1:21" x14ac:dyDescent="0.2">
      <c r="A4013" s="5">
        <v>4052</v>
      </c>
      <c r="B4013" s="17">
        <v>31</v>
      </c>
      <c r="C4013" s="16">
        <v>8</v>
      </c>
      <c r="D4013" s="16">
        <v>2001</v>
      </c>
      <c r="E4013" s="18">
        <v>37810</v>
      </c>
      <c r="F4013" s="9" t="s">
        <v>3959</v>
      </c>
      <c r="G4013" s="3">
        <v>5000000</v>
      </c>
      <c r="H4013">
        <v>16017403</v>
      </c>
      <c r="I4013" s="3">
        <v>16017403</v>
      </c>
      <c r="J4013" s="8" t="str">
        <f t="shared" si="498"/>
        <v/>
      </c>
      <c r="K4013" s="8" t="str">
        <f t="shared" si="499"/>
        <v/>
      </c>
      <c r="L4013" s="8" t="str">
        <f t="shared" si="500"/>
        <v>O (Othello)</v>
      </c>
      <c r="M4013" s="8" t="str">
        <f t="shared" si="501"/>
        <v/>
      </c>
      <c r="N4013" s="8" t="str">
        <f t="shared" si="497"/>
        <v>O (Othello)</v>
      </c>
      <c r="O4013" s="10">
        <f>INDEX(cpi!$A$1:$M$106,MATCH($D4013,cpi!$A:$A,0),MATCH($C4013,cpi!$1:$1,0))</f>
        <v>177.5</v>
      </c>
      <c r="P4013" s="10">
        <f>cpi!$I$2</f>
        <v>245.51900000000001</v>
      </c>
      <c r="Q4013" s="10">
        <f t="shared" si="502"/>
        <v>1.3832056338028169</v>
      </c>
      <c r="R4013" s="8" t="str">
        <f t="shared" si="503"/>
        <v/>
      </c>
      <c r="S4013" s="11">
        <f t="shared" si="504"/>
        <v>6916028.1690140842</v>
      </c>
      <c r="T4013" s="11">
        <f t="shared" si="504"/>
        <v>22155362.06849014</v>
      </c>
      <c r="U4013" s="11">
        <f t="shared" si="504"/>
        <v>22155362.06849014</v>
      </c>
    </row>
    <row r="4014" spans="1:21" x14ac:dyDescent="0.2">
      <c r="A4014" s="5">
        <v>4053</v>
      </c>
      <c r="B4014" s="17">
        <v>29</v>
      </c>
      <c r="C4014" s="16">
        <v>9</v>
      </c>
      <c r="D4014" s="16">
        <v>1995</v>
      </c>
      <c r="E4014" s="18">
        <v>35559</v>
      </c>
      <c r="F4014" s="9" t="s">
        <v>3960</v>
      </c>
      <c r="G4014" s="3">
        <v>5000000</v>
      </c>
      <c r="H4014">
        <v>15126948</v>
      </c>
      <c r="I4014">
        <v>15126948</v>
      </c>
      <c r="J4014" s="8" t="str">
        <f t="shared" si="498"/>
        <v/>
      </c>
      <c r="K4014" s="8" t="str">
        <f t="shared" si="499"/>
        <v/>
      </c>
      <c r="L4014" s="8" t="str">
        <f t="shared" si="500"/>
        <v>Halloween: The Curse of Michael Myers</v>
      </c>
      <c r="M4014" s="8" t="str">
        <f t="shared" si="501"/>
        <v/>
      </c>
      <c r="N4014" s="8" t="str">
        <f t="shared" si="497"/>
        <v>Halloween: The Curse of Michael Myers</v>
      </c>
      <c r="O4014" s="10">
        <f>INDEX(cpi!$A$1:$M$106,MATCH($D4014,cpi!$A:$A,0),MATCH($C4014,cpi!$1:$1,0))</f>
        <v>153.19999999999999</v>
      </c>
      <c r="P4014" s="10">
        <f>cpi!$I$2</f>
        <v>245.51900000000001</v>
      </c>
      <c r="Q4014" s="10">
        <f t="shared" si="502"/>
        <v>1.6026044386422977</v>
      </c>
      <c r="R4014" s="8" t="str">
        <f t="shared" si="503"/>
        <v/>
      </c>
      <c r="S4014" s="11">
        <f t="shared" si="504"/>
        <v>8013022.1932114884</v>
      </c>
      <c r="T4014" s="11">
        <f t="shared" si="504"/>
        <v>24242514.007911228</v>
      </c>
      <c r="U4014" s="11">
        <f t="shared" si="504"/>
        <v>24242514.007911228</v>
      </c>
    </row>
    <row r="4015" spans="1:21" x14ac:dyDescent="0.2">
      <c r="A4015" s="5">
        <v>4054</v>
      </c>
      <c r="B4015" s="17">
        <v>1</v>
      </c>
      <c r="C4015" s="16">
        <v>1</v>
      </c>
      <c r="D4015" s="16">
        <v>1954</v>
      </c>
      <c r="E4015" s="18">
        <v>19725</v>
      </c>
      <c r="F4015" s="9" t="s">
        <v>3961</v>
      </c>
      <c r="G4015" s="3">
        <v>5000000</v>
      </c>
      <c r="H4015">
        <v>15000000</v>
      </c>
      <c r="I4015" s="3">
        <v>15000000</v>
      </c>
      <c r="J4015" s="8" t="str">
        <f t="shared" si="498"/>
        <v/>
      </c>
      <c r="K4015" s="8" t="str">
        <f t="shared" si="499"/>
        <v/>
      </c>
      <c r="L4015" s="8" t="str">
        <f t="shared" si="500"/>
        <v>The Egyptian</v>
      </c>
      <c r="M4015" s="8" t="str">
        <f t="shared" si="501"/>
        <v/>
      </c>
      <c r="N4015" s="8" t="str">
        <f t="shared" si="497"/>
        <v>The Egyptian</v>
      </c>
      <c r="O4015" s="10">
        <f>INDEX(cpi!$A$1:$M$106,MATCH($D4015,cpi!$A:$A,0),MATCH($C4015,cpi!$1:$1,0))</f>
        <v>26.9</v>
      </c>
      <c r="P4015" s="10">
        <f>cpi!$I$2</f>
        <v>245.51900000000001</v>
      </c>
      <c r="Q4015" s="10">
        <f t="shared" si="502"/>
        <v>9.127100371747213</v>
      </c>
      <c r="R4015" s="8" t="str">
        <f t="shared" si="503"/>
        <v/>
      </c>
      <c r="S4015" s="11">
        <f t="shared" si="504"/>
        <v>45635501.858736068</v>
      </c>
      <c r="T4015" s="11">
        <f t="shared" si="504"/>
        <v>136906505.5762082</v>
      </c>
      <c r="U4015" s="11">
        <f t="shared" si="504"/>
        <v>136906505.5762082</v>
      </c>
    </row>
    <row r="4016" spans="1:21" x14ac:dyDescent="0.2">
      <c r="A4016" s="5">
        <v>4055</v>
      </c>
      <c r="B4016" s="17">
        <v>7</v>
      </c>
      <c r="C4016" s="16">
        <v>11</v>
      </c>
      <c r="D4016" s="16">
        <v>1997</v>
      </c>
      <c r="E4016" s="18">
        <v>35622</v>
      </c>
      <c r="F4016" s="9" t="s">
        <v>3962</v>
      </c>
      <c r="G4016" s="3">
        <v>5000000</v>
      </c>
      <c r="H4016" s="3">
        <v>14843425</v>
      </c>
      <c r="I4016" s="3">
        <v>14843425</v>
      </c>
      <c r="J4016" s="8" t="str">
        <f t="shared" si="498"/>
        <v/>
      </c>
      <c r="K4016" s="8" t="str">
        <f t="shared" si="499"/>
        <v/>
      </c>
      <c r="L4016" s="8" t="str">
        <f t="shared" si="500"/>
        <v>Eve's Bayou</v>
      </c>
      <c r="M4016" s="8" t="str">
        <f t="shared" si="501"/>
        <v/>
      </c>
      <c r="N4016" s="8" t="str">
        <f t="shared" si="497"/>
        <v>Eve's Bayou</v>
      </c>
      <c r="O4016" s="10">
        <f>INDEX(cpi!$A$1:$M$106,MATCH($D4016,cpi!$A:$A,0),MATCH($C4016,cpi!$1:$1,0))</f>
        <v>161.5</v>
      </c>
      <c r="P4016" s="10">
        <f>cpi!$I$2</f>
        <v>245.51900000000001</v>
      </c>
      <c r="Q4016" s="10">
        <f t="shared" si="502"/>
        <v>1.5202414860681115</v>
      </c>
      <c r="R4016" s="8" t="str">
        <f t="shared" si="503"/>
        <v/>
      </c>
      <c r="S4016" s="11">
        <f t="shared" si="504"/>
        <v>7601207.4303405574</v>
      </c>
      <c r="T4016" s="11">
        <f t="shared" si="504"/>
        <v>22565590.480340559</v>
      </c>
      <c r="U4016" s="11">
        <f t="shared" si="504"/>
        <v>22565590.480340559</v>
      </c>
    </row>
    <row r="4017" spans="1:21" x14ac:dyDescent="0.2">
      <c r="A4017" s="5">
        <v>4056</v>
      </c>
      <c r="B4017" s="17">
        <v>10</v>
      </c>
      <c r="C4017" s="16">
        <v>4</v>
      </c>
      <c r="D4017" s="16">
        <v>1981</v>
      </c>
      <c r="E4017" s="18">
        <v>29863</v>
      </c>
      <c r="F4017" s="9" t="s">
        <v>3963</v>
      </c>
      <c r="G4017" s="3">
        <v>5000000</v>
      </c>
      <c r="H4017" s="3">
        <v>14600000</v>
      </c>
      <c r="I4017" s="3">
        <v>19600000</v>
      </c>
      <c r="J4017" s="8" t="str">
        <f t="shared" si="498"/>
        <v/>
      </c>
      <c r="K4017" s="8" t="str">
        <f t="shared" si="499"/>
        <v/>
      </c>
      <c r="L4017" s="8" t="str">
        <f t="shared" si="500"/>
        <v>Nighthawks</v>
      </c>
      <c r="M4017" s="8" t="str">
        <f t="shared" si="501"/>
        <v/>
      </c>
      <c r="N4017" s="8" t="str">
        <f t="shared" si="497"/>
        <v>Nighthawks</v>
      </c>
      <c r="O4017" s="10">
        <f>INDEX(cpi!$A$1:$M$106,MATCH($D4017,cpi!$A:$A,0),MATCH($C4017,cpi!$1:$1,0))</f>
        <v>89.1</v>
      </c>
      <c r="P4017" s="10">
        <f>cpi!$I$2</f>
        <v>245.51900000000001</v>
      </c>
      <c r="Q4017" s="10">
        <f t="shared" si="502"/>
        <v>2.7555443322109991</v>
      </c>
      <c r="R4017" s="8" t="str">
        <f t="shared" si="503"/>
        <v/>
      </c>
      <c r="S4017" s="11">
        <f t="shared" si="504"/>
        <v>13777721.661054995</v>
      </c>
      <c r="T4017" s="11">
        <f t="shared" si="504"/>
        <v>40230947.250280589</v>
      </c>
      <c r="U4017" s="11">
        <f t="shared" si="504"/>
        <v>54008668.91133558</v>
      </c>
    </row>
    <row r="4018" spans="1:21" x14ac:dyDescent="0.2">
      <c r="A4018" s="5">
        <v>4057</v>
      </c>
      <c r="B4018" s="17">
        <v>28</v>
      </c>
      <c r="C4018" s="16">
        <v>7</v>
      </c>
      <c r="D4018" s="16">
        <v>1989</v>
      </c>
      <c r="E4018" s="18">
        <v>33335</v>
      </c>
      <c r="F4018" s="9" t="s">
        <v>3964</v>
      </c>
      <c r="G4018" s="3">
        <v>5000000</v>
      </c>
      <c r="H4018" s="3">
        <v>14343976</v>
      </c>
      <c r="I4018" s="3">
        <v>14343976</v>
      </c>
      <c r="J4018" s="8" t="str">
        <f t="shared" si="498"/>
        <v/>
      </c>
      <c r="K4018" s="8" t="str">
        <f t="shared" si="499"/>
        <v/>
      </c>
      <c r="L4018" s="8" t="str">
        <f t="shared" si="500"/>
        <v>Friday the 13th Part VIII: Jason Takes Manhattan</v>
      </c>
      <c r="M4018" s="8" t="str">
        <f t="shared" si="501"/>
        <v/>
      </c>
      <c r="N4018" s="8" t="str">
        <f t="shared" si="497"/>
        <v>Friday the 13th Part VIII: Jason Takes Manhattan</v>
      </c>
      <c r="O4018" s="10">
        <f>INDEX(cpi!$A$1:$M$106,MATCH($D4018,cpi!$A:$A,0),MATCH($C4018,cpi!$1:$1,0))</f>
        <v>124.4</v>
      </c>
      <c r="P4018" s="10">
        <f>cpi!$I$2</f>
        <v>245.51900000000001</v>
      </c>
      <c r="Q4018" s="10">
        <f t="shared" si="502"/>
        <v>1.9736254019292605</v>
      </c>
      <c r="R4018" s="8" t="str">
        <f t="shared" si="503"/>
        <v/>
      </c>
      <c r="S4018" s="11">
        <f t="shared" si="504"/>
        <v>9868127.0096463021</v>
      </c>
      <c r="T4018" s="11">
        <f t="shared" si="504"/>
        <v>28309635.398263667</v>
      </c>
      <c r="U4018" s="11">
        <f t="shared" si="504"/>
        <v>28309635.398263667</v>
      </c>
    </row>
    <row r="4019" spans="1:21" x14ac:dyDescent="0.2">
      <c r="A4019" s="5">
        <v>4058</v>
      </c>
      <c r="B4019" s="17">
        <v>15</v>
      </c>
      <c r="C4019" s="16">
        <v>3</v>
      </c>
      <c r="D4019" s="16">
        <v>2013</v>
      </c>
      <c r="E4019" s="18">
        <v>41701</v>
      </c>
      <c r="F4019" s="9" t="s">
        <v>3965</v>
      </c>
      <c r="G4019" s="3">
        <v>5000000</v>
      </c>
      <c r="H4019" s="3">
        <v>14124286</v>
      </c>
      <c r="I4019" s="3">
        <v>31149251</v>
      </c>
      <c r="J4019" s="8" t="str">
        <f t="shared" si="498"/>
        <v/>
      </c>
      <c r="K4019" s="8" t="str">
        <f t="shared" si="499"/>
        <v/>
      </c>
      <c r="L4019" s="8" t="str">
        <f t="shared" si="500"/>
        <v>Spring Breakers</v>
      </c>
      <c r="M4019" s="8" t="str">
        <f t="shared" si="501"/>
        <v/>
      </c>
      <c r="N4019" s="8" t="str">
        <f t="shared" si="497"/>
        <v>Spring Breakers</v>
      </c>
      <c r="O4019" s="10">
        <f>INDEX(cpi!$A$1:$M$106,MATCH($D4019,cpi!$A:$A,0),MATCH($C4019,cpi!$1:$1,0))</f>
        <v>232.773</v>
      </c>
      <c r="P4019" s="10">
        <f>cpi!$I$2</f>
        <v>245.51900000000001</v>
      </c>
      <c r="Q4019" s="10">
        <f t="shared" si="502"/>
        <v>1.0547572098138531</v>
      </c>
      <c r="R4019" s="8" t="str">
        <f t="shared" si="503"/>
        <v/>
      </c>
      <c r="S4019" s="11">
        <f t="shared" si="504"/>
        <v>5273786.0490692658</v>
      </c>
      <c r="T4019" s="11">
        <f t="shared" si="504"/>
        <v>14897692.491972867</v>
      </c>
      <c r="U4019" s="11">
        <f t="shared" si="504"/>
        <v>32854897.072551373</v>
      </c>
    </row>
    <row r="4020" spans="1:21" x14ac:dyDescent="0.2">
      <c r="A4020" s="5">
        <v>4059</v>
      </c>
      <c r="B4020" s="17">
        <v>9</v>
      </c>
      <c r="C4020" s="16">
        <v>6</v>
      </c>
      <c r="D4020" s="16">
        <v>2017</v>
      </c>
      <c r="E4020" s="18">
        <v>42984</v>
      </c>
      <c r="F4020" s="9" t="s">
        <v>3966</v>
      </c>
      <c r="G4020" s="3">
        <v>5000000</v>
      </c>
      <c r="H4020" s="3">
        <v>13985117</v>
      </c>
      <c r="I4020" s="3">
        <v>17387405</v>
      </c>
      <c r="J4020" s="8" t="str">
        <f t="shared" si="498"/>
        <v/>
      </c>
      <c r="K4020" s="8" t="str">
        <f t="shared" si="499"/>
        <v/>
      </c>
      <c r="L4020" s="8" t="str">
        <f t="shared" si="500"/>
        <v>It Comes at Night</v>
      </c>
      <c r="M4020" s="8" t="str">
        <f t="shared" si="501"/>
        <v/>
      </c>
      <c r="N4020" s="8" t="str">
        <f t="shared" si="497"/>
        <v>It Comes at Night</v>
      </c>
      <c r="O4020" s="10">
        <f>INDEX(cpi!$A$1:$M$106,MATCH($D4020,cpi!$A:$A,0),MATCH($C4020,cpi!$1:$1,0))</f>
        <v>244.95500000000001</v>
      </c>
      <c r="P4020" s="10">
        <f>cpi!$I$2</f>
        <v>245.51900000000001</v>
      </c>
      <c r="Q4020" s="10">
        <f t="shared" si="502"/>
        <v>1.0023024637178257</v>
      </c>
      <c r="R4020" s="8" t="str">
        <f t="shared" si="503"/>
        <v/>
      </c>
      <c r="S4020" s="11">
        <f t="shared" si="504"/>
        <v>5011512.3185891286</v>
      </c>
      <c r="T4020" s="11">
        <f t="shared" si="504"/>
        <v>14017317.224482048</v>
      </c>
      <c r="U4020" s="11">
        <f t="shared" si="504"/>
        <v>17427438.869159643</v>
      </c>
    </row>
    <row r="4021" spans="1:21" x14ac:dyDescent="0.2">
      <c r="A4021" s="5">
        <v>4060</v>
      </c>
      <c r="B4021" s="17">
        <v>15</v>
      </c>
      <c r="C4021" s="16">
        <v>3</v>
      </c>
      <c r="D4021" s="16">
        <v>2002</v>
      </c>
      <c r="E4021" s="18">
        <v>37683</v>
      </c>
      <c r="F4021" s="9" t="s">
        <v>3967</v>
      </c>
      <c r="G4021" s="3">
        <v>5000000</v>
      </c>
      <c r="H4021" s="3">
        <v>13649881</v>
      </c>
      <c r="I4021" s="3">
        <v>33649881</v>
      </c>
      <c r="J4021" s="8" t="str">
        <f t="shared" si="498"/>
        <v/>
      </c>
      <c r="K4021" s="8" t="str">
        <f t="shared" si="499"/>
        <v/>
      </c>
      <c r="L4021" s="8" t="str">
        <f t="shared" si="500"/>
        <v>Y Tu MamÃ¡ TambiÃ©n</v>
      </c>
      <c r="M4021" s="8" t="str">
        <f t="shared" si="501"/>
        <v/>
      </c>
      <c r="N4021" s="8" t="str">
        <f t="shared" si="497"/>
        <v>Y Tu MamÃ¡ TambiÃ©n</v>
      </c>
      <c r="O4021" s="10">
        <f>INDEX(cpi!$A$1:$M$106,MATCH($D4021,cpi!$A:$A,0),MATCH($C4021,cpi!$1:$1,0))</f>
        <v>178.8</v>
      </c>
      <c r="P4021" s="10">
        <f>cpi!$I$2</f>
        <v>245.51900000000001</v>
      </c>
      <c r="Q4021" s="10">
        <f t="shared" si="502"/>
        <v>1.373148769574944</v>
      </c>
      <c r="R4021" s="8" t="str">
        <f t="shared" si="503"/>
        <v/>
      </c>
      <c r="S4021" s="11">
        <f t="shared" si="504"/>
        <v>6865743.8478747206</v>
      </c>
      <c r="T4021" s="11">
        <f t="shared" si="504"/>
        <v>18743317.299994405</v>
      </c>
      <c r="U4021" s="11">
        <f t="shared" si="504"/>
        <v>46206292.691493288</v>
      </c>
    </row>
    <row r="4022" spans="1:21" x14ac:dyDescent="0.2">
      <c r="A4022" s="5">
        <v>4061</v>
      </c>
      <c r="B4022" s="17">
        <v>24</v>
      </c>
      <c r="C4022" s="16">
        <v>9</v>
      </c>
      <c r="D4022" s="16">
        <v>2004</v>
      </c>
      <c r="E4022" s="18">
        <v>38695</v>
      </c>
      <c r="F4022" s="9" t="s">
        <v>3968</v>
      </c>
      <c r="G4022" s="3">
        <v>5000000</v>
      </c>
      <c r="H4022" s="3">
        <v>13542874</v>
      </c>
      <c r="I4022" s="3">
        <v>30332385</v>
      </c>
      <c r="J4022" s="8" t="str">
        <f t="shared" si="498"/>
        <v/>
      </c>
      <c r="K4022" s="8" t="str">
        <f t="shared" si="499"/>
        <v/>
      </c>
      <c r="L4022" s="8" t="str">
        <f t="shared" si="500"/>
        <v>Shaun of the Dead</v>
      </c>
      <c r="M4022" s="8" t="str">
        <f t="shared" si="501"/>
        <v/>
      </c>
      <c r="N4022" s="8" t="str">
        <f t="shared" si="497"/>
        <v>Shaun of the Dead</v>
      </c>
      <c r="O4022" s="10">
        <f>INDEX(cpi!$A$1:$M$106,MATCH($D4022,cpi!$A:$A,0),MATCH($C4022,cpi!$1:$1,0))</f>
        <v>189.9</v>
      </c>
      <c r="P4022" s="10">
        <f>cpi!$I$2</f>
        <v>245.51900000000001</v>
      </c>
      <c r="Q4022" s="10">
        <f t="shared" si="502"/>
        <v>1.292885729331227</v>
      </c>
      <c r="R4022" s="8" t="str">
        <f t="shared" si="503"/>
        <v/>
      </c>
      <c r="S4022" s="11">
        <f t="shared" si="504"/>
        <v>6464428.6466561351</v>
      </c>
      <c r="T4022" s="11">
        <f t="shared" si="504"/>
        <v>17509388.52873091</v>
      </c>
      <c r="U4022" s="11">
        <f t="shared" si="504"/>
        <v>39216307.703080572</v>
      </c>
    </row>
    <row r="4023" spans="1:21" x14ac:dyDescent="0.2">
      <c r="A4023" s="5">
        <v>4062</v>
      </c>
      <c r="B4023" s="17">
        <v>31</v>
      </c>
      <c r="C4023" s="16">
        <v>10</v>
      </c>
      <c r="D4023" s="16">
        <v>2008</v>
      </c>
      <c r="E4023" s="18">
        <v>40369</v>
      </c>
      <c r="F4023" s="9" t="s">
        <v>3969</v>
      </c>
      <c r="G4023" s="3">
        <v>5000000</v>
      </c>
      <c r="H4023" s="3">
        <v>13442412</v>
      </c>
      <c r="I4023" s="3">
        <v>15318257</v>
      </c>
      <c r="J4023" s="8" t="str">
        <f t="shared" si="498"/>
        <v/>
      </c>
      <c r="K4023" s="8" t="str">
        <f t="shared" si="499"/>
        <v/>
      </c>
      <c r="L4023" s="8" t="str">
        <f t="shared" si="500"/>
        <v>The Haunting of Molly Hartley</v>
      </c>
      <c r="M4023" s="8" t="str">
        <f t="shared" si="501"/>
        <v/>
      </c>
      <c r="N4023" s="8" t="str">
        <f t="shared" si="497"/>
        <v>The Haunting of Molly Hartley</v>
      </c>
      <c r="O4023" s="10">
        <f>INDEX(cpi!$A$1:$M$106,MATCH($D4023,cpi!$A:$A,0),MATCH($C4023,cpi!$1:$1,0))</f>
        <v>216.57300000000001</v>
      </c>
      <c r="P4023" s="10">
        <f>cpi!$I$2</f>
        <v>245.51900000000001</v>
      </c>
      <c r="Q4023" s="10">
        <f t="shared" si="502"/>
        <v>1.1336547030331574</v>
      </c>
      <c r="R4023" s="8" t="str">
        <f t="shared" si="503"/>
        <v/>
      </c>
      <c r="S4023" s="11">
        <f t="shared" si="504"/>
        <v>5668273.5151657872</v>
      </c>
      <c r="T4023" s="11">
        <f t="shared" si="504"/>
        <v>15239053.583909351</v>
      </c>
      <c r="U4023" s="11">
        <f t="shared" si="504"/>
        <v>17365614.090320583</v>
      </c>
    </row>
    <row r="4024" spans="1:21" x14ac:dyDescent="0.2">
      <c r="A4024" s="5">
        <v>4063</v>
      </c>
      <c r="B4024" s="17">
        <v>15</v>
      </c>
      <c r="C4024" s="16">
        <v>7</v>
      </c>
      <c r="D4024" s="16">
        <v>2016</v>
      </c>
      <c r="E4024" s="18">
        <v>42801</v>
      </c>
      <c r="F4024" s="9" t="s">
        <v>5384</v>
      </c>
      <c r="G4024" s="3">
        <v>5000000</v>
      </c>
      <c r="H4024">
        <v>13099931</v>
      </c>
      <c r="I4024" s="3">
        <v>13099931</v>
      </c>
      <c r="J4024" s="8" t="str">
        <f t="shared" si="498"/>
        <v/>
      </c>
      <c r="K4024" s="8" t="str">
        <f t="shared" si="499"/>
        <v/>
      </c>
      <c r="L4024" s="8" t="str">
        <f t="shared" si="500"/>
        <v>Hillary's America: The Secret History of the Democratic Party</v>
      </c>
      <c r="M4024" s="8" t="str">
        <f t="shared" si="501"/>
        <v/>
      </c>
      <c r="N4024" s="8" t="str">
        <f t="shared" si="497"/>
        <v>Hillary's America: The Secret History of the Democratic Party</v>
      </c>
      <c r="O4024" s="10">
        <f>INDEX(cpi!$A$1:$M$106,MATCH($D4024,cpi!$A:$A,0),MATCH($C4024,cpi!$1:$1,0))</f>
        <v>240.62799999999999</v>
      </c>
      <c r="P4024" s="10">
        <f>cpi!$I$2</f>
        <v>245.51900000000001</v>
      </c>
      <c r="Q4024" s="10">
        <f t="shared" si="502"/>
        <v>1.020325980351414</v>
      </c>
      <c r="R4024" s="8" t="str">
        <f t="shared" si="503"/>
        <v/>
      </c>
      <c r="S4024" s="11">
        <f t="shared" si="504"/>
        <v>5101629.9017570699</v>
      </c>
      <c r="T4024" s="11">
        <f t="shared" si="504"/>
        <v>13366199.940110879</v>
      </c>
      <c r="U4024" s="11">
        <f t="shared" si="504"/>
        <v>13366199.940110879</v>
      </c>
    </row>
    <row r="4025" spans="1:21" x14ac:dyDescent="0.2">
      <c r="A4025" s="5">
        <v>4064</v>
      </c>
      <c r="B4025" s="17">
        <v>21</v>
      </c>
      <c r="C4025" s="16">
        <v>6</v>
      </c>
      <c r="D4025" s="16">
        <v>1996</v>
      </c>
      <c r="E4025" s="18">
        <v>35679</v>
      </c>
      <c r="F4025" s="9" t="s">
        <v>3971</v>
      </c>
      <c r="G4025" s="3">
        <v>5000000</v>
      </c>
      <c r="H4025">
        <v>12961389</v>
      </c>
      <c r="I4025">
        <v>12961389</v>
      </c>
      <c r="J4025" s="8" t="str">
        <f t="shared" si="498"/>
        <v/>
      </c>
      <c r="K4025" s="8" t="str">
        <f t="shared" si="499"/>
        <v/>
      </c>
      <c r="L4025" s="8" t="str">
        <f t="shared" si="500"/>
        <v>Lone Star</v>
      </c>
      <c r="M4025" s="8" t="str">
        <f t="shared" si="501"/>
        <v/>
      </c>
      <c r="N4025" s="8" t="str">
        <f t="shared" si="497"/>
        <v>Lone Star</v>
      </c>
      <c r="O4025" s="10">
        <f>INDEX(cpi!$A$1:$M$106,MATCH($D4025,cpi!$A:$A,0),MATCH($C4025,cpi!$1:$1,0))</f>
        <v>156.69999999999999</v>
      </c>
      <c r="P4025" s="10">
        <f>cpi!$I$2</f>
        <v>245.51900000000001</v>
      </c>
      <c r="Q4025" s="10">
        <f t="shared" si="502"/>
        <v>1.5668091895341418</v>
      </c>
      <c r="R4025" s="8" t="str">
        <f t="shared" si="503"/>
        <v/>
      </c>
      <c r="S4025" s="11">
        <f t="shared" si="504"/>
        <v>7834045.9476707093</v>
      </c>
      <c r="T4025" s="11">
        <f t="shared" si="504"/>
        <v>20308023.394326743</v>
      </c>
      <c r="U4025" s="11">
        <f t="shared" si="504"/>
        <v>20308023.394326743</v>
      </c>
    </row>
    <row r="4026" spans="1:21" x14ac:dyDescent="0.2">
      <c r="A4026" s="5">
        <v>4065</v>
      </c>
      <c r="B4026" s="17">
        <v>27</v>
      </c>
      <c r="C4026" s="16">
        <v>3</v>
      </c>
      <c r="D4026" s="16">
        <v>1986</v>
      </c>
      <c r="E4026" s="18">
        <v>32205</v>
      </c>
      <c r="F4026" s="9" t="s">
        <v>3972</v>
      </c>
      <c r="G4026" s="3">
        <v>5000000</v>
      </c>
      <c r="H4026" s="3">
        <v>12947763</v>
      </c>
      <c r="I4026" s="3">
        <v>12947763</v>
      </c>
      <c r="J4026" s="8" t="str">
        <f t="shared" si="498"/>
        <v/>
      </c>
      <c r="K4026" s="8" t="str">
        <f t="shared" si="499"/>
        <v/>
      </c>
      <c r="L4026" s="8" t="str">
        <f t="shared" si="500"/>
        <v>April Fool's Day</v>
      </c>
      <c r="M4026" s="8" t="str">
        <f t="shared" si="501"/>
        <v/>
      </c>
      <c r="N4026" s="8" t="str">
        <f t="shared" si="497"/>
        <v>April Fool's Day</v>
      </c>
      <c r="O4026" s="10">
        <f>INDEX(cpi!$A$1:$M$106,MATCH($D4026,cpi!$A:$A,0),MATCH($C4026,cpi!$1:$1,0))</f>
        <v>108.8</v>
      </c>
      <c r="P4026" s="10">
        <f>cpi!$I$2</f>
        <v>245.51900000000001</v>
      </c>
      <c r="Q4026" s="10">
        <f t="shared" si="502"/>
        <v>2.2566084558823531</v>
      </c>
      <c r="R4026" s="8" t="str">
        <f t="shared" si="503"/>
        <v/>
      </c>
      <c r="S4026" s="11">
        <f t="shared" si="504"/>
        <v>11283042.279411765</v>
      </c>
      <c r="T4026" s="11">
        <f t="shared" si="504"/>
        <v>29218031.470560666</v>
      </c>
      <c r="U4026" s="11">
        <f t="shared" si="504"/>
        <v>29218031.470560666</v>
      </c>
    </row>
    <row r="4027" spans="1:21" x14ac:dyDescent="0.2">
      <c r="A4027" s="5">
        <v>4066</v>
      </c>
      <c r="B4027" s="17">
        <v>2</v>
      </c>
      <c r="C4027" s="16">
        <v>4</v>
      </c>
      <c r="D4027" s="16">
        <v>1982</v>
      </c>
      <c r="E4027" s="18">
        <v>29986</v>
      </c>
      <c r="F4027" s="9" t="s">
        <v>3973</v>
      </c>
      <c r="G4027" s="3">
        <v>5000000</v>
      </c>
      <c r="H4027" s="3">
        <v>12592907</v>
      </c>
      <c r="I4027" s="3">
        <v>12592907</v>
      </c>
      <c r="J4027" s="8" t="str">
        <f t="shared" si="498"/>
        <v/>
      </c>
      <c r="K4027" s="8" t="str">
        <f t="shared" si="499"/>
        <v/>
      </c>
      <c r="L4027" s="8" t="str">
        <f t="shared" si="500"/>
        <v>Diner</v>
      </c>
      <c r="M4027" s="8" t="str">
        <f t="shared" si="501"/>
        <v/>
      </c>
      <c r="N4027" s="8" t="str">
        <f t="shared" si="497"/>
        <v>Diner</v>
      </c>
      <c r="O4027" s="10">
        <f>INDEX(cpi!$A$1:$M$106,MATCH($D4027,cpi!$A:$A,0),MATCH($C4027,cpi!$1:$1,0))</f>
        <v>94.9</v>
      </c>
      <c r="P4027" s="10">
        <f>cpi!$I$2</f>
        <v>245.51900000000001</v>
      </c>
      <c r="Q4027" s="10">
        <f t="shared" si="502"/>
        <v>2.5871338250790306</v>
      </c>
      <c r="R4027" s="8" t="str">
        <f t="shared" si="503"/>
        <v/>
      </c>
      <c r="S4027" s="11">
        <f t="shared" si="504"/>
        <v>12935669.125395153</v>
      </c>
      <c r="T4027" s="11">
        <f t="shared" si="504"/>
        <v>32579535.6557745</v>
      </c>
      <c r="U4027" s="11">
        <f t="shared" si="504"/>
        <v>32579535.6557745</v>
      </c>
    </row>
    <row r="4028" spans="1:21" x14ac:dyDescent="0.2">
      <c r="A4028" s="5">
        <v>4067</v>
      </c>
      <c r="B4028" s="17">
        <v>15</v>
      </c>
      <c r="C4028" s="16">
        <v>4</v>
      </c>
      <c r="D4028" s="16">
        <v>1983</v>
      </c>
      <c r="E4028" s="18">
        <v>30745</v>
      </c>
      <c r="F4028" s="9" t="s">
        <v>3974</v>
      </c>
      <c r="G4028" s="3">
        <v>5000000</v>
      </c>
      <c r="H4028" s="3">
        <v>12232628</v>
      </c>
      <c r="I4028" s="3">
        <v>12232628</v>
      </c>
      <c r="J4028" s="8" t="str">
        <f t="shared" si="498"/>
        <v/>
      </c>
      <c r="K4028" s="8" t="str">
        <f t="shared" si="499"/>
        <v/>
      </c>
      <c r="L4028" s="8" t="str">
        <f t="shared" si="500"/>
        <v>Lone Wolf McQuade</v>
      </c>
      <c r="M4028" s="8" t="str">
        <f t="shared" si="501"/>
        <v/>
      </c>
      <c r="N4028" s="8" t="str">
        <f t="shared" si="497"/>
        <v>Lone Wolf McQuade</v>
      </c>
      <c r="O4028" s="10">
        <f>INDEX(cpi!$A$1:$M$106,MATCH($D4028,cpi!$A:$A,0),MATCH($C4028,cpi!$1:$1,0))</f>
        <v>98.6</v>
      </c>
      <c r="P4028" s="10">
        <f>cpi!$I$2</f>
        <v>245.51900000000001</v>
      </c>
      <c r="Q4028" s="10">
        <f t="shared" si="502"/>
        <v>2.4900507099391485</v>
      </c>
      <c r="R4028" s="8" t="str">
        <f t="shared" si="503"/>
        <v/>
      </c>
      <c r="S4028" s="11">
        <f t="shared" si="504"/>
        <v>12450253.549695741</v>
      </c>
      <c r="T4028" s="11">
        <f t="shared" si="504"/>
        <v>30459864.035821505</v>
      </c>
      <c r="U4028" s="11">
        <f t="shared" si="504"/>
        <v>30459864.035821505</v>
      </c>
    </row>
    <row r="4029" spans="1:21" x14ac:dyDescent="0.2">
      <c r="A4029" s="5">
        <v>4068</v>
      </c>
      <c r="B4029" s="17">
        <v>13</v>
      </c>
      <c r="C4029" s="16">
        <v>3</v>
      </c>
      <c r="D4029" s="16">
        <v>2009</v>
      </c>
      <c r="E4029" s="18">
        <v>40181</v>
      </c>
      <c r="F4029" s="9" t="s">
        <v>3975</v>
      </c>
      <c r="G4029" s="3">
        <v>5000000</v>
      </c>
      <c r="H4029" s="3">
        <v>12062558</v>
      </c>
      <c r="I4029" s="3">
        <v>17329337</v>
      </c>
      <c r="J4029" s="8" t="str">
        <f t="shared" si="498"/>
        <v/>
      </c>
      <c r="K4029" s="8" t="str">
        <f t="shared" si="499"/>
        <v/>
      </c>
      <c r="L4029" s="8" t="str">
        <f t="shared" si="500"/>
        <v>Sunshine Cleaning</v>
      </c>
      <c r="M4029" s="8" t="str">
        <f t="shared" si="501"/>
        <v/>
      </c>
      <c r="N4029" s="8" t="str">
        <f t="shared" si="497"/>
        <v>Sunshine Cleaning</v>
      </c>
      <c r="O4029" s="10">
        <f>INDEX(cpi!$A$1:$M$106,MATCH($D4029,cpi!$A:$A,0),MATCH($C4029,cpi!$1:$1,0))</f>
        <v>212.709</v>
      </c>
      <c r="P4029" s="10">
        <f>cpi!$I$2</f>
        <v>245.51900000000001</v>
      </c>
      <c r="Q4029" s="10">
        <f t="shared" si="502"/>
        <v>1.1542482922678401</v>
      </c>
      <c r="R4029" s="8" t="str">
        <f t="shared" si="503"/>
        <v/>
      </c>
      <c r="S4029" s="11">
        <f t="shared" si="504"/>
        <v>5771241.4613392008</v>
      </c>
      <c r="T4029" s="11">
        <f t="shared" si="504"/>
        <v>13923186.971881773</v>
      </c>
      <c r="U4029" s="11">
        <f t="shared" si="504"/>
        <v>20002357.638383895</v>
      </c>
    </row>
    <row r="4030" spans="1:21" x14ac:dyDescent="0.2">
      <c r="A4030" s="5">
        <v>4069</v>
      </c>
      <c r="B4030" s="17">
        <v>29</v>
      </c>
      <c r="C4030" s="16">
        <v>1</v>
      </c>
      <c r="D4030" s="16">
        <v>2016</v>
      </c>
      <c r="E4030" s="18">
        <v>43221</v>
      </c>
      <c r="F4030" s="9" t="s">
        <v>3976</v>
      </c>
      <c r="G4030" s="3">
        <v>5000000</v>
      </c>
      <c r="H4030" s="3">
        <v>11686940</v>
      </c>
      <c r="I4030" s="3">
        <v>20765353</v>
      </c>
      <c r="J4030" s="8" t="str">
        <f t="shared" si="498"/>
        <v/>
      </c>
      <c r="K4030" s="8" t="str">
        <f t="shared" si="499"/>
        <v/>
      </c>
      <c r="L4030" s="8" t="str">
        <f t="shared" si="500"/>
        <v>Fifty Shades of Black</v>
      </c>
      <c r="M4030" s="8" t="str">
        <f t="shared" si="501"/>
        <v/>
      </c>
      <c r="N4030" s="8" t="str">
        <f t="shared" si="497"/>
        <v>Fifty Shades of Black</v>
      </c>
      <c r="O4030" s="10">
        <f>INDEX(cpi!$A$1:$M$106,MATCH($D4030,cpi!$A:$A,0),MATCH($C4030,cpi!$1:$1,0))</f>
        <v>236.916</v>
      </c>
      <c r="P4030" s="10">
        <f>cpi!$I$2</f>
        <v>245.51900000000001</v>
      </c>
      <c r="Q4030" s="10">
        <f t="shared" si="502"/>
        <v>1.0363124482939101</v>
      </c>
      <c r="R4030" s="8" t="str">
        <f t="shared" si="503"/>
        <v/>
      </c>
      <c r="S4030" s="11">
        <f t="shared" si="504"/>
        <v>5181562.2414695509</v>
      </c>
      <c r="T4030" s="11">
        <f t="shared" si="504"/>
        <v>12111321.404464031</v>
      </c>
      <c r="U4030" s="11">
        <f t="shared" si="504"/>
        <v>21519393.807117291</v>
      </c>
    </row>
    <row r="4031" spans="1:21" x14ac:dyDescent="0.2">
      <c r="A4031" s="5">
        <v>4070</v>
      </c>
      <c r="B4031" s="17">
        <v>1</v>
      </c>
      <c r="C4031" s="16">
        <v>1</v>
      </c>
      <c r="D4031" s="16">
        <v>1957</v>
      </c>
      <c r="E4031" s="18">
        <v>20821</v>
      </c>
      <c r="F4031" s="9" t="s">
        <v>3977</v>
      </c>
      <c r="G4031" s="3">
        <v>5000000</v>
      </c>
      <c r="H4031" s="3">
        <v>11000000</v>
      </c>
      <c r="I4031" s="3">
        <v>11014685</v>
      </c>
      <c r="J4031" s="8" t="str">
        <f t="shared" si="498"/>
        <v/>
      </c>
      <c r="K4031" s="8" t="str">
        <f t="shared" si="499"/>
        <v/>
      </c>
      <c r="L4031" s="8" t="str">
        <f t="shared" si="500"/>
        <v>A Farewell To Arms</v>
      </c>
      <c r="M4031" s="8" t="str">
        <f t="shared" si="501"/>
        <v/>
      </c>
      <c r="N4031" s="8" t="str">
        <f t="shared" si="497"/>
        <v>A Farewell To Arms</v>
      </c>
      <c r="O4031" s="10">
        <f>INDEX(cpi!$A$1:$M$106,MATCH($D4031,cpi!$A:$A,0),MATCH($C4031,cpi!$1:$1,0))</f>
        <v>27.6</v>
      </c>
      <c r="P4031" s="10">
        <f>cpi!$I$2</f>
        <v>245.51900000000001</v>
      </c>
      <c r="Q4031" s="10">
        <f t="shared" si="502"/>
        <v>8.8956159420289858</v>
      </c>
      <c r="R4031" s="8" t="str">
        <f t="shared" si="503"/>
        <v/>
      </c>
      <c r="S4031" s="11">
        <f t="shared" si="504"/>
        <v>44478079.71014493</v>
      </c>
      <c r="T4031" s="11">
        <f t="shared" si="504"/>
        <v>97851775.362318844</v>
      </c>
      <c r="U4031" s="11">
        <f t="shared" si="504"/>
        <v>97982407.482427537</v>
      </c>
    </row>
    <row r="4032" spans="1:21" x14ac:dyDescent="0.2">
      <c r="A4032" s="5">
        <v>4071</v>
      </c>
      <c r="B4032" s="17">
        <v>1</v>
      </c>
      <c r="C4032" s="16">
        <v>1</v>
      </c>
      <c r="D4032" s="16">
        <v>1959</v>
      </c>
      <c r="E4032" s="18">
        <v>21551</v>
      </c>
      <c r="F4032" s="9" t="s">
        <v>3978</v>
      </c>
      <c r="G4032" s="3">
        <v>5000000</v>
      </c>
      <c r="H4032" s="3">
        <v>11000000</v>
      </c>
      <c r="I4032" s="3">
        <v>11000000</v>
      </c>
      <c r="J4032" s="8" t="str">
        <f t="shared" si="498"/>
        <v/>
      </c>
      <c r="K4032" s="8" t="str">
        <f t="shared" si="499"/>
        <v/>
      </c>
      <c r="L4032" s="8" t="str">
        <f t="shared" si="500"/>
        <v>Solomon and Sheba</v>
      </c>
      <c r="M4032" s="8" t="str">
        <f t="shared" si="501"/>
        <v/>
      </c>
      <c r="N4032" s="8" t="str">
        <f t="shared" si="497"/>
        <v>Solomon and Sheba</v>
      </c>
      <c r="O4032" s="10">
        <f>INDEX(cpi!$A$1:$M$106,MATCH($D4032,cpi!$A:$A,0),MATCH($C4032,cpi!$1:$1,0))</f>
        <v>29</v>
      </c>
      <c r="P4032" s="10">
        <f>cpi!$I$2</f>
        <v>245.51900000000001</v>
      </c>
      <c r="Q4032" s="10">
        <f t="shared" si="502"/>
        <v>8.4661724137931031</v>
      </c>
      <c r="R4032" s="8" t="str">
        <f t="shared" si="503"/>
        <v/>
      </c>
      <c r="S4032" s="11">
        <f t="shared" si="504"/>
        <v>42330862.068965517</v>
      </c>
      <c r="T4032" s="11">
        <f t="shared" si="504"/>
        <v>93127896.551724136</v>
      </c>
      <c r="U4032" s="11">
        <f t="shared" si="504"/>
        <v>93127896.551724136</v>
      </c>
    </row>
    <row r="4033" spans="1:21" x14ac:dyDescent="0.2">
      <c r="A4033" s="5">
        <v>4072</v>
      </c>
      <c r="B4033" s="17">
        <v>20</v>
      </c>
      <c r="C4033" s="16">
        <v>8</v>
      </c>
      <c r="D4033" s="16">
        <v>1982</v>
      </c>
      <c r="E4033" s="18">
        <v>30536</v>
      </c>
      <c r="F4033" s="9" t="s">
        <v>3979</v>
      </c>
      <c r="G4033" s="3">
        <v>5000000</v>
      </c>
      <c r="H4033" s="3">
        <v>10751126</v>
      </c>
      <c r="I4033" s="3">
        <v>10751126</v>
      </c>
      <c r="J4033" s="8" t="str">
        <f t="shared" si="498"/>
        <v/>
      </c>
      <c r="K4033" s="8" t="str">
        <f t="shared" si="499"/>
        <v/>
      </c>
      <c r="L4033" s="8" t="str">
        <f t="shared" si="500"/>
        <v>The Beastmaster</v>
      </c>
      <c r="M4033" s="8" t="str">
        <f t="shared" si="501"/>
        <v/>
      </c>
      <c r="N4033" s="8" t="str">
        <f t="shared" si="497"/>
        <v>The Beastmaster</v>
      </c>
      <c r="O4033" s="10">
        <f>INDEX(cpi!$A$1:$M$106,MATCH($D4033,cpi!$A:$A,0),MATCH($C4033,cpi!$1:$1,0))</f>
        <v>97.7</v>
      </c>
      <c r="P4033" s="10">
        <f>cpi!$I$2</f>
        <v>245.51900000000001</v>
      </c>
      <c r="Q4033" s="10">
        <f t="shared" si="502"/>
        <v>2.5129887410440124</v>
      </c>
      <c r="R4033" s="8" t="str">
        <f t="shared" si="503"/>
        <v/>
      </c>
      <c r="S4033" s="11">
        <f t="shared" si="504"/>
        <v>12564943.705220062</v>
      </c>
      <c r="T4033" s="11">
        <f t="shared" si="504"/>
        <v>27017458.591545548</v>
      </c>
      <c r="U4033" s="11">
        <f t="shared" si="504"/>
        <v>27017458.591545548</v>
      </c>
    </row>
    <row r="4034" spans="1:21" x14ac:dyDescent="0.2">
      <c r="A4034" s="5">
        <v>4073</v>
      </c>
      <c r="B4034" s="17">
        <v>9</v>
      </c>
      <c r="C4034" s="16">
        <v>1</v>
      </c>
      <c r="D4034" s="16">
        <v>2009</v>
      </c>
      <c r="E4034" s="18">
        <v>40057</v>
      </c>
      <c r="F4034" s="9" t="s">
        <v>3980</v>
      </c>
      <c r="G4034" s="3">
        <v>5000000</v>
      </c>
      <c r="H4034" s="3">
        <v>10572742</v>
      </c>
      <c r="I4034" s="3">
        <v>10732909</v>
      </c>
      <c r="J4034" s="8" t="str">
        <f t="shared" si="498"/>
        <v/>
      </c>
      <c r="K4034" s="8" t="str">
        <f t="shared" si="499"/>
        <v/>
      </c>
      <c r="L4034" s="8" t="str">
        <f t="shared" si="500"/>
        <v>Not Easily Broken</v>
      </c>
      <c r="M4034" s="8" t="str">
        <f t="shared" si="501"/>
        <v/>
      </c>
      <c r="N4034" s="8" t="str">
        <f t="shared" ref="N4034:N4097" si="505">IF(M4034=1,L4034&amp;" ("&amp;D4034&amp;")",L4034)</f>
        <v>Not Easily Broken</v>
      </c>
      <c r="O4034" s="10">
        <f>INDEX(cpi!$A$1:$M$106,MATCH($D4034,cpi!$A:$A,0),MATCH($C4034,cpi!$1:$1,0))</f>
        <v>211.143</v>
      </c>
      <c r="P4034" s="10">
        <f>cpi!$I$2</f>
        <v>245.51900000000001</v>
      </c>
      <c r="Q4034" s="10">
        <f t="shared" si="502"/>
        <v>1.1628090914688149</v>
      </c>
      <c r="R4034" s="8" t="str">
        <f t="shared" si="503"/>
        <v/>
      </c>
      <c r="S4034" s="11">
        <f t="shared" si="504"/>
        <v>5814045.4573440747</v>
      </c>
      <c r="T4034" s="11">
        <f t="shared" si="504"/>
        <v>12294080.519354181</v>
      </c>
      <c r="U4034" s="11">
        <f t="shared" si="504"/>
        <v>12480324.163107468</v>
      </c>
    </row>
    <row r="4035" spans="1:21" x14ac:dyDescent="0.2">
      <c r="A4035" s="5">
        <v>4074</v>
      </c>
      <c r="B4035" s="17">
        <v>9</v>
      </c>
      <c r="C4035" s="16">
        <v>5</v>
      </c>
      <c r="D4035" s="16">
        <v>2014</v>
      </c>
      <c r="E4035" s="18">
        <v>41887</v>
      </c>
      <c r="F4035" s="9" t="s">
        <v>5385</v>
      </c>
      <c r="G4035" s="3">
        <v>5000000</v>
      </c>
      <c r="H4035" s="3">
        <v>10429707</v>
      </c>
      <c r="I4035" s="3">
        <v>10537341</v>
      </c>
      <c r="J4035" s="8" t="str">
        <f t="shared" ref="J4035:J4098" si="506">IF(I4035=0,1,"")</f>
        <v/>
      </c>
      <c r="K4035" s="8" t="str">
        <f t="shared" ref="K4035:K4098" si="507">IF(D4035&gt;2017,1,"")</f>
        <v/>
      </c>
      <c r="L4035" s="8" t="str">
        <f t="shared" ref="L4035:L4098" si="508">F4035</f>
        <v>Moms' Night Out</v>
      </c>
      <c r="M4035" s="8" t="str">
        <f t="shared" ref="M4035:M4098" si="509">IF(COUNTIF($L$2:$L$5233,L4035)&gt;1,1,"")</f>
        <v/>
      </c>
      <c r="N4035" s="8" t="str">
        <f t="shared" si="505"/>
        <v>Moms' Night Out</v>
      </c>
      <c r="O4035" s="10">
        <f>INDEX(cpi!$A$1:$M$106,MATCH($D4035,cpi!$A:$A,0),MATCH($C4035,cpi!$1:$1,0))</f>
        <v>237.9</v>
      </c>
      <c r="P4035" s="10">
        <f>cpi!$I$2</f>
        <v>245.51900000000001</v>
      </c>
      <c r="Q4035" s="10">
        <f t="shared" ref="Q4035:Q4098" si="510">P4035/O4035</f>
        <v>1.0320260613703236</v>
      </c>
      <c r="R4035" s="8" t="str">
        <f t="shared" ref="R4035:R4098" si="511">IF(ISERROR(Q4035),1,"")</f>
        <v/>
      </c>
      <c r="S4035" s="11">
        <f t="shared" ref="S4035:U4098" si="512">G4035*$Q4035</f>
        <v>5160130.306851618</v>
      </c>
      <c r="T4035" s="11">
        <f t="shared" si="512"/>
        <v>10763729.436456494</v>
      </c>
      <c r="U4035" s="11">
        <f t="shared" si="512"/>
        <v>10874810.529546026</v>
      </c>
    </row>
    <row r="4036" spans="1:21" x14ac:dyDescent="0.2">
      <c r="A4036" s="5">
        <v>4075</v>
      </c>
      <c r="B4036" s="17">
        <v>17</v>
      </c>
      <c r="C4036" s="16">
        <v>3</v>
      </c>
      <c r="D4036" s="16">
        <v>2017</v>
      </c>
      <c r="E4036" s="18">
        <v>43223</v>
      </c>
      <c r="F4036" s="9" t="s">
        <v>3982</v>
      </c>
      <c r="G4036" s="3">
        <v>5000000</v>
      </c>
      <c r="H4036" s="3">
        <v>10166820</v>
      </c>
      <c r="I4036" s="3">
        <v>10744134</v>
      </c>
      <c r="J4036" s="8" t="str">
        <f t="shared" si="506"/>
        <v/>
      </c>
      <c r="K4036" s="8" t="str">
        <f t="shared" si="507"/>
        <v/>
      </c>
      <c r="L4036" s="8" t="str">
        <f t="shared" si="508"/>
        <v>The Belko Experiment</v>
      </c>
      <c r="M4036" s="8" t="str">
        <f t="shared" si="509"/>
        <v/>
      </c>
      <c r="N4036" s="8" t="str">
        <f t="shared" si="505"/>
        <v>The Belko Experiment</v>
      </c>
      <c r="O4036" s="10">
        <f>INDEX(cpi!$A$1:$M$106,MATCH($D4036,cpi!$A:$A,0),MATCH($C4036,cpi!$1:$1,0))</f>
        <v>243.80099999999999</v>
      </c>
      <c r="P4036" s="10">
        <f>cpi!$I$2</f>
        <v>245.51900000000001</v>
      </c>
      <c r="Q4036" s="10">
        <f t="shared" si="510"/>
        <v>1.0070467307353128</v>
      </c>
      <c r="R4036" s="8" t="str">
        <f t="shared" si="511"/>
        <v/>
      </c>
      <c r="S4036" s="11">
        <f t="shared" si="512"/>
        <v>5035233.6536765639</v>
      </c>
      <c r="T4036" s="11">
        <f t="shared" si="512"/>
        <v>10238462.842974393</v>
      </c>
      <c r="U4036" s="11">
        <f t="shared" si="512"/>
        <v>10819845.019282119</v>
      </c>
    </row>
    <row r="4037" spans="1:21" x14ac:dyDescent="0.2">
      <c r="A4037" s="5">
        <v>4076</v>
      </c>
      <c r="B4037" s="17">
        <v>11</v>
      </c>
      <c r="C4037" s="16">
        <v>3</v>
      </c>
      <c r="D4037" s="16">
        <v>2016</v>
      </c>
      <c r="E4037" s="18">
        <v>42677</v>
      </c>
      <c r="F4037" s="9" t="s">
        <v>3983</v>
      </c>
      <c r="G4037" s="3">
        <v>5000000</v>
      </c>
      <c r="H4037" s="3">
        <v>9669521</v>
      </c>
      <c r="I4037" s="3">
        <v>9669521</v>
      </c>
      <c r="J4037" s="8" t="str">
        <f t="shared" si="506"/>
        <v/>
      </c>
      <c r="K4037" s="8" t="str">
        <f t="shared" si="507"/>
        <v/>
      </c>
      <c r="L4037" s="8" t="str">
        <f t="shared" si="508"/>
        <v>The Perfect Match</v>
      </c>
      <c r="M4037" s="8" t="str">
        <f t="shared" si="509"/>
        <v/>
      </c>
      <c r="N4037" s="8" t="str">
        <f t="shared" si="505"/>
        <v>The Perfect Match</v>
      </c>
      <c r="O4037" s="10">
        <f>INDEX(cpi!$A$1:$M$106,MATCH($D4037,cpi!$A:$A,0),MATCH($C4037,cpi!$1:$1,0))</f>
        <v>238.13200000000001</v>
      </c>
      <c r="P4037" s="10">
        <f>cpi!$I$2</f>
        <v>245.51900000000001</v>
      </c>
      <c r="Q4037" s="10">
        <f t="shared" si="510"/>
        <v>1.0310206104177515</v>
      </c>
      <c r="R4037" s="8" t="str">
        <f t="shared" si="511"/>
        <v/>
      </c>
      <c r="S4037" s="11">
        <f t="shared" si="512"/>
        <v>5155103.052088758</v>
      </c>
      <c r="T4037" s="11">
        <f t="shared" si="512"/>
        <v>9969475.4438672662</v>
      </c>
      <c r="U4037" s="11">
        <f t="shared" si="512"/>
        <v>9969475.4438672662</v>
      </c>
    </row>
    <row r="4038" spans="1:21" x14ac:dyDescent="0.2">
      <c r="A4038" s="5">
        <v>4077</v>
      </c>
      <c r="B4038" s="17">
        <v>6</v>
      </c>
      <c r="C4038" s="16">
        <v>10</v>
      </c>
      <c r="D4038" s="16">
        <v>2000</v>
      </c>
      <c r="E4038" s="18">
        <v>36687</v>
      </c>
      <c r="F4038" s="9" t="s">
        <v>3984</v>
      </c>
      <c r="G4038" s="3">
        <v>5000000</v>
      </c>
      <c r="H4038" s="3">
        <v>9628751</v>
      </c>
      <c r="I4038" s="3">
        <v>16628751</v>
      </c>
      <c r="J4038" s="8" t="str">
        <f t="shared" si="506"/>
        <v/>
      </c>
      <c r="K4038" s="8" t="str">
        <f t="shared" si="507"/>
        <v/>
      </c>
      <c r="L4038" s="8" t="str">
        <f t="shared" si="508"/>
        <v>Digimon: The Movie</v>
      </c>
      <c r="M4038" s="8" t="str">
        <f t="shared" si="509"/>
        <v/>
      </c>
      <c r="N4038" s="8" t="str">
        <f t="shared" si="505"/>
        <v>Digimon: The Movie</v>
      </c>
      <c r="O4038" s="10">
        <f>INDEX(cpi!$A$1:$M$106,MATCH($D4038,cpi!$A:$A,0),MATCH($C4038,cpi!$1:$1,0))</f>
        <v>174</v>
      </c>
      <c r="P4038" s="10">
        <f>cpi!$I$2</f>
        <v>245.51900000000001</v>
      </c>
      <c r="Q4038" s="10">
        <f t="shared" si="510"/>
        <v>1.411028735632184</v>
      </c>
      <c r="R4038" s="8" t="str">
        <f t="shared" si="511"/>
        <v/>
      </c>
      <c r="S4038" s="11">
        <f t="shared" si="512"/>
        <v>7055143.6781609198</v>
      </c>
      <c r="T4038" s="11">
        <f t="shared" si="512"/>
        <v>13586444.349247128</v>
      </c>
      <c r="U4038" s="11">
        <f t="shared" si="512"/>
        <v>23463645.498672415</v>
      </c>
    </row>
    <row r="4039" spans="1:21" x14ac:dyDescent="0.2">
      <c r="A4039" s="5">
        <v>4078</v>
      </c>
      <c r="B4039" s="17">
        <v>28</v>
      </c>
      <c r="C4039" s="16">
        <v>5</v>
      </c>
      <c r="D4039" s="16">
        <v>2004</v>
      </c>
      <c r="E4039" s="18">
        <v>38812</v>
      </c>
      <c r="F4039" s="9" t="s">
        <v>3985</v>
      </c>
      <c r="G4039" s="3">
        <v>5000000</v>
      </c>
      <c r="H4039" s="3">
        <v>8886160</v>
      </c>
      <c r="I4039" s="3">
        <v>10206551</v>
      </c>
      <c r="J4039" s="8" t="str">
        <f t="shared" si="506"/>
        <v/>
      </c>
      <c r="K4039" s="8" t="str">
        <f t="shared" si="507"/>
        <v/>
      </c>
      <c r="L4039" s="8" t="str">
        <f t="shared" si="508"/>
        <v>Saved!</v>
      </c>
      <c r="M4039" s="8" t="str">
        <f t="shared" si="509"/>
        <v/>
      </c>
      <c r="N4039" s="8" t="str">
        <f t="shared" si="505"/>
        <v>Saved!</v>
      </c>
      <c r="O4039" s="10">
        <f>INDEX(cpi!$A$1:$M$106,MATCH($D4039,cpi!$A:$A,0),MATCH($C4039,cpi!$1:$1,0))</f>
        <v>189.1</v>
      </c>
      <c r="P4039" s="10">
        <f>cpi!$I$2</f>
        <v>245.51900000000001</v>
      </c>
      <c r="Q4039" s="10">
        <f t="shared" si="510"/>
        <v>1.2983553675304074</v>
      </c>
      <c r="R4039" s="8" t="str">
        <f t="shared" si="511"/>
        <v/>
      </c>
      <c r="S4039" s="11">
        <f t="shared" si="512"/>
        <v>6491776.8376520369</v>
      </c>
      <c r="T4039" s="11">
        <f t="shared" si="512"/>
        <v>11537393.532734005</v>
      </c>
      <c r="U4039" s="11">
        <f t="shared" si="512"/>
        <v>13251730.274822846</v>
      </c>
    </row>
    <row r="4040" spans="1:21" x14ac:dyDescent="0.2">
      <c r="A4040" s="5">
        <v>4079</v>
      </c>
      <c r="B4040" s="17">
        <v>9</v>
      </c>
      <c r="C4040" s="16">
        <v>5</v>
      </c>
      <c r="D4040" s="16">
        <v>2003</v>
      </c>
      <c r="E4040" s="18">
        <v>37869</v>
      </c>
      <c r="F4040" s="9" t="s">
        <v>3986</v>
      </c>
      <c r="G4040" s="3">
        <v>5000000</v>
      </c>
      <c r="H4040" s="3">
        <v>8460000</v>
      </c>
      <c r="I4040" s="3">
        <v>25913869</v>
      </c>
      <c r="J4040" s="8" t="str">
        <f t="shared" si="506"/>
        <v/>
      </c>
      <c r="K4040" s="8" t="str">
        <f t="shared" si="507"/>
        <v/>
      </c>
      <c r="L4040" s="8" t="str">
        <f t="shared" si="508"/>
        <v>Les invasions barbares</v>
      </c>
      <c r="M4040" s="8" t="str">
        <f t="shared" si="509"/>
        <v/>
      </c>
      <c r="N4040" s="8" t="str">
        <f t="shared" si="505"/>
        <v>Les invasions barbares</v>
      </c>
      <c r="O4040" s="10">
        <f>INDEX(cpi!$A$1:$M$106,MATCH($D4040,cpi!$A:$A,0),MATCH($C4040,cpi!$1:$1,0))</f>
        <v>183.5</v>
      </c>
      <c r="P4040" s="10">
        <f>cpi!$I$2</f>
        <v>245.51900000000001</v>
      </c>
      <c r="Q4040" s="10">
        <f t="shared" si="510"/>
        <v>1.3379782016348774</v>
      </c>
      <c r="R4040" s="8" t="str">
        <f t="shared" si="511"/>
        <v/>
      </c>
      <c r="S4040" s="11">
        <f t="shared" si="512"/>
        <v>6689891.0081743868</v>
      </c>
      <c r="T4040" s="11">
        <f t="shared" si="512"/>
        <v>11319295.585831063</v>
      </c>
      <c r="U4040" s="11">
        <f t="shared" si="512"/>
        <v>34672191.842021801</v>
      </c>
    </row>
    <row r="4041" spans="1:21" x14ac:dyDescent="0.2">
      <c r="A4041" s="5">
        <v>4080</v>
      </c>
      <c r="B4041" s="17">
        <v>11</v>
      </c>
      <c r="C4041" s="16">
        <v>3</v>
      </c>
      <c r="D4041" s="16">
        <v>1976</v>
      </c>
      <c r="E4041" s="18">
        <v>28067</v>
      </c>
      <c r="F4041" s="9" t="s">
        <v>3987</v>
      </c>
      <c r="G4041" s="3">
        <v>5000000</v>
      </c>
      <c r="H4041" s="3">
        <v>8000000</v>
      </c>
      <c r="I4041" s="3">
        <v>8000000</v>
      </c>
      <c r="J4041" s="8" t="str">
        <f t="shared" si="506"/>
        <v/>
      </c>
      <c r="K4041" s="8" t="str">
        <f t="shared" si="507"/>
        <v/>
      </c>
      <c r="L4041" s="8" t="str">
        <f t="shared" si="508"/>
        <v>Robin and Marian</v>
      </c>
      <c r="M4041" s="8" t="str">
        <f t="shared" si="509"/>
        <v/>
      </c>
      <c r="N4041" s="8" t="str">
        <f t="shared" si="505"/>
        <v>Robin and Marian</v>
      </c>
      <c r="O4041" s="10">
        <f>INDEX(cpi!$A$1:$M$106,MATCH($D4041,cpi!$A:$A,0),MATCH($C4041,cpi!$1:$1,0))</f>
        <v>55.9</v>
      </c>
      <c r="P4041" s="10">
        <f>cpi!$I$2</f>
        <v>245.51900000000001</v>
      </c>
      <c r="Q4041" s="10">
        <f t="shared" si="510"/>
        <v>4.3921109123434707</v>
      </c>
      <c r="R4041" s="8" t="str">
        <f t="shared" si="511"/>
        <v/>
      </c>
      <c r="S4041" s="11">
        <f t="shared" si="512"/>
        <v>21960554.561717354</v>
      </c>
      <c r="T4041" s="11">
        <f t="shared" si="512"/>
        <v>35136887.298747763</v>
      </c>
      <c r="U4041" s="11">
        <f t="shared" si="512"/>
        <v>35136887.298747763</v>
      </c>
    </row>
    <row r="4042" spans="1:21" x14ac:dyDescent="0.2">
      <c r="A4042" s="5">
        <v>4081</v>
      </c>
      <c r="B4042" s="17">
        <v>22</v>
      </c>
      <c r="C4042" s="16">
        <v>12</v>
      </c>
      <c r="D4042" s="16">
        <v>1978</v>
      </c>
      <c r="E4042" s="18">
        <v>29140</v>
      </c>
      <c r="F4042" s="9" t="s">
        <v>3988</v>
      </c>
      <c r="G4042" s="3">
        <v>5000000</v>
      </c>
      <c r="H4042" s="3">
        <v>7100000</v>
      </c>
      <c r="I4042" s="3">
        <v>7100000</v>
      </c>
      <c r="J4042" s="8" t="str">
        <f t="shared" si="506"/>
        <v/>
      </c>
      <c r="K4042" s="8" t="str">
        <f t="shared" si="507"/>
        <v/>
      </c>
      <c r="L4042" s="8" t="str">
        <f t="shared" si="508"/>
        <v>Force 10 from Navarone</v>
      </c>
      <c r="M4042" s="8" t="str">
        <f t="shared" si="509"/>
        <v/>
      </c>
      <c r="N4042" s="8" t="str">
        <f t="shared" si="505"/>
        <v>Force 10 from Navarone</v>
      </c>
      <c r="O4042" s="10">
        <f>INDEX(cpi!$A$1:$M$106,MATCH($D4042,cpi!$A:$A,0),MATCH($C4042,cpi!$1:$1,0))</f>
        <v>67.7</v>
      </c>
      <c r="P4042" s="10">
        <f>cpi!$I$2</f>
        <v>245.51900000000001</v>
      </c>
      <c r="Q4042" s="10">
        <f t="shared" si="510"/>
        <v>3.6265731166912851</v>
      </c>
      <c r="R4042" s="8" t="str">
        <f t="shared" si="511"/>
        <v/>
      </c>
      <c r="S4042" s="11">
        <f t="shared" si="512"/>
        <v>18132865.583456427</v>
      </c>
      <c r="T4042" s="11">
        <f t="shared" si="512"/>
        <v>25748669.128508125</v>
      </c>
      <c r="U4042" s="11">
        <f t="shared" si="512"/>
        <v>25748669.128508125</v>
      </c>
    </row>
    <row r="4043" spans="1:21" x14ac:dyDescent="0.2">
      <c r="A4043" s="5">
        <v>4082</v>
      </c>
      <c r="B4043" s="17">
        <v>27</v>
      </c>
      <c r="C4043" s="16">
        <v>4</v>
      </c>
      <c r="D4043" s="16">
        <v>2001</v>
      </c>
      <c r="E4043" s="18">
        <v>37684</v>
      </c>
      <c r="F4043" s="9" t="s">
        <v>3989</v>
      </c>
      <c r="G4043" s="3">
        <v>5000000</v>
      </c>
      <c r="H4043" s="3">
        <v>6755271</v>
      </c>
      <c r="I4043" s="3">
        <v>6755271</v>
      </c>
      <c r="J4043" s="8" t="str">
        <f t="shared" si="506"/>
        <v/>
      </c>
      <c r="K4043" s="8" t="str">
        <f t="shared" si="507"/>
        <v/>
      </c>
      <c r="L4043" s="8" t="str">
        <f t="shared" si="508"/>
        <v>The Forsaken</v>
      </c>
      <c r="M4043" s="8" t="str">
        <f t="shared" si="509"/>
        <v/>
      </c>
      <c r="N4043" s="8" t="str">
        <f t="shared" si="505"/>
        <v>The Forsaken</v>
      </c>
      <c r="O4043" s="10">
        <f>INDEX(cpi!$A$1:$M$106,MATCH($D4043,cpi!$A:$A,0),MATCH($C4043,cpi!$1:$1,0))</f>
        <v>176.9</v>
      </c>
      <c r="P4043" s="10">
        <f>cpi!$I$2</f>
        <v>245.51900000000001</v>
      </c>
      <c r="Q4043" s="10">
        <f t="shared" si="510"/>
        <v>1.3878971170152627</v>
      </c>
      <c r="R4043" s="8" t="str">
        <f t="shared" si="511"/>
        <v/>
      </c>
      <c r="S4043" s="11">
        <f t="shared" si="512"/>
        <v>6939485.5850763135</v>
      </c>
      <c r="T4043" s="11">
        <f t="shared" si="512"/>
        <v>9375621.1455568112</v>
      </c>
      <c r="U4043" s="11">
        <f t="shared" si="512"/>
        <v>9375621.1455568112</v>
      </c>
    </row>
    <row r="4044" spans="1:21" x14ac:dyDescent="0.2">
      <c r="A4044" s="5">
        <v>4083</v>
      </c>
      <c r="B4044" s="17">
        <v>21</v>
      </c>
      <c r="C4044" s="16">
        <v>7</v>
      </c>
      <c r="D4044" s="16">
        <v>1989</v>
      </c>
      <c r="E4044" s="18">
        <v>33123</v>
      </c>
      <c r="F4044" s="9" t="s">
        <v>3990</v>
      </c>
      <c r="G4044" s="3">
        <v>5000000</v>
      </c>
      <c r="H4044" s="3">
        <v>6157157</v>
      </c>
      <c r="I4044" s="3">
        <v>6157157</v>
      </c>
      <c r="J4044" s="8" t="str">
        <f t="shared" si="506"/>
        <v/>
      </c>
      <c r="K4044" s="8" t="str">
        <f t="shared" si="507"/>
        <v/>
      </c>
      <c r="L4044" s="8" t="str">
        <f t="shared" si="508"/>
        <v>UHF</v>
      </c>
      <c r="M4044" s="8" t="str">
        <f t="shared" si="509"/>
        <v/>
      </c>
      <c r="N4044" s="8" t="str">
        <f t="shared" si="505"/>
        <v>UHF</v>
      </c>
      <c r="O4044" s="10">
        <f>INDEX(cpi!$A$1:$M$106,MATCH($D4044,cpi!$A:$A,0),MATCH($C4044,cpi!$1:$1,0))</f>
        <v>124.4</v>
      </c>
      <c r="P4044" s="10">
        <f>cpi!$I$2</f>
        <v>245.51900000000001</v>
      </c>
      <c r="Q4044" s="10">
        <f t="shared" si="510"/>
        <v>1.9736254019292605</v>
      </c>
      <c r="R4044" s="8" t="str">
        <f t="shared" si="511"/>
        <v/>
      </c>
      <c r="S4044" s="11">
        <f t="shared" si="512"/>
        <v>9868127.0096463021</v>
      </c>
      <c r="T4044" s="11">
        <f t="shared" si="512"/>
        <v>12151921.458866559</v>
      </c>
      <c r="U4044" s="11">
        <f t="shared" si="512"/>
        <v>12151921.458866559</v>
      </c>
    </row>
    <row r="4045" spans="1:21" x14ac:dyDescent="0.2">
      <c r="A4045" s="5">
        <v>4084</v>
      </c>
      <c r="B4045" s="17">
        <v>28</v>
      </c>
      <c r="C4045" s="16">
        <v>5</v>
      </c>
      <c r="D4045" s="16">
        <v>2010</v>
      </c>
      <c r="E4045" s="18">
        <v>41004</v>
      </c>
      <c r="F4045" s="9" t="s">
        <v>3991</v>
      </c>
      <c r="G4045" s="3">
        <v>5000000</v>
      </c>
      <c r="H4045" s="3">
        <v>6096582</v>
      </c>
      <c r="I4045" s="3">
        <v>16515203</v>
      </c>
      <c r="J4045" s="8" t="str">
        <f t="shared" si="506"/>
        <v/>
      </c>
      <c r="K4045" s="8" t="str">
        <f t="shared" si="507"/>
        <v/>
      </c>
      <c r="L4045" s="8" t="str">
        <f t="shared" si="508"/>
        <v>Sea Rex 3D: Journey to a Prehistoric World</v>
      </c>
      <c r="M4045" s="8" t="str">
        <f t="shared" si="509"/>
        <v/>
      </c>
      <c r="N4045" s="8" t="str">
        <f t="shared" si="505"/>
        <v>Sea Rex 3D: Journey to a Prehistoric World</v>
      </c>
      <c r="O4045" s="10">
        <f>INDEX(cpi!$A$1:$M$106,MATCH($D4045,cpi!$A:$A,0),MATCH($C4045,cpi!$1:$1,0))</f>
        <v>218.178</v>
      </c>
      <c r="P4045" s="10">
        <f>cpi!$I$2</f>
        <v>245.51900000000001</v>
      </c>
      <c r="Q4045" s="10">
        <f t="shared" si="510"/>
        <v>1.1253151096810861</v>
      </c>
      <c r="R4045" s="8" t="str">
        <f t="shared" si="511"/>
        <v/>
      </c>
      <c r="S4045" s="11">
        <f t="shared" si="512"/>
        <v>5626575.5484054303</v>
      </c>
      <c r="T4045" s="11">
        <f t="shared" si="512"/>
        <v>6860575.8420097353</v>
      </c>
      <c r="U4045" s="11">
        <f t="shared" si="512"/>
        <v>18584807.475350402</v>
      </c>
    </row>
    <row r="4046" spans="1:21" x14ac:dyDescent="0.2">
      <c r="A4046" s="5">
        <v>4085</v>
      </c>
      <c r="B4046" s="17">
        <v>6</v>
      </c>
      <c r="C4046" s="16">
        <v>1</v>
      </c>
      <c r="D4046" s="16">
        <v>2006</v>
      </c>
      <c r="E4046" s="18">
        <v>38869</v>
      </c>
      <c r="F4046" s="9" t="s">
        <v>5351</v>
      </c>
      <c r="G4046" s="3">
        <v>5000000</v>
      </c>
      <c r="H4046" s="3">
        <v>6090172</v>
      </c>
      <c r="I4046" s="3">
        <v>6590172</v>
      </c>
      <c r="J4046" s="8" t="str">
        <f t="shared" si="506"/>
        <v/>
      </c>
      <c r="K4046" s="8" t="str">
        <f t="shared" si="507"/>
        <v/>
      </c>
      <c r="L4046" s="8" t="str">
        <f t="shared" si="508"/>
        <v>Grandma's Boy</v>
      </c>
      <c r="M4046" s="8" t="str">
        <f t="shared" si="509"/>
        <v/>
      </c>
      <c r="N4046" s="8" t="str">
        <f t="shared" si="505"/>
        <v>Grandma's Boy</v>
      </c>
      <c r="O4046" s="10">
        <f>INDEX(cpi!$A$1:$M$106,MATCH($D4046,cpi!$A:$A,0),MATCH($C4046,cpi!$1:$1,0))</f>
        <v>198.3</v>
      </c>
      <c r="P4046" s="10">
        <f>cpi!$I$2</f>
        <v>245.51900000000001</v>
      </c>
      <c r="Q4046" s="10">
        <f t="shared" si="510"/>
        <v>1.2381190115985881</v>
      </c>
      <c r="R4046" s="8" t="str">
        <f t="shared" si="511"/>
        <v/>
      </c>
      <c r="S4046" s="11">
        <f t="shared" si="512"/>
        <v>6190595.0579929398</v>
      </c>
      <c r="T4046" s="11">
        <f t="shared" si="512"/>
        <v>7540357.7371053966</v>
      </c>
      <c r="U4046" s="11">
        <f t="shared" si="512"/>
        <v>8159417.2429046901</v>
      </c>
    </row>
    <row r="4047" spans="1:21" x14ac:dyDescent="0.2">
      <c r="A4047" s="5">
        <v>4086</v>
      </c>
      <c r="B4047" s="17">
        <v>14</v>
      </c>
      <c r="C4047" s="16">
        <v>8</v>
      </c>
      <c r="D4047" s="16">
        <v>1998</v>
      </c>
      <c r="E4047" s="18">
        <v>36199</v>
      </c>
      <c r="F4047" s="9" t="s">
        <v>3993</v>
      </c>
      <c r="G4047" s="3">
        <v>5000000</v>
      </c>
      <c r="H4047" s="3">
        <v>5502773</v>
      </c>
      <c r="I4047" s="3">
        <v>5502773</v>
      </c>
      <c r="J4047" s="8" t="str">
        <f t="shared" si="506"/>
        <v/>
      </c>
      <c r="K4047" s="8" t="str">
        <f t="shared" si="507"/>
        <v/>
      </c>
      <c r="L4047" s="8" t="str">
        <f t="shared" si="508"/>
        <v>Slums of Beverly Hills</v>
      </c>
      <c r="M4047" s="8" t="str">
        <f t="shared" si="509"/>
        <v/>
      </c>
      <c r="N4047" s="8" t="str">
        <f t="shared" si="505"/>
        <v>Slums of Beverly Hills</v>
      </c>
      <c r="O4047" s="10">
        <f>INDEX(cpi!$A$1:$M$106,MATCH($D4047,cpi!$A:$A,0),MATCH($C4047,cpi!$1:$1,0))</f>
        <v>163.4</v>
      </c>
      <c r="P4047" s="10">
        <f>cpi!$I$2</f>
        <v>245.51900000000001</v>
      </c>
      <c r="Q4047" s="10">
        <f t="shared" si="510"/>
        <v>1.5025642594859241</v>
      </c>
      <c r="R4047" s="8" t="str">
        <f t="shared" si="511"/>
        <v/>
      </c>
      <c r="S4047" s="11">
        <f t="shared" si="512"/>
        <v>7512821.2974296203</v>
      </c>
      <c r="T4047" s="11">
        <f t="shared" si="512"/>
        <v>8268270.0378641365</v>
      </c>
      <c r="U4047" s="11">
        <f t="shared" si="512"/>
        <v>8268270.0378641365</v>
      </c>
    </row>
    <row r="4048" spans="1:21" x14ac:dyDescent="0.2">
      <c r="A4048" s="5">
        <v>4087</v>
      </c>
      <c r="B4048" s="17">
        <v>28</v>
      </c>
      <c r="C4048" s="16">
        <v>5</v>
      </c>
      <c r="D4048" s="16">
        <v>1969</v>
      </c>
      <c r="E4048" s="18">
        <v>26028</v>
      </c>
      <c r="F4048" s="9" t="s">
        <v>3994</v>
      </c>
      <c r="G4048" s="3">
        <v>5000000</v>
      </c>
      <c r="H4048" s="3">
        <v>5321508</v>
      </c>
      <c r="I4048" s="3">
        <v>5321508</v>
      </c>
      <c r="J4048" s="8" t="str">
        <f t="shared" si="506"/>
        <v/>
      </c>
      <c r="K4048" s="8" t="str">
        <f t="shared" si="507"/>
        <v/>
      </c>
      <c r="L4048" s="8" t="str">
        <f t="shared" si="508"/>
        <v>C'era una volta il West</v>
      </c>
      <c r="M4048" s="8" t="str">
        <f t="shared" si="509"/>
        <v/>
      </c>
      <c r="N4048" s="8" t="str">
        <f t="shared" si="505"/>
        <v>C'era una volta il West</v>
      </c>
      <c r="O4048" s="10">
        <f>INDEX(cpi!$A$1:$M$106,MATCH($D4048,cpi!$A:$A,0),MATCH($C4048,cpi!$1:$1,0))</f>
        <v>36.4</v>
      </c>
      <c r="P4048" s="10">
        <f>cpi!$I$2</f>
        <v>245.51900000000001</v>
      </c>
      <c r="Q4048" s="10">
        <f t="shared" si="510"/>
        <v>6.7450274725274726</v>
      </c>
      <c r="R4048" s="8" t="str">
        <f t="shared" si="511"/>
        <v/>
      </c>
      <c r="S4048" s="11">
        <f t="shared" si="512"/>
        <v>33725137.362637363</v>
      </c>
      <c r="T4048" s="11">
        <f t="shared" si="512"/>
        <v>35893717.655274726</v>
      </c>
      <c r="U4048" s="11">
        <f t="shared" si="512"/>
        <v>35893717.655274726</v>
      </c>
    </row>
    <row r="4049" spans="1:21" x14ac:dyDescent="0.2">
      <c r="A4049" s="5">
        <v>4088</v>
      </c>
      <c r="B4049" s="17">
        <v>13</v>
      </c>
      <c r="C4049" s="16">
        <v>7</v>
      </c>
      <c r="D4049" s="16">
        <v>2001</v>
      </c>
      <c r="E4049" s="18">
        <v>37263</v>
      </c>
      <c r="F4049" s="9" t="s">
        <v>3995</v>
      </c>
      <c r="G4049" s="3">
        <v>5000000</v>
      </c>
      <c r="H4049" s="3">
        <v>5308707</v>
      </c>
      <c r="I4049" s="3">
        <v>5476060</v>
      </c>
      <c r="J4049" s="8" t="str">
        <f t="shared" si="506"/>
        <v/>
      </c>
      <c r="K4049" s="8" t="str">
        <f t="shared" si="507"/>
        <v/>
      </c>
      <c r="L4049" s="8" t="str">
        <f t="shared" si="508"/>
        <v>Made</v>
      </c>
      <c r="M4049" s="8" t="str">
        <f t="shared" si="509"/>
        <v/>
      </c>
      <c r="N4049" s="8" t="str">
        <f t="shared" si="505"/>
        <v>Made</v>
      </c>
      <c r="O4049" s="10">
        <f>INDEX(cpi!$A$1:$M$106,MATCH($D4049,cpi!$A:$A,0),MATCH($C4049,cpi!$1:$1,0))</f>
        <v>177.5</v>
      </c>
      <c r="P4049" s="10">
        <f>cpi!$I$2</f>
        <v>245.51900000000001</v>
      </c>
      <c r="Q4049" s="10">
        <f t="shared" si="510"/>
        <v>1.3832056338028169</v>
      </c>
      <c r="R4049" s="8" t="str">
        <f t="shared" si="511"/>
        <v/>
      </c>
      <c r="S4049" s="11">
        <f t="shared" si="512"/>
        <v>6916028.1690140842</v>
      </c>
      <c r="T4049" s="11">
        <f t="shared" si="512"/>
        <v>7343033.4306084504</v>
      </c>
      <c r="U4049" s="11">
        <f t="shared" si="512"/>
        <v>7574517.0430422537</v>
      </c>
    </row>
    <row r="4050" spans="1:21" x14ac:dyDescent="0.2">
      <c r="A4050" s="5">
        <v>4089</v>
      </c>
      <c r="B4050" s="17">
        <v>19</v>
      </c>
      <c r="C4050" s="16">
        <v>11</v>
      </c>
      <c r="D4050" s="16">
        <v>2004</v>
      </c>
      <c r="E4050" s="18">
        <v>38544</v>
      </c>
      <c r="F4050" s="9" t="s">
        <v>3996</v>
      </c>
      <c r="G4050" s="3">
        <v>5000000</v>
      </c>
      <c r="H4050" s="3">
        <v>5211842</v>
      </c>
      <c r="I4050" s="3">
        <v>40311842</v>
      </c>
      <c r="J4050" s="8" t="str">
        <f t="shared" si="506"/>
        <v/>
      </c>
      <c r="K4050" s="8" t="str">
        <f t="shared" si="507"/>
        <v/>
      </c>
      <c r="L4050" s="8" t="str">
        <f t="shared" si="508"/>
        <v>La mala educaciÃ³n</v>
      </c>
      <c r="M4050" s="8" t="str">
        <f t="shared" si="509"/>
        <v/>
      </c>
      <c r="N4050" s="8" t="str">
        <f t="shared" si="505"/>
        <v>La mala educaciÃ³n</v>
      </c>
      <c r="O4050" s="10">
        <f>INDEX(cpi!$A$1:$M$106,MATCH($D4050,cpi!$A:$A,0),MATCH($C4050,cpi!$1:$1,0))</f>
        <v>191</v>
      </c>
      <c r="P4050" s="10">
        <f>cpi!$I$2</f>
        <v>245.51900000000001</v>
      </c>
      <c r="Q4050" s="10">
        <f t="shared" si="510"/>
        <v>1.2854397905759163</v>
      </c>
      <c r="R4050" s="8" t="str">
        <f t="shared" si="511"/>
        <v/>
      </c>
      <c r="S4050" s="11">
        <f t="shared" si="512"/>
        <v>6427198.9528795816</v>
      </c>
      <c r="T4050" s="11">
        <f t="shared" si="512"/>
        <v>6699509.0889947647</v>
      </c>
      <c r="U4050" s="11">
        <f t="shared" si="512"/>
        <v>51818445.738209426</v>
      </c>
    </row>
    <row r="4051" spans="1:21" x14ac:dyDescent="0.2">
      <c r="A4051" s="5">
        <v>4090</v>
      </c>
      <c r="B4051" s="17">
        <v>12</v>
      </c>
      <c r="C4051" s="16">
        <v>6</v>
      </c>
      <c r="D4051" s="16">
        <v>2009</v>
      </c>
      <c r="E4051" s="18">
        <v>40153</v>
      </c>
      <c r="F4051" s="9" t="s">
        <v>3997</v>
      </c>
      <c r="G4051" s="3">
        <v>5000000</v>
      </c>
      <c r="H4051" s="3">
        <v>5010163</v>
      </c>
      <c r="I4051" s="3">
        <v>10676073</v>
      </c>
      <c r="J4051" s="8" t="str">
        <f t="shared" si="506"/>
        <v/>
      </c>
      <c r="K4051" s="8" t="str">
        <f t="shared" si="507"/>
        <v/>
      </c>
      <c r="L4051" s="8" t="str">
        <f t="shared" si="508"/>
        <v>Moon</v>
      </c>
      <c r="M4051" s="8" t="str">
        <f t="shared" si="509"/>
        <v/>
      </c>
      <c r="N4051" s="8" t="str">
        <f t="shared" si="505"/>
        <v>Moon</v>
      </c>
      <c r="O4051" s="10">
        <f>INDEX(cpi!$A$1:$M$106,MATCH($D4051,cpi!$A:$A,0),MATCH($C4051,cpi!$1:$1,0))</f>
        <v>215.69300000000001</v>
      </c>
      <c r="P4051" s="10">
        <f>cpi!$I$2</f>
        <v>245.51900000000001</v>
      </c>
      <c r="Q4051" s="10">
        <f t="shared" si="510"/>
        <v>1.1382798700004173</v>
      </c>
      <c r="R4051" s="8" t="str">
        <f t="shared" si="511"/>
        <v/>
      </c>
      <c r="S4051" s="11">
        <f t="shared" si="512"/>
        <v>5691399.3500020867</v>
      </c>
      <c r="T4051" s="11">
        <f t="shared" si="512"/>
        <v>5702967.6883209003</v>
      </c>
      <c r="U4051" s="11">
        <f t="shared" si="512"/>
        <v>12152358.986554965</v>
      </c>
    </row>
    <row r="4052" spans="1:21" x14ac:dyDescent="0.2">
      <c r="A4052" s="5">
        <v>4091</v>
      </c>
      <c r="B4052" s="17">
        <v>11</v>
      </c>
      <c r="C4052" s="16">
        <v>9</v>
      </c>
      <c r="D4052" s="16">
        <v>2015</v>
      </c>
      <c r="E4052" s="18">
        <v>42317</v>
      </c>
      <c r="F4052" s="9" t="s">
        <v>3998</v>
      </c>
      <c r="G4052" s="3">
        <v>5000000</v>
      </c>
      <c r="H4052" s="3">
        <v>4816142</v>
      </c>
      <c r="I4052" s="3">
        <v>4816142</v>
      </c>
      <c r="J4052" s="8" t="str">
        <f t="shared" si="506"/>
        <v/>
      </c>
      <c r="K4052" s="8" t="str">
        <f t="shared" si="507"/>
        <v/>
      </c>
      <c r="L4052" s="8" t="str">
        <f t="shared" si="508"/>
        <v>90 Minutes in Heaven</v>
      </c>
      <c r="M4052" s="8" t="str">
        <f t="shared" si="509"/>
        <v/>
      </c>
      <c r="N4052" s="8" t="str">
        <f t="shared" si="505"/>
        <v>90 Minutes in Heaven</v>
      </c>
      <c r="O4052" s="10">
        <f>INDEX(cpi!$A$1:$M$106,MATCH($D4052,cpi!$A:$A,0),MATCH($C4052,cpi!$1:$1,0))</f>
        <v>237.94499999999999</v>
      </c>
      <c r="P4052" s="10">
        <f>cpi!$I$2</f>
        <v>245.51900000000001</v>
      </c>
      <c r="Q4052" s="10">
        <f t="shared" si="510"/>
        <v>1.0318308852886171</v>
      </c>
      <c r="R4052" s="8" t="str">
        <f t="shared" si="511"/>
        <v/>
      </c>
      <c r="S4052" s="11">
        <f t="shared" si="512"/>
        <v>5159154.4264430851</v>
      </c>
      <c r="T4052" s="11">
        <f t="shared" si="512"/>
        <v>4969444.0635356912</v>
      </c>
      <c r="U4052" s="11">
        <f t="shared" si="512"/>
        <v>4969444.0635356912</v>
      </c>
    </row>
    <row r="4053" spans="1:21" x14ac:dyDescent="0.2">
      <c r="A4053" s="5">
        <v>4092</v>
      </c>
      <c r="B4053" s="17">
        <v>12</v>
      </c>
      <c r="C4053" s="16">
        <v>5</v>
      </c>
      <c r="D4053" s="16">
        <v>2006</v>
      </c>
      <c r="E4053" s="18">
        <v>39056</v>
      </c>
      <c r="F4053" s="9" t="s">
        <v>3999</v>
      </c>
      <c r="G4053" s="3">
        <v>5000000</v>
      </c>
      <c r="H4053" s="3">
        <v>4339241</v>
      </c>
      <c r="I4053" s="3">
        <v>4414753</v>
      </c>
      <c r="J4053" s="8" t="str">
        <f t="shared" si="506"/>
        <v/>
      </c>
      <c r="K4053" s="8" t="str">
        <f t="shared" si="507"/>
        <v/>
      </c>
      <c r="L4053" s="8" t="str">
        <f t="shared" si="508"/>
        <v>Keeping Up with the Steins</v>
      </c>
      <c r="M4053" s="8" t="str">
        <f t="shared" si="509"/>
        <v/>
      </c>
      <c r="N4053" s="8" t="str">
        <f t="shared" si="505"/>
        <v>Keeping Up with the Steins</v>
      </c>
      <c r="O4053" s="10">
        <f>INDEX(cpi!$A$1:$M$106,MATCH($D4053,cpi!$A:$A,0),MATCH($C4053,cpi!$1:$1,0))</f>
        <v>202.5</v>
      </c>
      <c r="P4053" s="10">
        <f>cpi!$I$2</f>
        <v>245.51900000000001</v>
      </c>
      <c r="Q4053" s="10">
        <f t="shared" si="510"/>
        <v>1.2124395061728395</v>
      </c>
      <c r="R4053" s="8" t="str">
        <f t="shared" si="511"/>
        <v/>
      </c>
      <c r="S4053" s="11">
        <f t="shared" si="512"/>
        <v>6062197.5308641978</v>
      </c>
      <c r="T4053" s="11">
        <f t="shared" si="512"/>
        <v>5261067.2152049383</v>
      </c>
      <c r="U4053" s="11">
        <f t="shared" si="512"/>
        <v>5352620.9471950615</v>
      </c>
    </row>
    <row r="4054" spans="1:21" x14ac:dyDescent="0.2">
      <c r="A4054" s="5">
        <v>4093</v>
      </c>
      <c r="B4054" s="17">
        <v>10</v>
      </c>
      <c r="C4054" s="16">
        <v>10</v>
      </c>
      <c r="D4054" s="16">
        <v>1997</v>
      </c>
      <c r="E4054" s="18">
        <v>35713</v>
      </c>
      <c r="F4054" s="9" t="s">
        <v>4000</v>
      </c>
      <c r="G4054" s="3">
        <v>5000000</v>
      </c>
      <c r="H4054" s="3">
        <v>4306697</v>
      </c>
      <c r="I4054" s="3">
        <v>7951247</v>
      </c>
      <c r="J4054" s="8" t="str">
        <f t="shared" si="506"/>
        <v/>
      </c>
      <c r="K4054" s="8" t="str">
        <f t="shared" si="507"/>
        <v/>
      </c>
      <c r="L4054" s="8" t="str">
        <f t="shared" si="508"/>
        <v>The Sweet Hereafter</v>
      </c>
      <c r="M4054" s="8" t="str">
        <f t="shared" si="509"/>
        <v/>
      </c>
      <c r="N4054" s="8" t="str">
        <f t="shared" si="505"/>
        <v>The Sweet Hereafter</v>
      </c>
      <c r="O4054" s="10">
        <f>INDEX(cpi!$A$1:$M$106,MATCH($D4054,cpi!$A:$A,0),MATCH($C4054,cpi!$1:$1,0))</f>
        <v>161.6</v>
      </c>
      <c r="P4054" s="10">
        <f>cpi!$I$2</f>
        <v>245.51900000000001</v>
      </c>
      <c r="Q4054" s="10">
        <f t="shared" si="510"/>
        <v>1.5193007425742575</v>
      </c>
      <c r="R4054" s="8" t="str">
        <f t="shared" si="511"/>
        <v/>
      </c>
      <c r="S4054" s="11">
        <f t="shared" si="512"/>
        <v>7596503.7128712879</v>
      </c>
      <c r="T4054" s="11">
        <f t="shared" si="512"/>
        <v>6543167.9501423268</v>
      </c>
      <c r="U4054" s="11">
        <f t="shared" si="512"/>
        <v>12080335.471491337</v>
      </c>
    </row>
    <row r="4055" spans="1:21" x14ac:dyDescent="0.2">
      <c r="A4055" s="5">
        <v>4094</v>
      </c>
      <c r="B4055" s="17">
        <v>6</v>
      </c>
      <c r="C4055" s="16">
        <v>8</v>
      </c>
      <c r="D4055" s="16">
        <v>2008</v>
      </c>
      <c r="E4055" s="18">
        <v>39607</v>
      </c>
      <c r="F4055" s="9" t="s">
        <v>4001</v>
      </c>
      <c r="G4055" s="3">
        <v>5000000</v>
      </c>
      <c r="H4055" s="3">
        <v>4078607</v>
      </c>
      <c r="I4055" s="3">
        <v>4815890</v>
      </c>
      <c r="J4055" s="8" t="str">
        <f t="shared" si="506"/>
        <v/>
      </c>
      <c r="K4055" s="8" t="str">
        <f t="shared" si="507"/>
        <v/>
      </c>
      <c r="L4055" s="8" t="str">
        <f t="shared" si="508"/>
        <v>Bottle Shock</v>
      </c>
      <c r="M4055" s="8" t="str">
        <f t="shared" si="509"/>
        <v/>
      </c>
      <c r="N4055" s="8" t="str">
        <f t="shared" si="505"/>
        <v>Bottle Shock</v>
      </c>
      <c r="O4055" s="10">
        <f>INDEX(cpi!$A$1:$M$106,MATCH($D4055,cpi!$A:$A,0),MATCH($C4055,cpi!$1:$1,0))</f>
        <v>219.08600000000001</v>
      </c>
      <c r="P4055" s="10">
        <f>cpi!$I$2</f>
        <v>245.51900000000001</v>
      </c>
      <c r="Q4055" s="10">
        <f t="shared" si="510"/>
        <v>1.1206512511068711</v>
      </c>
      <c r="R4055" s="8" t="str">
        <f t="shared" si="511"/>
        <v/>
      </c>
      <c r="S4055" s="11">
        <f t="shared" si="512"/>
        <v>5603256.2555343555</v>
      </c>
      <c r="T4055" s="11">
        <f t="shared" si="512"/>
        <v>4570696.0373232421</v>
      </c>
      <c r="U4055" s="11">
        <f t="shared" si="512"/>
        <v>5396933.1536930697</v>
      </c>
    </row>
    <row r="4056" spans="1:21" x14ac:dyDescent="0.2">
      <c r="A4056" s="5">
        <v>4095</v>
      </c>
      <c r="B4056" s="17">
        <v>25</v>
      </c>
      <c r="C4056" s="16">
        <v>2</v>
      </c>
      <c r="D4056" s="16">
        <v>2011</v>
      </c>
      <c r="E4056" s="18">
        <v>41276</v>
      </c>
      <c r="F4056" s="9" t="s">
        <v>4002</v>
      </c>
      <c r="G4056" s="3">
        <v>5000000</v>
      </c>
      <c r="H4056" s="3">
        <v>3954651</v>
      </c>
      <c r="I4056" s="3">
        <v>46263525</v>
      </c>
      <c r="J4056" s="8" t="str">
        <f t="shared" si="506"/>
        <v/>
      </c>
      <c r="K4056" s="8" t="str">
        <f t="shared" si="507"/>
        <v/>
      </c>
      <c r="L4056" s="8" t="str">
        <f t="shared" si="508"/>
        <v>Des Hommes et Des Dieux</v>
      </c>
      <c r="M4056" s="8" t="str">
        <f t="shared" si="509"/>
        <v/>
      </c>
      <c r="N4056" s="8" t="str">
        <f t="shared" si="505"/>
        <v>Des Hommes et Des Dieux</v>
      </c>
      <c r="O4056" s="10">
        <f>INDEX(cpi!$A$1:$M$106,MATCH($D4056,cpi!$A:$A,0),MATCH($C4056,cpi!$1:$1,0))</f>
        <v>221.309</v>
      </c>
      <c r="P4056" s="10">
        <f>cpi!$I$2</f>
        <v>245.51900000000001</v>
      </c>
      <c r="Q4056" s="10">
        <f t="shared" si="510"/>
        <v>1.109394556931711</v>
      </c>
      <c r="R4056" s="8" t="str">
        <f t="shared" si="511"/>
        <v/>
      </c>
      <c r="S4056" s="11">
        <f t="shared" si="512"/>
        <v>5546972.7846585549</v>
      </c>
      <c r="T4056" s="11">
        <f t="shared" si="512"/>
        <v>4387268.293964548</v>
      </c>
      <c r="U4056" s="11">
        <f t="shared" si="512"/>
        <v>51324502.819474131</v>
      </c>
    </row>
    <row r="4057" spans="1:21" x14ac:dyDescent="0.2">
      <c r="A4057" s="5">
        <v>4096</v>
      </c>
      <c r="B4057" s="17">
        <v>27</v>
      </c>
      <c r="C4057" s="16">
        <v>8</v>
      </c>
      <c r="D4057" s="16">
        <v>1982</v>
      </c>
      <c r="E4057" s="18">
        <v>30749</v>
      </c>
      <c r="F4057" s="9" t="s">
        <v>4003</v>
      </c>
      <c r="G4057" s="3">
        <v>5000000</v>
      </c>
      <c r="H4057" s="3">
        <v>3707583</v>
      </c>
      <c r="I4057" s="3">
        <v>3707583</v>
      </c>
      <c r="J4057" s="8" t="str">
        <f t="shared" si="506"/>
        <v/>
      </c>
      <c r="K4057" s="8" t="str">
        <f t="shared" si="507"/>
        <v/>
      </c>
      <c r="L4057" s="8" t="str">
        <f t="shared" si="508"/>
        <v>Jekyll and Hyde... Together Again</v>
      </c>
      <c r="M4057" s="8" t="str">
        <f t="shared" si="509"/>
        <v/>
      </c>
      <c r="N4057" s="8" t="str">
        <f t="shared" si="505"/>
        <v>Jekyll and Hyde... Together Again</v>
      </c>
      <c r="O4057" s="10">
        <f>INDEX(cpi!$A$1:$M$106,MATCH($D4057,cpi!$A:$A,0),MATCH($C4057,cpi!$1:$1,0))</f>
        <v>97.7</v>
      </c>
      <c r="P4057" s="10">
        <f>cpi!$I$2</f>
        <v>245.51900000000001</v>
      </c>
      <c r="Q4057" s="10">
        <f t="shared" si="510"/>
        <v>2.5129887410440124</v>
      </c>
      <c r="R4057" s="8" t="str">
        <f t="shared" si="511"/>
        <v/>
      </c>
      <c r="S4057" s="11">
        <f t="shared" si="512"/>
        <v>12564943.705220062</v>
      </c>
      <c r="T4057" s="11">
        <f t="shared" si="512"/>
        <v>9317114.3354861829</v>
      </c>
      <c r="U4057" s="11">
        <f t="shared" si="512"/>
        <v>9317114.3354861829</v>
      </c>
    </row>
    <row r="4058" spans="1:21" x14ac:dyDescent="0.2">
      <c r="A4058" s="5">
        <v>4097</v>
      </c>
      <c r="B4058" s="17">
        <v>15</v>
      </c>
      <c r="C4058" s="16">
        <v>4</v>
      </c>
      <c r="D4058" s="16">
        <v>2016</v>
      </c>
      <c r="E4058" s="18">
        <v>42798</v>
      </c>
      <c r="F4058" s="9" t="s">
        <v>4004</v>
      </c>
      <c r="G4058" s="3">
        <v>5000000</v>
      </c>
      <c r="H4058" s="3">
        <v>3220371</v>
      </c>
      <c r="I4058" s="3">
        <v>3807503</v>
      </c>
      <c r="J4058" s="8" t="str">
        <f t="shared" si="506"/>
        <v/>
      </c>
      <c r="K4058" s="8" t="str">
        <f t="shared" si="507"/>
        <v/>
      </c>
      <c r="L4058" s="8" t="str">
        <f t="shared" si="508"/>
        <v>Green Room</v>
      </c>
      <c r="M4058" s="8" t="str">
        <f t="shared" si="509"/>
        <v/>
      </c>
      <c r="N4058" s="8" t="str">
        <f t="shared" si="505"/>
        <v>Green Room</v>
      </c>
      <c r="O4058" s="10">
        <f>INDEX(cpi!$A$1:$M$106,MATCH($D4058,cpi!$A:$A,0),MATCH($C4058,cpi!$1:$1,0))</f>
        <v>239.261</v>
      </c>
      <c r="P4058" s="10">
        <f>cpi!$I$2</f>
        <v>245.51900000000001</v>
      </c>
      <c r="Q4058" s="10">
        <f t="shared" si="510"/>
        <v>1.0261555372584752</v>
      </c>
      <c r="R4058" s="8" t="str">
        <f t="shared" si="511"/>
        <v/>
      </c>
      <c r="S4058" s="11">
        <f t="shared" si="512"/>
        <v>5130777.6862923764</v>
      </c>
      <c r="T4058" s="11">
        <f t="shared" si="512"/>
        <v>3304601.5336766131</v>
      </c>
      <c r="U4058" s="11">
        <f t="shared" si="512"/>
        <v>3907090.2865782562</v>
      </c>
    </row>
    <row r="4059" spans="1:21" x14ac:dyDescent="0.2">
      <c r="A4059" s="5">
        <v>4098</v>
      </c>
      <c r="B4059" s="17">
        <v>16</v>
      </c>
      <c r="C4059" s="16">
        <v>11</v>
      </c>
      <c r="D4059" s="16">
        <v>1994</v>
      </c>
      <c r="E4059" s="18">
        <v>34800</v>
      </c>
      <c r="F4059" s="9" t="s">
        <v>4005</v>
      </c>
      <c r="G4059" s="3">
        <v>5000000</v>
      </c>
      <c r="H4059" s="3">
        <v>3046086</v>
      </c>
      <c r="I4059" s="3">
        <v>5438120</v>
      </c>
      <c r="J4059" s="8" t="str">
        <f t="shared" si="506"/>
        <v/>
      </c>
      <c r="K4059" s="8" t="str">
        <f t="shared" si="507"/>
        <v/>
      </c>
      <c r="L4059" s="8" t="str">
        <f t="shared" si="508"/>
        <v>Heavenly Creatures</v>
      </c>
      <c r="M4059" s="8" t="str">
        <f t="shared" si="509"/>
        <v/>
      </c>
      <c r="N4059" s="8" t="str">
        <f t="shared" si="505"/>
        <v>Heavenly Creatures</v>
      </c>
      <c r="O4059" s="10">
        <f>INDEX(cpi!$A$1:$M$106,MATCH($D4059,cpi!$A:$A,0),MATCH($C4059,cpi!$1:$1,0))</f>
        <v>149.69999999999999</v>
      </c>
      <c r="P4059" s="10">
        <f>cpi!$I$2</f>
        <v>245.51900000000001</v>
      </c>
      <c r="Q4059" s="10">
        <f t="shared" si="510"/>
        <v>1.6400734802939214</v>
      </c>
      <c r="R4059" s="8" t="str">
        <f t="shared" si="511"/>
        <v/>
      </c>
      <c r="S4059" s="11">
        <f t="shared" si="512"/>
        <v>8200367.4014696069</v>
      </c>
      <c r="T4059" s="11">
        <f t="shared" si="512"/>
        <v>4995804.86729459</v>
      </c>
      <c r="U4059" s="11">
        <f t="shared" si="512"/>
        <v>8918916.3946559802</v>
      </c>
    </row>
    <row r="4060" spans="1:21" x14ac:dyDescent="0.2">
      <c r="A4060" s="5">
        <v>4099</v>
      </c>
      <c r="B4060" s="17">
        <v>13</v>
      </c>
      <c r="C4060" s="16">
        <v>5</v>
      </c>
      <c r="D4060" s="16">
        <v>2011</v>
      </c>
      <c r="E4060" s="18">
        <v>40913</v>
      </c>
      <c r="F4060" s="9" t="s">
        <v>4006</v>
      </c>
      <c r="G4060" s="3">
        <v>5000000</v>
      </c>
      <c r="H4060" s="3">
        <v>2712131</v>
      </c>
      <c r="I4060" s="3">
        <v>2821010</v>
      </c>
      <c r="J4060" s="8" t="str">
        <f t="shared" si="506"/>
        <v/>
      </c>
      <c r="K4060" s="8" t="str">
        <f t="shared" si="507"/>
        <v/>
      </c>
      <c r="L4060" s="8" t="str">
        <f t="shared" si="508"/>
        <v>Everything Must Go</v>
      </c>
      <c r="M4060" s="8" t="str">
        <f t="shared" si="509"/>
        <v/>
      </c>
      <c r="N4060" s="8" t="str">
        <f t="shared" si="505"/>
        <v>Everything Must Go</v>
      </c>
      <c r="O4060" s="10">
        <f>INDEX(cpi!$A$1:$M$106,MATCH($D4060,cpi!$A:$A,0),MATCH($C4060,cpi!$1:$1,0))</f>
        <v>225.964</v>
      </c>
      <c r="P4060" s="10">
        <f>cpi!$I$2</f>
        <v>245.51900000000001</v>
      </c>
      <c r="Q4060" s="10">
        <f t="shared" si="510"/>
        <v>1.0865403338584907</v>
      </c>
      <c r="R4060" s="8" t="str">
        <f t="shared" si="511"/>
        <v/>
      </c>
      <c r="S4060" s="11">
        <f t="shared" si="512"/>
        <v>5432701.6692924537</v>
      </c>
      <c r="T4060" s="11">
        <f t="shared" si="512"/>
        <v>2946839.7222079621</v>
      </c>
      <c r="U4060" s="11">
        <f t="shared" si="512"/>
        <v>3065141.1472181408</v>
      </c>
    </row>
    <row r="4061" spans="1:21" x14ac:dyDescent="0.2">
      <c r="A4061" s="5">
        <v>4100</v>
      </c>
      <c r="B4061" s="17">
        <v>10</v>
      </c>
      <c r="C4061" s="16">
        <v>10</v>
      </c>
      <c r="D4061" s="16">
        <v>2014</v>
      </c>
      <c r="E4061" s="18">
        <v>41922</v>
      </c>
      <c r="F4061" s="9" t="s">
        <v>4007</v>
      </c>
      <c r="G4061" s="3">
        <v>5000000</v>
      </c>
      <c r="H4061" s="3">
        <v>2450846</v>
      </c>
      <c r="I4061" s="3">
        <v>6656705</v>
      </c>
      <c r="J4061" s="8" t="str">
        <f t="shared" si="506"/>
        <v/>
      </c>
      <c r="K4061" s="8" t="str">
        <f t="shared" si="507"/>
        <v/>
      </c>
      <c r="L4061" s="8" t="str">
        <f t="shared" si="508"/>
        <v>Kill the Messenger</v>
      </c>
      <c r="M4061" s="8" t="str">
        <f t="shared" si="509"/>
        <v/>
      </c>
      <c r="N4061" s="8" t="str">
        <f t="shared" si="505"/>
        <v>Kill the Messenger</v>
      </c>
      <c r="O4061" s="10">
        <f>INDEX(cpi!$A$1:$M$106,MATCH($D4061,cpi!$A:$A,0),MATCH($C4061,cpi!$1:$1,0))</f>
        <v>237.43299999999999</v>
      </c>
      <c r="P4061" s="10">
        <f>cpi!$I$2</f>
        <v>245.51900000000001</v>
      </c>
      <c r="Q4061" s="10">
        <f t="shared" si="510"/>
        <v>1.0340559231446345</v>
      </c>
      <c r="R4061" s="8" t="str">
        <f t="shared" si="511"/>
        <v/>
      </c>
      <c r="S4061" s="11">
        <f t="shared" si="512"/>
        <v>5170279.6157231722</v>
      </c>
      <c r="T4061" s="11">
        <f t="shared" si="512"/>
        <v>2534311.823015335</v>
      </c>
      <c r="U4061" s="11">
        <f t="shared" si="512"/>
        <v>6883405.233876504</v>
      </c>
    </row>
    <row r="4062" spans="1:21" x14ac:dyDescent="0.2">
      <c r="A4062" s="5">
        <v>4101</v>
      </c>
      <c r="B4062" s="17">
        <v>17</v>
      </c>
      <c r="C4062" s="16">
        <v>12</v>
      </c>
      <c r="D4062" s="16">
        <v>2010</v>
      </c>
      <c r="E4062" s="18">
        <v>40675</v>
      </c>
      <c r="F4062" s="9" t="s">
        <v>4008</v>
      </c>
      <c r="G4062" s="3">
        <v>5000000</v>
      </c>
      <c r="H4062" s="3">
        <v>2229058</v>
      </c>
      <c r="I4062" s="3">
        <v>6205034</v>
      </c>
      <c r="J4062" s="8" t="str">
        <f t="shared" si="506"/>
        <v/>
      </c>
      <c r="K4062" s="8" t="str">
        <f t="shared" si="507"/>
        <v/>
      </c>
      <c r="L4062" s="8" t="str">
        <f t="shared" si="508"/>
        <v>Rabbit Hole</v>
      </c>
      <c r="M4062" s="8" t="str">
        <f t="shared" si="509"/>
        <v/>
      </c>
      <c r="N4062" s="8" t="str">
        <f t="shared" si="505"/>
        <v>Rabbit Hole</v>
      </c>
      <c r="O4062" s="10">
        <f>INDEX(cpi!$A$1:$M$106,MATCH($D4062,cpi!$A:$A,0),MATCH($C4062,cpi!$1:$1,0))</f>
        <v>219.179</v>
      </c>
      <c r="P4062" s="10">
        <f>cpi!$I$2</f>
        <v>245.51900000000001</v>
      </c>
      <c r="Q4062" s="10">
        <f t="shared" si="510"/>
        <v>1.1201757467640605</v>
      </c>
      <c r="R4062" s="8" t="str">
        <f t="shared" si="511"/>
        <v/>
      </c>
      <c r="S4062" s="11">
        <f t="shared" si="512"/>
        <v>5600878.7338203024</v>
      </c>
      <c r="T4062" s="11">
        <f t="shared" si="512"/>
        <v>2496936.709730403</v>
      </c>
      <c r="U4062" s="11">
        <f t="shared" si="512"/>
        <v>6950728.5946463859</v>
      </c>
    </row>
    <row r="4063" spans="1:21" x14ac:dyDescent="0.2">
      <c r="A4063" s="5">
        <v>4102</v>
      </c>
      <c r="B4063" s="17">
        <v>23</v>
      </c>
      <c r="C4063" s="16">
        <v>10</v>
      </c>
      <c r="D4063" s="16">
        <v>2015</v>
      </c>
      <c r="E4063" s="18">
        <v>42684</v>
      </c>
      <c r="F4063" s="9" t="s">
        <v>4009</v>
      </c>
      <c r="G4063" s="3">
        <v>5000000</v>
      </c>
      <c r="H4063" s="3">
        <v>2184640</v>
      </c>
      <c r="I4063" s="3">
        <v>2368937</v>
      </c>
      <c r="J4063" s="8" t="str">
        <f t="shared" si="506"/>
        <v/>
      </c>
      <c r="K4063" s="8" t="str">
        <f t="shared" si="507"/>
        <v/>
      </c>
      <c r="L4063" s="8" t="str">
        <f t="shared" si="508"/>
        <v>Jem and the Holograms</v>
      </c>
      <c r="M4063" s="8" t="str">
        <f t="shared" si="509"/>
        <v/>
      </c>
      <c r="N4063" s="8" t="str">
        <f t="shared" si="505"/>
        <v>Jem and the Holograms</v>
      </c>
      <c r="O4063" s="10">
        <f>INDEX(cpi!$A$1:$M$106,MATCH($D4063,cpi!$A:$A,0),MATCH($C4063,cpi!$1:$1,0))</f>
        <v>237.83799999999999</v>
      </c>
      <c r="P4063" s="10">
        <f>cpi!$I$2</f>
        <v>245.51900000000001</v>
      </c>
      <c r="Q4063" s="10">
        <f t="shared" si="510"/>
        <v>1.0322950916169831</v>
      </c>
      <c r="R4063" s="8" t="str">
        <f t="shared" si="511"/>
        <v/>
      </c>
      <c r="S4063" s="11">
        <f t="shared" si="512"/>
        <v>5161475.4580849158</v>
      </c>
      <c r="T4063" s="11">
        <f t="shared" si="512"/>
        <v>2255193.148950126</v>
      </c>
      <c r="U4063" s="11">
        <f t="shared" si="512"/>
        <v>2445442.0374498609</v>
      </c>
    </row>
    <row r="4064" spans="1:21" x14ac:dyDescent="0.2">
      <c r="A4064" s="5">
        <v>4103</v>
      </c>
      <c r="B4064" s="17">
        <v>30</v>
      </c>
      <c r="C4064" s="16">
        <v>1</v>
      </c>
      <c r="D4064" s="16">
        <v>1998</v>
      </c>
      <c r="E4064" s="18">
        <v>36678</v>
      </c>
      <c r="F4064" s="9" t="s">
        <v>4010</v>
      </c>
      <c r="G4064" s="3">
        <v>5000000</v>
      </c>
      <c r="H4064" s="3">
        <v>2080693</v>
      </c>
      <c r="I4064" s="3">
        <v>2080693</v>
      </c>
      <c r="J4064" s="8" t="str">
        <f t="shared" si="506"/>
        <v/>
      </c>
      <c r="K4064" s="8" t="str">
        <f t="shared" si="507"/>
        <v/>
      </c>
      <c r="L4064" s="8" t="str">
        <f t="shared" si="508"/>
        <v>Zero Effect</v>
      </c>
      <c r="M4064" s="8" t="str">
        <f t="shared" si="509"/>
        <v/>
      </c>
      <c r="N4064" s="8" t="str">
        <f t="shared" si="505"/>
        <v>Zero Effect</v>
      </c>
      <c r="O4064" s="10">
        <f>INDEX(cpi!$A$1:$M$106,MATCH($D4064,cpi!$A:$A,0),MATCH($C4064,cpi!$1:$1,0))</f>
        <v>161.6</v>
      </c>
      <c r="P4064" s="10">
        <f>cpi!$I$2</f>
        <v>245.51900000000001</v>
      </c>
      <c r="Q4064" s="10">
        <f t="shared" si="510"/>
        <v>1.5193007425742575</v>
      </c>
      <c r="R4064" s="8" t="str">
        <f t="shared" si="511"/>
        <v/>
      </c>
      <c r="S4064" s="11">
        <f t="shared" si="512"/>
        <v>7596503.7128712879</v>
      </c>
      <c r="T4064" s="11">
        <f t="shared" si="512"/>
        <v>3161198.4199690595</v>
      </c>
      <c r="U4064" s="11">
        <f t="shared" si="512"/>
        <v>3161198.4199690595</v>
      </c>
    </row>
    <row r="4065" spans="1:21" x14ac:dyDescent="0.2">
      <c r="A4065" s="5">
        <v>4104</v>
      </c>
      <c r="B4065" s="17">
        <v>24</v>
      </c>
      <c r="C4065" s="16">
        <v>4</v>
      </c>
      <c r="D4065" s="16">
        <v>1992</v>
      </c>
      <c r="E4065" s="18">
        <v>34307</v>
      </c>
      <c r="F4065" s="9" t="s">
        <v>4011</v>
      </c>
      <c r="G4065" s="3">
        <v>5000000</v>
      </c>
      <c r="H4065" s="3">
        <v>1526697</v>
      </c>
      <c r="I4065" s="3">
        <v>1526697</v>
      </c>
      <c r="J4065" s="8" t="str">
        <f t="shared" si="506"/>
        <v/>
      </c>
      <c r="K4065" s="8" t="str">
        <f t="shared" si="507"/>
        <v/>
      </c>
      <c r="L4065" s="8" t="str">
        <f t="shared" si="508"/>
        <v>A Midnight Clear</v>
      </c>
      <c r="M4065" s="8" t="str">
        <f t="shared" si="509"/>
        <v/>
      </c>
      <c r="N4065" s="8" t="str">
        <f t="shared" si="505"/>
        <v>A Midnight Clear</v>
      </c>
      <c r="O4065" s="10">
        <f>INDEX(cpi!$A$1:$M$106,MATCH($D4065,cpi!$A:$A,0),MATCH($C4065,cpi!$1:$1,0))</f>
        <v>139.5</v>
      </c>
      <c r="P4065" s="10">
        <f>cpi!$I$2</f>
        <v>245.51900000000001</v>
      </c>
      <c r="Q4065" s="10">
        <f t="shared" si="510"/>
        <v>1.7599928315412188</v>
      </c>
      <c r="R4065" s="8" t="str">
        <f t="shared" si="511"/>
        <v/>
      </c>
      <c r="S4065" s="11">
        <f t="shared" si="512"/>
        <v>8799964.157706093</v>
      </c>
      <c r="T4065" s="11">
        <f t="shared" si="512"/>
        <v>2686975.7759354841</v>
      </c>
      <c r="U4065" s="11">
        <f t="shared" si="512"/>
        <v>2686975.7759354841</v>
      </c>
    </row>
    <row r="4066" spans="1:21" x14ac:dyDescent="0.2">
      <c r="A4066" s="5">
        <v>4105</v>
      </c>
      <c r="B4066" s="17">
        <v>22</v>
      </c>
      <c r="C4066" s="16">
        <v>10</v>
      </c>
      <c r="D4066" s="16">
        <v>2004</v>
      </c>
      <c r="E4066" s="18">
        <v>38635</v>
      </c>
      <c r="F4066" s="9" t="s">
        <v>4012</v>
      </c>
      <c r="G4066" s="3">
        <v>5000000</v>
      </c>
      <c r="H4066" s="3">
        <v>1082044</v>
      </c>
      <c r="I4066" s="3">
        <v>8655397</v>
      </c>
      <c r="J4066" s="8" t="str">
        <f t="shared" si="506"/>
        <v/>
      </c>
      <c r="K4066" s="8" t="str">
        <f t="shared" si="507"/>
        <v/>
      </c>
      <c r="L4066" s="8" t="str">
        <f t="shared" si="508"/>
        <v>The Machinist</v>
      </c>
      <c r="M4066" s="8" t="str">
        <f t="shared" si="509"/>
        <v/>
      </c>
      <c r="N4066" s="8" t="str">
        <f t="shared" si="505"/>
        <v>The Machinist</v>
      </c>
      <c r="O4066" s="10">
        <f>INDEX(cpi!$A$1:$M$106,MATCH($D4066,cpi!$A:$A,0),MATCH($C4066,cpi!$1:$1,0))</f>
        <v>190.9</v>
      </c>
      <c r="P4066" s="10">
        <f>cpi!$I$2</f>
        <v>245.51900000000001</v>
      </c>
      <c r="Q4066" s="10">
        <f t="shared" si="510"/>
        <v>1.2861131482451544</v>
      </c>
      <c r="R4066" s="8" t="str">
        <f t="shared" si="511"/>
        <v/>
      </c>
      <c r="S4066" s="11">
        <f t="shared" si="512"/>
        <v>6430565.7412257725</v>
      </c>
      <c r="T4066" s="11">
        <f t="shared" si="512"/>
        <v>1391631.01537978</v>
      </c>
      <c r="U4066" s="11">
        <f t="shared" si="512"/>
        <v>11131819.884981666</v>
      </c>
    </row>
    <row r="4067" spans="1:21" x14ac:dyDescent="0.2">
      <c r="A4067" s="5">
        <v>4106</v>
      </c>
      <c r="B4067" s="17">
        <v>21</v>
      </c>
      <c r="C4067" s="16">
        <v>9</v>
      </c>
      <c r="D4067" s="16">
        <v>1992</v>
      </c>
      <c r="E4067" s="18">
        <v>34221</v>
      </c>
      <c r="F4067" s="9" t="s">
        <v>4013</v>
      </c>
      <c r="G4067" s="3">
        <v>5000000</v>
      </c>
      <c r="H4067" s="3">
        <v>1050861</v>
      </c>
      <c r="I4067" s="3">
        <v>1050861</v>
      </c>
      <c r="J4067" s="8" t="str">
        <f t="shared" si="506"/>
        <v/>
      </c>
      <c r="K4067" s="8" t="str">
        <f t="shared" si="507"/>
        <v/>
      </c>
      <c r="L4067" s="8" t="str">
        <f t="shared" si="508"/>
        <v>Light Sleeper</v>
      </c>
      <c r="M4067" s="8" t="str">
        <f t="shared" si="509"/>
        <v/>
      </c>
      <c r="N4067" s="8" t="str">
        <f t="shared" si="505"/>
        <v>Light Sleeper</v>
      </c>
      <c r="O4067" s="10">
        <f>INDEX(cpi!$A$1:$M$106,MATCH($D4067,cpi!$A:$A,0),MATCH($C4067,cpi!$1:$1,0))</f>
        <v>141.30000000000001</v>
      </c>
      <c r="P4067" s="10">
        <f>cpi!$I$2</f>
        <v>245.51900000000001</v>
      </c>
      <c r="Q4067" s="10">
        <f t="shared" si="510"/>
        <v>1.7375725406935596</v>
      </c>
      <c r="R4067" s="8" t="str">
        <f t="shared" si="511"/>
        <v/>
      </c>
      <c r="S4067" s="11">
        <f t="shared" si="512"/>
        <v>8687862.7034677975</v>
      </c>
      <c r="T4067" s="11">
        <f t="shared" si="512"/>
        <v>1825947.2176857747</v>
      </c>
      <c r="U4067" s="11">
        <f t="shared" si="512"/>
        <v>1825947.2176857747</v>
      </c>
    </row>
    <row r="4068" spans="1:21" x14ac:dyDescent="0.2">
      <c r="A4068" s="5">
        <v>4107</v>
      </c>
      <c r="B4068" s="17">
        <v>12</v>
      </c>
      <c r="C4068" s="16">
        <v>9</v>
      </c>
      <c r="D4068" s="16">
        <v>2014</v>
      </c>
      <c r="E4068" s="18">
        <v>41982</v>
      </c>
      <c r="F4068" s="9" t="s">
        <v>4014</v>
      </c>
      <c r="G4068" s="3">
        <v>5000000</v>
      </c>
      <c r="H4068" s="3">
        <v>851690</v>
      </c>
      <c r="I4068" s="3">
        <v>851690</v>
      </c>
      <c r="J4068" s="8" t="str">
        <f t="shared" si="506"/>
        <v/>
      </c>
      <c r="K4068" s="8" t="str">
        <f t="shared" si="507"/>
        <v/>
      </c>
      <c r="L4068" s="8" t="str">
        <f t="shared" si="508"/>
        <v>Atlas Shrugged: Who Is John Galt?</v>
      </c>
      <c r="M4068" s="8" t="str">
        <f t="shared" si="509"/>
        <v/>
      </c>
      <c r="N4068" s="8" t="str">
        <f t="shared" si="505"/>
        <v>Atlas Shrugged: Who Is John Galt?</v>
      </c>
      <c r="O4068" s="10">
        <f>INDEX(cpi!$A$1:$M$106,MATCH($D4068,cpi!$A:$A,0),MATCH($C4068,cpi!$1:$1,0))</f>
        <v>238.03100000000001</v>
      </c>
      <c r="P4068" s="10">
        <f>cpi!$I$2</f>
        <v>245.51900000000001</v>
      </c>
      <c r="Q4068" s="10">
        <f t="shared" si="510"/>
        <v>1.0314580873919783</v>
      </c>
      <c r="R4068" s="8" t="str">
        <f t="shared" si="511"/>
        <v/>
      </c>
      <c r="S4068" s="11">
        <f t="shared" si="512"/>
        <v>5157290.4369598916</v>
      </c>
      <c r="T4068" s="11">
        <f t="shared" si="512"/>
        <v>878482.53845087404</v>
      </c>
      <c r="U4068" s="11">
        <f t="shared" si="512"/>
        <v>878482.53845087404</v>
      </c>
    </row>
    <row r="4069" spans="1:21" x14ac:dyDescent="0.2">
      <c r="A4069" s="5">
        <v>4108</v>
      </c>
      <c r="B4069" s="17">
        <v>29</v>
      </c>
      <c r="C4069" s="16">
        <v>8</v>
      </c>
      <c r="D4069" s="16">
        <v>2003</v>
      </c>
      <c r="E4069" s="18">
        <v>38480</v>
      </c>
      <c r="F4069" s="9" t="s">
        <v>4015</v>
      </c>
      <c r="G4069" s="3">
        <v>5000000</v>
      </c>
      <c r="H4069" s="3">
        <v>742898</v>
      </c>
      <c r="I4069" s="3">
        <v>894030</v>
      </c>
      <c r="J4069" s="8" t="str">
        <f t="shared" si="506"/>
        <v/>
      </c>
      <c r="K4069" s="8" t="str">
        <f t="shared" si="507"/>
        <v/>
      </c>
      <c r="L4069" s="8" t="str">
        <f t="shared" si="508"/>
        <v>Party Monster</v>
      </c>
      <c r="M4069" s="8" t="str">
        <f t="shared" si="509"/>
        <v/>
      </c>
      <c r="N4069" s="8" t="str">
        <f t="shared" si="505"/>
        <v>Party Monster</v>
      </c>
      <c r="O4069" s="10">
        <f>INDEX(cpi!$A$1:$M$106,MATCH($D4069,cpi!$A:$A,0),MATCH($C4069,cpi!$1:$1,0))</f>
        <v>184.6</v>
      </c>
      <c r="P4069" s="10">
        <f>cpi!$I$2</f>
        <v>245.51900000000001</v>
      </c>
      <c r="Q4069" s="10">
        <f t="shared" si="510"/>
        <v>1.3300054171180933</v>
      </c>
      <c r="R4069" s="8" t="str">
        <f t="shared" si="511"/>
        <v/>
      </c>
      <c r="S4069" s="11">
        <f t="shared" si="512"/>
        <v>6650027.0855904669</v>
      </c>
      <c r="T4069" s="11">
        <f t="shared" si="512"/>
        <v>988058.36436619726</v>
      </c>
      <c r="U4069" s="11">
        <f t="shared" si="512"/>
        <v>1189064.743066089</v>
      </c>
    </row>
    <row r="4070" spans="1:21" x14ac:dyDescent="0.2">
      <c r="A4070" s="5">
        <v>4109</v>
      </c>
      <c r="B4070" s="17">
        <v>14</v>
      </c>
      <c r="C4070" s="16">
        <v>7</v>
      </c>
      <c r="D4070" s="16">
        <v>2006</v>
      </c>
      <c r="E4070" s="18">
        <v>39120</v>
      </c>
      <c r="F4070" s="9" t="s">
        <v>4016</v>
      </c>
      <c r="G4070" s="3">
        <v>5000000</v>
      </c>
      <c r="H4070" s="3">
        <v>418689</v>
      </c>
      <c r="I4070" s="3">
        <v>648183</v>
      </c>
      <c r="J4070" s="8" t="str">
        <f t="shared" si="506"/>
        <v/>
      </c>
      <c r="K4070" s="8" t="str">
        <f t="shared" si="507"/>
        <v/>
      </c>
      <c r="L4070" s="8" t="str">
        <f t="shared" si="508"/>
        <v>The Oh in Ohio</v>
      </c>
      <c r="M4070" s="8" t="str">
        <f t="shared" si="509"/>
        <v/>
      </c>
      <c r="N4070" s="8" t="str">
        <f t="shared" si="505"/>
        <v>The Oh in Ohio</v>
      </c>
      <c r="O4070" s="10">
        <f>INDEX(cpi!$A$1:$M$106,MATCH($D4070,cpi!$A:$A,0),MATCH($C4070,cpi!$1:$1,0))</f>
        <v>203.5</v>
      </c>
      <c r="P4070" s="10">
        <f>cpi!$I$2</f>
        <v>245.51900000000001</v>
      </c>
      <c r="Q4070" s="10">
        <f t="shared" si="510"/>
        <v>1.2064815724815725</v>
      </c>
      <c r="R4070" s="8" t="str">
        <f t="shared" si="511"/>
        <v/>
      </c>
      <c r="S4070" s="11">
        <f t="shared" si="512"/>
        <v>6032407.8624078622</v>
      </c>
      <c r="T4070" s="11">
        <f t="shared" si="512"/>
        <v>505140.56310073711</v>
      </c>
      <c r="U4070" s="11">
        <f t="shared" si="512"/>
        <v>782020.84509582317</v>
      </c>
    </row>
    <row r="4071" spans="1:21" x14ac:dyDescent="0.2">
      <c r="A4071" s="5">
        <v>4110</v>
      </c>
      <c r="B4071" s="17">
        <v>21</v>
      </c>
      <c r="C4071" s="16">
        <v>2</v>
      </c>
      <c r="D4071" s="16">
        <v>1996</v>
      </c>
      <c r="E4071" s="18">
        <v>35675</v>
      </c>
      <c r="F4071" s="9" t="s">
        <v>4017</v>
      </c>
      <c r="G4071" s="3">
        <v>5000000</v>
      </c>
      <c r="H4071" s="3">
        <v>407488</v>
      </c>
      <c r="I4071" s="3">
        <v>407488</v>
      </c>
      <c r="J4071" s="8" t="str">
        <f t="shared" si="506"/>
        <v/>
      </c>
      <c r="K4071" s="8" t="str">
        <f t="shared" si="507"/>
        <v/>
      </c>
      <c r="L4071" s="8" t="str">
        <f t="shared" si="508"/>
        <v>Bottle Rocket</v>
      </c>
      <c r="M4071" s="8" t="str">
        <f t="shared" si="509"/>
        <v/>
      </c>
      <c r="N4071" s="8" t="str">
        <f t="shared" si="505"/>
        <v>Bottle Rocket</v>
      </c>
      <c r="O4071" s="10">
        <f>INDEX(cpi!$A$1:$M$106,MATCH($D4071,cpi!$A:$A,0),MATCH($C4071,cpi!$1:$1,0))</f>
        <v>154.9</v>
      </c>
      <c r="P4071" s="10">
        <f>cpi!$I$2</f>
        <v>245.51900000000001</v>
      </c>
      <c r="Q4071" s="10">
        <f t="shared" si="510"/>
        <v>1.585016139444803</v>
      </c>
      <c r="R4071" s="8" t="str">
        <f t="shared" si="511"/>
        <v/>
      </c>
      <c r="S4071" s="11">
        <f t="shared" si="512"/>
        <v>7925080.6972240154</v>
      </c>
      <c r="T4071" s="11">
        <f t="shared" si="512"/>
        <v>645875.05663008394</v>
      </c>
      <c r="U4071" s="11">
        <f t="shared" si="512"/>
        <v>645875.05663008394</v>
      </c>
    </row>
    <row r="4072" spans="1:21" x14ac:dyDescent="0.2">
      <c r="A4072" s="5">
        <v>4111</v>
      </c>
      <c r="B4072" s="17">
        <v>16</v>
      </c>
      <c r="C4072" s="16">
        <v>8</v>
      </c>
      <c r="D4072" s="16">
        <v>2013</v>
      </c>
      <c r="E4072" s="18">
        <v>41737</v>
      </c>
      <c r="F4072" s="9" t="s">
        <v>4018</v>
      </c>
      <c r="G4072" s="3">
        <v>5000000</v>
      </c>
      <c r="H4072" s="3">
        <v>391611</v>
      </c>
      <c r="I4072" s="3">
        <v>1075009</v>
      </c>
      <c r="J4072" s="8" t="str">
        <f t="shared" si="506"/>
        <v/>
      </c>
      <c r="K4072" s="8" t="str">
        <f t="shared" si="507"/>
        <v/>
      </c>
      <c r="L4072" s="8" t="str">
        <f t="shared" si="508"/>
        <v>Ain't Them Bodies Saints</v>
      </c>
      <c r="M4072" s="8" t="str">
        <f t="shared" si="509"/>
        <v/>
      </c>
      <c r="N4072" s="8" t="str">
        <f t="shared" si="505"/>
        <v>Ain't Them Bodies Saints</v>
      </c>
      <c r="O4072" s="10">
        <f>INDEX(cpi!$A$1:$M$106,MATCH($D4072,cpi!$A:$A,0),MATCH($C4072,cpi!$1:$1,0))</f>
        <v>233.87700000000001</v>
      </c>
      <c r="P4072" s="10">
        <f>cpi!$I$2</f>
        <v>245.51900000000001</v>
      </c>
      <c r="Q4072" s="10">
        <f t="shared" si="510"/>
        <v>1.0497783022699967</v>
      </c>
      <c r="R4072" s="8" t="str">
        <f t="shared" si="511"/>
        <v/>
      </c>
      <c r="S4072" s="11">
        <f t="shared" si="512"/>
        <v>5248891.5113499835</v>
      </c>
      <c r="T4072" s="11">
        <f t="shared" si="512"/>
        <v>411104.73073025566</v>
      </c>
      <c r="U4072" s="11">
        <f t="shared" si="512"/>
        <v>1128521.1229449669</v>
      </c>
    </row>
    <row r="4073" spans="1:21" x14ac:dyDescent="0.2">
      <c r="A4073" s="5">
        <v>4112</v>
      </c>
      <c r="B4073" s="17">
        <v>17</v>
      </c>
      <c r="C4073" s="16">
        <v>1</v>
      </c>
      <c r="D4073" s="16">
        <v>1997</v>
      </c>
      <c r="E4073" s="18">
        <v>35916</v>
      </c>
      <c r="F4073" s="9" t="s">
        <v>4019</v>
      </c>
      <c r="G4073" s="3">
        <v>5000000</v>
      </c>
      <c r="H4073" s="3">
        <v>353480</v>
      </c>
      <c r="I4073" s="3">
        <v>353480</v>
      </c>
      <c r="J4073" s="8" t="str">
        <f t="shared" si="506"/>
        <v/>
      </c>
      <c r="K4073" s="8" t="str">
        <f t="shared" si="507"/>
        <v/>
      </c>
      <c r="L4073" s="8" t="str">
        <f t="shared" si="508"/>
        <v>Albino Alligator</v>
      </c>
      <c r="M4073" s="8" t="str">
        <f t="shared" si="509"/>
        <v/>
      </c>
      <c r="N4073" s="8" t="str">
        <f t="shared" si="505"/>
        <v>Albino Alligator</v>
      </c>
      <c r="O4073" s="10">
        <f>INDEX(cpi!$A$1:$M$106,MATCH($D4073,cpi!$A:$A,0),MATCH($C4073,cpi!$1:$1,0))</f>
        <v>159.1</v>
      </c>
      <c r="P4073" s="10">
        <f>cpi!$I$2</f>
        <v>245.51900000000001</v>
      </c>
      <c r="Q4073" s="10">
        <f t="shared" si="510"/>
        <v>1.5431741043368952</v>
      </c>
      <c r="R4073" s="8" t="str">
        <f t="shared" si="511"/>
        <v/>
      </c>
      <c r="S4073" s="11">
        <f t="shared" si="512"/>
        <v>7715870.5216844762</v>
      </c>
      <c r="T4073" s="11">
        <f t="shared" si="512"/>
        <v>545481.18240100576</v>
      </c>
      <c r="U4073" s="11">
        <f t="shared" si="512"/>
        <v>545481.18240100576</v>
      </c>
    </row>
    <row r="4074" spans="1:21" x14ac:dyDescent="0.2">
      <c r="A4074" s="5">
        <v>4113</v>
      </c>
      <c r="B4074" s="17">
        <v>26</v>
      </c>
      <c r="C4074" s="16">
        <v>9</v>
      </c>
      <c r="D4074" s="16">
        <v>2014</v>
      </c>
      <c r="E4074" s="18">
        <v>42409</v>
      </c>
      <c r="F4074" s="9" t="s">
        <v>4020</v>
      </c>
      <c r="G4074" s="3">
        <v>5000000</v>
      </c>
      <c r="H4074" s="3">
        <v>340911</v>
      </c>
      <c r="I4074" s="3">
        <v>927074</v>
      </c>
      <c r="J4074" s="8" t="str">
        <f t="shared" si="506"/>
        <v/>
      </c>
      <c r="K4074" s="8" t="str">
        <f t="shared" si="507"/>
        <v/>
      </c>
      <c r="L4074" s="8" t="str">
        <f t="shared" si="508"/>
        <v>Jimi: All is By My Side</v>
      </c>
      <c r="M4074" s="8" t="str">
        <f t="shared" si="509"/>
        <v/>
      </c>
      <c r="N4074" s="8" t="str">
        <f t="shared" si="505"/>
        <v>Jimi: All is By My Side</v>
      </c>
      <c r="O4074" s="10">
        <f>INDEX(cpi!$A$1:$M$106,MATCH($D4074,cpi!$A:$A,0),MATCH($C4074,cpi!$1:$1,0))</f>
        <v>238.03100000000001</v>
      </c>
      <c r="P4074" s="10">
        <f>cpi!$I$2</f>
        <v>245.51900000000001</v>
      </c>
      <c r="Q4074" s="10">
        <f t="shared" si="510"/>
        <v>1.0314580873919783</v>
      </c>
      <c r="R4074" s="8" t="str">
        <f t="shared" si="511"/>
        <v/>
      </c>
      <c r="S4074" s="11">
        <f t="shared" si="512"/>
        <v>5157290.4369598916</v>
      </c>
      <c r="T4074" s="11">
        <f t="shared" si="512"/>
        <v>351635.40803088673</v>
      </c>
      <c r="U4074" s="11">
        <f t="shared" si="512"/>
        <v>956237.97491083085</v>
      </c>
    </row>
    <row r="4075" spans="1:21" x14ac:dyDescent="0.2">
      <c r="A4075" s="5">
        <v>4114</v>
      </c>
      <c r="B4075" s="17">
        <v>3</v>
      </c>
      <c r="C4075" s="16">
        <v>8</v>
      </c>
      <c r="D4075" s="16">
        <v>2007</v>
      </c>
      <c r="E4075" s="18">
        <v>39149</v>
      </c>
      <c r="F4075" s="9" t="s">
        <v>4021</v>
      </c>
      <c r="G4075" s="3">
        <v>5000000</v>
      </c>
      <c r="H4075" s="3">
        <v>240425</v>
      </c>
      <c r="I4075" s="3">
        <v>1375194</v>
      </c>
      <c r="J4075" s="8" t="str">
        <f t="shared" si="506"/>
        <v/>
      </c>
      <c r="K4075" s="8" t="str">
        <f t="shared" si="507"/>
        <v/>
      </c>
      <c r="L4075" s="8" t="str">
        <f t="shared" si="508"/>
        <v>Gandhi, My Father</v>
      </c>
      <c r="M4075" s="8" t="str">
        <f t="shared" si="509"/>
        <v/>
      </c>
      <c r="N4075" s="8" t="str">
        <f t="shared" si="505"/>
        <v>Gandhi, My Father</v>
      </c>
      <c r="O4075" s="10">
        <f>INDEX(cpi!$A$1:$M$106,MATCH($D4075,cpi!$A:$A,0),MATCH($C4075,cpi!$1:$1,0))</f>
        <v>207.917</v>
      </c>
      <c r="P4075" s="10">
        <f>cpi!$I$2</f>
        <v>245.51900000000001</v>
      </c>
      <c r="Q4075" s="10">
        <f t="shared" si="510"/>
        <v>1.1808510126637071</v>
      </c>
      <c r="R4075" s="8" t="str">
        <f t="shared" si="511"/>
        <v/>
      </c>
      <c r="S4075" s="11">
        <f t="shared" si="512"/>
        <v>5904255.0633185357</v>
      </c>
      <c r="T4075" s="11">
        <f t="shared" si="512"/>
        <v>283906.10471967177</v>
      </c>
      <c r="U4075" s="11">
        <f t="shared" si="512"/>
        <v>1623899.2275090539</v>
      </c>
    </row>
    <row r="4076" spans="1:21" x14ac:dyDescent="0.2">
      <c r="A4076" s="5">
        <v>4115</v>
      </c>
      <c r="B4076" s="17">
        <v>25</v>
      </c>
      <c r="C4076" s="16">
        <v>4</v>
      </c>
      <c r="D4076" s="16">
        <v>2008</v>
      </c>
      <c r="E4076" s="18">
        <v>40182</v>
      </c>
      <c r="F4076" s="9" t="s">
        <v>4022</v>
      </c>
      <c r="G4076" s="3">
        <v>5000000</v>
      </c>
      <c r="H4076" s="3">
        <v>228830</v>
      </c>
      <c r="I4076" s="3">
        <v>332120</v>
      </c>
      <c r="J4076" s="8" t="str">
        <f t="shared" si="506"/>
        <v/>
      </c>
      <c r="K4076" s="8" t="str">
        <f t="shared" si="507"/>
        <v/>
      </c>
      <c r="L4076" s="8" t="str">
        <f t="shared" si="508"/>
        <v>Standard Operating Procedure</v>
      </c>
      <c r="M4076" s="8" t="str">
        <f t="shared" si="509"/>
        <v/>
      </c>
      <c r="N4076" s="8" t="str">
        <f t="shared" si="505"/>
        <v>Standard Operating Procedure</v>
      </c>
      <c r="O4076" s="10">
        <f>INDEX(cpi!$A$1:$M$106,MATCH($D4076,cpi!$A:$A,0),MATCH($C4076,cpi!$1:$1,0))</f>
        <v>214.82300000000001</v>
      </c>
      <c r="P4076" s="10">
        <f>cpi!$I$2</f>
        <v>245.51900000000001</v>
      </c>
      <c r="Q4076" s="10">
        <f t="shared" si="510"/>
        <v>1.1428897278224399</v>
      </c>
      <c r="R4076" s="8" t="str">
        <f t="shared" si="511"/>
        <v/>
      </c>
      <c r="S4076" s="11">
        <f t="shared" si="512"/>
        <v>5714448.6391121997</v>
      </c>
      <c r="T4076" s="11">
        <f t="shared" si="512"/>
        <v>261527.45641760892</v>
      </c>
      <c r="U4076" s="11">
        <f t="shared" si="512"/>
        <v>379576.53640438872</v>
      </c>
    </row>
    <row r="4077" spans="1:21" x14ac:dyDescent="0.2">
      <c r="A4077" s="5">
        <v>4116</v>
      </c>
      <c r="B4077" s="17">
        <v>30</v>
      </c>
      <c r="C4077" s="16">
        <v>9</v>
      </c>
      <c r="D4077" s="16">
        <v>2011</v>
      </c>
      <c r="E4077" s="18">
        <v>41434</v>
      </c>
      <c r="F4077" s="9" t="s">
        <v>4023</v>
      </c>
      <c r="G4077" s="3">
        <v>5000000</v>
      </c>
      <c r="H4077" s="3">
        <v>223838</v>
      </c>
      <c r="I4077" s="3">
        <v>5476793</v>
      </c>
      <c r="J4077" s="8" t="str">
        <f t="shared" si="506"/>
        <v/>
      </c>
      <c r="K4077" s="8" t="str">
        <f t="shared" si="507"/>
        <v/>
      </c>
      <c r="L4077" s="8" t="str">
        <f t="shared" si="508"/>
        <v>Tucker &amp; Dale vs. Evil</v>
      </c>
      <c r="M4077" s="8" t="str">
        <f t="shared" si="509"/>
        <v/>
      </c>
      <c r="N4077" s="8" t="str">
        <f t="shared" si="505"/>
        <v>Tucker &amp; Dale vs. Evil</v>
      </c>
      <c r="O4077" s="10">
        <f>INDEX(cpi!$A$1:$M$106,MATCH($D4077,cpi!$A:$A,0),MATCH($C4077,cpi!$1:$1,0))</f>
        <v>226.88900000000001</v>
      </c>
      <c r="P4077" s="10">
        <f>cpi!$I$2</f>
        <v>245.51900000000001</v>
      </c>
      <c r="Q4077" s="10">
        <f t="shared" si="510"/>
        <v>1.0821106355971422</v>
      </c>
      <c r="R4077" s="8" t="str">
        <f t="shared" si="511"/>
        <v/>
      </c>
      <c r="S4077" s="11">
        <f t="shared" si="512"/>
        <v>5410553.177985711</v>
      </c>
      <c r="T4077" s="11">
        <f t="shared" si="512"/>
        <v>242217.48045079311</v>
      </c>
      <c r="U4077" s="11">
        <f t="shared" si="512"/>
        <v>5926495.9542639786</v>
      </c>
    </row>
    <row r="4078" spans="1:21" x14ac:dyDescent="0.2">
      <c r="A4078" s="5">
        <v>4117</v>
      </c>
      <c r="B4078" s="17">
        <v>27</v>
      </c>
      <c r="C4078" s="16">
        <v>3</v>
      </c>
      <c r="D4078" s="16">
        <v>1998</v>
      </c>
      <c r="E4078" s="18">
        <v>36588</v>
      </c>
      <c r="F4078" s="9" t="s">
        <v>4024</v>
      </c>
      <c r="G4078" s="3">
        <v>5000000</v>
      </c>
      <c r="H4078" s="3">
        <v>143273</v>
      </c>
      <c r="I4078" s="3">
        <v>143273</v>
      </c>
      <c r="J4078" s="8" t="str">
        <f t="shared" si="506"/>
        <v/>
      </c>
      <c r="K4078" s="8" t="str">
        <f t="shared" si="507"/>
        <v/>
      </c>
      <c r="L4078" s="8" t="str">
        <f t="shared" si="508"/>
        <v>No Looking Back</v>
      </c>
      <c r="M4078" s="8" t="str">
        <f t="shared" si="509"/>
        <v/>
      </c>
      <c r="N4078" s="8" t="str">
        <f t="shared" si="505"/>
        <v>No Looking Back</v>
      </c>
      <c r="O4078" s="10">
        <f>INDEX(cpi!$A$1:$M$106,MATCH($D4078,cpi!$A:$A,0),MATCH($C4078,cpi!$1:$1,0))</f>
        <v>162.19999999999999</v>
      </c>
      <c r="P4078" s="10">
        <f>cpi!$I$2</f>
        <v>245.51900000000001</v>
      </c>
      <c r="Q4078" s="10">
        <f t="shared" si="510"/>
        <v>1.513680641183724</v>
      </c>
      <c r="R4078" s="8" t="str">
        <f t="shared" si="511"/>
        <v/>
      </c>
      <c r="S4078" s="11">
        <f t="shared" si="512"/>
        <v>7568403.2059186203</v>
      </c>
      <c r="T4078" s="11">
        <f t="shared" si="512"/>
        <v>216869.56650431571</v>
      </c>
      <c r="U4078" s="11">
        <f t="shared" si="512"/>
        <v>216869.56650431571</v>
      </c>
    </row>
    <row r="4079" spans="1:21" x14ac:dyDescent="0.2">
      <c r="A4079" s="5">
        <v>4118</v>
      </c>
      <c r="B4079" s="17">
        <v>10</v>
      </c>
      <c r="C4079" s="16">
        <v>9</v>
      </c>
      <c r="D4079" s="16">
        <v>2010</v>
      </c>
      <c r="E4079" s="18">
        <v>40460</v>
      </c>
      <c r="F4079" s="9" t="s">
        <v>4025</v>
      </c>
      <c r="G4079" s="3">
        <v>5000000</v>
      </c>
      <c r="H4079" s="3">
        <v>127564</v>
      </c>
      <c r="I4079" s="3">
        <v>282687</v>
      </c>
      <c r="J4079" s="8" t="str">
        <f t="shared" si="506"/>
        <v/>
      </c>
      <c r="K4079" s="8" t="str">
        <f t="shared" si="507"/>
        <v/>
      </c>
      <c r="L4079" s="8" t="str">
        <f t="shared" si="508"/>
        <v>Lovely, Still</v>
      </c>
      <c r="M4079" s="8" t="str">
        <f t="shared" si="509"/>
        <v/>
      </c>
      <c r="N4079" s="8" t="str">
        <f t="shared" si="505"/>
        <v>Lovely, Still</v>
      </c>
      <c r="O4079" s="10">
        <f>INDEX(cpi!$A$1:$M$106,MATCH($D4079,cpi!$A:$A,0),MATCH($C4079,cpi!$1:$1,0))</f>
        <v>218.43899999999999</v>
      </c>
      <c r="P4079" s="10">
        <f>cpi!$I$2</f>
        <v>245.51900000000001</v>
      </c>
      <c r="Q4079" s="10">
        <f t="shared" si="510"/>
        <v>1.1239705363968888</v>
      </c>
      <c r="R4079" s="8" t="str">
        <f t="shared" si="511"/>
        <v/>
      </c>
      <c r="S4079" s="11">
        <f t="shared" si="512"/>
        <v>5619852.6819844441</v>
      </c>
      <c r="T4079" s="11">
        <f t="shared" si="512"/>
        <v>143378.17750493271</v>
      </c>
      <c r="U4079" s="11">
        <f t="shared" si="512"/>
        <v>317731.85902242729</v>
      </c>
    </row>
    <row r="4080" spans="1:21" x14ac:dyDescent="0.2">
      <c r="A4080" s="5">
        <v>4119</v>
      </c>
      <c r="B4080" s="17">
        <v>13</v>
      </c>
      <c r="C4080" s="16">
        <v>6</v>
      </c>
      <c r="D4080" s="16">
        <v>2003</v>
      </c>
      <c r="E4080" s="18">
        <v>37992</v>
      </c>
      <c r="F4080" s="9" t="s">
        <v>4026</v>
      </c>
      <c r="G4080" s="3">
        <v>5000000</v>
      </c>
      <c r="H4080" s="3">
        <v>121016</v>
      </c>
      <c r="I4080" s="3">
        <v>121016</v>
      </c>
      <c r="J4080" s="8" t="str">
        <f t="shared" si="506"/>
        <v/>
      </c>
      <c r="K4080" s="8" t="str">
        <f t="shared" si="507"/>
        <v/>
      </c>
      <c r="L4080" s="8" t="str">
        <f t="shared" si="508"/>
        <v>Tycoon</v>
      </c>
      <c r="M4080" s="8" t="str">
        <f t="shared" si="509"/>
        <v/>
      </c>
      <c r="N4080" s="8" t="str">
        <f t="shared" si="505"/>
        <v>Tycoon</v>
      </c>
      <c r="O4080" s="10">
        <f>INDEX(cpi!$A$1:$M$106,MATCH($D4080,cpi!$A:$A,0),MATCH($C4080,cpi!$1:$1,0))</f>
        <v>183.7</v>
      </c>
      <c r="P4080" s="10">
        <f>cpi!$I$2</f>
        <v>245.51900000000001</v>
      </c>
      <c r="Q4080" s="10">
        <f t="shared" si="510"/>
        <v>1.3365215024496462</v>
      </c>
      <c r="R4080" s="8" t="str">
        <f t="shared" si="511"/>
        <v/>
      </c>
      <c r="S4080" s="11">
        <f t="shared" si="512"/>
        <v>6682607.5122482311</v>
      </c>
      <c r="T4080" s="11">
        <f t="shared" si="512"/>
        <v>161740.48614044639</v>
      </c>
      <c r="U4080" s="11">
        <f t="shared" si="512"/>
        <v>161740.48614044639</v>
      </c>
    </row>
    <row r="4081" spans="1:21" x14ac:dyDescent="0.2">
      <c r="A4081" s="5">
        <v>4120</v>
      </c>
      <c r="B4081" s="17">
        <v>4</v>
      </c>
      <c r="C4081" s="16">
        <v>6</v>
      </c>
      <c r="D4081" s="16">
        <v>1999</v>
      </c>
      <c r="E4081" s="18">
        <v>36256</v>
      </c>
      <c r="F4081" s="9" t="s">
        <v>4027</v>
      </c>
      <c r="G4081" s="3">
        <v>5000000</v>
      </c>
      <c r="H4081" s="3">
        <v>99147</v>
      </c>
      <c r="I4081" s="3">
        <v>99147</v>
      </c>
      <c r="J4081" s="8" t="str">
        <f t="shared" si="506"/>
        <v/>
      </c>
      <c r="K4081" s="8" t="str">
        <f t="shared" si="507"/>
        <v/>
      </c>
      <c r="L4081" s="8" t="str">
        <f t="shared" si="508"/>
        <v>Desert Blue</v>
      </c>
      <c r="M4081" s="8" t="str">
        <f t="shared" si="509"/>
        <v/>
      </c>
      <c r="N4081" s="8" t="str">
        <f t="shared" si="505"/>
        <v>Desert Blue</v>
      </c>
      <c r="O4081" s="10">
        <f>INDEX(cpi!$A$1:$M$106,MATCH($D4081,cpi!$A:$A,0),MATCH($C4081,cpi!$1:$1,0))</f>
        <v>166.2</v>
      </c>
      <c r="P4081" s="10">
        <f>cpi!$I$2</f>
        <v>245.51900000000001</v>
      </c>
      <c r="Q4081" s="10">
        <f t="shared" si="510"/>
        <v>1.4772503008423588</v>
      </c>
      <c r="R4081" s="8" t="str">
        <f t="shared" si="511"/>
        <v/>
      </c>
      <c r="S4081" s="11">
        <f t="shared" si="512"/>
        <v>7386251.5042117937</v>
      </c>
      <c r="T4081" s="11">
        <f t="shared" si="512"/>
        <v>146464.93557761735</v>
      </c>
      <c r="U4081" s="11">
        <f t="shared" si="512"/>
        <v>146464.93557761735</v>
      </c>
    </row>
    <row r="4082" spans="1:21" x14ac:dyDescent="0.2">
      <c r="A4082" s="5">
        <v>4121</v>
      </c>
      <c r="B4082" s="17">
        <v>27</v>
      </c>
      <c r="C4082" s="16">
        <v>2</v>
      </c>
      <c r="D4082" s="16">
        <v>2004</v>
      </c>
      <c r="E4082" s="18">
        <v>38778</v>
      </c>
      <c r="F4082" s="9" t="s">
        <v>4028</v>
      </c>
      <c r="G4082" s="3">
        <v>5000000</v>
      </c>
      <c r="H4082" s="3">
        <v>84733</v>
      </c>
      <c r="I4082" s="3">
        <v>96760</v>
      </c>
      <c r="J4082" s="8" t="str">
        <f t="shared" si="506"/>
        <v/>
      </c>
      <c r="K4082" s="8" t="str">
        <f t="shared" si="507"/>
        <v/>
      </c>
      <c r="L4082" s="8" t="str">
        <f t="shared" si="508"/>
        <v>Decoys</v>
      </c>
      <c r="M4082" s="8" t="str">
        <f t="shared" si="509"/>
        <v/>
      </c>
      <c r="N4082" s="8" t="str">
        <f t="shared" si="505"/>
        <v>Decoys</v>
      </c>
      <c r="O4082" s="10">
        <f>INDEX(cpi!$A$1:$M$106,MATCH($D4082,cpi!$A:$A,0),MATCH($C4082,cpi!$1:$1,0))</f>
        <v>186.2</v>
      </c>
      <c r="P4082" s="10">
        <f>cpi!$I$2</f>
        <v>245.51900000000001</v>
      </c>
      <c r="Q4082" s="10">
        <f t="shared" si="510"/>
        <v>1.3185767991407091</v>
      </c>
      <c r="R4082" s="8" t="str">
        <f t="shared" si="511"/>
        <v/>
      </c>
      <c r="S4082" s="11">
        <f t="shared" si="512"/>
        <v>6592883.9957035454</v>
      </c>
      <c r="T4082" s="11">
        <f t="shared" si="512"/>
        <v>111726.9679215897</v>
      </c>
      <c r="U4082" s="11">
        <f t="shared" si="512"/>
        <v>127585.49108485502</v>
      </c>
    </row>
    <row r="4083" spans="1:21" x14ac:dyDescent="0.2">
      <c r="A4083" s="5">
        <v>4122</v>
      </c>
      <c r="B4083" s="17">
        <v>30</v>
      </c>
      <c r="C4083" s="16">
        <v>5</v>
      </c>
      <c r="D4083" s="16">
        <v>2008</v>
      </c>
      <c r="E4083" s="18">
        <v>40334</v>
      </c>
      <c r="F4083" s="9" t="s">
        <v>4029</v>
      </c>
      <c r="G4083" s="3">
        <v>5000000</v>
      </c>
      <c r="H4083" s="3">
        <v>67505</v>
      </c>
      <c r="I4083" s="3">
        <v>67505</v>
      </c>
      <c r="J4083" s="8" t="str">
        <f t="shared" si="506"/>
        <v/>
      </c>
      <c r="K4083" s="8" t="str">
        <f t="shared" si="507"/>
        <v/>
      </c>
      <c r="L4083" s="8" t="str">
        <f t="shared" si="508"/>
        <v>Stuck</v>
      </c>
      <c r="M4083" s="8" t="str">
        <f t="shared" si="509"/>
        <v/>
      </c>
      <c r="N4083" s="8" t="str">
        <f t="shared" si="505"/>
        <v>Stuck</v>
      </c>
      <c r="O4083" s="10">
        <f>INDEX(cpi!$A$1:$M$106,MATCH($D4083,cpi!$A:$A,0),MATCH($C4083,cpi!$1:$1,0))</f>
        <v>216.63200000000001</v>
      </c>
      <c r="P4083" s="10">
        <f>cpi!$I$2</f>
        <v>245.51900000000001</v>
      </c>
      <c r="Q4083" s="10">
        <f t="shared" si="510"/>
        <v>1.1333459507367332</v>
      </c>
      <c r="R4083" s="8" t="str">
        <f t="shared" si="511"/>
        <v/>
      </c>
      <c r="S4083" s="11">
        <f t="shared" si="512"/>
        <v>5666729.7536836658</v>
      </c>
      <c r="T4083" s="11">
        <f t="shared" si="512"/>
        <v>76506.518404483169</v>
      </c>
      <c r="U4083" s="11">
        <f t="shared" si="512"/>
        <v>76506.518404483169</v>
      </c>
    </row>
    <row r="4084" spans="1:21" x14ac:dyDescent="0.2">
      <c r="A4084" s="5">
        <v>4123</v>
      </c>
      <c r="B4084" s="17">
        <v>16</v>
      </c>
      <c r="C4084" s="16">
        <v>11</v>
      </c>
      <c r="D4084" s="16">
        <v>2007</v>
      </c>
      <c r="E4084" s="18">
        <v>39549</v>
      </c>
      <c r="F4084" s="9" t="s">
        <v>4030</v>
      </c>
      <c r="G4084" s="3">
        <v>5000000</v>
      </c>
      <c r="H4084" s="3">
        <v>65388</v>
      </c>
      <c r="I4084" s="3">
        <v>861325</v>
      </c>
      <c r="J4084" s="8" t="str">
        <f t="shared" si="506"/>
        <v/>
      </c>
      <c r="K4084" s="8" t="str">
        <f t="shared" si="507"/>
        <v/>
      </c>
      <c r="L4084" s="8" t="str">
        <f t="shared" si="508"/>
        <v>Redacted</v>
      </c>
      <c r="M4084" s="8" t="str">
        <f t="shared" si="509"/>
        <v/>
      </c>
      <c r="N4084" s="8" t="str">
        <f t="shared" si="505"/>
        <v>Redacted</v>
      </c>
      <c r="O4084" s="10">
        <f>INDEX(cpi!$A$1:$M$106,MATCH($D4084,cpi!$A:$A,0),MATCH($C4084,cpi!$1:$1,0))</f>
        <v>210.17699999999999</v>
      </c>
      <c r="P4084" s="10">
        <f>cpi!$I$2</f>
        <v>245.51900000000001</v>
      </c>
      <c r="Q4084" s="10">
        <f t="shared" si="510"/>
        <v>1.168153508709326</v>
      </c>
      <c r="R4084" s="8" t="str">
        <f t="shared" si="511"/>
        <v/>
      </c>
      <c r="S4084" s="11">
        <f t="shared" si="512"/>
        <v>5840767.5435466301</v>
      </c>
      <c r="T4084" s="11">
        <f t="shared" si="512"/>
        <v>76383.221627485415</v>
      </c>
      <c r="U4084" s="11">
        <f t="shared" si="512"/>
        <v>1006159.8208890603</v>
      </c>
    </row>
    <row r="4085" spans="1:21" x14ac:dyDescent="0.2">
      <c r="A4085" s="5">
        <v>4124</v>
      </c>
      <c r="B4085" s="17">
        <v>17</v>
      </c>
      <c r="C4085" s="16">
        <v>10</v>
      </c>
      <c r="D4085" s="16">
        <v>2014</v>
      </c>
      <c r="E4085" s="18">
        <v>42134</v>
      </c>
      <c r="F4085" s="9" t="s">
        <v>4031</v>
      </c>
      <c r="G4085" s="3">
        <v>5000000</v>
      </c>
      <c r="H4085" s="3">
        <v>56001</v>
      </c>
      <c r="I4085" s="3">
        <v>567219</v>
      </c>
      <c r="J4085" s="8" t="str">
        <f t="shared" si="506"/>
        <v/>
      </c>
      <c r="K4085" s="8" t="str">
        <f t="shared" si="507"/>
        <v/>
      </c>
      <c r="L4085" s="8" t="str">
        <f t="shared" si="508"/>
        <v>Rudderless</v>
      </c>
      <c r="M4085" s="8" t="str">
        <f t="shared" si="509"/>
        <v/>
      </c>
      <c r="N4085" s="8" t="str">
        <f t="shared" si="505"/>
        <v>Rudderless</v>
      </c>
      <c r="O4085" s="10">
        <f>INDEX(cpi!$A$1:$M$106,MATCH($D4085,cpi!$A:$A,0),MATCH($C4085,cpi!$1:$1,0))</f>
        <v>237.43299999999999</v>
      </c>
      <c r="P4085" s="10">
        <f>cpi!$I$2</f>
        <v>245.51900000000001</v>
      </c>
      <c r="Q4085" s="10">
        <f t="shared" si="510"/>
        <v>1.0340559231446345</v>
      </c>
      <c r="R4085" s="8" t="str">
        <f t="shared" si="511"/>
        <v/>
      </c>
      <c r="S4085" s="11">
        <f t="shared" si="512"/>
        <v>5170279.6157231722</v>
      </c>
      <c r="T4085" s="11">
        <f t="shared" si="512"/>
        <v>57908.165752022673</v>
      </c>
      <c r="U4085" s="11">
        <f t="shared" si="512"/>
        <v>586536.16667017643</v>
      </c>
    </row>
    <row r="4086" spans="1:21" x14ac:dyDescent="0.2">
      <c r="A4086" s="5">
        <v>4125</v>
      </c>
      <c r="B4086" s="17">
        <v>28</v>
      </c>
      <c r="C4086" s="16">
        <v>1</v>
      </c>
      <c r="D4086" s="16">
        <v>2005</v>
      </c>
      <c r="E4086" s="18">
        <v>39173</v>
      </c>
      <c r="F4086" s="9" t="s">
        <v>4032</v>
      </c>
      <c r="G4086" s="3">
        <v>5000000</v>
      </c>
      <c r="H4086" s="3">
        <v>16670</v>
      </c>
      <c r="I4086" s="3">
        <v>83356</v>
      </c>
      <c r="J4086" s="8" t="str">
        <f t="shared" si="506"/>
        <v/>
      </c>
      <c r="K4086" s="8" t="str">
        <f t="shared" si="507"/>
        <v/>
      </c>
      <c r="L4086" s="8" t="str">
        <f t="shared" si="508"/>
        <v>Fascination</v>
      </c>
      <c r="M4086" s="8" t="str">
        <f t="shared" si="509"/>
        <v/>
      </c>
      <c r="N4086" s="8" t="str">
        <f t="shared" si="505"/>
        <v>Fascination</v>
      </c>
      <c r="O4086" s="10">
        <f>INDEX(cpi!$A$1:$M$106,MATCH($D4086,cpi!$A:$A,0),MATCH($C4086,cpi!$1:$1,0))</f>
        <v>190.7</v>
      </c>
      <c r="P4086" s="10">
        <f>cpi!$I$2</f>
        <v>245.51900000000001</v>
      </c>
      <c r="Q4086" s="10">
        <f t="shared" si="510"/>
        <v>1.2874619821709492</v>
      </c>
      <c r="R4086" s="8" t="str">
        <f t="shared" si="511"/>
        <v/>
      </c>
      <c r="S4086" s="11">
        <f t="shared" si="512"/>
        <v>6437309.9108547457</v>
      </c>
      <c r="T4086" s="11">
        <f t="shared" si="512"/>
        <v>21461.991242789722</v>
      </c>
      <c r="U4086" s="11">
        <f t="shared" si="512"/>
        <v>107317.68098584164</v>
      </c>
    </row>
    <row r="4087" spans="1:21" x14ac:dyDescent="0.2">
      <c r="A4087" s="5">
        <v>4126</v>
      </c>
      <c r="B4087" s="17">
        <v>14</v>
      </c>
      <c r="C4087" s="16">
        <v>8</v>
      </c>
      <c r="D4087" s="16">
        <v>2009</v>
      </c>
      <c r="E4087" s="18">
        <v>40217</v>
      </c>
      <c r="F4087" s="9" t="s">
        <v>4033</v>
      </c>
      <c r="G4087" s="3">
        <v>5000000</v>
      </c>
      <c r="H4087" s="3">
        <v>8297</v>
      </c>
      <c r="I4087" s="3">
        <v>8297</v>
      </c>
      <c r="J4087" s="8" t="str">
        <f t="shared" si="506"/>
        <v/>
      </c>
      <c r="K4087" s="8" t="str">
        <f t="shared" si="507"/>
        <v/>
      </c>
      <c r="L4087" s="8" t="str">
        <f t="shared" si="508"/>
        <v>Grace</v>
      </c>
      <c r="M4087" s="8" t="str">
        <f t="shared" si="509"/>
        <v/>
      </c>
      <c r="N4087" s="8" t="str">
        <f t="shared" si="505"/>
        <v>Grace</v>
      </c>
      <c r="O4087" s="10">
        <f>INDEX(cpi!$A$1:$M$106,MATCH($D4087,cpi!$A:$A,0),MATCH($C4087,cpi!$1:$1,0))</f>
        <v>215.834</v>
      </c>
      <c r="P4087" s="10">
        <f>cpi!$I$2</f>
        <v>245.51900000000001</v>
      </c>
      <c r="Q4087" s="10">
        <f t="shared" si="510"/>
        <v>1.1375362547142711</v>
      </c>
      <c r="R4087" s="8" t="str">
        <f t="shared" si="511"/>
        <v/>
      </c>
      <c r="S4087" s="11">
        <f t="shared" si="512"/>
        <v>5687681.2735713553</v>
      </c>
      <c r="T4087" s="11">
        <f t="shared" si="512"/>
        <v>9438.1383053643076</v>
      </c>
      <c r="U4087" s="11">
        <f t="shared" si="512"/>
        <v>9438.1383053643076</v>
      </c>
    </row>
    <row r="4088" spans="1:21" x14ac:dyDescent="0.2">
      <c r="A4088" s="5">
        <v>4127</v>
      </c>
      <c r="B4088" s="17">
        <v>15</v>
      </c>
      <c r="C4088" s="16">
        <v>5</v>
      </c>
      <c r="D4088" s="16">
        <v>2015</v>
      </c>
      <c r="E4088" s="18">
        <v>42434</v>
      </c>
      <c r="F4088" s="9" t="s">
        <v>4034</v>
      </c>
      <c r="G4088" s="3">
        <v>5000000</v>
      </c>
      <c r="H4088" s="3">
        <v>7556</v>
      </c>
      <c r="I4088" s="3">
        <v>7556</v>
      </c>
      <c r="J4088" s="8" t="str">
        <f t="shared" si="506"/>
        <v/>
      </c>
      <c r="K4088" s="8" t="str">
        <f t="shared" si="507"/>
        <v/>
      </c>
      <c r="L4088" s="8" t="str">
        <f t="shared" si="508"/>
        <v>Area 51</v>
      </c>
      <c r="M4088" s="8" t="str">
        <f t="shared" si="509"/>
        <v/>
      </c>
      <c r="N4088" s="8" t="str">
        <f t="shared" si="505"/>
        <v>Area 51</v>
      </c>
      <c r="O4088" s="10">
        <f>INDEX(cpi!$A$1:$M$106,MATCH($D4088,cpi!$A:$A,0),MATCH($C4088,cpi!$1:$1,0))</f>
        <v>237.80500000000001</v>
      </c>
      <c r="P4088" s="10">
        <f>cpi!$I$2</f>
        <v>245.51900000000001</v>
      </c>
      <c r="Q4088" s="10">
        <f t="shared" si="510"/>
        <v>1.0324383423393115</v>
      </c>
      <c r="R4088" s="8" t="str">
        <f t="shared" si="511"/>
        <v/>
      </c>
      <c r="S4088" s="11">
        <f t="shared" si="512"/>
        <v>5162191.7116965577</v>
      </c>
      <c r="T4088" s="11">
        <f t="shared" si="512"/>
        <v>7801.1041147158376</v>
      </c>
      <c r="U4088" s="11">
        <f t="shared" si="512"/>
        <v>7801.1041147158376</v>
      </c>
    </row>
    <row r="4089" spans="1:21" x14ac:dyDescent="0.2">
      <c r="A4089" s="5">
        <v>4128</v>
      </c>
      <c r="B4089" s="17">
        <v>26</v>
      </c>
      <c r="C4089" s="16">
        <v>10</v>
      </c>
      <c r="D4089" s="16">
        <v>2012</v>
      </c>
      <c r="E4089" s="18">
        <v>41680</v>
      </c>
      <c r="F4089" s="9" t="s">
        <v>4035</v>
      </c>
      <c r="G4089" s="3">
        <v>5000000</v>
      </c>
      <c r="H4089" s="3">
        <v>0</v>
      </c>
      <c r="I4089" s="3">
        <v>9109597</v>
      </c>
      <c r="J4089" s="8" t="str">
        <f t="shared" si="506"/>
        <v/>
      </c>
      <c r="K4089" s="8" t="str">
        <f t="shared" si="507"/>
        <v/>
      </c>
      <c r="L4089" s="8" t="str">
        <f t="shared" si="508"/>
        <v>Mientras duermes</v>
      </c>
      <c r="M4089" s="8" t="str">
        <f t="shared" si="509"/>
        <v/>
      </c>
      <c r="N4089" s="8" t="str">
        <f t="shared" si="505"/>
        <v>Mientras duermes</v>
      </c>
      <c r="O4089" s="10">
        <f>INDEX(cpi!$A$1:$M$106,MATCH($D4089,cpi!$A:$A,0),MATCH($C4089,cpi!$1:$1,0))</f>
        <v>231.31700000000001</v>
      </c>
      <c r="P4089" s="10">
        <f>cpi!$I$2</f>
        <v>245.51900000000001</v>
      </c>
      <c r="Q4089" s="10">
        <f t="shared" si="510"/>
        <v>1.0613962657305775</v>
      </c>
      <c r="R4089" s="8" t="str">
        <f t="shared" si="511"/>
        <v/>
      </c>
      <c r="S4089" s="11">
        <f t="shared" si="512"/>
        <v>5306981.3286528876</v>
      </c>
      <c r="T4089" s="11">
        <f t="shared" si="512"/>
        <v>0</v>
      </c>
      <c r="U4089" s="11">
        <f t="shared" si="512"/>
        <v>9668892.2381104715</v>
      </c>
    </row>
    <row r="4090" spans="1:21" x14ac:dyDescent="0.2">
      <c r="A4090" s="5">
        <v>4129</v>
      </c>
      <c r="B4090" s="17">
        <v>7</v>
      </c>
      <c r="C4090" s="16">
        <v>7</v>
      </c>
      <c r="D4090" s="16">
        <v>2009</v>
      </c>
      <c r="E4090" s="18">
        <v>40001</v>
      </c>
      <c r="F4090" s="9" t="s">
        <v>4036</v>
      </c>
      <c r="G4090" s="3">
        <v>5000000</v>
      </c>
      <c r="H4090" s="3">
        <v>0</v>
      </c>
      <c r="I4090" s="3">
        <v>4568257</v>
      </c>
      <c r="J4090" s="8" t="str">
        <f t="shared" si="506"/>
        <v/>
      </c>
      <c r="K4090" s="8" t="str">
        <f t="shared" si="507"/>
        <v/>
      </c>
      <c r="L4090" s="8" t="str">
        <f t="shared" si="508"/>
        <v>Flying By</v>
      </c>
      <c r="M4090" s="8" t="str">
        <f t="shared" si="509"/>
        <v/>
      </c>
      <c r="N4090" s="8" t="str">
        <f t="shared" si="505"/>
        <v>Flying By</v>
      </c>
      <c r="O4090" s="10">
        <f>INDEX(cpi!$A$1:$M$106,MATCH($D4090,cpi!$A:$A,0),MATCH($C4090,cpi!$1:$1,0))</f>
        <v>215.351</v>
      </c>
      <c r="P4090" s="10">
        <f>cpi!$I$2</f>
        <v>245.51900000000001</v>
      </c>
      <c r="Q4090" s="10">
        <f t="shared" si="510"/>
        <v>1.1400875779541306</v>
      </c>
      <c r="R4090" s="8" t="str">
        <f t="shared" si="511"/>
        <v/>
      </c>
      <c r="S4090" s="11">
        <f t="shared" si="512"/>
        <v>5700437.8897706531</v>
      </c>
      <c r="T4090" s="11">
        <f t="shared" si="512"/>
        <v>0</v>
      </c>
      <c r="U4090" s="11">
        <f t="shared" si="512"/>
        <v>5208213.0586020024</v>
      </c>
    </row>
    <row r="4091" spans="1:21" x14ac:dyDescent="0.2">
      <c r="A4091" s="5">
        <v>4130</v>
      </c>
      <c r="B4091" s="17">
        <v>31</v>
      </c>
      <c r="C4091" s="16">
        <v>12</v>
      </c>
      <c r="D4091" s="16">
        <v>2008</v>
      </c>
      <c r="E4091" s="18">
        <v>40371</v>
      </c>
      <c r="F4091" s="9" t="s">
        <v>4037</v>
      </c>
      <c r="G4091" s="3">
        <v>5000000</v>
      </c>
      <c r="H4091" s="3">
        <v>0</v>
      </c>
      <c r="I4091" s="3">
        <v>1504960</v>
      </c>
      <c r="J4091" s="8" t="str">
        <f t="shared" si="506"/>
        <v/>
      </c>
      <c r="K4091" s="8" t="str">
        <f t="shared" si="507"/>
        <v/>
      </c>
      <c r="L4091" s="8" t="str">
        <f t="shared" si="508"/>
        <v>The Cottage</v>
      </c>
      <c r="M4091" s="8" t="str">
        <f t="shared" si="509"/>
        <v/>
      </c>
      <c r="N4091" s="8" t="str">
        <f t="shared" si="505"/>
        <v>The Cottage</v>
      </c>
      <c r="O4091" s="10">
        <f>INDEX(cpi!$A$1:$M$106,MATCH($D4091,cpi!$A:$A,0),MATCH($C4091,cpi!$1:$1,0))</f>
        <v>210.22800000000001</v>
      </c>
      <c r="P4091" s="10">
        <f>cpi!$I$2</f>
        <v>245.51900000000001</v>
      </c>
      <c r="Q4091" s="10">
        <f t="shared" si="510"/>
        <v>1.1678701219628214</v>
      </c>
      <c r="R4091" s="8" t="str">
        <f t="shared" si="511"/>
        <v/>
      </c>
      <c r="S4091" s="11">
        <f t="shared" si="512"/>
        <v>5839350.6098141065</v>
      </c>
      <c r="T4091" s="11">
        <f t="shared" si="512"/>
        <v>0</v>
      </c>
      <c r="U4091" s="11">
        <f t="shared" si="512"/>
        <v>1757597.8187491677</v>
      </c>
    </row>
    <row r="4092" spans="1:21" x14ac:dyDescent="0.2">
      <c r="A4092" s="5">
        <v>4131</v>
      </c>
      <c r="B4092" s="17">
        <v>2</v>
      </c>
      <c r="C4092" s="16">
        <v>9</v>
      </c>
      <c r="D4092" s="16">
        <v>2016</v>
      </c>
      <c r="E4092" s="18">
        <v>42409</v>
      </c>
      <c r="F4092" s="9" t="s">
        <v>4038</v>
      </c>
      <c r="G4092" s="3">
        <v>5000000</v>
      </c>
      <c r="H4092" s="3">
        <v>0</v>
      </c>
      <c r="I4092" s="3">
        <v>2199</v>
      </c>
      <c r="J4092" s="8" t="str">
        <f t="shared" si="506"/>
        <v/>
      </c>
      <c r="K4092" s="8" t="str">
        <f t="shared" si="507"/>
        <v/>
      </c>
      <c r="L4092" s="8" t="str">
        <f t="shared" si="508"/>
        <v>Yoga Hosers</v>
      </c>
      <c r="M4092" s="8" t="str">
        <f t="shared" si="509"/>
        <v/>
      </c>
      <c r="N4092" s="8" t="str">
        <f t="shared" si="505"/>
        <v>Yoga Hosers</v>
      </c>
      <c r="O4092" s="10">
        <f>INDEX(cpi!$A$1:$M$106,MATCH($D4092,cpi!$A:$A,0),MATCH($C4092,cpi!$1:$1,0))</f>
        <v>241.428</v>
      </c>
      <c r="P4092" s="10">
        <f>cpi!$I$2</f>
        <v>245.51900000000001</v>
      </c>
      <c r="Q4092" s="10">
        <f t="shared" si="510"/>
        <v>1.0169450105207349</v>
      </c>
      <c r="R4092" s="8" t="str">
        <f t="shared" si="511"/>
        <v/>
      </c>
      <c r="S4092" s="11">
        <f t="shared" si="512"/>
        <v>5084725.0526036751</v>
      </c>
      <c r="T4092" s="11">
        <f t="shared" si="512"/>
        <v>0</v>
      </c>
      <c r="U4092" s="11">
        <f t="shared" si="512"/>
        <v>2236.2620781350961</v>
      </c>
    </row>
    <row r="4093" spans="1:21" x14ac:dyDescent="0.2">
      <c r="A4093" s="5">
        <v>4132</v>
      </c>
      <c r="B4093" s="17">
        <v>17</v>
      </c>
      <c r="C4093" s="16">
        <v>2</v>
      </c>
      <c r="D4093" s="16">
        <v>2009</v>
      </c>
      <c r="E4093" s="18">
        <v>40300</v>
      </c>
      <c r="F4093" s="9" t="s">
        <v>4039</v>
      </c>
      <c r="G4093" s="3">
        <v>5000000</v>
      </c>
      <c r="H4093" s="3">
        <v>0</v>
      </c>
      <c r="I4093" s="3">
        <v>0</v>
      </c>
      <c r="J4093" s="8">
        <f t="shared" si="506"/>
        <v>1</v>
      </c>
      <c r="K4093" s="8" t="str">
        <f t="shared" si="507"/>
        <v/>
      </c>
      <c r="L4093" s="8" t="str">
        <f t="shared" si="508"/>
        <v>Dead Like Me: Life After Death</v>
      </c>
      <c r="M4093" s="8" t="str">
        <f t="shared" si="509"/>
        <v/>
      </c>
      <c r="N4093" s="8" t="str">
        <f t="shared" si="505"/>
        <v>Dead Like Me: Life After Death</v>
      </c>
      <c r="O4093" s="10">
        <f>INDEX(cpi!$A$1:$M$106,MATCH($D4093,cpi!$A:$A,0),MATCH($C4093,cpi!$1:$1,0))</f>
        <v>212.19300000000001</v>
      </c>
      <c r="P4093" s="10">
        <f>cpi!$I$2</f>
        <v>245.51900000000001</v>
      </c>
      <c r="Q4093" s="10">
        <f t="shared" si="510"/>
        <v>1.1570551337697286</v>
      </c>
      <c r="R4093" s="8" t="str">
        <f t="shared" si="511"/>
        <v/>
      </c>
      <c r="S4093" s="11">
        <f t="shared" si="512"/>
        <v>5785275.6688486431</v>
      </c>
      <c r="T4093" s="11">
        <f t="shared" si="512"/>
        <v>0</v>
      </c>
      <c r="U4093" s="11">
        <f t="shared" si="512"/>
        <v>0</v>
      </c>
    </row>
    <row r="4094" spans="1:21" x14ac:dyDescent="0.2">
      <c r="A4094" s="5">
        <v>4133</v>
      </c>
      <c r="B4094" s="17">
        <v>30</v>
      </c>
      <c r="C4094" s="16">
        <v>1</v>
      </c>
      <c r="D4094" s="16">
        <v>2007</v>
      </c>
      <c r="E4094" s="18">
        <v>39965</v>
      </c>
      <c r="F4094" s="9" t="s">
        <v>4040</v>
      </c>
      <c r="G4094" s="3">
        <v>5000000</v>
      </c>
      <c r="H4094" s="3">
        <v>0</v>
      </c>
      <c r="I4094" s="3">
        <v>0</v>
      </c>
      <c r="J4094" s="8">
        <f t="shared" si="506"/>
        <v>1</v>
      </c>
      <c r="K4094" s="8" t="str">
        <f t="shared" si="507"/>
        <v/>
      </c>
      <c r="L4094" s="8" t="str">
        <f t="shared" si="508"/>
        <v>Farce of the Penguins</v>
      </c>
      <c r="M4094" s="8" t="str">
        <f t="shared" si="509"/>
        <v/>
      </c>
      <c r="N4094" s="8" t="str">
        <f t="shared" si="505"/>
        <v>Farce of the Penguins</v>
      </c>
      <c r="O4094" s="10">
        <f>INDEX(cpi!$A$1:$M$106,MATCH($D4094,cpi!$A:$A,0),MATCH($C4094,cpi!$1:$1,0))</f>
        <v>202.416</v>
      </c>
      <c r="P4094" s="10">
        <f>cpi!$I$2</f>
        <v>245.51900000000001</v>
      </c>
      <c r="Q4094" s="10">
        <f t="shared" si="510"/>
        <v>1.2129426527547229</v>
      </c>
      <c r="R4094" s="8" t="str">
        <f t="shared" si="511"/>
        <v/>
      </c>
      <c r="S4094" s="11">
        <f t="shared" si="512"/>
        <v>6064713.2637736145</v>
      </c>
      <c r="T4094" s="11">
        <f t="shared" si="512"/>
        <v>0</v>
      </c>
      <c r="U4094" s="11">
        <f t="shared" si="512"/>
        <v>0</v>
      </c>
    </row>
    <row r="4095" spans="1:21" x14ac:dyDescent="0.2">
      <c r="A4095" s="5">
        <v>4134</v>
      </c>
      <c r="B4095" s="17">
        <v>31</v>
      </c>
      <c r="C4095" s="16">
        <v>12</v>
      </c>
      <c r="D4095" s="16">
        <v>2010</v>
      </c>
      <c r="E4095" s="18">
        <v>41102</v>
      </c>
      <c r="F4095" s="9" t="s">
        <v>4041</v>
      </c>
      <c r="G4095" s="3">
        <v>5000000</v>
      </c>
      <c r="H4095" s="3">
        <v>0</v>
      </c>
      <c r="I4095" s="3">
        <v>0</v>
      </c>
      <c r="J4095" s="8">
        <f t="shared" si="506"/>
        <v>1</v>
      </c>
      <c r="K4095" s="8" t="str">
        <f t="shared" si="507"/>
        <v/>
      </c>
      <c r="L4095" s="8" t="str">
        <f t="shared" si="508"/>
        <v>Psych 9</v>
      </c>
      <c r="M4095" s="8" t="str">
        <f t="shared" si="509"/>
        <v/>
      </c>
      <c r="N4095" s="8" t="str">
        <f t="shared" si="505"/>
        <v>Psych 9</v>
      </c>
      <c r="O4095" s="10">
        <f>INDEX(cpi!$A$1:$M$106,MATCH($D4095,cpi!$A:$A,0),MATCH($C4095,cpi!$1:$1,0))</f>
        <v>219.179</v>
      </c>
      <c r="P4095" s="10">
        <f>cpi!$I$2</f>
        <v>245.51900000000001</v>
      </c>
      <c r="Q4095" s="10">
        <f t="shared" si="510"/>
        <v>1.1201757467640605</v>
      </c>
      <c r="R4095" s="8" t="str">
        <f t="shared" si="511"/>
        <v/>
      </c>
      <c r="S4095" s="11">
        <f t="shared" si="512"/>
        <v>5600878.7338203024</v>
      </c>
      <c r="T4095" s="11">
        <f t="shared" si="512"/>
        <v>0</v>
      </c>
      <c r="U4095" s="11">
        <f t="shared" si="512"/>
        <v>0</v>
      </c>
    </row>
    <row r="4096" spans="1:21" x14ac:dyDescent="0.2">
      <c r="A4096" s="5">
        <v>4135</v>
      </c>
      <c r="B4096" s="17">
        <v>18</v>
      </c>
      <c r="C4096" s="16">
        <v>8</v>
      </c>
      <c r="D4096" s="16">
        <v>2014</v>
      </c>
      <c r="E4096" s="18">
        <v>42163</v>
      </c>
      <c r="F4096" s="9" t="s">
        <v>4042</v>
      </c>
      <c r="G4096" s="3">
        <v>5000000</v>
      </c>
      <c r="H4096" s="3">
        <v>0</v>
      </c>
      <c r="I4096" s="3">
        <v>0</v>
      </c>
      <c r="J4096" s="8">
        <f t="shared" si="506"/>
        <v>1</v>
      </c>
      <c r="K4096" s="8" t="str">
        <f t="shared" si="507"/>
        <v/>
      </c>
      <c r="L4096" s="8" t="str">
        <f t="shared" si="508"/>
        <v>Henry &amp; Me</v>
      </c>
      <c r="M4096" s="8" t="str">
        <f t="shared" si="509"/>
        <v/>
      </c>
      <c r="N4096" s="8" t="str">
        <f t="shared" si="505"/>
        <v>Henry &amp; Me</v>
      </c>
      <c r="O4096" s="10">
        <f>INDEX(cpi!$A$1:$M$106,MATCH($D4096,cpi!$A:$A,0),MATCH($C4096,cpi!$1:$1,0))</f>
        <v>237.852</v>
      </c>
      <c r="P4096" s="10">
        <f>cpi!$I$2</f>
        <v>245.51900000000001</v>
      </c>
      <c r="Q4096" s="10">
        <f t="shared" si="510"/>
        <v>1.0322343305921329</v>
      </c>
      <c r="R4096" s="8" t="str">
        <f t="shared" si="511"/>
        <v/>
      </c>
      <c r="S4096" s="11">
        <f t="shared" si="512"/>
        <v>5161171.6529606646</v>
      </c>
      <c r="T4096" s="11">
        <f t="shared" si="512"/>
        <v>0</v>
      </c>
      <c r="U4096" s="11">
        <f t="shared" si="512"/>
        <v>0</v>
      </c>
    </row>
    <row r="4097" spans="1:21" x14ac:dyDescent="0.2">
      <c r="A4097" s="5">
        <v>4136</v>
      </c>
      <c r="B4097" s="17">
        <v>27</v>
      </c>
      <c r="C4097" s="16">
        <v>1</v>
      </c>
      <c r="D4097" s="16">
        <v>2015</v>
      </c>
      <c r="E4097" s="18">
        <v>42795</v>
      </c>
      <c r="F4097" s="9" t="s">
        <v>4043</v>
      </c>
      <c r="G4097" s="3">
        <v>5000000</v>
      </c>
      <c r="H4097" s="3">
        <v>0</v>
      </c>
      <c r="I4097" s="3">
        <v>0</v>
      </c>
      <c r="J4097" s="8">
        <f t="shared" si="506"/>
        <v>1</v>
      </c>
      <c r="K4097" s="8" t="str">
        <f t="shared" si="507"/>
        <v/>
      </c>
      <c r="L4097" s="8" t="str">
        <f t="shared" si="508"/>
        <v>Born of War</v>
      </c>
      <c r="M4097" s="8" t="str">
        <f t="shared" si="509"/>
        <v/>
      </c>
      <c r="N4097" s="8" t="str">
        <f t="shared" si="505"/>
        <v>Born of War</v>
      </c>
      <c r="O4097" s="10">
        <f>INDEX(cpi!$A$1:$M$106,MATCH($D4097,cpi!$A:$A,0),MATCH($C4097,cpi!$1:$1,0))</f>
        <v>233.70699999999999</v>
      </c>
      <c r="P4097" s="10">
        <f>cpi!$I$2</f>
        <v>245.51900000000001</v>
      </c>
      <c r="Q4097" s="10">
        <f t="shared" si="510"/>
        <v>1.050541917871523</v>
      </c>
      <c r="R4097" s="8" t="str">
        <f t="shared" si="511"/>
        <v/>
      </c>
      <c r="S4097" s="11">
        <f t="shared" si="512"/>
        <v>5252709.5893576145</v>
      </c>
      <c r="T4097" s="11">
        <f t="shared" si="512"/>
        <v>0</v>
      </c>
      <c r="U4097" s="11">
        <f t="shared" si="512"/>
        <v>0</v>
      </c>
    </row>
    <row r="4098" spans="1:21" x14ac:dyDescent="0.2">
      <c r="A4098" s="5">
        <v>4137</v>
      </c>
      <c r="B4098" s="17">
        <v>5</v>
      </c>
      <c r="C4098" s="16">
        <v>12</v>
      </c>
      <c r="D4098" s="16">
        <v>2014</v>
      </c>
      <c r="E4098" s="18">
        <v>41771</v>
      </c>
      <c r="F4098" s="9" t="s">
        <v>4044</v>
      </c>
      <c r="G4098" s="3">
        <v>5000000</v>
      </c>
      <c r="H4098" s="3">
        <v>0</v>
      </c>
      <c r="I4098" s="3">
        <v>0</v>
      </c>
      <c r="J4098" s="8">
        <f t="shared" si="506"/>
        <v>1</v>
      </c>
      <c r="K4098" s="8" t="str">
        <f t="shared" si="507"/>
        <v/>
      </c>
      <c r="L4098" s="8" t="str">
        <f t="shared" si="508"/>
        <v>Dying of the Light</v>
      </c>
      <c r="M4098" s="8" t="str">
        <f t="shared" si="509"/>
        <v/>
      </c>
      <c r="N4098" s="8" t="str">
        <f t="shared" ref="N4098:N4161" si="513">IF(M4098=1,L4098&amp;" ("&amp;D4098&amp;")",L4098)</f>
        <v>Dying of the Light</v>
      </c>
      <c r="O4098" s="10">
        <f>INDEX(cpi!$A$1:$M$106,MATCH($D4098,cpi!$A:$A,0),MATCH($C4098,cpi!$1:$1,0))</f>
        <v>234.81200000000001</v>
      </c>
      <c r="P4098" s="10">
        <f>cpi!$I$2</f>
        <v>245.51900000000001</v>
      </c>
      <c r="Q4098" s="10">
        <f t="shared" si="510"/>
        <v>1.0455981806721972</v>
      </c>
      <c r="R4098" s="8" t="str">
        <f t="shared" si="511"/>
        <v/>
      </c>
      <c r="S4098" s="11">
        <f t="shared" si="512"/>
        <v>5227990.9033609862</v>
      </c>
      <c r="T4098" s="11">
        <f t="shared" si="512"/>
        <v>0</v>
      </c>
      <c r="U4098" s="11">
        <f t="shared" si="512"/>
        <v>0</v>
      </c>
    </row>
    <row r="4099" spans="1:21" x14ac:dyDescent="0.2">
      <c r="A4099" s="5">
        <v>4138</v>
      </c>
      <c r="B4099" s="17">
        <v>9</v>
      </c>
      <c r="C4099" s="16">
        <v>1</v>
      </c>
      <c r="D4099" s="16">
        <v>2015</v>
      </c>
      <c r="E4099" s="18">
        <v>42248</v>
      </c>
      <c r="F4099" s="9" t="s">
        <v>4045</v>
      </c>
      <c r="G4099" s="3">
        <v>5000000</v>
      </c>
      <c r="H4099">
        <v>0</v>
      </c>
      <c r="I4099" s="3">
        <v>0</v>
      </c>
      <c r="J4099" s="8">
        <f t="shared" ref="J4099:J4162" si="514">IF(I4099=0,1,"")</f>
        <v>1</v>
      </c>
      <c r="K4099" s="8" t="str">
        <f t="shared" ref="K4099:K4162" si="515">IF(D4099&gt;2017,1,"")</f>
        <v/>
      </c>
      <c r="L4099" s="8" t="str">
        <f t="shared" ref="L4099:L4162" si="516">F4099</f>
        <v>Let's Kill Ward's Wife</v>
      </c>
      <c r="M4099" s="8" t="str">
        <f t="shared" ref="M4099:M4162" si="517">IF(COUNTIF($L$2:$L$5233,L4099)&gt;1,1,"")</f>
        <v/>
      </c>
      <c r="N4099" s="8" t="str">
        <f t="shared" si="513"/>
        <v>Let's Kill Ward's Wife</v>
      </c>
      <c r="O4099" s="10">
        <f>INDEX(cpi!$A$1:$M$106,MATCH($D4099,cpi!$A:$A,0),MATCH($C4099,cpi!$1:$1,0))</f>
        <v>233.70699999999999</v>
      </c>
      <c r="P4099" s="10">
        <f>cpi!$I$2</f>
        <v>245.51900000000001</v>
      </c>
      <c r="Q4099" s="10">
        <f t="shared" ref="Q4099:Q4162" si="518">P4099/O4099</f>
        <v>1.050541917871523</v>
      </c>
      <c r="R4099" s="8" t="str">
        <f t="shared" ref="R4099:R4162" si="519">IF(ISERROR(Q4099),1,"")</f>
        <v/>
      </c>
      <c r="S4099" s="11">
        <f t="shared" ref="S4099:U4162" si="520">G4099*$Q4099</f>
        <v>5252709.5893576145</v>
      </c>
      <c r="T4099" s="11">
        <f t="shared" si="520"/>
        <v>0</v>
      </c>
      <c r="U4099" s="11">
        <f t="shared" si="520"/>
        <v>0</v>
      </c>
    </row>
    <row r="4100" spans="1:21" x14ac:dyDescent="0.2">
      <c r="A4100" s="5">
        <v>4139</v>
      </c>
      <c r="B4100" s="17">
        <v>13</v>
      </c>
      <c r="C4100" s="16">
        <v>1</v>
      </c>
      <c r="D4100" s="16">
        <v>2015</v>
      </c>
      <c r="E4100" s="18">
        <v>42370</v>
      </c>
      <c r="F4100" s="9" t="s">
        <v>4046</v>
      </c>
      <c r="G4100" s="3">
        <v>5000000</v>
      </c>
      <c r="H4100">
        <v>0</v>
      </c>
      <c r="I4100" s="3">
        <v>0</v>
      </c>
      <c r="J4100" s="8">
        <f t="shared" si="514"/>
        <v>1</v>
      </c>
      <c r="K4100" s="8" t="str">
        <f t="shared" si="515"/>
        <v/>
      </c>
      <c r="L4100" s="8" t="str">
        <f t="shared" si="516"/>
        <v>Capricorn One</v>
      </c>
      <c r="M4100" s="8" t="str">
        <f t="shared" si="517"/>
        <v/>
      </c>
      <c r="N4100" s="8" t="str">
        <f t="shared" si="513"/>
        <v>Capricorn One</v>
      </c>
      <c r="O4100" s="10">
        <f>INDEX(cpi!$A$1:$M$106,MATCH($D4100,cpi!$A:$A,0),MATCH($C4100,cpi!$1:$1,0))</f>
        <v>233.70699999999999</v>
      </c>
      <c r="P4100" s="10">
        <f>cpi!$I$2</f>
        <v>245.51900000000001</v>
      </c>
      <c r="Q4100" s="10">
        <f t="shared" si="518"/>
        <v>1.050541917871523</v>
      </c>
      <c r="R4100" s="8" t="str">
        <f t="shared" si="519"/>
        <v/>
      </c>
      <c r="S4100" s="11">
        <f t="shared" si="520"/>
        <v>5252709.5893576145</v>
      </c>
      <c r="T4100" s="11">
        <f t="shared" si="520"/>
        <v>0</v>
      </c>
      <c r="U4100" s="11">
        <f t="shared" si="520"/>
        <v>0</v>
      </c>
    </row>
    <row r="4101" spans="1:21" x14ac:dyDescent="0.2">
      <c r="A4101" s="5">
        <v>4140</v>
      </c>
      <c r="B4101" s="17">
        <v>31</v>
      </c>
      <c r="C4101" s="16">
        <v>12</v>
      </c>
      <c r="D4101" s="16">
        <v>2011</v>
      </c>
      <c r="E4101" s="18">
        <v>41467</v>
      </c>
      <c r="F4101" s="9" t="s">
        <v>4047</v>
      </c>
      <c r="G4101" s="3">
        <v>5000000</v>
      </c>
      <c r="H4101">
        <v>0</v>
      </c>
      <c r="I4101" s="3">
        <v>0</v>
      </c>
      <c r="J4101" s="8">
        <f t="shared" si="514"/>
        <v>1</v>
      </c>
      <c r="K4101" s="8" t="str">
        <f t="shared" si="515"/>
        <v/>
      </c>
      <c r="L4101" s="8" t="str">
        <f t="shared" si="516"/>
        <v>We Have Your Husband</v>
      </c>
      <c r="M4101" s="8" t="str">
        <f t="shared" si="517"/>
        <v/>
      </c>
      <c r="N4101" s="8" t="str">
        <f t="shared" si="513"/>
        <v>We Have Your Husband</v>
      </c>
      <c r="O4101" s="10">
        <f>INDEX(cpi!$A$1:$M$106,MATCH($D4101,cpi!$A:$A,0),MATCH($C4101,cpi!$1:$1,0))</f>
        <v>225.672</v>
      </c>
      <c r="P4101" s="10">
        <f>cpi!$I$2</f>
        <v>245.51900000000001</v>
      </c>
      <c r="Q4101" s="10">
        <f t="shared" si="518"/>
        <v>1.0879462228366834</v>
      </c>
      <c r="R4101" s="8" t="str">
        <f t="shared" si="519"/>
        <v/>
      </c>
      <c r="S4101" s="11">
        <f t="shared" si="520"/>
        <v>5439731.1141834166</v>
      </c>
      <c r="T4101" s="11">
        <f t="shared" si="520"/>
        <v>0</v>
      </c>
      <c r="U4101" s="11">
        <f t="shared" si="520"/>
        <v>0</v>
      </c>
    </row>
    <row r="4102" spans="1:21" x14ac:dyDescent="0.2">
      <c r="A4102" s="5">
        <v>4142</v>
      </c>
      <c r="B4102" s="17">
        <v>31</v>
      </c>
      <c r="C4102" s="16">
        <v>12</v>
      </c>
      <c r="D4102" s="16">
        <v>2012</v>
      </c>
      <c r="E4102" s="18">
        <v>41832</v>
      </c>
      <c r="F4102" s="9" t="s">
        <v>4048</v>
      </c>
      <c r="G4102" s="3">
        <v>5000000</v>
      </c>
      <c r="H4102">
        <v>0</v>
      </c>
      <c r="I4102" s="3">
        <v>0</v>
      </c>
      <c r="J4102" s="8">
        <f t="shared" si="514"/>
        <v>1</v>
      </c>
      <c r="K4102" s="8" t="str">
        <f t="shared" si="515"/>
        <v/>
      </c>
      <c r="L4102" s="8" t="str">
        <f t="shared" si="516"/>
        <v>Should've Been Romeo</v>
      </c>
      <c r="M4102" s="8" t="str">
        <f t="shared" si="517"/>
        <v/>
      </c>
      <c r="N4102" s="8" t="str">
        <f t="shared" si="513"/>
        <v>Should've Been Romeo</v>
      </c>
      <c r="O4102" s="10">
        <f>INDEX(cpi!$A$1:$M$106,MATCH($D4102,cpi!$A:$A,0),MATCH($C4102,cpi!$1:$1,0))</f>
        <v>229.601</v>
      </c>
      <c r="P4102" s="10">
        <f>cpi!$I$2</f>
        <v>245.51900000000001</v>
      </c>
      <c r="Q4102" s="10">
        <f t="shared" si="518"/>
        <v>1.0693289663372547</v>
      </c>
      <c r="R4102" s="8" t="str">
        <f t="shared" si="519"/>
        <v/>
      </c>
      <c r="S4102" s="11">
        <f t="shared" si="520"/>
        <v>5346644.8316862732</v>
      </c>
      <c r="T4102" s="11">
        <f t="shared" si="520"/>
        <v>0</v>
      </c>
      <c r="U4102" s="11">
        <f t="shared" si="520"/>
        <v>0</v>
      </c>
    </row>
    <row r="4103" spans="1:21" x14ac:dyDescent="0.2">
      <c r="A4103" s="5">
        <v>4143</v>
      </c>
      <c r="B4103" s="17">
        <v>31</v>
      </c>
      <c r="C4103" s="16">
        <v>12</v>
      </c>
      <c r="D4103" s="16">
        <v>2015</v>
      </c>
      <c r="E4103" s="18">
        <v>42928</v>
      </c>
      <c r="F4103" s="9" t="s">
        <v>4049</v>
      </c>
      <c r="G4103" s="3">
        <v>5000000</v>
      </c>
      <c r="H4103">
        <v>0</v>
      </c>
      <c r="I4103">
        <v>0</v>
      </c>
      <c r="J4103" s="8">
        <f t="shared" si="514"/>
        <v>1</v>
      </c>
      <c r="K4103" s="8" t="str">
        <f t="shared" si="515"/>
        <v/>
      </c>
      <c r="L4103" s="8" t="str">
        <f t="shared" si="516"/>
        <v>Aztec Warrior</v>
      </c>
      <c r="M4103" s="8" t="str">
        <f t="shared" si="517"/>
        <v/>
      </c>
      <c r="N4103" s="8" t="str">
        <f t="shared" si="513"/>
        <v>Aztec Warrior</v>
      </c>
      <c r="O4103" s="10">
        <f>INDEX(cpi!$A$1:$M$106,MATCH($D4103,cpi!$A:$A,0),MATCH($C4103,cpi!$1:$1,0))</f>
        <v>236.52500000000001</v>
      </c>
      <c r="P4103" s="10">
        <f>cpi!$I$2</f>
        <v>245.51900000000001</v>
      </c>
      <c r="Q4103" s="10">
        <f t="shared" si="518"/>
        <v>1.0380255786914703</v>
      </c>
      <c r="R4103" s="8" t="str">
        <f t="shared" si="519"/>
        <v/>
      </c>
      <c r="S4103" s="11">
        <f t="shared" si="520"/>
        <v>5190127.8934573513</v>
      </c>
      <c r="T4103" s="11">
        <f t="shared" si="520"/>
        <v>0</v>
      </c>
      <c r="U4103" s="11">
        <f t="shared" si="520"/>
        <v>0</v>
      </c>
    </row>
    <row r="4104" spans="1:21" x14ac:dyDescent="0.2">
      <c r="A4104" s="5">
        <v>4144</v>
      </c>
      <c r="B4104" s="17">
        <v>25</v>
      </c>
      <c r="C4104" s="16">
        <v>9</v>
      </c>
      <c r="D4104" s="16">
        <v>2015</v>
      </c>
      <c r="E4104" s="18">
        <v>42744</v>
      </c>
      <c r="F4104" s="9" t="s">
        <v>4050</v>
      </c>
      <c r="G4104" s="3">
        <v>5000000</v>
      </c>
      <c r="H4104">
        <v>0</v>
      </c>
      <c r="I4104">
        <v>0</v>
      </c>
      <c r="J4104" s="8">
        <f t="shared" si="514"/>
        <v>1</v>
      </c>
      <c r="K4104" s="8" t="str">
        <f t="shared" si="515"/>
        <v/>
      </c>
      <c r="L4104" s="8" t="str">
        <f t="shared" si="516"/>
        <v>Navy SEAL vs. Zombies</v>
      </c>
      <c r="M4104" s="8" t="str">
        <f t="shared" si="517"/>
        <v/>
      </c>
      <c r="N4104" s="8" t="str">
        <f t="shared" si="513"/>
        <v>Navy SEAL vs. Zombies</v>
      </c>
      <c r="O4104" s="10">
        <f>INDEX(cpi!$A$1:$M$106,MATCH($D4104,cpi!$A:$A,0),MATCH($C4104,cpi!$1:$1,0))</f>
        <v>237.94499999999999</v>
      </c>
      <c r="P4104" s="10">
        <f>cpi!$I$2</f>
        <v>245.51900000000001</v>
      </c>
      <c r="Q4104" s="10">
        <f t="shared" si="518"/>
        <v>1.0318308852886171</v>
      </c>
      <c r="R4104" s="8" t="str">
        <f t="shared" si="519"/>
        <v/>
      </c>
      <c r="S4104" s="11">
        <f t="shared" si="520"/>
        <v>5159154.4264430851</v>
      </c>
      <c r="T4104" s="11">
        <f t="shared" si="520"/>
        <v>0</v>
      </c>
      <c r="U4104" s="11">
        <f t="shared" si="520"/>
        <v>0</v>
      </c>
    </row>
    <row r="4105" spans="1:21" x14ac:dyDescent="0.2">
      <c r="A4105" s="5">
        <v>4145</v>
      </c>
      <c r="B4105" s="17">
        <v>15</v>
      </c>
      <c r="C4105" s="16">
        <v>3</v>
      </c>
      <c r="D4105" s="16">
        <v>2016</v>
      </c>
      <c r="E4105" s="18">
        <v>42797</v>
      </c>
      <c r="F4105" s="9" t="s">
        <v>4051</v>
      </c>
      <c r="G4105" s="3">
        <v>5000000</v>
      </c>
      <c r="H4105">
        <v>0</v>
      </c>
      <c r="I4105">
        <v>0</v>
      </c>
      <c r="J4105" s="8">
        <f t="shared" si="514"/>
        <v>1</v>
      </c>
      <c r="K4105" s="8" t="str">
        <f t="shared" si="515"/>
        <v/>
      </c>
      <c r="L4105" s="8" t="str">
        <f t="shared" si="516"/>
        <v>The Hatching</v>
      </c>
      <c r="M4105" s="8" t="str">
        <f t="shared" si="517"/>
        <v/>
      </c>
      <c r="N4105" s="8" t="str">
        <f t="shared" si="513"/>
        <v>The Hatching</v>
      </c>
      <c r="O4105" s="10">
        <f>INDEX(cpi!$A$1:$M$106,MATCH($D4105,cpi!$A:$A,0),MATCH($C4105,cpi!$1:$1,0))</f>
        <v>238.13200000000001</v>
      </c>
      <c r="P4105" s="10">
        <f>cpi!$I$2</f>
        <v>245.51900000000001</v>
      </c>
      <c r="Q4105" s="10">
        <f t="shared" si="518"/>
        <v>1.0310206104177515</v>
      </c>
      <c r="R4105" s="8" t="str">
        <f t="shared" si="519"/>
        <v/>
      </c>
      <c r="S4105" s="11">
        <f t="shared" si="520"/>
        <v>5155103.052088758</v>
      </c>
      <c r="T4105" s="11">
        <f t="shared" si="520"/>
        <v>0</v>
      </c>
      <c r="U4105" s="11">
        <f t="shared" si="520"/>
        <v>0</v>
      </c>
    </row>
    <row r="4106" spans="1:21" x14ac:dyDescent="0.2">
      <c r="A4106" s="5">
        <v>4146</v>
      </c>
      <c r="B4106" s="17">
        <v>27</v>
      </c>
      <c r="C4106" s="16">
        <v>10</v>
      </c>
      <c r="D4106" s="16">
        <v>2015</v>
      </c>
      <c r="E4106" s="18">
        <v>42804</v>
      </c>
      <c r="F4106" s="9" t="s">
        <v>4052</v>
      </c>
      <c r="G4106" s="3">
        <v>5000000</v>
      </c>
      <c r="H4106">
        <v>0</v>
      </c>
      <c r="I4106">
        <v>0</v>
      </c>
      <c r="J4106" s="8">
        <f t="shared" si="514"/>
        <v>1</v>
      </c>
      <c r="K4106" s="8" t="str">
        <f t="shared" si="515"/>
        <v/>
      </c>
      <c r="L4106" s="8" t="str">
        <f t="shared" si="516"/>
        <v>Running Forever</v>
      </c>
      <c r="M4106" s="8" t="str">
        <f t="shared" si="517"/>
        <v/>
      </c>
      <c r="N4106" s="8" t="str">
        <f t="shared" si="513"/>
        <v>Running Forever</v>
      </c>
      <c r="O4106" s="10">
        <f>INDEX(cpi!$A$1:$M$106,MATCH($D4106,cpi!$A:$A,0),MATCH($C4106,cpi!$1:$1,0))</f>
        <v>237.83799999999999</v>
      </c>
      <c r="P4106" s="10">
        <f>cpi!$I$2</f>
        <v>245.51900000000001</v>
      </c>
      <c r="Q4106" s="10">
        <f t="shared" si="518"/>
        <v>1.0322950916169831</v>
      </c>
      <c r="R4106" s="8" t="str">
        <f t="shared" si="519"/>
        <v/>
      </c>
      <c r="S4106" s="11">
        <f t="shared" si="520"/>
        <v>5161475.4580849158</v>
      </c>
      <c r="T4106" s="11">
        <f t="shared" si="520"/>
        <v>0</v>
      </c>
      <c r="U4106" s="11">
        <f t="shared" si="520"/>
        <v>0</v>
      </c>
    </row>
    <row r="4107" spans="1:21" x14ac:dyDescent="0.2">
      <c r="A4107" s="5">
        <v>4147</v>
      </c>
      <c r="B4107" s="17">
        <v>23</v>
      </c>
      <c r="C4107" s="16">
        <v>1</v>
      </c>
      <c r="D4107" s="16">
        <v>2015</v>
      </c>
      <c r="E4107" s="18">
        <v>42675</v>
      </c>
      <c r="F4107" s="9" t="s">
        <v>4053</v>
      </c>
      <c r="G4107" s="3">
        <v>4900000</v>
      </c>
      <c r="H4107">
        <v>3498695</v>
      </c>
      <c r="I4107">
        <v>17561100</v>
      </c>
      <c r="J4107" s="8" t="str">
        <f t="shared" si="514"/>
        <v/>
      </c>
      <c r="K4107" s="8" t="str">
        <f t="shared" si="515"/>
        <v/>
      </c>
      <c r="L4107" s="8" t="str">
        <f t="shared" si="516"/>
        <v>Mommy</v>
      </c>
      <c r="M4107" s="8" t="str">
        <f t="shared" si="517"/>
        <v/>
      </c>
      <c r="N4107" s="8" t="str">
        <f t="shared" si="513"/>
        <v>Mommy</v>
      </c>
      <c r="O4107" s="10">
        <f>INDEX(cpi!$A$1:$M$106,MATCH($D4107,cpi!$A:$A,0),MATCH($C4107,cpi!$1:$1,0))</f>
        <v>233.70699999999999</v>
      </c>
      <c r="P4107" s="10">
        <f>cpi!$I$2</f>
        <v>245.51900000000001</v>
      </c>
      <c r="Q4107" s="10">
        <f t="shared" si="518"/>
        <v>1.050541917871523</v>
      </c>
      <c r="R4107" s="8" t="str">
        <f t="shared" si="519"/>
        <v/>
      </c>
      <c r="S4107" s="11">
        <f t="shared" si="520"/>
        <v>5147655.3975704629</v>
      </c>
      <c r="T4107" s="11">
        <f t="shared" si="520"/>
        <v>3675525.755347508</v>
      </c>
      <c r="U4107" s="11">
        <f t="shared" si="520"/>
        <v>18448671.673933603</v>
      </c>
    </row>
    <row r="4108" spans="1:21" x14ac:dyDescent="0.2">
      <c r="A4108" s="5">
        <v>4148</v>
      </c>
      <c r="B4108" s="17">
        <v>29</v>
      </c>
      <c r="C4108" s="16">
        <v>8</v>
      </c>
      <c r="D4108" s="16">
        <v>2008</v>
      </c>
      <c r="E4108" s="18">
        <v>40306</v>
      </c>
      <c r="F4108" s="9" t="s">
        <v>4054</v>
      </c>
      <c r="G4108" s="3">
        <v>4900000</v>
      </c>
      <c r="H4108">
        <v>617228</v>
      </c>
      <c r="I4108">
        <v>7174984</v>
      </c>
      <c r="J4108" s="8" t="str">
        <f t="shared" si="514"/>
        <v/>
      </c>
      <c r="K4108" s="8" t="str">
        <f t="shared" si="515"/>
        <v/>
      </c>
      <c r="L4108" s="8" t="str">
        <f t="shared" si="516"/>
        <v>Obsluhoval jsem anglickÃ©ho krÃ¡le</v>
      </c>
      <c r="M4108" s="8" t="str">
        <f t="shared" si="517"/>
        <v/>
      </c>
      <c r="N4108" s="8" t="str">
        <f t="shared" si="513"/>
        <v>Obsluhoval jsem anglickÃ©ho krÃ¡le</v>
      </c>
      <c r="O4108" s="10">
        <f>INDEX(cpi!$A$1:$M$106,MATCH($D4108,cpi!$A:$A,0),MATCH($C4108,cpi!$1:$1,0))</f>
        <v>219.08600000000001</v>
      </c>
      <c r="P4108" s="10">
        <f>cpi!$I$2</f>
        <v>245.51900000000001</v>
      </c>
      <c r="Q4108" s="10">
        <f t="shared" si="518"/>
        <v>1.1206512511068711</v>
      </c>
      <c r="R4108" s="8" t="str">
        <f t="shared" si="519"/>
        <v/>
      </c>
      <c r="S4108" s="11">
        <f t="shared" si="520"/>
        <v>5491191.1304236688</v>
      </c>
      <c r="T4108" s="11">
        <f t="shared" si="520"/>
        <v>691697.33041819185</v>
      </c>
      <c r="U4108" s="11">
        <f t="shared" si="520"/>
        <v>8040654.7962717824</v>
      </c>
    </row>
    <row r="4109" spans="1:21" x14ac:dyDescent="0.2">
      <c r="A4109" s="5">
        <v>4149</v>
      </c>
      <c r="B4109" s="17">
        <v>20</v>
      </c>
      <c r="C4109" s="16">
        <v>8</v>
      </c>
      <c r="D4109" s="16">
        <v>2010</v>
      </c>
      <c r="E4109" s="18">
        <v>40763</v>
      </c>
      <c r="F4109" s="9" t="s">
        <v>4055</v>
      </c>
      <c r="G4109" s="3">
        <v>4900000</v>
      </c>
      <c r="H4109">
        <v>276901</v>
      </c>
      <c r="I4109">
        <v>23347469</v>
      </c>
      <c r="J4109" s="8" t="str">
        <f t="shared" si="514"/>
        <v/>
      </c>
      <c r="K4109" s="8" t="str">
        <f t="shared" si="515"/>
        <v/>
      </c>
      <c r="L4109" s="8" t="str">
        <f t="shared" si="516"/>
        <v>Soul Kitchen</v>
      </c>
      <c r="M4109" s="8" t="str">
        <f t="shared" si="517"/>
        <v/>
      </c>
      <c r="N4109" s="8" t="str">
        <f t="shared" si="513"/>
        <v>Soul Kitchen</v>
      </c>
      <c r="O4109" s="10">
        <f>INDEX(cpi!$A$1:$M$106,MATCH($D4109,cpi!$A:$A,0),MATCH($C4109,cpi!$1:$1,0))</f>
        <v>218.31200000000001</v>
      </c>
      <c r="P4109" s="10">
        <f>cpi!$I$2</f>
        <v>245.51900000000001</v>
      </c>
      <c r="Q4109" s="10">
        <f t="shared" si="518"/>
        <v>1.1246243907801678</v>
      </c>
      <c r="R4109" s="8" t="str">
        <f t="shared" si="519"/>
        <v/>
      </c>
      <c r="S4109" s="11">
        <f t="shared" si="520"/>
        <v>5510659.5148228221</v>
      </c>
      <c r="T4109" s="11">
        <f t="shared" si="520"/>
        <v>311409.61843141925</v>
      </c>
      <c r="U4109" s="11">
        <f t="shared" si="520"/>
        <v>26257133.100383855</v>
      </c>
    </row>
    <row r="4110" spans="1:21" x14ac:dyDescent="0.2">
      <c r="A4110" s="5">
        <v>4150</v>
      </c>
      <c r="B4110" s="17">
        <v>17</v>
      </c>
      <c r="C4110" s="16">
        <v>8</v>
      </c>
      <c r="D4110" s="16">
        <v>2012</v>
      </c>
      <c r="E4110" s="18">
        <v>41402</v>
      </c>
      <c r="F4110" s="9" t="s">
        <v>4056</v>
      </c>
      <c r="G4110" s="3">
        <v>4900000</v>
      </c>
      <c r="H4110">
        <v>95933</v>
      </c>
      <c r="I4110">
        <v>6924321</v>
      </c>
      <c r="J4110" s="8" t="str">
        <f t="shared" si="514"/>
        <v/>
      </c>
      <c r="K4110" s="8" t="str">
        <f t="shared" si="515"/>
        <v/>
      </c>
      <c r="L4110" s="8" t="str">
        <f t="shared" si="516"/>
        <v>The Awakening</v>
      </c>
      <c r="M4110" s="8" t="str">
        <f t="shared" si="517"/>
        <v/>
      </c>
      <c r="N4110" s="8" t="str">
        <f t="shared" si="513"/>
        <v>The Awakening</v>
      </c>
      <c r="O4110" s="10">
        <f>INDEX(cpi!$A$1:$M$106,MATCH($D4110,cpi!$A:$A,0),MATCH($C4110,cpi!$1:$1,0))</f>
        <v>230.37899999999999</v>
      </c>
      <c r="P4110" s="10">
        <f>cpi!$I$2</f>
        <v>245.51900000000001</v>
      </c>
      <c r="Q4110" s="10">
        <f t="shared" si="518"/>
        <v>1.0657177954587875</v>
      </c>
      <c r="R4110" s="8" t="str">
        <f t="shared" si="519"/>
        <v/>
      </c>
      <c r="S4110" s="11">
        <f t="shared" si="520"/>
        <v>5222017.1977480585</v>
      </c>
      <c r="T4110" s="11">
        <f t="shared" si="520"/>
        <v>102237.50527174787</v>
      </c>
      <c r="U4110" s="11">
        <f t="shared" si="520"/>
        <v>7379372.1111689871</v>
      </c>
    </row>
    <row r="4111" spans="1:21" x14ac:dyDescent="0.2">
      <c r="A4111" s="5">
        <v>4151</v>
      </c>
      <c r="B4111" s="17">
        <v>18</v>
      </c>
      <c r="C4111" s="16">
        <v>1</v>
      </c>
      <c r="D4111" s="16">
        <v>2008</v>
      </c>
      <c r="E4111" s="18">
        <v>39965</v>
      </c>
      <c r="F4111" s="9" t="s">
        <v>4057</v>
      </c>
      <c r="G4111" s="3">
        <v>4900000</v>
      </c>
      <c r="H4111">
        <v>15198</v>
      </c>
      <c r="I4111">
        <v>15198</v>
      </c>
      <c r="J4111" s="8" t="str">
        <f t="shared" si="514"/>
        <v/>
      </c>
      <c r="K4111" s="8" t="str">
        <f t="shared" si="515"/>
        <v/>
      </c>
      <c r="L4111" s="8" t="str">
        <f t="shared" si="516"/>
        <v>All Hat</v>
      </c>
      <c r="M4111" s="8" t="str">
        <f t="shared" si="517"/>
        <v/>
      </c>
      <c r="N4111" s="8" t="str">
        <f t="shared" si="513"/>
        <v>All Hat</v>
      </c>
      <c r="O4111" s="10">
        <f>INDEX(cpi!$A$1:$M$106,MATCH($D4111,cpi!$A:$A,0),MATCH($C4111,cpi!$1:$1,0))</f>
        <v>211.08</v>
      </c>
      <c r="P4111" s="10">
        <f>cpi!$I$2</f>
        <v>245.51900000000001</v>
      </c>
      <c r="Q4111" s="10">
        <f t="shared" si="518"/>
        <v>1.1631561493272693</v>
      </c>
      <c r="R4111" s="8" t="str">
        <f t="shared" si="519"/>
        <v/>
      </c>
      <c r="S4111" s="11">
        <f t="shared" si="520"/>
        <v>5699465.1317036198</v>
      </c>
      <c r="T4111" s="11">
        <f t="shared" si="520"/>
        <v>17677.64715747584</v>
      </c>
      <c r="U4111" s="11">
        <f t="shared" si="520"/>
        <v>17677.64715747584</v>
      </c>
    </row>
    <row r="4112" spans="1:21" x14ac:dyDescent="0.2">
      <c r="A4112" s="5">
        <v>4152</v>
      </c>
      <c r="B4112" s="17">
        <v>20</v>
      </c>
      <c r="C4112" s="16">
        <v>11</v>
      </c>
      <c r="D4112" s="16">
        <v>1996</v>
      </c>
      <c r="E4112" s="18">
        <v>35653</v>
      </c>
      <c r="F4112" s="9" t="s">
        <v>4058</v>
      </c>
      <c r="G4112" s="3">
        <v>4833610</v>
      </c>
      <c r="H4112" s="3">
        <v>24475416</v>
      </c>
      <c r="I4112" s="3">
        <v>34175000</v>
      </c>
      <c r="J4112" s="8" t="str">
        <f t="shared" si="514"/>
        <v/>
      </c>
      <c r="K4112" s="8" t="str">
        <f t="shared" si="515"/>
        <v/>
      </c>
      <c r="L4112" s="8" t="str">
        <f t="shared" si="516"/>
        <v>Sling Blade</v>
      </c>
      <c r="M4112" s="8" t="str">
        <f t="shared" si="517"/>
        <v/>
      </c>
      <c r="N4112" s="8" t="str">
        <f t="shared" si="513"/>
        <v>Sling Blade</v>
      </c>
      <c r="O4112" s="10">
        <f>INDEX(cpi!$A$1:$M$106,MATCH($D4112,cpi!$A:$A,0),MATCH($C4112,cpi!$1:$1,0))</f>
        <v>158.6</v>
      </c>
      <c r="P4112" s="10">
        <f>cpi!$I$2</f>
        <v>245.51900000000001</v>
      </c>
      <c r="Q4112" s="10">
        <f t="shared" si="518"/>
        <v>1.5480390920554856</v>
      </c>
      <c r="R4112" s="8" t="str">
        <f t="shared" si="519"/>
        <v/>
      </c>
      <c r="S4112" s="11">
        <f t="shared" si="520"/>
        <v>7482617.2357503157</v>
      </c>
      <c r="T4112" s="11">
        <f t="shared" si="520"/>
        <v>37888900.762320302</v>
      </c>
      <c r="U4112" s="11">
        <f t="shared" si="520"/>
        <v>52904235.970996223</v>
      </c>
    </row>
    <row r="4113" spans="1:21" x14ac:dyDescent="0.2">
      <c r="A4113" s="5">
        <v>4153</v>
      </c>
      <c r="B4113" s="17">
        <v>6</v>
      </c>
      <c r="C4113" s="16">
        <v>1</v>
      </c>
      <c r="D4113" s="16">
        <v>2006</v>
      </c>
      <c r="E4113" s="18">
        <v>38869</v>
      </c>
      <c r="F4113" s="9" t="s">
        <v>4059</v>
      </c>
      <c r="G4113" s="3">
        <v>4800000</v>
      </c>
      <c r="H4113" s="3">
        <v>47326473</v>
      </c>
      <c r="I4113" s="3">
        <v>82241110</v>
      </c>
      <c r="J4113" s="8" t="str">
        <f t="shared" si="514"/>
        <v/>
      </c>
      <c r="K4113" s="8" t="str">
        <f t="shared" si="515"/>
        <v/>
      </c>
      <c r="L4113" s="8" t="str">
        <f t="shared" si="516"/>
        <v>Hostel</v>
      </c>
      <c r="M4113" s="8" t="str">
        <f t="shared" si="517"/>
        <v/>
      </c>
      <c r="N4113" s="8" t="str">
        <f t="shared" si="513"/>
        <v>Hostel</v>
      </c>
      <c r="O4113" s="10">
        <f>INDEX(cpi!$A$1:$M$106,MATCH($D4113,cpi!$A:$A,0),MATCH($C4113,cpi!$1:$1,0))</f>
        <v>198.3</v>
      </c>
      <c r="P4113" s="10">
        <f>cpi!$I$2</f>
        <v>245.51900000000001</v>
      </c>
      <c r="Q4113" s="10">
        <f t="shared" si="518"/>
        <v>1.2381190115985881</v>
      </c>
      <c r="R4113" s="8" t="str">
        <f t="shared" si="519"/>
        <v/>
      </c>
      <c r="S4113" s="11">
        <f t="shared" si="520"/>
        <v>5942971.2556732222</v>
      </c>
      <c r="T4113" s="11">
        <f t="shared" si="520"/>
        <v>58595805.973207265</v>
      </c>
      <c r="U4113" s="11">
        <f t="shared" si="520"/>
        <v>101824281.82597075</v>
      </c>
    </row>
    <row r="4114" spans="1:21" x14ac:dyDescent="0.2">
      <c r="A4114" s="5">
        <v>4154</v>
      </c>
      <c r="B4114" s="17">
        <v>19</v>
      </c>
      <c r="C4114" s="16">
        <v>7</v>
      </c>
      <c r="D4114" s="16">
        <v>2013</v>
      </c>
      <c r="E4114" s="18">
        <v>41827</v>
      </c>
      <c r="F4114" s="9" t="s">
        <v>4060</v>
      </c>
      <c r="G4114" s="3">
        <v>4800000</v>
      </c>
      <c r="H4114" s="3">
        <v>775849</v>
      </c>
      <c r="I4114" s="3">
        <v>4494560</v>
      </c>
      <c r="J4114" s="8" t="str">
        <f t="shared" si="514"/>
        <v/>
      </c>
      <c r="K4114" s="8" t="str">
        <f t="shared" si="515"/>
        <v/>
      </c>
      <c r="L4114" s="8" t="str">
        <f t="shared" si="516"/>
        <v>Only God Forgives</v>
      </c>
      <c r="M4114" s="8" t="str">
        <f t="shared" si="517"/>
        <v/>
      </c>
      <c r="N4114" s="8" t="str">
        <f t="shared" si="513"/>
        <v>Only God Forgives</v>
      </c>
      <c r="O4114" s="10">
        <f>INDEX(cpi!$A$1:$M$106,MATCH($D4114,cpi!$A:$A,0),MATCH($C4114,cpi!$1:$1,0))</f>
        <v>233.596</v>
      </c>
      <c r="P4114" s="10">
        <f>cpi!$I$2</f>
        <v>245.51900000000001</v>
      </c>
      <c r="Q4114" s="10">
        <f t="shared" si="518"/>
        <v>1.0510411137177007</v>
      </c>
      <c r="R4114" s="8" t="str">
        <f t="shared" si="519"/>
        <v/>
      </c>
      <c r="S4114" s="11">
        <f t="shared" si="520"/>
        <v>5044997.3458449636</v>
      </c>
      <c r="T4114" s="11">
        <f t="shared" si="520"/>
        <v>815449.19703676435</v>
      </c>
      <c r="U4114" s="11">
        <f t="shared" si="520"/>
        <v>4723967.3480710285</v>
      </c>
    </row>
    <row r="4115" spans="1:21" x14ac:dyDescent="0.2">
      <c r="A4115" s="5">
        <v>4155</v>
      </c>
      <c r="B4115" s="17">
        <v>30</v>
      </c>
      <c r="C4115" s="16">
        <v>9</v>
      </c>
      <c r="D4115" s="16">
        <v>2011</v>
      </c>
      <c r="E4115" s="18">
        <v>41434</v>
      </c>
      <c r="F4115" s="9" t="s">
        <v>4061</v>
      </c>
      <c r="G4115" s="3">
        <v>4750000</v>
      </c>
      <c r="H4115" s="3">
        <v>1728953</v>
      </c>
      <c r="I4115" s="3">
        <v>4972016</v>
      </c>
      <c r="J4115" s="8" t="str">
        <f t="shared" si="514"/>
        <v/>
      </c>
      <c r="K4115" s="8" t="str">
        <f t="shared" si="515"/>
        <v/>
      </c>
      <c r="L4115" s="8" t="str">
        <f t="shared" si="516"/>
        <v>Take Shelter</v>
      </c>
      <c r="M4115" s="8" t="str">
        <f t="shared" si="517"/>
        <v/>
      </c>
      <c r="N4115" s="8" t="str">
        <f t="shared" si="513"/>
        <v>Take Shelter</v>
      </c>
      <c r="O4115" s="10">
        <f>INDEX(cpi!$A$1:$M$106,MATCH($D4115,cpi!$A:$A,0),MATCH($C4115,cpi!$1:$1,0))</f>
        <v>226.88900000000001</v>
      </c>
      <c r="P4115" s="10">
        <f>cpi!$I$2</f>
        <v>245.51900000000001</v>
      </c>
      <c r="Q4115" s="10">
        <f t="shared" si="518"/>
        <v>1.0821106355971422</v>
      </c>
      <c r="R4115" s="8" t="str">
        <f t="shared" si="519"/>
        <v/>
      </c>
      <c r="S4115" s="11">
        <f t="shared" si="520"/>
        <v>5140025.5190864252</v>
      </c>
      <c r="T4115" s="11">
        <f t="shared" si="520"/>
        <v>1870918.4297475857</v>
      </c>
      <c r="U4115" s="11">
        <f t="shared" si="520"/>
        <v>5380271.39395916</v>
      </c>
    </row>
    <row r="4116" spans="1:21" x14ac:dyDescent="0.2">
      <c r="A4116" s="5">
        <v>4156</v>
      </c>
      <c r="B4116" s="17">
        <v>27</v>
      </c>
      <c r="C4116" s="16">
        <v>1</v>
      </c>
      <c r="D4116" s="16">
        <v>2006</v>
      </c>
      <c r="E4116" s="18">
        <v>39508</v>
      </c>
      <c r="F4116" s="9" t="s">
        <v>4062</v>
      </c>
      <c r="G4116" s="3">
        <v>4750000</v>
      </c>
      <c r="H4116" s="3">
        <v>1253413</v>
      </c>
      <c r="I4116" s="3">
        <v>3061763</v>
      </c>
      <c r="J4116" s="8" t="str">
        <f t="shared" si="514"/>
        <v/>
      </c>
      <c r="K4116" s="8" t="str">
        <f t="shared" si="515"/>
        <v/>
      </c>
      <c r="L4116" s="8" t="str">
        <f t="shared" si="516"/>
        <v>Tristram Shandy: A Cock and Bull Story</v>
      </c>
      <c r="M4116" s="8" t="str">
        <f t="shared" si="517"/>
        <v/>
      </c>
      <c r="N4116" s="8" t="str">
        <f t="shared" si="513"/>
        <v>Tristram Shandy: A Cock and Bull Story</v>
      </c>
      <c r="O4116" s="10">
        <f>INDEX(cpi!$A$1:$M$106,MATCH($D4116,cpi!$A:$A,0),MATCH($C4116,cpi!$1:$1,0))</f>
        <v>198.3</v>
      </c>
      <c r="P4116" s="10">
        <f>cpi!$I$2</f>
        <v>245.51900000000001</v>
      </c>
      <c r="Q4116" s="10">
        <f t="shared" si="518"/>
        <v>1.2381190115985881</v>
      </c>
      <c r="R4116" s="8" t="str">
        <f t="shared" si="519"/>
        <v/>
      </c>
      <c r="S4116" s="11">
        <f t="shared" si="520"/>
        <v>5881065.3050932931</v>
      </c>
      <c r="T4116" s="11">
        <f t="shared" si="520"/>
        <v>1551874.464684821</v>
      </c>
      <c r="U4116" s="11">
        <f t="shared" si="520"/>
        <v>3790826.9793091277</v>
      </c>
    </row>
    <row r="4117" spans="1:21" x14ac:dyDescent="0.2">
      <c r="A4117" s="5">
        <v>4157</v>
      </c>
      <c r="B4117" s="17">
        <v>22</v>
      </c>
      <c r="C4117" s="16">
        <v>8</v>
      </c>
      <c r="D4117" s="16">
        <v>1986</v>
      </c>
      <c r="E4117" s="18">
        <v>32058</v>
      </c>
      <c r="F4117" s="9" t="s">
        <v>4063</v>
      </c>
      <c r="G4117" s="3">
        <v>4700000</v>
      </c>
      <c r="H4117" s="3">
        <v>8025872</v>
      </c>
      <c r="I4117" s="3">
        <v>8025872</v>
      </c>
      <c r="J4117" s="8" t="str">
        <f t="shared" si="514"/>
        <v/>
      </c>
      <c r="K4117" s="8" t="str">
        <f t="shared" si="515"/>
        <v/>
      </c>
      <c r="L4117" s="8" t="str">
        <f t="shared" si="516"/>
        <v>The Texas Chainsaw Massacre 2</v>
      </c>
      <c r="M4117" s="8" t="str">
        <f t="shared" si="517"/>
        <v/>
      </c>
      <c r="N4117" s="8" t="str">
        <f t="shared" si="513"/>
        <v>The Texas Chainsaw Massacre 2</v>
      </c>
      <c r="O4117" s="10">
        <f>INDEX(cpi!$A$1:$M$106,MATCH($D4117,cpi!$A:$A,0),MATCH($C4117,cpi!$1:$1,0))</f>
        <v>109.7</v>
      </c>
      <c r="P4117" s="10">
        <f>cpi!$I$2</f>
        <v>245.51900000000001</v>
      </c>
      <c r="Q4117" s="10">
        <f t="shared" si="518"/>
        <v>2.238094804010939</v>
      </c>
      <c r="R4117" s="8" t="str">
        <f t="shared" si="519"/>
        <v/>
      </c>
      <c r="S4117" s="11">
        <f t="shared" si="520"/>
        <v>10519045.578851413</v>
      </c>
      <c r="T4117" s="11">
        <f t="shared" si="520"/>
        <v>17962662.420856882</v>
      </c>
      <c r="U4117" s="11">
        <f t="shared" si="520"/>
        <v>17962662.420856882</v>
      </c>
    </row>
    <row r="4118" spans="1:21" x14ac:dyDescent="0.2">
      <c r="A4118" s="5">
        <v>4158</v>
      </c>
      <c r="B4118" s="17">
        <v>22</v>
      </c>
      <c r="C4118" s="16">
        <v>4</v>
      </c>
      <c r="D4118" s="16">
        <v>1988</v>
      </c>
      <c r="E4118" s="18">
        <v>32785</v>
      </c>
      <c r="F4118" s="9" t="s">
        <v>4064</v>
      </c>
      <c r="G4118" s="3">
        <v>4700000</v>
      </c>
      <c r="H4118" s="3">
        <v>1705139</v>
      </c>
      <c r="I4118" s="3">
        <v>1705139</v>
      </c>
      <c r="J4118" s="8" t="str">
        <f t="shared" si="514"/>
        <v/>
      </c>
      <c r="K4118" s="8" t="str">
        <f t="shared" si="515"/>
        <v/>
      </c>
      <c r="L4118" s="8" t="str">
        <f t="shared" si="516"/>
        <v>Lady in White</v>
      </c>
      <c r="M4118" s="8" t="str">
        <f t="shared" si="517"/>
        <v/>
      </c>
      <c r="N4118" s="8" t="str">
        <f t="shared" si="513"/>
        <v>Lady in White</v>
      </c>
      <c r="O4118" s="10">
        <f>INDEX(cpi!$A$1:$M$106,MATCH($D4118,cpi!$A:$A,0),MATCH($C4118,cpi!$1:$1,0))</f>
        <v>117.1</v>
      </c>
      <c r="P4118" s="10">
        <f>cpi!$I$2</f>
        <v>245.51900000000001</v>
      </c>
      <c r="Q4118" s="10">
        <f t="shared" si="518"/>
        <v>2.0966609735269004</v>
      </c>
      <c r="R4118" s="8" t="str">
        <f t="shared" si="519"/>
        <v/>
      </c>
      <c r="S4118" s="11">
        <f t="shared" si="520"/>
        <v>9854306.575576432</v>
      </c>
      <c r="T4118" s="11">
        <f t="shared" si="520"/>
        <v>3575098.3957386855</v>
      </c>
      <c r="U4118" s="11">
        <f t="shared" si="520"/>
        <v>3575098.3957386855</v>
      </c>
    </row>
    <row r="4119" spans="1:21" x14ac:dyDescent="0.2">
      <c r="A4119" s="5">
        <v>4159</v>
      </c>
      <c r="B4119" s="17">
        <v>13</v>
      </c>
      <c r="C4119" s="16">
        <v>10</v>
      </c>
      <c r="D4119" s="16">
        <v>2006</v>
      </c>
      <c r="E4119" s="18">
        <v>39092</v>
      </c>
      <c r="F4119" s="9" t="s">
        <v>4065</v>
      </c>
      <c r="G4119" s="3">
        <v>4700000</v>
      </c>
      <c r="H4119" s="3">
        <v>239962</v>
      </c>
      <c r="I4119" s="3">
        <v>239962</v>
      </c>
      <c r="J4119" s="8" t="str">
        <f t="shared" si="514"/>
        <v/>
      </c>
      <c r="K4119" s="8" t="str">
        <f t="shared" si="515"/>
        <v/>
      </c>
      <c r="L4119" s="8" t="str">
        <f t="shared" si="516"/>
        <v>Driving Lessons</v>
      </c>
      <c r="M4119" s="8" t="str">
        <f t="shared" si="517"/>
        <v/>
      </c>
      <c r="N4119" s="8" t="str">
        <f t="shared" si="513"/>
        <v>Driving Lessons</v>
      </c>
      <c r="O4119" s="10">
        <f>INDEX(cpi!$A$1:$M$106,MATCH($D4119,cpi!$A:$A,0),MATCH($C4119,cpi!$1:$1,0))</f>
        <v>201.8</v>
      </c>
      <c r="P4119" s="10">
        <f>cpi!$I$2</f>
        <v>245.51900000000001</v>
      </c>
      <c r="Q4119" s="10">
        <f t="shared" si="518"/>
        <v>1.2166451932606541</v>
      </c>
      <c r="R4119" s="8" t="str">
        <f t="shared" si="519"/>
        <v/>
      </c>
      <c r="S4119" s="11">
        <f t="shared" si="520"/>
        <v>5718232.4083250742</v>
      </c>
      <c r="T4119" s="11">
        <f t="shared" si="520"/>
        <v>291948.61386521306</v>
      </c>
      <c r="U4119" s="11">
        <f t="shared" si="520"/>
        <v>291948.61386521306</v>
      </c>
    </row>
    <row r="4120" spans="1:21" x14ac:dyDescent="0.2">
      <c r="A4120" s="5">
        <v>4160</v>
      </c>
      <c r="B4120" s="17">
        <v>31</v>
      </c>
      <c r="C4120" s="16">
        <v>12</v>
      </c>
      <c r="D4120" s="16">
        <v>2011</v>
      </c>
      <c r="E4120" s="18">
        <v>41467</v>
      </c>
      <c r="F4120" s="9" t="s">
        <v>4066</v>
      </c>
      <c r="G4120" s="3">
        <v>4700000</v>
      </c>
      <c r="H4120" s="3">
        <v>0</v>
      </c>
      <c r="I4120" s="3">
        <v>0</v>
      </c>
      <c r="J4120" s="8">
        <f t="shared" si="514"/>
        <v>1</v>
      </c>
      <c r="K4120" s="8" t="str">
        <f t="shared" si="515"/>
        <v/>
      </c>
      <c r="L4120" s="8" t="str">
        <f t="shared" si="516"/>
        <v>Without Men</v>
      </c>
      <c r="M4120" s="8" t="str">
        <f t="shared" si="517"/>
        <v/>
      </c>
      <c r="N4120" s="8" t="str">
        <f t="shared" si="513"/>
        <v>Without Men</v>
      </c>
      <c r="O4120" s="10">
        <f>INDEX(cpi!$A$1:$M$106,MATCH($D4120,cpi!$A:$A,0),MATCH($C4120,cpi!$1:$1,0))</f>
        <v>225.672</v>
      </c>
      <c r="P4120" s="10">
        <f>cpi!$I$2</f>
        <v>245.51900000000001</v>
      </c>
      <c r="Q4120" s="10">
        <f t="shared" si="518"/>
        <v>1.0879462228366834</v>
      </c>
      <c r="R4120" s="8" t="str">
        <f t="shared" si="519"/>
        <v/>
      </c>
      <c r="S4120" s="11">
        <f t="shared" si="520"/>
        <v>5113347.2473324118</v>
      </c>
      <c r="T4120" s="11">
        <f t="shared" si="520"/>
        <v>0</v>
      </c>
      <c r="U4120" s="11">
        <f t="shared" si="520"/>
        <v>0</v>
      </c>
    </row>
    <row r="4121" spans="1:21" x14ac:dyDescent="0.2">
      <c r="A4121" s="5">
        <v>4161</v>
      </c>
      <c r="B4121" s="17">
        <v>10</v>
      </c>
      <c r="C4121" s="16">
        <v>3</v>
      </c>
      <c r="D4121" s="16">
        <v>2015</v>
      </c>
      <c r="E4121" s="18">
        <v>42280</v>
      </c>
      <c r="F4121" s="9" t="s">
        <v>4067</v>
      </c>
      <c r="G4121" s="3">
        <v>4700000</v>
      </c>
      <c r="H4121" s="3">
        <v>0</v>
      </c>
      <c r="I4121" s="3">
        <v>0</v>
      </c>
      <c r="J4121" s="8">
        <f t="shared" si="514"/>
        <v>1</v>
      </c>
      <c r="K4121" s="8" t="str">
        <f t="shared" si="515"/>
        <v/>
      </c>
      <c r="L4121" s="8" t="str">
        <f t="shared" si="516"/>
        <v>Treading Water</v>
      </c>
      <c r="M4121" s="8" t="str">
        <f t="shared" si="517"/>
        <v/>
      </c>
      <c r="N4121" s="8" t="str">
        <f t="shared" si="513"/>
        <v>Treading Water</v>
      </c>
      <c r="O4121" s="10">
        <f>INDEX(cpi!$A$1:$M$106,MATCH($D4121,cpi!$A:$A,0),MATCH($C4121,cpi!$1:$1,0))</f>
        <v>236.119</v>
      </c>
      <c r="P4121" s="10">
        <f>cpi!$I$2</f>
        <v>245.51900000000001</v>
      </c>
      <c r="Q4121" s="10">
        <f t="shared" si="518"/>
        <v>1.0398104345690098</v>
      </c>
      <c r="R4121" s="8" t="str">
        <f t="shared" si="519"/>
        <v/>
      </c>
      <c r="S4121" s="11">
        <f t="shared" si="520"/>
        <v>4887109.0424743462</v>
      </c>
      <c r="T4121" s="11">
        <f t="shared" si="520"/>
        <v>0</v>
      </c>
      <c r="U4121" s="11">
        <f t="shared" si="520"/>
        <v>0</v>
      </c>
    </row>
    <row r="4122" spans="1:21" x14ac:dyDescent="0.2">
      <c r="A4122" s="5">
        <v>4162</v>
      </c>
      <c r="B4122" s="17">
        <v>23</v>
      </c>
      <c r="C4122" s="16">
        <v>5</v>
      </c>
      <c r="D4122" s="16">
        <v>1973</v>
      </c>
      <c r="E4122" s="18">
        <v>27338</v>
      </c>
      <c r="F4122" s="9" t="s">
        <v>4068</v>
      </c>
      <c r="G4122" s="3">
        <v>4638783</v>
      </c>
      <c r="H4122" s="3">
        <v>8000000</v>
      </c>
      <c r="I4122" s="3">
        <v>11000000</v>
      </c>
      <c r="J4122" s="8" t="str">
        <f t="shared" si="514"/>
        <v/>
      </c>
      <c r="K4122" s="8" t="str">
        <f t="shared" si="515"/>
        <v/>
      </c>
      <c r="L4122" s="8" t="str">
        <f t="shared" si="516"/>
        <v>Pat Garrett and Billy the Kid</v>
      </c>
      <c r="M4122" s="8" t="str">
        <f t="shared" si="517"/>
        <v/>
      </c>
      <c r="N4122" s="8" t="str">
        <f t="shared" si="513"/>
        <v>Pat Garrett and Billy the Kid</v>
      </c>
      <c r="O4122" s="10">
        <f>INDEX(cpi!$A$1:$M$106,MATCH($D4122,cpi!$A:$A,0),MATCH($C4122,cpi!$1:$1,0))</f>
        <v>43.9</v>
      </c>
      <c r="P4122" s="10">
        <f>cpi!$I$2</f>
        <v>245.51900000000001</v>
      </c>
      <c r="Q4122" s="10">
        <f t="shared" si="518"/>
        <v>5.592687927107062</v>
      </c>
      <c r="R4122" s="8" t="str">
        <f t="shared" si="519"/>
        <v/>
      </c>
      <c r="S4122" s="11">
        <f t="shared" si="520"/>
        <v>25943265.680569477</v>
      </c>
      <c r="T4122" s="11">
        <f t="shared" si="520"/>
        <v>44741503.416856498</v>
      </c>
      <c r="U4122" s="11">
        <f t="shared" si="520"/>
        <v>61519567.19817768</v>
      </c>
    </row>
    <row r="4123" spans="1:21" x14ac:dyDescent="0.2">
      <c r="A4123" s="5">
        <v>4163</v>
      </c>
      <c r="B4123" s="17">
        <v>16</v>
      </c>
      <c r="C4123" s="16">
        <v>7</v>
      </c>
      <c r="D4123" s="16">
        <v>2004</v>
      </c>
      <c r="E4123" s="18">
        <v>38449</v>
      </c>
      <c r="F4123" s="9" t="s">
        <v>4069</v>
      </c>
      <c r="G4123" s="3">
        <v>4600000</v>
      </c>
      <c r="H4123" s="3">
        <v>3479302</v>
      </c>
      <c r="I4123" s="3">
        <v>3479302</v>
      </c>
      <c r="J4123" s="8" t="str">
        <f t="shared" si="514"/>
        <v/>
      </c>
      <c r="K4123" s="8" t="str">
        <f t="shared" si="515"/>
        <v/>
      </c>
      <c r="L4123" s="8" t="str">
        <f t="shared" si="516"/>
        <v>Camping Sauvage</v>
      </c>
      <c r="M4123" s="8" t="str">
        <f t="shared" si="517"/>
        <v/>
      </c>
      <c r="N4123" s="8" t="str">
        <f t="shared" si="513"/>
        <v>Camping Sauvage</v>
      </c>
      <c r="O4123" s="10">
        <f>INDEX(cpi!$A$1:$M$106,MATCH($D4123,cpi!$A:$A,0),MATCH($C4123,cpi!$1:$1,0))</f>
        <v>189.4</v>
      </c>
      <c r="P4123" s="10">
        <f>cpi!$I$2</f>
        <v>245.51900000000001</v>
      </c>
      <c r="Q4123" s="10">
        <f t="shared" si="518"/>
        <v>1.2962988384371701</v>
      </c>
      <c r="R4123" s="8" t="str">
        <f t="shared" si="519"/>
        <v/>
      </c>
      <c r="S4123" s="11">
        <f t="shared" si="520"/>
        <v>5962974.6568109822</v>
      </c>
      <c r="T4123" s="11">
        <f t="shared" si="520"/>
        <v>4510215.1411721231</v>
      </c>
      <c r="U4123" s="11">
        <f t="shared" si="520"/>
        <v>4510215.1411721231</v>
      </c>
    </row>
    <row r="4124" spans="1:21" x14ac:dyDescent="0.2">
      <c r="A4124" s="5">
        <v>4164</v>
      </c>
      <c r="B4124" s="17">
        <v>14</v>
      </c>
      <c r="C4124" s="16">
        <v>9</v>
      </c>
      <c r="D4124" s="16">
        <v>2012</v>
      </c>
      <c r="E4124" s="18">
        <v>41314</v>
      </c>
      <c r="F4124" s="9" t="s">
        <v>4070</v>
      </c>
      <c r="G4124" s="3">
        <v>4600000</v>
      </c>
      <c r="H4124" s="3">
        <v>2804874</v>
      </c>
      <c r="I4124" s="3">
        <v>36751984</v>
      </c>
      <c r="J4124" s="8" t="str">
        <f t="shared" si="514"/>
        <v/>
      </c>
      <c r="K4124" s="8" t="str">
        <f t="shared" si="515"/>
        <v/>
      </c>
      <c r="L4124" s="8" t="str">
        <f t="shared" si="516"/>
        <v>Barfi</v>
      </c>
      <c r="M4124" s="8" t="str">
        <f t="shared" si="517"/>
        <v/>
      </c>
      <c r="N4124" s="8" t="str">
        <f t="shared" si="513"/>
        <v>Barfi</v>
      </c>
      <c r="O4124" s="10">
        <f>INDEX(cpi!$A$1:$M$106,MATCH($D4124,cpi!$A:$A,0),MATCH($C4124,cpi!$1:$1,0))</f>
        <v>231.40700000000001</v>
      </c>
      <c r="P4124" s="10">
        <f>cpi!$I$2</f>
        <v>245.51900000000001</v>
      </c>
      <c r="Q4124" s="10">
        <f t="shared" si="518"/>
        <v>1.0609834620387455</v>
      </c>
      <c r="R4124" s="8" t="str">
        <f t="shared" si="519"/>
        <v/>
      </c>
      <c r="S4124" s="11">
        <f t="shared" si="520"/>
        <v>4880523.9253782295</v>
      </c>
      <c r="T4124" s="11">
        <f t="shared" si="520"/>
        <v>2975924.9271024643</v>
      </c>
      <c r="U4124" s="11">
        <f t="shared" si="520"/>
        <v>38993247.221112579</v>
      </c>
    </row>
    <row r="4125" spans="1:21" x14ac:dyDescent="0.2">
      <c r="A4125" s="5">
        <v>4165</v>
      </c>
      <c r="B4125" s="17">
        <v>4</v>
      </c>
      <c r="C4125" s="16">
        <v>3</v>
      </c>
      <c r="D4125" s="16">
        <v>2005</v>
      </c>
      <c r="E4125" s="18">
        <v>38445</v>
      </c>
      <c r="F4125" s="9" t="s">
        <v>4071</v>
      </c>
      <c r="G4125" s="3">
        <v>4600000</v>
      </c>
      <c r="H4125" s="3">
        <v>1340891</v>
      </c>
      <c r="I4125" s="3">
        <v>3099369</v>
      </c>
      <c r="J4125" s="8" t="str">
        <f t="shared" si="514"/>
        <v/>
      </c>
      <c r="K4125" s="8" t="str">
        <f t="shared" si="515"/>
        <v/>
      </c>
      <c r="L4125" s="8" t="str">
        <f t="shared" si="516"/>
        <v>Dear Frankie</v>
      </c>
      <c r="M4125" s="8" t="str">
        <f t="shared" si="517"/>
        <v/>
      </c>
      <c r="N4125" s="8" t="str">
        <f t="shared" si="513"/>
        <v>Dear Frankie</v>
      </c>
      <c r="O4125" s="10">
        <f>INDEX(cpi!$A$1:$M$106,MATCH($D4125,cpi!$A:$A,0),MATCH($C4125,cpi!$1:$1,0))</f>
        <v>193.3</v>
      </c>
      <c r="P4125" s="10">
        <f>cpi!$I$2</f>
        <v>245.51900000000001</v>
      </c>
      <c r="Q4125" s="10">
        <f t="shared" si="518"/>
        <v>1.2701448525607864</v>
      </c>
      <c r="R4125" s="8" t="str">
        <f t="shared" si="519"/>
        <v/>
      </c>
      <c r="S4125" s="11">
        <f t="shared" si="520"/>
        <v>5842666.3217796171</v>
      </c>
      <c r="T4125" s="11">
        <f t="shared" si="520"/>
        <v>1703125.8014950855</v>
      </c>
      <c r="U4125" s="11">
        <f t="shared" si="520"/>
        <v>3936647.5815364718</v>
      </c>
    </row>
    <row r="4126" spans="1:21" x14ac:dyDescent="0.2">
      <c r="A4126" s="5">
        <v>4166</v>
      </c>
      <c r="B4126" s="17">
        <v>24</v>
      </c>
      <c r="C4126" s="16">
        <v>6</v>
      </c>
      <c r="D4126" s="16">
        <v>2011</v>
      </c>
      <c r="E4126" s="18">
        <v>41249</v>
      </c>
      <c r="F4126" s="9" t="s">
        <v>4072</v>
      </c>
      <c r="G4126" s="3">
        <v>4600000</v>
      </c>
      <c r="H4126" s="3">
        <v>514237</v>
      </c>
      <c r="I4126" s="3">
        <v>9261711</v>
      </c>
      <c r="J4126" s="8" t="str">
        <f t="shared" si="514"/>
        <v/>
      </c>
      <c r="K4126" s="8" t="str">
        <f t="shared" si="515"/>
        <v/>
      </c>
      <c r="L4126" s="8" t="str">
        <f t="shared" si="516"/>
        <v>Le nom des gens</v>
      </c>
      <c r="M4126" s="8" t="str">
        <f t="shared" si="517"/>
        <v/>
      </c>
      <c r="N4126" s="8" t="str">
        <f t="shared" si="513"/>
        <v>Le nom des gens</v>
      </c>
      <c r="O4126" s="10">
        <f>INDEX(cpi!$A$1:$M$106,MATCH($D4126,cpi!$A:$A,0),MATCH($C4126,cpi!$1:$1,0))</f>
        <v>225.72200000000001</v>
      </c>
      <c r="P4126" s="10">
        <f>cpi!$I$2</f>
        <v>245.51900000000001</v>
      </c>
      <c r="Q4126" s="10">
        <f t="shared" si="518"/>
        <v>1.0877052303275712</v>
      </c>
      <c r="R4126" s="8" t="str">
        <f t="shared" si="519"/>
        <v/>
      </c>
      <c r="S4126" s="11">
        <f t="shared" si="520"/>
        <v>5003444.059506827</v>
      </c>
      <c r="T4126" s="11">
        <f t="shared" si="520"/>
        <v>559338.27452795918</v>
      </c>
      <c r="U4126" s="11">
        <f t="shared" si="520"/>
        <v>10074011.4964824</v>
      </c>
    </row>
    <row r="4127" spans="1:21" x14ac:dyDescent="0.2">
      <c r="A4127" s="5">
        <v>4167</v>
      </c>
      <c r="B4127" s="17">
        <v>28</v>
      </c>
      <c r="C4127" s="16">
        <v>5</v>
      </c>
      <c r="D4127" s="16">
        <v>2008</v>
      </c>
      <c r="E4127" s="18">
        <v>40273</v>
      </c>
      <c r="F4127" s="9" t="s">
        <v>4073</v>
      </c>
      <c r="G4127" s="3">
        <v>4600000</v>
      </c>
      <c r="H4127" s="3">
        <v>434417</v>
      </c>
      <c r="I4127" s="3">
        <v>968805</v>
      </c>
      <c r="J4127" s="8" t="str">
        <f t="shared" si="514"/>
        <v/>
      </c>
      <c r="K4127" s="8" t="str">
        <f t="shared" si="515"/>
        <v/>
      </c>
      <c r="L4127" s="8" t="str">
        <f t="shared" si="516"/>
        <v>Savage Grace</v>
      </c>
      <c r="M4127" s="8" t="str">
        <f t="shared" si="517"/>
        <v/>
      </c>
      <c r="N4127" s="8" t="str">
        <f t="shared" si="513"/>
        <v>Savage Grace</v>
      </c>
      <c r="O4127" s="10">
        <f>INDEX(cpi!$A$1:$M$106,MATCH($D4127,cpi!$A:$A,0),MATCH($C4127,cpi!$1:$1,0))</f>
        <v>216.63200000000001</v>
      </c>
      <c r="P4127" s="10">
        <f>cpi!$I$2</f>
        <v>245.51900000000001</v>
      </c>
      <c r="Q4127" s="10">
        <f t="shared" si="518"/>
        <v>1.1333459507367332</v>
      </c>
      <c r="R4127" s="8" t="str">
        <f t="shared" si="519"/>
        <v/>
      </c>
      <c r="S4127" s="11">
        <f t="shared" si="520"/>
        <v>5213391.3733889721</v>
      </c>
      <c r="T4127" s="11">
        <f t="shared" si="520"/>
        <v>492344.74788119941</v>
      </c>
      <c r="U4127" s="11">
        <f t="shared" si="520"/>
        <v>1097991.2238035009</v>
      </c>
    </row>
    <row r="4128" spans="1:21" x14ac:dyDescent="0.2">
      <c r="A4128" s="5">
        <v>4168</v>
      </c>
      <c r="B4128" s="17">
        <v>19</v>
      </c>
      <c r="C4128" s="16">
        <v>10</v>
      </c>
      <c r="D4128" s="16">
        <v>2007</v>
      </c>
      <c r="E4128" s="18">
        <v>39639</v>
      </c>
      <c r="F4128" s="9" t="s">
        <v>4074</v>
      </c>
      <c r="G4128" s="3">
        <v>4600000</v>
      </c>
      <c r="H4128" s="3">
        <v>728</v>
      </c>
      <c r="I4128" s="3">
        <v>731767</v>
      </c>
      <c r="J4128" s="8" t="str">
        <f t="shared" si="514"/>
        <v/>
      </c>
      <c r="K4128" s="8" t="str">
        <f t="shared" si="515"/>
        <v/>
      </c>
      <c r="L4128" s="8" t="str">
        <f t="shared" si="516"/>
        <v>Out of the Blue</v>
      </c>
      <c r="M4128" s="8" t="str">
        <f t="shared" si="517"/>
        <v/>
      </c>
      <c r="N4128" s="8" t="str">
        <f t="shared" si="513"/>
        <v>Out of the Blue</v>
      </c>
      <c r="O4128" s="10">
        <f>INDEX(cpi!$A$1:$M$106,MATCH($D4128,cpi!$A:$A,0),MATCH($C4128,cpi!$1:$1,0))</f>
        <v>208.93600000000001</v>
      </c>
      <c r="P4128" s="10">
        <f>cpi!$I$2</f>
        <v>245.51900000000001</v>
      </c>
      <c r="Q4128" s="10">
        <f t="shared" si="518"/>
        <v>1.1750918941685493</v>
      </c>
      <c r="R4128" s="8" t="str">
        <f t="shared" si="519"/>
        <v/>
      </c>
      <c r="S4128" s="11">
        <f t="shared" si="520"/>
        <v>5405422.7131753266</v>
      </c>
      <c r="T4128" s="11">
        <f t="shared" si="520"/>
        <v>855.46689895470388</v>
      </c>
      <c r="U4128" s="11">
        <f t="shared" si="520"/>
        <v>859893.47012003686</v>
      </c>
    </row>
    <row r="4129" spans="1:21" x14ac:dyDescent="0.2">
      <c r="A4129" s="5">
        <v>4169</v>
      </c>
      <c r="B4129" s="17">
        <v>23</v>
      </c>
      <c r="C4129" s="16">
        <v>3</v>
      </c>
      <c r="D4129" s="16">
        <v>1984</v>
      </c>
      <c r="E4129" s="18">
        <v>31354</v>
      </c>
      <c r="F4129" s="9" t="s">
        <v>4075</v>
      </c>
      <c r="G4129" s="3">
        <v>4500000</v>
      </c>
      <c r="H4129" s="3">
        <v>81198894</v>
      </c>
      <c r="I4129" s="3">
        <v>81198894</v>
      </c>
      <c r="J4129" s="8" t="str">
        <f t="shared" si="514"/>
        <v/>
      </c>
      <c r="K4129" s="8" t="str">
        <f t="shared" si="515"/>
        <v/>
      </c>
      <c r="L4129" s="8" t="str">
        <f t="shared" si="516"/>
        <v>Police Academy</v>
      </c>
      <c r="M4129" s="8" t="str">
        <f t="shared" si="517"/>
        <v/>
      </c>
      <c r="N4129" s="8" t="str">
        <f t="shared" si="513"/>
        <v>Police Academy</v>
      </c>
      <c r="O4129" s="10">
        <f>INDEX(cpi!$A$1:$M$106,MATCH($D4129,cpi!$A:$A,0),MATCH($C4129,cpi!$1:$1,0))</f>
        <v>102.6</v>
      </c>
      <c r="P4129" s="10">
        <f>cpi!$I$2</f>
        <v>245.51900000000001</v>
      </c>
      <c r="Q4129" s="10">
        <f t="shared" si="518"/>
        <v>2.3929727095516573</v>
      </c>
      <c r="R4129" s="8" t="str">
        <f t="shared" si="519"/>
        <v/>
      </c>
      <c r="S4129" s="11">
        <f t="shared" si="520"/>
        <v>10768377.192982458</v>
      </c>
      <c r="T4129" s="11">
        <f t="shared" si="520"/>
        <v>194306737.38777781</v>
      </c>
      <c r="U4129" s="11">
        <f t="shared" si="520"/>
        <v>194306737.38777781</v>
      </c>
    </row>
    <row r="4130" spans="1:21" x14ac:dyDescent="0.2">
      <c r="A4130" s="5">
        <v>4170</v>
      </c>
      <c r="B4130" s="17">
        <v>9</v>
      </c>
      <c r="C4130" s="16">
        <v>3</v>
      </c>
      <c r="D4130" s="16">
        <v>1994</v>
      </c>
      <c r="E4130" s="18">
        <v>34580</v>
      </c>
      <c r="F4130" s="9" t="s">
        <v>4076</v>
      </c>
      <c r="G4130" s="3">
        <v>4500000</v>
      </c>
      <c r="H4130" s="3">
        <v>52700832</v>
      </c>
      <c r="I4130" s="3">
        <v>242895809</v>
      </c>
      <c r="J4130" s="8" t="str">
        <f t="shared" si="514"/>
        <v/>
      </c>
      <c r="K4130" s="8" t="str">
        <f t="shared" si="515"/>
        <v/>
      </c>
      <c r="L4130" s="8" t="str">
        <f t="shared" si="516"/>
        <v>Four Weddings and a Funeral</v>
      </c>
      <c r="M4130" s="8" t="str">
        <f t="shared" si="517"/>
        <v/>
      </c>
      <c r="N4130" s="8" t="str">
        <f t="shared" si="513"/>
        <v>Four Weddings and a Funeral</v>
      </c>
      <c r="O4130" s="10">
        <f>INDEX(cpi!$A$1:$M$106,MATCH($D4130,cpi!$A:$A,0),MATCH($C4130,cpi!$1:$1,0))</f>
        <v>147.19999999999999</v>
      </c>
      <c r="P4130" s="10">
        <f>cpi!$I$2</f>
        <v>245.51900000000001</v>
      </c>
      <c r="Q4130" s="10">
        <f t="shared" si="518"/>
        <v>1.6679279891304351</v>
      </c>
      <c r="R4130" s="8" t="str">
        <f t="shared" si="519"/>
        <v/>
      </c>
      <c r="S4130" s="11">
        <f t="shared" si="520"/>
        <v>7505675.9510869579</v>
      </c>
      <c r="T4130" s="11">
        <f t="shared" si="520"/>
        <v>87901192.74326089</v>
      </c>
      <c r="U4130" s="11">
        <f t="shared" si="520"/>
        <v>405132718.27358025</v>
      </c>
    </row>
    <row r="4131" spans="1:21" x14ac:dyDescent="0.2">
      <c r="A4131" s="5">
        <v>4171</v>
      </c>
      <c r="B4131" s="17">
        <v>20</v>
      </c>
      <c r="C4131" s="16">
        <v>6</v>
      </c>
      <c r="D4131" s="16">
        <v>1980</v>
      </c>
      <c r="E4131" s="18">
        <v>29804</v>
      </c>
      <c r="F4131" s="9" t="s">
        <v>4077</v>
      </c>
      <c r="G4131" s="3">
        <v>4500000</v>
      </c>
      <c r="H4131" s="3">
        <v>47923795</v>
      </c>
      <c r="I4131" s="3">
        <v>47923795</v>
      </c>
      <c r="J4131" s="8" t="str">
        <f t="shared" si="514"/>
        <v/>
      </c>
      <c r="K4131" s="8" t="str">
        <f t="shared" si="515"/>
        <v/>
      </c>
      <c r="L4131" s="8" t="str">
        <f t="shared" si="516"/>
        <v>The Blue Lagoon</v>
      </c>
      <c r="M4131" s="8" t="str">
        <f t="shared" si="517"/>
        <v/>
      </c>
      <c r="N4131" s="8" t="str">
        <f t="shared" si="513"/>
        <v>The Blue Lagoon</v>
      </c>
      <c r="O4131" s="10">
        <f>INDEX(cpi!$A$1:$M$106,MATCH($D4131,cpi!$A:$A,0),MATCH($C4131,cpi!$1:$1,0))</f>
        <v>82.7</v>
      </c>
      <c r="P4131" s="10">
        <f>cpi!$I$2</f>
        <v>245.51900000000001</v>
      </c>
      <c r="Q4131" s="10">
        <f t="shared" si="518"/>
        <v>2.9687908101571945</v>
      </c>
      <c r="R4131" s="8" t="str">
        <f t="shared" si="519"/>
        <v/>
      </c>
      <c r="S4131" s="11">
        <f t="shared" si="520"/>
        <v>13359558.645707374</v>
      </c>
      <c r="T4131" s="11">
        <f t="shared" si="520"/>
        <v>142275722.18385729</v>
      </c>
      <c r="U4131" s="11">
        <f t="shared" si="520"/>
        <v>142275722.18385729</v>
      </c>
    </row>
    <row r="4132" spans="1:21" x14ac:dyDescent="0.2">
      <c r="A4132" s="5">
        <v>4172</v>
      </c>
      <c r="B4132" s="17">
        <v>13</v>
      </c>
      <c r="C4132" s="16">
        <v>8</v>
      </c>
      <c r="D4132" s="16">
        <v>1982</v>
      </c>
      <c r="E4132" s="18">
        <v>30324</v>
      </c>
      <c r="F4132" s="9" t="s">
        <v>4078</v>
      </c>
      <c r="G4132" s="3">
        <v>4500000</v>
      </c>
      <c r="H4132" s="3">
        <v>27092880</v>
      </c>
      <c r="I4132" s="3">
        <v>27092880</v>
      </c>
      <c r="J4132" s="8" t="str">
        <f t="shared" si="514"/>
        <v/>
      </c>
      <c r="K4132" s="8" t="str">
        <f t="shared" si="515"/>
        <v/>
      </c>
      <c r="L4132" s="8" t="str">
        <f t="shared" si="516"/>
        <v>Fast Times at Ridgemont High</v>
      </c>
      <c r="M4132" s="8" t="str">
        <f t="shared" si="517"/>
        <v/>
      </c>
      <c r="N4132" s="8" t="str">
        <f t="shared" si="513"/>
        <v>Fast Times at Ridgemont High</v>
      </c>
      <c r="O4132" s="10">
        <f>INDEX(cpi!$A$1:$M$106,MATCH($D4132,cpi!$A:$A,0),MATCH($C4132,cpi!$1:$1,0))</f>
        <v>97.7</v>
      </c>
      <c r="P4132" s="10">
        <f>cpi!$I$2</f>
        <v>245.51900000000001</v>
      </c>
      <c r="Q4132" s="10">
        <f t="shared" si="518"/>
        <v>2.5129887410440124</v>
      </c>
      <c r="R4132" s="8" t="str">
        <f t="shared" si="519"/>
        <v/>
      </c>
      <c r="S4132" s="11">
        <f t="shared" si="520"/>
        <v>11308449.334698055</v>
      </c>
      <c r="T4132" s="11">
        <f t="shared" si="520"/>
        <v>68084102.402456507</v>
      </c>
      <c r="U4132" s="11">
        <f t="shared" si="520"/>
        <v>68084102.402456507</v>
      </c>
    </row>
    <row r="4133" spans="1:21" x14ac:dyDescent="0.2">
      <c r="A4133" s="5">
        <v>4173</v>
      </c>
      <c r="B4133" s="17">
        <v>28</v>
      </c>
      <c r="C4133" s="16">
        <v>9</v>
      </c>
      <c r="D4133" s="16">
        <v>1996</v>
      </c>
      <c r="E4133" s="18">
        <v>35894</v>
      </c>
      <c r="F4133" s="9" t="s">
        <v>4079</v>
      </c>
      <c r="G4133" s="3">
        <v>4500000</v>
      </c>
      <c r="H4133" s="3">
        <v>13417292</v>
      </c>
      <c r="I4133" s="3">
        <v>13417292</v>
      </c>
      <c r="J4133" s="8" t="str">
        <f t="shared" si="514"/>
        <v/>
      </c>
      <c r="K4133" s="8" t="str">
        <f t="shared" si="515"/>
        <v/>
      </c>
      <c r="L4133" s="8" t="str">
        <f t="shared" si="516"/>
        <v>Secrets &amp; Lies</v>
      </c>
      <c r="M4133" s="8" t="str">
        <f t="shared" si="517"/>
        <v/>
      </c>
      <c r="N4133" s="8" t="str">
        <f t="shared" si="513"/>
        <v>Secrets &amp; Lies</v>
      </c>
      <c r="O4133" s="10">
        <f>INDEX(cpi!$A$1:$M$106,MATCH($D4133,cpi!$A:$A,0),MATCH($C4133,cpi!$1:$1,0))</f>
        <v>157.80000000000001</v>
      </c>
      <c r="P4133" s="10">
        <f>cpi!$I$2</f>
        <v>245.51900000000001</v>
      </c>
      <c r="Q4133" s="10">
        <f t="shared" si="518"/>
        <v>1.5558871989860583</v>
      </c>
      <c r="R4133" s="8" t="str">
        <f t="shared" si="519"/>
        <v/>
      </c>
      <c r="S4133" s="11">
        <f t="shared" si="520"/>
        <v>7001492.395437262</v>
      </c>
      <c r="T4133" s="11">
        <f t="shared" si="520"/>
        <v>20875792.867858049</v>
      </c>
      <c r="U4133" s="11">
        <f t="shared" si="520"/>
        <v>20875792.867858049</v>
      </c>
    </row>
    <row r="4134" spans="1:21" x14ac:dyDescent="0.2">
      <c r="A4134" s="5">
        <v>4174</v>
      </c>
      <c r="B4134" s="17">
        <v>19</v>
      </c>
      <c r="C4134" s="16">
        <v>12</v>
      </c>
      <c r="D4134" s="16">
        <v>2002</v>
      </c>
      <c r="E4134" s="18">
        <v>37814</v>
      </c>
      <c r="F4134" s="9" t="s">
        <v>4080</v>
      </c>
      <c r="G4134" s="3">
        <v>4500000</v>
      </c>
      <c r="H4134" s="3">
        <v>13084595</v>
      </c>
      <c r="I4134" s="3">
        <v>25344490</v>
      </c>
      <c r="J4134" s="8" t="str">
        <f t="shared" si="514"/>
        <v/>
      </c>
      <c r="K4134" s="8" t="str">
        <f t="shared" si="515"/>
        <v/>
      </c>
      <c r="L4134" s="8" t="str">
        <f t="shared" si="516"/>
        <v>25th Hour</v>
      </c>
      <c r="M4134" s="8" t="str">
        <f t="shared" si="517"/>
        <v/>
      </c>
      <c r="N4134" s="8" t="str">
        <f t="shared" si="513"/>
        <v>25th Hour</v>
      </c>
      <c r="O4134" s="10">
        <f>INDEX(cpi!$A$1:$M$106,MATCH($D4134,cpi!$A:$A,0),MATCH($C4134,cpi!$1:$1,0))</f>
        <v>180.9</v>
      </c>
      <c r="P4134" s="10">
        <f>cpi!$I$2</f>
        <v>245.51900000000001</v>
      </c>
      <c r="Q4134" s="10">
        <f t="shared" si="518"/>
        <v>1.357208402432283</v>
      </c>
      <c r="R4134" s="8" t="str">
        <f t="shared" si="519"/>
        <v/>
      </c>
      <c r="S4134" s="11">
        <f t="shared" si="520"/>
        <v>6107437.8109452734</v>
      </c>
      <c r="T4134" s="11">
        <f t="shared" si="520"/>
        <v>17758522.276423439</v>
      </c>
      <c r="U4134" s="11">
        <f t="shared" si="520"/>
        <v>34397754.783360973</v>
      </c>
    </row>
    <row r="4135" spans="1:21" x14ac:dyDescent="0.2">
      <c r="A4135" s="5">
        <v>4175</v>
      </c>
      <c r="B4135" s="17">
        <v>1</v>
      </c>
      <c r="C4135" s="16">
        <v>1</v>
      </c>
      <c r="D4135" s="16">
        <v>1956</v>
      </c>
      <c r="E4135" s="18">
        <v>20455</v>
      </c>
      <c r="F4135" s="9" t="s">
        <v>4081</v>
      </c>
      <c r="G4135" s="3">
        <v>4500000</v>
      </c>
      <c r="H4135" s="3">
        <v>10400000</v>
      </c>
      <c r="I4135" s="3">
        <v>10400000</v>
      </c>
      <c r="J4135" s="8" t="str">
        <f t="shared" si="514"/>
        <v/>
      </c>
      <c r="K4135" s="8" t="str">
        <f t="shared" si="515"/>
        <v/>
      </c>
      <c r="L4135" s="8" t="str">
        <f t="shared" si="516"/>
        <v>Moby Dick</v>
      </c>
      <c r="M4135" s="8" t="str">
        <f t="shared" si="517"/>
        <v/>
      </c>
      <c r="N4135" s="8" t="str">
        <f t="shared" si="513"/>
        <v>Moby Dick</v>
      </c>
      <c r="O4135" s="10">
        <f>INDEX(cpi!$A$1:$M$106,MATCH($D4135,cpi!$A:$A,0),MATCH($C4135,cpi!$1:$1,0))</f>
        <v>26.8</v>
      </c>
      <c r="P4135" s="10">
        <f>cpi!$I$2</f>
        <v>245.51900000000001</v>
      </c>
      <c r="Q4135" s="10">
        <f t="shared" si="518"/>
        <v>9.16115671641791</v>
      </c>
      <c r="R4135" s="8" t="str">
        <f t="shared" si="519"/>
        <v/>
      </c>
      <c r="S4135" s="11">
        <f t="shared" si="520"/>
        <v>41225205.223880596</v>
      </c>
      <c r="T4135" s="11">
        <f t="shared" si="520"/>
        <v>95276029.850746259</v>
      </c>
      <c r="U4135" s="11">
        <f t="shared" si="520"/>
        <v>95276029.850746259</v>
      </c>
    </row>
    <row r="4136" spans="1:21" x14ac:dyDescent="0.2">
      <c r="A4136" s="5">
        <v>4176</v>
      </c>
      <c r="B4136" s="17">
        <v>25</v>
      </c>
      <c r="C4136" s="16">
        <v>3</v>
      </c>
      <c r="D4136" s="16">
        <v>2016</v>
      </c>
      <c r="E4136" s="18">
        <v>43103</v>
      </c>
      <c r="F4136" s="9" t="s">
        <v>4082</v>
      </c>
      <c r="G4136" s="3">
        <v>4500000</v>
      </c>
      <c r="H4136" s="3">
        <v>9196278</v>
      </c>
      <c r="I4136" s="3">
        <v>18053914</v>
      </c>
      <c r="J4136" s="8" t="str">
        <f t="shared" si="514"/>
        <v/>
      </c>
      <c r="K4136" s="8" t="str">
        <f t="shared" si="515"/>
        <v/>
      </c>
      <c r="L4136" s="8" t="str">
        <f t="shared" si="516"/>
        <v>The Lobster</v>
      </c>
      <c r="M4136" s="8" t="str">
        <f t="shared" si="517"/>
        <v/>
      </c>
      <c r="N4136" s="8" t="str">
        <f t="shared" si="513"/>
        <v>The Lobster</v>
      </c>
      <c r="O4136" s="10">
        <f>INDEX(cpi!$A$1:$M$106,MATCH($D4136,cpi!$A:$A,0),MATCH($C4136,cpi!$1:$1,0))</f>
        <v>238.13200000000001</v>
      </c>
      <c r="P4136" s="10">
        <f>cpi!$I$2</f>
        <v>245.51900000000001</v>
      </c>
      <c r="Q4136" s="10">
        <f t="shared" si="518"/>
        <v>1.0310206104177515</v>
      </c>
      <c r="R4136" s="8" t="str">
        <f t="shared" si="519"/>
        <v/>
      </c>
      <c r="S4136" s="11">
        <f t="shared" si="520"/>
        <v>4639592.7468798822</v>
      </c>
      <c r="T4136" s="11">
        <f t="shared" si="520"/>
        <v>9481552.1571313385</v>
      </c>
      <c r="U4136" s="11">
        <f t="shared" si="520"/>
        <v>18613957.43270959</v>
      </c>
    </row>
    <row r="4137" spans="1:21" x14ac:dyDescent="0.2">
      <c r="A4137" s="5">
        <v>4177</v>
      </c>
      <c r="B4137" s="17">
        <v>4</v>
      </c>
      <c r="C4137" s="16">
        <v>10</v>
      </c>
      <c r="D4137" s="16">
        <v>1996</v>
      </c>
      <c r="E4137" s="18">
        <v>35165</v>
      </c>
      <c r="F4137" s="9" t="s">
        <v>4083</v>
      </c>
      <c r="G4137" s="3">
        <v>4500000</v>
      </c>
      <c r="H4137" s="3">
        <v>3802260</v>
      </c>
      <c r="I4137" s="3">
        <v>7011317</v>
      </c>
      <c r="J4137" s="8" t="str">
        <f t="shared" si="514"/>
        <v/>
      </c>
      <c r="K4137" s="8" t="str">
        <f t="shared" si="515"/>
        <v/>
      </c>
      <c r="L4137" s="8" t="str">
        <f t="shared" si="516"/>
        <v>Bound</v>
      </c>
      <c r="M4137" s="8" t="str">
        <f t="shared" si="517"/>
        <v/>
      </c>
      <c r="N4137" s="8" t="str">
        <f t="shared" si="513"/>
        <v>Bound</v>
      </c>
      <c r="O4137" s="10">
        <f>INDEX(cpi!$A$1:$M$106,MATCH($D4137,cpi!$A:$A,0),MATCH($C4137,cpi!$1:$1,0))</f>
        <v>158.30000000000001</v>
      </c>
      <c r="P4137" s="10">
        <f>cpi!$I$2</f>
        <v>245.51900000000001</v>
      </c>
      <c r="Q4137" s="10">
        <f t="shared" si="518"/>
        <v>1.5509728363866075</v>
      </c>
      <c r="R4137" s="8" t="str">
        <f t="shared" si="519"/>
        <v/>
      </c>
      <c r="S4137" s="11">
        <f t="shared" si="520"/>
        <v>6979377.763739734</v>
      </c>
      <c r="T4137" s="11">
        <f t="shared" si="520"/>
        <v>5897201.9768793425</v>
      </c>
      <c r="U4137" s="11">
        <f t="shared" si="520"/>
        <v>10874362.214295641</v>
      </c>
    </row>
    <row r="4138" spans="1:21" x14ac:dyDescent="0.2">
      <c r="A4138" s="5">
        <v>4178</v>
      </c>
      <c r="B4138" s="17">
        <v>6</v>
      </c>
      <c r="C4138" s="16">
        <v>10</v>
      </c>
      <c r="D4138" s="16">
        <v>2000</v>
      </c>
      <c r="E4138" s="18">
        <v>36687</v>
      </c>
      <c r="F4138" s="9" t="s">
        <v>4084</v>
      </c>
      <c r="G4138" s="3">
        <v>4500000</v>
      </c>
      <c r="H4138" s="3">
        <v>3635482</v>
      </c>
      <c r="I4138" s="3">
        <v>7389233</v>
      </c>
      <c r="J4138" s="8" t="str">
        <f t="shared" si="514"/>
        <v/>
      </c>
      <c r="K4138" s="8" t="str">
        <f t="shared" si="515"/>
        <v/>
      </c>
      <c r="L4138" s="8" t="str">
        <f t="shared" si="516"/>
        <v>Requiem for a Dream</v>
      </c>
      <c r="M4138" s="8" t="str">
        <f t="shared" si="517"/>
        <v/>
      </c>
      <c r="N4138" s="8" t="str">
        <f t="shared" si="513"/>
        <v>Requiem for a Dream</v>
      </c>
      <c r="O4138" s="10">
        <f>INDEX(cpi!$A$1:$M$106,MATCH($D4138,cpi!$A:$A,0),MATCH($C4138,cpi!$1:$1,0))</f>
        <v>174</v>
      </c>
      <c r="P4138" s="10">
        <f>cpi!$I$2</f>
        <v>245.51900000000001</v>
      </c>
      <c r="Q4138" s="10">
        <f t="shared" si="518"/>
        <v>1.411028735632184</v>
      </c>
      <c r="R4138" s="8" t="str">
        <f t="shared" si="519"/>
        <v/>
      </c>
      <c r="S4138" s="11">
        <f t="shared" si="520"/>
        <v>6349629.3103448283</v>
      </c>
      <c r="T4138" s="11">
        <f t="shared" si="520"/>
        <v>5129769.5698735639</v>
      </c>
      <c r="U4138" s="11">
        <f t="shared" si="520"/>
        <v>10426420.097281611</v>
      </c>
    </row>
    <row r="4139" spans="1:21" x14ac:dyDescent="0.2">
      <c r="A4139" s="5">
        <v>4179</v>
      </c>
      <c r="B4139" s="17">
        <v>9</v>
      </c>
      <c r="C4139" s="16">
        <v>3</v>
      </c>
      <c r="D4139" s="16">
        <v>1962</v>
      </c>
      <c r="E4139" s="18">
        <v>22892</v>
      </c>
      <c r="F4139" s="9" t="s">
        <v>4085</v>
      </c>
      <c r="G4139" s="3">
        <v>4500000</v>
      </c>
      <c r="H4139" s="3">
        <v>3500000</v>
      </c>
      <c r="I4139" s="3">
        <v>3500000</v>
      </c>
      <c r="J4139" s="8" t="str">
        <f t="shared" si="514"/>
        <v/>
      </c>
      <c r="K4139" s="8" t="str">
        <f t="shared" si="515"/>
        <v/>
      </c>
      <c r="L4139" s="8" t="str">
        <f t="shared" si="516"/>
        <v>State Fair</v>
      </c>
      <c r="M4139" s="8" t="str">
        <f t="shared" si="517"/>
        <v/>
      </c>
      <c r="N4139" s="8" t="str">
        <f t="shared" si="513"/>
        <v>State Fair</v>
      </c>
      <c r="O4139" s="10">
        <f>INDEX(cpi!$A$1:$M$106,MATCH($D4139,cpi!$A:$A,0),MATCH($C4139,cpi!$1:$1,0))</f>
        <v>30.1</v>
      </c>
      <c r="P4139" s="10">
        <f>cpi!$I$2</f>
        <v>245.51900000000001</v>
      </c>
      <c r="Q4139" s="10">
        <f t="shared" si="518"/>
        <v>8.1567774086378737</v>
      </c>
      <c r="R4139" s="8" t="str">
        <f t="shared" si="519"/>
        <v/>
      </c>
      <c r="S4139" s="11">
        <f t="shared" si="520"/>
        <v>36705498.338870429</v>
      </c>
      <c r="T4139" s="11">
        <f t="shared" si="520"/>
        <v>28548720.930232558</v>
      </c>
      <c r="U4139" s="11">
        <f t="shared" si="520"/>
        <v>28548720.930232558</v>
      </c>
    </row>
    <row r="4140" spans="1:21" x14ac:dyDescent="0.2">
      <c r="A4140" s="5">
        <v>4180</v>
      </c>
      <c r="B4140" s="17">
        <v>24</v>
      </c>
      <c r="C4140" s="16">
        <v>10</v>
      </c>
      <c r="D4140" s="16">
        <v>2008</v>
      </c>
      <c r="E4140" s="18">
        <v>40157</v>
      </c>
      <c r="F4140" s="9" t="s">
        <v>4086</v>
      </c>
      <c r="G4140" s="3">
        <v>4500000</v>
      </c>
      <c r="H4140" s="3">
        <v>2122085</v>
      </c>
      <c r="I4140" s="3">
        <v>12247682</v>
      </c>
      <c r="J4140" s="8" t="str">
        <f t="shared" si="514"/>
        <v/>
      </c>
      <c r="K4140" s="8" t="str">
        <f t="shared" si="515"/>
        <v/>
      </c>
      <c r="L4140" s="8" t="str">
        <f t="shared" si="516"/>
        <v>LÃ¥t den rÃ¤tte komma in</v>
      </c>
      <c r="M4140" s="8" t="str">
        <f t="shared" si="517"/>
        <v/>
      </c>
      <c r="N4140" s="8" t="str">
        <f t="shared" si="513"/>
        <v>LÃ¥t den rÃ¤tte komma in</v>
      </c>
      <c r="O4140" s="10">
        <f>INDEX(cpi!$A$1:$M$106,MATCH($D4140,cpi!$A:$A,0),MATCH($C4140,cpi!$1:$1,0))</f>
        <v>216.57300000000001</v>
      </c>
      <c r="P4140" s="10">
        <f>cpi!$I$2</f>
        <v>245.51900000000001</v>
      </c>
      <c r="Q4140" s="10">
        <f t="shared" si="518"/>
        <v>1.1336547030331574</v>
      </c>
      <c r="R4140" s="8" t="str">
        <f t="shared" si="519"/>
        <v/>
      </c>
      <c r="S4140" s="11">
        <f t="shared" si="520"/>
        <v>5101446.1636492079</v>
      </c>
      <c r="T4140" s="11">
        <f t="shared" si="520"/>
        <v>2405711.6404861179</v>
      </c>
      <c r="U4140" s="11">
        <f t="shared" si="520"/>
        <v>13884642.300554547</v>
      </c>
    </row>
    <row r="4141" spans="1:21" x14ac:dyDescent="0.2">
      <c r="A4141" s="5">
        <v>4181</v>
      </c>
      <c r="B4141" s="17">
        <v>12</v>
      </c>
      <c r="C4141" s="16">
        <v>2</v>
      </c>
      <c r="D4141" s="16">
        <v>1999</v>
      </c>
      <c r="E4141" s="18">
        <v>36496</v>
      </c>
      <c r="F4141" s="9" t="s">
        <v>4087</v>
      </c>
      <c r="G4141" s="3">
        <v>4500000</v>
      </c>
      <c r="H4141" s="3">
        <v>1687311</v>
      </c>
      <c r="I4141" s="3">
        <v>5428387</v>
      </c>
      <c r="J4141" s="8" t="str">
        <f t="shared" si="514"/>
        <v/>
      </c>
      <c r="K4141" s="8" t="str">
        <f t="shared" si="515"/>
        <v/>
      </c>
      <c r="L4141" s="8" t="str">
        <f t="shared" si="516"/>
        <v>Tango</v>
      </c>
      <c r="M4141" s="8" t="str">
        <f t="shared" si="517"/>
        <v/>
      </c>
      <c r="N4141" s="8" t="str">
        <f t="shared" si="513"/>
        <v>Tango</v>
      </c>
      <c r="O4141" s="10">
        <f>INDEX(cpi!$A$1:$M$106,MATCH($D4141,cpi!$A:$A,0),MATCH($C4141,cpi!$1:$1,0))</f>
        <v>164.5</v>
      </c>
      <c r="P4141" s="10">
        <f>cpi!$I$2</f>
        <v>245.51900000000001</v>
      </c>
      <c r="Q4141" s="10">
        <f t="shared" si="518"/>
        <v>1.4925167173252281</v>
      </c>
      <c r="R4141" s="8" t="str">
        <f t="shared" si="519"/>
        <v/>
      </c>
      <c r="S4141" s="11">
        <f t="shared" si="520"/>
        <v>6716325.2279635267</v>
      </c>
      <c r="T4141" s="11">
        <f t="shared" si="520"/>
        <v>2518339.8748267479</v>
      </c>
      <c r="U4141" s="11">
        <f t="shared" si="520"/>
        <v>8101958.3456109427</v>
      </c>
    </row>
    <row r="4142" spans="1:21" x14ac:dyDescent="0.2">
      <c r="A4142" s="5">
        <v>4182</v>
      </c>
      <c r="B4142" s="17">
        <v>23</v>
      </c>
      <c r="C4142" s="16">
        <v>4</v>
      </c>
      <c r="D4142" s="16">
        <v>1986</v>
      </c>
      <c r="E4142" s="18">
        <v>32085</v>
      </c>
      <c r="F4142" s="9" t="s">
        <v>4088</v>
      </c>
      <c r="G4142" s="3">
        <v>4500000</v>
      </c>
      <c r="H4142" s="3">
        <v>1500000</v>
      </c>
      <c r="I4142" s="3">
        <v>1500000</v>
      </c>
      <c r="J4142" s="8" t="str">
        <f t="shared" si="514"/>
        <v/>
      </c>
      <c r="K4142" s="8" t="str">
        <f t="shared" si="515"/>
        <v/>
      </c>
      <c r="L4142" s="8" t="str">
        <f t="shared" si="516"/>
        <v>Salvador</v>
      </c>
      <c r="M4142" s="8" t="str">
        <f t="shared" si="517"/>
        <v/>
      </c>
      <c r="N4142" s="8" t="str">
        <f t="shared" si="513"/>
        <v>Salvador</v>
      </c>
      <c r="O4142" s="10">
        <f>INDEX(cpi!$A$1:$M$106,MATCH($D4142,cpi!$A:$A,0),MATCH($C4142,cpi!$1:$1,0))</f>
        <v>108.6</v>
      </c>
      <c r="P4142" s="10">
        <f>cpi!$I$2</f>
        <v>245.51900000000001</v>
      </c>
      <c r="Q4142" s="10">
        <f t="shared" si="518"/>
        <v>2.2607642725598529</v>
      </c>
      <c r="R4142" s="8" t="str">
        <f t="shared" si="519"/>
        <v/>
      </c>
      <c r="S4142" s="11">
        <f t="shared" si="520"/>
        <v>10173439.226519339</v>
      </c>
      <c r="T4142" s="11">
        <f t="shared" si="520"/>
        <v>3391146.4088397794</v>
      </c>
      <c r="U4142" s="11">
        <f t="shared" si="520"/>
        <v>3391146.4088397794</v>
      </c>
    </row>
    <row r="4143" spans="1:21" x14ac:dyDescent="0.2">
      <c r="A4143" s="5">
        <v>4183</v>
      </c>
      <c r="B4143" s="17">
        <v>26</v>
      </c>
      <c r="C4143" s="16">
        <v>10</v>
      </c>
      <c r="D4143" s="16">
        <v>2001</v>
      </c>
      <c r="E4143" s="18">
        <v>37662</v>
      </c>
      <c r="F4143" s="9" t="s">
        <v>4089</v>
      </c>
      <c r="G4143" s="3">
        <v>4500000</v>
      </c>
      <c r="H4143" s="3">
        <v>1480006</v>
      </c>
      <c r="I4143" s="3">
        <v>7510877</v>
      </c>
      <c r="J4143" s="8" t="str">
        <f t="shared" si="514"/>
        <v/>
      </c>
      <c r="K4143" s="8" t="str">
        <f t="shared" si="515"/>
        <v/>
      </c>
      <c r="L4143" s="8" t="str">
        <f t="shared" si="516"/>
        <v>Donnie Darko</v>
      </c>
      <c r="M4143" s="8" t="str">
        <f t="shared" si="517"/>
        <v/>
      </c>
      <c r="N4143" s="8" t="str">
        <f t="shared" si="513"/>
        <v>Donnie Darko</v>
      </c>
      <c r="O4143" s="10">
        <f>INDEX(cpi!$A$1:$M$106,MATCH($D4143,cpi!$A:$A,0),MATCH($C4143,cpi!$1:$1,0))</f>
        <v>177.7</v>
      </c>
      <c r="P4143" s="10">
        <f>cpi!$I$2</f>
        <v>245.51900000000001</v>
      </c>
      <c r="Q4143" s="10">
        <f t="shared" si="518"/>
        <v>1.3816488463702872</v>
      </c>
      <c r="R4143" s="8" t="str">
        <f t="shared" si="519"/>
        <v/>
      </c>
      <c r="S4143" s="11">
        <f t="shared" si="520"/>
        <v>6217419.8086662926</v>
      </c>
      <c r="T4143" s="11">
        <f t="shared" si="520"/>
        <v>2044848.5825211033</v>
      </c>
      <c r="U4143" s="11">
        <f t="shared" si="520"/>
        <v>10377394.542279124</v>
      </c>
    </row>
    <row r="4144" spans="1:21" x14ac:dyDescent="0.2">
      <c r="A4144" s="5">
        <v>4184</v>
      </c>
      <c r="B4144" s="17">
        <v>2</v>
      </c>
      <c r="C4144" s="16">
        <v>9</v>
      </c>
      <c r="D4144" s="16">
        <v>2011</v>
      </c>
      <c r="E4144" s="18">
        <v>40583</v>
      </c>
      <c r="F4144" s="9" t="s">
        <v>4090</v>
      </c>
      <c r="G4144" s="3">
        <v>4500000</v>
      </c>
      <c r="H4144" s="3">
        <v>1400726</v>
      </c>
      <c r="I4144" s="3">
        <v>9330465</v>
      </c>
      <c r="J4144" s="8" t="str">
        <f t="shared" si="514"/>
        <v/>
      </c>
      <c r="K4144" s="8" t="str">
        <f t="shared" si="515"/>
        <v/>
      </c>
      <c r="L4144" s="8" t="str">
        <f t="shared" si="516"/>
        <v>Salvando al Soldado Perez</v>
      </c>
      <c r="M4144" s="8" t="str">
        <f t="shared" si="517"/>
        <v/>
      </c>
      <c r="N4144" s="8" t="str">
        <f t="shared" si="513"/>
        <v>Salvando al Soldado Perez</v>
      </c>
      <c r="O4144" s="10">
        <f>INDEX(cpi!$A$1:$M$106,MATCH($D4144,cpi!$A:$A,0),MATCH($C4144,cpi!$1:$1,0))</f>
        <v>226.88900000000001</v>
      </c>
      <c r="P4144" s="10">
        <f>cpi!$I$2</f>
        <v>245.51900000000001</v>
      </c>
      <c r="Q4144" s="10">
        <f t="shared" si="518"/>
        <v>1.0821106355971422</v>
      </c>
      <c r="R4144" s="8" t="str">
        <f t="shared" si="519"/>
        <v/>
      </c>
      <c r="S4144" s="11">
        <f t="shared" si="520"/>
        <v>4869497.8601871394</v>
      </c>
      <c r="T4144" s="11">
        <f t="shared" si="520"/>
        <v>1515740.5021574425</v>
      </c>
      <c r="U4144" s="11">
        <f t="shared" si="520"/>
        <v>10096595.411566889</v>
      </c>
    </row>
    <row r="4145" spans="1:21" x14ac:dyDescent="0.2">
      <c r="A4145" s="5">
        <v>4185</v>
      </c>
      <c r="B4145" s="17">
        <v>27</v>
      </c>
      <c r="C4145" s="16">
        <v>3</v>
      </c>
      <c r="D4145" s="16">
        <v>1998</v>
      </c>
      <c r="E4145" s="18">
        <v>36588</v>
      </c>
      <c r="F4145" s="9" t="s">
        <v>4091</v>
      </c>
      <c r="G4145" s="3">
        <v>4500000</v>
      </c>
      <c r="H4145" s="3">
        <v>713413</v>
      </c>
      <c r="I4145" s="3">
        <v>713413</v>
      </c>
      <c r="J4145" s="8" t="str">
        <f t="shared" si="514"/>
        <v/>
      </c>
      <c r="K4145" s="8" t="str">
        <f t="shared" si="515"/>
        <v/>
      </c>
      <c r="L4145" s="8" t="str">
        <f t="shared" si="516"/>
        <v>Karakter</v>
      </c>
      <c r="M4145" s="8" t="str">
        <f t="shared" si="517"/>
        <v/>
      </c>
      <c r="N4145" s="8" t="str">
        <f t="shared" si="513"/>
        <v>Karakter</v>
      </c>
      <c r="O4145" s="10">
        <f>INDEX(cpi!$A$1:$M$106,MATCH($D4145,cpi!$A:$A,0),MATCH($C4145,cpi!$1:$1,0))</f>
        <v>162.19999999999999</v>
      </c>
      <c r="P4145" s="10">
        <f>cpi!$I$2</f>
        <v>245.51900000000001</v>
      </c>
      <c r="Q4145" s="10">
        <f t="shared" si="518"/>
        <v>1.513680641183724</v>
      </c>
      <c r="R4145" s="8" t="str">
        <f t="shared" si="519"/>
        <v/>
      </c>
      <c r="S4145" s="11">
        <f t="shared" si="520"/>
        <v>6811562.885326758</v>
      </c>
      <c r="T4145" s="11">
        <f t="shared" si="520"/>
        <v>1079879.4472688041</v>
      </c>
      <c r="U4145" s="11">
        <f t="shared" si="520"/>
        <v>1079879.4472688041</v>
      </c>
    </row>
    <row r="4146" spans="1:21" x14ac:dyDescent="0.2">
      <c r="A4146" s="5">
        <v>4186</v>
      </c>
      <c r="B4146" s="17">
        <v>19</v>
      </c>
      <c r="C4146" s="16">
        <v>8</v>
      </c>
      <c r="D4146" s="16">
        <v>2011</v>
      </c>
      <c r="E4146" s="18">
        <v>41098</v>
      </c>
      <c r="F4146" s="9" t="s">
        <v>4092</v>
      </c>
      <c r="G4146" s="3">
        <v>4500000</v>
      </c>
      <c r="H4146" s="3">
        <v>707885</v>
      </c>
      <c r="I4146" s="3">
        <v>2404639</v>
      </c>
      <c r="J4146" s="8" t="str">
        <f t="shared" si="514"/>
        <v/>
      </c>
      <c r="K4146" s="8" t="str">
        <f t="shared" si="515"/>
        <v/>
      </c>
      <c r="L4146" s="8" t="str">
        <f t="shared" si="516"/>
        <v>Nannerl la soeur de Mozart</v>
      </c>
      <c r="M4146" s="8" t="str">
        <f t="shared" si="517"/>
        <v/>
      </c>
      <c r="N4146" s="8" t="str">
        <f t="shared" si="513"/>
        <v>Nannerl la soeur de Mozart</v>
      </c>
      <c r="O4146" s="10">
        <f>INDEX(cpi!$A$1:$M$106,MATCH($D4146,cpi!$A:$A,0),MATCH($C4146,cpi!$1:$1,0))</f>
        <v>226.54499999999999</v>
      </c>
      <c r="P4146" s="10">
        <f>cpi!$I$2</f>
        <v>245.51900000000001</v>
      </c>
      <c r="Q4146" s="10">
        <f t="shared" si="518"/>
        <v>1.0837537796022867</v>
      </c>
      <c r="R4146" s="8" t="str">
        <f t="shared" si="519"/>
        <v/>
      </c>
      <c r="S4146" s="11">
        <f t="shared" si="520"/>
        <v>4876892.0082102902</v>
      </c>
      <c r="T4146" s="11">
        <f t="shared" si="520"/>
        <v>767173.04427376471</v>
      </c>
      <c r="U4146" s="11">
        <f t="shared" si="520"/>
        <v>2606036.6048290632</v>
      </c>
    </row>
    <row r="4147" spans="1:21" x14ac:dyDescent="0.2">
      <c r="A4147" s="5">
        <v>4187</v>
      </c>
      <c r="B4147" s="17">
        <v>14</v>
      </c>
      <c r="C4147" s="16">
        <v>3</v>
      </c>
      <c r="D4147" s="16">
        <v>2003</v>
      </c>
      <c r="E4147" s="18">
        <v>38020</v>
      </c>
      <c r="F4147" s="9" t="s">
        <v>4093</v>
      </c>
      <c r="G4147" s="3">
        <v>4500000</v>
      </c>
      <c r="H4147" s="3">
        <v>410241</v>
      </c>
      <c r="I4147" s="3">
        <v>1022649</v>
      </c>
      <c r="J4147" s="8" t="str">
        <f t="shared" si="514"/>
        <v/>
      </c>
      <c r="K4147" s="8" t="str">
        <f t="shared" si="515"/>
        <v/>
      </c>
      <c r="L4147" s="8" t="str">
        <f t="shared" si="516"/>
        <v>Spun</v>
      </c>
      <c r="M4147" s="8" t="str">
        <f t="shared" si="517"/>
        <v/>
      </c>
      <c r="N4147" s="8" t="str">
        <f t="shared" si="513"/>
        <v>Spun</v>
      </c>
      <c r="O4147" s="10">
        <f>INDEX(cpi!$A$1:$M$106,MATCH($D4147,cpi!$A:$A,0),MATCH($C4147,cpi!$1:$1,0))</f>
        <v>184.2</v>
      </c>
      <c r="P4147" s="10">
        <f>cpi!$I$2</f>
        <v>245.51900000000001</v>
      </c>
      <c r="Q4147" s="10">
        <f t="shared" si="518"/>
        <v>1.3328935939196527</v>
      </c>
      <c r="R4147" s="8" t="str">
        <f t="shared" si="519"/>
        <v/>
      </c>
      <c r="S4147" s="11">
        <f t="shared" si="520"/>
        <v>5998021.1726384368</v>
      </c>
      <c r="T4147" s="11">
        <f t="shared" si="520"/>
        <v>546807.60086319223</v>
      </c>
      <c r="U4147" s="11">
        <f t="shared" si="520"/>
        <v>1363082.3009283389</v>
      </c>
    </row>
    <row r="4148" spans="1:21" x14ac:dyDescent="0.2">
      <c r="A4148" s="5">
        <v>4188</v>
      </c>
      <c r="B4148" s="17">
        <v>23</v>
      </c>
      <c r="C4148" s="16">
        <v>7</v>
      </c>
      <c r="D4148" s="16">
        <v>2010</v>
      </c>
      <c r="E4148" s="18">
        <v>40854</v>
      </c>
      <c r="F4148" s="9" t="s">
        <v>4094</v>
      </c>
      <c r="G4148" s="3">
        <v>4500000</v>
      </c>
      <c r="H4148" s="3">
        <v>281447</v>
      </c>
      <c r="I4148" s="3">
        <v>281447</v>
      </c>
      <c r="J4148" s="8" t="str">
        <f t="shared" si="514"/>
        <v/>
      </c>
      <c r="K4148" s="8" t="str">
        <f t="shared" si="515"/>
        <v/>
      </c>
      <c r="L4148" s="8" t="str">
        <f t="shared" si="516"/>
        <v>Life During Wartime</v>
      </c>
      <c r="M4148" s="8" t="str">
        <f t="shared" si="517"/>
        <v/>
      </c>
      <c r="N4148" s="8" t="str">
        <f t="shared" si="513"/>
        <v>Life During Wartime</v>
      </c>
      <c r="O4148" s="10">
        <f>INDEX(cpi!$A$1:$M$106,MATCH($D4148,cpi!$A:$A,0),MATCH($C4148,cpi!$1:$1,0))</f>
        <v>218.011</v>
      </c>
      <c r="P4148" s="10">
        <f>cpi!$I$2</f>
        <v>245.51900000000001</v>
      </c>
      <c r="Q4148" s="10">
        <f t="shared" si="518"/>
        <v>1.1261771195031445</v>
      </c>
      <c r="R4148" s="8" t="str">
        <f t="shared" si="519"/>
        <v/>
      </c>
      <c r="S4148" s="11">
        <f t="shared" si="520"/>
        <v>5067797.0377641497</v>
      </c>
      <c r="T4148" s="11">
        <f t="shared" si="520"/>
        <v>316959.17175280151</v>
      </c>
      <c r="U4148" s="11">
        <f t="shared" si="520"/>
        <v>316959.17175280151</v>
      </c>
    </row>
    <row r="4149" spans="1:21" x14ac:dyDescent="0.2">
      <c r="A4149" s="5">
        <v>4189</v>
      </c>
      <c r="B4149" s="17">
        <v>4</v>
      </c>
      <c r="C4149" s="16">
        <v>5</v>
      </c>
      <c r="D4149" s="16">
        <v>2006</v>
      </c>
      <c r="E4149" s="18">
        <v>38812</v>
      </c>
      <c r="F4149" s="9" t="s">
        <v>4095</v>
      </c>
      <c r="G4149" s="3">
        <v>4500000</v>
      </c>
      <c r="H4149" s="3">
        <v>211667</v>
      </c>
      <c r="I4149" s="3">
        <v>23471871</v>
      </c>
      <c r="J4149" s="8" t="str">
        <f t="shared" si="514"/>
        <v/>
      </c>
      <c r="K4149" s="8" t="str">
        <f t="shared" si="515"/>
        <v/>
      </c>
      <c r="L4149" s="8" t="str">
        <f t="shared" si="516"/>
        <v>Chinjeolhan geumjassi</v>
      </c>
      <c r="M4149" s="8" t="str">
        <f t="shared" si="517"/>
        <v/>
      </c>
      <c r="N4149" s="8" t="str">
        <f t="shared" si="513"/>
        <v>Chinjeolhan geumjassi</v>
      </c>
      <c r="O4149" s="10">
        <f>INDEX(cpi!$A$1:$M$106,MATCH($D4149,cpi!$A:$A,0),MATCH($C4149,cpi!$1:$1,0))</f>
        <v>202.5</v>
      </c>
      <c r="P4149" s="10">
        <f>cpi!$I$2</f>
        <v>245.51900000000001</v>
      </c>
      <c r="Q4149" s="10">
        <f t="shared" si="518"/>
        <v>1.2124395061728395</v>
      </c>
      <c r="R4149" s="8" t="str">
        <f t="shared" si="519"/>
        <v/>
      </c>
      <c r="S4149" s="11">
        <f t="shared" si="520"/>
        <v>5455977.777777778</v>
      </c>
      <c r="T4149" s="11">
        <f t="shared" si="520"/>
        <v>256633.43295308642</v>
      </c>
      <c r="U4149" s="11">
        <f t="shared" si="520"/>
        <v>28458223.68419259</v>
      </c>
    </row>
    <row r="4150" spans="1:21" x14ac:dyDescent="0.2">
      <c r="A4150" s="5">
        <v>4190</v>
      </c>
      <c r="B4150" s="17">
        <v>7</v>
      </c>
      <c r="C4150" s="16">
        <v>10</v>
      </c>
      <c r="D4150" s="16">
        <v>2011</v>
      </c>
      <c r="E4150" s="18">
        <v>40734</v>
      </c>
      <c r="F4150" s="9" t="s">
        <v>4096</v>
      </c>
      <c r="G4150" s="3">
        <v>4500000</v>
      </c>
      <c r="H4150" s="3">
        <v>200558</v>
      </c>
      <c r="I4150" s="3">
        <v>1217307</v>
      </c>
      <c r="J4150" s="8" t="str">
        <f t="shared" si="514"/>
        <v/>
      </c>
      <c r="K4150" s="8" t="str">
        <f t="shared" si="515"/>
        <v/>
      </c>
      <c r="L4150" s="8" t="str">
        <f t="shared" si="516"/>
        <v>Blackthorn</v>
      </c>
      <c r="M4150" s="8" t="str">
        <f t="shared" si="517"/>
        <v/>
      </c>
      <c r="N4150" s="8" t="str">
        <f t="shared" si="513"/>
        <v>Blackthorn</v>
      </c>
      <c r="O4150" s="10">
        <f>INDEX(cpi!$A$1:$M$106,MATCH($D4150,cpi!$A:$A,0),MATCH($C4150,cpi!$1:$1,0))</f>
        <v>226.42099999999999</v>
      </c>
      <c r="P4150" s="10">
        <f>cpi!$I$2</f>
        <v>245.51900000000001</v>
      </c>
      <c r="Q4150" s="10">
        <f t="shared" si="518"/>
        <v>1.08434729994126</v>
      </c>
      <c r="R4150" s="8" t="str">
        <f t="shared" si="519"/>
        <v/>
      </c>
      <c r="S4150" s="11">
        <f t="shared" si="520"/>
        <v>4879562.8497356698</v>
      </c>
      <c r="T4150" s="11">
        <f t="shared" si="520"/>
        <v>217474.52578161922</v>
      </c>
      <c r="U4150" s="11">
        <f t="shared" si="520"/>
        <v>1319983.5586495954</v>
      </c>
    </row>
    <row r="4151" spans="1:21" x14ac:dyDescent="0.2">
      <c r="A4151" s="5">
        <v>4191</v>
      </c>
      <c r="B4151" s="17">
        <v>8</v>
      </c>
      <c r="C4151" s="16">
        <v>5</v>
      </c>
      <c r="D4151" s="16">
        <v>2015</v>
      </c>
      <c r="E4151" s="18">
        <v>42221</v>
      </c>
      <c r="F4151" s="9" t="s">
        <v>4097</v>
      </c>
      <c r="G4151" s="3">
        <v>4500000</v>
      </c>
      <c r="H4151" s="3">
        <v>187112</v>
      </c>
      <c r="I4151" s="3">
        <v>597989</v>
      </c>
      <c r="J4151" s="8" t="str">
        <f t="shared" si="514"/>
        <v/>
      </c>
      <c r="K4151" s="8" t="str">
        <f t="shared" si="515"/>
        <v/>
      </c>
      <c r="L4151" s="8" t="str">
        <f t="shared" si="516"/>
        <v>Maggie</v>
      </c>
      <c r="M4151" s="8" t="str">
        <f t="shared" si="517"/>
        <v/>
      </c>
      <c r="N4151" s="8" t="str">
        <f t="shared" si="513"/>
        <v>Maggie</v>
      </c>
      <c r="O4151" s="10">
        <f>INDEX(cpi!$A$1:$M$106,MATCH($D4151,cpi!$A:$A,0),MATCH($C4151,cpi!$1:$1,0))</f>
        <v>237.80500000000001</v>
      </c>
      <c r="P4151" s="10">
        <f>cpi!$I$2</f>
        <v>245.51900000000001</v>
      </c>
      <c r="Q4151" s="10">
        <f t="shared" si="518"/>
        <v>1.0324383423393115</v>
      </c>
      <c r="R4151" s="8" t="str">
        <f t="shared" si="519"/>
        <v/>
      </c>
      <c r="S4151" s="11">
        <f t="shared" si="520"/>
        <v>4645972.5405269023</v>
      </c>
      <c r="T4151" s="11">
        <f t="shared" si="520"/>
        <v>193181.60311179326</v>
      </c>
      <c r="U4151" s="11">
        <f t="shared" si="520"/>
        <v>617386.77189714252</v>
      </c>
    </row>
    <row r="4152" spans="1:21" x14ac:dyDescent="0.2">
      <c r="A4152" s="5">
        <v>4192</v>
      </c>
      <c r="B4152" s="17">
        <v>18</v>
      </c>
      <c r="C4152" s="16">
        <v>4</v>
      </c>
      <c r="D4152" s="16">
        <v>2003</v>
      </c>
      <c r="E4152" s="18">
        <v>38142</v>
      </c>
      <c r="F4152" s="9" t="s">
        <v>4098</v>
      </c>
      <c r="G4152" s="3">
        <v>4500000</v>
      </c>
      <c r="H4152" s="3">
        <v>181655</v>
      </c>
      <c r="I4152" s="3">
        <v>4556982</v>
      </c>
      <c r="J4152" s="8" t="str">
        <f t="shared" si="514"/>
        <v/>
      </c>
      <c r="K4152" s="8" t="str">
        <f t="shared" si="515"/>
        <v/>
      </c>
      <c r="L4152" s="8" t="str">
        <f t="shared" si="516"/>
        <v>Lilja 4-ever</v>
      </c>
      <c r="M4152" s="8" t="str">
        <f t="shared" si="517"/>
        <v/>
      </c>
      <c r="N4152" s="8" t="str">
        <f t="shared" si="513"/>
        <v>Lilja 4-ever</v>
      </c>
      <c r="O4152" s="10">
        <f>INDEX(cpi!$A$1:$M$106,MATCH($D4152,cpi!$A:$A,0),MATCH($C4152,cpi!$1:$1,0))</f>
        <v>183.8</v>
      </c>
      <c r="P4152" s="10">
        <f>cpi!$I$2</f>
        <v>245.51900000000001</v>
      </c>
      <c r="Q4152" s="10">
        <f t="shared" si="518"/>
        <v>1.3357943416757345</v>
      </c>
      <c r="R4152" s="8" t="str">
        <f t="shared" si="519"/>
        <v/>
      </c>
      <c r="S4152" s="11">
        <f t="shared" si="520"/>
        <v>6011074.5375408055</v>
      </c>
      <c r="T4152" s="11">
        <f t="shared" si="520"/>
        <v>242653.72113710555</v>
      </c>
      <c r="U4152" s="11">
        <f t="shared" si="520"/>
        <v>6087190.7707181722</v>
      </c>
    </row>
    <row r="4153" spans="1:21" x14ac:dyDescent="0.2">
      <c r="A4153" s="5">
        <v>4193</v>
      </c>
      <c r="B4153" s="17">
        <v>9</v>
      </c>
      <c r="C4153" s="16">
        <v>4</v>
      </c>
      <c r="D4153" s="16">
        <v>2010</v>
      </c>
      <c r="E4153" s="18">
        <v>40425</v>
      </c>
      <c r="F4153" s="9" t="s">
        <v>4099</v>
      </c>
      <c r="G4153" s="3">
        <v>4500000</v>
      </c>
      <c r="H4153" s="3">
        <v>108596</v>
      </c>
      <c r="I4153" s="3">
        <v>2481925</v>
      </c>
      <c r="J4153" s="8" t="str">
        <f t="shared" si="514"/>
        <v/>
      </c>
      <c r="K4153" s="8" t="str">
        <f t="shared" si="515"/>
        <v/>
      </c>
      <c r="L4153" s="8" t="str">
        <f t="shared" si="516"/>
        <v>After.Life</v>
      </c>
      <c r="M4153" s="8" t="str">
        <f t="shared" si="517"/>
        <v/>
      </c>
      <c r="N4153" s="8" t="str">
        <f t="shared" si="513"/>
        <v>After.Life</v>
      </c>
      <c r="O4153" s="10">
        <f>INDEX(cpi!$A$1:$M$106,MATCH($D4153,cpi!$A:$A,0),MATCH($C4153,cpi!$1:$1,0))</f>
        <v>218.00899999999999</v>
      </c>
      <c r="P4153" s="10">
        <f>cpi!$I$2</f>
        <v>245.51900000000001</v>
      </c>
      <c r="Q4153" s="10">
        <f t="shared" si="518"/>
        <v>1.1261874509767946</v>
      </c>
      <c r="R4153" s="8" t="str">
        <f t="shared" si="519"/>
        <v/>
      </c>
      <c r="S4153" s="11">
        <f t="shared" si="520"/>
        <v>5067843.5293955756</v>
      </c>
      <c r="T4153" s="11">
        <f t="shared" si="520"/>
        <v>122299.452426276</v>
      </c>
      <c r="U4153" s="11">
        <f t="shared" si="520"/>
        <v>2795112.7892655809</v>
      </c>
    </row>
    <row r="4154" spans="1:21" x14ac:dyDescent="0.2">
      <c r="A4154" s="5">
        <v>4194</v>
      </c>
      <c r="B4154" s="17">
        <v>22</v>
      </c>
      <c r="C4154" s="16">
        <v>2</v>
      </c>
      <c r="D4154" s="16">
        <v>2002</v>
      </c>
      <c r="E4154" s="18">
        <v>37896</v>
      </c>
      <c r="F4154" s="9" t="s">
        <v>4100</v>
      </c>
      <c r="G4154" s="3">
        <v>4500000</v>
      </c>
      <c r="H4154" s="3">
        <v>92723</v>
      </c>
      <c r="I4154" s="3">
        <v>92723</v>
      </c>
      <c r="J4154" s="8" t="str">
        <f t="shared" si="514"/>
        <v/>
      </c>
      <c r="K4154" s="8" t="str">
        <f t="shared" si="515"/>
        <v/>
      </c>
      <c r="L4154" s="8" t="str">
        <f t="shared" si="516"/>
        <v>Mean Machine</v>
      </c>
      <c r="M4154" s="8" t="str">
        <f t="shared" si="517"/>
        <v/>
      </c>
      <c r="N4154" s="8" t="str">
        <f t="shared" si="513"/>
        <v>Mean Machine</v>
      </c>
      <c r="O4154" s="10">
        <f>INDEX(cpi!$A$1:$M$106,MATCH($D4154,cpi!$A:$A,0),MATCH($C4154,cpi!$1:$1,0))</f>
        <v>177.8</v>
      </c>
      <c r="P4154" s="10">
        <f>cpi!$I$2</f>
        <v>245.51900000000001</v>
      </c>
      <c r="Q4154" s="10">
        <f t="shared" si="518"/>
        <v>1.3808717660292462</v>
      </c>
      <c r="R4154" s="8" t="str">
        <f t="shared" si="519"/>
        <v/>
      </c>
      <c r="S4154" s="11">
        <f t="shared" si="520"/>
        <v>6213922.9471316077</v>
      </c>
      <c r="T4154" s="11">
        <f t="shared" si="520"/>
        <v>128038.57276152979</v>
      </c>
      <c r="U4154" s="11">
        <f t="shared" si="520"/>
        <v>128038.57276152979</v>
      </c>
    </row>
    <row r="4155" spans="1:21" x14ac:dyDescent="0.2">
      <c r="A4155" s="5">
        <v>4195</v>
      </c>
      <c r="B4155" s="17">
        <v>31</v>
      </c>
      <c r="C4155" s="16">
        <v>8</v>
      </c>
      <c r="D4155" s="16">
        <v>2007</v>
      </c>
      <c r="E4155" s="18">
        <v>40002</v>
      </c>
      <c r="F4155" s="9" t="s">
        <v>4101</v>
      </c>
      <c r="G4155" s="3">
        <v>4500000</v>
      </c>
      <c r="H4155" s="3">
        <v>51957</v>
      </c>
      <c r="I4155" s="3">
        <v>51957</v>
      </c>
      <c r="J4155" s="8" t="str">
        <f t="shared" si="514"/>
        <v/>
      </c>
      <c r="K4155" s="8" t="str">
        <f t="shared" si="515"/>
        <v/>
      </c>
      <c r="L4155" s="8" t="str">
        <f t="shared" si="516"/>
        <v>Fong juk</v>
      </c>
      <c r="M4155" s="8" t="str">
        <f t="shared" si="517"/>
        <v/>
      </c>
      <c r="N4155" s="8" t="str">
        <f t="shared" si="513"/>
        <v>Fong juk</v>
      </c>
      <c r="O4155" s="10">
        <f>INDEX(cpi!$A$1:$M$106,MATCH($D4155,cpi!$A:$A,0),MATCH($C4155,cpi!$1:$1,0))</f>
        <v>207.917</v>
      </c>
      <c r="P4155" s="10">
        <f>cpi!$I$2</f>
        <v>245.51900000000001</v>
      </c>
      <c r="Q4155" s="10">
        <f t="shared" si="518"/>
        <v>1.1808510126637071</v>
      </c>
      <c r="R4155" s="8" t="str">
        <f t="shared" si="519"/>
        <v/>
      </c>
      <c r="S4155" s="11">
        <f t="shared" si="520"/>
        <v>5313829.5569866821</v>
      </c>
      <c r="T4155" s="11">
        <f t="shared" si="520"/>
        <v>61353.476064968228</v>
      </c>
      <c r="U4155" s="11">
        <f t="shared" si="520"/>
        <v>61353.476064968228</v>
      </c>
    </row>
    <row r="4156" spans="1:21" x14ac:dyDescent="0.2">
      <c r="A4156" s="5">
        <v>4196</v>
      </c>
      <c r="B4156" s="17">
        <v>23</v>
      </c>
      <c r="C4156" s="16">
        <v>7</v>
      </c>
      <c r="D4156" s="16">
        <v>2010</v>
      </c>
      <c r="E4156" s="18">
        <v>40854</v>
      </c>
      <c r="F4156" s="9" t="s">
        <v>4102</v>
      </c>
      <c r="G4156" s="3">
        <v>4500000</v>
      </c>
      <c r="H4156" s="3">
        <v>32961</v>
      </c>
      <c r="I4156" s="3">
        <v>32961</v>
      </c>
      <c r="J4156" s="8" t="str">
        <f t="shared" si="514"/>
        <v/>
      </c>
      <c r="K4156" s="8" t="str">
        <f t="shared" si="515"/>
        <v/>
      </c>
      <c r="L4156" s="8" t="str">
        <f t="shared" si="516"/>
        <v>Spoken Word</v>
      </c>
      <c r="M4156" s="8" t="str">
        <f t="shared" si="517"/>
        <v/>
      </c>
      <c r="N4156" s="8" t="str">
        <f t="shared" si="513"/>
        <v>Spoken Word</v>
      </c>
      <c r="O4156" s="10">
        <f>INDEX(cpi!$A$1:$M$106,MATCH($D4156,cpi!$A:$A,0),MATCH($C4156,cpi!$1:$1,0))</f>
        <v>218.011</v>
      </c>
      <c r="P4156" s="10">
        <f>cpi!$I$2</f>
        <v>245.51900000000001</v>
      </c>
      <c r="Q4156" s="10">
        <f t="shared" si="518"/>
        <v>1.1261771195031445</v>
      </c>
      <c r="R4156" s="8" t="str">
        <f t="shared" si="519"/>
        <v/>
      </c>
      <c r="S4156" s="11">
        <f t="shared" si="520"/>
        <v>5067797.0377641497</v>
      </c>
      <c r="T4156" s="11">
        <f t="shared" si="520"/>
        <v>37119.924035943142</v>
      </c>
      <c r="U4156" s="11">
        <f t="shared" si="520"/>
        <v>37119.924035943142</v>
      </c>
    </row>
    <row r="4157" spans="1:21" x14ac:dyDescent="0.2">
      <c r="A4157" s="5">
        <v>4197</v>
      </c>
      <c r="B4157" s="17">
        <v>1</v>
      </c>
      <c r="C4157" s="16">
        <v>3</v>
      </c>
      <c r="D4157" s="16">
        <v>2013</v>
      </c>
      <c r="E4157" s="18">
        <v>41277</v>
      </c>
      <c r="F4157" s="9" t="s">
        <v>4103</v>
      </c>
      <c r="G4157" s="3">
        <v>4500000</v>
      </c>
      <c r="H4157" s="3">
        <v>26345</v>
      </c>
      <c r="I4157" s="3">
        <v>8000366</v>
      </c>
      <c r="J4157" s="8" t="str">
        <f t="shared" si="514"/>
        <v/>
      </c>
      <c r="K4157" s="8" t="str">
        <f t="shared" si="515"/>
        <v/>
      </c>
      <c r="L4157" s="8" t="str">
        <f t="shared" si="516"/>
        <v>The Sweeney</v>
      </c>
      <c r="M4157" s="8" t="str">
        <f t="shared" si="517"/>
        <v/>
      </c>
      <c r="N4157" s="8" t="str">
        <f t="shared" si="513"/>
        <v>The Sweeney</v>
      </c>
      <c r="O4157" s="10">
        <f>INDEX(cpi!$A$1:$M$106,MATCH($D4157,cpi!$A:$A,0),MATCH($C4157,cpi!$1:$1,0))</f>
        <v>232.773</v>
      </c>
      <c r="P4157" s="10">
        <f>cpi!$I$2</f>
        <v>245.51900000000001</v>
      </c>
      <c r="Q4157" s="10">
        <f t="shared" si="518"/>
        <v>1.0547572098138531</v>
      </c>
      <c r="R4157" s="8" t="str">
        <f t="shared" si="519"/>
        <v/>
      </c>
      <c r="S4157" s="11">
        <f t="shared" si="520"/>
        <v>4746407.444162339</v>
      </c>
      <c r="T4157" s="11">
        <f t="shared" si="520"/>
        <v>27787.578692545962</v>
      </c>
      <c r="U4157" s="11">
        <f t="shared" si="520"/>
        <v>8438443.7196496166</v>
      </c>
    </row>
    <row r="4158" spans="1:21" x14ac:dyDescent="0.2">
      <c r="A4158" s="5">
        <v>4198</v>
      </c>
      <c r="B4158" s="17">
        <v>4</v>
      </c>
      <c r="C4158" s="16">
        <v>9</v>
      </c>
      <c r="D4158" s="16">
        <v>2014</v>
      </c>
      <c r="E4158" s="18">
        <v>41738</v>
      </c>
      <c r="F4158" s="9" t="s">
        <v>4104</v>
      </c>
      <c r="G4158" s="3">
        <v>4500000</v>
      </c>
      <c r="H4158">
        <v>11774</v>
      </c>
      <c r="I4158">
        <v>11774</v>
      </c>
      <c r="J4158" s="8" t="str">
        <f t="shared" si="514"/>
        <v/>
      </c>
      <c r="K4158" s="8" t="str">
        <f t="shared" si="515"/>
        <v/>
      </c>
      <c r="L4158" s="8" t="str">
        <f t="shared" si="516"/>
        <v>Falcon Rising</v>
      </c>
      <c r="M4158" s="8" t="str">
        <f t="shared" si="517"/>
        <v/>
      </c>
      <c r="N4158" s="8" t="str">
        <f t="shared" si="513"/>
        <v>Falcon Rising</v>
      </c>
      <c r="O4158" s="10">
        <f>INDEX(cpi!$A$1:$M$106,MATCH($D4158,cpi!$A:$A,0),MATCH($C4158,cpi!$1:$1,0))</f>
        <v>238.03100000000001</v>
      </c>
      <c r="P4158" s="10">
        <f>cpi!$I$2</f>
        <v>245.51900000000001</v>
      </c>
      <c r="Q4158" s="10">
        <f t="shared" si="518"/>
        <v>1.0314580873919783</v>
      </c>
      <c r="R4158" s="8" t="str">
        <f t="shared" si="519"/>
        <v/>
      </c>
      <c r="S4158" s="11">
        <f t="shared" si="520"/>
        <v>4641561.3932639025</v>
      </c>
      <c r="T4158" s="11">
        <f t="shared" si="520"/>
        <v>12144.387520953152</v>
      </c>
      <c r="U4158" s="11">
        <f t="shared" si="520"/>
        <v>12144.387520953152</v>
      </c>
    </row>
    <row r="4159" spans="1:21" x14ac:dyDescent="0.2">
      <c r="A4159" s="5">
        <v>4199</v>
      </c>
      <c r="B4159" s="17">
        <v>25</v>
      </c>
      <c r="C4159" s="16">
        <v>6</v>
      </c>
      <c r="D4159" s="16">
        <v>2013</v>
      </c>
      <c r="E4159" s="18">
        <v>42010</v>
      </c>
      <c r="F4159" s="9" t="s">
        <v>4105</v>
      </c>
      <c r="G4159" s="3">
        <v>4500000</v>
      </c>
      <c r="H4159">
        <v>0</v>
      </c>
      <c r="I4159">
        <v>0</v>
      </c>
      <c r="J4159" s="8">
        <f t="shared" si="514"/>
        <v>1</v>
      </c>
      <c r="K4159" s="8" t="str">
        <f t="shared" si="515"/>
        <v/>
      </c>
      <c r="L4159" s="8" t="str">
        <f t="shared" si="516"/>
        <v>Hansel &amp; Gretel Get Baked</v>
      </c>
      <c r="M4159" s="8" t="str">
        <f t="shared" si="517"/>
        <v/>
      </c>
      <c r="N4159" s="8" t="str">
        <f t="shared" si="513"/>
        <v>Hansel &amp; Gretel Get Baked</v>
      </c>
      <c r="O4159" s="10">
        <f>INDEX(cpi!$A$1:$M$106,MATCH($D4159,cpi!$A:$A,0),MATCH($C4159,cpi!$1:$1,0))</f>
        <v>233.50399999999999</v>
      </c>
      <c r="P4159" s="10">
        <f>cpi!$I$2</f>
        <v>245.51900000000001</v>
      </c>
      <c r="Q4159" s="10">
        <f t="shared" si="518"/>
        <v>1.0514552213238317</v>
      </c>
      <c r="R4159" s="8" t="str">
        <f t="shared" si="519"/>
        <v/>
      </c>
      <c r="S4159" s="11">
        <f t="shared" si="520"/>
        <v>4731548.4959572433</v>
      </c>
      <c r="T4159" s="11">
        <f t="shared" si="520"/>
        <v>0</v>
      </c>
      <c r="U4159" s="11">
        <f t="shared" si="520"/>
        <v>0</v>
      </c>
    </row>
    <row r="4160" spans="1:21" x14ac:dyDescent="0.2">
      <c r="A4160" s="5">
        <v>4200</v>
      </c>
      <c r="B4160" s="17">
        <v>7</v>
      </c>
      <c r="C4160" s="16">
        <v>11</v>
      </c>
      <c r="D4160" s="16">
        <v>2014</v>
      </c>
      <c r="E4160" s="18">
        <v>41831</v>
      </c>
      <c r="F4160" s="12" t="s">
        <v>4106</v>
      </c>
      <c r="G4160" s="3">
        <v>4500000</v>
      </c>
      <c r="H4160">
        <v>0</v>
      </c>
      <c r="I4160">
        <v>0</v>
      </c>
      <c r="J4160" s="8">
        <f t="shared" si="514"/>
        <v>1</v>
      </c>
      <c r="K4160" s="8" t="str">
        <f t="shared" si="515"/>
        <v/>
      </c>
      <c r="L4160" s="8" t="str">
        <f t="shared" si="516"/>
        <v>Fugly</v>
      </c>
      <c r="M4160" s="8" t="str">
        <f t="shared" si="517"/>
        <v/>
      </c>
      <c r="N4160" s="8" t="str">
        <f t="shared" si="513"/>
        <v>Fugly</v>
      </c>
      <c r="O4160" s="10">
        <f>INDEX(cpi!$A$1:$M$106,MATCH($D4160,cpi!$A:$A,0),MATCH($C4160,cpi!$1:$1,0))</f>
        <v>236.15100000000001</v>
      </c>
      <c r="P4160" s="10">
        <f>cpi!$I$2</f>
        <v>245.51900000000001</v>
      </c>
      <c r="Q4160" s="10">
        <f t="shared" si="518"/>
        <v>1.0396695334764621</v>
      </c>
      <c r="R4160" s="8" t="str">
        <f t="shared" si="519"/>
        <v/>
      </c>
      <c r="S4160" s="11">
        <f t="shared" si="520"/>
        <v>4678512.9006440798</v>
      </c>
      <c r="T4160" s="11">
        <f t="shared" si="520"/>
        <v>0</v>
      </c>
      <c r="U4160" s="11">
        <f t="shared" si="520"/>
        <v>0</v>
      </c>
    </row>
    <row r="4161" spans="1:21" x14ac:dyDescent="0.2">
      <c r="A4161" s="5">
        <v>4201</v>
      </c>
      <c r="B4161" s="17">
        <v>28</v>
      </c>
      <c r="C4161" s="16">
        <v>8</v>
      </c>
      <c r="D4161" s="16">
        <v>2015</v>
      </c>
      <c r="E4161" s="18">
        <v>42833</v>
      </c>
      <c r="F4161" s="9" t="s">
        <v>4107</v>
      </c>
      <c r="G4161" s="3">
        <v>4500000</v>
      </c>
      <c r="H4161">
        <v>0</v>
      </c>
      <c r="I4161">
        <v>0</v>
      </c>
      <c r="J4161" s="8">
        <f t="shared" si="514"/>
        <v>1</v>
      </c>
      <c r="K4161" s="8" t="str">
        <f t="shared" si="515"/>
        <v/>
      </c>
      <c r="L4161" s="8" t="str">
        <f t="shared" si="516"/>
        <v>Zipper</v>
      </c>
      <c r="M4161" s="8" t="str">
        <f t="shared" si="517"/>
        <v/>
      </c>
      <c r="N4161" s="8" t="str">
        <f t="shared" si="513"/>
        <v>Zipper</v>
      </c>
      <c r="O4161" s="10">
        <f>INDEX(cpi!$A$1:$M$106,MATCH($D4161,cpi!$A:$A,0),MATCH($C4161,cpi!$1:$1,0))</f>
        <v>238.316</v>
      </c>
      <c r="P4161" s="10">
        <f>cpi!$I$2</f>
        <v>245.51900000000001</v>
      </c>
      <c r="Q4161" s="10">
        <f t="shared" si="518"/>
        <v>1.030224575773343</v>
      </c>
      <c r="R4161" s="8" t="str">
        <f t="shared" si="519"/>
        <v/>
      </c>
      <c r="S4161" s="11">
        <f t="shared" si="520"/>
        <v>4636010.5909800436</v>
      </c>
      <c r="T4161" s="11">
        <f t="shared" si="520"/>
        <v>0</v>
      </c>
      <c r="U4161" s="11">
        <f t="shared" si="520"/>
        <v>0</v>
      </c>
    </row>
    <row r="4162" spans="1:21" x14ac:dyDescent="0.2">
      <c r="A4162" s="5">
        <v>4202</v>
      </c>
      <c r="B4162" s="17">
        <v>1</v>
      </c>
      <c r="C4162" s="16">
        <v>12</v>
      </c>
      <c r="D4162" s="16">
        <v>2017</v>
      </c>
      <c r="E4162" s="18">
        <v>42747</v>
      </c>
      <c r="F4162" s="9" t="s">
        <v>4108</v>
      </c>
      <c r="G4162" s="3">
        <v>4500000</v>
      </c>
      <c r="H4162">
        <v>0</v>
      </c>
      <c r="I4162">
        <v>0</v>
      </c>
      <c r="J4162" s="8">
        <f t="shared" si="514"/>
        <v>1</v>
      </c>
      <c r="K4162" s="8" t="str">
        <f t="shared" si="515"/>
        <v/>
      </c>
      <c r="L4162" s="8" t="str">
        <f t="shared" si="516"/>
        <v>Daisy Winters</v>
      </c>
      <c r="M4162" s="8" t="str">
        <f t="shared" si="517"/>
        <v/>
      </c>
      <c r="N4162" s="8" t="str">
        <f t="shared" ref="N4162:N4225" si="521">IF(M4162=1,L4162&amp;" ("&amp;D4162&amp;")",L4162)</f>
        <v>Daisy Winters</v>
      </c>
      <c r="O4162" s="10">
        <f>INDEX(cpi!$A$1:$M$106,MATCH($D4162,cpi!$A:$A,0),MATCH($C4162,cpi!$1:$1,0))</f>
        <v>0</v>
      </c>
      <c r="P4162" s="10">
        <f>cpi!$I$2</f>
        <v>245.51900000000001</v>
      </c>
      <c r="Q4162" s="10" t="e">
        <f t="shared" si="518"/>
        <v>#DIV/0!</v>
      </c>
      <c r="R4162" s="8">
        <f t="shared" si="519"/>
        <v>1</v>
      </c>
      <c r="S4162" s="11" t="e">
        <f t="shared" si="520"/>
        <v>#DIV/0!</v>
      </c>
      <c r="T4162" s="11" t="e">
        <f t="shared" si="520"/>
        <v>#DIV/0!</v>
      </c>
      <c r="U4162" s="11" t="e">
        <f t="shared" si="520"/>
        <v>#DIV/0!</v>
      </c>
    </row>
    <row r="4163" spans="1:21" x14ac:dyDescent="0.2">
      <c r="A4163" s="5">
        <v>4203</v>
      </c>
      <c r="B4163" s="17">
        <v>19</v>
      </c>
      <c r="C4163" s="16">
        <v>11</v>
      </c>
      <c r="D4163" s="16">
        <v>1975</v>
      </c>
      <c r="E4163" s="18">
        <v>27952</v>
      </c>
      <c r="F4163" s="9" t="s">
        <v>4109</v>
      </c>
      <c r="G4163" s="3">
        <v>4400000</v>
      </c>
      <c r="H4163">
        <v>108981275</v>
      </c>
      <c r="I4163">
        <v>108981275</v>
      </c>
      <c r="J4163" s="8" t="str">
        <f t="shared" ref="J4163:J4226" si="522">IF(I4163=0,1,"")</f>
        <v/>
      </c>
      <c r="K4163" s="8" t="str">
        <f t="shared" ref="K4163:K4226" si="523">IF(D4163&gt;2017,1,"")</f>
        <v/>
      </c>
      <c r="L4163" s="8" t="str">
        <f t="shared" ref="L4163:L4226" si="524">F4163</f>
        <v>One Flew Over the Cuckoo's Nest</v>
      </c>
      <c r="M4163" s="8" t="str">
        <f t="shared" ref="M4163:M4226" si="525">IF(COUNTIF($L$2:$L$5233,L4163)&gt;1,1,"")</f>
        <v/>
      </c>
      <c r="N4163" s="8" t="str">
        <f t="shared" si="521"/>
        <v>One Flew Over the Cuckoo's Nest</v>
      </c>
      <c r="O4163" s="10">
        <f>INDEX(cpi!$A$1:$M$106,MATCH($D4163,cpi!$A:$A,0),MATCH($C4163,cpi!$1:$1,0))</f>
        <v>55.3</v>
      </c>
      <c r="P4163" s="10">
        <f>cpi!$I$2</f>
        <v>245.51900000000001</v>
      </c>
      <c r="Q4163" s="10">
        <f t="shared" ref="Q4163:Q4226" si="526">P4163/O4163</f>
        <v>4.439764918625678</v>
      </c>
      <c r="R4163" s="8" t="str">
        <f t="shared" ref="R4163:R4226" si="527">IF(ISERROR(Q4163),1,"")</f>
        <v/>
      </c>
      <c r="S4163" s="11">
        <f t="shared" ref="S4163:U4226" si="528">G4163*$Q4163</f>
        <v>19534965.641952984</v>
      </c>
      <c r="T4163" s="11">
        <f t="shared" si="528"/>
        <v>483851241.53209764</v>
      </c>
      <c r="U4163" s="11">
        <f t="shared" si="528"/>
        <v>483851241.53209764</v>
      </c>
    </row>
    <row r="4164" spans="1:21" x14ac:dyDescent="0.2">
      <c r="A4164" s="5">
        <v>4204</v>
      </c>
      <c r="B4164" s="17">
        <v>25</v>
      </c>
      <c r="C4164" s="16">
        <v>6</v>
      </c>
      <c r="D4164" s="16">
        <v>1976</v>
      </c>
      <c r="E4164" s="18">
        <v>28496</v>
      </c>
      <c r="F4164" s="9" t="s">
        <v>4110</v>
      </c>
      <c r="G4164" s="3">
        <v>4400000</v>
      </c>
      <c r="H4164">
        <v>36145695</v>
      </c>
      <c r="I4164">
        <v>36145695</v>
      </c>
      <c r="J4164" s="8" t="str">
        <f t="shared" si="522"/>
        <v/>
      </c>
      <c r="K4164" s="8" t="str">
        <f t="shared" si="523"/>
        <v/>
      </c>
      <c r="L4164" s="8" t="str">
        <f t="shared" si="524"/>
        <v>Silent Movie</v>
      </c>
      <c r="M4164" s="8" t="str">
        <f t="shared" si="525"/>
        <v/>
      </c>
      <c r="N4164" s="8" t="str">
        <f t="shared" si="521"/>
        <v>Silent Movie</v>
      </c>
      <c r="O4164" s="10">
        <f>INDEX(cpi!$A$1:$M$106,MATCH($D4164,cpi!$A:$A,0),MATCH($C4164,cpi!$1:$1,0))</f>
        <v>56.8</v>
      </c>
      <c r="P4164" s="10">
        <f>cpi!$I$2</f>
        <v>245.51900000000001</v>
      </c>
      <c r="Q4164" s="10">
        <f t="shared" si="526"/>
        <v>4.3225176056338031</v>
      </c>
      <c r="R4164" s="8" t="str">
        <f t="shared" si="527"/>
        <v/>
      </c>
      <c r="S4164" s="11">
        <f t="shared" si="528"/>
        <v>19019077.464788735</v>
      </c>
      <c r="T4164" s="11">
        <f t="shared" si="528"/>
        <v>156240403.00536972</v>
      </c>
      <c r="U4164" s="11">
        <f t="shared" si="528"/>
        <v>156240403.00536972</v>
      </c>
    </row>
    <row r="4165" spans="1:21" x14ac:dyDescent="0.2">
      <c r="A4165" s="5">
        <v>4205</v>
      </c>
      <c r="B4165" s="17">
        <v>31</v>
      </c>
      <c r="C4165" s="16">
        <v>12</v>
      </c>
      <c r="D4165" s="16">
        <v>2016</v>
      </c>
      <c r="E4165" s="18">
        <v>43293</v>
      </c>
      <c r="F4165" s="9" t="s">
        <v>4111</v>
      </c>
      <c r="G4165" s="3">
        <v>4400000</v>
      </c>
      <c r="H4165" s="3">
        <v>0</v>
      </c>
      <c r="I4165" s="3">
        <v>9969237</v>
      </c>
      <c r="J4165" s="8" t="str">
        <f t="shared" si="522"/>
        <v/>
      </c>
      <c r="K4165" s="8" t="str">
        <f t="shared" si="523"/>
        <v/>
      </c>
      <c r="L4165" s="8" t="str">
        <f t="shared" si="524"/>
        <v>Airlift (2016)</v>
      </c>
      <c r="M4165" s="8" t="str">
        <f t="shared" si="525"/>
        <v/>
      </c>
      <c r="N4165" s="8" t="str">
        <f t="shared" si="521"/>
        <v>Airlift (2016)</v>
      </c>
      <c r="O4165" s="10">
        <f>INDEX(cpi!$A$1:$M$106,MATCH($D4165,cpi!$A:$A,0),MATCH($C4165,cpi!$1:$1,0))</f>
        <v>241.43199999999999</v>
      </c>
      <c r="P4165" s="10">
        <f>cpi!$I$2</f>
        <v>245.51900000000001</v>
      </c>
      <c r="Q4165" s="10">
        <f t="shared" si="526"/>
        <v>1.0169281619669308</v>
      </c>
      <c r="R4165" s="8" t="str">
        <f t="shared" si="527"/>
        <v/>
      </c>
      <c r="S4165" s="11">
        <f t="shared" si="528"/>
        <v>4474483.9126544958</v>
      </c>
      <c r="T4165" s="11">
        <f t="shared" si="528"/>
        <v>0</v>
      </c>
      <c r="U4165" s="11">
        <f t="shared" si="528"/>
        <v>10137997.858622719</v>
      </c>
    </row>
    <row r="4166" spans="1:21" x14ac:dyDescent="0.2">
      <c r="A4166" s="5">
        <v>4206</v>
      </c>
      <c r="B4166" s="17">
        <v>29</v>
      </c>
      <c r="C4166" s="16">
        <v>9</v>
      </c>
      <c r="D4166" s="16">
        <v>2015</v>
      </c>
      <c r="E4166" s="18">
        <v>42864</v>
      </c>
      <c r="F4166" s="9" t="s">
        <v>4112</v>
      </c>
      <c r="G4166" s="3">
        <v>4400000</v>
      </c>
      <c r="H4166">
        <v>0</v>
      </c>
      <c r="I4166">
        <v>0</v>
      </c>
      <c r="J4166" s="8">
        <f t="shared" si="522"/>
        <v>1</v>
      </c>
      <c r="K4166" s="8" t="str">
        <f t="shared" si="523"/>
        <v/>
      </c>
      <c r="L4166" s="8" t="str">
        <f t="shared" si="524"/>
        <v>R.L. Stine's Monsterville: The Cabinet of Souls</v>
      </c>
      <c r="M4166" s="8" t="str">
        <f t="shared" si="525"/>
        <v/>
      </c>
      <c r="N4166" s="8" t="str">
        <f t="shared" si="521"/>
        <v>R.L. Stine's Monsterville: The Cabinet of Souls</v>
      </c>
      <c r="O4166" s="10">
        <f>INDEX(cpi!$A$1:$M$106,MATCH($D4166,cpi!$A:$A,0),MATCH($C4166,cpi!$1:$1,0))</f>
        <v>237.94499999999999</v>
      </c>
      <c r="P4166" s="10">
        <f>cpi!$I$2</f>
        <v>245.51900000000001</v>
      </c>
      <c r="Q4166" s="10">
        <f t="shared" si="526"/>
        <v>1.0318308852886171</v>
      </c>
      <c r="R4166" s="8" t="str">
        <f t="shared" si="527"/>
        <v/>
      </c>
      <c r="S4166" s="11">
        <f t="shared" si="528"/>
        <v>4540055.8952699155</v>
      </c>
      <c r="T4166" s="11">
        <f t="shared" si="528"/>
        <v>0</v>
      </c>
      <c r="U4166" s="11">
        <f t="shared" si="528"/>
        <v>0</v>
      </c>
    </row>
    <row r="4167" spans="1:21" x14ac:dyDescent="0.2">
      <c r="A4167" s="5">
        <v>4207</v>
      </c>
      <c r="B4167" s="17">
        <v>6</v>
      </c>
      <c r="C4167" s="16">
        <v>6</v>
      </c>
      <c r="D4167" s="16">
        <v>2014</v>
      </c>
      <c r="E4167" s="18">
        <v>41796</v>
      </c>
      <c r="F4167" s="9" t="s">
        <v>4113</v>
      </c>
      <c r="G4167" s="3">
        <v>4357373</v>
      </c>
      <c r="H4167" s="3">
        <v>0</v>
      </c>
      <c r="I4167" s="3">
        <v>1200000</v>
      </c>
      <c r="J4167" s="8" t="str">
        <f t="shared" si="522"/>
        <v/>
      </c>
      <c r="K4167" s="8" t="str">
        <f t="shared" si="523"/>
        <v/>
      </c>
      <c r="L4167" s="8" t="str">
        <f t="shared" si="524"/>
        <v>Anna</v>
      </c>
      <c r="M4167" s="8" t="str">
        <f t="shared" si="525"/>
        <v/>
      </c>
      <c r="N4167" s="8" t="str">
        <f t="shared" si="521"/>
        <v>Anna</v>
      </c>
      <c r="O4167" s="10">
        <f>INDEX(cpi!$A$1:$M$106,MATCH($D4167,cpi!$A:$A,0),MATCH($C4167,cpi!$1:$1,0))</f>
        <v>238.34299999999999</v>
      </c>
      <c r="P4167" s="10">
        <f>cpi!$I$2</f>
        <v>245.51900000000001</v>
      </c>
      <c r="Q4167" s="10">
        <f t="shared" si="526"/>
        <v>1.0301078697507375</v>
      </c>
      <c r="R4167" s="8" t="str">
        <f t="shared" si="527"/>
        <v/>
      </c>
      <c r="S4167" s="11">
        <f t="shared" si="528"/>
        <v>4488564.2187393801</v>
      </c>
      <c r="T4167" s="11">
        <f t="shared" si="528"/>
        <v>0</v>
      </c>
      <c r="U4167" s="11">
        <f t="shared" si="528"/>
        <v>1236129.4437008849</v>
      </c>
    </row>
    <row r="4168" spans="1:21" x14ac:dyDescent="0.2">
      <c r="A4168" s="5">
        <v>4208</v>
      </c>
      <c r="B4168" s="17">
        <v>6</v>
      </c>
      <c r="C4168" s="16">
        <v>6</v>
      </c>
      <c r="D4168" s="16">
        <v>2003</v>
      </c>
      <c r="E4168" s="18">
        <v>37778</v>
      </c>
      <c r="F4168" s="9" t="s">
        <v>4114</v>
      </c>
      <c r="G4168" s="3">
        <v>4300000</v>
      </c>
      <c r="H4168" s="3">
        <v>20779666</v>
      </c>
      <c r="I4168" s="3">
        <v>39374600</v>
      </c>
      <c r="J4168" s="8" t="str">
        <f t="shared" si="522"/>
        <v/>
      </c>
      <c r="K4168" s="8" t="str">
        <f t="shared" si="523"/>
        <v/>
      </c>
      <c r="L4168" s="8" t="str">
        <f t="shared" si="524"/>
        <v>Whale Rider</v>
      </c>
      <c r="M4168" s="8" t="str">
        <f t="shared" si="525"/>
        <v/>
      </c>
      <c r="N4168" s="8" t="str">
        <f t="shared" si="521"/>
        <v>Whale Rider</v>
      </c>
      <c r="O4168" s="10">
        <f>INDEX(cpi!$A$1:$M$106,MATCH($D4168,cpi!$A:$A,0),MATCH($C4168,cpi!$1:$1,0))</f>
        <v>183.7</v>
      </c>
      <c r="P4168" s="10">
        <f>cpi!$I$2</f>
        <v>245.51900000000001</v>
      </c>
      <c r="Q4168" s="10">
        <f t="shared" si="526"/>
        <v>1.3365215024496462</v>
      </c>
      <c r="R4168" s="8" t="str">
        <f t="shared" si="527"/>
        <v/>
      </c>
      <c r="S4168" s="11">
        <f t="shared" si="528"/>
        <v>5747042.4605334783</v>
      </c>
      <c r="T4168" s="11">
        <f t="shared" si="528"/>
        <v>27772470.422721829</v>
      </c>
      <c r="U4168" s="11">
        <f t="shared" si="528"/>
        <v>52624999.55035384</v>
      </c>
    </row>
    <row r="4169" spans="1:21" x14ac:dyDescent="0.2">
      <c r="A4169" s="5">
        <v>4209</v>
      </c>
      <c r="B4169" s="17">
        <v>13</v>
      </c>
      <c r="C4169" s="16">
        <v>6</v>
      </c>
      <c r="D4169" s="16">
        <v>2001</v>
      </c>
      <c r="E4169" s="18">
        <v>37262</v>
      </c>
      <c r="F4169" s="9" t="s">
        <v>4115</v>
      </c>
      <c r="G4169" s="3">
        <v>4300000</v>
      </c>
      <c r="H4169" s="3">
        <v>6946056</v>
      </c>
      <c r="I4169" s="3">
        <v>10158355</v>
      </c>
      <c r="J4169" s="8" t="str">
        <f t="shared" si="522"/>
        <v/>
      </c>
      <c r="K4169" s="8" t="str">
        <f t="shared" si="523"/>
        <v/>
      </c>
      <c r="L4169" s="8" t="str">
        <f t="shared" si="524"/>
        <v>Sexy Beast</v>
      </c>
      <c r="M4169" s="8" t="str">
        <f t="shared" si="525"/>
        <v/>
      </c>
      <c r="N4169" s="8" t="str">
        <f t="shared" si="521"/>
        <v>Sexy Beast</v>
      </c>
      <c r="O4169" s="10">
        <f>INDEX(cpi!$A$1:$M$106,MATCH($D4169,cpi!$A:$A,0),MATCH($C4169,cpi!$1:$1,0))</f>
        <v>178</v>
      </c>
      <c r="P4169" s="10">
        <f>cpi!$I$2</f>
        <v>245.51900000000001</v>
      </c>
      <c r="Q4169" s="10">
        <f t="shared" si="526"/>
        <v>1.3793202247191012</v>
      </c>
      <c r="R4169" s="8" t="str">
        <f t="shared" si="527"/>
        <v/>
      </c>
      <c r="S4169" s="11">
        <f t="shared" si="528"/>
        <v>5931076.9662921354</v>
      </c>
      <c r="T4169" s="11">
        <f t="shared" si="528"/>
        <v>9580835.5228314605</v>
      </c>
      <c r="U4169" s="11">
        <f t="shared" si="528"/>
        <v>14011624.501376405</v>
      </c>
    </row>
    <row r="4170" spans="1:21" x14ac:dyDescent="0.2">
      <c r="A4170" s="5">
        <v>4210</v>
      </c>
      <c r="B4170" s="17">
        <v>4</v>
      </c>
      <c r="C4170" s="16">
        <v>12</v>
      </c>
      <c r="D4170" s="16">
        <v>2009</v>
      </c>
      <c r="E4170" s="18">
        <v>39915</v>
      </c>
      <c r="F4170" s="9" t="s">
        <v>4116</v>
      </c>
      <c r="G4170" s="3">
        <v>4300000</v>
      </c>
      <c r="H4170" s="3">
        <v>199228</v>
      </c>
      <c r="I4170" s="3">
        <v>9791282</v>
      </c>
      <c r="J4170" s="8" t="str">
        <f t="shared" si="522"/>
        <v/>
      </c>
      <c r="K4170" s="8" t="str">
        <f t="shared" si="523"/>
        <v/>
      </c>
      <c r="L4170" s="8" t="str">
        <f t="shared" si="524"/>
        <v>Paa</v>
      </c>
      <c r="M4170" s="8" t="str">
        <f t="shared" si="525"/>
        <v/>
      </c>
      <c r="N4170" s="8" t="str">
        <f t="shared" si="521"/>
        <v>Paa</v>
      </c>
      <c r="O4170" s="10">
        <f>INDEX(cpi!$A$1:$M$106,MATCH($D4170,cpi!$A:$A,0),MATCH($C4170,cpi!$1:$1,0))</f>
        <v>215.94900000000001</v>
      </c>
      <c r="P4170" s="10">
        <f>cpi!$I$2</f>
        <v>245.51900000000001</v>
      </c>
      <c r="Q4170" s="10">
        <f t="shared" si="526"/>
        <v>1.1369304789556793</v>
      </c>
      <c r="R4170" s="8" t="str">
        <f t="shared" si="527"/>
        <v/>
      </c>
      <c r="S4170" s="11">
        <f t="shared" si="528"/>
        <v>4888801.0595094208</v>
      </c>
      <c r="T4170" s="11">
        <f t="shared" si="528"/>
        <v>226508.38546138207</v>
      </c>
      <c r="U4170" s="11">
        <f t="shared" si="528"/>
        <v>11132006.933850123</v>
      </c>
    </row>
    <row r="4171" spans="1:21" x14ac:dyDescent="0.2">
      <c r="A4171" s="5">
        <v>4211</v>
      </c>
      <c r="B4171" s="17">
        <v>11</v>
      </c>
      <c r="C4171" s="16">
        <v>7</v>
      </c>
      <c r="D4171" s="16">
        <v>2012</v>
      </c>
      <c r="E4171" s="18">
        <v>41220</v>
      </c>
      <c r="F4171" s="9" t="s">
        <v>4117</v>
      </c>
      <c r="G4171" s="3">
        <v>4300000</v>
      </c>
      <c r="H4171" s="3">
        <v>188870</v>
      </c>
      <c r="I4171" s="3">
        <v>10212403</v>
      </c>
      <c r="J4171" s="8" t="str">
        <f t="shared" si="522"/>
        <v/>
      </c>
      <c r="K4171" s="8" t="str">
        <f t="shared" si="523"/>
        <v/>
      </c>
      <c r="L4171" s="8" t="str">
        <f t="shared" si="524"/>
        <v>Snabba Cash</v>
      </c>
      <c r="M4171" s="8" t="str">
        <f t="shared" si="525"/>
        <v/>
      </c>
      <c r="N4171" s="8" t="str">
        <f t="shared" si="521"/>
        <v>Snabba Cash</v>
      </c>
      <c r="O4171" s="10">
        <f>INDEX(cpi!$A$1:$M$106,MATCH($D4171,cpi!$A:$A,0),MATCH($C4171,cpi!$1:$1,0))</f>
        <v>229.10400000000001</v>
      </c>
      <c r="P4171" s="10">
        <f>cpi!$I$2</f>
        <v>245.51900000000001</v>
      </c>
      <c r="Q4171" s="10">
        <f t="shared" si="526"/>
        <v>1.0716486835672883</v>
      </c>
      <c r="R4171" s="8" t="str">
        <f t="shared" si="527"/>
        <v/>
      </c>
      <c r="S4171" s="11">
        <f t="shared" si="528"/>
        <v>4608089.3393393392</v>
      </c>
      <c r="T4171" s="11">
        <f t="shared" si="528"/>
        <v>202402.28686535373</v>
      </c>
      <c r="U4171" s="11">
        <f t="shared" si="528"/>
        <v>10944108.231008625</v>
      </c>
    </row>
    <row r="4172" spans="1:21" x14ac:dyDescent="0.2">
      <c r="A4172" s="5">
        <v>4212</v>
      </c>
      <c r="B4172" s="17">
        <v>19</v>
      </c>
      <c r="C4172" s="16">
        <v>10</v>
      </c>
      <c r="D4172" s="16">
        <v>1990</v>
      </c>
      <c r="E4172" s="18">
        <v>33429</v>
      </c>
      <c r="F4172" s="9" t="s">
        <v>4118</v>
      </c>
      <c r="G4172" s="3">
        <v>4200000</v>
      </c>
      <c r="H4172" s="3">
        <v>5835247</v>
      </c>
      <c r="I4172" s="3">
        <v>5835247</v>
      </c>
      <c r="J4172" s="8" t="str">
        <f t="shared" si="522"/>
        <v/>
      </c>
      <c r="K4172" s="8" t="str">
        <f t="shared" si="523"/>
        <v/>
      </c>
      <c r="L4172" s="8" t="str">
        <f t="shared" si="524"/>
        <v>Night of the Living Dead</v>
      </c>
      <c r="M4172" s="8" t="str">
        <f t="shared" si="525"/>
        <v/>
      </c>
      <c r="N4172" s="8" t="str">
        <f t="shared" si="521"/>
        <v>Night of the Living Dead</v>
      </c>
      <c r="O4172" s="10">
        <f>INDEX(cpi!$A$1:$M$106,MATCH($D4172,cpi!$A:$A,0),MATCH($C4172,cpi!$1:$1,0))</f>
        <v>133.5</v>
      </c>
      <c r="P4172" s="10">
        <f>cpi!$I$2</f>
        <v>245.51900000000001</v>
      </c>
      <c r="Q4172" s="10">
        <f t="shared" si="526"/>
        <v>1.8390936329588015</v>
      </c>
      <c r="R4172" s="8" t="str">
        <f t="shared" si="527"/>
        <v/>
      </c>
      <c r="S4172" s="11">
        <f t="shared" si="528"/>
        <v>7724193.2584269661</v>
      </c>
      <c r="T4172" s="11">
        <f t="shared" si="528"/>
        <v>10731565.604441948</v>
      </c>
      <c r="U4172" s="11">
        <f t="shared" si="528"/>
        <v>10731565.604441948</v>
      </c>
    </row>
    <row r="4173" spans="1:21" x14ac:dyDescent="0.2">
      <c r="A4173" s="5">
        <v>4213</v>
      </c>
      <c r="B4173" s="17">
        <v>17</v>
      </c>
      <c r="C4173" s="16">
        <v>2</v>
      </c>
      <c r="D4173" s="16">
        <v>2006</v>
      </c>
      <c r="E4173" s="18">
        <v>39204</v>
      </c>
      <c r="F4173" s="9" t="s">
        <v>4119</v>
      </c>
      <c r="G4173" s="3">
        <v>4200000</v>
      </c>
      <c r="H4173">
        <v>1502188</v>
      </c>
      <c r="I4173">
        <v>33913542</v>
      </c>
      <c r="J4173" s="8" t="str">
        <f t="shared" si="522"/>
        <v/>
      </c>
      <c r="K4173" s="8" t="str">
        <f t="shared" si="523"/>
        <v/>
      </c>
      <c r="L4173" s="8" t="str">
        <f t="shared" si="524"/>
        <v>Nochnoy dozor</v>
      </c>
      <c r="M4173" s="8" t="str">
        <f t="shared" si="525"/>
        <v/>
      </c>
      <c r="N4173" s="8" t="str">
        <f t="shared" si="521"/>
        <v>Nochnoy dozor</v>
      </c>
      <c r="O4173" s="10">
        <f>INDEX(cpi!$A$1:$M$106,MATCH($D4173,cpi!$A:$A,0),MATCH($C4173,cpi!$1:$1,0))</f>
        <v>198.7</v>
      </c>
      <c r="P4173" s="10">
        <f>cpi!$I$2</f>
        <v>245.51900000000001</v>
      </c>
      <c r="Q4173" s="10">
        <f t="shared" si="526"/>
        <v>1.2356265727226976</v>
      </c>
      <c r="R4173" s="8" t="str">
        <f t="shared" si="527"/>
        <v/>
      </c>
      <c r="S4173" s="11">
        <f t="shared" si="528"/>
        <v>5189631.6054353295</v>
      </c>
      <c r="T4173" s="11">
        <f t="shared" si="528"/>
        <v>1856143.4100251636</v>
      </c>
      <c r="U4173" s="11">
        <f t="shared" si="528"/>
        <v>41904473.670347258</v>
      </c>
    </row>
    <row r="4174" spans="1:21" x14ac:dyDescent="0.2">
      <c r="A4174" s="5">
        <v>4214</v>
      </c>
      <c r="B4174" s="17">
        <v>13</v>
      </c>
      <c r="C4174" s="16">
        <v>8</v>
      </c>
      <c r="D4174" s="16">
        <v>2010</v>
      </c>
      <c r="E4174" s="18">
        <v>40551</v>
      </c>
      <c r="F4174" s="9" t="s">
        <v>4120</v>
      </c>
      <c r="G4174" s="3">
        <v>4200000</v>
      </c>
      <c r="H4174" s="3">
        <v>1044039</v>
      </c>
      <c r="I4174" s="3">
        <v>8078683</v>
      </c>
      <c r="J4174" s="8" t="str">
        <f t="shared" si="522"/>
        <v/>
      </c>
      <c r="K4174" s="8" t="str">
        <f t="shared" si="523"/>
        <v/>
      </c>
      <c r="L4174" s="8" t="str">
        <f t="shared" si="524"/>
        <v>Animal Kingdom</v>
      </c>
      <c r="M4174" s="8" t="str">
        <f t="shared" si="525"/>
        <v/>
      </c>
      <c r="N4174" s="8" t="str">
        <f t="shared" si="521"/>
        <v>Animal Kingdom</v>
      </c>
      <c r="O4174" s="10">
        <f>INDEX(cpi!$A$1:$M$106,MATCH($D4174,cpi!$A:$A,0),MATCH($C4174,cpi!$1:$1,0))</f>
        <v>218.31200000000001</v>
      </c>
      <c r="P4174" s="10">
        <f>cpi!$I$2</f>
        <v>245.51900000000001</v>
      </c>
      <c r="Q4174" s="10">
        <f t="shared" si="526"/>
        <v>1.1246243907801678</v>
      </c>
      <c r="R4174" s="8" t="str">
        <f t="shared" si="527"/>
        <v/>
      </c>
      <c r="S4174" s="11">
        <f t="shared" si="528"/>
        <v>4723422.4412767049</v>
      </c>
      <c r="T4174" s="11">
        <f t="shared" si="528"/>
        <v>1174151.7243257356</v>
      </c>
      <c r="U4174" s="11">
        <f t="shared" si="528"/>
        <v>9085483.9471810982</v>
      </c>
    </row>
    <row r="4175" spans="1:21" x14ac:dyDescent="0.2">
      <c r="A4175" s="5">
        <v>4215</v>
      </c>
      <c r="B4175" s="17">
        <v>28</v>
      </c>
      <c r="C4175" s="16">
        <v>5</v>
      </c>
      <c r="D4175" s="16">
        <v>2010</v>
      </c>
      <c r="E4175" s="18">
        <v>41004</v>
      </c>
      <c r="F4175" s="9" t="s">
        <v>4121</v>
      </c>
      <c r="G4175" s="3">
        <v>4200000</v>
      </c>
      <c r="H4175" s="3">
        <v>101740</v>
      </c>
      <c r="I4175" s="3">
        <v>101740</v>
      </c>
      <c r="J4175" s="8" t="str">
        <f t="shared" si="522"/>
        <v/>
      </c>
      <c r="K4175" s="8" t="str">
        <f t="shared" si="523"/>
        <v/>
      </c>
      <c r="L4175" s="8" t="str">
        <f t="shared" si="524"/>
        <v>George A. Romero's Survival of the Dead</v>
      </c>
      <c r="M4175" s="8" t="str">
        <f t="shared" si="525"/>
        <v/>
      </c>
      <c r="N4175" s="8" t="str">
        <f t="shared" si="521"/>
        <v>George A. Romero's Survival of the Dead</v>
      </c>
      <c r="O4175" s="10">
        <f>INDEX(cpi!$A$1:$M$106,MATCH($D4175,cpi!$A:$A,0),MATCH($C4175,cpi!$1:$1,0))</f>
        <v>218.178</v>
      </c>
      <c r="P4175" s="10">
        <f>cpi!$I$2</f>
        <v>245.51900000000001</v>
      </c>
      <c r="Q4175" s="10">
        <f t="shared" si="526"/>
        <v>1.1253151096810861</v>
      </c>
      <c r="R4175" s="8" t="str">
        <f t="shared" si="527"/>
        <v/>
      </c>
      <c r="S4175" s="11">
        <f t="shared" si="528"/>
        <v>4726323.460660561</v>
      </c>
      <c r="T4175" s="11">
        <f t="shared" si="528"/>
        <v>114489.5592589537</v>
      </c>
      <c r="U4175" s="11">
        <f t="shared" si="528"/>
        <v>114489.5592589537</v>
      </c>
    </row>
    <row r="4176" spans="1:21" x14ac:dyDescent="0.2">
      <c r="A4176" s="5">
        <v>4216</v>
      </c>
      <c r="B4176" s="17">
        <v>21</v>
      </c>
      <c r="C4176" s="16">
        <v>10</v>
      </c>
      <c r="D4176" s="16">
        <v>2011</v>
      </c>
      <c r="E4176" s="18">
        <v>41162</v>
      </c>
      <c r="F4176" s="9" t="s">
        <v>4122</v>
      </c>
      <c r="G4176" s="3">
        <v>4200000</v>
      </c>
      <c r="H4176" s="3">
        <v>0</v>
      </c>
      <c r="I4176" s="3">
        <v>313230</v>
      </c>
      <c r="J4176" s="8" t="str">
        <f t="shared" si="522"/>
        <v/>
      </c>
      <c r="K4176" s="8" t="str">
        <f t="shared" si="523"/>
        <v/>
      </c>
      <c r="L4176" s="8" t="str">
        <f t="shared" si="524"/>
        <v>Cargo</v>
      </c>
      <c r="M4176" s="8" t="str">
        <f t="shared" si="525"/>
        <v/>
      </c>
      <c r="N4176" s="8" t="str">
        <f t="shared" si="521"/>
        <v>Cargo</v>
      </c>
      <c r="O4176" s="10">
        <f>INDEX(cpi!$A$1:$M$106,MATCH($D4176,cpi!$A:$A,0),MATCH($C4176,cpi!$1:$1,0))</f>
        <v>226.42099999999999</v>
      </c>
      <c r="P4176" s="10">
        <f>cpi!$I$2</f>
        <v>245.51900000000001</v>
      </c>
      <c r="Q4176" s="10">
        <f t="shared" si="526"/>
        <v>1.08434729994126</v>
      </c>
      <c r="R4176" s="8" t="str">
        <f t="shared" si="527"/>
        <v/>
      </c>
      <c r="S4176" s="11">
        <f t="shared" si="528"/>
        <v>4554258.6597532919</v>
      </c>
      <c r="T4176" s="11">
        <f t="shared" si="528"/>
        <v>0</v>
      </c>
      <c r="U4176" s="11">
        <f t="shared" si="528"/>
        <v>339650.10476060089</v>
      </c>
    </row>
    <row r="4177" spans="1:21" x14ac:dyDescent="0.2">
      <c r="A4177" s="5">
        <v>4217</v>
      </c>
      <c r="B4177" s="17">
        <v>23</v>
      </c>
      <c r="C4177" s="16">
        <v>5</v>
      </c>
      <c r="D4177" s="16">
        <v>2006</v>
      </c>
      <c r="E4177" s="18">
        <v>39391</v>
      </c>
      <c r="F4177" s="9" t="s">
        <v>4123</v>
      </c>
      <c r="G4177" s="3">
        <v>4200000</v>
      </c>
      <c r="H4177" s="3">
        <v>0</v>
      </c>
      <c r="I4177" s="3">
        <v>0</v>
      </c>
      <c r="J4177" s="8">
        <f t="shared" si="522"/>
        <v>1</v>
      </c>
      <c r="K4177" s="8" t="str">
        <f t="shared" si="523"/>
        <v/>
      </c>
      <c r="L4177" s="8" t="str">
        <f t="shared" si="524"/>
        <v>High School Musical</v>
      </c>
      <c r="M4177" s="8" t="str">
        <f t="shared" si="525"/>
        <v/>
      </c>
      <c r="N4177" s="8" t="str">
        <f t="shared" si="521"/>
        <v>High School Musical</v>
      </c>
      <c r="O4177" s="10">
        <f>INDEX(cpi!$A$1:$M$106,MATCH($D4177,cpi!$A:$A,0),MATCH($C4177,cpi!$1:$1,0))</f>
        <v>202.5</v>
      </c>
      <c r="P4177" s="10">
        <f>cpi!$I$2</f>
        <v>245.51900000000001</v>
      </c>
      <c r="Q4177" s="10">
        <f t="shared" si="526"/>
        <v>1.2124395061728395</v>
      </c>
      <c r="R4177" s="8" t="str">
        <f t="shared" si="527"/>
        <v/>
      </c>
      <c r="S4177" s="11">
        <f t="shared" si="528"/>
        <v>5092245.9259259254</v>
      </c>
      <c r="T4177" s="11">
        <f t="shared" si="528"/>
        <v>0</v>
      </c>
      <c r="U4177" s="11">
        <f t="shared" si="528"/>
        <v>0</v>
      </c>
    </row>
    <row r="4178" spans="1:21" x14ac:dyDescent="0.2">
      <c r="A4178" s="5">
        <v>4218</v>
      </c>
      <c r="B4178" s="17">
        <v>6</v>
      </c>
      <c r="C4178" s="16">
        <v>3</v>
      </c>
      <c r="D4178" s="16">
        <v>1998</v>
      </c>
      <c r="E4178" s="18">
        <v>35949</v>
      </c>
      <c r="F4178" s="9" t="s">
        <v>4124</v>
      </c>
      <c r="G4178" s="3">
        <v>4030000</v>
      </c>
      <c r="H4178" s="3">
        <v>2542264</v>
      </c>
      <c r="I4178" s="3">
        <v>2542264</v>
      </c>
      <c r="J4178" s="8" t="str">
        <f t="shared" si="522"/>
        <v/>
      </c>
      <c r="K4178" s="8" t="str">
        <f t="shared" si="523"/>
        <v/>
      </c>
      <c r="L4178" s="8" t="str">
        <f t="shared" si="524"/>
        <v>Love and Death on Long Island</v>
      </c>
      <c r="M4178" s="8" t="str">
        <f t="shared" si="525"/>
        <v/>
      </c>
      <c r="N4178" s="8" t="str">
        <f t="shared" si="521"/>
        <v>Love and Death on Long Island</v>
      </c>
      <c r="O4178" s="10">
        <f>INDEX(cpi!$A$1:$M$106,MATCH($D4178,cpi!$A:$A,0),MATCH($C4178,cpi!$1:$1,0))</f>
        <v>162.19999999999999</v>
      </c>
      <c r="P4178" s="10">
        <f>cpi!$I$2</f>
        <v>245.51900000000001</v>
      </c>
      <c r="Q4178" s="10">
        <f t="shared" si="526"/>
        <v>1.513680641183724</v>
      </c>
      <c r="R4178" s="8" t="str">
        <f t="shared" si="527"/>
        <v/>
      </c>
      <c r="S4178" s="11">
        <f t="shared" si="528"/>
        <v>6100132.9839704074</v>
      </c>
      <c r="T4178" s="11">
        <f t="shared" si="528"/>
        <v>3848175.8015782991</v>
      </c>
      <c r="U4178" s="11">
        <f t="shared" si="528"/>
        <v>3848175.8015782991</v>
      </c>
    </row>
    <row r="4179" spans="1:21" x14ac:dyDescent="0.2">
      <c r="A4179" s="5">
        <v>4219</v>
      </c>
      <c r="B4179" s="17">
        <v>19</v>
      </c>
      <c r="C4179" s="16">
        <v>3</v>
      </c>
      <c r="D4179" s="16">
        <v>1982</v>
      </c>
      <c r="E4179" s="18">
        <v>30500</v>
      </c>
      <c r="F4179" s="9" t="s">
        <v>4125</v>
      </c>
      <c r="G4179" s="3">
        <v>4000000</v>
      </c>
      <c r="H4179">
        <v>109492484</v>
      </c>
      <c r="I4179" s="3">
        <v>109492484</v>
      </c>
      <c r="J4179" s="8" t="str">
        <f t="shared" si="522"/>
        <v/>
      </c>
      <c r="K4179" s="8" t="str">
        <f t="shared" si="523"/>
        <v/>
      </c>
      <c r="L4179" s="8" t="str">
        <f t="shared" si="524"/>
        <v>Porky's</v>
      </c>
      <c r="M4179" s="8" t="str">
        <f t="shared" si="525"/>
        <v/>
      </c>
      <c r="N4179" s="8" t="str">
        <f t="shared" si="521"/>
        <v>Porky's</v>
      </c>
      <c r="O4179" s="10">
        <f>INDEX(cpi!$A$1:$M$106,MATCH($D4179,cpi!$A:$A,0),MATCH($C4179,cpi!$1:$1,0))</f>
        <v>94.5</v>
      </c>
      <c r="P4179" s="10">
        <f>cpi!$I$2</f>
        <v>245.51900000000001</v>
      </c>
      <c r="Q4179" s="10">
        <f t="shared" si="526"/>
        <v>2.598084656084656</v>
      </c>
      <c r="R4179" s="8" t="str">
        <f t="shared" si="527"/>
        <v/>
      </c>
      <c r="S4179" s="11">
        <f t="shared" si="528"/>
        <v>10392338.624338623</v>
      </c>
      <c r="T4179" s="11">
        <f t="shared" si="528"/>
        <v>284470742.63699472</v>
      </c>
      <c r="U4179" s="11">
        <f t="shared" si="528"/>
        <v>284470742.63699472</v>
      </c>
    </row>
    <row r="4180" spans="1:21" x14ac:dyDescent="0.2">
      <c r="A4180" s="5">
        <v>4220</v>
      </c>
      <c r="B4180" s="17">
        <v>5</v>
      </c>
      <c r="C4180" s="16">
        <v>2</v>
      </c>
      <c r="D4180" s="16">
        <v>1953</v>
      </c>
      <c r="E4180" s="18">
        <v>19481</v>
      </c>
      <c r="F4180" s="9" t="s">
        <v>354</v>
      </c>
      <c r="G4180" s="3">
        <v>4000000</v>
      </c>
      <c r="H4180" s="3">
        <v>87400000</v>
      </c>
      <c r="I4180" s="3">
        <v>87400000</v>
      </c>
      <c r="J4180" s="8" t="str">
        <f t="shared" si="522"/>
        <v/>
      </c>
      <c r="K4180" s="8" t="str">
        <f t="shared" si="523"/>
        <v/>
      </c>
      <c r="L4180" s="8" t="str">
        <f t="shared" si="524"/>
        <v>Peter Pan</v>
      </c>
      <c r="M4180" s="8">
        <f t="shared" si="525"/>
        <v>1</v>
      </c>
      <c r="N4180" s="8" t="str">
        <f t="shared" si="521"/>
        <v>Peter Pan (1953)</v>
      </c>
      <c r="O4180" s="10">
        <f>INDEX(cpi!$A$1:$M$106,MATCH($D4180,cpi!$A:$A,0),MATCH($C4180,cpi!$1:$1,0))</f>
        <v>26.5</v>
      </c>
      <c r="P4180" s="10">
        <f>cpi!$I$2</f>
        <v>245.51900000000001</v>
      </c>
      <c r="Q4180" s="10">
        <f t="shared" si="526"/>
        <v>9.2648679245283017</v>
      </c>
      <c r="R4180" s="8" t="str">
        <f t="shared" si="527"/>
        <v/>
      </c>
      <c r="S4180" s="11">
        <f t="shared" si="528"/>
        <v>37059471.698113203</v>
      </c>
      <c r="T4180" s="11">
        <f t="shared" si="528"/>
        <v>809749456.60377359</v>
      </c>
      <c r="U4180" s="11">
        <f t="shared" si="528"/>
        <v>809749456.60377359</v>
      </c>
    </row>
    <row r="4181" spans="1:21" x14ac:dyDescent="0.2">
      <c r="A4181" s="5">
        <v>4221</v>
      </c>
      <c r="B4181" s="17">
        <v>25</v>
      </c>
      <c r="C4181" s="16">
        <v>11</v>
      </c>
      <c r="D4181" s="16">
        <v>1992</v>
      </c>
      <c r="E4181" s="18">
        <v>34345</v>
      </c>
      <c r="F4181" s="9" t="s">
        <v>4126</v>
      </c>
      <c r="G4181" s="3">
        <v>4000000</v>
      </c>
      <c r="H4181" s="3">
        <v>62546695</v>
      </c>
      <c r="I4181" s="3">
        <v>62546695</v>
      </c>
      <c r="J4181" s="8" t="str">
        <f t="shared" si="522"/>
        <v/>
      </c>
      <c r="K4181" s="8" t="str">
        <f t="shared" si="523"/>
        <v/>
      </c>
      <c r="L4181" s="8" t="str">
        <f t="shared" si="524"/>
        <v>The Crying Game</v>
      </c>
      <c r="M4181" s="8" t="str">
        <f t="shared" si="525"/>
        <v/>
      </c>
      <c r="N4181" s="8" t="str">
        <f t="shared" si="521"/>
        <v>The Crying Game</v>
      </c>
      <c r="O4181" s="10">
        <f>INDEX(cpi!$A$1:$M$106,MATCH($D4181,cpi!$A:$A,0),MATCH($C4181,cpi!$1:$1,0))</f>
        <v>142</v>
      </c>
      <c r="P4181" s="10">
        <f>cpi!$I$2</f>
        <v>245.51900000000001</v>
      </c>
      <c r="Q4181" s="10">
        <f t="shared" si="526"/>
        <v>1.7290070422535211</v>
      </c>
      <c r="R4181" s="8" t="str">
        <f t="shared" si="527"/>
        <v/>
      </c>
      <c r="S4181" s="11">
        <f t="shared" si="528"/>
        <v>6916028.1690140842</v>
      </c>
      <c r="T4181" s="11">
        <f t="shared" si="528"/>
        <v>108143676.1246831</v>
      </c>
      <c r="U4181" s="11">
        <f t="shared" si="528"/>
        <v>108143676.1246831</v>
      </c>
    </row>
    <row r="4182" spans="1:21" x14ac:dyDescent="0.2">
      <c r="A4182" s="5">
        <v>4222</v>
      </c>
      <c r="B4182" s="17">
        <v>12</v>
      </c>
      <c r="C4182" s="16">
        <v>9</v>
      </c>
      <c r="D4182" s="16">
        <v>2003</v>
      </c>
      <c r="E4182" s="18">
        <v>37964</v>
      </c>
      <c r="F4182" s="9" t="s">
        <v>4127</v>
      </c>
      <c r="G4182" s="3">
        <v>4000000</v>
      </c>
      <c r="H4182" s="3">
        <v>44585453</v>
      </c>
      <c r="I4182" s="3">
        <v>117085297</v>
      </c>
      <c r="J4182" s="8" t="str">
        <f t="shared" si="522"/>
        <v/>
      </c>
      <c r="K4182" s="8" t="str">
        <f t="shared" si="523"/>
        <v/>
      </c>
      <c r="L4182" s="8" t="str">
        <f t="shared" si="524"/>
        <v>Lost in Translation</v>
      </c>
      <c r="M4182" s="8" t="str">
        <f t="shared" si="525"/>
        <v/>
      </c>
      <c r="N4182" s="8" t="str">
        <f t="shared" si="521"/>
        <v>Lost in Translation</v>
      </c>
      <c r="O4182" s="10">
        <f>INDEX(cpi!$A$1:$M$106,MATCH($D4182,cpi!$A:$A,0),MATCH($C4182,cpi!$1:$1,0))</f>
        <v>185.2</v>
      </c>
      <c r="P4182" s="10">
        <f>cpi!$I$2</f>
        <v>245.51900000000001</v>
      </c>
      <c r="Q4182" s="10">
        <f t="shared" si="526"/>
        <v>1.3256965442764579</v>
      </c>
      <c r="R4182" s="8" t="str">
        <f t="shared" si="527"/>
        <v/>
      </c>
      <c r="S4182" s="11">
        <f t="shared" si="528"/>
        <v>5302786.1771058319</v>
      </c>
      <c r="T4182" s="11">
        <f t="shared" si="528"/>
        <v>59106780.967100434</v>
      </c>
      <c r="U4182" s="11">
        <f t="shared" si="528"/>
        <v>155219573.61848271</v>
      </c>
    </row>
    <row r="4183" spans="1:21" x14ac:dyDescent="0.2">
      <c r="A4183" s="5">
        <v>4223</v>
      </c>
      <c r="B4183" s="17">
        <v>20</v>
      </c>
      <c r="C4183" s="16">
        <v>4</v>
      </c>
      <c r="D4183" s="16">
        <v>1977</v>
      </c>
      <c r="E4183" s="18">
        <v>28706</v>
      </c>
      <c r="F4183" s="9" t="s">
        <v>4128</v>
      </c>
      <c r="G4183" s="3">
        <v>4000000</v>
      </c>
      <c r="H4183" s="3">
        <v>38251425</v>
      </c>
      <c r="I4183" s="3">
        <v>38251425</v>
      </c>
      <c r="J4183" s="8" t="str">
        <f t="shared" si="522"/>
        <v/>
      </c>
      <c r="K4183" s="8" t="str">
        <f t="shared" si="523"/>
        <v/>
      </c>
      <c r="L4183" s="8" t="str">
        <f t="shared" si="524"/>
        <v>Annie Hall</v>
      </c>
      <c r="M4183" s="8" t="str">
        <f t="shared" si="525"/>
        <v/>
      </c>
      <c r="N4183" s="8" t="str">
        <f t="shared" si="521"/>
        <v>Annie Hall</v>
      </c>
      <c r="O4183" s="10">
        <f>INDEX(cpi!$A$1:$M$106,MATCH($D4183,cpi!$A:$A,0),MATCH($C4183,cpi!$1:$1,0))</f>
        <v>60</v>
      </c>
      <c r="P4183" s="10">
        <f>cpi!$I$2</f>
        <v>245.51900000000001</v>
      </c>
      <c r="Q4183" s="10">
        <f t="shared" si="526"/>
        <v>4.0919833333333333</v>
      </c>
      <c r="R4183" s="8" t="str">
        <f t="shared" si="527"/>
        <v/>
      </c>
      <c r="S4183" s="11">
        <f t="shared" si="528"/>
        <v>16367933.333333334</v>
      </c>
      <c r="T4183" s="11">
        <f t="shared" si="528"/>
        <v>156524193.57624999</v>
      </c>
      <c r="U4183" s="11">
        <f t="shared" si="528"/>
        <v>156524193.57624999</v>
      </c>
    </row>
    <row r="4184" spans="1:21" x14ac:dyDescent="0.2">
      <c r="A4184" s="5">
        <v>4224</v>
      </c>
      <c r="B4184" s="17">
        <v>10</v>
      </c>
      <c r="C4184" s="16">
        <v>1</v>
      </c>
      <c r="D4184" s="16">
        <v>1952</v>
      </c>
      <c r="E4184" s="18">
        <v>19268</v>
      </c>
      <c r="F4184" s="9" t="s">
        <v>4129</v>
      </c>
      <c r="G4184" s="3">
        <v>4000000</v>
      </c>
      <c r="H4184" s="3">
        <v>36000000</v>
      </c>
      <c r="I4184" s="3">
        <v>36000000</v>
      </c>
      <c r="J4184" s="8" t="str">
        <f t="shared" si="522"/>
        <v/>
      </c>
      <c r="K4184" s="8" t="str">
        <f t="shared" si="523"/>
        <v/>
      </c>
      <c r="L4184" s="8" t="str">
        <f t="shared" si="524"/>
        <v>The Greatest Show on Earth</v>
      </c>
      <c r="M4184" s="8" t="str">
        <f t="shared" si="525"/>
        <v/>
      </c>
      <c r="N4184" s="8" t="str">
        <f t="shared" si="521"/>
        <v>The Greatest Show on Earth</v>
      </c>
      <c r="O4184" s="10">
        <f>INDEX(cpi!$A$1:$M$106,MATCH($D4184,cpi!$A:$A,0),MATCH($C4184,cpi!$1:$1,0))</f>
        <v>26.5</v>
      </c>
      <c r="P4184" s="10">
        <f>cpi!$I$2</f>
        <v>245.51900000000001</v>
      </c>
      <c r="Q4184" s="10">
        <f t="shared" si="526"/>
        <v>9.2648679245283017</v>
      </c>
      <c r="R4184" s="8" t="str">
        <f t="shared" si="527"/>
        <v/>
      </c>
      <c r="S4184" s="11">
        <f t="shared" si="528"/>
        <v>37059471.698113203</v>
      </c>
      <c r="T4184" s="11">
        <f t="shared" si="528"/>
        <v>333535245.28301889</v>
      </c>
      <c r="U4184" s="11">
        <f t="shared" si="528"/>
        <v>333535245.28301889</v>
      </c>
    </row>
    <row r="4185" spans="1:21" x14ac:dyDescent="0.2">
      <c r="A4185" s="5">
        <v>4225</v>
      </c>
      <c r="B4185" s="17">
        <v>23</v>
      </c>
      <c r="C4185" s="16">
        <v>1</v>
      </c>
      <c r="D4185" s="16">
        <v>2015</v>
      </c>
      <c r="E4185" s="18">
        <v>42675</v>
      </c>
      <c r="F4185" s="9" t="s">
        <v>4130</v>
      </c>
      <c r="G4185" s="3">
        <v>4000000</v>
      </c>
      <c r="H4185" s="3">
        <v>35423380</v>
      </c>
      <c r="I4185" s="3">
        <v>52819253</v>
      </c>
      <c r="J4185" s="8" t="str">
        <f t="shared" si="522"/>
        <v/>
      </c>
      <c r="K4185" s="8" t="str">
        <f t="shared" si="523"/>
        <v/>
      </c>
      <c r="L4185" s="8" t="str">
        <f t="shared" si="524"/>
        <v>The Boy Next Door</v>
      </c>
      <c r="M4185" s="8" t="str">
        <f t="shared" si="525"/>
        <v/>
      </c>
      <c r="N4185" s="8" t="str">
        <f t="shared" si="521"/>
        <v>The Boy Next Door</v>
      </c>
      <c r="O4185" s="10">
        <f>INDEX(cpi!$A$1:$M$106,MATCH($D4185,cpi!$A:$A,0),MATCH($C4185,cpi!$1:$1,0))</f>
        <v>233.70699999999999</v>
      </c>
      <c r="P4185" s="10">
        <f>cpi!$I$2</f>
        <v>245.51900000000001</v>
      </c>
      <c r="Q4185" s="10">
        <f t="shared" si="526"/>
        <v>1.050541917871523</v>
      </c>
      <c r="R4185" s="8" t="str">
        <f t="shared" si="527"/>
        <v/>
      </c>
      <c r="S4185" s="11">
        <f t="shared" si="528"/>
        <v>4202167.6714860918</v>
      </c>
      <c r="T4185" s="11">
        <f t="shared" si="528"/>
        <v>37213745.562691748</v>
      </c>
      <c r="U4185" s="11">
        <f t="shared" si="528"/>
        <v>55488839.347161196</v>
      </c>
    </row>
    <row r="4186" spans="1:21" x14ac:dyDescent="0.2">
      <c r="A4186" s="5">
        <v>4226</v>
      </c>
      <c r="B4186" s="17">
        <v>27</v>
      </c>
      <c r="C4186" s="16">
        <v>10</v>
      </c>
      <c r="D4186" s="16">
        <v>1995</v>
      </c>
      <c r="E4186" s="18">
        <v>35499</v>
      </c>
      <c r="F4186" s="9" t="s">
        <v>4131</v>
      </c>
      <c r="G4186" s="3">
        <v>4000000</v>
      </c>
      <c r="H4186" s="3">
        <v>31983777</v>
      </c>
      <c r="I4186" s="3">
        <v>49800000</v>
      </c>
      <c r="J4186" s="8" t="str">
        <f t="shared" si="522"/>
        <v/>
      </c>
      <c r="K4186" s="8" t="str">
        <f t="shared" si="523"/>
        <v/>
      </c>
      <c r="L4186" s="8" t="str">
        <f t="shared" si="524"/>
        <v>Leaving Las Vegas</v>
      </c>
      <c r="M4186" s="8" t="str">
        <f t="shared" si="525"/>
        <v/>
      </c>
      <c r="N4186" s="8" t="str">
        <f t="shared" si="521"/>
        <v>Leaving Las Vegas</v>
      </c>
      <c r="O4186" s="10">
        <f>INDEX(cpi!$A$1:$M$106,MATCH($D4186,cpi!$A:$A,0),MATCH($C4186,cpi!$1:$1,0))</f>
        <v>153.69999999999999</v>
      </c>
      <c r="P4186" s="10">
        <f>cpi!$I$2</f>
        <v>245.51900000000001</v>
      </c>
      <c r="Q4186" s="10">
        <f t="shared" si="526"/>
        <v>1.597391021470397</v>
      </c>
      <c r="R4186" s="8" t="str">
        <f t="shared" si="527"/>
        <v/>
      </c>
      <c r="S4186" s="11">
        <f t="shared" si="528"/>
        <v>6389564.085881588</v>
      </c>
      <c r="T4186" s="11">
        <f t="shared" si="528"/>
        <v>51090598.21251139</v>
      </c>
      <c r="U4186" s="11">
        <f t="shared" si="528"/>
        <v>79550072.86922577</v>
      </c>
    </row>
    <row r="4187" spans="1:21" x14ac:dyDescent="0.2">
      <c r="A4187" s="5">
        <v>4227</v>
      </c>
      <c r="B4187" s="17">
        <v>26</v>
      </c>
      <c r="C4187" s="16">
        <v>12</v>
      </c>
      <c r="D4187" s="16">
        <v>2001</v>
      </c>
      <c r="E4187" s="18">
        <v>37664</v>
      </c>
      <c r="F4187" s="9" t="s">
        <v>4132</v>
      </c>
      <c r="G4187" s="3">
        <v>4000000</v>
      </c>
      <c r="H4187" s="3">
        <v>31273922</v>
      </c>
      <c r="I4187" s="3">
        <v>43766463</v>
      </c>
      <c r="J4187" s="8" t="str">
        <f t="shared" si="522"/>
        <v/>
      </c>
      <c r="K4187" s="8" t="str">
        <f t="shared" si="523"/>
        <v/>
      </c>
      <c r="L4187" s="8" t="str">
        <f t="shared" si="524"/>
        <v>Monster's Ball</v>
      </c>
      <c r="M4187" s="8" t="str">
        <f t="shared" si="525"/>
        <v/>
      </c>
      <c r="N4187" s="8" t="str">
        <f t="shared" si="521"/>
        <v>Monster's Ball</v>
      </c>
      <c r="O4187" s="10">
        <f>INDEX(cpi!$A$1:$M$106,MATCH($D4187,cpi!$A:$A,0),MATCH($C4187,cpi!$1:$1,0))</f>
        <v>176.7</v>
      </c>
      <c r="P4187" s="10">
        <f>cpi!$I$2</f>
        <v>245.51900000000001</v>
      </c>
      <c r="Q4187" s="10">
        <f t="shared" si="526"/>
        <v>1.3894680249009621</v>
      </c>
      <c r="R4187" s="8" t="str">
        <f t="shared" si="527"/>
        <v/>
      </c>
      <c r="S4187" s="11">
        <f t="shared" si="528"/>
        <v>5557872.0996038485</v>
      </c>
      <c r="T4187" s="11">
        <f t="shared" si="528"/>
        <v>43454114.632246748</v>
      </c>
      <c r="U4187" s="11">
        <f t="shared" si="528"/>
        <v>60812100.901511036</v>
      </c>
    </row>
    <row r="4188" spans="1:21" x14ac:dyDescent="0.2">
      <c r="A4188" s="5">
        <v>4228</v>
      </c>
      <c r="B4188" s="17">
        <v>11</v>
      </c>
      <c r="C4188" s="16">
        <v>7</v>
      </c>
      <c r="D4188" s="16">
        <v>2014</v>
      </c>
      <c r="E4188" s="18">
        <v>41950</v>
      </c>
      <c r="F4188" s="9" t="s">
        <v>4133</v>
      </c>
      <c r="G4188" s="3">
        <v>4000000</v>
      </c>
      <c r="H4188" s="3">
        <v>25379975</v>
      </c>
      <c r="I4188" s="3">
        <v>57273049</v>
      </c>
      <c r="J4188" s="8" t="str">
        <f t="shared" si="522"/>
        <v/>
      </c>
      <c r="K4188" s="8" t="str">
        <f t="shared" si="523"/>
        <v/>
      </c>
      <c r="L4188" s="8" t="str">
        <f t="shared" si="524"/>
        <v>Boyhood</v>
      </c>
      <c r="M4188" s="8" t="str">
        <f t="shared" si="525"/>
        <v/>
      </c>
      <c r="N4188" s="8" t="str">
        <f t="shared" si="521"/>
        <v>Boyhood</v>
      </c>
      <c r="O4188" s="10">
        <f>INDEX(cpi!$A$1:$M$106,MATCH($D4188,cpi!$A:$A,0),MATCH($C4188,cpi!$1:$1,0))</f>
        <v>238.25</v>
      </c>
      <c r="P4188" s="10">
        <f>cpi!$I$2</f>
        <v>245.51900000000001</v>
      </c>
      <c r="Q4188" s="10">
        <f t="shared" si="526"/>
        <v>1.0305099685204617</v>
      </c>
      <c r="R4188" s="8" t="str">
        <f t="shared" si="527"/>
        <v/>
      </c>
      <c r="S4188" s="11">
        <f t="shared" si="528"/>
        <v>4122039.8740818468</v>
      </c>
      <c r="T4188" s="11">
        <f t="shared" si="528"/>
        <v>26154317.238300107</v>
      </c>
      <c r="U4188" s="11">
        <f t="shared" si="528"/>
        <v>59020447.922060862</v>
      </c>
    </row>
    <row r="4189" spans="1:21" x14ac:dyDescent="0.2">
      <c r="A4189" s="5">
        <v>4229</v>
      </c>
      <c r="B4189" s="17">
        <v>1</v>
      </c>
      <c r="C4189" s="16">
        <v>1</v>
      </c>
      <c r="D4189" s="16">
        <v>1960</v>
      </c>
      <c r="E4189" s="18">
        <v>21916</v>
      </c>
      <c r="F4189" s="9" t="s">
        <v>4134</v>
      </c>
      <c r="G4189" s="3">
        <v>4000000</v>
      </c>
      <c r="H4189" s="3">
        <v>21750000</v>
      </c>
      <c r="I4189" s="3">
        <v>21750000</v>
      </c>
      <c r="J4189" s="8" t="str">
        <f t="shared" si="522"/>
        <v/>
      </c>
      <c r="K4189" s="8" t="str">
        <f t="shared" si="523"/>
        <v/>
      </c>
      <c r="L4189" s="8" t="str">
        <f t="shared" si="524"/>
        <v>Exodus</v>
      </c>
      <c r="M4189" s="8" t="str">
        <f t="shared" si="525"/>
        <v/>
      </c>
      <c r="N4189" s="8" t="str">
        <f t="shared" si="521"/>
        <v>Exodus</v>
      </c>
      <c r="O4189" s="10">
        <f>INDEX(cpi!$A$1:$M$106,MATCH($D4189,cpi!$A:$A,0),MATCH($C4189,cpi!$1:$1,0))</f>
        <v>29.3</v>
      </c>
      <c r="P4189" s="10">
        <f>cpi!$I$2</f>
        <v>245.51900000000001</v>
      </c>
      <c r="Q4189" s="10">
        <f t="shared" si="526"/>
        <v>8.3794880546075081</v>
      </c>
      <c r="R4189" s="8" t="str">
        <f t="shared" si="527"/>
        <v/>
      </c>
      <c r="S4189" s="11">
        <f t="shared" si="528"/>
        <v>33517952.218430031</v>
      </c>
      <c r="T4189" s="11">
        <f t="shared" si="528"/>
        <v>182253865.1877133</v>
      </c>
      <c r="U4189" s="11">
        <f t="shared" si="528"/>
        <v>182253865.1877133</v>
      </c>
    </row>
    <row r="4190" spans="1:21" x14ac:dyDescent="0.2">
      <c r="A4190" s="5">
        <v>4230</v>
      </c>
      <c r="B4190" s="17">
        <v>9</v>
      </c>
      <c r="C4190" s="16">
        <v>7</v>
      </c>
      <c r="D4190" s="16">
        <v>2010</v>
      </c>
      <c r="E4190" s="18">
        <v>40428</v>
      </c>
      <c r="F4190" s="9" t="s">
        <v>4135</v>
      </c>
      <c r="G4190" s="3">
        <v>4000000</v>
      </c>
      <c r="H4190" s="3">
        <v>20811365</v>
      </c>
      <c r="I4190" s="3">
        <v>36275469</v>
      </c>
      <c r="J4190" s="8" t="str">
        <f t="shared" si="522"/>
        <v/>
      </c>
      <c r="K4190" s="8" t="str">
        <f t="shared" si="523"/>
        <v/>
      </c>
      <c r="L4190" s="8" t="str">
        <f t="shared" si="524"/>
        <v>The Kids Are All Right</v>
      </c>
      <c r="M4190" s="8" t="str">
        <f t="shared" si="525"/>
        <v/>
      </c>
      <c r="N4190" s="8" t="str">
        <f t="shared" si="521"/>
        <v>The Kids Are All Right</v>
      </c>
      <c r="O4190" s="10">
        <f>INDEX(cpi!$A$1:$M$106,MATCH($D4190,cpi!$A:$A,0),MATCH($C4190,cpi!$1:$1,0))</f>
        <v>218.011</v>
      </c>
      <c r="P4190" s="10">
        <f>cpi!$I$2</f>
        <v>245.51900000000001</v>
      </c>
      <c r="Q4190" s="10">
        <f t="shared" si="526"/>
        <v>1.1261771195031445</v>
      </c>
      <c r="R4190" s="8" t="str">
        <f t="shared" si="527"/>
        <v/>
      </c>
      <c r="S4190" s="11">
        <f t="shared" si="528"/>
        <v>4504708.4780125776</v>
      </c>
      <c r="T4190" s="11">
        <f t="shared" si="528"/>
        <v>23437283.088628557</v>
      </c>
      <c r="U4190" s="11">
        <f t="shared" si="528"/>
        <v>40852603.187045611</v>
      </c>
    </row>
    <row r="4191" spans="1:21" x14ac:dyDescent="0.2">
      <c r="A4191" s="5">
        <v>4231</v>
      </c>
      <c r="B4191" s="17">
        <v>17</v>
      </c>
      <c r="C4191" s="16">
        <v>8</v>
      </c>
      <c r="D4191" s="16">
        <v>1979</v>
      </c>
      <c r="E4191" s="18">
        <v>29349</v>
      </c>
      <c r="F4191" s="9" t="s">
        <v>4136</v>
      </c>
      <c r="G4191" s="3">
        <v>4000000</v>
      </c>
      <c r="H4191" s="3">
        <v>20008693</v>
      </c>
      <c r="I4191" s="3">
        <v>20008693</v>
      </c>
      <c r="J4191" s="8" t="str">
        <f t="shared" si="522"/>
        <v/>
      </c>
      <c r="K4191" s="8" t="str">
        <f t="shared" si="523"/>
        <v/>
      </c>
      <c r="L4191" s="8" t="str">
        <f t="shared" si="524"/>
        <v>The Life of Brian</v>
      </c>
      <c r="M4191" s="8" t="str">
        <f t="shared" si="525"/>
        <v/>
      </c>
      <c r="N4191" s="8" t="str">
        <f t="shared" si="521"/>
        <v>The Life of Brian</v>
      </c>
      <c r="O4191" s="10">
        <f>INDEX(cpi!$A$1:$M$106,MATCH($D4191,cpi!$A:$A,0),MATCH($C4191,cpi!$1:$1,0))</f>
        <v>73.8</v>
      </c>
      <c r="P4191" s="10">
        <f>cpi!$I$2</f>
        <v>245.51900000000001</v>
      </c>
      <c r="Q4191" s="10">
        <f t="shared" si="526"/>
        <v>3.3268157181571816</v>
      </c>
      <c r="R4191" s="8" t="str">
        <f t="shared" si="527"/>
        <v/>
      </c>
      <c r="S4191" s="11">
        <f t="shared" si="528"/>
        <v>13307262.872628726</v>
      </c>
      <c r="T4191" s="11">
        <f t="shared" si="528"/>
        <v>66565234.372181572</v>
      </c>
      <c r="U4191" s="11">
        <f t="shared" si="528"/>
        <v>66565234.372181572</v>
      </c>
    </row>
    <row r="4192" spans="1:21" x14ac:dyDescent="0.2">
      <c r="A4192" s="5">
        <v>4232</v>
      </c>
      <c r="B4192" s="17">
        <v>18</v>
      </c>
      <c r="C4192" s="16">
        <v>4</v>
      </c>
      <c r="D4192" s="16">
        <v>2014</v>
      </c>
      <c r="E4192" s="18">
        <v>42159</v>
      </c>
      <c r="F4192" s="9" t="s">
        <v>4137</v>
      </c>
      <c r="G4192" s="3">
        <v>4000000</v>
      </c>
      <c r="H4192">
        <v>17329487</v>
      </c>
      <c r="I4192" s="3">
        <v>21206861</v>
      </c>
      <c r="J4192" s="8" t="str">
        <f t="shared" si="522"/>
        <v/>
      </c>
      <c r="K4192" s="8" t="str">
        <f t="shared" si="523"/>
        <v/>
      </c>
      <c r="L4192" s="8" t="str">
        <f t="shared" si="524"/>
        <v>A Haunted House 2</v>
      </c>
      <c r="M4192" s="8" t="str">
        <f t="shared" si="525"/>
        <v/>
      </c>
      <c r="N4192" s="8" t="str">
        <f t="shared" si="521"/>
        <v>A Haunted House 2</v>
      </c>
      <c r="O4192" s="10">
        <f>INDEX(cpi!$A$1:$M$106,MATCH($D4192,cpi!$A:$A,0),MATCH($C4192,cpi!$1:$1,0))</f>
        <v>237.072</v>
      </c>
      <c r="P4192" s="10">
        <f>cpi!$I$2</f>
        <v>245.51900000000001</v>
      </c>
      <c r="Q4192" s="10">
        <f t="shared" si="526"/>
        <v>1.0356305257474523</v>
      </c>
      <c r="R4192" s="8" t="str">
        <f t="shared" si="527"/>
        <v/>
      </c>
      <c r="S4192" s="11">
        <f t="shared" si="528"/>
        <v>4142522.1029898091</v>
      </c>
      <c r="T4192" s="11">
        <f t="shared" si="528"/>
        <v>17946945.732743639</v>
      </c>
      <c r="U4192" s="11">
        <f t="shared" si="528"/>
        <v>21962472.606883142</v>
      </c>
    </row>
    <row r="4193" spans="1:21" x14ac:dyDescent="0.2">
      <c r="A4193" s="5">
        <v>4233</v>
      </c>
      <c r="B4193" s="17">
        <v>1</v>
      </c>
      <c r="C4193" s="16">
        <v>3</v>
      </c>
      <c r="D4193" s="16">
        <v>2013</v>
      </c>
      <c r="E4193" s="18">
        <v>41277</v>
      </c>
      <c r="F4193" s="9" t="s">
        <v>4138</v>
      </c>
      <c r="G4193" s="3">
        <v>4000000</v>
      </c>
      <c r="H4193" s="3">
        <v>15179303</v>
      </c>
      <c r="I4193" s="3">
        <v>25448707</v>
      </c>
      <c r="J4193" s="8" t="str">
        <f t="shared" si="522"/>
        <v/>
      </c>
      <c r="K4193" s="8" t="str">
        <f t="shared" si="523"/>
        <v/>
      </c>
      <c r="L4193" s="8" t="str">
        <f t="shared" si="524"/>
        <v>The Last Exorcism Part II</v>
      </c>
      <c r="M4193" s="8" t="str">
        <f t="shared" si="525"/>
        <v/>
      </c>
      <c r="N4193" s="8" t="str">
        <f t="shared" si="521"/>
        <v>The Last Exorcism Part II</v>
      </c>
      <c r="O4193" s="10">
        <f>INDEX(cpi!$A$1:$M$106,MATCH($D4193,cpi!$A:$A,0),MATCH($C4193,cpi!$1:$1,0))</f>
        <v>232.773</v>
      </c>
      <c r="P4193" s="10">
        <f>cpi!$I$2</f>
        <v>245.51900000000001</v>
      </c>
      <c r="Q4193" s="10">
        <f t="shared" si="526"/>
        <v>1.0547572098138531</v>
      </c>
      <c r="R4193" s="8" t="str">
        <f t="shared" si="527"/>
        <v/>
      </c>
      <c r="S4193" s="11">
        <f t="shared" si="528"/>
        <v>4219028.8392554121</v>
      </c>
      <c r="T4193" s="11">
        <f t="shared" si="528"/>
        <v>16010479.279199051</v>
      </c>
      <c r="U4193" s="11">
        <f t="shared" si="528"/>
        <v>26842207.188690271</v>
      </c>
    </row>
    <row r="4194" spans="1:21" x14ac:dyDescent="0.2">
      <c r="A4194" s="5">
        <v>4234</v>
      </c>
      <c r="B4194" s="17">
        <v>17</v>
      </c>
      <c r="C4194" s="16">
        <v>12</v>
      </c>
      <c r="D4194" s="16">
        <v>1974</v>
      </c>
      <c r="E4194" s="18">
        <v>27526</v>
      </c>
      <c r="F4194" s="9" t="s">
        <v>4139</v>
      </c>
      <c r="G4194" s="3">
        <v>4000000</v>
      </c>
      <c r="H4194" s="3">
        <v>15000000</v>
      </c>
      <c r="I4194" s="3">
        <v>15000000</v>
      </c>
      <c r="J4194" s="8" t="str">
        <f t="shared" si="522"/>
        <v/>
      </c>
      <c r="K4194" s="8" t="str">
        <f t="shared" si="523"/>
        <v/>
      </c>
      <c r="L4194" s="8" t="str">
        <f t="shared" si="524"/>
        <v>The Front Page</v>
      </c>
      <c r="M4194" s="8" t="str">
        <f t="shared" si="525"/>
        <v/>
      </c>
      <c r="N4194" s="8" t="str">
        <f t="shared" si="521"/>
        <v>The Front Page</v>
      </c>
      <c r="O4194" s="10">
        <f>INDEX(cpi!$A$1:$M$106,MATCH($D4194,cpi!$A:$A,0),MATCH($C4194,cpi!$1:$1,0))</f>
        <v>51.9</v>
      </c>
      <c r="P4194" s="10">
        <f>cpi!$I$2</f>
        <v>245.51900000000001</v>
      </c>
      <c r="Q4194" s="10">
        <f t="shared" si="526"/>
        <v>4.7306165703275536</v>
      </c>
      <c r="R4194" s="8" t="str">
        <f t="shared" si="527"/>
        <v/>
      </c>
      <c r="S4194" s="11">
        <f t="shared" si="528"/>
        <v>18922466.281310216</v>
      </c>
      <c r="T4194" s="11">
        <f t="shared" si="528"/>
        <v>70959248.554913297</v>
      </c>
      <c r="U4194" s="11">
        <f t="shared" si="528"/>
        <v>70959248.554913297</v>
      </c>
    </row>
    <row r="4195" spans="1:21" x14ac:dyDescent="0.2">
      <c r="A4195" s="5">
        <v>4235</v>
      </c>
      <c r="B4195" s="17">
        <v>1</v>
      </c>
      <c r="C4195" s="16">
        <v>1</v>
      </c>
      <c r="D4195" s="16">
        <v>1956</v>
      </c>
      <c r="E4195" s="18">
        <v>20455</v>
      </c>
      <c r="F4195" s="9" t="s">
        <v>4140</v>
      </c>
      <c r="G4195" s="3">
        <v>4000000</v>
      </c>
      <c r="H4195" s="3">
        <v>14400000</v>
      </c>
      <c r="I4195" s="3">
        <v>14400000</v>
      </c>
      <c r="J4195" s="8" t="str">
        <f t="shared" si="522"/>
        <v/>
      </c>
      <c r="K4195" s="8" t="str">
        <f t="shared" si="523"/>
        <v/>
      </c>
      <c r="L4195" s="8" t="str">
        <f t="shared" si="524"/>
        <v>Trapeze</v>
      </c>
      <c r="M4195" s="8" t="str">
        <f t="shared" si="525"/>
        <v/>
      </c>
      <c r="N4195" s="8" t="str">
        <f t="shared" si="521"/>
        <v>Trapeze</v>
      </c>
      <c r="O4195" s="10">
        <f>INDEX(cpi!$A$1:$M$106,MATCH($D4195,cpi!$A:$A,0),MATCH($C4195,cpi!$1:$1,0))</f>
        <v>26.8</v>
      </c>
      <c r="P4195" s="10">
        <f>cpi!$I$2</f>
        <v>245.51900000000001</v>
      </c>
      <c r="Q4195" s="10">
        <f t="shared" si="526"/>
        <v>9.16115671641791</v>
      </c>
      <c r="R4195" s="8" t="str">
        <f t="shared" si="527"/>
        <v/>
      </c>
      <c r="S4195" s="11">
        <f t="shared" si="528"/>
        <v>36644626.865671642</v>
      </c>
      <c r="T4195" s="11">
        <f t="shared" si="528"/>
        <v>131920656.71641791</v>
      </c>
      <c r="U4195" s="11">
        <f t="shared" si="528"/>
        <v>131920656.71641791</v>
      </c>
    </row>
    <row r="4196" spans="1:21" x14ac:dyDescent="0.2">
      <c r="A4196" s="5">
        <v>4236</v>
      </c>
      <c r="B4196" s="17">
        <v>16</v>
      </c>
      <c r="C4196" s="16">
        <v>8</v>
      </c>
      <c r="D4196" s="16">
        <v>1985</v>
      </c>
      <c r="E4196" s="18">
        <v>31510</v>
      </c>
      <c r="F4196" s="9" t="s">
        <v>4141</v>
      </c>
      <c r="G4196" s="3">
        <v>4000000</v>
      </c>
      <c r="H4196" s="3">
        <v>14237880</v>
      </c>
      <c r="I4196" s="3">
        <v>14237880</v>
      </c>
      <c r="J4196" s="8" t="str">
        <f t="shared" si="522"/>
        <v/>
      </c>
      <c r="K4196" s="8" t="str">
        <f t="shared" si="523"/>
        <v/>
      </c>
      <c r="L4196" s="8" t="str">
        <f t="shared" si="524"/>
        <v>The Return of the Living Dead</v>
      </c>
      <c r="M4196" s="8" t="str">
        <f t="shared" si="525"/>
        <v/>
      </c>
      <c r="N4196" s="8" t="str">
        <f t="shared" si="521"/>
        <v>The Return of the Living Dead</v>
      </c>
      <c r="O4196" s="10">
        <f>INDEX(cpi!$A$1:$M$106,MATCH($D4196,cpi!$A:$A,0),MATCH($C4196,cpi!$1:$1,0))</f>
        <v>108</v>
      </c>
      <c r="P4196" s="10">
        <f>cpi!$I$2</f>
        <v>245.51900000000001</v>
      </c>
      <c r="Q4196" s="10">
        <f t="shared" si="526"/>
        <v>2.2733240740740741</v>
      </c>
      <c r="R4196" s="8" t="str">
        <f t="shared" si="527"/>
        <v/>
      </c>
      <c r="S4196" s="11">
        <f t="shared" si="528"/>
        <v>9093296.2962962966</v>
      </c>
      <c r="T4196" s="11">
        <f t="shared" si="528"/>
        <v>32367315.36777778</v>
      </c>
      <c r="U4196" s="11">
        <f t="shared" si="528"/>
        <v>32367315.36777778</v>
      </c>
    </row>
    <row r="4197" spans="1:21" x14ac:dyDescent="0.2">
      <c r="A4197" s="5">
        <v>4237</v>
      </c>
      <c r="B4197" s="17">
        <v>4</v>
      </c>
      <c r="C4197" s="16">
        <v>11</v>
      </c>
      <c r="D4197" s="16">
        <v>1988</v>
      </c>
      <c r="E4197" s="18">
        <v>32244</v>
      </c>
      <c r="F4197" s="9" t="s">
        <v>4142</v>
      </c>
      <c r="G4197" s="3">
        <v>4000000</v>
      </c>
      <c r="H4197" s="3">
        <v>13000000</v>
      </c>
      <c r="I4197" s="3">
        <v>13000000</v>
      </c>
      <c r="J4197" s="8" t="str">
        <f t="shared" si="522"/>
        <v/>
      </c>
      <c r="K4197" s="8" t="str">
        <f t="shared" si="523"/>
        <v/>
      </c>
      <c r="L4197" s="8" t="str">
        <f t="shared" si="524"/>
        <v>They Live</v>
      </c>
      <c r="M4197" s="8" t="str">
        <f t="shared" si="525"/>
        <v/>
      </c>
      <c r="N4197" s="8" t="str">
        <f t="shared" si="521"/>
        <v>They Live</v>
      </c>
      <c r="O4197" s="10">
        <f>INDEX(cpi!$A$1:$M$106,MATCH($D4197,cpi!$A:$A,0),MATCH($C4197,cpi!$1:$1,0))</f>
        <v>120.3</v>
      </c>
      <c r="P4197" s="10">
        <f>cpi!$I$2</f>
        <v>245.51900000000001</v>
      </c>
      <c r="Q4197" s="10">
        <f t="shared" si="526"/>
        <v>2.0408894430590192</v>
      </c>
      <c r="R4197" s="8" t="str">
        <f t="shared" si="527"/>
        <v/>
      </c>
      <c r="S4197" s="11">
        <f t="shared" si="528"/>
        <v>8163557.7722360771</v>
      </c>
      <c r="T4197" s="11">
        <f t="shared" si="528"/>
        <v>26531562.759767249</v>
      </c>
      <c r="U4197" s="11">
        <f t="shared" si="528"/>
        <v>26531562.759767249</v>
      </c>
    </row>
    <row r="4198" spans="1:21" x14ac:dyDescent="0.2">
      <c r="A4198" s="5">
        <v>4238</v>
      </c>
      <c r="B4198" s="17">
        <v>4</v>
      </c>
      <c r="C4198" s="16">
        <v>8</v>
      </c>
      <c r="D4198" s="16">
        <v>2000</v>
      </c>
      <c r="E4198" s="18">
        <v>36624</v>
      </c>
      <c r="F4198" s="9" t="s">
        <v>4143</v>
      </c>
      <c r="G4198" s="3">
        <v>4000000</v>
      </c>
      <c r="H4198" s="3">
        <v>12178602</v>
      </c>
      <c r="I4198" s="3">
        <v>27786849</v>
      </c>
      <c r="J4198" s="8" t="str">
        <f t="shared" si="522"/>
        <v/>
      </c>
      <c r="K4198" s="8" t="str">
        <f t="shared" si="523"/>
        <v/>
      </c>
      <c r="L4198" s="8" t="str">
        <f t="shared" si="524"/>
        <v>Saving Grace</v>
      </c>
      <c r="M4198" s="8" t="str">
        <f t="shared" si="525"/>
        <v/>
      </c>
      <c r="N4198" s="8" t="str">
        <f t="shared" si="521"/>
        <v>Saving Grace</v>
      </c>
      <c r="O4198" s="10">
        <f>INDEX(cpi!$A$1:$M$106,MATCH($D4198,cpi!$A:$A,0),MATCH($C4198,cpi!$1:$1,0))</f>
        <v>172.8</v>
      </c>
      <c r="P4198" s="10">
        <f>cpi!$I$2</f>
        <v>245.51900000000001</v>
      </c>
      <c r="Q4198" s="10">
        <f t="shared" si="526"/>
        <v>1.4208275462962963</v>
      </c>
      <c r="R4198" s="8" t="str">
        <f t="shared" si="527"/>
        <v/>
      </c>
      <c r="S4198" s="11">
        <f t="shared" si="528"/>
        <v>5683310.1851851847</v>
      </c>
      <c r="T4198" s="11">
        <f t="shared" si="528"/>
        <v>17303693.196979165</v>
      </c>
      <c r="U4198" s="11">
        <f t="shared" si="528"/>
        <v>39480320.483975694</v>
      </c>
    </row>
    <row r="4199" spans="1:21" x14ac:dyDescent="0.2">
      <c r="A4199" s="5">
        <v>4239</v>
      </c>
      <c r="B4199" s="17">
        <v>8</v>
      </c>
      <c r="C4199" s="16">
        <v>8</v>
      </c>
      <c r="D4199" s="16">
        <v>1963</v>
      </c>
      <c r="E4199" s="18">
        <v>23231</v>
      </c>
      <c r="F4199" s="9" t="s">
        <v>4144</v>
      </c>
      <c r="G4199" s="3">
        <v>4000000</v>
      </c>
      <c r="H4199" s="3">
        <v>11744471</v>
      </c>
      <c r="I4199" s="3">
        <v>11744471</v>
      </c>
      <c r="J4199" s="8" t="str">
        <f t="shared" si="522"/>
        <v/>
      </c>
      <c r="K4199" s="8" t="str">
        <f t="shared" si="523"/>
        <v/>
      </c>
      <c r="L4199" s="8" t="str">
        <f t="shared" si="524"/>
        <v>The Great Escape</v>
      </c>
      <c r="M4199" s="8" t="str">
        <f t="shared" si="525"/>
        <v/>
      </c>
      <c r="N4199" s="8" t="str">
        <f t="shared" si="521"/>
        <v>The Great Escape</v>
      </c>
      <c r="O4199" s="10">
        <f>INDEX(cpi!$A$1:$M$106,MATCH($D4199,cpi!$A:$A,0),MATCH($C4199,cpi!$1:$1,0))</f>
        <v>30.7</v>
      </c>
      <c r="P4199" s="10">
        <f>cpi!$I$2</f>
        <v>245.51900000000001</v>
      </c>
      <c r="Q4199" s="10">
        <f t="shared" si="526"/>
        <v>7.9973615635179156</v>
      </c>
      <c r="R4199" s="8" t="str">
        <f t="shared" si="527"/>
        <v/>
      </c>
      <c r="S4199" s="11">
        <f t="shared" si="528"/>
        <v>31989446.254071664</v>
      </c>
      <c r="T4199" s="11">
        <f t="shared" si="528"/>
        <v>93924780.959250823</v>
      </c>
      <c r="U4199" s="11">
        <f t="shared" si="528"/>
        <v>93924780.959250823</v>
      </c>
    </row>
    <row r="4200" spans="1:21" x14ac:dyDescent="0.2">
      <c r="A4200" s="5">
        <v>4240</v>
      </c>
      <c r="B4200" s="17">
        <v>6</v>
      </c>
      <c r="C4200" s="16">
        <v>2</v>
      </c>
      <c r="D4200" s="16">
        <v>2004</v>
      </c>
      <c r="E4200" s="18">
        <v>38140</v>
      </c>
      <c r="F4200" s="9" t="s">
        <v>4145</v>
      </c>
      <c r="G4200" s="3">
        <v>4000000</v>
      </c>
      <c r="H4200" s="3">
        <v>10941801</v>
      </c>
      <c r="I4200" s="3">
        <v>10941801</v>
      </c>
      <c r="J4200" s="8" t="str">
        <f t="shared" si="522"/>
        <v/>
      </c>
      <c r="K4200" s="8" t="str">
        <f t="shared" si="523"/>
        <v/>
      </c>
      <c r="L4200" s="8" t="str">
        <f t="shared" si="524"/>
        <v>What the #$'! Do We Know</v>
      </c>
      <c r="M4200" s="8" t="str">
        <f t="shared" si="525"/>
        <v/>
      </c>
      <c r="N4200" s="8" t="str">
        <f t="shared" si="521"/>
        <v>What the #$'! Do We Know</v>
      </c>
      <c r="O4200" s="10">
        <f>INDEX(cpi!$A$1:$M$106,MATCH($D4200,cpi!$A:$A,0),MATCH($C4200,cpi!$1:$1,0))</f>
        <v>186.2</v>
      </c>
      <c r="P4200" s="10">
        <f>cpi!$I$2</f>
        <v>245.51900000000001</v>
      </c>
      <c r="Q4200" s="10">
        <f t="shared" si="526"/>
        <v>1.3185767991407091</v>
      </c>
      <c r="R4200" s="8" t="str">
        <f t="shared" si="527"/>
        <v/>
      </c>
      <c r="S4200" s="11">
        <f t="shared" si="528"/>
        <v>5274307.1965628369</v>
      </c>
      <c r="T4200" s="11">
        <f t="shared" si="528"/>
        <v>14427604.939414611</v>
      </c>
      <c r="U4200" s="11">
        <f t="shared" si="528"/>
        <v>14427604.939414611</v>
      </c>
    </row>
    <row r="4201" spans="1:21" x14ac:dyDescent="0.2">
      <c r="A4201" s="5">
        <v>4241</v>
      </c>
      <c r="B4201" s="17">
        <v>13</v>
      </c>
      <c r="C4201" s="16">
        <v>5</v>
      </c>
      <c r="D4201" s="16">
        <v>2016</v>
      </c>
      <c r="E4201" s="18">
        <v>42740</v>
      </c>
      <c r="F4201" s="9" t="s">
        <v>4146</v>
      </c>
      <c r="G4201" s="3">
        <v>4000000</v>
      </c>
      <c r="H4201" s="3">
        <v>10753574</v>
      </c>
      <c r="I4201" s="3">
        <v>10898293</v>
      </c>
      <c r="J4201" s="8" t="str">
        <f t="shared" si="522"/>
        <v/>
      </c>
      <c r="K4201" s="8" t="str">
        <f t="shared" si="523"/>
        <v/>
      </c>
      <c r="L4201" s="8" t="str">
        <f t="shared" si="524"/>
        <v>The Darkness</v>
      </c>
      <c r="M4201" s="8" t="str">
        <f t="shared" si="525"/>
        <v/>
      </c>
      <c r="N4201" s="8" t="str">
        <f t="shared" si="521"/>
        <v>The Darkness</v>
      </c>
      <c r="O4201" s="10">
        <f>INDEX(cpi!$A$1:$M$106,MATCH($D4201,cpi!$A:$A,0),MATCH($C4201,cpi!$1:$1,0))</f>
        <v>240.22900000000001</v>
      </c>
      <c r="P4201" s="10">
        <f>cpi!$I$2</f>
        <v>245.51900000000001</v>
      </c>
      <c r="Q4201" s="10">
        <f t="shared" si="526"/>
        <v>1.0220206552914095</v>
      </c>
      <c r="R4201" s="8" t="str">
        <f t="shared" si="527"/>
        <v/>
      </c>
      <c r="S4201" s="11">
        <f t="shared" si="528"/>
        <v>4088082.6211656379</v>
      </c>
      <c r="T4201" s="11">
        <f t="shared" si="528"/>
        <v>10990374.746204663</v>
      </c>
      <c r="U4201" s="11">
        <f t="shared" si="528"/>
        <v>11138280.553417781</v>
      </c>
    </row>
    <row r="4202" spans="1:21" x14ac:dyDescent="0.2">
      <c r="A4202" s="5">
        <v>4243</v>
      </c>
      <c r="B4202" s="17">
        <v>28</v>
      </c>
      <c r="C4202" s="16">
        <v>7</v>
      </c>
      <c r="D4202" s="16">
        <v>2006</v>
      </c>
      <c r="E4202" s="18">
        <v>39545</v>
      </c>
      <c r="F4202" s="9" t="s">
        <v>4147</v>
      </c>
      <c r="G4202" s="3">
        <v>4000000</v>
      </c>
      <c r="H4202" s="3">
        <v>10525717</v>
      </c>
      <c r="I4202" s="3">
        <v>40103262</v>
      </c>
      <c r="J4202" s="8" t="str">
        <f t="shared" si="522"/>
        <v/>
      </c>
      <c r="K4202" s="8" t="str">
        <f t="shared" si="523"/>
        <v/>
      </c>
      <c r="L4202" s="8" t="str">
        <f t="shared" si="524"/>
        <v>Scoop</v>
      </c>
      <c r="M4202" s="8" t="str">
        <f t="shared" si="525"/>
        <v/>
      </c>
      <c r="N4202" s="8" t="str">
        <f t="shared" si="521"/>
        <v>Scoop</v>
      </c>
      <c r="O4202" s="10">
        <f>INDEX(cpi!$A$1:$M$106,MATCH($D4202,cpi!$A:$A,0),MATCH($C4202,cpi!$1:$1,0))</f>
        <v>203.5</v>
      </c>
      <c r="P4202" s="10">
        <f>cpi!$I$2</f>
        <v>245.51900000000001</v>
      </c>
      <c r="Q4202" s="10">
        <f t="shared" si="526"/>
        <v>1.2064815724815725</v>
      </c>
      <c r="R4202" s="8" t="str">
        <f t="shared" si="527"/>
        <v/>
      </c>
      <c r="S4202" s="11">
        <f t="shared" si="528"/>
        <v>4825926.2899262896</v>
      </c>
      <c r="T4202" s="11">
        <f t="shared" si="528"/>
        <v>12699083.597656019</v>
      </c>
      <c r="U4202" s="11">
        <f t="shared" si="528"/>
        <v>48383846.599400491</v>
      </c>
    </row>
    <row r="4203" spans="1:21" x14ac:dyDescent="0.2">
      <c r="A4203" s="5">
        <v>4244</v>
      </c>
      <c r="B4203" s="17">
        <v>14</v>
      </c>
      <c r="C4203" s="16">
        <v>11</v>
      </c>
      <c r="D4203" s="16">
        <v>2001</v>
      </c>
      <c r="E4203" s="18">
        <v>37298</v>
      </c>
      <c r="F4203" s="9" t="s">
        <v>4148</v>
      </c>
      <c r="G4203" s="3">
        <v>4000000</v>
      </c>
      <c r="H4203" s="3">
        <v>10097096</v>
      </c>
      <c r="I4203" s="3">
        <v>10097096</v>
      </c>
      <c r="J4203" s="8" t="str">
        <f t="shared" si="522"/>
        <v/>
      </c>
      <c r="K4203" s="8" t="str">
        <f t="shared" si="523"/>
        <v/>
      </c>
      <c r="L4203" s="8" t="str">
        <f t="shared" si="524"/>
        <v>The Wash</v>
      </c>
      <c r="M4203" s="8" t="str">
        <f t="shared" si="525"/>
        <v/>
      </c>
      <c r="N4203" s="8" t="str">
        <f t="shared" si="521"/>
        <v>The Wash</v>
      </c>
      <c r="O4203" s="10">
        <f>INDEX(cpi!$A$1:$M$106,MATCH($D4203,cpi!$A:$A,0),MATCH($C4203,cpi!$1:$1,0))</f>
        <v>177.4</v>
      </c>
      <c r="P4203" s="10">
        <f>cpi!$I$2</f>
        <v>245.51900000000001</v>
      </c>
      <c r="Q4203" s="10">
        <f t="shared" si="526"/>
        <v>1.3839853438556933</v>
      </c>
      <c r="R4203" s="8" t="str">
        <f t="shared" si="527"/>
        <v/>
      </c>
      <c r="S4203" s="11">
        <f t="shared" si="528"/>
        <v>5535941.375422773</v>
      </c>
      <c r="T4203" s="11">
        <f t="shared" si="528"/>
        <v>13974232.879503945</v>
      </c>
      <c r="U4203" s="11">
        <f t="shared" si="528"/>
        <v>13974232.879503945</v>
      </c>
    </row>
    <row r="4204" spans="1:21" x14ac:dyDescent="0.2">
      <c r="A4204" s="5">
        <v>4245</v>
      </c>
      <c r="B4204" s="17">
        <v>1</v>
      </c>
      <c r="C4204" s="16">
        <v>3</v>
      </c>
      <c r="D4204" s="16">
        <v>2000</v>
      </c>
      <c r="E4204" s="18">
        <v>36528</v>
      </c>
      <c r="F4204" s="9" t="s">
        <v>4149</v>
      </c>
      <c r="G4204" s="3">
        <v>4000000</v>
      </c>
      <c r="H4204" s="3">
        <v>9821335</v>
      </c>
      <c r="I4204" s="3">
        <v>9821335</v>
      </c>
      <c r="J4204" s="8" t="str">
        <f t="shared" si="522"/>
        <v/>
      </c>
      <c r="K4204" s="8" t="str">
        <f t="shared" si="523"/>
        <v/>
      </c>
      <c r="L4204" s="8" t="str">
        <f t="shared" si="524"/>
        <v>3 Strikes</v>
      </c>
      <c r="M4204" s="8" t="str">
        <f t="shared" si="525"/>
        <v/>
      </c>
      <c r="N4204" s="8" t="str">
        <f t="shared" si="521"/>
        <v>3 Strikes</v>
      </c>
      <c r="O4204" s="10">
        <f>INDEX(cpi!$A$1:$M$106,MATCH($D4204,cpi!$A:$A,0),MATCH($C4204,cpi!$1:$1,0))</f>
        <v>171.2</v>
      </c>
      <c r="P4204" s="10">
        <f>cpi!$I$2</f>
        <v>245.51900000000001</v>
      </c>
      <c r="Q4204" s="10">
        <f t="shared" si="526"/>
        <v>1.4341063084112151</v>
      </c>
      <c r="R4204" s="8" t="str">
        <f t="shared" si="527"/>
        <v/>
      </c>
      <c r="S4204" s="11">
        <f t="shared" si="528"/>
        <v>5736425.2336448608</v>
      </c>
      <c r="T4204" s="11">
        <f t="shared" si="528"/>
        <v>14084838.480519861</v>
      </c>
      <c r="U4204" s="11">
        <f t="shared" si="528"/>
        <v>14084838.480519861</v>
      </c>
    </row>
    <row r="4205" spans="1:21" x14ac:dyDescent="0.2">
      <c r="A4205" s="5">
        <v>4246</v>
      </c>
      <c r="B4205" s="17">
        <v>11</v>
      </c>
      <c r="C4205" s="16">
        <v>4</v>
      </c>
      <c r="D4205" s="16">
        <v>2008</v>
      </c>
      <c r="E4205" s="18">
        <v>39756</v>
      </c>
      <c r="F4205" s="9" t="s">
        <v>4150</v>
      </c>
      <c r="G4205" s="3">
        <v>4000000</v>
      </c>
      <c r="H4205" s="3">
        <v>9427026</v>
      </c>
      <c r="I4205" s="3">
        <v>19174817</v>
      </c>
      <c r="J4205" s="8" t="str">
        <f t="shared" si="522"/>
        <v/>
      </c>
      <c r="K4205" s="8" t="str">
        <f t="shared" si="523"/>
        <v/>
      </c>
      <c r="L4205" s="8" t="str">
        <f t="shared" si="524"/>
        <v>The Visitor</v>
      </c>
      <c r="M4205" s="8" t="str">
        <f t="shared" si="525"/>
        <v/>
      </c>
      <c r="N4205" s="8" t="str">
        <f t="shared" si="521"/>
        <v>The Visitor</v>
      </c>
      <c r="O4205" s="10">
        <f>INDEX(cpi!$A$1:$M$106,MATCH($D4205,cpi!$A:$A,0),MATCH($C4205,cpi!$1:$1,0))</f>
        <v>214.82300000000001</v>
      </c>
      <c r="P4205" s="10">
        <f>cpi!$I$2</f>
        <v>245.51900000000001</v>
      </c>
      <c r="Q4205" s="10">
        <f t="shared" si="526"/>
        <v>1.1428897278224399</v>
      </c>
      <c r="R4205" s="8" t="str">
        <f t="shared" si="527"/>
        <v/>
      </c>
      <c r="S4205" s="11">
        <f t="shared" si="528"/>
        <v>4571558.9112897599</v>
      </c>
      <c r="T4205" s="11">
        <f t="shared" si="528"/>
        <v>10774051.179315064</v>
      </c>
      <c r="U4205" s="11">
        <f t="shared" si="528"/>
        <v>21914701.382175095</v>
      </c>
    </row>
    <row r="4206" spans="1:21" x14ac:dyDescent="0.2">
      <c r="A4206" s="5">
        <v>4247</v>
      </c>
      <c r="B4206" s="17">
        <v>26</v>
      </c>
      <c r="C4206" s="16">
        <v>11</v>
      </c>
      <c r="D4206" s="16">
        <v>2003</v>
      </c>
      <c r="E4206" s="18">
        <v>38394</v>
      </c>
      <c r="F4206" s="9" t="s">
        <v>4151</v>
      </c>
      <c r="G4206" s="3">
        <v>4000000</v>
      </c>
      <c r="H4206" s="3">
        <v>8291572</v>
      </c>
      <c r="I4206" s="3">
        <v>11131455</v>
      </c>
      <c r="J4206" s="8" t="str">
        <f t="shared" si="522"/>
        <v/>
      </c>
      <c r="K4206" s="8" t="str">
        <f t="shared" si="523"/>
        <v/>
      </c>
      <c r="L4206" s="8" t="str">
        <f t="shared" si="524"/>
        <v>The Cooler</v>
      </c>
      <c r="M4206" s="8" t="str">
        <f t="shared" si="525"/>
        <v/>
      </c>
      <c r="N4206" s="8" t="str">
        <f t="shared" si="521"/>
        <v>The Cooler</v>
      </c>
      <c r="O4206" s="10">
        <f>INDEX(cpi!$A$1:$M$106,MATCH($D4206,cpi!$A:$A,0),MATCH($C4206,cpi!$1:$1,0))</f>
        <v>184.5</v>
      </c>
      <c r="P4206" s="10">
        <f>cpi!$I$2</f>
        <v>245.51900000000001</v>
      </c>
      <c r="Q4206" s="10">
        <f t="shared" si="526"/>
        <v>1.3307262872628727</v>
      </c>
      <c r="R4206" s="8" t="str">
        <f t="shared" si="527"/>
        <v/>
      </c>
      <c r="S4206" s="11">
        <f t="shared" si="528"/>
        <v>5322905.1490514902</v>
      </c>
      <c r="T4206" s="11">
        <f t="shared" si="528"/>
        <v>11033812.823132792</v>
      </c>
      <c r="U4206" s="11">
        <f t="shared" si="528"/>
        <v>14812919.783983741</v>
      </c>
    </row>
    <row r="4207" spans="1:21" x14ac:dyDescent="0.2">
      <c r="A4207" s="5">
        <v>4248</v>
      </c>
      <c r="B4207" s="17">
        <v>1</v>
      </c>
      <c r="C4207" s="16">
        <v>1</v>
      </c>
      <c r="D4207" s="16">
        <v>1961</v>
      </c>
      <c r="E4207" s="18">
        <v>22282</v>
      </c>
      <c r="F4207" s="9" t="s">
        <v>4152</v>
      </c>
      <c r="G4207" s="3">
        <v>4000000</v>
      </c>
      <c r="H4207" s="3">
        <v>8200000</v>
      </c>
      <c r="I4207" s="3">
        <v>8200000</v>
      </c>
      <c r="J4207" s="8" t="str">
        <f t="shared" si="522"/>
        <v/>
      </c>
      <c r="K4207" s="8" t="str">
        <f t="shared" si="523"/>
        <v/>
      </c>
      <c r="L4207" s="8" t="str">
        <f t="shared" si="524"/>
        <v>The Misfits</v>
      </c>
      <c r="M4207" s="8" t="str">
        <f t="shared" si="525"/>
        <v/>
      </c>
      <c r="N4207" s="8" t="str">
        <f t="shared" si="521"/>
        <v>The Misfits</v>
      </c>
      <c r="O4207" s="10">
        <f>INDEX(cpi!$A$1:$M$106,MATCH($D4207,cpi!$A:$A,0),MATCH($C4207,cpi!$1:$1,0))</f>
        <v>29.8</v>
      </c>
      <c r="P4207" s="10">
        <f>cpi!$I$2</f>
        <v>245.51900000000001</v>
      </c>
      <c r="Q4207" s="10">
        <f t="shared" si="526"/>
        <v>8.2388926174496646</v>
      </c>
      <c r="R4207" s="8" t="str">
        <f t="shared" si="527"/>
        <v/>
      </c>
      <c r="S4207" s="11">
        <f t="shared" si="528"/>
        <v>32955570.469798658</v>
      </c>
      <c r="T4207" s="11">
        <f t="shared" si="528"/>
        <v>67558919.463087246</v>
      </c>
      <c r="U4207" s="11">
        <f t="shared" si="528"/>
        <v>67558919.463087246</v>
      </c>
    </row>
    <row r="4208" spans="1:21" x14ac:dyDescent="0.2">
      <c r="A4208" s="5">
        <v>4249</v>
      </c>
      <c r="B4208" s="17">
        <v>4</v>
      </c>
      <c r="C4208" s="16">
        <v>8</v>
      </c>
      <c r="D4208" s="16">
        <v>2006</v>
      </c>
      <c r="E4208" s="18">
        <v>38815</v>
      </c>
      <c r="F4208" s="9" t="s">
        <v>4153</v>
      </c>
      <c r="G4208" s="3">
        <v>4000000</v>
      </c>
      <c r="H4208" s="3">
        <v>7836393</v>
      </c>
      <c r="I4208" s="3">
        <v>10770993</v>
      </c>
      <c r="J4208" s="8" t="str">
        <f t="shared" si="522"/>
        <v/>
      </c>
      <c r="K4208" s="8" t="str">
        <f t="shared" si="523"/>
        <v/>
      </c>
      <c r="L4208" s="8" t="str">
        <f t="shared" si="524"/>
        <v>The Night Listener</v>
      </c>
      <c r="M4208" s="8" t="str">
        <f t="shared" si="525"/>
        <v/>
      </c>
      <c r="N4208" s="8" t="str">
        <f t="shared" si="521"/>
        <v>The Night Listener</v>
      </c>
      <c r="O4208" s="10">
        <f>INDEX(cpi!$A$1:$M$106,MATCH($D4208,cpi!$A:$A,0),MATCH($C4208,cpi!$1:$1,0))</f>
        <v>203.9</v>
      </c>
      <c r="P4208" s="10">
        <f>cpi!$I$2</f>
        <v>245.51900000000001</v>
      </c>
      <c r="Q4208" s="10">
        <f t="shared" si="526"/>
        <v>1.204114762138303</v>
      </c>
      <c r="R4208" s="8" t="str">
        <f t="shared" si="527"/>
        <v/>
      </c>
      <c r="S4208" s="11">
        <f t="shared" si="528"/>
        <v>4816459.0485532125</v>
      </c>
      <c r="T4208" s="11">
        <f t="shared" si="528"/>
        <v>9435916.4932172634</v>
      </c>
      <c r="U4208" s="11">
        <f t="shared" si="528"/>
        <v>12969511.674188327</v>
      </c>
    </row>
    <row r="4209" spans="1:21" x14ac:dyDescent="0.2">
      <c r="A4209" s="5">
        <v>4250</v>
      </c>
      <c r="B4209" s="17">
        <v>3</v>
      </c>
      <c r="C4209" s="16">
        <v>2</v>
      </c>
      <c r="D4209" s="16">
        <v>1995</v>
      </c>
      <c r="E4209" s="18">
        <v>34760</v>
      </c>
      <c r="F4209" s="9" t="s">
        <v>4154</v>
      </c>
      <c r="G4209" s="3">
        <v>4000000</v>
      </c>
      <c r="H4209" s="3">
        <v>7555256</v>
      </c>
      <c r="I4209" s="3">
        <v>7555256</v>
      </c>
      <c r="J4209" s="8" t="str">
        <f t="shared" si="522"/>
        <v/>
      </c>
      <c r="K4209" s="8" t="str">
        <f t="shared" si="523"/>
        <v/>
      </c>
      <c r="L4209" s="8" t="str">
        <f t="shared" si="524"/>
        <v>The Jerky Boys</v>
      </c>
      <c r="M4209" s="8" t="str">
        <f t="shared" si="525"/>
        <v/>
      </c>
      <c r="N4209" s="8" t="str">
        <f t="shared" si="521"/>
        <v>The Jerky Boys</v>
      </c>
      <c r="O4209" s="10">
        <f>INDEX(cpi!$A$1:$M$106,MATCH($D4209,cpi!$A:$A,0),MATCH($C4209,cpi!$1:$1,0))</f>
        <v>150.9</v>
      </c>
      <c r="P4209" s="10">
        <f>cpi!$I$2</f>
        <v>245.51900000000001</v>
      </c>
      <c r="Q4209" s="10">
        <f t="shared" si="526"/>
        <v>1.6270311464546057</v>
      </c>
      <c r="R4209" s="8" t="str">
        <f t="shared" si="527"/>
        <v/>
      </c>
      <c r="S4209" s="11">
        <f t="shared" si="528"/>
        <v>6508124.585818423</v>
      </c>
      <c r="T4209" s="11">
        <f t="shared" si="528"/>
        <v>12292636.831438038</v>
      </c>
      <c r="U4209" s="11">
        <f t="shared" si="528"/>
        <v>12292636.831438038</v>
      </c>
    </row>
    <row r="4210" spans="1:21" x14ac:dyDescent="0.2">
      <c r="A4210" s="5">
        <v>4251</v>
      </c>
      <c r="B4210" s="17">
        <v>28</v>
      </c>
      <c r="C4210" s="16">
        <v>12</v>
      </c>
      <c r="D4210" s="16">
        <v>2007</v>
      </c>
      <c r="E4210" s="18">
        <v>39915</v>
      </c>
      <c r="F4210" s="9" t="s">
        <v>4155</v>
      </c>
      <c r="G4210" s="3">
        <v>4000000</v>
      </c>
      <c r="H4210" s="3">
        <v>7159147</v>
      </c>
      <c r="I4210" s="3">
        <v>79250193</v>
      </c>
      <c r="J4210" s="8" t="str">
        <f t="shared" si="522"/>
        <v/>
      </c>
      <c r="K4210" s="8" t="str">
        <f t="shared" si="523"/>
        <v/>
      </c>
      <c r="L4210" s="8" t="str">
        <f t="shared" si="524"/>
        <v>El orfanato</v>
      </c>
      <c r="M4210" s="8" t="str">
        <f t="shared" si="525"/>
        <v/>
      </c>
      <c r="N4210" s="8" t="str">
        <f t="shared" si="521"/>
        <v>El orfanato</v>
      </c>
      <c r="O4210" s="10">
        <f>INDEX(cpi!$A$1:$M$106,MATCH($D4210,cpi!$A:$A,0),MATCH($C4210,cpi!$1:$1,0))</f>
        <v>210.036</v>
      </c>
      <c r="P4210" s="10">
        <f>cpi!$I$2</f>
        <v>245.51900000000001</v>
      </c>
      <c r="Q4210" s="10">
        <f t="shared" si="526"/>
        <v>1.1689377059170809</v>
      </c>
      <c r="R4210" s="8" t="str">
        <f t="shared" si="527"/>
        <v/>
      </c>
      <c r="S4210" s="11">
        <f t="shared" si="528"/>
        <v>4675750.8236683235</v>
      </c>
      <c r="T4210" s="11">
        <f t="shared" si="528"/>
        <v>8368596.8705031518</v>
      </c>
      <c r="U4210" s="11">
        <f t="shared" si="528"/>
        <v>92638538.798905909</v>
      </c>
    </row>
    <row r="4211" spans="1:21" x14ac:dyDescent="0.2">
      <c r="A4211" s="5">
        <v>4252</v>
      </c>
      <c r="B4211" s="17">
        <v>25</v>
      </c>
      <c r="C4211" s="16">
        <v>5</v>
      </c>
      <c r="D4211" s="16">
        <v>2007</v>
      </c>
      <c r="E4211" s="18">
        <v>39818</v>
      </c>
      <c r="F4211" s="9" t="s">
        <v>4156</v>
      </c>
      <c r="G4211" s="3">
        <v>4000000</v>
      </c>
      <c r="H4211" s="3">
        <v>7006708</v>
      </c>
      <c r="I4211" s="3">
        <v>8302995</v>
      </c>
      <c r="J4211" s="8" t="str">
        <f t="shared" si="522"/>
        <v/>
      </c>
      <c r="K4211" s="8" t="str">
        <f t="shared" si="523"/>
        <v/>
      </c>
      <c r="L4211" s="8" t="str">
        <f t="shared" si="524"/>
        <v>Bug</v>
      </c>
      <c r="M4211" s="8" t="str">
        <f t="shared" si="525"/>
        <v/>
      </c>
      <c r="N4211" s="8" t="str">
        <f t="shared" si="521"/>
        <v>Bug</v>
      </c>
      <c r="O4211" s="10">
        <f>INDEX(cpi!$A$1:$M$106,MATCH($D4211,cpi!$A:$A,0),MATCH($C4211,cpi!$1:$1,0))</f>
        <v>207.94900000000001</v>
      </c>
      <c r="P4211" s="10">
        <f>cpi!$I$2</f>
        <v>245.51900000000001</v>
      </c>
      <c r="Q4211" s="10">
        <f t="shared" si="526"/>
        <v>1.1806692987222829</v>
      </c>
      <c r="R4211" s="8" t="str">
        <f t="shared" si="527"/>
        <v/>
      </c>
      <c r="S4211" s="11">
        <f t="shared" si="528"/>
        <v>4722677.1948891319</v>
      </c>
      <c r="T4211" s="11">
        <f t="shared" si="528"/>
        <v>8272605.0207118094</v>
      </c>
      <c r="U4211" s="11">
        <f t="shared" si="528"/>
        <v>9803091.2839446217</v>
      </c>
    </row>
    <row r="4212" spans="1:21" x14ac:dyDescent="0.2">
      <c r="A4212" s="5">
        <v>4253</v>
      </c>
      <c r="B4212" s="17">
        <v>11</v>
      </c>
      <c r="C4212" s="16">
        <v>10</v>
      </c>
      <c r="D4212" s="16">
        <v>2002</v>
      </c>
      <c r="E4212" s="18">
        <v>37570</v>
      </c>
      <c r="F4212" s="9" t="s">
        <v>4157</v>
      </c>
      <c r="G4212" s="3">
        <v>4000000</v>
      </c>
      <c r="H4212" s="3">
        <v>6525762</v>
      </c>
      <c r="I4212" s="3">
        <v>11799060</v>
      </c>
      <c r="J4212" s="8" t="str">
        <f t="shared" si="522"/>
        <v/>
      </c>
      <c r="K4212" s="8" t="str">
        <f t="shared" si="523"/>
        <v/>
      </c>
      <c r="L4212" s="8" t="str">
        <f t="shared" si="524"/>
        <v>The Rules of Attraction</v>
      </c>
      <c r="M4212" s="8" t="str">
        <f t="shared" si="525"/>
        <v/>
      </c>
      <c r="N4212" s="8" t="str">
        <f t="shared" si="521"/>
        <v>The Rules of Attraction</v>
      </c>
      <c r="O4212" s="10">
        <f>INDEX(cpi!$A$1:$M$106,MATCH($D4212,cpi!$A:$A,0),MATCH($C4212,cpi!$1:$1,0))</f>
        <v>181.3</v>
      </c>
      <c r="P4212" s="10">
        <f>cpi!$I$2</f>
        <v>245.51900000000001</v>
      </c>
      <c r="Q4212" s="10">
        <f t="shared" si="526"/>
        <v>1.3542140099282955</v>
      </c>
      <c r="R4212" s="8" t="str">
        <f t="shared" si="527"/>
        <v/>
      </c>
      <c r="S4212" s="11">
        <f t="shared" si="528"/>
        <v>5416856.0397131825</v>
      </c>
      <c r="T4212" s="11">
        <f t="shared" si="528"/>
        <v>8837278.3258576933</v>
      </c>
      <c r="U4212" s="11">
        <f t="shared" si="528"/>
        <v>15978452.355984556</v>
      </c>
    </row>
    <row r="4213" spans="1:21" x14ac:dyDescent="0.2">
      <c r="A4213" s="5">
        <v>4254</v>
      </c>
      <c r="B4213" s="17">
        <v>19</v>
      </c>
      <c r="C4213" s="16">
        <v>12</v>
      </c>
      <c r="D4213" s="16">
        <v>1969</v>
      </c>
      <c r="E4213" s="18">
        <v>25761</v>
      </c>
      <c r="F4213" s="9" t="s">
        <v>4158</v>
      </c>
      <c r="G4213" s="3">
        <v>4000000</v>
      </c>
      <c r="H4213" s="3">
        <v>6000000</v>
      </c>
      <c r="I4213" s="3">
        <v>6000000</v>
      </c>
      <c r="J4213" s="8" t="str">
        <f t="shared" si="522"/>
        <v/>
      </c>
      <c r="K4213" s="8" t="str">
        <f t="shared" si="523"/>
        <v/>
      </c>
      <c r="L4213" s="8" t="str">
        <f t="shared" si="524"/>
        <v>Topaz</v>
      </c>
      <c r="M4213" s="8" t="str">
        <f t="shared" si="525"/>
        <v/>
      </c>
      <c r="N4213" s="8" t="str">
        <f t="shared" si="521"/>
        <v>Topaz</v>
      </c>
      <c r="O4213" s="10">
        <f>INDEX(cpi!$A$1:$M$106,MATCH($D4213,cpi!$A:$A,0),MATCH($C4213,cpi!$1:$1,0))</f>
        <v>37.700000000000003</v>
      </c>
      <c r="P4213" s="10">
        <f>cpi!$I$2</f>
        <v>245.51900000000001</v>
      </c>
      <c r="Q4213" s="10">
        <f t="shared" si="526"/>
        <v>6.5124403183023869</v>
      </c>
      <c r="R4213" s="8" t="str">
        <f t="shared" si="527"/>
        <v/>
      </c>
      <c r="S4213" s="11">
        <f t="shared" si="528"/>
        <v>26049761.273209546</v>
      </c>
      <c r="T4213" s="11">
        <f t="shared" si="528"/>
        <v>39074641.909814321</v>
      </c>
      <c r="U4213" s="11">
        <f t="shared" si="528"/>
        <v>39074641.909814321</v>
      </c>
    </row>
    <row r="4214" spans="1:21" x14ac:dyDescent="0.2">
      <c r="A4214" s="5">
        <v>4255</v>
      </c>
      <c r="B4214" s="17">
        <v>17</v>
      </c>
      <c r="C4214" s="16">
        <v>11</v>
      </c>
      <c r="D4214" s="16">
        <v>2006</v>
      </c>
      <c r="E4214" s="18">
        <v>39213</v>
      </c>
      <c r="F4214" s="9" t="s">
        <v>4159</v>
      </c>
      <c r="G4214" s="3">
        <v>4000000</v>
      </c>
      <c r="H4214" s="3">
        <v>4630045</v>
      </c>
      <c r="I4214" s="3">
        <v>4630045</v>
      </c>
      <c r="J4214" s="8" t="str">
        <f t="shared" si="522"/>
        <v/>
      </c>
      <c r="K4214" s="8" t="str">
        <f t="shared" si="523"/>
        <v/>
      </c>
      <c r="L4214" s="8" t="str">
        <f t="shared" si="524"/>
        <v>Let's Go to Prison</v>
      </c>
      <c r="M4214" s="8" t="str">
        <f t="shared" si="525"/>
        <v/>
      </c>
      <c r="N4214" s="8" t="str">
        <f t="shared" si="521"/>
        <v>Let's Go to Prison</v>
      </c>
      <c r="O4214" s="10">
        <f>INDEX(cpi!$A$1:$M$106,MATCH($D4214,cpi!$A:$A,0),MATCH($C4214,cpi!$1:$1,0))</f>
        <v>201.5</v>
      </c>
      <c r="P4214" s="10">
        <f>cpi!$I$2</f>
        <v>245.51900000000001</v>
      </c>
      <c r="Q4214" s="10">
        <f t="shared" si="526"/>
        <v>1.2184565756823822</v>
      </c>
      <c r="R4214" s="8" t="str">
        <f t="shared" si="527"/>
        <v/>
      </c>
      <c r="S4214" s="11">
        <f t="shared" si="528"/>
        <v>4873826.3027295284</v>
      </c>
      <c r="T4214" s="11">
        <f t="shared" si="528"/>
        <v>5641508.7759553352</v>
      </c>
      <c r="U4214" s="11">
        <f t="shared" si="528"/>
        <v>5641508.7759553352</v>
      </c>
    </row>
    <row r="4215" spans="1:21" x14ac:dyDescent="0.2">
      <c r="A4215" s="5">
        <v>4256</v>
      </c>
      <c r="B4215" s="17">
        <v>25</v>
      </c>
      <c r="C4215" s="16">
        <v>12</v>
      </c>
      <c r="D4215" s="16">
        <v>1995</v>
      </c>
      <c r="E4215" s="18">
        <v>35442</v>
      </c>
      <c r="F4215" s="9" t="s">
        <v>4160</v>
      </c>
      <c r="G4215" s="3">
        <v>4000000</v>
      </c>
      <c r="H4215" s="3">
        <v>4301000</v>
      </c>
      <c r="I4215" s="3">
        <v>4301000</v>
      </c>
      <c r="J4215" s="8" t="str">
        <f t="shared" si="522"/>
        <v/>
      </c>
      <c r="K4215" s="8" t="str">
        <f t="shared" si="523"/>
        <v/>
      </c>
      <c r="L4215" s="8" t="str">
        <f t="shared" si="524"/>
        <v>Four Rooms</v>
      </c>
      <c r="M4215" s="8" t="str">
        <f t="shared" si="525"/>
        <v/>
      </c>
      <c r="N4215" s="8" t="str">
        <f t="shared" si="521"/>
        <v>Four Rooms</v>
      </c>
      <c r="O4215" s="10">
        <f>INDEX(cpi!$A$1:$M$106,MATCH($D4215,cpi!$A:$A,0),MATCH($C4215,cpi!$1:$1,0))</f>
        <v>153.5</v>
      </c>
      <c r="P4215" s="10">
        <f>cpi!$I$2</f>
        <v>245.51900000000001</v>
      </c>
      <c r="Q4215" s="10">
        <f t="shared" si="526"/>
        <v>1.599472312703583</v>
      </c>
      <c r="R4215" s="8" t="str">
        <f t="shared" si="527"/>
        <v/>
      </c>
      <c r="S4215" s="11">
        <f t="shared" si="528"/>
        <v>6397889.2508143317</v>
      </c>
      <c r="T4215" s="11">
        <f t="shared" si="528"/>
        <v>6879330.4169381103</v>
      </c>
      <c r="U4215" s="11">
        <f t="shared" si="528"/>
        <v>6879330.4169381103</v>
      </c>
    </row>
    <row r="4216" spans="1:21" x14ac:dyDescent="0.2">
      <c r="A4216" s="5">
        <v>4257</v>
      </c>
      <c r="B4216" s="17">
        <v>20</v>
      </c>
      <c r="C4216" s="16">
        <v>9</v>
      </c>
      <c r="D4216" s="16">
        <v>2002</v>
      </c>
      <c r="E4216" s="18">
        <v>37842</v>
      </c>
      <c r="F4216" s="9" t="s">
        <v>4161</v>
      </c>
      <c r="G4216" s="3">
        <v>4000000</v>
      </c>
      <c r="H4216" s="3">
        <v>4046737</v>
      </c>
      <c r="I4216" s="3">
        <v>9413956</v>
      </c>
      <c r="J4216" s="8" t="str">
        <f t="shared" si="522"/>
        <v/>
      </c>
      <c r="K4216" s="8" t="str">
        <f t="shared" si="523"/>
        <v/>
      </c>
      <c r="L4216" s="8" t="str">
        <f t="shared" si="524"/>
        <v>Secretary</v>
      </c>
      <c r="M4216" s="8" t="str">
        <f t="shared" si="525"/>
        <v/>
      </c>
      <c r="N4216" s="8" t="str">
        <f t="shared" si="521"/>
        <v>Secretary</v>
      </c>
      <c r="O4216" s="10">
        <f>INDEX(cpi!$A$1:$M$106,MATCH($D4216,cpi!$A:$A,0),MATCH($C4216,cpi!$1:$1,0))</f>
        <v>181</v>
      </c>
      <c r="P4216" s="10">
        <f>cpi!$I$2</f>
        <v>245.51900000000001</v>
      </c>
      <c r="Q4216" s="10">
        <f t="shared" si="526"/>
        <v>1.3564585635359117</v>
      </c>
      <c r="R4216" s="8" t="str">
        <f t="shared" si="527"/>
        <v/>
      </c>
      <c r="S4216" s="11">
        <f t="shared" si="528"/>
        <v>5425834.2541436469</v>
      </c>
      <c r="T4216" s="11">
        <f t="shared" si="528"/>
        <v>5489231.0580276242</v>
      </c>
      <c r="U4216" s="11">
        <f t="shared" si="528"/>
        <v>12769641.232950278</v>
      </c>
    </row>
    <row r="4217" spans="1:21" x14ac:dyDescent="0.2">
      <c r="A4217" s="5">
        <v>4258</v>
      </c>
      <c r="B4217" s="17">
        <v>25</v>
      </c>
      <c r="C4217" s="16">
        <v>4</v>
      </c>
      <c r="D4217" s="16">
        <v>2003</v>
      </c>
      <c r="E4217" s="18">
        <v>38356</v>
      </c>
      <c r="F4217" s="9" t="s">
        <v>4162</v>
      </c>
      <c r="G4217" s="3">
        <v>4000000</v>
      </c>
      <c r="H4217" s="3">
        <v>3816594</v>
      </c>
      <c r="I4217" s="3">
        <v>3816594</v>
      </c>
      <c r="J4217" s="8" t="str">
        <f t="shared" si="522"/>
        <v/>
      </c>
      <c r="K4217" s="8" t="str">
        <f t="shared" si="523"/>
        <v/>
      </c>
      <c r="L4217" s="8" t="str">
        <f t="shared" si="524"/>
        <v>The Real Cancun</v>
      </c>
      <c r="M4217" s="8" t="str">
        <f t="shared" si="525"/>
        <v/>
      </c>
      <c r="N4217" s="8" t="str">
        <f t="shared" si="521"/>
        <v>The Real Cancun</v>
      </c>
      <c r="O4217" s="10">
        <f>INDEX(cpi!$A$1:$M$106,MATCH($D4217,cpi!$A:$A,0),MATCH($C4217,cpi!$1:$1,0))</f>
        <v>183.8</v>
      </c>
      <c r="P4217" s="10">
        <f>cpi!$I$2</f>
        <v>245.51900000000001</v>
      </c>
      <c r="Q4217" s="10">
        <f t="shared" si="526"/>
        <v>1.3357943416757345</v>
      </c>
      <c r="R4217" s="8" t="str">
        <f t="shared" si="527"/>
        <v/>
      </c>
      <c r="S4217" s="11">
        <f t="shared" si="528"/>
        <v>5343177.3667029385</v>
      </c>
      <c r="T4217" s="11">
        <f t="shared" si="528"/>
        <v>5098184.6696735583</v>
      </c>
      <c r="U4217" s="11">
        <f t="shared" si="528"/>
        <v>5098184.6696735583</v>
      </c>
    </row>
    <row r="4218" spans="1:21" x14ac:dyDescent="0.2">
      <c r="A4218" s="5">
        <v>4259</v>
      </c>
      <c r="B4218" s="17">
        <v>1</v>
      </c>
      <c r="C4218" s="16">
        <v>12</v>
      </c>
      <c r="D4218" s="16">
        <v>1988</v>
      </c>
      <c r="E4218" s="18">
        <v>32154</v>
      </c>
      <c r="F4218" s="9" t="s">
        <v>4163</v>
      </c>
      <c r="G4218" s="3">
        <v>4000000</v>
      </c>
      <c r="H4218" s="3">
        <v>3468572</v>
      </c>
      <c r="I4218" s="3">
        <v>3468572</v>
      </c>
      <c r="J4218" s="8" t="str">
        <f t="shared" si="522"/>
        <v/>
      </c>
      <c r="K4218" s="8" t="str">
        <f t="shared" si="523"/>
        <v/>
      </c>
      <c r="L4218" s="8" t="str">
        <f t="shared" si="524"/>
        <v>Talk Radio</v>
      </c>
      <c r="M4218" s="8" t="str">
        <f t="shared" si="525"/>
        <v/>
      </c>
      <c r="N4218" s="8" t="str">
        <f t="shared" si="521"/>
        <v>Talk Radio</v>
      </c>
      <c r="O4218" s="10">
        <f>INDEX(cpi!$A$1:$M$106,MATCH($D4218,cpi!$A:$A,0),MATCH($C4218,cpi!$1:$1,0))</f>
        <v>120.5</v>
      </c>
      <c r="P4218" s="10">
        <f>cpi!$I$2</f>
        <v>245.51900000000001</v>
      </c>
      <c r="Q4218" s="10">
        <f t="shared" si="526"/>
        <v>2.0375020746887968</v>
      </c>
      <c r="R4218" s="8" t="str">
        <f t="shared" si="527"/>
        <v/>
      </c>
      <c r="S4218" s="11">
        <f t="shared" si="528"/>
        <v>8150008.2987551875</v>
      </c>
      <c r="T4218" s="11">
        <f t="shared" si="528"/>
        <v>7067222.6462074695</v>
      </c>
      <c r="U4218" s="11">
        <f t="shared" si="528"/>
        <v>7067222.6462074695</v>
      </c>
    </row>
    <row r="4219" spans="1:21" x14ac:dyDescent="0.2">
      <c r="A4219" s="5">
        <v>4260</v>
      </c>
      <c r="B4219" s="17">
        <v>31</v>
      </c>
      <c r="C4219" s="16">
        <v>1</v>
      </c>
      <c r="D4219" s="16">
        <v>1997</v>
      </c>
      <c r="E4219" s="18">
        <v>36342</v>
      </c>
      <c r="F4219" s="9" t="s">
        <v>4164</v>
      </c>
      <c r="G4219" s="3">
        <v>4000000</v>
      </c>
      <c r="H4219" s="3">
        <v>2922988</v>
      </c>
      <c r="I4219" s="3">
        <v>2922988</v>
      </c>
      <c r="J4219" s="8" t="str">
        <f t="shared" si="522"/>
        <v/>
      </c>
      <c r="K4219" s="8" t="str">
        <f t="shared" si="523"/>
        <v/>
      </c>
      <c r="L4219" s="8" t="str">
        <f t="shared" si="524"/>
        <v>Waiting for Guffman</v>
      </c>
      <c r="M4219" s="8" t="str">
        <f t="shared" si="525"/>
        <v/>
      </c>
      <c r="N4219" s="8" t="str">
        <f t="shared" si="521"/>
        <v>Waiting for Guffman</v>
      </c>
      <c r="O4219" s="10">
        <f>INDEX(cpi!$A$1:$M$106,MATCH($D4219,cpi!$A:$A,0),MATCH($C4219,cpi!$1:$1,0))</f>
        <v>159.1</v>
      </c>
      <c r="P4219" s="10">
        <f>cpi!$I$2</f>
        <v>245.51900000000001</v>
      </c>
      <c r="Q4219" s="10">
        <f t="shared" si="526"/>
        <v>1.5431741043368952</v>
      </c>
      <c r="R4219" s="8" t="str">
        <f t="shared" si="527"/>
        <v/>
      </c>
      <c r="S4219" s="11">
        <f t="shared" si="528"/>
        <v>6172696.4173475811</v>
      </c>
      <c r="T4219" s="11">
        <f t="shared" si="528"/>
        <v>4510679.3888874929</v>
      </c>
      <c r="U4219" s="11">
        <f t="shared" si="528"/>
        <v>4510679.3888874929</v>
      </c>
    </row>
    <row r="4220" spans="1:21" x14ac:dyDescent="0.2">
      <c r="A4220" s="5">
        <v>4261</v>
      </c>
      <c r="B4220" s="17">
        <v>10</v>
      </c>
      <c r="C4220" s="16">
        <v>9</v>
      </c>
      <c r="D4220" s="16">
        <v>1999</v>
      </c>
      <c r="E4220" s="18">
        <v>36442</v>
      </c>
      <c r="F4220" s="9" t="s">
        <v>4165</v>
      </c>
      <c r="G4220" s="3">
        <v>4000000</v>
      </c>
      <c r="H4220" s="3">
        <v>2793776</v>
      </c>
      <c r="I4220" s="3">
        <v>2793776</v>
      </c>
      <c r="J4220" s="8" t="str">
        <f t="shared" si="522"/>
        <v/>
      </c>
      <c r="K4220" s="8" t="str">
        <f t="shared" si="523"/>
        <v/>
      </c>
      <c r="L4220" s="8" t="str">
        <f t="shared" si="524"/>
        <v>Love Stinks</v>
      </c>
      <c r="M4220" s="8" t="str">
        <f t="shared" si="525"/>
        <v/>
      </c>
      <c r="N4220" s="8" t="str">
        <f t="shared" si="521"/>
        <v>Love Stinks</v>
      </c>
      <c r="O4220" s="10">
        <f>INDEX(cpi!$A$1:$M$106,MATCH($D4220,cpi!$A:$A,0),MATCH($C4220,cpi!$1:$1,0))</f>
        <v>167.9</v>
      </c>
      <c r="P4220" s="10">
        <f>cpi!$I$2</f>
        <v>245.51900000000001</v>
      </c>
      <c r="Q4220" s="10">
        <f t="shared" si="526"/>
        <v>1.4622930315664087</v>
      </c>
      <c r="R4220" s="8" t="str">
        <f t="shared" si="527"/>
        <v/>
      </c>
      <c r="S4220" s="11">
        <f t="shared" si="528"/>
        <v>5849172.1262656348</v>
      </c>
      <c r="T4220" s="11">
        <f t="shared" si="528"/>
        <v>4085319.1765574748</v>
      </c>
      <c r="U4220" s="11">
        <f t="shared" si="528"/>
        <v>4085319.1765574748</v>
      </c>
    </row>
    <row r="4221" spans="1:21" x14ac:dyDescent="0.2">
      <c r="A4221" s="5">
        <v>4262</v>
      </c>
      <c r="B4221" s="17">
        <v>24</v>
      </c>
      <c r="C4221" s="16">
        <v>8</v>
      </c>
      <c r="D4221" s="16">
        <v>2012</v>
      </c>
      <c r="E4221" s="18">
        <v>41616</v>
      </c>
      <c r="F4221" s="9" t="s">
        <v>4166</v>
      </c>
      <c r="G4221" s="3">
        <v>4000000</v>
      </c>
      <c r="H4221" s="3">
        <v>2672413</v>
      </c>
      <c r="I4221" s="3">
        <v>5966671</v>
      </c>
      <c r="J4221" s="8" t="str">
        <f t="shared" si="522"/>
        <v/>
      </c>
      <c r="K4221" s="8" t="str">
        <f t="shared" si="523"/>
        <v/>
      </c>
      <c r="L4221" s="8" t="str">
        <f t="shared" si="524"/>
        <v>Samsara</v>
      </c>
      <c r="M4221" s="8" t="str">
        <f t="shared" si="525"/>
        <v/>
      </c>
      <c r="N4221" s="8" t="str">
        <f t="shared" si="521"/>
        <v>Samsara</v>
      </c>
      <c r="O4221" s="10">
        <f>INDEX(cpi!$A$1:$M$106,MATCH($D4221,cpi!$A:$A,0),MATCH($C4221,cpi!$1:$1,0))</f>
        <v>230.37899999999999</v>
      </c>
      <c r="P4221" s="10">
        <f>cpi!$I$2</f>
        <v>245.51900000000001</v>
      </c>
      <c r="Q4221" s="10">
        <f t="shared" si="526"/>
        <v>1.0657177954587875</v>
      </c>
      <c r="R4221" s="8" t="str">
        <f t="shared" si="527"/>
        <v/>
      </c>
      <c r="S4221" s="11">
        <f t="shared" si="528"/>
        <v>4262871.1818351503</v>
      </c>
      <c r="T4221" s="11">
        <f t="shared" si="528"/>
        <v>2848038.0909154047</v>
      </c>
      <c r="U4221" s="11">
        <f t="shared" si="528"/>
        <v>6358787.4643478794</v>
      </c>
    </row>
    <row r="4222" spans="1:21" x14ac:dyDescent="0.2">
      <c r="A4222" s="5">
        <v>4263</v>
      </c>
      <c r="B4222" s="17">
        <v>22</v>
      </c>
      <c r="C4222" s="16">
        <v>6</v>
      </c>
      <c r="D4222" s="16">
        <v>2007</v>
      </c>
      <c r="E4222" s="18">
        <v>39727</v>
      </c>
      <c r="F4222" s="9" t="s">
        <v>4167</v>
      </c>
      <c r="G4222" s="3">
        <v>4000000</v>
      </c>
      <c r="H4222" s="3">
        <v>2426851</v>
      </c>
      <c r="I4222" s="3">
        <v>3858964</v>
      </c>
      <c r="J4222" s="8" t="str">
        <f t="shared" si="522"/>
        <v/>
      </c>
      <c r="K4222" s="8" t="str">
        <f t="shared" si="523"/>
        <v/>
      </c>
      <c r="L4222" s="8" t="str">
        <f t="shared" si="524"/>
        <v>You Kill Me</v>
      </c>
      <c r="M4222" s="8" t="str">
        <f t="shared" si="525"/>
        <v/>
      </c>
      <c r="N4222" s="8" t="str">
        <f t="shared" si="521"/>
        <v>You Kill Me</v>
      </c>
      <c r="O4222" s="10">
        <f>INDEX(cpi!$A$1:$M$106,MATCH($D4222,cpi!$A:$A,0),MATCH($C4222,cpi!$1:$1,0))</f>
        <v>208.352</v>
      </c>
      <c r="P4222" s="10">
        <f>cpi!$I$2</f>
        <v>245.51900000000001</v>
      </c>
      <c r="Q4222" s="10">
        <f t="shared" si="526"/>
        <v>1.1783856166487483</v>
      </c>
      <c r="R4222" s="8" t="str">
        <f t="shared" si="527"/>
        <v/>
      </c>
      <c r="S4222" s="11">
        <f t="shared" si="528"/>
        <v>4713542.4665949931</v>
      </c>
      <c r="T4222" s="11">
        <f t="shared" si="528"/>
        <v>2859766.3121496313</v>
      </c>
      <c r="U4222" s="11">
        <f t="shared" si="528"/>
        <v>4547347.6727653202</v>
      </c>
    </row>
    <row r="4223" spans="1:21" x14ac:dyDescent="0.2">
      <c r="A4223" s="5">
        <v>4264</v>
      </c>
      <c r="B4223" s="17">
        <v>17</v>
      </c>
      <c r="C4223" s="16">
        <v>6</v>
      </c>
      <c r="D4223" s="16">
        <v>2011</v>
      </c>
      <c r="E4223" s="18">
        <v>41035</v>
      </c>
      <c r="F4223" s="9" t="s">
        <v>4168</v>
      </c>
      <c r="G4223" s="3">
        <v>4000000</v>
      </c>
      <c r="H4223" s="3">
        <v>1430241</v>
      </c>
      <c r="I4223" s="3">
        <v>1989035</v>
      </c>
      <c r="J4223" s="8" t="str">
        <f t="shared" si="522"/>
        <v/>
      </c>
      <c r="K4223" s="8" t="str">
        <f t="shared" si="523"/>
        <v/>
      </c>
      <c r="L4223" s="8" t="str">
        <f t="shared" si="524"/>
        <v>The Art of Getting By</v>
      </c>
      <c r="M4223" s="8" t="str">
        <f t="shared" si="525"/>
        <v/>
      </c>
      <c r="N4223" s="8" t="str">
        <f t="shared" si="521"/>
        <v>The Art of Getting By</v>
      </c>
      <c r="O4223" s="10">
        <f>INDEX(cpi!$A$1:$M$106,MATCH($D4223,cpi!$A:$A,0),MATCH($C4223,cpi!$1:$1,0))</f>
        <v>225.72200000000001</v>
      </c>
      <c r="P4223" s="10">
        <f>cpi!$I$2</f>
        <v>245.51900000000001</v>
      </c>
      <c r="Q4223" s="10">
        <f t="shared" si="526"/>
        <v>1.0877052303275712</v>
      </c>
      <c r="R4223" s="8" t="str">
        <f t="shared" si="527"/>
        <v/>
      </c>
      <c r="S4223" s="11">
        <f t="shared" si="528"/>
        <v>4350820.9213102842</v>
      </c>
      <c r="T4223" s="11">
        <f t="shared" si="528"/>
        <v>1555680.6163289356</v>
      </c>
      <c r="U4223" s="11">
        <f t="shared" si="528"/>
        <v>2163483.7728046007</v>
      </c>
    </row>
    <row r="4224" spans="1:21" x14ac:dyDescent="0.2">
      <c r="A4224" s="5">
        <v>4265</v>
      </c>
      <c r="B4224" s="17">
        <v>16</v>
      </c>
      <c r="C4224" s="16">
        <v>9</v>
      </c>
      <c r="D4224" s="16">
        <v>2005</v>
      </c>
      <c r="E4224" s="18">
        <v>38816</v>
      </c>
      <c r="F4224" s="9" t="s">
        <v>4169</v>
      </c>
      <c r="G4224" s="3">
        <v>4000000</v>
      </c>
      <c r="H4224" s="3">
        <v>1328679</v>
      </c>
      <c r="I4224" s="3">
        <v>1919197</v>
      </c>
      <c r="J4224" s="8" t="str">
        <f t="shared" si="522"/>
        <v/>
      </c>
      <c r="K4224" s="8" t="str">
        <f t="shared" si="523"/>
        <v/>
      </c>
      <c r="L4224" s="8" t="str">
        <f t="shared" si="524"/>
        <v>Thumbsucker</v>
      </c>
      <c r="M4224" s="8" t="str">
        <f t="shared" si="525"/>
        <v/>
      </c>
      <c r="N4224" s="8" t="str">
        <f t="shared" si="521"/>
        <v>Thumbsucker</v>
      </c>
      <c r="O4224" s="10">
        <f>INDEX(cpi!$A$1:$M$106,MATCH($D4224,cpi!$A:$A,0),MATCH($C4224,cpi!$1:$1,0))</f>
        <v>198.8</v>
      </c>
      <c r="P4224" s="10">
        <f>cpi!$I$2</f>
        <v>245.51900000000001</v>
      </c>
      <c r="Q4224" s="10">
        <f t="shared" si="526"/>
        <v>1.2350050301810864</v>
      </c>
      <c r="R4224" s="8" t="str">
        <f t="shared" si="527"/>
        <v/>
      </c>
      <c r="S4224" s="11">
        <f t="shared" si="528"/>
        <v>4940020.1207243456</v>
      </c>
      <c r="T4224" s="11">
        <f t="shared" si="528"/>
        <v>1640925.2484959757</v>
      </c>
      <c r="U4224" s="11">
        <f t="shared" si="528"/>
        <v>2370217.9489084505</v>
      </c>
    </row>
    <row r="4225" spans="1:21" x14ac:dyDescent="0.2">
      <c r="A4225" s="5">
        <v>4266</v>
      </c>
      <c r="B4225" s="17">
        <v>23</v>
      </c>
      <c r="C4225" s="16">
        <v>9</v>
      </c>
      <c r="D4225" s="16">
        <v>2011</v>
      </c>
      <c r="E4225" s="18">
        <v>41222</v>
      </c>
      <c r="F4225" s="9" t="s">
        <v>4170</v>
      </c>
      <c r="G4225" s="3">
        <v>4000000</v>
      </c>
      <c r="H4225" s="3">
        <v>1065429</v>
      </c>
      <c r="I4225" s="3">
        <v>1983596</v>
      </c>
      <c r="J4225" s="8" t="str">
        <f t="shared" si="522"/>
        <v/>
      </c>
      <c r="K4225" s="8" t="str">
        <f t="shared" si="523"/>
        <v/>
      </c>
      <c r="L4225" s="8" t="str">
        <f t="shared" si="524"/>
        <v>Red State</v>
      </c>
      <c r="M4225" s="8" t="str">
        <f t="shared" si="525"/>
        <v/>
      </c>
      <c r="N4225" s="8" t="str">
        <f t="shared" si="521"/>
        <v>Red State</v>
      </c>
      <c r="O4225" s="10">
        <f>INDEX(cpi!$A$1:$M$106,MATCH($D4225,cpi!$A:$A,0),MATCH($C4225,cpi!$1:$1,0))</f>
        <v>226.88900000000001</v>
      </c>
      <c r="P4225" s="10">
        <f>cpi!$I$2</f>
        <v>245.51900000000001</v>
      </c>
      <c r="Q4225" s="10">
        <f t="shared" si="526"/>
        <v>1.0821106355971422</v>
      </c>
      <c r="R4225" s="8" t="str">
        <f t="shared" si="527"/>
        <v/>
      </c>
      <c r="S4225" s="11">
        <f t="shared" si="528"/>
        <v>4328442.5423885686</v>
      </c>
      <c r="T4225" s="11">
        <f t="shared" si="528"/>
        <v>1152912.0523736277</v>
      </c>
      <c r="U4225" s="11">
        <f t="shared" si="528"/>
        <v>2146470.3283279487</v>
      </c>
    </row>
    <row r="4226" spans="1:21" x14ac:dyDescent="0.2">
      <c r="A4226" s="5">
        <v>4267</v>
      </c>
      <c r="B4226" s="17">
        <v>30</v>
      </c>
      <c r="C4226" s="16">
        <v>9</v>
      </c>
      <c r="D4226" s="16">
        <v>2005</v>
      </c>
      <c r="E4226" s="18">
        <v>39242</v>
      </c>
      <c r="F4226" s="9" t="s">
        <v>4171</v>
      </c>
      <c r="G4226" s="3">
        <v>4000000</v>
      </c>
      <c r="H4226" s="3">
        <v>864959</v>
      </c>
      <c r="I4226" s="3">
        <v>973613</v>
      </c>
      <c r="J4226" s="8" t="str">
        <f t="shared" si="522"/>
        <v/>
      </c>
      <c r="K4226" s="8" t="str">
        <f t="shared" si="523"/>
        <v/>
      </c>
      <c r="L4226" s="8" t="str">
        <f t="shared" si="524"/>
        <v>MirrorMask</v>
      </c>
      <c r="M4226" s="8" t="str">
        <f t="shared" si="525"/>
        <v/>
      </c>
      <c r="N4226" s="8" t="str">
        <f t="shared" ref="N4226:N4289" si="529">IF(M4226=1,L4226&amp;" ("&amp;D4226&amp;")",L4226)</f>
        <v>MirrorMask</v>
      </c>
      <c r="O4226" s="10">
        <f>INDEX(cpi!$A$1:$M$106,MATCH($D4226,cpi!$A:$A,0),MATCH($C4226,cpi!$1:$1,0))</f>
        <v>198.8</v>
      </c>
      <c r="P4226" s="10">
        <f>cpi!$I$2</f>
        <v>245.51900000000001</v>
      </c>
      <c r="Q4226" s="10">
        <f t="shared" si="526"/>
        <v>1.2350050301810864</v>
      </c>
      <c r="R4226" s="8" t="str">
        <f t="shared" si="527"/>
        <v/>
      </c>
      <c r="S4226" s="11">
        <f t="shared" si="528"/>
        <v>4940020.1207243456</v>
      </c>
      <c r="T4226" s="11">
        <f t="shared" si="528"/>
        <v>1068228.7159004023</v>
      </c>
      <c r="U4226" s="11">
        <f t="shared" si="528"/>
        <v>1202416.952449698</v>
      </c>
    </row>
    <row r="4227" spans="1:21" x14ac:dyDescent="0.2">
      <c r="A4227" s="5">
        <v>4268</v>
      </c>
      <c r="B4227" s="17">
        <v>31</v>
      </c>
      <c r="C4227" s="16">
        <v>3</v>
      </c>
      <c r="D4227" s="16">
        <v>1987</v>
      </c>
      <c r="E4227" s="18">
        <v>32692</v>
      </c>
      <c r="F4227" s="9" t="s">
        <v>4172</v>
      </c>
      <c r="G4227" s="3">
        <v>4000000</v>
      </c>
      <c r="H4227" s="3">
        <v>800000</v>
      </c>
      <c r="I4227" s="3">
        <v>800000</v>
      </c>
      <c r="J4227" s="8" t="str">
        <f t="shared" ref="J4227:J4290" si="530">IF(I4227=0,1,"")</f>
        <v/>
      </c>
      <c r="K4227" s="8" t="str">
        <f t="shared" ref="K4227:K4290" si="531">IF(D4227&gt;2017,1,"")</f>
        <v/>
      </c>
      <c r="L4227" s="8" t="str">
        <f t="shared" ref="L4227:L4290" si="532">F4227</f>
        <v>The Barbarians</v>
      </c>
      <c r="M4227" s="8" t="str">
        <f t="shared" ref="M4227:M4290" si="533">IF(COUNTIF($L$2:$L$5233,L4227)&gt;1,1,"")</f>
        <v/>
      </c>
      <c r="N4227" s="8" t="str">
        <f t="shared" si="529"/>
        <v>The Barbarians</v>
      </c>
      <c r="O4227" s="10">
        <f>INDEX(cpi!$A$1:$M$106,MATCH($D4227,cpi!$A:$A,0),MATCH($C4227,cpi!$1:$1,0))</f>
        <v>112.1</v>
      </c>
      <c r="P4227" s="10">
        <f>cpi!$I$2</f>
        <v>245.51900000000001</v>
      </c>
      <c r="Q4227" s="10">
        <f t="shared" ref="Q4227:Q4290" si="534">P4227/O4227</f>
        <v>2.1901784121320254</v>
      </c>
      <c r="R4227" s="8" t="str">
        <f t="shared" ref="R4227:R4290" si="535">IF(ISERROR(Q4227),1,"")</f>
        <v/>
      </c>
      <c r="S4227" s="11">
        <f t="shared" ref="S4227:U4290" si="536">G4227*$Q4227</f>
        <v>8760713.6485281009</v>
      </c>
      <c r="T4227" s="11">
        <f t="shared" si="536"/>
        <v>1752142.7297056203</v>
      </c>
      <c r="U4227" s="11">
        <f t="shared" si="536"/>
        <v>1752142.7297056203</v>
      </c>
    </row>
    <row r="4228" spans="1:21" x14ac:dyDescent="0.2">
      <c r="A4228" s="5">
        <v>4269</v>
      </c>
      <c r="B4228" s="17">
        <v>17</v>
      </c>
      <c r="C4228" s="16">
        <v>10</v>
      </c>
      <c r="D4228" s="16">
        <v>2012</v>
      </c>
      <c r="E4228" s="18">
        <v>41404</v>
      </c>
      <c r="F4228" s="9" t="s">
        <v>4173</v>
      </c>
      <c r="G4228" s="3">
        <v>4000000</v>
      </c>
      <c r="H4228" s="3">
        <v>641054</v>
      </c>
      <c r="I4228" s="3">
        <v>4230426</v>
      </c>
      <c r="J4228" s="8" t="str">
        <f t="shared" si="530"/>
        <v/>
      </c>
      <c r="K4228" s="8" t="str">
        <f t="shared" si="531"/>
        <v/>
      </c>
      <c r="L4228" s="8" t="str">
        <f t="shared" si="532"/>
        <v>Holy Motors</v>
      </c>
      <c r="M4228" s="8" t="str">
        <f t="shared" si="533"/>
        <v/>
      </c>
      <c r="N4228" s="8" t="str">
        <f t="shared" si="529"/>
        <v>Holy Motors</v>
      </c>
      <c r="O4228" s="10">
        <f>INDEX(cpi!$A$1:$M$106,MATCH($D4228,cpi!$A:$A,0),MATCH($C4228,cpi!$1:$1,0))</f>
        <v>231.31700000000001</v>
      </c>
      <c r="P4228" s="10">
        <f>cpi!$I$2</f>
        <v>245.51900000000001</v>
      </c>
      <c r="Q4228" s="10">
        <f t="shared" si="534"/>
        <v>1.0613962657305775</v>
      </c>
      <c r="R4228" s="8" t="str">
        <f t="shared" si="535"/>
        <v/>
      </c>
      <c r="S4228" s="11">
        <f t="shared" si="536"/>
        <v>4245585.0629223101</v>
      </c>
      <c r="T4228" s="11">
        <f t="shared" si="536"/>
        <v>680412.32173164969</v>
      </c>
      <c r="U4228" s="11">
        <f t="shared" si="536"/>
        <v>4490158.3588495441</v>
      </c>
    </row>
    <row r="4229" spans="1:21" x14ac:dyDescent="0.2">
      <c r="A4229" s="5">
        <v>4270</v>
      </c>
      <c r="B4229" s="17">
        <v>28</v>
      </c>
      <c r="C4229" s="16">
        <v>2</v>
      </c>
      <c r="D4229" s="16">
        <v>2003</v>
      </c>
      <c r="E4229" s="18">
        <v>38444</v>
      </c>
      <c r="F4229" s="9" t="s">
        <v>4174</v>
      </c>
      <c r="G4229" s="3">
        <v>4000000</v>
      </c>
      <c r="H4229" s="3">
        <v>563711</v>
      </c>
      <c r="I4229" s="3">
        <v>563711</v>
      </c>
      <c r="J4229" s="8" t="str">
        <f t="shared" si="530"/>
        <v/>
      </c>
      <c r="K4229" s="8" t="str">
        <f t="shared" si="531"/>
        <v/>
      </c>
      <c r="L4229" s="8" t="str">
        <f t="shared" si="532"/>
        <v>Poolhall Junkies</v>
      </c>
      <c r="M4229" s="8" t="str">
        <f t="shared" si="533"/>
        <v/>
      </c>
      <c r="N4229" s="8" t="str">
        <f t="shared" si="529"/>
        <v>Poolhall Junkies</v>
      </c>
      <c r="O4229" s="10">
        <f>INDEX(cpi!$A$1:$M$106,MATCH($D4229,cpi!$A:$A,0),MATCH($C4229,cpi!$1:$1,0))</f>
        <v>183.1</v>
      </c>
      <c r="P4229" s="10">
        <f>cpi!$I$2</f>
        <v>245.51900000000001</v>
      </c>
      <c r="Q4229" s="10">
        <f t="shared" si="534"/>
        <v>1.3409011469142547</v>
      </c>
      <c r="R4229" s="8" t="str">
        <f t="shared" si="535"/>
        <v/>
      </c>
      <c r="S4229" s="11">
        <f t="shared" si="536"/>
        <v>5363604.5876570186</v>
      </c>
      <c r="T4229" s="11">
        <f t="shared" si="536"/>
        <v>755880.7264281814</v>
      </c>
      <c r="U4229" s="11">
        <f t="shared" si="536"/>
        <v>755880.7264281814</v>
      </c>
    </row>
    <row r="4230" spans="1:21" x14ac:dyDescent="0.2">
      <c r="A4230" s="5">
        <v>4271</v>
      </c>
      <c r="B4230" s="17">
        <v>28</v>
      </c>
      <c r="C4230" s="16">
        <v>5</v>
      </c>
      <c r="D4230" s="16">
        <v>1999</v>
      </c>
      <c r="E4230" s="18">
        <v>36986</v>
      </c>
      <c r="F4230" s="9" t="s">
        <v>4175</v>
      </c>
      <c r="G4230" s="3">
        <v>4000000</v>
      </c>
      <c r="H4230" s="3">
        <v>399793</v>
      </c>
      <c r="I4230" s="3">
        <v>399793</v>
      </c>
      <c r="J4230" s="8" t="str">
        <f t="shared" si="530"/>
        <v/>
      </c>
      <c r="K4230" s="8" t="str">
        <f t="shared" si="531"/>
        <v/>
      </c>
      <c r="L4230" s="8" t="str">
        <f t="shared" si="532"/>
        <v>The Loss of Sexual Innocence</v>
      </c>
      <c r="M4230" s="8" t="str">
        <f t="shared" si="533"/>
        <v/>
      </c>
      <c r="N4230" s="8" t="str">
        <f t="shared" si="529"/>
        <v>The Loss of Sexual Innocence</v>
      </c>
      <c r="O4230" s="10">
        <f>INDEX(cpi!$A$1:$M$106,MATCH($D4230,cpi!$A:$A,0),MATCH($C4230,cpi!$1:$1,0))</f>
        <v>166.2</v>
      </c>
      <c r="P4230" s="10">
        <f>cpi!$I$2</f>
        <v>245.51900000000001</v>
      </c>
      <c r="Q4230" s="10">
        <f t="shared" si="534"/>
        <v>1.4772503008423588</v>
      </c>
      <c r="R4230" s="8" t="str">
        <f t="shared" si="535"/>
        <v/>
      </c>
      <c r="S4230" s="11">
        <f t="shared" si="536"/>
        <v>5909001.2033694349</v>
      </c>
      <c r="T4230" s="11">
        <f t="shared" si="536"/>
        <v>590594.3295246691</v>
      </c>
      <c r="U4230" s="11">
        <f t="shared" si="536"/>
        <v>590594.3295246691</v>
      </c>
    </row>
    <row r="4231" spans="1:21" x14ac:dyDescent="0.2">
      <c r="A4231" s="5">
        <v>4272</v>
      </c>
      <c r="B4231" s="17">
        <v>7</v>
      </c>
      <c r="C4231" s="16">
        <v>3</v>
      </c>
      <c r="D4231" s="16">
        <v>2014</v>
      </c>
      <c r="E4231" s="18">
        <v>41823</v>
      </c>
      <c r="F4231" s="9" t="s">
        <v>4176</v>
      </c>
      <c r="G4231" s="3">
        <v>4000000</v>
      </c>
      <c r="H4231" s="3">
        <v>385069</v>
      </c>
      <c r="I4231" s="3">
        <v>1158877</v>
      </c>
      <c r="J4231" s="8" t="str">
        <f t="shared" si="530"/>
        <v/>
      </c>
      <c r="K4231" s="8" t="str">
        <f t="shared" si="531"/>
        <v/>
      </c>
      <c r="L4231" s="8" t="str">
        <f t="shared" si="532"/>
        <v>The Face of Love</v>
      </c>
      <c r="M4231" s="8" t="str">
        <f t="shared" si="533"/>
        <v/>
      </c>
      <c r="N4231" s="8" t="str">
        <f t="shared" si="529"/>
        <v>The Face of Love</v>
      </c>
      <c r="O4231" s="10">
        <f>INDEX(cpi!$A$1:$M$106,MATCH($D4231,cpi!$A:$A,0),MATCH($C4231,cpi!$1:$1,0))</f>
        <v>236.29300000000001</v>
      </c>
      <c r="P4231" s="10">
        <f>cpi!$I$2</f>
        <v>245.51900000000001</v>
      </c>
      <c r="Q4231" s="10">
        <f t="shared" si="534"/>
        <v>1.0390447452950362</v>
      </c>
      <c r="R4231" s="8" t="str">
        <f t="shared" si="535"/>
        <v/>
      </c>
      <c r="S4231" s="11">
        <f t="shared" si="536"/>
        <v>4156178.9811801449</v>
      </c>
      <c r="T4231" s="11">
        <f t="shared" si="536"/>
        <v>400103.92102601432</v>
      </c>
      <c r="U4231" s="11">
        <f t="shared" si="536"/>
        <v>1204125.0572932756</v>
      </c>
    </row>
    <row r="4232" spans="1:21" x14ac:dyDescent="0.2">
      <c r="A4232" s="5">
        <v>4273</v>
      </c>
      <c r="B4232" s="17">
        <v>11</v>
      </c>
      <c r="C4232" s="16">
        <v>4</v>
      </c>
      <c r="D4232" s="16">
        <v>2014</v>
      </c>
      <c r="E4232" s="18">
        <v>41947</v>
      </c>
      <c r="F4232" s="9" t="s">
        <v>4177</v>
      </c>
      <c r="G4232" s="3">
        <v>4000000</v>
      </c>
      <c r="H4232" s="3">
        <v>373375</v>
      </c>
      <c r="I4232" s="3">
        <v>373375</v>
      </c>
      <c r="J4232" s="8" t="str">
        <f t="shared" si="530"/>
        <v/>
      </c>
      <c r="K4232" s="8" t="str">
        <f t="shared" si="531"/>
        <v/>
      </c>
      <c r="L4232" s="8" t="str">
        <f t="shared" si="532"/>
        <v>Joe</v>
      </c>
      <c r="M4232" s="8" t="str">
        <f t="shared" si="533"/>
        <v/>
      </c>
      <c r="N4232" s="8" t="str">
        <f t="shared" si="529"/>
        <v>Joe</v>
      </c>
      <c r="O4232" s="10">
        <f>INDEX(cpi!$A$1:$M$106,MATCH($D4232,cpi!$A:$A,0),MATCH($C4232,cpi!$1:$1,0))</f>
        <v>237.072</v>
      </c>
      <c r="P4232" s="10">
        <f>cpi!$I$2</f>
        <v>245.51900000000001</v>
      </c>
      <c r="Q4232" s="10">
        <f t="shared" si="534"/>
        <v>1.0356305257474523</v>
      </c>
      <c r="R4232" s="8" t="str">
        <f t="shared" si="535"/>
        <v/>
      </c>
      <c r="S4232" s="11">
        <f t="shared" si="536"/>
        <v>4142522.1029898091</v>
      </c>
      <c r="T4232" s="11">
        <f t="shared" si="536"/>
        <v>386678.54755095497</v>
      </c>
      <c r="U4232" s="11">
        <f t="shared" si="536"/>
        <v>386678.54755095497</v>
      </c>
    </row>
    <row r="4233" spans="1:21" x14ac:dyDescent="0.2">
      <c r="A4233" s="5">
        <v>4274</v>
      </c>
      <c r="B4233" s="17">
        <v>4</v>
      </c>
      <c r="C4233" s="16">
        <v>3</v>
      </c>
      <c r="D4233" s="16">
        <v>1988</v>
      </c>
      <c r="E4233" s="18">
        <v>32236</v>
      </c>
      <c r="F4233" s="9" t="s">
        <v>4178</v>
      </c>
      <c r="G4233" s="3">
        <v>4000000</v>
      </c>
      <c r="H4233" s="3">
        <v>354704</v>
      </c>
      <c r="I4233" s="3">
        <v>354704</v>
      </c>
      <c r="J4233" s="8" t="str">
        <f t="shared" si="530"/>
        <v/>
      </c>
      <c r="K4233" s="8" t="str">
        <f t="shared" si="531"/>
        <v/>
      </c>
      <c r="L4233" s="8" t="str">
        <f t="shared" si="532"/>
        <v>Prison</v>
      </c>
      <c r="M4233" s="8" t="str">
        <f t="shared" si="533"/>
        <v/>
      </c>
      <c r="N4233" s="8" t="str">
        <f t="shared" si="529"/>
        <v>Prison</v>
      </c>
      <c r="O4233" s="10">
        <f>INDEX(cpi!$A$1:$M$106,MATCH($D4233,cpi!$A:$A,0),MATCH($C4233,cpi!$1:$1,0))</f>
        <v>116.5</v>
      </c>
      <c r="P4233" s="10">
        <f>cpi!$I$2</f>
        <v>245.51900000000001</v>
      </c>
      <c r="Q4233" s="10">
        <f t="shared" si="534"/>
        <v>2.1074592274678112</v>
      </c>
      <c r="R4233" s="8" t="str">
        <f t="shared" si="535"/>
        <v/>
      </c>
      <c r="S4233" s="11">
        <f t="shared" si="536"/>
        <v>8429836.9098712448</v>
      </c>
      <c r="T4233" s="11">
        <f t="shared" si="536"/>
        <v>747524.21781974251</v>
      </c>
      <c r="U4233" s="11">
        <f t="shared" si="536"/>
        <v>747524.21781974251</v>
      </c>
    </row>
    <row r="4234" spans="1:21" x14ac:dyDescent="0.2">
      <c r="A4234" s="5">
        <v>4275</v>
      </c>
      <c r="B4234" s="17">
        <v>1</v>
      </c>
      <c r="C4234" s="16">
        <v>5</v>
      </c>
      <c r="D4234" s="16">
        <v>1998</v>
      </c>
      <c r="E4234" s="18">
        <v>35800</v>
      </c>
      <c r="F4234" s="9" t="s">
        <v>4179</v>
      </c>
      <c r="G4234" s="3">
        <v>4000000</v>
      </c>
      <c r="H4234" s="3">
        <v>302204</v>
      </c>
      <c r="I4234" s="3">
        <v>302204</v>
      </c>
      <c r="J4234" s="8" t="str">
        <f t="shared" si="530"/>
        <v/>
      </c>
      <c r="K4234" s="8" t="str">
        <f t="shared" si="531"/>
        <v/>
      </c>
      <c r="L4234" s="8" t="str">
        <f t="shared" si="532"/>
        <v>Shooting Fish</v>
      </c>
      <c r="M4234" s="8" t="str">
        <f t="shared" si="533"/>
        <v/>
      </c>
      <c r="N4234" s="8" t="str">
        <f t="shared" si="529"/>
        <v>Shooting Fish</v>
      </c>
      <c r="O4234" s="10">
        <f>INDEX(cpi!$A$1:$M$106,MATCH($D4234,cpi!$A:$A,0),MATCH($C4234,cpi!$1:$1,0))</f>
        <v>162.80000000000001</v>
      </c>
      <c r="P4234" s="10">
        <f>cpi!$I$2</f>
        <v>245.51900000000001</v>
      </c>
      <c r="Q4234" s="10">
        <f t="shared" si="534"/>
        <v>1.5081019656019656</v>
      </c>
      <c r="R4234" s="8" t="str">
        <f t="shared" si="535"/>
        <v/>
      </c>
      <c r="S4234" s="11">
        <f t="shared" si="536"/>
        <v>6032407.8624078622</v>
      </c>
      <c r="T4234" s="11">
        <f t="shared" si="536"/>
        <v>455754.44641277642</v>
      </c>
      <c r="U4234" s="11">
        <f t="shared" si="536"/>
        <v>455754.44641277642</v>
      </c>
    </row>
    <row r="4235" spans="1:21" x14ac:dyDescent="0.2">
      <c r="A4235" s="5">
        <v>4276</v>
      </c>
      <c r="B4235" s="17">
        <v>8</v>
      </c>
      <c r="C4235" s="16">
        <v>5</v>
      </c>
      <c r="D4235" s="16">
        <v>2009</v>
      </c>
      <c r="E4235" s="18">
        <v>40030</v>
      </c>
      <c r="F4235" s="9" t="s">
        <v>4180</v>
      </c>
      <c r="G4235" s="3">
        <v>4000000</v>
      </c>
      <c r="H4235" s="3">
        <v>294244</v>
      </c>
      <c r="I4235" s="3">
        <v>384244</v>
      </c>
      <c r="J4235" s="8" t="str">
        <f t="shared" si="530"/>
        <v/>
      </c>
      <c r="K4235" s="8" t="str">
        <f t="shared" si="531"/>
        <v/>
      </c>
      <c r="L4235" s="8" t="str">
        <f t="shared" si="532"/>
        <v>Adoration</v>
      </c>
      <c r="M4235" s="8" t="str">
        <f t="shared" si="533"/>
        <v/>
      </c>
      <c r="N4235" s="8" t="str">
        <f t="shared" si="529"/>
        <v>Adoration</v>
      </c>
      <c r="O4235" s="10">
        <f>INDEX(cpi!$A$1:$M$106,MATCH($D4235,cpi!$A:$A,0),MATCH($C4235,cpi!$1:$1,0))</f>
        <v>213.85599999999999</v>
      </c>
      <c r="P4235" s="10">
        <f>cpi!$I$2</f>
        <v>245.51900000000001</v>
      </c>
      <c r="Q4235" s="10">
        <f t="shared" si="534"/>
        <v>1.1480575714499477</v>
      </c>
      <c r="R4235" s="8" t="str">
        <f t="shared" si="535"/>
        <v/>
      </c>
      <c r="S4235" s="11">
        <f t="shared" si="536"/>
        <v>4592230.2857997911</v>
      </c>
      <c r="T4235" s="11">
        <f t="shared" si="536"/>
        <v>337809.05205371842</v>
      </c>
      <c r="U4235" s="11">
        <f t="shared" si="536"/>
        <v>441134.23348421371</v>
      </c>
    </row>
    <row r="4236" spans="1:21" x14ac:dyDescent="0.2">
      <c r="A4236" s="5">
        <v>4277</v>
      </c>
      <c r="B4236" s="17">
        <v>4</v>
      </c>
      <c r="C4236" s="16">
        <v>8</v>
      </c>
      <c r="D4236" s="16">
        <v>2000</v>
      </c>
      <c r="E4236" s="18">
        <v>36624</v>
      </c>
      <c r="F4236" s="9" t="s">
        <v>4181</v>
      </c>
      <c r="G4236" s="3">
        <v>4000000</v>
      </c>
      <c r="H4236" s="3">
        <v>267972</v>
      </c>
      <c r="I4236" s="3">
        <v>267972</v>
      </c>
      <c r="J4236" s="8" t="str">
        <f t="shared" si="530"/>
        <v/>
      </c>
      <c r="K4236" s="8" t="str">
        <f t="shared" si="531"/>
        <v/>
      </c>
      <c r="L4236" s="8" t="str">
        <f t="shared" si="532"/>
        <v>Psycho Beach Party</v>
      </c>
      <c r="M4236" s="8" t="str">
        <f t="shared" si="533"/>
        <v/>
      </c>
      <c r="N4236" s="8" t="str">
        <f t="shared" si="529"/>
        <v>Psycho Beach Party</v>
      </c>
      <c r="O4236" s="10">
        <f>INDEX(cpi!$A$1:$M$106,MATCH($D4236,cpi!$A:$A,0),MATCH($C4236,cpi!$1:$1,0))</f>
        <v>172.8</v>
      </c>
      <c r="P4236" s="10">
        <f>cpi!$I$2</f>
        <v>245.51900000000001</v>
      </c>
      <c r="Q4236" s="10">
        <f t="shared" si="534"/>
        <v>1.4208275462962963</v>
      </c>
      <c r="R4236" s="8" t="str">
        <f t="shared" si="535"/>
        <v/>
      </c>
      <c r="S4236" s="11">
        <f t="shared" si="536"/>
        <v>5683310.1851851847</v>
      </c>
      <c r="T4236" s="11">
        <f t="shared" si="536"/>
        <v>380741.99923611112</v>
      </c>
      <c r="U4236" s="11">
        <f t="shared" si="536"/>
        <v>380741.99923611112</v>
      </c>
    </row>
    <row r="4237" spans="1:21" x14ac:dyDescent="0.2">
      <c r="A4237" s="5">
        <v>4278</v>
      </c>
      <c r="B4237" s="17">
        <v>28</v>
      </c>
      <c r="C4237" s="16">
        <v>1</v>
      </c>
      <c r="D4237" s="16">
        <v>2000</v>
      </c>
      <c r="E4237" s="18">
        <v>37347</v>
      </c>
      <c r="F4237" s="9" t="s">
        <v>4182</v>
      </c>
      <c r="G4237" s="3">
        <v>4000000</v>
      </c>
      <c r="H4237" s="3">
        <v>185577</v>
      </c>
      <c r="I4237" s="3">
        <v>185577</v>
      </c>
      <c r="J4237" s="8" t="str">
        <f t="shared" si="530"/>
        <v/>
      </c>
      <c r="K4237" s="8" t="str">
        <f t="shared" si="531"/>
        <v/>
      </c>
      <c r="L4237" s="8" t="str">
        <f t="shared" si="532"/>
        <v>The Big Tease</v>
      </c>
      <c r="M4237" s="8" t="str">
        <f t="shared" si="533"/>
        <v/>
      </c>
      <c r="N4237" s="8" t="str">
        <f t="shared" si="529"/>
        <v>The Big Tease</v>
      </c>
      <c r="O4237" s="10">
        <f>INDEX(cpi!$A$1:$M$106,MATCH($D4237,cpi!$A:$A,0),MATCH($C4237,cpi!$1:$1,0))</f>
        <v>168.8</v>
      </c>
      <c r="P4237" s="10">
        <f>cpi!$I$2</f>
        <v>245.51900000000001</v>
      </c>
      <c r="Q4237" s="10">
        <f t="shared" si="534"/>
        <v>1.4544964454976304</v>
      </c>
      <c r="R4237" s="8" t="str">
        <f t="shared" si="535"/>
        <v/>
      </c>
      <c r="S4237" s="11">
        <f t="shared" si="536"/>
        <v>5817985.7819905216</v>
      </c>
      <c r="T4237" s="11">
        <f t="shared" si="536"/>
        <v>269921.08686611376</v>
      </c>
      <c r="U4237" s="11">
        <f t="shared" si="536"/>
        <v>269921.08686611376</v>
      </c>
    </row>
    <row r="4238" spans="1:21" x14ac:dyDescent="0.2">
      <c r="A4238" s="5">
        <v>4279</v>
      </c>
      <c r="B4238" s="17">
        <v>25</v>
      </c>
      <c r="C4238" s="16">
        <v>8</v>
      </c>
      <c r="D4238" s="16">
        <v>2017</v>
      </c>
      <c r="E4238" s="18">
        <v>43473</v>
      </c>
      <c r="F4238" s="9" t="s">
        <v>4183</v>
      </c>
      <c r="G4238" s="3">
        <v>4000000</v>
      </c>
      <c r="H4238" s="3">
        <v>160483</v>
      </c>
      <c r="I4238" s="3">
        <v>208003</v>
      </c>
      <c r="J4238" s="8" t="str">
        <f t="shared" si="530"/>
        <v/>
      </c>
      <c r="K4238" s="8" t="str">
        <f t="shared" si="531"/>
        <v/>
      </c>
      <c r="L4238" s="8" t="str">
        <f t="shared" si="532"/>
        <v>Polina danser sa vie</v>
      </c>
      <c r="M4238" s="8" t="str">
        <f t="shared" si="533"/>
        <v/>
      </c>
      <c r="N4238" s="8" t="str">
        <f t="shared" si="529"/>
        <v>Polina danser sa vie</v>
      </c>
      <c r="O4238" s="10">
        <f>INDEX(cpi!$A$1:$M$106,MATCH($D4238,cpi!$A:$A,0),MATCH($C4238,cpi!$1:$1,0))</f>
        <v>245.51900000000001</v>
      </c>
      <c r="P4238" s="10">
        <f>cpi!$I$2</f>
        <v>245.51900000000001</v>
      </c>
      <c r="Q4238" s="10">
        <f t="shared" si="534"/>
        <v>1</v>
      </c>
      <c r="R4238" s="8" t="str">
        <f t="shared" si="535"/>
        <v/>
      </c>
      <c r="S4238" s="11">
        <f t="shared" si="536"/>
        <v>4000000</v>
      </c>
      <c r="T4238" s="11">
        <f t="shared" si="536"/>
        <v>160483</v>
      </c>
      <c r="U4238" s="11">
        <f t="shared" si="536"/>
        <v>208003</v>
      </c>
    </row>
    <row r="4239" spans="1:21" x14ac:dyDescent="0.2">
      <c r="A4239" s="5">
        <v>4280</v>
      </c>
      <c r="B4239" s="17">
        <v>10</v>
      </c>
      <c r="C4239" s="16">
        <v>4</v>
      </c>
      <c r="D4239" s="16">
        <v>2015</v>
      </c>
      <c r="E4239" s="18">
        <v>42281</v>
      </c>
      <c r="F4239" s="9" t="s">
        <v>4184</v>
      </c>
      <c r="G4239" s="3">
        <v>4000000</v>
      </c>
      <c r="H4239" s="3">
        <v>155271</v>
      </c>
      <c r="I4239" s="3">
        <v>324218</v>
      </c>
      <c r="J4239" s="8" t="str">
        <f t="shared" si="530"/>
        <v/>
      </c>
      <c r="K4239" s="8" t="str">
        <f t="shared" si="531"/>
        <v/>
      </c>
      <c r="L4239" s="8" t="str">
        <f t="shared" si="532"/>
        <v>Desert Dancer</v>
      </c>
      <c r="M4239" s="8" t="str">
        <f t="shared" si="533"/>
        <v/>
      </c>
      <c r="N4239" s="8" t="str">
        <f t="shared" si="529"/>
        <v>Desert Dancer</v>
      </c>
      <c r="O4239" s="10">
        <f>INDEX(cpi!$A$1:$M$106,MATCH($D4239,cpi!$A:$A,0),MATCH($C4239,cpi!$1:$1,0))</f>
        <v>236.59899999999999</v>
      </c>
      <c r="P4239" s="10">
        <f>cpi!$I$2</f>
        <v>245.51900000000001</v>
      </c>
      <c r="Q4239" s="10">
        <f t="shared" si="534"/>
        <v>1.0377009201222323</v>
      </c>
      <c r="R4239" s="8" t="str">
        <f t="shared" si="535"/>
        <v/>
      </c>
      <c r="S4239" s="11">
        <f t="shared" si="536"/>
        <v>4150803.6804889292</v>
      </c>
      <c r="T4239" s="11">
        <f t="shared" si="536"/>
        <v>161124.85956829911</v>
      </c>
      <c r="U4239" s="11">
        <f t="shared" si="536"/>
        <v>336441.31692018989</v>
      </c>
    </row>
    <row r="4240" spans="1:21" x14ac:dyDescent="0.2">
      <c r="A4240" s="5">
        <v>4281</v>
      </c>
      <c r="B4240" s="17">
        <v>30</v>
      </c>
      <c r="C4240" s="16">
        <v>1</v>
      </c>
      <c r="D4240" s="16">
        <v>2015</v>
      </c>
      <c r="E4240" s="18">
        <v>42887</v>
      </c>
      <c r="F4240" s="9" t="s">
        <v>4185</v>
      </c>
      <c r="G4240" s="3">
        <v>4000000</v>
      </c>
      <c r="H4240" s="3">
        <v>154356</v>
      </c>
      <c r="I4240" s="3">
        <v>4854356</v>
      </c>
      <c r="J4240" s="8" t="str">
        <f t="shared" si="530"/>
        <v/>
      </c>
      <c r="K4240" s="8" t="str">
        <f t="shared" si="531"/>
        <v/>
      </c>
      <c r="L4240" s="8" t="str">
        <f t="shared" si="532"/>
        <v>Guten Tag, Ramon</v>
      </c>
      <c r="M4240" s="8" t="str">
        <f t="shared" si="533"/>
        <v/>
      </c>
      <c r="N4240" s="8" t="str">
        <f t="shared" si="529"/>
        <v>Guten Tag, Ramon</v>
      </c>
      <c r="O4240" s="10">
        <f>INDEX(cpi!$A$1:$M$106,MATCH($D4240,cpi!$A:$A,0),MATCH($C4240,cpi!$1:$1,0))</f>
        <v>233.70699999999999</v>
      </c>
      <c r="P4240" s="10">
        <f>cpi!$I$2</f>
        <v>245.51900000000001</v>
      </c>
      <c r="Q4240" s="10">
        <f t="shared" si="534"/>
        <v>1.050541917871523</v>
      </c>
      <c r="R4240" s="8" t="str">
        <f t="shared" si="535"/>
        <v/>
      </c>
      <c r="S4240" s="11">
        <f t="shared" si="536"/>
        <v>4202167.6714860918</v>
      </c>
      <c r="T4240" s="11">
        <f t="shared" si="536"/>
        <v>162157.44827497681</v>
      </c>
      <c r="U4240" s="11">
        <f t="shared" si="536"/>
        <v>5099704.4622711344</v>
      </c>
    </row>
    <row r="4241" spans="1:21" x14ac:dyDescent="0.2">
      <c r="A4241" s="5">
        <v>4282</v>
      </c>
      <c r="B4241" s="17">
        <v>25</v>
      </c>
      <c r="C4241" s="16">
        <v>7</v>
      </c>
      <c r="D4241" s="16">
        <v>2003</v>
      </c>
      <c r="E4241" s="18">
        <v>38359</v>
      </c>
      <c r="F4241" s="9" t="s">
        <v>4186</v>
      </c>
      <c r="G4241" s="3">
        <v>4000000</v>
      </c>
      <c r="H4241" s="3">
        <v>146402</v>
      </c>
      <c r="I4241" s="3">
        <v>146402</v>
      </c>
      <c r="J4241" s="8" t="str">
        <f t="shared" si="530"/>
        <v/>
      </c>
      <c r="K4241" s="8" t="str">
        <f t="shared" si="531"/>
        <v/>
      </c>
      <c r="L4241" s="8" t="str">
        <f t="shared" si="532"/>
        <v>Mondays in the Sun</v>
      </c>
      <c r="M4241" s="8" t="str">
        <f t="shared" si="533"/>
        <v/>
      </c>
      <c r="N4241" s="8" t="str">
        <f t="shared" si="529"/>
        <v>Mondays in the Sun</v>
      </c>
      <c r="O4241" s="10">
        <f>INDEX(cpi!$A$1:$M$106,MATCH($D4241,cpi!$A:$A,0),MATCH($C4241,cpi!$1:$1,0))</f>
        <v>183.9</v>
      </c>
      <c r="P4241" s="10">
        <f>cpi!$I$2</f>
        <v>245.51900000000001</v>
      </c>
      <c r="Q4241" s="10">
        <f t="shared" si="534"/>
        <v>1.335067971723763</v>
      </c>
      <c r="R4241" s="8" t="str">
        <f t="shared" si="535"/>
        <v/>
      </c>
      <c r="S4241" s="11">
        <f t="shared" si="536"/>
        <v>5340271.8868950522</v>
      </c>
      <c r="T4241" s="11">
        <f t="shared" si="536"/>
        <v>195456.62119630235</v>
      </c>
      <c r="U4241" s="11">
        <f t="shared" si="536"/>
        <v>195456.62119630235</v>
      </c>
    </row>
    <row r="4242" spans="1:21" x14ac:dyDescent="0.2">
      <c r="A4242" s="5">
        <v>4283</v>
      </c>
      <c r="B4242" s="17">
        <v>19</v>
      </c>
      <c r="C4242" s="16">
        <v>6</v>
      </c>
      <c r="D4242" s="16">
        <v>2015</v>
      </c>
      <c r="E4242" s="18">
        <v>42557</v>
      </c>
      <c r="F4242" s="9" t="s">
        <v>4187</v>
      </c>
      <c r="G4242" s="3">
        <v>4000000</v>
      </c>
      <c r="H4242" s="3">
        <v>132270</v>
      </c>
      <c r="I4242" s="3">
        <v>797439</v>
      </c>
      <c r="J4242" s="8" t="str">
        <f t="shared" si="530"/>
        <v/>
      </c>
      <c r="K4242" s="8" t="str">
        <f t="shared" si="531"/>
        <v/>
      </c>
      <c r="L4242" s="8" t="str">
        <f t="shared" si="532"/>
        <v>Manglehorn</v>
      </c>
      <c r="M4242" s="8" t="str">
        <f t="shared" si="533"/>
        <v/>
      </c>
      <c r="N4242" s="8" t="str">
        <f t="shared" si="529"/>
        <v>Manglehorn</v>
      </c>
      <c r="O4242" s="10">
        <f>INDEX(cpi!$A$1:$M$106,MATCH($D4242,cpi!$A:$A,0),MATCH($C4242,cpi!$1:$1,0))</f>
        <v>238.63800000000001</v>
      </c>
      <c r="P4242" s="10">
        <f>cpi!$I$2</f>
        <v>245.51900000000001</v>
      </c>
      <c r="Q4242" s="10">
        <f t="shared" si="534"/>
        <v>1.0288344689445938</v>
      </c>
      <c r="R4242" s="8" t="str">
        <f t="shared" si="535"/>
        <v/>
      </c>
      <c r="S4242" s="11">
        <f t="shared" si="536"/>
        <v>4115337.8757783752</v>
      </c>
      <c r="T4242" s="11">
        <f t="shared" si="536"/>
        <v>136083.93520730143</v>
      </c>
      <c r="U4242" s="11">
        <f t="shared" si="536"/>
        <v>820432.73008070793</v>
      </c>
    </row>
    <row r="4243" spans="1:21" x14ac:dyDescent="0.2">
      <c r="A4243" s="5">
        <v>4284</v>
      </c>
      <c r="B4243" s="17">
        <v>1</v>
      </c>
      <c r="C4243" s="16">
        <v>4</v>
      </c>
      <c r="D4243" s="16">
        <v>2011</v>
      </c>
      <c r="E4243" s="18">
        <v>40547</v>
      </c>
      <c r="F4243" s="9" t="s">
        <v>4188</v>
      </c>
      <c r="G4243" s="3">
        <v>4000000</v>
      </c>
      <c r="H4243" s="3">
        <v>120016</v>
      </c>
      <c r="I4243" s="3">
        <v>120016</v>
      </c>
      <c r="J4243" s="8" t="str">
        <f t="shared" si="530"/>
        <v/>
      </c>
      <c r="K4243" s="8" t="str">
        <f t="shared" si="531"/>
        <v/>
      </c>
      <c r="L4243" s="8" t="str">
        <f t="shared" si="532"/>
        <v>Trust</v>
      </c>
      <c r="M4243" s="8" t="str">
        <f t="shared" si="533"/>
        <v/>
      </c>
      <c r="N4243" s="8" t="str">
        <f t="shared" si="529"/>
        <v>Trust</v>
      </c>
      <c r="O4243" s="10">
        <f>INDEX(cpi!$A$1:$M$106,MATCH($D4243,cpi!$A:$A,0),MATCH($C4243,cpi!$1:$1,0))</f>
        <v>224.90600000000001</v>
      </c>
      <c r="P4243" s="10">
        <f>cpi!$I$2</f>
        <v>245.51900000000001</v>
      </c>
      <c r="Q4243" s="10">
        <f t="shared" si="534"/>
        <v>1.0916516233448641</v>
      </c>
      <c r="R4243" s="8" t="str">
        <f t="shared" si="535"/>
        <v/>
      </c>
      <c r="S4243" s="11">
        <f t="shared" si="536"/>
        <v>4366606.493379456</v>
      </c>
      <c r="T4243" s="11">
        <f t="shared" si="536"/>
        <v>131015.66122735721</v>
      </c>
      <c r="U4243" s="11">
        <f t="shared" si="536"/>
        <v>131015.66122735721</v>
      </c>
    </row>
    <row r="4244" spans="1:21" x14ac:dyDescent="0.2">
      <c r="A4244" s="5">
        <v>4285</v>
      </c>
      <c r="B4244" s="17">
        <v>22</v>
      </c>
      <c r="C4244" s="16">
        <v>12</v>
      </c>
      <c r="D4244" s="16">
        <v>2000</v>
      </c>
      <c r="E4244" s="18">
        <v>37176</v>
      </c>
      <c r="F4244" s="9" t="s">
        <v>4189</v>
      </c>
      <c r="G4244" s="3">
        <v>4000000</v>
      </c>
      <c r="H4244" s="3">
        <v>75078</v>
      </c>
      <c r="I4244" s="3">
        <v>75078</v>
      </c>
      <c r="J4244" s="8" t="str">
        <f t="shared" si="530"/>
        <v/>
      </c>
      <c r="K4244" s="8" t="str">
        <f t="shared" si="531"/>
        <v/>
      </c>
      <c r="L4244" s="8" t="str">
        <f t="shared" si="532"/>
        <v>An Everlasting Piece</v>
      </c>
      <c r="M4244" s="8" t="str">
        <f t="shared" si="533"/>
        <v/>
      </c>
      <c r="N4244" s="8" t="str">
        <f t="shared" si="529"/>
        <v>An Everlasting Piece</v>
      </c>
      <c r="O4244" s="10">
        <f>INDEX(cpi!$A$1:$M$106,MATCH($D4244,cpi!$A:$A,0),MATCH($C4244,cpi!$1:$1,0))</f>
        <v>174</v>
      </c>
      <c r="P4244" s="10">
        <f>cpi!$I$2</f>
        <v>245.51900000000001</v>
      </c>
      <c r="Q4244" s="10">
        <f t="shared" si="534"/>
        <v>1.411028735632184</v>
      </c>
      <c r="R4244" s="8" t="str">
        <f t="shared" si="535"/>
        <v/>
      </c>
      <c r="S4244" s="11">
        <f t="shared" si="536"/>
        <v>5644114.9425287358</v>
      </c>
      <c r="T4244" s="11">
        <f t="shared" si="536"/>
        <v>105937.21541379311</v>
      </c>
      <c r="U4244" s="11">
        <f t="shared" si="536"/>
        <v>105937.21541379311</v>
      </c>
    </row>
    <row r="4245" spans="1:21" x14ac:dyDescent="0.2">
      <c r="A4245" s="5">
        <v>4286</v>
      </c>
      <c r="B4245" s="17">
        <v>26</v>
      </c>
      <c r="C4245" s="16">
        <v>3</v>
      </c>
      <c r="D4245" s="16">
        <v>1999</v>
      </c>
      <c r="E4245" s="18">
        <v>36925</v>
      </c>
      <c r="F4245" s="9" t="s">
        <v>4190</v>
      </c>
      <c r="G4245" s="3">
        <v>4000000</v>
      </c>
      <c r="H4245" s="3">
        <v>64359</v>
      </c>
      <c r="I4245" s="3">
        <v>64359</v>
      </c>
      <c r="J4245" s="8" t="str">
        <f t="shared" si="530"/>
        <v/>
      </c>
      <c r="K4245" s="8" t="str">
        <f t="shared" si="531"/>
        <v/>
      </c>
      <c r="L4245" s="8" t="str">
        <f t="shared" si="532"/>
        <v>Among Giants</v>
      </c>
      <c r="M4245" s="8" t="str">
        <f t="shared" si="533"/>
        <v/>
      </c>
      <c r="N4245" s="8" t="str">
        <f t="shared" si="529"/>
        <v>Among Giants</v>
      </c>
      <c r="O4245" s="10">
        <f>INDEX(cpi!$A$1:$M$106,MATCH($D4245,cpi!$A:$A,0),MATCH($C4245,cpi!$1:$1,0))</f>
        <v>165</v>
      </c>
      <c r="P4245" s="10">
        <f>cpi!$I$2</f>
        <v>245.51900000000001</v>
      </c>
      <c r="Q4245" s="10">
        <f t="shared" si="534"/>
        <v>1.4879939393939394</v>
      </c>
      <c r="R4245" s="8" t="str">
        <f t="shared" si="535"/>
        <v/>
      </c>
      <c r="S4245" s="11">
        <f t="shared" si="536"/>
        <v>5951975.7575757578</v>
      </c>
      <c r="T4245" s="11">
        <f t="shared" si="536"/>
        <v>95765.801945454543</v>
      </c>
      <c r="U4245" s="11">
        <f t="shared" si="536"/>
        <v>95765.801945454543</v>
      </c>
    </row>
    <row r="4246" spans="1:21" x14ac:dyDescent="0.2">
      <c r="A4246" s="5">
        <v>4287</v>
      </c>
      <c r="B4246" s="17">
        <v>16</v>
      </c>
      <c r="C4246" s="16">
        <v>7</v>
      </c>
      <c r="D4246" s="16">
        <v>1999</v>
      </c>
      <c r="E4246" s="18">
        <v>36623</v>
      </c>
      <c r="F4246" s="9" t="s">
        <v>4191</v>
      </c>
      <c r="G4246" s="3">
        <v>4000000</v>
      </c>
      <c r="H4246" s="3">
        <v>34145</v>
      </c>
      <c r="I4246" s="3">
        <v>34145</v>
      </c>
      <c r="J4246" s="8" t="str">
        <f t="shared" si="530"/>
        <v/>
      </c>
      <c r="K4246" s="8" t="str">
        <f t="shared" si="531"/>
        <v/>
      </c>
      <c r="L4246" s="8" t="str">
        <f t="shared" si="532"/>
        <v>The Velocity of Gary</v>
      </c>
      <c r="M4246" s="8" t="str">
        <f t="shared" si="533"/>
        <v/>
      </c>
      <c r="N4246" s="8" t="str">
        <f t="shared" si="529"/>
        <v>The Velocity of Gary</v>
      </c>
      <c r="O4246" s="10">
        <f>INDEX(cpi!$A$1:$M$106,MATCH($D4246,cpi!$A:$A,0),MATCH($C4246,cpi!$1:$1,0))</f>
        <v>166.7</v>
      </c>
      <c r="P4246" s="10">
        <f>cpi!$I$2</f>
        <v>245.51900000000001</v>
      </c>
      <c r="Q4246" s="10">
        <f t="shared" si="534"/>
        <v>1.4728194361127775</v>
      </c>
      <c r="R4246" s="8" t="str">
        <f t="shared" si="535"/>
        <v/>
      </c>
      <c r="S4246" s="11">
        <f t="shared" si="536"/>
        <v>5891277.7444511103</v>
      </c>
      <c r="T4246" s="11">
        <f t="shared" si="536"/>
        <v>50289.41964607079</v>
      </c>
      <c r="U4246" s="11">
        <f t="shared" si="536"/>
        <v>50289.41964607079</v>
      </c>
    </row>
    <row r="4247" spans="1:21" x14ac:dyDescent="0.2">
      <c r="A4247" s="5">
        <v>4288</v>
      </c>
      <c r="B4247" s="17">
        <v>22</v>
      </c>
      <c r="C4247" s="16">
        <v>4</v>
      </c>
      <c r="D4247" s="16">
        <v>2011</v>
      </c>
      <c r="E4247" s="18">
        <v>41186</v>
      </c>
      <c r="F4247" s="9" t="s">
        <v>4192</v>
      </c>
      <c r="G4247" s="3">
        <v>4000000</v>
      </c>
      <c r="H4247" s="3">
        <v>33245</v>
      </c>
      <c r="I4247" s="3">
        <v>679482</v>
      </c>
      <c r="J4247" s="8" t="str">
        <f t="shared" si="530"/>
        <v/>
      </c>
      <c r="K4247" s="8" t="str">
        <f t="shared" si="531"/>
        <v/>
      </c>
      <c r="L4247" s="8" t="str">
        <f t="shared" si="532"/>
        <v>Stake Land</v>
      </c>
      <c r="M4247" s="8" t="str">
        <f t="shared" si="533"/>
        <v/>
      </c>
      <c r="N4247" s="8" t="str">
        <f t="shared" si="529"/>
        <v>Stake Land</v>
      </c>
      <c r="O4247" s="10">
        <f>INDEX(cpi!$A$1:$M$106,MATCH($D4247,cpi!$A:$A,0),MATCH($C4247,cpi!$1:$1,0))</f>
        <v>224.90600000000001</v>
      </c>
      <c r="P4247" s="10">
        <f>cpi!$I$2</f>
        <v>245.51900000000001</v>
      </c>
      <c r="Q4247" s="10">
        <f t="shared" si="534"/>
        <v>1.0916516233448641</v>
      </c>
      <c r="R4247" s="8" t="str">
        <f t="shared" si="535"/>
        <v/>
      </c>
      <c r="S4247" s="11">
        <f t="shared" si="536"/>
        <v>4366606.493379456</v>
      </c>
      <c r="T4247" s="11">
        <f t="shared" si="536"/>
        <v>36291.958218100008</v>
      </c>
      <c r="U4247" s="11">
        <f t="shared" si="536"/>
        <v>741757.62833361491</v>
      </c>
    </row>
    <row r="4248" spans="1:21" x14ac:dyDescent="0.2">
      <c r="A4248" s="5">
        <v>4289</v>
      </c>
      <c r="B4248" s="17">
        <v>27</v>
      </c>
      <c r="C4248" s="16">
        <v>2</v>
      </c>
      <c r="D4248" s="16">
        <v>2015</v>
      </c>
      <c r="E4248" s="18">
        <v>42796</v>
      </c>
      <c r="F4248" s="9" t="s">
        <v>4193</v>
      </c>
      <c r="G4248" s="3">
        <v>4000000</v>
      </c>
      <c r="H4248" s="3">
        <v>20620</v>
      </c>
      <c r="I4248" s="3">
        <v>760678</v>
      </c>
      <c r="J4248" s="8" t="str">
        <f t="shared" si="530"/>
        <v/>
      </c>
      <c r="K4248" s="8" t="str">
        <f t="shared" si="531"/>
        <v/>
      </c>
      <c r="L4248" s="8" t="str">
        <f t="shared" si="532"/>
        <v>Praia do Futuro</v>
      </c>
      <c r="M4248" s="8" t="str">
        <f t="shared" si="533"/>
        <v/>
      </c>
      <c r="N4248" s="8" t="str">
        <f t="shared" si="529"/>
        <v>Praia do Futuro</v>
      </c>
      <c r="O4248" s="10">
        <f>INDEX(cpi!$A$1:$M$106,MATCH($D4248,cpi!$A:$A,0),MATCH($C4248,cpi!$1:$1,0))</f>
        <v>234.72200000000001</v>
      </c>
      <c r="P4248" s="10">
        <f>cpi!$I$2</f>
        <v>245.51900000000001</v>
      </c>
      <c r="Q4248" s="10">
        <f t="shared" si="534"/>
        <v>1.0459990968038786</v>
      </c>
      <c r="R4248" s="8" t="str">
        <f t="shared" si="535"/>
        <v/>
      </c>
      <c r="S4248" s="11">
        <f t="shared" si="536"/>
        <v>4183996.3872155142</v>
      </c>
      <c r="T4248" s="11">
        <f t="shared" si="536"/>
        <v>21568.501376095977</v>
      </c>
      <c r="U4248" s="11">
        <f t="shared" si="536"/>
        <v>795668.50095858076</v>
      </c>
    </row>
    <row r="4249" spans="1:21" x14ac:dyDescent="0.2">
      <c r="A4249" s="5">
        <v>4290</v>
      </c>
      <c r="B4249" s="17">
        <v>27</v>
      </c>
      <c r="C4249" s="16">
        <v>12</v>
      </c>
      <c r="D4249" s="16">
        <v>2002</v>
      </c>
      <c r="E4249" s="18">
        <v>38058</v>
      </c>
      <c r="F4249" s="9" t="s">
        <v>4194</v>
      </c>
      <c r="G4249" s="3">
        <v>4000000</v>
      </c>
      <c r="H4249" s="3">
        <v>17639</v>
      </c>
      <c r="I4249" s="3">
        <v>17639</v>
      </c>
      <c r="J4249" s="8" t="str">
        <f t="shared" si="530"/>
        <v/>
      </c>
      <c r="K4249" s="8" t="str">
        <f t="shared" si="531"/>
        <v/>
      </c>
      <c r="L4249" s="8" t="str">
        <f t="shared" si="532"/>
        <v>Sonny</v>
      </c>
      <c r="M4249" s="8" t="str">
        <f t="shared" si="533"/>
        <v/>
      </c>
      <c r="N4249" s="8" t="str">
        <f t="shared" si="529"/>
        <v>Sonny</v>
      </c>
      <c r="O4249" s="10">
        <f>INDEX(cpi!$A$1:$M$106,MATCH($D4249,cpi!$A:$A,0),MATCH($C4249,cpi!$1:$1,0))</f>
        <v>180.9</v>
      </c>
      <c r="P4249" s="10">
        <f>cpi!$I$2</f>
        <v>245.51900000000001</v>
      </c>
      <c r="Q4249" s="10">
        <f t="shared" si="534"/>
        <v>1.357208402432283</v>
      </c>
      <c r="R4249" s="8" t="str">
        <f t="shared" si="535"/>
        <v/>
      </c>
      <c r="S4249" s="11">
        <f t="shared" si="536"/>
        <v>5428833.6097291317</v>
      </c>
      <c r="T4249" s="11">
        <f t="shared" si="536"/>
        <v>23939.79901050304</v>
      </c>
      <c r="U4249" s="11">
        <f t="shared" si="536"/>
        <v>23939.79901050304</v>
      </c>
    </row>
    <row r="4250" spans="1:21" x14ac:dyDescent="0.2">
      <c r="A4250" s="5">
        <v>4291</v>
      </c>
      <c r="B4250" s="17">
        <v>20</v>
      </c>
      <c r="C4250" s="16">
        <v>6</v>
      </c>
      <c r="D4250" s="16">
        <v>1997</v>
      </c>
      <c r="E4250" s="18">
        <v>36013</v>
      </c>
      <c r="F4250" s="9" t="s">
        <v>4195</v>
      </c>
      <c r="G4250" s="3">
        <v>4000000</v>
      </c>
      <c r="H4250" s="3">
        <v>12836</v>
      </c>
      <c r="I4250" s="3">
        <v>12836</v>
      </c>
      <c r="J4250" s="8" t="str">
        <f t="shared" si="530"/>
        <v/>
      </c>
      <c r="K4250" s="8" t="str">
        <f t="shared" si="531"/>
        <v/>
      </c>
      <c r="L4250" s="8" t="str">
        <f t="shared" si="532"/>
        <v>The Last Time I Committed Suicide</v>
      </c>
      <c r="M4250" s="8" t="str">
        <f t="shared" si="533"/>
        <v/>
      </c>
      <c r="N4250" s="8" t="str">
        <f t="shared" si="529"/>
        <v>The Last Time I Committed Suicide</v>
      </c>
      <c r="O4250" s="10">
        <f>INDEX(cpi!$A$1:$M$106,MATCH($D4250,cpi!$A:$A,0),MATCH($C4250,cpi!$1:$1,0))</f>
        <v>160.30000000000001</v>
      </c>
      <c r="P4250" s="10">
        <f>cpi!$I$2</f>
        <v>245.51900000000001</v>
      </c>
      <c r="Q4250" s="10">
        <f t="shared" si="534"/>
        <v>1.5316219588271989</v>
      </c>
      <c r="R4250" s="8" t="str">
        <f t="shared" si="535"/>
        <v/>
      </c>
      <c r="S4250" s="11">
        <f t="shared" si="536"/>
        <v>6126487.8353087958</v>
      </c>
      <c r="T4250" s="11">
        <f t="shared" si="536"/>
        <v>19659.899463505924</v>
      </c>
      <c r="U4250" s="11">
        <f t="shared" si="536"/>
        <v>19659.899463505924</v>
      </c>
    </row>
    <row r="4251" spans="1:21" x14ac:dyDescent="0.2">
      <c r="A4251" s="5">
        <v>4292</v>
      </c>
      <c r="B4251" s="17">
        <v>18</v>
      </c>
      <c r="C4251" s="16">
        <v>11</v>
      </c>
      <c r="D4251" s="16">
        <v>2011</v>
      </c>
      <c r="E4251" s="18">
        <v>41071</v>
      </c>
      <c r="F4251" s="9" t="s">
        <v>4196</v>
      </c>
      <c r="G4251" s="3">
        <v>4000000</v>
      </c>
      <c r="H4251" s="3">
        <v>9120</v>
      </c>
      <c r="I4251" s="3">
        <v>978527</v>
      </c>
      <c r="J4251" s="8" t="str">
        <f t="shared" si="530"/>
        <v/>
      </c>
      <c r="K4251" s="8" t="str">
        <f t="shared" si="531"/>
        <v/>
      </c>
      <c r="L4251" s="8" t="str">
        <f t="shared" si="532"/>
        <v>Another Happy Day</v>
      </c>
      <c r="M4251" s="8" t="str">
        <f t="shared" si="533"/>
        <v/>
      </c>
      <c r="N4251" s="8" t="str">
        <f t="shared" si="529"/>
        <v>Another Happy Day</v>
      </c>
      <c r="O4251" s="10">
        <f>INDEX(cpi!$A$1:$M$106,MATCH($D4251,cpi!$A:$A,0),MATCH($C4251,cpi!$1:$1,0))</f>
        <v>226.23</v>
      </c>
      <c r="P4251" s="10">
        <f>cpi!$I$2</f>
        <v>245.51900000000001</v>
      </c>
      <c r="Q4251" s="10">
        <f t="shared" si="534"/>
        <v>1.085262785660611</v>
      </c>
      <c r="R4251" s="8" t="str">
        <f t="shared" si="535"/>
        <v/>
      </c>
      <c r="S4251" s="11">
        <f t="shared" si="536"/>
        <v>4341051.142642444</v>
      </c>
      <c r="T4251" s="11">
        <f t="shared" si="536"/>
        <v>9897.5966052247713</v>
      </c>
      <c r="U4251" s="11">
        <f t="shared" si="536"/>
        <v>1061958.9378641206</v>
      </c>
    </row>
    <row r="4252" spans="1:21" x14ac:dyDescent="0.2">
      <c r="A4252" s="5">
        <v>4293</v>
      </c>
      <c r="B4252" s="17">
        <v>22</v>
      </c>
      <c r="C4252" s="16">
        <v>2</v>
      </c>
      <c r="D4252" s="16">
        <v>2013</v>
      </c>
      <c r="E4252" s="18">
        <v>41914</v>
      </c>
      <c r="F4252" s="9" t="s">
        <v>4197</v>
      </c>
      <c r="G4252" s="3">
        <v>4000000</v>
      </c>
      <c r="H4252" s="3">
        <v>4327</v>
      </c>
      <c r="I4252" s="3">
        <v>4327</v>
      </c>
      <c r="J4252" s="8" t="str">
        <f t="shared" si="530"/>
        <v/>
      </c>
      <c r="K4252" s="8" t="str">
        <f t="shared" si="531"/>
        <v/>
      </c>
      <c r="L4252" s="8" t="str">
        <f t="shared" si="532"/>
        <v>Inescapable</v>
      </c>
      <c r="M4252" s="8" t="str">
        <f t="shared" si="533"/>
        <v/>
      </c>
      <c r="N4252" s="8" t="str">
        <f t="shared" si="529"/>
        <v>Inescapable</v>
      </c>
      <c r="O4252" s="10">
        <f>INDEX(cpi!$A$1:$M$106,MATCH($D4252,cpi!$A:$A,0),MATCH($C4252,cpi!$1:$1,0))</f>
        <v>232.166</v>
      </c>
      <c r="P4252" s="10">
        <f>cpi!$I$2</f>
        <v>245.51900000000001</v>
      </c>
      <c r="Q4252" s="10">
        <f t="shared" si="534"/>
        <v>1.0575148815933428</v>
      </c>
      <c r="R4252" s="8" t="str">
        <f t="shared" si="535"/>
        <v/>
      </c>
      <c r="S4252" s="11">
        <f t="shared" si="536"/>
        <v>4230059.5263733715</v>
      </c>
      <c r="T4252" s="11">
        <f t="shared" si="536"/>
        <v>4575.8668926543942</v>
      </c>
      <c r="U4252" s="11">
        <f t="shared" si="536"/>
        <v>4575.8668926543942</v>
      </c>
    </row>
    <row r="4253" spans="1:21" x14ac:dyDescent="0.2">
      <c r="A4253" s="5">
        <v>4294</v>
      </c>
      <c r="B4253" s="17">
        <v>31</v>
      </c>
      <c r="C4253" s="16">
        <v>12</v>
      </c>
      <c r="D4253" s="16">
        <v>2013</v>
      </c>
      <c r="E4253" s="18">
        <v>42197</v>
      </c>
      <c r="F4253" s="9" t="s">
        <v>4198</v>
      </c>
      <c r="G4253" s="3">
        <v>4000000</v>
      </c>
      <c r="H4253" s="3">
        <v>0</v>
      </c>
      <c r="I4253" s="3">
        <v>4454853</v>
      </c>
      <c r="J4253" s="8" t="str">
        <f t="shared" si="530"/>
        <v/>
      </c>
      <c r="K4253" s="8" t="str">
        <f t="shared" si="531"/>
        <v/>
      </c>
      <c r="L4253" s="8" t="str">
        <f t="shared" si="532"/>
        <v>Geograf globus propil</v>
      </c>
      <c r="M4253" s="8" t="str">
        <f t="shared" si="533"/>
        <v/>
      </c>
      <c r="N4253" s="8" t="str">
        <f t="shared" si="529"/>
        <v>Geograf globus propil</v>
      </c>
      <c r="O4253" s="10">
        <f>INDEX(cpi!$A$1:$M$106,MATCH($D4253,cpi!$A:$A,0),MATCH($C4253,cpi!$1:$1,0))</f>
        <v>233.04900000000001</v>
      </c>
      <c r="P4253" s="10">
        <f>cpi!$I$2</f>
        <v>245.51900000000001</v>
      </c>
      <c r="Q4253" s="10">
        <f t="shared" si="534"/>
        <v>1.0535080605366254</v>
      </c>
      <c r="R4253" s="8" t="str">
        <f t="shared" si="535"/>
        <v/>
      </c>
      <c r="S4253" s="11">
        <f t="shared" si="536"/>
        <v>4214032.2421465013</v>
      </c>
      <c r="T4253" s="11">
        <f t="shared" si="536"/>
        <v>0</v>
      </c>
      <c r="U4253" s="11">
        <f t="shared" si="536"/>
        <v>4693223.5440057674</v>
      </c>
    </row>
    <row r="4254" spans="1:21" x14ac:dyDescent="0.2">
      <c r="A4254" s="5">
        <v>4295</v>
      </c>
      <c r="B4254" s="17">
        <v>20</v>
      </c>
      <c r="C4254" s="16">
        <v>3</v>
      </c>
      <c r="D4254" s="16">
        <v>2012</v>
      </c>
      <c r="E4254" s="18">
        <v>41489</v>
      </c>
      <c r="F4254" s="9" t="s">
        <v>4199</v>
      </c>
      <c r="G4254" s="3">
        <v>4000000</v>
      </c>
      <c r="H4254" s="3">
        <v>0</v>
      </c>
      <c r="I4254" s="3">
        <v>442550</v>
      </c>
      <c r="J4254" s="8" t="str">
        <f t="shared" si="530"/>
        <v/>
      </c>
      <c r="K4254" s="8" t="str">
        <f t="shared" si="531"/>
        <v/>
      </c>
      <c r="L4254" s="8" t="str">
        <f t="shared" si="532"/>
        <v>A Lonely Place to Die</v>
      </c>
      <c r="M4254" s="8" t="str">
        <f t="shared" si="533"/>
        <v/>
      </c>
      <c r="N4254" s="8" t="str">
        <f t="shared" si="529"/>
        <v>A Lonely Place to Die</v>
      </c>
      <c r="O4254" s="10">
        <f>INDEX(cpi!$A$1:$M$106,MATCH($D4254,cpi!$A:$A,0),MATCH($C4254,cpi!$1:$1,0))</f>
        <v>229.392</v>
      </c>
      <c r="P4254" s="10">
        <f>cpi!$I$2</f>
        <v>245.51900000000001</v>
      </c>
      <c r="Q4254" s="10">
        <f t="shared" si="534"/>
        <v>1.0703032363813909</v>
      </c>
      <c r="R4254" s="8" t="str">
        <f t="shared" si="535"/>
        <v/>
      </c>
      <c r="S4254" s="11">
        <f t="shared" si="536"/>
        <v>4281212.9455255633</v>
      </c>
      <c r="T4254" s="11">
        <f t="shared" si="536"/>
        <v>0</v>
      </c>
      <c r="U4254" s="11">
        <f t="shared" si="536"/>
        <v>473662.69726058457</v>
      </c>
    </row>
    <row r="4255" spans="1:21" x14ac:dyDescent="0.2">
      <c r="A4255" s="5">
        <v>4296</v>
      </c>
      <c r="B4255" s="17">
        <v>31</v>
      </c>
      <c r="C4255" s="16">
        <v>12</v>
      </c>
      <c r="D4255" s="16">
        <v>2003</v>
      </c>
      <c r="E4255" s="18">
        <v>38545</v>
      </c>
      <c r="F4255" s="9" t="s">
        <v>4200</v>
      </c>
      <c r="G4255" s="3">
        <v>4000000</v>
      </c>
      <c r="H4255" s="3">
        <v>0</v>
      </c>
      <c r="I4255" s="3">
        <v>63180</v>
      </c>
      <c r="J4255" s="8" t="str">
        <f t="shared" si="530"/>
        <v/>
      </c>
      <c r="K4255" s="8" t="str">
        <f t="shared" si="531"/>
        <v/>
      </c>
      <c r="L4255" s="8" t="str">
        <f t="shared" si="532"/>
        <v>Nothing</v>
      </c>
      <c r="M4255" s="8" t="str">
        <f t="shared" si="533"/>
        <v/>
      </c>
      <c r="N4255" s="8" t="str">
        <f t="shared" si="529"/>
        <v>Nothing</v>
      </c>
      <c r="O4255" s="10">
        <f>INDEX(cpi!$A$1:$M$106,MATCH($D4255,cpi!$A:$A,0),MATCH($C4255,cpi!$1:$1,0))</f>
        <v>184.3</v>
      </c>
      <c r="P4255" s="10">
        <f>cpi!$I$2</f>
        <v>245.51900000000001</v>
      </c>
      <c r="Q4255" s="10">
        <f t="shared" si="534"/>
        <v>1.3321703743895821</v>
      </c>
      <c r="R4255" s="8" t="str">
        <f t="shared" si="535"/>
        <v/>
      </c>
      <c r="S4255" s="11">
        <f t="shared" si="536"/>
        <v>5328681.4975583283</v>
      </c>
      <c r="T4255" s="11">
        <f t="shared" si="536"/>
        <v>0</v>
      </c>
      <c r="U4255" s="11">
        <f t="shared" si="536"/>
        <v>84166.524253933792</v>
      </c>
    </row>
    <row r="4256" spans="1:21" x14ac:dyDescent="0.2">
      <c r="A4256" s="5">
        <v>4297</v>
      </c>
      <c r="B4256" s="17">
        <v>1</v>
      </c>
      <c r="C4256" s="16">
        <v>6</v>
      </c>
      <c r="D4256" s="16">
        <v>2012</v>
      </c>
      <c r="E4256" s="18">
        <v>40914</v>
      </c>
      <c r="F4256" s="9" t="s">
        <v>4201</v>
      </c>
      <c r="G4256" s="3">
        <v>4000000</v>
      </c>
      <c r="H4256" s="3">
        <v>0</v>
      </c>
      <c r="I4256" s="3">
        <v>12302</v>
      </c>
      <c r="J4256" s="8" t="str">
        <f t="shared" si="530"/>
        <v/>
      </c>
      <c r="K4256" s="8" t="str">
        <f t="shared" si="531"/>
        <v/>
      </c>
      <c r="L4256" s="8" t="str">
        <f t="shared" si="532"/>
        <v>The Loved Ones</v>
      </c>
      <c r="M4256" s="8" t="str">
        <f t="shared" si="533"/>
        <v/>
      </c>
      <c r="N4256" s="8" t="str">
        <f t="shared" si="529"/>
        <v>The Loved Ones</v>
      </c>
      <c r="O4256" s="10">
        <f>INDEX(cpi!$A$1:$M$106,MATCH($D4256,cpi!$A:$A,0),MATCH($C4256,cpi!$1:$1,0))</f>
        <v>229.47800000000001</v>
      </c>
      <c r="P4256" s="10">
        <f>cpi!$I$2</f>
        <v>245.51900000000001</v>
      </c>
      <c r="Q4256" s="10">
        <f t="shared" si="534"/>
        <v>1.0699021256939663</v>
      </c>
      <c r="R4256" s="8" t="str">
        <f t="shared" si="535"/>
        <v/>
      </c>
      <c r="S4256" s="11">
        <f t="shared" si="536"/>
        <v>4279608.5027758647</v>
      </c>
      <c r="T4256" s="11">
        <f t="shared" si="536"/>
        <v>0</v>
      </c>
      <c r="U4256" s="11">
        <f t="shared" si="536"/>
        <v>13161.935950287172</v>
      </c>
    </row>
    <row r="4257" spans="1:21" x14ac:dyDescent="0.2">
      <c r="A4257" s="5">
        <v>4298</v>
      </c>
      <c r="B4257" s="17">
        <v>9</v>
      </c>
      <c r="C4257" s="16">
        <v>11</v>
      </c>
      <c r="D4257" s="16">
        <v>1972</v>
      </c>
      <c r="E4257" s="18">
        <v>26553</v>
      </c>
      <c r="F4257" s="9">
        <v>1776</v>
      </c>
      <c r="G4257" s="3">
        <v>4000000</v>
      </c>
      <c r="H4257" s="3">
        <v>0</v>
      </c>
      <c r="I4257" s="3">
        <v>0</v>
      </c>
      <c r="J4257" s="8">
        <f t="shared" si="530"/>
        <v>1</v>
      </c>
      <c r="K4257" s="8" t="str">
        <f t="shared" si="531"/>
        <v/>
      </c>
      <c r="L4257" s="8">
        <f t="shared" si="532"/>
        <v>1776</v>
      </c>
      <c r="M4257" s="8" t="str">
        <f t="shared" si="533"/>
        <v/>
      </c>
      <c r="N4257" s="8">
        <f t="shared" si="529"/>
        <v>1776</v>
      </c>
      <c r="O4257" s="10">
        <f>INDEX(cpi!$A$1:$M$106,MATCH($D4257,cpi!$A:$A,0),MATCH($C4257,cpi!$1:$1,0))</f>
        <v>42.4</v>
      </c>
      <c r="P4257" s="10">
        <f>cpi!$I$2</f>
        <v>245.51900000000001</v>
      </c>
      <c r="Q4257" s="10">
        <f t="shared" si="534"/>
        <v>5.7905424528301888</v>
      </c>
      <c r="R4257" s="8" t="str">
        <f t="shared" si="535"/>
        <v/>
      </c>
      <c r="S4257" s="11">
        <f t="shared" si="536"/>
        <v>23162169.811320756</v>
      </c>
      <c r="T4257" s="11">
        <f t="shared" si="536"/>
        <v>0</v>
      </c>
      <c r="U4257" s="11">
        <f t="shared" si="536"/>
        <v>0</v>
      </c>
    </row>
    <row r="4258" spans="1:21" x14ac:dyDescent="0.2">
      <c r="A4258" s="5">
        <v>4299</v>
      </c>
      <c r="B4258" s="17">
        <v>1</v>
      </c>
      <c r="C4258" s="16">
        <v>1</v>
      </c>
      <c r="D4258" s="16">
        <v>1930</v>
      </c>
      <c r="E4258" s="18">
        <v>10959</v>
      </c>
      <c r="F4258" s="9" t="s">
        <v>4202</v>
      </c>
      <c r="G4258" s="3">
        <v>4000000</v>
      </c>
      <c r="H4258" s="3">
        <v>0</v>
      </c>
      <c r="I4258" s="3">
        <v>0</v>
      </c>
      <c r="J4258" s="8">
        <f t="shared" si="530"/>
        <v>1</v>
      </c>
      <c r="K4258" s="8" t="str">
        <f t="shared" si="531"/>
        <v/>
      </c>
      <c r="L4258" s="8" t="str">
        <f t="shared" si="532"/>
        <v>Hell's Angels</v>
      </c>
      <c r="M4258" s="8" t="str">
        <f t="shared" si="533"/>
        <v/>
      </c>
      <c r="N4258" s="8" t="str">
        <f t="shared" si="529"/>
        <v>Hell's Angels</v>
      </c>
      <c r="O4258" s="10">
        <f>INDEX(cpi!$A$1:$M$106,MATCH($D4258,cpi!$A:$A,0),MATCH($C4258,cpi!$1:$1,0))</f>
        <v>17.100000000000001</v>
      </c>
      <c r="P4258" s="10">
        <f>cpi!$I$2</f>
        <v>245.51900000000001</v>
      </c>
      <c r="Q4258" s="10">
        <f t="shared" si="534"/>
        <v>14.357836257309941</v>
      </c>
      <c r="R4258" s="8" t="str">
        <f t="shared" si="535"/>
        <v/>
      </c>
      <c r="S4258" s="11">
        <f t="shared" si="536"/>
        <v>57431345.029239766</v>
      </c>
      <c r="T4258" s="11">
        <f t="shared" si="536"/>
        <v>0</v>
      </c>
      <c r="U4258" s="11">
        <f t="shared" si="536"/>
        <v>0</v>
      </c>
    </row>
    <row r="4259" spans="1:21" x14ac:dyDescent="0.2">
      <c r="A4259" s="5">
        <v>4300</v>
      </c>
      <c r="B4259" s="17">
        <v>26</v>
      </c>
      <c r="C4259" s="16">
        <v>8</v>
      </c>
      <c r="D4259" s="16">
        <v>2008</v>
      </c>
      <c r="E4259" s="18">
        <v>40217</v>
      </c>
      <c r="F4259" s="9" t="s">
        <v>4203</v>
      </c>
      <c r="G4259" s="3">
        <v>4000000</v>
      </c>
      <c r="H4259" s="3">
        <v>0</v>
      </c>
      <c r="I4259" s="3">
        <v>0</v>
      </c>
      <c r="J4259" s="8">
        <f t="shared" si="530"/>
        <v>1</v>
      </c>
      <c r="K4259" s="8" t="str">
        <f t="shared" si="531"/>
        <v/>
      </c>
      <c r="L4259" s="8" t="str">
        <f t="shared" si="532"/>
        <v>Purple Violets</v>
      </c>
      <c r="M4259" s="8" t="str">
        <f t="shared" si="533"/>
        <v/>
      </c>
      <c r="N4259" s="8" t="str">
        <f t="shared" si="529"/>
        <v>Purple Violets</v>
      </c>
      <c r="O4259" s="10">
        <f>INDEX(cpi!$A$1:$M$106,MATCH($D4259,cpi!$A:$A,0),MATCH($C4259,cpi!$1:$1,0))</f>
        <v>219.08600000000001</v>
      </c>
      <c r="P4259" s="10">
        <f>cpi!$I$2</f>
        <v>245.51900000000001</v>
      </c>
      <c r="Q4259" s="10">
        <f t="shared" si="534"/>
        <v>1.1206512511068711</v>
      </c>
      <c r="R4259" s="8" t="str">
        <f t="shared" si="535"/>
        <v/>
      </c>
      <c r="S4259" s="11">
        <f t="shared" si="536"/>
        <v>4482605.0044274842</v>
      </c>
      <c r="T4259" s="11">
        <f t="shared" si="536"/>
        <v>0</v>
      </c>
      <c r="U4259" s="11">
        <f t="shared" si="536"/>
        <v>0</v>
      </c>
    </row>
    <row r="4260" spans="1:21" x14ac:dyDescent="0.2">
      <c r="A4260" s="5">
        <v>4301</v>
      </c>
      <c r="B4260" s="17">
        <v>9</v>
      </c>
      <c r="C4260" s="16">
        <v>11</v>
      </c>
      <c r="D4260" s="16">
        <v>2012</v>
      </c>
      <c r="E4260" s="18">
        <v>41163</v>
      </c>
      <c r="F4260" s="9" t="s">
        <v>4204</v>
      </c>
      <c r="G4260" s="3">
        <v>4000000</v>
      </c>
      <c r="H4260" s="3">
        <v>0</v>
      </c>
      <c r="I4260" s="3">
        <v>0</v>
      </c>
      <c r="J4260" s="8">
        <f t="shared" si="530"/>
        <v>1</v>
      </c>
      <c r="K4260" s="8" t="str">
        <f t="shared" si="531"/>
        <v/>
      </c>
      <c r="L4260" s="8" t="str">
        <f t="shared" si="532"/>
        <v>Replicas</v>
      </c>
      <c r="M4260" s="8" t="str">
        <f t="shared" si="533"/>
        <v/>
      </c>
      <c r="N4260" s="8" t="str">
        <f t="shared" si="529"/>
        <v>Replicas</v>
      </c>
      <c r="O4260" s="10">
        <f>INDEX(cpi!$A$1:$M$106,MATCH($D4260,cpi!$A:$A,0),MATCH($C4260,cpi!$1:$1,0))</f>
        <v>230.221</v>
      </c>
      <c r="P4260" s="10">
        <f>cpi!$I$2</f>
        <v>245.51900000000001</v>
      </c>
      <c r="Q4260" s="10">
        <f t="shared" si="534"/>
        <v>1.0664491944696617</v>
      </c>
      <c r="R4260" s="8" t="str">
        <f t="shared" si="535"/>
        <v/>
      </c>
      <c r="S4260" s="11">
        <f t="shared" si="536"/>
        <v>4265796.7778786467</v>
      </c>
      <c r="T4260" s="11">
        <f t="shared" si="536"/>
        <v>0</v>
      </c>
      <c r="U4260" s="11">
        <f t="shared" si="536"/>
        <v>0</v>
      </c>
    </row>
    <row r="4261" spans="1:21" x14ac:dyDescent="0.2">
      <c r="A4261" s="5">
        <v>4302</v>
      </c>
      <c r="B4261" s="17">
        <v>31</v>
      </c>
      <c r="C4261" s="16">
        <v>12</v>
      </c>
      <c r="D4261" s="16">
        <v>2012</v>
      </c>
      <c r="E4261" s="18">
        <v>41832</v>
      </c>
      <c r="F4261" s="9" t="s">
        <v>4205</v>
      </c>
      <c r="G4261" s="3">
        <v>4000000</v>
      </c>
      <c r="H4261" s="3">
        <v>0</v>
      </c>
      <c r="I4261" s="3">
        <v>0</v>
      </c>
      <c r="J4261" s="8">
        <f t="shared" si="530"/>
        <v>1</v>
      </c>
      <c r="K4261" s="8" t="str">
        <f t="shared" si="531"/>
        <v/>
      </c>
      <c r="L4261" s="8" t="str">
        <f t="shared" si="532"/>
        <v>The Helpers</v>
      </c>
      <c r="M4261" s="8" t="str">
        <f t="shared" si="533"/>
        <v/>
      </c>
      <c r="N4261" s="8" t="str">
        <f t="shared" si="529"/>
        <v>The Helpers</v>
      </c>
      <c r="O4261" s="10">
        <f>INDEX(cpi!$A$1:$M$106,MATCH($D4261,cpi!$A:$A,0),MATCH($C4261,cpi!$1:$1,0))</f>
        <v>229.601</v>
      </c>
      <c r="P4261" s="10">
        <f>cpi!$I$2</f>
        <v>245.51900000000001</v>
      </c>
      <c r="Q4261" s="10">
        <f t="shared" si="534"/>
        <v>1.0693289663372547</v>
      </c>
      <c r="R4261" s="8" t="str">
        <f t="shared" si="535"/>
        <v/>
      </c>
      <c r="S4261" s="11">
        <f t="shared" si="536"/>
        <v>4277315.8653490189</v>
      </c>
      <c r="T4261" s="11">
        <f t="shared" si="536"/>
        <v>0</v>
      </c>
      <c r="U4261" s="11">
        <f t="shared" si="536"/>
        <v>0</v>
      </c>
    </row>
    <row r="4262" spans="1:21" x14ac:dyDescent="0.2">
      <c r="A4262" s="5">
        <v>4303</v>
      </c>
      <c r="B4262" s="17">
        <v>31</v>
      </c>
      <c r="C4262" s="16">
        <v>12</v>
      </c>
      <c r="D4262" s="16">
        <v>2015</v>
      </c>
      <c r="E4262" s="18">
        <v>42928</v>
      </c>
      <c r="F4262" s="9" t="s">
        <v>4206</v>
      </c>
      <c r="G4262" s="3">
        <v>4000000</v>
      </c>
      <c r="H4262" s="3">
        <v>0</v>
      </c>
      <c r="I4262" s="3">
        <v>0</v>
      </c>
      <c r="J4262" s="8">
        <f t="shared" si="530"/>
        <v>1</v>
      </c>
      <c r="K4262" s="8" t="str">
        <f t="shared" si="531"/>
        <v/>
      </c>
      <c r="L4262" s="8" t="str">
        <f t="shared" si="532"/>
        <v>The Veil</v>
      </c>
      <c r="M4262" s="8" t="str">
        <f t="shared" si="533"/>
        <v/>
      </c>
      <c r="N4262" s="8" t="str">
        <f t="shared" si="529"/>
        <v>The Veil</v>
      </c>
      <c r="O4262" s="10">
        <f>INDEX(cpi!$A$1:$M$106,MATCH($D4262,cpi!$A:$A,0),MATCH($C4262,cpi!$1:$1,0))</f>
        <v>236.52500000000001</v>
      </c>
      <c r="P4262" s="10">
        <f>cpi!$I$2</f>
        <v>245.51900000000001</v>
      </c>
      <c r="Q4262" s="10">
        <f t="shared" si="534"/>
        <v>1.0380255786914703</v>
      </c>
      <c r="R4262" s="8" t="str">
        <f t="shared" si="535"/>
        <v/>
      </c>
      <c r="S4262" s="11">
        <f t="shared" si="536"/>
        <v>4152102.3147658813</v>
      </c>
      <c r="T4262" s="11">
        <f t="shared" si="536"/>
        <v>0</v>
      </c>
      <c r="U4262" s="11">
        <f t="shared" si="536"/>
        <v>0</v>
      </c>
    </row>
    <row r="4263" spans="1:21" x14ac:dyDescent="0.2">
      <c r="A4263" s="5">
        <v>4304</v>
      </c>
      <c r="B4263" s="17">
        <v>11</v>
      </c>
      <c r="C4263" s="16">
        <v>7</v>
      </c>
      <c r="D4263" s="16">
        <v>2014</v>
      </c>
      <c r="E4263" s="18">
        <v>41950</v>
      </c>
      <c r="F4263" s="9" t="s">
        <v>4207</v>
      </c>
      <c r="G4263" s="3">
        <v>4000000</v>
      </c>
      <c r="H4263" s="3">
        <v>0</v>
      </c>
      <c r="I4263" s="3">
        <v>0</v>
      </c>
      <c r="J4263" s="8">
        <f t="shared" si="530"/>
        <v>1</v>
      </c>
      <c r="K4263" s="8" t="str">
        <f t="shared" si="531"/>
        <v/>
      </c>
      <c r="L4263" s="8" t="str">
        <f t="shared" si="532"/>
        <v>The Perfect Wave</v>
      </c>
      <c r="M4263" s="8" t="str">
        <f t="shared" si="533"/>
        <v/>
      </c>
      <c r="N4263" s="8" t="str">
        <f t="shared" si="529"/>
        <v>The Perfect Wave</v>
      </c>
      <c r="O4263" s="10">
        <f>INDEX(cpi!$A$1:$M$106,MATCH($D4263,cpi!$A:$A,0),MATCH($C4263,cpi!$1:$1,0))</f>
        <v>238.25</v>
      </c>
      <c r="P4263" s="10">
        <f>cpi!$I$2</f>
        <v>245.51900000000001</v>
      </c>
      <c r="Q4263" s="10">
        <f t="shared" si="534"/>
        <v>1.0305099685204617</v>
      </c>
      <c r="R4263" s="8" t="str">
        <f t="shared" si="535"/>
        <v/>
      </c>
      <c r="S4263" s="11">
        <f t="shared" si="536"/>
        <v>4122039.8740818468</v>
      </c>
      <c r="T4263" s="11">
        <f t="shared" si="536"/>
        <v>0</v>
      </c>
      <c r="U4263" s="11">
        <f t="shared" si="536"/>
        <v>0</v>
      </c>
    </row>
    <row r="4264" spans="1:21" x14ac:dyDescent="0.2">
      <c r="A4264" s="5">
        <v>4305</v>
      </c>
      <c r="B4264" s="17">
        <v>31</v>
      </c>
      <c r="C4264" s="16">
        <v>12</v>
      </c>
      <c r="D4264" s="16">
        <v>2012</v>
      </c>
      <c r="E4264" s="18">
        <v>41832</v>
      </c>
      <c r="F4264" s="9" t="s">
        <v>4208</v>
      </c>
      <c r="G4264" s="3">
        <v>4000000</v>
      </c>
      <c r="H4264" s="3">
        <v>0</v>
      </c>
      <c r="I4264" s="3">
        <v>0</v>
      </c>
      <c r="J4264" s="8">
        <f t="shared" si="530"/>
        <v>1</v>
      </c>
      <c r="K4264" s="8" t="str">
        <f t="shared" si="531"/>
        <v/>
      </c>
      <c r="L4264" s="8" t="str">
        <f t="shared" si="532"/>
        <v>How to Fall in Love</v>
      </c>
      <c r="M4264" s="8" t="str">
        <f t="shared" si="533"/>
        <v/>
      </c>
      <c r="N4264" s="8" t="str">
        <f t="shared" si="529"/>
        <v>How to Fall in Love</v>
      </c>
      <c r="O4264" s="10">
        <f>INDEX(cpi!$A$1:$M$106,MATCH($D4264,cpi!$A:$A,0),MATCH($C4264,cpi!$1:$1,0))</f>
        <v>229.601</v>
      </c>
      <c r="P4264" s="10">
        <f>cpi!$I$2</f>
        <v>245.51900000000001</v>
      </c>
      <c r="Q4264" s="10">
        <f t="shared" si="534"/>
        <v>1.0693289663372547</v>
      </c>
      <c r="R4264" s="8" t="str">
        <f t="shared" si="535"/>
        <v/>
      </c>
      <c r="S4264" s="11">
        <f t="shared" si="536"/>
        <v>4277315.8653490189</v>
      </c>
      <c r="T4264" s="11">
        <f t="shared" si="536"/>
        <v>0</v>
      </c>
      <c r="U4264" s="11">
        <f t="shared" si="536"/>
        <v>0</v>
      </c>
    </row>
    <row r="4265" spans="1:21" x14ac:dyDescent="0.2">
      <c r="A4265" s="5">
        <v>4306</v>
      </c>
      <c r="B4265" s="17">
        <v>8</v>
      </c>
      <c r="C4265" s="16">
        <v>9</v>
      </c>
      <c r="D4265" s="16">
        <v>2015</v>
      </c>
      <c r="E4265" s="18">
        <v>42225</v>
      </c>
      <c r="F4265" s="9" t="s">
        <v>4209</v>
      </c>
      <c r="G4265" s="3">
        <v>4000000</v>
      </c>
      <c r="H4265" s="3">
        <v>0</v>
      </c>
      <c r="I4265" s="3">
        <v>0</v>
      </c>
      <c r="J4265" s="8">
        <f t="shared" si="530"/>
        <v>1</v>
      </c>
      <c r="K4265" s="8" t="str">
        <f t="shared" si="531"/>
        <v/>
      </c>
      <c r="L4265" s="8" t="str">
        <f t="shared" si="532"/>
        <v>Chain of Command</v>
      </c>
      <c r="M4265" s="8" t="str">
        <f t="shared" si="533"/>
        <v/>
      </c>
      <c r="N4265" s="8" t="str">
        <f t="shared" si="529"/>
        <v>Chain of Command</v>
      </c>
      <c r="O4265" s="10">
        <f>INDEX(cpi!$A$1:$M$106,MATCH($D4265,cpi!$A:$A,0),MATCH($C4265,cpi!$1:$1,0))</f>
        <v>237.94499999999999</v>
      </c>
      <c r="P4265" s="10">
        <f>cpi!$I$2</f>
        <v>245.51900000000001</v>
      </c>
      <c r="Q4265" s="10">
        <f t="shared" si="534"/>
        <v>1.0318308852886171</v>
      </c>
      <c r="R4265" s="8" t="str">
        <f t="shared" si="535"/>
        <v/>
      </c>
      <c r="S4265" s="11">
        <f t="shared" si="536"/>
        <v>4127323.5411544684</v>
      </c>
      <c r="T4265" s="11">
        <f t="shared" si="536"/>
        <v>0</v>
      </c>
      <c r="U4265" s="11">
        <f t="shared" si="536"/>
        <v>0</v>
      </c>
    </row>
    <row r="4266" spans="1:21" x14ac:dyDescent="0.2">
      <c r="A4266" s="5">
        <v>4307</v>
      </c>
      <c r="B4266" s="17">
        <v>15</v>
      </c>
      <c r="C4266" s="16">
        <v>12</v>
      </c>
      <c r="D4266" s="16">
        <v>1939</v>
      </c>
      <c r="E4266" s="18">
        <v>14682</v>
      </c>
      <c r="F4266" s="9" t="s">
        <v>4210</v>
      </c>
      <c r="G4266" s="3">
        <v>3900000</v>
      </c>
      <c r="H4266" s="3">
        <v>198680470</v>
      </c>
      <c r="I4266" s="3">
        <v>390525192</v>
      </c>
      <c r="J4266" s="8" t="str">
        <f t="shared" si="530"/>
        <v/>
      </c>
      <c r="K4266" s="8" t="str">
        <f t="shared" si="531"/>
        <v/>
      </c>
      <c r="L4266" s="8" t="str">
        <f t="shared" si="532"/>
        <v>Gone with the Wind</v>
      </c>
      <c r="M4266" s="8" t="str">
        <f t="shared" si="533"/>
        <v/>
      </c>
      <c r="N4266" s="8" t="str">
        <f t="shared" si="529"/>
        <v>Gone with the Wind</v>
      </c>
      <c r="O4266" s="10">
        <f>INDEX(cpi!$A$1:$M$106,MATCH($D4266,cpi!$A:$A,0),MATCH($C4266,cpi!$1:$1,0))</f>
        <v>14</v>
      </c>
      <c r="P4266" s="10">
        <f>cpi!$I$2</f>
        <v>245.51900000000001</v>
      </c>
      <c r="Q4266" s="10">
        <f t="shared" si="534"/>
        <v>17.53707142857143</v>
      </c>
      <c r="R4266" s="8" t="str">
        <f t="shared" si="535"/>
        <v/>
      </c>
      <c r="S4266" s="11">
        <f t="shared" si="536"/>
        <v>68394578.571428582</v>
      </c>
      <c r="T4266" s="11">
        <f t="shared" si="536"/>
        <v>3484273593.8521433</v>
      </c>
      <c r="U4266" s="11">
        <f t="shared" si="536"/>
        <v>6848668186.7605724</v>
      </c>
    </row>
    <row r="4267" spans="1:21" x14ac:dyDescent="0.2">
      <c r="A4267" s="5">
        <v>4308</v>
      </c>
      <c r="B4267" s="17">
        <v>12</v>
      </c>
      <c r="C4267" s="16">
        <v>12</v>
      </c>
      <c r="D4267" s="16">
        <v>1966</v>
      </c>
      <c r="E4267" s="18">
        <v>24453</v>
      </c>
      <c r="F4267" s="9" t="s">
        <v>4211</v>
      </c>
      <c r="G4267" s="3">
        <v>3900000</v>
      </c>
      <c r="H4267" s="3">
        <v>28350000</v>
      </c>
      <c r="I4267" s="3">
        <v>28350000</v>
      </c>
      <c r="J4267" s="8" t="str">
        <f t="shared" si="530"/>
        <v/>
      </c>
      <c r="K4267" s="8" t="str">
        <f t="shared" si="531"/>
        <v/>
      </c>
      <c r="L4267" s="8" t="str">
        <f t="shared" si="532"/>
        <v>A Man for All Seasons</v>
      </c>
      <c r="M4267" s="8" t="str">
        <f t="shared" si="533"/>
        <v/>
      </c>
      <c r="N4267" s="8" t="str">
        <f t="shared" si="529"/>
        <v>A Man for All Seasons</v>
      </c>
      <c r="O4267" s="10">
        <f>INDEX(cpi!$A$1:$M$106,MATCH($D4267,cpi!$A:$A,0),MATCH($C4267,cpi!$1:$1,0))</f>
        <v>32.9</v>
      </c>
      <c r="P4267" s="10">
        <f>cpi!$I$2</f>
        <v>245.51900000000001</v>
      </c>
      <c r="Q4267" s="10">
        <f t="shared" si="534"/>
        <v>7.4625835866261401</v>
      </c>
      <c r="R4267" s="8" t="str">
        <f t="shared" si="535"/>
        <v/>
      </c>
      <c r="S4267" s="11">
        <f t="shared" si="536"/>
        <v>29104075.987841945</v>
      </c>
      <c r="T4267" s="11">
        <f t="shared" si="536"/>
        <v>211564244.68085107</v>
      </c>
      <c r="U4267" s="11">
        <f t="shared" si="536"/>
        <v>211564244.68085107</v>
      </c>
    </row>
    <row r="4268" spans="1:21" x14ac:dyDescent="0.2">
      <c r="A4268" s="5">
        <v>4309</v>
      </c>
      <c r="B4268" s="17">
        <v>30</v>
      </c>
      <c r="C4268" s="16">
        <v>12</v>
      </c>
      <c r="D4268" s="16">
        <v>1925</v>
      </c>
      <c r="E4268" s="18">
        <v>10025</v>
      </c>
      <c r="F4268" s="9" t="s">
        <v>380</v>
      </c>
      <c r="G4268" s="3">
        <v>3900000</v>
      </c>
      <c r="H4268" s="3">
        <v>9000000</v>
      </c>
      <c r="I4268" s="3">
        <v>9000000</v>
      </c>
      <c r="J4268" s="8" t="str">
        <f t="shared" si="530"/>
        <v/>
      </c>
      <c r="K4268" s="8" t="str">
        <f t="shared" si="531"/>
        <v/>
      </c>
      <c r="L4268" s="8" t="str">
        <f t="shared" si="532"/>
        <v>Ben-Hur</v>
      </c>
      <c r="M4268" s="8">
        <f t="shared" si="533"/>
        <v>1</v>
      </c>
      <c r="N4268" s="8" t="str">
        <f t="shared" si="529"/>
        <v>Ben-Hur (1925)</v>
      </c>
      <c r="O4268" s="10">
        <f>INDEX(cpi!$A$1:$M$106,MATCH($D4268,cpi!$A:$A,0),MATCH($C4268,cpi!$1:$1,0))</f>
        <v>17.899999999999999</v>
      </c>
      <c r="P4268" s="10">
        <f>cpi!$I$2</f>
        <v>245.51900000000001</v>
      </c>
      <c r="Q4268" s="10">
        <f t="shared" si="534"/>
        <v>13.71614525139665</v>
      </c>
      <c r="R4268" s="8" t="str">
        <f t="shared" si="535"/>
        <v/>
      </c>
      <c r="S4268" s="11">
        <f t="shared" si="536"/>
        <v>53492966.480446935</v>
      </c>
      <c r="T4268" s="11">
        <f t="shared" si="536"/>
        <v>123445307.26256984</v>
      </c>
      <c r="U4268" s="11">
        <f t="shared" si="536"/>
        <v>123445307.26256984</v>
      </c>
    </row>
    <row r="4269" spans="1:21" x14ac:dyDescent="0.2">
      <c r="A4269" s="5">
        <v>4310</v>
      </c>
      <c r="B4269" s="17">
        <v>1</v>
      </c>
      <c r="C4269" s="16">
        <v>1</v>
      </c>
      <c r="D4269" s="16">
        <v>1976</v>
      </c>
      <c r="E4269" s="18">
        <v>27760</v>
      </c>
      <c r="F4269" s="9" t="s">
        <v>4212</v>
      </c>
      <c r="G4269" s="3">
        <v>3800000</v>
      </c>
      <c r="H4269" s="3">
        <v>23689877</v>
      </c>
      <c r="I4269" s="3">
        <v>23689877</v>
      </c>
      <c r="J4269" s="8" t="str">
        <f t="shared" si="530"/>
        <v/>
      </c>
      <c r="K4269" s="8" t="str">
        <f t="shared" si="531"/>
        <v/>
      </c>
      <c r="L4269" s="8" t="str">
        <f t="shared" si="532"/>
        <v>Network</v>
      </c>
      <c r="M4269" s="8" t="str">
        <f t="shared" si="533"/>
        <v/>
      </c>
      <c r="N4269" s="8" t="str">
        <f t="shared" si="529"/>
        <v>Network</v>
      </c>
      <c r="O4269" s="10">
        <f>INDEX(cpi!$A$1:$M$106,MATCH($D4269,cpi!$A:$A,0),MATCH($C4269,cpi!$1:$1,0))</f>
        <v>55.6</v>
      </c>
      <c r="P4269" s="10">
        <f>cpi!$I$2</f>
        <v>245.51900000000001</v>
      </c>
      <c r="Q4269" s="10">
        <f t="shared" si="534"/>
        <v>4.4158093525179858</v>
      </c>
      <c r="R4269" s="8" t="str">
        <f t="shared" si="535"/>
        <v/>
      </c>
      <c r="S4269" s="11">
        <f t="shared" si="536"/>
        <v>16780075.539568346</v>
      </c>
      <c r="T4269" s="11">
        <f t="shared" si="536"/>
        <v>104609980.41660072</v>
      </c>
      <c r="U4269" s="11">
        <f t="shared" si="536"/>
        <v>104609980.41660072</v>
      </c>
    </row>
    <row r="4270" spans="1:21" x14ac:dyDescent="0.2">
      <c r="A4270" s="5">
        <v>4311</v>
      </c>
      <c r="B4270" s="17">
        <v>14</v>
      </c>
      <c r="C4270" s="16">
        <v>1</v>
      </c>
      <c r="D4270" s="16">
        <v>2011</v>
      </c>
      <c r="E4270" s="18">
        <v>40940</v>
      </c>
      <c r="F4270" s="9" t="s">
        <v>4213</v>
      </c>
      <c r="G4270" s="3">
        <v>3800000</v>
      </c>
      <c r="H4270" s="3">
        <v>41914</v>
      </c>
      <c r="I4270" s="3">
        <v>41914</v>
      </c>
      <c r="J4270" s="8" t="str">
        <f t="shared" si="530"/>
        <v/>
      </c>
      <c r="K4270" s="8" t="str">
        <f t="shared" si="531"/>
        <v/>
      </c>
      <c r="L4270" s="8" t="str">
        <f t="shared" si="532"/>
        <v>Down for Life</v>
      </c>
      <c r="M4270" s="8" t="str">
        <f t="shared" si="533"/>
        <v/>
      </c>
      <c r="N4270" s="8" t="str">
        <f t="shared" si="529"/>
        <v>Down for Life</v>
      </c>
      <c r="O4270" s="10">
        <f>INDEX(cpi!$A$1:$M$106,MATCH($D4270,cpi!$A:$A,0),MATCH($C4270,cpi!$1:$1,0))</f>
        <v>220.22300000000001</v>
      </c>
      <c r="P4270" s="10">
        <f>cpi!$I$2</f>
        <v>245.51900000000001</v>
      </c>
      <c r="Q4270" s="10">
        <f t="shared" si="534"/>
        <v>1.1148653864491902</v>
      </c>
      <c r="R4270" s="8" t="str">
        <f t="shared" si="535"/>
        <v/>
      </c>
      <c r="S4270" s="11">
        <f t="shared" si="536"/>
        <v>4236488.4685069229</v>
      </c>
      <c r="T4270" s="11">
        <f t="shared" si="536"/>
        <v>46728.467807631358</v>
      </c>
      <c r="U4270" s="11">
        <f t="shared" si="536"/>
        <v>46728.467807631358</v>
      </c>
    </row>
    <row r="4271" spans="1:21" x14ac:dyDescent="0.2">
      <c r="A4271" s="5">
        <v>4312</v>
      </c>
      <c r="B4271" s="17">
        <v>30</v>
      </c>
      <c r="C4271" s="16">
        <v>4</v>
      </c>
      <c r="D4271" s="16">
        <v>2010</v>
      </c>
      <c r="E4271" s="18">
        <v>41064</v>
      </c>
      <c r="F4271" s="9" t="s">
        <v>4214</v>
      </c>
      <c r="G4271" s="3">
        <v>3800000</v>
      </c>
      <c r="H4271" s="3">
        <v>20930</v>
      </c>
      <c r="I4271" s="3">
        <v>340930</v>
      </c>
      <c r="J4271" s="8" t="str">
        <f t="shared" si="530"/>
        <v/>
      </c>
      <c r="K4271" s="8" t="str">
        <f t="shared" si="531"/>
        <v/>
      </c>
      <c r="L4271" s="8" t="str">
        <f t="shared" si="532"/>
        <v>The Good Heart</v>
      </c>
      <c r="M4271" s="8" t="str">
        <f t="shared" si="533"/>
        <v/>
      </c>
      <c r="N4271" s="8" t="str">
        <f t="shared" si="529"/>
        <v>The Good Heart</v>
      </c>
      <c r="O4271" s="10">
        <f>INDEX(cpi!$A$1:$M$106,MATCH($D4271,cpi!$A:$A,0),MATCH($C4271,cpi!$1:$1,0))</f>
        <v>218.00899999999999</v>
      </c>
      <c r="P4271" s="10">
        <f>cpi!$I$2</f>
        <v>245.51900000000001</v>
      </c>
      <c r="Q4271" s="10">
        <f t="shared" si="534"/>
        <v>1.1261874509767946</v>
      </c>
      <c r="R4271" s="8" t="str">
        <f t="shared" si="535"/>
        <v/>
      </c>
      <c r="S4271" s="11">
        <f t="shared" si="536"/>
        <v>4279512.3137118192</v>
      </c>
      <c r="T4271" s="11">
        <f t="shared" si="536"/>
        <v>23571.103348944311</v>
      </c>
      <c r="U4271" s="11">
        <f t="shared" si="536"/>
        <v>383951.0876615186</v>
      </c>
    </row>
    <row r="4272" spans="1:21" x14ac:dyDescent="0.2">
      <c r="A4272" s="5">
        <v>4313</v>
      </c>
      <c r="B4272" s="17">
        <v>7</v>
      </c>
      <c r="C4272" s="16">
        <v>4</v>
      </c>
      <c r="D4272" s="16">
        <v>1965</v>
      </c>
      <c r="E4272" s="18">
        <v>23927</v>
      </c>
      <c r="F4272" s="9" t="s">
        <v>4215</v>
      </c>
      <c r="G4272" s="3">
        <v>3800000</v>
      </c>
      <c r="H4272" s="3">
        <v>14873</v>
      </c>
      <c r="I4272" s="3">
        <v>14873</v>
      </c>
      <c r="J4272" s="8" t="str">
        <f t="shared" si="530"/>
        <v/>
      </c>
      <c r="K4272" s="8" t="str">
        <f t="shared" si="531"/>
        <v/>
      </c>
      <c r="L4272" s="8" t="str">
        <f t="shared" si="532"/>
        <v>Major Dundee</v>
      </c>
      <c r="M4272" s="8" t="str">
        <f t="shared" si="533"/>
        <v/>
      </c>
      <c r="N4272" s="8" t="str">
        <f t="shared" si="529"/>
        <v>Major Dundee</v>
      </c>
      <c r="O4272" s="10">
        <f>INDEX(cpi!$A$1:$M$106,MATCH($D4272,cpi!$A:$A,0),MATCH($C4272,cpi!$1:$1,0))</f>
        <v>31.4</v>
      </c>
      <c r="P4272" s="10">
        <f>cpi!$I$2</f>
        <v>245.51900000000001</v>
      </c>
      <c r="Q4272" s="10">
        <f t="shared" si="534"/>
        <v>7.8190764331210199</v>
      </c>
      <c r="R4272" s="8" t="str">
        <f t="shared" si="535"/>
        <v/>
      </c>
      <c r="S4272" s="11">
        <f t="shared" si="536"/>
        <v>29712490.445859876</v>
      </c>
      <c r="T4272" s="11">
        <f t="shared" si="536"/>
        <v>116293.12378980893</v>
      </c>
      <c r="U4272" s="11">
        <f t="shared" si="536"/>
        <v>116293.12378980893</v>
      </c>
    </row>
    <row r="4273" spans="1:21" x14ac:dyDescent="0.2">
      <c r="A4273" s="5">
        <v>4314</v>
      </c>
      <c r="B4273" s="17">
        <v>17</v>
      </c>
      <c r="C4273" s="16">
        <v>5</v>
      </c>
      <c r="D4273" s="16">
        <v>1950</v>
      </c>
      <c r="E4273" s="18">
        <v>18753</v>
      </c>
      <c r="F4273" s="9" t="s">
        <v>4216</v>
      </c>
      <c r="G4273" s="3">
        <v>3768785</v>
      </c>
      <c r="H4273" s="3">
        <v>8000000</v>
      </c>
      <c r="I4273" s="3">
        <v>8000000</v>
      </c>
      <c r="J4273" s="8" t="str">
        <f t="shared" si="530"/>
        <v/>
      </c>
      <c r="K4273" s="8" t="str">
        <f t="shared" si="531"/>
        <v/>
      </c>
      <c r="L4273" s="8" t="str">
        <f t="shared" si="532"/>
        <v>Annie Get Your Gun</v>
      </c>
      <c r="M4273" s="8" t="str">
        <f t="shared" si="533"/>
        <v/>
      </c>
      <c r="N4273" s="8" t="str">
        <f t="shared" si="529"/>
        <v>Annie Get Your Gun</v>
      </c>
      <c r="O4273" s="10">
        <f>INDEX(cpi!$A$1:$M$106,MATCH($D4273,cpi!$A:$A,0),MATCH($C4273,cpi!$1:$1,0))</f>
        <v>23.7</v>
      </c>
      <c r="P4273" s="10">
        <f>cpi!$I$2</f>
        <v>245.51900000000001</v>
      </c>
      <c r="Q4273" s="10">
        <f t="shared" si="534"/>
        <v>10.35945147679325</v>
      </c>
      <c r="R4273" s="8" t="str">
        <f t="shared" si="535"/>
        <v/>
      </c>
      <c r="S4273" s="11">
        <f t="shared" si="536"/>
        <v>39042545.333966248</v>
      </c>
      <c r="T4273" s="11">
        <f t="shared" si="536"/>
        <v>82875611.814346001</v>
      </c>
      <c r="U4273" s="11">
        <f t="shared" si="536"/>
        <v>82875611.814346001</v>
      </c>
    </row>
    <row r="4274" spans="1:21" x14ac:dyDescent="0.2">
      <c r="A4274" s="5">
        <v>4315</v>
      </c>
      <c r="B4274" s="17">
        <v>11</v>
      </c>
      <c r="C4274" s="16">
        <v>8</v>
      </c>
      <c r="D4274" s="16">
        <v>2006</v>
      </c>
      <c r="E4274" s="18">
        <v>39029</v>
      </c>
      <c r="F4274" s="9" t="s">
        <v>4217</v>
      </c>
      <c r="G4274" s="3">
        <v>3750000</v>
      </c>
      <c r="H4274">
        <v>539285</v>
      </c>
      <c r="I4274" s="3">
        <v>1178175</v>
      </c>
      <c r="J4274" s="8" t="str">
        <f t="shared" si="530"/>
        <v/>
      </c>
      <c r="K4274" s="8" t="str">
        <f t="shared" si="531"/>
        <v/>
      </c>
      <c r="L4274" s="8" t="str">
        <f t="shared" si="532"/>
        <v>Casa de Areia</v>
      </c>
      <c r="M4274" s="8" t="str">
        <f t="shared" si="533"/>
        <v/>
      </c>
      <c r="N4274" s="8" t="str">
        <f t="shared" si="529"/>
        <v>Casa de Areia</v>
      </c>
      <c r="O4274" s="10">
        <f>INDEX(cpi!$A$1:$M$106,MATCH($D4274,cpi!$A:$A,0),MATCH($C4274,cpi!$1:$1,0))</f>
        <v>203.9</v>
      </c>
      <c r="P4274" s="10">
        <f>cpi!$I$2</f>
        <v>245.51900000000001</v>
      </c>
      <c r="Q4274" s="10">
        <f t="shared" si="534"/>
        <v>1.204114762138303</v>
      </c>
      <c r="R4274" s="8" t="str">
        <f t="shared" si="535"/>
        <v/>
      </c>
      <c r="S4274" s="11">
        <f t="shared" si="536"/>
        <v>4515430.3580186367</v>
      </c>
      <c r="T4274" s="11">
        <f t="shared" si="536"/>
        <v>649361.02949975478</v>
      </c>
      <c r="U4274" s="11">
        <f t="shared" si="536"/>
        <v>1418657.9098822952</v>
      </c>
    </row>
    <row r="4275" spans="1:21" x14ac:dyDescent="0.2">
      <c r="A4275" s="5">
        <v>4316</v>
      </c>
      <c r="B4275" s="17">
        <v>5</v>
      </c>
      <c r="C4275" s="16">
        <v>11</v>
      </c>
      <c r="D4275" s="16">
        <v>2010</v>
      </c>
      <c r="E4275" s="18">
        <v>40309</v>
      </c>
      <c r="F4275" s="9" t="s">
        <v>4218</v>
      </c>
      <c r="G4275" s="3">
        <v>3750000</v>
      </c>
      <c r="H4275">
        <v>310007</v>
      </c>
      <c r="I4275" s="3">
        <v>2436111</v>
      </c>
      <c r="J4275" s="8" t="str">
        <f t="shared" si="530"/>
        <v/>
      </c>
      <c r="K4275" s="8" t="str">
        <f t="shared" si="531"/>
        <v/>
      </c>
      <c r="L4275" s="8" t="str">
        <f t="shared" si="532"/>
        <v>Four Lions</v>
      </c>
      <c r="M4275" s="8" t="str">
        <f t="shared" si="533"/>
        <v/>
      </c>
      <c r="N4275" s="8" t="str">
        <f t="shared" si="529"/>
        <v>Four Lions</v>
      </c>
      <c r="O4275" s="10">
        <f>INDEX(cpi!$A$1:$M$106,MATCH($D4275,cpi!$A:$A,0),MATCH($C4275,cpi!$1:$1,0))</f>
        <v>218.803</v>
      </c>
      <c r="P4275" s="10">
        <f>cpi!$I$2</f>
        <v>245.51900000000001</v>
      </c>
      <c r="Q4275" s="10">
        <f t="shared" si="534"/>
        <v>1.1221007024583758</v>
      </c>
      <c r="R4275" s="8" t="str">
        <f t="shared" si="535"/>
        <v/>
      </c>
      <c r="S4275" s="11">
        <f t="shared" si="536"/>
        <v>4207877.6342189088</v>
      </c>
      <c r="T4275" s="11">
        <f t="shared" si="536"/>
        <v>347859.07246701373</v>
      </c>
      <c r="U4275" s="11">
        <f t="shared" si="536"/>
        <v>2733561.8643665761</v>
      </c>
    </row>
    <row r="4276" spans="1:21" x14ac:dyDescent="0.2">
      <c r="A4276" s="5">
        <v>4317</v>
      </c>
      <c r="B4276" s="17">
        <v>19</v>
      </c>
      <c r="C4276" s="16">
        <v>2</v>
      </c>
      <c r="D4276" s="16">
        <v>2010</v>
      </c>
      <c r="E4276" s="18">
        <v>40726</v>
      </c>
      <c r="F4276" s="9" t="s">
        <v>4219</v>
      </c>
      <c r="G4276" s="3">
        <v>3750000</v>
      </c>
      <c r="H4276">
        <v>44462</v>
      </c>
      <c r="I4276" s="3">
        <v>44462</v>
      </c>
      <c r="J4276" s="8" t="str">
        <f t="shared" si="530"/>
        <v/>
      </c>
      <c r="K4276" s="8" t="str">
        <f t="shared" si="531"/>
        <v/>
      </c>
      <c r="L4276" s="8" t="str">
        <f t="shared" si="532"/>
        <v>Defendor</v>
      </c>
      <c r="M4276" s="8" t="str">
        <f t="shared" si="533"/>
        <v/>
      </c>
      <c r="N4276" s="8" t="str">
        <f t="shared" si="529"/>
        <v>Defendor</v>
      </c>
      <c r="O4276" s="10">
        <f>INDEX(cpi!$A$1:$M$106,MATCH($D4276,cpi!$A:$A,0),MATCH($C4276,cpi!$1:$1,0))</f>
        <v>216.74100000000001</v>
      </c>
      <c r="P4276" s="10">
        <f>cpi!$I$2</f>
        <v>245.51900000000001</v>
      </c>
      <c r="Q4276" s="10">
        <f t="shared" si="534"/>
        <v>1.1327759860847739</v>
      </c>
      <c r="R4276" s="8" t="str">
        <f t="shared" si="535"/>
        <v/>
      </c>
      <c r="S4276" s="11">
        <f t="shared" si="536"/>
        <v>4247909.9478179021</v>
      </c>
      <c r="T4276" s="11">
        <f t="shared" si="536"/>
        <v>50365.485893301215</v>
      </c>
      <c r="U4276" s="11">
        <f t="shared" si="536"/>
        <v>50365.485893301215</v>
      </c>
    </row>
    <row r="4277" spans="1:21" x14ac:dyDescent="0.2">
      <c r="A4277" s="5">
        <v>4318</v>
      </c>
      <c r="B4277" s="17">
        <v>13</v>
      </c>
      <c r="C4277" s="16">
        <v>5</v>
      </c>
      <c r="D4277" s="16">
        <v>1970</v>
      </c>
      <c r="E4277" s="18">
        <v>25938</v>
      </c>
      <c r="F4277" s="9" t="s">
        <v>4220</v>
      </c>
      <c r="G4277" s="3">
        <v>3716946</v>
      </c>
      <c r="H4277">
        <v>3500000</v>
      </c>
      <c r="I4277" s="3">
        <v>5000000</v>
      </c>
      <c r="J4277" s="8" t="str">
        <f t="shared" si="530"/>
        <v/>
      </c>
      <c r="K4277" s="8" t="str">
        <f t="shared" si="531"/>
        <v/>
      </c>
      <c r="L4277" s="8" t="str">
        <f t="shared" si="532"/>
        <v>The Ballad of Cable Hogue</v>
      </c>
      <c r="M4277" s="8" t="str">
        <f t="shared" si="533"/>
        <v/>
      </c>
      <c r="N4277" s="8" t="str">
        <f t="shared" si="529"/>
        <v>The Ballad of Cable Hogue</v>
      </c>
      <c r="O4277" s="10">
        <f>INDEX(cpi!$A$1:$M$106,MATCH($D4277,cpi!$A:$A,0),MATCH($C4277,cpi!$1:$1,0))</f>
        <v>38.6</v>
      </c>
      <c r="P4277" s="10">
        <f>cpi!$I$2</f>
        <v>245.51900000000001</v>
      </c>
      <c r="Q4277" s="10">
        <f t="shared" si="534"/>
        <v>6.3605958549222796</v>
      </c>
      <c r="R4277" s="8" t="str">
        <f t="shared" si="535"/>
        <v/>
      </c>
      <c r="S4277" s="11">
        <f t="shared" si="536"/>
        <v>23641991.320569947</v>
      </c>
      <c r="T4277" s="11">
        <f t="shared" si="536"/>
        <v>22262085.492227979</v>
      </c>
      <c r="U4277" s="11">
        <f t="shared" si="536"/>
        <v>31802979.274611399</v>
      </c>
    </row>
    <row r="4278" spans="1:21" x14ac:dyDescent="0.2">
      <c r="A4278" s="5">
        <v>4319</v>
      </c>
      <c r="B4278" s="17">
        <v>1</v>
      </c>
      <c r="C4278" s="16">
        <v>1</v>
      </c>
      <c r="D4278" s="16">
        <v>1948</v>
      </c>
      <c r="E4278" s="18">
        <v>17533</v>
      </c>
      <c r="F4278" s="9" t="s">
        <v>4221</v>
      </c>
      <c r="G4278" s="3">
        <v>3700000</v>
      </c>
      <c r="H4278">
        <v>2956000</v>
      </c>
      <c r="I4278">
        <v>2956000</v>
      </c>
      <c r="J4278" s="8" t="str">
        <f t="shared" si="530"/>
        <v/>
      </c>
      <c r="K4278" s="8" t="str">
        <f t="shared" si="531"/>
        <v/>
      </c>
      <c r="L4278" s="8" t="str">
        <f t="shared" si="532"/>
        <v>The Pirate</v>
      </c>
      <c r="M4278" s="8" t="str">
        <f t="shared" si="533"/>
        <v/>
      </c>
      <c r="N4278" s="8" t="str">
        <f t="shared" si="529"/>
        <v>The Pirate</v>
      </c>
      <c r="O4278" s="10">
        <f>INDEX(cpi!$A$1:$M$106,MATCH($D4278,cpi!$A:$A,0),MATCH($C4278,cpi!$1:$1,0))</f>
        <v>23.7</v>
      </c>
      <c r="P4278" s="10">
        <f>cpi!$I$2</f>
        <v>245.51900000000001</v>
      </c>
      <c r="Q4278" s="10">
        <f t="shared" si="534"/>
        <v>10.35945147679325</v>
      </c>
      <c r="R4278" s="8" t="str">
        <f t="shared" si="535"/>
        <v/>
      </c>
      <c r="S4278" s="11">
        <f t="shared" si="536"/>
        <v>38329970.464135028</v>
      </c>
      <c r="T4278" s="11">
        <f t="shared" si="536"/>
        <v>30622538.565400846</v>
      </c>
      <c r="U4278" s="11">
        <f t="shared" si="536"/>
        <v>30622538.565400846</v>
      </c>
    </row>
    <row r="4279" spans="1:21" x14ac:dyDescent="0.2">
      <c r="A4279" s="5">
        <v>4320</v>
      </c>
      <c r="B4279" s="17">
        <v>21</v>
      </c>
      <c r="C4279" s="16">
        <v>11</v>
      </c>
      <c r="D4279" s="16">
        <v>2006</v>
      </c>
      <c r="E4279" s="18">
        <v>39336</v>
      </c>
      <c r="F4279" s="9" t="s">
        <v>4222</v>
      </c>
      <c r="G4279" s="3">
        <v>3700000</v>
      </c>
      <c r="H4279">
        <v>2730296</v>
      </c>
      <c r="I4279">
        <v>13447998</v>
      </c>
      <c r="J4279" s="8" t="str">
        <f t="shared" si="530"/>
        <v/>
      </c>
      <c r="K4279" s="8" t="str">
        <f t="shared" si="531"/>
        <v/>
      </c>
      <c r="L4279" s="8" t="str">
        <f t="shared" si="532"/>
        <v>The History Boys</v>
      </c>
      <c r="M4279" s="8" t="str">
        <f t="shared" si="533"/>
        <v/>
      </c>
      <c r="N4279" s="8" t="str">
        <f t="shared" si="529"/>
        <v>The History Boys</v>
      </c>
      <c r="O4279" s="10">
        <f>INDEX(cpi!$A$1:$M$106,MATCH($D4279,cpi!$A:$A,0),MATCH($C4279,cpi!$1:$1,0))</f>
        <v>201.5</v>
      </c>
      <c r="P4279" s="10">
        <f>cpi!$I$2</f>
        <v>245.51900000000001</v>
      </c>
      <c r="Q4279" s="10">
        <f t="shared" si="534"/>
        <v>1.2184565756823822</v>
      </c>
      <c r="R4279" s="8" t="str">
        <f t="shared" si="535"/>
        <v/>
      </c>
      <c r="S4279" s="11">
        <f t="shared" si="536"/>
        <v>4508289.3300248142</v>
      </c>
      <c r="T4279" s="11">
        <f t="shared" si="536"/>
        <v>3326747.1147593055</v>
      </c>
      <c r="U4279" s="11">
        <f t="shared" si="536"/>
        <v>16385801.592863524</v>
      </c>
    </row>
    <row r="4280" spans="1:21" x14ac:dyDescent="0.2">
      <c r="A4280" s="5">
        <v>4321</v>
      </c>
      <c r="B4280" s="17">
        <v>3</v>
      </c>
      <c r="C4280" s="16">
        <v>11</v>
      </c>
      <c r="D4280" s="16">
        <v>2006</v>
      </c>
      <c r="E4280" s="18">
        <v>38787</v>
      </c>
      <c r="F4280" s="9" t="s">
        <v>1313</v>
      </c>
      <c r="G4280" s="3">
        <v>3700000</v>
      </c>
      <c r="H4280">
        <v>26403</v>
      </c>
      <c r="I4280">
        <v>3355048</v>
      </c>
      <c r="J4280" s="8" t="str">
        <f t="shared" si="530"/>
        <v/>
      </c>
      <c r="K4280" s="8" t="str">
        <f t="shared" si="531"/>
        <v/>
      </c>
      <c r="L4280" s="8" t="str">
        <f t="shared" si="532"/>
        <v>Unknown</v>
      </c>
      <c r="M4280" s="8">
        <f t="shared" si="533"/>
        <v>1</v>
      </c>
      <c r="N4280" s="8" t="str">
        <f t="shared" si="529"/>
        <v>Unknown (2006)</v>
      </c>
      <c r="O4280" s="10">
        <f>INDEX(cpi!$A$1:$M$106,MATCH($D4280,cpi!$A:$A,0),MATCH($C4280,cpi!$1:$1,0))</f>
        <v>201.5</v>
      </c>
      <c r="P4280" s="10">
        <f>cpi!$I$2</f>
        <v>245.51900000000001</v>
      </c>
      <c r="Q4280" s="10">
        <f t="shared" si="534"/>
        <v>1.2184565756823822</v>
      </c>
      <c r="R4280" s="8" t="str">
        <f t="shared" si="535"/>
        <v/>
      </c>
      <c r="S4280" s="11">
        <f t="shared" si="536"/>
        <v>4508289.3300248142</v>
      </c>
      <c r="T4280" s="11">
        <f t="shared" si="536"/>
        <v>32170.908967741936</v>
      </c>
      <c r="U4280" s="11">
        <f t="shared" si="536"/>
        <v>4087980.2973300251</v>
      </c>
    </row>
    <row r="4281" spans="1:21" x14ac:dyDescent="0.2">
      <c r="A4281" s="5">
        <v>4322</v>
      </c>
      <c r="B4281" s="17">
        <v>25</v>
      </c>
      <c r="C4281" s="16">
        <v>5</v>
      </c>
      <c r="D4281" s="16">
        <v>1969</v>
      </c>
      <c r="E4281" s="18">
        <v>25938</v>
      </c>
      <c r="F4281" s="9" t="s">
        <v>4223</v>
      </c>
      <c r="G4281" s="3">
        <v>3600000</v>
      </c>
      <c r="H4281">
        <v>44785053</v>
      </c>
      <c r="I4281">
        <v>44785053</v>
      </c>
      <c r="J4281" s="8" t="str">
        <f t="shared" si="530"/>
        <v/>
      </c>
      <c r="K4281" s="8" t="str">
        <f t="shared" si="531"/>
        <v/>
      </c>
      <c r="L4281" s="8" t="str">
        <f t="shared" si="532"/>
        <v>Midnight Cowboy</v>
      </c>
      <c r="M4281" s="8" t="str">
        <f t="shared" si="533"/>
        <v/>
      </c>
      <c r="N4281" s="8" t="str">
        <f t="shared" si="529"/>
        <v>Midnight Cowboy</v>
      </c>
      <c r="O4281" s="10">
        <f>INDEX(cpi!$A$1:$M$106,MATCH($D4281,cpi!$A:$A,0),MATCH($C4281,cpi!$1:$1,0))</f>
        <v>36.4</v>
      </c>
      <c r="P4281" s="10">
        <f>cpi!$I$2</f>
        <v>245.51900000000001</v>
      </c>
      <c r="Q4281" s="10">
        <f t="shared" si="534"/>
        <v>6.7450274725274726</v>
      </c>
      <c r="R4281" s="8" t="str">
        <f t="shared" si="535"/>
        <v/>
      </c>
      <c r="S4281" s="11">
        <f t="shared" si="536"/>
        <v>24282098.9010989</v>
      </c>
      <c r="T4281" s="11">
        <f t="shared" si="536"/>
        <v>302076412.8435989</v>
      </c>
      <c r="U4281" s="11">
        <f t="shared" si="536"/>
        <v>302076412.8435989</v>
      </c>
    </row>
    <row r="4282" spans="1:21" x14ac:dyDescent="0.2">
      <c r="A4282" s="5">
        <v>4323</v>
      </c>
      <c r="B4282" s="17">
        <v>4</v>
      </c>
      <c r="C4282" s="16">
        <v>7</v>
      </c>
      <c r="D4282" s="16">
        <v>1980</v>
      </c>
      <c r="E4282" s="18">
        <v>29318</v>
      </c>
      <c r="F4282" s="9" t="s">
        <v>4224</v>
      </c>
      <c r="G4282" s="3">
        <v>3500000</v>
      </c>
      <c r="H4282">
        <v>83453539</v>
      </c>
      <c r="I4282">
        <v>83453539</v>
      </c>
      <c r="J4282" s="8" t="str">
        <f t="shared" si="530"/>
        <v/>
      </c>
      <c r="K4282" s="8" t="str">
        <f t="shared" si="531"/>
        <v/>
      </c>
      <c r="L4282" s="8" t="str">
        <f t="shared" si="532"/>
        <v>Airplane!</v>
      </c>
      <c r="M4282" s="8" t="str">
        <f t="shared" si="533"/>
        <v/>
      </c>
      <c r="N4282" s="8" t="str">
        <f t="shared" si="529"/>
        <v>Airplane!</v>
      </c>
      <c r="O4282" s="10">
        <f>INDEX(cpi!$A$1:$M$106,MATCH($D4282,cpi!$A:$A,0),MATCH($C4282,cpi!$1:$1,0))</f>
        <v>82.7</v>
      </c>
      <c r="P4282" s="10">
        <f>cpi!$I$2</f>
        <v>245.51900000000001</v>
      </c>
      <c r="Q4282" s="10">
        <f t="shared" si="534"/>
        <v>2.9687908101571945</v>
      </c>
      <c r="R4282" s="8" t="str">
        <f t="shared" si="535"/>
        <v/>
      </c>
      <c r="S4282" s="11">
        <f t="shared" si="536"/>
        <v>10390767.835550182</v>
      </c>
      <c r="T4282" s="11">
        <f t="shared" si="536"/>
        <v>247756099.65829504</v>
      </c>
      <c r="U4282" s="11">
        <f t="shared" si="536"/>
        <v>247756099.65829504</v>
      </c>
    </row>
    <row r="4283" spans="1:21" x14ac:dyDescent="0.2">
      <c r="A4283" s="5">
        <v>4324</v>
      </c>
      <c r="B4283" s="17">
        <v>1</v>
      </c>
      <c r="C4283" s="16">
        <v>1</v>
      </c>
      <c r="D4283" s="16">
        <v>1970</v>
      </c>
      <c r="E4283" s="18">
        <v>25569</v>
      </c>
      <c r="F4283" s="9" t="s">
        <v>4225</v>
      </c>
      <c r="G4283" s="3">
        <v>3500000</v>
      </c>
      <c r="H4283">
        <v>81600000</v>
      </c>
      <c r="I4283">
        <v>81600000</v>
      </c>
      <c r="J4283" s="8" t="str">
        <f t="shared" si="530"/>
        <v/>
      </c>
      <c r="K4283" s="8" t="str">
        <f t="shared" si="531"/>
        <v/>
      </c>
      <c r="L4283" s="8" t="str">
        <f t="shared" si="532"/>
        <v>M*A*S*H</v>
      </c>
      <c r="M4283" s="8">
        <f t="shared" si="533"/>
        <v>1</v>
      </c>
      <c r="N4283" s="8" t="str">
        <f t="shared" si="529"/>
        <v>M*A*S*H (1970)</v>
      </c>
      <c r="O4283" s="10">
        <f>INDEX(cpi!$A$1:$M$106,MATCH($D4283,cpi!$A:$A,0),MATCH($C4283,cpi!$1:$1,0))</f>
        <v>37.799999999999997</v>
      </c>
      <c r="P4283" s="10">
        <f>cpi!$I$2</f>
        <v>245.51900000000001</v>
      </c>
      <c r="Q4283" s="10">
        <f t="shared" si="534"/>
        <v>6.4952116402116404</v>
      </c>
      <c r="R4283" s="8" t="str">
        <f t="shared" si="535"/>
        <v/>
      </c>
      <c r="S4283" s="11">
        <f t="shared" si="536"/>
        <v>22733240.740740743</v>
      </c>
      <c r="T4283" s="11">
        <f t="shared" si="536"/>
        <v>530009269.84126985</v>
      </c>
      <c r="U4283" s="11">
        <f t="shared" si="536"/>
        <v>530009269.84126985</v>
      </c>
    </row>
    <row r="4284" spans="1:21" x14ac:dyDescent="0.2">
      <c r="A4284" s="5">
        <v>4325</v>
      </c>
      <c r="B4284" s="17">
        <v>13</v>
      </c>
      <c r="C4284" s="16">
        <v>8</v>
      </c>
      <c r="D4284" s="16">
        <v>1997</v>
      </c>
      <c r="E4284" s="18">
        <v>35803</v>
      </c>
      <c r="F4284" s="9" t="s">
        <v>4226</v>
      </c>
      <c r="G4284" s="3">
        <v>3500000</v>
      </c>
      <c r="H4284">
        <v>45950122</v>
      </c>
      <c r="I4284">
        <v>257938649</v>
      </c>
      <c r="J4284" s="8" t="str">
        <f t="shared" si="530"/>
        <v/>
      </c>
      <c r="K4284" s="8" t="str">
        <f t="shared" si="531"/>
        <v/>
      </c>
      <c r="L4284" s="8" t="str">
        <f t="shared" si="532"/>
        <v>The Full Monty</v>
      </c>
      <c r="M4284" s="8" t="str">
        <f t="shared" si="533"/>
        <v/>
      </c>
      <c r="N4284" s="8" t="str">
        <f t="shared" si="529"/>
        <v>The Full Monty</v>
      </c>
      <c r="O4284" s="10">
        <f>INDEX(cpi!$A$1:$M$106,MATCH($D4284,cpi!$A:$A,0),MATCH($C4284,cpi!$1:$1,0))</f>
        <v>160.80000000000001</v>
      </c>
      <c r="P4284" s="10">
        <f>cpi!$I$2</f>
        <v>245.51900000000001</v>
      </c>
      <c r="Q4284" s="10">
        <f t="shared" si="534"/>
        <v>1.5268594527363184</v>
      </c>
      <c r="R4284" s="8" t="str">
        <f t="shared" si="535"/>
        <v/>
      </c>
      <c r="S4284" s="11">
        <f t="shared" si="536"/>
        <v>5344008.0845771143</v>
      </c>
      <c r="T4284" s="11">
        <f t="shared" si="536"/>
        <v>70159378.130087063</v>
      </c>
      <c r="U4284" s="11">
        <f t="shared" si="536"/>
        <v>393836064.45168531</v>
      </c>
    </row>
    <row r="4285" spans="1:21" x14ac:dyDescent="0.2">
      <c r="A4285" s="5">
        <v>4326</v>
      </c>
      <c r="B4285" s="17">
        <v>26</v>
      </c>
      <c r="C4285" s="16">
        <v>5</v>
      </c>
      <c r="D4285" s="16">
        <v>1993</v>
      </c>
      <c r="E4285" s="18">
        <v>34735</v>
      </c>
      <c r="F4285" s="9" t="s">
        <v>4227</v>
      </c>
      <c r="G4285" s="3">
        <v>3500000</v>
      </c>
      <c r="H4285">
        <v>27731527</v>
      </c>
      <c r="I4285">
        <v>27731527</v>
      </c>
      <c r="J4285" s="8" t="str">
        <f t="shared" si="530"/>
        <v/>
      </c>
      <c r="K4285" s="8" t="str">
        <f t="shared" si="531"/>
        <v/>
      </c>
      <c r="L4285" s="8" t="str">
        <f t="shared" si="532"/>
        <v>Menace II Society</v>
      </c>
      <c r="M4285" s="8" t="str">
        <f t="shared" si="533"/>
        <v/>
      </c>
      <c r="N4285" s="8" t="str">
        <f t="shared" si="529"/>
        <v>Menace II Society</v>
      </c>
      <c r="O4285" s="10">
        <f>INDEX(cpi!$A$1:$M$106,MATCH($D4285,cpi!$A:$A,0),MATCH($C4285,cpi!$1:$1,0))</f>
        <v>144.19999999999999</v>
      </c>
      <c r="P4285" s="10">
        <f>cpi!$I$2</f>
        <v>245.51900000000001</v>
      </c>
      <c r="Q4285" s="10">
        <f t="shared" si="534"/>
        <v>1.7026282940360613</v>
      </c>
      <c r="R4285" s="8" t="str">
        <f t="shared" si="535"/>
        <v/>
      </c>
      <c r="S4285" s="11">
        <f t="shared" si="536"/>
        <v>5959199.0291262148</v>
      </c>
      <c r="T4285" s="11">
        <f t="shared" si="536"/>
        <v>47216482.507024974</v>
      </c>
      <c r="U4285" s="11">
        <f t="shared" si="536"/>
        <v>47216482.507024974</v>
      </c>
    </row>
    <row r="4286" spans="1:21" x14ac:dyDescent="0.2">
      <c r="A4286" s="5">
        <v>4327</v>
      </c>
      <c r="B4286" s="17">
        <v>26</v>
      </c>
      <c r="C4286" s="16">
        <v>4</v>
      </c>
      <c r="D4286" s="16">
        <v>1995</v>
      </c>
      <c r="E4286" s="18">
        <v>35465</v>
      </c>
      <c r="F4286" s="9" t="s">
        <v>4228</v>
      </c>
      <c r="G4286" s="3">
        <v>3500000</v>
      </c>
      <c r="H4286">
        <v>27467564</v>
      </c>
      <c r="I4286">
        <v>27936778</v>
      </c>
      <c r="J4286" s="8" t="str">
        <f t="shared" si="530"/>
        <v/>
      </c>
      <c r="K4286" s="8" t="str">
        <f t="shared" si="531"/>
        <v/>
      </c>
      <c r="L4286" s="8" t="str">
        <f t="shared" si="532"/>
        <v>Friday</v>
      </c>
      <c r="M4286" s="8" t="str">
        <f t="shared" si="533"/>
        <v/>
      </c>
      <c r="N4286" s="8" t="str">
        <f t="shared" si="529"/>
        <v>Friday</v>
      </c>
      <c r="O4286" s="10">
        <f>INDEX(cpi!$A$1:$M$106,MATCH($D4286,cpi!$A:$A,0),MATCH($C4286,cpi!$1:$1,0))</f>
        <v>151.9</v>
      </c>
      <c r="P4286" s="10">
        <f>cpi!$I$2</f>
        <v>245.51900000000001</v>
      </c>
      <c r="Q4286" s="10">
        <f t="shared" si="534"/>
        <v>1.6163199473337722</v>
      </c>
      <c r="R4286" s="8" t="str">
        <f t="shared" si="535"/>
        <v/>
      </c>
      <c r="S4286" s="11">
        <f t="shared" si="536"/>
        <v>5657119.8156682029</v>
      </c>
      <c r="T4286" s="11">
        <f t="shared" si="536"/>
        <v>44396371.597867019</v>
      </c>
      <c r="U4286" s="11">
        <f t="shared" si="536"/>
        <v>45154771.545635283</v>
      </c>
    </row>
    <row r="4287" spans="1:21" x14ac:dyDescent="0.2">
      <c r="A4287" s="5">
        <v>4328</v>
      </c>
      <c r="B4287" s="17">
        <v>19</v>
      </c>
      <c r="C4287" s="16">
        <v>2</v>
      </c>
      <c r="D4287" s="16">
        <v>2016</v>
      </c>
      <c r="E4287" s="18">
        <v>42918</v>
      </c>
      <c r="F4287" s="9" t="s">
        <v>4229</v>
      </c>
      <c r="G4287" s="3">
        <v>3500000</v>
      </c>
      <c r="H4287">
        <v>25138705</v>
      </c>
      <c r="I4287">
        <v>40454520</v>
      </c>
      <c r="J4287" s="8" t="str">
        <f t="shared" si="530"/>
        <v/>
      </c>
      <c r="K4287" s="8" t="str">
        <f t="shared" si="531"/>
        <v/>
      </c>
      <c r="L4287" s="8" t="str">
        <f t="shared" si="532"/>
        <v>The Witch</v>
      </c>
      <c r="M4287" s="8" t="str">
        <f t="shared" si="533"/>
        <v/>
      </c>
      <c r="N4287" s="8" t="str">
        <f t="shared" si="529"/>
        <v>The Witch</v>
      </c>
      <c r="O4287" s="10">
        <f>INDEX(cpi!$A$1:$M$106,MATCH($D4287,cpi!$A:$A,0),MATCH($C4287,cpi!$1:$1,0))</f>
        <v>237.11099999999999</v>
      </c>
      <c r="P4287" s="10">
        <f>cpi!$I$2</f>
        <v>245.51900000000001</v>
      </c>
      <c r="Q4287" s="10">
        <f t="shared" si="534"/>
        <v>1.0354601853140513</v>
      </c>
      <c r="R4287" s="8" t="str">
        <f t="shared" si="535"/>
        <v/>
      </c>
      <c r="S4287" s="11">
        <f t="shared" si="536"/>
        <v>3624110.6485991795</v>
      </c>
      <c r="T4287" s="11">
        <f t="shared" si="536"/>
        <v>26030128.137855265</v>
      </c>
      <c r="U4287" s="11">
        <f t="shared" si="536"/>
        <v>41889044.775990993</v>
      </c>
    </row>
    <row r="4288" spans="1:21" x14ac:dyDescent="0.2">
      <c r="A4288" s="5">
        <v>4329</v>
      </c>
      <c r="B4288" s="17">
        <v>6</v>
      </c>
      <c r="C4288" s="16">
        <v>12</v>
      </c>
      <c r="D4288" s="16">
        <v>2002</v>
      </c>
      <c r="E4288" s="18">
        <v>37419</v>
      </c>
      <c r="F4288" s="9" t="s">
        <v>4230</v>
      </c>
      <c r="G4288" s="3">
        <v>3500000</v>
      </c>
      <c r="H4288">
        <v>17504595</v>
      </c>
      <c r="I4288">
        <v>18495444</v>
      </c>
      <c r="J4288" s="8" t="str">
        <f t="shared" si="530"/>
        <v/>
      </c>
      <c r="K4288" s="8" t="str">
        <f t="shared" si="531"/>
        <v/>
      </c>
      <c r="L4288" s="8" t="str">
        <f t="shared" si="532"/>
        <v>Empire</v>
      </c>
      <c r="M4288" s="8" t="str">
        <f t="shared" si="533"/>
        <v/>
      </c>
      <c r="N4288" s="8" t="str">
        <f t="shared" si="529"/>
        <v>Empire</v>
      </c>
      <c r="O4288" s="10">
        <f>INDEX(cpi!$A$1:$M$106,MATCH($D4288,cpi!$A:$A,0),MATCH($C4288,cpi!$1:$1,0))</f>
        <v>180.9</v>
      </c>
      <c r="P4288" s="10">
        <f>cpi!$I$2</f>
        <v>245.51900000000001</v>
      </c>
      <c r="Q4288" s="10">
        <f t="shared" si="534"/>
        <v>1.357208402432283</v>
      </c>
      <c r="R4288" s="8" t="str">
        <f t="shared" si="535"/>
        <v/>
      </c>
      <c r="S4288" s="11">
        <f t="shared" si="536"/>
        <v>4750229.4085129909</v>
      </c>
      <c r="T4288" s="11">
        <f t="shared" si="536"/>
        <v>23757383.41517413</v>
      </c>
      <c r="U4288" s="11">
        <f t="shared" si="536"/>
        <v>25102172.003515754</v>
      </c>
    </row>
    <row r="4289" spans="1:21" x14ac:dyDescent="0.2">
      <c r="A4289" s="5">
        <v>4330</v>
      </c>
      <c r="B4289" s="17">
        <v>22</v>
      </c>
      <c r="C4289" s="16">
        <v>2</v>
      </c>
      <c r="D4289" s="16">
        <v>2013</v>
      </c>
      <c r="E4289" s="18">
        <v>41914</v>
      </c>
      <c r="F4289" s="9" t="s">
        <v>4231</v>
      </c>
      <c r="G4289" s="3">
        <v>3500000</v>
      </c>
      <c r="H4289">
        <v>17418667</v>
      </c>
      <c r="I4289">
        <v>27704111</v>
      </c>
      <c r="J4289" s="8" t="str">
        <f t="shared" si="530"/>
        <v/>
      </c>
      <c r="K4289" s="8" t="str">
        <f t="shared" si="531"/>
        <v/>
      </c>
      <c r="L4289" s="8" t="str">
        <f t="shared" si="532"/>
        <v>Dark Skies</v>
      </c>
      <c r="M4289" s="8" t="str">
        <f t="shared" si="533"/>
        <v/>
      </c>
      <c r="N4289" s="8" t="str">
        <f t="shared" si="529"/>
        <v>Dark Skies</v>
      </c>
      <c r="O4289" s="10">
        <f>INDEX(cpi!$A$1:$M$106,MATCH($D4289,cpi!$A:$A,0),MATCH($C4289,cpi!$1:$1,0))</f>
        <v>232.166</v>
      </c>
      <c r="P4289" s="10">
        <f>cpi!$I$2</f>
        <v>245.51900000000001</v>
      </c>
      <c r="Q4289" s="10">
        <f t="shared" si="534"/>
        <v>1.0575148815933428</v>
      </c>
      <c r="R4289" s="8" t="str">
        <f t="shared" si="535"/>
        <v/>
      </c>
      <c r="S4289" s="11">
        <f t="shared" si="536"/>
        <v>3701302.0855767</v>
      </c>
      <c r="T4289" s="11">
        <f t="shared" si="536"/>
        <v>18420499.570018869</v>
      </c>
      <c r="U4289" s="11">
        <f t="shared" si="536"/>
        <v>29297509.663813826</v>
      </c>
    </row>
    <row r="4290" spans="1:21" x14ac:dyDescent="0.2">
      <c r="A4290" s="5">
        <v>4331</v>
      </c>
      <c r="B4290" s="17">
        <v>1</v>
      </c>
      <c r="C4290" s="16">
        <v>5</v>
      </c>
      <c r="D4290" s="16">
        <v>1987</v>
      </c>
      <c r="E4290" s="18">
        <v>31782</v>
      </c>
      <c r="F4290" s="9" t="s">
        <v>4232</v>
      </c>
      <c r="G4290" s="3">
        <v>3500000</v>
      </c>
      <c r="H4290">
        <v>14000000</v>
      </c>
      <c r="I4290">
        <v>14000000</v>
      </c>
      <c r="J4290" s="8" t="str">
        <f t="shared" si="530"/>
        <v/>
      </c>
      <c r="K4290" s="8" t="str">
        <f t="shared" si="531"/>
        <v/>
      </c>
      <c r="L4290" s="8" t="str">
        <f t="shared" si="532"/>
        <v>Creepshow 2</v>
      </c>
      <c r="M4290" s="8" t="str">
        <f t="shared" si="533"/>
        <v/>
      </c>
      <c r="N4290" s="8" t="str">
        <f t="shared" ref="N4290:N4353" si="537">IF(M4290=1,L4290&amp;" ("&amp;D4290&amp;")",L4290)</f>
        <v>Creepshow 2</v>
      </c>
      <c r="O4290" s="10">
        <f>INDEX(cpi!$A$1:$M$106,MATCH($D4290,cpi!$A:$A,0),MATCH($C4290,cpi!$1:$1,0))</f>
        <v>113.1</v>
      </c>
      <c r="P4290" s="10">
        <f>cpi!$I$2</f>
        <v>245.51900000000001</v>
      </c>
      <c r="Q4290" s="10">
        <f t="shared" si="534"/>
        <v>2.1708134394341294</v>
      </c>
      <c r="R4290" s="8" t="str">
        <f t="shared" si="535"/>
        <v/>
      </c>
      <c r="S4290" s="11">
        <f t="shared" si="536"/>
        <v>7597847.0380194532</v>
      </c>
      <c r="T4290" s="11">
        <f t="shared" si="536"/>
        <v>30391388.152077813</v>
      </c>
      <c r="U4290" s="11">
        <f t="shared" si="536"/>
        <v>30391388.152077813</v>
      </c>
    </row>
    <row r="4291" spans="1:21" x14ac:dyDescent="0.2">
      <c r="A4291" s="5">
        <v>4332</v>
      </c>
      <c r="B4291" s="17">
        <v>1</v>
      </c>
      <c r="C4291" s="16">
        <v>1</v>
      </c>
      <c r="D4291" s="16">
        <v>1967</v>
      </c>
      <c r="E4291" s="18">
        <v>24473</v>
      </c>
      <c r="F4291" s="9" t="s">
        <v>4233</v>
      </c>
      <c r="G4291" s="3">
        <v>3500000</v>
      </c>
      <c r="H4291">
        <v>13000000</v>
      </c>
      <c r="I4291">
        <v>13007551</v>
      </c>
      <c r="J4291" s="8" t="str">
        <f t="shared" ref="J4291:J4354" si="538">IF(I4291=0,1,"")</f>
        <v/>
      </c>
      <c r="K4291" s="8" t="str">
        <f t="shared" ref="K4291:K4354" si="539">IF(D4291&gt;2017,1,"")</f>
        <v/>
      </c>
      <c r="L4291" s="8" t="str">
        <f t="shared" ref="L4291:L4354" si="540">F4291</f>
        <v>In Cold Blood</v>
      </c>
      <c r="M4291" s="8" t="str">
        <f t="shared" ref="M4291:M4354" si="541">IF(COUNTIF($L$2:$L$5233,L4291)&gt;1,1,"")</f>
        <v/>
      </c>
      <c r="N4291" s="8" t="str">
        <f t="shared" si="537"/>
        <v>In Cold Blood</v>
      </c>
      <c r="O4291" s="10">
        <f>INDEX(cpi!$A$1:$M$106,MATCH($D4291,cpi!$A:$A,0),MATCH($C4291,cpi!$1:$1,0))</f>
        <v>32.9</v>
      </c>
      <c r="P4291" s="10">
        <f>cpi!$I$2</f>
        <v>245.51900000000001</v>
      </c>
      <c r="Q4291" s="10">
        <f t="shared" ref="Q4291:Q4354" si="542">P4291/O4291</f>
        <v>7.4625835866261401</v>
      </c>
      <c r="R4291" s="8" t="str">
        <f t="shared" ref="R4291:R4354" si="543">IF(ISERROR(Q4291),1,"")</f>
        <v/>
      </c>
      <c r="S4291" s="11">
        <f t="shared" ref="S4291:U4354" si="544">G4291*$Q4291</f>
        <v>26119042.55319149</v>
      </c>
      <c r="T4291" s="11">
        <f t="shared" si="544"/>
        <v>97013586.62613982</v>
      </c>
      <c r="U4291" s="11">
        <f t="shared" si="544"/>
        <v>97069936.594802439</v>
      </c>
    </row>
    <row r="4292" spans="1:21" x14ac:dyDescent="0.2">
      <c r="A4292" s="5">
        <v>4333</v>
      </c>
      <c r="B4292" s="17">
        <v>1</v>
      </c>
      <c r="C4292" s="16">
        <v>1</v>
      </c>
      <c r="D4292" s="16">
        <v>1959</v>
      </c>
      <c r="E4292" s="18">
        <v>21551</v>
      </c>
      <c r="F4292" s="9" t="s">
        <v>4234</v>
      </c>
      <c r="G4292" s="3">
        <v>3500000</v>
      </c>
      <c r="H4292">
        <v>12800000</v>
      </c>
      <c r="I4292">
        <v>12800000</v>
      </c>
      <c r="J4292" s="8" t="str">
        <f t="shared" si="538"/>
        <v/>
      </c>
      <c r="K4292" s="8" t="str">
        <f t="shared" si="539"/>
        <v/>
      </c>
      <c r="L4292" s="8" t="str">
        <f t="shared" si="540"/>
        <v>The Nun's Story</v>
      </c>
      <c r="M4292" s="8" t="str">
        <f t="shared" si="541"/>
        <v/>
      </c>
      <c r="N4292" s="8" t="str">
        <f t="shared" si="537"/>
        <v>The Nun's Story</v>
      </c>
      <c r="O4292" s="10">
        <f>INDEX(cpi!$A$1:$M$106,MATCH($D4292,cpi!$A:$A,0),MATCH($C4292,cpi!$1:$1,0))</f>
        <v>29</v>
      </c>
      <c r="P4292" s="10">
        <f>cpi!$I$2</f>
        <v>245.51900000000001</v>
      </c>
      <c r="Q4292" s="10">
        <f t="shared" si="542"/>
        <v>8.4661724137931031</v>
      </c>
      <c r="R4292" s="8" t="str">
        <f t="shared" si="543"/>
        <v/>
      </c>
      <c r="S4292" s="11">
        <f t="shared" si="544"/>
        <v>29631603.44827586</v>
      </c>
      <c r="T4292" s="11">
        <f t="shared" si="544"/>
        <v>108367006.89655171</v>
      </c>
      <c r="U4292" s="11">
        <f t="shared" si="544"/>
        <v>108367006.89655171</v>
      </c>
    </row>
    <row r="4293" spans="1:21" x14ac:dyDescent="0.2">
      <c r="A4293" s="5">
        <v>4334</v>
      </c>
      <c r="B4293" s="17">
        <v>21</v>
      </c>
      <c r="C4293" s="16">
        <v>6</v>
      </c>
      <c r="D4293" s="16">
        <v>1972</v>
      </c>
      <c r="E4293" s="18">
        <v>26913</v>
      </c>
      <c r="F4293" s="9" t="s">
        <v>4235</v>
      </c>
      <c r="G4293" s="3">
        <v>3500000</v>
      </c>
      <c r="H4293" s="3">
        <v>12600000</v>
      </c>
      <c r="I4293" s="3">
        <v>12600000</v>
      </c>
      <c r="J4293" s="8" t="str">
        <f t="shared" si="538"/>
        <v/>
      </c>
      <c r="K4293" s="8" t="str">
        <f t="shared" si="539"/>
        <v/>
      </c>
      <c r="L4293" s="8" t="str">
        <f t="shared" si="540"/>
        <v>Frenzy</v>
      </c>
      <c r="M4293" s="8" t="str">
        <f t="shared" si="541"/>
        <v/>
      </c>
      <c r="N4293" s="8" t="str">
        <f t="shared" si="537"/>
        <v>Frenzy</v>
      </c>
      <c r="O4293" s="10">
        <f>INDEX(cpi!$A$1:$M$106,MATCH($D4293,cpi!$A:$A,0),MATCH($C4293,cpi!$1:$1,0))</f>
        <v>41.7</v>
      </c>
      <c r="P4293" s="10">
        <f>cpi!$I$2</f>
        <v>245.51900000000001</v>
      </c>
      <c r="Q4293" s="10">
        <f t="shared" si="542"/>
        <v>5.8877458033573138</v>
      </c>
      <c r="R4293" s="8" t="str">
        <f t="shared" si="543"/>
        <v/>
      </c>
      <c r="S4293" s="11">
        <f t="shared" si="544"/>
        <v>20607110.311750598</v>
      </c>
      <c r="T4293" s="11">
        <f t="shared" si="544"/>
        <v>74185597.12230216</v>
      </c>
      <c r="U4293" s="11">
        <f t="shared" si="544"/>
        <v>74185597.12230216</v>
      </c>
    </row>
    <row r="4294" spans="1:21" x14ac:dyDescent="0.2">
      <c r="A4294" s="5">
        <v>4335</v>
      </c>
      <c r="B4294" s="17">
        <v>23</v>
      </c>
      <c r="C4294" s="16">
        <v>2</v>
      </c>
      <c r="D4294" s="16">
        <v>1966</v>
      </c>
      <c r="E4294" s="18">
        <v>24778</v>
      </c>
      <c r="F4294" s="9" t="s">
        <v>4236</v>
      </c>
      <c r="G4294" s="3">
        <v>3500000</v>
      </c>
      <c r="H4294" s="3">
        <v>12000000</v>
      </c>
      <c r="I4294" s="3">
        <v>12000000</v>
      </c>
      <c r="J4294" s="8" t="str">
        <f t="shared" si="538"/>
        <v/>
      </c>
      <c r="K4294" s="8" t="str">
        <f t="shared" si="539"/>
        <v/>
      </c>
      <c r="L4294" s="8" t="str">
        <f t="shared" si="540"/>
        <v>Harper</v>
      </c>
      <c r="M4294" s="8" t="str">
        <f t="shared" si="541"/>
        <v/>
      </c>
      <c r="N4294" s="8" t="str">
        <f t="shared" si="537"/>
        <v>Harper</v>
      </c>
      <c r="O4294" s="10">
        <f>INDEX(cpi!$A$1:$M$106,MATCH($D4294,cpi!$A:$A,0),MATCH($C4294,cpi!$1:$1,0))</f>
        <v>32</v>
      </c>
      <c r="P4294" s="10">
        <f>cpi!$I$2</f>
        <v>245.51900000000001</v>
      </c>
      <c r="Q4294" s="10">
        <f t="shared" si="542"/>
        <v>7.6724687500000002</v>
      </c>
      <c r="R4294" s="8" t="str">
        <f t="shared" si="543"/>
        <v/>
      </c>
      <c r="S4294" s="11">
        <f t="shared" si="544"/>
        <v>26853640.625</v>
      </c>
      <c r="T4294" s="11">
        <f t="shared" si="544"/>
        <v>92069625</v>
      </c>
      <c r="U4294" s="11">
        <f t="shared" si="544"/>
        <v>92069625</v>
      </c>
    </row>
    <row r="4295" spans="1:21" x14ac:dyDescent="0.2">
      <c r="A4295" s="5">
        <v>4336</v>
      </c>
      <c r="B4295" s="17">
        <v>27</v>
      </c>
      <c r="C4295" s="16">
        <v>5</v>
      </c>
      <c r="D4295" s="16">
        <v>1998</v>
      </c>
      <c r="E4295" s="18">
        <v>36590</v>
      </c>
      <c r="F4295" s="9" t="s">
        <v>4237</v>
      </c>
      <c r="G4295" s="3">
        <v>3500000</v>
      </c>
      <c r="H4295" s="3">
        <v>10317779</v>
      </c>
      <c r="I4295" s="3">
        <v>10317779</v>
      </c>
      <c r="J4295" s="8" t="str">
        <f t="shared" si="538"/>
        <v/>
      </c>
      <c r="K4295" s="8" t="str">
        <f t="shared" si="539"/>
        <v/>
      </c>
      <c r="L4295" s="8" t="str">
        <f t="shared" si="540"/>
        <v>I Got the Hook-Up!</v>
      </c>
      <c r="M4295" s="8" t="str">
        <f t="shared" si="541"/>
        <v/>
      </c>
      <c r="N4295" s="8" t="str">
        <f t="shared" si="537"/>
        <v>I Got the Hook-Up!</v>
      </c>
      <c r="O4295" s="10">
        <f>INDEX(cpi!$A$1:$M$106,MATCH($D4295,cpi!$A:$A,0),MATCH($C4295,cpi!$1:$1,0))</f>
        <v>162.80000000000001</v>
      </c>
      <c r="P4295" s="10">
        <f>cpi!$I$2</f>
        <v>245.51900000000001</v>
      </c>
      <c r="Q4295" s="10">
        <f t="shared" si="542"/>
        <v>1.5081019656019656</v>
      </c>
      <c r="R4295" s="8" t="str">
        <f t="shared" si="543"/>
        <v/>
      </c>
      <c r="S4295" s="11">
        <f t="shared" si="544"/>
        <v>5278356.8796068793</v>
      </c>
      <c r="T4295" s="11">
        <f t="shared" si="544"/>
        <v>15560262.790546684</v>
      </c>
      <c r="U4295" s="11">
        <f t="shared" si="544"/>
        <v>15560262.790546684</v>
      </c>
    </row>
    <row r="4296" spans="1:21" x14ac:dyDescent="0.2">
      <c r="A4296" s="5">
        <v>4337</v>
      </c>
      <c r="B4296" s="17">
        <v>23</v>
      </c>
      <c r="C4296" s="16">
        <v>8</v>
      </c>
      <c r="D4296" s="16">
        <v>1996</v>
      </c>
      <c r="E4296" s="18">
        <v>35742</v>
      </c>
      <c r="F4296" s="9" t="s">
        <v>4238</v>
      </c>
      <c r="G4296" s="3">
        <v>3500000</v>
      </c>
      <c r="H4296" s="3">
        <v>9482579</v>
      </c>
      <c r="I4296" s="3">
        <v>13795053</v>
      </c>
      <c r="J4296" s="8" t="str">
        <f t="shared" si="538"/>
        <v/>
      </c>
      <c r="K4296" s="8" t="str">
        <f t="shared" si="539"/>
        <v/>
      </c>
      <c r="L4296" s="8" t="str">
        <f t="shared" si="540"/>
        <v>She's the One</v>
      </c>
      <c r="M4296" s="8" t="str">
        <f t="shared" si="541"/>
        <v/>
      </c>
      <c r="N4296" s="8" t="str">
        <f t="shared" si="537"/>
        <v>She's the One</v>
      </c>
      <c r="O4296" s="10">
        <f>INDEX(cpi!$A$1:$M$106,MATCH($D4296,cpi!$A:$A,0),MATCH($C4296,cpi!$1:$1,0))</f>
        <v>157.30000000000001</v>
      </c>
      <c r="P4296" s="10">
        <f>cpi!$I$2</f>
        <v>245.51900000000001</v>
      </c>
      <c r="Q4296" s="10">
        <f t="shared" si="542"/>
        <v>1.5608328035600763</v>
      </c>
      <c r="R4296" s="8" t="str">
        <f t="shared" si="543"/>
        <v/>
      </c>
      <c r="S4296" s="11">
        <f t="shared" si="544"/>
        <v>5462914.812460267</v>
      </c>
      <c r="T4296" s="11">
        <f t="shared" si="544"/>
        <v>14800720.365549905</v>
      </c>
      <c r="U4296" s="11">
        <f t="shared" si="544"/>
        <v>21531771.249249842</v>
      </c>
    </row>
    <row r="4297" spans="1:21" x14ac:dyDescent="0.2">
      <c r="A4297" s="5">
        <v>4338</v>
      </c>
      <c r="B4297" s="17">
        <v>1</v>
      </c>
      <c r="C4297" s="16">
        <v>1</v>
      </c>
      <c r="D4297" s="16">
        <v>1980</v>
      </c>
      <c r="E4297" s="18">
        <v>29221</v>
      </c>
      <c r="F4297" s="9" t="s">
        <v>4239</v>
      </c>
      <c r="G4297" s="3">
        <v>3500000</v>
      </c>
      <c r="H4297" s="3">
        <v>8000000</v>
      </c>
      <c r="I4297" s="3">
        <v>8000000</v>
      </c>
      <c r="J4297" s="8" t="str">
        <f t="shared" si="538"/>
        <v/>
      </c>
      <c r="K4297" s="8" t="str">
        <f t="shared" si="539"/>
        <v/>
      </c>
      <c r="L4297" s="8" t="str">
        <f t="shared" si="540"/>
        <v>Terror Train</v>
      </c>
      <c r="M4297" s="8" t="str">
        <f t="shared" si="541"/>
        <v/>
      </c>
      <c r="N4297" s="8" t="str">
        <f t="shared" si="537"/>
        <v>Terror Train</v>
      </c>
      <c r="O4297" s="10">
        <f>INDEX(cpi!$A$1:$M$106,MATCH($D4297,cpi!$A:$A,0),MATCH($C4297,cpi!$1:$1,0))</f>
        <v>77.8</v>
      </c>
      <c r="P4297" s="10">
        <f>cpi!$I$2</f>
        <v>245.51900000000001</v>
      </c>
      <c r="Q4297" s="10">
        <f t="shared" si="542"/>
        <v>3.1557712082262213</v>
      </c>
      <c r="R4297" s="8" t="str">
        <f t="shared" si="543"/>
        <v/>
      </c>
      <c r="S4297" s="11">
        <f t="shared" si="544"/>
        <v>11045199.228791775</v>
      </c>
      <c r="T4297" s="11">
        <f t="shared" si="544"/>
        <v>25246169.665809769</v>
      </c>
      <c r="U4297" s="11">
        <f t="shared" si="544"/>
        <v>25246169.665809769</v>
      </c>
    </row>
    <row r="4298" spans="1:21" x14ac:dyDescent="0.2">
      <c r="A4298" s="5">
        <v>4339</v>
      </c>
      <c r="B4298" s="17">
        <v>6</v>
      </c>
      <c r="C4298" s="16">
        <v>11</v>
      </c>
      <c r="D4298" s="16">
        <v>1998</v>
      </c>
      <c r="E4298" s="18">
        <v>35957</v>
      </c>
      <c r="F4298" s="9" t="s">
        <v>4240</v>
      </c>
      <c r="G4298" s="3">
        <v>3500000</v>
      </c>
      <c r="H4298" s="3">
        <v>6451628</v>
      </c>
      <c r="I4298" s="3">
        <v>6451628</v>
      </c>
      <c r="J4298" s="8" t="str">
        <f t="shared" si="538"/>
        <v/>
      </c>
      <c r="K4298" s="8" t="str">
        <f t="shared" si="539"/>
        <v/>
      </c>
      <c r="L4298" s="8" t="str">
        <f t="shared" si="540"/>
        <v>Gods and Monsters</v>
      </c>
      <c r="M4298" s="8" t="str">
        <f t="shared" si="541"/>
        <v/>
      </c>
      <c r="N4298" s="8" t="str">
        <f t="shared" si="537"/>
        <v>Gods and Monsters</v>
      </c>
      <c r="O4298" s="10">
        <f>INDEX(cpi!$A$1:$M$106,MATCH($D4298,cpi!$A:$A,0),MATCH($C4298,cpi!$1:$1,0))</f>
        <v>164</v>
      </c>
      <c r="P4298" s="10">
        <f>cpi!$I$2</f>
        <v>245.51900000000001</v>
      </c>
      <c r="Q4298" s="10">
        <f t="shared" si="542"/>
        <v>1.4970670731707318</v>
      </c>
      <c r="R4298" s="8" t="str">
        <f t="shared" si="543"/>
        <v/>
      </c>
      <c r="S4298" s="11">
        <f t="shared" si="544"/>
        <v>5239734.7560975617</v>
      </c>
      <c r="T4298" s="11">
        <f t="shared" si="544"/>
        <v>9658519.8471463416</v>
      </c>
      <c r="U4298" s="11">
        <f t="shared" si="544"/>
        <v>9658519.8471463416</v>
      </c>
    </row>
    <row r="4299" spans="1:21" x14ac:dyDescent="0.2">
      <c r="A4299" s="5">
        <v>4340</v>
      </c>
      <c r="B4299" s="17">
        <v>16</v>
      </c>
      <c r="C4299" s="16">
        <v>4</v>
      </c>
      <c r="D4299" s="16">
        <v>2010</v>
      </c>
      <c r="E4299" s="18">
        <v>40637</v>
      </c>
      <c r="F4299" s="9" t="s">
        <v>4241</v>
      </c>
      <c r="G4299" s="3">
        <v>3500000</v>
      </c>
      <c r="H4299" s="3">
        <v>6391436</v>
      </c>
      <c r="I4299" s="3">
        <v>40527719</v>
      </c>
      <c r="J4299" s="8" t="str">
        <f t="shared" si="538"/>
        <v/>
      </c>
      <c r="K4299" s="8" t="str">
        <f t="shared" si="539"/>
        <v/>
      </c>
      <c r="L4299" s="8" t="str">
        <f t="shared" si="540"/>
        <v>El secreto de sus ojos</v>
      </c>
      <c r="M4299" s="8" t="str">
        <f t="shared" si="541"/>
        <v/>
      </c>
      <c r="N4299" s="8" t="str">
        <f t="shared" si="537"/>
        <v>El secreto de sus ojos</v>
      </c>
      <c r="O4299" s="10">
        <f>INDEX(cpi!$A$1:$M$106,MATCH($D4299,cpi!$A:$A,0),MATCH($C4299,cpi!$1:$1,0))</f>
        <v>218.00899999999999</v>
      </c>
      <c r="P4299" s="10">
        <f>cpi!$I$2</f>
        <v>245.51900000000001</v>
      </c>
      <c r="Q4299" s="10">
        <f t="shared" si="542"/>
        <v>1.1261874509767946</v>
      </c>
      <c r="R4299" s="8" t="str">
        <f t="shared" si="543"/>
        <v/>
      </c>
      <c r="S4299" s="11">
        <f t="shared" si="544"/>
        <v>3941656.078418781</v>
      </c>
      <c r="T4299" s="11">
        <f t="shared" si="544"/>
        <v>7197955.01692132</v>
      </c>
      <c r="U4299" s="11">
        <f t="shared" si="544"/>
        <v>45641808.554513805</v>
      </c>
    </row>
    <row r="4300" spans="1:21" x14ac:dyDescent="0.2">
      <c r="A4300" s="5">
        <v>4341</v>
      </c>
      <c r="B4300" s="17">
        <v>13</v>
      </c>
      <c r="C4300" s="16">
        <v>3</v>
      </c>
      <c r="D4300" s="16">
        <v>1987</v>
      </c>
      <c r="E4300" s="18">
        <v>32145</v>
      </c>
      <c r="F4300" s="9" t="s">
        <v>4242</v>
      </c>
      <c r="G4300" s="3">
        <v>3500000</v>
      </c>
      <c r="H4300" s="3">
        <v>5923044</v>
      </c>
      <c r="I4300" s="3">
        <v>5923044</v>
      </c>
      <c r="J4300" s="8" t="str">
        <f t="shared" si="538"/>
        <v/>
      </c>
      <c r="K4300" s="8" t="str">
        <f t="shared" si="539"/>
        <v/>
      </c>
      <c r="L4300" s="8" t="str">
        <f t="shared" si="540"/>
        <v>Evil Dead II</v>
      </c>
      <c r="M4300" s="8" t="str">
        <f t="shared" si="541"/>
        <v/>
      </c>
      <c r="N4300" s="8" t="str">
        <f t="shared" si="537"/>
        <v>Evil Dead II</v>
      </c>
      <c r="O4300" s="10">
        <f>INDEX(cpi!$A$1:$M$106,MATCH($D4300,cpi!$A:$A,0),MATCH($C4300,cpi!$1:$1,0))</f>
        <v>112.1</v>
      </c>
      <c r="P4300" s="10">
        <f>cpi!$I$2</f>
        <v>245.51900000000001</v>
      </c>
      <c r="Q4300" s="10">
        <f t="shared" si="542"/>
        <v>2.1901784121320254</v>
      </c>
      <c r="R4300" s="8" t="str">
        <f t="shared" si="543"/>
        <v/>
      </c>
      <c r="S4300" s="11">
        <f t="shared" si="544"/>
        <v>7665624.4424620885</v>
      </c>
      <c r="T4300" s="11">
        <f t="shared" si="544"/>
        <v>12972523.10290812</v>
      </c>
      <c r="U4300" s="11">
        <f t="shared" si="544"/>
        <v>12972523.10290812</v>
      </c>
    </row>
    <row r="4301" spans="1:21" x14ac:dyDescent="0.2">
      <c r="A4301" s="5">
        <v>4342</v>
      </c>
      <c r="B4301" s="17">
        <v>30</v>
      </c>
      <c r="C4301" s="16">
        <v>6</v>
      </c>
      <c r="D4301" s="16">
        <v>1985</v>
      </c>
      <c r="E4301" s="18">
        <v>31934</v>
      </c>
      <c r="F4301" s="9" t="s">
        <v>2634</v>
      </c>
      <c r="G4301" s="3">
        <v>3500000</v>
      </c>
      <c r="H4301" s="3">
        <v>5804262</v>
      </c>
      <c r="I4301" s="3">
        <v>34004262</v>
      </c>
      <c r="J4301" s="8" t="str">
        <f t="shared" si="538"/>
        <v/>
      </c>
      <c r="K4301" s="8" t="str">
        <f t="shared" si="539"/>
        <v/>
      </c>
      <c r="L4301" s="8" t="str">
        <f t="shared" si="540"/>
        <v>Day of the Dead</v>
      </c>
      <c r="M4301" s="8">
        <f t="shared" si="541"/>
        <v>1</v>
      </c>
      <c r="N4301" s="8" t="str">
        <f t="shared" si="537"/>
        <v>Day of the Dead (1985)</v>
      </c>
      <c r="O4301" s="10">
        <f>INDEX(cpi!$A$1:$M$106,MATCH($D4301,cpi!$A:$A,0),MATCH($C4301,cpi!$1:$1,0))</f>
        <v>107.6</v>
      </c>
      <c r="P4301" s="10">
        <f>cpi!$I$2</f>
        <v>245.51900000000001</v>
      </c>
      <c r="Q4301" s="10">
        <f t="shared" si="542"/>
        <v>2.2817750929368033</v>
      </c>
      <c r="R4301" s="8" t="str">
        <f t="shared" si="543"/>
        <v/>
      </c>
      <c r="S4301" s="11">
        <f t="shared" si="544"/>
        <v>7986212.8252788112</v>
      </c>
      <c r="T4301" s="11">
        <f t="shared" si="544"/>
        <v>13244020.464479556</v>
      </c>
      <c r="U4301" s="11">
        <f t="shared" si="544"/>
        <v>77590078.085297406</v>
      </c>
    </row>
    <row r="4302" spans="1:21" x14ac:dyDescent="0.2">
      <c r="A4302" s="5">
        <v>4344</v>
      </c>
      <c r="B4302" s="17">
        <v>29</v>
      </c>
      <c r="C4302" s="16">
        <v>6</v>
      </c>
      <c r="D4302" s="16">
        <v>2001</v>
      </c>
      <c r="E4302" s="18">
        <v>37747</v>
      </c>
      <c r="F4302" s="9" t="s">
        <v>4243</v>
      </c>
      <c r="G4302" s="3">
        <v>3500000</v>
      </c>
      <c r="H4302" s="3">
        <v>3293258</v>
      </c>
      <c r="I4302" s="3">
        <v>3293258</v>
      </c>
      <c r="J4302" s="8" t="str">
        <f t="shared" si="538"/>
        <v/>
      </c>
      <c r="K4302" s="8" t="str">
        <f t="shared" si="539"/>
        <v/>
      </c>
      <c r="L4302" s="8" t="str">
        <f t="shared" si="540"/>
        <v>Pootie Tang</v>
      </c>
      <c r="M4302" s="8" t="str">
        <f t="shared" si="541"/>
        <v/>
      </c>
      <c r="N4302" s="8" t="str">
        <f t="shared" si="537"/>
        <v>Pootie Tang</v>
      </c>
      <c r="O4302" s="10">
        <f>INDEX(cpi!$A$1:$M$106,MATCH($D4302,cpi!$A:$A,0),MATCH($C4302,cpi!$1:$1,0))</f>
        <v>178</v>
      </c>
      <c r="P4302" s="10">
        <f>cpi!$I$2</f>
        <v>245.51900000000001</v>
      </c>
      <c r="Q4302" s="10">
        <f t="shared" si="542"/>
        <v>1.3793202247191012</v>
      </c>
      <c r="R4302" s="8" t="str">
        <f t="shared" si="543"/>
        <v/>
      </c>
      <c r="S4302" s="11">
        <f t="shared" si="544"/>
        <v>4827620.7865168545</v>
      </c>
      <c r="T4302" s="11">
        <f t="shared" si="544"/>
        <v>4542457.3646179782</v>
      </c>
      <c r="U4302" s="11">
        <f t="shared" si="544"/>
        <v>4542457.3646179782</v>
      </c>
    </row>
    <row r="4303" spans="1:21" x14ac:dyDescent="0.2">
      <c r="A4303" s="5">
        <v>4345</v>
      </c>
      <c r="B4303" s="17">
        <v>19</v>
      </c>
      <c r="C4303" s="16">
        <v>4</v>
      </c>
      <c r="D4303" s="16">
        <v>2000</v>
      </c>
      <c r="E4303" s="18">
        <v>37076</v>
      </c>
      <c r="F4303" s="9" t="s">
        <v>4244</v>
      </c>
      <c r="G4303" s="3">
        <v>3500000</v>
      </c>
      <c r="H4303" s="3">
        <v>886410</v>
      </c>
      <c r="I4303" s="3">
        <v>886410</v>
      </c>
      <c r="J4303" s="8" t="str">
        <f t="shared" si="538"/>
        <v/>
      </c>
      <c r="K4303" s="8" t="str">
        <f t="shared" si="539"/>
        <v/>
      </c>
      <c r="L4303" s="8" t="str">
        <f t="shared" si="540"/>
        <v>La otra conquista</v>
      </c>
      <c r="M4303" s="8" t="str">
        <f t="shared" si="541"/>
        <v/>
      </c>
      <c r="N4303" s="8" t="str">
        <f t="shared" si="537"/>
        <v>La otra conquista</v>
      </c>
      <c r="O4303" s="10">
        <f>INDEX(cpi!$A$1:$M$106,MATCH($D4303,cpi!$A:$A,0),MATCH($C4303,cpi!$1:$1,0))</f>
        <v>171.3</v>
      </c>
      <c r="P4303" s="10">
        <f>cpi!$I$2</f>
        <v>245.51900000000001</v>
      </c>
      <c r="Q4303" s="10">
        <f t="shared" si="542"/>
        <v>1.4332691185055457</v>
      </c>
      <c r="R4303" s="8" t="str">
        <f t="shared" si="543"/>
        <v/>
      </c>
      <c r="S4303" s="11">
        <f t="shared" si="544"/>
        <v>5016441.9147694102</v>
      </c>
      <c r="T4303" s="11">
        <f t="shared" si="544"/>
        <v>1270464.0793345007</v>
      </c>
      <c r="U4303" s="11">
        <f t="shared" si="544"/>
        <v>1270464.0793345007</v>
      </c>
    </row>
    <row r="4304" spans="1:21" x14ac:dyDescent="0.2">
      <c r="A4304" s="5">
        <v>4346</v>
      </c>
      <c r="B4304" s="17">
        <v>10</v>
      </c>
      <c r="C4304" s="16">
        <v>6</v>
      </c>
      <c r="D4304" s="16">
        <v>2011</v>
      </c>
      <c r="E4304" s="18">
        <v>40822</v>
      </c>
      <c r="F4304" s="9" t="s">
        <v>4245</v>
      </c>
      <c r="G4304" s="3">
        <v>3500000</v>
      </c>
      <c r="H4304" s="3">
        <v>253444</v>
      </c>
      <c r="I4304" s="3">
        <v>5706638</v>
      </c>
      <c r="J4304" s="8" t="str">
        <f t="shared" si="538"/>
        <v/>
      </c>
      <c r="K4304" s="8" t="str">
        <f t="shared" si="539"/>
        <v/>
      </c>
      <c r="L4304" s="8" t="str">
        <f t="shared" si="540"/>
        <v>Trolljegeren</v>
      </c>
      <c r="M4304" s="8" t="str">
        <f t="shared" si="541"/>
        <v/>
      </c>
      <c r="N4304" s="8" t="str">
        <f t="shared" si="537"/>
        <v>Trolljegeren</v>
      </c>
      <c r="O4304" s="10">
        <f>INDEX(cpi!$A$1:$M$106,MATCH($D4304,cpi!$A:$A,0),MATCH($C4304,cpi!$1:$1,0))</f>
        <v>225.72200000000001</v>
      </c>
      <c r="P4304" s="10">
        <f>cpi!$I$2</f>
        <v>245.51900000000001</v>
      </c>
      <c r="Q4304" s="10">
        <f t="shared" si="542"/>
        <v>1.0877052303275712</v>
      </c>
      <c r="R4304" s="8" t="str">
        <f t="shared" si="543"/>
        <v/>
      </c>
      <c r="S4304" s="11">
        <f t="shared" si="544"/>
        <v>3806968.3061464992</v>
      </c>
      <c r="T4304" s="11">
        <f t="shared" si="544"/>
        <v>275672.36439514096</v>
      </c>
      <c r="U4304" s="11">
        <f t="shared" si="544"/>
        <v>6207140.0001860699</v>
      </c>
    </row>
    <row r="4305" spans="1:21" x14ac:dyDescent="0.2">
      <c r="A4305" s="5">
        <v>4347</v>
      </c>
      <c r="B4305" s="17">
        <v>14</v>
      </c>
      <c r="C4305" s="16">
        <v>9</v>
      </c>
      <c r="D4305" s="16">
        <v>2007</v>
      </c>
      <c r="E4305" s="18">
        <v>39487</v>
      </c>
      <c r="F4305" s="9" t="s">
        <v>4246</v>
      </c>
      <c r="G4305" s="3">
        <v>3500000</v>
      </c>
      <c r="H4305" s="3">
        <v>221096</v>
      </c>
      <c r="I4305" s="3">
        <v>221096</v>
      </c>
      <c r="J4305" s="8" t="str">
        <f t="shared" si="538"/>
        <v/>
      </c>
      <c r="K4305" s="8" t="str">
        <f t="shared" si="539"/>
        <v/>
      </c>
      <c r="L4305" s="8" t="str">
        <f t="shared" si="540"/>
        <v>Ira and Abby</v>
      </c>
      <c r="M4305" s="8" t="str">
        <f t="shared" si="541"/>
        <v/>
      </c>
      <c r="N4305" s="8" t="str">
        <f t="shared" si="537"/>
        <v>Ira and Abby</v>
      </c>
      <c r="O4305" s="10">
        <f>INDEX(cpi!$A$1:$M$106,MATCH($D4305,cpi!$A:$A,0),MATCH($C4305,cpi!$1:$1,0))</f>
        <v>208.49</v>
      </c>
      <c r="P4305" s="10">
        <f>cpi!$I$2</f>
        <v>245.51900000000001</v>
      </c>
      <c r="Q4305" s="10">
        <f t="shared" si="542"/>
        <v>1.1776056405583002</v>
      </c>
      <c r="R4305" s="8" t="str">
        <f t="shared" si="543"/>
        <v/>
      </c>
      <c r="S4305" s="11">
        <f t="shared" si="544"/>
        <v>4121619.7419540505</v>
      </c>
      <c r="T4305" s="11">
        <f t="shared" si="544"/>
        <v>260363.89670487793</v>
      </c>
      <c r="U4305" s="11">
        <f t="shared" si="544"/>
        <v>260363.89670487793</v>
      </c>
    </row>
    <row r="4306" spans="1:21" x14ac:dyDescent="0.2">
      <c r="A4306" s="5">
        <v>4348</v>
      </c>
      <c r="B4306" s="17">
        <v>8</v>
      </c>
      <c r="C4306" s="16">
        <v>1</v>
      </c>
      <c r="D4306" s="16">
        <v>2016</v>
      </c>
      <c r="E4306" s="18">
        <v>42583</v>
      </c>
      <c r="F4306" s="9" t="s">
        <v>4247</v>
      </c>
      <c r="G4306" s="3">
        <v>3500000</v>
      </c>
      <c r="H4306" s="3">
        <v>182695</v>
      </c>
      <c r="I4306" s="3">
        <v>182695</v>
      </c>
      <c r="J4306" s="8" t="str">
        <f t="shared" si="538"/>
        <v/>
      </c>
      <c r="K4306" s="8" t="str">
        <f t="shared" si="539"/>
        <v/>
      </c>
      <c r="L4306" s="8" t="str">
        <f t="shared" si="540"/>
        <v>The Masked Saint</v>
      </c>
      <c r="M4306" s="8" t="str">
        <f t="shared" si="541"/>
        <v/>
      </c>
      <c r="N4306" s="8" t="str">
        <f t="shared" si="537"/>
        <v>The Masked Saint</v>
      </c>
      <c r="O4306" s="10">
        <f>INDEX(cpi!$A$1:$M$106,MATCH($D4306,cpi!$A:$A,0),MATCH($C4306,cpi!$1:$1,0))</f>
        <v>236.916</v>
      </c>
      <c r="P4306" s="10">
        <f>cpi!$I$2</f>
        <v>245.51900000000001</v>
      </c>
      <c r="Q4306" s="10">
        <f t="shared" si="542"/>
        <v>1.0363124482939101</v>
      </c>
      <c r="R4306" s="8" t="str">
        <f t="shared" si="543"/>
        <v/>
      </c>
      <c r="S4306" s="11">
        <f t="shared" si="544"/>
        <v>3627093.5690286853</v>
      </c>
      <c r="T4306" s="11">
        <f t="shared" si="544"/>
        <v>189329.10274105592</v>
      </c>
      <c r="U4306" s="11">
        <f t="shared" si="544"/>
        <v>189329.10274105592</v>
      </c>
    </row>
    <row r="4307" spans="1:21" x14ac:dyDescent="0.2">
      <c r="A4307" s="5">
        <v>4349</v>
      </c>
      <c r="B4307" s="17">
        <v>17</v>
      </c>
      <c r="C4307" s="16">
        <v>2</v>
      </c>
      <c r="D4307" s="16">
        <v>2006</v>
      </c>
      <c r="E4307" s="18">
        <v>39204</v>
      </c>
      <c r="F4307" s="9" t="s">
        <v>4248</v>
      </c>
      <c r="G4307" s="3">
        <v>3500000</v>
      </c>
      <c r="H4307" s="3">
        <v>107492</v>
      </c>
      <c r="I4307" s="3">
        <v>113783</v>
      </c>
      <c r="J4307" s="8" t="str">
        <f t="shared" si="538"/>
        <v/>
      </c>
      <c r="K4307" s="8" t="str">
        <f t="shared" si="539"/>
        <v/>
      </c>
      <c r="L4307" s="8" t="str">
        <f t="shared" si="540"/>
        <v>Winter Passing</v>
      </c>
      <c r="M4307" s="8" t="str">
        <f t="shared" si="541"/>
        <v/>
      </c>
      <c r="N4307" s="8" t="str">
        <f t="shared" si="537"/>
        <v>Winter Passing</v>
      </c>
      <c r="O4307" s="10">
        <f>INDEX(cpi!$A$1:$M$106,MATCH($D4307,cpi!$A:$A,0),MATCH($C4307,cpi!$1:$1,0))</f>
        <v>198.7</v>
      </c>
      <c r="P4307" s="10">
        <f>cpi!$I$2</f>
        <v>245.51900000000001</v>
      </c>
      <c r="Q4307" s="10">
        <f t="shared" si="542"/>
        <v>1.2356265727226976</v>
      </c>
      <c r="R4307" s="8" t="str">
        <f t="shared" si="543"/>
        <v/>
      </c>
      <c r="S4307" s="11">
        <f t="shared" si="544"/>
        <v>4324693.0045294417</v>
      </c>
      <c r="T4307" s="11">
        <f t="shared" si="544"/>
        <v>132819.9715551082</v>
      </c>
      <c r="U4307" s="11">
        <f t="shared" si="544"/>
        <v>140593.2983241067</v>
      </c>
    </row>
    <row r="4308" spans="1:21" x14ac:dyDescent="0.2">
      <c r="A4308" s="5">
        <v>4350</v>
      </c>
      <c r="B4308" s="17">
        <v>25</v>
      </c>
      <c r="C4308" s="16">
        <v>3</v>
      </c>
      <c r="D4308" s="16">
        <v>2005</v>
      </c>
      <c r="E4308" s="18">
        <v>39085</v>
      </c>
      <c r="F4308" s="9" t="s">
        <v>4249</v>
      </c>
      <c r="G4308" s="3">
        <v>3500000</v>
      </c>
      <c r="H4308" s="3">
        <v>96793</v>
      </c>
      <c r="I4308" s="3">
        <v>96793</v>
      </c>
      <c r="J4308" s="8" t="str">
        <f t="shared" si="538"/>
        <v/>
      </c>
      <c r="K4308" s="8" t="str">
        <f t="shared" si="539"/>
        <v/>
      </c>
      <c r="L4308" s="8" t="str">
        <f t="shared" si="540"/>
        <v>D.E.B.S.</v>
      </c>
      <c r="M4308" s="8" t="str">
        <f t="shared" si="541"/>
        <v/>
      </c>
      <c r="N4308" s="8" t="str">
        <f t="shared" si="537"/>
        <v>D.E.B.S.</v>
      </c>
      <c r="O4308" s="10">
        <f>INDEX(cpi!$A$1:$M$106,MATCH($D4308,cpi!$A:$A,0),MATCH($C4308,cpi!$1:$1,0))</f>
        <v>193.3</v>
      </c>
      <c r="P4308" s="10">
        <f>cpi!$I$2</f>
        <v>245.51900000000001</v>
      </c>
      <c r="Q4308" s="10">
        <f t="shared" si="542"/>
        <v>1.2701448525607864</v>
      </c>
      <c r="R4308" s="8" t="str">
        <f t="shared" si="543"/>
        <v/>
      </c>
      <c r="S4308" s="11">
        <f t="shared" si="544"/>
        <v>4445506.9839627519</v>
      </c>
      <c r="T4308" s="11">
        <f t="shared" si="544"/>
        <v>122941.13071391619</v>
      </c>
      <c r="U4308" s="11">
        <f t="shared" si="544"/>
        <v>122941.13071391619</v>
      </c>
    </row>
    <row r="4309" spans="1:21" x14ac:dyDescent="0.2">
      <c r="A4309" s="5">
        <v>4351</v>
      </c>
      <c r="B4309" s="17">
        <v>3</v>
      </c>
      <c r="C4309" s="16">
        <v>6</v>
      </c>
      <c r="D4309" s="16">
        <v>2016</v>
      </c>
      <c r="E4309" s="18">
        <v>42435</v>
      </c>
      <c r="F4309" s="9" t="s">
        <v>4250</v>
      </c>
      <c r="G4309" s="3">
        <v>3500000</v>
      </c>
      <c r="H4309" s="3">
        <v>29233</v>
      </c>
      <c r="I4309" s="3">
        <v>29233</v>
      </c>
      <c r="J4309" s="8" t="str">
        <f t="shared" si="538"/>
        <v/>
      </c>
      <c r="K4309" s="8" t="str">
        <f t="shared" si="539"/>
        <v/>
      </c>
      <c r="L4309" s="8" t="str">
        <f t="shared" si="540"/>
        <v>Time to Choose</v>
      </c>
      <c r="M4309" s="8" t="str">
        <f t="shared" si="541"/>
        <v/>
      </c>
      <c r="N4309" s="8" t="str">
        <f t="shared" si="537"/>
        <v>Time to Choose</v>
      </c>
      <c r="O4309" s="10">
        <f>INDEX(cpi!$A$1:$M$106,MATCH($D4309,cpi!$A:$A,0),MATCH($C4309,cpi!$1:$1,0))</f>
        <v>241.018</v>
      </c>
      <c r="P4309" s="10">
        <f>cpi!$I$2</f>
        <v>245.51900000000001</v>
      </c>
      <c r="Q4309" s="10">
        <f t="shared" si="542"/>
        <v>1.0186749537378952</v>
      </c>
      <c r="R4309" s="8" t="str">
        <f t="shared" si="543"/>
        <v/>
      </c>
      <c r="S4309" s="11">
        <f t="shared" si="544"/>
        <v>3565362.338082633</v>
      </c>
      <c r="T4309" s="11">
        <f t="shared" si="544"/>
        <v>29778.924922619888</v>
      </c>
      <c r="U4309" s="11">
        <f t="shared" si="544"/>
        <v>29778.924922619888</v>
      </c>
    </row>
    <row r="4310" spans="1:21" x14ac:dyDescent="0.2">
      <c r="A4310" s="5">
        <v>4352</v>
      </c>
      <c r="B4310" s="17">
        <v>26</v>
      </c>
      <c r="C4310" s="16">
        <v>6</v>
      </c>
      <c r="D4310" s="16">
        <v>2009</v>
      </c>
      <c r="E4310" s="18">
        <v>40580</v>
      </c>
      <c r="F4310" s="9" t="s">
        <v>4251</v>
      </c>
      <c r="G4310" s="3">
        <v>3500000</v>
      </c>
      <c r="H4310" s="3">
        <v>27349</v>
      </c>
      <c r="I4310" s="3">
        <v>1396395</v>
      </c>
      <c r="J4310" s="8" t="str">
        <f t="shared" si="538"/>
        <v/>
      </c>
      <c r="K4310" s="8" t="str">
        <f t="shared" si="539"/>
        <v/>
      </c>
      <c r="L4310" s="8" t="str">
        <f t="shared" si="540"/>
        <v>Surveillance</v>
      </c>
      <c r="M4310" s="8" t="str">
        <f t="shared" si="541"/>
        <v/>
      </c>
      <c r="N4310" s="8" t="str">
        <f t="shared" si="537"/>
        <v>Surveillance</v>
      </c>
      <c r="O4310" s="10">
        <f>INDEX(cpi!$A$1:$M$106,MATCH($D4310,cpi!$A:$A,0),MATCH($C4310,cpi!$1:$1,0))</f>
        <v>215.69300000000001</v>
      </c>
      <c r="P4310" s="10">
        <f>cpi!$I$2</f>
        <v>245.51900000000001</v>
      </c>
      <c r="Q4310" s="10">
        <f t="shared" si="542"/>
        <v>1.1382798700004173</v>
      </c>
      <c r="R4310" s="8" t="str">
        <f t="shared" si="543"/>
        <v/>
      </c>
      <c r="S4310" s="11">
        <f t="shared" si="544"/>
        <v>3983979.5450014607</v>
      </c>
      <c r="T4310" s="11">
        <f t="shared" si="544"/>
        <v>31130.816164641412</v>
      </c>
      <c r="U4310" s="11">
        <f t="shared" si="544"/>
        <v>1589488.3190692328</v>
      </c>
    </row>
    <row r="4311" spans="1:21" x14ac:dyDescent="0.2">
      <c r="A4311" s="5">
        <v>4353</v>
      </c>
      <c r="B4311" s="17">
        <v>17</v>
      </c>
      <c r="C4311" s="16">
        <v>9</v>
      </c>
      <c r="D4311" s="16">
        <v>1999</v>
      </c>
      <c r="E4311" s="18">
        <v>36655</v>
      </c>
      <c r="F4311" s="9" t="s">
        <v>4252</v>
      </c>
      <c r="G4311" s="3">
        <v>3500000</v>
      </c>
      <c r="H4311">
        <v>9871</v>
      </c>
      <c r="I4311" s="3">
        <v>9871</v>
      </c>
      <c r="J4311" s="8" t="str">
        <f t="shared" si="538"/>
        <v/>
      </c>
      <c r="K4311" s="8" t="str">
        <f t="shared" si="539"/>
        <v/>
      </c>
      <c r="L4311" s="8" t="str">
        <f t="shared" si="540"/>
        <v>Taxman</v>
      </c>
      <c r="M4311" s="8" t="str">
        <f t="shared" si="541"/>
        <v/>
      </c>
      <c r="N4311" s="8" t="str">
        <f t="shared" si="537"/>
        <v>Taxman</v>
      </c>
      <c r="O4311" s="10">
        <f>INDEX(cpi!$A$1:$M$106,MATCH($D4311,cpi!$A:$A,0),MATCH($C4311,cpi!$1:$1,0))</f>
        <v>167.9</v>
      </c>
      <c r="P4311" s="10">
        <f>cpi!$I$2</f>
        <v>245.51900000000001</v>
      </c>
      <c r="Q4311" s="10">
        <f t="shared" si="542"/>
        <v>1.4622930315664087</v>
      </c>
      <c r="R4311" s="8" t="str">
        <f t="shared" si="543"/>
        <v/>
      </c>
      <c r="S4311" s="11">
        <f t="shared" si="544"/>
        <v>5118025.6104824301</v>
      </c>
      <c r="T4311" s="11">
        <f t="shared" si="544"/>
        <v>14434.29451459202</v>
      </c>
      <c r="U4311" s="11">
        <f t="shared" si="544"/>
        <v>14434.29451459202</v>
      </c>
    </row>
    <row r="4312" spans="1:21" x14ac:dyDescent="0.2">
      <c r="A4312" s="5">
        <v>4354</v>
      </c>
      <c r="B4312" s="17">
        <v>30</v>
      </c>
      <c r="C4312" s="16">
        <v>6</v>
      </c>
      <c r="D4312" s="16">
        <v>2009</v>
      </c>
      <c r="E4312" s="18">
        <v>40700</v>
      </c>
      <c r="F4312" s="9" t="s">
        <v>4253</v>
      </c>
      <c r="G4312" s="3">
        <v>3500000</v>
      </c>
      <c r="H4312">
        <v>0</v>
      </c>
      <c r="I4312" s="3">
        <v>0</v>
      </c>
      <c r="J4312" s="8">
        <f t="shared" si="538"/>
        <v>1</v>
      </c>
      <c r="K4312" s="8" t="str">
        <f t="shared" si="539"/>
        <v/>
      </c>
      <c r="L4312" s="8" t="str">
        <f t="shared" si="540"/>
        <v>The Betrayed</v>
      </c>
      <c r="M4312" s="8" t="str">
        <f t="shared" si="541"/>
        <v/>
      </c>
      <c r="N4312" s="8" t="str">
        <f t="shared" si="537"/>
        <v>The Betrayed</v>
      </c>
      <c r="O4312" s="10">
        <f>INDEX(cpi!$A$1:$M$106,MATCH($D4312,cpi!$A:$A,0),MATCH($C4312,cpi!$1:$1,0))</f>
        <v>215.69300000000001</v>
      </c>
      <c r="P4312" s="10">
        <f>cpi!$I$2</f>
        <v>245.51900000000001</v>
      </c>
      <c r="Q4312" s="10">
        <f t="shared" si="542"/>
        <v>1.1382798700004173</v>
      </c>
      <c r="R4312" s="8" t="str">
        <f t="shared" si="543"/>
        <v/>
      </c>
      <c r="S4312" s="11">
        <f t="shared" si="544"/>
        <v>3983979.5450014607</v>
      </c>
      <c r="T4312" s="11">
        <f t="shared" si="544"/>
        <v>0</v>
      </c>
      <c r="U4312" s="11">
        <f t="shared" si="544"/>
        <v>0</v>
      </c>
    </row>
    <row r="4313" spans="1:21" x14ac:dyDescent="0.2">
      <c r="A4313" s="5">
        <v>4355</v>
      </c>
      <c r="B4313" s="17">
        <v>1</v>
      </c>
      <c r="C4313" s="16">
        <v>10</v>
      </c>
      <c r="D4313" s="16">
        <v>2006</v>
      </c>
      <c r="E4313" s="18">
        <v>38727</v>
      </c>
      <c r="F4313" s="9" t="s">
        <v>4254</v>
      </c>
      <c r="G4313" s="3">
        <v>3500000</v>
      </c>
      <c r="H4313" s="3">
        <v>0</v>
      </c>
      <c r="I4313" s="3">
        <v>0</v>
      </c>
      <c r="J4313" s="8">
        <f t="shared" si="538"/>
        <v>1</v>
      </c>
      <c r="K4313" s="8" t="str">
        <f t="shared" si="539"/>
        <v/>
      </c>
      <c r="L4313" s="8" t="str">
        <f t="shared" si="540"/>
        <v>The Secret</v>
      </c>
      <c r="M4313" s="8" t="str">
        <f t="shared" si="541"/>
        <v/>
      </c>
      <c r="N4313" s="8" t="str">
        <f t="shared" si="537"/>
        <v>The Secret</v>
      </c>
      <c r="O4313" s="10">
        <f>INDEX(cpi!$A$1:$M$106,MATCH($D4313,cpi!$A:$A,0),MATCH($C4313,cpi!$1:$1,0))</f>
        <v>201.8</v>
      </c>
      <c r="P4313" s="10">
        <f>cpi!$I$2</f>
        <v>245.51900000000001</v>
      </c>
      <c r="Q4313" s="10">
        <f t="shared" si="542"/>
        <v>1.2166451932606541</v>
      </c>
      <c r="R4313" s="8" t="str">
        <f t="shared" si="543"/>
        <v/>
      </c>
      <c r="S4313" s="11">
        <f t="shared" si="544"/>
        <v>4258258.176412289</v>
      </c>
      <c r="T4313" s="11">
        <f t="shared" si="544"/>
        <v>0</v>
      </c>
      <c r="U4313" s="11">
        <f t="shared" si="544"/>
        <v>0</v>
      </c>
    </row>
    <row r="4314" spans="1:21" x14ac:dyDescent="0.2">
      <c r="A4314" s="5">
        <v>4356</v>
      </c>
      <c r="B4314" s="17">
        <v>28</v>
      </c>
      <c r="C4314" s="16">
        <v>6</v>
      </c>
      <c r="D4314" s="16">
        <v>2011</v>
      </c>
      <c r="E4314" s="18">
        <v>41370</v>
      </c>
      <c r="F4314" s="9">
        <v>9.2361111111111116E-2</v>
      </c>
      <c r="G4314" s="3">
        <v>3500000</v>
      </c>
      <c r="H4314" s="3">
        <v>0</v>
      </c>
      <c r="I4314" s="3">
        <v>0</v>
      </c>
      <c r="J4314" s="8">
        <f t="shared" si="538"/>
        <v>1</v>
      </c>
      <c r="K4314" s="8" t="str">
        <f t="shared" si="539"/>
        <v/>
      </c>
      <c r="L4314" s="8">
        <f t="shared" si="540"/>
        <v>9.2361111111111116E-2</v>
      </c>
      <c r="M4314" s="8" t="str">
        <f t="shared" si="541"/>
        <v/>
      </c>
      <c r="N4314" s="8">
        <f t="shared" si="537"/>
        <v>9.2361111111111116E-2</v>
      </c>
      <c r="O4314" s="10">
        <f>INDEX(cpi!$A$1:$M$106,MATCH($D4314,cpi!$A:$A,0),MATCH($C4314,cpi!$1:$1,0))</f>
        <v>225.72200000000001</v>
      </c>
      <c r="P4314" s="10">
        <f>cpi!$I$2</f>
        <v>245.51900000000001</v>
      </c>
      <c r="Q4314" s="10">
        <f t="shared" si="542"/>
        <v>1.0877052303275712</v>
      </c>
      <c r="R4314" s="8" t="str">
        <f t="shared" si="543"/>
        <v/>
      </c>
      <c r="S4314" s="11">
        <f t="shared" si="544"/>
        <v>3806968.3061464992</v>
      </c>
      <c r="T4314" s="11">
        <f t="shared" si="544"/>
        <v>0</v>
      </c>
      <c r="U4314" s="11">
        <f t="shared" si="544"/>
        <v>0</v>
      </c>
    </row>
    <row r="4315" spans="1:21" x14ac:dyDescent="0.2">
      <c r="A4315" s="5">
        <v>4357</v>
      </c>
      <c r="B4315" s="17">
        <v>29</v>
      </c>
      <c r="C4315" s="16">
        <v>1</v>
      </c>
      <c r="D4315" s="16">
        <v>2013</v>
      </c>
      <c r="E4315" s="18">
        <v>42125</v>
      </c>
      <c r="F4315" s="9" t="s">
        <v>4255</v>
      </c>
      <c r="G4315" s="3">
        <v>3500000</v>
      </c>
      <c r="H4315" s="3">
        <v>0</v>
      </c>
      <c r="I4315" s="3">
        <v>0</v>
      </c>
      <c r="J4315" s="8">
        <f t="shared" si="538"/>
        <v>1</v>
      </c>
      <c r="K4315" s="8" t="str">
        <f t="shared" si="539"/>
        <v/>
      </c>
      <c r="L4315" s="8" t="str">
        <f t="shared" si="540"/>
        <v>Batman: The Dark Knight Returns, Part 2</v>
      </c>
      <c r="M4315" s="8" t="str">
        <f t="shared" si="541"/>
        <v/>
      </c>
      <c r="N4315" s="8" t="str">
        <f t="shared" si="537"/>
        <v>Batman: The Dark Knight Returns, Part 2</v>
      </c>
      <c r="O4315" s="10">
        <f>INDEX(cpi!$A$1:$M$106,MATCH($D4315,cpi!$A:$A,0),MATCH($C4315,cpi!$1:$1,0))</f>
        <v>230.28</v>
      </c>
      <c r="P4315" s="10">
        <f>cpi!$I$2</f>
        <v>245.51900000000001</v>
      </c>
      <c r="Q4315" s="10">
        <f t="shared" si="542"/>
        <v>1.0661759597012332</v>
      </c>
      <c r="R4315" s="8" t="str">
        <f t="shared" si="543"/>
        <v/>
      </c>
      <c r="S4315" s="11">
        <f t="shared" si="544"/>
        <v>3731615.8589543165</v>
      </c>
      <c r="T4315" s="11">
        <f t="shared" si="544"/>
        <v>0</v>
      </c>
      <c r="U4315" s="11">
        <f t="shared" si="544"/>
        <v>0</v>
      </c>
    </row>
    <row r="4316" spans="1:21" x14ac:dyDescent="0.2">
      <c r="A4316" s="5">
        <v>4358</v>
      </c>
      <c r="B4316" s="17">
        <v>11</v>
      </c>
      <c r="C4316" s="16">
        <v>3</v>
      </c>
      <c r="D4316" s="16">
        <v>2014</v>
      </c>
      <c r="E4316" s="18">
        <v>41946</v>
      </c>
      <c r="F4316" s="9" t="s">
        <v>4256</v>
      </c>
      <c r="G4316" s="3">
        <v>3500000</v>
      </c>
      <c r="H4316" s="3">
        <v>0</v>
      </c>
      <c r="I4316" s="3">
        <v>0</v>
      </c>
      <c r="J4316" s="8">
        <f t="shared" si="538"/>
        <v>1</v>
      </c>
      <c r="K4316" s="8" t="str">
        <f t="shared" si="539"/>
        <v/>
      </c>
      <c r="L4316" s="8" t="str">
        <f t="shared" si="540"/>
        <v>In the Name of the King III</v>
      </c>
      <c r="M4316" s="8" t="str">
        <f t="shared" si="541"/>
        <v/>
      </c>
      <c r="N4316" s="8" t="str">
        <f t="shared" si="537"/>
        <v>In the Name of the King III</v>
      </c>
      <c r="O4316" s="10">
        <f>INDEX(cpi!$A$1:$M$106,MATCH($D4316,cpi!$A:$A,0),MATCH($C4316,cpi!$1:$1,0))</f>
        <v>236.29300000000001</v>
      </c>
      <c r="P4316" s="10">
        <f>cpi!$I$2</f>
        <v>245.51900000000001</v>
      </c>
      <c r="Q4316" s="10">
        <f t="shared" si="542"/>
        <v>1.0390447452950362</v>
      </c>
      <c r="R4316" s="8" t="str">
        <f t="shared" si="543"/>
        <v/>
      </c>
      <c r="S4316" s="11">
        <f t="shared" si="544"/>
        <v>3636656.6085326266</v>
      </c>
      <c r="T4316" s="11">
        <f t="shared" si="544"/>
        <v>0</v>
      </c>
      <c r="U4316" s="11">
        <f t="shared" si="544"/>
        <v>0</v>
      </c>
    </row>
    <row r="4317" spans="1:21" x14ac:dyDescent="0.2">
      <c r="A4317" s="5">
        <v>4359</v>
      </c>
      <c r="B4317" s="17">
        <v>4</v>
      </c>
      <c r="C4317" s="16">
        <v>3</v>
      </c>
      <c r="D4317" s="16">
        <v>2014</v>
      </c>
      <c r="E4317" s="18">
        <v>41732</v>
      </c>
      <c r="F4317" s="9" t="s">
        <v>4257</v>
      </c>
      <c r="G4317" s="3">
        <v>3500000</v>
      </c>
      <c r="H4317" s="3">
        <v>0</v>
      </c>
      <c r="I4317" s="3">
        <v>0</v>
      </c>
      <c r="J4317" s="8">
        <f t="shared" si="538"/>
        <v>1</v>
      </c>
      <c r="K4317" s="8" t="str">
        <f t="shared" si="539"/>
        <v/>
      </c>
      <c r="L4317" s="8" t="str">
        <f t="shared" si="540"/>
        <v>Wicked Blood</v>
      </c>
      <c r="M4317" s="8" t="str">
        <f t="shared" si="541"/>
        <v/>
      </c>
      <c r="N4317" s="8" t="str">
        <f t="shared" si="537"/>
        <v>Wicked Blood</v>
      </c>
      <c r="O4317" s="10">
        <f>INDEX(cpi!$A$1:$M$106,MATCH($D4317,cpi!$A:$A,0),MATCH($C4317,cpi!$1:$1,0))</f>
        <v>236.29300000000001</v>
      </c>
      <c r="P4317" s="10">
        <f>cpi!$I$2</f>
        <v>245.51900000000001</v>
      </c>
      <c r="Q4317" s="10">
        <f t="shared" si="542"/>
        <v>1.0390447452950362</v>
      </c>
      <c r="R4317" s="8" t="str">
        <f t="shared" si="543"/>
        <v/>
      </c>
      <c r="S4317" s="11">
        <f t="shared" si="544"/>
        <v>3636656.6085326266</v>
      </c>
      <c r="T4317" s="11">
        <f t="shared" si="544"/>
        <v>0</v>
      </c>
      <c r="U4317" s="11">
        <f t="shared" si="544"/>
        <v>0</v>
      </c>
    </row>
    <row r="4318" spans="1:21" x14ac:dyDescent="0.2">
      <c r="A4318" s="5">
        <v>4360</v>
      </c>
      <c r="B4318" s="17">
        <v>5</v>
      </c>
      <c r="C4318" s="16">
        <v>6</v>
      </c>
      <c r="D4318" s="16">
        <v>2015</v>
      </c>
      <c r="E4318" s="18">
        <v>42130</v>
      </c>
      <c r="F4318" s="9" t="s">
        <v>4258</v>
      </c>
      <c r="G4318" s="3">
        <v>3500000</v>
      </c>
      <c r="H4318" s="3">
        <v>0</v>
      </c>
      <c r="I4318" s="3">
        <v>0</v>
      </c>
      <c r="J4318" s="8">
        <f t="shared" si="538"/>
        <v>1</v>
      </c>
      <c r="K4318" s="8" t="str">
        <f t="shared" si="539"/>
        <v/>
      </c>
      <c r="L4318" s="8" t="str">
        <f t="shared" si="540"/>
        <v>Dawn Patrol</v>
      </c>
      <c r="M4318" s="8" t="str">
        <f t="shared" si="541"/>
        <v/>
      </c>
      <c r="N4318" s="8" t="str">
        <f t="shared" si="537"/>
        <v>Dawn Patrol</v>
      </c>
      <c r="O4318" s="10">
        <f>INDEX(cpi!$A$1:$M$106,MATCH($D4318,cpi!$A:$A,0),MATCH($C4318,cpi!$1:$1,0))</f>
        <v>238.63800000000001</v>
      </c>
      <c r="P4318" s="10">
        <f>cpi!$I$2</f>
        <v>245.51900000000001</v>
      </c>
      <c r="Q4318" s="10">
        <f t="shared" si="542"/>
        <v>1.0288344689445938</v>
      </c>
      <c r="R4318" s="8" t="str">
        <f t="shared" si="543"/>
        <v/>
      </c>
      <c r="S4318" s="11">
        <f t="shared" si="544"/>
        <v>3600920.6413060785</v>
      </c>
      <c r="T4318" s="11">
        <f t="shared" si="544"/>
        <v>0</v>
      </c>
      <c r="U4318" s="11">
        <f t="shared" si="544"/>
        <v>0</v>
      </c>
    </row>
    <row r="4319" spans="1:21" x14ac:dyDescent="0.2">
      <c r="A4319" s="5">
        <v>4361</v>
      </c>
      <c r="B4319" s="17">
        <v>17</v>
      </c>
      <c r="C4319" s="16">
        <v>5</v>
      </c>
      <c r="D4319" s="16">
        <v>2013</v>
      </c>
      <c r="E4319" s="18">
        <v>41764</v>
      </c>
      <c r="F4319" s="9" t="s">
        <v>4259</v>
      </c>
      <c r="G4319" s="3">
        <v>3450000</v>
      </c>
      <c r="H4319" s="3">
        <v>687185</v>
      </c>
      <c r="I4319" s="3">
        <v>18309793</v>
      </c>
      <c r="J4319" s="8" t="str">
        <f t="shared" si="538"/>
        <v/>
      </c>
      <c r="K4319" s="8" t="str">
        <f t="shared" si="539"/>
        <v/>
      </c>
      <c r="L4319" s="8" t="str">
        <f t="shared" si="540"/>
        <v>Jagten</v>
      </c>
      <c r="M4319" s="8" t="str">
        <f t="shared" si="541"/>
        <v/>
      </c>
      <c r="N4319" s="8" t="str">
        <f t="shared" si="537"/>
        <v>Jagten</v>
      </c>
      <c r="O4319" s="10">
        <f>INDEX(cpi!$A$1:$M$106,MATCH($D4319,cpi!$A:$A,0),MATCH($C4319,cpi!$1:$1,0))</f>
        <v>232.94499999999999</v>
      </c>
      <c r="P4319" s="10">
        <f>cpi!$I$2</f>
        <v>245.51900000000001</v>
      </c>
      <c r="Q4319" s="10">
        <f t="shared" si="542"/>
        <v>1.0539784069200886</v>
      </c>
      <c r="R4319" s="8" t="str">
        <f t="shared" si="543"/>
        <v/>
      </c>
      <c r="S4319" s="11">
        <f t="shared" si="544"/>
        <v>3636225.5038743056</v>
      </c>
      <c r="T4319" s="11">
        <f t="shared" si="544"/>
        <v>724278.15155938105</v>
      </c>
      <c r="U4319" s="11">
        <f t="shared" si="544"/>
        <v>19298126.457176588</v>
      </c>
    </row>
    <row r="4320" spans="1:21" x14ac:dyDescent="0.2">
      <c r="A4320" s="5">
        <v>4362</v>
      </c>
      <c r="B4320" s="17">
        <v>1</v>
      </c>
      <c r="C4320" s="16">
        <v>9</v>
      </c>
      <c r="D4320" s="16">
        <v>2015</v>
      </c>
      <c r="E4320" s="18">
        <v>42013</v>
      </c>
      <c r="F4320" s="9" t="s">
        <v>4260</v>
      </c>
      <c r="G4320" s="3">
        <v>3440000</v>
      </c>
      <c r="H4320" s="3">
        <v>0</v>
      </c>
      <c r="I4320" s="3">
        <v>0</v>
      </c>
      <c r="J4320" s="8">
        <f t="shared" si="538"/>
        <v>1</v>
      </c>
      <c r="K4320" s="8" t="str">
        <f t="shared" si="539"/>
        <v/>
      </c>
      <c r="L4320" s="8" t="str">
        <f t="shared" si="540"/>
        <v>Lords of London</v>
      </c>
      <c r="M4320" s="8" t="str">
        <f t="shared" si="541"/>
        <v/>
      </c>
      <c r="N4320" s="8" t="str">
        <f t="shared" si="537"/>
        <v>Lords of London</v>
      </c>
      <c r="O4320" s="10">
        <f>INDEX(cpi!$A$1:$M$106,MATCH($D4320,cpi!$A:$A,0),MATCH($C4320,cpi!$1:$1,0))</f>
        <v>237.94499999999999</v>
      </c>
      <c r="P4320" s="10">
        <f>cpi!$I$2</f>
        <v>245.51900000000001</v>
      </c>
      <c r="Q4320" s="10">
        <f t="shared" si="542"/>
        <v>1.0318308852886171</v>
      </c>
      <c r="R4320" s="8" t="str">
        <f t="shared" si="543"/>
        <v/>
      </c>
      <c r="S4320" s="11">
        <f t="shared" si="544"/>
        <v>3549498.2453928427</v>
      </c>
      <c r="T4320" s="11">
        <f t="shared" si="544"/>
        <v>0</v>
      </c>
      <c r="U4320" s="11">
        <f t="shared" si="544"/>
        <v>0</v>
      </c>
    </row>
    <row r="4321" spans="1:21" x14ac:dyDescent="0.2">
      <c r="A4321" s="5">
        <v>4363</v>
      </c>
      <c r="B4321" s="17">
        <v>24</v>
      </c>
      <c r="C4321" s="16">
        <v>6</v>
      </c>
      <c r="D4321" s="16">
        <v>2005</v>
      </c>
      <c r="E4321" s="18">
        <v>39057</v>
      </c>
      <c r="F4321" s="9" t="s">
        <v>4261</v>
      </c>
      <c r="G4321" s="3">
        <v>3400000</v>
      </c>
      <c r="H4321" s="3">
        <v>77437223</v>
      </c>
      <c r="I4321" s="3">
        <v>133276359</v>
      </c>
      <c r="J4321" s="8" t="str">
        <f t="shared" si="538"/>
        <v/>
      </c>
      <c r="K4321" s="8" t="str">
        <f t="shared" si="539"/>
        <v/>
      </c>
      <c r="L4321" s="8" t="str">
        <f t="shared" si="540"/>
        <v>La marche de l'empereur</v>
      </c>
      <c r="M4321" s="8" t="str">
        <f t="shared" si="541"/>
        <v/>
      </c>
      <c r="N4321" s="8" t="str">
        <f t="shared" si="537"/>
        <v>La marche de l'empereur</v>
      </c>
      <c r="O4321" s="10">
        <f>INDEX(cpi!$A$1:$M$106,MATCH($D4321,cpi!$A:$A,0),MATCH($C4321,cpi!$1:$1,0))</f>
        <v>194.5</v>
      </c>
      <c r="P4321" s="10">
        <f>cpi!$I$2</f>
        <v>245.51900000000001</v>
      </c>
      <c r="Q4321" s="10">
        <f t="shared" si="542"/>
        <v>1.2623084832904885</v>
      </c>
      <c r="R4321" s="8" t="str">
        <f t="shared" si="543"/>
        <v/>
      </c>
      <c r="S4321" s="11">
        <f t="shared" si="544"/>
        <v>4291848.8431876609</v>
      </c>
      <c r="T4321" s="11">
        <f t="shared" si="544"/>
        <v>97749663.51535733</v>
      </c>
      <c r="U4321" s="11">
        <f t="shared" si="544"/>
        <v>168235878.58776864</v>
      </c>
    </row>
    <row r="4322" spans="1:21" x14ac:dyDescent="0.2">
      <c r="A4322" s="5">
        <v>4364</v>
      </c>
      <c r="B4322" s="17">
        <v>23</v>
      </c>
      <c r="C4322" s="16">
        <v>12</v>
      </c>
      <c r="D4322" s="16">
        <v>1977</v>
      </c>
      <c r="E4322" s="18">
        <v>28806</v>
      </c>
      <c r="F4322" s="9" t="s">
        <v>4262</v>
      </c>
      <c r="G4322" s="3">
        <v>3400000</v>
      </c>
      <c r="H4322">
        <v>31063038</v>
      </c>
      <c r="I4322" s="3">
        <v>31063038</v>
      </c>
      <c r="J4322" s="8" t="str">
        <f t="shared" si="538"/>
        <v/>
      </c>
      <c r="K4322" s="8" t="str">
        <f t="shared" si="539"/>
        <v/>
      </c>
      <c r="L4322" s="8" t="str">
        <f t="shared" si="540"/>
        <v>High Anxiety</v>
      </c>
      <c r="M4322" s="8" t="str">
        <f t="shared" si="541"/>
        <v/>
      </c>
      <c r="N4322" s="8" t="str">
        <f t="shared" si="537"/>
        <v>High Anxiety</v>
      </c>
      <c r="O4322" s="10">
        <f>INDEX(cpi!$A$1:$M$106,MATCH($D4322,cpi!$A:$A,0),MATCH($C4322,cpi!$1:$1,0))</f>
        <v>62.1</v>
      </c>
      <c r="P4322" s="10">
        <f>cpi!$I$2</f>
        <v>245.51900000000001</v>
      </c>
      <c r="Q4322" s="10">
        <f t="shared" si="542"/>
        <v>3.9536070853462157</v>
      </c>
      <c r="R4322" s="8" t="str">
        <f t="shared" si="543"/>
        <v/>
      </c>
      <c r="S4322" s="11">
        <f t="shared" si="544"/>
        <v>13442264.090177134</v>
      </c>
      <c r="T4322" s="11">
        <f t="shared" si="544"/>
        <v>122811047.12917875</v>
      </c>
      <c r="U4322" s="11">
        <f t="shared" si="544"/>
        <v>122811047.12917875</v>
      </c>
    </row>
    <row r="4323" spans="1:21" x14ac:dyDescent="0.2">
      <c r="A4323" s="5">
        <v>4365</v>
      </c>
      <c r="B4323" s="17">
        <v>21</v>
      </c>
      <c r="C4323" s="16">
        <v>10</v>
      </c>
      <c r="D4323" s="16">
        <v>2011</v>
      </c>
      <c r="E4323" s="18">
        <v>41162</v>
      </c>
      <c r="F4323" s="9" t="s">
        <v>4263</v>
      </c>
      <c r="G4323" s="3">
        <v>3400000</v>
      </c>
      <c r="H4323">
        <v>5353586</v>
      </c>
      <c r="I4323" s="3">
        <v>20433227</v>
      </c>
      <c r="J4323" s="8" t="str">
        <f t="shared" si="538"/>
        <v/>
      </c>
      <c r="K4323" s="8" t="str">
        <f t="shared" si="539"/>
        <v/>
      </c>
      <c r="L4323" s="8" t="str">
        <f t="shared" si="540"/>
        <v>Margin Call</v>
      </c>
      <c r="M4323" s="8" t="str">
        <f t="shared" si="541"/>
        <v/>
      </c>
      <c r="N4323" s="8" t="str">
        <f t="shared" si="537"/>
        <v>Margin Call</v>
      </c>
      <c r="O4323" s="10">
        <f>INDEX(cpi!$A$1:$M$106,MATCH($D4323,cpi!$A:$A,0),MATCH($C4323,cpi!$1:$1,0))</f>
        <v>226.42099999999999</v>
      </c>
      <c r="P4323" s="10">
        <f>cpi!$I$2</f>
        <v>245.51900000000001</v>
      </c>
      <c r="Q4323" s="10">
        <f t="shared" si="542"/>
        <v>1.08434729994126</v>
      </c>
      <c r="R4323" s="8" t="str">
        <f t="shared" si="543"/>
        <v/>
      </c>
      <c r="S4323" s="11">
        <f t="shared" si="544"/>
        <v>3686780.8198002842</v>
      </c>
      <c r="T4323" s="11">
        <f t="shared" si="544"/>
        <v>5805146.5241033304</v>
      </c>
      <c r="U4323" s="11">
        <f t="shared" si="544"/>
        <v>22156714.526536852</v>
      </c>
    </row>
    <row r="4324" spans="1:21" x14ac:dyDescent="0.2">
      <c r="A4324" s="5">
        <v>4366</v>
      </c>
      <c r="B4324" s="17">
        <v>26</v>
      </c>
      <c r="C4324" s="16">
        <v>9</v>
      </c>
      <c r="D4324" s="16">
        <v>2008</v>
      </c>
      <c r="E4324" s="18">
        <v>40218</v>
      </c>
      <c r="F4324" s="9" t="s">
        <v>4264</v>
      </c>
      <c r="G4324" s="3">
        <v>3400000</v>
      </c>
      <c r="H4324">
        <v>2926565</v>
      </c>
      <c r="I4324">
        <v>4124277</v>
      </c>
      <c r="J4324" s="8" t="str">
        <f t="shared" si="538"/>
        <v/>
      </c>
      <c r="K4324" s="8" t="str">
        <f t="shared" si="539"/>
        <v/>
      </c>
      <c r="L4324" s="8" t="str">
        <f t="shared" si="540"/>
        <v>Choke</v>
      </c>
      <c r="M4324" s="8" t="str">
        <f t="shared" si="541"/>
        <v/>
      </c>
      <c r="N4324" s="8" t="str">
        <f t="shared" si="537"/>
        <v>Choke</v>
      </c>
      <c r="O4324" s="10">
        <f>INDEX(cpi!$A$1:$M$106,MATCH($D4324,cpi!$A:$A,0),MATCH($C4324,cpi!$1:$1,0))</f>
        <v>218.78299999999999</v>
      </c>
      <c r="P4324" s="10">
        <f>cpi!$I$2</f>
        <v>245.51900000000001</v>
      </c>
      <c r="Q4324" s="10">
        <f t="shared" si="542"/>
        <v>1.1222032790481893</v>
      </c>
      <c r="R4324" s="8" t="str">
        <f t="shared" si="543"/>
        <v/>
      </c>
      <c r="S4324" s="11">
        <f t="shared" si="544"/>
        <v>3815491.1487638433</v>
      </c>
      <c r="T4324" s="11">
        <f t="shared" si="544"/>
        <v>3284200.8393476643</v>
      </c>
      <c r="U4324" s="11">
        <f t="shared" si="544"/>
        <v>4628277.1731030289</v>
      </c>
    </row>
    <row r="4325" spans="1:21" x14ac:dyDescent="0.2">
      <c r="A4325" s="5">
        <v>4367</v>
      </c>
      <c r="B4325" s="17">
        <v>23</v>
      </c>
      <c r="C4325" s="16">
        <v>4</v>
      </c>
      <c r="D4325" s="16">
        <v>2004</v>
      </c>
      <c r="E4325" s="18">
        <v>38660</v>
      </c>
      <c r="F4325" s="9" t="s">
        <v>4265</v>
      </c>
      <c r="G4325" s="3">
        <v>3400000</v>
      </c>
      <c r="H4325">
        <v>493905</v>
      </c>
      <c r="I4325">
        <v>493905</v>
      </c>
      <c r="J4325" s="8" t="str">
        <f t="shared" si="538"/>
        <v/>
      </c>
      <c r="K4325" s="8" t="str">
        <f t="shared" si="539"/>
        <v/>
      </c>
      <c r="L4325" s="8" t="str">
        <f t="shared" si="540"/>
        <v>L'incomparable mademoiselle C.</v>
      </c>
      <c r="M4325" s="8" t="str">
        <f t="shared" si="541"/>
        <v/>
      </c>
      <c r="N4325" s="8" t="str">
        <f t="shared" si="537"/>
        <v>L'incomparable mademoiselle C.</v>
      </c>
      <c r="O4325" s="10">
        <f>INDEX(cpi!$A$1:$M$106,MATCH($D4325,cpi!$A:$A,0),MATCH($C4325,cpi!$1:$1,0))</f>
        <v>188</v>
      </c>
      <c r="P4325" s="10">
        <f>cpi!$I$2</f>
        <v>245.51900000000001</v>
      </c>
      <c r="Q4325" s="10">
        <f t="shared" si="542"/>
        <v>1.3059521276595745</v>
      </c>
      <c r="R4325" s="8" t="str">
        <f t="shared" si="543"/>
        <v/>
      </c>
      <c r="S4325" s="11">
        <f t="shared" si="544"/>
        <v>4440237.2340425532</v>
      </c>
      <c r="T4325" s="11">
        <f t="shared" si="544"/>
        <v>645016.28561170213</v>
      </c>
      <c r="U4325" s="11">
        <f t="shared" si="544"/>
        <v>645016.28561170213</v>
      </c>
    </row>
    <row r="4326" spans="1:21" x14ac:dyDescent="0.2">
      <c r="A4326" s="5">
        <v>4368</v>
      </c>
      <c r="B4326" s="17">
        <v>11</v>
      </c>
      <c r="C4326" s="16">
        <v>7</v>
      </c>
      <c r="D4326" s="16">
        <v>2008</v>
      </c>
      <c r="E4326" s="18">
        <v>39759</v>
      </c>
      <c r="F4326" s="9" t="s">
        <v>4266</v>
      </c>
      <c r="G4326" s="3">
        <v>3400000</v>
      </c>
      <c r="H4326" s="3">
        <v>12636</v>
      </c>
      <c r="I4326" s="3">
        <v>12636</v>
      </c>
      <c r="J4326" s="8" t="str">
        <f t="shared" si="538"/>
        <v/>
      </c>
      <c r="K4326" s="8" t="str">
        <f t="shared" si="539"/>
        <v/>
      </c>
      <c r="L4326" s="8" t="str">
        <f t="shared" si="540"/>
        <v>August</v>
      </c>
      <c r="M4326" s="8" t="str">
        <f t="shared" si="541"/>
        <v/>
      </c>
      <c r="N4326" s="8" t="str">
        <f t="shared" si="537"/>
        <v>August</v>
      </c>
      <c r="O4326" s="10">
        <f>INDEX(cpi!$A$1:$M$106,MATCH($D4326,cpi!$A:$A,0),MATCH($C4326,cpi!$1:$1,0))</f>
        <v>219.964</v>
      </c>
      <c r="P4326" s="10">
        <f>cpi!$I$2</f>
        <v>245.51900000000001</v>
      </c>
      <c r="Q4326" s="10">
        <f t="shared" si="542"/>
        <v>1.1161781018712154</v>
      </c>
      <c r="R4326" s="8" t="str">
        <f t="shared" si="543"/>
        <v/>
      </c>
      <c r="S4326" s="11">
        <f t="shared" si="544"/>
        <v>3795005.5463621323</v>
      </c>
      <c r="T4326" s="11">
        <f t="shared" si="544"/>
        <v>14104.026495244678</v>
      </c>
      <c r="U4326" s="11">
        <f t="shared" si="544"/>
        <v>14104.026495244678</v>
      </c>
    </row>
    <row r="4327" spans="1:21" x14ac:dyDescent="0.2">
      <c r="A4327" s="5">
        <v>4369</v>
      </c>
      <c r="B4327" s="17">
        <v>3</v>
      </c>
      <c r="C4327" s="16">
        <v>3</v>
      </c>
      <c r="D4327" s="16">
        <v>2015</v>
      </c>
      <c r="E4327" s="18">
        <v>42066</v>
      </c>
      <c r="F4327" s="9" t="s">
        <v>4267</v>
      </c>
      <c r="G4327" s="3">
        <v>3400000</v>
      </c>
      <c r="H4327" s="3">
        <v>0</v>
      </c>
      <c r="I4327" s="3">
        <v>0</v>
      </c>
      <c r="J4327" s="8">
        <f t="shared" si="538"/>
        <v>1</v>
      </c>
      <c r="K4327" s="8" t="str">
        <f t="shared" si="539"/>
        <v/>
      </c>
      <c r="L4327" s="8" t="str">
        <f t="shared" si="540"/>
        <v>To Write Love On Her Arms</v>
      </c>
      <c r="M4327" s="8" t="str">
        <f t="shared" si="541"/>
        <v/>
      </c>
      <c r="N4327" s="8" t="str">
        <f t="shared" si="537"/>
        <v>To Write Love On Her Arms</v>
      </c>
      <c r="O4327" s="10">
        <f>INDEX(cpi!$A$1:$M$106,MATCH($D4327,cpi!$A:$A,0),MATCH($C4327,cpi!$1:$1,0))</f>
        <v>236.119</v>
      </c>
      <c r="P4327" s="10">
        <f>cpi!$I$2</f>
        <v>245.51900000000001</v>
      </c>
      <c r="Q4327" s="10">
        <f t="shared" si="542"/>
        <v>1.0398104345690098</v>
      </c>
      <c r="R4327" s="8" t="str">
        <f t="shared" si="543"/>
        <v/>
      </c>
      <c r="S4327" s="11">
        <f t="shared" si="544"/>
        <v>3535355.4775346331</v>
      </c>
      <c r="T4327" s="11">
        <f t="shared" si="544"/>
        <v>0</v>
      </c>
      <c r="U4327" s="11">
        <f t="shared" si="544"/>
        <v>0</v>
      </c>
    </row>
    <row r="4328" spans="1:21" x14ac:dyDescent="0.2">
      <c r="A4328" s="5">
        <v>4370</v>
      </c>
      <c r="B4328" s="17">
        <v>16</v>
      </c>
      <c r="C4328" s="16">
        <v>2</v>
      </c>
      <c r="D4328" s="16">
        <v>1956</v>
      </c>
      <c r="E4328" s="18">
        <v>20912</v>
      </c>
      <c r="F4328" s="9" t="s">
        <v>4268</v>
      </c>
      <c r="G4328" s="3">
        <v>3380000</v>
      </c>
      <c r="H4328" s="3">
        <v>0</v>
      </c>
      <c r="I4328" s="3">
        <v>3220</v>
      </c>
      <c r="J4328" s="8" t="str">
        <f t="shared" si="538"/>
        <v/>
      </c>
      <c r="K4328" s="8" t="str">
        <f t="shared" si="539"/>
        <v/>
      </c>
      <c r="L4328" s="8" t="str">
        <f t="shared" si="540"/>
        <v>Carousel</v>
      </c>
      <c r="M4328" s="8" t="str">
        <f t="shared" si="541"/>
        <v/>
      </c>
      <c r="N4328" s="8" t="str">
        <f t="shared" si="537"/>
        <v>Carousel</v>
      </c>
      <c r="O4328" s="10">
        <f>INDEX(cpi!$A$1:$M$106,MATCH($D4328,cpi!$A:$A,0),MATCH($C4328,cpi!$1:$1,0))</f>
        <v>26.8</v>
      </c>
      <c r="P4328" s="10">
        <f>cpi!$I$2</f>
        <v>245.51900000000001</v>
      </c>
      <c r="Q4328" s="10">
        <f t="shared" si="542"/>
        <v>9.16115671641791</v>
      </c>
      <c r="R4328" s="8" t="str">
        <f t="shared" si="543"/>
        <v/>
      </c>
      <c r="S4328" s="11">
        <f t="shared" si="544"/>
        <v>30964709.701492537</v>
      </c>
      <c r="T4328" s="11">
        <f t="shared" si="544"/>
        <v>0</v>
      </c>
      <c r="U4328" s="11">
        <f t="shared" si="544"/>
        <v>29498.924626865672</v>
      </c>
    </row>
    <row r="4329" spans="1:21" x14ac:dyDescent="0.2">
      <c r="A4329" s="5">
        <v>4371</v>
      </c>
      <c r="B4329" s="17">
        <v>10</v>
      </c>
      <c r="C4329" s="16">
        <v>10</v>
      </c>
      <c r="D4329" s="16">
        <v>2014</v>
      </c>
      <c r="E4329" s="18">
        <v>41922</v>
      </c>
      <c r="F4329" s="9" t="s">
        <v>4269</v>
      </c>
      <c r="G4329" s="3">
        <v>3300000</v>
      </c>
      <c r="H4329" s="3">
        <v>13092006</v>
      </c>
      <c r="I4329" s="3">
        <v>33474334</v>
      </c>
      <c r="J4329" s="8" t="str">
        <f t="shared" si="538"/>
        <v/>
      </c>
      <c r="K4329" s="8" t="str">
        <f t="shared" si="539"/>
        <v/>
      </c>
      <c r="L4329" s="8" t="str">
        <f t="shared" si="540"/>
        <v>Whiplash</v>
      </c>
      <c r="M4329" s="8" t="str">
        <f t="shared" si="541"/>
        <v/>
      </c>
      <c r="N4329" s="8" t="str">
        <f t="shared" si="537"/>
        <v>Whiplash</v>
      </c>
      <c r="O4329" s="10">
        <f>INDEX(cpi!$A$1:$M$106,MATCH($D4329,cpi!$A:$A,0),MATCH($C4329,cpi!$1:$1,0))</f>
        <v>237.43299999999999</v>
      </c>
      <c r="P4329" s="10">
        <f>cpi!$I$2</f>
        <v>245.51900000000001</v>
      </c>
      <c r="Q4329" s="10">
        <f t="shared" si="542"/>
        <v>1.0340559231446345</v>
      </c>
      <c r="R4329" s="8" t="str">
        <f t="shared" si="543"/>
        <v/>
      </c>
      <c r="S4329" s="11">
        <f t="shared" si="544"/>
        <v>3412384.5463772938</v>
      </c>
      <c r="T4329" s="11">
        <f t="shared" si="544"/>
        <v>13537866.350145094</v>
      </c>
      <c r="U4329" s="11">
        <f t="shared" si="544"/>
        <v>34614333.346021824</v>
      </c>
    </row>
    <row r="4330" spans="1:21" x14ac:dyDescent="0.2">
      <c r="A4330" s="5">
        <v>4372</v>
      </c>
      <c r="B4330" s="17">
        <v>26</v>
      </c>
      <c r="C4330" s="16">
        <v>10</v>
      </c>
      <c r="D4330" s="16">
        <v>2007</v>
      </c>
      <c r="E4330" s="18">
        <v>39854</v>
      </c>
      <c r="F4330" s="9" t="s">
        <v>4270</v>
      </c>
      <c r="G4330" s="3">
        <v>3300000</v>
      </c>
      <c r="H4330" s="3">
        <v>8093373</v>
      </c>
      <c r="I4330" s="3">
        <v>12405473</v>
      </c>
      <c r="J4330" s="8" t="str">
        <f t="shared" si="538"/>
        <v/>
      </c>
      <c r="K4330" s="8" t="str">
        <f t="shared" si="539"/>
        <v/>
      </c>
      <c r="L4330" s="8" t="str">
        <f t="shared" si="540"/>
        <v>Bella</v>
      </c>
      <c r="M4330" s="8" t="str">
        <f t="shared" si="541"/>
        <v/>
      </c>
      <c r="N4330" s="8" t="str">
        <f t="shared" si="537"/>
        <v>Bella</v>
      </c>
      <c r="O4330" s="10">
        <f>INDEX(cpi!$A$1:$M$106,MATCH($D4330,cpi!$A:$A,0),MATCH($C4330,cpi!$1:$1,0))</f>
        <v>208.93600000000001</v>
      </c>
      <c r="P4330" s="10">
        <f>cpi!$I$2</f>
        <v>245.51900000000001</v>
      </c>
      <c r="Q4330" s="10">
        <f t="shared" si="542"/>
        <v>1.1750918941685493</v>
      </c>
      <c r="R4330" s="8" t="str">
        <f t="shared" si="543"/>
        <v/>
      </c>
      <c r="S4330" s="11">
        <f t="shared" si="544"/>
        <v>3877803.2507562125</v>
      </c>
      <c r="T4330" s="11">
        <f t="shared" si="544"/>
        <v>9510457.0087825935</v>
      </c>
      <c r="U4330" s="11">
        <f t="shared" si="544"/>
        <v>14577570.765626796</v>
      </c>
    </row>
    <row r="4331" spans="1:21" x14ac:dyDescent="0.2">
      <c r="A4331" s="5">
        <v>4373</v>
      </c>
      <c r="B4331" s="17">
        <v>17</v>
      </c>
      <c r="C4331" s="16">
        <v>1</v>
      </c>
      <c r="D4331" s="16">
        <v>2003</v>
      </c>
      <c r="E4331" s="18">
        <v>38108</v>
      </c>
      <c r="F4331" s="9" t="s">
        <v>4271</v>
      </c>
      <c r="G4331" s="3">
        <v>3300000</v>
      </c>
      <c r="H4331" s="3">
        <v>7563397</v>
      </c>
      <c r="I4331" s="3">
        <v>32059295</v>
      </c>
      <c r="J4331" s="8" t="str">
        <f t="shared" si="538"/>
        <v/>
      </c>
      <c r="K4331" s="8" t="str">
        <f t="shared" si="539"/>
        <v/>
      </c>
      <c r="L4331" s="8" t="str">
        <f t="shared" si="540"/>
        <v>Cidade de Deus</v>
      </c>
      <c r="M4331" s="8" t="str">
        <f t="shared" si="541"/>
        <v/>
      </c>
      <c r="N4331" s="8" t="str">
        <f t="shared" si="537"/>
        <v>Cidade de Deus</v>
      </c>
      <c r="O4331" s="10">
        <f>INDEX(cpi!$A$1:$M$106,MATCH($D4331,cpi!$A:$A,0),MATCH($C4331,cpi!$1:$1,0))</f>
        <v>181.7</v>
      </c>
      <c r="P4331" s="10">
        <f>cpi!$I$2</f>
        <v>245.51900000000001</v>
      </c>
      <c r="Q4331" s="10">
        <f t="shared" si="542"/>
        <v>1.3512328013208588</v>
      </c>
      <c r="R4331" s="8" t="str">
        <f t="shared" si="543"/>
        <v/>
      </c>
      <c r="S4331" s="11">
        <f t="shared" si="544"/>
        <v>4459068.2443588339</v>
      </c>
      <c r="T4331" s="11">
        <f t="shared" si="544"/>
        <v>10219910.11581178</v>
      </c>
      <c r="U4331" s="11">
        <f t="shared" si="544"/>
        <v>43319570.9912218</v>
      </c>
    </row>
    <row r="4332" spans="1:21" x14ac:dyDescent="0.2">
      <c r="A4332" s="5">
        <v>4374</v>
      </c>
      <c r="B4332" s="17">
        <v>5</v>
      </c>
      <c r="C4332" s="16">
        <v>5</v>
      </c>
      <c r="D4332" s="16">
        <v>2000</v>
      </c>
      <c r="E4332" s="18">
        <v>36651</v>
      </c>
      <c r="F4332" s="9" t="s">
        <v>4272</v>
      </c>
      <c r="G4332" s="3">
        <v>3300000</v>
      </c>
      <c r="H4332" s="3">
        <v>104257</v>
      </c>
      <c r="I4332" s="3">
        <v>5422740</v>
      </c>
      <c r="J4332" s="8" t="str">
        <f t="shared" si="538"/>
        <v/>
      </c>
      <c r="K4332" s="8" t="str">
        <f t="shared" si="539"/>
        <v/>
      </c>
      <c r="L4332" s="8" t="str">
        <f t="shared" si="540"/>
        <v>Human Traffic</v>
      </c>
      <c r="M4332" s="8" t="str">
        <f t="shared" si="541"/>
        <v/>
      </c>
      <c r="N4332" s="8" t="str">
        <f t="shared" si="537"/>
        <v>Human Traffic</v>
      </c>
      <c r="O4332" s="10">
        <f>INDEX(cpi!$A$1:$M$106,MATCH($D4332,cpi!$A:$A,0),MATCH($C4332,cpi!$1:$1,0))</f>
        <v>171.5</v>
      </c>
      <c r="P4332" s="10">
        <f>cpi!$I$2</f>
        <v>245.51900000000001</v>
      </c>
      <c r="Q4332" s="10">
        <f t="shared" si="542"/>
        <v>1.4315976676384841</v>
      </c>
      <c r="R4332" s="8" t="str">
        <f t="shared" si="543"/>
        <v/>
      </c>
      <c r="S4332" s="11">
        <f t="shared" si="544"/>
        <v>4724272.303206997</v>
      </c>
      <c r="T4332" s="11">
        <f t="shared" si="544"/>
        <v>149254.07803498543</v>
      </c>
      <c r="U4332" s="11">
        <f t="shared" si="544"/>
        <v>7763181.9362099133</v>
      </c>
    </row>
    <row r="4333" spans="1:21" x14ac:dyDescent="0.2">
      <c r="A4333" s="5">
        <v>4375</v>
      </c>
      <c r="B4333" s="17">
        <v>29</v>
      </c>
      <c r="C4333" s="16">
        <v>12</v>
      </c>
      <c r="D4333" s="16">
        <v>2006</v>
      </c>
      <c r="E4333" s="18">
        <v>39580</v>
      </c>
      <c r="F4333" s="9" t="s">
        <v>4273</v>
      </c>
      <c r="G4333" s="3">
        <v>3300000</v>
      </c>
      <c r="H4333" s="3">
        <v>19875</v>
      </c>
      <c r="I4333" s="3">
        <v>19875</v>
      </c>
      <c r="J4333" s="8" t="str">
        <f t="shared" si="538"/>
        <v/>
      </c>
      <c r="K4333" s="8" t="str">
        <f t="shared" si="539"/>
        <v/>
      </c>
      <c r="L4333" s="8" t="str">
        <f t="shared" si="540"/>
        <v>The Dead Girl</v>
      </c>
      <c r="M4333" s="8" t="str">
        <f t="shared" si="541"/>
        <v/>
      </c>
      <c r="N4333" s="8" t="str">
        <f t="shared" si="537"/>
        <v>The Dead Girl</v>
      </c>
      <c r="O4333" s="10">
        <f>INDEX(cpi!$A$1:$M$106,MATCH($D4333,cpi!$A:$A,0),MATCH($C4333,cpi!$1:$1,0))</f>
        <v>201.8</v>
      </c>
      <c r="P4333" s="10">
        <f>cpi!$I$2</f>
        <v>245.51900000000001</v>
      </c>
      <c r="Q4333" s="10">
        <f t="shared" si="542"/>
        <v>1.2166451932606541</v>
      </c>
      <c r="R4333" s="8" t="str">
        <f t="shared" si="543"/>
        <v/>
      </c>
      <c r="S4333" s="11">
        <f t="shared" si="544"/>
        <v>4014929.1377601586</v>
      </c>
      <c r="T4333" s="11">
        <f t="shared" si="544"/>
        <v>24180.823216055502</v>
      </c>
      <c r="U4333" s="11">
        <f t="shared" si="544"/>
        <v>24180.823216055502</v>
      </c>
    </row>
    <row r="4334" spans="1:21" x14ac:dyDescent="0.2">
      <c r="A4334" s="5">
        <v>4376</v>
      </c>
      <c r="B4334" s="17">
        <v>20</v>
      </c>
      <c r="C4334" s="16">
        <v>1</v>
      </c>
      <c r="D4334" s="16">
        <v>2015</v>
      </c>
      <c r="E4334" s="18">
        <v>42583</v>
      </c>
      <c r="F4334" s="9" t="s">
        <v>4274</v>
      </c>
      <c r="G4334" s="3">
        <v>3300000</v>
      </c>
      <c r="H4334" s="3">
        <v>0</v>
      </c>
      <c r="I4334" s="3">
        <v>40262</v>
      </c>
      <c r="J4334" s="8" t="str">
        <f t="shared" si="538"/>
        <v/>
      </c>
      <c r="K4334" s="8" t="str">
        <f t="shared" si="539"/>
        <v/>
      </c>
      <c r="L4334" s="8" t="str">
        <f t="shared" si="540"/>
        <v>The Opposite Sex</v>
      </c>
      <c r="M4334" s="8" t="str">
        <f t="shared" si="541"/>
        <v/>
      </c>
      <c r="N4334" s="8" t="str">
        <f t="shared" si="537"/>
        <v>The Opposite Sex</v>
      </c>
      <c r="O4334" s="10">
        <f>INDEX(cpi!$A$1:$M$106,MATCH($D4334,cpi!$A:$A,0),MATCH($C4334,cpi!$1:$1,0))</f>
        <v>233.70699999999999</v>
      </c>
      <c r="P4334" s="10">
        <f>cpi!$I$2</f>
        <v>245.51900000000001</v>
      </c>
      <c r="Q4334" s="10">
        <f t="shared" si="542"/>
        <v>1.050541917871523</v>
      </c>
      <c r="R4334" s="8" t="str">
        <f t="shared" si="543"/>
        <v/>
      </c>
      <c r="S4334" s="11">
        <f t="shared" si="544"/>
        <v>3466788.3289760258</v>
      </c>
      <c r="T4334" s="11">
        <f t="shared" si="544"/>
        <v>0</v>
      </c>
      <c r="U4334" s="11">
        <f t="shared" si="544"/>
        <v>42296.918697343259</v>
      </c>
    </row>
    <row r="4335" spans="1:21" x14ac:dyDescent="0.2">
      <c r="A4335" s="5">
        <v>4377</v>
      </c>
      <c r="B4335" s="17">
        <v>18</v>
      </c>
      <c r="C4335" s="16">
        <v>11</v>
      </c>
      <c r="D4335" s="16">
        <v>1983</v>
      </c>
      <c r="E4335" s="18">
        <v>30844</v>
      </c>
      <c r="F4335" s="9" t="s">
        <v>4275</v>
      </c>
      <c r="G4335" s="3">
        <v>3250000</v>
      </c>
      <c r="H4335" s="3">
        <v>20605209</v>
      </c>
      <c r="I4335" s="3">
        <v>20605209</v>
      </c>
      <c r="J4335" s="8" t="str">
        <f t="shared" si="538"/>
        <v/>
      </c>
      <c r="K4335" s="8" t="str">
        <f t="shared" si="539"/>
        <v/>
      </c>
      <c r="L4335" s="8" t="str">
        <f t="shared" si="540"/>
        <v>A Christmas Story</v>
      </c>
      <c r="M4335" s="8" t="str">
        <f t="shared" si="541"/>
        <v/>
      </c>
      <c r="N4335" s="8" t="str">
        <f t="shared" si="537"/>
        <v>A Christmas Story</v>
      </c>
      <c r="O4335" s="10">
        <f>INDEX(cpi!$A$1:$M$106,MATCH($D4335,cpi!$A:$A,0),MATCH($C4335,cpi!$1:$1,0))</f>
        <v>101.2</v>
      </c>
      <c r="P4335" s="10">
        <f>cpi!$I$2</f>
        <v>245.51900000000001</v>
      </c>
      <c r="Q4335" s="10">
        <f t="shared" si="542"/>
        <v>2.4260770750988141</v>
      </c>
      <c r="R4335" s="8" t="str">
        <f t="shared" si="543"/>
        <v/>
      </c>
      <c r="S4335" s="11">
        <f t="shared" si="544"/>
        <v>7884750.4940711455</v>
      </c>
      <c r="T4335" s="11">
        <f t="shared" si="544"/>
        <v>49989825.182519764</v>
      </c>
      <c r="U4335" s="11">
        <f t="shared" si="544"/>
        <v>49989825.182519764</v>
      </c>
    </row>
    <row r="4336" spans="1:21" x14ac:dyDescent="0.2">
      <c r="A4336" s="5">
        <v>4378</v>
      </c>
      <c r="B4336" s="17">
        <v>20</v>
      </c>
      <c r="C4336" s="16">
        <v>8</v>
      </c>
      <c r="D4336" s="16">
        <v>1982</v>
      </c>
      <c r="E4336" s="18">
        <v>30536</v>
      </c>
      <c r="F4336" s="9" t="s">
        <v>4276</v>
      </c>
      <c r="G4336" s="3">
        <v>3250000</v>
      </c>
      <c r="H4336" s="3">
        <v>6965361</v>
      </c>
      <c r="I4336" s="3">
        <v>6965361</v>
      </c>
      <c r="J4336" s="8" t="str">
        <f t="shared" si="538"/>
        <v/>
      </c>
      <c r="K4336" s="8" t="str">
        <f t="shared" si="539"/>
        <v/>
      </c>
      <c r="L4336" s="8" t="str">
        <f t="shared" si="540"/>
        <v>Class of 1984</v>
      </c>
      <c r="M4336" s="8" t="str">
        <f t="shared" si="541"/>
        <v/>
      </c>
      <c r="N4336" s="8" t="str">
        <f t="shared" si="537"/>
        <v>Class of 1984</v>
      </c>
      <c r="O4336" s="10">
        <f>INDEX(cpi!$A$1:$M$106,MATCH($D4336,cpi!$A:$A,0),MATCH($C4336,cpi!$1:$1,0))</f>
        <v>97.7</v>
      </c>
      <c r="P4336" s="10">
        <f>cpi!$I$2</f>
        <v>245.51900000000001</v>
      </c>
      <c r="Q4336" s="10">
        <f t="shared" si="542"/>
        <v>2.5129887410440124</v>
      </c>
      <c r="R4336" s="8" t="str">
        <f t="shared" si="543"/>
        <v/>
      </c>
      <c r="S4336" s="11">
        <f t="shared" si="544"/>
        <v>8167213.4083930403</v>
      </c>
      <c r="T4336" s="11">
        <f t="shared" si="544"/>
        <v>17503873.770307064</v>
      </c>
      <c r="U4336" s="11">
        <f t="shared" si="544"/>
        <v>17503873.770307064</v>
      </c>
    </row>
    <row r="4337" spans="1:21" x14ac:dyDescent="0.2">
      <c r="A4337" s="5">
        <v>4379</v>
      </c>
      <c r="B4337" s="17">
        <v>30</v>
      </c>
      <c r="C4337" s="16">
        <v>1</v>
      </c>
      <c r="D4337" s="16">
        <v>2009</v>
      </c>
      <c r="E4337" s="18">
        <v>40695</v>
      </c>
      <c r="F4337" s="9" t="s">
        <v>4277</v>
      </c>
      <c r="G4337" s="3">
        <v>3250000</v>
      </c>
      <c r="H4337" s="3">
        <v>3766810</v>
      </c>
      <c r="I4337" s="3">
        <v>34114067</v>
      </c>
      <c r="J4337" s="8" t="str">
        <f t="shared" si="538"/>
        <v/>
      </c>
      <c r="K4337" s="8" t="str">
        <f t="shared" si="539"/>
        <v/>
      </c>
      <c r="L4337" s="8" t="str">
        <f t="shared" si="540"/>
        <v>Entre les murs</v>
      </c>
      <c r="M4337" s="8" t="str">
        <f t="shared" si="541"/>
        <v/>
      </c>
      <c r="N4337" s="8" t="str">
        <f t="shared" si="537"/>
        <v>Entre les murs</v>
      </c>
      <c r="O4337" s="10">
        <f>INDEX(cpi!$A$1:$M$106,MATCH($D4337,cpi!$A:$A,0),MATCH($C4337,cpi!$1:$1,0))</f>
        <v>211.143</v>
      </c>
      <c r="P4337" s="10">
        <f>cpi!$I$2</f>
        <v>245.51900000000001</v>
      </c>
      <c r="Q4337" s="10">
        <f t="shared" si="542"/>
        <v>1.1628090914688149</v>
      </c>
      <c r="R4337" s="8" t="str">
        <f t="shared" si="543"/>
        <v/>
      </c>
      <c r="S4337" s="11">
        <f t="shared" si="544"/>
        <v>3779129.5472736484</v>
      </c>
      <c r="T4337" s="11">
        <f t="shared" si="544"/>
        <v>4380080.9138356466</v>
      </c>
      <c r="U4337" s="11">
        <f t="shared" si="544"/>
        <v>39668147.254576281</v>
      </c>
    </row>
    <row r="4338" spans="1:21" x14ac:dyDescent="0.2">
      <c r="A4338" s="5">
        <v>4380</v>
      </c>
      <c r="B4338" s="17">
        <v>29</v>
      </c>
      <c r="C4338" s="16">
        <v>10</v>
      </c>
      <c r="D4338" s="16">
        <v>1999</v>
      </c>
      <c r="E4338" s="18">
        <v>37021</v>
      </c>
      <c r="F4338" s="9" t="s">
        <v>4278</v>
      </c>
      <c r="G4338" s="3">
        <v>3250000</v>
      </c>
      <c r="H4338" s="3">
        <v>7680</v>
      </c>
      <c r="I4338" s="3">
        <v>7680</v>
      </c>
      <c r="J4338" s="8" t="str">
        <f t="shared" si="538"/>
        <v/>
      </c>
      <c r="K4338" s="8" t="str">
        <f t="shared" si="539"/>
        <v/>
      </c>
      <c r="L4338" s="8" t="str">
        <f t="shared" si="540"/>
        <v>Dreaming of Joseph Lees</v>
      </c>
      <c r="M4338" s="8" t="str">
        <f t="shared" si="541"/>
        <v/>
      </c>
      <c r="N4338" s="8" t="str">
        <f t="shared" si="537"/>
        <v>Dreaming of Joseph Lees</v>
      </c>
      <c r="O4338" s="10">
        <f>INDEX(cpi!$A$1:$M$106,MATCH($D4338,cpi!$A:$A,0),MATCH($C4338,cpi!$1:$1,0))</f>
        <v>168.2</v>
      </c>
      <c r="P4338" s="10">
        <f>cpi!$I$2</f>
        <v>245.51900000000001</v>
      </c>
      <c r="Q4338" s="10">
        <f t="shared" si="542"/>
        <v>1.4596848989298457</v>
      </c>
      <c r="R4338" s="8" t="str">
        <f t="shared" si="543"/>
        <v/>
      </c>
      <c r="S4338" s="11">
        <f t="shared" si="544"/>
        <v>4743975.921521998</v>
      </c>
      <c r="T4338" s="11">
        <f t="shared" si="544"/>
        <v>11210.380023781214</v>
      </c>
      <c r="U4338" s="11">
        <f t="shared" si="544"/>
        <v>11210.380023781214</v>
      </c>
    </row>
    <row r="4339" spans="1:21" x14ac:dyDescent="0.2">
      <c r="A4339" s="5">
        <v>4381</v>
      </c>
      <c r="B4339" s="17">
        <v>12</v>
      </c>
      <c r="C4339" s="16">
        <v>6</v>
      </c>
      <c r="D4339" s="16">
        <v>1968</v>
      </c>
      <c r="E4339" s="18">
        <v>25178</v>
      </c>
      <c r="F4339" s="9" t="s">
        <v>4279</v>
      </c>
      <c r="G4339" s="3">
        <v>3200000</v>
      </c>
      <c r="H4339" s="3">
        <v>33395426</v>
      </c>
      <c r="I4339" s="3">
        <v>33395426</v>
      </c>
      <c r="J4339" s="8" t="str">
        <f t="shared" si="538"/>
        <v/>
      </c>
      <c r="K4339" s="8" t="str">
        <f t="shared" si="539"/>
        <v/>
      </c>
      <c r="L4339" s="8" t="str">
        <f t="shared" si="540"/>
        <v>Rosemary's Baby</v>
      </c>
      <c r="M4339" s="8" t="str">
        <f t="shared" si="541"/>
        <v/>
      </c>
      <c r="N4339" s="8" t="str">
        <f t="shared" si="537"/>
        <v>Rosemary's Baby</v>
      </c>
      <c r="O4339" s="10">
        <f>INDEX(cpi!$A$1:$M$106,MATCH($D4339,cpi!$A:$A,0),MATCH($C4339,cpi!$1:$1,0))</f>
        <v>34.700000000000003</v>
      </c>
      <c r="P4339" s="10">
        <f>cpi!$I$2</f>
        <v>245.51900000000001</v>
      </c>
      <c r="Q4339" s="10">
        <f t="shared" si="542"/>
        <v>7.0754755043227657</v>
      </c>
      <c r="R4339" s="8" t="str">
        <f t="shared" si="543"/>
        <v/>
      </c>
      <c r="S4339" s="11">
        <f t="shared" si="544"/>
        <v>22641521.61383285</v>
      </c>
      <c r="T4339" s="11">
        <f t="shared" si="544"/>
        <v>236288518.6194236</v>
      </c>
      <c r="U4339" s="11">
        <f t="shared" si="544"/>
        <v>236288518.6194236</v>
      </c>
    </row>
    <row r="4340" spans="1:21" x14ac:dyDescent="0.2">
      <c r="A4340" s="5">
        <v>4382</v>
      </c>
      <c r="B4340" s="17">
        <v>1</v>
      </c>
      <c r="C4340" s="16">
        <v>1</v>
      </c>
      <c r="D4340" s="16">
        <v>1962</v>
      </c>
      <c r="E4340" s="18">
        <v>22647</v>
      </c>
      <c r="F4340" s="9" t="s">
        <v>4280</v>
      </c>
      <c r="G4340" s="3">
        <v>3200000</v>
      </c>
      <c r="H4340" s="3">
        <v>8000000</v>
      </c>
      <c r="I4340" s="3">
        <v>8000000</v>
      </c>
      <c r="J4340" s="8" t="str">
        <f t="shared" si="538"/>
        <v/>
      </c>
      <c r="K4340" s="8" t="str">
        <f t="shared" si="539"/>
        <v/>
      </c>
      <c r="L4340" s="8" t="str">
        <f t="shared" si="540"/>
        <v>The Man Who Shot Liberty Valance</v>
      </c>
      <c r="M4340" s="8" t="str">
        <f t="shared" si="541"/>
        <v/>
      </c>
      <c r="N4340" s="8" t="str">
        <f t="shared" si="537"/>
        <v>The Man Who Shot Liberty Valance</v>
      </c>
      <c r="O4340" s="10">
        <f>INDEX(cpi!$A$1:$M$106,MATCH($D4340,cpi!$A:$A,0),MATCH($C4340,cpi!$1:$1,0))</f>
        <v>30</v>
      </c>
      <c r="P4340" s="10">
        <f>cpi!$I$2</f>
        <v>245.51900000000001</v>
      </c>
      <c r="Q4340" s="10">
        <f t="shared" si="542"/>
        <v>8.1839666666666666</v>
      </c>
      <c r="R4340" s="8" t="str">
        <f t="shared" si="543"/>
        <v/>
      </c>
      <c r="S4340" s="11">
        <f t="shared" si="544"/>
        <v>26188693.333333332</v>
      </c>
      <c r="T4340" s="11">
        <f t="shared" si="544"/>
        <v>65471733.333333336</v>
      </c>
      <c r="U4340" s="11">
        <f t="shared" si="544"/>
        <v>65471733.333333336</v>
      </c>
    </row>
    <row r="4341" spans="1:21" x14ac:dyDescent="0.2">
      <c r="A4341" s="5">
        <v>4383</v>
      </c>
      <c r="B4341" s="17">
        <v>16</v>
      </c>
      <c r="C4341" s="16">
        <v>7</v>
      </c>
      <c r="D4341" s="16">
        <v>2004</v>
      </c>
      <c r="E4341" s="18">
        <v>38449</v>
      </c>
      <c r="F4341" s="9" t="s">
        <v>4281</v>
      </c>
      <c r="G4341" s="3">
        <v>3200000</v>
      </c>
      <c r="H4341" s="3">
        <v>6529624</v>
      </c>
      <c r="I4341" s="3">
        <v>14441158</v>
      </c>
      <c r="J4341" s="8" t="str">
        <f t="shared" si="538"/>
        <v/>
      </c>
      <c r="K4341" s="8" t="str">
        <f t="shared" si="539"/>
        <v/>
      </c>
      <c r="L4341" s="8" t="str">
        <f t="shared" si="540"/>
        <v>Maria Full of Grace</v>
      </c>
      <c r="M4341" s="8" t="str">
        <f t="shared" si="541"/>
        <v/>
      </c>
      <c r="N4341" s="8" t="str">
        <f t="shared" si="537"/>
        <v>Maria Full of Grace</v>
      </c>
      <c r="O4341" s="10">
        <f>INDEX(cpi!$A$1:$M$106,MATCH($D4341,cpi!$A:$A,0),MATCH($C4341,cpi!$1:$1,0))</f>
        <v>189.4</v>
      </c>
      <c r="P4341" s="10">
        <f>cpi!$I$2</f>
        <v>245.51900000000001</v>
      </c>
      <c r="Q4341" s="10">
        <f t="shared" si="542"/>
        <v>1.2962988384371701</v>
      </c>
      <c r="R4341" s="8" t="str">
        <f t="shared" si="543"/>
        <v/>
      </c>
      <c r="S4341" s="11">
        <f t="shared" si="544"/>
        <v>4148156.2829989442</v>
      </c>
      <c r="T4341" s="11">
        <f t="shared" si="544"/>
        <v>8464344.0066314675</v>
      </c>
      <c r="U4341" s="11">
        <f t="shared" si="544"/>
        <v>18720056.341087647</v>
      </c>
    </row>
    <row r="4342" spans="1:21" x14ac:dyDescent="0.2">
      <c r="A4342" s="5">
        <v>4384</v>
      </c>
      <c r="B4342" s="17">
        <v>3</v>
      </c>
      <c r="C4342" s="16">
        <v>6</v>
      </c>
      <c r="D4342" s="16">
        <v>2011</v>
      </c>
      <c r="E4342" s="18">
        <v>40608</v>
      </c>
      <c r="F4342" s="9" t="s">
        <v>4282</v>
      </c>
      <c r="G4342" s="3">
        <v>3200000</v>
      </c>
      <c r="H4342" s="3">
        <v>5790894</v>
      </c>
      <c r="I4342" s="3">
        <v>14314407</v>
      </c>
      <c r="J4342" s="8" t="str">
        <f t="shared" si="538"/>
        <v/>
      </c>
      <c r="K4342" s="8" t="str">
        <f t="shared" si="539"/>
        <v/>
      </c>
      <c r="L4342" s="8" t="str">
        <f t="shared" si="540"/>
        <v>Beginners</v>
      </c>
      <c r="M4342" s="8" t="str">
        <f t="shared" si="541"/>
        <v/>
      </c>
      <c r="N4342" s="8" t="str">
        <f t="shared" si="537"/>
        <v>Beginners</v>
      </c>
      <c r="O4342" s="10">
        <f>INDEX(cpi!$A$1:$M$106,MATCH($D4342,cpi!$A:$A,0),MATCH($C4342,cpi!$1:$1,0))</f>
        <v>225.72200000000001</v>
      </c>
      <c r="P4342" s="10">
        <f>cpi!$I$2</f>
        <v>245.51900000000001</v>
      </c>
      <c r="Q4342" s="10">
        <f t="shared" si="542"/>
        <v>1.0877052303275712</v>
      </c>
      <c r="R4342" s="8" t="str">
        <f t="shared" si="543"/>
        <v/>
      </c>
      <c r="S4342" s="11">
        <f t="shared" si="544"/>
        <v>3480656.7370482278</v>
      </c>
      <c r="T4342" s="11">
        <f t="shared" si="544"/>
        <v>6298785.6920725498</v>
      </c>
      <c r="U4342" s="11">
        <f t="shared" si="544"/>
        <v>15569855.362937598</v>
      </c>
    </row>
    <row r="4343" spans="1:21" x14ac:dyDescent="0.2">
      <c r="A4343" s="5">
        <v>4385</v>
      </c>
      <c r="B4343" s="17">
        <v>29</v>
      </c>
      <c r="C4343" s="16">
        <v>7</v>
      </c>
      <c r="D4343" s="16">
        <v>2009</v>
      </c>
      <c r="E4343" s="18">
        <v>40670</v>
      </c>
      <c r="F4343" s="9" t="s">
        <v>4283</v>
      </c>
      <c r="G4343" s="3">
        <v>3200000</v>
      </c>
      <c r="H4343" s="3">
        <v>2277396</v>
      </c>
      <c r="I4343" s="3">
        <v>2828590</v>
      </c>
      <c r="J4343" s="8" t="str">
        <f t="shared" si="538"/>
        <v/>
      </c>
      <c r="K4343" s="8" t="str">
        <f t="shared" si="539"/>
        <v/>
      </c>
      <c r="L4343" s="8" t="str">
        <f t="shared" si="540"/>
        <v>Adam</v>
      </c>
      <c r="M4343" s="8" t="str">
        <f t="shared" si="541"/>
        <v/>
      </c>
      <c r="N4343" s="8" t="str">
        <f t="shared" si="537"/>
        <v>Adam</v>
      </c>
      <c r="O4343" s="10">
        <f>INDEX(cpi!$A$1:$M$106,MATCH($D4343,cpi!$A:$A,0),MATCH($C4343,cpi!$1:$1,0))</f>
        <v>215.351</v>
      </c>
      <c r="P4343" s="10">
        <f>cpi!$I$2</f>
        <v>245.51900000000001</v>
      </c>
      <c r="Q4343" s="10">
        <f t="shared" si="542"/>
        <v>1.1400875779541306</v>
      </c>
      <c r="R4343" s="8" t="str">
        <f t="shared" si="543"/>
        <v/>
      </c>
      <c r="S4343" s="11">
        <f t="shared" si="544"/>
        <v>3648280.2494532182</v>
      </c>
      <c r="T4343" s="11">
        <f t="shared" si="544"/>
        <v>2596430.8896824252</v>
      </c>
      <c r="U4343" s="11">
        <f t="shared" si="544"/>
        <v>3224840.3221252742</v>
      </c>
    </row>
    <row r="4344" spans="1:21" x14ac:dyDescent="0.2">
      <c r="A4344" s="5">
        <v>4386</v>
      </c>
      <c r="B4344" s="17">
        <v>22</v>
      </c>
      <c r="C4344" s="16">
        <v>9</v>
      </c>
      <c r="D4344" s="16">
        <v>2006</v>
      </c>
      <c r="E4344" s="18">
        <v>39364</v>
      </c>
      <c r="F4344" s="9" t="s">
        <v>4284</v>
      </c>
      <c r="G4344" s="3">
        <v>3200000</v>
      </c>
      <c r="H4344" s="3">
        <v>56131</v>
      </c>
      <c r="I4344" s="3">
        <v>690872</v>
      </c>
      <c r="J4344" s="8" t="str">
        <f t="shared" si="538"/>
        <v/>
      </c>
      <c r="K4344" s="8" t="str">
        <f t="shared" si="539"/>
        <v/>
      </c>
      <c r="L4344" s="8" t="str">
        <f t="shared" si="540"/>
        <v>Feast</v>
      </c>
      <c r="M4344" s="8" t="str">
        <f t="shared" si="541"/>
        <v/>
      </c>
      <c r="N4344" s="8" t="str">
        <f t="shared" si="537"/>
        <v>Feast</v>
      </c>
      <c r="O4344" s="10">
        <f>INDEX(cpi!$A$1:$M$106,MATCH($D4344,cpi!$A:$A,0),MATCH($C4344,cpi!$1:$1,0))</f>
        <v>202.9</v>
      </c>
      <c r="P4344" s="10">
        <f>cpi!$I$2</f>
        <v>245.51900000000001</v>
      </c>
      <c r="Q4344" s="10">
        <f t="shared" si="542"/>
        <v>1.2100492853622473</v>
      </c>
      <c r="R4344" s="8" t="str">
        <f t="shared" si="543"/>
        <v/>
      </c>
      <c r="S4344" s="11">
        <f t="shared" si="544"/>
        <v>3872157.7131591914</v>
      </c>
      <c r="T4344" s="11">
        <f t="shared" si="544"/>
        <v>67921.276436668311</v>
      </c>
      <c r="U4344" s="11">
        <f t="shared" si="544"/>
        <v>835989.16987678653</v>
      </c>
    </row>
    <row r="4345" spans="1:21" x14ac:dyDescent="0.2">
      <c r="A4345" s="5">
        <v>4387</v>
      </c>
      <c r="B4345" s="17">
        <v>1</v>
      </c>
      <c r="C4345" s="16">
        <v>1</v>
      </c>
      <c r="D4345" s="16">
        <v>1946</v>
      </c>
      <c r="E4345" s="18">
        <v>16803</v>
      </c>
      <c r="F4345" s="9" t="s">
        <v>4285</v>
      </c>
      <c r="G4345" s="3">
        <v>3180000</v>
      </c>
      <c r="H4345" s="3">
        <v>6600000</v>
      </c>
      <c r="I4345" s="3">
        <v>9576159</v>
      </c>
      <c r="J4345" s="8" t="str">
        <f t="shared" si="538"/>
        <v/>
      </c>
      <c r="K4345" s="8" t="str">
        <f t="shared" si="539"/>
        <v/>
      </c>
      <c r="L4345" s="8" t="str">
        <f t="shared" si="540"/>
        <v>It's a Wonderful Life</v>
      </c>
      <c r="M4345" s="8" t="str">
        <f t="shared" si="541"/>
        <v/>
      </c>
      <c r="N4345" s="8" t="str">
        <f t="shared" si="537"/>
        <v>It's a Wonderful Life</v>
      </c>
      <c r="O4345" s="10">
        <f>INDEX(cpi!$A$1:$M$106,MATCH($D4345,cpi!$A:$A,0),MATCH($C4345,cpi!$1:$1,0))</f>
        <v>18.2</v>
      </c>
      <c r="P4345" s="10">
        <f>cpi!$I$2</f>
        <v>245.51900000000001</v>
      </c>
      <c r="Q4345" s="10">
        <f t="shared" si="542"/>
        <v>13.490054945054945</v>
      </c>
      <c r="R4345" s="8" t="str">
        <f t="shared" si="543"/>
        <v/>
      </c>
      <c r="S4345" s="11">
        <f t="shared" si="544"/>
        <v>42898374.725274727</v>
      </c>
      <c r="T4345" s="11">
        <f t="shared" si="544"/>
        <v>89034362.637362644</v>
      </c>
      <c r="U4345" s="11">
        <f t="shared" si="544"/>
        <v>129182911.07258242</v>
      </c>
    </row>
    <row r="4346" spans="1:21" x14ac:dyDescent="0.2">
      <c r="A4346" s="5">
        <v>4388</v>
      </c>
      <c r="B4346" s="17">
        <v>19</v>
      </c>
      <c r="C4346" s="16">
        <v>7</v>
      </c>
      <c r="D4346" s="16">
        <v>1996</v>
      </c>
      <c r="E4346" s="18">
        <v>35618</v>
      </c>
      <c r="F4346" s="9" t="s">
        <v>4286</v>
      </c>
      <c r="G4346" s="3">
        <v>3100000</v>
      </c>
      <c r="H4346" s="3">
        <v>16501785</v>
      </c>
      <c r="I4346" s="3">
        <v>71558971</v>
      </c>
      <c r="J4346" s="8" t="str">
        <f t="shared" si="538"/>
        <v/>
      </c>
      <c r="K4346" s="8" t="str">
        <f t="shared" si="539"/>
        <v/>
      </c>
      <c r="L4346" s="8" t="str">
        <f t="shared" si="540"/>
        <v>Trainspotting</v>
      </c>
      <c r="M4346" s="8" t="str">
        <f t="shared" si="541"/>
        <v/>
      </c>
      <c r="N4346" s="8" t="str">
        <f t="shared" si="537"/>
        <v>Trainspotting</v>
      </c>
      <c r="O4346" s="10">
        <f>INDEX(cpi!$A$1:$M$106,MATCH($D4346,cpi!$A:$A,0),MATCH($C4346,cpi!$1:$1,0))</f>
        <v>157</v>
      </c>
      <c r="P4346" s="10">
        <f>cpi!$I$2</f>
        <v>245.51900000000001</v>
      </c>
      <c r="Q4346" s="10">
        <f t="shared" si="542"/>
        <v>1.5638152866242039</v>
      </c>
      <c r="R4346" s="8" t="str">
        <f t="shared" si="543"/>
        <v/>
      </c>
      <c r="S4346" s="11">
        <f t="shared" si="544"/>
        <v>4847827.388535032</v>
      </c>
      <c r="T4346" s="11">
        <f t="shared" si="544"/>
        <v>25805743.639585987</v>
      </c>
      <c r="U4346" s="11">
        <f t="shared" si="544"/>
        <v>111905012.7448981</v>
      </c>
    </row>
    <row r="4347" spans="1:21" x14ac:dyDescent="0.2">
      <c r="A4347" s="5">
        <v>4389</v>
      </c>
      <c r="B4347" s="17">
        <v>12</v>
      </c>
      <c r="C4347" s="16">
        <v>4</v>
      </c>
      <c r="D4347" s="16">
        <v>2013</v>
      </c>
      <c r="E4347" s="18">
        <v>41612</v>
      </c>
      <c r="F4347" s="9" t="s">
        <v>4287</v>
      </c>
      <c r="G4347" s="3">
        <v>3100000</v>
      </c>
      <c r="H4347" s="3">
        <v>0</v>
      </c>
      <c r="I4347" s="3">
        <v>123407</v>
      </c>
      <c r="J4347" s="8" t="str">
        <f t="shared" si="538"/>
        <v/>
      </c>
      <c r="K4347" s="8" t="str">
        <f t="shared" si="539"/>
        <v/>
      </c>
      <c r="L4347" s="8" t="str">
        <f t="shared" si="540"/>
        <v>Antiviral</v>
      </c>
      <c r="M4347" s="8" t="str">
        <f t="shared" si="541"/>
        <v/>
      </c>
      <c r="N4347" s="8" t="str">
        <f t="shared" si="537"/>
        <v>Antiviral</v>
      </c>
      <c r="O4347" s="10">
        <f>INDEX(cpi!$A$1:$M$106,MATCH($D4347,cpi!$A:$A,0),MATCH($C4347,cpi!$1:$1,0))</f>
        <v>232.53100000000001</v>
      </c>
      <c r="P4347" s="10">
        <f>cpi!$I$2</f>
        <v>245.51900000000001</v>
      </c>
      <c r="Q4347" s="10">
        <f t="shared" si="542"/>
        <v>1.0558549182689621</v>
      </c>
      <c r="R4347" s="8" t="str">
        <f t="shared" si="543"/>
        <v/>
      </c>
      <c r="S4347" s="11">
        <f t="shared" si="544"/>
        <v>3273150.2466337825</v>
      </c>
      <c r="T4347" s="11">
        <f t="shared" si="544"/>
        <v>0</v>
      </c>
      <c r="U4347" s="11">
        <f t="shared" si="544"/>
        <v>130299.8878988178</v>
      </c>
    </row>
    <row r="4348" spans="1:21" x14ac:dyDescent="0.2">
      <c r="A4348" s="5">
        <v>4390</v>
      </c>
      <c r="B4348" s="17">
        <v>28</v>
      </c>
      <c r="C4348" s="16">
        <v>7</v>
      </c>
      <c r="D4348" s="16">
        <v>1978</v>
      </c>
      <c r="E4348" s="18">
        <v>29318</v>
      </c>
      <c r="F4348" s="9" t="s">
        <v>4288</v>
      </c>
      <c r="G4348" s="3">
        <v>3000000</v>
      </c>
      <c r="H4348" s="3">
        <v>141600000</v>
      </c>
      <c r="I4348" s="3">
        <v>141600000</v>
      </c>
      <c r="J4348" s="8" t="str">
        <f t="shared" si="538"/>
        <v/>
      </c>
      <c r="K4348" s="8" t="str">
        <f t="shared" si="539"/>
        <v/>
      </c>
      <c r="L4348" s="8" t="str">
        <f t="shared" si="540"/>
        <v>National Lampoon's Animal House</v>
      </c>
      <c r="M4348" s="8" t="str">
        <f t="shared" si="541"/>
        <v/>
      </c>
      <c r="N4348" s="8" t="str">
        <f t="shared" si="537"/>
        <v>National Lampoon's Animal House</v>
      </c>
      <c r="O4348" s="10">
        <f>INDEX(cpi!$A$1:$M$106,MATCH($D4348,cpi!$A:$A,0),MATCH($C4348,cpi!$1:$1,0))</f>
        <v>65.7</v>
      </c>
      <c r="P4348" s="10">
        <f>cpi!$I$2</f>
        <v>245.51900000000001</v>
      </c>
      <c r="Q4348" s="10">
        <f t="shared" si="542"/>
        <v>3.7369710806697105</v>
      </c>
      <c r="R4348" s="8" t="str">
        <f t="shared" si="543"/>
        <v/>
      </c>
      <c r="S4348" s="11">
        <f t="shared" si="544"/>
        <v>11210913.242009131</v>
      </c>
      <c r="T4348" s="11">
        <f t="shared" si="544"/>
        <v>529155105.02283102</v>
      </c>
      <c r="U4348" s="11">
        <f t="shared" si="544"/>
        <v>529155105.02283102</v>
      </c>
    </row>
    <row r="4349" spans="1:21" x14ac:dyDescent="0.2">
      <c r="A4349" s="5">
        <v>4391</v>
      </c>
      <c r="B4349" s="17">
        <v>20</v>
      </c>
      <c r="C4349" s="16">
        <v>10</v>
      </c>
      <c r="D4349" s="16">
        <v>2010</v>
      </c>
      <c r="E4349" s="18">
        <v>40765</v>
      </c>
      <c r="F4349" s="9" t="s">
        <v>4289</v>
      </c>
      <c r="G4349" s="3">
        <v>3000000</v>
      </c>
      <c r="H4349" s="3">
        <v>84752907</v>
      </c>
      <c r="I4349" s="3">
        <v>177512032</v>
      </c>
      <c r="J4349" s="8" t="str">
        <f t="shared" si="538"/>
        <v/>
      </c>
      <c r="K4349" s="8" t="str">
        <f t="shared" si="539"/>
        <v/>
      </c>
      <c r="L4349" s="8" t="str">
        <f t="shared" si="540"/>
        <v>Paranormal Activity 2</v>
      </c>
      <c r="M4349" s="8" t="str">
        <f t="shared" si="541"/>
        <v/>
      </c>
      <c r="N4349" s="8" t="str">
        <f t="shared" si="537"/>
        <v>Paranormal Activity 2</v>
      </c>
      <c r="O4349" s="10">
        <f>INDEX(cpi!$A$1:$M$106,MATCH($D4349,cpi!$A:$A,0),MATCH($C4349,cpi!$1:$1,0))</f>
        <v>218.71100000000001</v>
      </c>
      <c r="P4349" s="10">
        <f>cpi!$I$2</f>
        <v>245.51900000000001</v>
      </c>
      <c r="Q4349" s="10">
        <f t="shared" si="542"/>
        <v>1.1225727101060303</v>
      </c>
      <c r="R4349" s="8" t="str">
        <f t="shared" si="543"/>
        <v/>
      </c>
      <c r="S4349" s="11">
        <f t="shared" si="544"/>
        <v>3367718.1303180908</v>
      </c>
      <c r="T4349" s="11">
        <f t="shared" si="544"/>
        <v>95141300.50035435</v>
      </c>
      <c r="U4349" s="11">
        <f t="shared" si="544"/>
        <v>199270162.83866838</v>
      </c>
    </row>
    <row r="4350" spans="1:21" x14ac:dyDescent="0.2">
      <c r="A4350" s="5">
        <v>4392</v>
      </c>
      <c r="B4350" s="17">
        <v>28</v>
      </c>
      <c r="C4350" s="16">
        <v>8</v>
      </c>
      <c r="D4350" s="16">
        <v>2015</v>
      </c>
      <c r="E4350" s="18">
        <v>42833</v>
      </c>
      <c r="F4350" s="9" t="s">
        <v>4290</v>
      </c>
      <c r="G4350" s="3">
        <v>3000000</v>
      </c>
      <c r="H4350" s="3">
        <v>67790117</v>
      </c>
      <c r="I4350" s="3">
        <v>73975239</v>
      </c>
      <c r="J4350" s="8" t="str">
        <f t="shared" si="538"/>
        <v/>
      </c>
      <c r="K4350" s="8" t="str">
        <f t="shared" si="539"/>
        <v/>
      </c>
      <c r="L4350" s="8" t="str">
        <f t="shared" si="540"/>
        <v>War Room</v>
      </c>
      <c r="M4350" s="8" t="str">
        <f t="shared" si="541"/>
        <v/>
      </c>
      <c r="N4350" s="8" t="str">
        <f t="shared" si="537"/>
        <v>War Room</v>
      </c>
      <c r="O4350" s="10">
        <f>INDEX(cpi!$A$1:$M$106,MATCH($D4350,cpi!$A:$A,0),MATCH($C4350,cpi!$1:$1,0))</f>
        <v>238.316</v>
      </c>
      <c r="P4350" s="10">
        <f>cpi!$I$2</f>
        <v>245.51900000000001</v>
      </c>
      <c r="Q4350" s="10">
        <f t="shared" si="542"/>
        <v>1.030224575773343</v>
      </c>
      <c r="R4350" s="8" t="str">
        <f t="shared" si="543"/>
        <v/>
      </c>
      <c r="S4350" s="11">
        <f t="shared" si="544"/>
        <v>3090673.7273200289</v>
      </c>
      <c r="T4350" s="11">
        <f t="shared" si="544"/>
        <v>69839044.527950287</v>
      </c>
      <c r="U4350" s="11">
        <f t="shared" si="544"/>
        <v>76211109.21650666</v>
      </c>
    </row>
    <row r="4351" spans="1:21" x14ac:dyDescent="0.2">
      <c r="A4351" s="5">
        <v>4393</v>
      </c>
      <c r="B4351" s="17">
        <v>7</v>
      </c>
      <c r="C4351" s="16">
        <v>6</v>
      </c>
      <c r="D4351" s="16">
        <v>2013</v>
      </c>
      <c r="E4351" s="18">
        <v>41461</v>
      </c>
      <c r="F4351" s="9" t="s">
        <v>4291</v>
      </c>
      <c r="G4351" s="3">
        <v>3000000</v>
      </c>
      <c r="H4351" s="3">
        <v>64473115</v>
      </c>
      <c r="I4351" s="3">
        <v>91266581</v>
      </c>
      <c r="J4351" s="8" t="str">
        <f t="shared" si="538"/>
        <v/>
      </c>
      <c r="K4351" s="8" t="str">
        <f t="shared" si="539"/>
        <v/>
      </c>
      <c r="L4351" s="8" t="str">
        <f t="shared" si="540"/>
        <v>The Purge</v>
      </c>
      <c r="M4351" s="8" t="str">
        <f t="shared" si="541"/>
        <v/>
      </c>
      <c r="N4351" s="8" t="str">
        <f t="shared" si="537"/>
        <v>The Purge</v>
      </c>
      <c r="O4351" s="10">
        <f>INDEX(cpi!$A$1:$M$106,MATCH($D4351,cpi!$A:$A,0),MATCH($C4351,cpi!$1:$1,0))</f>
        <v>233.50399999999999</v>
      </c>
      <c r="P4351" s="10">
        <f>cpi!$I$2</f>
        <v>245.51900000000001</v>
      </c>
      <c r="Q4351" s="10">
        <f t="shared" si="542"/>
        <v>1.0514552213238317</v>
      </c>
      <c r="R4351" s="8" t="str">
        <f t="shared" si="543"/>
        <v/>
      </c>
      <c r="S4351" s="11">
        <f t="shared" si="544"/>
        <v>3154365.6639714953</v>
      </c>
      <c r="T4351" s="11">
        <f t="shared" si="544"/>
        <v>67790593.40176186</v>
      </c>
      <c r="U4351" s="11">
        <f t="shared" si="544"/>
        <v>95962723.12482442</v>
      </c>
    </row>
    <row r="4352" spans="1:21" x14ac:dyDescent="0.2">
      <c r="A4352" s="5">
        <v>4394</v>
      </c>
      <c r="B4352" s="17">
        <v>22</v>
      </c>
      <c r="C4352" s="16">
        <v>12</v>
      </c>
      <c r="D4352" s="16">
        <v>1964</v>
      </c>
      <c r="E4352" s="18">
        <v>24027</v>
      </c>
      <c r="F4352" s="9" t="s">
        <v>4292</v>
      </c>
      <c r="G4352" s="3">
        <v>3000000</v>
      </c>
      <c r="H4352" s="3">
        <v>51100000</v>
      </c>
      <c r="I4352" s="3">
        <v>124900000</v>
      </c>
      <c r="J4352" s="8" t="str">
        <f t="shared" si="538"/>
        <v/>
      </c>
      <c r="K4352" s="8" t="str">
        <f t="shared" si="539"/>
        <v/>
      </c>
      <c r="L4352" s="8" t="str">
        <f t="shared" si="540"/>
        <v>Goldfinger</v>
      </c>
      <c r="M4352" s="8" t="str">
        <f t="shared" si="541"/>
        <v/>
      </c>
      <c r="N4352" s="8" t="str">
        <f t="shared" si="537"/>
        <v>Goldfinger</v>
      </c>
      <c r="O4352" s="10">
        <f>INDEX(cpi!$A$1:$M$106,MATCH($D4352,cpi!$A:$A,0),MATCH($C4352,cpi!$1:$1,0))</f>
        <v>31.2</v>
      </c>
      <c r="P4352" s="10">
        <f>cpi!$I$2</f>
        <v>245.51900000000001</v>
      </c>
      <c r="Q4352" s="10">
        <f t="shared" si="542"/>
        <v>7.8691987179487182</v>
      </c>
      <c r="R4352" s="8" t="str">
        <f t="shared" si="543"/>
        <v/>
      </c>
      <c r="S4352" s="11">
        <f t="shared" si="544"/>
        <v>23607596.153846156</v>
      </c>
      <c r="T4352" s="11">
        <f t="shared" si="544"/>
        <v>402116054.48717952</v>
      </c>
      <c r="U4352" s="11">
        <f t="shared" si="544"/>
        <v>982862919.87179494</v>
      </c>
    </row>
    <row r="4353" spans="1:21" x14ac:dyDescent="0.2">
      <c r="A4353" s="5">
        <v>4395</v>
      </c>
      <c r="B4353" s="17">
        <v>12</v>
      </c>
      <c r="C4353" s="16">
        <v>10</v>
      </c>
      <c r="D4353" s="16">
        <v>2012</v>
      </c>
      <c r="E4353" s="18">
        <v>41253</v>
      </c>
      <c r="F4353" s="9" t="s">
        <v>4293</v>
      </c>
      <c r="G4353" s="3">
        <v>3000000</v>
      </c>
      <c r="H4353" s="3">
        <v>48086903</v>
      </c>
      <c r="I4353" s="3">
        <v>87727807</v>
      </c>
      <c r="J4353" s="8" t="str">
        <f t="shared" si="538"/>
        <v/>
      </c>
      <c r="K4353" s="8" t="str">
        <f t="shared" si="539"/>
        <v/>
      </c>
      <c r="L4353" s="8" t="str">
        <f t="shared" si="540"/>
        <v>Sinister</v>
      </c>
      <c r="M4353" s="8" t="str">
        <f t="shared" si="541"/>
        <v/>
      </c>
      <c r="N4353" s="8" t="str">
        <f t="shared" si="537"/>
        <v>Sinister</v>
      </c>
      <c r="O4353" s="10">
        <f>INDEX(cpi!$A$1:$M$106,MATCH($D4353,cpi!$A:$A,0),MATCH($C4353,cpi!$1:$1,0))</f>
        <v>231.31700000000001</v>
      </c>
      <c r="P4353" s="10">
        <f>cpi!$I$2</f>
        <v>245.51900000000001</v>
      </c>
      <c r="Q4353" s="10">
        <f t="shared" si="542"/>
        <v>1.0613962657305775</v>
      </c>
      <c r="R4353" s="8" t="str">
        <f t="shared" si="543"/>
        <v/>
      </c>
      <c r="S4353" s="11">
        <f t="shared" si="544"/>
        <v>3184188.7971917326</v>
      </c>
      <c r="T4353" s="11">
        <f t="shared" si="544"/>
        <v>51039259.274748504</v>
      </c>
      <c r="U4353" s="11">
        <f t="shared" si="544"/>
        <v>93113966.750532821</v>
      </c>
    </row>
    <row r="4354" spans="1:21" x14ac:dyDescent="0.2">
      <c r="A4354" s="5">
        <v>4396</v>
      </c>
      <c r="B4354" s="17">
        <v>18</v>
      </c>
      <c r="C4354" s="16">
        <v>8</v>
      </c>
      <c r="D4354" s="16">
        <v>2000</v>
      </c>
      <c r="E4354" s="18">
        <v>37050</v>
      </c>
      <c r="F4354" s="9" t="s">
        <v>4294</v>
      </c>
      <c r="G4354" s="3">
        <v>3000000</v>
      </c>
      <c r="H4354" s="3">
        <v>38168022</v>
      </c>
      <c r="I4354" s="3">
        <v>38236338</v>
      </c>
      <c r="J4354" s="8" t="str">
        <f t="shared" si="538"/>
        <v/>
      </c>
      <c r="K4354" s="8" t="str">
        <f t="shared" si="539"/>
        <v/>
      </c>
      <c r="L4354" s="8" t="str">
        <f t="shared" si="540"/>
        <v>The Original Kings of Comedy</v>
      </c>
      <c r="M4354" s="8" t="str">
        <f t="shared" si="541"/>
        <v/>
      </c>
      <c r="N4354" s="8" t="str">
        <f t="shared" ref="N4354:N4417" si="545">IF(M4354=1,L4354&amp;" ("&amp;D4354&amp;")",L4354)</f>
        <v>The Original Kings of Comedy</v>
      </c>
      <c r="O4354" s="10">
        <f>INDEX(cpi!$A$1:$M$106,MATCH($D4354,cpi!$A:$A,0),MATCH($C4354,cpi!$1:$1,0))</f>
        <v>172.8</v>
      </c>
      <c r="P4354" s="10">
        <f>cpi!$I$2</f>
        <v>245.51900000000001</v>
      </c>
      <c r="Q4354" s="10">
        <f t="shared" si="542"/>
        <v>1.4208275462962963</v>
      </c>
      <c r="R4354" s="8" t="str">
        <f t="shared" si="543"/>
        <v/>
      </c>
      <c r="S4354" s="11">
        <f t="shared" si="544"/>
        <v>4262482.638888889</v>
      </c>
      <c r="T4354" s="11">
        <f t="shared" si="544"/>
        <v>54230177.045243055</v>
      </c>
      <c r="U4354" s="11">
        <f t="shared" si="544"/>
        <v>54327242.29989583</v>
      </c>
    </row>
    <row r="4355" spans="1:21" x14ac:dyDescent="0.2">
      <c r="A4355" s="5">
        <v>4397</v>
      </c>
      <c r="B4355" s="17">
        <v>18</v>
      </c>
      <c r="C4355" s="16">
        <v>12</v>
      </c>
      <c r="D4355" s="16">
        <v>1957</v>
      </c>
      <c r="E4355" s="18">
        <v>21348</v>
      </c>
      <c r="F4355" s="9" t="s">
        <v>4295</v>
      </c>
      <c r="G4355" s="3">
        <v>3000000</v>
      </c>
      <c r="H4355" s="3">
        <v>33300000</v>
      </c>
      <c r="I4355" s="3">
        <v>33300000</v>
      </c>
      <c r="J4355" s="8" t="str">
        <f t="shared" ref="J4355:J4418" si="546">IF(I4355=0,1,"")</f>
        <v/>
      </c>
      <c r="K4355" s="8" t="str">
        <f t="shared" ref="K4355:K4418" si="547">IF(D4355&gt;2017,1,"")</f>
        <v/>
      </c>
      <c r="L4355" s="8" t="str">
        <f t="shared" ref="L4355:L4418" si="548">F4355</f>
        <v>The Bridge on the River Kwai</v>
      </c>
      <c r="M4355" s="8" t="str">
        <f t="shared" ref="M4355:M4418" si="549">IF(COUNTIF($L$2:$L$5233,L4355)&gt;1,1,"")</f>
        <v/>
      </c>
      <c r="N4355" s="8" t="str">
        <f t="shared" si="545"/>
        <v>The Bridge on the River Kwai</v>
      </c>
      <c r="O4355" s="10">
        <f>INDEX(cpi!$A$1:$M$106,MATCH($D4355,cpi!$A:$A,0),MATCH($C4355,cpi!$1:$1,0))</f>
        <v>28.4</v>
      </c>
      <c r="P4355" s="10">
        <f>cpi!$I$2</f>
        <v>245.51900000000001</v>
      </c>
      <c r="Q4355" s="10">
        <f t="shared" ref="Q4355:Q4418" si="550">P4355/O4355</f>
        <v>8.6450352112676061</v>
      </c>
      <c r="R4355" s="8" t="str">
        <f t="shared" ref="R4355:R4418" si="551">IF(ISERROR(Q4355),1,"")</f>
        <v/>
      </c>
      <c r="S4355" s="11">
        <f t="shared" ref="S4355:U4418" si="552">G4355*$Q4355</f>
        <v>25935105.63380282</v>
      </c>
      <c r="T4355" s="11">
        <f t="shared" si="552"/>
        <v>287879672.53521127</v>
      </c>
      <c r="U4355" s="11">
        <f t="shared" si="552"/>
        <v>287879672.53521127</v>
      </c>
    </row>
    <row r="4356" spans="1:21" x14ac:dyDescent="0.2">
      <c r="A4356" s="5">
        <v>4398</v>
      </c>
      <c r="B4356" s="17">
        <v>1</v>
      </c>
      <c r="C4356" s="16">
        <v>1</v>
      </c>
      <c r="D4356" s="16">
        <v>1978</v>
      </c>
      <c r="E4356" s="18">
        <v>28491</v>
      </c>
      <c r="F4356" s="9" t="s">
        <v>4296</v>
      </c>
      <c r="G4356" s="3">
        <v>3000000</v>
      </c>
      <c r="H4356" s="3">
        <v>32653000</v>
      </c>
      <c r="I4356" s="3">
        <v>32653000</v>
      </c>
      <c r="J4356" s="8" t="str">
        <f t="shared" si="546"/>
        <v/>
      </c>
      <c r="K4356" s="8" t="str">
        <f t="shared" si="547"/>
        <v/>
      </c>
      <c r="L4356" s="8" t="str">
        <f t="shared" si="548"/>
        <v>Coming Home</v>
      </c>
      <c r="M4356" s="8" t="str">
        <f t="shared" si="549"/>
        <v/>
      </c>
      <c r="N4356" s="8" t="str">
        <f t="shared" si="545"/>
        <v>Coming Home</v>
      </c>
      <c r="O4356" s="10">
        <f>INDEX(cpi!$A$1:$M$106,MATCH($D4356,cpi!$A:$A,0),MATCH($C4356,cpi!$1:$1,0))</f>
        <v>62.5</v>
      </c>
      <c r="P4356" s="10">
        <f>cpi!$I$2</f>
        <v>245.51900000000001</v>
      </c>
      <c r="Q4356" s="10">
        <f t="shared" si="550"/>
        <v>3.9283040000000002</v>
      </c>
      <c r="R4356" s="8" t="str">
        <f t="shared" si="551"/>
        <v/>
      </c>
      <c r="S4356" s="11">
        <f t="shared" si="552"/>
        <v>11784912</v>
      </c>
      <c r="T4356" s="11">
        <f t="shared" si="552"/>
        <v>128270910.51200001</v>
      </c>
      <c r="U4356" s="11">
        <f t="shared" si="552"/>
        <v>128270910.51200001</v>
      </c>
    </row>
    <row r="4357" spans="1:21" x14ac:dyDescent="0.2">
      <c r="A4357" s="5">
        <v>4399</v>
      </c>
      <c r="B4357" s="17">
        <v>20</v>
      </c>
      <c r="C4357" s="16">
        <v>11</v>
      </c>
      <c r="D4357" s="16">
        <v>1998</v>
      </c>
      <c r="E4357" s="18">
        <v>36383</v>
      </c>
      <c r="F4357" s="9" t="s">
        <v>4297</v>
      </c>
      <c r="G4357" s="3">
        <v>3000000</v>
      </c>
      <c r="H4357">
        <v>24793251</v>
      </c>
      <c r="I4357">
        <v>55193251</v>
      </c>
      <c r="J4357" s="8" t="str">
        <f t="shared" si="546"/>
        <v/>
      </c>
      <c r="K4357" s="8" t="str">
        <f t="shared" si="547"/>
        <v/>
      </c>
      <c r="L4357" s="8" t="str">
        <f t="shared" si="548"/>
        <v>Waking Ned Devine</v>
      </c>
      <c r="M4357" s="8" t="str">
        <f t="shared" si="549"/>
        <v/>
      </c>
      <c r="N4357" s="8" t="str">
        <f t="shared" si="545"/>
        <v>Waking Ned Devine</v>
      </c>
      <c r="O4357" s="10">
        <f>INDEX(cpi!$A$1:$M$106,MATCH($D4357,cpi!$A:$A,0),MATCH($C4357,cpi!$1:$1,0))</f>
        <v>164</v>
      </c>
      <c r="P4357" s="10">
        <f>cpi!$I$2</f>
        <v>245.51900000000001</v>
      </c>
      <c r="Q4357" s="10">
        <f t="shared" si="550"/>
        <v>1.4970670731707318</v>
      </c>
      <c r="R4357" s="8" t="str">
        <f t="shared" si="551"/>
        <v/>
      </c>
      <c r="S4357" s="11">
        <f t="shared" si="552"/>
        <v>4491201.2195121953</v>
      </c>
      <c r="T4357" s="11">
        <f t="shared" si="552"/>
        <v>37117159.708957322</v>
      </c>
      <c r="U4357" s="11">
        <f t="shared" si="552"/>
        <v>82627998.733347565</v>
      </c>
    </row>
    <row r="4358" spans="1:21" x14ac:dyDescent="0.2">
      <c r="A4358" s="5">
        <v>4400</v>
      </c>
      <c r="B4358" s="17">
        <v>1</v>
      </c>
      <c r="C4358" s="16">
        <v>8</v>
      </c>
      <c r="D4358" s="16">
        <v>1997</v>
      </c>
      <c r="E4358" s="18">
        <v>35438</v>
      </c>
      <c r="F4358" s="9" t="s">
        <v>4298</v>
      </c>
      <c r="G4358" s="3">
        <v>3000000</v>
      </c>
      <c r="H4358">
        <v>24646936</v>
      </c>
      <c r="I4358">
        <v>27788649</v>
      </c>
      <c r="J4358" s="8" t="str">
        <f t="shared" si="546"/>
        <v/>
      </c>
      <c r="K4358" s="8" t="str">
        <f t="shared" si="547"/>
        <v/>
      </c>
      <c r="L4358" s="8" t="str">
        <f t="shared" si="548"/>
        <v>Air Bud</v>
      </c>
      <c r="M4358" s="8" t="str">
        <f t="shared" si="549"/>
        <v/>
      </c>
      <c r="N4358" s="8" t="str">
        <f t="shared" si="545"/>
        <v>Air Bud</v>
      </c>
      <c r="O4358" s="10">
        <f>INDEX(cpi!$A$1:$M$106,MATCH($D4358,cpi!$A:$A,0),MATCH($C4358,cpi!$1:$1,0))</f>
        <v>160.80000000000001</v>
      </c>
      <c r="P4358" s="10">
        <f>cpi!$I$2</f>
        <v>245.51900000000001</v>
      </c>
      <c r="Q4358" s="10">
        <f t="shared" si="550"/>
        <v>1.5268594527363184</v>
      </c>
      <c r="R4358" s="8" t="str">
        <f t="shared" si="551"/>
        <v/>
      </c>
      <c r="S4358" s="11">
        <f t="shared" si="552"/>
        <v>4580578.3582089553</v>
      </c>
      <c r="T4358" s="11">
        <f t="shared" si="552"/>
        <v>37632407.212587066</v>
      </c>
      <c r="U4358" s="11">
        <f t="shared" si="552"/>
        <v>42429361.404421642</v>
      </c>
    </row>
    <row r="4359" spans="1:21" x14ac:dyDescent="0.2">
      <c r="A4359" s="5">
        <v>4401</v>
      </c>
      <c r="B4359" s="17">
        <v>11</v>
      </c>
      <c r="C4359" s="16">
        <v>10</v>
      </c>
      <c r="D4359" s="16">
        <v>2002</v>
      </c>
      <c r="E4359" s="18">
        <v>37570</v>
      </c>
      <c r="F4359" s="9" t="s">
        <v>4299</v>
      </c>
      <c r="G4359" s="3">
        <v>3000000</v>
      </c>
      <c r="H4359">
        <v>21576018</v>
      </c>
      <c r="I4359">
        <v>58240487</v>
      </c>
      <c r="J4359" s="8" t="str">
        <f t="shared" si="546"/>
        <v/>
      </c>
      <c r="K4359" s="8" t="str">
        <f t="shared" si="547"/>
        <v/>
      </c>
      <c r="L4359" s="8" t="str">
        <f t="shared" si="548"/>
        <v>Bowling for Columbine</v>
      </c>
      <c r="M4359" s="8" t="str">
        <f t="shared" si="549"/>
        <v/>
      </c>
      <c r="N4359" s="8" t="str">
        <f t="shared" si="545"/>
        <v>Bowling for Columbine</v>
      </c>
      <c r="O4359" s="10">
        <f>INDEX(cpi!$A$1:$M$106,MATCH($D4359,cpi!$A:$A,0),MATCH($C4359,cpi!$1:$1,0))</f>
        <v>181.3</v>
      </c>
      <c r="P4359" s="10">
        <f>cpi!$I$2</f>
        <v>245.51900000000001</v>
      </c>
      <c r="Q4359" s="10">
        <f t="shared" si="550"/>
        <v>1.3542140099282955</v>
      </c>
      <c r="R4359" s="8" t="str">
        <f t="shared" si="551"/>
        <v/>
      </c>
      <c r="S4359" s="11">
        <f t="shared" si="552"/>
        <v>4062642.0297848866</v>
      </c>
      <c r="T4359" s="11">
        <f t="shared" si="552"/>
        <v>29218545.854065083</v>
      </c>
      <c r="U4359" s="11">
        <f t="shared" si="552"/>
        <v>78870083.440446764</v>
      </c>
    </row>
    <row r="4360" spans="1:21" x14ac:dyDescent="0.2">
      <c r="A4360" s="5">
        <v>4402</v>
      </c>
      <c r="B4360" s="17">
        <v>1</v>
      </c>
      <c r="C4360" s="16">
        <v>11</v>
      </c>
      <c r="D4360" s="16">
        <v>1985</v>
      </c>
      <c r="E4360" s="18">
        <v>31058</v>
      </c>
      <c r="F4360" s="9" t="s">
        <v>4300</v>
      </c>
      <c r="G4360" s="3">
        <v>3000000</v>
      </c>
      <c r="H4360">
        <v>21163999</v>
      </c>
      <c r="I4360">
        <v>21163999</v>
      </c>
      <c r="J4360" s="8" t="str">
        <f t="shared" si="546"/>
        <v/>
      </c>
      <c r="K4360" s="8" t="str">
        <f t="shared" si="547"/>
        <v/>
      </c>
      <c r="L4360" s="8" t="str">
        <f t="shared" si="548"/>
        <v>A Nightmare On Elm Street Part 2: Freddy's Revenge</v>
      </c>
      <c r="M4360" s="8" t="str">
        <f t="shared" si="549"/>
        <v/>
      </c>
      <c r="N4360" s="8" t="str">
        <f t="shared" si="545"/>
        <v>A Nightmare On Elm Street Part 2: Freddy's Revenge</v>
      </c>
      <c r="O4360" s="10">
        <f>INDEX(cpi!$A$1:$M$106,MATCH($D4360,cpi!$A:$A,0),MATCH($C4360,cpi!$1:$1,0))</f>
        <v>109</v>
      </c>
      <c r="P4360" s="10">
        <f>cpi!$I$2</f>
        <v>245.51900000000001</v>
      </c>
      <c r="Q4360" s="10">
        <f t="shared" si="550"/>
        <v>2.2524678899082571</v>
      </c>
      <c r="R4360" s="8" t="str">
        <f t="shared" si="551"/>
        <v/>
      </c>
      <c r="S4360" s="11">
        <f t="shared" si="552"/>
        <v>6757403.6697247708</v>
      </c>
      <c r="T4360" s="11">
        <f t="shared" si="552"/>
        <v>47671228.169550464</v>
      </c>
      <c r="U4360" s="11">
        <f t="shared" si="552"/>
        <v>47671228.169550464</v>
      </c>
    </row>
    <row r="4361" spans="1:21" x14ac:dyDescent="0.2">
      <c r="A4361" s="5">
        <v>4403</v>
      </c>
      <c r="B4361" s="17">
        <v>7</v>
      </c>
      <c r="C4361" s="16">
        <v>3</v>
      </c>
      <c r="D4361" s="16">
        <v>1986</v>
      </c>
      <c r="E4361" s="18">
        <v>31596</v>
      </c>
      <c r="F4361" s="9" t="s">
        <v>4301</v>
      </c>
      <c r="G4361" s="3">
        <v>3000000</v>
      </c>
      <c r="H4361">
        <v>20966644</v>
      </c>
      <c r="I4361">
        <v>20966644</v>
      </c>
      <c r="J4361" s="8" t="str">
        <f t="shared" si="546"/>
        <v/>
      </c>
      <c r="K4361" s="8" t="str">
        <f t="shared" si="547"/>
        <v/>
      </c>
      <c r="L4361" s="8" t="str">
        <f t="shared" si="548"/>
        <v>A Room with a View</v>
      </c>
      <c r="M4361" s="8" t="str">
        <f t="shared" si="549"/>
        <v/>
      </c>
      <c r="N4361" s="8" t="str">
        <f t="shared" si="545"/>
        <v>A Room with a View</v>
      </c>
      <c r="O4361" s="10">
        <f>INDEX(cpi!$A$1:$M$106,MATCH($D4361,cpi!$A:$A,0),MATCH($C4361,cpi!$1:$1,0))</f>
        <v>108.8</v>
      </c>
      <c r="P4361" s="10">
        <f>cpi!$I$2</f>
        <v>245.51900000000001</v>
      </c>
      <c r="Q4361" s="10">
        <f t="shared" si="550"/>
        <v>2.2566084558823531</v>
      </c>
      <c r="R4361" s="8" t="str">
        <f t="shared" si="551"/>
        <v/>
      </c>
      <c r="S4361" s="11">
        <f t="shared" si="552"/>
        <v>6769825.3676470593</v>
      </c>
      <c r="T4361" s="11">
        <f t="shared" si="552"/>
        <v>47313506.141875006</v>
      </c>
      <c r="U4361" s="11">
        <f t="shared" si="552"/>
        <v>47313506.141875006</v>
      </c>
    </row>
    <row r="4362" spans="1:21" x14ac:dyDescent="0.2">
      <c r="A4362" s="5">
        <v>4404</v>
      </c>
      <c r="B4362" s="17">
        <v>10</v>
      </c>
      <c r="C4362" s="16">
        <v>6</v>
      </c>
      <c r="D4362" s="16">
        <v>1975</v>
      </c>
      <c r="E4362" s="18">
        <v>27673</v>
      </c>
      <c r="F4362" s="9" t="s">
        <v>4302</v>
      </c>
      <c r="G4362" s="3">
        <v>3000000</v>
      </c>
      <c r="H4362">
        <v>20123742</v>
      </c>
      <c r="I4362">
        <v>20123742</v>
      </c>
      <c r="J4362" s="8" t="str">
        <f t="shared" si="546"/>
        <v/>
      </c>
      <c r="K4362" s="8" t="str">
        <f t="shared" si="547"/>
        <v/>
      </c>
      <c r="L4362" s="8" t="str">
        <f t="shared" si="548"/>
        <v>Love and Death</v>
      </c>
      <c r="M4362" s="8" t="str">
        <f t="shared" si="549"/>
        <v/>
      </c>
      <c r="N4362" s="8" t="str">
        <f t="shared" si="545"/>
        <v>Love and Death</v>
      </c>
      <c r="O4362" s="10">
        <f>INDEX(cpi!$A$1:$M$106,MATCH($D4362,cpi!$A:$A,0),MATCH($C4362,cpi!$1:$1,0))</f>
        <v>53.6</v>
      </c>
      <c r="P4362" s="10">
        <f>cpi!$I$2</f>
        <v>245.51900000000001</v>
      </c>
      <c r="Q4362" s="10">
        <f t="shared" si="550"/>
        <v>4.580578358208955</v>
      </c>
      <c r="R4362" s="8" t="str">
        <f t="shared" si="551"/>
        <v/>
      </c>
      <c r="S4362" s="11">
        <f t="shared" si="552"/>
        <v>13741735.074626865</v>
      </c>
      <c r="T4362" s="11">
        <f t="shared" si="552"/>
        <v>92178377.091380596</v>
      </c>
      <c r="U4362" s="11">
        <f t="shared" si="552"/>
        <v>92178377.091380596</v>
      </c>
    </row>
    <row r="4363" spans="1:21" x14ac:dyDescent="0.2">
      <c r="A4363" s="5">
        <v>4405</v>
      </c>
      <c r="B4363" s="17">
        <v>1</v>
      </c>
      <c r="C4363" s="16">
        <v>8</v>
      </c>
      <c r="D4363" s="16">
        <v>1986</v>
      </c>
      <c r="E4363" s="18">
        <v>31420</v>
      </c>
      <c r="F4363" s="9" t="s">
        <v>4303</v>
      </c>
      <c r="G4363" s="3">
        <v>3000000</v>
      </c>
      <c r="H4363">
        <v>19472057</v>
      </c>
      <c r="I4363">
        <v>19472057</v>
      </c>
      <c r="J4363" s="8" t="str">
        <f t="shared" si="546"/>
        <v/>
      </c>
      <c r="K4363" s="8" t="str">
        <f t="shared" si="547"/>
        <v/>
      </c>
      <c r="L4363" s="8" t="str">
        <f t="shared" si="548"/>
        <v>Friday the 13th Part VI: Jason Lives</v>
      </c>
      <c r="M4363" s="8" t="str">
        <f t="shared" si="549"/>
        <v/>
      </c>
      <c r="N4363" s="8" t="str">
        <f t="shared" si="545"/>
        <v>Friday the 13th Part VI: Jason Lives</v>
      </c>
      <c r="O4363" s="10">
        <f>INDEX(cpi!$A$1:$M$106,MATCH($D4363,cpi!$A:$A,0),MATCH($C4363,cpi!$1:$1,0))</f>
        <v>109.7</v>
      </c>
      <c r="P4363" s="10">
        <f>cpi!$I$2</f>
        <v>245.51900000000001</v>
      </c>
      <c r="Q4363" s="10">
        <f t="shared" si="550"/>
        <v>2.238094804010939</v>
      </c>
      <c r="R4363" s="8" t="str">
        <f t="shared" si="551"/>
        <v/>
      </c>
      <c r="S4363" s="11">
        <f t="shared" si="552"/>
        <v>6714284.4120328166</v>
      </c>
      <c r="T4363" s="11">
        <f t="shared" si="552"/>
        <v>43580309.595104828</v>
      </c>
      <c r="U4363" s="11">
        <f t="shared" si="552"/>
        <v>43580309.595104828</v>
      </c>
    </row>
    <row r="4364" spans="1:21" x14ac:dyDescent="0.2">
      <c r="A4364" s="5">
        <v>4406</v>
      </c>
      <c r="B4364" s="17">
        <v>2</v>
      </c>
      <c r="C4364" s="16">
        <v>8</v>
      </c>
      <c r="D4364" s="16">
        <v>2002</v>
      </c>
      <c r="E4364" s="18">
        <v>37295</v>
      </c>
      <c r="F4364" s="9" t="s">
        <v>4304</v>
      </c>
      <c r="G4364" s="3">
        <v>3000000</v>
      </c>
      <c r="H4364">
        <v>19184820</v>
      </c>
      <c r="I4364">
        <v>19184820</v>
      </c>
      <c r="J4364" s="8" t="str">
        <f t="shared" si="546"/>
        <v/>
      </c>
      <c r="K4364" s="8" t="str">
        <f t="shared" si="547"/>
        <v/>
      </c>
      <c r="L4364" s="8" t="str">
        <f t="shared" si="548"/>
        <v>Martin Lawrence Live: RunTelDat</v>
      </c>
      <c r="M4364" s="8" t="str">
        <f t="shared" si="549"/>
        <v/>
      </c>
      <c r="N4364" s="8" t="str">
        <f t="shared" si="545"/>
        <v>Martin Lawrence Live: RunTelDat</v>
      </c>
      <c r="O4364" s="10">
        <f>INDEX(cpi!$A$1:$M$106,MATCH($D4364,cpi!$A:$A,0),MATCH($C4364,cpi!$1:$1,0))</f>
        <v>180.7</v>
      </c>
      <c r="P4364" s="10">
        <f>cpi!$I$2</f>
        <v>245.51900000000001</v>
      </c>
      <c r="Q4364" s="10">
        <f t="shared" si="550"/>
        <v>1.3587105700055342</v>
      </c>
      <c r="R4364" s="8" t="str">
        <f t="shared" si="551"/>
        <v/>
      </c>
      <c r="S4364" s="11">
        <f t="shared" si="552"/>
        <v>4076131.7100166027</v>
      </c>
      <c r="T4364" s="11">
        <f t="shared" si="552"/>
        <v>26066617.717653573</v>
      </c>
      <c r="U4364" s="11">
        <f t="shared" si="552"/>
        <v>26066617.717653573</v>
      </c>
    </row>
    <row r="4365" spans="1:21" x14ac:dyDescent="0.2">
      <c r="A4365" s="5">
        <v>4407</v>
      </c>
      <c r="B4365" s="17">
        <v>1</v>
      </c>
      <c r="C4365" s="16">
        <v>1</v>
      </c>
      <c r="D4365" s="16">
        <v>1960</v>
      </c>
      <c r="E4365" s="18">
        <v>21916</v>
      </c>
      <c r="F4365" s="9" t="s">
        <v>4305</v>
      </c>
      <c r="G4365" s="3">
        <v>3000000</v>
      </c>
      <c r="H4365" s="3">
        <v>18600000</v>
      </c>
      <c r="I4365" s="3">
        <v>24600000</v>
      </c>
      <c r="J4365" s="8" t="str">
        <f t="shared" si="546"/>
        <v/>
      </c>
      <c r="K4365" s="8" t="str">
        <f t="shared" si="547"/>
        <v/>
      </c>
      <c r="L4365" s="8" t="str">
        <f t="shared" si="548"/>
        <v>The Apartment</v>
      </c>
      <c r="M4365" s="8" t="str">
        <f t="shared" si="549"/>
        <v/>
      </c>
      <c r="N4365" s="8" t="str">
        <f t="shared" si="545"/>
        <v>The Apartment</v>
      </c>
      <c r="O4365" s="10">
        <f>INDEX(cpi!$A$1:$M$106,MATCH($D4365,cpi!$A:$A,0),MATCH($C4365,cpi!$1:$1,0))</f>
        <v>29.3</v>
      </c>
      <c r="P4365" s="10">
        <f>cpi!$I$2</f>
        <v>245.51900000000001</v>
      </c>
      <c r="Q4365" s="10">
        <f t="shared" si="550"/>
        <v>8.3794880546075081</v>
      </c>
      <c r="R4365" s="8" t="str">
        <f t="shared" si="551"/>
        <v/>
      </c>
      <c r="S4365" s="11">
        <f t="shared" si="552"/>
        <v>25138464.163822524</v>
      </c>
      <c r="T4365" s="11">
        <f t="shared" si="552"/>
        <v>155858477.81569964</v>
      </c>
      <c r="U4365" s="11">
        <f t="shared" si="552"/>
        <v>206135406.1433447</v>
      </c>
    </row>
    <row r="4366" spans="1:21" x14ac:dyDescent="0.2">
      <c r="A4366" s="5">
        <v>4408</v>
      </c>
      <c r="B4366" s="17">
        <v>20</v>
      </c>
      <c r="C4366" s="16">
        <v>9</v>
      </c>
      <c r="D4366" s="16">
        <v>1958</v>
      </c>
      <c r="E4366" s="18">
        <v>21771</v>
      </c>
      <c r="F4366" s="9" t="s">
        <v>4306</v>
      </c>
      <c r="G4366" s="3">
        <v>3000000</v>
      </c>
      <c r="H4366" s="3">
        <v>17570324</v>
      </c>
      <c r="I4366" s="3">
        <v>17570324</v>
      </c>
      <c r="J4366" s="8" t="str">
        <f t="shared" si="546"/>
        <v/>
      </c>
      <c r="K4366" s="8" t="str">
        <f t="shared" si="547"/>
        <v/>
      </c>
      <c r="L4366" s="8" t="str">
        <f t="shared" si="548"/>
        <v>Cat on a Hot Tin Roof</v>
      </c>
      <c r="M4366" s="8" t="str">
        <f t="shared" si="549"/>
        <v/>
      </c>
      <c r="N4366" s="8" t="str">
        <f t="shared" si="545"/>
        <v>Cat on a Hot Tin Roof</v>
      </c>
      <c r="O4366" s="10">
        <f>INDEX(cpi!$A$1:$M$106,MATCH($D4366,cpi!$A:$A,0),MATCH($C4366,cpi!$1:$1,0))</f>
        <v>28.9</v>
      </c>
      <c r="P4366" s="10">
        <f>cpi!$I$2</f>
        <v>245.51900000000001</v>
      </c>
      <c r="Q4366" s="10">
        <f t="shared" si="550"/>
        <v>8.4954671280276823</v>
      </c>
      <c r="R4366" s="8" t="str">
        <f t="shared" si="551"/>
        <v/>
      </c>
      <c r="S4366" s="11">
        <f t="shared" si="552"/>
        <v>25486401.384083048</v>
      </c>
      <c r="T4366" s="11">
        <f t="shared" si="552"/>
        <v>149268109.97079587</v>
      </c>
      <c r="U4366" s="11">
        <f t="shared" si="552"/>
        <v>149268109.97079587</v>
      </c>
    </row>
    <row r="4367" spans="1:21" x14ac:dyDescent="0.2">
      <c r="A4367" s="5">
        <v>4409</v>
      </c>
      <c r="B4367" s="17">
        <v>26</v>
      </c>
      <c r="C4367" s="16">
        <v>5</v>
      </c>
      <c r="D4367" s="16">
        <v>1970</v>
      </c>
      <c r="E4367" s="18">
        <v>26334</v>
      </c>
      <c r="F4367" s="9" t="s">
        <v>4307</v>
      </c>
      <c r="G4367" s="3">
        <v>3000000</v>
      </c>
      <c r="H4367" s="3">
        <v>17489009</v>
      </c>
      <c r="I4367" s="3">
        <v>17489009</v>
      </c>
      <c r="J4367" s="8" t="str">
        <f t="shared" si="546"/>
        <v/>
      </c>
      <c r="K4367" s="8" t="str">
        <f t="shared" si="547"/>
        <v/>
      </c>
      <c r="L4367" s="8" t="str">
        <f t="shared" si="548"/>
        <v>Beneath the Planet of the Apes</v>
      </c>
      <c r="M4367" s="8" t="str">
        <f t="shared" si="549"/>
        <v/>
      </c>
      <c r="N4367" s="8" t="str">
        <f t="shared" si="545"/>
        <v>Beneath the Planet of the Apes</v>
      </c>
      <c r="O4367" s="10">
        <f>INDEX(cpi!$A$1:$M$106,MATCH($D4367,cpi!$A:$A,0),MATCH($C4367,cpi!$1:$1,0))</f>
        <v>38.6</v>
      </c>
      <c r="P4367" s="10">
        <f>cpi!$I$2</f>
        <v>245.51900000000001</v>
      </c>
      <c r="Q4367" s="10">
        <f t="shared" si="550"/>
        <v>6.3605958549222796</v>
      </c>
      <c r="R4367" s="8" t="str">
        <f t="shared" si="551"/>
        <v/>
      </c>
      <c r="S4367" s="11">
        <f t="shared" si="552"/>
        <v>19081787.564766839</v>
      </c>
      <c r="T4367" s="11">
        <f t="shared" si="552"/>
        <v>111240518.15209845</v>
      </c>
      <c r="U4367" s="11">
        <f t="shared" si="552"/>
        <v>111240518.15209845</v>
      </c>
    </row>
    <row r="4368" spans="1:21" x14ac:dyDescent="0.2">
      <c r="A4368" s="5">
        <v>4410</v>
      </c>
      <c r="B4368" s="17">
        <v>6</v>
      </c>
      <c r="C4368" s="16">
        <v>4</v>
      </c>
      <c r="D4368" s="16">
        <v>2001</v>
      </c>
      <c r="E4368" s="18">
        <v>37046</v>
      </c>
      <c r="F4368" s="9" t="s">
        <v>4308</v>
      </c>
      <c r="G4368" s="3">
        <v>3000000</v>
      </c>
      <c r="H4368" s="3">
        <v>17052128</v>
      </c>
      <c r="I4368" s="3">
        <v>68452128</v>
      </c>
      <c r="J4368" s="8" t="str">
        <f t="shared" si="546"/>
        <v/>
      </c>
      <c r="K4368" s="8" t="str">
        <f t="shared" si="547"/>
        <v/>
      </c>
      <c r="L4368" s="8" t="str">
        <f t="shared" si="548"/>
        <v>Pokemon 3: The Movie</v>
      </c>
      <c r="M4368" s="8" t="str">
        <f t="shared" si="549"/>
        <v/>
      </c>
      <c r="N4368" s="8" t="str">
        <f t="shared" si="545"/>
        <v>Pokemon 3: The Movie</v>
      </c>
      <c r="O4368" s="10">
        <f>INDEX(cpi!$A$1:$M$106,MATCH($D4368,cpi!$A:$A,0),MATCH($C4368,cpi!$1:$1,0))</f>
        <v>176.9</v>
      </c>
      <c r="P4368" s="10">
        <f>cpi!$I$2</f>
        <v>245.51900000000001</v>
      </c>
      <c r="Q4368" s="10">
        <f t="shared" si="550"/>
        <v>1.3878971170152627</v>
      </c>
      <c r="R4368" s="8" t="str">
        <f t="shared" si="551"/>
        <v/>
      </c>
      <c r="S4368" s="11">
        <f t="shared" si="552"/>
        <v>4163691.3510457883</v>
      </c>
      <c r="T4368" s="11">
        <f t="shared" si="552"/>
        <v>23666599.290175237</v>
      </c>
      <c r="U4368" s="11">
        <f t="shared" si="552"/>
        <v>95004511.104759738</v>
      </c>
    </row>
    <row r="4369" spans="1:21" x14ac:dyDescent="0.2">
      <c r="A4369" s="5">
        <v>4411</v>
      </c>
      <c r="B4369" s="17">
        <v>13</v>
      </c>
      <c r="C4369" s="16">
        <v>8</v>
      </c>
      <c r="D4369" s="16">
        <v>1993</v>
      </c>
      <c r="E4369" s="18">
        <v>34342</v>
      </c>
      <c r="F4369" s="9" t="s">
        <v>4309</v>
      </c>
      <c r="G4369" s="3">
        <v>3000000</v>
      </c>
      <c r="H4369">
        <v>15935068</v>
      </c>
      <c r="I4369">
        <v>15935068</v>
      </c>
      <c r="J4369" s="8" t="str">
        <f t="shared" si="546"/>
        <v/>
      </c>
      <c r="K4369" s="8" t="str">
        <f t="shared" si="547"/>
        <v/>
      </c>
      <c r="L4369" s="8" t="str">
        <f t="shared" si="548"/>
        <v>Jason Goes to Hell: The Final Friday</v>
      </c>
      <c r="M4369" s="8" t="str">
        <f t="shared" si="549"/>
        <v/>
      </c>
      <c r="N4369" s="8" t="str">
        <f t="shared" si="545"/>
        <v>Jason Goes to Hell: The Final Friday</v>
      </c>
      <c r="O4369" s="10">
        <f>INDEX(cpi!$A$1:$M$106,MATCH($D4369,cpi!$A:$A,0),MATCH($C4369,cpi!$1:$1,0))</f>
        <v>144.80000000000001</v>
      </c>
      <c r="P4369" s="10">
        <f>cpi!$I$2</f>
        <v>245.51900000000001</v>
      </c>
      <c r="Q4369" s="10">
        <f t="shared" si="550"/>
        <v>1.6955732044198895</v>
      </c>
      <c r="R4369" s="8" t="str">
        <f t="shared" si="551"/>
        <v/>
      </c>
      <c r="S4369" s="11">
        <f t="shared" si="552"/>
        <v>5086719.6132596685</v>
      </c>
      <c r="T4369" s="11">
        <f t="shared" si="552"/>
        <v>27019074.31140884</v>
      </c>
      <c r="U4369" s="11">
        <f t="shared" si="552"/>
        <v>27019074.31140884</v>
      </c>
    </row>
    <row r="4370" spans="1:21" x14ac:dyDescent="0.2">
      <c r="A4370" s="5">
        <v>4412</v>
      </c>
      <c r="B4370" s="17">
        <v>27</v>
      </c>
      <c r="C4370" s="16">
        <v>4</v>
      </c>
      <c r="D4370" s="16">
        <v>1990</v>
      </c>
      <c r="E4370" s="18">
        <v>33667</v>
      </c>
      <c r="F4370" s="9" t="s">
        <v>4310</v>
      </c>
      <c r="G4370" s="3">
        <v>3000000</v>
      </c>
      <c r="H4370" s="3">
        <v>15000000</v>
      </c>
      <c r="I4370" s="3">
        <v>15000000</v>
      </c>
      <c r="J4370" s="8" t="str">
        <f t="shared" si="546"/>
        <v/>
      </c>
      <c r="K4370" s="8" t="str">
        <f t="shared" si="547"/>
        <v/>
      </c>
      <c r="L4370" s="8" t="str">
        <f t="shared" si="548"/>
        <v>Spaced Invaders</v>
      </c>
      <c r="M4370" s="8" t="str">
        <f t="shared" si="549"/>
        <v/>
      </c>
      <c r="N4370" s="8" t="str">
        <f t="shared" si="545"/>
        <v>Spaced Invaders</v>
      </c>
      <c r="O4370" s="10">
        <f>INDEX(cpi!$A$1:$M$106,MATCH($D4370,cpi!$A:$A,0),MATCH($C4370,cpi!$1:$1,0))</f>
        <v>128.9</v>
      </c>
      <c r="P4370" s="10">
        <f>cpi!$I$2</f>
        <v>245.51900000000001</v>
      </c>
      <c r="Q4370" s="10">
        <f t="shared" si="550"/>
        <v>1.9047245927075251</v>
      </c>
      <c r="R4370" s="8" t="str">
        <f t="shared" si="551"/>
        <v/>
      </c>
      <c r="S4370" s="11">
        <f t="shared" si="552"/>
        <v>5714173.778122575</v>
      </c>
      <c r="T4370" s="11">
        <f t="shared" si="552"/>
        <v>28570868.890612878</v>
      </c>
      <c r="U4370" s="11">
        <f t="shared" si="552"/>
        <v>28570868.890612878</v>
      </c>
    </row>
    <row r="4371" spans="1:21" x14ac:dyDescent="0.2">
      <c r="A4371" s="5">
        <v>4413</v>
      </c>
      <c r="B4371" s="17">
        <v>9</v>
      </c>
      <c r="C4371" s="16">
        <v>4</v>
      </c>
      <c r="D4371" s="16">
        <v>1976</v>
      </c>
      <c r="E4371" s="18">
        <v>28007</v>
      </c>
      <c r="F4371" s="9" t="s">
        <v>4311</v>
      </c>
      <c r="G4371" s="3">
        <v>3000000</v>
      </c>
      <c r="H4371" s="3">
        <v>13200000</v>
      </c>
      <c r="I4371" s="3">
        <v>13200000</v>
      </c>
      <c r="J4371" s="8" t="str">
        <f t="shared" si="546"/>
        <v/>
      </c>
      <c r="K4371" s="8" t="str">
        <f t="shared" si="547"/>
        <v/>
      </c>
      <c r="L4371" s="8" t="str">
        <f t="shared" si="548"/>
        <v>Family Plot</v>
      </c>
      <c r="M4371" s="8" t="str">
        <f t="shared" si="549"/>
        <v/>
      </c>
      <c r="N4371" s="8" t="str">
        <f t="shared" si="545"/>
        <v>Family Plot</v>
      </c>
      <c r="O4371" s="10">
        <f>INDEX(cpi!$A$1:$M$106,MATCH($D4371,cpi!$A:$A,0),MATCH($C4371,cpi!$1:$1,0))</f>
        <v>56.1</v>
      </c>
      <c r="P4371" s="10">
        <f>cpi!$I$2</f>
        <v>245.51900000000001</v>
      </c>
      <c r="Q4371" s="10">
        <f t="shared" si="550"/>
        <v>4.3764527629233507</v>
      </c>
      <c r="R4371" s="8" t="str">
        <f t="shared" si="551"/>
        <v/>
      </c>
      <c r="S4371" s="11">
        <f t="shared" si="552"/>
        <v>13129358.288770052</v>
      </c>
      <c r="T4371" s="11">
        <f t="shared" si="552"/>
        <v>57769176.47058823</v>
      </c>
      <c r="U4371" s="11">
        <f t="shared" si="552"/>
        <v>57769176.47058823</v>
      </c>
    </row>
    <row r="4372" spans="1:21" x14ac:dyDescent="0.2">
      <c r="A4372" s="5">
        <v>4414</v>
      </c>
      <c r="B4372" s="17">
        <v>16</v>
      </c>
      <c r="C4372" s="16">
        <v>7</v>
      </c>
      <c r="D4372" s="16">
        <v>1966</v>
      </c>
      <c r="E4372" s="18">
        <v>24569</v>
      </c>
      <c r="F4372" s="9" t="s">
        <v>4312</v>
      </c>
      <c r="G4372" s="3">
        <v>3000000</v>
      </c>
      <c r="H4372" s="3">
        <v>13000000</v>
      </c>
      <c r="I4372" s="3">
        <v>13000000</v>
      </c>
      <c r="J4372" s="8" t="str">
        <f t="shared" si="546"/>
        <v/>
      </c>
      <c r="K4372" s="8" t="str">
        <f t="shared" si="547"/>
        <v/>
      </c>
      <c r="L4372" s="8" t="str">
        <f t="shared" si="548"/>
        <v>Torn Curtain</v>
      </c>
      <c r="M4372" s="8" t="str">
        <f t="shared" si="549"/>
        <v/>
      </c>
      <c r="N4372" s="8" t="str">
        <f t="shared" si="545"/>
        <v>Torn Curtain</v>
      </c>
      <c r="O4372" s="10">
        <f>INDEX(cpi!$A$1:$M$106,MATCH($D4372,cpi!$A:$A,0),MATCH($C4372,cpi!$1:$1,0))</f>
        <v>32.5</v>
      </c>
      <c r="P4372" s="10">
        <f>cpi!$I$2</f>
        <v>245.51900000000001</v>
      </c>
      <c r="Q4372" s="10">
        <f t="shared" si="550"/>
        <v>7.5544307692307697</v>
      </c>
      <c r="R4372" s="8" t="str">
        <f t="shared" si="551"/>
        <v/>
      </c>
      <c r="S4372" s="11">
        <f t="shared" si="552"/>
        <v>22663292.307692308</v>
      </c>
      <c r="T4372" s="11">
        <f t="shared" si="552"/>
        <v>98207600</v>
      </c>
      <c r="U4372" s="11">
        <f t="shared" si="552"/>
        <v>98207600</v>
      </c>
    </row>
    <row r="4373" spans="1:21" x14ac:dyDescent="0.2">
      <c r="A4373" s="5">
        <v>4415</v>
      </c>
      <c r="B4373" s="17">
        <v>3</v>
      </c>
      <c r="C4373" s="16">
        <v>3</v>
      </c>
      <c r="D4373" s="16">
        <v>2006</v>
      </c>
      <c r="E4373" s="18">
        <v>38779</v>
      </c>
      <c r="F4373" s="9" t="s">
        <v>4313</v>
      </c>
      <c r="G4373" s="3">
        <v>3000000</v>
      </c>
      <c r="H4373" s="3">
        <v>11718595</v>
      </c>
      <c r="I4373" s="3">
        <v>12051924</v>
      </c>
      <c r="J4373" s="8" t="str">
        <f t="shared" si="546"/>
        <v/>
      </c>
      <c r="K4373" s="8" t="str">
        <f t="shared" si="547"/>
        <v/>
      </c>
      <c r="L4373" s="8" t="str">
        <f t="shared" si="548"/>
        <v>Dave Chappelle's Block Party</v>
      </c>
      <c r="M4373" s="8" t="str">
        <f t="shared" si="549"/>
        <v/>
      </c>
      <c r="N4373" s="8" t="str">
        <f t="shared" si="545"/>
        <v>Dave Chappelle's Block Party</v>
      </c>
      <c r="O4373" s="10">
        <f>INDEX(cpi!$A$1:$M$106,MATCH($D4373,cpi!$A:$A,0),MATCH($C4373,cpi!$1:$1,0))</f>
        <v>199.8</v>
      </c>
      <c r="P4373" s="10">
        <f>cpi!$I$2</f>
        <v>245.51900000000001</v>
      </c>
      <c r="Q4373" s="10">
        <f t="shared" si="550"/>
        <v>1.2288238238238238</v>
      </c>
      <c r="R4373" s="8" t="str">
        <f t="shared" si="551"/>
        <v/>
      </c>
      <c r="S4373" s="11">
        <f t="shared" si="552"/>
        <v>3686471.4714714712</v>
      </c>
      <c r="T4373" s="11">
        <f t="shared" si="552"/>
        <v>14400088.717742743</v>
      </c>
      <c r="U4373" s="11">
        <f t="shared" si="552"/>
        <v>14809691.334114114</v>
      </c>
    </row>
    <row r="4374" spans="1:21" x14ac:dyDescent="0.2">
      <c r="A4374" s="5">
        <v>4416</v>
      </c>
      <c r="B4374" s="17">
        <v>25</v>
      </c>
      <c r="C4374" s="16">
        <v>10</v>
      </c>
      <c r="D4374" s="16">
        <v>1985</v>
      </c>
      <c r="E4374" s="18">
        <v>31787</v>
      </c>
      <c r="F4374" s="9" t="s">
        <v>4314</v>
      </c>
      <c r="G4374" s="3">
        <v>3000000</v>
      </c>
      <c r="H4374" s="3">
        <v>11052713</v>
      </c>
      <c r="I4374" s="3">
        <v>11052713</v>
      </c>
      <c r="J4374" s="8" t="str">
        <f t="shared" si="546"/>
        <v/>
      </c>
      <c r="K4374" s="8" t="str">
        <f t="shared" si="547"/>
        <v/>
      </c>
      <c r="L4374" s="8" t="str">
        <f t="shared" si="548"/>
        <v>Krush Groove</v>
      </c>
      <c r="M4374" s="8" t="str">
        <f t="shared" si="549"/>
        <v/>
      </c>
      <c r="N4374" s="8" t="str">
        <f t="shared" si="545"/>
        <v>Krush Groove</v>
      </c>
      <c r="O4374" s="10">
        <f>INDEX(cpi!$A$1:$M$106,MATCH($D4374,cpi!$A:$A,0),MATCH($C4374,cpi!$1:$1,0))</f>
        <v>108.7</v>
      </c>
      <c r="P4374" s="10">
        <f>cpi!$I$2</f>
        <v>245.51900000000001</v>
      </c>
      <c r="Q4374" s="10">
        <f t="shared" si="550"/>
        <v>2.2586844526218952</v>
      </c>
      <c r="R4374" s="8" t="str">
        <f t="shared" si="551"/>
        <v/>
      </c>
      <c r="S4374" s="11">
        <f t="shared" si="552"/>
        <v>6776053.3578656856</v>
      </c>
      <c r="T4374" s="11">
        <f t="shared" si="552"/>
        <v>24964591.012391906</v>
      </c>
      <c r="U4374" s="11">
        <f t="shared" si="552"/>
        <v>24964591.012391906</v>
      </c>
    </row>
    <row r="4375" spans="1:21" x14ac:dyDescent="0.2">
      <c r="A4375" s="5">
        <v>4417</v>
      </c>
      <c r="B4375" s="17">
        <v>1</v>
      </c>
      <c r="C4375" s="16">
        <v>1</v>
      </c>
      <c r="D4375" s="16">
        <v>1960</v>
      </c>
      <c r="E4375" s="18">
        <v>21916</v>
      </c>
      <c r="F4375" s="9" t="s">
        <v>4315</v>
      </c>
      <c r="G4375" s="3">
        <v>3000000</v>
      </c>
      <c r="H4375" s="3">
        <v>10400000</v>
      </c>
      <c r="I4375" s="3">
        <v>10400000</v>
      </c>
      <c r="J4375" s="8" t="str">
        <f t="shared" si="546"/>
        <v/>
      </c>
      <c r="K4375" s="8" t="str">
        <f t="shared" si="547"/>
        <v/>
      </c>
      <c r="L4375" s="8" t="str">
        <f t="shared" si="548"/>
        <v>Elmer Gantry</v>
      </c>
      <c r="M4375" s="8" t="str">
        <f t="shared" si="549"/>
        <v/>
      </c>
      <c r="N4375" s="8" t="str">
        <f t="shared" si="545"/>
        <v>Elmer Gantry</v>
      </c>
      <c r="O4375" s="10">
        <f>INDEX(cpi!$A$1:$M$106,MATCH($D4375,cpi!$A:$A,0),MATCH($C4375,cpi!$1:$1,0))</f>
        <v>29.3</v>
      </c>
      <c r="P4375" s="10">
        <f>cpi!$I$2</f>
        <v>245.51900000000001</v>
      </c>
      <c r="Q4375" s="10">
        <f t="shared" si="550"/>
        <v>8.3794880546075081</v>
      </c>
      <c r="R4375" s="8" t="str">
        <f t="shared" si="551"/>
        <v/>
      </c>
      <c r="S4375" s="11">
        <f t="shared" si="552"/>
        <v>25138464.163822524</v>
      </c>
      <c r="T4375" s="11">
        <f t="shared" si="552"/>
        <v>87146675.76791808</v>
      </c>
      <c r="U4375" s="11">
        <f t="shared" si="552"/>
        <v>87146675.76791808</v>
      </c>
    </row>
    <row r="4376" spans="1:21" x14ac:dyDescent="0.2">
      <c r="A4376" s="5">
        <v>4418</v>
      </c>
      <c r="B4376" s="17">
        <v>8</v>
      </c>
      <c r="C4376" s="16">
        <v>5</v>
      </c>
      <c r="D4376" s="16">
        <v>2009</v>
      </c>
      <c r="E4376" s="18">
        <v>40030</v>
      </c>
      <c r="F4376" s="9" t="s">
        <v>4316</v>
      </c>
      <c r="G4376" s="3">
        <v>3000000</v>
      </c>
      <c r="H4376">
        <v>10027047</v>
      </c>
      <c r="I4376">
        <v>10172519</v>
      </c>
      <c r="J4376" s="8" t="str">
        <f t="shared" si="546"/>
        <v/>
      </c>
      <c r="K4376" s="8" t="str">
        <f t="shared" si="547"/>
        <v/>
      </c>
      <c r="L4376" s="8" t="str">
        <f t="shared" si="548"/>
        <v>Next Day Air</v>
      </c>
      <c r="M4376" s="8" t="str">
        <f t="shared" si="549"/>
        <v/>
      </c>
      <c r="N4376" s="8" t="str">
        <f t="shared" si="545"/>
        <v>Next Day Air</v>
      </c>
      <c r="O4376" s="10">
        <f>INDEX(cpi!$A$1:$M$106,MATCH($D4376,cpi!$A:$A,0),MATCH($C4376,cpi!$1:$1,0))</f>
        <v>213.85599999999999</v>
      </c>
      <c r="P4376" s="10">
        <f>cpi!$I$2</f>
        <v>245.51900000000001</v>
      </c>
      <c r="Q4376" s="10">
        <f t="shared" si="550"/>
        <v>1.1480575714499477</v>
      </c>
      <c r="R4376" s="8" t="str">
        <f t="shared" si="551"/>
        <v/>
      </c>
      <c r="S4376" s="11">
        <f t="shared" si="552"/>
        <v>3444172.7143498431</v>
      </c>
      <c r="T4376" s="11">
        <f t="shared" si="552"/>
        <v>11511627.227634484</v>
      </c>
      <c r="U4376" s="11">
        <f t="shared" si="552"/>
        <v>11678637.45866845</v>
      </c>
    </row>
    <row r="4377" spans="1:21" x14ac:dyDescent="0.2">
      <c r="A4377" s="5">
        <v>4419</v>
      </c>
      <c r="B4377" s="17">
        <v>1</v>
      </c>
      <c r="C4377" s="16">
        <v>1</v>
      </c>
      <c r="D4377" s="16">
        <v>1961</v>
      </c>
      <c r="E4377" s="18">
        <v>22282</v>
      </c>
      <c r="F4377" s="9" t="s">
        <v>4317</v>
      </c>
      <c r="G4377" s="3">
        <v>3000000</v>
      </c>
      <c r="H4377">
        <v>10000000</v>
      </c>
      <c r="I4377">
        <v>10000000</v>
      </c>
      <c r="J4377" s="8" t="str">
        <f t="shared" si="546"/>
        <v/>
      </c>
      <c r="K4377" s="8" t="str">
        <f t="shared" si="547"/>
        <v/>
      </c>
      <c r="L4377" s="8" t="str">
        <f t="shared" si="548"/>
        <v>Judgment at Nuremberg</v>
      </c>
      <c r="M4377" s="8" t="str">
        <f t="shared" si="549"/>
        <v/>
      </c>
      <c r="N4377" s="8" t="str">
        <f t="shared" si="545"/>
        <v>Judgment at Nuremberg</v>
      </c>
      <c r="O4377" s="10">
        <f>INDEX(cpi!$A$1:$M$106,MATCH($D4377,cpi!$A:$A,0),MATCH($C4377,cpi!$1:$1,0))</f>
        <v>29.8</v>
      </c>
      <c r="P4377" s="10">
        <f>cpi!$I$2</f>
        <v>245.51900000000001</v>
      </c>
      <c r="Q4377" s="10">
        <f t="shared" si="550"/>
        <v>8.2388926174496646</v>
      </c>
      <c r="R4377" s="8" t="str">
        <f t="shared" si="551"/>
        <v/>
      </c>
      <c r="S4377" s="11">
        <f t="shared" si="552"/>
        <v>24716677.852348994</v>
      </c>
      <c r="T4377" s="11">
        <f t="shared" si="552"/>
        <v>82388926.174496651</v>
      </c>
      <c r="U4377" s="11">
        <f t="shared" si="552"/>
        <v>82388926.174496651</v>
      </c>
    </row>
    <row r="4378" spans="1:21" x14ac:dyDescent="0.2">
      <c r="A4378" s="5">
        <v>4420</v>
      </c>
      <c r="B4378" s="17">
        <v>12</v>
      </c>
      <c r="C4378" s="16">
        <v>5</v>
      </c>
      <c r="D4378" s="16">
        <v>1999</v>
      </c>
      <c r="E4378" s="18">
        <v>36499</v>
      </c>
      <c r="F4378" s="9" t="s">
        <v>4318</v>
      </c>
      <c r="G4378" s="3">
        <v>3000000</v>
      </c>
      <c r="H4378">
        <v>9017070</v>
      </c>
      <c r="I4378">
        <v>9017070</v>
      </c>
      <c r="J4378" s="8" t="str">
        <f t="shared" si="546"/>
        <v/>
      </c>
      <c r="K4378" s="8" t="str">
        <f t="shared" si="547"/>
        <v/>
      </c>
      <c r="L4378" s="8" t="str">
        <f t="shared" si="548"/>
        <v>Trippin'</v>
      </c>
      <c r="M4378" s="8" t="str">
        <f t="shared" si="549"/>
        <v/>
      </c>
      <c r="N4378" s="8" t="str">
        <f t="shared" si="545"/>
        <v>Trippin'</v>
      </c>
      <c r="O4378" s="10">
        <f>INDEX(cpi!$A$1:$M$106,MATCH($D4378,cpi!$A:$A,0),MATCH($C4378,cpi!$1:$1,0))</f>
        <v>166.2</v>
      </c>
      <c r="P4378" s="10">
        <f>cpi!$I$2</f>
        <v>245.51900000000001</v>
      </c>
      <c r="Q4378" s="10">
        <f t="shared" si="550"/>
        <v>1.4772503008423588</v>
      </c>
      <c r="R4378" s="8" t="str">
        <f t="shared" si="551"/>
        <v/>
      </c>
      <c r="S4378" s="11">
        <f t="shared" si="552"/>
        <v>4431750.9025270762</v>
      </c>
      <c r="T4378" s="11">
        <f t="shared" si="552"/>
        <v>13320469.370216608</v>
      </c>
      <c r="U4378" s="11">
        <f t="shared" si="552"/>
        <v>13320469.370216608</v>
      </c>
    </row>
    <row r="4379" spans="1:21" x14ac:dyDescent="0.2">
      <c r="A4379" s="5">
        <v>4421</v>
      </c>
      <c r="B4379" s="17">
        <v>1</v>
      </c>
      <c r="C4379" s="16">
        <v>1</v>
      </c>
      <c r="D4379" s="16">
        <v>1948</v>
      </c>
      <c r="E4379" s="18">
        <v>17533</v>
      </c>
      <c r="F4379" s="9" t="s">
        <v>4319</v>
      </c>
      <c r="G4379" s="3">
        <v>3000000</v>
      </c>
      <c r="H4379" s="3">
        <v>9012000</v>
      </c>
      <c r="I4379" s="3">
        <v>9012000</v>
      </c>
      <c r="J4379" s="8" t="str">
        <f t="shared" si="546"/>
        <v/>
      </c>
      <c r="K4379" s="8" t="str">
        <f t="shared" si="547"/>
        <v/>
      </c>
      <c r="L4379" s="8" t="str">
        <f t="shared" si="548"/>
        <v>Red River</v>
      </c>
      <c r="M4379" s="8" t="str">
        <f t="shared" si="549"/>
        <v/>
      </c>
      <c r="N4379" s="8" t="str">
        <f t="shared" si="545"/>
        <v>Red River</v>
      </c>
      <c r="O4379" s="10">
        <f>INDEX(cpi!$A$1:$M$106,MATCH($D4379,cpi!$A:$A,0),MATCH($C4379,cpi!$1:$1,0))</f>
        <v>23.7</v>
      </c>
      <c r="P4379" s="10">
        <f>cpi!$I$2</f>
        <v>245.51900000000001</v>
      </c>
      <c r="Q4379" s="10">
        <f t="shared" si="550"/>
        <v>10.35945147679325</v>
      </c>
      <c r="R4379" s="8" t="str">
        <f t="shared" si="551"/>
        <v/>
      </c>
      <c r="S4379" s="11">
        <f t="shared" si="552"/>
        <v>31078354.430379752</v>
      </c>
      <c r="T4379" s="11">
        <f t="shared" si="552"/>
        <v>93359376.70886077</v>
      </c>
      <c r="U4379" s="11">
        <f t="shared" si="552"/>
        <v>93359376.70886077</v>
      </c>
    </row>
    <row r="4380" spans="1:21" x14ac:dyDescent="0.2">
      <c r="A4380" s="5">
        <v>4422</v>
      </c>
      <c r="B4380" s="17">
        <v>8</v>
      </c>
      <c r="C4380" s="16">
        <v>8</v>
      </c>
      <c r="D4380" s="16">
        <v>2001</v>
      </c>
      <c r="E4380" s="18">
        <v>37111</v>
      </c>
      <c r="F4380" s="9" t="s">
        <v>4320</v>
      </c>
      <c r="G4380" s="3">
        <v>3000000</v>
      </c>
      <c r="H4380" s="3">
        <v>8823109</v>
      </c>
      <c r="I4380" s="3">
        <v>9981635</v>
      </c>
      <c r="J4380" s="8" t="str">
        <f t="shared" si="546"/>
        <v/>
      </c>
      <c r="K4380" s="8" t="str">
        <f t="shared" si="547"/>
        <v/>
      </c>
      <c r="L4380" s="8" t="str">
        <f t="shared" si="548"/>
        <v>The Deep End</v>
      </c>
      <c r="M4380" s="8" t="str">
        <f t="shared" si="549"/>
        <v/>
      </c>
      <c r="N4380" s="8" t="str">
        <f t="shared" si="545"/>
        <v>The Deep End</v>
      </c>
      <c r="O4380" s="10">
        <f>INDEX(cpi!$A$1:$M$106,MATCH($D4380,cpi!$A:$A,0),MATCH($C4380,cpi!$1:$1,0))</f>
        <v>177.5</v>
      </c>
      <c r="P4380" s="10">
        <f>cpi!$I$2</f>
        <v>245.51900000000001</v>
      </c>
      <c r="Q4380" s="10">
        <f t="shared" si="550"/>
        <v>1.3832056338028169</v>
      </c>
      <c r="R4380" s="8" t="str">
        <f t="shared" si="551"/>
        <v/>
      </c>
      <c r="S4380" s="11">
        <f t="shared" si="552"/>
        <v>4149616.9014084507</v>
      </c>
      <c r="T4380" s="11">
        <f t="shared" si="552"/>
        <v>12204174.076456338</v>
      </c>
      <c r="U4380" s="11">
        <f t="shared" si="552"/>
        <v>13806653.76656338</v>
      </c>
    </row>
    <row r="4381" spans="1:21" x14ac:dyDescent="0.2">
      <c r="A4381" s="5">
        <v>4423</v>
      </c>
      <c r="B4381" s="17">
        <v>24</v>
      </c>
      <c r="C4381" s="16">
        <v>5</v>
      </c>
      <c r="D4381" s="16">
        <v>2013</v>
      </c>
      <c r="E4381" s="18">
        <v>41978</v>
      </c>
      <c r="F4381" s="9" t="s">
        <v>4321</v>
      </c>
      <c r="G4381" s="3">
        <v>3000000</v>
      </c>
      <c r="H4381" s="3">
        <v>8110621</v>
      </c>
      <c r="I4381" s="3">
        <v>23251930</v>
      </c>
      <c r="J4381" s="8" t="str">
        <f t="shared" si="546"/>
        <v/>
      </c>
      <c r="K4381" s="8" t="str">
        <f t="shared" si="547"/>
        <v/>
      </c>
      <c r="L4381" s="8" t="str">
        <f t="shared" si="548"/>
        <v>Before Midnight</v>
      </c>
      <c r="M4381" s="8" t="str">
        <f t="shared" si="549"/>
        <v/>
      </c>
      <c r="N4381" s="8" t="str">
        <f t="shared" si="545"/>
        <v>Before Midnight</v>
      </c>
      <c r="O4381" s="10">
        <f>INDEX(cpi!$A$1:$M$106,MATCH($D4381,cpi!$A:$A,0),MATCH($C4381,cpi!$1:$1,0))</f>
        <v>232.94499999999999</v>
      </c>
      <c r="P4381" s="10">
        <f>cpi!$I$2</f>
        <v>245.51900000000001</v>
      </c>
      <c r="Q4381" s="10">
        <f t="shared" si="550"/>
        <v>1.0539784069200886</v>
      </c>
      <c r="R4381" s="8" t="str">
        <f t="shared" si="551"/>
        <v/>
      </c>
      <c r="S4381" s="11">
        <f t="shared" si="552"/>
        <v>3161935.2207602658</v>
      </c>
      <c r="T4381" s="11">
        <f t="shared" si="552"/>
        <v>8548419.4007126167</v>
      </c>
      <c r="U4381" s="11">
        <f t="shared" si="552"/>
        <v>24507032.139217414</v>
      </c>
    </row>
    <row r="4382" spans="1:21" x14ac:dyDescent="0.2">
      <c r="A4382" s="5">
        <v>4424</v>
      </c>
      <c r="B4382" s="17">
        <v>20</v>
      </c>
      <c r="C4382" s="16">
        <v>11</v>
      </c>
      <c r="D4382" s="16">
        <v>1987</v>
      </c>
      <c r="E4382" s="18">
        <v>32366</v>
      </c>
      <c r="F4382" s="9" t="s">
        <v>4322</v>
      </c>
      <c r="G4382" s="3">
        <v>3000000</v>
      </c>
      <c r="H4382" s="3">
        <v>7888000</v>
      </c>
      <c r="I4382" s="3">
        <v>7888000</v>
      </c>
      <c r="J4382" s="8" t="str">
        <f t="shared" si="546"/>
        <v/>
      </c>
      <c r="K4382" s="8" t="str">
        <f t="shared" si="547"/>
        <v/>
      </c>
      <c r="L4382" s="8" t="str">
        <f t="shared" si="548"/>
        <v>Teen Wolf Too</v>
      </c>
      <c r="M4382" s="8" t="str">
        <f t="shared" si="549"/>
        <v/>
      </c>
      <c r="N4382" s="8" t="str">
        <f t="shared" si="545"/>
        <v>Teen Wolf Too</v>
      </c>
      <c r="O4382" s="10">
        <f>INDEX(cpi!$A$1:$M$106,MATCH($D4382,cpi!$A:$A,0),MATCH($C4382,cpi!$1:$1,0))</f>
        <v>115.4</v>
      </c>
      <c r="P4382" s="10">
        <f>cpi!$I$2</f>
        <v>245.51900000000001</v>
      </c>
      <c r="Q4382" s="10">
        <f t="shared" si="550"/>
        <v>2.1275476603119583</v>
      </c>
      <c r="R4382" s="8" t="str">
        <f t="shared" si="551"/>
        <v/>
      </c>
      <c r="S4382" s="11">
        <f t="shared" si="552"/>
        <v>6382642.9809358753</v>
      </c>
      <c r="T4382" s="11">
        <f t="shared" si="552"/>
        <v>16782095.944540728</v>
      </c>
      <c r="U4382" s="11">
        <f t="shared" si="552"/>
        <v>16782095.944540728</v>
      </c>
    </row>
    <row r="4383" spans="1:21" x14ac:dyDescent="0.2">
      <c r="A4383" s="5">
        <v>4425</v>
      </c>
      <c r="B4383" s="17">
        <v>31</v>
      </c>
      <c r="C4383" s="16">
        <v>7</v>
      </c>
      <c r="D4383" s="16">
        <v>2009</v>
      </c>
      <c r="E4383" s="18">
        <v>40731</v>
      </c>
      <c r="F4383" s="9" t="s">
        <v>4323</v>
      </c>
      <c r="G4383" s="3">
        <v>3000000</v>
      </c>
      <c r="H4383" s="3">
        <v>7712114</v>
      </c>
      <c r="I4383" s="3">
        <v>10473836</v>
      </c>
      <c r="J4383" s="8" t="str">
        <f t="shared" si="546"/>
        <v/>
      </c>
      <c r="K4383" s="8" t="str">
        <f t="shared" si="547"/>
        <v/>
      </c>
      <c r="L4383" s="8" t="str">
        <f t="shared" si="548"/>
        <v>The Collector</v>
      </c>
      <c r="M4383" s="8" t="str">
        <f t="shared" si="549"/>
        <v/>
      </c>
      <c r="N4383" s="8" t="str">
        <f t="shared" si="545"/>
        <v>The Collector</v>
      </c>
      <c r="O4383" s="10">
        <f>INDEX(cpi!$A$1:$M$106,MATCH($D4383,cpi!$A:$A,0),MATCH($C4383,cpi!$1:$1,0))</f>
        <v>215.351</v>
      </c>
      <c r="P4383" s="10">
        <f>cpi!$I$2</f>
        <v>245.51900000000001</v>
      </c>
      <c r="Q4383" s="10">
        <f t="shared" si="550"/>
        <v>1.1400875779541306</v>
      </c>
      <c r="R4383" s="8" t="str">
        <f t="shared" si="551"/>
        <v/>
      </c>
      <c r="S4383" s="11">
        <f t="shared" si="552"/>
        <v>3420262.7338623917</v>
      </c>
      <c r="T4383" s="11">
        <f t="shared" si="552"/>
        <v>8792485.3711661417</v>
      </c>
      <c r="U4383" s="11">
        <f t="shared" si="552"/>
        <v>11941090.317128779</v>
      </c>
    </row>
    <row r="4384" spans="1:21" x14ac:dyDescent="0.2">
      <c r="A4384" s="5">
        <v>4426</v>
      </c>
      <c r="B4384" s="17">
        <v>8</v>
      </c>
      <c r="C4384" s="16">
        <v>7</v>
      </c>
      <c r="D4384" s="16">
        <v>1988</v>
      </c>
      <c r="E4384" s="18">
        <v>32362</v>
      </c>
      <c r="F4384" s="9" t="s">
        <v>4324</v>
      </c>
      <c r="G4384" s="3">
        <v>3000000</v>
      </c>
      <c r="H4384">
        <v>7282851</v>
      </c>
      <c r="I4384">
        <v>7282851</v>
      </c>
      <c r="J4384" s="8" t="str">
        <f t="shared" si="546"/>
        <v/>
      </c>
      <c r="K4384" s="8" t="str">
        <f t="shared" si="547"/>
        <v/>
      </c>
      <c r="L4384" s="8" t="str">
        <f t="shared" si="548"/>
        <v>Phantasm II</v>
      </c>
      <c r="M4384" s="8" t="str">
        <f t="shared" si="549"/>
        <v/>
      </c>
      <c r="N4384" s="8" t="str">
        <f t="shared" si="545"/>
        <v>Phantasm II</v>
      </c>
      <c r="O4384" s="10">
        <f>INDEX(cpi!$A$1:$M$106,MATCH($D4384,cpi!$A:$A,0),MATCH($C4384,cpi!$1:$1,0))</f>
        <v>118.5</v>
      </c>
      <c r="P4384" s="10">
        <f>cpi!$I$2</f>
        <v>245.51900000000001</v>
      </c>
      <c r="Q4384" s="10">
        <f t="shared" si="550"/>
        <v>2.0718902953586498</v>
      </c>
      <c r="R4384" s="8" t="str">
        <f t="shared" si="551"/>
        <v/>
      </c>
      <c r="S4384" s="11">
        <f t="shared" si="552"/>
        <v>6215670.8860759493</v>
      </c>
      <c r="T4384" s="11">
        <f t="shared" si="552"/>
        <v>15089268.309443038</v>
      </c>
      <c r="U4384" s="11">
        <f t="shared" si="552"/>
        <v>15089268.309443038</v>
      </c>
    </row>
    <row r="4385" spans="1:21" x14ac:dyDescent="0.2">
      <c r="A4385" s="5">
        <v>4427</v>
      </c>
      <c r="B4385" s="17">
        <v>7</v>
      </c>
      <c r="C4385" s="16">
        <v>4</v>
      </c>
      <c r="D4385" s="16">
        <v>2006</v>
      </c>
      <c r="E4385" s="18">
        <v>38902</v>
      </c>
      <c r="F4385" s="9" t="s">
        <v>4325</v>
      </c>
      <c r="G4385" s="3">
        <v>3000000</v>
      </c>
      <c r="H4385" s="3">
        <v>7061128</v>
      </c>
      <c r="I4385" s="3">
        <v>7301115</v>
      </c>
      <c r="J4385" s="8" t="str">
        <f t="shared" si="546"/>
        <v/>
      </c>
      <c r="K4385" s="8" t="str">
        <f t="shared" si="547"/>
        <v/>
      </c>
      <c r="L4385" s="8" t="str">
        <f t="shared" si="548"/>
        <v>Phat Girlz</v>
      </c>
      <c r="M4385" s="8" t="str">
        <f t="shared" si="549"/>
        <v/>
      </c>
      <c r="N4385" s="8" t="str">
        <f t="shared" si="545"/>
        <v>Phat Girlz</v>
      </c>
      <c r="O4385" s="10">
        <f>INDEX(cpi!$A$1:$M$106,MATCH($D4385,cpi!$A:$A,0),MATCH($C4385,cpi!$1:$1,0))</f>
        <v>201.5</v>
      </c>
      <c r="P4385" s="10">
        <f>cpi!$I$2</f>
        <v>245.51900000000001</v>
      </c>
      <c r="Q4385" s="10">
        <f t="shared" si="550"/>
        <v>1.2184565756823822</v>
      </c>
      <c r="R4385" s="8" t="str">
        <f t="shared" si="551"/>
        <v/>
      </c>
      <c r="S4385" s="11">
        <f t="shared" si="552"/>
        <v>3655369.7270471468</v>
      </c>
      <c r="T4385" s="11">
        <f t="shared" si="552"/>
        <v>8603677.8433349878</v>
      </c>
      <c r="U4385" s="11">
        <f t="shared" si="552"/>
        <v>8896091.5815632753</v>
      </c>
    </row>
    <row r="4386" spans="1:21" x14ac:dyDescent="0.2">
      <c r="A4386" s="5">
        <v>4428</v>
      </c>
      <c r="B4386" s="17">
        <v>1</v>
      </c>
      <c r="C4386" s="16">
        <v>10</v>
      </c>
      <c r="D4386" s="16">
        <v>2004</v>
      </c>
      <c r="E4386" s="18">
        <v>37996</v>
      </c>
      <c r="F4386" s="9" t="s">
        <v>4326</v>
      </c>
      <c r="G4386" s="3">
        <v>3000000</v>
      </c>
      <c r="H4386">
        <v>6879730</v>
      </c>
      <c r="I4386" s="3">
        <v>6879730</v>
      </c>
      <c r="J4386" s="8" t="str">
        <f t="shared" si="546"/>
        <v/>
      </c>
      <c r="K4386" s="8" t="str">
        <f t="shared" si="547"/>
        <v/>
      </c>
      <c r="L4386" s="8" t="str">
        <f t="shared" si="548"/>
        <v>Woman Thou Art Loosed</v>
      </c>
      <c r="M4386" s="8" t="str">
        <f t="shared" si="549"/>
        <v/>
      </c>
      <c r="N4386" s="8" t="str">
        <f t="shared" si="545"/>
        <v>Woman Thou Art Loosed</v>
      </c>
      <c r="O4386" s="10">
        <f>INDEX(cpi!$A$1:$M$106,MATCH($D4386,cpi!$A:$A,0),MATCH($C4386,cpi!$1:$1,0))</f>
        <v>190.9</v>
      </c>
      <c r="P4386" s="10">
        <f>cpi!$I$2</f>
        <v>245.51900000000001</v>
      </c>
      <c r="Q4386" s="10">
        <f t="shared" si="550"/>
        <v>1.2861131482451544</v>
      </c>
      <c r="R4386" s="8" t="str">
        <f t="shared" si="551"/>
        <v/>
      </c>
      <c r="S4386" s="11">
        <f t="shared" si="552"/>
        <v>3858339.4447354632</v>
      </c>
      <c r="T4386" s="11">
        <f t="shared" si="552"/>
        <v>8848111.2093766369</v>
      </c>
      <c r="U4386" s="11">
        <f t="shared" si="552"/>
        <v>8848111.2093766369</v>
      </c>
    </row>
    <row r="4387" spans="1:21" x14ac:dyDescent="0.2">
      <c r="A4387" s="5">
        <v>4429</v>
      </c>
      <c r="B4387" s="17">
        <v>18</v>
      </c>
      <c r="C4387" s="16">
        <v>10</v>
      </c>
      <c r="D4387" s="16">
        <v>2002</v>
      </c>
      <c r="E4387" s="18">
        <v>37782</v>
      </c>
      <c r="F4387" s="9" t="s">
        <v>4327</v>
      </c>
      <c r="G4387" s="3">
        <v>3000000</v>
      </c>
      <c r="H4387">
        <v>5853194</v>
      </c>
      <c r="I4387">
        <v>7777790</v>
      </c>
      <c r="J4387" s="8" t="str">
        <f t="shared" si="546"/>
        <v/>
      </c>
      <c r="K4387" s="8" t="str">
        <f t="shared" si="547"/>
        <v/>
      </c>
      <c r="L4387" s="8" t="str">
        <f t="shared" si="548"/>
        <v>Real Women Have Curves</v>
      </c>
      <c r="M4387" s="8" t="str">
        <f t="shared" si="549"/>
        <v/>
      </c>
      <c r="N4387" s="8" t="str">
        <f t="shared" si="545"/>
        <v>Real Women Have Curves</v>
      </c>
      <c r="O4387" s="10">
        <f>INDEX(cpi!$A$1:$M$106,MATCH($D4387,cpi!$A:$A,0),MATCH($C4387,cpi!$1:$1,0))</f>
        <v>181.3</v>
      </c>
      <c r="P4387" s="10">
        <f>cpi!$I$2</f>
        <v>245.51900000000001</v>
      </c>
      <c r="Q4387" s="10">
        <f t="shared" si="550"/>
        <v>1.3542140099282955</v>
      </c>
      <c r="R4387" s="8" t="str">
        <f t="shared" si="551"/>
        <v/>
      </c>
      <c r="S4387" s="11">
        <f t="shared" si="552"/>
        <v>4062642.0297848866</v>
      </c>
      <c r="T4387" s="11">
        <f t="shared" si="552"/>
        <v>7926477.3176282402</v>
      </c>
      <c r="U4387" s="11">
        <f t="shared" si="552"/>
        <v>10532792.184280198</v>
      </c>
    </row>
    <row r="4388" spans="1:21" x14ac:dyDescent="0.2">
      <c r="A4388" s="5">
        <v>4430</v>
      </c>
      <c r="B4388" s="17">
        <v>28</v>
      </c>
      <c r="C4388" s="16">
        <v>8</v>
      </c>
      <c r="D4388" s="16">
        <v>1981</v>
      </c>
      <c r="E4388" s="18">
        <v>30414</v>
      </c>
      <c r="F4388" s="9" t="s">
        <v>4328</v>
      </c>
      <c r="G4388" s="3">
        <v>3000000</v>
      </c>
      <c r="H4388" s="3">
        <v>5732587</v>
      </c>
      <c r="I4388" s="3">
        <v>5732587</v>
      </c>
      <c r="J4388" s="8" t="str">
        <f t="shared" si="546"/>
        <v/>
      </c>
      <c r="K4388" s="8" t="str">
        <f t="shared" si="547"/>
        <v/>
      </c>
      <c r="L4388" s="8" t="str">
        <f t="shared" si="548"/>
        <v>Gallipoli</v>
      </c>
      <c r="M4388" s="8" t="str">
        <f t="shared" si="549"/>
        <v/>
      </c>
      <c r="N4388" s="8" t="str">
        <f t="shared" si="545"/>
        <v>Gallipoli</v>
      </c>
      <c r="O4388" s="10">
        <f>INDEX(cpi!$A$1:$M$106,MATCH($D4388,cpi!$A:$A,0),MATCH($C4388,cpi!$1:$1,0))</f>
        <v>92.3</v>
      </c>
      <c r="P4388" s="10">
        <f>cpi!$I$2</f>
        <v>245.51900000000001</v>
      </c>
      <c r="Q4388" s="10">
        <f t="shared" si="550"/>
        <v>2.6600108342361866</v>
      </c>
      <c r="R4388" s="8" t="str">
        <f t="shared" si="551"/>
        <v/>
      </c>
      <c r="S4388" s="11">
        <f t="shared" si="552"/>
        <v>7980032.5027085599</v>
      </c>
      <c r="T4388" s="11">
        <f t="shared" si="552"/>
        <v>15248743.528201519</v>
      </c>
      <c r="U4388" s="11">
        <f t="shared" si="552"/>
        <v>15248743.528201519</v>
      </c>
    </row>
    <row r="4389" spans="1:21" x14ac:dyDescent="0.2">
      <c r="A4389" s="5">
        <v>4431</v>
      </c>
      <c r="B4389" s="17">
        <v>28</v>
      </c>
      <c r="C4389" s="16">
        <v>4</v>
      </c>
      <c r="D4389" s="16">
        <v>2006</v>
      </c>
      <c r="E4389" s="18">
        <v>39542</v>
      </c>
      <c r="F4389" s="9" t="s">
        <v>4329</v>
      </c>
      <c r="G4389" s="3">
        <v>3000000</v>
      </c>
      <c r="H4389" s="3">
        <v>5529144</v>
      </c>
      <c r="I4389" s="3">
        <v>11322573</v>
      </c>
      <c r="J4389" s="8" t="str">
        <f t="shared" si="546"/>
        <v/>
      </c>
      <c r="K4389" s="8" t="str">
        <f t="shared" si="547"/>
        <v/>
      </c>
      <c r="L4389" s="8" t="str">
        <f t="shared" si="548"/>
        <v>Water</v>
      </c>
      <c r="M4389" s="8" t="str">
        <f t="shared" si="549"/>
        <v/>
      </c>
      <c r="N4389" s="8" t="str">
        <f t="shared" si="545"/>
        <v>Water</v>
      </c>
      <c r="O4389" s="10">
        <f>INDEX(cpi!$A$1:$M$106,MATCH($D4389,cpi!$A:$A,0),MATCH($C4389,cpi!$1:$1,0))</f>
        <v>201.5</v>
      </c>
      <c r="P4389" s="10">
        <f>cpi!$I$2</f>
        <v>245.51900000000001</v>
      </c>
      <c r="Q4389" s="10">
        <f t="shared" si="550"/>
        <v>1.2184565756823822</v>
      </c>
      <c r="R4389" s="8" t="str">
        <f t="shared" si="551"/>
        <v/>
      </c>
      <c r="S4389" s="11">
        <f t="shared" si="552"/>
        <v>3655369.7270471468</v>
      </c>
      <c r="T4389" s="11">
        <f t="shared" si="552"/>
        <v>6737021.8646947891</v>
      </c>
      <c r="U4389" s="11">
        <f t="shared" si="552"/>
        <v>13796063.525493797</v>
      </c>
    </row>
    <row r="4390" spans="1:21" x14ac:dyDescent="0.2">
      <c r="A4390" s="5">
        <v>4432</v>
      </c>
      <c r="B4390" s="17">
        <v>22</v>
      </c>
      <c r="C4390" s="16">
        <v>7</v>
      </c>
      <c r="D4390" s="16">
        <v>2016</v>
      </c>
      <c r="E4390" s="18">
        <v>43015</v>
      </c>
      <c r="F4390" s="9" t="s">
        <v>5386</v>
      </c>
      <c r="G4390" s="3">
        <v>3000000</v>
      </c>
      <c r="H4390" s="3">
        <v>4417983</v>
      </c>
      <c r="I4390" s="3">
        <v>4417983</v>
      </c>
      <c r="J4390" s="8" t="str">
        <f t="shared" si="546"/>
        <v/>
      </c>
      <c r="K4390" s="8" t="str">
        <f t="shared" si="547"/>
        <v/>
      </c>
      <c r="L4390" s="8" t="str">
        <f t="shared" si="548"/>
        <v>Don't Think Twice</v>
      </c>
      <c r="M4390" s="8" t="str">
        <f t="shared" si="549"/>
        <v/>
      </c>
      <c r="N4390" s="8" t="str">
        <f t="shared" si="545"/>
        <v>Don't Think Twice</v>
      </c>
      <c r="O4390" s="10">
        <f>INDEX(cpi!$A$1:$M$106,MATCH($D4390,cpi!$A:$A,0),MATCH($C4390,cpi!$1:$1,0))</f>
        <v>240.62799999999999</v>
      </c>
      <c r="P4390" s="10">
        <f>cpi!$I$2</f>
        <v>245.51900000000001</v>
      </c>
      <c r="Q4390" s="10">
        <f t="shared" si="550"/>
        <v>1.020325980351414</v>
      </c>
      <c r="R4390" s="8" t="str">
        <f t="shared" si="551"/>
        <v/>
      </c>
      <c r="S4390" s="11">
        <f t="shared" si="552"/>
        <v>3060977.9410542417</v>
      </c>
      <c r="T4390" s="11">
        <f t="shared" si="552"/>
        <v>4507782.8356508808</v>
      </c>
      <c r="U4390" s="11">
        <f t="shared" si="552"/>
        <v>4507782.8356508808</v>
      </c>
    </row>
    <row r="4391" spans="1:21" x14ac:dyDescent="0.2">
      <c r="A4391" s="5">
        <v>4433</v>
      </c>
      <c r="B4391" s="17">
        <v>24</v>
      </c>
      <c r="C4391" s="16">
        <v>6</v>
      </c>
      <c r="D4391" s="16">
        <v>2016</v>
      </c>
      <c r="E4391" s="18">
        <v>43075</v>
      </c>
      <c r="F4391" s="9" t="s">
        <v>4331</v>
      </c>
      <c r="G4391" s="3">
        <v>3000000</v>
      </c>
      <c r="H4391" s="3">
        <v>4210454</v>
      </c>
      <c r="I4391" s="3">
        <v>5837111</v>
      </c>
      <c r="J4391" s="8" t="str">
        <f t="shared" si="546"/>
        <v/>
      </c>
      <c r="K4391" s="8" t="str">
        <f t="shared" si="547"/>
        <v/>
      </c>
      <c r="L4391" s="8" t="str">
        <f t="shared" si="548"/>
        <v>Swiss Army Man</v>
      </c>
      <c r="M4391" s="8" t="str">
        <f t="shared" si="549"/>
        <v/>
      </c>
      <c r="N4391" s="8" t="str">
        <f t="shared" si="545"/>
        <v>Swiss Army Man</v>
      </c>
      <c r="O4391" s="10">
        <f>INDEX(cpi!$A$1:$M$106,MATCH($D4391,cpi!$A:$A,0),MATCH($C4391,cpi!$1:$1,0))</f>
        <v>241.018</v>
      </c>
      <c r="P4391" s="10">
        <f>cpi!$I$2</f>
        <v>245.51900000000001</v>
      </c>
      <c r="Q4391" s="10">
        <f t="shared" si="550"/>
        <v>1.0186749537378952</v>
      </c>
      <c r="R4391" s="8" t="str">
        <f t="shared" si="551"/>
        <v/>
      </c>
      <c r="S4391" s="11">
        <f t="shared" si="552"/>
        <v>3056024.8612136855</v>
      </c>
      <c r="T4391" s="11">
        <f t="shared" si="552"/>
        <v>4289084.033665536</v>
      </c>
      <c r="U4391" s="11">
        <f t="shared" si="552"/>
        <v>5946118.777887959</v>
      </c>
    </row>
    <row r="4392" spans="1:21" x14ac:dyDescent="0.2">
      <c r="A4392" s="5">
        <v>4434</v>
      </c>
      <c r="B4392" s="17">
        <v>14</v>
      </c>
      <c r="C4392" s="16">
        <v>4</v>
      </c>
      <c r="D4392" s="16">
        <v>2000</v>
      </c>
      <c r="E4392" s="18">
        <v>36926</v>
      </c>
      <c r="F4392" s="9" t="s">
        <v>4332</v>
      </c>
      <c r="G4392" s="3">
        <v>3000000</v>
      </c>
      <c r="H4392">
        <v>4170647</v>
      </c>
      <c r="I4392" s="3">
        <v>30438635</v>
      </c>
      <c r="J4392" s="8" t="str">
        <f t="shared" si="546"/>
        <v/>
      </c>
      <c r="K4392" s="8" t="str">
        <f t="shared" si="547"/>
        <v/>
      </c>
      <c r="L4392" s="8" t="str">
        <f t="shared" si="548"/>
        <v>East is East</v>
      </c>
      <c r="M4392" s="8" t="str">
        <f t="shared" si="549"/>
        <v/>
      </c>
      <c r="N4392" s="8" t="str">
        <f t="shared" si="545"/>
        <v>East is East</v>
      </c>
      <c r="O4392" s="10">
        <f>INDEX(cpi!$A$1:$M$106,MATCH($D4392,cpi!$A:$A,0),MATCH($C4392,cpi!$1:$1,0))</f>
        <v>171.3</v>
      </c>
      <c r="P4392" s="10">
        <f>cpi!$I$2</f>
        <v>245.51900000000001</v>
      </c>
      <c r="Q4392" s="10">
        <f t="shared" si="550"/>
        <v>1.4332691185055457</v>
      </c>
      <c r="R4392" s="8" t="str">
        <f t="shared" si="551"/>
        <v/>
      </c>
      <c r="S4392" s="11">
        <f t="shared" si="552"/>
        <v>4299807.3555166367</v>
      </c>
      <c r="T4392" s="11">
        <f t="shared" si="552"/>
        <v>5977659.5492877988</v>
      </c>
      <c r="U4392" s="11">
        <f t="shared" si="552"/>
        <v>43626755.554962054</v>
      </c>
    </row>
    <row r="4393" spans="1:21" x14ac:dyDescent="0.2">
      <c r="A4393" s="5">
        <v>4435</v>
      </c>
      <c r="B4393" s="17">
        <v>1</v>
      </c>
      <c r="C4393" s="16">
        <v>9</v>
      </c>
      <c r="D4393" s="16">
        <v>2000</v>
      </c>
      <c r="E4393" s="18">
        <v>36534</v>
      </c>
      <c r="F4393" s="9" t="s">
        <v>4333</v>
      </c>
      <c r="G4393" s="3">
        <v>3000000</v>
      </c>
      <c r="H4393">
        <v>4142507</v>
      </c>
      <c r="I4393">
        <v>4142507</v>
      </c>
      <c r="J4393" s="8" t="str">
        <f t="shared" si="546"/>
        <v/>
      </c>
      <c r="K4393" s="8" t="str">
        <f t="shared" si="547"/>
        <v/>
      </c>
      <c r="L4393" s="8" t="str">
        <f t="shared" si="548"/>
        <v>Whipped</v>
      </c>
      <c r="M4393" s="8" t="str">
        <f t="shared" si="549"/>
        <v/>
      </c>
      <c r="N4393" s="8" t="str">
        <f t="shared" si="545"/>
        <v>Whipped</v>
      </c>
      <c r="O4393" s="10">
        <f>INDEX(cpi!$A$1:$M$106,MATCH($D4393,cpi!$A:$A,0),MATCH($C4393,cpi!$1:$1,0))</f>
        <v>173.7</v>
      </c>
      <c r="P4393" s="10">
        <f>cpi!$I$2</f>
        <v>245.51900000000001</v>
      </c>
      <c r="Q4393" s="10">
        <f t="shared" si="550"/>
        <v>1.4134657455382844</v>
      </c>
      <c r="R4393" s="8" t="str">
        <f t="shared" si="551"/>
        <v/>
      </c>
      <c r="S4393" s="11">
        <f t="shared" si="552"/>
        <v>4240397.2366148531</v>
      </c>
      <c r="T4393" s="11">
        <f t="shared" si="552"/>
        <v>5855291.7451525619</v>
      </c>
      <c r="U4393" s="11">
        <f t="shared" si="552"/>
        <v>5855291.7451525619</v>
      </c>
    </row>
    <row r="4394" spans="1:21" x14ac:dyDescent="0.2">
      <c r="A4394" s="5">
        <v>4436</v>
      </c>
      <c r="B4394" s="17">
        <v>28</v>
      </c>
      <c r="C4394" s="16">
        <v>2</v>
      </c>
      <c r="D4394" s="16">
        <v>1997</v>
      </c>
      <c r="E4394" s="18">
        <v>36252</v>
      </c>
      <c r="F4394" s="9" t="s">
        <v>4334</v>
      </c>
      <c r="G4394" s="3">
        <v>3000000</v>
      </c>
      <c r="H4394">
        <v>4109095</v>
      </c>
      <c r="I4394">
        <v>4109095</v>
      </c>
      <c r="J4394" s="8" t="str">
        <f t="shared" si="546"/>
        <v/>
      </c>
      <c r="K4394" s="8" t="str">
        <f t="shared" si="547"/>
        <v/>
      </c>
      <c r="L4394" s="8" t="str">
        <f t="shared" si="548"/>
        <v>Kama Sutra</v>
      </c>
      <c r="M4394" s="8" t="str">
        <f t="shared" si="549"/>
        <v/>
      </c>
      <c r="N4394" s="8" t="str">
        <f t="shared" si="545"/>
        <v>Kama Sutra</v>
      </c>
      <c r="O4394" s="10">
        <f>INDEX(cpi!$A$1:$M$106,MATCH($D4394,cpi!$A:$A,0),MATCH($C4394,cpi!$1:$1,0))</f>
        <v>159.6</v>
      </c>
      <c r="P4394" s="10">
        <f>cpi!$I$2</f>
        <v>245.51900000000001</v>
      </c>
      <c r="Q4394" s="10">
        <f t="shared" si="550"/>
        <v>1.5383395989974937</v>
      </c>
      <c r="R4394" s="8" t="str">
        <f t="shared" si="551"/>
        <v/>
      </c>
      <c r="S4394" s="11">
        <f t="shared" si="552"/>
        <v>4615018.7969924808</v>
      </c>
      <c r="T4394" s="11">
        <f t="shared" si="552"/>
        <v>6321183.5545426067</v>
      </c>
      <c r="U4394" s="11">
        <f t="shared" si="552"/>
        <v>6321183.5545426067</v>
      </c>
    </row>
    <row r="4395" spans="1:21" x14ac:dyDescent="0.2">
      <c r="A4395" s="5">
        <v>4437</v>
      </c>
      <c r="B4395" s="17">
        <v>17</v>
      </c>
      <c r="C4395" s="16">
        <v>5</v>
      </c>
      <c r="D4395" s="16">
        <v>2013</v>
      </c>
      <c r="E4395" s="18">
        <v>41764</v>
      </c>
      <c r="F4395" s="9" t="s">
        <v>4335</v>
      </c>
      <c r="G4395" s="3">
        <v>3000000</v>
      </c>
      <c r="H4395">
        <v>4067398</v>
      </c>
      <c r="I4395">
        <v>11267511</v>
      </c>
      <c r="J4395" s="8" t="str">
        <f t="shared" si="546"/>
        <v/>
      </c>
      <c r="K4395" s="8" t="str">
        <f t="shared" si="547"/>
        <v/>
      </c>
      <c r="L4395" s="8" t="str">
        <f t="shared" si="548"/>
        <v>Frances Ha</v>
      </c>
      <c r="M4395" s="8" t="str">
        <f t="shared" si="549"/>
        <v/>
      </c>
      <c r="N4395" s="8" t="str">
        <f t="shared" si="545"/>
        <v>Frances Ha</v>
      </c>
      <c r="O4395" s="10">
        <f>INDEX(cpi!$A$1:$M$106,MATCH($D4395,cpi!$A:$A,0),MATCH($C4395,cpi!$1:$1,0))</f>
        <v>232.94499999999999</v>
      </c>
      <c r="P4395" s="10">
        <f>cpi!$I$2</f>
        <v>245.51900000000001</v>
      </c>
      <c r="Q4395" s="10">
        <f t="shared" si="550"/>
        <v>1.0539784069200886</v>
      </c>
      <c r="R4395" s="8" t="str">
        <f t="shared" si="551"/>
        <v/>
      </c>
      <c r="S4395" s="11">
        <f t="shared" si="552"/>
        <v>3161935.2207602658</v>
      </c>
      <c r="T4395" s="11">
        <f t="shared" si="552"/>
        <v>4286949.6643499546</v>
      </c>
      <c r="U4395" s="11">
        <f t="shared" si="552"/>
        <v>11875713.293734575</v>
      </c>
    </row>
    <row r="4396" spans="1:21" x14ac:dyDescent="0.2">
      <c r="A4396" s="5">
        <v>4438</v>
      </c>
      <c r="B4396" s="17">
        <v>30</v>
      </c>
      <c r="C4396" s="16">
        <v>4</v>
      </c>
      <c r="D4396" s="16">
        <v>2010</v>
      </c>
      <c r="E4396" s="18">
        <v>41064</v>
      </c>
      <c r="F4396" s="9" t="s">
        <v>4336</v>
      </c>
      <c r="G4396" s="3">
        <v>3000000</v>
      </c>
      <c r="H4396">
        <v>4033574</v>
      </c>
      <c r="I4396">
        <v>4570178</v>
      </c>
      <c r="J4396" s="8" t="str">
        <f t="shared" si="546"/>
        <v/>
      </c>
      <c r="K4396" s="8" t="str">
        <f t="shared" si="547"/>
        <v/>
      </c>
      <c r="L4396" s="8" t="str">
        <f t="shared" si="548"/>
        <v>Please Give</v>
      </c>
      <c r="M4396" s="8" t="str">
        <f t="shared" si="549"/>
        <v/>
      </c>
      <c r="N4396" s="8" t="str">
        <f t="shared" si="545"/>
        <v>Please Give</v>
      </c>
      <c r="O4396" s="10">
        <f>INDEX(cpi!$A$1:$M$106,MATCH($D4396,cpi!$A:$A,0),MATCH($C4396,cpi!$1:$1,0))</f>
        <v>218.00899999999999</v>
      </c>
      <c r="P4396" s="10">
        <f>cpi!$I$2</f>
        <v>245.51900000000001</v>
      </c>
      <c r="Q4396" s="10">
        <f t="shared" si="550"/>
        <v>1.1261874509767946</v>
      </c>
      <c r="R4396" s="8" t="str">
        <f t="shared" si="551"/>
        <v/>
      </c>
      <c r="S4396" s="11">
        <f t="shared" si="552"/>
        <v>3378562.3529303838</v>
      </c>
      <c r="T4396" s="11">
        <f t="shared" si="552"/>
        <v>4542560.4213862736</v>
      </c>
      <c r="U4396" s="11">
        <f t="shared" si="552"/>
        <v>5146877.1123302253</v>
      </c>
    </row>
    <row r="4397" spans="1:21" x14ac:dyDescent="0.2">
      <c r="A4397" s="5">
        <v>4439</v>
      </c>
      <c r="B4397" s="17">
        <v>30</v>
      </c>
      <c r="C4397" s="16">
        <v>6</v>
      </c>
      <c r="D4397" s="16">
        <v>1971</v>
      </c>
      <c r="E4397" s="18">
        <v>26821</v>
      </c>
      <c r="F4397" s="9" t="s">
        <v>4337</v>
      </c>
      <c r="G4397" s="3">
        <v>3000000</v>
      </c>
      <c r="H4397" s="3">
        <v>4000000</v>
      </c>
      <c r="I4397" s="3">
        <v>4000000</v>
      </c>
      <c r="J4397" s="8" t="str">
        <f t="shared" si="546"/>
        <v/>
      </c>
      <c r="K4397" s="8" t="str">
        <f t="shared" si="547"/>
        <v/>
      </c>
      <c r="L4397" s="8" t="str">
        <f t="shared" si="548"/>
        <v>Willy Wonka &amp; the Chocolate Factory</v>
      </c>
      <c r="M4397" s="8" t="str">
        <f t="shared" si="549"/>
        <v/>
      </c>
      <c r="N4397" s="8" t="str">
        <f t="shared" si="545"/>
        <v>Willy Wonka &amp; the Chocolate Factory</v>
      </c>
      <c r="O4397" s="10">
        <f>INDEX(cpi!$A$1:$M$106,MATCH($D4397,cpi!$A:$A,0),MATCH($C4397,cpi!$1:$1,0))</f>
        <v>40.6</v>
      </c>
      <c r="P4397" s="10">
        <f>cpi!$I$2</f>
        <v>245.51900000000001</v>
      </c>
      <c r="Q4397" s="10">
        <f t="shared" si="550"/>
        <v>6.0472660098522164</v>
      </c>
      <c r="R4397" s="8" t="str">
        <f t="shared" si="551"/>
        <v/>
      </c>
      <c r="S4397" s="11">
        <f t="shared" si="552"/>
        <v>18141798.029556651</v>
      </c>
      <c r="T4397" s="11">
        <f t="shared" si="552"/>
        <v>24189064.039408866</v>
      </c>
      <c r="U4397" s="11">
        <f t="shared" si="552"/>
        <v>24189064.039408866</v>
      </c>
    </row>
    <row r="4398" spans="1:21" x14ac:dyDescent="0.2">
      <c r="A4398" s="5">
        <v>4440</v>
      </c>
      <c r="B4398" s="17">
        <v>24</v>
      </c>
      <c r="C4398" s="16">
        <v>9</v>
      </c>
      <c r="D4398" s="16">
        <v>1993</v>
      </c>
      <c r="E4398" s="18">
        <v>34677</v>
      </c>
      <c r="F4398" s="9" t="s">
        <v>4338</v>
      </c>
      <c r="G4398" s="3">
        <v>3000000</v>
      </c>
      <c r="H4398" s="3">
        <v>3902679</v>
      </c>
      <c r="I4398" s="3">
        <v>3902679</v>
      </c>
      <c r="J4398" s="8" t="str">
        <f t="shared" si="546"/>
        <v/>
      </c>
      <c r="K4398" s="8" t="str">
        <f t="shared" si="547"/>
        <v/>
      </c>
      <c r="L4398" s="8" t="str">
        <f t="shared" si="548"/>
        <v>Warlock: The Armageddon</v>
      </c>
      <c r="M4398" s="8" t="str">
        <f t="shared" si="549"/>
        <v/>
      </c>
      <c r="N4398" s="8" t="str">
        <f t="shared" si="545"/>
        <v>Warlock: The Armageddon</v>
      </c>
      <c r="O4398" s="10">
        <f>INDEX(cpi!$A$1:$M$106,MATCH($D4398,cpi!$A:$A,0),MATCH($C4398,cpi!$1:$1,0))</f>
        <v>145.1</v>
      </c>
      <c r="P4398" s="10">
        <f>cpi!$I$2</f>
        <v>245.51900000000001</v>
      </c>
      <c r="Q4398" s="10">
        <f t="shared" si="550"/>
        <v>1.6920675396278431</v>
      </c>
      <c r="R4398" s="8" t="str">
        <f t="shared" si="551"/>
        <v/>
      </c>
      <c r="S4398" s="11">
        <f t="shared" si="552"/>
        <v>5076202.6188835287</v>
      </c>
      <c r="T4398" s="11">
        <f t="shared" si="552"/>
        <v>6603596.453487251</v>
      </c>
      <c r="U4398" s="11">
        <f t="shared" si="552"/>
        <v>6603596.453487251</v>
      </c>
    </row>
    <row r="4399" spans="1:21" x14ac:dyDescent="0.2">
      <c r="A4399" s="5">
        <v>4441</v>
      </c>
      <c r="B4399" s="17">
        <v>18</v>
      </c>
      <c r="C4399" s="16">
        <v>4</v>
      </c>
      <c r="D4399" s="16">
        <v>1997</v>
      </c>
      <c r="E4399" s="18">
        <v>35950</v>
      </c>
      <c r="F4399" s="9" t="s">
        <v>4339</v>
      </c>
      <c r="G4399" s="3">
        <v>3000000</v>
      </c>
      <c r="H4399" s="3">
        <v>3602884</v>
      </c>
      <c r="I4399" s="3">
        <v>4002884</v>
      </c>
      <c r="J4399" s="8" t="str">
        <f t="shared" si="546"/>
        <v/>
      </c>
      <c r="K4399" s="8" t="str">
        <f t="shared" si="547"/>
        <v/>
      </c>
      <c r="L4399" s="8" t="str">
        <f t="shared" si="548"/>
        <v>8 Heads in a Duffel Bag</v>
      </c>
      <c r="M4399" s="8" t="str">
        <f t="shared" si="549"/>
        <v/>
      </c>
      <c r="N4399" s="8" t="str">
        <f t="shared" si="545"/>
        <v>8 Heads in a Duffel Bag</v>
      </c>
      <c r="O4399" s="10">
        <f>INDEX(cpi!$A$1:$M$106,MATCH($D4399,cpi!$A:$A,0),MATCH($C4399,cpi!$1:$1,0))</f>
        <v>160.19999999999999</v>
      </c>
      <c r="P4399" s="10">
        <f>cpi!$I$2</f>
        <v>245.51900000000001</v>
      </c>
      <c r="Q4399" s="10">
        <f t="shared" si="550"/>
        <v>1.532578027465668</v>
      </c>
      <c r="R4399" s="8" t="str">
        <f t="shared" si="551"/>
        <v/>
      </c>
      <c r="S4399" s="11">
        <f t="shared" si="552"/>
        <v>4597734.0823970037</v>
      </c>
      <c r="T4399" s="11">
        <f t="shared" si="552"/>
        <v>5521700.8539076159</v>
      </c>
      <c r="U4399" s="11">
        <f t="shared" si="552"/>
        <v>6134732.0648938827</v>
      </c>
    </row>
    <row r="4400" spans="1:21" x14ac:dyDescent="0.2">
      <c r="A4400" s="5">
        <v>4442</v>
      </c>
      <c r="B4400" s="17">
        <v>13</v>
      </c>
      <c r="C4400" s="16">
        <v>9</v>
      </c>
      <c r="D4400" s="16">
        <v>1978</v>
      </c>
      <c r="E4400" s="18">
        <v>28864</v>
      </c>
      <c r="F4400" s="9" t="s">
        <v>4340</v>
      </c>
      <c r="G4400" s="3">
        <v>3000000</v>
      </c>
      <c r="H4400" s="3">
        <v>3446749</v>
      </c>
      <c r="I4400" s="3">
        <v>3660880</v>
      </c>
      <c r="J4400" s="8" t="str">
        <f t="shared" si="546"/>
        <v/>
      </c>
      <c r="K4400" s="8" t="str">
        <f t="shared" si="547"/>
        <v/>
      </c>
      <c r="L4400" s="8" t="str">
        <f t="shared" si="548"/>
        <v>Days of Heaven</v>
      </c>
      <c r="M4400" s="8" t="str">
        <f t="shared" si="549"/>
        <v/>
      </c>
      <c r="N4400" s="8" t="str">
        <f t="shared" si="545"/>
        <v>Days of Heaven</v>
      </c>
      <c r="O4400" s="10">
        <f>INDEX(cpi!$A$1:$M$106,MATCH($D4400,cpi!$A:$A,0),MATCH($C4400,cpi!$1:$1,0))</f>
        <v>66.5</v>
      </c>
      <c r="P4400" s="10">
        <f>cpi!$I$2</f>
        <v>245.51900000000001</v>
      </c>
      <c r="Q4400" s="10">
        <f t="shared" si="550"/>
        <v>3.6920150375939849</v>
      </c>
      <c r="R4400" s="8" t="str">
        <f t="shared" si="551"/>
        <v/>
      </c>
      <c r="S4400" s="11">
        <f t="shared" si="552"/>
        <v>11076045.112781955</v>
      </c>
      <c r="T4400" s="11">
        <f t="shared" si="552"/>
        <v>12725449.13881203</v>
      </c>
      <c r="U4400" s="11">
        <f t="shared" si="552"/>
        <v>13516024.010827066</v>
      </c>
    </row>
    <row r="4401" spans="1:21" x14ac:dyDescent="0.2">
      <c r="A4401" s="5">
        <v>4443</v>
      </c>
      <c r="B4401" s="17">
        <v>24</v>
      </c>
      <c r="C4401" s="16">
        <v>5</v>
      </c>
      <c r="D4401" s="16">
        <v>2002</v>
      </c>
      <c r="E4401" s="18">
        <v>37960</v>
      </c>
      <c r="F4401" s="9" t="s">
        <v>4341</v>
      </c>
      <c r="G4401" s="3">
        <v>3000000</v>
      </c>
      <c r="H4401" s="3">
        <v>3287435</v>
      </c>
      <c r="I4401" s="3">
        <v>3705923</v>
      </c>
      <c r="J4401" s="8" t="str">
        <f t="shared" si="546"/>
        <v/>
      </c>
      <c r="K4401" s="8" t="str">
        <f t="shared" si="547"/>
        <v/>
      </c>
      <c r="L4401" s="8" t="str">
        <f t="shared" si="548"/>
        <v>Thirteen Conversations About One Thing</v>
      </c>
      <c r="M4401" s="8" t="str">
        <f t="shared" si="549"/>
        <v/>
      </c>
      <c r="N4401" s="8" t="str">
        <f t="shared" si="545"/>
        <v>Thirteen Conversations About One Thing</v>
      </c>
      <c r="O4401" s="10">
        <f>INDEX(cpi!$A$1:$M$106,MATCH($D4401,cpi!$A:$A,0),MATCH($C4401,cpi!$1:$1,0))</f>
        <v>179.8</v>
      </c>
      <c r="P4401" s="10">
        <f>cpi!$I$2</f>
        <v>245.51900000000001</v>
      </c>
      <c r="Q4401" s="10">
        <f t="shared" si="550"/>
        <v>1.365511679644049</v>
      </c>
      <c r="R4401" s="8" t="str">
        <f t="shared" si="551"/>
        <v/>
      </c>
      <c r="S4401" s="11">
        <f t="shared" si="552"/>
        <v>4096535.038932147</v>
      </c>
      <c r="T4401" s="11">
        <f t="shared" si="552"/>
        <v>4489030.8885706337</v>
      </c>
      <c r="U4401" s="11">
        <f t="shared" si="552"/>
        <v>5060481.140361513</v>
      </c>
    </row>
    <row r="4402" spans="1:21" x14ac:dyDescent="0.2">
      <c r="A4402" s="5">
        <v>4445</v>
      </c>
      <c r="B4402" s="17">
        <v>22</v>
      </c>
      <c r="C4402" s="16">
        <v>4</v>
      </c>
      <c r="D4402" s="16">
        <v>2016</v>
      </c>
      <c r="E4402" s="18">
        <v>43012</v>
      </c>
      <c r="F4402" s="9" t="s">
        <v>4342</v>
      </c>
      <c r="G4402" s="3">
        <v>3000000</v>
      </c>
      <c r="H4402" s="3">
        <v>3127773</v>
      </c>
      <c r="I4402" s="3">
        <v>7445044</v>
      </c>
      <c r="J4402" s="8" t="str">
        <f t="shared" si="546"/>
        <v/>
      </c>
      <c r="K4402" s="8" t="str">
        <f t="shared" si="547"/>
        <v/>
      </c>
      <c r="L4402" s="8" t="str">
        <f t="shared" si="548"/>
        <v>Compadres</v>
      </c>
      <c r="M4402" s="8" t="str">
        <f t="shared" si="549"/>
        <v/>
      </c>
      <c r="N4402" s="8" t="str">
        <f t="shared" si="545"/>
        <v>Compadres</v>
      </c>
      <c r="O4402" s="10">
        <f>INDEX(cpi!$A$1:$M$106,MATCH($D4402,cpi!$A:$A,0),MATCH($C4402,cpi!$1:$1,0))</f>
        <v>239.261</v>
      </c>
      <c r="P4402" s="10">
        <f>cpi!$I$2</f>
        <v>245.51900000000001</v>
      </c>
      <c r="Q4402" s="10">
        <f t="shared" si="550"/>
        <v>1.0261555372584752</v>
      </c>
      <c r="R4402" s="8" t="str">
        <f t="shared" si="551"/>
        <v/>
      </c>
      <c r="S4402" s="11">
        <f t="shared" si="552"/>
        <v>3078466.6117754257</v>
      </c>
      <c r="T4402" s="11">
        <f t="shared" si="552"/>
        <v>3209581.5832375525</v>
      </c>
      <c r="U4402" s="11">
        <f t="shared" si="552"/>
        <v>7639773.1257329872</v>
      </c>
    </row>
    <row r="4403" spans="1:21" x14ac:dyDescent="0.2">
      <c r="A4403" s="5">
        <v>4446</v>
      </c>
      <c r="B4403" s="17">
        <v>19</v>
      </c>
      <c r="C4403" s="16">
        <v>2</v>
      </c>
      <c r="D4403" s="16">
        <v>1999</v>
      </c>
      <c r="E4403" s="18">
        <v>36709</v>
      </c>
      <c r="F4403" s="9" t="s">
        <v>4343</v>
      </c>
      <c r="G4403" s="3">
        <v>3000000</v>
      </c>
      <c r="H4403" s="3">
        <v>3076820</v>
      </c>
      <c r="I4403" s="3">
        <v>3076820</v>
      </c>
      <c r="J4403" s="8" t="str">
        <f t="shared" si="546"/>
        <v/>
      </c>
      <c r="K4403" s="8" t="str">
        <f t="shared" si="547"/>
        <v/>
      </c>
      <c r="L4403" s="8" t="str">
        <f t="shared" si="548"/>
        <v>Jawbreaker</v>
      </c>
      <c r="M4403" s="8" t="str">
        <f t="shared" si="549"/>
        <v/>
      </c>
      <c r="N4403" s="8" t="str">
        <f t="shared" si="545"/>
        <v>Jawbreaker</v>
      </c>
      <c r="O4403" s="10">
        <f>INDEX(cpi!$A$1:$M$106,MATCH($D4403,cpi!$A:$A,0),MATCH($C4403,cpi!$1:$1,0))</f>
        <v>164.5</v>
      </c>
      <c r="P4403" s="10">
        <f>cpi!$I$2</f>
        <v>245.51900000000001</v>
      </c>
      <c r="Q4403" s="10">
        <f t="shared" si="550"/>
        <v>1.4925167173252281</v>
      </c>
      <c r="R4403" s="8" t="str">
        <f t="shared" si="551"/>
        <v/>
      </c>
      <c r="S4403" s="11">
        <f t="shared" si="552"/>
        <v>4477550.1519756839</v>
      </c>
      <c r="T4403" s="11">
        <f t="shared" si="552"/>
        <v>4592205.2862006081</v>
      </c>
      <c r="U4403" s="11">
        <f t="shared" si="552"/>
        <v>4592205.2862006081</v>
      </c>
    </row>
    <row r="4404" spans="1:21" x14ac:dyDescent="0.2">
      <c r="A4404" s="5">
        <v>4447</v>
      </c>
      <c r="B4404" s="17">
        <v>9</v>
      </c>
      <c r="C4404" s="16">
        <v>8</v>
      </c>
      <c r="D4404" s="16">
        <v>1996</v>
      </c>
      <c r="E4404" s="18">
        <v>35316</v>
      </c>
      <c r="F4404" s="9" t="s">
        <v>4344</v>
      </c>
      <c r="G4404" s="3">
        <v>3000000</v>
      </c>
      <c r="H4404" s="3">
        <v>2962051</v>
      </c>
      <c r="I4404" s="3">
        <v>2962051</v>
      </c>
      <c r="J4404" s="8" t="str">
        <f t="shared" si="546"/>
        <v/>
      </c>
      <c r="K4404" s="8" t="str">
        <f t="shared" si="547"/>
        <v/>
      </c>
      <c r="L4404" s="8" t="str">
        <f t="shared" si="548"/>
        <v>Basquiat</v>
      </c>
      <c r="M4404" s="8" t="str">
        <f t="shared" si="549"/>
        <v/>
      </c>
      <c r="N4404" s="8" t="str">
        <f t="shared" si="545"/>
        <v>Basquiat</v>
      </c>
      <c r="O4404" s="10">
        <f>INDEX(cpi!$A$1:$M$106,MATCH($D4404,cpi!$A:$A,0),MATCH($C4404,cpi!$1:$1,0))</f>
        <v>157.30000000000001</v>
      </c>
      <c r="P4404" s="10">
        <f>cpi!$I$2</f>
        <v>245.51900000000001</v>
      </c>
      <c r="Q4404" s="10">
        <f t="shared" si="550"/>
        <v>1.5608328035600763</v>
      </c>
      <c r="R4404" s="8" t="str">
        <f t="shared" si="551"/>
        <v/>
      </c>
      <c r="S4404" s="11">
        <f t="shared" si="552"/>
        <v>4682498.4106802288</v>
      </c>
      <c r="T4404" s="11">
        <f t="shared" si="552"/>
        <v>4623266.3666179273</v>
      </c>
      <c r="U4404" s="11">
        <f t="shared" si="552"/>
        <v>4623266.3666179273</v>
      </c>
    </row>
    <row r="4405" spans="1:21" x14ac:dyDescent="0.2">
      <c r="A4405" s="5">
        <v>4448</v>
      </c>
      <c r="B4405" s="17">
        <v>24</v>
      </c>
      <c r="C4405" s="16">
        <v>2</v>
      </c>
      <c r="D4405" s="16">
        <v>2006</v>
      </c>
      <c r="E4405" s="18">
        <v>39418</v>
      </c>
      <c r="F4405" s="9" t="s">
        <v>4345</v>
      </c>
      <c r="G4405" s="3">
        <v>3000000</v>
      </c>
      <c r="H4405" s="3">
        <v>2912606</v>
      </c>
      <c r="I4405" s="3">
        <v>11537539</v>
      </c>
      <c r="J4405" s="8" t="str">
        <f t="shared" si="546"/>
        <v/>
      </c>
      <c r="K4405" s="8" t="str">
        <f t="shared" si="547"/>
        <v/>
      </c>
      <c r="L4405" s="8" t="str">
        <f t="shared" si="548"/>
        <v>Tsotsi</v>
      </c>
      <c r="M4405" s="8" t="str">
        <f t="shared" si="549"/>
        <v/>
      </c>
      <c r="N4405" s="8" t="str">
        <f t="shared" si="545"/>
        <v>Tsotsi</v>
      </c>
      <c r="O4405" s="10">
        <f>INDEX(cpi!$A$1:$M$106,MATCH($D4405,cpi!$A:$A,0),MATCH($C4405,cpi!$1:$1,0))</f>
        <v>198.7</v>
      </c>
      <c r="P4405" s="10">
        <f>cpi!$I$2</f>
        <v>245.51900000000001</v>
      </c>
      <c r="Q4405" s="10">
        <f t="shared" si="550"/>
        <v>1.2356265727226976</v>
      </c>
      <c r="R4405" s="8" t="str">
        <f t="shared" si="551"/>
        <v/>
      </c>
      <c r="S4405" s="11">
        <f t="shared" si="552"/>
        <v>3706879.7181680929</v>
      </c>
      <c r="T4405" s="11">
        <f t="shared" si="552"/>
        <v>3598893.3694715654</v>
      </c>
      <c r="U4405" s="11">
        <f t="shared" si="552"/>
        <v>14256089.77222446</v>
      </c>
    </row>
    <row r="4406" spans="1:21" x14ac:dyDescent="0.2">
      <c r="A4406" s="5">
        <v>4449</v>
      </c>
      <c r="B4406" s="17">
        <v>9</v>
      </c>
      <c r="C4406" s="16">
        <v>4</v>
      </c>
      <c r="D4406" s="16">
        <v>2010</v>
      </c>
      <c r="E4406" s="18">
        <v>40425</v>
      </c>
      <c r="F4406" s="9" t="s">
        <v>4346</v>
      </c>
      <c r="G4406" s="3">
        <v>3000000</v>
      </c>
      <c r="H4406" s="3">
        <v>2848587</v>
      </c>
      <c r="I4406" s="3">
        <v>3237452</v>
      </c>
      <c r="J4406" s="8" t="str">
        <f t="shared" si="546"/>
        <v/>
      </c>
      <c r="K4406" s="8" t="str">
        <f t="shared" si="547"/>
        <v/>
      </c>
      <c r="L4406" s="8" t="str">
        <f t="shared" si="548"/>
        <v>Letters to God</v>
      </c>
      <c r="M4406" s="8" t="str">
        <f t="shared" si="549"/>
        <v/>
      </c>
      <c r="N4406" s="8" t="str">
        <f t="shared" si="545"/>
        <v>Letters to God</v>
      </c>
      <c r="O4406" s="10">
        <f>INDEX(cpi!$A$1:$M$106,MATCH($D4406,cpi!$A:$A,0),MATCH($C4406,cpi!$1:$1,0))</f>
        <v>218.00899999999999</v>
      </c>
      <c r="P4406" s="10">
        <f>cpi!$I$2</f>
        <v>245.51900000000001</v>
      </c>
      <c r="Q4406" s="10">
        <f t="shared" si="550"/>
        <v>1.1261874509767946</v>
      </c>
      <c r="R4406" s="8" t="str">
        <f t="shared" si="551"/>
        <v/>
      </c>
      <c r="S4406" s="11">
        <f t="shared" si="552"/>
        <v>3378562.3529303838</v>
      </c>
      <c r="T4406" s="11">
        <f t="shared" si="552"/>
        <v>3208042.9324156344</v>
      </c>
      <c r="U4406" s="11">
        <f t="shared" si="552"/>
        <v>3645977.8155397256</v>
      </c>
    </row>
    <row r="4407" spans="1:21" x14ac:dyDescent="0.2">
      <c r="A4407" s="5">
        <v>4450</v>
      </c>
      <c r="B4407" s="17">
        <v>16</v>
      </c>
      <c r="C4407" s="16">
        <v>10</v>
      </c>
      <c r="D4407" s="16">
        <v>1998</v>
      </c>
      <c r="E4407" s="18">
        <v>36260</v>
      </c>
      <c r="F4407" s="9" t="s">
        <v>4347</v>
      </c>
      <c r="G4407" s="3">
        <v>3000000</v>
      </c>
      <c r="H4407" s="3">
        <v>2746453</v>
      </c>
      <c r="I4407" s="3">
        <v>5746453</v>
      </c>
      <c r="J4407" s="8" t="str">
        <f t="shared" si="546"/>
        <v/>
      </c>
      <c r="K4407" s="8" t="str">
        <f t="shared" si="547"/>
        <v/>
      </c>
      <c r="L4407" s="8" t="str">
        <f t="shared" si="548"/>
        <v>Happiness</v>
      </c>
      <c r="M4407" s="8" t="str">
        <f t="shared" si="549"/>
        <v/>
      </c>
      <c r="N4407" s="8" t="str">
        <f t="shared" si="545"/>
        <v>Happiness</v>
      </c>
      <c r="O4407" s="10">
        <f>INDEX(cpi!$A$1:$M$106,MATCH($D4407,cpi!$A:$A,0),MATCH($C4407,cpi!$1:$1,0))</f>
        <v>164</v>
      </c>
      <c r="P4407" s="10">
        <f>cpi!$I$2</f>
        <v>245.51900000000001</v>
      </c>
      <c r="Q4407" s="10">
        <f t="shared" si="550"/>
        <v>1.4970670731707318</v>
      </c>
      <c r="R4407" s="8" t="str">
        <f t="shared" si="551"/>
        <v/>
      </c>
      <c r="S4407" s="11">
        <f t="shared" si="552"/>
        <v>4491201.2195121953</v>
      </c>
      <c r="T4407" s="11">
        <f t="shared" si="552"/>
        <v>4111624.3543109759</v>
      </c>
      <c r="U4407" s="11">
        <f t="shared" si="552"/>
        <v>8602825.5738231707</v>
      </c>
    </row>
    <row r="4408" spans="1:21" x14ac:dyDescent="0.2">
      <c r="A4408" s="5">
        <v>4451</v>
      </c>
      <c r="B4408" s="17">
        <v>4</v>
      </c>
      <c r="C4408" s="16">
        <v>4</v>
      </c>
      <c r="D4408" s="16">
        <v>2003</v>
      </c>
      <c r="E4408" s="18">
        <v>37715</v>
      </c>
      <c r="F4408" s="9" t="s">
        <v>4348</v>
      </c>
      <c r="G4408" s="3">
        <v>3000000</v>
      </c>
      <c r="H4408" s="3">
        <v>2255000</v>
      </c>
      <c r="I4408" s="3">
        <v>2255000</v>
      </c>
      <c r="J4408" s="8" t="str">
        <f t="shared" si="546"/>
        <v/>
      </c>
      <c r="K4408" s="8" t="str">
        <f t="shared" si="547"/>
        <v/>
      </c>
      <c r="L4408" s="8" t="str">
        <f t="shared" si="548"/>
        <v>DysFunkTional Family</v>
      </c>
      <c r="M4408" s="8" t="str">
        <f t="shared" si="549"/>
        <v/>
      </c>
      <c r="N4408" s="8" t="str">
        <f t="shared" si="545"/>
        <v>DysFunkTional Family</v>
      </c>
      <c r="O4408" s="10">
        <f>INDEX(cpi!$A$1:$M$106,MATCH($D4408,cpi!$A:$A,0),MATCH($C4408,cpi!$1:$1,0))</f>
        <v>183.8</v>
      </c>
      <c r="P4408" s="10">
        <f>cpi!$I$2</f>
        <v>245.51900000000001</v>
      </c>
      <c r="Q4408" s="10">
        <f t="shared" si="550"/>
        <v>1.3357943416757345</v>
      </c>
      <c r="R4408" s="8" t="str">
        <f t="shared" si="551"/>
        <v/>
      </c>
      <c r="S4408" s="11">
        <f t="shared" si="552"/>
        <v>4007383.0250272034</v>
      </c>
      <c r="T4408" s="11">
        <f t="shared" si="552"/>
        <v>3012216.2404787815</v>
      </c>
      <c r="U4408" s="11">
        <f t="shared" si="552"/>
        <v>3012216.2404787815</v>
      </c>
    </row>
    <row r="4409" spans="1:21" x14ac:dyDescent="0.2">
      <c r="A4409" s="5">
        <v>4452</v>
      </c>
      <c r="B4409" s="17">
        <v>19</v>
      </c>
      <c r="C4409" s="16">
        <v>9</v>
      </c>
      <c r="D4409" s="16">
        <v>2014</v>
      </c>
      <c r="E4409" s="18">
        <v>42194</v>
      </c>
      <c r="F4409" s="9" t="s">
        <v>4349</v>
      </c>
      <c r="G4409" s="3">
        <v>3000000</v>
      </c>
      <c r="H4409" s="3">
        <v>1821983</v>
      </c>
      <c r="I4409" s="3">
        <v>1821983</v>
      </c>
      <c r="J4409" s="8" t="str">
        <f t="shared" si="546"/>
        <v/>
      </c>
      <c r="K4409" s="8" t="str">
        <f t="shared" si="547"/>
        <v/>
      </c>
      <c r="L4409" s="8" t="str">
        <f t="shared" si="548"/>
        <v>Tusk</v>
      </c>
      <c r="M4409" s="8" t="str">
        <f t="shared" si="549"/>
        <v/>
      </c>
      <c r="N4409" s="8" t="str">
        <f t="shared" si="545"/>
        <v>Tusk</v>
      </c>
      <c r="O4409" s="10">
        <f>INDEX(cpi!$A$1:$M$106,MATCH($D4409,cpi!$A:$A,0),MATCH($C4409,cpi!$1:$1,0))</f>
        <v>238.03100000000001</v>
      </c>
      <c r="P4409" s="10">
        <f>cpi!$I$2</f>
        <v>245.51900000000001</v>
      </c>
      <c r="Q4409" s="10">
        <f t="shared" si="550"/>
        <v>1.0314580873919783</v>
      </c>
      <c r="R4409" s="8" t="str">
        <f t="shared" si="551"/>
        <v/>
      </c>
      <c r="S4409" s="11">
        <f t="shared" si="552"/>
        <v>3094374.2621759349</v>
      </c>
      <c r="T4409" s="11">
        <f t="shared" si="552"/>
        <v>1879299.1004406989</v>
      </c>
      <c r="U4409" s="11">
        <f t="shared" si="552"/>
        <v>1879299.1004406989</v>
      </c>
    </row>
    <row r="4410" spans="1:21" x14ac:dyDescent="0.2">
      <c r="A4410" s="5">
        <v>4453</v>
      </c>
      <c r="B4410" s="17">
        <v>24</v>
      </c>
      <c r="C4410" s="16">
        <v>10</v>
      </c>
      <c r="D4410" s="16">
        <v>2003</v>
      </c>
      <c r="E4410" s="18">
        <v>38331</v>
      </c>
      <c r="F4410" s="9" t="s">
        <v>4350</v>
      </c>
      <c r="G4410" s="3">
        <v>3000000</v>
      </c>
      <c r="H4410" s="3">
        <v>1266955</v>
      </c>
      <c r="I4410" s="3">
        <v>10051516</v>
      </c>
      <c r="J4410" s="8" t="str">
        <f t="shared" si="546"/>
        <v/>
      </c>
      <c r="K4410" s="8" t="str">
        <f t="shared" si="547"/>
        <v/>
      </c>
      <c r="L4410" s="8" t="str">
        <f t="shared" si="548"/>
        <v>Elephant</v>
      </c>
      <c r="M4410" s="8" t="str">
        <f t="shared" si="549"/>
        <v/>
      </c>
      <c r="N4410" s="8" t="str">
        <f t="shared" si="545"/>
        <v>Elephant</v>
      </c>
      <c r="O4410" s="10">
        <f>INDEX(cpi!$A$1:$M$106,MATCH($D4410,cpi!$A:$A,0),MATCH($C4410,cpi!$1:$1,0))</f>
        <v>185</v>
      </c>
      <c r="P4410" s="10">
        <f>cpi!$I$2</f>
        <v>245.51900000000001</v>
      </c>
      <c r="Q4410" s="10">
        <f t="shared" si="550"/>
        <v>1.3271297297297298</v>
      </c>
      <c r="R4410" s="8" t="str">
        <f t="shared" si="551"/>
        <v/>
      </c>
      <c r="S4410" s="11">
        <f t="shared" si="552"/>
        <v>3981389.1891891891</v>
      </c>
      <c r="T4410" s="11">
        <f t="shared" si="552"/>
        <v>1681413.6467297298</v>
      </c>
      <c r="U4410" s="11">
        <f t="shared" si="552"/>
        <v>13339665.712454055</v>
      </c>
    </row>
    <row r="4411" spans="1:21" x14ac:dyDescent="0.2">
      <c r="A4411" s="5">
        <v>4454</v>
      </c>
      <c r="B4411" s="17">
        <v>6</v>
      </c>
      <c r="C4411" s="16">
        <v>4</v>
      </c>
      <c r="D4411" s="16">
        <v>2012</v>
      </c>
      <c r="E4411" s="18">
        <v>41064</v>
      </c>
      <c r="F4411" s="9" t="s">
        <v>4351</v>
      </c>
      <c r="G4411" s="3">
        <v>3000000</v>
      </c>
      <c r="H4411" s="3">
        <v>1007535</v>
      </c>
      <c r="I4411" s="3">
        <v>1324299</v>
      </c>
      <c r="J4411" s="8" t="str">
        <f t="shared" si="546"/>
        <v/>
      </c>
      <c r="K4411" s="8" t="str">
        <f t="shared" si="547"/>
        <v/>
      </c>
      <c r="L4411" s="8" t="str">
        <f t="shared" si="548"/>
        <v>Damsels in Distress</v>
      </c>
      <c r="M4411" s="8" t="str">
        <f t="shared" si="549"/>
        <v/>
      </c>
      <c r="N4411" s="8" t="str">
        <f t="shared" si="545"/>
        <v>Damsels in Distress</v>
      </c>
      <c r="O4411" s="10">
        <f>INDEX(cpi!$A$1:$M$106,MATCH($D4411,cpi!$A:$A,0),MATCH($C4411,cpi!$1:$1,0))</f>
        <v>230.08500000000001</v>
      </c>
      <c r="P4411" s="10">
        <f>cpi!$I$2</f>
        <v>245.51900000000001</v>
      </c>
      <c r="Q4411" s="10">
        <f t="shared" si="550"/>
        <v>1.0670795575548166</v>
      </c>
      <c r="R4411" s="8" t="str">
        <f t="shared" si="551"/>
        <v/>
      </c>
      <c r="S4411" s="11">
        <f t="shared" si="552"/>
        <v>3201238.67266445</v>
      </c>
      <c r="T4411" s="11">
        <f t="shared" si="552"/>
        <v>1075120.0020209921</v>
      </c>
      <c r="U4411" s="11">
        <f t="shared" si="552"/>
        <v>1413132.3909902861</v>
      </c>
    </row>
    <row r="4412" spans="1:21" x14ac:dyDescent="0.2">
      <c r="A4412" s="5">
        <v>4455</v>
      </c>
      <c r="B4412" s="17">
        <v>25</v>
      </c>
      <c r="C4412" s="16">
        <v>3</v>
      </c>
      <c r="D4412" s="16">
        <v>2005</v>
      </c>
      <c r="E4412" s="18">
        <v>39085</v>
      </c>
      <c r="F4412" s="9" t="s">
        <v>4352</v>
      </c>
      <c r="G4412" s="3">
        <v>3000000</v>
      </c>
      <c r="H4412" s="3">
        <v>707391</v>
      </c>
      <c r="I4412" s="3">
        <v>6239723</v>
      </c>
      <c r="J4412" s="8" t="str">
        <f t="shared" si="546"/>
        <v/>
      </c>
      <c r="K4412" s="8" t="str">
        <f t="shared" si="547"/>
        <v/>
      </c>
      <c r="L4412" s="8" t="str">
        <f t="shared" si="548"/>
        <v>Oldboy</v>
      </c>
      <c r="M4412" s="8" t="str">
        <f t="shared" si="549"/>
        <v/>
      </c>
      <c r="N4412" s="8" t="str">
        <f t="shared" si="545"/>
        <v>Oldboy</v>
      </c>
      <c r="O4412" s="10">
        <f>INDEX(cpi!$A$1:$M$106,MATCH($D4412,cpi!$A:$A,0),MATCH($C4412,cpi!$1:$1,0))</f>
        <v>193.3</v>
      </c>
      <c r="P4412" s="10">
        <f>cpi!$I$2</f>
        <v>245.51900000000001</v>
      </c>
      <c r="Q4412" s="10">
        <f t="shared" si="550"/>
        <v>1.2701448525607864</v>
      </c>
      <c r="R4412" s="8" t="str">
        <f t="shared" si="551"/>
        <v/>
      </c>
      <c r="S4412" s="11">
        <f t="shared" si="552"/>
        <v>3810434.5576823591</v>
      </c>
      <c r="T4412" s="11">
        <f t="shared" si="552"/>
        <v>898489.03739782725</v>
      </c>
      <c r="U4412" s="11">
        <f t="shared" si="552"/>
        <v>7925352.0498551475</v>
      </c>
    </row>
    <row r="4413" spans="1:21" x14ac:dyDescent="0.2">
      <c r="A4413" s="5">
        <v>4456</v>
      </c>
      <c r="B4413" s="17">
        <v>6</v>
      </c>
      <c r="C4413" s="16">
        <v>5</v>
      </c>
      <c r="D4413" s="16">
        <v>2011</v>
      </c>
      <c r="E4413" s="18">
        <v>40699</v>
      </c>
      <c r="F4413" s="9" t="s">
        <v>4353</v>
      </c>
      <c r="G4413" s="3">
        <v>3000000</v>
      </c>
      <c r="H4413" s="3">
        <v>703372</v>
      </c>
      <c r="I4413" s="3">
        <v>834953</v>
      </c>
      <c r="J4413" s="8" t="str">
        <f t="shared" si="546"/>
        <v/>
      </c>
      <c r="K4413" s="8" t="str">
        <f t="shared" si="547"/>
        <v/>
      </c>
      <c r="L4413" s="8" t="str">
        <f t="shared" si="548"/>
        <v>Hobo with a Shotgun</v>
      </c>
      <c r="M4413" s="8" t="str">
        <f t="shared" si="549"/>
        <v/>
      </c>
      <c r="N4413" s="8" t="str">
        <f t="shared" si="545"/>
        <v>Hobo with a Shotgun</v>
      </c>
      <c r="O4413" s="10">
        <f>INDEX(cpi!$A$1:$M$106,MATCH($D4413,cpi!$A:$A,0),MATCH($C4413,cpi!$1:$1,0))</f>
        <v>225.964</v>
      </c>
      <c r="P4413" s="10">
        <f>cpi!$I$2</f>
        <v>245.51900000000001</v>
      </c>
      <c r="Q4413" s="10">
        <f t="shared" si="550"/>
        <v>1.0865403338584907</v>
      </c>
      <c r="R4413" s="8" t="str">
        <f t="shared" si="551"/>
        <v/>
      </c>
      <c r="S4413" s="11">
        <f t="shared" si="552"/>
        <v>3259621.0015754723</v>
      </c>
      <c r="T4413" s="11">
        <f t="shared" si="552"/>
        <v>764242.04770671437</v>
      </c>
      <c r="U4413" s="11">
        <f t="shared" si="552"/>
        <v>907210.11137614842</v>
      </c>
    </row>
    <row r="4414" spans="1:21" x14ac:dyDescent="0.2">
      <c r="A4414" s="5">
        <v>4457</v>
      </c>
      <c r="B4414" s="17">
        <v>7</v>
      </c>
      <c r="C4414" s="16">
        <v>9</v>
      </c>
      <c r="D4414" s="16">
        <v>2012</v>
      </c>
      <c r="E4414" s="18">
        <v>41099</v>
      </c>
      <c r="F4414" s="9" t="s">
        <v>4354</v>
      </c>
      <c r="G4414" s="3">
        <v>3000000</v>
      </c>
      <c r="H4414" s="3">
        <v>446770</v>
      </c>
      <c r="I4414" s="3">
        <v>12577401</v>
      </c>
      <c r="J4414" s="8" t="str">
        <f t="shared" si="546"/>
        <v/>
      </c>
      <c r="K4414" s="8" t="str">
        <f t="shared" si="547"/>
        <v/>
      </c>
      <c r="L4414" s="8" t="str">
        <f t="shared" si="548"/>
        <v>Bachelorette</v>
      </c>
      <c r="M4414" s="8" t="str">
        <f t="shared" si="549"/>
        <v/>
      </c>
      <c r="N4414" s="8" t="str">
        <f t="shared" si="545"/>
        <v>Bachelorette</v>
      </c>
      <c r="O4414" s="10">
        <f>INDEX(cpi!$A$1:$M$106,MATCH($D4414,cpi!$A:$A,0),MATCH($C4414,cpi!$1:$1,0))</f>
        <v>231.40700000000001</v>
      </c>
      <c r="P4414" s="10">
        <f>cpi!$I$2</f>
        <v>245.51900000000001</v>
      </c>
      <c r="Q4414" s="10">
        <f t="shared" si="550"/>
        <v>1.0609834620387455</v>
      </c>
      <c r="R4414" s="8" t="str">
        <f t="shared" si="551"/>
        <v/>
      </c>
      <c r="S4414" s="11">
        <f t="shared" si="552"/>
        <v>3182950.3861162364</v>
      </c>
      <c r="T4414" s="11">
        <f t="shared" si="552"/>
        <v>474015.58133505034</v>
      </c>
      <c r="U4414" s="11">
        <f t="shared" si="552"/>
        <v>13344414.45642958</v>
      </c>
    </row>
    <row r="4415" spans="1:21" x14ac:dyDescent="0.2">
      <c r="A4415" s="5">
        <v>4458</v>
      </c>
      <c r="B4415" s="17">
        <v>15</v>
      </c>
      <c r="C4415" s="16">
        <v>1</v>
      </c>
      <c r="D4415" s="16">
        <v>2010</v>
      </c>
      <c r="E4415" s="18">
        <v>40603</v>
      </c>
      <c r="F4415" s="9" t="s">
        <v>4355</v>
      </c>
      <c r="G4415" s="3">
        <v>3000000</v>
      </c>
      <c r="H4415" s="3">
        <v>374675</v>
      </c>
      <c r="I4415" s="3">
        <v>5922292</v>
      </c>
      <c r="J4415" s="8" t="str">
        <f t="shared" si="546"/>
        <v/>
      </c>
      <c r="K4415" s="8" t="str">
        <f t="shared" si="547"/>
        <v/>
      </c>
      <c r="L4415" s="8" t="str">
        <f t="shared" si="548"/>
        <v>Fish Tank</v>
      </c>
      <c r="M4415" s="8" t="str">
        <f t="shared" si="549"/>
        <v/>
      </c>
      <c r="N4415" s="8" t="str">
        <f t="shared" si="545"/>
        <v>Fish Tank</v>
      </c>
      <c r="O4415" s="10">
        <f>INDEX(cpi!$A$1:$M$106,MATCH($D4415,cpi!$A:$A,0),MATCH($C4415,cpi!$1:$1,0))</f>
        <v>216.68700000000001</v>
      </c>
      <c r="P4415" s="10">
        <f>cpi!$I$2</f>
        <v>245.51900000000001</v>
      </c>
      <c r="Q4415" s="10">
        <f t="shared" si="550"/>
        <v>1.1330582822227453</v>
      </c>
      <c r="R4415" s="8" t="str">
        <f t="shared" si="551"/>
        <v/>
      </c>
      <c r="S4415" s="11">
        <f t="shared" si="552"/>
        <v>3399174.846668236</v>
      </c>
      <c r="T4415" s="11">
        <f t="shared" si="552"/>
        <v>424528.61189180712</v>
      </c>
      <c r="U4415" s="11">
        <f t="shared" si="552"/>
        <v>6710302.0003415067</v>
      </c>
    </row>
    <row r="4416" spans="1:21" x14ac:dyDescent="0.2">
      <c r="A4416" s="5">
        <v>4459</v>
      </c>
      <c r="B4416" s="17">
        <v>9</v>
      </c>
      <c r="C4416" s="16">
        <v>9</v>
      </c>
      <c r="D4416" s="16">
        <v>2011</v>
      </c>
      <c r="E4416" s="18">
        <v>40795</v>
      </c>
      <c r="F4416" s="9" t="s">
        <v>4356</v>
      </c>
      <c r="G4416" s="3">
        <v>3000000</v>
      </c>
      <c r="H4416" s="3">
        <v>331000</v>
      </c>
      <c r="I4416" s="3">
        <v>331000</v>
      </c>
      <c r="J4416" s="8" t="str">
        <f t="shared" si="546"/>
        <v/>
      </c>
      <c r="K4416" s="8" t="str">
        <f t="shared" si="547"/>
        <v/>
      </c>
      <c r="L4416" s="8" t="str">
        <f t="shared" si="548"/>
        <v>Creature</v>
      </c>
      <c r="M4416" s="8" t="str">
        <f t="shared" si="549"/>
        <v/>
      </c>
      <c r="N4416" s="8" t="str">
        <f t="shared" si="545"/>
        <v>Creature</v>
      </c>
      <c r="O4416" s="10">
        <f>INDEX(cpi!$A$1:$M$106,MATCH($D4416,cpi!$A:$A,0),MATCH($C4416,cpi!$1:$1,0))</f>
        <v>226.88900000000001</v>
      </c>
      <c r="P4416" s="10">
        <f>cpi!$I$2</f>
        <v>245.51900000000001</v>
      </c>
      <c r="Q4416" s="10">
        <f t="shared" si="550"/>
        <v>1.0821106355971422</v>
      </c>
      <c r="R4416" s="8" t="str">
        <f t="shared" si="551"/>
        <v/>
      </c>
      <c r="S4416" s="11">
        <f t="shared" si="552"/>
        <v>3246331.9067914262</v>
      </c>
      <c r="T4416" s="11">
        <f t="shared" si="552"/>
        <v>358178.62038265407</v>
      </c>
      <c r="U4416" s="11">
        <f t="shared" si="552"/>
        <v>358178.62038265407</v>
      </c>
    </row>
    <row r="4417" spans="1:21" x14ac:dyDescent="0.2">
      <c r="A4417" s="5">
        <v>4460</v>
      </c>
      <c r="B4417" s="17">
        <v>23</v>
      </c>
      <c r="C4417" s="16">
        <v>8</v>
      </c>
      <c r="D4417" s="16">
        <v>1996</v>
      </c>
      <c r="E4417" s="18">
        <v>35742</v>
      </c>
      <c r="F4417" s="9" t="s">
        <v>4357</v>
      </c>
      <c r="G4417" s="3">
        <v>3000000</v>
      </c>
      <c r="H4417" s="3">
        <v>295493</v>
      </c>
      <c r="I4417" s="3">
        <v>295493</v>
      </c>
      <c r="J4417" s="8" t="str">
        <f t="shared" si="546"/>
        <v/>
      </c>
      <c r="K4417" s="8" t="str">
        <f t="shared" si="547"/>
        <v/>
      </c>
      <c r="L4417" s="8" t="str">
        <f t="shared" si="548"/>
        <v>Freeway</v>
      </c>
      <c r="M4417" s="8" t="str">
        <f t="shared" si="549"/>
        <v/>
      </c>
      <c r="N4417" s="8" t="str">
        <f t="shared" si="545"/>
        <v>Freeway</v>
      </c>
      <c r="O4417" s="10">
        <f>INDEX(cpi!$A$1:$M$106,MATCH($D4417,cpi!$A:$A,0),MATCH($C4417,cpi!$1:$1,0))</f>
        <v>157.30000000000001</v>
      </c>
      <c r="P4417" s="10">
        <f>cpi!$I$2</f>
        <v>245.51900000000001</v>
      </c>
      <c r="Q4417" s="10">
        <f t="shared" si="550"/>
        <v>1.5608328035600763</v>
      </c>
      <c r="R4417" s="8" t="str">
        <f t="shared" si="551"/>
        <v/>
      </c>
      <c r="S4417" s="11">
        <f t="shared" si="552"/>
        <v>4682498.4106802288</v>
      </c>
      <c r="T4417" s="11">
        <f t="shared" si="552"/>
        <v>461215.16762237763</v>
      </c>
      <c r="U4417" s="11">
        <f t="shared" si="552"/>
        <v>461215.16762237763</v>
      </c>
    </row>
    <row r="4418" spans="1:21" x14ac:dyDescent="0.2">
      <c r="A4418" s="5">
        <v>4461</v>
      </c>
      <c r="B4418" s="17">
        <v>6</v>
      </c>
      <c r="C4418" s="16">
        <v>10</v>
      </c>
      <c r="D4418" s="16">
        <v>2006</v>
      </c>
      <c r="E4418" s="18">
        <v>38878</v>
      </c>
      <c r="F4418" s="9" t="s">
        <v>4358</v>
      </c>
      <c r="G4418" s="3">
        <v>3000000</v>
      </c>
      <c r="H4418" s="3">
        <v>252726</v>
      </c>
      <c r="I4418" s="3">
        <v>252726</v>
      </c>
      <c r="J4418" s="8" t="str">
        <f t="shared" si="546"/>
        <v/>
      </c>
      <c r="K4418" s="8" t="str">
        <f t="shared" si="547"/>
        <v/>
      </c>
      <c r="L4418" s="8" t="str">
        <f t="shared" si="548"/>
        <v>Love's Abiding Joy</v>
      </c>
      <c r="M4418" s="8" t="str">
        <f t="shared" si="549"/>
        <v/>
      </c>
      <c r="N4418" s="8" t="str">
        <f t="shared" ref="N4418:N4481" si="553">IF(M4418=1,L4418&amp;" ("&amp;D4418&amp;")",L4418)</f>
        <v>Love's Abiding Joy</v>
      </c>
      <c r="O4418" s="10">
        <f>INDEX(cpi!$A$1:$M$106,MATCH($D4418,cpi!$A:$A,0),MATCH($C4418,cpi!$1:$1,0))</f>
        <v>201.8</v>
      </c>
      <c r="P4418" s="10">
        <f>cpi!$I$2</f>
        <v>245.51900000000001</v>
      </c>
      <c r="Q4418" s="10">
        <f t="shared" si="550"/>
        <v>1.2166451932606541</v>
      </c>
      <c r="R4418" s="8" t="str">
        <f t="shared" si="551"/>
        <v/>
      </c>
      <c r="S4418" s="11">
        <f t="shared" si="552"/>
        <v>3649935.5797819626</v>
      </c>
      <c r="T4418" s="11">
        <f t="shared" si="552"/>
        <v>307477.87311199208</v>
      </c>
      <c r="U4418" s="11">
        <f t="shared" si="552"/>
        <v>307477.87311199208</v>
      </c>
    </row>
    <row r="4419" spans="1:21" x14ac:dyDescent="0.2">
      <c r="A4419" s="5">
        <v>4462</v>
      </c>
      <c r="B4419" s="17">
        <v>12</v>
      </c>
      <c r="C4419" s="16">
        <v>2</v>
      </c>
      <c r="D4419" s="16">
        <v>1993</v>
      </c>
      <c r="E4419" s="18">
        <v>34305</v>
      </c>
      <c r="F4419" s="9" t="s">
        <v>4359</v>
      </c>
      <c r="G4419" s="3">
        <v>3000000</v>
      </c>
      <c r="H4419" s="3">
        <v>242623</v>
      </c>
      <c r="I4419" s="3">
        <v>242623</v>
      </c>
      <c r="J4419" s="8" t="str">
        <f t="shared" ref="J4419:J4482" si="554">IF(I4419=0,1,"")</f>
        <v/>
      </c>
      <c r="K4419" s="8" t="str">
        <f t="shared" ref="K4419:K4482" si="555">IF(D4419&gt;2017,1,"")</f>
        <v/>
      </c>
      <c r="L4419" s="8" t="str">
        <f t="shared" ref="L4419:L4482" si="556">F4419</f>
        <v>Braindead</v>
      </c>
      <c r="M4419" s="8" t="str">
        <f t="shared" ref="M4419:M4482" si="557">IF(COUNTIF($L$2:$L$5233,L4419)&gt;1,1,"")</f>
        <v/>
      </c>
      <c r="N4419" s="8" t="str">
        <f t="shared" si="553"/>
        <v>Braindead</v>
      </c>
      <c r="O4419" s="10">
        <f>INDEX(cpi!$A$1:$M$106,MATCH($D4419,cpi!$A:$A,0),MATCH($C4419,cpi!$1:$1,0))</f>
        <v>143.1</v>
      </c>
      <c r="P4419" s="10">
        <f>cpi!$I$2</f>
        <v>245.51900000000001</v>
      </c>
      <c r="Q4419" s="10">
        <f t="shared" ref="Q4419:Q4482" si="558">P4419/O4419</f>
        <v>1.715716282320056</v>
      </c>
      <c r="R4419" s="8" t="str">
        <f t="shared" ref="R4419:R4482" si="559">IF(ISERROR(Q4419),1,"")</f>
        <v/>
      </c>
      <c r="S4419" s="11">
        <f t="shared" ref="S4419:U4482" si="560">G4419*$Q4419</f>
        <v>5147148.8469601683</v>
      </c>
      <c r="T4419" s="11">
        <f t="shared" si="560"/>
        <v>416272.23156533897</v>
      </c>
      <c r="U4419" s="11">
        <f t="shared" si="560"/>
        <v>416272.23156533897</v>
      </c>
    </row>
    <row r="4420" spans="1:21" x14ac:dyDescent="0.2">
      <c r="A4420" s="5">
        <v>4463</v>
      </c>
      <c r="B4420" s="17">
        <v>1</v>
      </c>
      <c r="C4420" s="16">
        <v>10</v>
      </c>
      <c r="D4420" s="16">
        <v>2010</v>
      </c>
      <c r="E4420" s="18">
        <v>40188</v>
      </c>
      <c r="F4420" s="9" t="s">
        <v>4360</v>
      </c>
      <c r="G4420" s="3">
        <v>3000000</v>
      </c>
      <c r="H4420" s="3">
        <v>205842</v>
      </c>
      <c r="I4420" s="3">
        <v>1022453</v>
      </c>
      <c r="J4420" s="8" t="str">
        <f t="shared" si="554"/>
        <v/>
      </c>
      <c r="K4420" s="8" t="str">
        <f t="shared" si="555"/>
        <v/>
      </c>
      <c r="L4420" s="8" t="str">
        <f t="shared" si="556"/>
        <v>Chain Letter</v>
      </c>
      <c r="M4420" s="8" t="str">
        <f t="shared" si="557"/>
        <v/>
      </c>
      <c r="N4420" s="8" t="str">
        <f t="shared" si="553"/>
        <v>Chain Letter</v>
      </c>
      <c r="O4420" s="10">
        <f>INDEX(cpi!$A$1:$M$106,MATCH($D4420,cpi!$A:$A,0),MATCH($C4420,cpi!$1:$1,0))</f>
        <v>218.71100000000001</v>
      </c>
      <c r="P4420" s="10">
        <f>cpi!$I$2</f>
        <v>245.51900000000001</v>
      </c>
      <c r="Q4420" s="10">
        <f t="shared" si="558"/>
        <v>1.1225727101060303</v>
      </c>
      <c r="R4420" s="8" t="str">
        <f t="shared" si="559"/>
        <v/>
      </c>
      <c r="S4420" s="11">
        <f t="shared" si="560"/>
        <v>3367718.1303180908</v>
      </c>
      <c r="T4420" s="11">
        <f t="shared" si="560"/>
        <v>231072.61179364548</v>
      </c>
      <c r="U4420" s="11">
        <f t="shared" si="560"/>
        <v>1147777.835166041</v>
      </c>
    </row>
    <row r="4421" spans="1:21" x14ac:dyDescent="0.2">
      <c r="A4421" s="5">
        <v>4464</v>
      </c>
      <c r="B4421" s="17">
        <v>2</v>
      </c>
      <c r="C4421" s="16">
        <v>3</v>
      </c>
      <c r="D4421" s="16">
        <v>2012</v>
      </c>
      <c r="E4421" s="18">
        <v>40942</v>
      </c>
      <c r="F4421" s="9" t="s">
        <v>4361</v>
      </c>
      <c r="G4421" s="3">
        <v>3000000</v>
      </c>
      <c r="H4421" s="3">
        <v>201436</v>
      </c>
      <c r="I4421" s="3">
        <v>223652</v>
      </c>
      <c r="J4421" s="8" t="str">
        <f t="shared" si="554"/>
        <v/>
      </c>
      <c r="K4421" s="8" t="str">
        <f t="shared" si="555"/>
        <v/>
      </c>
      <c r="L4421" s="8" t="str">
        <f t="shared" si="556"/>
        <v>Tim and Eric's Billion Dollar Movie</v>
      </c>
      <c r="M4421" s="8" t="str">
        <f t="shared" si="557"/>
        <v/>
      </c>
      <c r="N4421" s="8" t="str">
        <f t="shared" si="553"/>
        <v>Tim and Eric's Billion Dollar Movie</v>
      </c>
      <c r="O4421" s="10">
        <f>INDEX(cpi!$A$1:$M$106,MATCH($D4421,cpi!$A:$A,0),MATCH($C4421,cpi!$1:$1,0))</f>
        <v>229.392</v>
      </c>
      <c r="P4421" s="10">
        <f>cpi!$I$2</f>
        <v>245.51900000000001</v>
      </c>
      <c r="Q4421" s="10">
        <f t="shared" si="558"/>
        <v>1.0703032363813909</v>
      </c>
      <c r="R4421" s="8" t="str">
        <f t="shared" si="559"/>
        <v/>
      </c>
      <c r="S4421" s="11">
        <f t="shared" si="560"/>
        <v>3210909.7091441727</v>
      </c>
      <c r="T4421" s="11">
        <f t="shared" si="560"/>
        <v>215597.60272372185</v>
      </c>
      <c r="U4421" s="11">
        <f t="shared" si="560"/>
        <v>239375.45942317083</v>
      </c>
    </row>
    <row r="4422" spans="1:21" x14ac:dyDescent="0.2">
      <c r="A4422" s="5">
        <v>4465</v>
      </c>
      <c r="B4422" s="17">
        <v>9</v>
      </c>
      <c r="C4422" s="16">
        <v>11</v>
      </c>
      <c r="D4422" s="16">
        <v>2007</v>
      </c>
      <c r="E4422" s="18">
        <v>39336</v>
      </c>
      <c r="F4422" s="9" t="s">
        <v>4362</v>
      </c>
      <c r="G4422" s="3">
        <v>3000000</v>
      </c>
      <c r="H4422" s="3">
        <v>163069</v>
      </c>
      <c r="I4422" s="3">
        <v>163069</v>
      </c>
      <c r="J4422" s="8" t="str">
        <f t="shared" si="554"/>
        <v/>
      </c>
      <c r="K4422" s="8" t="str">
        <f t="shared" si="555"/>
        <v/>
      </c>
      <c r="L4422" s="8" t="str">
        <f t="shared" si="556"/>
        <v>Holly</v>
      </c>
      <c r="M4422" s="8" t="str">
        <f t="shared" si="557"/>
        <v/>
      </c>
      <c r="N4422" s="8" t="str">
        <f t="shared" si="553"/>
        <v>Holly</v>
      </c>
      <c r="O4422" s="10">
        <f>INDEX(cpi!$A$1:$M$106,MATCH($D4422,cpi!$A:$A,0),MATCH($C4422,cpi!$1:$1,0))</f>
        <v>210.17699999999999</v>
      </c>
      <c r="P4422" s="10">
        <f>cpi!$I$2</f>
        <v>245.51900000000001</v>
      </c>
      <c r="Q4422" s="10">
        <f t="shared" si="558"/>
        <v>1.168153508709326</v>
      </c>
      <c r="R4422" s="8" t="str">
        <f t="shared" si="559"/>
        <v/>
      </c>
      <c r="S4422" s="11">
        <f t="shared" si="560"/>
        <v>3504460.5261279778</v>
      </c>
      <c r="T4422" s="11">
        <f t="shared" si="560"/>
        <v>190489.62451172108</v>
      </c>
      <c r="U4422" s="11">
        <f t="shared" si="560"/>
        <v>190489.62451172108</v>
      </c>
    </row>
    <row r="4423" spans="1:21" x14ac:dyDescent="0.2">
      <c r="A4423" s="5">
        <v>4466</v>
      </c>
      <c r="B4423" s="17">
        <v>26</v>
      </c>
      <c r="C4423" s="16">
        <v>3</v>
      </c>
      <c r="D4423" s="16">
        <v>2010</v>
      </c>
      <c r="E4423" s="18">
        <v>40942</v>
      </c>
      <c r="F4423" s="9" t="s">
        <v>4363</v>
      </c>
      <c r="G4423" s="3">
        <v>3000000</v>
      </c>
      <c r="H4423" s="3">
        <v>133411</v>
      </c>
      <c r="I4423" s="3">
        <v>133411</v>
      </c>
      <c r="J4423" s="8" t="str">
        <f t="shared" si="554"/>
        <v/>
      </c>
      <c r="K4423" s="8" t="str">
        <f t="shared" si="555"/>
        <v/>
      </c>
      <c r="L4423" s="8" t="str">
        <f t="shared" si="556"/>
        <v>The Eclipse</v>
      </c>
      <c r="M4423" s="8" t="str">
        <f t="shared" si="557"/>
        <v/>
      </c>
      <c r="N4423" s="8" t="str">
        <f t="shared" si="553"/>
        <v>The Eclipse</v>
      </c>
      <c r="O4423" s="10">
        <f>INDEX(cpi!$A$1:$M$106,MATCH($D4423,cpi!$A:$A,0),MATCH($C4423,cpi!$1:$1,0))</f>
        <v>217.631</v>
      </c>
      <c r="P4423" s="10">
        <f>cpi!$I$2</f>
        <v>245.51900000000001</v>
      </c>
      <c r="Q4423" s="10">
        <f t="shared" si="558"/>
        <v>1.1281435089670131</v>
      </c>
      <c r="R4423" s="8" t="str">
        <f t="shared" si="559"/>
        <v/>
      </c>
      <c r="S4423" s="11">
        <f t="shared" si="560"/>
        <v>3384430.5269010393</v>
      </c>
      <c r="T4423" s="11">
        <f t="shared" si="560"/>
        <v>150506.75367479818</v>
      </c>
      <c r="U4423" s="11">
        <f t="shared" si="560"/>
        <v>150506.75367479818</v>
      </c>
    </row>
    <row r="4424" spans="1:21" x14ac:dyDescent="0.2">
      <c r="A4424" s="5">
        <v>4467</v>
      </c>
      <c r="B4424" s="17">
        <v>21</v>
      </c>
      <c r="C4424" s="16">
        <v>3</v>
      </c>
      <c r="D4424" s="16">
        <v>2008</v>
      </c>
      <c r="E4424" s="18">
        <v>40059</v>
      </c>
      <c r="F4424" s="9" t="s">
        <v>4364</v>
      </c>
      <c r="G4424" s="3">
        <v>3000000</v>
      </c>
      <c r="H4424" s="3">
        <v>115879</v>
      </c>
      <c r="I4424" s="3">
        <v>115879</v>
      </c>
      <c r="J4424" s="8" t="str">
        <f t="shared" si="554"/>
        <v/>
      </c>
      <c r="K4424" s="8" t="str">
        <f t="shared" si="555"/>
        <v/>
      </c>
      <c r="L4424" s="8" t="str">
        <f t="shared" si="556"/>
        <v>The Grand</v>
      </c>
      <c r="M4424" s="8" t="str">
        <f t="shared" si="557"/>
        <v/>
      </c>
      <c r="N4424" s="8" t="str">
        <f t="shared" si="553"/>
        <v>The Grand</v>
      </c>
      <c r="O4424" s="10">
        <f>INDEX(cpi!$A$1:$M$106,MATCH($D4424,cpi!$A:$A,0),MATCH($C4424,cpi!$1:$1,0))</f>
        <v>213.52799999999999</v>
      </c>
      <c r="P4424" s="10">
        <f>cpi!$I$2</f>
        <v>245.51900000000001</v>
      </c>
      <c r="Q4424" s="10">
        <f t="shared" si="558"/>
        <v>1.1498211007455696</v>
      </c>
      <c r="R4424" s="8" t="str">
        <f t="shared" si="559"/>
        <v/>
      </c>
      <c r="S4424" s="11">
        <f t="shared" si="560"/>
        <v>3449463.3022367088</v>
      </c>
      <c r="T4424" s="11">
        <f t="shared" si="560"/>
        <v>133240.11933329588</v>
      </c>
      <c r="U4424" s="11">
        <f t="shared" si="560"/>
        <v>133240.11933329588</v>
      </c>
    </row>
    <row r="4425" spans="1:21" x14ac:dyDescent="0.2">
      <c r="A4425" s="5">
        <v>4468</v>
      </c>
      <c r="B4425" s="17">
        <v>17</v>
      </c>
      <c r="C4425" s="16">
        <v>3</v>
      </c>
      <c r="D4425" s="16">
        <v>2006</v>
      </c>
      <c r="E4425" s="18">
        <v>39205</v>
      </c>
      <c r="F4425" s="9" t="s">
        <v>4365</v>
      </c>
      <c r="G4425" s="3">
        <v>3000000</v>
      </c>
      <c r="H4425" s="3">
        <v>95204</v>
      </c>
      <c r="I4425" s="3">
        <v>95204</v>
      </c>
      <c r="J4425" s="8" t="str">
        <f t="shared" si="554"/>
        <v/>
      </c>
      <c r="K4425" s="8" t="str">
        <f t="shared" si="555"/>
        <v/>
      </c>
      <c r="L4425" s="8" t="str">
        <f t="shared" si="556"/>
        <v>Sommersturm</v>
      </c>
      <c r="M4425" s="8" t="str">
        <f t="shared" si="557"/>
        <v/>
      </c>
      <c r="N4425" s="8" t="str">
        <f t="shared" si="553"/>
        <v>Sommersturm</v>
      </c>
      <c r="O4425" s="10">
        <f>INDEX(cpi!$A$1:$M$106,MATCH($D4425,cpi!$A:$A,0),MATCH($C4425,cpi!$1:$1,0))</f>
        <v>199.8</v>
      </c>
      <c r="P4425" s="10">
        <f>cpi!$I$2</f>
        <v>245.51900000000001</v>
      </c>
      <c r="Q4425" s="10">
        <f t="shared" si="558"/>
        <v>1.2288238238238238</v>
      </c>
      <c r="R4425" s="8" t="str">
        <f t="shared" si="559"/>
        <v/>
      </c>
      <c r="S4425" s="11">
        <f t="shared" si="560"/>
        <v>3686471.4714714712</v>
      </c>
      <c r="T4425" s="11">
        <f t="shared" si="560"/>
        <v>116988.94332332333</v>
      </c>
      <c r="U4425" s="11">
        <f t="shared" si="560"/>
        <v>116988.94332332333</v>
      </c>
    </row>
    <row r="4426" spans="1:21" x14ac:dyDescent="0.2">
      <c r="A4426" s="5">
        <v>4469</v>
      </c>
      <c r="B4426" s="17">
        <v>15</v>
      </c>
      <c r="C4426" s="16">
        <v>8</v>
      </c>
      <c r="D4426" s="16">
        <v>2014</v>
      </c>
      <c r="E4426" s="18">
        <v>42071</v>
      </c>
      <c r="F4426" s="9" t="s">
        <v>4366</v>
      </c>
      <c r="G4426" s="3">
        <v>3000000</v>
      </c>
      <c r="H4426" s="3">
        <v>78948</v>
      </c>
      <c r="I4426" s="3">
        <v>78948</v>
      </c>
      <c r="J4426" s="8" t="str">
        <f t="shared" si="554"/>
        <v/>
      </c>
      <c r="K4426" s="8" t="str">
        <f t="shared" si="555"/>
        <v/>
      </c>
      <c r="L4426" s="8" t="str">
        <f t="shared" si="556"/>
        <v>Fort McCoy</v>
      </c>
      <c r="M4426" s="8" t="str">
        <f t="shared" si="557"/>
        <v/>
      </c>
      <c r="N4426" s="8" t="str">
        <f t="shared" si="553"/>
        <v>Fort McCoy</v>
      </c>
      <c r="O4426" s="10">
        <f>INDEX(cpi!$A$1:$M$106,MATCH($D4426,cpi!$A:$A,0),MATCH($C4426,cpi!$1:$1,0))</f>
        <v>237.852</v>
      </c>
      <c r="P4426" s="10">
        <f>cpi!$I$2</f>
        <v>245.51900000000001</v>
      </c>
      <c r="Q4426" s="10">
        <f t="shared" si="558"/>
        <v>1.0322343305921329</v>
      </c>
      <c r="R4426" s="8" t="str">
        <f t="shared" si="559"/>
        <v/>
      </c>
      <c r="S4426" s="11">
        <f t="shared" si="560"/>
        <v>3096702.9917763988</v>
      </c>
      <c r="T4426" s="11">
        <f t="shared" si="560"/>
        <v>81492.835931587702</v>
      </c>
      <c r="U4426" s="11">
        <f t="shared" si="560"/>
        <v>81492.835931587702</v>
      </c>
    </row>
    <row r="4427" spans="1:21" x14ac:dyDescent="0.2">
      <c r="A4427" s="5">
        <v>4470</v>
      </c>
      <c r="B4427" s="17">
        <v>4</v>
      </c>
      <c r="C4427" s="16">
        <v>8</v>
      </c>
      <c r="D4427" s="16">
        <v>1999</v>
      </c>
      <c r="E4427" s="18">
        <v>36258</v>
      </c>
      <c r="F4427" s="9" t="s">
        <v>2060</v>
      </c>
      <c r="G4427" s="3">
        <v>3000000</v>
      </c>
      <c r="H4427" s="3">
        <v>51773</v>
      </c>
      <c r="I4427" s="3">
        <v>101773</v>
      </c>
      <c r="J4427" s="8" t="str">
        <f t="shared" si="554"/>
        <v/>
      </c>
      <c r="K4427" s="8" t="str">
        <f t="shared" si="555"/>
        <v/>
      </c>
      <c r="L4427" s="8" t="str">
        <f t="shared" si="556"/>
        <v>The Gambler</v>
      </c>
      <c r="M4427" s="8">
        <f t="shared" si="557"/>
        <v>1</v>
      </c>
      <c r="N4427" s="8" t="str">
        <f t="shared" si="553"/>
        <v>The Gambler (1999)</v>
      </c>
      <c r="O4427" s="10">
        <f>INDEX(cpi!$A$1:$M$106,MATCH($D4427,cpi!$A:$A,0),MATCH($C4427,cpi!$1:$1,0))</f>
        <v>167.1</v>
      </c>
      <c r="P4427" s="10">
        <f>cpi!$I$2</f>
        <v>245.51900000000001</v>
      </c>
      <c r="Q4427" s="10">
        <f t="shared" si="558"/>
        <v>1.4692938360263317</v>
      </c>
      <c r="R4427" s="8" t="str">
        <f t="shared" si="559"/>
        <v/>
      </c>
      <c r="S4427" s="11">
        <f t="shared" si="560"/>
        <v>4407881.5080789952</v>
      </c>
      <c r="T4427" s="11">
        <f t="shared" si="560"/>
        <v>76069.749772591269</v>
      </c>
      <c r="U4427" s="11">
        <f t="shared" si="560"/>
        <v>149534.44157390785</v>
      </c>
    </row>
    <row r="4428" spans="1:21" x14ac:dyDescent="0.2">
      <c r="A4428" s="5">
        <v>4471</v>
      </c>
      <c r="B4428" s="17">
        <v>13</v>
      </c>
      <c r="C4428" s="16">
        <v>10</v>
      </c>
      <c r="D4428" s="16">
        <v>2000</v>
      </c>
      <c r="E4428" s="18">
        <v>36901</v>
      </c>
      <c r="F4428" s="9" t="s">
        <v>4367</v>
      </c>
      <c r="G4428" s="3">
        <v>3000000</v>
      </c>
      <c r="H4428" s="3">
        <v>39852</v>
      </c>
      <c r="I4428" s="3">
        <v>39852</v>
      </c>
      <c r="J4428" s="8" t="str">
        <f t="shared" si="554"/>
        <v/>
      </c>
      <c r="K4428" s="8" t="str">
        <f t="shared" si="555"/>
        <v/>
      </c>
      <c r="L4428" s="8" t="str">
        <f t="shared" si="556"/>
        <v>Just Looking</v>
      </c>
      <c r="M4428" s="8" t="str">
        <f t="shared" si="557"/>
        <v/>
      </c>
      <c r="N4428" s="8" t="str">
        <f t="shared" si="553"/>
        <v>Just Looking</v>
      </c>
      <c r="O4428" s="10">
        <f>INDEX(cpi!$A$1:$M$106,MATCH($D4428,cpi!$A:$A,0),MATCH($C4428,cpi!$1:$1,0))</f>
        <v>174</v>
      </c>
      <c r="P4428" s="10">
        <f>cpi!$I$2</f>
        <v>245.51900000000001</v>
      </c>
      <c r="Q4428" s="10">
        <f t="shared" si="558"/>
        <v>1.411028735632184</v>
      </c>
      <c r="R4428" s="8" t="str">
        <f t="shared" si="559"/>
        <v/>
      </c>
      <c r="S4428" s="11">
        <f t="shared" si="560"/>
        <v>4233086.2068965519</v>
      </c>
      <c r="T4428" s="11">
        <f t="shared" si="560"/>
        <v>56232.317172413794</v>
      </c>
      <c r="U4428" s="11">
        <f t="shared" si="560"/>
        <v>56232.317172413794</v>
      </c>
    </row>
    <row r="4429" spans="1:21" x14ac:dyDescent="0.2">
      <c r="A4429" s="5">
        <v>4472</v>
      </c>
      <c r="B4429" s="17">
        <v>4</v>
      </c>
      <c r="C4429" s="16">
        <v>9</v>
      </c>
      <c r="D4429" s="16">
        <v>2015</v>
      </c>
      <c r="E4429" s="18">
        <v>42103</v>
      </c>
      <c r="F4429" s="9" t="s">
        <v>4368</v>
      </c>
      <c r="G4429" s="3">
        <v>3000000</v>
      </c>
      <c r="H4429" s="3">
        <v>37151</v>
      </c>
      <c r="I4429" s="3">
        <v>379161</v>
      </c>
      <c r="J4429" s="8" t="str">
        <f t="shared" si="554"/>
        <v/>
      </c>
      <c r="K4429" s="8" t="str">
        <f t="shared" si="555"/>
        <v/>
      </c>
      <c r="L4429" s="8" t="str">
        <f t="shared" si="556"/>
        <v>Before We Go</v>
      </c>
      <c r="M4429" s="8" t="str">
        <f t="shared" si="557"/>
        <v/>
      </c>
      <c r="N4429" s="8" t="str">
        <f t="shared" si="553"/>
        <v>Before We Go</v>
      </c>
      <c r="O4429" s="10">
        <f>INDEX(cpi!$A$1:$M$106,MATCH($D4429,cpi!$A:$A,0),MATCH($C4429,cpi!$1:$1,0))</f>
        <v>237.94499999999999</v>
      </c>
      <c r="P4429" s="10">
        <f>cpi!$I$2</f>
        <v>245.51900000000001</v>
      </c>
      <c r="Q4429" s="10">
        <f t="shared" si="558"/>
        <v>1.0318308852886171</v>
      </c>
      <c r="R4429" s="8" t="str">
        <f t="shared" si="559"/>
        <v/>
      </c>
      <c r="S4429" s="11">
        <f t="shared" si="560"/>
        <v>3095492.6558658513</v>
      </c>
      <c r="T4429" s="11">
        <f t="shared" si="560"/>
        <v>38333.549219357417</v>
      </c>
      <c r="U4429" s="11">
        <f t="shared" si="560"/>
        <v>391230.03029691736</v>
      </c>
    </row>
    <row r="4430" spans="1:21" x14ac:dyDescent="0.2">
      <c r="A4430" s="5">
        <v>4473</v>
      </c>
      <c r="B4430" s="17">
        <v>13</v>
      </c>
      <c r="C4430" s="16">
        <v>1</v>
      </c>
      <c r="D4430" s="16">
        <v>2012</v>
      </c>
      <c r="E4430" s="18">
        <v>41275</v>
      </c>
      <c r="F4430" s="9" t="s">
        <v>4369</v>
      </c>
      <c r="G4430" s="3">
        <v>3000000</v>
      </c>
      <c r="H4430" s="3">
        <v>18000</v>
      </c>
      <c r="I4430" s="3">
        <v>156362</v>
      </c>
      <c r="J4430" s="8" t="str">
        <f t="shared" si="554"/>
        <v/>
      </c>
      <c r="K4430" s="8" t="str">
        <f t="shared" si="555"/>
        <v/>
      </c>
      <c r="L4430" s="8" t="str">
        <f t="shared" si="556"/>
        <v>The Divide</v>
      </c>
      <c r="M4430" s="8" t="str">
        <f t="shared" si="557"/>
        <v/>
      </c>
      <c r="N4430" s="8" t="str">
        <f t="shared" si="553"/>
        <v>The Divide</v>
      </c>
      <c r="O4430" s="10">
        <f>INDEX(cpi!$A$1:$M$106,MATCH($D4430,cpi!$A:$A,0),MATCH($C4430,cpi!$1:$1,0))</f>
        <v>226.66499999999999</v>
      </c>
      <c r="P4430" s="10">
        <f>cpi!$I$2</f>
        <v>245.51900000000001</v>
      </c>
      <c r="Q4430" s="10">
        <f t="shared" si="558"/>
        <v>1.0831800233825248</v>
      </c>
      <c r="R4430" s="8" t="str">
        <f t="shared" si="559"/>
        <v/>
      </c>
      <c r="S4430" s="11">
        <f t="shared" si="560"/>
        <v>3249540.0701475744</v>
      </c>
      <c r="T4430" s="11">
        <f t="shared" si="560"/>
        <v>19497.240420885446</v>
      </c>
      <c r="U4430" s="11">
        <f t="shared" si="560"/>
        <v>169368.19481613836</v>
      </c>
    </row>
    <row r="4431" spans="1:21" x14ac:dyDescent="0.2">
      <c r="A4431" s="5">
        <v>4474</v>
      </c>
      <c r="B4431" s="17">
        <v>9</v>
      </c>
      <c r="C4431" s="16">
        <v>9</v>
      </c>
      <c r="D4431" s="16">
        <v>2011</v>
      </c>
      <c r="E4431" s="18">
        <v>40795</v>
      </c>
      <c r="F4431" s="9" t="s">
        <v>4370</v>
      </c>
      <c r="G4431" s="3">
        <v>3000000</v>
      </c>
      <c r="H4431" s="3">
        <v>5073</v>
      </c>
      <c r="I4431" s="3">
        <v>5073</v>
      </c>
      <c r="J4431" s="8" t="str">
        <f t="shared" si="554"/>
        <v/>
      </c>
      <c r="K4431" s="8" t="str">
        <f t="shared" si="555"/>
        <v/>
      </c>
      <c r="L4431" s="8" t="str">
        <f t="shared" si="556"/>
        <v>Tanner Hall</v>
      </c>
      <c r="M4431" s="8" t="str">
        <f t="shared" si="557"/>
        <v/>
      </c>
      <c r="N4431" s="8" t="str">
        <f t="shared" si="553"/>
        <v>Tanner Hall</v>
      </c>
      <c r="O4431" s="10">
        <f>INDEX(cpi!$A$1:$M$106,MATCH($D4431,cpi!$A:$A,0),MATCH($C4431,cpi!$1:$1,0))</f>
        <v>226.88900000000001</v>
      </c>
      <c r="P4431" s="10">
        <f>cpi!$I$2</f>
        <v>245.51900000000001</v>
      </c>
      <c r="Q4431" s="10">
        <f t="shared" si="558"/>
        <v>1.0821106355971422</v>
      </c>
      <c r="R4431" s="8" t="str">
        <f t="shared" si="559"/>
        <v/>
      </c>
      <c r="S4431" s="11">
        <f t="shared" si="560"/>
        <v>3246331.9067914262</v>
      </c>
      <c r="T4431" s="11">
        <f t="shared" si="560"/>
        <v>5489.5472543843025</v>
      </c>
      <c r="U4431" s="11">
        <f t="shared" si="560"/>
        <v>5489.5472543843025</v>
      </c>
    </row>
    <row r="4432" spans="1:21" x14ac:dyDescent="0.2">
      <c r="A4432" s="5">
        <v>4475</v>
      </c>
      <c r="B4432" s="17">
        <v>30</v>
      </c>
      <c r="C4432" s="16">
        <v>9</v>
      </c>
      <c r="D4432" s="16">
        <v>2005</v>
      </c>
      <c r="E4432" s="18">
        <v>39242</v>
      </c>
      <c r="F4432" s="9" t="s">
        <v>4371</v>
      </c>
      <c r="G4432" s="3">
        <v>3000000</v>
      </c>
      <c r="H4432" s="3">
        <v>4655</v>
      </c>
      <c r="I4432" s="3">
        <v>4655</v>
      </c>
      <c r="J4432" s="8" t="str">
        <f t="shared" si="554"/>
        <v/>
      </c>
      <c r="K4432" s="8" t="str">
        <f t="shared" si="555"/>
        <v/>
      </c>
      <c r="L4432" s="8" t="str">
        <f t="shared" si="556"/>
        <v>My Big Fat Independent Movie</v>
      </c>
      <c r="M4432" s="8" t="str">
        <f t="shared" si="557"/>
        <v/>
      </c>
      <c r="N4432" s="8" t="str">
        <f t="shared" si="553"/>
        <v>My Big Fat Independent Movie</v>
      </c>
      <c r="O4432" s="10">
        <f>INDEX(cpi!$A$1:$M$106,MATCH($D4432,cpi!$A:$A,0),MATCH($C4432,cpi!$1:$1,0))</f>
        <v>198.8</v>
      </c>
      <c r="P4432" s="10">
        <f>cpi!$I$2</f>
        <v>245.51900000000001</v>
      </c>
      <c r="Q4432" s="10">
        <f t="shared" si="558"/>
        <v>1.2350050301810864</v>
      </c>
      <c r="R4432" s="8" t="str">
        <f t="shared" si="559"/>
        <v/>
      </c>
      <c r="S4432" s="11">
        <f t="shared" si="560"/>
        <v>3705015.0905432594</v>
      </c>
      <c r="T4432" s="11">
        <f t="shared" si="560"/>
        <v>5748.9484154929569</v>
      </c>
      <c r="U4432" s="11">
        <f t="shared" si="560"/>
        <v>5748.9484154929569</v>
      </c>
    </row>
    <row r="4433" spans="1:21" x14ac:dyDescent="0.2">
      <c r="A4433" s="5">
        <v>4476</v>
      </c>
      <c r="B4433" s="17">
        <v>31</v>
      </c>
      <c r="C4433" s="16">
        <v>12</v>
      </c>
      <c r="D4433" s="16">
        <v>2014</v>
      </c>
      <c r="E4433" s="18">
        <v>42563</v>
      </c>
      <c r="F4433" s="9" t="s">
        <v>4372</v>
      </c>
      <c r="G4433" s="3">
        <v>3000000</v>
      </c>
      <c r="H4433" s="3">
        <v>0</v>
      </c>
      <c r="I4433" s="3">
        <v>4668109</v>
      </c>
      <c r="J4433" s="8" t="str">
        <f t="shared" si="554"/>
        <v/>
      </c>
      <c r="K4433" s="8" t="str">
        <f t="shared" si="555"/>
        <v/>
      </c>
      <c r="L4433" s="8" t="str">
        <f t="shared" si="556"/>
        <v>Demonic</v>
      </c>
      <c r="M4433" s="8" t="str">
        <f t="shared" si="557"/>
        <v/>
      </c>
      <c r="N4433" s="8" t="str">
        <f t="shared" si="553"/>
        <v>Demonic</v>
      </c>
      <c r="O4433" s="10">
        <f>INDEX(cpi!$A$1:$M$106,MATCH($D4433,cpi!$A:$A,0),MATCH($C4433,cpi!$1:$1,0))</f>
        <v>234.81200000000001</v>
      </c>
      <c r="P4433" s="10">
        <f>cpi!$I$2</f>
        <v>245.51900000000001</v>
      </c>
      <c r="Q4433" s="10">
        <f t="shared" si="558"/>
        <v>1.0455981806721972</v>
      </c>
      <c r="R4433" s="8" t="str">
        <f t="shared" si="559"/>
        <v/>
      </c>
      <c r="S4433" s="11">
        <f t="shared" si="560"/>
        <v>3136794.5420165919</v>
      </c>
      <c r="T4433" s="11">
        <f t="shared" si="560"/>
        <v>0</v>
      </c>
      <c r="U4433" s="11">
        <f t="shared" si="560"/>
        <v>4880966.2775795097</v>
      </c>
    </row>
    <row r="4434" spans="1:21" x14ac:dyDescent="0.2">
      <c r="A4434" s="5">
        <v>4477</v>
      </c>
      <c r="B4434" s="17">
        <v>15</v>
      </c>
      <c r="C4434" s="16">
        <v>4</v>
      </c>
      <c r="D4434" s="16">
        <v>2008</v>
      </c>
      <c r="E4434" s="18">
        <v>39876</v>
      </c>
      <c r="F4434" s="9" t="s">
        <v>4373</v>
      </c>
      <c r="G4434" s="3">
        <v>3000000</v>
      </c>
      <c r="H4434" s="3">
        <v>0</v>
      </c>
      <c r="I4434" s="3">
        <v>895932</v>
      </c>
      <c r="J4434" s="8" t="str">
        <f t="shared" si="554"/>
        <v/>
      </c>
      <c r="K4434" s="8" t="str">
        <f t="shared" si="555"/>
        <v/>
      </c>
      <c r="L4434" s="8" t="str">
        <f t="shared" si="556"/>
        <v>Ã  L'IntÃ©rieur</v>
      </c>
      <c r="M4434" s="8" t="str">
        <f t="shared" si="557"/>
        <v/>
      </c>
      <c r="N4434" s="8" t="str">
        <f t="shared" si="553"/>
        <v>Ã  L'IntÃ©rieur</v>
      </c>
      <c r="O4434" s="10">
        <f>INDEX(cpi!$A$1:$M$106,MATCH($D4434,cpi!$A:$A,0),MATCH($C4434,cpi!$1:$1,0))</f>
        <v>214.82300000000001</v>
      </c>
      <c r="P4434" s="10">
        <f>cpi!$I$2</f>
        <v>245.51900000000001</v>
      </c>
      <c r="Q4434" s="10">
        <f t="shared" si="558"/>
        <v>1.1428897278224399</v>
      </c>
      <c r="R4434" s="8" t="str">
        <f t="shared" si="559"/>
        <v/>
      </c>
      <c r="S4434" s="11">
        <f t="shared" si="560"/>
        <v>3428669.1834673197</v>
      </c>
      <c r="T4434" s="11">
        <f t="shared" si="560"/>
        <v>0</v>
      </c>
      <c r="U4434" s="11">
        <f t="shared" si="560"/>
        <v>1023951.4796274143</v>
      </c>
    </row>
    <row r="4435" spans="1:21" x14ac:dyDescent="0.2">
      <c r="A4435" s="5">
        <v>4478</v>
      </c>
      <c r="B4435" s="17">
        <v>27</v>
      </c>
      <c r="C4435" s="16">
        <v>6</v>
      </c>
      <c r="D4435" s="16">
        <v>2014</v>
      </c>
      <c r="E4435" s="18">
        <v>42435</v>
      </c>
      <c r="F4435" s="9" t="s">
        <v>4374</v>
      </c>
      <c r="G4435" s="3">
        <v>3000000</v>
      </c>
      <c r="H4435" s="3">
        <v>0</v>
      </c>
      <c r="I4435" s="3">
        <v>82780</v>
      </c>
      <c r="J4435" s="8" t="str">
        <f t="shared" si="554"/>
        <v/>
      </c>
      <c r="K4435" s="8" t="str">
        <f t="shared" si="555"/>
        <v/>
      </c>
      <c r="L4435" s="8" t="str">
        <f t="shared" si="556"/>
        <v>They Came Together</v>
      </c>
      <c r="M4435" s="8" t="str">
        <f t="shared" si="557"/>
        <v/>
      </c>
      <c r="N4435" s="8" t="str">
        <f t="shared" si="553"/>
        <v>They Came Together</v>
      </c>
      <c r="O4435" s="10">
        <f>INDEX(cpi!$A$1:$M$106,MATCH($D4435,cpi!$A:$A,0),MATCH($C4435,cpi!$1:$1,0))</f>
        <v>238.34299999999999</v>
      </c>
      <c r="P4435" s="10">
        <f>cpi!$I$2</f>
        <v>245.51900000000001</v>
      </c>
      <c r="Q4435" s="10">
        <f t="shared" si="558"/>
        <v>1.0301078697507375</v>
      </c>
      <c r="R4435" s="8" t="str">
        <f t="shared" si="559"/>
        <v/>
      </c>
      <c r="S4435" s="11">
        <f t="shared" si="560"/>
        <v>3090323.6092522126</v>
      </c>
      <c r="T4435" s="11">
        <f t="shared" si="560"/>
        <v>0</v>
      </c>
      <c r="U4435" s="11">
        <f t="shared" si="560"/>
        <v>85272.329457966058</v>
      </c>
    </row>
    <row r="4436" spans="1:21" x14ac:dyDescent="0.2">
      <c r="A4436" s="5">
        <v>4479</v>
      </c>
      <c r="B4436" s="17">
        <v>21</v>
      </c>
      <c r="C4436" s="16">
        <v>5</v>
      </c>
      <c r="D4436" s="16">
        <v>2013</v>
      </c>
      <c r="E4436" s="18">
        <v>41887</v>
      </c>
      <c r="F4436" s="9" t="s">
        <v>4375</v>
      </c>
      <c r="G4436" s="3">
        <v>3000000</v>
      </c>
      <c r="H4436" s="3">
        <v>0</v>
      </c>
      <c r="I4436" s="3">
        <v>47469</v>
      </c>
      <c r="J4436" s="8" t="str">
        <f t="shared" si="554"/>
        <v/>
      </c>
      <c r="K4436" s="8" t="str">
        <f t="shared" si="555"/>
        <v/>
      </c>
      <c r="L4436" s="8" t="str">
        <f t="shared" si="556"/>
        <v>Open Road</v>
      </c>
      <c r="M4436" s="8" t="str">
        <f t="shared" si="557"/>
        <v/>
      </c>
      <c r="N4436" s="8" t="str">
        <f t="shared" si="553"/>
        <v>Open Road</v>
      </c>
      <c r="O4436" s="10">
        <f>INDEX(cpi!$A$1:$M$106,MATCH($D4436,cpi!$A:$A,0),MATCH($C4436,cpi!$1:$1,0))</f>
        <v>232.94499999999999</v>
      </c>
      <c r="P4436" s="10">
        <f>cpi!$I$2</f>
        <v>245.51900000000001</v>
      </c>
      <c r="Q4436" s="10">
        <f t="shared" si="558"/>
        <v>1.0539784069200886</v>
      </c>
      <c r="R4436" s="8" t="str">
        <f t="shared" si="559"/>
        <v/>
      </c>
      <c r="S4436" s="11">
        <f t="shared" si="560"/>
        <v>3161935.2207602658</v>
      </c>
      <c r="T4436" s="11">
        <f t="shared" si="560"/>
        <v>0</v>
      </c>
      <c r="U4436" s="11">
        <f t="shared" si="560"/>
        <v>50031.300998089682</v>
      </c>
    </row>
    <row r="4437" spans="1:21" x14ac:dyDescent="0.2">
      <c r="A4437" s="5">
        <v>4480</v>
      </c>
      <c r="B4437" s="17">
        <v>28</v>
      </c>
      <c r="C4437" s="16">
        <v>7</v>
      </c>
      <c r="D4437" s="16">
        <v>1951</v>
      </c>
      <c r="E4437" s="18">
        <v>19456</v>
      </c>
      <c r="F4437" s="9" t="s">
        <v>43</v>
      </c>
      <c r="G4437" s="3">
        <v>3000000</v>
      </c>
      <c r="H4437" s="3">
        <v>0</v>
      </c>
      <c r="I4437" s="3">
        <v>0</v>
      </c>
      <c r="J4437" s="8">
        <f t="shared" si="554"/>
        <v>1</v>
      </c>
      <c r="K4437" s="8" t="str">
        <f t="shared" si="555"/>
        <v/>
      </c>
      <c r="L4437" s="8" t="str">
        <f t="shared" si="556"/>
        <v>Alice in Wonderland</v>
      </c>
      <c r="M4437" s="8">
        <f t="shared" si="557"/>
        <v>1</v>
      </c>
      <c r="N4437" s="8" t="str">
        <f t="shared" si="553"/>
        <v>Alice in Wonderland (1951)</v>
      </c>
      <c r="O4437" s="10">
        <f>INDEX(cpi!$A$1:$M$106,MATCH($D4437,cpi!$A:$A,0),MATCH($C4437,cpi!$1:$1,0))</f>
        <v>25.9</v>
      </c>
      <c r="P4437" s="10">
        <f>cpi!$I$2</f>
        <v>245.51900000000001</v>
      </c>
      <c r="Q4437" s="10">
        <f t="shared" si="558"/>
        <v>9.4794980694980708</v>
      </c>
      <c r="R4437" s="8" t="str">
        <f t="shared" si="559"/>
        <v/>
      </c>
      <c r="S4437" s="11">
        <f t="shared" si="560"/>
        <v>28438494.208494212</v>
      </c>
      <c r="T4437" s="11">
        <f t="shared" si="560"/>
        <v>0</v>
      </c>
      <c r="U4437" s="11">
        <f t="shared" si="560"/>
        <v>0</v>
      </c>
    </row>
    <row r="4438" spans="1:21" x14ac:dyDescent="0.2">
      <c r="A4438" s="5">
        <v>4481</v>
      </c>
      <c r="B4438" s="17">
        <v>1</v>
      </c>
      <c r="C4438" s="16">
        <v>10</v>
      </c>
      <c r="D4438" s="16">
        <v>2010</v>
      </c>
      <c r="E4438" s="18">
        <v>40188</v>
      </c>
      <c r="F4438" s="9" t="s">
        <v>4376</v>
      </c>
      <c r="G4438" s="3">
        <v>3000000</v>
      </c>
      <c r="H4438" s="3">
        <v>0</v>
      </c>
      <c r="I4438" s="3">
        <v>0</v>
      </c>
      <c r="J4438" s="8">
        <f t="shared" si="554"/>
        <v>1</v>
      </c>
      <c r="K4438" s="8" t="str">
        <f t="shared" si="555"/>
        <v/>
      </c>
      <c r="L4438" s="8" t="str">
        <f t="shared" si="556"/>
        <v>Barry Munday</v>
      </c>
      <c r="M4438" s="8" t="str">
        <f t="shared" si="557"/>
        <v/>
      </c>
      <c r="N4438" s="8" t="str">
        <f t="shared" si="553"/>
        <v>Barry Munday</v>
      </c>
      <c r="O4438" s="10">
        <f>INDEX(cpi!$A$1:$M$106,MATCH($D4438,cpi!$A:$A,0),MATCH($C4438,cpi!$1:$1,0))</f>
        <v>218.71100000000001</v>
      </c>
      <c r="P4438" s="10">
        <f>cpi!$I$2</f>
        <v>245.51900000000001</v>
      </c>
      <c r="Q4438" s="10">
        <f t="shared" si="558"/>
        <v>1.1225727101060303</v>
      </c>
      <c r="R4438" s="8" t="str">
        <f t="shared" si="559"/>
        <v/>
      </c>
      <c r="S4438" s="11">
        <f t="shared" si="560"/>
        <v>3367718.1303180908</v>
      </c>
      <c r="T4438" s="11">
        <f t="shared" si="560"/>
        <v>0</v>
      </c>
      <c r="U4438" s="11">
        <f t="shared" si="560"/>
        <v>0</v>
      </c>
    </row>
    <row r="4439" spans="1:21" x14ac:dyDescent="0.2">
      <c r="A4439" s="5">
        <v>4482</v>
      </c>
      <c r="B4439" s="17">
        <v>31</v>
      </c>
      <c r="C4439" s="16">
        <v>12</v>
      </c>
      <c r="D4439" s="16">
        <v>2009</v>
      </c>
      <c r="E4439" s="18">
        <v>40736</v>
      </c>
      <c r="F4439" s="9" t="s">
        <v>4377</v>
      </c>
      <c r="G4439" s="3">
        <v>3000000</v>
      </c>
      <c r="H4439" s="3">
        <v>0</v>
      </c>
      <c r="I4439" s="3">
        <v>0</v>
      </c>
      <c r="J4439" s="8">
        <f t="shared" si="554"/>
        <v>1</v>
      </c>
      <c r="K4439" s="8" t="str">
        <f t="shared" si="555"/>
        <v/>
      </c>
      <c r="L4439" s="8" t="str">
        <f t="shared" si="556"/>
        <v>The Deported</v>
      </c>
      <c r="M4439" s="8" t="str">
        <f t="shared" si="557"/>
        <v/>
      </c>
      <c r="N4439" s="8" t="str">
        <f t="shared" si="553"/>
        <v>The Deported</v>
      </c>
      <c r="O4439" s="10">
        <f>INDEX(cpi!$A$1:$M$106,MATCH($D4439,cpi!$A:$A,0),MATCH($C4439,cpi!$1:$1,0))</f>
        <v>215.94900000000001</v>
      </c>
      <c r="P4439" s="10">
        <f>cpi!$I$2</f>
        <v>245.51900000000001</v>
      </c>
      <c r="Q4439" s="10">
        <f t="shared" si="558"/>
        <v>1.1369304789556793</v>
      </c>
      <c r="R4439" s="8" t="str">
        <f t="shared" si="559"/>
        <v/>
      </c>
      <c r="S4439" s="11">
        <f t="shared" si="560"/>
        <v>3410791.4368670378</v>
      </c>
      <c r="T4439" s="11">
        <f t="shared" si="560"/>
        <v>0</v>
      </c>
      <c r="U4439" s="11">
        <f t="shared" si="560"/>
        <v>0</v>
      </c>
    </row>
    <row r="4440" spans="1:21" x14ac:dyDescent="0.2">
      <c r="A4440" s="5">
        <v>4483</v>
      </c>
      <c r="B4440" s="17">
        <v>31</v>
      </c>
      <c r="C4440" s="16">
        <v>12</v>
      </c>
      <c r="D4440" s="16">
        <v>2009</v>
      </c>
      <c r="E4440" s="18">
        <v>40736</v>
      </c>
      <c r="F4440" s="9" t="s">
        <v>4378</v>
      </c>
      <c r="G4440" s="3">
        <v>3000000</v>
      </c>
      <c r="H4440" s="3">
        <v>0</v>
      </c>
      <c r="I4440" s="3">
        <v>0</v>
      </c>
      <c r="J4440" s="8">
        <f t="shared" si="554"/>
        <v>1</v>
      </c>
      <c r="K4440" s="8" t="str">
        <f t="shared" si="555"/>
        <v/>
      </c>
      <c r="L4440" s="8" t="str">
        <f t="shared" si="556"/>
        <v>Chicago Overcoat</v>
      </c>
      <c r="M4440" s="8" t="str">
        <f t="shared" si="557"/>
        <v/>
      </c>
      <c r="N4440" s="8" t="str">
        <f t="shared" si="553"/>
        <v>Chicago Overcoat</v>
      </c>
      <c r="O4440" s="10">
        <f>INDEX(cpi!$A$1:$M$106,MATCH($D4440,cpi!$A:$A,0),MATCH($C4440,cpi!$1:$1,0))</f>
        <v>215.94900000000001</v>
      </c>
      <c r="P4440" s="10">
        <f>cpi!$I$2</f>
        <v>245.51900000000001</v>
      </c>
      <c r="Q4440" s="10">
        <f t="shared" si="558"/>
        <v>1.1369304789556793</v>
      </c>
      <c r="R4440" s="8" t="str">
        <f t="shared" si="559"/>
        <v/>
      </c>
      <c r="S4440" s="11">
        <f t="shared" si="560"/>
        <v>3410791.4368670378</v>
      </c>
      <c r="T4440" s="11">
        <f t="shared" si="560"/>
        <v>0</v>
      </c>
      <c r="U4440" s="11">
        <f t="shared" si="560"/>
        <v>0</v>
      </c>
    </row>
    <row r="4441" spans="1:21" x14ac:dyDescent="0.2">
      <c r="A4441" s="5">
        <v>4484</v>
      </c>
      <c r="B4441" s="17">
        <v>13</v>
      </c>
      <c r="C4441" s="16">
        <v>9</v>
      </c>
      <c r="D4441" s="16">
        <v>2011</v>
      </c>
      <c r="E4441" s="18">
        <v>40917</v>
      </c>
      <c r="F4441" s="9" t="s">
        <v>4379</v>
      </c>
      <c r="G4441" s="3">
        <v>3000000</v>
      </c>
      <c r="H4441" s="3">
        <v>0</v>
      </c>
      <c r="I4441" s="3">
        <v>0</v>
      </c>
      <c r="J4441" s="8">
        <f t="shared" si="554"/>
        <v>1</v>
      </c>
      <c r="K4441" s="8" t="str">
        <f t="shared" si="555"/>
        <v/>
      </c>
      <c r="L4441" s="8" t="str">
        <f t="shared" si="556"/>
        <v>Never Back Down 2: The Beatdown</v>
      </c>
      <c r="M4441" s="8" t="str">
        <f t="shared" si="557"/>
        <v/>
      </c>
      <c r="N4441" s="8" t="str">
        <f t="shared" si="553"/>
        <v>Never Back Down 2: The Beatdown</v>
      </c>
      <c r="O4441" s="10">
        <f>INDEX(cpi!$A$1:$M$106,MATCH($D4441,cpi!$A:$A,0),MATCH($C4441,cpi!$1:$1,0))</f>
        <v>226.88900000000001</v>
      </c>
      <c r="P4441" s="10">
        <f>cpi!$I$2</f>
        <v>245.51900000000001</v>
      </c>
      <c r="Q4441" s="10">
        <f t="shared" si="558"/>
        <v>1.0821106355971422</v>
      </c>
      <c r="R4441" s="8" t="str">
        <f t="shared" si="559"/>
        <v/>
      </c>
      <c r="S4441" s="11">
        <f t="shared" si="560"/>
        <v>3246331.9067914262</v>
      </c>
      <c r="T4441" s="11">
        <f t="shared" si="560"/>
        <v>0</v>
      </c>
      <c r="U4441" s="11">
        <f t="shared" si="560"/>
        <v>0</v>
      </c>
    </row>
    <row r="4442" spans="1:21" x14ac:dyDescent="0.2">
      <c r="A4442" s="5">
        <v>4485</v>
      </c>
      <c r="B4442" s="17">
        <v>31</v>
      </c>
      <c r="C4442" s="16">
        <v>12</v>
      </c>
      <c r="D4442" s="16">
        <v>2015</v>
      </c>
      <c r="E4442" s="18">
        <v>42928</v>
      </c>
      <c r="F4442" s="9" t="s">
        <v>4380</v>
      </c>
      <c r="G4442" s="3">
        <v>3000000</v>
      </c>
      <c r="H4442" s="3">
        <v>0</v>
      </c>
      <c r="I4442" s="3">
        <v>0</v>
      </c>
      <c r="J4442" s="8">
        <f t="shared" si="554"/>
        <v>1</v>
      </c>
      <c r="K4442" s="8" t="str">
        <f t="shared" si="555"/>
        <v/>
      </c>
      <c r="L4442" s="8" t="str">
        <f t="shared" si="556"/>
        <v>AWOL-72</v>
      </c>
      <c r="M4442" s="8" t="str">
        <f t="shared" si="557"/>
        <v/>
      </c>
      <c r="N4442" s="8" t="str">
        <f t="shared" si="553"/>
        <v>AWOL-72</v>
      </c>
      <c r="O4442" s="10">
        <f>INDEX(cpi!$A$1:$M$106,MATCH($D4442,cpi!$A:$A,0),MATCH($C4442,cpi!$1:$1,0))</f>
        <v>236.52500000000001</v>
      </c>
      <c r="P4442" s="10">
        <f>cpi!$I$2</f>
        <v>245.51900000000001</v>
      </c>
      <c r="Q4442" s="10">
        <f t="shared" si="558"/>
        <v>1.0380255786914703</v>
      </c>
      <c r="R4442" s="8" t="str">
        <f t="shared" si="559"/>
        <v/>
      </c>
      <c r="S4442" s="11">
        <f t="shared" si="560"/>
        <v>3114076.7360744108</v>
      </c>
      <c r="T4442" s="11">
        <f t="shared" si="560"/>
        <v>0</v>
      </c>
      <c r="U4442" s="11">
        <f t="shared" si="560"/>
        <v>0</v>
      </c>
    </row>
    <row r="4443" spans="1:21" x14ac:dyDescent="0.2">
      <c r="A4443" s="5">
        <v>4486</v>
      </c>
      <c r="B4443" s="17">
        <v>15</v>
      </c>
      <c r="C4443" s="16">
        <v>1</v>
      </c>
      <c r="D4443" s="16">
        <v>2013</v>
      </c>
      <c r="E4443" s="18">
        <v>41699</v>
      </c>
      <c r="F4443" s="9" t="s">
        <v>4381</v>
      </c>
      <c r="G4443" s="3">
        <v>3000000</v>
      </c>
      <c r="H4443" s="3">
        <v>0</v>
      </c>
      <c r="I4443" s="3">
        <v>0</v>
      </c>
      <c r="J4443" s="8">
        <f t="shared" si="554"/>
        <v>1</v>
      </c>
      <c r="K4443" s="8" t="str">
        <f t="shared" si="555"/>
        <v/>
      </c>
      <c r="L4443" s="8" t="str">
        <f t="shared" si="556"/>
        <v>30 Nights Of Paranormal Activity With The Devil Inside The Girl With The Dragon Tattoo</v>
      </c>
      <c r="M4443" s="8" t="str">
        <f t="shared" si="557"/>
        <v/>
      </c>
      <c r="N4443" s="8" t="str">
        <f t="shared" si="553"/>
        <v>30 Nights Of Paranormal Activity With The Devil Inside The Girl With The Dragon Tattoo</v>
      </c>
      <c r="O4443" s="10">
        <f>INDEX(cpi!$A$1:$M$106,MATCH($D4443,cpi!$A:$A,0),MATCH($C4443,cpi!$1:$1,0))</f>
        <v>230.28</v>
      </c>
      <c r="P4443" s="10">
        <f>cpi!$I$2</f>
        <v>245.51900000000001</v>
      </c>
      <c r="Q4443" s="10">
        <f t="shared" si="558"/>
        <v>1.0661759597012332</v>
      </c>
      <c r="R4443" s="8" t="str">
        <f t="shared" si="559"/>
        <v/>
      </c>
      <c r="S4443" s="11">
        <f t="shared" si="560"/>
        <v>3198527.8791036997</v>
      </c>
      <c r="T4443" s="11">
        <f t="shared" si="560"/>
        <v>0</v>
      </c>
      <c r="U4443" s="11">
        <f t="shared" si="560"/>
        <v>0</v>
      </c>
    </row>
    <row r="4444" spans="1:21" x14ac:dyDescent="0.2">
      <c r="A4444" s="5">
        <v>4487</v>
      </c>
      <c r="B4444" s="17">
        <v>6</v>
      </c>
      <c r="C4444" s="16">
        <v>2</v>
      </c>
      <c r="D4444" s="16">
        <v>2015</v>
      </c>
      <c r="E4444" s="18">
        <v>42157</v>
      </c>
      <c r="F4444" s="9" t="s">
        <v>4382</v>
      </c>
      <c r="G4444" s="3">
        <v>3000000</v>
      </c>
      <c r="H4444" s="3">
        <v>0</v>
      </c>
      <c r="I4444" s="3">
        <v>0</v>
      </c>
      <c r="J4444" s="8">
        <f t="shared" si="554"/>
        <v>1</v>
      </c>
      <c r="K4444" s="8" t="str">
        <f t="shared" si="555"/>
        <v/>
      </c>
      <c r="L4444" s="8" t="str">
        <f t="shared" si="556"/>
        <v>Enter the Dangerous Mind</v>
      </c>
      <c r="M4444" s="8" t="str">
        <f t="shared" si="557"/>
        <v/>
      </c>
      <c r="N4444" s="8" t="str">
        <f t="shared" si="553"/>
        <v>Enter the Dangerous Mind</v>
      </c>
      <c r="O4444" s="10">
        <f>INDEX(cpi!$A$1:$M$106,MATCH($D4444,cpi!$A:$A,0),MATCH($C4444,cpi!$1:$1,0))</f>
        <v>234.72200000000001</v>
      </c>
      <c r="P4444" s="10">
        <f>cpi!$I$2</f>
        <v>245.51900000000001</v>
      </c>
      <c r="Q4444" s="10">
        <f t="shared" si="558"/>
        <v>1.0459990968038786</v>
      </c>
      <c r="R4444" s="8" t="str">
        <f t="shared" si="559"/>
        <v/>
      </c>
      <c r="S4444" s="11">
        <f t="shared" si="560"/>
        <v>3137997.2904116358</v>
      </c>
      <c r="T4444" s="11">
        <f t="shared" si="560"/>
        <v>0</v>
      </c>
      <c r="U4444" s="11">
        <f t="shared" si="560"/>
        <v>0</v>
      </c>
    </row>
    <row r="4445" spans="1:21" x14ac:dyDescent="0.2">
      <c r="A4445" s="5">
        <v>4488</v>
      </c>
      <c r="B4445" s="17">
        <v>17</v>
      </c>
      <c r="C4445" s="16">
        <v>3</v>
      </c>
      <c r="D4445" s="16">
        <v>2015</v>
      </c>
      <c r="E4445" s="18">
        <v>42493</v>
      </c>
      <c r="F4445" s="9" t="s">
        <v>4383</v>
      </c>
      <c r="G4445" s="3">
        <v>3000000</v>
      </c>
      <c r="H4445" s="3">
        <v>0</v>
      </c>
      <c r="I4445" s="3">
        <v>0</v>
      </c>
      <c r="J4445" s="8">
        <f t="shared" si="554"/>
        <v>1</v>
      </c>
      <c r="K4445" s="8" t="str">
        <f t="shared" si="555"/>
        <v/>
      </c>
      <c r="L4445" s="8" t="str">
        <f t="shared" si="556"/>
        <v>Something Wicked</v>
      </c>
      <c r="M4445" s="8" t="str">
        <f t="shared" si="557"/>
        <v/>
      </c>
      <c r="N4445" s="8" t="str">
        <f t="shared" si="553"/>
        <v>Something Wicked</v>
      </c>
      <c r="O4445" s="10">
        <f>INDEX(cpi!$A$1:$M$106,MATCH($D4445,cpi!$A:$A,0),MATCH($C4445,cpi!$1:$1,0))</f>
        <v>236.119</v>
      </c>
      <c r="P4445" s="10">
        <f>cpi!$I$2</f>
        <v>245.51900000000001</v>
      </c>
      <c r="Q4445" s="10">
        <f t="shared" si="558"/>
        <v>1.0398104345690098</v>
      </c>
      <c r="R4445" s="8" t="str">
        <f t="shared" si="559"/>
        <v/>
      </c>
      <c r="S4445" s="11">
        <f t="shared" si="560"/>
        <v>3119431.3037070292</v>
      </c>
      <c r="T4445" s="11">
        <f t="shared" si="560"/>
        <v>0</v>
      </c>
      <c r="U4445" s="11">
        <f t="shared" si="560"/>
        <v>0</v>
      </c>
    </row>
    <row r="4446" spans="1:21" x14ac:dyDescent="0.2">
      <c r="A4446" s="5">
        <v>4489</v>
      </c>
      <c r="B4446" s="17">
        <v>8</v>
      </c>
      <c r="C4446" s="16">
        <v>7</v>
      </c>
      <c r="D4446" s="16">
        <v>2014</v>
      </c>
      <c r="E4446" s="18">
        <v>41858</v>
      </c>
      <c r="F4446" s="9" t="s">
        <v>4384</v>
      </c>
      <c r="G4446" s="3">
        <v>3000000</v>
      </c>
      <c r="H4446" s="3">
        <v>0</v>
      </c>
      <c r="I4446" s="3">
        <v>0</v>
      </c>
      <c r="J4446" s="8">
        <f t="shared" si="554"/>
        <v>1</v>
      </c>
      <c r="K4446" s="8" t="str">
        <f t="shared" si="555"/>
        <v/>
      </c>
      <c r="L4446" s="8" t="str">
        <f t="shared" si="556"/>
        <v>Point Blank</v>
      </c>
      <c r="M4446" s="8" t="str">
        <f t="shared" si="557"/>
        <v/>
      </c>
      <c r="N4446" s="8" t="str">
        <f t="shared" si="553"/>
        <v>Point Blank</v>
      </c>
      <c r="O4446" s="10">
        <f>INDEX(cpi!$A$1:$M$106,MATCH($D4446,cpi!$A:$A,0),MATCH($C4446,cpi!$1:$1,0))</f>
        <v>238.25</v>
      </c>
      <c r="P4446" s="10">
        <f>cpi!$I$2</f>
        <v>245.51900000000001</v>
      </c>
      <c r="Q4446" s="10">
        <f t="shared" si="558"/>
        <v>1.0305099685204617</v>
      </c>
      <c r="R4446" s="8" t="str">
        <f t="shared" si="559"/>
        <v/>
      </c>
      <c r="S4446" s="11">
        <f t="shared" si="560"/>
        <v>3091529.9055613852</v>
      </c>
      <c r="T4446" s="11">
        <f t="shared" si="560"/>
        <v>0</v>
      </c>
      <c r="U4446" s="11">
        <f t="shared" si="560"/>
        <v>0</v>
      </c>
    </row>
    <row r="4447" spans="1:21" x14ac:dyDescent="0.2">
      <c r="A4447" s="5">
        <v>4490</v>
      </c>
      <c r="B4447" s="17">
        <v>27</v>
      </c>
      <c r="C4447" s="16">
        <v>10</v>
      </c>
      <c r="D4447" s="16">
        <v>2014</v>
      </c>
      <c r="E4447" s="18">
        <v>42439</v>
      </c>
      <c r="F4447" s="9" t="s">
        <v>4385</v>
      </c>
      <c r="G4447" s="3">
        <v>3000000</v>
      </c>
      <c r="H4447" s="3">
        <v>0</v>
      </c>
      <c r="I4447" s="3">
        <v>0</v>
      </c>
      <c r="J4447" s="8">
        <f t="shared" si="554"/>
        <v>1</v>
      </c>
      <c r="K4447" s="8" t="str">
        <f t="shared" si="555"/>
        <v/>
      </c>
      <c r="L4447" s="8" t="str">
        <f t="shared" si="556"/>
        <v>Iguana</v>
      </c>
      <c r="M4447" s="8" t="str">
        <f t="shared" si="557"/>
        <v/>
      </c>
      <c r="N4447" s="8" t="str">
        <f t="shared" si="553"/>
        <v>Iguana</v>
      </c>
      <c r="O4447" s="10">
        <f>INDEX(cpi!$A$1:$M$106,MATCH($D4447,cpi!$A:$A,0),MATCH($C4447,cpi!$1:$1,0))</f>
        <v>237.43299999999999</v>
      </c>
      <c r="P4447" s="10">
        <f>cpi!$I$2</f>
        <v>245.51900000000001</v>
      </c>
      <c r="Q4447" s="10">
        <f t="shared" si="558"/>
        <v>1.0340559231446345</v>
      </c>
      <c r="R4447" s="8" t="str">
        <f t="shared" si="559"/>
        <v/>
      </c>
      <c r="S4447" s="11">
        <f t="shared" si="560"/>
        <v>3102167.7694339035</v>
      </c>
      <c r="T4447" s="11">
        <f t="shared" si="560"/>
        <v>0</v>
      </c>
      <c r="U4447" s="11">
        <f t="shared" si="560"/>
        <v>0</v>
      </c>
    </row>
    <row r="4448" spans="1:21" x14ac:dyDescent="0.2">
      <c r="A4448" s="5">
        <v>4491</v>
      </c>
      <c r="B4448" s="17">
        <v>31</v>
      </c>
      <c r="C4448" s="16">
        <v>12</v>
      </c>
      <c r="D4448" s="16">
        <v>2009</v>
      </c>
      <c r="E4448" s="18">
        <v>40736</v>
      </c>
      <c r="F4448" s="9" t="s">
        <v>4386</v>
      </c>
      <c r="G4448" s="3">
        <v>3000000</v>
      </c>
      <c r="H4448" s="3">
        <v>0</v>
      </c>
      <c r="I4448" s="3">
        <v>0</v>
      </c>
      <c r="J4448" s="8">
        <f t="shared" si="554"/>
        <v>1</v>
      </c>
      <c r="K4448" s="8" t="str">
        <f t="shared" si="555"/>
        <v/>
      </c>
      <c r="L4448" s="8" t="str">
        <f t="shared" si="556"/>
        <v>Four Single Fathers</v>
      </c>
      <c r="M4448" s="8" t="str">
        <f t="shared" si="557"/>
        <v/>
      </c>
      <c r="N4448" s="8" t="str">
        <f t="shared" si="553"/>
        <v>Four Single Fathers</v>
      </c>
      <c r="O4448" s="10">
        <f>INDEX(cpi!$A$1:$M$106,MATCH($D4448,cpi!$A:$A,0),MATCH($C4448,cpi!$1:$1,0))</f>
        <v>215.94900000000001</v>
      </c>
      <c r="P4448" s="10">
        <f>cpi!$I$2</f>
        <v>245.51900000000001</v>
      </c>
      <c r="Q4448" s="10">
        <f t="shared" si="558"/>
        <v>1.1369304789556793</v>
      </c>
      <c r="R4448" s="8" t="str">
        <f t="shared" si="559"/>
        <v/>
      </c>
      <c r="S4448" s="11">
        <f t="shared" si="560"/>
        <v>3410791.4368670378</v>
      </c>
      <c r="T4448" s="11">
        <f t="shared" si="560"/>
        <v>0</v>
      </c>
      <c r="U4448" s="11">
        <f t="shared" si="560"/>
        <v>0</v>
      </c>
    </row>
    <row r="4449" spans="1:21" x14ac:dyDescent="0.2">
      <c r="A4449" s="5">
        <v>4492</v>
      </c>
      <c r="B4449" s="17">
        <v>14</v>
      </c>
      <c r="C4449" s="16">
        <v>8</v>
      </c>
      <c r="D4449" s="16">
        <v>2015</v>
      </c>
      <c r="E4449" s="18">
        <v>42408</v>
      </c>
      <c r="F4449" s="9" t="s">
        <v>4387</v>
      </c>
      <c r="G4449" s="3">
        <v>3000000</v>
      </c>
      <c r="H4449" s="3">
        <v>0</v>
      </c>
      <c r="I4449" s="3">
        <v>0</v>
      </c>
      <c r="J4449" s="8">
        <f t="shared" si="554"/>
        <v>1</v>
      </c>
      <c r="K4449" s="8" t="str">
        <f t="shared" si="555"/>
        <v/>
      </c>
      <c r="L4449" s="8" t="str">
        <f t="shared" si="556"/>
        <v>Amnesiac</v>
      </c>
      <c r="M4449" s="8" t="str">
        <f t="shared" si="557"/>
        <v/>
      </c>
      <c r="N4449" s="8" t="str">
        <f t="shared" si="553"/>
        <v>Amnesiac</v>
      </c>
      <c r="O4449" s="10">
        <f>INDEX(cpi!$A$1:$M$106,MATCH($D4449,cpi!$A:$A,0),MATCH($C4449,cpi!$1:$1,0))</f>
        <v>238.316</v>
      </c>
      <c r="P4449" s="10">
        <f>cpi!$I$2</f>
        <v>245.51900000000001</v>
      </c>
      <c r="Q4449" s="10">
        <f t="shared" si="558"/>
        <v>1.030224575773343</v>
      </c>
      <c r="R4449" s="8" t="str">
        <f t="shared" si="559"/>
        <v/>
      </c>
      <c r="S4449" s="11">
        <f t="shared" si="560"/>
        <v>3090673.7273200289</v>
      </c>
      <c r="T4449" s="11">
        <f t="shared" si="560"/>
        <v>0</v>
      </c>
      <c r="U4449" s="11">
        <f t="shared" si="560"/>
        <v>0</v>
      </c>
    </row>
    <row r="4450" spans="1:21" x14ac:dyDescent="0.2">
      <c r="A4450" s="5">
        <v>4493</v>
      </c>
      <c r="B4450" s="17">
        <v>31</v>
      </c>
      <c r="C4450" s="16">
        <v>12</v>
      </c>
      <c r="D4450" s="16">
        <v>2015</v>
      </c>
      <c r="E4450" s="18">
        <v>42928</v>
      </c>
      <c r="F4450" s="9" t="s">
        <v>4388</v>
      </c>
      <c r="G4450" s="3">
        <v>3000000</v>
      </c>
      <c r="H4450" s="3">
        <v>0</v>
      </c>
      <c r="I4450" s="3">
        <v>0</v>
      </c>
      <c r="J4450" s="8">
        <f t="shared" si="554"/>
        <v>1</v>
      </c>
      <c r="K4450" s="8" t="str">
        <f t="shared" si="555"/>
        <v/>
      </c>
      <c r="L4450" s="8" t="str">
        <f t="shared" si="556"/>
        <v>Unnatural</v>
      </c>
      <c r="M4450" s="8" t="str">
        <f t="shared" si="557"/>
        <v/>
      </c>
      <c r="N4450" s="8" t="str">
        <f t="shared" si="553"/>
        <v>Unnatural</v>
      </c>
      <c r="O4450" s="10">
        <f>INDEX(cpi!$A$1:$M$106,MATCH($D4450,cpi!$A:$A,0),MATCH($C4450,cpi!$1:$1,0))</f>
        <v>236.52500000000001</v>
      </c>
      <c r="P4450" s="10">
        <f>cpi!$I$2</f>
        <v>245.51900000000001</v>
      </c>
      <c r="Q4450" s="10">
        <f t="shared" si="558"/>
        <v>1.0380255786914703</v>
      </c>
      <c r="R4450" s="8" t="str">
        <f t="shared" si="559"/>
        <v/>
      </c>
      <c r="S4450" s="11">
        <f t="shared" si="560"/>
        <v>3114076.7360744108</v>
      </c>
      <c r="T4450" s="11">
        <f t="shared" si="560"/>
        <v>0</v>
      </c>
      <c r="U4450" s="11">
        <f t="shared" si="560"/>
        <v>0</v>
      </c>
    </row>
    <row r="4451" spans="1:21" x14ac:dyDescent="0.2">
      <c r="A4451" s="5">
        <v>4494</v>
      </c>
      <c r="B4451" s="17">
        <v>11</v>
      </c>
      <c r="C4451" s="16">
        <v>12</v>
      </c>
      <c r="D4451" s="16">
        <v>2015</v>
      </c>
      <c r="E4451" s="18">
        <v>42320</v>
      </c>
      <c r="F4451" s="9" t="s">
        <v>4389</v>
      </c>
      <c r="G4451" s="3">
        <v>3000000</v>
      </c>
      <c r="H4451" s="3">
        <v>0</v>
      </c>
      <c r="I4451" s="3">
        <v>0</v>
      </c>
      <c r="J4451" s="8">
        <f t="shared" si="554"/>
        <v>1</v>
      </c>
      <c r="K4451" s="8" t="str">
        <f t="shared" si="555"/>
        <v/>
      </c>
      <c r="L4451" s="8" t="str">
        <f t="shared" si="556"/>
        <v>Close Range</v>
      </c>
      <c r="M4451" s="8" t="str">
        <f t="shared" si="557"/>
        <v/>
      </c>
      <c r="N4451" s="8" t="str">
        <f t="shared" si="553"/>
        <v>Close Range</v>
      </c>
      <c r="O4451" s="10">
        <f>INDEX(cpi!$A$1:$M$106,MATCH($D4451,cpi!$A:$A,0),MATCH($C4451,cpi!$1:$1,0))</f>
        <v>236.52500000000001</v>
      </c>
      <c r="P4451" s="10">
        <f>cpi!$I$2</f>
        <v>245.51900000000001</v>
      </c>
      <c r="Q4451" s="10">
        <f t="shared" si="558"/>
        <v>1.0380255786914703</v>
      </c>
      <c r="R4451" s="8" t="str">
        <f t="shared" si="559"/>
        <v/>
      </c>
      <c r="S4451" s="11">
        <f t="shared" si="560"/>
        <v>3114076.7360744108</v>
      </c>
      <c r="T4451" s="11">
        <f t="shared" si="560"/>
        <v>0</v>
      </c>
      <c r="U4451" s="11">
        <f t="shared" si="560"/>
        <v>0</v>
      </c>
    </row>
    <row r="4452" spans="1:21" x14ac:dyDescent="0.2">
      <c r="A4452" s="5">
        <v>4495</v>
      </c>
      <c r="B4452" s="17">
        <v>15</v>
      </c>
      <c r="C4452" s="16">
        <v>2</v>
      </c>
      <c r="D4452" s="16">
        <v>1950</v>
      </c>
      <c r="E4452" s="18">
        <v>18689</v>
      </c>
      <c r="F4452" s="9" t="s">
        <v>370</v>
      </c>
      <c r="G4452" s="3">
        <v>2900000</v>
      </c>
      <c r="H4452" s="3">
        <v>85000000</v>
      </c>
      <c r="I4452" s="3">
        <v>263591415</v>
      </c>
      <c r="J4452" s="8" t="str">
        <f t="shared" si="554"/>
        <v/>
      </c>
      <c r="K4452" s="8" t="str">
        <f t="shared" si="555"/>
        <v/>
      </c>
      <c r="L4452" s="8" t="str">
        <f t="shared" si="556"/>
        <v>Cinderella</v>
      </c>
      <c r="M4452" s="8">
        <f t="shared" si="557"/>
        <v>1</v>
      </c>
      <c r="N4452" s="8" t="str">
        <f t="shared" si="553"/>
        <v>Cinderella (1950)</v>
      </c>
      <c r="O4452" s="10">
        <f>INDEX(cpi!$A$1:$M$106,MATCH($D4452,cpi!$A:$A,0),MATCH($C4452,cpi!$1:$1,0))</f>
        <v>23.5</v>
      </c>
      <c r="P4452" s="10">
        <f>cpi!$I$2</f>
        <v>245.51900000000001</v>
      </c>
      <c r="Q4452" s="10">
        <f t="shared" si="558"/>
        <v>10.447617021276596</v>
      </c>
      <c r="R4452" s="8" t="str">
        <f t="shared" si="559"/>
        <v/>
      </c>
      <c r="S4452" s="11">
        <f t="shared" si="560"/>
        <v>30298089.361702129</v>
      </c>
      <c r="T4452" s="11">
        <f t="shared" si="560"/>
        <v>888047446.80851066</v>
      </c>
      <c r="U4452" s="11">
        <f t="shared" si="560"/>
        <v>2753902154.0163832</v>
      </c>
    </row>
    <row r="4453" spans="1:21" x14ac:dyDescent="0.2">
      <c r="A4453" s="5">
        <v>4496</v>
      </c>
      <c r="B4453" s="17">
        <v>20</v>
      </c>
      <c r="C4453" s="16">
        <v>11</v>
      </c>
      <c r="D4453" s="16">
        <v>1998</v>
      </c>
      <c r="E4453" s="18">
        <v>36383</v>
      </c>
      <c r="F4453" s="9" t="s">
        <v>4390</v>
      </c>
      <c r="G4453" s="3">
        <v>2900000</v>
      </c>
      <c r="H4453" s="3">
        <v>5969553</v>
      </c>
      <c r="I4453" s="3">
        <v>17006158</v>
      </c>
      <c r="J4453" s="8" t="str">
        <f t="shared" si="554"/>
        <v/>
      </c>
      <c r="K4453" s="8" t="str">
        <f t="shared" si="555"/>
        <v/>
      </c>
      <c r="L4453" s="8" t="str">
        <f t="shared" si="556"/>
        <v>Central do Brasil</v>
      </c>
      <c r="M4453" s="8" t="str">
        <f t="shared" si="557"/>
        <v/>
      </c>
      <c r="N4453" s="8" t="str">
        <f t="shared" si="553"/>
        <v>Central do Brasil</v>
      </c>
      <c r="O4453" s="10">
        <f>INDEX(cpi!$A$1:$M$106,MATCH($D4453,cpi!$A:$A,0),MATCH($C4453,cpi!$1:$1,0))</f>
        <v>164</v>
      </c>
      <c r="P4453" s="10">
        <f>cpi!$I$2</f>
        <v>245.51900000000001</v>
      </c>
      <c r="Q4453" s="10">
        <f t="shared" si="558"/>
        <v>1.4970670731707318</v>
      </c>
      <c r="R4453" s="8" t="str">
        <f t="shared" si="559"/>
        <v/>
      </c>
      <c r="S4453" s="11">
        <f t="shared" si="560"/>
        <v>4341494.5121951224</v>
      </c>
      <c r="T4453" s="11">
        <f t="shared" si="560"/>
        <v>8936821.237847561</v>
      </c>
      <c r="U4453" s="11">
        <f t="shared" si="560"/>
        <v>25459359.182939027</v>
      </c>
    </row>
    <row r="4454" spans="1:21" x14ac:dyDescent="0.2">
      <c r="A4454" s="5">
        <v>4497</v>
      </c>
      <c r="B4454" s="17">
        <v>1</v>
      </c>
      <c r="C4454" s="16">
        <v>1</v>
      </c>
      <c r="D4454" s="16">
        <v>1961</v>
      </c>
      <c r="E4454" s="18">
        <v>22282</v>
      </c>
      <c r="F4454" s="9" t="s">
        <v>4391</v>
      </c>
      <c r="G4454" s="3">
        <v>2900000</v>
      </c>
      <c r="H4454" s="3">
        <v>5000000</v>
      </c>
      <c r="I4454" s="3">
        <v>5000000</v>
      </c>
      <c r="J4454" s="8" t="str">
        <f t="shared" si="554"/>
        <v/>
      </c>
      <c r="K4454" s="8" t="str">
        <f t="shared" si="555"/>
        <v/>
      </c>
      <c r="L4454" s="8" t="str">
        <f t="shared" si="556"/>
        <v>Pocketful of Miracles</v>
      </c>
      <c r="M4454" s="8" t="str">
        <f t="shared" si="557"/>
        <v/>
      </c>
      <c r="N4454" s="8" t="str">
        <f t="shared" si="553"/>
        <v>Pocketful of Miracles</v>
      </c>
      <c r="O4454" s="10">
        <f>INDEX(cpi!$A$1:$M$106,MATCH($D4454,cpi!$A:$A,0),MATCH($C4454,cpi!$1:$1,0))</f>
        <v>29.8</v>
      </c>
      <c r="P4454" s="10">
        <f>cpi!$I$2</f>
        <v>245.51900000000001</v>
      </c>
      <c r="Q4454" s="10">
        <f t="shared" si="558"/>
        <v>8.2388926174496646</v>
      </c>
      <c r="R4454" s="8" t="str">
        <f t="shared" si="559"/>
        <v/>
      </c>
      <c r="S4454" s="11">
        <f t="shared" si="560"/>
        <v>23892788.590604026</v>
      </c>
      <c r="T4454" s="11">
        <f t="shared" si="560"/>
        <v>41194463.087248325</v>
      </c>
      <c r="U4454" s="11">
        <f t="shared" si="560"/>
        <v>41194463.087248325</v>
      </c>
    </row>
    <row r="4455" spans="1:21" x14ac:dyDescent="0.2">
      <c r="A4455" s="5">
        <v>4498</v>
      </c>
      <c r="B4455" s="17">
        <v>24</v>
      </c>
      <c r="C4455" s="16">
        <v>3</v>
      </c>
      <c r="D4455" s="16">
        <v>2006</v>
      </c>
      <c r="E4455" s="18">
        <v>39419</v>
      </c>
      <c r="F4455" s="9" t="s">
        <v>4392</v>
      </c>
      <c r="G4455" s="3">
        <v>2900000</v>
      </c>
      <c r="H4455" s="3">
        <v>3127472</v>
      </c>
      <c r="I4455" s="3">
        <v>3127472</v>
      </c>
      <c r="J4455" s="8" t="str">
        <f t="shared" si="554"/>
        <v/>
      </c>
      <c r="K4455" s="8" t="str">
        <f t="shared" si="555"/>
        <v/>
      </c>
      <c r="L4455" s="8" t="str">
        <f t="shared" si="556"/>
        <v>Boynton Beach Club</v>
      </c>
      <c r="M4455" s="8" t="str">
        <f t="shared" si="557"/>
        <v/>
      </c>
      <c r="N4455" s="8" t="str">
        <f t="shared" si="553"/>
        <v>Boynton Beach Club</v>
      </c>
      <c r="O4455" s="10">
        <f>INDEX(cpi!$A$1:$M$106,MATCH($D4455,cpi!$A:$A,0),MATCH($C4455,cpi!$1:$1,0))</f>
        <v>199.8</v>
      </c>
      <c r="P4455" s="10">
        <f>cpi!$I$2</f>
        <v>245.51900000000001</v>
      </c>
      <c r="Q4455" s="10">
        <f t="shared" si="558"/>
        <v>1.2288238238238238</v>
      </c>
      <c r="R4455" s="8" t="str">
        <f t="shared" si="559"/>
        <v/>
      </c>
      <c r="S4455" s="11">
        <f t="shared" si="560"/>
        <v>3563589.0890890891</v>
      </c>
      <c r="T4455" s="11">
        <f t="shared" si="560"/>
        <v>3843112.1019419418</v>
      </c>
      <c r="U4455" s="11">
        <f t="shared" si="560"/>
        <v>3843112.1019419418</v>
      </c>
    </row>
    <row r="4456" spans="1:21" x14ac:dyDescent="0.2">
      <c r="A4456" s="5">
        <v>4499</v>
      </c>
      <c r="B4456" s="17">
        <v>1</v>
      </c>
      <c r="C4456" s="16">
        <v>10</v>
      </c>
      <c r="D4456" s="16">
        <v>2010</v>
      </c>
      <c r="E4456" s="18">
        <v>40188</v>
      </c>
      <c r="F4456" s="9" t="s">
        <v>4393</v>
      </c>
      <c r="G4456" s="3">
        <v>2900000</v>
      </c>
      <c r="H4456" s="3">
        <v>101270</v>
      </c>
      <c r="I4456" s="3">
        <v>172867</v>
      </c>
      <c r="J4456" s="8" t="str">
        <f t="shared" si="554"/>
        <v/>
      </c>
      <c r="K4456" s="8" t="str">
        <f t="shared" si="555"/>
        <v/>
      </c>
      <c r="L4456" s="8" t="str">
        <f t="shared" si="556"/>
        <v>Freakonomics</v>
      </c>
      <c r="M4456" s="8" t="str">
        <f t="shared" si="557"/>
        <v/>
      </c>
      <c r="N4456" s="8" t="str">
        <f t="shared" si="553"/>
        <v>Freakonomics</v>
      </c>
      <c r="O4456" s="10">
        <f>INDEX(cpi!$A$1:$M$106,MATCH($D4456,cpi!$A:$A,0),MATCH($C4456,cpi!$1:$1,0))</f>
        <v>218.71100000000001</v>
      </c>
      <c r="P4456" s="10">
        <f>cpi!$I$2</f>
        <v>245.51900000000001</v>
      </c>
      <c r="Q4456" s="10">
        <f t="shared" si="558"/>
        <v>1.1225727101060303</v>
      </c>
      <c r="R4456" s="8" t="str">
        <f t="shared" si="559"/>
        <v/>
      </c>
      <c r="S4456" s="11">
        <f t="shared" si="560"/>
        <v>3255460.859307488</v>
      </c>
      <c r="T4456" s="11">
        <f t="shared" si="560"/>
        <v>113682.93835243769</v>
      </c>
      <c r="U4456" s="11">
        <f t="shared" si="560"/>
        <v>194055.77667789915</v>
      </c>
    </row>
    <row r="4457" spans="1:21" x14ac:dyDescent="0.2">
      <c r="A4457" s="5">
        <v>4500</v>
      </c>
      <c r="B4457" s="17">
        <v>19</v>
      </c>
      <c r="C4457" s="16">
        <v>8</v>
      </c>
      <c r="D4457" s="16">
        <v>2011</v>
      </c>
      <c r="E4457" s="18">
        <v>41098</v>
      </c>
      <c r="F4457" s="9" t="s">
        <v>4394</v>
      </c>
      <c r="G4457" s="3">
        <v>2900000</v>
      </c>
      <c r="H4457" s="3">
        <v>20778</v>
      </c>
      <c r="I4457" s="3">
        <v>25935</v>
      </c>
      <c r="J4457" s="8" t="str">
        <f t="shared" si="554"/>
        <v/>
      </c>
      <c r="K4457" s="8" t="str">
        <f t="shared" si="555"/>
        <v/>
      </c>
      <c r="L4457" s="8" t="str">
        <f t="shared" si="556"/>
        <v>Griff the Invisible</v>
      </c>
      <c r="M4457" s="8" t="str">
        <f t="shared" si="557"/>
        <v/>
      </c>
      <c r="N4457" s="8" t="str">
        <f t="shared" si="553"/>
        <v>Griff the Invisible</v>
      </c>
      <c r="O4457" s="10">
        <f>INDEX(cpi!$A$1:$M$106,MATCH($D4457,cpi!$A:$A,0),MATCH($C4457,cpi!$1:$1,0))</f>
        <v>226.54499999999999</v>
      </c>
      <c r="P4457" s="10">
        <f>cpi!$I$2</f>
        <v>245.51900000000001</v>
      </c>
      <c r="Q4457" s="10">
        <f t="shared" si="558"/>
        <v>1.0837537796022867</v>
      </c>
      <c r="R4457" s="8" t="str">
        <f t="shared" si="559"/>
        <v/>
      </c>
      <c r="S4457" s="11">
        <f t="shared" si="560"/>
        <v>3142885.9608466313</v>
      </c>
      <c r="T4457" s="11">
        <f t="shared" si="560"/>
        <v>22518.236032576311</v>
      </c>
      <c r="U4457" s="11">
        <f t="shared" si="560"/>
        <v>28107.154273985307</v>
      </c>
    </row>
    <row r="4458" spans="1:21" x14ac:dyDescent="0.2">
      <c r="A4458" s="5">
        <v>4501</v>
      </c>
      <c r="B4458" s="17">
        <v>29</v>
      </c>
      <c r="C4458" s="16">
        <v>3</v>
      </c>
      <c r="D4458" s="16">
        <v>1959</v>
      </c>
      <c r="E4458" s="18">
        <v>22404</v>
      </c>
      <c r="F4458" s="9" t="s">
        <v>4395</v>
      </c>
      <c r="G4458" s="3">
        <v>2883848</v>
      </c>
      <c r="H4458" s="3">
        <v>25000000</v>
      </c>
      <c r="I4458" s="3">
        <v>25000000</v>
      </c>
      <c r="J4458" s="8" t="str">
        <f t="shared" si="554"/>
        <v/>
      </c>
      <c r="K4458" s="8" t="str">
        <f t="shared" si="555"/>
        <v/>
      </c>
      <c r="L4458" s="8" t="str">
        <f t="shared" si="556"/>
        <v>Some Like it Hot</v>
      </c>
      <c r="M4458" s="8" t="str">
        <f t="shared" si="557"/>
        <v/>
      </c>
      <c r="N4458" s="8" t="str">
        <f t="shared" si="553"/>
        <v>Some Like it Hot</v>
      </c>
      <c r="O4458" s="10">
        <f>INDEX(cpi!$A$1:$M$106,MATCH($D4458,cpi!$A:$A,0),MATCH($C4458,cpi!$1:$1,0))</f>
        <v>28.9</v>
      </c>
      <c r="P4458" s="10">
        <f>cpi!$I$2</f>
        <v>245.51900000000001</v>
      </c>
      <c r="Q4458" s="10">
        <f t="shared" si="558"/>
        <v>8.4954671280276823</v>
      </c>
      <c r="R4458" s="8" t="str">
        <f t="shared" si="559"/>
        <v/>
      </c>
      <c r="S4458" s="11">
        <f t="shared" si="560"/>
        <v>24499635.886228375</v>
      </c>
      <c r="T4458" s="11">
        <f t="shared" si="560"/>
        <v>212386678.20069206</v>
      </c>
      <c r="U4458" s="11">
        <f t="shared" si="560"/>
        <v>212386678.20069206</v>
      </c>
    </row>
    <row r="4459" spans="1:21" x14ac:dyDescent="0.2">
      <c r="A4459" s="5">
        <v>4502</v>
      </c>
      <c r="B4459" s="17">
        <v>10</v>
      </c>
      <c r="C4459" s="16">
        <v>6</v>
      </c>
      <c r="D4459" s="16">
        <v>2005</v>
      </c>
      <c r="E4459" s="18">
        <v>38631</v>
      </c>
      <c r="F4459" s="9" t="s">
        <v>4396</v>
      </c>
      <c r="G4459" s="3">
        <v>2850000</v>
      </c>
      <c r="H4459" s="3">
        <v>3681066</v>
      </c>
      <c r="I4459" s="3">
        <v>6435262</v>
      </c>
      <c r="J4459" s="8" t="str">
        <f t="shared" si="554"/>
        <v/>
      </c>
      <c r="K4459" s="8" t="str">
        <f t="shared" si="555"/>
        <v/>
      </c>
      <c r="L4459" s="8" t="str">
        <f t="shared" si="556"/>
        <v>High Tension</v>
      </c>
      <c r="M4459" s="8" t="str">
        <f t="shared" si="557"/>
        <v/>
      </c>
      <c r="N4459" s="8" t="str">
        <f t="shared" si="553"/>
        <v>High Tension</v>
      </c>
      <c r="O4459" s="10">
        <f>INDEX(cpi!$A$1:$M$106,MATCH($D4459,cpi!$A:$A,0),MATCH($C4459,cpi!$1:$1,0))</f>
        <v>194.5</v>
      </c>
      <c r="P4459" s="10">
        <f>cpi!$I$2</f>
        <v>245.51900000000001</v>
      </c>
      <c r="Q4459" s="10">
        <f t="shared" si="558"/>
        <v>1.2623084832904885</v>
      </c>
      <c r="R4459" s="8" t="str">
        <f t="shared" si="559"/>
        <v/>
      </c>
      <c r="S4459" s="11">
        <f t="shared" si="560"/>
        <v>3597579.1773778922</v>
      </c>
      <c r="T4459" s="11">
        <f t="shared" si="560"/>
        <v>4646640.8393521849</v>
      </c>
      <c r="U4459" s="11">
        <f t="shared" si="560"/>
        <v>8123285.8147969153</v>
      </c>
    </row>
    <row r="4460" spans="1:21" x14ac:dyDescent="0.2">
      <c r="A4460" s="5">
        <v>4503</v>
      </c>
      <c r="B4460" s="17">
        <v>15</v>
      </c>
      <c r="C4460" s="16">
        <v>12</v>
      </c>
      <c r="D4460" s="16">
        <v>1974</v>
      </c>
      <c r="E4460" s="18">
        <v>27465</v>
      </c>
      <c r="F4460" s="9" t="s">
        <v>4397</v>
      </c>
      <c r="G4460" s="3">
        <v>2800000</v>
      </c>
      <c r="H4460" s="3">
        <v>86300000</v>
      </c>
      <c r="I4460" s="3">
        <v>86300000</v>
      </c>
      <c r="J4460" s="8" t="str">
        <f t="shared" si="554"/>
        <v/>
      </c>
      <c r="K4460" s="8" t="str">
        <f t="shared" si="555"/>
        <v/>
      </c>
      <c r="L4460" s="8" t="str">
        <f t="shared" si="556"/>
        <v>Young Frankenstein</v>
      </c>
      <c r="M4460" s="8" t="str">
        <f t="shared" si="557"/>
        <v/>
      </c>
      <c r="N4460" s="8" t="str">
        <f t="shared" si="553"/>
        <v>Young Frankenstein</v>
      </c>
      <c r="O4460" s="10">
        <f>INDEX(cpi!$A$1:$M$106,MATCH($D4460,cpi!$A:$A,0),MATCH($C4460,cpi!$1:$1,0))</f>
        <v>51.9</v>
      </c>
      <c r="P4460" s="10">
        <f>cpi!$I$2</f>
        <v>245.51900000000001</v>
      </c>
      <c r="Q4460" s="10">
        <f t="shared" si="558"/>
        <v>4.7306165703275536</v>
      </c>
      <c r="R4460" s="8" t="str">
        <f t="shared" si="559"/>
        <v/>
      </c>
      <c r="S4460" s="11">
        <f t="shared" si="560"/>
        <v>13245726.396917149</v>
      </c>
      <c r="T4460" s="11">
        <f t="shared" si="560"/>
        <v>408252210.01926786</v>
      </c>
      <c r="U4460" s="11">
        <f t="shared" si="560"/>
        <v>408252210.01926786</v>
      </c>
    </row>
    <row r="4461" spans="1:21" x14ac:dyDescent="0.2">
      <c r="A4461" s="5">
        <v>4504</v>
      </c>
      <c r="B4461" s="17">
        <v>25</v>
      </c>
      <c r="C4461" s="16">
        <v>6</v>
      </c>
      <c r="D4461" s="16">
        <v>1976</v>
      </c>
      <c r="E4461" s="18">
        <v>28496</v>
      </c>
      <c r="F4461" s="9" t="s">
        <v>2028</v>
      </c>
      <c r="G4461" s="3">
        <v>2800000</v>
      </c>
      <c r="H4461" s="3">
        <v>48570885</v>
      </c>
      <c r="I4461" s="3">
        <v>48570885</v>
      </c>
      <c r="J4461" s="8" t="str">
        <f t="shared" si="554"/>
        <v/>
      </c>
      <c r="K4461" s="8" t="str">
        <f t="shared" si="555"/>
        <v/>
      </c>
      <c r="L4461" s="8" t="str">
        <f t="shared" si="556"/>
        <v>The Omen</v>
      </c>
      <c r="M4461" s="8">
        <f t="shared" si="557"/>
        <v>1</v>
      </c>
      <c r="N4461" s="8" t="str">
        <f t="shared" si="553"/>
        <v>The Omen (1976)</v>
      </c>
      <c r="O4461" s="10">
        <f>INDEX(cpi!$A$1:$M$106,MATCH($D4461,cpi!$A:$A,0),MATCH($C4461,cpi!$1:$1,0))</f>
        <v>56.8</v>
      </c>
      <c r="P4461" s="10">
        <f>cpi!$I$2</f>
        <v>245.51900000000001</v>
      </c>
      <c r="Q4461" s="10">
        <f t="shared" si="558"/>
        <v>4.3225176056338031</v>
      </c>
      <c r="R4461" s="8" t="str">
        <f t="shared" si="559"/>
        <v/>
      </c>
      <c r="S4461" s="11">
        <f t="shared" si="560"/>
        <v>12103049.295774648</v>
      </c>
      <c r="T4461" s="11">
        <f t="shared" si="560"/>
        <v>209948505.5337148</v>
      </c>
      <c r="U4461" s="11">
        <f t="shared" si="560"/>
        <v>209948505.5337148</v>
      </c>
    </row>
    <row r="4462" spans="1:21" x14ac:dyDescent="0.2">
      <c r="A4462" s="5">
        <v>4505</v>
      </c>
      <c r="B4462" s="17">
        <v>22</v>
      </c>
      <c r="C4462" s="16">
        <v>7</v>
      </c>
      <c r="D4462" s="16">
        <v>2005</v>
      </c>
      <c r="E4462" s="18">
        <v>38997</v>
      </c>
      <c r="F4462" s="9" t="s">
        <v>4398</v>
      </c>
      <c r="G4462" s="3">
        <v>2800000</v>
      </c>
      <c r="H4462" s="3">
        <v>22202809</v>
      </c>
      <c r="I4462" s="3">
        <v>23591783</v>
      </c>
      <c r="J4462" s="8" t="str">
        <f t="shared" si="554"/>
        <v/>
      </c>
      <c r="K4462" s="8" t="str">
        <f t="shared" si="555"/>
        <v/>
      </c>
      <c r="L4462" s="8" t="str">
        <f t="shared" si="556"/>
        <v>Hustle &amp; Flow</v>
      </c>
      <c r="M4462" s="8" t="str">
        <f t="shared" si="557"/>
        <v/>
      </c>
      <c r="N4462" s="8" t="str">
        <f t="shared" si="553"/>
        <v>Hustle &amp; Flow</v>
      </c>
      <c r="O4462" s="10">
        <f>INDEX(cpi!$A$1:$M$106,MATCH($D4462,cpi!$A:$A,0),MATCH($C4462,cpi!$1:$1,0))</f>
        <v>195.4</v>
      </c>
      <c r="P4462" s="10">
        <f>cpi!$I$2</f>
        <v>245.51900000000001</v>
      </c>
      <c r="Q4462" s="10">
        <f t="shared" si="558"/>
        <v>1.2564943705220062</v>
      </c>
      <c r="R4462" s="8" t="str">
        <f t="shared" si="559"/>
        <v/>
      </c>
      <c r="S4462" s="11">
        <f t="shared" si="560"/>
        <v>3518184.2374616172</v>
      </c>
      <c r="T4462" s="11">
        <f t="shared" si="560"/>
        <v>27897704.518275335</v>
      </c>
      <c r="U4462" s="11">
        <f t="shared" si="560"/>
        <v>29642942.530076768</v>
      </c>
    </row>
    <row r="4463" spans="1:21" x14ac:dyDescent="0.2">
      <c r="A4463" s="5">
        <v>4506</v>
      </c>
      <c r="B4463" s="17">
        <v>13</v>
      </c>
      <c r="C4463" s="16">
        <v>5</v>
      </c>
      <c r="D4463" s="16">
        <v>1988</v>
      </c>
      <c r="E4463" s="18">
        <v>32513</v>
      </c>
      <c r="F4463" s="9" t="s">
        <v>4399</v>
      </c>
      <c r="G4463" s="3">
        <v>2800000</v>
      </c>
      <c r="H4463" s="3">
        <v>19170001</v>
      </c>
      <c r="I4463" s="3">
        <v>19170001</v>
      </c>
      <c r="J4463" s="8" t="str">
        <f t="shared" si="554"/>
        <v/>
      </c>
      <c r="K4463" s="8" t="str">
        <f t="shared" si="555"/>
        <v/>
      </c>
      <c r="L4463" s="8" t="str">
        <f t="shared" si="556"/>
        <v>Friday the 13th Part VII: The New Blood</v>
      </c>
      <c r="M4463" s="8" t="str">
        <f t="shared" si="557"/>
        <v/>
      </c>
      <c r="N4463" s="8" t="str">
        <f t="shared" si="553"/>
        <v>Friday the 13th Part VII: The New Blood</v>
      </c>
      <c r="O4463" s="10">
        <f>INDEX(cpi!$A$1:$M$106,MATCH($D4463,cpi!$A:$A,0),MATCH($C4463,cpi!$1:$1,0))</f>
        <v>117.5</v>
      </c>
      <c r="P4463" s="10">
        <f>cpi!$I$2</f>
        <v>245.51900000000001</v>
      </c>
      <c r="Q4463" s="10">
        <f t="shared" si="558"/>
        <v>2.0895234042553192</v>
      </c>
      <c r="R4463" s="8" t="str">
        <f t="shared" si="559"/>
        <v/>
      </c>
      <c r="S4463" s="11">
        <f t="shared" si="560"/>
        <v>5850665.5319148935</v>
      </c>
      <c r="T4463" s="11">
        <f t="shared" si="560"/>
        <v>40056165.749097876</v>
      </c>
      <c r="U4463" s="11">
        <f t="shared" si="560"/>
        <v>40056165.749097876</v>
      </c>
    </row>
    <row r="4464" spans="1:21" x14ac:dyDescent="0.2">
      <c r="A4464" s="5">
        <v>4507</v>
      </c>
      <c r="B4464" s="17">
        <v>15</v>
      </c>
      <c r="C4464" s="16">
        <v>9</v>
      </c>
      <c r="D4464" s="16">
        <v>2006</v>
      </c>
      <c r="E4464" s="18">
        <v>39150</v>
      </c>
      <c r="F4464" s="9" t="s">
        <v>4400</v>
      </c>
      <c r="G4464" s="3">
        <v>2800000</v>
      </c>
      <c r="H4464" s="3">
        <v>475000</v>
      </c>
      <c r="I4464" s="3">
        <v>475000</v>
      </c>
      <c r="J4464" s="8" t="str">
        <f t="shared" si="554"/>
        <v/>
      </c>
      <c r="K4464" s="8" t="str">
        <f t="shared" si="555"/>
        <v/>
      </c>
      <c r="L4464" s="8" t="str">
        <f t="shared" si="556"/>
        <v>Artie Lange's Beer League</v>
      </c>
      <c r="M4464" s="8" t="str">
        <f t="shared" si="557"/>
        <v/>
      </c>
      <c r="N4464" s="8" t="str">
        <f t="shared" si="553"/>
        <v>Artie Lange's Beer League</v>
      </c>
      <c r="O4464" s="10">
        <f>INDEX(cpi!$A$1:$M$106,MATCH($D4464,cpi!$A:$A,0),MATCH($C4464,cpi!$1:$1,0))</f>
        <v>202.9</v>
      </c>
      <c r="P4464" s="10">
        <f>cpi!$I$2</f>
        <v>245.51900000000001</v>
      </c>
      <c r="Q4464" s="10">
        <f t="shared" si="558"/>
        <v>1.2100492853622473</v>
      </c>
      <c r="R4464" s="8" t="str">
        <f t="shared" si="559"/>
        <v/>
      </c>
      <c r="S4464" s="11">
        <f t="shared" si="560"/>
        <v>3388137.9990142924</v>
      </c>
      <c r="T4464" s="11">
        <f t="shared" si="560"/>
        <v>574773.41054706753</v>
      </c>
      <c r="U4464" s="11">
        <f t="shared" si="560"/>
        <v>574773.41054706753</v>
      </c>
    </row>
    <row r="4465" spans="1:21" x14ac:dyDescent="0.2">
      <c r="A4465" s="5">
        <v>4508</v>
      </c>
      <c r="B4465" s="17">
        <v>25</v>
      </c>
      <c r="C4465" s="16">
        <v>8</v>
      </c>
      <c r="D4465" s="16">
        <v>1939</v>
      </c>
      <c r="E4465" s="18">
        <v>14984</v>
      </c>
      <c r="F4465" s="9" t="s">
        <v>4401</v>
      </c>
      <c r="G4465" s="3">
        <v>2777000</v>
      </c>
      <c r="H4465" s="3">
        <v>33711566</v>
      </c>
      <c r="I4465" s="3">
        <v>33754967</v>
      </c>
      <c r="J4465" s="8" t="str">
        <f t="shared" si="554"/>
        <v/>
      </c>
      <c r="K4465" s="8" t="str">
        <f t="shared" si="555"/>
        <v/>
      </c>
      <c r="L4465" s="8" t="str">
        <f t="shared" si="556"/>
        <v>The Wizard of Oz</v>
      </c>
      <c r="M4465" s="8" t="str">
        <f t="shared" si="557"/>
        <v/>
      </c>
      <c r="N4465" s="8" t="str">
        <f t="shared" si="553"/>
        <v>The Wizard of Oz</v>
      </c>
      <c r="O4465" s="10">
        <f>INDEX(cpi!$A$1:$M$106,MATCH($D4465,cpi!$A:$A,0),MATCH($C4465,cpi!$1:$1,0))</f>
        <v>13.8</v>
      </c>
      <c r="P4465" s="10">
        <f>cpi!$I$2</f>
        <v>245.51900000000001</v>
      </c>
      <c r="Q4465" s="10">
        <f t="shared" si="558"/>
        <v>17.791231884057972</v>
      </c>
      <c r="R4465" s="8" t="str">
        <f t="shared" si="559"/>
        <v/>
      </c>
      <c r="S4465" s="11">
        <f t="shared" si="560"/>
        <v>49406250.942028984</v>
      </c>
      <c r="T4465" s="11">
        <f t="shared" si="560"/>
        <v>599770287.88072467</v>
      </c>
      <c r="U4465" s="11">
        <f t="shared" si="560"/>
        <v>600542445.13572466</v>
      </c>
    </row>
    <row r="4466" spans="1:21" x14ac:dyDescent="0.2">
      <c r="A4466" s="5">
        <v>4509</v>
      </c>
      <c r="B4466" s="17">
        <v>15</v>
      </c>
      <c r="C4466" s="16">
        <v>2</v>
      </c>
      <c r="D4466" s="16">
        <v>2008</v>
      </c>
      <c r="E4466" s="18">
        <v>39874</v>
      </c>
      <c r="F4466" s="9" t="s">
        <v>4402</v>
      </c>
      <c r="G4466" s="3">
        <v>2750000</v>
      </c>
      <c r="H4466" s="3">
        <v>952620</v>
      </c>
      <c r="I4466" s="3">
        <v>5394447</v>
      </c>
      <c r="J4466" s="8" t="str">
        <f t="shared" si="554"/>
        <v/>
      </c>
      <c r="K4466" s="8" t="str">
        <f t="shared" si="555"/>
        <v/>
      </c>
      <c r="L4466" s="8" t="str">
        <f t="shared" si="556"/>
        <v>Diary of the Dead</v>
      </c>
      <c r="M4466" s="8" t="str">
        <f t="shared" si="557"/>
        <v/>
      </c>
      <c r="N4466" s="8" t="str">
        <f t="shared" si="553"/>
        <v>Diary of the Dead</v>
      </c>
      <c r="O4466" s="10">
        <f>INDEX(cpi!$A$1:$M$106,MATCH($D4466,cpi!$A:$A,0),MATCH($C4466,cpi!$1:$1,0))</f>
        <v>211.69300000000001</v>
      </c>
      <c r="P4466" s="10">
        <f>cpi!$I$2</f>
        <v>245.51900000000001</v>
      </c>
      <c r="Q4466" s="10">
        <f t="shared" si="558"/>
        <v>1.1597879948793772</v>
      </c>
      <c r="R4466" s="8" t="str">
        <f t="shared" si="559"/>
        <v/>
      </c>
      <c r="S4466" s="11">
        <f t="shared" si="560"/>
        <v>3189416.9859182872</v>
      </c>
      <c r="T4466" s="11">
        <f t="shared" si="560"/>
        <v>1104837.2396819924</v>
      </c>
      <c r="U4466" s="11">
        <f t="shared" si="560"/>
        <v>6256414.8696130719</v>
      </c>
    </row>
    <row r="4467" spans="1:21" x14ac:dyDescent="0.2">
      <c r="A4467" s="5">
        <v>4510</v>
      </c>
      <c r="B4467" s="17">
        <v>17</v>
      </c>
      <c r="C4467" s="16">
        <v>10</v>
      </c>
      <c r="D4467" s="16">
        <v>1979</v>
      </c>
      <c r="E4467" s="18">
        <v>29351</v>
      </c>
      <c r="F4467" s="9" t="s">
        <v>4403</v>
      </c>
      <c r="G4467" s="3">
        <v>2700000</v>
      </c>
      <c r="H4467" s="3">
        <v>37799643</v>
      </c>
      <c r="I4467" s="3">
        <v>37799643</v>
      </c>
      <c r="J4467" s="8" t="str">
        <f t="shared" si="554"/>
        <v/>
      </c>
      <c r="K4467" s="8" t="str">
        <f t="shared" si="555"/>
        <v/>
      </c>
      <c r="L4467" s="8" t="str">
        <f t="shared" si="556"/>
        <v>The Black Stallion</v>
      </c>
      <c r="M4467" s="8" t="str">
        <f t="shared" si="557"/>
        <v/>
      </c>
      <c r="N4467" s="8" t="str">
        <f t="shared" si="553"/>
        <v>The Black Stallion</v>
      </c>
      <c r="O4467" s="10">
        <f>INDEX(cpi!$A$1:$M$106,MATCH($D4467,cpi!$A:$A,0),MATCH($C4467,cpi!$1:$1,0))</f>
        <v>75.2</v>
      </c>
      <c r="P4467" s="10">
        <f>cpi!$I$2</f>
        <v>245.51900000000001</v>
      </c>
      <c r="Q4467" s="10">
        <f t="shared" si="558"/>
        <v>3.2648803191489359</v>
      </c>
      <c r="R4467" s="8" t="str">
        <f t="shared" si="559"/>
        <v/>
      </c>
      <c r="S4467" s="11">
        <f t="shared" si="560"/>
        <v>8815176.8617021274</v>
      </c>
      <c r="T4467" s="11">
        <f t="shared" si="560"/>
        <v>123411310.50155585</v>
      </c>
      <c r="U4467" s="11">
        <f t="shared" si="560"/>
        <v>123411310.50155585</v>
      </c>
    </row>
    <row r="4468" spans="1:21" x14ac:dyDescent="0.2">
      <c r="A4468" s="5">
        <v>4511</v>
      </c>
      <c r="B4468" s="17">
        <v>13</v>
      </c>
      <c r="C4468" s="16">
        <v>6</v>
      </c>
      <c r="D4468" s="16">
        <v>1997</v>
      </c>
      <c r="E4468" s="18">
        <v>35801</v>
      </c>
      <c r="F4468" s="9" t="s">
        <v>4404</v>
      </c>
      <c r="G4468" s="3">
        <v>2700000</v>
      </c>
      <c r="H4468" s="3">
        <v>9054736</v>
      </c>
      <c r="I4468" s="3">
        <v>15600000</v>
      </c>
      <c r="J4468" s="8" t="str">
        <f t="shared" si="554"/>
        <v/>
      </c>
      <c r="K4468" s="8" t="str">
        <f t="shared" si="555"/>
        <v/>
      </c>
      <c r="L4468" s="8" t="str">
        <f t="shared" si="556"/>
        <v>Ulee's Gold</v>
      </c>
      <c r="M4468" s="8" t="str">
        <f t="shared" si="557"/>
        <v/>
      </c>
      <c r="N4468" s="8" t="str">
        <f t="shared" si="553"/>
        <v>Ulee's Gold</v>
      </c>
      <c r="O4468" s="10">
        <f>INDEX(cpi!$A$1:$M$106,MATCH($D4468,cpi!$A:$A,0),MATCH($C4468,cpi!$1:$1,0))</f>
        <v>160.30000000000001</v>
      </c>
      <c r="P4468" s="10">
        <f>cpi!$I$2</f>
        <v>245.51900000000001</v>
      </c>
      <c r="Q4468" s="10">
        <f t="shared" si="558"/>
        <v>1.5316219588271989</v>
      </c>
      <c r="R4468" s="8" t="str">
        <f t="shared" si="559"/>
        <v/>
      </c>
      <c r="S4468" s="11">
        <f t="shared" si="560"/>
        <v>4135379.288833437</v>
      </c>
      <c r="T4468" s="11">
        <f t="shared" si="560"/>
        <v>13868432.488983156</v>
      </c>
      <c r="U4468" s="11">
        <f t="shared" si="560"/>
        <v>23893302.557704303</v>
      </c>
    </row>
    <row r="4469" spans="1:21" x14ac:dyDescent="0.2">
      <c r="A4469" s="5">
        <v>4512</v>
      </c>
      <c r="B4469" s="17">
        <v>1</v>
      </c>
      <c r="C4469" s="16">
        <v>9</v>
      </c>
      <c r="D4469" s="16">
        <v>2006</v>
      </c>
      <c r="E4469" s="18">
        <v>38726</v>
      </c>
      <c r="F4469" s="9" t="s">
        <v>4405</v>
      </c>
      <c r="G4469" s="3">
        <v>2700000</v>
      </c>
      <c r="H4469" s="3">
        <v>2217561</v>
      </c>
      <c r="I4469" s="3">
        <v>31517561</v>
      </c>
      <c r="J4469" s="8" t="str">
        <f t="shared" si="554"/>
        <v/>
      </c>
      <c r="K4469" s="8" t="str">
        <f t="shared" si="555"/>
        <v/>
      </c>
      <c r="L4469" s="8" t="str">
        <f t="shared" si="556"/>
        <v>Lage Raho Munna Bhai</v>
      </c>
      <c r="M4469" s="8" t="str">
        <f t="shared" si="557"/>
        <v/>
      </c>
      <c r="N4469" s="8" t="str">
        <f t="shared" si="553"/>
        <v>Lage Raho Munna Bhai</v>
      </c>
      <c r="O4469" s="10">
        <f>INDEX(cpi!$A$1:$M$106,MATCH($D4469,cpi!$A:$A,0),MATCH($C4469,cpi!$1:$1,0))</f>
        <v>202.9</v>
      </c>
      <c r="P4469" s="10">
        <f>cpi!$I$2</f>
        <v>245.51900000000001</v>
      </c>
      <c r="Q4469" s="10">
        <f t="shared" si="558"/>
        <v>1.2100492853622473</v>
      </c>
      <c r="R4469" s="8" t="str">
        <f t="shared" si="559"/>
        <v/>
      </c>
      <c r="S4469" s="11">
        <f t="shared" si="560"/>
        <v>3267133.0704780677</v>
      </c>
      <c r="T4469" s="11">
        <f t="shared" si="560"/>
        <v>2683358.1032971907</v>
      </c>
      <c r="U4469" s="11">
        <f t="shared" si="560"/>
        <v>38137802.164411038</v>
      </c>
    </row>
    <row r="4470" spans="1:21" x14ac:dyDescent="0.2">
      <c r="A4470" s="5">
        <v>4513</v>
      </c>
      <c r="B4470" s="17">
        <v>31</v>
      </c>
      <c r="C4470" s="16">
        <v>12</v>
      </c>
      <c r="D4470" s="16">
        <v>2015</v>
      </c>
      <c r="E4470" s="18">
        <v>42928</v>
      </c>
      <c r="F4470" s="9" t="s">
        <v>4406</v>
      </c>
      <c r="G4470" s="3">
        <v>2700000</v>
      </c>
      <c r="H4470" s="3">
        <v>0</v>
      </c>
      <c r="I4470" s="3">
        <v>8200000</v>
      </c>
      <c r="J4470" s="8" t="str">
        <f t="shared" si="554"/>
        <v/>
      </c>
      <c r="K4470" s="8" t="str">
        <f t="shared" si="555"/>
        <v/>
      </c>
      <c r="L4470" s="8" t="str">
        <f t="shared" si="556"/>
        <v>Sardaar Ji</v>
      </c>
      <c r="M4470" s="8" t="str">
        <f t="shared" si="557"/>
        <v/>
      </c>
      <c r="N4470" s="8" t="str">
        <f t="shared" si="553"/>
        <v>Sardaar Ji</v>
      </c>
      <c r="O4470" s="10">
        <f>INDEX(cpi!$A$1:$M$106,MATCH($D4470,cpi!$A:$A,0),MATCH($C4470,cpi!$1:$1,0))</f>
        <v>236.52500000000001</v>
      </c>
      <c r="P4470" s="10">
        <f>cpi!$I$2</f>
        <v>245.51900000000001</v>
      </c>
      <c r="Q4470" s="10">
        <f t="shared" si="558"/>
        <v>1.0380255786914703</v>
      </c>
      <c r="R4470" s="8" t="str">
        <f t="shared" si="559"/>
        <v/>
      </c>
      <c r="S4470" s="11">
        <f t="shared" si="560"/>
        <v>2802669.0624669697</v>
      </c>
      <c r="T4470" s="11">
        <f t="shared" si="560"/>
        <v>0</v>
      </c>
      <c r="U4470" s="11">
        <f t="shared" si="560"/>
        <v>8511809.7452700567</v>
      </c>
    </row>
    <row r="4471" spans="1:21" x14ac:dyDescent="0.2">
      <c r="A4471" s="5">
        <v>4514</v>
      </c>
      <c r="B4471" s="17">
        <v>31</v>
      </c>
      <c r="C4471" s="16">
        <v>12</v>
      </c>
      <c r="D4471" s="16">
        <v>2008</v>
      </c>
      <c r="E4471" s="18">
        <v>40371</v>
      </c>
      <c r="F4471" s="9" t="s">
        <v>4407</v>
      </c>
      <c r="G4471" s="3">
        <v>2700000</v>
      </c>
      <c r="H4471" s="3">
        <v>0</v>
      </c>
      <c r="I4471" s="3">
        <v>5377665</v>
      </c>
      <c r="J4471" s="8" t="str">
        <f t="shared" si="554"/>
        <v/>
      </c>
      <c r="K4471" s="8" t="str">
        <f t="shared" si="555"/>
        <v/>
      </c>
      <c r="L4471" s="8" t="str">
        <f t="shared" si="556"/>
        <v>Rejsen til Saturn</v>
      </c>
      <c r="M4471" s="8" t="str">
        <f t="shared" si="557"/>
        <v/>
      </c>
      <c r="N4471" s="8" t="str">
        <f t="shared" si="553"/>
        <v>Rejsen til Saturn</v>
      </c>
      <c r="O4471" s="10">
        <f>INDEX(cpi!$A$1:$M$106,MATCH($D4471,cpi!$A:$A,0),MATCH($C4471,cpi!$1:$1,0))</f>
        <v>210.22800000000001</v>
      </c>
      <c r="P4471" s="10">
        <f>cpi!$I$2</f>
        <v>245.51900000000001</v>
      </c>
      <c r="Q4471" s="10">
        <f t="shared" si="558"/>
        <v>1.1678701219628214</v>
      </c>
      <c r="R4471" s="8" t="str">
        <f t="shared" si="559"/>
        <v/>
      </c>
      <c r="S4471" s="11">
        <f t="shared" si="560"/>
        <v>3153249.3292996176</v>
      </c>
      <c r="T4471" s="11">
        <f t="shared" si="560"/>
        <v>0</v>
      </c>
      <c r="U4471" s="11">
        <f t="shared" si="560"/>
        <v>6280414.2794251954</v>
      </c>
    </row>
    <row r="4472" spans="1:21" x14ac:dyDescent="0.2">
      <c r="A4472" s="5">
        <v>4515</v>
      </c>
      <c r="B4472" s="17">
        <v>1</v>
      </c>
      <c r="C4472" s="16">
        <v>1</v>
      </c>
      <c r="D4472" s="16">
        <v>1963</v>
      </c>
      <c r="E4472" s="18">
        <v>23012</v>
      </c>
      <c r="F4472" s="9" t="s">
        <v>4408</v>
      </c>
      <c r="G4472" s="3">
        <v>2686000</v>
      </c>
      <c r="H4472" s="3">
        <v>6600000</v>
      </c>
      <c r="I4472" s="3">
        <v>6600000</v>
      </c>
      <c r="J4472" s="8" t="str">
        <f t="shared" si="554"/>
        <v/>
      </c>
      <c r="K4472" s="8" t="str">
        <f t="shared" si="555"/>
        <v/>
      </c>
      <c r="L4472" s="8" t="str">
        <f t="shared" si="556"/>
        <v>Donovan's Reef</v>
      </c>
      <c r="M4472" s="8" t="str">
        <f t="shared" si="557"/>
        <v/>
      </c>
      <c r="N4472" s="8" t="str">
        <f t="shared" si="553"/>
        <v>Donovan's Reef</v>
      </c>
      <c r="O4472" s="10">
        <f>INDEX(cpi!$A$1:$M$106,MATCH($D4472,cpi!$A:$A,0),MATCH($C4472,cpi!$1:$1,0))</f>
        <v>30.4</v>
      </c>
      <c r="P4472" s="10">
        <f>cpi!$I$2</f>
        <v>245.51900000000001</v>
      </c>
      <c r="Q4472" s="10">
        <f t="shared" si="558"/>
        <v>8.0762828947368419</v>
      </c>
      <c r="R4472" s="8" t="str">
        <f t="shared" si="559"/>
        <v/>
      </c>
      <c r="S4472" s="11">
        <f t="shared" si="560"/>
        <v>21692895.855263159</v>
      </c>
      <c r="T4472" s="11">
        <f t="shared" si="560"/>
        <v>53303467.105263159</v>
      </c>
      <c r="U4472" s="11">
        <f t="shared" si="560"/>
        <v>53303467.105263159</v>
      </c>
    </row>
    <row r="4473" spans="1:21" x14ac:dyDescent="0.2">
      <c r="A4473" s="5">
        <v>4516</v>
      </c>
      <c r="B4473" s="17">
        <v>12</v>
      </c>
      <c r="C4473" s="16">
        <v>1</v>
      </c>
      <c r="D4473" s="16">
        <v>1956</v>
      </c>
      <c r="E4473" s="18">
        <v>20790</v>
      </c>
      <c r="F4473" s="9" t="s">
        <v>4409</v>
      </c>
      <c r="G4473" s="3">
        <v>2660000</v>
      </c>
      <c r="H4473">
        <v>0</v>
      </c>
      <c r="I4473" s="3">
        <v>0</v>
      </c>
      <c r="J4473" s="8">
        <f t="shared" si="554"/>
        <v>1</v>
      </c>
      <c r="K4473" s="8" t="str">
        <f t="shared" si="555"/>
        <v/>
      </c>
      <c r="L4473" s="8" t="str">
        <f t="shared" si="556"/>
        <v>Diane</v>
      </c>
      <c r="M4473" s="8" t="str">
        <f t="shared" si="557"/>
        <v/>
      </c>
      <c r="N4473" s="8" t="str">
        <f t="shared" si="553"/>
        <v>Diane</v>
      </c>
      <c r="O4473" s="10">
        <f>INDEX(cpi!$A$1:$M$106,MATCH($D4473,cpi!$A:$A,0),MATCH($C4473,cpi!$1:$1,0))</f>
        <v>26.8</v>
      </c>
      <c r="P4473" s="10">
        <f>cpi!$I$2</f>
        <v>245.51900000000001</v>
      </c>
      <c r="Q4473" s="10">
        <f t="shared" si="558"/>
        <v>9.16115671641791</v>
      </c>
      <c r="R4473" s="8" t="str">
        <f t="shared" si="559"/>
        <v/>
      </c>
      <c r="S4473" s="11">
        <f t="shared" si="560"/>
        <v>24368676.865671642</v>
      </c>
      <c r="T4473" s="11">
        <f t="shared" si="560"/>
        <v>0</v>
      </c>
      <c r="U4473" s="11">
        <f t="shared" si="560"/>
        <v>0</v>
      </c>
    </row>
    <row r="4474" spans="1:21" x14ac:dyDescent="0.2">
      <c r="A4474" s="5">
        <v>4517</v>
      </c>
      <c r="B4474" s="17">
        <v>16</v>
      </c>
      <c r="C4474" s="16">
        <v>1</v>
      </c>
      <c r="D4474" s="16">
        <v>1998</v>
      </c>
      <c r="E4474" s="18">
        <v>36251</v>
      </c>
      <c r="F4474" s="9" t="s">
        <v>4410</v>
      </c>
      <c r="G4474" s="3">
        <v>2650000</v>
      </c>
      <c r="H4474">
        <v>16556</v>
      </c>
      <c r="I4474" s="3">
        <v>16556</v>
      </c>
      <c r="J4474" s="8" t="str">
        <f t="shared" si="554"/>
        <v/>
      </c>
      <c r="K4474" s="8" t="str">
        <f t="shared" si="555"/>
        <v/>
      </c>
      <c r="L4474" s="8" t="str">
        <f t="shared" si="556"/>
        <v>The Dress</v>
      </c>
      <c r="M4474" s="8" t="str">
        <f t="shared" si="557"/>
        <v/>
      </c>
      <c r="N4474" s="8" t="str">
        <f t="shared" si="553"/>
        <v>The Dress</v>
      </c>
      <c r="O4474" s="10">
        <f>INDEX(cpi!$A$1:$M$106,MATCH($D4474,cpi!$A:$A,0),MATCH($C4474,cpi!$1:$1,0))</f>
        <v>161.6</v>
      </c>
      <c r="P4474" s="10">
        <f>cpi!$I$2</f>
        <v>245.51900000000001</v>
      </c>
      <c r="Q4474" s="10">
        <f t="shared" si="558"/>
        <v>1.5193007425742575</v>
      </c>
      <c r="R4474" s="8" t="str">
        <f t="shared" si="559"/>
        <v/>
      </c>
      <c r="S4474" s="11">
        <f t="shared" si="560"/>
        <v>4026146.9678217825</v>
      </c>
      <c r="T4474" s="11">
        <f t="shared" si="560"/>
        <v>25153.543094059409</v>
      </c>
      <c r="U4474" s="11">
        <f t="shared" si="560"/>
        <v>25153.543094059409</v>
      </c>
    </row>
    <row r="4475" spans="1:21" x14ac:dyDescent="0.2">
      <c r="A4475" s="5">
        <v>4518</v>
      </c>
      <c r="B4475" s="17">
        <v>24</v>
      </c>
      <c r="C4475" s="16">
        <v>12</v>
      </c>
      <c r="D4475" s="16">
        <v>1943</v>
      </c>
      <c r="E4475" s="18">
        <v>16418</v>
      </c>
      <c r="F4475" s="9" t="s">
        <v>4411</v>
      </c>
      <c r="G4475" s="3">
        <v>2627000</v>
      </c>
      <c r="H4475">
        <v>5363000</v>
      </c>
      <c r="I4475" s="3">
        <v>5363000</v>
      </c>
      <c r="J4475" s="8" t="str">
        <f t="shared" si="554"/>
        <v/>
      </c>
      <c r="K4475" s="8" t="str">
        <f t="shared" si="555"/>
        <v/>
      </c>
      <c r="L4475" s="8" t="str">
        <f t="shared" si="556"/>
        <v>A Guy Named Joe</v>
      </c>
      <c r="M4475" s="8" t="str">
        <f t="shared" si="557"/>
        <v/>
      </c>
      <c r="N4475" s="8" t="str">
        <f t="shared" si="553"/>
        <v>A Guy Named Joe</v>
      </c>
      <c r="O4475" s="10">
        <f>INDEX(cpi!$A$1:$M$106,MATCH($D4475,cpi!$A:$A,0),MATCH($C4475,cpi!$1:$1,0))</f>
        <v>17.399999999999999</v>
      </c>
      <c r="P4475" s="10">
        <f>cpi!$I$2</f>
        <v>245.51900000000001</v>
      </c>
      <c r="Q4475" s="10">
        <f t="shared" si="558"/>
        <v>14.110287356321841</v>
      </c>
      <c r="R4475" s="8" t="str">
        <f t="shared" si="559"/>
        <v/>
      </c>
      <c r="S4475" s="11">
        <f t="shared" si="560"/>
        <v>37067724.885057479</v>
      </c>
      <c r="T4475" s="11">
        <f t="shared" si="560"/>
        <v>75673471.091954038</v>
      </c>
      <c r="U4475" s="11">
        <f t="shared" si="560"/>
        <v>75673471.091954038</v>
      </c>
    </row>
    <row r="4476" spans="1:21" x14ac:dyDescent="0.2">
      <c r="A4476" s="5">
        <v>4519</v>
      </c>
      <c r="B4476" s="17">
        <v>7</v>
      </c>
      <c r="C4476" s="16">
        <v>2</v>
      </c>
      <c r="D4476" s="16">
        <v>1974</v>
      </c>
      <c r="E4476" s="18">
        <v>27212</v>
      </c>
      <c r="F4476" s="9" t="s">
        <v>4412</v>
      </c>
      <c r="G4476" s="3">
        <v>2600000</v>
      </c>
      <c r="H4476">
        <v>119500000</v>
      </c>
      <c r="I4476" s="3">
        <v>119500000</v>
      </c>
      <c r="J4476" s="8" t="str">
        <f t="shared" si="554"/>
        <v/>
      </c>
      <c r="K4476" s="8" t="str">
        <f t="shared" si="555"/>
        <v/>
      </c>
      <c r="L4476" s="8" t="str">
        <f t="shared" si="556"/>
        <v>Blazing Saddles</v>
      </c>
      <c r="M4476" s="8" t="str">
        <f t="shared" si="557"/>
        <v/>
      </c>
      <c r="N4476" s="8" t="str">
        <f t="shared" si="553"/>
        <v>Blazing Saddles</v>
      </c>
      <c r="O4476" s="10">
        <f>INDEX(cpi!$A$1:$M$106,MATCH($D4476,cpi!$A:$A,0),MATCH($C4476,cpi!$1:$1,0))</f>
        <v>47.2</v>
      </c>
      <c r="P4476" s="10">
        <f>cpi!$I$2</f>
        <v>245.51900000000001</v>
      </c>
      <c r="Q4476" s="10">
        <f t="shared" si="558"/>
        <v>5.2016737288135593</v>
      </c>
      <c r="R4476" s="8" t="str">
        <f t="shared" si="559"/>
        <v/>
      </c>
      <c r="S4476" s="11">
        <f t="shared" si="560"/>
        <v>13524351.694915254</v>
      </c>
      <c r="T4476" s="11">
        <f t="shared" si="560"/>
        <v>621600010.59322035</v>
      </c>
      <c r="U4476" s="11">
        <f t="shared" si="560"/>
        <v>621600010.59322035</v>
      </c>
    </row>
    <row r="4477" spans="1:21" x14ac:dyDescent="0.2">
      <c r="A4477" s="5">
        <v>4520</v>
      </c>
      <c r="B4477" s="17">
        <v>13</v>
      </c>
      <c r="C4477" s="16">
        <v>4</v>
      </c>
      <c r="D4477" s="16">
        <v>1984</v>
      </c>
      <c r="E4477" s="18">
        <v>31051</v>
      </c>
      <c r="F4477" s="9" t="s">
        <v>4413</v>
      </c>
      <c r="G4477" s="3">
        <v>2600000</v>
      </c>
      <c r="H4477">
        <v>32980880</v>
      </c>
      <c r="I4477">
        <v>32980880</v>
      </c>
      <c r="J4477" s="8" t="str">
        <f t="shared" si="554"/>
        <v/>
      </c>
      <c r="K4477" s="8" t="str">
        <f t="shared" si="555"/>
        <v/>
      </c>
      <c r="L4477" s="8" t="str">
        <f t="shared" si="556"/>
        <v>Friday the 13th Part IV: The Final Chapter</v>
      </c>
      <c r="M4477" s="8" t="str">
        <f t="shared" si="557"/>
        <v/>
      </c>
      <c r="N4477" s="8" t="str">
        <f t="shared" si="553"/>
        <v>Friday the 13th Part IV: The Final Chapter</v>
      </c>
      <c r="O4477" s="10">
        <f>INDEX(cpi!$A$1:$M$106,MATCH($D4477,cpi!$A:$A,0),MATCH($C4477,cpi!$1:$1,0))</f>
        <v>103.1</v>
      </c>
      <c r="P4477" s="10">
        <f>cpi!$I$2</f>
        <v>245.51900000000001</v>
      </c>
      <c r="Q4477" s="10">
        <f t="shared" si="558"/>
        <v>2.3813676042677017</v>
      </c>
      <c r="R4477" s="8" t="str">
        <f t="shared" si="559"/>
        <v/>
      </c>
      <c r="S4477" s="11">
        <f t="shared" si="560"/>
        <v>6191555.7710960247</v>
      </c>
      <c r="T4477" s="11">
        <f t="shared" si="560"/>
        <v>78539599.192240551</v>
      </c>
      <c r="U4477" s="11">
        <f t="shared" si="560"/>
        <v>78539599.192240551</v>
      </c>
    </row>
    <row r="4478" spans="1:21" x14ac:dyDescent="0.2">
      <c r="A4478" s="5">
        <v>4521</v>
      </c>
      <c r="B4478" s="17">
        <v>2</v>
      </c>
      <c r="C4478" s="16">
        <v>5</v>
      </c>
      <c r="D4478" s="16">
        <v>2014</v>
      </c>
      <c r="E4478" s="18">
        <v>41675</v>
      </c>
      <c r="F4478" s="9" t="s">
        <v>4414</v>
      </c>
      <c r="G4478" s="3">
        <v>2600000</v>
      </c>
      <c r="H4478">
        <v>3827060</v>
      </c>
      <c r="I4478">
        <v>15298355</v>
      </c>
      <c r="J4478" s="8" t="str">
        <f t="shared" si="554"/>
        <v/>
      </c>
      <c r="K4478" s="8" t="str">
        <f t="shared" si="555"/>
        <v/>
      </c>
      <c r="L4478" s="8" t="str">
        <f t="shared" si="556"/>
        <v>Ida</v>
      </c>
      <c r="M4478" s="8" t="str">
        <f t="shared" si="557"/>
        <v/>
      </c>
      <c r="N4478" s="8" t="str">
        <f t="shared" si="553"/>
        <v>Ida</v>
      </c>
      <c r="O4478" s="10">
        <f>INDEX(cpi!$A$1:$M$106,MATCH($D4478,cpi!$A:$A,0),MATCH($C4478,cpi!$1:$1,0))</f>
        <v>237.9</v>
      </c>
      <c r="P4478" s="10">
        <f>cpi!$I$2</f>
        <v>245.51900000000001</v>
      </c>
      <c r="Q4478" s="10">
        <f t="shared" si="558"/>
        <v>1.0320260613703236</v>
      </c>
      <c r="R4478" s="8" t="str">
        <f t="shared" si="559"/>
        <v/>
      </c>
      <c r="S4478" s="11">
        <f t="shared" si="560"/>
        <v>2683267.7595628412</v>
      </c>
      <c r="T4478" s="11">
        <f t="shared" si="560"/>
        <v>3949625.6584279104</v>
      </c>
      <c r="U4478" s="11">
        <f t="shared" si="560"/>
        <v>15788301.056094997</v>
      </c>
    </row>
    <row r="4479" spans="1:21" x14ac:dyDescent="0.2">
      <c r="A4479" s="5">
        <v>4522</v>
      </c>
      <c r="B4479" s="17">
        <v>1</v>
      </c>
      <c r="C4479" s="16">
        <v>1</v>
      </c>
      <c r="D4479" s="16">
        <v>1987</v>
      </c>
      <c r="E4479" s="18">
        <v>31778</v>
      </c>
      <c r="F4479" s="9" t="s">
        <v>4415</v>
      </c>
      <c r="G4479" s="3">
        <v>2600000</v>
      </c>
      <c r="H4479">
        <v>3147950</v>
      </c>
      <c r="I4479">
        <v>3147950</v>
      </c>
      <c r="J4479" s="8" t="str">
        <f t="shared" si="554"/>
        <v/>
      </c>
      <c r="K4479" s="8" t="str">
        <f t="shared" si="555"/>
        <v/>
      </c>
      <c r="L4479" s="8" t="str">
        <f t="shared" si="556"/>
        <v>Maurice</v>
      </c>
      <c r="M4479" s="8" t="str">
        <f t="shared" si="557"/>
        <v/>
      </c>
      <c r="N4479" s="8" t="str">
        <f t="shared" si="553"/>
        <v>Maurice</v>
      </c>
      <c r="O4479" s="10">
        <f>INDEX(cpi!$A$1:$M$106,MATCH($D4479,cpi!$A:$A,0),MATCH($C4479,cpi!$1:$1,0))</f>
        <v>111.2</v>
      </c>
      <c r="P4479" s="10">
        <f>cpi!$I$2</f>
        <v>245.51900000000001</v>
      </c>
      <c r="Q4479" s="10">
        <f t="shared" si="558"/>
        <v>2.2079046762589929</v>
      </c>
      <c r="R4479" s="8" t="str">
        <f t="shared" si="559"/>
        <v/>
      </c>
      <c r="S4479" s="11">
        <f t="shared" si="560"/>
        <v>5740552.1582733812</v>
      </c>
      <c r="T4479" s="11">
        <f t="shared" si="560"/>
        <v>6950373.5256294971</v>
      </c>
      <c r="U4479" s="11">
        <f t="shared" si="560"/>
        <v>6950373.5256294971</v>
      </c>
    </row>
    <row r="4480" spans="1:21" x14ac:dyDescent="0.2">
      <c r="A4480" s="5">
        <v>4523</v>
      </c>
      <c r="B4480" s="17">
        <v>9</v>
      </c>
      <c r="C4480" s="16">
        <v>7</v>
      </c>
      <c r="D4480" s="16">
        <v>2004</v>
      </c>
      <c r="E4480" s="18">
        <v>38237</v>
      </c>
      <c r="F4480" s="9" t="s">
        <v>4416</v>
      </c>
      <c r="G4480" s="3">
        <v>2600000</v>
      </c>
      <c r="H4480">
        <v>2276368</v>
      </c>
      <c r="I4480">
        <v>3292333</v>
      </c>
      <c r="J4480" s="8" t="str">
        <f t="shared" si="554"/>
        <v/>
      </c>
      <c r="K4480" s="8" t="str">
        <f t="shared" si="555"/>
        <v/>
      </c>
      <c r="L4480" s="8" t="str">
        <f t="shared" si="556"/>
        <v>Riding Giants</v>
      </c>
      <c r="M4480" s="8" t="str">
        <f t="shared" si="557"/>
        <v/>
      </c>
      <c r="N4480" s="8" t="str">
        <f t="shared" si="553"/>
        <v>Riding Giants</v>
      </c>
      <c r="O4480" s="10">
        <f>INDEX(cpi!$A$1:$M$106,MATCH($D4480,cpi!$A:$A,0),MATCH($C4480,cpi!$1:$1,0))</f>
        <v>189.4</v>
      </c>
      <c r="P4480" s="10">
        <f>cpi!$I$2</f>
        <v>245.51900000000001</v>
      </c>
      <c r="Q4480" s="10">
        <f t="shared" si="558"/>
        <v>1.2962988384371701</v>
      </c>
      <c r="R4480" s="8" t="str">
        <f t="shared" si="559"/>
        <v/>
      </c>
      <c r="S4480" s="11">
        <f t="shared" si="560"/>
        <v>3370376.9799366421</v>
      </c>
      <c r="T4480" s="11">
        <f t="shared" si="560"/>
        <v>2950853.1942555439</v>
      </c>
      <c r="U4480" s="11">
        <f t="shared" si="560"/>
        <v>4267847.4436483635</v>
      </c>
    </row>
    <row r="4481" spans="1:21" x14ac:dyDescent="0.2">
      <c r="A4481" s="5">
        <v>4524</v>
      </c>
      <c r="B4481" s="17">
        <v>12</v>
      </c>
      <c r="C4481" s="16">
        <v>12</v>
      </c>
      <c r="D4481" s="16">
        <v>2008</v>
      </c>
      <c r="E4481" s="18">
        <v>39794</v>
      </c>
      <c r="F4481" s="9" t="s">
        <v>4417</v>
      </c>
      <c r="G4481" s="3">
        <v>2600000</v>
      </c>
      <c r="H4481">
        <v>39127</v>
      </c>
      <c r="I4481">
        <v>564474</v>
      </c>
      <c r="J4481" s="8" t="str">
        <f t="shared" si="554"/>
        <v/>
      </c>
      <c r="K4481" s="8" t="str">
        <f t="shared" si="555"/>
        <v/>
      </c>
      <c r="L4481" s="8" t="str">
        <f t="shared" si="556"/>
        <v>Los CronocrÃ­menes</v>
      </c>
      <c r="M4481" s="8" t="str">
        <f t="shared" si="557"/>
        <v/>
      </c>
      <c r="N4481" s="8" t="str">
        <f t="shared" si="553"/>
        <v>Los CronocrÃ­menes</v>
      </c>
      <c r="O4481" s="10">
        <f>INDEX(cpi!$A$1:$M$106,MATCH($D4481,cpi!$A:$A,0),MATCH($C4481,cpi!$1:$1,0))</f>
        <v>210.22800000000001</v>
      </c>
      <c r="P4481" s="10">
        <f>cpi!$I$2</f>
        <v>245.51900000000001</v>
      </c>
      <c r="Q4481" s="10">
        <f t="shared" si="558"/>
        <v>1.1678701219628214</v>
      </c>
      <c r="R4481" s="8" t="str">
        <f t="shared" si="559"/>
        <v/>
      </c>
      <c r="S4481" s="11">
        <f t="shared" si="560"/>
        <v>3036462.3171033356</v>
      </c>
      <c r="T4481" s="11">
        <f t="shared" si="560"/>
        <v>45695.254262039314</v>
      </c>
      <c r="U4481" s="11">
        <f t="shared" si="560"/>
        <v>659232.31922484166</v>
      </c>
    </row>
    <row r="4482" spans="1:21" x14ac:dyDescent="0.2">
      <c r="A4482" s="5">
        <v>4525</v>
      </c>
      <c r="B4482" s="17">
        <v>31</v>
      </c>
      <c r="C4482" s="16">
        <v>12</v>
      </c>
      <c r="D4482" s="16">
        <v>2011</v>
      </c>
      <c r="E4482" s="18">
        <v>41467</v>
      </c>
      <c r="F4482" s="9" t="s">
        <v>4418</v>
      </c>
      <c r="G4482" s="3">
        <v>2600000</v>
      </c>
      <c r="H4482">
        <v>0</v>
      </c>
      <c r="I4482">
        <v>7033931</v>
      </c>
      <c r="J4482" s="8" t="str">
        <f t="shared" si="554"/>
        <v/>
      </c>
      <c r="K4482" s="8" t="str">
        <f t="shared" si="555"/>
        <v/>
      </c>
      <c r="L4482" s="8" t="str">
        <f t="shared" si="556"/>
        <v>La Cara Oculta</v>
      </c>
      <c r="M4482" s="8" t="str">
        <f t="shared" si="557"/>
        <v/>
      </c>
      <c r="N4482" s="8" t="str">
        <f t="shared" ref="N4482:N4545" si="561">IF(M4482=1,L4482&amp;" ("&amp;D4482&amp;")",L4482)</f>
        <v>La Cara Oculta</v>
      </c>
      <c r="O4482" s="10">
        <f>INDEX(cpi!$A$1:$M$106,MATCH($D4482,cpi!$A:$A,0),MATCH($C4482,cpi!$1:$1,0))</f>
        <v>225.672</v>
      </c>
      <c r="P4482" s="10">
        <f>cpi!$I$2</f>
        <v>245.51900000000001</v>
      </c>
      <c r="Q4482" s="10">
        <f t="shared" si="558"/>
        <v>1.0879462228366834</v>
      </c>
      <c r="R4482" s="8" t="str">
        <f t="shared" si="559"/>
        <v/>
      </c>
      <c r="S4482" s="11">
        <f t="shared" si="560"/>
        <v>2828660.179375377</v>
      </c>
      <c r="T4482" s="11">
        <f t="shared" si="560"/>
        <v>0</v>
      </c>
      <c r="U4482" s="11">
        <f t="shared" si="560"/>
        <v>7652538.6631438555</v>
      </c>
    </row>
    <row r="4483" spans="1:21" x14ac:dyDescent="0.2">
      <c r="A4483" s="5">
        <v>4526</v>
      </c>
      <c r="B4483" s="17">
        <v>7</v>
      </c>
      <c r="C4483" s="16">
        <v>12</v>
      </c>
      <c r="D4483" s="16">
        <v>2007</v>
      </c>
      <c r="E4483" s="18">
        <v>39275</v>
      </c>
      <c r="F4483" s="9" t="s">
        <v>4419</v>
      </c>
      <c r="G4483" s="3">
        <v>2600000</v>
      </c>
      <c r="H4483">
        <v>0</v>
      </c>
      <c r="I4483">
        <v>71248</v>
      </c>
      <c r="J4483" s="8" t="str">
        <f t="shared" ref="J4483:J4546" si="562">IF(I4483=0,1,"")</f>
        <v/>
      </c>
      <c r="K4483" s="8" t="str">
        <f t="shared" ref="K4483:K4546" si="563">IF(D4483&gt;2017,1,"")</f>
        <v/>
      </c>
      <c r="L4483" s="8" t="str">
        <f t="shared" ref="L4483:L4546" si="564">F4483</f>
        <v>Timber Falls</v>
      </c>
      <c r="M4483" s="8" t="str">
        <f t="shared" ref="M4483:M4546" si="565">IF(COUNTIF($L$2:$L$5233,L4483)&gt;1,1,"")</f>
        <v/>
      </c>
      <c r="N4483" s="8" t="str">
        <f t="shared" si="561"/>
        <v>Timber Falls</v>
      </c>
      <c r="O4483" s="10">
        <f>INDEX(cpi!$A$1:$M$106,MATCH($D4483,cpi!$A:$A,0),MATCH($C4483,cpi!$1:$1,0))</f>
        <v>210.036</v>
      </c>
      <c r="P4483" s="10">
        <f>cpi!$I$2</f>
        <v>245.51900000000001</v>
      </c>
      <c r="Q4483" s="10">
        <f t="shared" ref="Q4483:Q4546" si="566">P4483/O4483</f>
        <v>1.1689377059170809</v>
      </c>
      <c r="R4483" s="8" t="str">
        <f t="shared" ref="R4483:R4546" si="567">IF(ISERROR(Q4483),1,"")</f>
        <v/>
      </c>
      <c r="S4483" s="11">
        <f t="shared" ref="S4483:U4546" si="568">G4483*$Q4483</f>
        <v>3039238.0353844105</v>
      </c>
      <c r="T4483" s="11">
        <f t="shared" si="568"/>
        <v>0</v>
      </c>
      <c r="U4483" s="11">
        <f t="shared" si="568"/>
        <v>83284.473671180182</v>
      </c>
    </row>
    <row r="4484" spans="1:21" x14ac:dyDescent="0.2">
      <c r="A4484" s="5">
        <v>4527</v>
      </c>
      <c r="B4484" s="17">
        <v>31</v>
      </c>
      <c r="C4484" s="16">
        <v>12</v>
      </c>
      <c r="D4484" s="16">
        <v>2008</v>
      </c>
      <c r="E4484" s="18">
        <v>40371</v>
      </c>
      <c r="F4484" s="9" t="s">
        <v>4420</v>
      </c>
      <c r="G4484" s="3">
        <v>2600000</v>
      </c>
      <c r="H4484">
        <v>0</v>
      </c>
      <c r="I4484">
        <v>0</v>
      </c>
      <c r="J4484" s="8">
        <f t="shared" si="562"/>
        <v>1</v>
      </c>
      <c r="K4484" s="8" t="str">
        <f t="shared" si="563"/>
        <v/>
      </c>
      <c r="L4484" s="8" t="str">
        <f t="shared" si="564"/>
        <v>Silver Medalist</v>
      </c>
      <c r="M4484" s="8" t="str">
        <f t="shared" si="565"/>
        <v/>
      </c>
      <c r="N4484" s="8" t="str">
        <f t="shared" si="561"/>
        <v>Silver Medalist</v>
      </c>
      <c r="O4484" s="10">
        <f>INDEX(cpi!$A$1:$M$106,MATCH($D4484,cpi!$A:$A,0),MATCH($C4484,cpi!$1:$1,0))</f>
        <v>210.22800000000001</v>
      </c>
      <c r="P4484" s="10">
        <f>cpi!$I$2</f>
        <v>245.51900000000001</v>
      </c>
      <c r="Q4484" s="10">
        <f t="shared" si="566"/>
        <v>1.1678701219628214</v>
      </c>
      <c r="R4484" s="8" t="str">
        <f t="shared" si="567"/>
        <v/>
      </c>
      <c r="S4484" s="11">
        <f t="shared" si="568"/>
        <v>3036462.3171033356</v>
      </c>
      <c r="T4484" s="11">
        <f t="shared" si="568"/>
        <v>0</v>
      </c>
      <c r="U4484" s="11">
        <f t="shared" si="568"/>
        <v>0</v>
      </c>
    </row>
    <row r="4485" spans="1:21" x14ac:dyDescent="0.2">
      <c r="A4485" s="5">
        <v>4528</v>
      </c>
      <c r="B4485" s="17">
        <v>1</v>
      </c>
      <c r="C4485" s="16">
        <v>4</v>
      </c>
      <c r="D4485" s="16">
        <v>2011</v>
      </c>
      <c r="E4485" s="18">
        <v>40547</v>
      </c>
      <c r="F4485" s="9" t="s">
        <v>4421</v>
      </c>
      <c r="G4485" s="3">
        <v>2600000</v>
      </c>
      <c r="H4485">
        <v>0</v>
      </c>
      <c r="I4485">
        <v>0</v>
      </c>
      <c r="J4485" s="8">
        <f t="shared" si="562"/>
        <v>1</v>
      </c>
      <c r="K4485" s="8" t="str">
        <f t="shared" si="563"/>
        <v/>
      </c>
      <c r="L4485" s="8" t="str">
        <f t="shared" si="564"/>
        <v>Fat, Sick &amp; Nearly Dead</v>
      </c>
      <c r="M4485" s="8" t="str">
        <f t="shared" si="565"/>
        <v/>
      </c>
      <c r="N4485" s="8" t="str">
        <f t="shared" si="561"/>
        <v>Fat, Sick &amp; Nearly Dead</v>
      </c>
      <c r="O4485" s="10">
        <f>INDEX(cpi!$A$1:$M$106,MATCH($D4485,cpi!$A:$A,0),MATCH($C4485,cpi!$1:$1,0))</f>
        <v>224.90600000000001</v>
      </c>
      <c r="P4485" s="10">
        <f>cpi!$I$2</f>
        <v>245.51900000000001</v>
      </c>
      <c r="Q4485" s="10">
        <f t="shared" si="566"/>
        <v>1.0916516233448641</v>
      </c>
      <c r="R4485" s="8" t="str">
        <f t="shared" si="567"/>
        <v/>
      </c>
      <c r="S4485" s="11">
        <f t="shared" si="568"/>
        <v>2838294.2206966467</v>
      </c>
      <c r="T4485" s="11">
        <f t="shared" si="568"/>
        <v>0</v>
      </c>
      <c r="U4485" s="11">
        <f t="shared" si="568"/>
        <v>0</v>
      </c>
    </row>
    <row r="4486" spans="1:21" x14ac:dyDescent="0.2">
      <c r="A4486" s="5">
        <v>4529</v>
      </c>
      <c r="B4486" s="17">
        <v>10</v>
      </c>
      <c r="C4486" s="16">
        <v>4</v>
      </c>
      <c r="D4486" s="16">
        <v>1952</v>
      </c>
      <c r="E4486" s="18">
        <v>19271</v>
      </c>
      <c r="F4486" s="9" t="s">
        <v>4422</v>
      </c>
      <c r="G4486" s="3">
        <v>2540000</v>
      </c>
      <c r="H4486">
        <v>7200000</v>
      </c>
      <c r="I4486">
        <v>7200000</v>
      </c>
      <c r="J4486" s="8" t="str">
        <f t="shared" si="562"/>
        <v/>
      </c>
      <c r="K4486" s="8" t="str">
        <f t="shared" si="563"/>
        <v/>
      </c>
      <c r="L4486" s="8" t="str">
        <f t="shared" si="564"/>
        <v>Singin' in the Rain</v>
      </c>
      <c r="M4486" s="8" t="str">
        <f t="shared" si="565"/>
        <v/>
      </c>
      <c r="N4486" s="8" t="str">
        <f t="shared" si="561"/>
        <v>Singin' in the Rain</v>
      </c>
      <c r="O4486" s="10">
        <f>INDEX(cpi!$A$1:$M$106,MATCH($D4486,cpi!$A:$A,0),MATCH($C4486,cpi!$1:$1,0))</f>
        <v>26.4</v>
      </c>
      <c r="P4486" s="10">
        <f>cpi!$I$2</f>
        <v>245.51900000000001</v>
      </c>
      <c r="Q4486" s="10">
        <f t="shared" si="566"/>
        <v>9.299962121212122</v>
      </c>
      <c r="R4486" s="8" t="str">
        <f t="shared" si="567"/>
        <v/>
      </c>
      <c r="S4486" s="11">
        <f t="shared" si="568"/>
        <v>23621903.787878789</v>
      </c>
      <c r="T4486" s="11">
        <f t="shared" si="568"/>
        <v>66959727.272727281</v>
      </c>
      <c r="U4486" s="11">
        <f t="shared" si="568"/>
        <v>66959727.272727281</v>
      </c>
    </row>
    <row r="4487" spans="1:21" x14ac:dyDescent="0.2">
      <c r="A4487" s="5">
        <v>4530</v>
      </c>
      <c r="B4487" s="17">
        <v>11</v>
      </c>
      <c r="C4487" s="16">
        <v>1</v>
      </c>
      <c r="D4487" s="16">
        <v>2013</v>
      </c>
      <c r="E4487" s="18">
        <v>41579</v>
      </c>
      <c r="F4487" s="9" t="s">
        <v>4423</v>
      </c>
      <c r="G4487" s="3">
        <v>2500000</v>
      </c>
      <c r="H4487">
        <v>40041683</v>
      </c>
      <c r="I4487">
        <v>59922558</v>
      </c>
      <c r="J4487" s="8" t="str">
        <f t="shared" si="562"/>
        <v/>
      </c>
      <c r="K4487" s="8" t="str">
        <f t="shared" si="563"/>
        <v/>
      </c>
      <c r="L4487" s="8" t="str">
        <f t="shared" si="564"/>
        <v>A Haunted House</v>
      </c>
      <c r="M4487" s="8" t="str">
        <f t="shared" si="565"/>
        <v/>
      </c>
      <c r="N4487" s="8" t="str">
        <f t="shared" si="561"/>
        <v>A Haunted House</v>
      </c>
      <c r="O4487" s="10">
        <f>INDEX(cpi!$A$1:$M$106,MATCH($D4487,cpi!$A:$A,0),MATCH($C4487,cpi!$1:$1,0))</f>
        <v>230.28</v>
      </c>
      <c r="P4487" s="10">
        <f>cpi!$I$2</f>
        <v>245.51900000000001</v>
      </c>
      <c r="Q4487" s="10">
        <f t="shared" si="566"/>
        <v>1.0661759597012332</v>
      </c>
      <c r="R4487" s="8" t="str">
        <f t="shared" si="567"/>
        <v/>
      </c>
      <c r="S4487" s="11">
        <f t="shared" si="568"/>
        <v>2665439.8992530829</v>
      </c>
      <c r="T4487" s="11">
        <f t="shared" si="568"/>
        <v>42691479.800577559</v>
      </c>
      <c r="U4487" s="11">
        <f t="shared" si="568"/>
        <v>63887990.783402815</v>
      </c>
    </row>
    <row r="4488" spans="1:21" x14ac:dyDescent="0.2">
      <c r="A4488" s="5">
        <v>4531</v>
      </c>
      <c r="B4488" s="17">
        <v>13</v>
      </c>
      <c r="C4488" s="16">
        <v>7</v>
      </c>
      <c r="D4488" s="16">
        <v>2012</v>
      </c>
      <c r="E4488" s="18">
        <v>41281</v>
      </c>
      <c r="F4488" s="9" t="s">
        <v>5387</v>
      </c>
      <c r="G4488" s="3">
        <v>2500000</v>
      </c>
      <c r="H4488">
        <v>33349941</v>
      </c>
      <c r="I4488">
        <v>33349941</v>
      </c>
      <c r="J4488" s="8" t="str">
        <f t="shared" si="562"/>
        <v/>
      </c>
      <c r="K4488" s="8" t="str">
        <f t="shared" si="563"/>
        <v/>
      </c>
      <c r="L4488" s="8" t="str">
        <f t="shared" si="564"/>
        <v>2016: Obama's America</v>
      </c>
      <c r="M4488" s="8" t="str">
        <f t="shared" si="565"/>
        <v/>
      </c>
      <c r="N4488" s="8" t="str">
        <f t="shared" si="561"/>
        <v>2016: Obama's America</v>
      </c>
      <c r="O4488" s="10">
        <f>INDEX(cpi!$A$1:$M$106,MATCH($D4488,cpi!$A:$A,0),MATCH($C4488,cpi!$1:$1,0))</f>
        <v>229.10400000000001</v>
      </c>
      <c r="P4488" s="10">
        <f>cpi!$I$2</f>
        <v>245.51900000000001</v>
      </c>
      <c r="Q4488" s="10">
        <f t="shared" si="566"/>
        <v>1.0716486835672883</v>
      </c>
      <c r="R4488" s="8" t="str">
        <f t="shared" si="567"/>
        <v/>
      </c>
      <c r="S4488" s="11">
        <f t="shared" si="568"/>
        <v>2679121.7089182208</v>
      </c>
      <c r="T4488" s="11">
        <f t="shared" si="568"/>
        <v>35739420.369696736</v>
      </c>
      <c r="U4488" s="11">
        <f t="shared" si="568"/>
        <v>35739420.369696736</v>
      </c>
    </row>
    <row r="4489" spans="1:21" x14ac:dyDescent="0.2">
      <c r="A4489" s="5">
        <v>4532</v>
      </c>
      <c r="B4489" s="17">
        <v>3</v>
      </c>
      <c r="C4489" s="16">
        <v>7</v>
      </c>
      <c r="D4489" s="16">
        <v>2013</v>
      </c>
      <c r="E4489" s="18">
        <v>41340</v>
      </c>
      <c r="F4489" s="9" t="s">
        <v>4425</v>
      </c>
      <c r="G4489" s="3">
        <v>2500000</v>
      </c>
      <c r="H4489">
        <v>32244051</v>
      </c>
      <c r="I4489">
        <v>32327255</v>
      </c>
      <c r="J4489" s="8" t="str">
        <f t="shared" si="562"/>
        <v/>
      </c>
      <c r="K4489" s="8" t="str">
        <f t="shared" si="563"/>
        <v/>
      </c>
      <c r="L4489" s="8" t="str">
        <f t="shared" si="564"/>
        <v>Kevin Hart: Let Me Explain</v>
      </c>
      <c r="M4489" s="8" t="str">
        <f t="shared" si="565"/>
        <v/>
      </c>
      <c r="N4489" s="8" t="str">
        <f t="shared" si="561"/>
        <v>Kevin Hart: Let Me Explain</v>
      </c>
      <c r="O4489" s="10">
        <f>INDEX(cpi!$A$1:$M$106,MATCH($D4489,cpi!$A:$A,0),MATCH($C4489,cpi!$1:$1,0))</f>
        <v>233.596</v>
      </c>
      <c r="P4489" s="10">
        <f>cpi!$I$2</f>
        <v>245.51900000000001</v>
      </c>
      <c r="Q4489" s="10">
        <f t="shared" si="566"/>
        <v>1.0510411137177007</v>
      </c>
      <c r="R4489" s="8" t="str">
        <f t="shared" si="567"/>
        <v/>
      </c>
      <c r="S4489" s="11">
        <f t="shared" si="568"/>
        <v>2627602.7842942518</v>
      </c>
      <c r="T4489" s="11">
        <f t="shared" si="568"/>
        <v>33889823.273810342</v>
      </c>
      <c r="U4489" s="11">
        <f t="shared" si="568"/>
        <v>33977274.098636106</v>
      </c>
    </row>
    <row r="4490" spans="1:21" x14ac:dyDescent="0.2">
      <c r="A4490" s="5">
        <v>4533</v>
      </c>
      <c r="B4490" s="17">
        <v>28</v>
      </c>
      <c r="C4490" s="16">
        <v>7</v>
      </c>
      <c r="D4490" s="16">
        <v>2004</v>
      </c>
      <c r="E4490" s="18">
        <v>38814</v>
      </c>
      <c r="F4490" s="9" t="s">
        <v>4426</v>
      </c>
      <c r="G4490" s="3">
        <v>2500000</v>
      </c>
      <c r="H4490">
        <v>26782316</v>
      </c>
      <c r="I4490">
        <v>36028802</v>
      </c>
      <c r="J4490" s="8" t="str">
        <f t="shared" si="562"/>
        <v/>
      </c>
      <c r="K4490" s="8" t="str">
        <f t="shared" si="563"/>
        <v/>
      </c>
      <c r="L4490" s="8" t="str">
        <f t="shared" si="564"/>
        <v>Garden State</v>
      </c>
      <c r="M4490" s="8" t="str">
        <f t="shared" si="565"/>
        <v/>
      </c>
      <c r="N4490" s="8" t="str">
        <f t="shared" si="561"/>
        <v>Garden State</v>
      </c>
      <c r="O4490" s="10">
        <f>INDEX(cpi!$A$1:$M$106,MATCH($D4490,cpi!$A:$A,0),MATCH($C4490,cpi!$1:$1,0))</f>
        <v>189.4</v>
      </c>
      <c r="P4490" s="10">
        <f>cpi!$I$2</f>
        <v>245.51900000000001</v>
      </c>
      <c r="Q4490" s="10">
        <f t="shared" si="566"/>
        <v>1.2962988384371701</v>
      </c>
      <c r="R4490" s="8" t="str">
        <f t="shared" si="567"/>
        <v/>
      </c>
      <c r="S4490" s="11">
        <f t="shared" si="568"/>
        <v>3240747.0960929254</v>
      </c>
      <c r="T4490" s="11">
        <f t="shared" si="568"/>
        <v>34717885.121457234</v>
      </c>
      <c r="U4490" s="11">
        <f t="shared" si="568"/>
        <v>46704094.182882793</v>
      </c>
    </row>
    <row r="4491" spans="1:21" x14ac:dyDescent="0.2">
      <c r="A4491" s="5">
        <v>4534</v>
      </c>
      <c r="B4491" s="17">
        <v>4</v>
      </c>
      <c r="C4491" s="16">
        <v>10</v>
      </c>
      <c r="D4491" s="16">
        <v>1996</v>
      </c>
      <c r="E4491" s="18">
        <v>35165</v>
      </c>
      <c r="F4491" s="9" t="s">
        <v>4427</v>
      </c>
      <c r="G4491" s="3">
        <v>2500000</v>
      </c>
      <c r="H4491">
        <v>25857416</v>
      </c>
      <c r="I4491">
        <v>34557416</v>
      </c>
      <c r="J4491" s="8" t="str">
        <f t="shared" si="562"/>
        <v/>
      </c>
      <c r="K4491" s="8" t="str">
        <f t="shared" si="563"/>
        <v/>
      </c>
      <c r="L4491" s="8" t="str">
        <f t="shared" si="564"/>
        <v>That Thing You Do!</v>
      </c>
      <c r="M4491" s="8" t="str">
        <f t="shared" si="565"/>
        <v/>
      </c>
      <c r="N4491" s="8" t="str">
        <f t="shared" si="561"/>
        <v>That Thing You Do!</v>
      </c>
      <c r="O4491" s="10">
        <f>INDEX(cpi!$A$1:$M$106,MATCH($D4491,cpi!$A:$A,0),MATCH($C4491,cpi!$1:$1,0))</f>
        <v>158.30000000000001</v>
      </c>
      <c r="P4491" s="10">
        <f>cpi!$I$2</f>
        <v>245.51900000000001</v>
      </c>
      <c r="Q4491" s="10">
        <f t="shared" si="566"/>
        <v>1.5509728363866075</v>
      </c>
      <c r="R4491" s="8" t="str">
        <f t="shared" si="567"/>
        <v/>
      </c>
      <c r="S4491" s="11">
        <f t="shared" si="568"/>
        <v>3877432.090966519</v>
      </c>
      <c r="T4491" s="11">
        <f t="shared" si="568"/>
        <v>40104149.835148446</v>
      </c>
      <c r="U4491" s="11">
        <f t="shared" si="568"/>
        <v>53597613.511711933</v>
      </c>
    </row>
    <row r="4492" spans="1:21" x14ac:dyDescent="0.2">
      <c r="A4492" s="5">
        <v>4535</v>
      </c>
      <c r="B4492" s="17">
        <v>30</v>
      </c>
      <c r="C4492" s="16">
        <v>10</v>
      </c>
      <c r="D4492" s="16">
        <v>1981</v>
      </c>
      <c r="E4492" s="18">
        <v>30477</v>
      </c>
      <c r="F4492" s="9" t="s">
        <v>4428</v>
      </c>
      <c r="G4492" s="3">
        <v>2500000</v>
      </c>
      <c r="H4492">
        <v>25533818</v>
      </c>
      <c r="I4492">
        <v>25533818</v>
      </c>
      <c r="J4492" s="8" t="str">
        <f t="shared" si="562"/>
        <v/>
      </c>
      <c r="K4492" s="8" t="str">
        <f t="shared" si="563"/>
        <v/>
      </c>
      <c r="L4492" s="8" t="str">
        <f t="shared" si="564"/>
        <v>Halloween II</v>
      </c>
      <c r="M4492" s="8" t="str">
        <f t="shared" si="565"/>
        <v/>
      </c>
      <c r="N4492" s="8" t="str">
        <f t="shared" si="561"/>
        <v>Halloween II</v>
      </c>
      <c r="O4492" s="10">
        <f>INDEX(cpi!$A$1:$M$106,MATCH($D4492,cpi!$A:$A,0),MATCH($C4492,cpi!$1:$1,0))</f>
        <v>93.4</v>
      </c>
      <c r="P4492" s="10">
        <f>cpi!$I$2</f>
        <v>245.51900000000001</v>
      </c>
      <c r="Q4492" s="10">
        <f t="shared" si="566"/>
        <v>2.6286830835117772</v>
      </c>
      <c r="R4492" s="8" t="str">
        <f t="shared" si="567"/>
        <v/>
      </c>
      <c r="S4492" s="11">
        <f t="shared" si="568"/>
        <v>6571707.7087794431</v>
      </c>
      <c r="T4492" s="11">
        <f t="shared" si="568"/>
        <v>67120315.434068516</v>
      </c>
      <c r="U4492" s="11">
        <f t="shared" si="568"/>
        <v>67120315.434068516</v>
      </c>
    </row>
    <row r="4493" spans="1:21" x14ac:dyDescent="0.2">
      <c r="A4493" s="5">
        <v>4536</v>
      </c>
      <c r="B4493" s="17">
        <v>22</v>
      </c>
      <c r="C4493" s="16">
        <v>10</v>
      </c>
      <c r="D4493" s="16">
        <v>1982</v>
      </c>
      <c r="E4493" s="18">
        <v>30599</v>
      </c>
      <c r="F4493" s="9" t="s">
        <v>4429</v>
      </c>
      <c r="G4493" s="3">
        <v>2500000</v>
      </c>
      <c r="H4493">
        <v>14400000</v>
      </c>
      <c r="I4493">
        <v>14400000</v>
      </c>
      <c r="J4493" s="8" t="str">
        <f t="shared" si="562"/>
        <v/>
      </c>
      <c r="K4493" s="8" t="str">
        <f t="shared" si="563"/>
        <v/>
      </c>
      <c r="L4493" s="8" t="str">
        <f t="shared" si="564"/>
        <v>Halloween 3: Season of the Witch</v>
      </c>
      <c r="M4493" s="8" t="str">
        <f t="shared" si="565"/>
        <v/>
      </c>
      <c r="N4493" s="8" t="str">
        <f t="shared" si="561"/>
        <v>Halloween 3: Season of the Witch</v>
      </c>
      <c r="O4493" s="10">
        <f>INDEX(cpi!$A$1:$M$106,MATCH($D4493,cpi!$A:$A,0),MATCH($C4493,cpi!$1:$1,0))</f>
        <v>98.2</v>
      </c>
      <c r="P4493" s="10">
        <f>cpi!$I$2</f>
        <v>245.51900000000001</v>
      </c>
      <c r="Q4493" s="10">
        <f t="shared" si="566"/>
        <v>2.5001934826883909</v>
      </c>
      <c r="R4493" s="8" t="str">
        <f t="shared" si="567"/>
        <v/>
      </c>
      <c r="S4493" s="11">
        <f t="shared" si="568"/>
        <v>6250483.7067209771</v>
      </c>
      <c r="T4493" s="11">
        <f t="shared" si="568"/>
        <v>36002786.150712833</v>
      </c>
      <c r="U4493" s="11">
        <f t="shared" si="568"/>
        <v>36002786.150712833</v>
      </c>
    </row>
    <row r="4494" spans="1:21" x14ac:dyDescent="0.2">
      <c r="A4494" s="5">
        <v>4537</v>
      </c>
      <c r="B4494" s="17">
        <v>1</v>
      </c>
      <c r="C4494" s="16">
        <v>10</v>
      </c>
      <c r="D4494" s="16">
        <v>2008</v>
      </c>
      <c r="E4494" s="18">
        <v>39457</v>
      </c>
      <c r="F4494" s="9" t="s">
        <v>4430</v>
      </c>
      <c r="G4494" s="3">
        <v>2500000</v>
      </c>
      <c r="H4494">
        <v>13011160</v>
      </c>
      <c r="I4494">
        <v>13881317</v>
      </c>
      <c r="J4494" s="8" t="str">
        <f t="shared" si="562"/>
        <v/>
      </c>
      <c r="K4494" s="8" t="str">
        <f t="shared" si="563"/>
        <v/>
      </c>
      <c r="L4494" s="8" t="str">
        <f t="shared" si="564"/>
        <v>Religulous</v>
      </c>
      <c r="M4494" s="8" t="str">
        <f t="shared" si="565"/>
        <v/>
      </c>
      <c r="N4494" s="8" t="str">
        <f t="shared" si="561"/>
        <v>Religulous</v>
      </c>
      <c r="O4494" s="10">
        <f>INDEX(cpi!$A$1:$M$106,MATCH($D4494,cpi!$A:$A,0),MATCH($C4494,cpi!$1:$1,0))</f>
        <v>216.57300000000001</v>
      </c>
      <c r="P4494" s="10">
        <f>cpi!$I$2</f>
        <v>245.51900000000001</v>
      </c>
      <c r="Q4494" s="10">
        <f t="shared" si="566"/>
        <v>1.1336547030331574</v>
      </c>
      <c r="R4494" s="8" t="str">
        <f t="shared" si="567"/>
        <v/>
      </c>
      <c r="S4494" s="11">
        <f t="shared" si="568"/>
        <v>2834136.7575828936</v>
      </c>
      <c r="T4494" s="11">
        <f t="shared" si="568"/>
        <v>14750162.725916896</v>
      </c>
      <c r="U4494" s="11">
        <f t="shared" si="568"/>
        <v>15736620.301344119</v>
      </c>
    </row>
    <row r="4495" spans="1:21" x14ac:dyDescent="0.2">
      <c r="A4495" s="5">
        <v>4538</v>
      </c>
      <c r="B4495" s="17">
        <v>1</v>
      </c>
      <c r="C4495" s="16">
        <v>1</v>
      </c>
      <c r="D4495" s="16">
        <v>1971</v>
      </c>
      <c r="E4495" s="18">
        <v>25934</v>
      </c>
      <c r="F4495" s="9" t="s">
        <v>4431</v>
      </c>
      <c r="G4495" s="3">
        <v>2500000</v>
      </c>
      <c r="H4495">
        <v>12300000</v>
      </c>
      <c r="I4495">
        <v>12300000</v>
      </c>
      <c r="J4495" s="8" t="str">
        <f t="shared" si="562"/>
        <v/>
      </c>
      <c r="K4495" s="8" t="str">
        <f t="shared" si="563"/>
        <v/>
      </c>
      <c r="L4495" s="8" t="str">
        <f t="shared" si="564"/>
        <v>Escape from the Planet of the Apes</v>
      </c>
      <c r="M4495" s="8" t="str">
        <f t="shared" si="565"/>
        <v/>
      </c>
      <c r="N4495" s="8" t="str">
        <f t="shared" si="561"/>
        <v>Escape from the Planet of the Apes</v>
      </c>
      <c r="O4495" s="10">
        <f>INDEX(cpi!$A$1:$M$106,MATCH($D4495,cpi!$A:$A,0),MATCH($C4495,cpi!$1:$1,0))</f>
        <v>39.799999999999997</v>
      </c>
      <c r="P4495" s="10">
        <f>cpi!$I$2</f>
        <v>245.51900000000001</v>
      </c>
      <c r="Q4495" s="10">
        <f t="shared" si="566"/>
        <v>6.1688190954773878</v>
      </c>
      <c r="R4495" s="8" t="str">
        <f t="shared" si="567"/>
        <v/>
      </c>
      <c r="S4495" s="11">
        <f t="shared" si="568"/>
        <v>15422047.73869347</v>
      </c>
      <c r="T4495" s="11">
        <f t="shared" si="568"/>
        <v>75876474.874371871</v>
      </c>
      <c r="U4495" s="11">
        <f t="shared" si="568"/>
        <v>75876474.874371871</v>
      </c>
    </row>
    <row r="4496" spans="1:21" x14ac:dyDescent="0.2">
      <c r="A4496" s="5">
        <v>4539</v>
      </c>
      <c r="B4496" s="17">
        <v>29</v>
      </c>
      <c r="C4496" s="16">
        <v>5</v>
      </c>
      <c r="D4496" s="16">
        <v>1963</v>
      </c>
      <c r="E4496" s="18">
        <v>23867</v>
      </c>
      <c r="F4496" s="9" t="s">
        <v>4432</v>
      </c>
      <c r="G4496" s="3">
        <v>2500000</v>
      </c>
      <c r="H4496">
        <v>10000000</v>
      </c>
      <c r="I4496">
        <v>10000000</v>
      </c>
      <c r="J4496" s="8" t="str">
        <f t="shared" si="562"/>
        <v/>
      </c>
      <c r="K4496" s="8" t="str">
        <f t="shared" si="563"/>
        <v/>
      </c>
      <c r="L4496" s="8" t="str">
        <f t="shared" si="564"/>
        <v>Hud</v>
      </c>
      <c r="M4496" s="8" t="str">
        <f t="shared" si="565"/>
        <v/>
      </c>
      <c r="N4496" s="8" t="str">
        <f t="shared" si="561"/>
        <v>Hud</v>
      </c>
      <c r="O4496" s="10">
        <f>INDEX(cpi!$A$1:$M$106,MATCH($D4496,cpi!$A:$A,0),MATCH($C4496,cpi!$1:$1,0))</f>
        <v>30.5</v>
      </c>
      <c r="P4496" s="10">
        <f>cpi!$I$2</f>
        <v>245.51900000000001</v>
      </c>
      <c r="Q4496" s="10">
        <f t="shared" si="566"/>
        <v>8.0498032786885254</v>
      </c>
      <c r="R4496" s="8" t="str">
        <f t="shared" si="567"/>
        <v/>
      </c>
      <c r="S4496" s="11">
        <f t="shared" si="568"/>
        <v>20124508.196721315</v>
      </c>
      <c r="T4496" s="11">
        <f t="shared" si="568"/>
        <v>80498032.786885262</v>
      </c>
      <c r="U4496" s="11">
        <f t="shared" si="568"/>
        <v>80498032.786885262</v>
      </c>
    </row>
    <row r="4497" spans="1:21" x14ac:dyDescent="0.2">
      <c r="A4497" s="5">
        <v>4540</v>
      </c>
      <c r="B4497" s="17">
        <v>2</v>
      </c>
      <c r="C4497" s="16">
        <v>8</v>
      </c>
      <c r="D4497" s="16">
        <v>2013</v>
      </c>
      <c r="E4497" s="18">
        <v>41313</v>
      </c>
      <c r="F4497" s="9" t="s">
        <v>4433</v>
      </c>
      <c r="G4497" s="3">
        <v>2500000</v>
      </c>
      <c r="H4497">
        <v>6852971</v>
      </c>
      <c r="I4497">
        <v>6916951</v>
      </c>
      <c r="J4497" s="8" t="str">
        <f t="shared" si="562"/>
        <v/>
      </c>
      <c r="K4497" s="8" t="str">
        <f t="shared" si="563"/>
        <v/>
      </c>
      <c r="L4497" s="8" t="str">
        <f t="shared" si="564"/>
        <v>The Spectacular Now</v>
      </c>
      <c r="M4497" s="8" t="str">
        <f t="shared" si="565"/>
        <v/>
      </c>
      <c r="N4497" s="8" t="str">
        <f t="shared" si="561"/>
        <v>The Spectacular Now</v>
      </c>
      <c r="O4497" s="10">
        <f>INDEX(cpi!$A$1:$M$106,MATCH($D4497,cpi!$A:$A,0),MATCH($C4497,cpi!$1:$1,0))</f>
        <v>233.87700000000001</v>
      </c>
      <c r="P4497" s="10">
        <f>cpi!$I$2</f>
        <v>245.51900000000001</v>
      </c>
      <c r="Q4497" s="10">
        <f t="shared" si="566"/>
        <v>1.0497783022699967</v>
      </c>
      <c r="R4497" s="8" t="str">
        <f t="shared" si="567"/>
        <v/>
      </c>
      <c r="S4497" s="11">
        <f t="shared" si="568"/>
        <v>2624445.7556749918</v>
      </c>
      <c r="T4497" s="11">
        <f t="shared" si="568"/>
        <v>7194100.2618855219</v>
      </c>
      <c r="U4497" s="11">
        <f t="shared" si="568"/>
        <v>7261265.0776647562</v>
      </c>
    </row>
    <row r="4498" spans="1:21" x14ac:dyDescent="0.2">
      <c r="A4498" s="5">
        <v>4541</v>
      </c>
      <c r="B4498" s="17">
        <v>29</v>
      </c>
      <c r="C4498" s="16">
        <v>9</v>
      </c>
      <c r="D4498" s="16">
        <v>1991</v>
      </c>
      <c r="E4498" s="18">
        <v>34098</v>
      </c>
      <c r="F4498" s="9" t="s">
        <v>4434</v>
      </c>
      <c r="G4498" s="3">
        <v>2500000</v>
      </c>
      <c r="H4498">
        <v>6401336</v>
      </c>
      <c r="I4498">
        <v>6401336</v>
      </c>
      <c r="J4498" s="8" t="str">
        <f t="shared" si="562"/>
        <v/>
      </c>
      <c r="K4498" s="8" t="str">
        <f t="shared" si="563"/>
        <v/>
      </c>
      <c r="L4498" s="8" t="str">
        <f t="shared" si="564"/>
        <v>My Own Private Idaho</v>
      </c>
      <c r="M4498" s="8" t="str">
        <f t="shared" si="565"/>
        <v/>
      </c>
      <c r="N4498" s="8" t="str">
        <f t="shared" si="561"/>
        <v>My Own Private Idaho</v>
      </c>
      <c r="O4498" s="10">
        <f>INDEX(cpi!$A$1:$M$106,MATCH($D4498,cpi!$A:$A,0),MATCH($C4498,cpi!$1:$1,0))</f>
        <v>137.19999999999999</v>
      </c>
      <c r="P4498" s="10">
        <f>cpi!$I$2</f>
        <v>245.51900000000001</v>
      </c>
      <c r="Q4498" s="10">
        <f t="shared" si="566"/>
        <v>1.7894970845481051</v>
      </c>
      <c r="R4498" s="8" t="str">
        <f t="shared" si="567"/>
        <v/>
      </c>
      <c r="S4498" s="11">
        <f t="shared" si="568"/>
        <v>4473742.7113702623</v>
      </c>
      <c r="T4498" s="11">
        <f t="shared" si="568"/>
        <v>11455172.109212829</v>
      </c>
      <c r="U4498" s="11">
        <f t="shared" si="568"/>
        <v>11455172.109212829</v>
      </c>
    </row>
    <row r="4499" spans="1:21" x14ac:dyDescent="0.2">
      <c r="A4499" s="5">
        <v>4542</v>
      </c>
      <c r="B4499" s="17">
        <v>27</v>
      </c>
      <c r="C4499" s="16">
        <v>1</v>
      </c>
      <c r="D4499" s="16">
        <v>1995</v>
      </c>
      <c r="E4499" s="18">
        <v>35490</v>
      </c>
      <c r="F4499" s="9" t="s">
        <v>4435</v>
      </c>
      <c r="G4499" s="3">
        <v>2500000</v>
      </c>
      <c r="H4499">
        <v>5274005</v>
      </c>
      <c r="I4499">
        <v>5683223</v>
      </c>
      <c r="J4499" s="8" t="str">
        <f t="shared" si="562"/>
        <v/>
      </c>
      <c r="K4499" s="8" t="str">
        <f t="shared" si="563"/>
        <v/>
      </c>
      <c r="L4499" s="8" t="str">
        <f t="shared" si="564"/>
        <v>Before Sunrise</v>
      </c>
      <c r="M4499" s="8" t="str">
        <f t="shared" si="565"/>
        <v/>
      </c>
      <c r="N4499" s="8" t="str">
        <f t="shared" si="561"/>
        <v>Before Sunrise</v>
      </c>
      <c r="O4499" s="10">
        <f>INDEX(cpi!$A$1:$M$106,MATCH($D4499,cpi!$A:$A,0),MATCH($C4499,cpi!$1:$1,0))</f>
        <v>150.30000000000001</v>
      </c>
      <c r="P4499" s="10">
        <f>cpi!$I$2</f>
        <v>245.51900000000001</v>
      </c>
      <c r="Q4499" s="10">
        <f t="shared" si="566"/>
        <v>1.6335262807717896</v>
      </c>
      <c r="R4499" s="8" t="str">
        <f t="shared" si="567"/>
        <v/>
      </c>
      <c r="S4499" s="11">
        <f t="shared" si="568"/>
        <v>4083815.7019294742</v>
      </c>
      <c r="T4499" s="11">
        <f t="shared" si="568"/>
        <v>8615225.772421822</v>
      </c>
      <c r="U4499" s="11">
        <f t="shared" si="568"/>
        <v>9283694.1299866922</v>
      </c>
    </row>
    <row r="4500" spans="1:21" x14ac:dyDescent="0.2">
      <c r="A4500" s="5">
        <v>4543</v>
      </c>
      <c r="B4500" s="17">
        <v>24</v>
      </c>
      <c r="C4500" s="16">
        <v>6</v>
      </c>
      <c r="D4500" s="16">
        <v>2016</v>
      </c>
      <c r="E4500" s="18">
        <v>43075</v>
      </c>
      <c r="F4500" s="9" t="s">
        <v>4436</v>
      </c>
      <c r="G4500" s="3">
        <v>2500000</v>
      </c>
      <c r="H4500" s="3">
        <v>5205471</v>
      </c>
      <c r="I4500" s="3">
        <v>23238220</v>
      </c>
      <c r="J4500" s="8" t="str">
        <f t="shared" si="562"/>
        <v/>
      </c>
      <c r="K4500" s="8" t="str">
        <f t="shared" si="563"/>
        <v/>
      </c>
      <c r="L4500" s="8" t="str">
        <f t="shared" si="564"/>
        <v>Hunt for the Wilderpeople</v>
      </c>
      <c r="M4500" s="8" t="str">
        <f t="shared" si="565"/>
        <v/>
      </c>
      <c r="N4500" s="8" t="str">
        <f t="shared" si="561"/>
        <v>Hunt for the Wilderpeople</v>
      </c>
      <c r="O4500" s="10">
        <f>INDEX(cpi!$A$1:$M$106,MATCH($D4500,cpi!$A:$A,0),MATCH($C4500,cpi!$1:$1,0))</f>
        <v>241.018</v>
      </c>
      <c r="P4500" s="10">
        <f>cpi!$I$2</f>
        <v>245.51900000000001</v>
      </c>
      <c r="Q4500" s="10">
        <f t="shared" si="566"/>
        <v>1.0186749537378952</v>
      </c>
      <c r="R4500" s="8" t="str">
        <f t="shared" si="567"/>
        <v/>
      </c>
      <c r="S4500" s="11">
        <f t="shared" si="568"/>
        <v>2546687.384344738</v>
      </c>
      <c r="T4500" s="11">
        <f t="shared" si="568"/>
        <v>5302682.9301089551</v>
      </c>
      <c r="U4500" s="11">
        <f t="shared" si="568"/>
        <v>23672192.68345103</v>
      </c>
    </row>
    <row r="4501" spans="1:21" x14ac:dyDescent="0.2">
      <c r="A4501" s="5">
        <v>4544</v>
      </c>
      <c r="B4501" s="17">
        <v>17</v>
      </c>
      <c r="C4501" s="16">
        <v>8</v>
      </c>
      <c r="D4501" s="16">
        <v>2012</v>
      </c>
      <c r="E4501" s="18">
        <v>41402</v>
      </c>
      <c r="F4501" s="9" t="s">
        <v>4437</v>
      </c>
      <c r="G4501" s="3">
        <v>2500000</v>
      </c>
      <c r="H4501">
        <v>3317468</v>
      </c>
      <c r="I4501">
        <v>4934356</v>
      </c>
      <c r="J4501" s="8" t="str">
        <f t="shared" si="562"/>
        <v/>
      </c>
      <c r="K4501" s="8" t="str">
        <f t="shared" si="563"/>
        <v/>
      </c>
      <c r="L4501" s="8" t="str">
        <f t="shared" si="564"/>
        <v>Robot &amp; Frank</v>
      </c>
      <c r="M4501" s="8" t="str">
        <f t="shared" si="565"/>
        <v/>
      </c>
      <c r="N4501" s="8" t="str">
        <f t="shared" si="561"/>
        <v>Robot &amp; Frank</v>
      </c>
      <c r="O4501" s="10">
        <f>INDEX(cpi!$A$1:$M$106,MATCH($D4501,cpi!$A:$A,0),MATCH($C4501,cpi!$1:$1,0))</f>
        <v>230.37899999999999</v>
      </c>
      <c r="P4501" s="10">
        <f>cpi!$I$2</f>
        <v>245.51900000000001</v>
      </c>
      <c r="Q4501" s="10">
        <f t="shared" si="566"/>
        <v>1.0657177954587875</v>
      </c>
      <c r="R4501" s="8" t="str">
        <f t="shared" si="567"/>
        <v/>
      </c>
      <c r="S4501" s="11">
        <f t="shared" si="568"/>
        <v>2664294.4886469687</v>
      </c>
      <c r="T4501" s="11">
        <f t="shared" si="568"/>
        <v>3535484.6834650729</v>
      </c>
      <c r="U4501" s="11">
        <f t="shared" si="568"/>
        <v>5258630.9983288413</v>
      </c>
    </row>
    <row r="4502" spans="1:21" x14ac:dyDescent="0.2">
      <c r="A4502" s="5">
        <v>4546</v>
      </c>
      <c r="B4502" s="17">
        <v>3</v>
      </c>
      <c r="C4502" s="16">
        <v>10</v>
      </c>
      <c r="D4502" s="16">
        <v>2003</v>
      </c>
      <c r="E4502" s="18">
        <v>37690</v>
      </c>
      <c r="F4502" s="9" t="s">
        <v>4438</v>
      </c>
      <c r="G4502" s="3">
        <v>2500000</v>
      </c>
      <c r="H4502" s="3">
        <v>2013052</v>
      </c>
      <c r="I4502" s="3">
        <v>2013052</v>
      </c>
      <c r="J4502" s="8" t="str">
        <f t="shared" si="562"/>
        <v/>
      </c>
      <c r="K4502" s="8" t="str">
        <f t="shared" si="563"/>
        <v/>
      </c>
      <c r="L4502" s="8" t="str">
        <f t="shared" si="564"/>
        <v>Sur Le Seuil</v>
      </c>
      <c r="M4502" s="8" t="str">
        <f t="shared" si="565"/>
        <v/>
      </c>
      <c r="N4502" s="8" t="str">
        <f t="shared" si="561"/>
        <v>Sur Le Seuil</v>
      </c>
      <c r="O4502" s="10">
        <f>INDEX(cpi!$A$1:$M$106,MATCH($D4502,cpi!$A:$A,0),MATCH($C4502,cpi!$1:$1,0))</f>
        <v>185</v>
      </c>
      <c r="P4502" s="10">
        <f>cpi!$I$2</f>
        <v>245.51900000000001</v>
      </c>
      <c r="Q4502" s="10">
        <f t="shared" si="566"/>
        <v>1.3271297297297298</v>
      </c>
      <c r="R4502" s="8" t="str">
        <f t="shared" si="567"/>
        <v/>
      </c>
      <c r="S4502" s="11">
        <f t="shared" si="568"/>
        <v>3317824.3243243243</v>
      </c>
      <c r="T4502" s="11">
        <f t="shared" si="568"/>
        <v>2671581.1566918921</v>
      </c>
      <c r="U4502" s="11">
        <f t="shared" si="568"/>
        <v>2671581.1566918921</v>
      </c>
    </row>
    <row r="4503" spans="1:21" x14ac:dyDescent="0.2">
      <c r="A4503" s="5">
        <v>4547</v>
      </c>
      <c r="B4503" s="17">
        <v>16</v>
      </c>
      <c r="C4503" s="16">
        <v>6</v>
      </c>
      <c r="D4503" s="16">
        <v>2000</v>
      </c>
      <c r="E4503" s="18">
        <v>36987</v>
      </c>
      <c r="F4503" s="9" t="s">
        <v>4439</v>
      </c>
      <c r="G4503" s="3">
        <v>2500000</v>
      </c>
      <c r="H4503" s="3">
        <v>1282084</v>
      </c>
      <c r="I4503" s="3">
        <v>1687548</v>
      </c>
      <c r="J4503" s="8" t="str">
        <f t="shared" si="562"/>
        <v/>
      </c>
      <c r="K4503" s="8" t="str">
        <f t="shared" si="563"/>
        <v/>
      </c>
      <c r="L4503" s="8" t="str">
        <f t="shared" si="564"/>
        <v>Jesus' Son</v>
      </c>
      <c r="M4503" s="8" t="str">
        <f t="shared" si="565"/>
        <v/>
      </c>
      <c r="N4503" s="8" t="str">
        <f t="shared" si="561"/>
        <v>Jesus' Son</v>
      </c>
      <c r="O4503" s="10">
        <f>INDEX(cpi!$A$1:$M$106,MATCH($D4503,cpi!$A:$A,0),MATCH($C4503,cpi!$1:$1,0))</f>
        <v>172.4</v>
      </c>
      <c r="P4503" s="10">
        <f>cpi!$I$2</f>
        <v>245.51900000000001</v>
      </c>
      <c r="Q4503" s="10">
        <f t="shared" si="566"/>
        <v>1.4241241299303944</v>
      </c>
      <c r="R4503" s="8" t="str">
        <f t="shared" si="567"/>
        <v/>
      </c>
      <c r="S4503" s="11">
        <f t="shared" si="568"/>
        <v>3560310.3248259858</v>
      </c>
      <c r="T4503" s="11">
        <f t="shared" si="568"/>
        <v>1825846.7609976798</v>
      </c>
      <c r="U4503" s="11">
        <f t="shared" si="568"/>
        <v>2403277.8272157772</v>
      </c>
    </row>
    <row r="4504" spans="1:21" x14ac:dyDescent="0.2">
      <c r="A4504" s="5">
        <v>4548</v>
      </c>
      <c r="B4504" s="17">
        <v>27</v>
      </c>
      <c r="C4504" s="16">
        <v>5</v>
      </c>
      <c r="D4504" s="16">
        <v>2005</v>
      </c>
      <c r="E4504" s="18">
        <v>39146</v>
      </c>
      <c r="F4504" s="9" t="s">
        <v>4440</v>
      </c>
      <c r="G4504" s="3">
        <v>2500000</v>
      </c>
      <c r="H4504" s="3">
        <v>1187266</v>
      </c>
      <c r="I4504" s="3">
        <v>1269705</v>
      </c>
      <c r="J4504" s="8" t="str">
        <f t="shared" si="562"/>
        <v/>
      </c>
      <c r="K4504" s="8" t="str">
        <f t="shared" si="563"/>
        <v/>
      </c>
      <c r="L4504" s="8" t="str">
        <f t="shared" si="564"/>
        <v>Saving Face</v>
      </c>
      <c r="M4504" s="8" t="str">
        <f t="shared" si="565"/>
        <v/>
      </c>
      <c r="N4504" s="8" t="str">
        <f t="shared" si="561"/>
        <v>Saving Face</v>
      </c>
      <c r="O4504" s="10">
        <f>INDEX(cpi!$A$1:$M$106,MATCH($D4504,cpi!$A:$A,0),MATCH($C4504,cpi!$1:$1,0))</f>
        <v>194.4</v>
      </c>
      <c r="P4504" s="10">
        <f>cpi!$I$2</f>
        <v>245.51900000000001</v>
      </c>
      <c r="Q4504" s="10">
        <f t="shared" si="566"/>
        <v>1.2629578189300412</v>
      </c>
      <c r="R4504" s="8" t="str">
        <f t="shared" si="567"/>
        <v/>
      </c>
      <c r="S4504" s="11">
        <f t="shared" si="568"/>
        <v>3157394.5473251031</v>
      </c>
      <c r="T4504" s="11">
        <f t="shared" si="568"/>
        <v>1499466.8778497942</v>
      </c>
      <c r="U4504" s="11">
        <f t="shared" si="568"/>
        <v>1603583.8574845679</v>
      </c>
    </row>
    <row r="4505" spans="1:21" x14ac:dyDescent="0.2">
      <c r="A4505" s="5">
        <v>4549</v>
      </c>
      <c r="B4505" s="17">
        <v>20</v>
      </c>
      <c r="C4505" s="16">
        <v>6</v>
      </c>
      <c r="D4505" s="16">
        <v>2008</v>
      </c>
      <c r="E4505" s="18">
        <v>40031</v>
      </c>
      <c r="F4505" s="9" t="s">
        <v>4441</v>
      </c>
      <c r="G4505" s="3">
        <v>2500000</v>
      </c>
      <c r="H4505" s="3">
        <v>1094998</v>
      </c>
      <c r="I4505" s="3">
        <v>3838486</v>
      </c>
      <c r="J4505" s="8" t="str">
        <f t="shared" si="562"/>
        <v/>
      </c>
      <c r="K4505" s="8" t="str">
        <f t="shared" si="563"/>
        <v/>
      </c>
      <c r="L4505" s="8" t="str">
        <f t="shared" si="564"/>
        <v>Brick Lane</v>
      </c>
      <c r="M4505" s="8" t="str">
        <f t="shared" si="565"/>
        <v/>
      </c>
      <c r="N4505" s="8" t="str">
        <f t="shared" si="561"/>
        <v>Brick Lane</v>
      </c>
      <c r="O4505" s="10">
        <f>INDEX(cpi!$A$1:$M$106,MATCH($D4505,cpi!$A:$A,0),MATCH($C4505,cpi!$1:$1,0))</f>
        <v>218.815</v>
      </c>
      <c r="P4505" s="10">
        <f>cpi!$I$2</f>
        <v>245.51900000000001</v>
      </c>
      <c r="Q4505" s="10">
        <f t="shared" si="566"/>
        <v>1.1220391655051072</v>
      </c>
      <c r="R4505" s="8" t="str">
        <f t="shared" si="567"/>
        <v/>
      </c>
      <c r="S4505" s="11">
        <f t="shared" si="568"/>
        <v>2805097.9137627678</v>
      </c>
      <c r="T4505" s="11">
        <f t="shared" si="568"/>
        <v>1228630.6421497613</v>
      </c>
      <c r="U4505" s="11">
        <f t="shared" si="568"/>
        <v>4306931.6282430366</v>
      </c>
    </row>
    <row r="4506" spans="1:21" x14ac:dyDescent="0.2">
      <c r="A4506" s="5">
        <v>4550</v>
      </c>
      <c r="B4506" s="17">
        <v>1</v>
      </c>
      <c r="C4506" s="16">
        <v>3</v>
      </c>
      <c r="D4506" s="16">
        <v>2013</v>
      </c>
      <c r="E4506" s="18">
        <v>41277</v>
      </c>
      <c r="F4506" s="9" t="s">
        <v>4442</v>
      </c>
      <c r="G4506" s="3">
        <v>2500000</v>
      </c>
      <c r="H4506" s="3">
        <v>549632</v>
      </c>
      <c r="I4506" s="3">
        <v>549632</v>
      </c>
      <c r="J4506" s="8" t="str">
        <f t="shared" si="562"/>
        <v/>
      </c>
      <c r="K4506" s="8" t="str">
        <f t="shared" si="563"/>
        <v/>
      </c>
      <c r="L4506" s="8" t="str">
        <f t="shared" si="564"/>
        <v>The Lost Medallion: The Adventures of Billy Stone</v>
      </c>
      <c r="M4506" s="8" t="str">
        <f t="shared" si="565"/>
        <v/>
      </c>
      <c r="N4506" s="8" t="str">
        <f t="shared" si="561"/>
        <v>The Lost Medallion: The Adventures of Billy Stone</v>
      </c>
      <c r="O4506" s="10">
        <f>INDEX(cpi!$A$1:$M$106,MATCH($D4506,cpi!$A:$A,0),MATCH($C4506,cpi!$1:$1,0))</f>
        <v>232.773</v>
      </c>
      <c r="P4506" s="10">
        <f>cpi!$I$2</f>
        <v>245.51900000000001</v>
      </c>
      <c r="Q4506" s="10">
        <f t="shared" si="566"/>
        <v>1.0547572098138531</v>
      </c>
      <c r="R4506" s="8" t="str">
        <f t="shared" si="567"/>
        <v/>
      </c>
      <c r="S4506" s="11">
        <f t="shared" si="568"/>
        <v>2636893.0245346329</v>
      </c>
      <c r="T4506" s="11">
        <f t="shared" si="568"/>
        <v>579728.31474440778</v>
      </c>
      <c r="U4506" s="11">
        <f t="shared" si="568"/>
        <v>579728.31474440778</v>
      </c>
    </row>
    <row r="4507" spans="1:21" x14ac:dyDescent="0.2">
      <c r="A4507" s="5">
        <v>4551</v>
      </c>
      <c r="B4507" s="17">
        <v>26</v>
      </c>
      <c r="C4507" s="16">
        <v>9</v>
      </c>
      <c r="D4507" s="16">
        <v>2003</v>
      </c>
      <c r="E4507" s="18">
        <v>38392</v>
      </c>
      <c r="F4507" s="9" t="s">
        <v>4443</v>
      </c>
      <c r="G4507" s="3">
        <v>2500000</v>
      </c>
      <c r="H4507" s="3">
        <v>432360</v>
      </c>
      <c r="I4507" s="3">
        <v>12267275</v>
      </c>
      <c r="J4507" s="8" t="str">
        <f t="shared" si="562"/>
        <v/>
      </c>
      <c r="K4507" s="8" t="str">
        <f t="shared" si="563"/>
        <v/>
      </c>
      <c r="L4507" s="8" t="str">
        <f t="shared" si="564"/>
        <v>My Life Without Me</v>
      </c>
      <c r="M4507" s="8" t="str">
        <f t="shared" si="565"/>
        <v/>
      </c>
      <c r="N4507" s="8" t="str">
        <f t="shared" si="561"/>
        <v>My Life Without Me</v>
      </c>
      <c r="O4507" s="10">
        <f>INDEX(cpi!$A$1:$M$106,MATCH($D4507,cpi!$A:$A,0),MATCH($C4507,cpi!$1:$1,0))</f>
        <v>185.2</v>
      </c>
      <c r="P4507" s="10">
        <f>cpi!$I$2</f>
        <v>245.51900000000001</v>
      </c>
      <c r="Q4507" s="10">
        <f t="shared" si="566"/>
        <v>1.3256965442764579</v>
      </c>
      <c r="R4507" s="8" t="str">
        <f t="shared" si="567"/>
        <v/>
      </c>
      <c r="S4507" s="11">
        <f t="shared" si="568"/>
        <v>3314241.3606911446</v>
      </c>
      <c r="T4507" s="11">
        <f t="shared" si="568"/>
        <v>573178.15788336936</v>
      </c>
      <c r="U4507" s="11">
        <f t="shared" si="568"/>
        <v>16262684.075188985</v>
      </c>
    </row>
    <row r="4508" spans="1:21" x14ac:dyDescent="0.2">
      <c r="A4508" s="5">
        <v>4552</v>
      </c>
      <c r="B4508" s="17">
        <v>31</v>
      </c>
      <c r="C4508" s="16">
        <v>3</v>
      </c>
      <c r="D4508" s="16">
        <v>2006</v>
      </c>
      <c r="E4508" s="18">
        <v>39632</v>
      </c>
      <c r="F4508" s="9" t="s">
        <v>4444</v>
      </c>
      <c r="G4508" s="3">
        <v>2500000</v>
      </c>
      <c r="H4508" s="3">
        <v>349132</v>
      </c>
      <c r="I4508" s="3">
        <v>497195</v>
      </c>
      <c r="J4508" s="8" t="str">
        <f t="shared" si="562"/>
        <v/>
      </c>
      <c r="K4508" s="8" t="str">
        <f t="shared" si="563"/>
        <v/>
      </c>
      <c r="L4508" s="8" t="str">
        <f t="shared" si="564"/>
        <v>Marilyn Hotchkiss' Ballroom Dancing and Charm School</v>
      </c>
      <c r="M4508" s="8" t="str">
        <f t="shared" si="565"/>
        <v/>
      </c>
      <c r="N4508" s="8" t="str">
        <f t="shared" si="561"/>
        <v>Marilyn Hotchkiss' Ballroom Dancing and Charm School</v>
      </c>
      <c r="O4508" s="10">
        <f>INDEX(cpi!$A$1:$M$106,MATCH($D4508,cpi!$A:$A,0),MATCH($C4508,cpi!$1:$1,0))</f>
        <v>199.8</v>
      </c>
      <c r="P4508" s="10">
        <f>cpi!$I$2</f>
        <v>245.51900000000001</v>
      </c>
      <c r="Q4508" s="10">
        <f t="shared" si="566"/>
        <v>1.2288238238238238</v>
      </c>
      <c r="R4508" s="8" t="str">
        <f t="shared" si="567"/>
        <v/>
      </c>
      <c r="S4508" s="11">
        <f t="shared" si="568"/>
        <v>3072059.5595595594</v>
      </c>
      <c r="T4508" s="11">
        <f t="shared" si="568"/>
        <v>429021.71925925923</v>
      </c>
      <c r="U4508" s="11">
        <f t="shared" si="568"/>
        <v>610965.06108608609</v>
      </c>
    </row>
    <row r="4509" spans="1:21" x14ac:dyDescent="0.2">
      <c r="A4509" s="5">
        <v>4553</v>
      </c>
      <c r="B4509" s="17">
        <v>1</v>
      </c>
      <c r="C4509" s="16">
        <v>4</v>
      </c>
      <c r="D4509" s="16">
        <v>2011</v>
      </c>
      <c r="E4509" s="18">
        <v>40547</v>
      </c>
      <c r="F4509" s="9" t="s">
        <v>4445</v>
      </c>
      <c r="G4509" s="3">
        <v>2500000</v>
      </c>
      <c r="H4509" s="3">
        <v>327716</v>
      </c>
      <c r="I4509" s="3">
        <v>593933</v>
      </c>
      <c r="J4509" s="8" t="str">
        <f t="shared" si="562"/>
        <v/>
      </c>
      <c r="K4509" s="8" t="str">
        <f t="shared" si="563"/>
        <v/>
      </c>
      <c r="L4509" s="8" t="str">
        <f t="shared" si="564"/>
        <v>Super</v>
      </c>
      <c r="M4509" s="8" t="str">
        <f t="shared" si="565"/>
        <v/>
      </c>
      <c r="N4509" s="8" t="str">
        <f t="shared" si="561"/>
        <v>Super</v>
      </c>
      <c r="O4509" s="10">
        <f>INDEX(cpi!$A$1:$M$106,MATCH($D4509,cpi!$A:$A,0),MATCH($C4509,cpi!$1:$1,0))</f>
        <v>224.90600000000001</v>
      </c>
      <c r="P4509" s="10">
        <f>cpi!$I$2</f>
        <v>245.51900000000001</v>
      </c>
      <c r="Q4509" s="10">
        <f t="shared" si="566"/>
        <v>1.0916516233448641</v>
      </c>
      <c r="R4509" s="8" t="str">
        <f t="shared" si="567"/>
        <v/>
      </c>
      <c r="S4509" s="11">
        <f t="shared" si="568"/>
        <v>2729129.0583621603</v>
      </c>
      <c r="T4509" s="11">
        <f t="shared" si="568"/>
        <v>357751.70339608548</v>
      </c>
      <c r="U4509" s="11">
        <f t="shared" si="568"/>
        <v>648367.92360808514</v>
      </c>
    </row>
    <row r="4510" spans="1:21" x14ac:dyDescent="0.2">
      <c r="A4510" s="5">
        <v>4554</v>
      </c>
      <c r="B4510" s="17">
        <v>14</v>
      </c>
      <c r="C4510" s="16">
        <v>11</v>
      </c>
      <c r="D4510" s="16">
        <v>2008</v>
      </c>
      <c r="E4510" s="18">
        <v>39855</v>
      </c>
      <c r="F4510" s="9" t="s">
        <v>4446</v>
      </c>
      <c r="G4510" s="3">
        <v>2500000</v>
      </c>
      <c r="H4510" s="3">
        <v>174255</v>
      </c>
      <c r="I4510" s="3">
        <v>174255</v>
      </c>
      <c r="J4510" s="8" t="str">
        <f t="shared" si="562"/>
        <v/>
      </c>
      <c r="K4510" s="8" t="str">
        <f t="shared" si="563"/>
        <v/>
      </c>
      <c r="L4510" s="8" t="str">
        <f t="shared" si="564"/>
        <v>Fuel</v>
      </c>
      <c r="M4510" s="8" t="str">
        <f t="shared" si="565"/>
        <v/>
      </c>
      <c r="N4510" s="8" t="str">
        <f t="shared" si="561"/>
        <v>Fuel</v>
      </c>
      <c r="O4510" s="10">
        <f>INDEX(cpi!$A$1:$M$106,MATCH($D4510,cpi!$A:$A,0),MATCH($C4510,cpi!$1:$1,0))</f>
        <v>212.42500000000001</v>
      </c>
      <c r="P4510" s="10">
        <f>cpi!$I$2</f>
        <v>245.51900000000001</v>
      </c>
      <c r="Q4510" s="10">
        <f t="shared" si="566"/>
        <v>1.1557914558079321</v>
      </c>
      <c r="R4510" s="8" t="str">
        <f t="shared" si="567"/>
        <v/>
      </c>
      <c r="S4510" s="11">
        <f t="shared" si="568"/>
        <v>2889478.6395198302</v>
      </c>
      <c r="T4510" s="11">
        <f t="shared" si="568"/>
        <v>201402.44013181119</v>
      </c>
      <c r="U4510" s="11">
        <f t="shared" si="568"/>
        <v>201402.44013181119</v>
      </c>
    </row>
    <row r="4511" spans="1:21" x14ac:dyDescent="0.2">
      <c r="A4511" s="5">
        <v>4555</v>
      </c>
      <c r="B4511" s="17">
        <v>9</v>
      </c>
      <c r="C4511" s="16">
        <v>4</v>
      </c>
      <c r="D4511" s="16">
        <v>2010</v>
      </c>
      <c r="E4511" s="18">
        <v>40425</v>
      </c>
      <c r="F4511" s="9" t="s">
        <v>4447</v>
      </c>
      <c r="G4511" s="3">
        <v>2500000</v>
      </c>
      <c r="H4511">
        <v>118666</v>
      </c>
      <c r="I4511" s="3">
        <v>118666</v>
      </c>
      <c r="J4511" s="8" t="str">
        <f t="shared" si="562"/>
        <v/>
      </c>
      <c r="K4511" s="8" t="str">
        <f t="shared" si="563"/>
        <v/>
      </c>
      <c r="L4511" s="8" t="str">
        <f t="shared" si="564"/>
        <v>Valley of the Hearts Delight</v>
      </c>
      <c r="M4511" s="8" t="str">
        <f t="shared" si="565"/>
        <v/>
      </c>
      <c r="N4511" s="8" t="str">
        <f t="shared" si="561"/>
        <v>Valley of the Hearts Delight</v>
      </c>
      <c r="O4511" s="10">
        <f>INDEX(cpi!$A$1:$M$106,MATCH($D4511,cpi!$A:$A,0),MATCH($C4511,cpi!$1:$1,0))</f>
        <v>218.00899999999999</v>
      </c>
      <c r="P4511" s="10">
        <f>cpi!$I$2</f>
        <v>245.51900000000001</v>
      </c>
      <c r="Q4511" s="10">
        <f t="shared" si="566"/>
        <v>1.1261874509767946</v>
      </c>
      <c r="R4511" s="8" t="str">
        <f t="shared" si="567"/>
        <v/>
      </c>
      <c r="S4511" s="11">
        <f t="shared" si="568"/>
        <v>2815468.6274419865</v>
      </c>
      <c r="T4511" s="11">
        <f t="shared" si="568"/>
        <v>133640.16005761232</v>
      </c>
      <c r="U4511" s="11">
        <f t="shared" si="568"/>
        <v>133640.16005761232</v>
      </c>
    </row>
    <row r="4512" spans="1:21" x14ac:dyDescent="0.2">
      <c r="A4512" s="5">
        <v>4556</v>
      </c>
      <c r="B4512" s="17">
        <v>31</v>
      </c>
      <c r="C4512" s="16">
        <v>10</v>
      </c>
      <c r="D4512" s="16">
        <v>2008</v>
      </c>
      <c r="E4512" s="18">
        <v>40369</v>
      </c>
      <c r="F4512" s="9" t="s">
        <v>4448</v>
      </c>
      <c r="G4512" s="3">
        <v>2500000</v>
      </c>
      <c r="H4512">
        <v>115504</v>
      </c>
      <c r="I4512" s="3">
        <v>507446</v>
      </c>
      <c r="J4512" s="8" t="str">
        <f t="shared" si="562"/>
        <v/>
      </c>
      <c r="K4512" s="8" t="str">
        <f t="shared" si="563"/>
        <v/>
      </c>
      <c r="L4512" s="8" t="str">
        <f t="shared" si="564"/>
        <v>The Other End of the Line</v>
      </c>
      <c r="M4512" s="8" t="str">
        <f t="shared" si="565"/>
        <v/>
      </c>
      <c r="N4512" s="8" t="str">
        <f t="shared" si="561"/>
        <v>The Other End of the Line</v>
      </c>
      <c r="O4512" s="10">
        <f>INDEX(cpi!$A$1:$M$106,MATCH($D4512,cpi!$A:$A,0),MATCH($C4512,cpi!$1:$1,0))</f>
        <v>216.57300000000001</v>
      </c>
      <c r="P4512" s="10">
        <f>cpi!$I$2</f>
        <v>245.51900000000001</v>
      </c>
      <c r="Q4512" s="10">
        <f t="shared" si="566"/>
        <v>1.1336547030331574</v>
      </c>
      <c r="R4512" s="8" t="str">
        <f t="shared" si="567"/>
        <v/>
      </c>
      <c r="S4512" s="11">
        <f t="shared" si="568"/>
        <v>2834136.7575828936</v>
      </c>
      <c r="T4512" s="11">
        <f t="shared" si="568"/>
        <v>130941.65281914182</v>
      </c>
      <c r="U4512" s="11">
        <f t="shared" si="568"/>
        <v>575268.54443536361</v>
      </c>
    </row>
    <row r="4513" spans="1:21" x14ac:dyDescent="0.2">
      <c r="A4513" s="5">
        <v>4557</v>
      </c>
      <c r="B4513" s="17">
        <v>18</v>
      </c>
      <c r="C4513" s="16">
        <v>6</v>
      </c>
      <c r="D4513" s="16">
        <v>2010</v>
      </c>
      <c r="E4513" s="18">
        <v>40700</v>
      </c>
      <c r="F4513" s="9" t="s">
        <v>4449</v>
      </c>
      <c r="G4513" s="3">
        <v>2500000</v>
      </c>
      <c r="H4513" s="3">
        <v>100280</v>
      </c>
      <c r="I4513" s="3">
        <v>100280</v>
      </c>
      <c r="J4513" s="8" t="str">
        <f t="shared" si="562"/>
        <v/>
      </c>
      <c r="K4513" s="8" t="str">
        <f t="shared" si="563"/>
        <v/>
      </c>
      <c r="L4513" s="8" t="str">
        <f t="shared" si="564"/>
        <v>8: The Mormon Proposition</v>
      </c>
      <c r="M4513" s="8" t="str">
        <f t="shared" si="565"/>
        <v/>
      </c>
      <c r="N4513" s="8" t="str">
        <f t="shared" si="561"/>
        <v>8: The Mormon Proposition</v>
      </c>
      <c r="O4513" s="10">
        <f>INDEX(cpi!$A$1:$M$106,MATCH($D4513,cpi!$A:$A,0),MATCH($C4513,cpi!$1:$1,0))</f>
        <v>217.965</v>
      </c>
      <c r="P4513" s="10">
        <f>cpi!$I$2</f>
        <v>245.51900000000001</v>
      </c>
      <c r="Q4513" s="10">
        <f t="shared" si="566"/>
        <v>1.1264147913655862</v>
      </c>
      <c r="R4513" s="8" t="str">
        <f t="shared" si="567"/>
        <v/>
      </c>
      <c r="S4513" s="11">
        <f t="shared" si="568"/>
        <v>2816036.9784139656</v>
      </c>
      <c r="T4513" s="11">
        <f t="shared" si="568"/>
        <v>112956.87527814099</v>
      </c>
      <c r="U4513" s="11">
        <f t="shared" si="568"/>
        <v>112956.87527814099</v>
      </c>
    </row>
    <row r="4514" spans="1:21" x14ac:dyDescent="0.2">
      <c r="A4514" s="5">
        <v>4558</v>
      </c>
      <c r="B4514" s="17">
        <v>17</v>
      </c>
      <c r="C4514" s="16">
        <v>4</v>
      </c>
      <c r="D4514" s="16">
        <v>2009</v>
      </c>
      <c r="E4514" s="18">
        <v>40302</v>
      </c>
      <c r="F4514" s="9" t="s">
        <v>4450</v>
      </c>
      <c r="G4514" s="3">
        <v>2500000</v>
      </c>
      <c r="H4514" s="3">
        <v>80136</v>
      </c>
      <c r="I4514" s="3">
        <v>108907</v>
      </c>
      <c r="J4514" s="8" t="str">
        <f t="shared" si="562"/>
        <v/>
      </c>
      <c r="K4514" s="8" t="str">
        <f t="shared" si="563"/>
        <v/>
      </c>
      <c r="L4514" s="8" t="str">
        <f t="shared" si="564"/>
        <v>Sleep Dealer</v>
      </c>
      <c r="M4514" s="8" t="str">
        <f t="shared" si="565"/>
        <v/>
      </c>
      <c r="N4514" s="8" t="str">
        <f t="shared" si="561"/>
        <v>Sleep Dealer</v>
      </c>
      <c r="O4514" s="10">
        <f>INDEX(cpi!$A$1:$M$106,MATCH($D4514,cpi!$A:$A,0),MATCH($C4514,cpi!$1:$1,0))</f>
        <v>213.24</v>
      </c>
      <c r="P4514" s="10">
        <f>cpi!$I$2</f>
        <v>245.51900000000001</v>
      </c>
      <c r="Q4514" s="10">
        <f t="shared" si="566"/>
        <v>1.1513740386419058</v>
      </c>
      <c r="R4514" s="8" t="str">
        <f t="shared" si="567"/>
        <v/>
      </c>
      <c r="S4514" s="11">
        <f t="shared" si="568"/>
        <v>2878435.0966047645</v>
      </c>
      <c r="T4514" s="11">
        <f t="shared" si="568"/>
        <v>92266.509960607757</v>
      </c>
      <c r="U4514" s="11">
        <f t="shared" si="568"/>
        <v>125392.69242637404</v>
      </c>
    </row>
    <row r="4515" spans="1:21" x14ac:dyDescent="0.2">
      <c r="A4515" s="5">
        <v>4559</v>
      </c>
      <c r="B4515" s="17">
        <v>24</v>
      </c>
      <c r="C4515" s="16">
        <v>8</v>
      </c>
      <c r="D4515" s="16">
        <v>2007</v>
      </c>
      <c r="E4515" s="18">
        <v>39790</v>
      </c>
      <c r="F4515" s="9" t="s">
        <v>4451</v>
      </c>
      <c r="G4515" s="3">
        <v>2500000</v>
      </c>
      <c r="H4515" s="3">
        <v>72210</v>
      </c>
      <c r="I4515" s="3">
        <v>72260</v>
      </c>
      <c r="J4515" s="8" t="str">
        <f t="shared" si="562"/>
        <v/>
      </c>
      <c r="K4515" s="8" t="str">
        <f t="shared" si="563"/>
        <v/>
      </c>
      <c r="L4515" s="8" t="str">
        <f t="shared" si="564"/>
        <v>Eye of the Dolphin</v>
      </c>
      <c r="M4515" s="8" t="str">
        <f t="shared" si="565"/>
        <v/>
      </c>
      <c r="N4515" s="8" t="str">
        <f t="shared" si="561"/>
        <v>Eye of the Dolphin</v>
      </c>
      <c r="O4515" s="10">
        <f>INDEX(cpi!$A$1:$M$106,MATCH($D4515,cpi!$A:$A,0),MATCH($C4515,cpi!$1:$1,0))</f>
        <v>207.917</v>
      </c>
      <c r="P4515" s="10">
        <f>cpi!$I$2</f>
        <v>245.51900000000001</v>
      </c>
      <c r="Q4515" s="10">
        <f t="shared" si="566"/>
        <v>1.1808510126637071</v>
      </c>
      <c r="R4515" s="8" t="str">
        <f t="shared" si="567"/>
        <v/>
      </c>
      <c r="S4515" s="11">
        <f t="shared" si="568"/>
        <v>2952127.5316592678</v>
      </c>
      <c r="T4515" s="11">
        <f t="shared" si="568"/>
        <v>85269.251624446289</v>
      </c>
      <c r="U4515" s="11">
        <f t="shared" si="568"/>
        <v>85328.294175079471</v>
      </c>
    </row>
    <row r="4516" spans="1:21" x14ac:dyDescent="0.2">
      <c r="A4516" s="5">
        <v>4560</v>
      </c>
      <c r="B4516" s="17">
        <v>16</v>
      </c>
      <c r="C4516" s="16">
        <v>8</v>
      </c>
      <c r="D4516" s="16">
        <v>2013</v>
      </c>
      <c r="E4516" s="18">
        <v>41737</v>
      </c>
      <c r="F4516" s="9" t="s">
        <v>4452</v>
      </c>
      <c r="G4516" s="3">
        <v>2500000</v>
      </c>
      <c r="H4516" s="3">
        <v>35017</v>
      </c>
      <c r="I4516" s="3">
        <v>35017</v>
      </c>
      <c r="J4516" s="8" t="str">
        <f t="shared" si="562"/>
        <v/>
      </c>
      <c r="K4516" s="8" t="str">
        <f t="shared" si="563"/>
        <v/>
      </c>
      <c r="L4516" s="8" t="str">
        <f t="shared" si="564"/>
        <v>Underdogs</v>
      </c>
      <c r="M4516" s="8" t="str">
        <f t="shared" si="565"/>
        <v/>
      </c>
      <c r="N4516" s="8" t="str">
        <f t="shared" si="561"/>
        <v>Underdogs</v>
      </c>
      <c r="O4516" s="10">
        <f>INDEX(cpi!$A$1:$M$106,MATCH($D4516,cpi!$A:$A,0),MATCH($C4516,cpi!$1:$1,0))</f>
        <v>233.87700000000001</v>
      </c>
      <c r="P4516" s="10">
        <f>cpi!$I$2</f>
        <v>245.51900000000001</v>
      </c>
      <c r="Q4516" s="10">
        <f t="shared" si="566"/>
        <v>1.0497783022699967</v>
      </c>
      <c r="R4516" s="8" t="str">
        <f t="shared" si="567"/>
        <v/>
      </c>
      <c r="S4516" s="11">
        <f t="shared" si="568"/>
        <v>2624445.7556749918</v>
      </c>
      <c r="T4516" s="11">
        <f t="shared" si="568"/>
        <v>36760.086810588473</v>
      </c>
      <c r="U4516" s="11">
        <f t="shared" si="568"/>
        <v>36760.086810588473</v>
      </c>
    </row>
    <row r="4517" spans="1:21" x14ac:dyDescent="0.2">
      <c r="A4517" s="5">
        <v>4561</v>
      </c>
      <c r="B4517" s="17">
        <v>8</v>
      </c>
      <c r="C4517" s="16">
        <v>9</v>
      </c>
      <c r="D4517" s="16">
        <v>2000</v>
      </c>
      <c r="E4517" s="18">
        <v>36747</v>
      </c>
      <c r="F4517" s="9" t="s">
        <v>4453</v>
      </c>
      <c r="G4517" s="3">
        <v>2500000</v>
      </c>
      <c r="H4517" s="3">
        <v>9598</v>
      </c>
      <c r="I4517" s="3">
        <v>9598</v>
      </c>
      <c r="J4517" s="8" t="str">
        <f t="shared" si="562"/>
        <v/>
      </c>
      <c r="K4517" s="8" t="str">
        <f t="shared" si="563"/>
        <v/>
      </c>
      <c r="L4517" s="8" t="str">
        <f t="shared" si="564"/>
        <v>Anatomie</v>
      </c>
      <c r="M4517" s="8" t="str">
        <f t="shared" si="565"/>
        <v/>
      </c>
      <c r="N4517" s="8" t="str">
        <f t="shared" si="561"/>
        <v>Anatomie</v>
      </c>
      <c r="O4517" s="10">
        <f>INDEX(cpi!$A$1:$M$106,MATCH($D4517,cpi!$A:$A,0),MATCH($C4517,cpi!$1:$1,0))</f>
        <v>173.7</v>
      </c>
      <c r="P4517" s="10">
        <f>cpi!$I$2</f>
        <v>245.51900000000001</v>
      </c>
      <c r="Q4517" s="10">
        <f t="shared" si="566"/>
        <v>1.4134657455382844</v>
      </c>
      <c r="R4517" s="8" t="str">
        <f t="shared" si="567"/>
        <v/>
      </c>
      <c r="S4517" s="11">
        <f t="shared" si="568"/>
        <v>3533664.3638457111</v>
      </c>
      <c r="T4517" s="11">
        <f t="shared" si="568"/>
        <v>13566.444225676454</v>
      </c>
      <c r="U4517" s="11">
        <f t="shared" si="568"/>
        <v>13566.444225676454</v>
      </c>
    </row>
    <row r="4518" spans="1:21" x14ac:dyDescent="0.2">
      <c r="A4518" s="5">
        <v>4562</v>
      </c>
      <c r="B4518" s="17">
        <v>31</v>
      </c>
      <c r="C4518" s="16">
        <v>12</v>
      </c>
      <c r="D4518" s="16">
        <v>2009</v>
      </c>
      <c r="E4518" s="18">
        <v>40736</v>
      </c>
      <c r="F4518" s="9" t="s">
        <v>4454</v>
      </c>
      <c r="G4518" s="3">
        <v>2500000</v>
      </c>
      <c r="H4518" s="3">
        <v>0</v>
      </c>
      <c r="I4518" s="3">
        <v>0</v>
      </c>
      <c r="J4518" s="8">
        <f t="shared" si="562"/>
        <v>1</v>
      </c>
      <c r="K4518" s="8" t="str">
        <f t="shared" si="563"/>
        <v/>
      </c>
      <c r="L4518" s="8" t="str">
        <f t="shared" si="564"/>
        <v>The Calling</v>
      </c>
      <c r="M4518" s="8" t="str">
        <f t="shared" si="565"/>
        <v/>
      </c>
      <c r="N4518" s="8" t="str">
        <f t="shared" si="561"/>
        <v>The Calling</v>
      </c>
      <c r="O4518" s="10">
        <f>INDEX(cpi!$A$1:$M$106,MATCH($D4518,cpi!$A:$A,0),MATCH($C4518,cpi!$1:$1,0))</f>
        <v>215.94900000000001</v>
      </c>
      <c r="P4518" s="10">
        <f>cpi!$I$2</f>
        <v>245.51900000000001</v>
      </c>
      <c r="Q4518" s="10">
        <f t="shared" si="566"/>
        <v>1.1369304789556793</v>
      </c>
      <c r="R4518" s="8" t="str">
        <f t="shared" si="567"/>
        <v/>
      </c>
      <c r="S4518" s="11">
        <f t="shared" si="568"/>
        <v>2842326.1973891985</v>
      </c>
      <c r="T4518" s="11">
        <f t="shared" si="568"/>
        <v>0</v>
      </c>
      <c r="U4518" s="11">
        <f t="shared" si="568"/>
        <v>0</v>
      </c>
    </row>
    <row r="4519" spans="1:21" x14ac:dyDescent="0.2">
      <c r="A4519" s="5">
        <v>4563</v>
      </c>
      <c r="B4519" s="17">
        <v>21</v>
      </c>
      <c r="C4519" s="16">
        <v>6</v>
      </c>
      <c r="D4519" s="16">
        <v>2013</v>
      </c>
      <c r="E4519" s="18">
        <v>41888</v>
      </c>
      <c r="F4519" s="9" t="s">
        <v>4455</v>
      </c>
      <c r="G4519" s="3">
        <v>2500000</v>
      </c>
      <c r="H4519" s="3">
        <v>0</v>
      </c>
      <c r="I4519" s="3">
        <v>0</v>
      </c>
      <c r="J4519" s="8">
        <f t="shared" si="562"/>
        <v>1</v>
      </c>
      <c r="K4519" s="8" t="str">
        <f t="shared" si="563"/>
        <v/>
      </c>
      <c r="L4519" s="8" t="str">
        <f t="shared" si="564"/>
        <v>Alien Uprising</v>
      </c>
      <c r="M4519" s="8" t="str">
        <f t="shared" si="565"/>
        <v/>
      </c>
      <c r="N4519" s="8" t="str">
        <f t="shared" si="561"/>
        <v>Alien Uprising</v>
      </c>
      <c r="O4519" s="10">
        <f>INDEX(cpi!$A$1:$M$106,MATCH($D4519,cpi!$A:$A,0),MATCH($C4519,cpi!$1:$1,0))</f>
        <v>233.50399999999999</v>
      </c>
      <c r="P4519" s="10">
        <f>cpi!$I$2</f>
        <v>245.51900000000001</v>
      </c>
      <c r="Q4519" s="10">
        <f t="shared" si="566"/>
        <v>1.0514552213238317</v>
      </c>
      <c r="R4519" s="8" t="str">
        <f t="shared" si="567"/>
        <v/>
      </c>
      <c r="S4519" s="11">
        <f t="shared" si="568"/>
        <v>2628638.0533095794</v>
      </c>
      <c r="T4519" s="11">
        <f t="shared" si="568"/>
        <v>0</v>
      </c>
      <c r="U4519" s="11">
        <f t="shared" si="568"/>
        <v>0</v>
      </c>
    </row>
    <row r="4520" spans="1:21" x14ac:dyDescent="0.2">
      <c r="A4520" s="5">
        <v>4564</v>
      </c>
      <c r="B4520" s="17">
        <v>31</v>
      </c>
      <c r="C4520" s="16">
        <v>12</v>
      </c>
      <c r="D4520" s="16">
        <v>2010</v>
      </c>
      <c r="E4520" s="18">
        <v>41102</v>
      </c>
      <c r="F4520" s="9" t="s">
        <v>4456</v>
      </c>
      <c r="G4520" s="3">
        <v>2500000</v>
      </c>
      <c r="H4520" s="3">
        <v>0</v>
      </c>
      <c r="I4520" s="3">
        <v>0</v>
      </c>
      <c r="J4520" s="8">
        <f t="shared" si="562"/>
        <v>1</v>
      </c>
      <c r="K4520" s="8" t="str">
        <f t="shared" si="563"/>
        <v/>
      </c>
      <c r="L4520" s="8" t="str">
        <f t="shared" si="564"/>
        <v>Christmas Mail</v>
      </c>
      <c r="M4520" s="8" t="str">
        <f t="shared" si="565"/>
        <v/>
      </c>
      <c r="N4520" s="8" t="str">
        <f t="shared" si="561"/>
        <v>Christmas Mail</v>
      </c>
      <c r="O4520" s="10">
        <f>INDEX(cpi!$A$1:$M$106,MATCH($D4520,cpi!$A:$A,0),MATCH($C4520,cpi!$1:$1,0))</f>
        <v>219.179</v>
      </c>
      <c r="P4520" s="10">
        <f>cpi!$I$2</f>
        <v>245.51900000000001</v>
      </c>
      <c r="Q4520" s="10">
        <f t="shared" si="566"/>
        <v>1.1201757467640605</v>
      </c>
      <c r="R4520" s="8" t="str">
        <f t="shared" si="567"/>
        <v/>
      </c>
      <c r="S4520" s="11">
        <f t="shared" si="568"/>
        <v>2800439.3669101512</v>
      </c>
      <c r="T4520" s="11">
        <f t="shared" si="568"/>
        <v>0</v>
      </c>
      <c r="U4520" s="11">
        <f t="shared" si="568"/>
        <v>0</v>
      </c>
    </row>
    <row r="4521" spans="1:21" x14ac:dyDescent="0.2">
      <c r="A4521" s="5">
        <v>4565</v>
      </c>
      <c r="B4521" s="17">
        <v>3</v>
      </c>
      <c r="C4521" s="16">
        <v>7</v>
      </c>
      <c r="D4521" s="16">
        <v>2015</v>
      </c>
      <c r="E4521" s="18">
        <v>42070</v>
      </c>
      <c r="F4521" s="9" t="s">
        <v>4457</v>
      </c>
      <c r="G4521" s="3">
        <v>2500000</v>
      </c>
      <c r="H4521" s="3">
        <v>0</v>
      </c>
      <c r="I4521" s="3">
        <v>0</v>
      </c>
      <c r="J4521" s="8">
        <f t="shared" si="562"/>
        <v>1</v>
      </c>
      <c r="K4521" s="8" t="str">
        <f t="shared" si="563"/>
        <v/>
      </c>
      <c r="L4521" s="8" t="str">
        <f t="shared" si="564"/>
        <v>Stung</v>
      </c>
      <c r="M4521" s="8" t="str">
        <f t="shared" si="565"/>
        <v/>
      </c>
      <c r="N4521" s="8" t="str">
        <f t="shared" si="561"/>
        <v>Stung</v>
      </c>
      <c r="O4521" s="10">
        <f>INDEX(cpi!$A$1:$M$106,MATCH($D4521,cpi!$A:$A,0),MATCH($C4521,cpi!$1:$1,0))</f>
        <v>238.654</v>
      </c>
      <c r="P4521" s="10">
        <f>cpi!$I$2</f>
        <v>245.51900000000001</v>
      </c>
      <c r="Q4521" s="10">
        <f t="shared" si="566"/>
        <v>1.0287654931406975</v>
      </c>
      <c r="R4521" s="8" t="str">
        <f t="shared" si="567"/>
        <v/>
      </c>
      <c r="S4521" s="11">
        <f t="shared" si="568"/>
        <v>2571913.7328517437</v>
      </c>
      <c r="T4521" s="11">
        <f t="shared" si="568"/>
        <v>0</v>
      </c>
      <c r="U4521" s="11">
        <f t="shared" si="568"/>
        <v>0</v>
      </c>
    </row>
    <row r="4522" spans="1:21" x14ac:dyDescent="0.2">
      <c r="A4522" s="5">
        <v>4566</v>
      </c>
      <c r="B4522" s="17">
        <v>1</v>
      </c>
      <c r="C4522" s="16">
        <v>9</v>
      </c>
      <c r="D4522" s="16">
        <v>2017</v>
      </c>
      <c r="E4522" s="18">
        <v>42744</v>
      </c>
      <c r="F4522" s="9" t="s">
        <v>4458</v>
      </c>
      <c r="G4522" s="3">
        <v>2500000</v>
      </c>
      <c r="H4522" s="3">
        <v>0</v>
      </c>
      <c r="I4522" s="3">
        <v>0</v>
      </c>
      <c r="J4522" s="8">
        <f t="shared" si="562"/>
        <v>1</v>
      </c>
      <c r="K4522" s="8" t="str">
        <f t="shared" si="563"/>
        <v/>
      </c>
      <c r="L4522" s="8" t="str">
        <f t="shared" si="564"/>
        <v>Sky Sharks</v>
      </c>
      <c r="M4522" s="8" t="str">
        <f t="shared" si="565"/>
        <v/>
      </c>
      <c r="N4522" s="8" t="str">
        <f t="shared" si="561"/>
        <v>Sky Sharks</v>
      </c>
      <c r="O4522" s="10">
        <f>INDEX(cpi!$A$1:$M$106,MATCH($D4522,cpi!$A:$A,0),MATCH($C4522,cpi!$1:$1,0))</f>
        <v>0</v>
      </c>
      <c r="P4522" s="10">
        <f>cpi!$I$2</f>
        <v>245.51900000000001</v>
      </c>
      <c r="Q4522" s="10" t="e">
        <f t="shared" si="566"/>
        <v>#DIV/0!</v>
      </c>
      <c r="R4522" s="8">
        <f t="shared" si="567"/>
        <v>1</v>
      </c>
      <c r="S4522" s="11" t="e">
        <f t="shared" si="568"/>
        <v>#DIV/0!</v>
      </c>
      <c r="T4522" s="11" t="e">
        <f t="shared" si="568"/>
        <v>#DIV/0!</v>
      </c>
      <c r="U4522" s="11" t="e">
        <f t="shared" si="568"/>
        <v>#DIV/0!</v>
      </c>
    </row>
    <row r="4523" spans="1:21" x14ac:dyDescent="0.2">
      <c r="A4523" s="5">
        <v>4567</v>
      </c>
      <c r="B4523" s="17">
        <v>13</v>
      </c>
      <c r="C4523" s="16">
        <v>10</v>
      </c>
      <c r="D4523" s="16">
        <v>2015</v>
      </c>
      <c r="E4523" s="18">
        <v>42379</v>
      </c>
      <c r="F4523" s="9" t="s">
        <v>4459</v>
      </c>
      <c r="G4523" s="3">
        <v>2500000</v>
      </c>
      <c r="H4523" s="3">
        <v>0</v>
      </c>
      <c r="I4523" s="3">
        <v>0</v>
      </c>
      <c r="J4523" s="8">
        <f t="shared" si="562"/>
        <v>1</v>
      </c>
      <c r="K4523" s="8" t="str">
        <f t="shared" si="563"/>
        <v/>
      </c>
      <c r="L4523" s="8" t="str">
        <f t="shared" si="564"/>
        <v>8 Days</v>
      </c>
      <c r="M4523" s="8" t="str">
        <f t="shared" si="565"/>
        <v/>
      </c>
      <c r="N4523" s="8" t="str">
        <f t="shared" si="561"/>
        <v>8 Days</v>
      </c>
      <c r="O4523" s="10">
        <f>INDEX(cpi!$A$1:$M$106,MATCH($D4523,cpi!$A:$A,0),MATCH($C4523,cpi!$1:$1,0))</f>
        <v>237.83799999999999</v>
      </c>
      <c r="P4523" s="10">
        <f>cpi!$I$2</f>
        <v>245.51900000000001</v>
      </c>
      <c r="Q4523" s="10">
        <f t="shared" si="566"/>
        <v>1.0322950916169831</v>
      </c>
      <c r="R4523" s="8" t="str">
        <f t="shared" si="567"/>
        <v/>
      </c>
      <c r="S4523" s="11">
        <f t="shared" si="568"/>
        <v>2580737.7290424579</v>
      </c>
      <c r="T4523" s="11">
        <f t="shared" si="568"/>
        <v>0</v>
      </c>
      <c r="U4523" s="11">
        <f t="shared" si="568"/>
        <v>0</v>
      </c>
    </row>
    <row r="4524" spans="1:21" x14ac:dyDescent="0.2">
      <c r="A4524" s="5">
        <v>4568</v>
      </c>
      <c r="B4524" s="17">
        <v>2</v>
      </c>
      <c r="C4524" s="16">
        <v>9</v>
      </c>
      <c r="D4524" s="16">
        <v>2016</v>
      </c>
      <c r="E4524" s="18">
        <v>42409</v>
      </c>
      <c r="F4524" s="9" t="s">
        <v>4460</v>
      </c>
      <c r="G4524" s="3">
        <v>2500000</v>
      </c>
      <c r="H4524" s="3">
        <v>0</v>
      </c>
      <c r="I4524" s="3">
        <v>0</v>
      </c>
      <c r="J4524" s="8">
        <f t="shared" si="562"/>
        <v>1</v>
      </c>
      <c r="K4524" s="8" t="str">
        <f t="shared" si="563"/>
        <v/>
      </c>
      <c r="L4524" s="8" t="str">
        <f t="shared" si="564"/>
        <v>Antibirth</v>
      </c>
      <c r="M4524" s="8" t="str">
        <f t="shared" si="565"/>
        <v/>
      </c>
      <c r="N4524" s="8" t="str">
        <f t="shared" si="561"/>
        <v>Antibirth</v>
      </c>
      <c r="O4524" s="10">
        <f>INDEX(cpi!$A$1:$M$106,MATCH($D4524,cpi!$A:$A,0),MATCH($C4524,cpi!$1:$1,0))</f>
        <v>241.428</v>
      </c>
      <c r="P4524" s="10">
        <f>cpi!$I$2</f>
        <v>245.51900000000001</v>
      </c>
      <c r="Q4524" s="10">
        <f t="shared" si="566"/>
        <v>1.0169450105207349</v>
      </c>
      <c r="R4524" s="8" t="str">
        <f t="shared" si="567"/>
        <v/>
      </c>
      <c r="S4524" s="11">
        <f t="shared" si="568"/>
        <v>2542362.5263018375</v>
      </c>
      <c r="T4524" s="11">
        <f t="shared" si="568"/>
        <v>0</v>
      </c>
      <c r="U4524" s="11">
        <f t="shared" si="568"/>
        <v>0</v>
      </c>
    </row>
    <row r="4525" spans="1:21" x14ac:dyDescent="0.2">
      <c r="A4525" s="5">
        <v>4569</v>
      </c>
      <c r="B4525" s="17">
        <v>2</v>
      </c>
      <c r="C4525" s="16">
        <v>2</v>
      </c>
      <c r="D4525" s="16">
        <v>2016</v>
      </c>
      <c r="E4525" s="18">
        <v>42402</v>
      </c>
      <c r="F4525" s="9" t="s">
        <v>4461</v>
      </c>
      <c r="G4525" s="3">
        <v>2500000</v>
      </c>
      <c r="H4525" s="3">
        <v>0</v>
      </c>
      <c r="I4525" s="3">
        <v>0</v>
      </c>
      <c r="J4525" s="8">
        <f t="shared" si="562"/>
        <v>1</v>
      </c>
      <c r="K4525" s="8" t="str">
        <f t="shared" si="563"/>
        <v/>
      </c>
      <c r="L4525" s="8" t="str">
        <f t="shared" si="564"/>
        <v>The Rise of the Krays</v>
      </c>
      <c r="M4525" s="8" t="str">
        <f t="shared" si="565"/>
        <v/>
      </c>
      <c r="N4525" s="8" t="str">
        <f t="shared" si="561"/>
        <v>The Rise of the Krays</v>
      </c>
      <c r="O4525" s="10">
        <f>INDEX(cpi!$A$1:$M$106,MATCH($D4525,cpi!$A:$A,0),MATCH($C4525,cpi!$1:$1,0))</f>
        <v>237.11099999999999</v>
      </c>
      <c r="P4525" s="10">
        <f>cpi!$I$2</f>
        <v>245.51900000000001</v>
      </c>
      <c r="Q4525" s="10">
        <f t="shared" si="566"/>
        <v>1.0354601853140513</v>
      </c>
      <c r="R4525" s="8" t="str">
        <f t="shared" si="567"/>
        <v/>
      </c>
      <c r="S4525" s="11">
        <f t="shared" si="568"/>
        <v>2588650.4632851281</v>
      </c>
      <c r="T4525" s="11">
        <f t="shared" si="568"/>
        <v>0</v>
      </c>
      <c r="U4525" s="11">
        <f t="shared" si="568"/>
        <v>0</v>
      </c>
    </row>
    <row r="4526" spans="1:21" x14ac:dyDescent="0.2">
      <c r="A4526" s="5">
        <v>4570</v>
      </c>
      <c r="B4526" s="17">
        <v>13</v>
      </c>
      <c r="C4526" s="16">
        <v>5</v>
      </c>
      <c r="D4526" s="16">
        <v>2011</v>
      </c>
      <c r="E4526" s="18">
        <v>40913</v>
      </c>
      <c r="F4526" s="9" t="s">
        <v>4462</v>
      </c>
      <c r="G4526" s="3">
        <v>2450000</v>
      </c>
      <c r="H4526">
        <v>180237</v>
      </c>
      <c r="I4526">
        <v>182358</v>
      </c>
      <c r="J4526" s="8" t="str">
        <f t="shared" si="562"/>
        <v/>
      </c>
      <c r="K4526" s="8" t="str">
        <f t="shared" si="563"/>
        <v/>
      </c>
      <c r="L4526" s="8" t="str">
        <f t="shared" si="564"/>
        <v>Go For It!</v>
      </c>
      <c r="M4526" s="8" t="str">
        <f t="shared" si="565"/>
        <v/>
      </c>
      <c r="N4526" s="8" t="str">
        <f t="shared" si="561"/>
        <v>Go For It!</v>
      </c>
      <c r="O4526" s="10">
        <f>INDEX(cpi!$A$1:$M$106,MATCH($D4526,cpi!$A:$A,0),MATCH($C4526,cpi!$1:$1,0))</f>
        <v>225.964</v>
      </c>
      <c r="P4526" s="10">
        <f>cpi!$I$2</f>
        <v>245.51900000000001</v>
      </c>
      <c r="Q4526" s="10">
        <f t="shared" si="566"/>
        <v>1.0865403338584907</v>
      </c>
      <c r="R4526" s="8" t="str">
        <f t="shared" si="567"/>
        <v/>
      </c>
      <c r="S4526" s="11">
        <f t="shared" si="568"/>
        <v>2662023.8179533021</v>
      </c>
      <c r="T4526" s="11">
        <f t="shared" si="568"/>
        <v>195834.77015365279</v>
      </c>
      <c r="U4526" s="11">
        <f t="shared" si="568"/>
        <v>198139.32220176666</v>
      </c>
    </row>
    <row r="4527" spans="1:21" x14ac:dyDescent="0.2">
      <c r="A4527" s="5">
        <v>4571</v>
      </c>
      <c r="B4527" s="17">
        <v>16</v>
      </c>
      <c r="C4527" s="16">
        <v>10</v>
      </c>
      <c r="D4527" s="16">
        <v>1996</v>
      </c>
      <c r="E4527" s="18">
        <v>35530</v>
      </c>
      <c r="F4527" s="9" t="s">
        <v>4463</v>
      </c>
      <c r="G4527" s="3">
        <v>2400000</v>
      </c>
      <c r="H4527">
        <v>5691854</v>
      </c>
      <c r="I4527">
        <v>5691854</v>
      </c>
      <c r="J4527" s="8" t="str">
        <f t="shared" si="562"/>
        <v/>
      </c>
      <c r="K4527" s="8" t="str">
        <f t="shared" si="563"/>
        <v/>
      </c>
      <c r="L4527" s="8" t="str">
        <f t="shared" si="564"/>
        <v>Get on the Bus</v>
      </c>
      <c r="M4527" s="8" t="str">
        <f t="shared" si="565"/>
        <v/>
      </c>
      <c r="N4527" s="8" t="str">
        <f t="shared" si="561"/>
        <v>Get on the Bus</v>
      </c>
      <c r="O4527" s="10">
        <f>INDEX(cpi!$A$1:$M$106,MATCH($D4527,cpi!$A:$A,0),MATCH($C4527,cpi!$1:$1,0))</f>
        <v>158.30000000000001</v>
      </c>
      <c r="P4527" s="10">
        <f>cpi!$I$2</f>
        <v>245.51900000000001</v>
      </c>
      <c r="Q4527" s="10">
        <f t="shared" si="566"/>
        <v>1.5509728363866075</v>
      </c>
      <c r="R4527" s="8" t="str">
        <f t="shared" si="567"/>
        <v/>
      </c>
      <c r="S4527" s="11">
        <f t="shared" si="568"/>
        <v>3722334.8073278582</v>
      </c>
      <c r="T4527" s="11">
        <f t="shared" si="568"/>
        <v>8827910.9426784571</v>
      </c>
      <c r="U4527" s="11">
        <f t="shared" si="568"/>
        <v>8827910.9426784571</v>
      </c>
    </row>
    <row r="4528" spans="1:21" x14ac:dyDescent="0.2">
      <c r="A4528" s="5">
        <v>4572</v>
      </c>
      <c r="B4528" s="17">
        <v>5</v>
      </c>
      <c r="C4528" s="16">
        <v>1</v>
      </c>
      <c r="D4528" s="16">
        <v>2007</v>
      </c>
      <c r="E4528" s="18">
        <v>39203</v>
      </c>
      <c r="F4528" s="9" t="s">
        <v>4464</v>
      </c>
      <c r="G4528" s="3">
        <v>2400000</v>
      </c>
      <c r="H4528">
        <v>1008849</v>
      </c>
      <c r="I4528">
        <v>1420418</v>
      </c>
      <c r="J4528" s="8" t="str">
        <f t="shared" si="562"/>
        <v/>
      </c>
      <c r="K4528" s="8" t="str">
        <f t="shared" si="563"/>
        <v/>
      </c>
      <c r="L4528" s="8" t="str">
        <f t="shared" si="564"/>
        <v>Thr3e</v>
      </c>
      <c r="M4528" s="8" t="str">
        <f t="shared" si="565"/>
        <v/>
      </c>
      <c r="N4528" s="8" t="str">
        <f t="shared" si="561"/>
        <v>Thr3e</v>
      </c>
      <c r="O4528" s="10">
        <f>INDEX(cpi!$A$1:$M$106,MATCH($D4528,cpi!$A:$A,0),MATCH($C4528,cpi!$1:$1,0))</f>
        <v>202.416</v>
      </c>
      <c r="P4528" s="10">
        <f>cpi!$I$2</f>
        <v>245.51900000000001</v>
      </c>
      <c r="Q4528" s="10">
        <f t="shared" si="566"/>
        <v>1.2129426527547229</v>
      </c>
      <c r="R4528" s="8" t="str">
        <f t="shared" si="567"/>
        <v/>
      </c>
      <c r="S4528" s="11">
        <f t="shared" si="568"/>
        <v>2911062.366611335</v>
      </c>
      <c r="T4528" s="11">
        <f t="shared" si="568"/>
        <v>1223675.9822889494</v>
      </c>
      <c r="U4528" s="11">
        <f t="shared" si="568"/>
        <v>1722885.5769405579</v>
      </c>
    </row>
    <row r="4529" spans="1:21" x14ac:dyDescent="0.2">
      <c r="A4529" s="5">
        <v>4573</v>
      </c>
      <c r="B4529" s="17">
        <v>1</v>
      </c>
      <c r="C4529" s="16">
        <v>9</v>
      </c>
      <c r="D4529" s="16">
        <v>2006</v>
      </c>
      <c r="E4529" s="18">
        <v>38726</v>
      </c>
      <c r="F4529" s="9" t="s">
        <v>4465</v>
      </c>
      <c r="G4529" s="3">
        <v>2400000</v>
      </c>
      <c r="H4529">
        <v>444093</v>
      </c>
      <c r="I4529">
        <v>500296</v>
      </c>
      <c r="J4529" s="8" t="str">
        <f t="shared" si="562"/>
        <v/>
      </c>
      <c r="K4529" s="8" t="str">
        <f t="shared" si="563"/>
        <v/>
      </c>
      <c r="L4529" s="8" t="str">
        <f t="shared" si="564"/>
        <v>Idiocracy</v>
      </c>
      <c r="M4529" s="8" t="str">
        <f t="shared" si="565"/>
        <v/>
      </c>
      <c r="N4529" s="8" t="str">
        <f t="shared" si="561"/>
        <v>Idiocracy</v>
      </c>
      <c r="O4529" s="10">
        <f>INDEX(cpi!$A$1:$M$106,MATCH($D4529,cpi!$A:$A,0),MATCH($C4529,cpi!$1:$1,0))</f>
        <v>202.9</v>
      </c>
      <c r="P4529" s="10">
        <f>cpi!$I$2</f>
        <v>245.51900000000001</v>
      </c>
      <c r="Q4529" s="10">
        <f t="shared" si="566"/>
        <v>1.2100492853622473</v>
      </c>
      <c r="R4529" s="8" t="str">
        <f t="shared" si="567"/>
        <v/>
      </c>
      <c r="S4529" s="11">
        <f t="shared" si="568"/>
        <v>2904118.2848693933</v>
      </c>
      <c r="T4529" s="11">
        <f t="shared" si="568"/>
        <v>537374.41728437645</v>
      </c>
      <c r="U4529" s="11">
        <f t="shared" si="568"/>
        <v>605382.81726959092</v>
      </c>
    </row>
    <row r="4530" spans="1:21" x14ac:dyDescent="0.2">
      <c r="A4530" s="5">
        <v>4574</v>
      </c>
      <c r="B4530" s="17">
        <v>31</v>
      </c>
      <c r="C4530" s="16">
        <v>12</v>
      </c>
      <c r="D4530" s="16">
        <v>2009</v>
      </c>
      <c r="E4530" s="18">
        <v>40736</v>
      </c>
      <c r="F4530" s="9" t="s">
        <v>4466</v>
      </c>
      <c r="G4530" s="3">
        <v>2400000</v>
      </c>
      <c r="H4530">
        <v>0</v>
      </c>
      <c r="I4530">
        <v>1333891</v>
      </c>
      <c r="J4530" s="8" t="str">
        <f t="shared" si="562"/>
        <v/>
      </c>
      <c r="K4530" s="8" t="str">
        <f t="shared" si="563"/>
        <v/>
      </c>
      <c r="L4530" s="8" t="str">
        <f t="shared" si="564"/>
        <v>NiktÃ©</v>
      </c>
      <c r="M4530" s="8" t="str">
        <f t="shared" si="565"/>
        <v/>
      </c>
      <c r="N4530" s="8" t="str">
        <f t="shared" si="561"/>
        <v>NiktÃ©</v>
      </c>
      <c r="O4530" s="10">
        <f>INDEX(cpi!$A$1:$M$106,MATCH($D4530,cpi!$A:$A,0),MATCH($C4530,cpi!$1:$1,0))</f>
        <v>215.94900000000001</v>
      </c>
      <c r="P4530" s="10">
        <f>cpi!$I$2</f>
        <v>245.51900000000001</v>
      </c>
      <c r="Q4530" s="10">
        <f t="shared" si="566"/>
        <v>1.1369304789556793</v>
      </c>
      <c r="R4530" s="8" t="str">
        <f t="shared" si="567"/>
        <v/>
      </c>
      <c r="S4530" s="11">
        <f t="shared" si="568"/>
        <v>2728633.1494936305</v>
      </c>
      <c r="T4530" s="11">
        <f t="shared" si="568"/>
        <v>0</v>
      </c>
      <c r="U4530" s="11">
        <f t="shared" si="568"/>
        <v>1516541.3335046701</v>
      </c>
    </row>
    <row r="4531" spans="1:21" x14ac:dyDescent="0.2">
      <c r="A4531" s="5">
        <v>4575</v>
      </c>
      <c r="B4531" s="17">
        <v>14</v>
      </c>
      <c r="C4531" s="16">
        <v>11</v>
      </c>
      <c r="D4531" s="16">
        <v>2014</v>
      </c>
      <c r="E4531" s="18">
        <v>42046</v>
      </c>
      <c r="F4531" s="9" t="s">
        <v>4467</v>
      </c>
      <c r="G4531" s="3">
        <v>2400000</v>
      </c>
      <c r="H4531">
        <v>0</v>
      </c>
      <c r="I4531">
        <v>0</v>
      </c>
      <c r="J4531" s="8">
        <f t="shared" si="562"/>
        <v>1</v>
      </c>
      <c r="K4531" s="8" t="str">
        <f t="shared" si="563"/>
        <v/>
      </c>
      <c r="L4531" s="8" t="str">
        <f t="shared" si="564"/>
        <v>Always Woodstock</v>
      </c>
      <c r="M4531" s="8" t="str">
        <f t="shared" si="565"/>
        <v/>
      </c>
      <c r="N4531" s="8" t="str">
        <f t="shared" si="561"/>
        <v>Always Woodstock</v>
      </c>
      <c r="O4531" s="10">
        <f>INDEX(cpi!$A$1:$M$106,MATCH($D4531,cpi!$A:$A,0),MATCH($C4531,cpi!$1:$1,0))</f>
        <v>236.15100000000001</v>
      </c>
      <c r="P4531" s="10">
        <f>cpi!$I$2</f>
        <v>245.51900000000001</v>
      </c>
      <c r="Q4531" s="10">
        <f t="shared" si="566"/>
        <v>1.0396695334764621</v>
      </c>
      <c r="R4531" s="8" t="str">
        <f t="shared" si="567"/>
        <v/>
      </c>
      <c r="S4531" s="11">
        <f t="shared" si="568"/>
        <v>2495206.8803435089</v>
      </c>
      <c r="T4531" s="11">
        <f t="shared" si="568"/>
        <v>0</v>
      </c>
      <c r="U4531" s="11">
        <f t="shared" si="568"/>
        <v>0</v>
      </c>
    </row>
    <row r="4532" spans="1:21" x14ac:dyDescent="0.2">
      <c r="A4532" s="5">
        <v>4576</v>
      </c>
      <c r="B4532" s="17">
        <v>25</v>
      </c>
      <c r="C4532" s="16">
        <v>7</v>
      </c>
      <c r="D4532" s="16">
        <v>2007</v>
      </c>
      <c r="E4532" s="18">
        <v>39820</v>
      </c>
      <c r="F4532" s="9" t="s">
        <v>4468</v>
      </c>
      <c r="G4532" s="3">
        <v>2380000</v>
      </c>
      <c r="H4532">
        <v>327919</v>
      </c>
      <c r="I4532">
        <v>8739576</v>
      </c>
      <c r="J4532" s="8" t="str">
        <f t="shared" si="562"/>
        <v/>
      </c>
      <c r="K4532" s="8" t="str">
        <f t="shared" si="563"/>
        <v/>
      </c>
      <c r="L4532" s="8" t="str">
        <f t="shared" si="564"/>
        <v>This is England</v>
      </c>
      <c r="M4532" s="8" t="str">
        <f t="shared" si="565"/>
        <v/>
      </c>
      <c r="N4532" s="8" t="str">
        <f t="shared" si="561"/>
        <v>This is England</v>
      </c>
      <c r="O4532" s="10">
        <f>INDEX(cpi!$A$1:$M$106,MATCH($D4532,cpi!$A:$A,0),MATCH($C4532,cpi!$1:$1,0))</f>
        <v>208.29900000000001</v>
      </c>
      <c r="P4532" s="10">
        <f>cpi!$I$2</f>
        <v>245.51900000000001</v>
      </c>
      <c r="Q4532" s="10">
        <f t="shared" si="566"/>
        <v>1.1786854473617252</v>
      </c>
      <c r="R4532" s="8" t="str">
        <f t="shared" si="567"/>
        <v/>
      </c>
      <c r="S4532" s="11">
        <f t="shared" si="568"/>
        <v>2805271.3647209061</v>
      </c>
      <c r="T4532" s="11">
        <f t="shared" si="568"/>
        <v>386513.35321340954</v>
      </c>
      <c r="U4532" s="11">
        <f t="shared" si="568"/>
        <v>10301211.047311798</v>
      </c>
    </row>
    <row r="4533" spans="1:21" x14ac:dyDescent="0.2">
      <c r="A4533" s="5">
        <v>4577</v>
      </c>
      <c r="B4533" s="17">
        <v>1</v>
      </c>
      <c r="C4533" s="16">
        <v>1</v>
      </c>
      <c r="D4533" s="16">
        <v>1944</v>
      </c>
      <c r="E4533" s="18">
        <v>16072</v>
      </c>
      <c r="F4533" s="9" t="s">
        <v>4469</v>
      </c>
      <c r="G4533" s="3">
        <v>2361000</v>
      </c>
      <c r="H4533" s="3">
        <v>3500000</v>
      </c>
      <c r="I4533" s="3">
        <v>3500000</v>
      </c>
      <c r="J4533" s="8" t="str">
        <f t="shared" si="562"/>
        <v/>
      </c>
      <c r="K4533" s="8" t="str">
        <f t="shared" si="563"/>
        <v/>
      </c>
      <c r="L4533" s="8" t="str">
        <f t="shared" si="564"/>
        <v>Bathing Beauty</v>
      </c>
      <c r="M4533" s="8" t="str">
        <f t="shared" si="565"/>
        <v/>
      </c>
      <c r="N4533" s="8" t="str">
        <f t="shared" si="561"/>
        <v>Bathing Beauty</v>
      </c>
      <c r="O4533" s="10">
        <f>INDEX(cpi!$A$1:$M$106,MATCH($D4533,cpi!$A:$A,0),MATCH($C4533,cpi!$1:$1,0))</f>
        <v>17.399999999999999</v>
      </c>
      <c r="P4533" s="10">
        <f>cpi!$I$2</f>
        <v>245.51900000000001</v>
      </c>
      <c r="Q4533" s="10">
        <f t="shared" si="566"/>
        <v>14.110287356321841</v>
      </c>
      <c r="R4533" s="8" t="str">
        <f t="shared" si="567"/>
        <v/>
      </c>
      <c r="S4533" s="11">
        <f t="shared" si="568"/>
        <v>33314388.448275868</v>
      </c>
      <c r="T4533" s="11">
        <f t="shared" si="568"/>
        <v>49386005.747126445</v>
      </c>
      <c r="U4533" s="11">
        <f t="shared" si="568"/>
        <v>49386005.747126445</v>
      </c>
    </row>
    <row r="4534" spans="1:21" x14ac:dyDescent="0.2">
      <c r="A4534" s="5">
        <v>4578</v>
      </c>
      <c r="B4534" s="17">
        <v>20</v>
      </c>
      <c r="C4534" s="16">
        <v>3</v>
      </c>
      <c r="D4534" s="16">
        <v>2015</v>
      </c>
      <c r="E4534" s="18">
        <v>42585</v>
      </c>
      <c r="F4534" s="9" t="s">
        <v>4470</v>
      </c>
      <c r="G4534" s="3">
        <v>2300000</v>
      </c>
      <c r="H4534" s="3">
        <v>12985600</v>
      </c>
      <c r="I4534" s="3">
        <v>14305540</v>
      </c>
      <c r="J4534" s="8" t="str">
        <f t="shared" si="562"/>
        <v/>
      </c>
      <c r="K4534" s="8" t="str">
        <f t="shared" si="563"/>
        <v/>
      </c>
      <c r="L4534" s="8" t="str">
        <f t="shared" si="564"/>
        <v>Do You Believe?</v>
      </c>
      <c r="M4534" s="8" t="str">
        <f t="shared" si="565"/>
        <v/>
      </c>
      <c r="N4534" s="8" t="str">
        <f t="shared" si="561"/>
        <v>Do You Believe?</v>
      </c>
      <c r="O4534" s="10">
        <f>INDEX(cpi!$A$1:$M$106,MATCH($D4534,cpi!$A:$A,0),MATCH($C4534,cpi!$1:$1,0))</f>
        <v>236.119</v>
      </c>
      <c r="P4534" s="10">
        <f>cpi!$I$2</f>
        <v>245.51900000000001</v>
      </c>
      <c r="Q4534" s="10">
        <f t="shared" si="566"/>
        <v>1.0398104345690098</v>
      </c>
      <c r="R4534" s="8" t="str">
        <f t="shared" si="567"/>
        <v/>
      </c>
      <c r="S4534" s="11">
        <f t="shared" si="568"/>
        <v>2391563.9995087227</v>
      </c>
      <c r="T4534" s="11">
        <f t="shared" si="568"/>
        <v>13502562.379139334</v>
      </c>
      <c r="U4534" s="11">
        <f t="shared" si="568"/>
        <v>14875049.764144352</v>
      </c>
    </row>
    <row r="4535" spans="1:21" x14ac:dyDescent="0.2">
      <c r="A4535" s="5">
        <v>4579</v>
      </c>
      <c r="B4535" s="17">
        <v>24</v>
      </c>
      <c r="C4535" s="16">
        <v>9</v>
      </c>
      <c r="D4535" s="16">
        <v>1951</v>
      </c>
      <c r="E4535" s="18">
        <v>19337</v>
      </c>
      <c r="F4535" s="9" t="s">
        <v>4471</v>
      </c>
      <c r="G4535" s="3">
        <v>2300000</v>
      </c>
      <c r="H4535" s="3">
        <v>11000000</v>
      </c>
      <c r="I4535" s="3">
        <v>11000000</v>
      </c>
      <c r="J4535" s="8" t="str">
        <f t="shared" si="562"/>
        <v/>
      </c>
      <c r="K4535" s="8" t="str">
        <f t="shared" si="563"/>
        <v/>
      </c>
      <c r="L4535" s="8" t="str">
        <f t="shared" si="564"/>
        <v>Show Boat</v>
      </c>
      <c r="M4535" s="8" t="str">
        <f t="shared" si="565"/>
        <v/>
      </c>
      <c r="N4535" s="8" t="str">
        <f t="shared" si="561"/>
        <v>Show Boat</v>
      </c>
      <c r="O4535" s="10">
        <f>INDEX(cpi!$A$1:$M$106,MATCH($D4535,cpi!$A:$A,0),MATCH($C4535,cpi!$1:$1,0))</f>
        <v>26.1</v>
      </c>
      <c r="P4535" s="10">
        <f>cpi!$I$2</f>
        <v>245.51900000000001</v>
      </c>
      <c r="Q4535" s="10">
        <f t="shared" si="566"/>
        <v>9.4068582375478922</v>
      </c>
      <c r="R4535" s="8" t="str">
        <f t="shared" si="567"/>
        <v/>
      </c>
      <c r="S4535" s="11">
        <f t="shared" si="568"/>
        <v>21635773.946360152</v>
      </c>
      <c r="T4535" s="11">
        <f t="shared" si="568"/>
        <v>103475440.61302681</v>
      </c>
      <c r="U4535" s="11">
        <f t="shared" si="568"/>
        <v>103475440.61302681</v>
      </c>
    </row>
    <row r="4536" spans="1:21" x14ac:dyDescent="0.2">
      <c r="A4536" s="5">
        <v>4580</v>
      </c>
      <c r="B4536" s="17">
        <v>1</v>
      </c>
      <c r="C4536" s="16">
        <v>5</v>
      </c>
      <c r="D4536" s="16">
        <v>1998</v>
      </c>
      <c r="E4536" s="18">
        <v>35800</v>
      </c>
      <c r="F4536" s="9" t="s">
        <v>4472</v>
      </c>
      <c r="G4536" s="3">
        <v>2300000</v>
      </c>
      <c r="H4536">
        <v>574838</v>
      </c>
      <c r="I4536">
        <v>574838</v>
      </c>
      <c r="J4536" s="8" t="str">
        <f t="shared" si="562"/>
        <v/>
      </c>
      <c r="K4536" s="8" t="str">
        <f t="shared" si="563"/>
        <v/>
      </c>
      <c r="L4536" s="8" t="str">
        <f t="shared" si="564"/>
        <v>Dancer, Texas Pop. 81</v>
      </c>
      <c r="M4536" s="8" t="str">
        <f t="shared" si="565"/>
        <v/>
      </c>
      <c r="N4536" s="8" t="str">
        <f t="shared" si="561"/>
        <v>Dancer, Texas Pop. 81</v>
      </c>
      <c r="O4536" s="10">
        <f>INDEX(cpi!$A$1:$M$106,MATCH($D4536,cpi!$A:$A,0),MATCH($C4536,cpi!$1:$1,0))</f>
        <v>162.80000000000001</v>
      </c>
      <c r="P4536" s="10">
        <f>cpi!$I$2</f>
        <v>245.51900000000001</v>
      </c>
      <c r="Q4536" s="10">
        <f t="shared" si="566"/>
        <v>1.5081019656019656</v>
      </c>
      <c r="R4536" s="8" t="str">
        <f t="shared" si="567"/>
        <v/>
      </c>
      <c r="S4536" s="11">
        <f t="shared" si="568"/>
        <v>3468634.5208845208</v>
      </c>
      <c r="T4536" s="11">
        <f t="shared" si="568"/>
        <v>866914.31770270271</v>
      </c>
      <c r="U4536" s="11">
        <f t="shared" si="568"/>
        <v>866914.31770270271</v>
      </c>
    </row>
    <row r="4537" spans="1:21" x14ac:dyDescent="0.2">
      <c r="A4537" s="5">
        <v>4581</v>
      </c>
      <c r="B4537" s="17">
        <v>5</v>
      </c>
      <c r="C4537" s="16">
        <v>9</v>
      </c>
      <c r="D4537" s="16">
        <v>2014</v>
      </c>
      <c r="E4537" s="18">
        <v>41768</v>
      </c>
      <c r="F4537" s="9" t="s">
        <v>4473</v>
      </c>
      <c r="G4537" s="3">
        <v>2300000</v>
      </c>
      <c r="H4537" s="3">
        <v>59696</v>
      </c>
      <c r="I4537" s="3">
        <v>59696</v>
      </c>
      <c r="J4537" s="8" t="str">
        <f t="shared" si="562"/>
        <v/>
      </c>
      <c r="K4537" s="8" t="str">
        <f t="shared" si="563"/>
        <v/>
      </c>
      <c r="L4537" s="8" t="str">
        <f t="shared" si="564"/>
        <v>Frontera</v>
      </c>
      <c r="M4537" s="8" t="str">
        <f t="shared" si="565"/>
        <v/>
      </c>
      <c r="N4537" s="8" t="str">
        <f t="shared" si="561"/>
        <v>Frontera</v>
      </c>
      <c r="O4537" s="10">
        <f>INDEX(cpi!$A$1:$M$106,MATCH($D4537,cpi!$A:$A,0),MATCH($C4537,cpi!$1:$1,0))</f>
        <v>238.03100000000001</v>
      </c>
      <c r="P4537" s="10">
        <f>cpi!$I$2</f>
        <v>245.51900000000001</v>
      </c>
      <c r="Q4537" s="10">
        <f t="shared" si="566"/>
        <v>1.0314580873919783</v>
      </c>
      <c r="R4537" s="8" t="str">
        <f t="shared" si="567"/>
        <v/>
      </c>
      <c r="S4537" s="11">
        <f t="shared" si="568"/>
        <v>2372353.60100155</v>
      </c>
      <c r="T4537" s="11">
        <f t="shared" si="568"/>
        <v>61573.921984951536</v>
      </c>
      <c r="U4537" s="11">
        <f t="shared" si="568"/>
        <v>61573.921984951536</v>
      </c>
    </row>
    <row r="4538" spans="1:21" x14ac:dyDescent="0.2">
      <c r="A4538" s="5">
        <v>4582</v>
      </c>
      <c r="B4538" s="17">
        <v>26</v>
      </c>
      <c r="C4538" s="16">
        <v>8</v>
      </c>
      <c r="D4538" s="16">
        <v>2011</v>
      </c>
      <c r="E4538" s="18">
        <v>41313</v>
      </c>
      <c r="F4538" s="9" t="s">
        <v>4474</v>
      </c>
      <c r="G4538" s="3">
        <v>2300000</v>
      </c>
      <c r="H4538" s="3">
        <v>29384</v>
      </c>
      <c r="I4538" s="3">
        <v>29384</v>
      </c>
      <c r="J4538" s="8" t="str">
        <f t="shared" si="562"/>
        <v/>
      </c>
      <c r="K4538" s="8" t="str">
        <f t="shared" si="563"/>
        <v/>
      </c>
      <c r="L4538" s="8" t="str">
        <f t="shared" si="564"/>
        <v>Redemption Road</v>
      </c>
      <c r="M4538" s="8" t="str">
        <f t="shared" si="565"/>
        <v/>
      </c>
      <c r="N4538" s="8" t="str">
        <f t="shared" si="561"/>
        <v>Redemption Road</v>
      </c>
      <c r="O4538" s="10">
        <f>INDEX(cpi!$A$1:$M$106,MATCH($D4538,cpi!$A:$A,0),MATCH($C4538,cpi!$1:$1,0))</f>
        <v>226.54499999999999</v>
      </c>
      <c r="P4538" s="10">
        <f>cpi!$I$2</f>
        <v>245.51900000000001</v>
      </c>
      <c r="Q4538" s="10">
        <f t="shared" si="566"/>
        <v>1.0837537796022867</v>
      </c>
      <c r="R4538" s="8" t="str">
        <f t="shared" si="567"/>
        <v/>
      </c>
      <c r="S4538" s="11">
        <f t="shared" si="568"/>
        <v>2492633.6930852593</v>
      </c>
      <c r="T4538" s="11">
        <f t="shared" si="568"/>
        <v>31845.021059833591</v>
      </c>
      <c r="U4538" s="11">
        <f t="shared" si="568"/>
        <v>31845.021059833591</v>
      </c>
    </row>
    <row r="4539" spans="1:21" x14ac:dyDescent="0.2">
      <c r="A4539" s="5">
        <v>4583</v>
      </c>
      <c r="B4539" s="17">
        <v>15</v>
      </c>
      <c r="C4539" s="16">
        <v>4</v>
      </c>
      <c r="D4539" s="16">
        <v>2015</v>
      </c>
      <c r="E4539" s="18">
        <v>42433</v>
      </c>
      <c r="F4539" s="9" t="s">
        <v>4475</v>
      </c>
      <c r="G4539" s="3">
        <v>2300000</v>
      </c>
      <c r="H4539" s="3">
        <v>0</v>
      </c>
      <c r="I4539" s="3">
        <v>0</v>
      </c>
      <c r="J4539" s="8">
        <f t="shared" si="562"/>
        <v>1</v>
      </c>
      <c r="K4539" s="8" t="str">
        <f t="shared" si="563"/>
        <v/>
      </c>
      <c r="L4539" s="8" t="str">
        <f t="shared" si="564"/>
        <v>The Toxic Avenger Part II</v>
      </c>
      <c r="M4539" s="8" t="str">
        <f t="shared" si="565"/>
        <v/>
      </c>
      <c r="N4539" s="8" t="str">
        <f t="shared" si="561"/>
        <v>The Toxic Avenger Part II</v>
      </c>
      <c r="O4539" s="10">
        <f>INDEX(cpi!$A$1:$M$106,MATCH($D4539,cpi!$A:$A,0),MATCH($C4539,cpi!$1:$1,0))</f>
        <v>236.59899999999999</v>
      </c>
      <c r="P4539" s="10">
        <f>cpi!$I$2</f>
        <v>245.51900000000001</v>
      </c>
      <c r="Q4539" s="10">
        <f t="shared" si="566"/>
        <v>1.0377009201222323</v>
      </c>
      <c r="R4539" s="8" t="str">
        <f t="shared" si="567"/>
        <v/>
      </c>
      <c r="S4539" s="11">
        <f t="shared" si="568"/>
        <v>2386712.1162811341</v>
      </c>
      <c r="T4539" s="11">
        <f t="shared" si="568"/>
        <v>0</v>
      </c>
      <c r="U4539" s="11">
        <f t="shared" si="568"/>
        <v>0</v>
      </c>
    </row>
    <row r="4540" spans="1:21" x14ac:dyDescent="0.2">
      <c r="A4540" s="5">
        <v>4584</v>
      </c>
      <c r="B4540" s="17">
        <v>19</v>
      </c>
      <c r="C4540" s="16">
        <v>1</v>
      </c>
      <c r="D4540" s="16">
        <v>2016</v>
      </c>
      <c r="E4540" s="18">
        <v>42917</v>
      </c>
      <c r="F4540" s="9" t="s">
        <v>4476</v>
      </c>
      <c r="G4540" s="3">
        <v>2300000</v>
      </c>
      <c r="H4540" s="3">
        <v>0</v>
      </c>
      <c r="I4540" s="3">
        <v>0</v>
      </c>
      <c r="J4540" s="8">
        <f t="shared" si="562"/>
        <v>1</v>
      </c>
      <c r="K4540" s="8" t="str">
        <f t="shared" si="563"/>
        <v/>
      </c>
      <c r="L4540" s="8" t="str">
        <f t="shared" si="564"/>
        <v>Eden</v>
      </c>
      <c r="M4540" s="8" t="str">
        <f t="shared" si="565"/>
        <v/>
      </c>
      <c r="N4540" s="8" t="str">
        <f t="shared" si="561"/>
        <v>Eden</v>
      </c>
      <c r="O4540" s="10">
        <f>INDEX(cpi!$A$1:$M$106,MATCH($D4540,cpi!$A:$A,0),MATCH($C4540,cpi!$1:$1,0))</f>
        <v>236.916</v>
      </c>
      <c r="P4540" s="10">
        <f>cpi!$I$2</f>
        <v>245.51900000000001</v>
      </c>
      <c r="Q4540" s="10">
        <f t="shared" si="566"/>
        <v>1.0363124482939101</v>
      </c>
      <c r="R4540" s="8" t="str">
        <f t="shared" si="567"/>
        <v/>
      </c>
      <c r="S4540" s="11">
        <f t="shared" si="568"/>
        <v>2383518.6310759932</v>
      </c>
      <c r="T4540" s="11">
        <f t="shared" si="568"/>
        <v>0</v>
      </c>
      <c r="U4540" s="11">
        <f t="shared" si="568"/>
        <v>0</v>
      </c>
    </row>
    <row r="4541" spans="1:21" x14ac:dyDescent="0.2">
      <c r="A4541" s="5">
        <v>4585</v>
      </c>
      <c r="B4541" s="17">
        <v>19</v>
      </c>
      <c r="C4541" s="16">
        <v>6</v>
      </c>
      <c r="D4541" s="16">
        <v>1987</v>
      </c>
      <c r="E4541" s="18">
        <v>32330</v>
      </c>
      <c r="F4541" s="9" t="s">
        <v>4477</v>
      </c>
      <c r="G4541" s="3">
        <v>2300000</v>
      </c>
      <c r="H4541" s="3">
        <v>0</v>
      </c>
      <c r="I4541" s="3">
        <v>0</v>
      </c>
      <c r="J4541" s="8">
        <f t="shared" si="562"/>
        <v>1</v>
      </c>
      <c r="K4541" s="8" t="str">
        <f t="shared" si="563"/>
        <v/>
      </c>
      <c r="L4541" s="8" t="str">
        <f t="shared" si="564"/>
        <v>The Brave Little Toaster</v>
      </c>
      <c r="M4541" s="8" t="str">
        <f t="shared" si="565"/>
        <v/>
      </c>
      <c r="N4541" s="8" t="str">
        <f t="shared" si="561"/>
        <v>The Brave Little Toaster</v>
      </c>
      <c r="O4541" s="10">
        <f>INDEX(cpi!$A$1:$M$106,MATCH($D4541,cpi!$A:$A,0),MATCH($C4541,cpi!$1:$1,0))</f>
        <v>113.5</v>
      </c>
      <c r="P4541" s="10">
        <f>cpi!$I$2</f>
        <v>245.51900000000001</v>
      </c>
      <c r="Q4541" s="10">
        <f t="shared" si="566"/>
        <v>2.1631629955947136</v>
      </c>
      <c r="R4541" s="8" t="str">
        <f t="shared" si="567"/>
        <v/>
      </c>
      <c r="S4541" s="11">
        <f t="shared" si="568"/>
        <v>4975274.8898678413</v>
      </c>
      <c r="T4541" s="11">
        <f t="shared" si="568"/>
        <v>0</v>
      </c>
      <c r="U4541" s="11">
        <f t="shared" si="568"/>
        <v>0</v>
      </c>
    </row>
    <row r="4542" spans="1:21" x14ac:dyDescent="0.2">
      <c r="A4542" s="5">
        <v>4586</v>
      </c>
      <c r="B4542" s="17">
        <v>13</v>
      </c>
      <c r="C4542" s="16">
        <v>11</v>
      </c>
      <c r="D4542" s="16">
        <v>1940</v>
      </c>
      <c r="E4542" s="18">
        <v>14987</v>
      </c>
      <c r="F4542" s="9" t="s">
        <v>4478</v>
      </c>
      <c r="G4542" s="3">
        <v>2280000</v>
      </c>
      <c r="H4542" s="3">
        <v>83320000</v>
      </c>
      <c r="I4542" s="3">
        <v>83320000</v>
      </c>
      <c r="J4542" s="8" t="str">
        <f t="shared" si="562"/>
        <v/>
      </c>
      <c r="K4542" s="8" t="str">
        <f t="shared" si="563"/>
        <v/>
      </c>
      <c r="L4542" s="8" t="str">
        <f t="shared" si="564"/>
        <v>Fantasia</v>
      </c>
      <c r="M4542" s="8" t="str">
        <f t="shared" si="565"/>
        <v/>
      </c>
      <c r="N4542" s="8" t="str">
        <f t="shared" si="561"/>
        <v>Fantasia</v>
      </c>
      <c r="O4542" s="10">
        <f>INDEX(cpi!$A$1:$M$106,MATCH($D4542,cpi!$A:$A,0),MATCH($C4542,cpi!$1:$1,0))</f>
        <v>14</v>
      </c>
      <c r="P4542" s="10">
        <f>cpi!$I$2</f>
        <v>245.51900000000001</v>
      </c>
      <c r="Q4542" s="10">
        <f t="shared" si="566"/>
        <v>17.53707142857143</v>
      </c>
      <c r="R4542" s="8" t="str">
        <f t="shared" si="567"/>
        <v/>
      </c>
      <c r="S4542" s="11">
        <f t="shared" si="568"/>
        <v>39984522.857142858</v>
      </c>
      <c r="T4542" s="11">
        <f t="shared" si="568"/>
        <v>1461188791.4285715</v>
      </c>
      <c r="U4542" s="11">
        <f t="shared" si="568"/>
        <v>1461188791.4285715</v>
      </c>
    </row>
    <row r="4543" spans="1:21" x14ac:dyDescent="0.2">
      <c r="A4543" s="5">
        <v>4587</v>
      </c>
      <c r="B4543" s="17">
        <v>13</v>
      </c>
      <c r="C4543" s="16">
        <v>8</v>
      </c>
      <c r="D4543" s="16">
        <v>1982</v>
      </c>
      <c r="E4543" s="18">
        <v>30324</v>
      </c>
      <c r="F4543" s="9" t="s">
        <v>4479</v>
      </c>
      <c r="G4543" s="3">
        <v>2250000</v>
      </c>
      <c r="H4543" s="3">
        <v>36690067</v>
      </c>
      <c r="I4543" s="3">
        <v>36690067</v>
      </c>
      <c r="J4543" s="8" t="str">
        <f t="shared" si="562"/>
        <v/>
      </c>
      <c r="K4543" s="8" t="str">
        <f t="shared" si="563"/>
        <v/>
      </c>
      <c r="L4543" s="8" t="str">
        <f t="shared" si="564"/>
        <v>Friday the 13th Part 3</v>
      </c>
      <c r="M4543" s="8" t="str">
        <f t="shared" si="565"/>
        <v/>
      </c>
      <c r="N4543" s="8" t="str">
        <f t="shared" si="561"/>
        <v>Friday the 13th Part 3</v>
      </c>
      <c r="O4543" s="10">
        <f>INDEX(cpi!$A$1:$M$106,MATCH($D4543,cpi!$A:$A,0),MATCH($C4543,cpi!$1:$1,0))</f>
        <v>97.7</v>
      </c>
      <c r="P4543" s="10">
        <f>cpi!$I$2</f>
        <v>245.51900000000001</v>
      </c>
      <c r="Q4543" s="10">
        <f t="shared" si="566"/>
        <v>2.5129887410440124</v>
      </c>
      <c r="R4543" s="8" t="str">
        <f t="shared" si="567"/>
        <v/>
      </c>
      <c r="S4543" s="11">
        <f t="shared" si="568"/>
        <v>5654224.6673490275</v>
      </c>
      <c r="T4543" s="11">
        <f t="shared" si="568"/>
        <v>92201725.279150471</v>
      </c>
      <c r="U4543" s="11">
        <f t="shared" si="568"/>
        <v>92201725.279150471</v>
      </c>
    </row>
    <row r="4544" spans="1:21" x14ac:dyDescent="0.2">
      <c r="A4544" s="5">
        <v>4588</v>
      </c>
      <c r="B4544" s="17">
        <v>9</v>
      </c>
      <c r="C4544" s="16">
        <v>10</v>
      </c>
      <c r="D4544" s="16">
        <v>1971</v>
      </c>
      <c r="E4544" s="18">
        <v>26186</v>
      </c>
      <c r="F4544" s="9" t="s">
        <v>4480</v>
      </c>
      <c r="G4544" s="3">
        <v>2200000</v>
      </c>
      <c r="H4544" s="3">
        <v>41158757</v>
      </c>
      <c r="I4544" s="3">
        <v>41158757</v>
      </c>
      <c r="J4544" s="8" t="str">
        <f t="shared" si="562"/>
        <v/>
      </c>
      <c r="K4544" s="8" t="str">
        <f t="shared" si="563"/>
        <v/>
      </c>
      <c r="L4544" s="8" t="str">
        <f t="shared" si="564"/>
        <v>The French Connection</v>
      </c>
      <c r="M4544" s="8" t="str">
        <f t="shared" si="565"/>
        <v/>
      </c>
      <c r="N4544" s="8" t="str">
        <f t="shared" si="561"/>
        <v>The French Connection</v>
      </c>
      <c r="O4544" s="10">
        <f>INDEX(cpi!$A$1:$M$106,MATCH($D4544,cpi!$A:$A,0),MATCH($C4544,cpi!$1:$1,0))</f>
        <v>40.9</v>
      </c>
      <c r="P4544" s="10">
        <f>cpi!$I$2</f>
        <v>245.51900000000001</v>
      </c>
      <c r="Q4544" s="10">
        <f t="shared" si="566"/>
        <v>6.0029095354523232</v>
      </c>
      <c r="R4544" s="8" t="str">
        <f t="shared" si="567"/>
        <v/>
      </c>
      <c r="S4544" s="11">
        <f t="shared" si="568"/>
        <v>13206400.977995111</v>
      </c>
      <c r="T4544" s="11">
        <f t="shared" si="568"/>
        <v>247072294.86266506</v>
      </c>
      <c r="U4544" s="11">
        <f t="shared" si="568"/>
        <v>247072294.86266506</v>
      </c>
    </row>
    <row r="4545" spans="1:21" x14ac:dyDescent="0.2">
      <c r="A4545" s="5">
        <v>4589</v>
      </c>
      <c r="B4545" s="17">
        <v>22</v>
      </c>
      <c r="C4545" s="16">
        <v>3</v>
      </c>
      <c r="D4545" s="16">
        <v>1985</v>
      </c>
      <c r="E4545" s="18">
        <v>31688</v>
      </c>
      <c r="F4545" s="9" t="s">
        <v>4481</v>
      </c>
      <c r="G4545" s="3">
        <v>2200000</v>
      </c>
      <c r="H4545" s="3">
        <v>21930418</v>
      </c>
      <c r="I4545" s="3">
        <v>21930418</v>
      </c>
      <c r="J4545" s="8" t="str">
        <f t="shared" si="562"/>
        <v/>
      </c>
      <c r="K4545" s="8" t="str">
        <f t="shared" si="563"/>
        <v/>
      </c>
      <c r="L4545" s="8" t="str">
        <f t="shared" si="564"/>
        <v>Friday the 13th Part V: A New Beginning</v>
      </c>
      <c r="M4545" s="8" t="str">
        <f t="shared" si="565"/>
        <v/>
      </c>
      <c r="N4545" s="8" t="str">
        <f t="shared" si="561"/>
        <v>Friday the 13th Part V: A New Beginning</v>
      </c>
      <c r="O4545" s="10">
        <f>INDEX(cpi!$A$1:$M$106,MATCH($D4545,cpi!$A:$A,0),MATCH($C4545,cpi!$1:$1,0))</f>
        <v>106.4</v>
      </c>
      <c r="P4545" s="10">
        <f>cpi!$I$2</f>
        <v>245.51900000000001</v>
      </c>
      <c r="Q4545" s="10">
        <f t="shared" si="566"/>
        <v>2.3075093984962405</v>
      </c>
      <c r="R4545" s="8" t="str">
        <f t="shared" si="567"/>
        <v/>
      </c>
      <c r="S4545" s="11">
        <f t="shared" si="568"/>
        <v>5076520.6766917286</v>
      </c>
      <c r="T4545" s="11">
        <f t="shared" si="568"/>
        <v>50604645.647951126</v>
      </c>
      <c r="U4545" s="11">
        <f t="shared" si="568"/>
        <v>50604645.647951126</v>
      </c>
    </row>
    <row r="4546" spans="1:21" x14ac:dyDescent="0.2">
      <c r="A4546" s="5">
        <v>4590</v>
      </c>
      <c r="B4546" s="17">
        <v>9</v>
      </c>
      <c r="C4546" s="16">
        <v>2</v>
      </c>
      <c r="D4546" s="16">
        <v>2007</v>
      </c>
      <c r="E4546" s="18">
        <v>39327</v>
      </c>
      <c r="F4546" s="9" t="s">
        <v>4482</v>
      </c>
      <c r="G4546" s="3">
        <v>2200000</v>
      </c>
      <c r="H4546" s="3">
        <v>388390</v>
      </c>
      <c r="I4546" s="3">
        <v>388390</v>
      </c>
      <c r="J4546" s="8" t="str">
        <f t="shared" si="562"/>
        <v/>
      </c>
      <c r="K4546" s="8" t="str">
        <f t="shared" si="563"/>
        <v/>
      </c>
      <c r="L4546" s="8" t="str">
        <f t="shared" si="564"/>
        <v>The Last Sin Eater</v>
      </c>
      <c r="M4546" s="8" t="str">
        <f t="shared" si="565"/>
        <v/>
      </c>
      <c r="N4546" s="8" t="str">
        <f t="shared" ref="N4546:N4609" si="569">IF(M4546=1,L4546&amp;" ("&amp;D4546&amp;")",L4546)</f>
        <v>The Last Sin Eater</v>
      </c>
      <c r="O4546" s="10">
        <f>INDEX(cpi!$A$1:$M$106,MATCH($D4546,cpi!$A:$A,0),MATCH($C4546,cpi!$1:$1,0))</f>
        <v>203.499</v>
      </c>
      <c r="P4546" s="10">
        <f>cpi!$I$2</f>
        <v>245.51900000000001</v>
      </c>
      <c r="Q4546" s="10">
        <f t="shared" si="566"/>
        <v>1.2064875011670819</v>
      </c>
      <c r="R4546" s="8" t="str">
        <f t="shared" si="567"/>
        <v/>
      </c>
      <c r="S4546" s="11">
        <f t="shared" si="568"/>
        <v>2654272.5025675804</v>
      </c>
      <c r="T4546" s="11">
        <f t="shared" si="568"/>
        <v>468587.68057828298</v>
      </c>
      <c r="U4546" s="11">
        <f t="shared" si="568"/>
        <v>468587.68057828298</v>
      </c>
    </row>
    <row r="4547" spans="1:21" x14ac:dyDescent="0.2">
      <c r="A4547" s="5">
        <v>4591</v>
      </c>
      <c r="B4547" s="17">
        <v>31</v>
      </c>
      <c r="C4547" s="16">
        <v>12</v>
      </c>
      <c r="D4547" s="16">
        <v>2008</v>
      </c>
      <c r="E4547" s="18">
        <v>40371</v>
      </c>
      <c r="F4547" s="9" t="s">
        <v>4483</v>
      </c>
      <c r="G4547" s="3">
        <v>2200000</v>
      </c>
      <c r="H4547" s="3">
        <v>0</v>
      </c>
      <c r="I4547" s="3">
        <v>0</v>
      </c>
      <c r="J4547" s="8">
        <f t="shared" ref="J4547:J4610" si="570">IF(I4547=0,1,"")</f>
        <v>1</v>
      </c>
      <c r="K4547" s="8" t="str">
        <f t="shared" ref="K4547:K4610" si="571">IF(D4547&gt;2017,1,"")</f>
        <v/>
      </c>
      <c r="L4547" s="8" t="str">
        <f t="shared" ref="L4547:L4610" si="572">F4547</f>
        <v>Impact Point</v>
      </c>
      <c r="M4547" s="8" t="str">
        <f t="shared" ref="M4547:M4610" si="573">IF(COUNTIF($L$2:$L$5233,L4547)&gt;1,1,"")</f>
        <v/>
      </c>
      <c r="N4547" s="8" t="str">
        <f t="shared" si="569"/>
        <v>Impact Point</v>
      </c>
      <c r="O4547" s="10">
        <f>INDEX(cpi!$A$1:$M$106,MATCH($D4547,cpi!$A:$A,0),MATCH($C4547,cpi!$1:$1,0))</f>
        <v>210.22800000000001</v>
      </c>
      <c r="P4547" s="10">
        <f>cpi!$I$2</f>
        <v>245.51900000000001</v>
      </c>
      <c r="Q4547" s="10">
        <f t="shared" ref="Q4547:Q4610" si="574">P4547/O4547</f>
        <v>1.1678701219628214</v>
      </c>
      <c r="R4547" s="8" t="str">
        <f t="shared" ref="R4547:R4610" si="575">IF(ISERROR(Q4547),1,"")</f>
        <v/>
      </c>
      <c r="S4547" s="11">
        <f t="shared" ref="S4547:U4610" si="576">G4547*$Q4547</f>
        <v>2569314.268318207</v>
      </c>
      <c r="T4547" s="11">
        <f t="shared" si="576"/>
        <v>0</v>
      </c>
      <c r="U4547" s="11">
        <f t="shared" si="576"/>
        <v>0</v>
      </c>
    </row>
    <row r="4548" spans="1:21" x14ac:dyDescent="0.2">
      <c r="A4548" s="5">
        <v>4592</v>
      </c>
      <c r="B4548" s="17">
        <v>1</v>
      </c>
      <c r="C4548" s="16">
        <v>1</v>
      </c>
      <c r="D4548" s="16">
        <v>1945</v>
      </c>
      <c r="E4548" s="18">
        <v>16438</v>
      </c>
      <c r="F4548" s="9" t="s">
        <v>4484</v>
      </c>
      <c r="G4548" s="3">
        <v>2160000</v>
      </c>
      <c r="H4548" s="3">
        <v>9132000</v>
      </c>
      <c r="I4548" s="3">
        <v>9132000</v>
      </c>
      <c r="J4548" s="8" t="str">
        <f t="shared" si="570"/>
        <v/>
      </c>
      <c r="K4548" s="8" t="str">
        <f t="shared" si="571"/>
        <v/>
      </c>
      <c r="L4548" s="8" t="str">
        <f t="shared" si="572"/>
        <v>The Valley of Decision</v>
      </c>
      <c r="M4548" s="8" t="str">
        <f t="shared" si="573"/>
        <v/>
      </c>
      <c r="N4548" s="8" t="str">
        <f t="shared" si="569"/>
        <v>The Valley of Decision</v>
      </c>
      <c r="O4548" s="10">
        <f>INDEX(cpi!$A$1:$M$106,MATCH($D4548,cpi!$A:$A,0),MATCH($C4548,cpi!$1:$1,0))</f>
        <v>17.8</v>
      </c>
      <c r="P4548" s="10">
        <f>cpi!$I$2</f>
        <v>245.51900000000001</v>
      </c>
      <c r="Q4548" s="10">
        <f t="shared" si="574"/>
        <v>13.793202247191012</v>
      </c>
      <c r="R4548" s="8" t="str">
        <f t="shared" si="575"/>
        <v/>
      </c>
      <c r="S4548" s="11">
        <f t="shared" si="576"/>
        <v>29793316.853932586</v>
      </c>
      <c r="T4548" s="11">
        <f t="shared" si="576"/>
        <v>125959522.92134832</v>
      </c>
      <c r="U4548" s="11">
        <f t="shared" si="576"/>
        <v>125959522.92134832</v>
      </c>
    </row>
    <row r="4549" spans="1:21" x14ac:dyDescent="0.2">
      <c r="A4549" s="5">
        <v>4593</v>
      </c>
      <c r="B4549" s="17">
        <v>31</v>
      </c>
      <c r="C4549" s="16">
        <v>12</v>
      </c>
      <c r="D4549" s="16">
        <v>2005</v>
      </c>
      <c r="E4549" s="18">
        <v>39275</v>
      </c>
      <c r="F4549" s="9" t="s">
        <v>4485</v>
      </c>
      <c r="G4549" s="3">
        <v>2160000</v>
      </c>
      <c r="H4549" s="3">
        <v>0</v>
      </c>
      <c r="I4549" s="3">
        <v>37865</v>
      </c>
      <c r="J4549" s="8" t="str">
        <f t="shared" si="570"/>
        <v/>
      </c>
      <c r="K4549" s="8" t="str">
        <f t="shared" si="571"/>
        <v/>
      </c>
      <c r="L4549" s="8" t="str">
        <f t="shared" si="572"/>
        <v>Chicken Tikka Masala</v>
      </c>
      <c r="M4549" s="8" t="str">
        <f t="shared" si="573"/>
        <v/>
      </c>
      <c r="N4549" s="8" t="str">
        <f t="shared" si="569"/>
        <v>Chicken Tikka Masala</v>
      </c>
      <c r="O4549" s="10">
        <f>INDEX(cpi!$A$1:$M$106,MATCH($D4549,cpi!$A:$A,0),MATCH($C4549,cpi!$1:$1,0))</f>
        <v>196.8</v>
      </c>
      <c r="P4549" s="10">
        <f>cpi!$I$2</f>
        <v>245.51900000000001</v>
      </c>
      <c r="Q4549" s="10">
        <f t="shared" si="574"/>
        <v>1.2475558943089431</v>
      </c>
      <c r="R4549" s="8" t="str">
        <f t="shared" si="575"/>
        <v/>
      </c>
      <c r="S4549" s="11">
        <f t="shared" si="576"/>
        <v>2694720.7317073173</v>
      </c>
      <c r="T4549" s="11">
        <f t="shared" si="576"/>
        <v>0</v>
      </c>
      <c r="U4549" s="11">
        <f t="shared" si="576"/>
        <v>47238.703938008133</v>
      </c>
    </row>
    <row r="4550" spans="1:21" x14ac:dyDescent="0.2">
      <c r="A4550" s="5">
        <v>4594</v>
      </c>
      <c r="B4550" s="17">
        <v>7</v>
      </c>
      <c r="C4550" s="16">
        <v>10</v>
      </c>
      <c r="D4550" s="16">
        <v>2008</v>
      </c>
      <c r="E4550" s="18">
        <v>39639</v>
      </c>
      <c r="F4550" s="9" t="s">
        <v>4486</v>
      </c>
      <c r="G4550" s="3">
        <v>2150000</v>
      </c>
      <c r="H4550" s="3">
        <v>0</v>
      </c>
      <c r="I4550" s="3">
        <v>0</v>
      </c>
      <c r="J4550" s="8">
        <f t="shared" si="570"/>
        <v>1</v>
      </c>
      <c r="K4550" s="8" t="str">
        <f t="shared" si="571"/>
        <v/>
      </c>
      <c r="L4550" s="8" t="str">
        <f t="shared" si="572"/>
        <v>Jack Brooks: Monster Slayer</v>
      </c>
      <c r="M4550" s="8" t="str">
        <f t="shared" si="573"/>
        <v/>
      </c>
      <c r="N4550" s="8" t="str">
        <f t="shared" si="569"/>
        <v>Jack Brooks: Monster Slayer</v>
      </c>
      <c r="O4550" s="10">
        <f>INDEX(cpi!$A$1:$M$106,MATCH($D4550,cpi!$A:$A,0),MATCH($C4550,cpi!$1:$1,0))</f>
        <v>216.57300000000001</v>
      </c>
      <c r="P4550" s="10">
        <f>cpi!$I$2</f>
        <v>245.51900000000001</v>
      </c>
      <c r="Q4550" s="10">
        <f t="shared" si="574"/>
        <v>1.1336547030331574</v>
      </c>
      <c r="R4550" s="8" t="str">
        <f t="shared" si="575"/>
        <v/>
      </c>
      <c r="S4550" s="11">
        <f t="shared" si="576"/>
        <v>2437357.6115212883</v>
      </c>
      <c r="T4550" s="11">
        <f t="shared" si="576"/>
        <v>0</v>
      </c>
      <c r="U4550" s="11">
        <f t="shared" si="576"/>
        <v>0</v>
      </c>
    </row>
    <row r="4551" spans="1:21" x14ac:dyDescent="0.2">
      <c r="A4551" s="5">
        <v>4595</v>
      </c>
      <c r="B4551" s="17">
        <v>21</v>
      </c>
      <c r="C4551" s="16">
        <v>11</v>
      </c>
      <c r="D4551" s="16">
        <v>1946</v>
      </c>
      <c r="E4551" s="18">
        <v>17421</v>
      </c>
      <c r="F4551" s="9" t="s">
        <v>4487</v>
      </c>
      <c r="G4551" s="3">
        <v>2100000</v>
      </c>
      <c r="H4551" s="3">
        <v>23600000</v>
      </c>
      <c r="I4551" s="3">
        <v>23600000</v>
      </c>
      <c r="J4551" s="8" t="str">
        <f t="shared" si="570"/>
        <v/>
      </c>
      <c r="K4551" s="8" t="str">
        <f t="shared" si="571"/>
        <v/>
      </c>
      <c r="L4551" s="8" t="str">
        <f t="shared" si="572"/>
        <v>The Best Years of Our Lives</v>
      </c>
      <c r="M4551" s="8" t="str">
        <f t="shared" si="573"/>
        <v/>
      </c>
      <c r="N4551" s="8" t="str">
        <f t="shared" si="569"/>
        <v>The Best Years of Our Lives</v>
      </c>
      <c r="O4551" s="10">
        <f>INDEX(cpi!$A$1:$M$106,MATCH($D4551,cpi!$A:$A,0),MATCH($C4551,cpi!$1:$1,0))</f>
        <v>21.3</v>
      </c>
      <c r="P4551" s="10">
        <f>cpi!$I$2</f>
        <v>245.51900000000001</v>
      </c>
      <c r="Q4551" s="10">
        <f t="shared" si="574"/>
        <v>11.526713615023475</v>
      </c>
      <c r="R4551" s="8" t="str">
        <f t="shared" si="575"/>
        <v/>
      </c>
      <c r="S4551" s="11">
        <f t="shared" si="576"/>
        <v>24206098.591549296</v>
      </c>
      <c r="T4551" s="11">
        <f t="shared" si="576"/>
        <v>272030441.31455398</v>
      </c>
      <c r="U4551" s="11">
        <f t="shared" si="576"/>
        <v>272030441.31455398</v>
      </c>
    </row>
    <row r="4552" spans="1:21" x14ac:dyDescent="0.2">
      <c r="A4552" s="5">
        <v>4596</v>
      </c>
      <c r="B4552" s="17">
        <v>13</v>
      </c>
      <c r="C4552" s="16">
        <v>7</v>
      </c>
      <c r="D4552" s="16">
        <v>2001</v>
      </c>
      <c r="E4552" s="18">
        <v>37263</v>
      </c>
      <c r="F4552" s="9" t="s">
        <v>4488</v>
      </c>
      <c r="G4552" s="3">
        <v>2100000</v>
      </c>
      <c r="H4552" s="3">
        <v>881824</v>
      </c>
      <c r="I4552" s="3">
        <v>1381824</v>
      </c>
      <c r="J4552" s="8" t="str">
        <f t="shared" si="570"/>
        <v/>
      </c>
      <c r="K4552" s="8" t="str">
        <f t="shared" si="571"/>
        <v/>
      </c>
      <c r="L4552" s="8" t="str">
        <f t="shared" si="572"/>
        <v>Bully</v>
      </c>
      <c r="M4552" s="8" t="str">
        <f t="shared" si="573"/>
        <v/>
      </c>
      <c r="N4552" s="8" t="str">
        <f t="shared" si="569"/>
        <v>Bully</v>
      </c>
      <c r="O4552" s="10">
        <f>INDEX(cpi!$A$1:$M$106,MATCH($D4552,cpi!$A:$A,0),MATCH($C4552,cpi!$1:$1,0))</f>
        <v>177.5</v>
      </c>
      <c r="P4552" s="10">
        <f>cpi!$I$2</f>
        <v>245.51900000000001</v>
      </c>
      <c r="Q4552" s="10">
        <f t="shared" si="574"/>
        <v>1.3832056338028169</v>
      </c>
      <c r="R4552" s="8" t="str">
        <f t="shared" si="575"/>
        <v/>
      </c>
      <c r="S4552" s="11">
        <f t="shared" si="576"/>
        <v>2904731.8309859154</v>
      </c>
      <c r="T4552" s="11">
        <f t="shared" si="576"/>
        <v>1219743.9248225351</v>
      </c>
      <c r="U4552" s="11">
        <f t="shared" si="576"/>
        <v>1911346.7417239437</v>
      </c>
    </row>
    <row r="4553" spans="1:21" x14ac:dyDescent="0.2">
      <c r="A4553" s="5">
        <v>4597</v>
      </c>
      <c r="B4553" s="17">
        <v>29</v>
      </c>
      <c r="C4553" s="16">
        <v>5</v>
      </c>
      <c r="D4553" s="16">
        <v>2002</v>
      </c>
      <c r="E4553" s="18">
        <v>38112</v>
      </c>
      <c r="F4553" s="9" t="s">
        <v>4489</v>
      </c>
      <c r="G4553" s="3">
        <v>2100000</v>
      </c>
      <c r="H4553" s="3">
        <v>313436</v>
      </c>
      <c r="I4553" s="3">
        <v>313436</v>
      </c>
      <c r="J4553" s="8" t="str">
        <f t="shared" si="570"/>
        <v/>
      </c>
      <c r="K4553" s="8" t="str">
        <f t="shared" si="571"/>
        <v/>
      </c>
      <c r="L4553" s="8" t="str">
        <f t="shared" si="572"/>
        <v>Elling</v>
      </c>
      <c r="M4553" s="8" t="str">
        <f t="shared" si="573"/>
        <v/>
      </c>
      <c r="N4553" s="8" t="str">
        <f t="shared" si="569"/>
        <v>Elling</v>
      </c>
      <c r="O4553" s="10">
        <f>INDEX(cpi!$A$1:$M$106,MATCH($D4553,cpi!$A:$A,0),MATCH($C4553,cpi!$1:$1,0))</f>
        <v>179.8</v>
      </c>
      <c r="P4553" s="10">
        <f>cpi!$I$2</f>
        <v>245.51900000000001</v>
      </c>
      <c r="Q4553" s="10">
        <f t="shared" si="574"/>
        <v>1.365511679644049</v>
      </c>
      <c r="R4553" s="8" t="str">
        <f t="shared" si="575"/>
        <v/>
      </c>
      <c r="S4553" s="11">
        <f t="shared" si="576"/>
        <v>2867574.5272525027</v>
      </c>
      <c r="T4553" s="11">
        <f t="shared" si="576"/>
        <v>428000.51882091211</v>
      </c>
      <c r="U4553" s="11">
        <f t="shared" si="576"/>
        <v>428000.51882091211</v>
      </c>
    </row>
    <row r="4554" spans="1:21" x14ac:dyDescent="0.2">
      <c r="A4554" s="5">
        <v>4598</v>
      </c>
      <c r="B4554" s="17">
        <v>16</v>
      </c>
      <c r="C4554" s="16">
        <v>10</v>
      </c>
      <c r="D4554" s="16">
        <v>2016</v>
      </c>
      <c r="E4554" s="18">
        <v>42835</v>
      </c>
      <c r="F4554" s="9" t="s">
        <v>4490</v>
      </c>
      <c r="G4554" s="3">
        <v>2100000</v>
      </c>
      <c r="H4554" s="3">
        <v>3330</v>
      </c>
      <c r="I4554" s="3">
        <v>3330</v>
      </c>
      <c r="J4554" s="8" t="str">
        <f t="shared" si="570"/>
        <v/>
      </c>
      <c r="K4554" s="8" t="str">
        <f t="shared" si="571"/>
        <v/>
      </c>
      <c r="L4554" s="8" t="str">
        <f t="shared" si="572"/>
        <v>Mi America</v>
      </c>
      <c r="M4554" s="8" t="str">
        <f t="shared" si="573"/>
        <v/>
      </c>
      <c r="N4554" s="8" t="str">
        <f t="shared" si="569"/>
        <v>Mi America</v>
      </c>
      <c r="O4554" s="10">
        <f>INDEX(cpi!$A$1:$M$106,MATCH($D4554,cpi!$A:$A,0),MATCH($C4554,cpi!$1:$1,0))</f>
        <v>241.72900000000001</v>
      </c>
      <c r="P4554" s="10">
        <f>cpi!$I$2</f>
        <v>245.51900000000001</v>
      </c>
      <c r="Q4554" s="10">
        <f t="shared" si="574"/>
        <v>1.015678714593615</v>
      </c>
      <c r="R4554" s="8" t="str">
        <f t="shared" si="575"/>
        <v/>
      </c>
      <c r="S4554" s="11">
        <f t="shared" si="576"/>
        <v>2132925.3006465915</v>
      </c>
      <c r="T4554" s="11">
        <f t="shared" si="576"/>
        <v>3382.210119596738</v>
      </c>
      <c r="U4554" s="11">
        <f t="shared" si="576"/>
        <v>3382.210119596738</v>
      </c>
    </row>
    <row r="4555" spans="1:21" x14ac:dyDescent="0.2">
      <c r="A4555" s="5">
        <v>4599</v>
      </c>
      <c r="B4555" s="17">
        <v>14</v>
      </c>
      <c r="C4555" s="16">
        <v>7</v>
      </c>
      <c r="D4555" s="16">
        <v>2009</v>
      </c>
      <c r="E4555" s="18">
        <v>40216</v>
      </c>
      <c r="F4555" s="9" t="s">
        <v>4491</v>
      </c>
      <c r="G4555" s="3">
        <v>2100000</v>
      </c>
      <c r="H4555" s="3">
        <v>0</v>
      </c>
      <c r="I4555" s="3">
        <v>23266821</v>
      </c>
      <c r="J4555" s="8" t="str">
        <f t="shared" si="570"/>
        <v/>
      </c>
      <c r="K4555" s="8" t="str">
        <f t="shared" si="571"/>
        <v/>
      </c>
      <c r="L4555" s="8" t="str">
        <f t="shared" si="572"/>
        <v>[Rec]</v>
      </c>
      <c r="M4555" s="8" t="str">
        <f t="shared" si="573"/>
        <v/>
      </c>
      <c r="N4555" s="8" t="str">
        <f t="shared" si="569"/>
        <v>[Rec]</v>
      </c>
      <c r="O4555" s="10">
        <f>INDEX(cpi!$A$1:$M$106,MATCH($D4555,cpi!$A:$A,0),MATCH($C4555,cpi!$1:$1,0))</f>
        <v>215.351</v>
      </c>
      <c r="P4555" s="10">
        <f>cpi!$I$2</f>
        <v>245.51900000000001</v>
      </c>
      <c r="Q4555" s="10">
        <f t="shared" si="574"/>
        <v>1.1400875779541306</v>
      </c>
      <c r="R4555" s="8" t="str">
        <f t="shared" si="575"/>
        <v/>
      </c>
      <c r="S4555" s="11">
        <f t="shared" si="576"/>
        <v>2394183.9137036745</v>
      </c>
      <c r="T4555" s="11">
        <f t="shared" si="576"/>
        <v>0</v>
      </c>
      <c r="U4555" s="11">
        <f t="shared" si="576"/>
        <v>26526213.600582305</v>
      </c>
    </row>
    <row r="4556" spans="1:21" x14ac:dyDescent="0.2">
      <c r="A4556" s="5">
        <v>4600</v>
      </c>
      <c r="B4556" s="17">
        <v>31</v>
      </c>
      <c r="C4556" s="16">
        <v>12</v>
      </c>
      <c r="D4556" s="16">
        <v>2012</v>
      </c>
      <c r="E4556" s="18">
        <v>41832</v>
      </c>
      <c r="F4556" s="9" t="s">
        <v>4492</v>
      </c>
      <c r="G4556" s="3">
        <v>2100000</v>
      </c>
      <c r="H4556" s="3">
        <v>0</v>
      </c>
      <c r="I4556" s="3">
        <v>0</v>
      </c>
      <c r="J4556" s="8">
        <f t="shared" si="570"/>
        <v>1</v>
      </c>
      <c r="K4556" s="8" t="str">
        <f t="shared" si="571"/>
        <v/>
      </c>
      <c r="L4556" s="8" t="str">
        <f t="shared" si="572"/>
        <v>Infected</v>
      </c>
      <c r="M4556" s="8" t="str">
        <f t="shared" si="573"/>
        <v/>
      </c>
      <c r="N4556" s="8" t="str">
        <f t="shared" si="569"/>
        <v>Infected</v>
      </c>
      <c r="O4556" s="10">
        <f>INDEX(cpi!$A$1:$M$106,MATCH($D4556,cpi!$A:$A,0),MATCH($C4556,cpi!$1:$1,0))</f>
        <v>229.601</v>
      </c>
      <c r="P4556" s="10">
        <f>cpi!$I$2</f>
        <v>245.51900000000001</v>
      </c>
      <c r="Q4556" s="10">
        <f t="shared" si="574"/>
        <v>1.0693289663372547</v>
      </c>
      <c r="R4556" s="8" t="str">
        <f t="shared" si="575"/>
        <v/>
      </c>
      <c r="S4556" s="11">
        <f t="shared" si="576"/>
        <v>2245590.8293082351</v>
      </c>
      <c r="T4556" s="11">
        <f t="shared" si="576"/>
        <v>0</v>
      </c>
      <c r="U4556" s="11">
        <f t="shared" si="576"/>
        <v>0</v>
      </c>
    </row>
    <row r="4557" spans="1:21" x14ac:dyDescent="0.2">
      <c r="A4557" s="5">
        <v>4601</v>
      </c>
      <c r="B4557" s="17">
        <v>31</v>
      </c>
      <c r="C4557" s="16">
        <v>12</v>
      </c>
      <c r="D4557" s="16">
        <v>2010</v>
      </c>
      <c r="E4557" s="18">
        <v>41102</v>
      </c>
      <c r="F4557" s="9" t="s">
        <v>4493</v>
      </c>
      <c r="G4557" s="3">
        <v>2100000</v>
      </c>
      <c r="H4557" s="3">
        <v>0</v>
      </c>
      <c r="I4557" s="3">
        <v>0</v>
      </c>
      <c r="J4557" s="8">
        <f t="shared" si="570"/>
        <v>1</v>
      </c>
      <c r="K4557" s="8" t="str">
        <f t="shared" si="571"/>
        <v/>
      </c>
      <c r="L4557" s="8" t="str">
        <f t="shared" si="572"/>
        <v>Lies in Plain Sight</v>
      </c>
      <c r="M4557" s="8" t="str">
        <f t="shared" si="573"/>
        <v/>
      </c>
      <c r="N4557" s="8" t="str">
        <f t="shared" si="569"/>
        <v>Lies in Plain Sight</v>
      </c>
      <c r="O4557" s="10">
        <f>INDEX(cpi!$A$1:$M$106,MATCH($D4557,cpi!$A:$A,0),MATCH($C4557,cpi!$1:$1,0))</f>
        <v>219.179</v>
      </c>
      <c r="P4557" s="10">
        <f>cpi!$I$2</f>
        <v>245.51900000000001</v>
      </c>
      <c r="Q4557" s="10">
        <f t="shared" si="574"/>
        <v>1.1201757467640605</v>
      </c>
      <c r="R4557" s="8" t="str">
        <f t="shared" si="575"/>
        <v/>
      </c>
      <c r="S4557" s="11">
        <f t="shared" si="576"/>
        <v>2352369.0682045273</v>
      </c>
      <c r="T4557" s="11">
        <f t="shared" si="576"/>
        <v>0</v>
      </c>
      <c r="U4557" s="11">
        <f t="shared" si="576"/>
        <v>0</v>
      </c>
    </row>
    <row r="4558" spans="1:21" x14ac:dyDescent="0.2">
      <c r="A4558" s="5">
        <v>4602</v>
      </c>
      <c r="B4558" s="17">
        <v>6</v>
      </c>
      <c r="C4558" s="16">
        <v>10</v>
      </c>
      <c r="D4558" s="16">
        <v>2015</v>
      </c>
      <c r="E4558" s="18">
        <v>42165</v>
      </c>
      <c r="F4558" s="9" t="s">
        <v>4494</v>
      </c>
      <c r="G4558" s="3">
        <v>2100000</v>
      </c>
      <c r="H4558" s="3">
        <v>0</v>
      </c>
      <c r="I4558" s="3">
        <v>0</v>
      </c>
      <c r="J4558" s="8">
        <f t="shared" si="570"/>
        <v>1</v>
      </c>
      <c r="K4558" s="8" t="str">
        <f t="shared" si="571"/>
        <v/>
      </c>
      <c r="L4558" s="8" t="str">
        <f t="shared" si="572"/>
        <v>The Timber</v>
      </c>
      <c r="M4558" s="8" t="str">
        <f t="shared" si="573"/>
        <v/>
      </c>
      <c r="N4558" s="8" t="str">
        <f t="shared" si="569"/>
        <v>The Timber</v>
      </c>
      <c r="O4558" s="10">
        <f>INDEX(cpi!$A$1:$M$106,MATCH($D4558,cpi!$A:$A,0),MATCH($C4558,cpi!$1:$1,0))</f>
        <v>237.83799999999999</v>
      </c>
      <c r="P4558" s="10">
        <f>cpi!$I$2</f>
        <v>245.51900000000001</v>
      </c>
      <c r="Q4558" s="10">
        <f t="shared" si="574"/>
        <v>1.0322950916169831</v>
      </c>
      <c r="R4558" s="8" t="str">
        <f t="shared" si="575"/>
        <v/>
      </c>
      <c r="S4558" s="11">
        <f t="shared" si="576"/>
        <v>2167819.6923956643</v>
      </c>
      <c r="T4558" s="11">
        <f t="shared" si="576"/>
        <v>0</v>
      </c>
      <c r="U4558" s="11">
        <f t="shared" si="576"/>
        <v>0</v>
      </c>
    </row>
    <row r="4559" spans="1:21" x14ac:dyDescent="0.2">
      <c r="A4559" s="5">
        <v>4603</v>
      </c>
      <c r="B4559" s="17">
        <v>19</v>
      </c>
      <c r="C4559" s="16">
        <v>1</v>
      </c>
      <c r="D4559" s="16">
        <v>2016</v>
      </c>
      <c r="E4559" s="18">
        <v>42917</v>
      </c>
      <c r="F4559" s="9" t="s">
        <v>4495</v>
      </c>
      <c r="G4559" s="3">
        <v>2100000</v>
      </c>
      <c r="H4559" s="3">
        <v>0</v>
      </c>
      <c r="I4559" s="3">
        <v>0</v>
      </c>
      <c r="J4559" s="8">
        <f t="shared" si="570"/>
        <v>1</v>
      </c>
      <c r="K4559" s="8" t="str">
        <f t="shared" si="571"/>
        <v/>
      </c>
      <c r="L4559" s="8" t="str">
        <f t="shared" si="572"/>
        <v>Sharkskin</v>
      </c>
      <c r="M4559" s="8" t="str">
        <f t="shared" si="573"/>
        <v/>
      </c>
      <c r="N4559" s="8" t="str">
        <f t="shared" si="569"/>
        <v>Sharkskin</v>
      </c>
      <c r="O4559" s="10">
        <f>INDEX(cpi!$A$1:$M$106,MATCH($D4559,cpi!$A:$A,0),MATCH($C4559,cpi!$1:$1,0))</f>
        <v>236.916</v>
      </c>
      <c r="P4559" s="10">
        <f>cpi!$I$2</f>
        <v>245.51900000000001</v>
      </c>
      <c r="Q4559" s="10">
        <f t="shared" si="574"/>
        <v>1.0363124482939101</v>
      </c>
      <c r="R4559" s="8" t="str">
        <f t="shared" si="575"/>
        <v/>
      </c>
      <c r="S4559" s="11">
        <f t="shared" si="576"/>
        <v>2176256.1414172114</v>
      </c>
      <c r="T4559" s="11">
        <f t="shared" si="576"/>
        <v>0</v>
      </c>
      <c r="U4559" s="11">
        <f t="shared" si="576"/>
        <v>0</v>
      </c>
    </row>
    <row r="4560" spans="1:21" x14ac:dyDescent="0.2">
      <c r="A4560" s="5">
        <v>4604</v>
      </c>
      <c r="B4560" s="17">
        <v>30</v>
      </c>
      <c r="C4560" s="16">
        <v>9</v>
      </c>
      <c r="D4560" s="16">
        <v>2011</v>
      </c>
      <c r="E4560" s="18">
        <v>41434</v>
      </c>
      <c r="F4560" s="9" t="s">
        <v>4496</v>
      </c>
      <c r="G4560" s="3">
        <v>2000000</v>
      </c>
      <c r="H4560" s="3">
        <v>34522221</v>
      </c>
      <c r="I4560" s="3">
        <v>35185884</v>
      </c>
      <c r="J4560" s="8" t="str">
        <f t="shared" si="570"/>
        <v/>
      </c>
      <c r="K4560" s="8" t="str">
        <f t="shared" si="571"/>
        <v/>
      </c>
      <c r="L4560" s="8" t="str">
        <f t="shared" si="572"/>
        <v>Courageous</v>
      </c>
      <c r="M4560" s="8" t="str">
        <f t="shared" si="573"/>
        <v/>
      </c>
      <c r="N4560" s="8" t="str">
        <f t="shared" si="569"/>
        <v>Courageous</v>
      </c>
      <c r="O4560" s="10">
        <f>INDEX(cpi!$A$1:$M$106,MATCH($D4560,cpi!$A:$A,0),MATCH($C4560,cpi!$1:$1,0))</f>
        <v>226.88900000000001</v>
      </c>
      <c r="P4560" s="10">
        <f>cpi!$I$2</f>
        <v>245.51900000000001</v>
      </c>
      <c r="Q4560" s="10">
        <f t="shared" si="574"/>
        <v>1.0821106355971422</v>
      </c>
      <c r="R4560" s="8" t="str">
        <f t="shared" si="575"/>
        <v/>
      </c>
      <c r="S4560" s="11">
        <f t="shared" si="576"/>
        <v>2164221.2711942843</v>
      </c>
      <c r="T4560" s="11">
        <f t="shared" si="576"/>
        <v>37356862.508535005</v>
      </c>
      <c r="U4560" s="11">
        <f t="shared" si="576"/>
        <v>38075019.299287312</v>
      </c>
    </row>
    <row r="4561" spans="1:21" x14ac:dyDescent="0.2">
      <c r="A4561" s="5">
        <v>4605</v>
      </c>
      <c r="B4561" s="17">
        <v>8</v>
      </c>
      <c r="C4561" s="16">
        <v>4</v>
      </c>
      <c r="D4561" s="16">
        <v>1964</v>
      </c>
      <c r="E4561" s="18">
        <v>23593</v>
      </c>
      <c r="F4561" s="9" t="s">
        <v>4497</v>
      </c>
      <c r="G4561" s="3">
        <v>2000000</v>
      </c>
      <c r="H4561" s="3">
        <v>24800000</v>
      </c>
      <c r="I4561" s="3">
        <v>78900000</v>
      </c>
      <c r="J4561" s="8" t="str">
        <f t="shared" si="570"/>
        <v/>
      </c>
      <c r="K4561" s="8" t="str">
        <f t="shared" si="571"/>
        <v/>
      </c>
      <c r="L4561" s="8" t="str">
        <f t="shared" si="572"/>
        <v>From Russia With Love</v>
      </c>
      <c r="M4561" s="8" t="str">
        <f t="shared" si="573"/>
        <v/>
      </c>
      <c r="N4561" s="8" t="str">
        <f t="shared" si="569"/>
        <v>From Russia With Love</v>
      </c>
      <c r="O4561" s="10">
        <f>INDEX(cpi!$A$1:$M$106,MATCH($D4561,cpi!$A:$A,0),MATCH($C4561,cpi!$1:$1,0))</f>
        <v>30.9</v>
      </c>
      <c r="P4561" s="10">
        <f>cpi!$I$2</f>
        <v>245.51900000000001</v>
      </c>
      <c r="Q4561" s="10">
        <f t="shared" si="574"/>
        <v>7.9455987055016184</v>
      </c>
      <c r="R4561" s="8" t="str">
        <f t="shared" si="575"/>
        <v/>
      </c>
      <c r="S4561" s="11">
        <f t="shared" si="576"/>
        <v>15891197.411003238</v>
      </c>
      <c r="T4561" s="11">
        <f t="shared" si="576"/>
        <v>197050847.89644015</v>
      </c>
      <c r="U4561" s="11">
        <f t="shared" si="576"/>
        <v>626907737.86407769</v>
      </c>
    </row>
    <row r="4562" spans="1:21" x14ac:dyDescent="0.2">
      <c r="A4562" s="5">
        <v>4606</v>
      </c>
      <c r="B4562" s="17">
        <v>21</v>
      </c>
      <c r="C4562" s="16">
        <v>5</v>
      </c>
      <c r="D4562" s="16">
        <v>1982</v>
      </c>
      <c r="E4562" s="18">
        <v>30564</v>
      </c>
      <c r="F4562" s="9" t="s">
        <v>4498</v>
      </c>
      <c r="G4562" s="3">
        <v>2000000</v>
      </c>
      <c r="H4562" s="3">
        <v>24600832</v>
      </c>
      <c r="I4562" s="3">
        <v>24600832</v>
      </c>
      <c r="J4562" s="8" t="str">
        <f t="shared" si="570"/>
        <v/>
      </c>
      <c r="K4562" s="8" t="str">
        <f t="shared" si="571"/>
        <v/>
      </c>
      <c r="L4562" s="8" t="str">
        <f t="shared" si="572"/>
        <v>Mad Max 2: The Road Warrior</v>
      </c>
      <c r="M4562" s="8" t="str">
        <f t="shared" si="573"/>
        <v/>
      </c>
      <c r="N4562" s="8" t="str">
        <f t="shared" si="569"/>
        <v>Mad Max 2: The Road Warrior</v>
      </c>
      <c r="O4562" s="10">
        <f>INDEX(cpi!$A$1:$M$106,MATCH($D4562,cpi!$A:$A,0),MATCH($C4562,cpi!$1:$1,0))</f>
        <v>95.8</v>
      </c>
      <c r="P4562" s="10">
        <f>cpi!$I$2</f>
        <v>245.51900000000001</v>
      </c>
      <c r="Q4562" s="10">
        <f t="shared" si="574"/>
        <v>2.5628288100208771</v>
      </c>
      <c r="R4562" s="8" t="str">
        <f t="shared" si="575"/>
        <v/>
      </c>
      <c r="S4562" s="11">
        <f t="shared" si="576"/>
        <v>5125657.6200417541</v>
      </c>
      <c r="T4562" s="11">
        <f t="shared" si="576"/>
        <v>63047721.000083514</v>
      </c>
      <c r="U4562" s="11">
        <f t="shared" si="576"/>
        <v>63047721.000083514</v>
      </c>
    </row>
    <row r="4563" spans="1:21" x14ac:dyDescent="0.2">
      <c r="A4563" s="5">
        <v>4607</v>
      </c>
      <c r="B4563" s="17">
        <v>1</v>
      </c>
      <c r="C4563" s="16">
        <v>1</v>
      </c>
      <c r="D4563" s="16">
        <v>1946</v>
      </c>
      <c r="E4563" s="18">
        <v>16803</v>
      </c>
      <c r="F4563" s="9" t="s">
        <v>2524</v>
      </c>
      <c r="G4563" s="3">
        <v>2000000</v>
      </c>
      <c r="H4563" s="3">
        <v>24464742</v>
      </c>
      <c r="I4563" s="3">
        <v>24464742</v>
      </c>
      <c r="J4563" s="8" t="str">
        <f t="shared" si="570"/>
        <v/>
      </c>
      <c r="K4563" s="8" t="str">
        <f t="shared" si="571"/>
        <v/>
      </c>
      <c r="L4563" s="8" t="str">
        <f t="shared" si="572"/>
        <v>Notorious</v>
      </c>
      <c r="M4563" s="8">
        <f t="shared" si="573"/>
        <v>1</v>
      </c>
      <c r="N4563" s="8" t="str">
        <f t="shared" si="569"/>
        <v>Notorious (1946)</v>
      </c>
      <c r="O4563" s="10">
        <f>INDEX(cpi!$A$1:$M$106,MATCH($D4563,cpi!$A:$A,0),MATCH($C4563,cpi!$1:$1,0))</f>
        <v>18.2</v>
      </c>
      <c r="P4563" s="10">
        <f>cpi!$I$2</f>
        <v>245.51900000000001</v>
      </c>
      <c r="Q4563" s="10">
        <f t="shared" si="574"/>
        <v>13.490054945054945</v>
      </c>
      <c r="R4563" s="8" t="str">
        <f t="shared" si="575"/>
        <v/>
      </c>
      <c r="S4563" s="11">
        <f t="shared" si="576"/>
        <v>26980109.890109889</v>
      </c>
      <c r="T4563" s="11">
        <f t="shared" si="576"/>
        <v>330030713.79659343</v>
      </c>
      <c r="U4563" s="11">
        <f t="shared" si="576"/>
        <v>330030713.79659343</v>
      </c>
    </row>
    <row r="4564" spans="1:21" x14ac:dyDescent="0.2">
      <c r="A4564" s="5">
        <v>4608</v>
      </c>
      <c r="B4564" s="17">
        <v>2</v>
      </c>
      <c r="C4564" s="16">
        <v>8</v>
      </c>
      <c r="D4564" s="16">
        <v>1967</v>
      </c>
      <c r="E4564" s="18">
        <v>24511</v>
      </c>
      <c r="F4564" s="9" t="s">
        <v>4499</v>
      </c>
      <c r="G4564" s="3">
        <v>2000000</v>
      </c>
      <c r="H4564" s="3">
        <v>24379978</v>
      </c>
      <c r="I4564" s="3">
        <v>24391108</v>
      </c>
      <c r="J4564" s="8" t="str">
        <f t="shared" si="570"/>
        <v/>
      </c>
      <c r="K4564" s="8" t="str">
        <f t="shared" si="571"/>
        <v/>
      </c>
      <c r="L4564" s="8" t="str">
        <f t="shared" si="572"/>
        <v>In the Heat of the Night</v>
      </c>
      <c r="M4564" s="8" t="str">
        <f t="shared" si="573"/>
        <v/>
      </c>
      <c r="N4564" s="8" t="str">
        <f t="shared" si="569"/>
        <v>In the Heat of the Night</v>
      </c>
      <c r="O4564" s="10">
        <f>INDEX(cpi!$A$1:$M$106,MATCH($D4564,cpi!$A:$A,0),MATCH($C4564,cpi!$1:$1,0))</f>
        <v>33.5</v>
      </c>
      <c r="P4564" s="10">
        <f>cpi!$I$2</f>
        <v>245.51900000000001</v>
      </c>
      <c r="Q4564" s="10">
        <f t="shared" si="574"/>
        <v>7.3289253731343287</v>
      </c>
      <c r="R4564" s="8" t="str">
        <f t="shared" si="575"/>
        <v/>
      </c>
      <c r="S4564" s="11">
        <f t="shared" si="576"/>
        <v>14657850.746268658</v>
      </c>
      <c r="T4564" s="11">
        <f t="shared" si="576"/>
        <v>178679039.36065674</v>
      </c>
      <c r="U4564" s="11">
        <f t="shared" si="576"/>
        <v>178760610.30005971</v>
      </c>
    </row>
    <row r="4565" spans="1:21" x14ac:dyDescent="0.2">
      <c r="A4565" s="5">
        <v>4609</v>
      </c>
      <c r="B4565" s="17">
        <v>17</v>
      </c>
      <c r="C4565" s="16">
        <v>12</v>
      </c>
      <c r="D4565" s="16">
        <v>1973</v>
      </c>
      <c r="E4565" s="18">
        <v>27161</v>
      </c>
      <c r="F4565" s="9" t="s">
        <v>4500</v>
      </c>
      <c r="G4565" s="3">
        <v>2000000</v>
      </c>
      <c r="H4565" s="3">
        <v>18344729</v>
      </c>
      <c r="I4565" s="3">
        <v>18344729</v>
      </c>
      <c r="J4565" s="8" t="str">
        <f t="shared" si="570"/>
        <v/>
      </c>
      <c r="K4565" s="8" t="str">
        <f t="shared" si="571"/>
        <v/>
      </c>
      <c r="L4565" s="8" t="str">
        <f t="shared" si="572"/>
        <v>Sleeper</v>
      </c>
      <c r="M4565" s="8" t="str">
        <f t="shared" si="573"/>
        <v/>
      </c>
      <c r="N4565" s="8" t="str">
        <f t="shared" si="569"/>
        <v>Sleeper</v>
      </c>
      <c r="O4565" s="10">
        <f>INDEX(cpi!$A$1:$M$106,MATCH($D4565,cpi!$A:$A,0),MATCH($C4565,cpi!$1:$1,0))</f>
        <v>46.2</v>
      </c>
      <c r="P4565" s="10">
        <f>cpi!$I$2</f>
        <v>245.51900000000001</v>
      </c>
      <c r="Q4565" s="10">
        <f t="shared" si="574"/>
        <v>5.3142640692640688</v>
      </c>
      <c r="R4565" s="8" t="str">
        <f t="shared" si="575"/>
        <v/>
      </c>
      <c r="S4565" s="11">
        <f t="shared" si="576"/>
        <v>10628528.138528138</v>
      </c>
      <c r="T4565" s="11">
        <f t="shared" si="576"/>
        <v>97488734.185086578</v>
      </c>
      <c r="U4565" s="11">
        <f t="shared" si="576"/>
        <v>97488734.185086578</v>
      </c>
    </row>
    <row r="4566" spans="1:21" x14ac:dyDescent="0.2">
      <c r="A4566" s="5">
        <v>4610</v>
      </c>
      <c r="B4566" s="17">
        <v>11</v>
      </c>
      <c r="C4566" s="16">
        <v>8</v>
      </c>
      <c r="D4566" s="16">
        <v>1972</v>
      </c>
      <c r="E4566" s="18">
        <v>26611</v>
      </c>
      <c r="F4566" s="9" t="s">
        <v>4501</v>
      </c>
      <c r="G4566" s="3">
        <v>2000000</v>
      </c>
      <c r="H4566" s="3">
        <v>18016290</v>
      </c>
      <c r="I4566" s="3">
        <v>18016290</v>
      </c>
      <c r="J4566" s="8" t="str">
        <f t="shared" si="570"/>
        <v/>
      </c>
      <c r="K4566" s="8" t="str">
        <f t="shared" si="571"/>
        <v/>
      </c>
      <c r="L4566" s="8" t="str">
        <f t="shared" si="572"/>
        <v>Everything You Always Wanted to Know</v>
      </c>
      <c r="M4566" s="8" t="str">
        <f t="shared" si="573"/>
        <v/>
      </c>
      <c r="N4566" s="8" t="str">
        <f t="shared" si="569"/>
        <v>Everything You Always Wanted to Know</v>
      </c>
      <c r="O4566" s="10">
        <f>INDEX(cpi!$A$1:$M$106,MATCH($D4566,cpi!$A:$A,0),MATCH($C4566,cpi!$1:$1,0))</f>
        <v>42</v>
      </c>
      <c r="P4566" s="10">
        <f>cpi!$I$2</f>
        <v>245.51900000000001</v>
      </c>
      <c r="Q4566" s="10">
        <f t="shared" si="574"/>
        <v>5.8456904761904767</v>
      </c>
      <c r="R4566" s="8" t="str">
        <f t="shared" si="575"/>
        <v/>
      </c>
      <c r="S4566" s="11">
        <f t="shared" si="576"/>
        <v>11691380.952380953</v>
      </c>
      <c r="T4566" s="11">
        <f t="shared" si="576"/>
        <v>105317654.86928572</v>
      </c>
      <c r="U4566" s="11">
        <f t="shared" si="576"/>
        <v>105317654.86928572</v>
      </c>
    </row>
    <row r="4567" spans="1:21" x14ac:dyDescent="0.2">
      <c r="A4567" s="5">
        <v>4611</v>
      </c>
      <c r="B4567" s="17">
        <v>13</v>
      </c>
      <c r="C4567" s="16">
        <v>3</v>
      </c>
      <c r="D4567" s="16">
        <v>2015</v>
      </c>
      <c r="E4567" s="18">
        <v>42372</v>
      </c>
      <c r="F4567" s="9" t="s">
        <v>4502</v>
      </c>
      <c r="G4567" s="3">
        <v>2000000</v>
      </c>
      <c r="H4567" s="3">
        <v>14674077</v>
      </c>
      <c r="I4567" s="3">
        <v>20649774</v>
      </c>
      <c r="J4567" s="8" t="str">
        <f t="shared" si="570"/>
        <v/>
      </c>
      <c r="K4567" s="8" t="str">
        <f t="shared" si="571"/>
        <v/>
      </c>
      <c r="L4567" s="8" t="str">
        <f t="shared" si="572"/>
        <v>It Follows</v>
      </c>
      <c r="M4567" s="8" t="str">
        <f t="shared" si="573"/>
        <v/>
      </c>
      <c r="N4567" s="8" t="str">
        <f t="shared" si="569"/>
        <v>It Follows</v>
      </c>
      <c r="O4567" s="10">
        <f>INDEX(cpi!$A$1:$M$106,MATCH($D4567,cpi!$A:$A,0),MATCH($C4567,cpi!$1:$1,0))</f>
        <v>236.119</v>
      </c>
      <c r="P4567" s="10">
        <f>cpi!$I$2</f>
        <v>245.51900000000001</v>
      </c>
      <c r="Q4567" s="10">
        <f t="shared" si="574"/>
        <v>1.0398104345690098</v>
      </c>
      <c r="R4567" s="8" t="str">
        <f t="shared" si="575"/>
        <v/>
      </c>
      <c r="S4567" s="11">
        <f t="shared" si="576"/>
        <v>2079620.8691380196</v>
      </c>
      <c r="T4567" s="11">
        <f t="shared" si="576"/>
        <v>15258258.382269112</v>
      </c>
      <c r="U4567" s="11">
        <f t="shared" si="576"/>
        <v>21471850.476691838</v>
      </c>
    </row>
    <row r="4568" spans="1:21" x14ac:dyDescent="0.2">
      <c r="A4568" s="5">
        <v>4612</v>
      </c>
      <c r="B4568" s="17">
        <v>25</v>
      </c>
      <c r="C4568" s="16">
        <v>12</v>
      </c>
      <c r="D4568" s="16">
        <v>1962</v>
      </c>
      <c r="E4568" s="18">
        <v>23388</v>
      </c>
      <c r="F4568" s="9" t="s">
        <v>4503</v>
      </c>
      <c r="G4568" s="3">
        <v>2000000</v>
      </c>
      <c r="H4568" s="3">
        <v>13129846</v>
      </c>
      <c r="I4568" s="3">
        <v>13129846</v>
      </c>
      <c r="J4568" s="8" t="str">
        <f t="shared" si="570"/>
        <v/>
      </c>
      <c r="K4568" s="8" t="str">
        <f t="shared" si="571"/>
        <v/>
      </c>
      <c r="L4568" s="8" t="str">
        <f t="shared" si="572"/>
        <v>To Kill A Mockingbird</v>
      </c>
      <c r="M4568" s="8" t="str">
        <f t="shared" si="573"/>
        <v/>
      </c>
      <c r="N4568" s="8" t="str">
        <f t="shared" si="569"/>
        <v>To Kill A Mockingbird</v>
      </c>
      <c r="O4568" s="10">
        <f>INDEX(cpi!$A$1:$M$106,MATCH($D4568,cpi!$A:$A,0),MATCH($C4568,cpi!$1:$1,0))</f>
        <v>30.4</v>
      </c>
      <c r="P4568" s="10">
        <f>cpi!$I$2</f>
        <v>245.51900000000001</v>
      </c>
      <c r="Q4568" s="10">
        <f t="shared" si="574"/>
        <v>8.0762828947368419</v>
      </c>
      <c r="R4568" s="8" t="str">
        <f t="shared" si="575"/>
        <v/>
      </c>
      <c r="S4568" s="11">
        <f t="shared" si="576"/>
        <v>16152565.789473685</v>
      </c>
      <c r="T4568" s="11">
        <f t="shared" si="576"/>
        <v>106040350.66032894</v>
      </c>
      <c r="U4568" s="11">
        <f t="shared" si="576"/>
        <v>106040350.66032894</v>
      </c>
    </row>
    <row r="4569" spans="1:21" x14ac:dyDescent="0.2">
      <c r="A4569" s="5">
        <v>4613</v>
      </c>
      <c r="B4569" s="17">
        <v>9</v>
      </c>
      <c r="C4569" s="16">
        <v>3</v>
      </c>
      <c r="D4569" s="16">
        <v>2012</v>
      </c>
      <c r="E4569" s="18">
        <v>41155</v>
      </c>
      <c r="F4569" s="9" t="s">
        <v>4504</v>
      </c>
      <c r="G4569" s="3">
        <v>2000000</v>
      </c>
      <c r="H4569" s="3">
        <v>12739737</v>
      </c>
      <c r="I4569" s="3">
        <v>16610760</v>
      </c>
      <c r="J4569" s="8" t="str">
        <f t="shared" si="570"/>
        <v/>
      </c>
      <c r="K4569" s="8" t="str">
        <f t="shared" si="571"/>
        <v/>
      </c>
      <c r="L4569" s="8" t="str">
        <f t="shared" si="572"/>
        <v>Silent House</v>
      </c>
      <c r="M4569" s="8" t="str">
        <f t="shared" si="573"/>
        <v/>
      </c>
      <c r="N4569" s="8" t="str">
        <f t="shared" si="569"/>
        <v>Silent House</v>
      </c>
      <c r="O4569" s="10">
        <f>INDEX(cpi!$A$1:$M$106,MATCH($D4569,cpi!$A:$A,0),MATCH($C4569,cpi!$1:$1,0))</f>
        <v>229.392</v>
      </c>
      <c r="P4569" s="10">
        <f>cpi!$I$2</f>
        <v>245.51900000000001</v>
      </c>
      <c r="Q4569" s="10">
        <f t="shared" si="574"/>
        <v>1.0703032363813909</v>
      </c>
      <c r="R4569" s="8" t="str">
        <f t="shared" si="575"/>
        <v/>
      </c>
      <c r="S4569" s="11">
        <f t="shared" si="576"/>
        <v>2140606.4727627817</v>
      </c>
      <c r="T4569" s="11">
        <f t="shared" si="576"/>
        <v>13635381.741747752</v>
      </c>
      <c r="U4569" s="11">
        <f t="shared" si="576"/>
        <v>17778550.186754555</v>
      </c>
    </row>
    <row r="4570" spans="1:21" x14ac:dyDescent="0.2">
      <c r="A4570" s="5">
        <v>4614</v>
      </c>
      <c r="B4570" s="17">
        <v>20</v>
      </c>
      <c r="C4570" s="16">
        <v>10</v>
      </c>
      <c r="D4570" s="16">
        <v>2000</v>
      </c>
      <c r="E4570" s="18">
        <v>37113</v>
      </c>
      <c r="F4570" s="9" t="s">
        <v>4505</v>
      </c>
      <c r="G4570" s="3">
        <v>2000000</v>
      </c>
      <c r="H4570" s="3">
        <v>11546543</v>
      </c>
      <c r="I4570" s="3">
        <v>11546543</v>
      </c>
      <c r="J4570" s="8" t="str">
        <f t="shared" si="570"/>
        <v/>
      </c>
      <c r="K4570" s="8" t="str">
        <f t="shared" si="571"/>
        <v/>
      </c>
      <c r="L4570" s="8" t="str">
        <f t="shared" si="572"/>
        <v>The Legend of Drunken Master</v>
      </c>
      <c r="M4570" s="8" t="str">
        <f t="shared" si="573"/>
        <v/>
      </c>
      <c r="N4570" s="8" t="str">
        <f t="shared" si="569"/>
        <v>The Legend of Drunken Master</v>
      </c>
      <c r="O4570" s="10">
        <f>INDEX(cpi!$A$1:$M$106,MATCH($D4570,cpi!$A:$A,0),MATCH($C4570,cpi!$1:$1,0))</f>
        <v>174</v>
      </c>
      <c r="P4570" s="10">
        <f>cpi!$I$2</f>
        <v>245.51900000000001</v>
      </c>
      <c r="Q4570" s="10">
        <f t="shared" si="574"/>
        <v>1.411028735632184</v>
      </c>
      <c r="R4570" s="8" t="str">
        <f t="shared" si="575"/>
        <v/>
      </c>
      <c r="S4570" s="11">
        <f t="shared" si="576"/>
        <v>2822057.4712643679</v>
      </c>
      <c r="T4570" s="11">
        <f t="shared" si="576"/>
        <v>16292503.970212644</v>
      </c>
      <c r="U4570" s="11">
        <f t="shared" si="576"/>
        <v>16292503.970212644</v>
      </c>
    </row>
    <row r="4571" spans="1:21" x14ac:dyDescent="0.2">
      <c r="A4571" s="5">
        <v>4615</v>
      </c>
      <c r="B4571" s="17">
        <v>8</v>
      </c>
      <c r="C4571" s="16">
        <v>10</v>
      </c>
      <c r="D4571" s="16">
        <v>1999</v>
      </c>
      <c r="E4571" s="18">
        <v>36382</v>
      </c>
      <c r="F4571" s="9" t="s">
        <v>4506</v>
      </c>
      <c r="G4571" s="3">
        <v>2000000</v>
      </c>
      <c r="H4571" s="3">
        <v>11540607</v>
      </c>
      <c r="I4571" s="3">
        <v>20741000</v>
      </c>
      <c r="J4571" s="8" t="str">
        <f t="shared" si="570"/>
        <v/>
      </c>
      <c r="K4571" s="8" t="str">
        <f t="shared" si="571"/>
        <v/>
      </c>
      <c r="L4571" s="8" t="str">
        <f t="shared" si="572"/>
        <v>Boys Don't Cry</v>
      </c>
      <c r="M4571" s="8" t="str">
        <f t="shared" si="573"/>
        <v/>
      </c>
      <c r="N4571" s="8" t="str">
        <f t="shared" si="569"/>
        <v>Boys Don't Cry</v>
      </c>
      <c r="O4571" s="10">
        <f>INDEX(cpi!$A$1:$M$106,MATCH($D4571,cpi!$A:$A,0),MATCH($C4571,cpi!$1:$1,0))</f>
        <v>168.2</v>
      </c>
      <c r="P4571" s="10">
        <f>cpi!$I$2</f>
        <v>245.51900000000001</v>
      </c>
      <c r="Q4571" s="10">
        <f t="shared" si="574"/>
        <v>1.4596848989298457</v>
      </c>
      <c r="R4571" s="8" t="str">
        <f t="shared" si="575"/>
        <v/>
      </c>
      <c r="S4571" s="11">
        <f t="shared" si="576"/>
        <v>2919369.7978596911</v>
      </c>
      <c r="T4571" s="11">
        <f t="shared" si="576"/>
        <v>16845649.762384068</v>
      </c>
      <c r="U4571" s="11">
        <f t="shared" si="576"/>
        <v>30275324.488703929</v>
      </c>
    </row>
    <row r="4572" spans="1:21" x14ac:dyDescent="0.2">
      <c r="A4572" s="5">
        <v>4616</v>
      </c>
      <c r="B4572" s="17">
        <v>9</v>
      </c>
      <c r="C4572" s="16">
        <v>2</v>
      </c>
      <c r="D4572" s="16">
        <v>2007</v>
      </c>
      <c r="E4572" s="18">
        <v>39327</v>
      </c>
      <c r="F4572" s="9" t="s">
        <v>4507</v>
      </c>
      <c r="G4572" s="3">
        <v>2000000</v>
      </c>
      <c r="H4572" s="3">
        <v>11284657</v>
      </c>
      <c r="I4572" s="3">
        <v>81197047</v>
      </c>
      <c r="J4572" s="8" t="str">
        <f t="shared" si="570"/>
        <v/>
      </c>
      <c r="K4572" s="8" t="str">
        <f t="shared" si="571"/>
        <v/>
      </c>
      <c r="L4572" s="8" t="str">
        <f t="shared" si="572"/>
        <v>Das Leben der Anderen</v>
      </c>
      <c r="M4572" s="8" t="str">
        <f t="shared" si="573"/>
        <v/>
      </c>
      <c r="N4572" s="8" t="str">
        <f t="shared" si="569"/>
        <v>Das Leben der Anderen</v>
      </c>
      <c r="O4572" s="10">
        <f>INDEX(cpi!$A$1:$M$106,MATCH($D4572,cpi!$A:$A,0),MATCH($C4572,cpi!$1:$1,0))</f>
        <v>203.499</v>
      </c>
      <c r="P4572" s="10">
        <f>cpi!$I$2</f>
        <v>245.51900000000001</v>
      </c>
      <c r="Q4572" s="10">
        <f t="shared" si="574"/>
        <v>1.2064875011670819</v>
      </c>
      <c r="R4572" s="8" t="str">
        <f t="shared" si="575"/>
        <v/>
      </c>
      <c r="S4572" s="11">
        <f t="shared" si="576"/>
        <v>2412975.002334164</v>
      </c>
      <c r="T4572" s="11">
        <f t="shared" si="576"/>
        <v>13614797.625457618</v>
      </c>
      <c r="U4572" s="11">
        <f t="shared" si="576"/>
        <v>97963222.337176099</v>
      </c>
    </row>
    <row r="4573" spans="1:21" x14ac:dyDescent="0.2">
      <c r="A4573" s="5">
        <v>4617</v>
      </c>
      <c r="B4573" s="17">
        <v>1</v>
      </c>
      <c r="C4573" s="16">
        <v>1</v>
      </c>
      <c r="D4573" s="16">
        <v>1962</v>
      </c>
      <c r="E4573" s="18">
        <v>22647</v>
      </c>
      <c r="F4573" s="9" t="s">
        <v>960</v>
      </c>
      <c r="G4573" s="3">
        <v>2000000</v>
      </c>
      <c r="H4573" s="3">
        <v>9250000</v>
      </c>
      <c r="I4573" s="3">
        <v>9250000</v>
      </c>
      <c r="J4573" s="8" t="str">
        <f t="shared" si="570"/>
        <v/>
      </c>
      <c r="K4573" s="8" t="str">
        <f t="shared" si="571"/>
        <v/>
      </c>
      <c r="L4573" s="8" t="str">
        <f t="shared" si="572"/>
        <v>Lolita</v>
      </c>
      <c r="M4573" s="8">
        <f t="shared" si="573"/>
        <v>1</v>
      </c>
      <c r="N4573" s="8" t="str">
        <f t="shared" si="569"/>
        <v>Lolita (1962)</v>
      </c>
      <c r="O4573" s="10">
        <f>INDEX(cpi!$A$1:$M$106,MATCH($D4573,cpi!$A:$A,0),MATCH($C4573,cpi!$1:$1,0))</f>
        <v>30</v>
      </c>
      <c r="P4573" s="10">
        <f>cpi!$I$2</f>
        <v>245.51900000000001</v>
      </c>
      <c r="Q4573" s="10">
        <f t="shared" si="574"/>
        <v>8.1839666666666666</v>
      </c>
      <c r="R4573" s="8" t="str">
        <f t="shared" si="575"/>
        <v/>
      </c>
      <c r="S4573" s="11">
        <f t="shared" si="576"/>
        <v>16367933.333333334</v>
      </c>
      <c r="T4573" s="11">
        <f t="shared" si="576"/>
        <v>75701691.666666672</v>
      </c>
      <c r="U4573" s="11">
        <f t="shared" si="576"/>
        <v>75701691.666666672</v>
      </c>
    </row>
    <row r="4574" spans="1:21" x14ac:dyDescent="0.2">
      <c r="A4574" s="5">
        <v>4618</v>
      </c>
      <c r="B4574" s="17">
        <v>1</v>
      </c>
      <c r="C4574" s="16">
        <v>1</v>
      </c>
      <c r="D4574" s="16">
        <v>1940</v>
      </c>
      <c r="E4574" s="18">
        <v>14611</v>
      </c>
      <c r="F4574" s="9" t="s">
        <v>4508</v>
      </c>
      <c r="G4574" s="3">
        <v>2000000</v>
      </c>
      <c r="H4574" s="3">
        <v>9172000</v>
      </c>
      <c r="I4574" s="3">
        <v>9172000</v>
      </c>
      <c r="J4574" s="8" t="str">
        <f t="shared" si="570"/>
        <v/>
      </c>
      <c r="K4574" s="8" t="str">
        <f t="shared" si="571"/>
        <v/>
      </c>
      <c r="L4574" s="8" t="str">
        <f t="shared" si="572"/>
        <v>Boom Town</v>
      </c>
      <c r="M4574" s="8" t="str">
        <f t="shared" si="573"/>
        <v/>
      </c>
      <c r="N4574" s="8" t="str">
        <f t="shared" si="569"/>
        <v>Boom Town</v>
      </c>
      <c r="O4574" s="10">
        <f>INDEX(cpi!$A$1:$M$106,MATCH($D4574,cpi!$A:$A,0),MATCH($C4574,cpi!$1:$1,0))</f>
        <v>13.9</v>
      </c>
      <c r="P4574" s="10">
        <f>cpi!$I$2</f>
        <v>245.51900000000001</v>
      </c>
      <c r="Q4574" s="10">
        <f t="shared" si="574"/>
        <v>17.663237410071943</v>
      </c>
      <c r="R4574" s="8" t="str">
        <f t="shared" si="575"/>
        <v/>
      </c>
      <c r="S4574" s="11">
        <f t="shared" si="576"/>
        <v>35326474.820143886</v>
      </c>
      <c r="T4574" s="11">
        <f t="shared" si="576"/>
        <v>162007213.52517986</v>
      </c>
      <c r="U4574" s="11">
        <f t="shared" si="576"/>
        <v>162007213.52517986</v>
      </c>
    </row>
    <row r="4575" spans="1:21" x14ac:dyDescent="0.2">
      <c r="A4575" s="5">
        <v>4619</v>
      </c>
      <c r="B4575" s="17">
        <v>1</v>
      </c>
      <c r="C4575" s="16">
        <v>1</v>
      </c>
      <c r="D4575" s="16">
        <v>1947</v>
      </c>
      <c r="E4575" s="18">
        <v>17168</v>
      </c>
      <c r="F4575" s="9" t="s">
        <v>4509</v>
      </c>
      <c r="G4575" s="3">
        <v>2000000</v>
      </c>
      <c r="H4575" s="3">
        <v>7800000</v>
      </c>
      <c r="I4575" s="3">
        <v>7800000</v>
      </c>
      <c r="J4575" s="8" t="str">
        <f t="shared" si="570"/>
        <v/>
      </c>
      <c r="K4575" s="8" t="str">
        <f t="shared" si="571"/>
        <v/>
      </c>
      <c r="L4575" s="8" t="str">
        <f t="shared" si="572"/>
        <v>Gentleman's Agreement</v>
      </c>
      <c r="M4575" s="8" t="str">
        <f t="shared" si="573"/>
        <v/>
      </c>
      <c r="N4575" s="8" t="str">
        <f t="shared" si="569"/>
        <v>Gentleman's Agreement</v>
      </c>
      <c r="O4575" s="10">
        <f>INDEX(cpi!$A$1:$M$106,MATCH($D4575,cpi!$A:$A,0),MATCH($C4575,cpi!$1:$1,0))</f>
        <v>21.5</v>
      </c>
      <c r="P4575" s="10">
        <f>cpi!$I$2</f>
        <v>245.51900000000001</v>
      </c>
      <c r="Q4575" s="10">
        <f t="shared" si="574"/>
        <v>11.419488372093024</v>
      </c>
      <c r="R4575" s="8" t="str">
        <f t="shared" si="575"/>
        <v/>
      </c>
      <c r="S4575" s="11">
        <f t="shared" si="576"/>
        <v>22838976.744186047</v>
      </c>
      <c r="T4575" s="11">
        <f t="shared" si="576"/>
        <v>89072009.302325591</v>
      </c>
      <c r="U4575" s="11">
        <f t="shared" si="576"/>
        <v>89072009.302325591</v>
      </c>
    </row>
    <row r="4576" spans="1:21" x14ac:dyDescent="0.2">
      <c r="A4576" s="5">
        <v>4620</v>
      </c>
      <c r="B4576" s="17">
        <v>25</v>
      </c>
      <c r="C4576" s="16">
        <v>9</v>
      </c>
      <c r="D4576" s="16">
        <v>1961</v>
      </c>
      <c r="E4576" s="18">
        <v>23020</v>
      </c>
      <c r="F4576" s="9" t="s">
        <v>4510</v>
      </c>
      <c r="G4576" s="3">
        <v>2000000</v>
      </c>
      <c r="H4576" s="3">
        <v>7600000</v>
      </c>
      <c r="I4576" s="3">
        <v>7600000</v>
      </c>
      <c r="J4576" s="8" t="str">
        <f t="shared" si="570"/>
        <v/>
      </c>
      <c r="K4576" s="8" t="str">
        <f t="shared" si="571"/>
        <v/>
      </c>
      <c r="L4576" s="8" t="str">
        <f t="shared" si="572"/>
        <v>The Hustler</v>
      </c>
      <c r="M4576" s="8" t="str">
        <f t="shared" si="573"/>
        <v/>
      </c>
      <c r="N4576" s="8" t="str">
        <f t="shared" si="569"/>
        <v>The Hustler</v>
      </c>
      <c r="O4576" s="10">
        <f>INDEX(cpi!$A$1:$M$106,MATCH($D4576,cpi!$A:$A,0),MATCH($C4576,cpi!$1:$1,0))</f>
        <v>30</v>
      </c>
      <c r="P4576" s="10">
        <f>cpi!$I$2</f>
        <v>245.51900000000001</v>
      </c>
      <c r="Q4576" s="10">
        <f t="shared" si="574"/>
        <v>8.1839666666666666</v>
      </c>
      <c r="R4576" s="8" t="str">
        <f t="shared" si="575"/>
        <v/>
      </c>
      <c r="S4576" s="11">
        <f t="shared" si="576"/>
        <v>16367933.333333334</v>
      </c>
      <c r="T4576" s="11">
        <f t="shared" si="576"/>
        <v>62198146.666666664</v>
      </c>
      <c r="U4576" s="11">
        <f t="shared" si="576"/>
        <v>62198146.666666664</v>
      </c>
    </row>
    <row r="4577" spans="1:21" x14ac:dyDescent="0.2">
      <c r="A4577" s="5">
        <v>4621</v>
      </c>
      <c r="B4577" s="17">
        <v>31</v>
      </c>
      <c r="C4577" s="16">
        <v>12</v>
      </c>
      <c r="D4577" s="16">
        <v>1986</v>
      </c>
      <c r="E4577" s="18">
        <v>32336</v>
      </c>
      <c r="F4577" s="9" t="s">
        <v>4511</v>
      </c>
      <c r="G4577" s="3">
        <v>2000000</v>
      </c>
      <c r="H4577" s="3">
        <v>7369373</v>
      </c>
      <c r="I4577" s="3">
        <v>7369373</v>
      </c>
      <c r="J4577" s="8" t="str">
        <f t="shared" si="570"/>
        <v/>
      </c>
      <c r="K4577" s="8" t="str">
        <f t="shared" si="571"/>
        <v/>
      </c>
      <c r="L4577" s="8" t="str">
        <f t="shared" si="572"/>
        <v>Witchboard</v>
      </c>
      <c r="M4577" s="8" t="str">
        <f t="shared" si="573"/>
        <v/>
      </c>
      <c r="N4577" s="8" t="str">
        <f t="shared" si="569"/>
        <v>Witchboard</v>
      </c>
      <c r="O4577" s="10">
        <f>INDEX(cpi!$A$1:$M$106,MATCH($D4577,cpi!$A:$A,0),MATCH($C4577,cpi!$1:$1,0))</f>
        <v>110.5</v>
      </c>
      <c r="P4577" s="10">
        <f>cpi!$I$2</f>
        <v>245.51900000000001</v>
      </c>
      <c r="Q4577" s="10">
        <f t="shared" si="574"/>
        <v>2.2218914027149324</v>
      </c>
      <c r="R4577" s="8" t="str">
        <f t="shared" si="575"/>
        <v/>
      </c>
      <c r="S4577" s="11">
        <f t="shared" si="576"/>
        <v>4443782.8054298647</v>
      </c>
      <c r="T4577" s="11">
        <f t="shared" si="576"/>
        <v>16373946.512099549</v>
      </c>
      <c r="U4577" s="11">
        <f t="shared" si="576"/>
        <v>16373946.512099549</v>
      </c>
    </row>
    <row r="4578" spans="1:21" x14ac:dyDescent="0.2">
      <c r="A4578" s="5">
        <v>4622</v>
      </c>
      <c r="B4578" s="17">
        <v>26</v>
      </c>
      <c r="C4578" s="16">
        <v>11</v>
      </c>
      <c r="D4578" s="16">
        <v>2003</v>
      </c>
      <c r="E4578" s="18">
        <v>38394</v>
      </c>
      <c r="F4578" s="9" t="s">
        <v>4512</v>
      </c>
      <c r="G4578" s="3">
        <v>2000000</v>
      </c>
      <c r="H4578" s="3">
        <v>7301288</v>
      </c>
      <c r="I4578" s="3">
        <v>17403168</v>
      </c>
      <c r="J4578" s="8" t="str">
        <f t="shared" si="570"/>
        <v/>
      </c>
      <c r="K4578" s="8" t="str">
        <f t="shared" si="571"/>
        <v/>
      </c>
      <c r="L4578" s="8" t="str">
        <f t="shared" si="572"/>
        <v>Les Triplettes de Belleville</v>
      </c>
      <c r="M4578" s="8" t="str">
        <f t="shared" si="573"/>
        <v/>
      </c>
      <c r="N4578" s="8" t="str">
        <f t="shared" si="569"/>
        <v>Les Triplettes de Belleville</v>
      </c>
      <c r="O4578" s="10">
        <f>INDEX(cpi!$A$1:$M$106,MATCH($D4578,cpi!$A:$A,0),MATCH($C4578,cpi!$1:$1,0))</f>
        <v>184.5</v>
      </c>
      <c r="P4578" s="10">
        <f>cpi!$I$2</f>
        <v>245.51900000000001</v>
      </c>
      <c r="Q4578" s="10">
        <f t="shared" si="574"/>
        <v>1.3307262872628727</v>
      </c>
      <c r="R4578" s="8" t="str">
        <f t="shared" si="575"/>
        <v/>
      </c>
      <c r="S4578" s="11">
        <f t="shared" si="576"/>
        <v>2661452.5745257451</v>
      </c>
      <c r="T4578" s="11">
        <f t="shared" si="576"/>
        <v>9716015.8724769652</v>
      </c>
      <c r="U4578" s="11">
        <f t="shared" si="576"/>
        <v>23158853.139252033</v>
      </c>
    </row>
    <row r="4579" spans="1:21" x14ac:dyDescent="0.2">
      <c r="A4579" s="5">
        <v>4623</v>
      </c>
      <c r="B4579" s="17">
        <v>26</v>
      </c>
      <c r="C4579" s="16">
        <v>6</v>
      </c>
      <c r="D4579" s="16">
        <v>1998</v>
      </c>
      <c r="E4579" s="18">
        <v>36562</v>
      </c>
      <c r="F4579" s="9" t="s">
        <v>4513</v>
      </c>
      <c r="G4579" s="3">
        <v>2000000</v>
      </c>
      <c r="H4579" s="3">
        <v>6719300</v>
      </c>
      <c r="I4579" s="3">
        <v>7756617</v>
      </c>
      <c r="J4579" s="8" t="str">
        <f t="shared" si="570"/>
        <v/>
      </c>
      <c r="K4579" s="8" t="str">
        <f t="shared" si="571"/>
        <v/>
      </c>
      <c r="L4579" s="8" t="str">
        <f t="shared" si="572"/>
        <v>Smoke Signals</v>
      </c>
      <c r="M4579" s="8" t="str">
        <f t="shared" si="573"/>
        <v/>
      </c>
      <c r="N4579" s="8" t="str">
        <f t="shared" si="569"/>
        <v>Smoke Signals</v>
      </c>
      <c r="O4579" s="10">
        <f>INDEX(cpi!$A$1:$M$106,MATCH($D4579,cpi!$A:$A,0),MATCH($C4579,cpi!$1:$1,0))</f>
        <v>163</v>
      </c>
      <c r="P4579" s="10">
        <f>cpi!$I$2</f>
        <v>245.51900000000001</v>
      </c>
      <c r="Q4579" s="10">
        <f t="shared" si="574"/>
        <v>1.5062515337423312</v>
      </c>
      <c r="R4579" s="8" t="str">
        <f t="shared" si="575"/>
        <v/>
      </c>
      <c r="S4579" s="11">
        <f t="shared" si="576"/>
        <v>3012503.0674846624</v>
      </c>
      <c r="T4579" s="11">
        <f t="shared" si="576"/>
        <v>10120955.930674845</v>
      </c>
      <c r="U4579" s="11">
        <f t="shared" si="576"/>
        <v>11683416.252901839</v>
      </c>
    </row>
    <row r="4580" spans="1:21" x14ac:dyDescent="0.2">
      <c r="A4580" s="5">
        <v>4624</v>
      </c>
      <c r="B4580" s="17">
        <v>11</v>
      </c>
      <c r="C4580" s="16">
        <v>6</v>
      </c>
      <c r="D4580" s="16">
        <v>2010</v>
      </c>
      <c r="E4580" s="18">
        <v>40488</v>
      </c>
      <c r="F4580" s="9" t="s">
        <v>4514</v>
      </c>
      <c r="G4580" s="3">
        <v>2000000</v>
      </c>
      <c r="H4580" s="3">
        <v>6531503</v>
      </c>
      <c r="I4580" s="3">
        <v>16131551</v>
      </c>
      <c r="J4580" s="8" t="str">
        <f t="shared" si="570"/>
        <v/>
      </c>
      <c r="K4580" s="8" t="str">
        <f t="shared" si="571"/>
        <v/>
      </c>
      <c r="L4580" s="8" t="str">
        <f t="shared" si="572"/>
        <v>Winter's Bone</v>
      </c>
      <c r="M4580" s="8" t="str">
        <f t="shared" si="573"/>
        <v/>
      </c>
      <c r="N4580" s="8" t="str">
        <f t="shared" si="569"/>
        <v>Winter's Bone</v>
      </c>
      <c r="O4580" s="10">
        <f>INDEX(cpi!$A$1:$M$106,MATCH($D4580,cpi!$A:$A,0),MATCH($C4580,cpi!$1:$1,0))</f>
        <v>217.965</v>
      </c>
      <c r="P4580" s="10">
        <f>cpi!$I$2</f>
        <v>245.51900000000001</v>
      </c>
      <c r="Q4580" s="10">
        <f t="shared" si="574"/>
        <v>1.1264147913655862</v>
      </c>
      <c r="R4580" s="8" t="str">
        <f t="shared" si="575"/>
        <v/>
      </c>
      <c r="S4580" s="11">
        <f t="shared" si="576"/>
        <v>2252829.5827311724</v>
      </c>
      <c r="T4580" s="11">
        <f t="shared" si="576"/>
        <v>7357181.5890487004</v>
      </c>
      <c r="U4580" s="11">
        <f t="shared" si="576"/>
        <v>18170817.654068314</v>
      </c>
    </row>
    <row r="4581" spans="1:21" x14ac:dyDescent="0.2">
      <c r="A4581" s="5">
        <v>4625</v>
      </c>
      <c r="B4581" s="17">
        <v>10</v>
      </c>
      <c r="C4581" s="16">
        <v>10</v>
      </c>
      <c r="D4581" s="16">
        <v>2014</v>
      </c>
      <c r="E4581" s="18">
        <v>41922</v>
      </c>
      <c r="F4581" s="9" t="s">
        <v>4515</v>
      </c>
      <c r="G4581" s="3">
        <v>2000000</v>
      </c>
      <c r="H4581" s="3">
        <v>6047363</v>
      </c>
      <c r="I4581" s="3">
        <v>6049171</v>
      </c>
      <c r="J4581" s="8" t="str">
        <f t="shared" si="570"/>
        <v/>
      </c>
      <c r="K4581" s="8" t="str">
        <f t="shared" si="571"/>
        <v/>
      </c>
      <c r="L4581" s="8" t="str">
        <f t="shared" si="572"/>
        <v>Meet the Mormons</v>
      </c>
      <c r="M4581" s="8" t="str">
        <f t="shared" si="573"/>
        <v/>
      </c>
      <c r="N4581" s="8" t="str">
        <f t="shared" si="569"/>
        <v>Meet the Mormons</v>
      </c>
      <c r="O4581" s="10">
        <f>INDEX(cpi!$A$1:$M$106,MATCH($D4581,cpi!$A:$A,0),MATCH($C4581,cpi!$1:$1,0))</f>
        <v>237.43299999999999</v>
      </c>
      <c r="P4581" s="10">
        <f>cpi!$I$2</f>
        <v>245.51900000000001</v>
      </c>
      <c r="Q4581" s="10">
        <f t="shared" si="574"/>
        <v>1.0340559231446345</v>
      </c>
      <c r="R4581" s="8" t="str">
        <f t="shared" si="575"/>
        <v/>
      </c>
      <c r="S4581" s="11">
        <f t="shared" si="576"/>
        <v>2068111.8462892689</v>
      </c>
      <c r="T4581" s="11">
        <f t="shared" si="576"/>
        <v>6253311.5295557063</v>
      </c>
      <c r="U4581" s="11">
        <f t="shared" si="576"/>
        <v>6255181.1026647519</v>
      </c>
    </row>
    <row r="4582" spans="1:21" x14ac:dyDescent="0.2">
      <c r="A4582" s="5">
        <v>4626</v>
      </c>
      <c r="B4582" s="17">
        <v>15</v>
      </c>
      <c r="C4582" s="16">
        <v>8</v>
      </c>
      <c r="D4582" s="16">
        <v>2003</v>
      </c>
      <c r="E4582" s="18">
        <v>38054</v>
      </c>
      <c r="F4582" s="9" t="s">
        <v>4516</v>
      </c>
      <c r="G4582" s="3">
        <v>2000000</v>
      </c>
      <c r="H4582" s="3">
        <v>6003587</v>
      </c>
      <c r="I4582" s="3">
        <v>8685632</v>
      </c>
      <c r="J4582" s="8" t="str">
        <f t="shared" si="570"/>
        <v/>
      </c>
      <c r="K4582" s="8" t="str">
        <f t="shared" si="571"/>
        <v/>
      </c>
      <c r="L4582" s="8" t="str">
        <f t="shared" si="572"/>
        <v>American Splendor</v>
      </c>
      <c r="M4582" s="8" t="str">
        <f t="shared" si="573"/>
        <v/>
      </c>
      <c r="N4582" s="8" t="str">
        <f t="shared" si="569"/>
        <v>American Splendor</v>
      </c>
      <c r="O4582" s="10">
        <f>INDEX(cpi!$A$1:$M$106,MATCH($D4582,cpi!$A:$A,0),MATCH($C4582,cpi!$1:$1,0))</f>
        <v>184.6</v>
      </c>
      <c r="P4582" s="10">
        <f>cpi!$I$2</f>
        <v>245.51900000000001</v>
      </c>
      <c r="Q4582" s="10">
        <f t="shared" si="574"/>
        <v>1.3300054171180933</v>
      </c>
      <c r="R4582" s="8" t="str">
        <f t="shared" si="575"/>
        <v/>
      </c>
      <c r="S4582" s="11">
        <f t="shared" si="576"/>
        <v>2660010.8342361865</v>
      </c>
      <c r="T4582" s="11">
        <f t="shared" si="576"/>
        <v>7984803.2321397625</v>
      </c>
      <c r="U4582" s="11">
        <f t="shared" si="576"/>
        <v>11551937.611094259</v>
      </c>
    </row>
    <row r="4583" spans="1:21" x14ac:dyDescent="0.2">
      <c r="A4583" s="5">
        <v>4627</v>
      </c>
      <c r="B4583" s="17">
        <v>2</v>
      </c>
      <c r="C4583" s="16">
        <v>7</v>
      </c>
      <c r="D4583" s="16">
        <v>2004</v>
      </c>
      <c r="E4583" s="18">
        <v>38024</v>
      </c>
      <c r="F4583" s="9" t="s">
        <v>4517</v>
      </c>
      <c r="G4583" s="3">
        <v>2000000</v>
      </c>
      <c r="H4583" s="3">
        <v>5792822</v>
      </c>
      <c r="I4583" s="3">
        <v>11217346</v>
      </c>
      <c r="J4583" s="8" t="str">
        <f t="shared" si="570"/>
        <v/>
      </c>
      <c r="K4583" s="8" t="str">
        <f t="shared" si="571"/>
        <v/>
      </c>
      <c r="L4583" s="8" t="str">
        <f t="shared" si="572"/>
        <v>Before Sunset</v>
      </c>
      <c r="M4583" s="8" t="str">
        <f t="shared" si="573"/>
        <v/>
      </c>
      <c r="N4583" s="8" t="str">
        <f t="shared" si="569"/>
        <v>Before Sunset</v>
      </c>
      <c r="O4583" s="10">
        <f>INDEX(cpi!$A$1:$M$106,MATCH($D4583,cpi!$A:$A,0),MATCH($C4583,cpi!$1:$1,0))</f>
        <v>189.4</v>
      </c>
      <c r="P4583" s="10">
        <f>cpi!$I$2</f>
        <v>245.51900000000001</v>
      </c>
      <c r="Q4583" s="10">
        <f t="shared" si="574"/>
        <v>1.2962988384371701</v>
      </c>
      <c r="R4583" s="8" t="str">
        <f t="shared" si="575"/>
        <v/>
      </c>
      <c r="S4583" s="11">
        <f t="shared" si="576"/>
        <v>2592597.67687434</v>
      </c>
      <c r="T4583" s="11">
        <f t="shared" si="576"/>
        <v>7509228.4298732849</v>
      </c>
      <c r="U4583" s="11">
        <f t="shared" si="576"/>
        <v>14541032.590147836</v>
      </c>
    </row>
    <row r="4584" spans="1:21" x14ac:dyDescent="0.2">
      <c r="A4584" s="5">
        <v>4628</v>
      </c>
      <c r="B4584" s="17">
        <v>25</v>
      </c>
      <c r="C4584" s="16">
        <v>8</v>
      </c>
      <c r="D4584" s="16">
        <v>2017</v>
      </c>
      <c r="E4584" s="18">
        <v>43473</v>
      </c>
      <c r="F4584" s="9" t="s">
        <v>4518</v>
      </c>
      <c r="G4584" s="3">
        <v>2000000</v>
      </c>
      <c r="H4584" s="3">
        <v>5750509</v>
      </c>
      <c r="I4584" s="3">
        <v>5855043</v>
      </c>
      <c r="J4584" s="8" t="str">
        <f t="shared" si="570"/>
        <v/>
      </c>
      <c r="K4584" s="8" t="str">
        <f t="shared" si="571"/>
        <v/>
      </c>
      <c r="L4584" s="8" t="str">
        <f t="shared" si="572"/>
        <v>All Saints</v>
      </c>
      <c r="M4584" s="8" t="str">
        <f t="shared" si="573"/>
        <v/>
      </c>
      <c r="N4584" s="8" t="str">
        <f t="shared" si="569"/>
        <v>All Saints</v>
      </c>
      <c r="O4584" s="10">
        <f>INDEX(cpi!$A$1:$M$106,MATCH($D4584,cpi!$A:$A,0),MATCH($C4584,cpi!$1:$1,0))</f>
        <v>245.51900000000001</v>
      </c>
      <c r="P4584" s="10">
        <f>cpi!$I$2</f>
        <v>245.51900000000001</v>
      </c>
      <c r="Q4584" s="10">
        <f t="shared" si="574"/>
        <v>1</v>
      </c>
      <c r="R4584" s="8" t="str">
        <f t="shared" si="575"/>
        <v/>
      </c>
      <c r="S4584" s="11">
        <f t="shared" si="576"/>
        <v>2000000</v>
      </c>
      <c r="T4584" s="11">
        <f t="shared" si="576"/>
        <v>5750509</v>
      </c>
      <c r="U4584" s="11">
        <f t="shared" si="576"/>
        <v>5855043</v>
      </c>
    </row>
    <row r="4585" spans="1:21" x14ac:dyDescent="0.2">
      <c r="A4585" s="5">
        <v>4629</v>
      </c>
      <c r="B4585" s="17">
        <v>30</v>
      </c>
      <c r="C4585" s="16">
        <v>3</v>
      </c>
      <c r="D4585" s="16">
        <v>2001</v>
      </c>
      <c r="E4585" s="18">
        <v>37775</v>
      </c>
      <c r="F4585" s="9" t="s">
        <v>4519</v>
      </c>
      <c r="G4585" s="3">
        <v>2000000</v>
      </c>
      <c r="H4585" s="3">
        <v>5383834</v>
      </c>
      <c r="I4585" s="3">
        <v>20883834</v>
      </c>
      <c r="J4585" s="8" t="str">
        <f t="shared" si="570"/>
        <v/>
      </c>
      <c r="K4585" s="8" t="str">
        <f t="shared" si="571"/>
        <v/>
      </c>
      <c r="L4585" s="8" t="str">
        <f t="shared" si="572"/>
        <v>Amores Perros</v>
      </c>
      <c r="M4585" s="8" t="str">
        <f t="shared" si="573"/>
        <v/>
      </c>
      <c r="N4585" s="8" t="str">
        <f t="shared" si="569"/>
        <v>Amores Perros</v>
      </c>
      <c r="O4585" s="10">
        <f>INDEX(cpi!$A$1:$M$106,MATCH($D4585,cpi!$A:$A,0),MATCH($C4585,cpi!$1:$1,0))</f>
        <v>176.2</v>
      </c>
      <c r="P4585" s="10">
        <f>cpi!$I$2</f>
        <v>245.51900000000001</v>
      </c>
      <c r="Q4585" s="10">
        <f t="shared" si="574"/>
        <v>1.3934108967082861</v>
      </c>
      <c r="R4585" s="8" t="str">
        <f t="shared" si="575"/>
        <v/>
      </c>
      <c r="S4585" s="11">
        <f t="shared" si="576"/>
        <v>2786821.7934165723</v>
      </c>
      <c r="T4585" s="11">
        <f t="shared" si="576"/>
        <v>7501892.9616685584</v>
      </c>
      <c r="U4585" s="11">
        <f t="shared" si="576"/>
        <v>29099761.860646993</v>
      </c>
    </row>
    <row r="4586" spans="1:21" x14ac:dyDescent="0.2">
      <c r="A4586" s="5">
        <v>4630</v>
      </c>
      <c r="B4586" s="17">
        <v>20</v>
      </c>
      <c r="C4586" s="16">
        <v>8</v>
      </c>
      <c r="D4586" s="16">
        <v>2003</v>
      </c>
      <c r="E4586" s="18">
        <v>38207</v>
      </c>
      <c r="F4586" s="9" t="s">
        <v>4520</v>
      </c>
      <c r="G4586" s="3">
        <v>2000000</v>
      </c>
      <c r="H4586" s="3">
        <v>4601043</v>
      </c>
      <c r="I4586" s="3">
        <v>9505996</v>
      </c>
      <c r="J4586" s="8" t="str">
        <f t="shared" si="570"/>
        <v/>
      </c>
      <c r="K4586" s="8" t="str">
        <f t="shared" si="571"/>
        <v/>
      </c>
      <c r="L4586" s="8" t="str">
        <f t="shared" si="572"/>
        <v>Thirteen</v>
      </c>
      <c r="M4586" s="8" t="str">
        <f t="shared" si="573"/>
        <v/>
      </c>
      <c r="N4586" s="8" t="str">
        <f t="shared" si="569"/>
        <v>Thirteen</v>
      </c>
      <c r="O4586" s="10">
        <f>INDEX(cpi!$A$1:$M$106,MATCH($D4586,cpi!$A:$A,0),MATCH($C4586,cpi!$1:$1,0))</f>
        <v>184.6</v>
      </c>
      <c r="P4586" s="10">
        <f>cpi!$I$2</f>
        <v>245.51900000000001</v>
      </c>
      <c r="Q4586" s="10">
        <f t="shared" si="574"/>
        <v>1.3300054171180933</v>
      </c>
      <c r="R4586" s="8" t="str">
        <f t="shared" si="575"/>
        <v/>
      </c>
      <c r="S4586" s="11">
        <f t="shared" si="576"/>
        <v>2660010.8342361865</v>
      </c>
      <c r="T4586" s="11">
        <f t="shared" si="576"/>
        <v>6119412.1143932836</v>
      </c>
      <c r="U4586" s="11">
        <f t="shared" si="576"/>
        <v>12643026.175102927</v>
      </c>
    </row>
    <row r="4587" spans="1:21" x14ac:dyDescent="0.2">
      <c r="A4587" s="5">
        <v>4631</v>
      </c>
      <c r="B4587" s="17">
        <v>23</v>
      </c>
      <c r="C4587" s="16">
        <v>1</v>
      </c>
      <c r="D4587" s="16">
        <v>2004</v>
      </c>
      <c r="E4587" s="18">
        <v>38657</v>
      </c>
      <c r="F4587" s="9" t="s">
        <v>4521</v>
      </c>
      <c r="G4587" s="3">
        <v>2000000</v>
      </c>
      <c r="H4587" s="3">
        <v>4593598</v>
      </c>
      <c r="I4587" s="3">
        <v>15396525</v>
      </c>
      <c r="J4587" s="8" t="str">
        <f t="shared" si="570"/>
        <v/>
      </c>
      <c r="K4587" s="8" t="str">
        <f t="shared" si="571"/>
        <v/>
      </c>
      <c r="L4587" s="8" t="str">
        <f t="shared" si="572"/>
        <v>Touching the Void</v>
      </c>
      <c r="M4587" s="8" t="str">
        <f t="shared" si="573"/>
        <v/>
      </c>
      <c r="N4587" s="8" t="str">
        <f t="shared" si="569"/>
        <v>Touching the Void</v>
      </c>
      <c r="O4587" s="10">
        <f>INDEX(cpi!$A$1:$M$106,MATCH($D4587,cpi!$A:$A,0),MATCH($C4587,cpi!$1:$1,0))</f>
        <v>185.2</v>
      </c>
      <c r="P4587" s="10">
        <f>cpi!$I$2</f>
        <v>245.51900000000001</v>
      </c>
      <c r="Q4587" s="10">
        <f t="shared" si="574"/>
        <v>1.3256965442764579</v>
      </c>
      <c r="R4587" s="8" t="str">
        <f t="shared" si="575"/>
        <v/>
      </c>
      <c r="S4587" s="11">
        <f t="shared" si="576"/>
        <v>2651393.088552916</v>
      </c>
      <c r="T4587" s="11">
        <f t="shared" si="576"/>
        <v>6089716.9943952486</v>
      </c>
      <c r="U4587" s="11">
        <f t="shared" si="576"/>
        <v>20411119.986366089</v>
      </c>
    </row>
    <row r="4588" spans="1:21" x14ac:dyDescent="0.2">
      <c r="A4588" s="5">
        <v>4632</v>
      </c>
      <c r="B4588" s="17">
        <v>8</v>
      </c>
      <c r="C4588" s="16">
        <v>10</v>
      </c>
      <c r="D4588" s="16">
        <v>2010</v>
      </c>
      <c r="E4588" s="18">
        <v>40400</v>
      </c>
      <c r="F4588" s="9" t="s">
        <v>4522</v>
      </c>
      <c r="G4588" s="3">
        <v>2000000</v>
      </c>
      <c r="H4588" s="3">
        <v>4311834</v>
      </c>
      <c r="I4588" s="3">
        <v>7799257</v>
      </c>
      <c r="J4588" s="8" t="str">
        <f t="shared" si="570"/>
        <v/>
      </c>
      <c r="K4588" s="8" t="str">
        <f t="shared" si="571"/>
        <v/>
      </c>
      <c r="L4588" s="8" t="str">
        <f t="shared" si="572"/>
        <v>Inside Job</v>
      </c>
      <c r="M4588" s="8" t="str">
        <f t="shared" si="573"/>
        <v/>
      </c>
      <c r="N4588" s="8" t="str">
        <f t="shared" si="569"/>
        <v>Inside Job</v>
      </c>
      <c r="O4588" s="10">
        <f>INDEX(cpi!$A$1:$M$106,MATCH($D4588,cpi!$A:$A,0),MATCH($C4588,cpi!$1:$1,0))</f>
        <v>218.71100000000001</v>
      </c>
      <c r="P4588" s="10">
        <f>cpi!$I$2</f>
        <v>245.51900000000001</v>
      </c>
      <c r="Q4588" s="10">
        <f t="shared" si="574"/>
        <v>1.1225727101060303</v>
      </c>
      <c r="R4588" s="8" t="str">
        <f t="shared" si="575"/>
        <v/>
      </c>
      <c r="S4588" s="11">
        <f t="shared" si="576"/>
        <v>2245145.4202120607</v>
      </c>
      <c r="T4588" s="11">
        <f t="shared" si="576"/>
        <v>4840347.1789073255</v>
      </c>
      <c r="U4588" s="11">
        <f t="shared" si="576"/>
        <v>8755233.0673034284</v>
      </c>
    </row>
    <row r="4589" spans="1:21" x14ac:dyDescent="0.2">
      <c r="A4589" s="5">
        <v>4633</v>
      </c>
      <c r="B4589" s="17">
        <v>1</v>
      </c>
      <c r="C4589" s="16">
        <v>1</v>
      </c>
      <c r="D4589" s="16">
        <v>1938</v>
      </c>
      <c r="E4589" s="18">
        <v>13881</v>
      </c>
      <c r="F4589" s="9" t="s">
        <v>4523</v>
      </c>
      <c r="G4589" s="3">
        <v>2000000</v>
      </c>
      <c r="H4589" s="3">
        <v>4000000</v>
      </c>
      <c r="I4589" s="3">
        <v>4000000</v>
      </c>
      <c r="J4589" s="8" t="str">
        <f t="shared" si="570"/>
        <v/>
      </c>
      <c r="K4589" s="8" t="str">
        <f t="shared" si="571"/>
        <v/>
      </c>
      <c r="L4589" s="8" t="str">
        <f t="shared" si="572"/>
        <v>Alexander's Ragtime Band</v>
      </c>
      <c r="M4589" s="8" t="str">
        <f t="shared" si="573"/>
        <v/>
      </c>
      <c r="N4589" s="8" t="str">
        <f t="shared" si="569"/>
        <v>Alexander's Ragtime Band</v>
      </c>
      <c r="O4589" s="10">
        <f>INDEX(cpi!$A$1:$M$106,MATCH($D4589,cpi!$A:$A,0),MATCH($C4589,cpi!$1:$1,0))</f>
        <v>14.2</v>
      </c>
      <c r="P4589" s="10">
        <f>cpi!$I$2</f>
        <v>245.51900000000001</v>
      </c>
      <c r="Q4589" s="10">
        <f t="shared" si="574"/>
        <v>17.290070422535212</v>
      </c>
      <c r="R4589" s="8" t="str">
        <f t="shared" si="575"/>
        <v/>
      </c>
      <c r="S4589" s="11">
        <f t="shared" si="576"/>
        <v>34580140.845070422</v>
      </c>
      <c r="T4589" s="11">
        <f t="shared" si="576"/>
        <v>69160281.690140843</v>
      </c>
      <c r="U4589" s="11">
        <f t="shared" si="576"/>
        <v>69160281.690140843</v>
      </c>
    </row>
    <row r="4590" spans="1:21" x14ac:dyDescent="0.2">
      <c r="A4590" s="5">
        <v>4634</v>
      </c>
      <c r="B4590" s="17">
        <v>17</v>
      </c>
      <c r="C4590" s="16">
        <v>6</v>
      </c>
      <c r="D4590" s="16">
        <v>2005</v>
      </c>
      <c r="E4590" s="18">
        <v>38843</v>
      </c>
      <c r="F4590" s="9" t="s">
        <v>4524</v>
      </c>
      <c r="G4590" s="3">
        <v>2000000</v>
      </c>
      <c r="H4590" s="3">
        <v>3885134</v>
      </c>
      <c r="I4590" s="3">
        <v>9615464</v>
      </c>
      <c r="J4590" s="8" t="str">
        <f t="shared" si="570"/>
        <v/>
      </c>
      <c r="K4590" s="8" t="str">
        <f t="shared" si="571"/>
        <v/>
      </c>
      <c r="L4590" s="8" t="str">
        <f t="shared" si="572"/>
        <v>Me and You and Everyone We Know</v>
      </c>
      <c r="M4590" s="8" t="str">
        <f t="shared" si="573"/>
        <v/>
      </c>
      <c r="N4590" s="8" t="str">
        <f t="shared" si="569"/>
        <v>Me and You and Everyone We Know</v>
      </c>
      <c r="O4590" s="10">
        <f>INDEX(cpi!$A$1:$M$106,MATCH($D4590,cpi!$A:$A,0),MATCH($C4590,cpi!$1:$1,0))</f>
        <v>194.5</v>
      </c>
      <c r="P4590" s="10">
        <f>cpi!$I$2</f>
        <v>245.51900000000001</v>
      </c>
      <c r="Q4590" s="10">
        <f t="shared" si="574"/>
        <v>1.2623084832904885</v>
      </c>
      <c r="R4590" s="8" t="str">
        <f t="shared" si="575"/>
        <v/>
      </c>
      <c r="S4590" s="11">
        <f t="shared" si="576"/>
        <v>2524616.9665809772</v>
      </c>
      <c r="T4590" s="11">
        <f t="shared" si="576"/>
        <v>4904237.6069203084</v>
      </c>
      <c r="U4590" s="11">
        <f t="shared" si="576"/>
        <v>12137681.777974294</v>
      </c>
    </row>
    <row r="4591" spans="1:21" x14ac:dyDescent="0.2">
      <c r="A4591" s="5">
        <v>4635</v>
      </c>
      <c r="B4591" s="17">
        <v>28</v>
      </c>
      <c r="C4591" s="16">
        <v>8</v>
      </c>
      <c r="D4591" s="16">
        <v>2015</v>
      </c>
      <c r="E4591" s="18">
        <v>42833</v>
      </c>
      <c r="F4591" s="9" t="s">
        <v>4525</v>
      </c>
      <c r="G4591" s="3">
        <v>2000000</v>
      </c>
      <c r="H4591" s="3">
        <v>3591417</v>
      </c>
      <c r="I4591" s="3">
        <v>10166209</v>
      </c>
      <c r="J4591" s="8" t="str">
        <f t="shared" si="570"/>
        <v/>
      </c>
      <c r="K4591" s="8" t="str">
        <f t="shared" si="571"/>
        <v/>
      </c>
      <c r="L4591" s="8" t="str">
        <f t="shared" si="572"/>
        <v>We Are Your Friends</v>
      </c>
      <c r="M4591" s="8" t="str">
        <f t="shared" si="573"/>
        <v/>
      </c>
      <c r="N4591" s="8" t="str">
        <f t="shared" si="569"/>
        <v>We Are Your Friends</v>
      </c>
      <c r="O4591" s="10">
        <f>INDEX(cpi!$A$1:$M$106,MATCH($D4591,cpi!$A:$A,0),MATCH($C4591,cpi!$1:$1,0))</f>
        <v>238.316</v>
      </c>
      <c r="P4591" s="10">
        <f>cpi!$I$2</f>
        <v>245.51900000000001</v>
      </c>
      <c r="Q4591" s="10">
        <f t="shared" si="574"/>
        <v>1.030224575773343</v>
      </c>
      <c r="R4591" s="8" t="str">
        <f t="shared" si="575"/>
        <v/>
      </c>
      <c r="S4591" s="11">
        <f t="shared" si="576"/>
        <v>2060449.151546686</v>
      </c>
      <c r="T4591" s="11">
        <f t="shared" si="576"/>
        <v>3699966.0552501725</v>
      </c>
      <c r="U4591" s="11">
        <f t="shared" si="576"/>
        <v>10473478.354248142</v>
      </c>
    </row>
    <row r="4592" spans="1:21" x14ac:dyDescent="0.2">
      <c r="A4592" s="5">
        <v>4636</v>
      </c>
      <c r="B4592" s="17">
        <v>10</v>
      </c>
      <c r="C4592" s="16">
        <v>11</v>
      </c>
      <c r="D4592" s="16">
        <v>2006</v>
      </c>
      <c r="E4592" s="18">
        <v>39001</v>
      </c>
      <c r="F4592" s="9" t="s">
        <v>4526</v>
      </c>
      <c r="G4592" s="3">
        <v>2000000</v>
      </c>
      <c r="H4592" s="3">
        <v>3337931</v>
      </c>
      <c r="I4592" s="3">
        <v>6225304</v>
      </c>
      <c r="J4592" s="8" t="str">
        <f t="shared" si="570"/>
        <v/>
      </c>
      <c r="K4592" s="8" t="str">
        <f t="shared" si="571"/>
        <v/>
      </c>
      <c r="L4592" s="8" t="str">
        <f t="shared" si="572"/>
        <v>Harsh Times</v>
      </c>
      <c r="M4592" s="8" t="str">
        <f t="shared" si="573"/>
        <v/>
      </c>
      <c r="N4592" s="8" t="str">
        <f t="shared" si="569"/>
        <v>Harsh Times</v>
      </c>
      <c r="O4592" s="10">
        <f>INDEX(cpi!$A$1:$M$106,MATCH($D4592,cpi!$A:$A,0),MATCH($C4592,cpi!$1:$1,0))</f>
        <v>201.5</v>
      </c>
      <c r="P4592" s="10">
        <f>cpi!$I$2</f>
        <v>245.51900000000001</v>
      </c>
      <c r="Q4592" s="10">
        <f t="shared" si="574"/>
        <v>1.2184565756823822</v>
      </c>
      <c r="R4592" s="8" t="str">
        <f t="shared" si="575"/>
        <v/>
      </c>
      <c r="S4592" s="11">
        <f t="shared" si="576"/>
        <v>2436913.1513647642</v>
      </c>
      <c r="T4592" s="11">
        <f t="shared" si="576"/>
        <v>4067123.9761240697</v>
      </c>
      <c r="U4592" s="11">
        <f t="shared" si="576"/>
        <v>7585262.5944218365</v>
      </c>
    </row>
    <row r="4593" spans="1:21" x14ac:dyDescent="0.2">
      <c r="A4593" s="5">
        <v>4637</v>
      </c>
      <c r="B4593" s="17">
        <v>3</v>
      </c>
      <c r="C4593" s="16">
        <v>3</v>
      </c>
      <c r="D4593" s="16">
        <v>2000</v>
      </c>
      <c r="E4593" s="18">
        <v>36588</v>
      </c>
      <c r="F4593" s="9" t="s">
        <v>4527</v>
      </c>
      <c r="G4593" s="3">
        <v>2000000</v>
      </c>
      <c r="H4593" s="3">
        <v>3330230</v>
      </c>
      <c r="I4593" s="3">
        <v>10672492</v>
      </c>
      <c r="J4593" s="8" t="str">
        <f t="shared" si="570"/>
        <v/>
      </c>
      <c r="K4593" s="8" t="str">
        <f t="shared" si="571"/>
        <v/>
      </c>
      <c r="L4593" s="8" t="str">
        <f t="shared" si="572"/>
        <v>Ghost Dog: The Way of the Samurai</v>
      </c>
      <c r="M4593" s="8" t="str">
        <f t="shared" si="573"/>
        <v/>
      </c>
      <c r="N4593" s="8" t="str">
        <f t="shared" si="569"/>
        <v>Ghost Dog: The Way of the Samurai</v>
      </c>
      <c r="O4593" s="10">
        <f>INDEX(cpi!$A$1:$M$106,MATCH($D4593,cpi!$A:$A,0),MATCH($C4593,cpi!$1:$1,0))</f>
        <v>171.2</v>
      </c>
      <c r="P4593" s="10">
        <f>cpi!$I$2</f>
        <v>245.51900000000001</v>
      </c>
      <c r="Q4593" s="10">
        <f t="shared" si="574"/>
        <v>1.4341063084112151</v>
      </c>
      <c r="R4593" s="8" t="str">
        <f t="shared" si="575"/>
        <v/>
      </c>
      <c r="S4593" s="11">
        <f t="shared" si="576"/>
        <v>2868212.6168224304</v>
      </c>
      <c r="T4593" s="11">
        <f t="shared" si="576"/>
        <v>4775903.8514602808</v>
      </c>
      <c r="U4593" s="11">
        <f t="shared" si="576"/>
        <v>15305488.103668226</v>
      </c>
    </row>
    <row r="4594" spans="1:21" x14ac:dyDescent="0.2">
      <c r="A4594" s="5">
        <v>4638</v>
      </c>
      <c r="B4594" s="17">
        <v>18</v>
      </c>
      <c r="C4594" s="16">
        <v>9</v>
      </c>
      <c r="D4594" s="16">
        <v>2015</v>
      </c>
      <c r="E4594" s="18">
        <v>42530</v>
      </c>
      <c r="F4594" s="9" t="s">
        <v>4528</v>
      </c>
      <c r="G4594" s="3">
        <v>2000000</v>
      </c>
      <c r="H4594" s="3">
        <v>2583301</v>
      </c>
      <c r="I4594" s="3">
        <v>2791973</v>
      </c>
      <c r="J4594" s="8" t="str">
        <f t="shared" si="570"/>
        <v/>
      </c>
      <c r="K4594" s="8" t="str">
        <f t="shared" si="571"/>
        <v/>
      </c>
      <c r="L4594" s="8" t="str">
        <f t="shared" si="572"/>
        <v>Captive</v>
      </c>
      <c r="M4594" s="8" t="str">
        <f t="shared" si="573"/>
        <v/>
      </c>
      <c r="N4594" s="8" t="str">
        <f t="shared" si="569"/>
        <v>Captive</v>
      </c>
      <c r="O4594" s="10">
        <f>INDEX(cpi!$A$1:$M$106,MATCH($D4594,cpi!$A:$A,0),MATCH($C4594,cpi!$1:$1,0))</f>
        <v>237.94499999999999</v>
      </c>
      <c r="P4594" s="10">
        <f>cpi!$I$2</f>
        <v>245.51900000000001</v>
      </c>
      <c r="Q4594" s="10">
        <f t="shared" si="574"/>
        <v>1.0318308852886171</v>
      </c>
      <c r="R4594" s="8" t="str">
        <f t="shared" si="575"/>
        <v/>
      </c>
      <c r="S4594" s="11">
        <f t="shared" si="576"/>
        <v>2063661.7705772342</v>
      </c>
      <c r="T4594" s="11">
        <f t="shared" si="576"/>
        <v>2665529.7577969697</v>
      </c>
      <c r="U4594" s="11">
        <f t="shared" si="576"/>
        <v>2880843.9722919161</v>
      </c>
    </row>
    <row r="4595" spans="1:21" x14ac:dyDescent="0.2">
      <c r="A4595" s="5">
        <v>4639</v>
      </c>
      <c r="B4595" s="17">
        <v>2</v>
      </c>
      <c r="C4595" s="16">
        <v>8</v>
      </c>
      <c r="D4595" s="16">
        <v>2002</v>
      </c>
      <c r="E4595" s="18">
        <v>37295</v>
      </c>
      <c r="F4595" s="9" t="s">
        <v>4529</v>
      </c>
      <c r="G4595" s="3">
        <v>2000000</v>
      </c>
      <c r="H4595" s="3">
        <v>2512846</v>
      </c>
      <c r="I4595" s="3">
        <v>3438804</v>
      </c>
      <c r="J4595" s="8" t="str">
        <f t="shared" si="570"/>
        <v/>
      </c>
      <c r="K4595" s="8" t="str">
        <f t="shared" si="571"/>
        <v/>
      </c>
      <c r="L4595" s="8" t="str">
        <f t="shared" si="572"/>
        <v>Full Frontal</v>
      </c>
      <c r="M4595" s="8" t="str">
        <f t="shared" si="573"/>
        <v/>
      </c>
      <c r="N4595" s="8" t="str">
        <f t="shared" si="569"/>
        <v>Full Frontal</v>
      </c>
      <c r="O4595" s="10">
        <f>INDEX(cpi!$A$1:$M$106,MATCH($D4595,cpi!$A:$A,0),MATCH($C4595,cpi!$1:$1,0))</f>
        <v>180.7</v>
      </c>
      <c r="P4595" s="10">
        <f>cpi!$I$2</f>
        <v>245.51900000000001</v>
      </c>
      <c r="Q4595" s="10">
        <f t="shared" si="574"/>
        <v>1.3587105700055342</v>
      </c>
      <c r="R4595" s="8" t="str">
        <f t="shared" si="575"/>
        <v/>
      </c>
      <c r="S4595" s="11">
        <f t="shared" si="576"/>
        <v>2717421.1400110684</v>
      </c>
      <c r="T4595" s="11">
        <f t="shared" si="576"/>
        <v>3414230.4209961267</v>
      </c>
      <c r="U4595" s="11">
        <f t="shared" si="576"/>
        <v>4672339.3429773115</v>
      </c>
    </row>
    <row r="4596" spans="1:21" x14ac:dyDescent="0.2">
      <c r="A4596" s="5">
        <v>4640</v>
      </c>
      <c r="B4596" s="17">
        <v>25</v>
      </c>
      <c r="C4596" s="16">
        <v>12</v>
      </c>
      <c r="D4596" s="16">
        <v>2008</v>
      </c>
      <c r="E4596" s="18">
        <v>40190</v>
      </c>
      <c r="F4596" s="9" t="s">
        <v>4530</v>
      </c>
      <c r="G4596" s="3">
        <v>2000000</v>
      </c>
      <c r="H4596">
        <v>2283849</v>
      </c>
      <c r="I4596" s="3">
        <v>13912289</v>
      </c>
      <c r="J4596" s="8" t="str">
        <f t="shared" si="570"/>
        <v/>
      </c>
      <c r="K4596" s="8" t="str">
        <f t="shared" si="571"/>
        <v/>
      </c>
      <c r="L4596" s="8" t="str">
        <f t="shared" si="572"/>
        <v>Waltz with Bashir</v>
      </c>
      <c r="M4596" s="8" t="str">
        <f t="shared" si="573"/>
        <v/>
      </c>
      <c r="N4596" s="8" t="str">
        <f t="shared" si="569"/>
        <v>Waltz with Bashir</v>
      </c>
      <c r="O4596" s="10">
        <f>INDEX(cpi!$A$1:$M$106,MATCH($D4596,cpi!$A:$A,0),MATCH($C4596,cpi!$1:$1,0))</f>
        <v>210.22800000000001</v>
      </c>
      <c r="P4596" s="10">
        <f>cpi!$I$2</f>
        <v>245.51900000000001</v>
      </c>
      <c r="Q4596" s="10">
        <f t="shared" si="574"/>
        <v>1.1678701219628214</v>
      </c>
      <c r="R4596" s="8" t="str">
        <f t="shared" si="575"/>
        <v/>
      </c>
      <c r="S4596" s="11">
        <f t="shared" si="576"/>
        <v>2335740.2439256427</v>
      </c>
      <c r="T4596" s="11">
        <f t="shared" si="576"/>
        <v>2667239.0101746675</v>
      </c>
      <c r="U4596" s="11">
        <f t="shared" si="576"/>
        <v>16247746.651212018</v>
      </c>
    </row>
    <row r="4597" spans="1:21" x14ac:dyDescent="0.2">
      <c r="A4597" s="5">
        <v>4641</v>
      </c>
      <c r="B4597" s="17">
        <v>28</v>
      </c>
      <c r="C4597" s="16">
        <v>6</v>
      </c>
      <c r="D4597" s="16">
        <v>2006</v>
      </c>
      <c r="E4597" s="18">
        <v>39544</v>
      </c>
      <c r="F4597" s="9" t="s">
        <v>4531</v>
      </c>
      <c r="G4597" s="3">
        <v>2000000</v>
      </c>
      <c r="H4597">
        <v>2072645</v>
      </c>
      <c r="I4597" s="3">
        <v>2077844</v>
      </c>
      <c r="J4597" s="8" t="str">
        <f t="shared" si="570"/>
        <v/>
      </c>
      <c r="K4597" s="8" t="str">
        <f t="shared" si="571"/>
        <v/>
      </c>
      <c r="L4597" s="8" t="str">
        <f t="shared" si="572"/>
        <v>Strangers with Candy</v>
      </c>
      <c r="M4597" s="8" t="str">
        <f t="shared" si="573"/>
        <v/>
      </c>
      <c r="N4597" s="8" t="str">
        <f t="shared" si="569"/>
        <v>Strangers with Candy</v>
      </c>
      <c r="O4597" s="10">
        <f>INDEX(cpi!$A$1:$M$106,MATCH($D4597,cpi!$A:$A,0),MATCH($C4597,cpi!$1:$1,0))</f>
        <v>202.9</v>
      </c>
      <c r="P4597" s="10">
        <f>cpi!$I$2</f>
        <v>245.51900000000001</v>
      </c>
      <c r="Q4597" s="10">
        <f t="shared" si="574"/>
        <v>1.2100492853622473</v>
      </c>
      <c r="R4597" s="8" t="str">
        <f t="shared" si="575"/>
        <v/>
      </c>
      <c r="S4597" s="11">
        <f t="shared" si="576"/>
        <v>2420098.5707244948</v>
      </c>
      <c r="T4597" s="11">
        <f t="shared" si="576"/>
        <v>2508002.6010596352</v>
      </c>
      <c r="U4597" s="11">
        <f t="shared" si="576"/>
        <v>2514293.6472942336</v>
      </c>
    </row>
    <row r="4598" spans="1:21" x14ac:dyDescent="0.2">
      <c r="A4598" s="5">
        <v>4642</v>
      </c>
      <c r="B4598" s="17">
        <v>4</v>
      </c>
      <c r="C4598" s="16">
        <v>10</v>
      </c>
      <c r="D4598" s="16">
        <v>2006</v>
      </c>
      <c r="E4598" s="18">
        <v>38817</v>
      </c>
      <c r="F4598" s="9" t="s">
        <v>4532</v>
      </c>
      <c r="G4598" s="3">
        <v>2000000</v>
      </c>
      <c r="H4598">
        <v>1985292</v>
      </c>
      <c r="I4598">
        <v>1985292</v>
      </c>
      <c r="J4598" s="8" t="str">
        <f t="shared" si="570"/>
        <v/>
      </c>
      <c r="K4598" s="8" t="str">
        <f t="shared" si="571"/>
        <v/>
      </c>
      <c r="L4598" s="8" t="str">
        <f t="shared" si="572"/>
        <v>Shortbus</v>
      </c>
      <c r="M4598" s="8" t="str">
        <f t="shared" si="573"/>
        <v/>
      </c>
      <c r="N4598" s="8" t="str">
        <f t="shared" si="569"/>
        <v>Shortbus</v>
      </c>
      <c r="O4598" s="10">
        <f>INDEX(cpi!$A$1:$M$106,MATCH($D4598,cpi!$A:$A,0),MATCH($C4598,cpi!$1:$1,0))</f>
        <v>201.8</v>
      </c>
      <c r="P4598" s="10">
        <f>cpi!$I$2</f>
        <v>245.51900000000001</v>
      </c>
      <c r="Q4598" s="10">
        <f t="shared" si="574"/>
        <v>1.2166451932606541</v>
      </c>
      <c r="R4598" s="8" t="str">
        <f t="shared" si="575"/>
        <v/>
      </c>
      <c r="S4598" s="11">
        <f t="shared" si="576"/>
        <v>2433290.3865213082</v>
      </c>
      <c r="T4598" s="11">
        <f t="shared" si="576"/>
        <v>2415395.9690188305</v>
      </c>
      <c r="U4598" s="11">
        <f t="shared" si="576"/>
        <v>2415395.9690188305</v>
      </c>
    </row>
    <row r="4599" spans="1:21" x14ac:dyDescent="0.2">
      <c r="A4599" s="5">
        <v>4643</v>
      </c>
      <c r="B4599" s="17">
        <v>2</v>
      </c>
      <c r="C4599" s="16">
        <v>5</v>
      </c>
      <c r="D4599" s="16">
        <v>2008</v>
      </c>
      <c r="E4599" s="18">
        <v>39483</v>
      </c>
      <c r="F4599" s="9" t="s">
        <v>4533</v>
      </c>
      <c r="G4599" s="3">
        <v>2000000</v>
      </c>
      <c r="H4599">
        <v>1785505</v>
      </c>
      <c r="I4599">
        <v>11263263</v>
      </c>
      <c r="J4599" s="8" t="str">
        <f t="shared" si="570"/>
        <v/>
      </c>
      <c r="K4599" s="8" t="str">
        <f t="shared" si="571"/>
        <v/>
      </c>
      <c r="L4599" s="8" t="str">
        <f t="shared" si="572"/>
        <v>Son of Rambow: A Home Movie</v>
      </c>
      <c r="M4599" s="8" t="str">
        <f t="shared" si="573"/>
        <v/>
      </c>
      <c r="N4599" s="8" t="str">
        <f t="shared" si="569"/>
        <v>Son of Rambow: A Home Movie</v>
      </c>
      <c r="O4599" s="10">
        <f>INDEX(cpi!$A$1:$M$106,MATCH($D4599,cpi!$A:$A,0),MATCH($C4599,cpi!$1:$1,0))</f>
        <v>216.63200000000001</v>
      </c>
      <c r="P4599" s="10">
        <f>cpi!$I$2</f>
        <v>245.51900000000001</v>
      </c>
      <c r="Q4599" s="10">
        <f t="shared" si="574"/>
        <v>1.1333459507367332</v>
      </c>
      <c r="R4599" s="8" t="str">
        <f t="shared" si="575"/>
        <v/>
      </c>
      <c r="S4599" s="11">
        <f t="shared" si="576"/>
        <v>2266691.9014734663</v>
      </c>
      <c r="T4599" s="11">
        <f t="shared" si="576"/>
        <v>2023594.8617701908</v>
      </c>
      <c r="U4599" s="11">
        <f t="shared" si="576"/>
        <v>12765173.51313287</v>
      </c>
    </row>
    <row r="4600" spans="1:21" x14ac:dyDescent="0.2">
      <c r="A4600" s="5">
        <v>4644</v>
      </c>
      <c r="B4600" s="17">
        <v>12</v>
      </c>
      <c r="C4600" s="16">
        <v>9</v>
      </c>
      <c r="D4600" s="16">
        <v>2003</v>
      </c>
      <c r="E4600" s="18">
        <v>37964</v>
      </c>
      <c r="F4600" s="9" t="s">
        <v>4534</v>
      </c>
      <c r="G4600" s="3">
        <v>2000000</v>
      </c>
      <c r="H4600">
        <v>1660865</v>
      </c>
      <c r="I4600">
        <v>1660865</v>
      </c>
      <c r="J4600" s="8" t="str">
        <f t="shared" si="570"/>
        <v/>
      </c>
      <c r="K4600" s="8" t="str">
        <f t="shared" si="571"/>
        <v/>
      </c>
      <c r="L4600" s="8" t="str">
        <f t="shared" si="572"/>
        <v>The Book of Mormon Movie, Volume 1: The Journey</v>
      </c>
      <c r="M4600" s="8" t="str">
        <f t="shared" si="573"/>
        <v/>
      </c>
      <c r="N4600" s="8" t="str">
        <f t="shared" si="569"/>
        <v>The Book of Mormon Movie, Volume 1: The Journey</v>
      </c>
      <c r="O4600" s="10">
        <f>INDEX(cpi!$A$1:$M$106,MATCH($D4600,cpi!$A:$A,0),MATCH($C4600,cpi!$1:$1,0))</f>
        <v>185.2</v>
      </c>
      <c r="P4600" s="10">
        <f>cpi!$I$2</f>
        <v>245.51900000000001</v>
      </c>
      <c r="Q4600" s="10">
        <f t="shared" si="574"/>
        <v>1.3256965442764579</v>
      </c>
      <c r="R4600" s="8" t="str">
        <f t="shared" si="575"/>
        <v/>
      </c>
      <c r="S4600" s="11">
        <f t="shared" si="576"/>
        <v>2651393.088552916</v>
      </c>
      <c r="T4600" s="11">
        <f t="shared" si="576"/>
        <v>2201802.9910097192</v>
      </c>
      <c r="U4600" s="11">
        <f t="shared" si="576"/>
        <v>2201802.9910097192</v>
      </c>
    </row>
    <row r="4601" spans="1:21" x14ac:dyDescent="0.2">
      <c r="A4601" s="5">
        <v>4645</v>
      </c>
      <c r="B4601" s="17">
        <v>12</v>
      </c>
      <c r="C4601" s="16">
        <v>5</v>
      </c>
      <c r="D4601" s="16">
        <v>2000</v>
      </c>
      <c r="E4601" s="18">
        <v>36865</v>
      </c>
      <c r="F4601" s="9" t="s">
        <v>2615</v>
      </c>
      <c r="G4601" s="3">
        <v>2000000</v>
      </c>
      <c r="H4601">
        <v>1577287</v>
      </c>
      <c r="I4601">
        <v>2419669</v>
      </c>
      <c r="J4601" s="8" t="str">
        <f t="shared" si="570"/>
        <v/>
      </c>
      <c r="K4601" s="8" t="str">
        <f t="shared" si="571"/>
        <v/>
      </c>
      <c r="L4601" s="8" t="str">
        <f t="shared" si="572"/>
        <v>Hamlet</v>
      </c>
      <c r="M4601" s="8">
        <f t="shared" si="573"/>
        <v>1</v>
      </c>
      <c r="N4601" s="8" t="str">
        <f t="shared" si="569"/>
        <v>Hamlet (2000)</v>
      </c>
      <c r="O4601" s="10">
        <f>INDEX(cpi!$A$1:$M$106,MATCH($D4601,cpi!$A:$A,0),MATCH($C4601,cpi!$1:$1,0))</f>
        <v>171.5</v>
      </c>
      <c r="P4601" s="10">
        <f>cpi!$I$2</f>
        <v>245.51900000000001</v>
      </c>
      <c r="Q4601" s="10">
        <f t="shared" si="574"/>
        <v>1.4315976676384841</v>
      </c>
      <c r="R4601" s="8" t="str">
        <f t="shared" si="575"/>
        <v/>
      </c>
      <c r="S4601" s="11">
        <f t="shared" si="576"/>
        <v>2863195.3352769683</v>
      </c>
      <c r="T4601" s="11">
        <f t="shared" si="576"/>
        <v>2258040.3903965014</v>
      </c>
      <c r="U4601" s="11">
        <f t="shared" si="576"/>
        <v>3463992.496857143</v>
      </c>
    </row>
    <row r="4602" spans="1:21" x14ac:dyDescent="0.2">
      <c r="A4602" s="5">
        <v>4647</v>
      </c>
      <c r="B4602" s="17">
        <v>7</v>
      </c>
      <c r="C4602" s="16">
        <v>8</v>
      </c>
      <c r="D4602" s="16">
        <v>2015</v>
      </c>
      <c r="E4602" s="18">
        <v>42193</v>
      </c>
      <c r="F4602" s="9" t="s">
        <v>4535</v>
      </c>
      <c r="G4602" s="3">
        <v>2000000</v>
      </c>
      <c r="H4602">
        <v>1477002</v>
      </c>
      <c r="I4602">
        <v>2279959</v>
      </c>
      <c r="J4602" s="8" t="str">
        <f t="shared" si="570"/>
        <v/>
      </c>
      <c r="K4602" s="8" t="str">
        <f t="shared" si="571"/>
        <v/>
      </c>
      <c r="L4602" s="8" t="str">
        <f t="shared" si="572"/>
        <v>The Diary of a Teenage Girl</v>
      </c>
      <c r="M4602" s="8" t="str">
        <f t="shared" si="573"/>
        <v/>
      </c>
      <c r="N4602" s="8" t="str">
        <f t="shared" si="569"/>
        <v>The Diary of a Teenage Girl</v>
      </c>
      <c r="O4602" s="10">
        <f>INDEX(cpi!$A$1:$M$106,MATCH($D4602,cpi!$A:$A,0),MATCH($C4602,cpi!$1:$1,0))</f>
        <v>238.316</v>
      </c>
      <c r="P4602" s="10">
        <f>cpi!$I$2</f>
        <v>245.51900000000001</v>
      </c>
      <c r="Q4602" s="10">
        <f t="shared" si="574"/>
        <v>1.030224575773343</v>
      </c>
      <c r="R4602" s="8" t="str">
        <f t="shared" si="575"/>
        <v/>
      </c>
      <c r="S4602" s="11">
        <f t="shared" si="576"/>
        <v>2060449.151546686</v>
      </c>
      <c r="T4602" s="11">
        <f t="shared" si="576"/>
        <v>1521643.7588663793</v>
      </c>
      <c r="U4602" s="11">
        <f t="shared" si="576"/>
        <v>2348869.7935556155</v>
      </c>
    </row>
    <row r="4603" spans="1:21" x14ac:dyDescent="0.2">
      <c r="A4603" s="5">
        <v>4648</v>
      </c>
      <c r="B4603" s="17">
        <v>27</v>
      </c>
      <c r="C4603" s="16">
        <v>7</v>
      </c>
      <c r="D4603" s="16">
        <v>2007</v>
      </c>
      <c r="E4603" s="18">
        <v>39879</v>
      </c>
      <c r="F4603" s="9" t="s">
        <v>4536</v>
      </c>
      <c r="G4603" s="3">
        <v>2000000</v>
      </c>
      <c r="H4603">
        <v>1433319</v>
      </c>
      <c r="I4603">
        <v>1433319</v>
      </c>
      <c r="J4603" s="8" t="str">
        <f t="shared" si="570"/>
        <v/>
      </c>
      <c r="K4603" s="8" t="str">
        <f t="shared" si="571"/>
        <v/>
      </c>
      <c r="L4603" s="8" t="str">
        <f t="shared" si="572"/>
        <v>No End In Sight</v>
      </c>
      <c r="M4603" s="8" t="str">
        <f t="shared" si="573"/>
        <v/>
      </c>
      <c r="N4603" s="8" t="str">
        <f t="shared" si="569"/>
        <v>No End In Sight</v>
      </c>
      <c r="O4603" s="10">
        <f>INDEX(cpi!$A$1:$M$106,MATCH($D4603,cpi!$A:$A,0),MATCH($C4603,cpi!$1:$1,0))</f>
        <v>208.29900000000001</v>
      </c>
      <c r="P4603" s="10">
        <f>cpi!$I$2</f>
        <v>245.51900000000001</v>
      </c>
      <c r="Q4603" s="10">
        <f t="shared" si="574"/>
        <v>1.1786854473617252</v>
      </c>
      <c r="R4603" s="8" t="str">
        <f t="shared" si="575"/>
        <v/>
      </c>
      <c r="S4603" s="11">
        <f t="shared" si="576"/>
        <v>2357370.8947234503</v>
      </c>
      <c r="T4603" s="11">
        <f t="shared" si="576"/>
        <v>1689432.2467270605</v>
      </c>
      <c r="U4603" s="11">
        <f t="shared" si="576"/>
        <v>1689432.2467270605</v>
      </c>
    </row>
    <row r="4604" spans="1:21" x14ac:dyDescent="0.2">
      <c r="A4604" s="5">
        <v>4649</v>
      </c>
      <c r="B4604" s="17">
        <v>30</v>
      </c>
      <c r="C4604" s="16">
        <v>4</v>
      </c>
      <c r="D4604" s="16">
        <v>1999</v>
      </c>
      <c r="E4604" s="18">
        <v>37046</v>
      </c>
      <c r="F4604" s="9" t="s">
        <v>4537</v>
      </c>
      <c r="G4604" s="3">
        <v>2000000</v>
      </c>
      <c r="H4604">
        <v>1152411</v>
      </c>
      <c r="I4604">
        <v>1152411</v>
      </c>
      <c r="J4604" s="8" t="str">
        <f t="shared" si="570"/>
        <v/>
      </c>
      <c r="K4604" s="8" t="str">
        <f t="shared" si="571"/>
        <v/>
      </c>
      <c r="L4604" s="8" t="str">
        <f t="shared" si="572"/>
        <v>Get Real</v>
      </c>
      <c r="M4604" s="8" t="str">
        <f t="shared" si="573"/>
        <v/>
      </c>
      <c r="N4604" s="8" t="str">
        <f t="shared" si="569"/>
        <v>Get Real</v>
      </c>
      <c r="O4604" s="10">
        <f>INDEX(cpi!$A$1:$M$106,MATCH($D4604,cpi!$A:$A,0),MATCH($C4604,cpi!$1:$1,0))</f>
        <v>166.2</v>
      </c>
      <c r="P4604" s="10">
        <f>cpi!$I$2</f>
        <v>245.51900000000001</v>
      </c>
      <c r="Q4604" s="10">
        <f t="shared" si="574"/>
        <v>1.4772503008423588</v>
      </c>
      <c r="R4604" s="8" t="str">
        <f t="shared" si="575"/>
        <v/>
      </c>
      <c r="S4604" s="11">
        <f t="shared" si="576"/>
        <v>2954500.6016847175</v>
      </c>
      <c r="T4604" s="11">
        <f t="shared" si="576"/>
        <v>1702399.4964440435</v>
      </c>
      <c r="U4604" s="11">
        <f t="shared" si="576"/>
        <v>1702399.4964440435</v>
      </c>
    </row>
    <row r="4605" spans="1:21" x14ac:dyDescent="0.2">
      <c r="A4605" s="5">
        <v>4650</v>
      </c>
      <c r="B4605" s="17">
        <v>7</v>
      </c>
      <c r="C4605" s="16">
        <v>9</v>
      </c>
      <c r="D4605" s="16">
        <v>2007</v>
      </c>
      <c r="E4605" s="18">
        <v>39272</v>
      </c>
      <c r="F4605" s="9" t="s">
        <v>4538</v>
      </c>
      <c r="G4605" s="3">
        <v>2000000</v>
      </c>
      <c r="H4605">
        <v>1134358</v>
      </c>
      <c r="I4605">
        <v>1134358</v>
      </c>
      <c r="J4605" s="8" t="str">
        <f t="shared" si="570"/>
        <v/>
      </c>
      <c r="K4605" s="8" t="str">
        <f t="shared" si="571"/>
        <v/>
      </c>
      <c r="L4605" s="8" t="str">
        <f t="shared" si="572"/>
        <v>In the Shadow of the Moon</v>
      </c>
      <c r="M4605" s="8" t="str">
        <f t="shared" si="573"/>
        <v/>
      </c>
      <c r="N4605" s="8" t="str">
        <f t="shared" si="569"/>
        <v>In the Shadow of the Moon</v>
      </c>
      <c r="O4605" s="10">
        <f>INDEX(cpi!$A$1:$M$106,MATCH($D4605,cpi!$A:$A,0),MATCH($C4605,cpi!$1:$1,0))</f>
        <v>208.49</v>
      </c>
      <c r="P4605" s="10">
        <f>cpi!$I$2</f>
        <v>245.51900000000001</v>
      </c>
      <c r="Q4605" s="10">
        <f t="shared" si="574"/>
        <v>1.1776056405583002</v>
      </c>
      <c r="R4605" s="8" t="str">
        <f t="shared" si="575"/>
        <v/>
      </c>
      <c r="S4605" s="11">
        <f t="shared" si="576"/>
        <v>2355211.2811166006</v>
      </c>
      <c r="T4605" s="11">
        <f t="shared" si="576"/>
        <v>1335826.3792124323</v>
      </c>
      <c r="U4605" s="11">
        <f t="shared" si="576"/>
        <v>1335826.3792124323</v>
      </c>
    </row>
    <row r="4606" spans="1:21" x14ac:dyDescent="0.2">
      <c r="A4606" s="5">
        <v>4651</v>
      </c>
      <c r="B4606" s="17">
        <v>8</v>
      </c>
      <c r="C4606" s="16">
        <v>4</v>
      </c>
      <c r="D4606" s="16">
        <v>2011</v>
      </c>
      <c r="E4606" s="18">
        <v>40759</v>
      </c>
      <c r="F4606" s="9" t="s">
        <v>4539</v>
      </c>
      <c r="G4606" s="3">
        <v>2000000</v>
      </c>
      <c r="H4606" s="3">
        <v>977772</v>
      </c>
      <c r="I4606" s="3">
        <v>1869928</v>
      </c>
      <c r="J4606" s="8" t="str">
        <f t="shared" si="570"/>
        <v/>
      </c>
      <c r="K4606" s="8" t="str">
        <f t="shared" si="571"/>
        <v/>
      </c>
      <c r="L4606" s="8" t="str">
        <f t="shared" si="572"/>
        <v>Meek's Cutoff</v>
      </c>
      <c r="M4606" s="8" t="str">
        <f t="shared" si="573"/>
        <v/>
      </c>
      <c r="N4606" s="8" t="str">
        <f t="shared" si="569"/>
        <v>Meek's Cutoff</v>
      </c>
      <c r="O4606" s="10">
        <f>INDEX(cpi!$A$1:$M$106,MATCH($D4606,cpi!$A:$A,0),MATCH($C4606,cpi!$1:$1,0))</f>
        <v>224.90600000000001</v>
      </c>
      <c r="P4606" s="10">
        <f>cpi!$I$2</f>
        <v>245.51900000000001</v>
      </c>
      <c r="Q4606" s="10">
        <f t="shared" si="574"/>
        <v>1.0916516233448641</v>
      </c>
      <c r="R4606" s="8" t="str">
        <f t="shared" si="575"/>
        <v/>
      </c>
      <c r="S4606" s="11">
        <f t="shared" si="576"/>
        <v>2183303.246689728</v>
      </c>
      <c r="T4606" s="11">
        <f t="shared" si="576"/>
        <v>1067386.3910611544</v>
      </c>
      <c r="U4606" s="11">
        <f t="shared" si="576"/>
        <v>2041309.9367380149</v>
      </c>
    </row>
    <row r="4607" spans="1:21" x14ac:dyDescent="0.2">
      <c r="A4607" s="5">
        <v>4652</v>
      </c>
      <c r="B4607" s="17">
        <v>11</v>
      </c>
      <c r="C4607" s="16">
        <v>2</v>
      </c>
      <c r="D4607" s="16">
        <v>2005</v>
      </c>
      <c r="E4607" s="18">
        <v>38658</v>
      </c>
      <c r="F4607" s="9" t="s">
        <v>4540</v>
      </c>
      <c r="G4607" s="3">
        <v>2000000</v>
      </c>
      <c r="H4607" s="3">
        <v>691880</v>
      </c>
      <c r="I4607" s="3">
        <v>691880</v>
      </c>
      <c r="J4607" s="8" t="str">
        <f t="shared" si="570"/>
        <v/>
      </c>
      <c r="K4607" s="8" t="str">
        <f t="shared" si="571"/>
        <v/>
      </c>
      <c r="L4607" s="8" t="str">
        <f t="shared" si="572"/>
        <v>Inside Deep Throat</v>
      </c>
      <c r="M4607" s="8" t="str">
        <f t="shared" si="573"/>
        <v/>
      </c>
      <c r="N4607" s="8" t="str">
        <f t="shared" si="569"/>
        <v>Inside Deep Throat</v>
      </c>
      <c r="O4607" s="10">
        <f>INDEX(cpi!$A$1:$M$106,MATCH($D4607,cpi!$A:$A,0),MATCH($C4607,cpi!$1:$1,0))</f>
        <v>191.8</v>
      </c>
      <c r="P4607" s="10">
        <f>cpi!$I$2</f>
        <v>245.51900000000001</v>
      </c>
      <c r="Q4607" s="10">
        <f t="shared" si="574"/>
        <v>1.2800782064650678</v>
      </c>
      <c r="R4607" s="8" t="str">
        <f t="shared" si="575"/>
        <v/>
      </c>
      <c r="S4607" s="11">
        <f t="shared" si="576"/>
        <v>2560156.4129301356</v>
      </c>
      <c r="T4607" s="11">
        <f t="shared" si="576"/>
        <v>885660.50948905107</v>
      </c>
      <c r="U4607" s="11">
        <f t="shared" si="576"/>
        <v>885660.50948905107</v>
      </c>
    </row>
    <row r="4608" spans="1:21" x14ac:dyDescent="0.2">
      <c r="A4608" s="5">
        <v>4653</v>
      </c>
      <c r="B4608" s="17">
        <v>28</v>
      </c>
      <c r="C4608" s="16">
        <v>9</v>
      </c>
      <c r="D4608" s="16">
        <v>2001</v>
      </c>
      <c r="E4608" s="18">
        <v>37720</v>
      </c>
      <c r="F4608" s="9" t="s">
        <v>4541</v>
      </c>
      <c r="G4608" s="3">
        <v>2000000</v>
      </c>
      <c r="H4608" s="3">
        <v>638227</v>
      </c>
      <c r="I4608" s="3">
        <v>1075504</v>
      </c>
      <c r="J4608" s="8" t="str">
        <f t="shared" si="570"/>
        <v/>
      </c>
      <c r="K4608" s="8" t="str">
        <f t="shared" si="571"/>
        <v/>
      </c>
      <c r="L4608" s="8" t="str">
        <f t="shared" si="572"/>
        <v>Dinner Rush</v>
      </c>
      <c r="M4608" s="8" t="str">
        <f t="shared" si="573"/>
        <v/>
      </c>
      <c r="N4608" s="8" t="str">
        <f t="shared" si="569"/>
        <v>Dinner Rush</v>
      </c>
      <c r="O4608" s="10">
        <f>INDEX(cpi!$A$1:$M$106,MATCH($D4608,cpi!$A:$A,0),MATCH($C4608,cpi!$1:$1,0))</f>
        <v>178.3</v>
      </c>
      <c r="P4608" s="10">
        <f>cpi!$I$2</f>
        <v>245.51900000000001</v>
      </c>
      <c r="Q4608" s="10">
        <f t="shared" si="574"/>
        <v>1.3769994391475042</v>
      </c>
      <c r="R4608" s="8" t="str">
        <f t="shared" si="575"/>
        <v/>
      </c>
      <c r="S4608" s="11">
        <f t="shared" si="576"/>
        <v>2753998.8782950086</v>
      </c>
      <c r="T4608" s="11">
        <f t="shared" si="576"/>
        <v>878838.22104879422</v>
      </c>
      <c r="U4608" s="11">
        <f t="shared" si="576"/>
        <v>1480968.4048008975</v>
      </c>
    </row>
    <row r="4609" spans="1:21" x14ac:dyDescent="0.2">
      <c r="A4609" s="5">
        <v>4654</v>
      </c>
      <c r="B4609" s="17">
        <v>24</v>
      </c>
      <c r="C4609" s="16">
        <v>9</v>
      </c>
      <c r="D4609" s="16">
        <v>2010</v>
      </c>
      <c r="E4609" s="18">
        <v>40886</v>
      </c>
      <c r="F4609" s="9" t="s">
        <v>4542</v>
      </c>
      <c r="G4609" s="3">
        <v>2000000</v>
      </c>
      <c r="H4609" s="3">
        <v>636706</v>
      </c>
      <c r="I4609" s="3">
        <v>636706</v>
      </c>
      <c r="J4609" s="8" t="str">
        <f t="shared" si="570"/>
        <v/>
      </c>
      <c r="K4609" s="8" t="str">
        <f t="shared" si="571"/>
        <v/>
      </c>
      <c r="L4609" s="8" t="str">
        <f t="shared" si="572"/>
        <v>The Virginity Hit</v>
      </c>
      <c r="M4609" s="8" t="str">
        <f t="shared" si="573"/>
        <v/>
      </c>
      <c r="N4609" s="8" t="str">
        <f t="shared" si="569"/>
        <v>The Virginity Hit</v>
      </c>
      <c r="O4609" s="10">
        <f>INDEX(cpi!$A$1:$M$106,MATCH($D4609,cpi!$A:$A,0),MATCH($C4609,cpi!$1:$1,0))</f>
        <v>218.43899999999999</v>
      </c>
      <c r="P4609" s="10">
        <f>cpi!$I$2</f>
        <v>245.51900000000001</v>
      </c>
      <c r="Q4609" s="10">
        <f t="shared" si="574"/>
        <v>1.1239705363968888</v>
      </c>
      <c r="R4609" s="8" t="str">
        <f t="shared" si="575"/>
        <v/>
      </c>
      <c r="S4609" s="11">
        <f t="shared" si="576"/>
        <v>2247941.0727937776</v>
      </c>
      <c r="T4609" s="11">
        <f t="shared" si="576"/>
        <v>715638.78434711753</v>
      </c>
      <c r="U4609" s="11">
        <f t="shared" si="576"/>
        <v>715638.78434711753</v>
      </c>
    </row>
    <row r="4610" spans="1:21" x14ac:dyDescent="0.2">
      <c r="A4610" s="5">
        <v>4655</v>
      </c>
      <c r="B4610" s="17">
        <v>15</v>
      </c>
      <c r="C4610" s="16">
        <v>5</v>
      </c>
      <c r="D4610" s="16">
        <v>1998</v>
      </c>
      <c r="E4610" s="18">
        <v>36224</v>
      </c>
      <c r="F4610" s="9" t="s">
        <v>4543</v>
      </c>
      <c r="G4610" s="3">
        <v>2000000</v>
      </c>
      <c r="H4610" s="3">
        <v>537948</v>
      </c>
      <c r="I4610" s="3">
        <v>539961</v>
      </c>
      <c r="J4610" s="8" t="str">
        <f t="shared" si="570"/>
        <v/>
      </c>
      <c r="K4610" s="8" t="str">
        <f t="shared" si="571"/>
        <v/>
      </c>
      <c r="L4610" s="8" t="str">
        <f t="shared" si="572"/>
        <v>Clockwatchers</v>
      </c>
      <c r="M4610" s="8" t="str">
        <f t="shared" si="573"/>
        <v/>
      </c>
      <c r="N4610" s="8" t="str">
        <f t="shared" ref="N4610:N4673" si="577">IF(M4610=1,L4610&amp;" ("&amp;D4610&amp;")",L4610)</f>
        <v>Clockwatchers</v>
      </c>
      <c r="O4610" s="10">
        <f>INDEX(cpi!$A$1:$M$106,MATCH($D4610,cpi!$A:$A,0),MATCH($C4610,cpi!$1:$1,0))</f>
        <v>162.80000000000001</v>
      </c>
      <c r="P4610" s="10">
        <f>cpi!$I$2</f>
        <v>245.51900000000001</v>
      </c>
      <c r="Q4610" s="10">
        <f t="shared" si="574"/>
        <v>1.5081019656019656</v>
      </c>
      <c r="R4610" s="8" t="str">
        <f t="shared" si="575"/>
        <v/>
      </c>
      <c r="S4610" s="11">
        <f t="shared" si="576"/>
        <v>3016203.9312039311</v>
      </c>
      <c r="T4610" s="11">
        <f t="shared" si="576"/>
        <v>811280.43619164627</v>
      </c>
      <c r="U4610" s="11">
        <f t="shared" si="576"/>
        <v>814316.24544840294</v>
      </c>
    </row>
    <row r="4611" spans="1:21" x14ac:dyDescent="0.2">
      <c r="A4611" s="5">
        <v>4656</v>
      </c>
      <c r="B4611" s="17">
        <v>6</v>
      </c>
      <c r="C4611" s="16">
        <v>11</v>
      </c>
      <c r="D4611" s="16">
        <v>1985</v>
      </c>
      <c r="E4611" s="18">
        <v>31209</v>
      </c>
      <c r="F4611" s="9" t="s">
        <v>4544</v>
      </c>
      <c r="G4611" s="3">
        <v>2000000</v>
      </c>
      <c r="H4611" s="3">
        <v>390659</v>
      </c>
      <c r="I4611" s="3">
        <v>1663296</v>
      </c>
      <c r="J4611" s="8" t="str">
        <f t="shared" ref="J4611:J4674" si="578">IF(I4611=0,1,"")</f>
        <v/>
      </c>
      <c r="K4611" s="8" t="str">
        <f t="shared" ref="K4611:K4674" si="579">IF(D4611&gt;2017,1,"")</f>
        <v/>
      </c>
      <c r="L4611" s="8" t="str">
        <f t="shared" ref="L4611:L4674" si="580">F4611</f>
        <v>Subway</v>
      </c>
      <c r="M4611" s="8" t="str">
        <f t="shared" ref="M4611:M4674" si="581">IF(COUNTIF($L$2:$L$5233,L4611)&gt;1,1,"")</f>
        <v/>
      </c>
      <c r="N4611" s="8" t="str">
        <f t="shared" si="577"/>
        <v>Subway</v>
      </c>
      <c r="O4611" s="10">
        <f>INDEX(cpi!$A$1:$M$106,MATCH($D4611,cpi!$A:$A,0),MATCH($C4611,cpi!$1:$1,0))</f>
        <v>109</v>
      </c>
      <c r="P4611" s="10">
        <f>cpi!$I$2</f>
        <v>245.51900000000001</v>
      </c>
      <c r="Q4611" s="10">
        <f t="shared" ref="Q4611:Q4674" si="582">P4611/O4611</f>
        <v>2.2524678899082571</v>
      </c>
      <c r="R4611" s="8" t="str">
        <f t="shared" ref="R4611:R4674" si="583">IF(ISERROR(Q4611),1,"")</f>
        <v/>
      </c>
      <c r="S4611" s="11">
        <f t="shared" ref="S4611:U4674" si="584">G4611*$Q4611</f>
        <v>4504935.7798165139</v>
      </c>
      <c r="T4611" s="11">
        <f t="shared" si="584"/>
        <v>879946.85340366978</v>
      </c>
      <c r="U4611" s="11">
        <f t="shared" si="584"/>
        <v>3746520.8314128444</v>
      </c>
    </row>
    <row r="4612" spans="1:21" x14ac:dyDescent="0.2">
      <c r="A4612" s="5">
        <v>4657</v>
      </c>
      <c r="B4612" s="17">
        <v>15</v>
      </c>
      <c r="C4612" s="16">
        <v>4</v>
      </c>
      <c r="D4612" s="16">
        <v>2005</v>
      </c>
      <c r="E4612" s="18">
        <v>38780</v>
      </c>
      <c r="F4612" s="9" t="s">
        <v>4545</v>
      </c>
      <c r="G4612" s="3">
        <v>2000000</v>
      </c>
      <c r="H4612">
        <v>388532</v>
      </c>
      <c r="I4612">
        <v>466106</v>
      </c>
      <c r="J4612" s="8" t="str">
        <f t="shared" si="578"/>
        <v/>
      </c>
      <c r="K4612" s="8" t="str">
        <f t="shared" si="579"/>
        <v/>
      </c>
      <c r="L4612" s="8" t="str">
        <f t="shared" si="580"/>
        <v>House of D</v>
      </c>
      <c r="M4612" s="8" t="str">
        <f t="shared" si="581"/>
        <v/>
      </c>
      <c r="N4612" s="8" t="str">
        <f t="shared" si="577"/>
        <v>House of D</v>
      </c>
      <c r="O4612" s="10">
        <f>INDEX(cpi!$A$1:$M$106,MATCH($D4612,cpi!$A:$A,0),MATCH($C4612,cpi!$1:$1,0))</f>
        <v>194.6</v>
      </c>
      <c r="P4612" s="10">
        <f>cpi!$I$2</f>
        <v>245.51900000000001</v>
      </c>
      <c r="Q4612" s="10">
        <f t="shared" si="582"/>
        <v>1.2616598150051388</v>
      </c>
      <c r="R4612" s="8" t="str">
        <f t="shared" si="583"/>
        <v/>
      </c>
      <c r="S4612" s="11">
        <f t="shared" si="584"/>
        <v>2523319.6300102775</v>
      </c>
      <c r="T4612" s="11">
        <f t="shared" si="584"/>
        <v>490195.2112435766</v>
      </c>
      <c r="U4612" s="11">
        <f t="shared" si="584"/>
        <v>588067.20973278524</v>
      </c>
    </row>
    <row r="4613" spans="1:21" x14ac:dyDescent="0.2">
      <c r="A4613" s="5">
        <v>4658</v>
      </c>
      <c r="B4613" s="17">
        <v>18</v>
      </c>
      <c r="C4613" s="16">
        <v>1</v>
      </c>
      <c r="D4613" s="16">
        <v>2008</v>
      </c>
      <c r="E4613" s="18">
        <v>39965</v>
      </c>
      <c r="F4613" s="9" t="s">
        <v>4546</v>
      </c>
      <c r="G4613" s="3">
        <v>2000000</v>
      </c>
      <c r="H4613">
        <v>347578</v>
      </c>
      <c r="I4613">
        <v>2350641</v>
      </c>
      <c r="J4613" s="8" t="str">
        <f t="shared" si="578"/>
        <v/>
      </c>
      <c r="K4613" s="8" t="str">
        <f t="shared" si="579"/>
        <v/>
      </c>
      <c r="L4613" s="8" t="str">
        <f t="shared" si="580"/>
        <v>Teeth</v>
      </c>
      <c r="M4613" s="8" t="str">
        <f t="shared" si="581"/>
        <v/>
      </c>
      <c r="N4613" s="8" t="str">
        <f t="shared" si="577"/>
        <v>Teeth</v>
      </c>
      <c r="O4613" s="10">
        <f>INDEX(cpi!$A$1:$M$106,MATCH($D4613,cpi!$A:$A,0),MATCH($C4613,cpi!$1:$1,0))</f>
        <v>211.08</v>
      </c>
      <c r="P4613" s="10">
        <f>cpi!$I$2</f>
        <v>245.51900000000001</v>
      </c>
      <c r="Q4613" s="10">
        <f t="shared" si="582"/>
        <v>1.1631561493272693</v>
      </c>
      <c r="R4613" s="8" t="str">
        <f t="shared" si="583"/>
        <v/>
      </c>
      <c r="S4613" s="11">
        <f t="shared" si="584"/>
        <v>2326312.2986545386</v>
      </c>
      <c r="T4613" s="11">
        <f t="shared" si="584"/>
        <v>404287.4880708736</v>
      </c>
      <c r="U4613" s="11">
        <f t="shared" si="584"/>
        <v>2734162.5340108015</v>
      </c>
    </row>
    <row r="4614" spans="1:21" x14ac:dyDescent="0.2">
      <c r="A4614" s="5">
        <v>4659</v>
      </c>
      <c r="B4614" s="17">
        <v>26</v>
      </c>
      <c r="C4614" s="16">
        <v>7</v>
      </c>
      <c r="D4614" s="16">
        <v>1996</v>
      </c>
      <c r="E4614" s="18">
        <v>35833</v>
      </c>
      <c r="F4614" s="9" t="s">
        <v>4547</v>
      </c>
      <c r="G4614" s="3">
        <v>2000000</v>
      </c>
      <c r="H4614">
        <v>304602</v>
      </c>
      <c r="I4614">
        <v>304602</v>
      </c>
      <c r="J4614" s="8" t="str">
        <f t="shared" si="578"/>
        <v/>
      </c>
      <c r="K4614" s="8" t="str">
        <f t="shared" si="579"/>
        <v/>
      </c>
      <c r="L4614" s="8" t="str">
        <f t="shared" si="580"/>
        <v>Stonewall</v>
      </c>
      <c r="M4614" s="8" t="str">
        <f t="shared" si="581"/>
        <v/>
      </c>
      <c r="N4614" s="8" t="str">
        <f t="shared" si="577"/>
        <v>Stonewall</v>
      </c>
      <c r="O4614" s="10">
        <f>INDEX(cpi!$A$1:$M$106,MATCH($D4614,cpi!$A:$A,0),MATCH($C4614,cpi!$1:$1,0))</f>
        <v>157</v>
      </c>
      <c r="P4614" s="10">
        <f>cpi!$I$2</f>
        <v>245.51900000000001</v>
      </c>
      <c r="Q4614" s="10">
        <f t="shared" si="582"/>
        <v>1.5638152866242039</v>
      </c>
      <c r="R4614" s="8" t="str">
        <f t="shared" si="583"/>
        <v/>
      </c>
      <c r="S4614" s="11">
        <f t="shared" si="584"/>
        <v>3127630.5732484078</v>
      </c>
      <c r="T4614" s="11">
        <f t="shared" si="584"/>
        <v>476341.26393630577</v>
      </c>
      <c r="U4614" s="11">
        <f t="shared" si="584"/>
        <v>476341.26393630577</v>
      </c>
    </row>
    <row r="4615" spans="1:21" x14ac:dyDescent="0.2">
      <c r="A4615" s="5">
        <v>4660</v>
      </c>
      <c r="B4615" s="17">
        <v>8</v>
      </c>
      <c r="C4615" s="16">
        <v>9</v>
      </c>
      <c r="D4615" s="16">
        <v>2006</v>
      </c>
      <c r="E4615" s="18">
        <v>38938</v>
      </c>
      <c r="F4615" s="9" t="s">
        <v>4548</v>
      </c>
      <c r="G4615" s="3">
        <v>2000000</v>
      </c>
      <c r="H4615">
        <v>199176</v>
      </c>
      <c r="I4615">
        <v>759504</v>
      </c>
      <c r="J4615" s="8" t="str">
        <f t="shared" si="578"/>
        <v/>
      </c>
      <c r="K4615" s="8" t="str">
        <f t="shared" si="579"/>
        <v/>
      </c>
      <c r="L4615" s="8" t="str">
        <f t="shared" si="580"/>
        <v>Sherrybaby</v>
      </c>
      <c r="M4615" s="8" t="str">
        <f t="shared" si="581"/>
        <v/>
      </c>
      <c r="N4615" s="8" t="str">
        <f t="shared" si="577"/>
        <v>Sherrybaby</v>
      </c>
      <c r="O4615" s="10">
        <f>INDEX(cpi!$A$1:$M$106,MATCH($D4615,cpi!$A:$A,0),MATCH($C4615,cpi!$1:$1,0))</f>
        <v>202.9</v>
      </c>
      <c r="P4615" s="10">
        <f>cpi!$I$2</f>
        <v>245.51900000000001</v>
      </c>
      <c r="Q4615" s="10">
        <f t="shared" si="582"/>
        <v>1.2100492853622473</v>
      </c>
      <c r="R4615" s="8" t="str">
        <f t="shared" si="583"/>
        <v/>
      </c>
      <c r="S4615" s="11">
        <f t="shared" si="584"/>
        <v>2420098.5707244948</v>
      </c>
      <c r="T4615" s="11">
        <f t="shared" si="584"/>
        <v>241012.77646131098</v>
      </c>
      <c r="U4615" s="11">
        <f t="shared" si="584"/>
        <v>919037.27242976823</v>
      </c>
    </row>
    <row r="4616" spans="1:21" x14ac:dyDescent="0.2">
      <c r="A4616" s="5">
        <v>4661</v>
      </c>
      <c r="B4616" s="17">
        <v>13</v>
      </c>
      <c r="C4616" s="16">
        <v>2</v>
      </c>
      <c r="D4616" s="16">
        <v>2015</v>
      </c>
      <c r="E4616" s="18">
        <v>42371</v>
      </c>
      <c r="F4616" s="9" t="s">
        <v>4549</v>
      </c>
      <c r="G4616" s="3">
        <v>2000000</v>
      </c>
      <c r="H4616" s="3">
        <v>147299</v>
      </c>
      <c r="I4616" s="3">
        <v>147299</v>
      </c>
      <c r="J4616" s="8" t="str">
        <f t="shared" si="578"/>
        <v/>
      </c>
      <c r="K4616" s="8" t="str">
        <f t="shared" si="579"/>
        <v/>
      </c>
      <c r="L4616" s="8" t="str">
        <f t="shared" si="580"/>
        <v>The Last Five Years</v>
      </c>
      <c r="M4616" s="8" t="str">
        <f t="shared" si="581"/>
        <v/>
      </c>
      <c r="N4616" s="8" t="str">
        <f t="shared" si="577"/>
        <v>The Last Five Years</v>
      </c>
      <c r="O4616" s="10">
        <f>INDEX(cpi!$A$1:$M$106,MATCH($D4616,cpi!$A:$A,0),MATCH($C4616,cpi!$1:$1,0))</f>
        <v>234.72200000000001</v>
      </c>
      <c r="P4616" s="10">
        <f>cpi!$I$2</f>
        <v>245.51900000000001</v>
      </c>
      <c r="Q4616" s="10">
        <f t="shared" si="582"/>
        <v>1.0459990968038786</v>
      </c>
      <c r="R4616" s="8" t="str">
        <f t="shared" si="583"/>
        <v/>
      </c>
      <c r="S4616" s="11">
        <f t="shared" si="584"/>
        <v>2091998.1936077571</v>
      </c>
      <c r="T4616" s="11">
        <f t="shared" si="584"/>
        <v>154074.62096011452</v>
      </c>
      <c r="U4616" s="11">
        <f t="shared" si="584"/>
        <v>154074.62096011452</v>
      </c>
    </row>
    <row r="4617" spans="1:21" x14ac:dyDescent="0.2">
      <c r="A4617" s="5">
        <v>4662</v>
      </c>
      <c r="B4617" s="17">
        <v>18</v>
      </c>
      <c r="C4617" s="16">
        <v>9</v>
      </c>
      <c r="D4617" s="16">
        <v>1998</v>
      </c>
      <c r="E4617" s="18">
        <v>36320</v>
      </c>
      <c r="F4617" s="9" t="s">
        <v>4550</v>
      </c>
      <c r="G4617" s="3">
        <v>2000000</v>
      </c>
      <c r="H4617" s="3">
        <v>134624</v>
      </c>
      <c r="I4617" s="3">
        <v>134624</v>
      </c>
      <c r="J4617" s="8" t="str">
        <f t="shared" si="578"/>
        <v/>
      </c>
      <c r="K4617" s="8" t="str">
        <f t="shared" si="579"/>
        <v/>
      </c>
      <c r="L4617" s="8" t="str">
        <f t="shared" si="580"/>
        <v>Six-String Samurai</v>
      </c>
      <c r="M4617" s="8" t="str">
        <f t="shared" si="581"/>
        <v/>
      </c>
      <c r="N4617" s="8" t="str">
        <f t="shared" si="577"/>
        <v>Six-String Samurai</v>
      </c>
      <c r="O4617" s="10">
        <f>INDEX(cpi!$A$1:$M$106,MATCH($D4617,cpi!$A:$A,0),MATCH($C4617,cpi!$1:$1,0))</f>
        <v>163.6</v>
      </c>
      <c r="P4617" s="10">
        <f>cpi!$I$2</f>
        <v>245.51900000000001</v>
      </c>
      <c r="Q4617" s="10">
        <f t="shared" si="582"/>
        <v>1.5007273838630808</v>
      </c>
      <c r="R4617" s="8" t="str">
        <f t="shared" si="583"/>
        <v/>
      </c>
      <c r="S4617" s="11">
        <f t="shared" si="584"/>
        <v>3001454.7677261615</v>
      </c>
      <c r="T4617" s="11">
        <f t="shared" si="584"/>
        <v>202033.92332518339</v>
      </c>
      <c r="U4617" s="11">
        <f t="shared" si="584"/>
        <v>202033.92332518339</v>
      </c>
    </row>
    <row r="4618" spans="1:21" x14ac:dyDescent="0.2">
      <c r="A4618" s="5">
        <v>4663</v>
      </c>
      <c r="B4618" s="17">
        <v>26</v>
      </c>
      <c r="C4618" s="16">
        <v>5</v>
      </c>
      <c r="D4618" s="16">
        <v>2000</v>
      </c>
      <c r="E4618" s="18">
        <v>37292</v>
      </c>
      <c r="F4618" s="9" t="s">
        <v>4551</v>
      </c>
      <c r="G4618" s="3">
        <v>2000000</v>
      </c>
      <c r="H4618" s="3">
        <v>121807</v>
      </c>
      <c r="I4618" s="3">
        <v>121807</v>
      </c>
      <c r="J4618" s="8" t="str">
        <f t="shared" si="578"/>
        <v/>
      </c>
      <c r="K4618" s="8" t="str">
        <f t="shared" si="579"/>
        <v/>
      </c>
      <c r="L4618" s="8" t="str">
        <f t="shared" si="580"/>
        <v>Hum to Mohabbt Karega</v>
      </c>
      <c r="M4618" s="8" t="str">
        <f t="shared" si="581"/>
        <v/>
      </c>
      <c r="N4618" s="8" t="str">
        <f t="shared" si="577"/>
        <v>Hum to Mohabbt Karega</v>
      </c>
      <c r="O4618" s="10">
        <f>INDEX(cpi!$A$1:$M$106,MATCH($D4618,cpi!$A:$A,0),MATCH($C4618,cpi!$1:$1,0))</f>
        <v>171.5</v>
      </c>
      <c r="P4618" s="10">
        <f>cpi!$I$2</f>
        <v>245.51900000000001</v>
      </c>
      <c r="Q4618" s="10">
        <f t="shared" si="582"/>
        <v>1.4315976676384841</v>
      </c>
      <c r="R4618" s="8" t="str">
        <f t="shared" si="583"/>
        <v/>
      </c>
      <c r="S4618" s="11">
        <f t="shared" si="584"/>
        <v>2863195.3352769683</v>
      </c>
      <c r="T4618" s="11">
        <f t="shared" si="584"/>
        <v>174378.61710204082</v>
      </c>
      <c r="U4618" s="11">
        <f t="shared" si="584"/>
        <v>174378.61710204082</v>
      </c>
    </row>
    <row r="4619" spans="1:21" x14ac:dyDescent="0.2">
      <c r="A4619" s="5">
        <v>4664</v>
      </c>
      <c r="B4619" s="17">
        <v>15</v>
      </c>
      <c r="C4619" s="16">
        <v>4</v>
      </c>
      <c r="D4619" s="16">
        <v>2005</v>
      </c>
      <c r="E4619" s="18">
        <v>38780</v>
      </c>
      <c r="F4619" s="9" t="s">
        <v>4552</v>
      </c>
      <c r="G4619" s="3">
        <v>2000000</v>
      </c>
      <c r="H4619" s="3">
        <v>120620</v>
      </c>
      <c r="I4619" s="3">
        <v>2226603</v>
      </c>
      <c r="J4619" s="8" t="str">
        <f t="shared" si="578"/>
        <v/>
      </c>
      <c r="K4619" s="8" t="str">
        <f t="shared" si="579"/>
        <v/>
      </c>
      <c r="L4619" s="8" t="str">
        <f t="shared" si="580"/>
        <v>It's All Gone Pete Tong</v>
      </c>
      <c r="M4619" s="8" t="str">
        <f t="shared" si="581"/>
        <v/>
      </c>
      <c r="N4619" s="8" t="str">
        <f t="shared" si="577"/>
        <v>It's All Gone Pete Tong</v>
      </c>
      <c r="O4619" s="10">
        <f>INDEX(cpi!$A$1:$M$106,MATCH($D4619,cpi!$A:$A,0),MATCH($C4619,cpi!$1:$1,0))</f>
        <v>194.6</v>
      </c>
      <c r="P4619" s="10">
        <f>cpi!$I$2</f>
        <v>245.51900000000001</v>
      </c>
      <c r="Q4619" s="10">
        <f t="shared" si="582"/>
        <v>1.2616598150051388</v>
      </c>
      <c r="R4619" s="8" t="str">
        <f t="shared" si="583"/>
        <v/>
      </c>
      <c r="S4619" s="11">
        <f t="shared" si="584"/>
        <v>2523319.6300102775</v>
      </c>
      <c r="T4619" s="11">
        <f t="shared" si="584"/>
        <v>152181.40688591983</v>
      </c>
      <c r="U4619" s="11">
        <f t="shared" si="584"/>
        <v>2809215.529069887</v>
      </c>
    </row>
    <row r="4620" spans="1:21" x14ac:dyDescent="0.2">
      <c r="A4620" s="5">
        <v>4665</v>
      </c>
      <c r="B4620" s="17">
        <v>29</v>
      </c>
      <c r="C4620" s="16">
        <v>1</v>
      </c>
      <c r="D4620" s="16">
        <v>2010</v>
      </c>
      <c r="E4620" s="18">
        <v>41030</v>
      </c>
      <c r="F4620" s="9" t="s">
        <v>4553</v>
      </c>
      <c r="G4620" s="3">
        <v>2000000</v>
      </c>
      <c r="H4620" s="3">
        <v>102645</v>
      </c>
      <c r="I4620" s="3">
        <v>102645</v>
      </c>
      <c r="J4620" s="8" t="str">
        <f t="shared" si="578"/>
        <v/>
      </c>
      <c r="K4620" s="8" t="str">
        <f t="shared" si="579"/>
        <v/>
      </c>
      <c r="L4620" s="8" t="str">
        <f t="shared" si="580"/>
        <v>Saint John of Las Vegas</v>
      </c>
      <c r="M4620" s="8" t="str">
        <f t="shared" si="581"/>
        <v/>
      </c>
      <c r="N4620" s="8" t="str">
        <f t="shared" si="577"/>
        <v>Saint John of Las Vegas</v>
      </c>
      <c r="O4620" s="10">
        <f>INDEX(cpi!$A$1:$M$106,MATCH($D4620,cpi!$A:$A,0),MATCH($C4620,cpi!$1:$1,0))</f>
        <v>216.68700000000001</v>
      </c>
      <c r="P4620" s="10">
        <f>cpi!$I$2</f>
        <v>245.51900000000001</v>
      </c>
      <c r="Q4620" s="10">
        <f t="shared" si="582"/>
        <v>1.1330582822227453</v>
      </c>
      <c r="R4620" s="8" t="str">
        <f t="shared" si="583"/>
        <v/>
      </c>
      <c r="S4620" s="11">
        <f t="shared" si="584"/>
        <v>2266116.5644454905</v>
      </c>
      <c r="T4620" s="11">
        <f t="shared" si="584"/>
        <v>116302.76737875369</v>
      </c>
      <c r="U4620" s="11">
        <f t="shared" si="584"/>
        <v>116302.76737875369</v>
      </c>
    </row>
    <row r="4621" spans="1:21" x14ac:dyDescent="0.2">
      <c r="A4621" s="5">
        <v>4666</v>
      </c>
      <c r="B4621" s="17">
        <v>15</v>
      </c>
      <c r="C4621" s="16">
        <v>4</v>
      </c>
      <c r="D4621" s="16">
        <v>1998</v>
      </c>
      <c r="E4621" s="18">
        <v>36223</v>
      </c>
      <c r="F4621" s="9" t="s">
        <v>4554</v>
      </c>
      <c r="G4621" s="3">
        <v>2000000</v>
      </c>
      <c r="H4621" s="3">
        <v>72544</v>
      </c>
      <c r="I4621" s="3">
        <v>72544</v>
      </c>
      <c r="J4621" s="8" t="str">
        <f t="shared" si="578"/>
        <v/>
      </c>
      <c r="K4621" s="8" t="str">
        <f t="shared" si="579"/>
        <v/>
      </c>
      <c r="L4621" s="8" t="str">
        <f t="shared" si="580"/>
        <v>24 7: Twenty Four Seven</v>
      </c>
      <c r="M4621" s="8" t="str">
        <f t="shared" si="581"/>
        <v/>
      </c>
      <c r="N4621" s="8" t="str">
        <f t="shared" si="577"/>
        <v>24 7: Twenty Four Seven</v>
      </c>
      <c r="O4621" s="10">
        <f>INDEX(cpi!$A$1:$M$106,MATCH($D4621,cpi!$A:$A,0),MATCH($C4621,cpi!$1:$1,0))</f>
        <v>162.5</v>
      </c>
      <c r="P4621" s="10">
        <f>cpi!$I$2</f>
        <v>245.51900000000001</v>
      </c>
      <c r="Q4621" s="10">
        <f t="shared" si="582"/>
        <v>1.510886153846154</v>
      </c>
      <c r="R4621" s="8" t="str">
        <f t="shared" si="583"/>
        <v/>
      </c>
      <c r="S4621" s="11">
        <f t="shared" si="584"/>
        <v>3021772.307692308</v>
      </c>
      <c r="T4621" s="11">
        <f t="shared" si="584"/>
        <v>109605.7251446154</v>
      </c>
      <c r="U4621" s="11">
        <f t="shared" si="584"/>
        <v>109605.7251446154</v>
      </c>
    </row>
    <row r="4622" spans="1:21" x14ac:dyDescent="0.2">
      <c r="A4622" s="5">
        <v>4667</v>
      </c>
      <c r="B4622" s="17">
        <v>19</v>
      </c>
      <c r="C4622" s="16">
        <v>9</v>
      </c>
      <c r="D4622" s="16">
        <v>2014</v>
      </c>
      <c r="E4622" s="18">
        <v>42194</v>
      </c>
      <c r="F4622" s="9" t="s">
        <v>4555</v>
      </c>
      <c r="G4622" s="3">
        <v>2000000</v>
      </c>
      <c r="H4622" s="3">
        <v>72277</v>
      </c>
      <c r="I4622" s="3">
        <v>72277</v>
      </c>
      <c r="J4622" s="8" t="str">
        <f t="shared" si="578"/>
        <v/>
      </c>
      <c r="K4622" s="8" t="str">
        <f t="shared" si="579"/>
        <v/>
      </c>
      <c r="L4622" s="8" t="str">
        <f t="shared" si="580"/>
        <v>Pump</v>
      </c>
      <c r="M4622" s="8" t="str">
        <f t="shared" si="581"/>
        <v/>
      </c>
      <c r="N4622" s="8" t="str">
        <f t="shared" si="577"/>
        <v>Pump</v>
      </c>
      <c r="O4622" s="10">
        <f>INDEX(cpi!$A$1:$M$106,MATCH($D4622,cpi!$A:$A,0),MATCH($C4622,cpi!$1:$1,0))</f>
        <v>238.03100000000001</v>
      </c>
      <c r="P4622" s="10">
        <f>cpi!$I$2</f>
        <v>245.51900000000001</v>
      </c>
      <c r="Q4622" s="10">
        <f t="shared" si="582"/>
        <v>1.0314580873919783</v>
      </c>
      <c r="R4622" s="8" t="str">
        <f t="shared" si="583"/>
        <v/>
      </c>
      <c r="S4622" s="11">
        <f t="shared" si="584"/>
        <v>2062916.1747839567</v>
      </c>
      <c r="T4622" s="11">
        <f t="shared" si="584"/>
        <v>74550.696182430023</v>
      </c>
      <c r="U4622" s="11">
        <f t="shared" si="584"/>
        <v>74550.696182430023</v>
      </c>
    </row>
    <row r="4623" spans="1:21" x14ac:dyDescent="0.2">
      <c r="A4623" s="5">
        <v>4668</v>
      </c>
      <c r="B4623" s="17">
        <v>24</v>
      </c>
      <c r="C4623" s="16">
        <v>10</v>
      </c>
      <c r="D4623" s="16">
        <v>2008</v>
      </c>
      <c r="E4623" s="18">
        <v>40157</v>
      </c>
      <c r="F4623" s="9" t="s">
        <v>4556</v>
      </c>
      <c r="G4623" s="3">
        <v>2000000</v>
      </c>
      <c r="H4623" s="3">
        <v>55202</v>
      </c>
      <c r="I4623" s="3">
        <v>2046090</v>
      </c>
      <c r="J4623" s="8" t="str">
        <f t="shared" si="578"/>
        <v/>
      </c>
      <c r="K4623" s="8" t="str">
        <f t="shared" si="579"/>
        <v/>
      </c>
      <c r="L4623" s="8" t="str">
        <f t="shared" si="580"/>
        <v>Roadside Romeo</v>
      </c>
      <c r="M4623" s="8" t="str">
        <f t="shared" si="581"/>
        <v/>
      </c>
      <c r="N4623" s="8" t="str">
        <f t="shared" si="577"/>
        <v>Roadside Romeo</v>
      </c>
      <c r="O4623" s="10">
        <f>INDEX(cpi!$A$1:$M$106,MATCH($D4623,cpi!$A:$A,0),MATCH($C4623,cpi!$1:$1,0))</f>
        <v>216.57300000000001</v>
      </c>
      <c r="P4623" s="10">
        <f>cpi!$I$2</f>
        <v>245.51900000000001</v>
      </c>
      <c r="Q4623" s="10">
        <f t="shared" si="582"/>
        <v>1.1336547030331574</v>
      </c>
      <c r="R4623" s="8" t="str">
        <f t="shared" si="583"/>
        <v/>
      </c>
      <c r="S4623" s="11">
        <f t="shared" si="584"/>
        <v>2267309.4060663148</v>
      </c>
      <c r="T4623" s="11">
        <f t="shared" si="584"/>
        <v>62580.006916836355</v>
      </c>
      <c r="U4623" s="11">
        <f t="shared" si="584"/>
        <v>2319559.5513291131</v>
      </c>
    </row>
    <row r="4624" spans="1:21" x14ac:dyDescent="0.2">
      <c r="A4624" s="5">
        <v>4669</v>
      </c>
      <c r="B4624" s="17">
        <v>4</v>
      </c>
      <c r="C4624" s="16">
        <v>5</v>
      </c>
      <c r="D4624" s="16">
        <v>2001</v>
      </c>
      <c r="E4624" s="18">
        <v>36986</v>
      </c>
      <c r="F4624" s="9" t="s">
        <v>4557</v>
      </c>
      <c r="G4624" s="3">
        <v>2000000</v>
      </c>
      <c r="H4624" s="3">
        <v>49388</v>
      </c>
      <c r="I4624" s="3">
        <v>76654</v>
      </c>
      <c r="J4624" s="8" t="str">
        <f t="shared" si="578"/>
        <v/>
      </c>
      <c r="K4624" s="8" t="str">
        <f t="shared" si="579"/>
        <v/>
      </c>
      <c r="L4624" s="8" t="str">
        <f t="shared" si="580"/>
        <v>Eureka</v>
      </c>
      <c r="M4624" s="8" t="str">
        <f t="shared" si="581"/>
        <v/>
      </c>
      <c r="N4624" s="8" t="str">
        <f t="shared" si="577"/>
        <v>Eureka</v>
      </c>
      <c r="O4624" s="10">
        <f>INDEX(cpi!$A$1:$M$106,MATCH($D4624,cpi!$A:$A,0),MATCH($C4624,cpi!$1:$1,0))</f>
        <v>177.7</v>
      </c>
      <c r="P4624" s="10">
        <f>cpi!$I$2</f>
        <v>245.51900000000001</v>
      </c>
      <c r="Q4624" s="10">
        <f t="shared" si="582"/>
        <v>1.3816488463702872</v>
      </c>
      <c r="R4624" s="8" t="str">
        <f t="shared" si="583"/>
        <v/>
      </c>
      <c r="S4624" s="11">
        <f t="shared" si="584"/>
        <v>2763297.6927405745</v>
      </c>
      <c r="T4624" s="11">
        <f t="shared" si="584"/>
        <v>68236.873224535739</v>
      </c>
      <c r="U4624" s="11">
        <f t="shared" si="584"/>
        <v>105908.910669668</v>
      </c>
    </row>
    <row r="4625" spans="1:21" x14ac:dyDescent="0.2">
      <c r="A4625" s="5">
        <v>4670</v>
      </c>
      <c r="B4625" s="17">
        <v>7</v>
      </c>
      <c r="C4625" s="16">
        <v>4</v>
      </c>
      <c r="D4625" s="16">
        <v>2015</v>
      </c>
      <c r="E4625" s="18">
        <v>42189</v>
      </c>
      <c r="F4625" s="9" t="s">
        <v>4558</v>
      </c>
      <c r="G4625" s="3">
        <v>2000000</v>
      </c>
      <c r="H4625" s="3">
        <v>45431</v>
      </c>
      <c r="I4625" s="3">
        <v>45431</v>
      </c>
      <c r="J4625" s="8" t="str">
        <f t="shared" si="578"/>
        <v/>
      </c>
      <c r="K4625" s="8" t="str">
        <f t="shared" si="579"/>
        <v/>
      </c>
      <c r="L4625" s="8" t="str">
        <f t="shared" si="580"/>
        <v>Lost River</v>
      </c>
      <c r="M4625" s="8" t="str">
        <f t="shared" si="581"/>
        <v/>
      </c>
      <c r="N4625" s="8" t="str">
        <f t="shared" si="577"/>
        <v>Lost River</v>
      </c>
      <c r="O4625" s="10">
        <f>INDEX(cpi!$A$1:$M$106,MATCH($D4625,cpi!$A:$A,0),MATCH($C4625,cpi!$1:$1,0))</f>
        <v>236.59899999999999</v>
      </c>
      <c r="P4625" s="10">
        <f>cpi!$I$2</f>
        <v>245.51900000000001</v>
      </c>
      <c r="Q4625" s="10">
        <f t="shared" si="582"/>
        <v>1.0377009201222323</v>
      </c>
      <c r="R4625" s="8" t="str">
        <f t="shared" si="583"/>
        <v/>
      </c>
      <c r="S4625" s="11">
        <f t="shared" si="584"/>
        <v>2075401.8402444646</v>
      </c>
      <c r="T4625" s="11">
        <f t="shared" si="584"/>
        <v>47143.790502073134</v>
      </c>
      <c r="U4625" s="11">
        <f t="shared" si="584"/>
        <v>47143.790502073134</v>
      </c>
    </row>
    <row r="4626" spans="1:21" x14ac:dyDescent="0.2">
      <c r="A4626" s="5">
        <v>4671</v>
      </c>
      <c r="B4626" s="17">
        <v>18</v>
      </c>
      <c r="C4626" s="16">
        <v>7</v>
      </c>
      <c r="D4626" s="16">
        <v>2003</v>
      </c>
      <c r="E4626" s="18">
        <v>38145</v>
      </c>
      <c r="F4626" s="9" t="s">
        <v>4559</v>
      </c>
      <c r="G4626" s="3">
        <v>2000000</v>
      </c>
      <c r="H4626" s="3">
        <v>37227</v>
      </c>
      <c r="I4626" s="3">
        <v>37227</v>
      </c>
      <c r="J4626" s="8" t="str">
        <f t="shared" si="578"/>
        <v/>
      </c>
      <c r="K4626" s="8" t="str">
        <f t="shared" si="579"/>
        <v/>
      </c>
      <c r="L4626" s="8" t="str">
        <f t="shared" si="580"/>
        <v>This Thing of Ours</v>
      </c>
      <c r="M4626" s="8" t="str">
        <f t="shared" si="581"/>
        <v/>
      </c>
      <c r="N4626" s="8" t="str">
        <f t="shared" si="577"/>
        <v>This Thing of Ours</v>
      </c>
      <c r="O4626" s="10">
        <f>INDEX(cpi!$A$1:$M$106,MATCH($D4626,cpi!$A:$A,0),MATCH($C4626,cpi!$1:$1,0))</f>
        <v>183.9</v>
      </c>
      <c r="P4626" s="10">
        <f>cpi!$I$2</f>
        <v>245.51900000000001</v>
      </c>
      <c r="Q4626" s="10">
        <f t="shared" si="582"/>
        <v>1.335067971723763</v>
      </c>
      <c r="R4626" s="8" t="str">
        <f t="shared" si="583"/>
        <v/>
      </c>
      <c r="S4626" s="11">
        <f t="shared" si="584"/>
        <v>2670135.9434475261</v>
      </c>
      <c r="T4626" s="11">
        <f t="shared" si="584"/>
        <v>49700.575383360527</v>
      </c>
      <c r="U4626" s="11">
        <f t="shared" si="584"/>
        <v>49700.575383360527</v>
      </c>
    </row>
    <row r="4627" spans="1:21" x14ac:dyDescent="0.2">
      <c r="A4627" s="5">
        <v>4672</v>
      </c>
      <c r="B4627" s="17">
        <v>3</v>
      </c>
      <c r="C4627" s="16">
        <v>2</v>
      </c>
      <c r="D4627" s="16">
        <v>2017</v>
      </c>
      <c r="E4627" s="18">
        <v>42796</v>
      </c>
      <c r="F4627" s="9" t="s">
        <v>4560</v>
      </c>
      <c r="G4627" s="3">
        <v>2000000</v>
      </c>
      <c r="H4627" s="3">
        <v>35312</v>
      </c>
      <c r="I4627" s="3">
        <v>35312</v>
      </c>
      <c r="J4627" s="8" t="str">
        <f t="shared" si="578"/>
        <v/>
      </c>
      <c r="K4627" s="8" t="str">
        <f t="shared" si="579"/>
        <v/>
      </c>
      <c r="L4627" s="8" t="str">
        <f t="shared" si="580"/>
        <v>Growing up Smith</v>
      </c>
      <c r="M4627" s="8" t="str">
        <f t="shared" si="581"/>
        <v/>
      </c>
      <c r="N4627" s="8" t="str">
        <f t="shared" si="577"/>
        <v>Growing up Smith</v>
      </c>
      <c r="O4627" s="10">
        <f>INDEX(cpi!$A$1:$M$106,MATCH($D4627,cpi!$A:$A,0),MATCH($C4627,cpi!$1:$1,0))</f>
        <v>243.60300000000001</v>
      </c>
      <c r="P4627" s="10">
        <f>cpi!$I$2</f>
        <v>245.51900000000001</v>
      </c>
      <c r="Q4627" s="10">
        <f t="shared" si="582"/>
        <v>1.0078652561750061</v>
      </c>
      <c r="R4627" s="8" t="str">
        <f t="shared" si="583"/>
        <v/>
      </c>
      <c r="S4627" s="11">
        <f t="shared" si="584"/>
        <v>2015730.5123500123</v>
      </c>
      <c r="T4627" s="11">
        <f t="shared" si="584"/>
        <v>35589.737926051814</v>
      </c>
      <c r="U4627" s="11">
        <f t="shared" si="584"/>
        <v>35589.737926051814</v>
      </c>
    </row>
    <row r="4628" spans="1:21" x14ac:dyDescent="0.2">
      <c r="A4628" s="5">
        <v>4673</v>
      </c>
      <c r="B4628" s="17">
        <v>20</v>
      </c>
      <c r="C4628" s="16">
        <v>3</v>
      </c>
      <c r="D4628" s="16">
        <v>2009</v>
      </c>
      <c r="E4628" s="18">
        <v>40393</v>
      </c>
      <c r="F4628" s="9" t="s">
        <v>4561</v>
      </c>
      <c r="G4628" s="3">
        <v>2000000</v>
      </c>
      <c r="H4628" s="3">
        <v>30955</v>
      </c>
      <c r="I4628" s="3">
        <v>30955</v>
      </c>
      <c r="J4628" s="8" t="str">
        <f t="shared" si="578"/>
        <v/>
      </c>
      <c r="K4628" s="8" t="str">
        <f t="shared" si="579"/>
        <v/>
      </c>
      <c r="L4628" s="8" t="str">
        <f t="shared" si="580"/>
        <v>Super Capers</v>
      </c>
      <c r="M4628" s="8" t="str">
        <f t="shared" si="581"/>
        <v/>
      </c>
      <c r="N4628" s="8" t="str">
        <f t="shared" si="577"/>
        <v>Super Capers</v>
      </c>
      <c r="O4628" s="10">
        <f>INDEX(cpi!$A$1:$M$106,MATCH($D4628,cpi!$A:$A,0),MATCH($C4628,cpi!$1:$1,0))</f>
        <v>212.709</v>
      </c>
      <c r="P4628" s="10">
        <f>cpi!$I$2</f>
        <v>245.51900000000001</v>
      </c>
      <c r="Q4628" s="10">
        <f t="shared" si="582"/>
        <v>1.1542482922678401</v>
      </c>
      <c r="R4628" s="8" t="str">
        <f t="shared" si="583"/>
        <v/>
      </c>
      <c r="S4628" s="11">
        <f t="shared" si="584"/>
        <v>2308496.5845356802</v>
      </c>
      <c r="T4628" s="11">
        <f t="shared" si="584"/>
        <v>35729.75588715099</v>
      </c>
      <c r="U4628" s="11">
        <f t="shared" si="584"/>
        <v>35729.75588715099</v>
      </c>
    </row>
    <row r="4629" spans="1:21" x14ac:dyDescent="0.2">
      <c r="A4629" s="5">
        <v>4674</v>
      </c>
      <c r="B4629" s="17">
        <v>1</v>
      </c>
      <c r="C4629" s="16">
        <v>1</v>
      </c>
      <c r="D4629" s="16">
        <v>1993</v>
      </c>
      <c r="E4629" s="18">
        <v>33970</v>
      </c>
      <c r="F4629" s="9" t="s">
        <v>4562</v>
      </c>
      <c r="G4629" s="3">
        <v>2000000</v>
      </c>
      <c r="H4629" s="3">
        <v>21000</v>
      </c>
      <c r="I4629" s="3">
        <v>21000</v>
      </c>
      <c r="J4629" s="8" t="str">
        <f t="shared" si="578"/>
        <v/>
      </c>
      <c r="K4629" s="8" t="str">
        <f t="shared" si="579"/>
        <v/>
      </c>
      <c r="L4629" s="8" t="str">
        <f t="shared" si="580"/>
        <v>Return of the Living Dead 3</v>
      </c>
      <c r="M4629" s="8" t="str">
        <f t="shared" si="581"/>
        <v/>
      </c>
      <c r="N4629" s="8" t="str">
        <f t="shared" si="577"/>
        <v>Return of the Living Dead 3</v>
      </c>
      <c r="O4629" s="10">
        <f>INDEX(cpi!$A$1:$M$106,MATCH($D4629,cpi!$A:$A,0),MATCH($C4629,cpi!$1:$1,0))</f>
        <v>142.6</v>
      </c>
      <c r="P4629" s="10">
        <f>cpi!$I$2</f>
        <v>245.51900000000001</v>
      </c>
      <c r="Q4629" s="10">
        <f t="shared" si="582"/>
        <v>1.7217321178120619</v>
      </c>
      <c r="R4629" s="8" t="str">
        <f t="shared" si="583"/>
        <v/>
      </c>
      <c r="S4629" s="11">
        <f t="shared" si="584"/>
        <v>3443464.2356241238</v>
      </c>
      <c r="T4629" s="11">
        <f t="shared" si="584"/>
        <v>36156.3744740533</v>
      </c>
      <c r="U4629" s="11">
        <f t="shared" si="584"/>
        <v>36156.3744740533</v>
      </c>
    </row>
    <row r="4630" spans="1:21" x14ac:dyDescent="0.2">
      <c r="A4630" s="5">
        <v>4675</v>
      </c>
      <c r="B4630" s="17">
        <v>20</v>
      </c>
      <c r="C4630" s="16">
        <v>11</v>
      </c>
      <c r="D4630" s="16">
        <v>2009</v>
      </c>
      <c r="E4630" s="18">
        <v>40401</v>
      </c>
      <c r="F4630" s="9" t="s">
        <v>4563</v>
      </c>
      <c r="G4630" s="3">
        <v>2000000</v>
      </c>
      <c r="H4630">
        <v>17896</v>
      </c>
      <c r="I4630" s="3">
        <v>17896</v>
      </c>
      <c r="J4630" s="8" t="str">
        <f t="shared" si="578"/>
        <v/>
      </c>
      <c r="K4630" s="8" t="str">
        <f t="shared" si="579"/>
        <v/>
      </c>
      <c r="L4630" s="8" t="str">
        <f t="shared" si="580"/>
        <v>The Missing Person</v>
      </c>
      <c r="M4630" s="8" t="str">
        <f t="shared" si="581"/>
        <v/>
      </c>
      <c r="N4630" s="8" t="str">
        <f t="shared" si="577"/>
        <v>The Missing Person</v>
      </c>
      <c r="O4630" s="10">
        <f>INDEX(cpi!$A$1:$M$106,MATCH($D4630,cpi!$A:$A,0),MATCH($C4630,cpi!$1:$1,0))</f>
        <v>216.33</v>
      </c>
      <c r="P4630" s="10">
        <f>cpi!$I$2</f>
        <v>245.51900000000001</v>
      </c>
      <c r="Q4630" s="10">
        <f t="shared" si="582"/>
        <v>1.1349281190773355</v>
      </c>
      <c r="R4630" s="8" t="str">
        <f t="shared" si="583"/>
        <v/>
      </c>
      <c r="S4630" s="11">
        <f t="shared" si="584"/>
        <v>2269856.2381546712</v>
      </c>
      <c r="T4630" s="11">
        <f t="shared" si="584"/>
        <v>20310.673619007997</v>
      </c>
      <c r="U4630" s="11">
        <f t="shared" si="584"/>
        <v>20310.673619007997</v>
      </c>
    </row>
    <row r="4631" spans="1:21" x14ac:dyDescent="0.2">
      <c r="A4631" s="5">
        <v>4676</v>
      </c>
      <c r="B4631" s="17">
        <v>19</v>
      </c>
      <c r="C4631" s="16">
        <v>10</v>
      </c>
      <c r="D4631" s="16">
        <v>2012</v>
      </c>
      <c r="E4631" s="18">
        <v>41465</v>
      </c>
      <c r="F4631" s="9" t="s">
        <v>4564</v>
      </c>
      <c r="G4631" s="3">
        <v>2000000</v>
      </c>
      <c r="H4631">
        <v>17061</v>
      </c>
      <c r="I4631">
        <v>17061</v>
      </c>
      <c r="J4631" s="8" t="str">
        <f t="shared" si="578"/>
        <v/>
      </c>
      <c r="K4631" s="8" t="str">
        <f t="shared" si="579"/>
        <v/>
      </c>
      <c r="L4631" s="8" t="str">
        <f t="shared" si="580"/>
        <v>The First Time</v>
      </c>
      <c r="M4631" s="8" t="str">
        <f t="shared" si="581"/>
        <v/>
      </c>
      <c r="N4631" s="8" t="str">
        <f t="shared" si="577"/>
        <v>The First Time</v>
      </c>
      <c r="O4631" s="10">
        <f>INDEX(cpi!$A$1:$M$106,MATCH($D4631,cpi!$A:$A,0),MATCH($C4631,cpi!$1:$1,0))</f>
        <v>231.31700000000001</v>
      </c>
      <c r="P4631" s="10">
        <f>cpi!$I$2</f>
        <v>245.51900000000001</v>
      </c>
      <c r="Q4631" s="10">
        <f t="shared" si="582"/>
        <v>1.0613962657305775</v>
      </c>
      <c r="R4631" s="8" t="str">
        <f t="shared" si="583"/>
        <v/>
      </c>
      <c r="S4631" s="11">
        <f t="shared" si="584"/>
        <v>2122792.531461155</v>
      </c>
      <c r="T4631" s="11">
        <f t="shared" si="584"/>
        <v>18108.481689629385</v>
      </c>
      <c r="U4631" s="11">
        <f t="shared" si="584"/>
        <v>18108.481689629385</v>
      </c>
    </row>
    <row r="4632" spans="1:21" x14ac:dyDescent="0.2">
      <c r="A4632" s="5">
        <v>4677</v>
      </c>
      <c r="B4632" s="17">
        <v>10</v>
      </c>
      <c r="C4632" s="16">
        <v>2</v>
      </c>
      <c r="D4632" s="16">
        <v>2006</v>
      </c>
      <c r="E4632" s="18">
        <v>38992</v>
      </c>
      <c r="F4632" s="9" t="s">
        <v>4565</v>
      </c>
      <c r="G4632" s="3">
        <v>2000000</v>
      </c>
      <c r="H4632">
        <v>12667</v>
      </c>
      <c r="I4632">
        <v>12667</v>
      </c>
      <c r="J4632" s="8" t="str">
        <f t="shared" si="578"/>
        <v/>
      </c>
      <c r="K4632" s="8" t="str">
        <f t="shared" si="579"/>
        <v/>
      </c>
      <c r="L4632" s="8" t="str">
        <f t="shared" si="580"/>
        <v>London</v>
      </c>
      <c r="M4632" s="8" t="str">
        <f t="shared" si="581"/>
        <v/>
      </c>
      <c r="N4632" s="8" t="str">
        <f t="shared" si="577"/>
        <v>London</v>
      </c>
      <c r="O4632" s="10">
        <f>INDEX(cpi!$A$1:$M$106,MATCH($D4632,cpi!$A:$A,0),MATCH($C4632,cpi!$1:$1,0))</f>
        <v>198.7</v>
      </c>
      <c r="P4632" s="10">
        <f>cpi!$I$2</f>
        <v>245.51900000000001</v>
      </c>
      <c r="Q4632" s="10">
        <f t="shared" si="582"/>
        <v>1.2356265727226976</v>
      </c>
      <c r="R4632" s="8" t="str">
        <f t="shared" si="583"/>
        <v/>
      </c>
      <c r="S4632" s="11">
        <f t="shared" si="584"/>
        <v>2471253.1454453953</v>
      </c>
      <c r="T4632" s="11">
        <f t="shared" si="584"/>
        <v>15651.681796678411</v>
      </c>
      <c r="U4632" s="11">
        <f t="shared" si="584"/>
        <v>15651.681796678411</v>
      </c>
    </row>
    <row r="4633" spans="1:21" x14ac:dyDescent="0.2">
      <c r="A4633" s="5">
        <v>4678</v>
      </c>
      <c r="B4633" s="17">
        <v>27</v>
      </c>
      <c r="C4633" s="16">
        <v>8</v>
      </c>
      <c r="D4633" s="16">
        <v>2010</v>
      </c>
      <c r="E4633" s="18">
        <v>40976</v>
      </c>
      <c r="F4633" s="9" t="s">
        <v>4566</v>
      </c>
      <c r="G4633" s="3">
        <v>2000000</v>
      </c>
      <c r="H4633" s="3">
        <v>10024</v>
      </c>
      <c r="I4633" s="3">
        <v>10024</v>
      </c>
      <c r="J4633" s="8" t="str">
        <f t="shared" si="578"/>
        <v/>
      </c>
      <c r="K4633" s="8" t="str">
        <f t="shared" si="579"/>
        <v/>
      </c>
      <c r="L4633" s="8" t="str">
        <f t="shared" si="580"/>
        <v>Circle</v>
      </c>
      <c r="M4633" s="8" t="str">
        <f t="shared" si="581"/>
        <v/>
      </c>
      <c r="N4633" s="8" t="str">
        <f t="shared" si="577"/>
        <v>Circle</v>
      </c>
      <c r="O4633" s="10">
        <f>INDEX(cpi!$A$1:$M$106,MATCH($D4633,cpi!$A:$A,0),MATCH($C4633,cpi!$1:$1,0))</f>
        <v>218.31200000000001</v>
      </c>
      <c r="P4633" s="10">
        <f>cpi!$I$2</f>
        <v>245.51900000000001</v>
      </c>
      <c r="Q4633" s="10">
        <f t="shared" si="582"/>
        <v>1.1246243907801678</v>
      </c>
      <c r="R4633" s="8" t="str">
        <f t="shared" si="583"/>
        <v/>
      </c>
      <c r="S4633" s="11">
        <f t="shared" si="584"/>
        <v>2249248.7815603358</v>
      </c>
      <c r="T4633" s="11">
        <f t="shared" si="584"/>
        <v>11273.234893180403</v>
      </c>
      <c r="U4633" s="11">
        <f t="shared" si="584"/>
        <v>11273.234893180403</v>
      </c>
    </row>
    <row r="4634" spans="1:21" x14ac:dyDescent="0.2">
      <c r="A4634" s="5">
        <v>4679</v>
      </c>
      <c r="B4634" s="17">
        <v>31</v>
      </c>
      <c r="C4634" s="16">
        <v>10</v>
      </c>
      <c r="D4634" s="16">
        <v>2008</v>
      </c>
      <c r="E4634" s="18">
        <v>40369</v>
      </c>
      <c r="F4634" s="9" t="s">
        <v>4567</v>
      </c>
      <c r="G4634" s="3">
        <v>2000000</v>
      </c>
      <c r="H4634" s="3">
        <v>7321</v>
      </c>
      <c r="I4634" s="3">
        <v>4294373</v>
      </c>
      <c r="J4634" s="8" t="str">
        <f t="shared" si="578"/>
        <v/>
      </c>
      <c r="K4634" s="8" t="str">
        <f t="shared" si="579"/>
        <v/>
      </c>
      <c r="L4634" s="8" t="str">
        <f t="shared" si="580"/>
        <v>Eden Lake</v>
      </c>
      <c r="M4634" s="8" t="str">
        <f t="shared" si="581"/>
        <v/>
      </c>
      <c r="N4634" s="8" t="str">
        <f t="shared" si="577"/>
        <v>Eden Lake</v>
      </c>
      <c r="O4634" s="10">
        <f>INDEX(cpi!$A$1:$M$106,MATCH($D4634,cpi!$A:$A,0),MATCH($C4634,cpi!$1:$1,0))</f>
        <v>216.57300000000001</v>
      </c>
      <c r="P4634" s="10">
        <f>cpi!$I$2</f>
        <v>245.51900000000001</v>
      </c>
      <c r="Q4634" s="10">
        <f t="shared" si="582"/>
        <v>1.1336547030331574</v>
      </c>
      <c r="R4634" s="8" t="str">
        <f t="shared" si="583"/>
        <v/>
      </c>
      <c r="S4634" s="11">
        <f t="shared" si="584"/>
        <v>2267309.4060663148</v>
      </c>
      <c r="T4634" s="11">
        <f t="shared" si="584"/>
        <v>8299.4860809057445</v>
      </c>
      <c r="U4634" s="11">
        <f t="shared" si="584"/>
        <v>4868336.1480286093</v>
      </c>
    </row>
    <row r="4635" spans="1:21" x14ac:dyDescent="0.2">
      <c r="A4635" s="5">
        <v>4680</v>
      </c>
      <c r="B4635" s="17">
        <v>11</v>
      </c>
      <c r="C4635" s="16">
        <v>6</v>
      </c>
      <c r="D4635" s="16">
        <v>2010</v>
      </c>
      <c r="E4635" s="18">
        <v>40488</v>
      </c>
      <c r="F4635" s="9" t="s">
        <v>4568</v>
      </c>
      <c r="G4635" s="3">
        <v>2000000</v>
      </c>
      <c r="H4635" s="3">
        <v>7294</v>
      </c>
      <c r="I4635" s="3">
        <v>10679</v>
      </c>
      <c r="J4635" s="8" t="str">
        <f t="shared" si="578"/>
        <v/>
      </c>
      <c r="K4635" s="8" t="str">
        <f t="shared" si="579"/>
        <v/>
      </c>
      <c r="L4635" s="8" t="str">
        <f t="shared" si="580"/>
        <v>Jerusalema</v>
      </c>
      <c r="M4635" s="8" t="str">
        <f t="shared" si="581"/>
        <v/>
      </c>
      <c r="N4635" s="8" t="str">
        <f t="shared" si="577"/>
        <v>Jerusalema</v>
      </c>
      <c r="O4635" s="10">
        <f>INDEX(cpi!$A$1:$M$106,MATCH($D4635,cpi!$A:$A,0),MATCH($C4635,cpi!$1:$1,0))</f>
        <v>217.965</v>
      </c>
      <c r="P4635" s="10">
        <f>cpi!$I$2</f>
        <v>245.51900000000001</v>
      </c>
      <c r="Q4635" s="10">
        <f t="shared" si="582"/>
        <v>1.1264147913655862</v>
      </c>
      <c r="R4635" s="8" t="str">
        <f t="shared" si="583"/>
        <v/>
      </c>
      <c r="S4635" s="11">
        <f t="shared" si="584"/>
        <v>2252829.5827311724</v>
      </c>
      <c r="T4635" s="11">
        <f t="shared" si="584"/>
        <v>8216.0694882205862</v>
      </c>
      <c r="U4635" s="11">
        <f t="shared" si="584"/>
        <v>12028.983556993095</v>
      </c>
    </row>
    <row r="4636" spans="1:21" x14ac:dyDescent="0.2">
      <c r="A4636" s="5">
        <v>4681</v>
      </c>
      <c r="B4636" s="17">
        <v>23</v>
      </c>
      <c r="C4636" s="16">
        <v>6</v>
      </c>
      <c r="D4636" s="16">
        <v>2006</v>
      </c>
      <c r="E4636" s="18">
        <v>39392</v>
      </c>
      <c r="F4636" s="9" t="s">
        <v>4569</v>
      </c>
      <c r="G4636" s="3">
        <v>2000000</v>
      </c>
      <c r="H4636" s="3">
        <v>5361</v>
      </c>
      <c r="I4636" s="3">
        <v>5361</v>
      </c>
      <c r="J4636" s="8" t="str">
        <f t="shared" si="578"/>
        <v/>
      </c>
      <c r="K4636" s="8" t="str">
        <f t="shared" si="579"/>
        <v/>
      </c>
      <c r="L4636" s="8" t="str">
        <f t="shared" si="580"/>
        <v>Say Uncle</v>
      </c>
      <c r="M4636" s="8" t="str">
        <f t="shared" si="581"/>
        <v/>
      </c>
      <c r="N4636" s="8" t="str">
        <f t="shared" si="577"/>
        <v>Say Uncle</v>
      </c>
      <c r="O4636" s="10">
        <f>INDEX(cpi!$A$1:$M$106,MATCH($D4636,cpi!$A:$A,0),MATCH($C4636,cpi!$1:$1,0))</f>
        <v>202.9</v>
      </c>
      <c r="P4636" s="10">
        <f>cpi!$I$2</f>
        <v>245.51900000000001</v>
      </c>
      <c r="Q4636" s="10">
        <f t="shared" si="582"/>
        <v>1.2100492853622473</v>
      </c>
      <c r="R4636" s="8" t="str">
        <f t="shared" si="583"/>
        <v/>
      </c>
      <c r="S4636" s="11">
        <f t="shared" si="584"/>
        <v>2420098.5707244948</v>
      </c>
      <c r="T4636" s="11">
        <f t="shared" si="584"/>
        <v>6487.0742188270078</v>
      </c>
      <c r="U4636" s="11">
        <f t="shared" si="584"/>
        <v>6487.0742188270078</v>
      </c>
    </row>
    <row r="4637" spans="1:21" x14ac:dyDescent="0.2">
      <c r="A4637" s="5">
        <v>4682</v>
      </c>
      <c r="B4637" s="17">
        <v>13</v>
      </c>
      <c r="C4637" s="16">
        <v>9</v>
      </c>
      <c r="D4637" s="16">
        <v>2013</v>
      </c>
      <c r="E4637" s="18">
        <v>41648</v>
      </c>
      <c r="F4637" s="9" t="s">
        <v>4570</v>
      </c>
      <c r="G4637" s="3">
        <v>2000000</v>
      </c>
      <c r="H4637" s="3">
        <v>3080</v>
      </c>
      <c r="I4637" s="3">
        <v>28864</v>
      </c>
      <c r="J4637" s="8" t="str">
        <f t="shared" si="578"/>
        <v/>
      </c>
      <c r="K4637" s="8" t="str">
        <f t="shared" si="579"/>
        <v/>
      </c>
      <c r="L4637" s="8" t="str">
        <f t="shared" si="580"/>
        <v>Plush</v>
      </c>
      <c r="M4637" s="8" t="str">
        <f t="shared" si="581"/>
        <v/>
      </c>
      <c r="N4637" s="8" t="str">
        <f t="shared" si="577"/>
        <v>Plush</v>
      </c>
      <c r="O4637" s="10">
        <f>INDEX(cpi!$A$1:$M$106,MATCH($D4637,cpi!$A:$A,0),MATCH($C4637,cpi!$1:$1,0))</f>
        <v>234.149</v>
      </c>
      <c r="P4637" s="10">
        <f>cpi!$I$2</f>
        <v>245.51900000000001</v>
      </c>
      <c r="Q4637" s="10">
        <f t="shared" si="582"/>
        <v>1.0485588236550232</v>
      </c>
      <c r="R4637" s="8" t="str">
        <f t="shared" si="583"/>
        <v/>
      </c>
      <c r="S4637" s="11">
        <f t="shared" si="584"/>
        <v>2097117.6473100462</v>
      </c>
      <c r="T4637" s="11">
        <f t="shared" si="584"/>
        <v>3229.5611768574713</v>
      </c>
      <c r="U4637" s="11">
        <f t="shared" si="584"/>
        <v>30265.601885978587</v>
      </c>
    </row>
    <row r="4638" spans="1:21" x14ac:dyDescent="0.2">
      <c r="A4638" s="5">
        <v>4683</v>
      </c>
      <c r="B4638" s="17">
        <v>26</v>
      </c>
      <c r="C4638" s="16">
        <v>10</v>
      </c>
      <c r="D4638" s="16">
        <v>2012</v>
      </c>
      <c r="E4638" s="18">
        <v>41680</v>
      </c>
      <c r="F4638" s="9" t="s">
        <v>4571</v>
      </c>
      <c r="G4638" s="3">
        <v>2000000</v>
      </c>
      <c r="H4638" s="3">
        <v>2436</v>
      </c>
      <c r="I4638" s="3">
        <v>2436</v>
      </c>
      <c r="J4638" s="8" t="str">
        <f t="shared" si="578"/>
        <v/>
      </c>
      <c r="K4638" s="8" t="str">
        <f t="shared" si="579"/>
        <v/>
      </c>
      <c r="L4638" s="8" t="str">
        <f t="shared" si="580"/>
        <v>The Ghastly Love of Johnny X</v>
      </c>
      <c r="M4638" s="8" t="str">
        <f t="shared" si="581"/>
        <v/>
      </c>
      <c r="N4638" s="8" t="str">
        <f t="shared" si="577"/>
        <v>The Ghastly Love of Johnny X</v>
      </c>
      <c r="O4638" s="10">
        <f>INDEX(cpi!$A$1:$M$106,MATCH($D4638,cpi!$A:$A,0),MATCH($C4638,cpi!$1:$1,0))</f>
        <v>231.31700000000001</v>
      </c>
      <c r="P4638" s="10">
        <f>cpi!$I$2</f>
        <v>245.51900000000001</v>
      </c>
      <c r="Q4638" s="10">
        <f t="shared" si="582"/>
        <v>1.0613962657305775</v>
      </c>
      <c r="R4638" s="8" t="str">
        <f t="shared" si="583"/>
        <v/>
      </c>
      <c r="S4638" s="11">
        <f t="shared" si="584"/>
        <v>2122792.531461155</v>
      </c>
      <c r="T4638" s="11">
        <f t="shared" si="584"/>
        <v>2585.5613033196869</v>
      </c>
      <c r="U4638" s="11">
        <f t="shared" si="584"/>
        <v>2585.5613033196869</v>
      </c>
    </row>
    <row r="4639" spans="1:21" x14ac:dyDescent="0.2">
      <c r="A4639" s="5">
        <v>4684</v>
      </c>
      <c r="B4639" s="17">
        <v>29</v>
      </c>
      <c r="C4639" s="16">
        <v>12</v>
      </c>
      <c r="D4639" s="16">
        <v>2009</v>
      </c>
      <c r="E4639" s="18">
        <v>40675</v>
      </c>
      <c r="F4639" s="9" t="s">
        <v>4572</v>
      </c>
      <c r="G4639" s="3">
        <v>2000000</v>
      </c>
      <c r="H4639">
        <v>0</v>
      </c>
      <c r="I4639">
        <v>3620902</v>
      </c>
      <c r="J4639" s="8" t="str">
        <f t="shared" si="578"/>
        <v/>
      </c>
      <c r="K4639" s="8" t="str">
        <f t="shared" si="579"/>
        <v/>
      </c>
      <c r="L4639" s="8" t="str">
        <f t="shared" si="580"/>
        <v>Lesbian Vampire Killers</v>
      </c>
      <c r="M4639" s="8" t="str">
        <f t="shared" si="581"/>
        <v/>
      </c>
      <c r="N4639" s="8" t="str">
        <f t="shared" si="577"/>
        <v>Lesbian Vampire Killers</v>
      </c>
      <c r="O4639" s="10">
        <f>INDEX(cpi!$A$1:$M$106,MATCH($D4639,cpi!$A:$A,0),MATCH($C4639,cpi!$1:$1,0))</f>
        <v>215.94900000000001</v>
      </c>
      <c r="P4639" s="10">
        <f>cpi!$I$2</f>
        <v>245.51900000000001</v>
      </c>
      <c r="Q4639" s="10">
        <f t="shared" si="582"/>
        <v>1.1369304789556793</v>
      </c>
      <c r="R4639" s="8" t="str">
        <f t="shared" si="583"/>
        <v/>
      </c>
      <c r="S4639" s="11">
        <f t="shared" si="584"/>
        <v>2273860.9579113587</v>
      </c>
      <c r="T4639" s="11">
        <f t="shared" si="584"/>
        <v>0</v>
      </c>
      <c r="U4639" s="11">
        <f t="shared" si="584"/>
        <v>4116713.8451115773</v>
      </c>
    </row>
    <row r="4640" spans="1:21" x14ac:dyDescent="0.2">
      <c r="A4640" s="5">
        <v>4685</v>
      </c>
      <c r="B4640" s="17">
        <v>9</v>
      </c>
      <c r="C4640" s="16">
        <v>9</v>
      </c>
      <c r="D4640" s="16">
        <v>2011</v>
      </c>
      <c r="E4640" s="18">
        <v>40795</v>
      </c>
      <c r="F4640" s="9" t="s">
        <v>4573</v>
      </c>
      <c r="G4640" s="3">
        <v>2000000</v>
      </c>
      <c r="H4640">
        <v>0</v>
      </c>
      <c r="I4640">
        <v>2151887</v>
      </c>
      <c r="J4640" s="8" t="str">
        <f t="shared" si="578"/>
        <v/>
      </c>
      <c r="K4640" s="8" t="str">
        <f t="shared" si="579"/>
        <v/>
      </c>
      <c r="L4640" s="8" t="str">
        <f t="shared" si="580"/>
        <v>Grave Encounters</v>
      </c>
      <c r="M4640" s="8" t="str">
        <f t="shared" si="581"/>
        <v/>
      </c>
      <c r="N4640" s="8" t="str">
        <f t="shared" si="577"/>
        <v>Grave Encounters</v>
      </c>
      <c r="O4640" s="10">
        <f>INDEX(cpi!$A$1:$M$106,MATCH($D4640,cpi!$A:$A,0),MATCH($C4640,cpi!$1:$1,0))</f>
        <v>226.88900000000001</v>
      </c>
      <c r="P4640" s="10">
        <f>cpi!$I$2</f>
        <v>245.51900000000001</v>
      </c>
      <c r="Q4640" s="10">
        <f t="shared" si="582"/>
        <v>1.0821106355971422</v>
      </c>
      <c r="R4640" s="8" t="str">
        <f t="shared" si="583"/>
        <v/>
      </c>
      <c r="S4640" s="11">
        <f t="shared" si="584"/>
        <v>2164221.2711942843</v>
      </c>
      <c r="T4640" s="11">
        <f t="shared" si="584"/>
        <v>0</v>
      </c>
      <c r="U4640" s="11">
        <f t="shared" si="584"/>
        <v>2328579.8093032273</v>
      </c>
    </row>
    <row r="4641" spans="1:21" x14ac:dyDescent="0.2">
      <c r="A4641" s="5">
        <v>4686</v>
      </c>
      <c r="B4641" s="17">
        <v>23</v>
      </c>
      <c r="C4641" s="16">
        <v>10</v>
      </c>
      <c r="D4641" s="16">
        <v>2015</v>
      </c>
      <c r="E4641" s="18">
        <v>42684</v>
      </c>
      <c r="F4641" s="9" t="s">
        <v>4574</v>
      </c>
      <c r="G4641" s="3">
        <v>2000000</v>
      </c>
      <c r="H4641" s="3">
        <v>0</v>
      </c>
      <c r="I4641" s="3">
        <v>481525</v>
      </c>
      <c r="J4641" s="8" t="str">
        <f t="shared" si="578"/>
        <v/>
      </c>
      <c r="K4641" s="8" t="str">
        <f t="shared" si="579"/>
        <v/>
      </c>
      <c r="L4641" s="8" t="str">
        <f t="shared" si="580"/>
        <v>Bone Tomahawk</v>
      </c>
      <c r="M4641" s="8" t="str">
        <f t="shared" si="581"/>
        <v/>
      </c>
      <c r="N4641" s="8" t="str">
        <f t="shared" si="577"/>
        <v>Bone Tomahawk</v>
      </c>
      <c r="O4641" s="10">
        <f>INDEX(cpi!$A$1:$M$106,MATCH($D4641,cpi!$A:$A,0),MATCH($C4641,cpi!$1:$1,0))</f>
        <v>237.83799999999999</v>
      </c>
      <c r="P4641" s="10">
        <f>cpi!$I$2</f>
        <v>245.51900000000001</v>
      </c>
      <c r="Q4641" s="10">
        <f t="shared" si="582"/>
        <v>1.0322950916169831</v>
      </c>
      <c r="R4641" s="8" t="str">
        <f t="shared" si="583"/>
        <v/>
      </c>
      <c r="S4641" s="11">
        <f t="shared" si="584"/>
        <v>2064590.1832339661</v>
      </c>
      <c r="T4641" s="11">
        <f t="shared" si="584"/>
        <v>0</v>
      </c>
      <c r="U4641" s="11">
        <f t="shared" si="584"/>
        <v>497075.89399086777</v>
      </c>
    </row>
    <row r="4642" spans="1:21" x14ac:dyDescent="0.2">
      <c r="A4642" s="5">
        <v>4687</v>
      </c>
      <c r="B4642" s="17">
        <v>10</v>
      </c>
      <c r="C4642" s="16">
        <v>12</v>
      </c>
      <c r="D4642" s="16">
        <v>2004</v>
      </c>
      <c r="E4642" s="18">
        <v>38272</v>
      </c>
      <c r="F4642" s="9" t="s">
        <v>4575</v>
      </c>
      <c r="G4642" s="3">
        <v>2000000</v>
      </c>
      <c r="H4642" s="3">
        <v>0</v>
      </c>
      <c r="I4642" s="3">
        <v>105377</v>
      </c>
      <c r="J4642" s="8" t="str">
        <f t="shared" si="578"/>
        <v/>
      </c>
      <c r="K4642" s="8" t="str">
        <f t="shared" si="579"/>
        <v/>
      </c>
      <c r="L4642" s="8" t="str">
        <f t="shared" si="580"/>
        <v>Freeze Frame</v>
      </c>
      <c r="M4642" s="8" t="str">
        <f t="shared" si="581"/>
        <v/>
      </c>
      <c r="N4642" s="8" t="str">
        <f t="shared" si="577"/>
        <v>Freeze Frame</v>
      </c>
      <c r="O4642" s="10">
        <f>INDEX(cpi!$A$1:$M$106,MATCH($D4642,cpi!$A:$A,0),MATCH($C4642,cpi!$1:$1,0))</f>
        <v>190.3</v>
      </c>
      <c r="P4642" s="10">
        <f>cpi!$I$2</f>
        <v>245.51900000000001</v>
      </c>
      <c r="Q4642" s="10">
        <f t="shared" si="582"/>
        <v>1.290168155543878</v>
      </c>
      <c r="R4642" s="8" t="str">
        <f t="shared" si="583"/>
        <v/>
      </c>
      <c r="S4642" s="11">
        <f t="shared" si="584"/>
        <v>2580336.311087756</v>
      </c>
      <c r="T4642" s="11">
        <f t="shared" si="584"/>
        <v>0</v>
      </c>
      <c r="U4642" s="11">
        <f t="shared" si="584"/>
        <v>135954.04972674724</v>
      </c>
    </row>
    <row r="4643" spans="1:21" x14ac:dyDescent="0.2">
      <c r="A4643" s="5">
        <v>4688</v>
      </c>
      <c r="B4643" s="17">
        <v>1</v>
      </c>
      <c r="C4643" s="16">
        <v>4</v>
      </c>
      <c r="D4643" s="16">
        <v>2013</v>
      </c>
      <c r="E4643" s="18">
        <v>41278</v>
      </c>
      <c r="F4643" s="9" t="s">
        <v>4576</v>
      </c>
      <c r="G4643" s="3">
        <v>2000000</v>
      </c>
      <c r="H4643" s="3">
        <v>0</v>
      </c>
      <c r="I4643" s="3">
        <v>63555</v>
      </c>
      <c r="J4643" s="8" t="str">
        <f t="shared" si="578"/>
        <v/>
      </c>
      <c r="K4643" s="8" t="str">
        <f t="shared" si="579"/>
        <v/>
      </c>
      <c r="L4643" s="8" t="str">
        <f t="shared" si="580"/>
        <v>Stitches</v>
      </c>
      <c r="M4643" s="8" t="str">
        <f t="shared" si="581"/>
        <v/>
      </c>
      <c r="N4643" s="8" t="str">
        <f t="shared" si="577"/>
        <v>Stitches</v>
      </c>
      <c r="O4643" s="10">
        <f>INDEX(cpi!$A$1:$M$106,MATCH($D4643,cpi!$A:$A,0),MATCH($C4643,cpi!$1:$1,0))</f>
        <v>232.53100000000001</v>
      </c>
      <c r="P4643" s="10">
        <f>cpi!$I$2</f>
        <v>245.51900000000001</v>
      </c>
      <c r="Q4643" s="10">
        <f t="shared" si="582"/>
        <v>1.0558549182689621</v>
      </c>
      <c r="R4643" s="8" t="str">
        <f t="shared" si="583"/>
        <v/>
      </c>
      <c r="S4643" s="11">
        <f t="shared" si="584"/>
        <v>2111709.8365379241</v>
      </c>
      <c r="T4643" s="11">
        <f t="shared" si="584"/>
        <v>0</v>
      </c>
      <c r="U4643" s="11">
        <f t="shared" si="584"/>
        <v>67104.859330583888</v>
      </c>
    </row>
    <row r="4644" spans="1:21" x14ac:dyDescent="0.2">
      <c r="A4644" s="5">
        <v>4689</v>
      </c>
      <c r="B4644" s="17">
        <v>31</v>
      </c>
      <c r="C4644" s="16">
        <v>12</v>
      </c>
      <c r="D4644" s="16">
        <v>2015</v>
      </c>
      <c r="E4644" s="18">
        <v>42928</v>
      </c>
      <c r="F4644" s="9" t="s">
        <v>4577</v>
      </c>
      <c r="G4644" s="3">
        <v>2000000</v>
      </c>
      <c r="H4644" s="3">
        <v>0</v>
      </c>
      <c r="I4644" s="3">
        <v>926</v>
      </c>
      <c r="J4644" s="8" t="str">
        <f t="shared" si="578"/>
        <v/>
      </c>
      <c r="K4644" s="8" t="str">
        <f t="shared" si="579"/>
        <v/>
      </c>
      <c r="L4644" s="8" t="str">
        <f t="shared" si="580"/>
        <v>To Be Frank, Sinatra at 100</v>
      </c>
      <c r="M4644" s="8" t="str">
        <f t="shared" si="581"/>
        <v/>
      </c>
      <c r="N4644" s="8" t="str">
        <f t="shared" si="577"/>
        <v>To Be Frank, Sinatra at 100</v>
      </c>
      <c r="O4644" s="10">
        <f>INDEX(cpi!$A$1:$M$106,MATCH($D4644,cpi!$A:$A,0),MATCH($C4644,cpi!$1:$1,0))</f>
        <v>236.52500000000001</v>
      </c>
      <c r="P4644" s="10">
        <f>cpi!$I$2</f>
        <v>245.51900000000001</v>
      </c>
      <c r="Q4644" s="10">
        <f t="shared" si="582"/>
        <v>1.0380255786914703</v>
      </c>
      <c r="R4644" s="8" t="str">
        <f t="shared" si="583"/>
        <v/>
      </c>
      <c r="S4644" s="11">
        <f t="shared" si="584"/>
        <v>2076051.1573829406</v>
      </c>
      <c r="T4644" s="11">
        <f t="shared" si="584"/>
        <v>0</v>
      </c>
      <c r="U4644" s="11">
        <f t="shared" si="584"/>
        <v>961.21168586830152</v>
      </c>
    </row>
    <row r="4645" spans="1:21" x14ac:dyDescent="0.2">
      <c r="A4645" s="5">
        <v>4690</v>
      </c>
      <c r="B4645" s="17">
        <v>28</v>
      </c>
      <c r="C4645" s="16">
        <v>4</v>
      </c>
      <c r="D4645" s="16">
        <v>1971</v>
      </c>
      <c r="E4645" s="18">
        <v>26758</v>
      </c>
      <c r="F4645" s="9" t="s">
        <v>4578</v>
      </c>
      <c r="G4645" s="3">
        <v>2000000</v>
      </c>
      <c r="H4645" s="3">
        <v>0</v>
      </c>
      <c r="I4645" s="3">
        <v>0</v>
      </c>
      <c r="J4645" s="8">
        <f t="shared" si="578"/>
        <v>1</v>
      </c>
      <c r="K4645" s="8" t="str">
        <f t="shared" si="579"/>
        <v/>
      </c>
      <c r="L4645" s="8" t="str">
        <f t="shared" si="580"/>
        <v>Bananas</v>
      </c>
      <c r="M4645" s="8" t="str">
        <f t="shared" si="581"/>
        <v/>
      </c>
      <c r="N4645" s="8" t="str">
        <f t="shared" si="577"/>
        <v>Bananas</v>
      </c>
      <c r="O4645" s="10">
        <f>INDEX(cpi!$A$1:$M$106,MATCH($D4645,cpi!$A:$A,0),MATCH($C4645,cpi!$1:$1,0))</f>
        <v>40.1</v>
      </c>
      <c r="P4645" s="10">
        <f>cpi!$I$2</f>
        <v>245.51900000000001</v>
      </c>
      <c r="Q4645" s="10">
        <f t="shared" si="582"/>
        <v>6.1226683291770572</v>
      </c>
      <c r="R4645" s="8" t="str">
        <f t="shared" si="583"/>
        <v/>
      </c>
      <c r="S4645" s="11">
        <f t="shared" si="584"/>
        <v>12245336.658354115</v>
      </c>
      <c r="T4645" s="11">
        <f t="shared" si="584"/>
        <v>0</v>
      </c>
      <c r="U4645" s="11">
        <f t="shared" si="584"/>
        <v>0</v>
      </c>
    </row>
    <row r="4646" spans="1:21" x14ac:dyDescent="0.2">
      <c r="A4646" s="5">
        <v>4691</v>
      </c>
      <c r="B4646" s="17">
        <v>31</v>
      </c>
      <c r="C4646" s="16">
        <v>12</v>
      </c>
      <c r="D4646" s="16">
        <v>2009</v>
      </c>
      <c r="E4646" s="18">
        <v>40736</v>
      </c>
      <c r="F4646" s="9" t="s">
        <v>4579</v>
      </c>
      <c r="G4646" s="3">
        <v>2000000</v>
      </c>
      <c r="H4646" s="3">
        <v>0</v>
      </c>
      <c r="I4646" s="3">
        <v>0</v>
      </c>
      <c r="J4646" s="8">
        <f t="shared" si="578"/>
        <v>1</v>
      </c>
      <c r="K4646" s="8" t="str">
        <f t="shared" si="579"/>
        <v/>
      </c>
      <c r="L4646" s="8" t="str">
        <f t="shared" si="580"/>
        <v>Nine Dead</v>
      </c>
      <c r="M4646" s="8" t="str">
        <f t="shared" si="581"/>
        <v/>
      </c>
      <c r="N4646" s="8" t="str">
        <f t="shared" si="577"/>
        <v>Nine Dead</v>
      </c>
      <c r="O4646" s="10">
        <f>INDEX(cpi!$A$1:$M$106,MATCH($D4646,cpi!$A:$A,0),MATCH($C4646,cpi!$1:$1,0))</f>
        <v>215.94900000000001</v>
      </c>
      <c r="P4646" s="10">
        <f>cpi!$I$2</f>
        <v>245.51900000000001</v>
      </c>
      <c r="Q4646" s="10">
        <f t="shared" si="582"/>
        <v>1.1369304789556793</v>
      </c>
      <c r="R4646" s="8" t="str">
        <f t="shared" si="583"/>
        <v/>
      </c>
      <c r="S4646" s="11">
        <f t="shared" si="584"/>
        <v>2273860.9579113587</v>
      </c>
      <c r="T4646" s="11">
        <f t="shared" si="584"/>
        <v>0</v>
      </c>
      <c r="U4646" s="11">
        <f t="shared" si="584"/>
        <v>0</v>
      </c>
    </row>
    <row r="4647" spans="1:21" x14ac:dyDescent="0.2">
      <c r="A4647" s="5">
        <v>4692</v>
      </c>
      <c r="B4647" s="17">
        <v>14</v>
      </c>
      <c r="C4647" s="16">
        <v>10</v>
      </c>
      <c r="D4647" s="16">
        <v>2008</v>
      </c>
      <c r="E4647" s="18">
        <v>39854</v>
      </c>
      <c r="F4647" s="9" t="s">
        <v>4580</v>
      </c>
      <c r="G4647" s="3">
        <v>2000000</v>
      </c>
      <c r="H4647" s="3">
        <v>0</v>
      </c>
      <c r="I4647" s="3">
        <v>0</v>
      </c>
      <c r="J4647" s="8">
        <f t="shared" si="578"/>
        <v>1</v>
      </c>
      <c r="K4647" s="8" t="str">
        <f t="shared" si="579"/>
        <v/>
      </c>
      <c r="L4647" s="8" t="str">
        <f t="shared" si="580"/>
        <v>No Man's Land: The Rise of Reeker</v>
      </c>
      <c r="M4647" s="8" t="str">
        <f t="shared" si="581"/>
        <v/>
      </c>
      <c r="N4647" s="8" t="str">
        <f t="shared" si="577"/>
        <v>No Man's Land: The Rise of Reeker</v>
      </c>
      <c r="O4647" s="10">
        <f>INDEX(cpi!$A$1:$M$106,MATCH($D4647,cpi!$A:$A,0),MATCH($C4647,cpi!$1:$1,0))</f>
        <v>216.57300000000001</v>
      </c>
      <c r="P4647" s="10">
        <f>cpi!$I$2</f>
        <v>245.51900000000001</v>
      </c>
      <c r="Q4647" s="10">
        <f t="shared" si="582"/>
        <v>1.1336547030331574</v>
      </c>
      <c r="R4647" s="8" t="str">
        <f t="shared" si="583"/>
        <v/>
      </c>
      <c r="S4647" s="11">
        <f t="shared" si="584"/>
        <v>2267309.4060663148</v>
      </c>
      <c r="T4647" s="11">
        <f t="shared" si="584"/>
        <v>0</v>
      </c>
      <c r="U4647" s="11">
        <f t="shared" si="584"/>
        <v>0</v>
      </c>
    </row>
    <row r="4648" spans="1:21" x14ac:dyDescent="0.2">
      <c r="A4648" s="5">
        <v>4693</v>
      </c>
      <c r="B4648" s="17">
        <v>7</v>
      </c>
      <c r="C4648" s="16">
        <v>7</v>
      </c>
      <c r="D4648" s="16">
        <v>2007</v>
      </c>
      <c r="E4648" s="18">
        <v>39270</v>
      </c>
      <c r="F4648" s="9" t="s">
        <v>4581</v>
      </c>
      <c r="G4648" s="3">
        <v>2000000</v>
      </c>
      <c r="H4648" s="3">
        <v>0</v>
      </c>
      <c r="I4648" s="3">
        <v>0</v>
      </c>
      <c r="J4648" s="8">
        <f t="shared" si="578"/>
        <v>1</v>
      </c>
      <c r="K4648" s="8" t="str">
        <f t="shared" si="579"/>
        <v/>
      </c>
      <c r="L4648" s="8" t="str">
        <f t="shared" si="580"/>
        <v>Rockaway</v>
      </c>
      <c r="M4648" s="8" t="str">
        <f t="shared" si="581"/>
        <v/>
      </c>
      <c r="N4648" s="8" t="str">
        <f t="shared" si="577"/>
        <v>Rockaway</v>
      </c>
      <c r="O4648" s="10">
        <f>INDEX(cpi!$A$1:$M$106,MATCH($D4648,cpi!$A:$A,0),MATCH($C4648,cpi!$1:$1,0))</f>
        <v>208.29900000000001</v>
      </c>
      <c r="P4648" s="10">
        <f>cpi!$I$2</f>
        <v>245.51900000000001</v>
      </c>
      <c r="Q4648" s="10">
        <f t="shared" si="582"/>
        <v>1.1786854473617252</v>
      </c>
      <c r="R4648" s="8" t="str">
        <f t="shared" si="583"/>
        <v/>
      </c>
      <c r="S4648" s="11">
        <f t="shared" si="584"/>
        <v>2357370.8947234503</v>
      </c>
      <c r="T4648" s="11">
        <f t="shared" si="584"/>
        <v>0</v>
      </c>
      <c r="U4648" s="11">
        <f t="shared" si="584"/>
        <v>0</v>
      </c>
    </row>
    <row r="4649" spans="1:21" x14ac:dyDescent="0.2">
      <c r="A4649" s="5">
        <v>4694</v>
      </c>
      <c r="B4649" s="17">
        <v>12</v>
      </c>
      <c r="C4649" s="16">
        <v>8</v>
      </c>
      <c r="D4649" s="16">
        <v>1927</v>
      </c>
      <c r="E4649" s="18">
        <v>10204</v>
      </c>
      <c r="F4649" s="9" t="s">
        <v>4582</v>
      </c>
      <c r="G4649" s="3">
        <v>2000000</v>
      </c>
      <c r="H4649" s="3">
        <v>0</v>
      </c>
      <c r="I4649" s="3">
        <v>0</v>
      </c>
      <c r="J4649" s="8">
        <f t="shared" si="578"/>
        <v>1</v>
      </c>
      <c r="K4649" s="8" t="str">
        <f t="shared" si="579"/>
        <v/>
      </c>
      <c r="L4649" s="8" t="str">
        <f t="shared" si="580"/>
        <v>Wings</v>
      </c>
      <c r="M4649" s="8" t="str">
        <f t="shared" si="581"/>
        <v/>
      </c>
      <c r="N4649" s="8" t="str">
        <f t="shared" si="577"/>
        <v>Wings</v>
      </c>
      <c r="O4649" s="10">
        <f>INDEX(cpi!$A$1:$M$106,MATCH($D4649,cpi!$A:$A,0),MATCH($C4649,cpi!$1:$1,0))</f>
        <v>17.2</v>
      </c>
      <c r="P4649" s="10">
        <f>cpi!$I$2</f>
        <v>245.51900000000001</v>
      </c>
      <c r="Q4649" s="10">
        <f t="shared" si="582"/>
        <v>14.274360465116279</v>
      </c>
      <c r="R4649" s="8" t="str">
        <f t="shared" si="583"/>
        <v/>
      </c>
      <c r="S4649" s="11">
        <f t="shared" si="584"/>
        <v>28548720.930232558</v>
      </c>
      <c r="T4649" s="11">
        <f t="shared" si="584"/>
        <v>0</v>
      </c>
      <c r="U4649" s="11">
        <f t="shared" si="584"/>
        <v>0</v>
      </c>
    </row>
    <row r="4650" spans="1:21" x14ac:dyDescent="0.2">
      <c r="A4650" s="5">
        <v>4695</v>
      </c>
      <c r="B4650" s="17">
        <v>17</v>
      </c>
      <c r="C4650" s="16">
        <v>3</v>
      </c>
      <c r="D4650" s="16">
        <v>2015</v>
      </c>
      <c r="E4650" s="18">
        <v>42493</v>
      </c>
      <c r="F4650" s="9" t="s">
        <v>4583</v>
      </c>
      <c r="G4650" s="3">
        <v>2000000</v>
      </c>
      <c r="H4650" s="3">
        <v>0</v>
      </c>
      <c r="I4650" s="3">
        <v>0</v>
      </c>
      <c r="J4650" s="8">
        <f t="shared" si="578"/>
        <v>1</v>
      </c>
      <c r="K4650" s="8" t="str">
        <f t="shared" si="579"/>
        <v/>
      </c>
      <c r="L4650" s="8" t="str">
        <f t="shared" si="580"/>
        <v>The Lady from Shanghai</v>
      </c>
      <c r="M4650" s="8" t="str">
        <f t="shared" si="581"/>
        <v/>
      </c>
      <c r="N4650" s="8" t="str">
        <f t="shared" si="577"/>
        <v>The Lady from Shanghai</v>
      </c>
      <c r="O4650" s="10">
        <f>INDEX(cpi!$A$1:$M$106,MATCH($D4650,cpi!$A:$A,0),MATCH($C4650,cpi!$1:$1,0))</f>
        <v>236.119</v>
      </c>
      <c r="P4650" s="10">
        <f>cpi!$I$2</f>
        <v>245.51900000000001</v>
      </c>
      <c r="Q4650" s="10">
        <f t="shared" si="582"/>
        <v>1.0398104345690098</v>
      </c>
      <c r="R4650" s="8" t="str">
        <f t="shared" si="583"/>
        <v/>
      </c>
      <c r="S4650" s="11">
        <f t="shared" si="584"/>
        <v>2079620.8691380196</v>
      </c>
      <c r="T4650" s="11">
        <f t="shared" si="584"/>
        <v>0</v>
      </c>
      <c r="U4650" s="11">
        <f t="shared" si="584"/>
        <v>0</v>
      </c>
    </row>
    <row r="4651" spans="1:21" x14ac:dyDescent="0.2">
      <c r="A4651" s="5">
        <v>4696</v>
      </c>
      <c r="B4651" s="17">
        <v>19</v>
      </c>
      <c r="C4651" s="16">
        <v>3</v>
      </c>
      <c r="D4651" s="16">
        <v>2013</v>
      </c>
      <c r="E4651" s="18">
        <v>41823</v>
      </c>
      <c r="F4651" s="9" t="s">
        <v>4584</v>
      </c>
      <c r="G4651" s="3">
        <v>2000000</v>
      </c>
      <c r="H4651" s="3">
        <v>0</v>
      </c>
      <c r="I4651" s="3">
        <v>0</v>
      </c>
      <c r="J4651" s="8">
        <f t="shared" si="578"/>
        <v>1</v>
      </c>
      <c r="K4651" s="8" t="str">
        <f t="shared" si="579"/>
        <v/>
      </c>
      <c r="L4651" s="8" t="str">
        <f t="shared" si="580"/>
        <v>Straight A's</v>
      </c>
      <c r="M4651" s="8" t="str">
        <f t="shared" si="581"/>
        <v/>
      </c>
      <c r="N4651" s="8" t="str">
        <f t="shared" si="577"/>
        <v>Straight A's</v>
      </c>
      <c r="O4651" s="10">
        <f>INDEX(cpi!$A$1:$M$106,MATCH($D4651,cpi!$A:$A,0),MATCH($C4651,cpi!$1:$1,0))</f>
        <v>232.773</v>
      </c>
      <c r="P4651" s="10">
        <f>cpi!$I$2</f>
        <v>245.51900000000001</v>
      </c>
      <c r="Q4651" s="10">
        <f t="shared" si="582"/>
        <v>1.0547572098138531</v>
      </c>
      <c r="R4651" s="8" t="str">
        <f t="shared" si="583"/>
        <v/>
      </c>
      <c r="S4651" s="11">
        <f t="shared" si="584"/>
        <v>2109514.4196277061</v>
      </c>
      <c r="T4651" s="11">
        <f t="shared" si="584"/>
        <v>0</v>
      </c>
      <c r="U4651" s="11">
        <f t="shared" si="584"/>
        <v>0</v>
      </c>
    </row>
    <row r="4652" spans="1:21" x14ac:dyDescent="0.2">
      <c r="A4652" s="5">
        <v>4697</v>
      </c>
      <c r="B4652" s="17">
        <v>30</v>
      </c>
      <c r="C4652" s="16">
        <v>3</v>
      </c>
      <c r="D4652" s="16">
        <v>2012</v>
      </c>
      <c r="E4652" s="18">
        <v>41793</v>
      </c>
      <c r="F4652" s="9" t="s">
        <v>5352</v>
      </c>
      <c r="G4652" s="3">
        <v>2000000</v>
      </c>
      <c r="H4652" s="3">
        <v>0</v>
      </c>
      <c r="I4652" s="3">
        <v>0</v>
      </c>
      <c r="J4652" s="8">
        <f t="shared" si="578"/>
        <v>1</v>
      </c>
      <c r="K4652" s="8" t="str">
        <f t="shared" si="579"/>
        <v/>
      </c>
      <c r="L4652" s="8" t="str">
        <f t="shared" si="580"/>
        <v>The Legend of Hell's Gate: An American Conspiracy</v>
      </c>
      <c r="M4652" s="8" t="str">
        <f t="shared" si="581"/>
        <v/>
      </c>
      <c r="N4652" s="8" t="str">
        <f t="shared" si="577"/>
        <v>The Legend of Hell's Gate: An American Conspiracy</v>
      </c>
      <c r="O4652" s="10">
        <f>INDEX(cpi!$A$1:$M$106,MATCH($D4652,cpi!$A:$A,0),MATCH($C4652,cpi!$1:$1,0))</f>
        <v>229.392</v>
      </c>
      <c r="P4652" s="10">
        <f>cpi!$I$2</f>
        <v>245.51900000000001</v>
      </c>
      <c r="Q4652" s="10">
        <f t="shared" si="582"/>
        <v>1.0703032363813909</v>
      </c>
      <c r="R4652" s="8" t="str">
        <f t="shared" si="583"/>
        <v/>
      </c>
      <c r="S4652" s="11">
        <f t="shared" si="584"/>
        <v>2140606.4727627817</v>
      </c>
      <c r="T4652" s="11">
        <f t="shared" si="584"/>
        <v>0</v>
      </c>
      <c r="U4652" s="11">
        <f t="shared" si="584"/>
        <v>0</v>
      </c>
    </row>
    <row r="4653" spans="1:21" x14ac:dyDescent="0.2">
      <c r="A4653" s="5">
        <v>4698</v>
      </c>
      <c r="B4653" s="17">
        <v>31</v>
      </c>
      <c r="C4653" s="16">
        <v>12</v>
      </c>
      <c r="D4653" s="16">
        <v>2012</v>
      </c>
      <c r="E4653" s="18">
        <v>41832</v>
      </c>
      <c r="F4653" s="9" t="s">
        <v>4586</v>
      </c>
      <c r="G4653" s="3">
        <v>2000000</v>
      </c>
      <c r="H4653" s="3">
        <v>0</v>
      </c>
      <c r="I4653" s="3">
        <v>0</v>
      </c>
      <c r="J4653" s="8">
        <f t="shared" si="578"/>
        <v>1</v>
      </c>
      <c r="K4653" s="8" t="str">
        <f t="shared" si="579"/>
        <v/>
      </c>
      <c r="L4653" s="8" t="str">
        <f t="shared" si="580"/>
        <v>Highway</v>
      </c>
      <c r="M4653" s="8" t="str">
        <f t="shared" si="581"/>
        <v/>
      </c>
      <c r="N4653" s="8" t="str">
        <f t="shared" si="577"/>
        <v>Highway</v>
      </c>
      <c r="O4653" s="10">
        <f>INDEX(cpi!$A$1:$M$106,MATCH($D4653,cpi!$A:$A,0),MATCH($C4653,cpi!$1:$1,0))</f>
        <v>229.601</v>
      </c>
      <c r="P4653" s="10">
        <f>cpi!$I$2</f>
        <v>245.51900000000001</v>
      </c>
      <c r="Q4653" s="10">
        <f t="shared" si="582"/>
        <v>1.0693289663372547</v>
      </c>
      <c r="R4653" s="8" t="str">
        <f t="shared" si="583"/>
        <v/>
      </c>
      <c r="S4653" s="11">
        <f t="shared" si="584"/>
        <v>2138657.9326745095</v>
      </c>
      <c r="T4653" s="11">
        <f t="shared" si="584"/>
        <v>0</v>
      </c>
      <c r="U4653" s="11">
        <f t="shared" si="584"/>
        <v>0</v>
      </c>
    </row>
    <row r="4654" spans="1:21" x14ac:dyDescent="0.2">
      <c r="A4654" s="5">
        <v>4699</v>
      </c>
      <c r="B4654" s="17">
        <v>8</v>
      </c>
      <c r="C4654" s="16">
        <v>2</v>
      </c>
      <c r="D4654" s="16">
        <v>2013</v>
      </c>
      <c r="E4654" s="18">
        <v>41488</v>
      </c>
      <c r="F4654" s="9" t="s">
        <v>4587</v>
      </c>
      <c r="G4654" s="3">
        <v>2000000</v>
      </c>
      <c r="H4654" s="3">
        <v>0</v>
      </c>
      <c r="I4654" s="3">
        <v>0</v>
      </c>
      <c r="J4654" s="8">
        <f t="shared" si="578"/>
        <v>1</v>
      </c>
      <c r="K4654" s="8" t="str">
        <f t="shared" si="579"/>
        <v/>
      </c>
      <c r="L4654" s="8" t="str">
        <f t="shared" si="580"/>
        <v>Small Apartments</v>
      </c>
      <c r="M4654" s="8" t="str">
        <f t="shared" si="581"/>
        <v/>
      </c>
      <c r="N4654" s="8" t="str">
        <f t="shared" si="577"/>
        <v>Small Apartments</v>
      </c>
      <c r="O4654" s="10">
        <f>INDEX(cpi!$A$1:$M$106,MATCH($D4654,cpi!$A:$A,0),MATCH($C4654,cpi!$1:$1,0))</f>
        <v>232.166</v>
      </c>
      <c r="P4654" s="10">
        <f>cpi!$I$2</f>
        <v>245.51900000000001</v>
      </c>
      <c r="Q4654" s="10">
        <f t="shared" si="582"/>
        <v>1.0575148815933428</v>
      </c>
      <c r="R4654" s="8" t="str">
        <f t="shared" si="583"/>
        <v/>
      </c>
      <c r="S4654" s="11">
        <f t="shared" si="584"/>
        <v>2115029.7631866857</v>
      </c>
      <c r="T4654" s="11">
        <f t="shared" si="584"/>
        <v>0</v>
      </c>
      <c r="U4654" s="11">
        <f t="shared" si="584"/>
        <v>0</v>
      </c>
    </row>
    <row r="4655" spans="1:21" x14ac:dyDescent="0.2">
      <c r="A4655" s="5">
        <v>4700</v>
      </c>
      <c r="B4655" s="17">
        <v>9</v>
      </c>
      <c r="C4655" s="16">
        <v>7</v>
      </c>
      <c r="D4655" s="16">
        <v>2013</v>
      </c>
      <c r="E4655" s="18">
        <v>41524</v>
      </c>
      <c r="F4655" s="9" t="s">
        <v>4588</v>
      </c>
      <c r="G4655" s="3">
        <v>2000000</v>
      </c>
      <c r="H4655" s="3">
        <v>0</v>
      </c>
      <c r="I4655" s="3">
        <v>0</v>
      </c>
      <c r="J4655" s="8">
        <f t="shared" si="578"/>
        <v>1</v>
      </c>
      <c r="K4655" s="8" t="str">
        <f t="shared" si="579"/>
        <v/>
      </c>
      <c r="L4655" s="8" t="str">
        <f t="shared" si="580"/>
        <v>Coffee Town</v>
      </c>
      <c r="M4655" s="8" t="str">
        <f t="shared" si="581"/>
        <v/>
      </c>
      <c r="N4655" s="8" t="str">
        <f t="shared" si="577"/>
        <v>Coffee Town</v>
      </c>
      <c r="O4655" s="10">
        <f>INDEX(cpi!$A$1:$M$106,MATCH($D4655,cpi!$A:$A,0),MATCH($C4655,cpi!$1:$1,0))</f>
        <v>233.596</v>
      </c>
      <c r="P4655" s="10">
        <f>cpi!$I$2</f>
        <v>245.51900000000001</v>
      </c>
      <c r="Q4655" s="10">
        <f t="shared" si="582"/>
        <v>1.0510411137177007</v>
      </c>
      <c r="R4655" s="8" t="str">
        <f t="shared" si="583"/>
        <v/>
      </c>
      <c r="S4655" s="11">
        <f t="shared" si="584"/>
        <v>2102082.2274354012</v>
      </c>
      <c r="T4655" s="11">
        <f t="shared" si="584"/>
        <v>0</v>
      </c>
      <c r="U4655" s="11">
        <f t="shared" si="584"/>
        <v>0</v>
      </c>
    </row>
    <row r="4656" spans="1:21" x14ac:dyDescent="0.2">
      <c r="A4656" s="5">
        <v>4701</v>
      </c>
      <c r="B4656" s="17">
        <v>31</v>
      </c>
      <c r="C4656" s="16">
        <v>12</v>
      </c>
      <c r="D4656" s="16">
        <v>2014</v>
      </c>
      <c r="E4656" s="18">
        <v>42563</v>
      </c>
      <c r="F4656" s="9" t="s">
        <v>4589</v>
      </c>
      <c r="G4656" s="3">
        <v>2000000</v>
      </c>
      <c r="H4656" s="3">
        <v>0</v>
      </c>
      <c r="I4656" s="3">
        <v>0</v>
      </c>
      <c r="J4656" s="8">
        <f t="shared" si="578"/>
        <v>1</v>
      </c>
      <c r="K4656" s="8" t="str">
        <f t="shared" si="579"/>
        <v/>
      </c>
      <c r="L4656" s="8" t="str">
        <f t="shared" si="580"/>
        <v>Lucky Dog</v>
      </c>
      <c r="M4656" s="8" t="str">
        <f t="shared" si="581"/>
        <v/>
      </c>
      <c r="N4656" s="8" t="str">
        <f t="shared" si="577"/>
        <v>Lucky Dog</v>
      </c>
      <c r="O4656" s="10">
        <f>INDEX(cpi!$A$1:$M$106,MATCH($D4656,cpi!$A:$A,0),MATCH($C4656,cpi!$1:$1,0))</f>
        <v>234.81200000000001</v>
      </c>
      <c r="P4656" s="10">
        <f>cpi!$I$2</f>
        <v>245.51900000000001</v>
      </c>
      <c r="Q4656" s="10">
        <f t="shared" si="582"/>
        <v>1.0455981806721972</v>
      </c>
      <c r="R4656" s="8" t="str">
        <f t="shared" si="583"/>
        <v/>
      </c>
      <c r="S4656" s="11">
        <f t="shared" si="584"/>
        <v>2091196.3613443945</v>
      </c>
      <c r="T4656" s="11">
        <f t="shared" si="584"/>
        <v>0</v>
      </c>
      <c r="U4656" s="11">
        <f t="shared" si="584"/>
        <v>0</v>
      </c>
    </row>
    <row r="4657" spans="1:21" x14ac:dyDescent="0.2">
      <c r="A4657" s="5">
        <v>4702</v>
      </c>
      <c r="B4657" s="17">
        <v>31</v>
      </c>
      <c r="C4657" s="16">
        <v>12</v>
      </c>
      <c r="D4657" s="16">
        <v>2001</v>
      </c>
      <c r="E4657" s="18">
        <v>37814</v>
      </c>
      <c r="F4657" s="9" t="s">
        <v>4590</v>
      </c>
      <c r="G4657" s="3">
        <v>2000000</v>
      </c>
      <c r="H4657" s="3">
        <v>0</v>
      </c>
      <c r="I4657" s="3">
        <v>0</v>
      </c>
      <c r="J4657" s="8">
        <f t="shared" si="578"/>
        <v>1</v>
      </c>
      <c r="K4657" s="8" t="str">
        <f t="shared" si="579"/>
        <v/>
      </c>
      <c r="L4657" s="8" t="str">
        <f t="shared" si="580"/>
        <v>Pendulum</v>
      </c>
      <c r="M4657" s="8" t="str">
        <f t="shared" si="581"/>
        <v/>
      </c>
      <c r="N4657" s="8" t="str">
        <f t="shared" si="577"/>
        <v>Pendulum</v>
      </c>
      <c r="O4657" s="10">
        <f>INDEX(cpi!$A$1:$M$106,MATCH($D4657,cpi!$A:$A,0),MATCH($C4657,cpi!$1:$1,0))</f>
        <v>176.7</v>
      </c>
      <c r="P4657" s="10">
        <f>cpi!$I$2</f>
        <v>245.51900000000001</v>
      </c>
      <c r="Q4657" s="10">
        <f t="shared" si="582"/>
        <v>1.3894680249009621</v>
      </c>
      <c r="R4657" s="8" t="str">
        <f t="shared" si="583"/>
        <v/>
      </c>
      <c r="S4657" s="11">
        <f t="shared" si="584"/>
        <v>2778936.0498019243</v>
      </c>
      <c r="T4657" s="11">
        <f t="shared" si="584"/>
        <v>0</v>
      </c>
      <c r="U4657" s="11">
        <f t="shared" si="584"/>
        <v>0</v>
      </c>
    </row>
    <row r="4658" spans="1:21" x14ac:dyDescent="0.2">
      <c r="A4658" s="5">
        <v>4703</v>
      </c>
      <c r="B4658" s="17">
        <v>9</v>
      </c>
      <c r="C4658" s="16">
        <v>9</v>
      </c>
      <c r="D4658" s="16">
        <v>2014</v>
      </c>
      <c r="E4658" s="18">
        <v>41891</v>
      </c>
      <c r="F4658" s="9" t="s">
        <v>4591</v>
      </c>
      <c r="G4658" s="3">
        <v>2000000</v>
      </c>
      <c r="H4658" s="3">
        <v>0</v>
      </c>
      <c r="I4658" s="3">
        <v>0</v>
      </c>
      <c r="J4658" s="8">
        <f t="shared" si="578"/>
        <v>1</v>
      </c>
      <c r="K4658" s="8" t="str">
        <f t="shared" si="579"/>
        <v/>
      </c>
      <c r="L4658" s="8" t="str">
        <f t="shared" si="580"/>
        <v>A Funny Thing Happened on the Way to the Forum</v>
      </c>
      <c r="M4658" s="8" t="str">
        <f t="shared" si="581"/>
        <v/>
      </c>
      <c r="N4658" s="8" t="str">
        <f t="shared" si="577"/>
        <v>A Funny Thing Happened on the Way to the Forum</v>
      </c>
      <c r="O4658" s="10">
        <f>INDEX(cpi!$A$1:$M$106,MATCH($D4658,cpi!$A:$A,0),MATCH($C4658,cpi!$1:$1,0))</f>
        <v>238.03100000000001</v>
      </c>
      <c r="P4658" s="10">
        <f>cpi!$I$2</f>
        <v>245.51900000000001</v>
      </c>
      <c r="Q4658" s="10">
        <f t="shared" si="582"/>
        <v>1.0314580873919783</v>
      </c>
      <c r="R4658" s="8" t="str">
        <f t="shared" si="583"/>
        <v/>
      </c>
      <c r="S4658" s="11">
        <f t="shared" si="584"/>
        <v>2062916.1747839567</v>
      </c>
      <c r="T4658" s="11">
        <f t="shared" si="584"/>
        <v>0</v>
      </c>
      <c r="U4658" s="11">
        <f t="shared" si="584"/>
        <v>0</v>
      </c>
    </row>
    <row r="4659" spans="1:21" x14ac:dyDescent="0.2">
      <c r="A4659" s="5">
        <v>4704</v>
      </c>
      <c r="B4659" s="17">
        <v>31</v>
      </c>
      <c r="C4659" s="16">
        <v>12</v>
      </c>
      <c r="D4659" s="16">
        <v>2007</v>
      </c>
      <c r="E4659" s="18">
        <v>40006</v>
      </c>
      <c r="F4659" s="9" t="s">
        <v>4592</v>
      </c>
      <c r="G4659" s="3">
        <v>2000000</v>
      </c>
      <c r="H4659" s="3">
        <v>0</v>
      </c>
      <c r="I4659" s="3">
        <v>0</v>
      </c>
      <c r="J4659" s="8">
        <f t="shared" si="578"/>
        <v>1</v>
      </c>
      <c r="K4659" s="8" t="str">
        <f t="shared" si="579"/>
        <v/>
      </c>
      <c r="L4659" s="8" t="str">
        <f t="shared" si="580"/>
        <v>Slacker Uprising</v>
      </c>
      <c r="M4659" s="8" t="str">
        <f t="shared" si="581"/>
        <v/>
      </c>
      <c r="N4659" s="8" t="str">
        <f t="shared" si="577"/>
        <v>Slacker Uprising</v>
      </c>
      <c r="O4659" s="10">
        <f>INDEX(cpi!$A$1:$M$106,MATCH($D4659,cpi!$A:$A,0),MATCH($C4659,cpi!$1:$1,0))</f>
        <v>210.036</v>
      </c>
      <c r="P4659" s="10">
        <f>cpi!$I$2</f>
        <v>245.51900000000001</v>
      </c>
      <c r="Q4659" s="10">
        <f t="shared" si="582"/>
        <v>1.1689377059170809</v>
      </c>
      <c r="R4659" s="8" t="str">
        <f t="shared" si="583"/>
        <v/>
      </c>
      <c r="S4659" s="11">
        <f t="shared" si="584"/>
        <v>2337875.4118341617</v>
      </c>
      <c r="T4659" s="11">
        <f t="shared" si="584"/>
        <v>0</v>
      </c>
      <c r="U4659" s="11">
        <f t="shared" si="584"/>
        <v>0</v>
      </c>
    </row>
    <row r="4660" spans="1:21" x14ac:dyDescent="0.2">
      <c r="A4660" s="5">
        <v>4705</v>
      </c>
      <c r="B4660" s="17">
        <v>20</v>
      </c>
      <c r="C4660" s="16">
        <v>3</v>
      </c>
      <c r="D4660" s="16">
        <v>2015</v>
      </c>
      <c r="E4660" s="18">
        <v>42585</v>
      </c>
      <c r="F4660" s="9" t="s">
        <v>4593</v>
      </c>
      <c r="G4660" s="3">
        <v>2000000</v>
      </c>
      <c r="H4660" s="3">
        <v>0</v>
      </c>
      <c r="I4660" s="3">
        <v>0</v>
      </c>
      <c r="J4660" s="8">
        <f t="shared" si="578"/>
        <v>1</v>
      </c>
      <c r="K4660" s="8" t="str">
        <f t="shared" si="579"/>
        <v/>
      </c>
      <c r="L4660" s="8" t="str">
        <f t="shared" si="580"/>
        <v>The Walking Deceased</v>
      </c>
      <c r="M4660" s="8" t="str">
        <f t="shared" si="581"/>
        <v/>
      </c>
      <c r="N4660" s="8" t="str">
        <f t="shared" si="577"/>
        <v>The Walking Deceased</v>
      </c>
      <c r="O4660" s="10">
        <f>INDEX(cpi!$A$1:$M$106,MATCH($D4660,cpi!$A:$A,0),MATCH($C4660,cpi!$1:$1,0))</f>
        <v>236.119</v>
      </c>
      <c r="P4660" s="10">
        <f>cpi!$I$2</f>
        <v>245.51900000000001</v>
      </c>
      <c r="Q4660" s="10">
        <f t="shared" si="582"/>
        <v>1.0398104345690098</v>
      </c>
      <c r="R4660" s="8" t="str">
        <f t="shared" si="583"/>
        <v/>
      </c>
      <c r="S4660" s="11">
        <f t="shared" si="584"/>
        <v>2079620.8691380196</v>
      </c>
      <c r="T4660" s="11">
        <f t="shared" si="584"/>
        <v>0</v>
      </c>
      <c r="U4660" s="11">
        <f t="shared" si="584"/>
        <v>0</v>
      </c>
    </row>
    <row r="4661" spans="1:21" x14ac:dyDescent="0.2">
      <c r="A4661" s="5">
        <v>4706</v>
      </c>
      <c r="B4661" s="17">
        <v>31</v>
      </c>
      <c r="C4661" s="16">
        <v>12</v>
      </c>
      <c r="D4661" s="16">
        <v>2011</v>
      </c>
      <c r="E4661" s="18">
        <v>41467</v>
      </c>
      <c r="F4661" s="9" t="s">
        <v>4594</v>
      </c>
      <c r="G4661" s="3">
        <v>2000000</v>
      </c>
      <c r="H4661" s="3">
        <v>0</v>
      </c>
      <c r="I4661" s="3">
        <v>0</v>
      </c>
      <c r="J4661" s="8">
        <f t="shared" si="578"/>
        <v>1</v>
      </c>
      <c r="K4661" s="8" t="str">
        <f t="shared" si="579"/>
        <v/>
      </c>
      <c r="L4661" s="8" t="str">
        <f t="shared" si="580"/>
        <v>True Bromance</v>
      </c>
      <c r="M4661" s="8" t="str">
        <f t="shared" si="581"/>
        <v/>
      </c>
      <c r="N4661" s="8" t="str">
        <f t="shared" si="577"/>
        <v>True Bromance</v>
      </c>
      <c r="O4661" s="10">
        <f>INDEX(cpi!$A$1:$M$106,MATCH($D4661,cpi!$A:$A,0),MATCH($C4661,cpi!$1:$1,0))</f>
        <v>225.672</v>
      </c>
      <c r="P4661" s="10">
        <f>cpi!$I$2</f>
        <v>245.51900000000001</v>
      </c>
      <c r="Q4661" s="10">
        <f t="shared" si="582"/>
        <v>1.0879462228366834</v>
      </c>
      <c r="R4661" s="8" t="str">
        <f t="shared" si="583"/>
        <v/>
      </c>
      <c r="S4661" s="11">
        <f t="shared" si="584"/>
        <v>2175892.445673367</v>
      </c>
      <c r="T4661" s="11">
        <f t="shared" si="584"/>
        <v>0</v>
      </c>
      <c r="U4661" s="11">
        <f t="shared" si="584"/>
        <v>0</v>
      </c>
    </row>
    <row r="4662" spans="1:21" x14ac:dyDescent="0.2">
      <c r="A4662" s="5">
        <v>4707</v>
      </c>
      <c r="B4662" s="17">
        <v>21</v>
      </c>
      <c r="C4662" s="16">
        <v>8</v>
      </c>
      <c r="D4662" s="16">
        <v>2015</v>
      </c>
      <c r="E4662" s="18">
        <v>42621</v>
      </c>
      <c r="F4662" s="9" t="s">
        <v>4595</v>
      </c>
      <c r="G4662" s="3">
        <v>2000000</v>
      </c>
      <c r="H4662" s="3">
        <v>0</v>
      </c>
      <c r="I4662" s="3">
        <v>0</v>
      </c>
      <c r="J4662" s="8">
        <f t="shared" si="578"/>
        <v>1</v>
      </c>
      <c r="K4662" s="8" t="str">
        <f t="shared" si="579"/>
        <v/>
      </c>
      <c r="L4662" s="8" t="str">
        <f t="shared" si="580"/>
        <v>The Curse of Downers Grove</v>
      </c>
      <c r="M4662" s="8" t="str">
        <f t="shared" si="581"/>
        <v/>
      </c>
      <c r="N4662" s="8" t="str">
        <f t="shared" si="577"/>
        <v>The Curse of Downers Grove</v>
      </c>
      <c r="O4662" s="10">
        <f>INDEX(cpi!$A$1:$M$106,MATCH($D4662,cpi!$A:$A,0),MATCH($C4662,cpi!$1:$1,0))</f>
        <v>238.316</v>
      </c>
      <c r="P4662" s="10">
        <f>cpi!$I$2</f>
        <v>245.51900000000001</v>
      </c>
      <c r="Q4662" s="10">
        <f t="shared" si="582"/>
        <v>1.030224575773343</v>
      </c>
      <c r="R4662" s="8" t="str">
        <f t="shared" si="583"/>
        <v/>
      </c>
      <c r="S4662" s="11">
        <f t="shared" si="584"/>
        <v>2060449.151546686</v>
      </c>
      <c r="T4662" s="11">
        <f t="shared" si="584"/>
        <v>0</v>
      </c>
      <c r="U4662" s="11">
        <f t="shared" si="584"/>
        <v>0</v>
      </c>
    </row>
    <row r="4663" spans="1:21" x14ac:dyDescent="0.2">
      <c r="A4663" s="5">
        <v>4708</v>
      </c>
      <c r="B4663" s="17">
        <v>31</v>
      </c>
      <c r="C4663" s="16">
        <v>12</v>
      </c>
      <c r="D4663" s="16">
        <v>2015</v>
      </c>
      <c r="E4663" s="18">
        <v>42928</v>
      </c>
      <c r="F4663" s="9" t="s">
        <v>4596</v>
      </c>
      <c r="G4663" s="3">
        <v>2000000</v>
      </c>
      <c r="H4663">
        <v>0</v>
      </c>
      <c r="I4663" s="3">
        <v>0</v>
      </c>
      <c r="J4663" s="8">
        <f t="shared" si="578"/>
        <v>1</v>
      </c>
      <c r="K4663" s="8" t="str">
        <f t="shared" si="579"/>
        <v/>
      </c>
      <c r="L4663" s="8" t="str">
        <f t="shared" si="580"/>
        <v>Wind Walkers</v>
      </c>
      <c r="M4663" s="8" t="str">
        <f t="shared" si="581"/>
        <v/>
      </c>
      <c r="N4663" s="8" t="str">
        <f t="shared" si="577"/>
        <v>Wind Walkers</v>
      </c>
      <c r="O4663" s="10">
        <f>INDEX(cpi!$A$1:$M$106,MATCH($D4663,cpi!$A:$A,0),MATCH($C4663,cpi!$1:$1,0))</f>
        <v>236.52500000000001</v>
      </c>
      <c r="P4663" s="10">
        <f>cpi!$I$2</f>
        <v>245.51900000000001</v>
      </c>
      <c r="Q4663" s="10">
        <f t="shared" si="582"/>
        <v>1.0380255786914703</v>
      </c>
      <c r="R4663" s="8" t="str">
        <f t="shared" si="583"/>
        <v/>
      </c>
      <c r="S4663" s="11">
        <f t="shared" si="584"/>
        <v>2076051.1573829406</v>
      </c>
      <c r="T4663" s="11">
        <f t="shared" si="584"/>
        <v>0</v>
      </c>
      <c r="U4663" s="11">
        <f t="shared" si="584"/>
        <v>0</v>
      </c>
    </row>
    <row r="4664" spans="1:21" x14ac:dyDescent="0.2">
      <c r="A4664" s="5">
        <v>4709</v>
      </c>
      <c r="B4664" s="17">
        <v>8</v>
      </c>
      <c r="C4664" s="16">
        <v>7</v>
      </c>
      <c r="D4664" s="16">
        <v>2016</v>
      </c>
      <c r="E4664" s="18">
        <v>42589</v>
      </c>
      <c r="F4664" s="9" t="s">
        <v>4597</v>
      </c>
      <c r="G4664" s="3">
        <v>2000000</v>
      </c>
      <c r="H4664">
        <v>0</v>
      </c>
      <c r="I4664">
        <v>0</v>
      </c>
      <c r="J4664" s="8">
        <f t="shared" si="578"/>
        <v>1</v>
      </c>
      <c r="K4664" s="8" t="str">
        <f t="shared" si="579"/>
        <v/>
      </c>
      <c r="L4664" s="8" t="str">
        <f t="shared" si="580"/>
        <v>The Wrong Side of Right</v>
      </c>
      <c r="M4664" s="8" t="str">
        <f t="shared" si="581"/>
        <v/>
      </c>
      <c r="N4664" s="8" t="str">
        <f t="shared" si="577"/>
        <v>The Wrong Side of Right</v>
      </c>
      <c r="O4664" s="10">
        <f>INDEX(cpi!$A$1:$M$106,MATCH($D4664,cpi!$A:$A,0),MATCH($C4664,cpi!$1:$1,0))</f>
        <v>240.62799999999999</v>
      </c>
      <c r="P4664" s="10">
        <f>cpi!$I$2</f>
        <v>245.51900000000001</v>
      </c>
      <c r="Q4664" s="10">
        <f t="shared" si="582"/>
        <v>1.020325980351414</v>
      </c>
      <c r="R4664" s="8" t="str">
        <f t="shared" si="583"/>
        <v/>
      </c>
      <c r="S4664" s="11">
        <f t="shared" si="584"/>
        <v>2040651.9607028279</v>
      </c>
      <c r="T4664" s="11">
        <f t="shared" si="584"/>
        <v>0</v>
      </c>
      <c r="U4664" s="11">
        <f t="shared" si="584"/>
        <v>0</v>
      </c>
    </row>
    <row r="4665" spans="1:21" x14ac:dyDescent="0.2">
      <c r="A4665" s="5">
        <v>4710</v>
      </c>
      <c r="B4665" s="17">
        <v>1</v>
      </c>
      <c r="C4665" s="16">
        <v>12</v>
      </c>
      <c r="D4665" s="16">
        <v>2015</v>
      </c>
      <c r="E4665" s="18">
        <v>42016</v>
      </c>
      <c r="F4665" s="9" t="s">
        <v>4598</v>
      </c>
      <c r="G4665" s="3">
        <v>2000000</v>
      </c>
      <c r="H4665">
        <v>0</v>
      </c>
      <c r="I4665">
        <v>0</v>
      </c>
      <c r="J4665" s="8">
        <f t="shared" si="578"/>
        <v>1</v>
      </c>
      <c r="K4665" s="8" t="str">
        <f t="shared" si="579"/>
        <v/>
      </c>
      <c r="L4665" s="8" t="str">
        <f t="shared" si="580"/>
        <v>Shark Lake</v>
      </c>
      <c r="M4665" s="8" t="str">
        <f t="shared" si="581"/>
        <v/>
      </c>
      <c r="N4665" s="8" t="str">
        <f t="shared" si="577"/>
        <v>Shark Lake</v>
      </c>
      <c r="O4665" s="10">
        <f>INDEX(cpi!$A$1:$M$106,MATCH($D4665,cpi!$A:$A,0),MATCH($C4665,cpi!$1:$1,0))</f>
        <v>236.52500000000001</v>
      </c>
      <c r="P4665" s="10">
        <f>cpi!$I$2</f>
        <v>245.51900000000001</v>
      </c>
      <c r="Q4665" s="10">
        <f t="shared" si="582"/>
        <v>1.0380255786914703</v>
      </c>
      <c r="R4665" s="8" t="str">
        <f t="shared" si="583"/>
        <v/>
      </c>
      <c r="S4665" s="11">
        <f t="shared" si="584"/>
        <v>2076051.1573829406</v>
      </c>
      <c r="T4665" s="11">
        <f t="shared" si="584"/>
        <v>0</v>
      </c>
      <c r="U4665" s="11">
        <f t="shared" si="584"/>
        <v>0</v>
      </c>
    </row>
    <row r="4666" spans="1:21" x14ac:dyDescent="0.2">
      <c r="A4666" s="5">
        <v>4711</v>
      </c>
      <c r="B4666" s="17">
        <v>24</v>
      </c>
      <c r="C4666" s="16">
        <v>9</v>
      </c>
      <c r="D4666" s="16">
        <v>2010</v>
      </c>
      <c r="E4666" s="18">
        <v>40886</v>
      </c>
      <c r="F4666" s="9" t="s">
        <v>4599</v>
      </c>
      <c r="G4666" s="3">
        <v>1987650</v>
      </c>
      <c r="H4666">
        <v>1044143</v>
      </c>
      <c r="I4666">
        <v>21270290</v>
      </c>
      <c r="J4666" s="8" t="str">
        <f t="shared" si="578"/>
        <v/>
      </c>
      <c r="K4666" s="8" t="str">
        <f t="shared" si="579"/>
        <v/>
      </c>
      <c r="L4666" s="8" t="str">
        <f t="shared" si="580"/>
        <v>Buried</v>
      </c>
      <c r="M4666" s="8" t="str">
        <f t="shared" si="581"/>
        <v/>
      </c>
      <c r="N4666" s="8" t="str">
        <f t="shared" si="577"/>
        <v>Buried</v>
      </c>
      <c r="O4666" s="10">
        <f>INDEX(cpi!$A$1:$M$106,MATCH($D4666,cpi!$A:$A,0),MATCH($C4666,cpi!$1:$1,0))</f>
        <v>218.43899999999999</v>
      </c>
      <c r="P4666" s="10">
        <f>cpi!$I$2</f>
        <v>245.51900000000001</v>
      </c>
      <c r="Q4666" s="10">
        <f t="shared" si="582"/>
        <v>1.1239705363968888</v>
      </c>
      <c r="R4666" s="8" t="str">
        <f t="shared" si="583"/>
        <v/>
      </c>
      <c r="S4666" s="11">
        <f t="shared" si="584"/>
        <v>2234060.0366692762</v>
      </c>
      <c r="T4666" s="11">
        <f t="shared" si="584"/>
        <v>1173585.9677850567</v>
      </c>
      <c r="U4666" s="11">
        <f t="shared" si="584"/>
        <v>23907179.260617379</v>
      </c>
    </row>
    <row r="4667" spans="1:21" x14ac:dyDescent="0.2">
      <c r="A4667" s="5">
        <v>4712</v>
      </c>
      <c r="B4667" s="17">
        <v>21</v>
      </c>
      <c r="C4667" s="16">
        <v>4</v>
      </c>
      <c r="D4667" s="16">
        <v>2015</v>
      </c>
      <c r="E4667" s="18">
        <v>42617</v>
      </c>
      <c r="F4667" s="9" t="s">
        <v>4600</v>
      </c>
      <c r="G4667" s="3">
        <v>1950000</v>
      </c>
      <c r="H4667">
        <v>0</v>
      </c>
      <c r="I4667">
        <v>0</v>
      </c>
      <c r="J4667" s="8">
        <f t="shared" si="578"/>
        <v>1</v>
      </c>
      <c r="K4667" s="8" t="str">
        <f t="shared" si="579"/>
        <v/>
      </c>
      <c r="L4667" s="8" t="str">
        <f t="shared" si="580"/>
        <v>The Marine 4</v>
      </c>
      <c r="M4667" s="8" t="str">
        <f t="shared" si="581"/>
        <v/>
      </c>
      <c r="N4667" s="8" t="str">
        <f t="shared" si="577"/>
        <v>The Marine 4</v>
      </c>
      <c r="O4667" s="10">
        <f>INDEX(cpi!$A$1:$M$106,MATCH($D4667,cpi!$A:$A,0),MATCH($C4667,cpi!$1:$1,0))</f>
        <v>236.59899999999999</v>
      </c>
      <c r="P4667" s="10">
        <f>cpi!$I$2</f>
        <v>245.51900000000001</v>
      </c>
      <c r="Q4667" s="10">
        <f t="shared" si="582"/>
        <v>1.0377009201222323</v>
      </c>
      <c r="R4667" s="8" t="str">
        <f t="shared" si="583"/>
        <v/>
      </c>
      <c r="S4667" s="11">
        <f t="shared" si="584"/>
        <v>2023516.7942383529</v>
      </c>
      <c r="T4667" s="11">
        <f t="shared" si="584"/>
        <v>0</v>
      </c>
      <c r="U4667" s="11">
        <f t="shared" si="584"/>
        <v>0</v>
      </c>
    </row>
    <row r="4668" spans="1:21" x14ac:dyDescent="0.2">
      <c r="A4668" s="5">
        <v>4713</v>
      </c>
      <c r="B4668" s="17">
        <v>8</v>
      </c>
      <c r="C4668" s="16">
        <v>5</v>
      </c>
      <c r="D4668" s="16">
        <v>1987</v>
      </c>
      <c r="E4668" s="18">
        <v>31994</v>
      </c>
      <c r="F4668" s="9" t="s">
        <v>4601</v>
      </c>
      <c r="G4668" s="3">
        <v>1900000</v>
      </c>
      <c r="H4668">
        <v>4600000</v>
      </c>
      <c r="I4668">
        <v>4600000</v>
      </c>
      <c r="J4668" s="8" t="str">
        <f t="shared" si="578"/>
        <v/>
      </c>
      <c r="K4668" s="8" t="str">
        <f t="shared" si="579"/>
        <v/>
      </c>
      <c r="L4668" s="8" t="str">
        <f t="shared" si="580"/>
        <v>River's Edge</v>
      </c>
      <c r="M4668" s="8" t="str">
        <f t="shared" si="581"/>
        <v/>
      </c>
      <c r="N4668" s="8" t="str">
        <f t="shared" si="577"/>
        <v>River's Edge</v>
      </c>
      <c r="O4668" s="10">
        <f>INDEX(cpi!$A$1:$M$106,MATCH($D4668,cpi!$A:$A,0),MATCH($C4668,cpi!$1:$1,0))</f>
        <v>113.1</v>
      </c>
      <c r="P4668" s="10">
        <f>cpi!$I$2</f>
        <v>245.51900000000001</v>
      </c>
      <c r="Q4668" s="10">
        <f t="shared" si="582"/>
        <v>2.1708134394341294</v>
      </c>
      <c r="R4668" s="8" t="str">
        <f t="shared" si="583"/>
        <v/>
      </c>
      <c r="S4668" s="11">
        <f t="shared" si="584"/>
        <v>4124545.5349248457</v>
      </c>
      <c r="T4668" s="11">
        <f t="shared" si="584"/>
        <v>9985741.8213969953</v>
      </c>
      <c r="U4668" s="11">
        <f t="shared" si="584"/>
        <v>9985741.8213969953</v>
      </c>
    </row>
    <row r="4669" spans="1:21" x14ac:dyDescent="0.2">
      <c r="A4669" s="5">
        <v>4714</v>
      </c>
      <c r="B4669" s="17">
        <v>25</v>
      </c>
      <c r="C4669" s="16">
        <v>7</v>
      </c>
      <c r="D4669" s="16">
        <v>2008</v>
      </c>
      <c r="E4669" s="18">
        <v>40185</v>
      </c>
      <c r="F4669" s="9" t="s">
        <v>4602</v>
      </c>
      <c r="G4669" s="3">
        <v>1900000</v>
      </c>
      <c r="H4669">
        <v>2962242</v>
      </c>
      <c r="I4669">
        <v>5617067</v>
      </c>
      <c r="J4669" s="8" t="str">
        <f t="shared" si="578"/>
        <v/>
      </c>
      <c r="K4669" s="8" t="str">
        <f t="shared" si="579"/>
        <v/>
      </c>
      <c r="L4669" s="8" t="str">
        <f t="shared" si="580"/>
        <v>Man on Wire</v>
      </c>
      <c r="M4669" s="8" t="str">
        <f t="shared" si="581"/>
        <v/>
      </c>
      <c r="N4669" s="8" t="str">
        <f t="shared" si="577"/>
        <v>Man on Wire</v>
      </c>
      <c r="O4669" s="10">
        <f>INDEX(cpi!$A$1:$M$106,MATCH($D4669,cpi!$A:$A,0),MATCH($C4669,cpi!$1:$1,0))</f>
        <v>219.964</v>
      </c>
      <c r="P4669" s="10">
        <f>cpi!$I$2</f>
        <v>245.51900000000001</v>
      </c>
      <c r="Q4669" s="10">
        <f t="shared" si="582"/>
        <v>1.1161781018712154</v>
      </c>
      <c r="R4669" s="8" t="str">
        <f t="shared" si="583"/>
        <v/>
      </c>
      <c r="S4669" s="11">
        <f t="shared" si="584"/>
        <v>2120738.3935553092</v>
      </c>
      <c r="T4669" s="11">
        <f t="shared" si="584"/>
        <v>3306389.6528431927</v>
      </c>
      <c r="U4669" s="11">
        <f t="shared" si="584"/>
        <v>6269647.1821434423</v>
      </c>
    </row>
    <row r="4670" spans="1:21" x14ac:dyDescent="0.2">
      <c r="A4670" s="5">
        <v>4715</v>
      </c>
      <c r="B4670" s="17">
        <v>8</v>
      </c>
      <c r="C4670" s="16">
        <v>10</v>
      </c>
      <c r="D4670" s="16">
        <v>2010</v>
      </c>
      <c r="E4670" s="18">
        <v>40400</v>
      </c>
      <c r="F4670" s="9" t="s">
        <v>4603</v>
      </c>
      <c r="G4670" s="3">
        <v>1900000</v>
      </c>
      <c r="H4670">
        <v>1445366</v>
      </c>
      <c r="I4670">
        <v>7785229</v>
      </c>
      <c r="J4670" s="8" t="str">
        <f t="shared" si="578"/>
        <v/>
      </c>
      <c r="K4670" s="8" t="str">
        <f t="shared" si="579"/>
        <v/>
      </c>
      <c r="L4670" s="8" t="str">
        <f t="shared" si="580"/>
        <v>Nowhere Boy</v>
      </c>
      <c r="M4670" s="8" t="str">
        <f t="shared" si="581"/>
        <v/>
      </c>
      <c r="N4670" s="8" t="str">
        <f t="shared" si="577"/>
        <v>Nowhere Boy</v>
      </c>
      <c r="O4670" s="10">
        <f>INDEX(cpi!$A$1:$M$106,MATCH($D4670,cpi!$A:$A,0),MATCH($C4670,cpi!$1:$1,0))</f>
        <v>218.71100000000001</v>
      </c>
      <c r="P4670" s="10">
        <f>cpi!$I$2</f>
        <v>245.51900000000001</v>
      </c>
      <c r="Q4670" s="10">
        <f t="shared" si="582"/>
        <v>1.1225727101060303</v>
      </c>
      <c r="R4670" s="8" t="str">
        <f t="shared" si="583"/>
        <v/>
      </c>
      <c r="S4670" s="11">
        <f t="shared" si="584"/>
        <v>2132888.1492014574</v>
      </c>
      <c r="T4670" s="11">
        <f t="shared" si="584"/>
        <v>1622528.4277151127</v>
      </c>
      <c r="U4670" s="11">
        <f t="shared" si="584"/>
        <v>8739485.6173260603</v>
      </c>
    </row>
    <row r="4671" spans="1:21" x14ac:dyDescent="0.2">
      <c r="A4671" s="5">
        <v>4716</v>
      </c>
      <c r="B4671" s="17">
        <v>11</v>
      </c>
      <c r="C4671" s="16">
        <v>7</v>
      </c>
      <c r="D4671" s="16">
        <v>2003</v>
      </c>
      <c r="E4671" s="18">
        <v>37932</v>
      </c>
      <c r="F4671" s="9" t="s">
        <v>4604</v>
      </c>
      <c r="G4671" s="3">
        <v>1900000</v>
      </c>
      <c r="H4671">
        <v>1420578</v>
      </c>
      <c r="I4671">
        <v>1445140</v>
      </c>
      <c r="J4671" s="8" t="str">
        <f t="shared" si="578"/>
        <v/>
      </c>
      <c r="K4671" s="8" t="str">
        <f t="shared" si="579"/>
        <v/>
      </c>
      <c r="L4671" s="8" t="str">
        <f t="shared" si="580"/>
        <v>Northfork</v>
      </c>
      <c r="M4671" s="8" t="str">
        <f t="shared" si="581"/>
        <v/>
      </c>
      <c r="N4671" s="8" t="str">
        <f t="shared" si="577"/>
        <v>Northfork</v>
      </c>
      <c r="O4671" s="10">
        <f>INDEX(cpi!$A$1:$M$106,MATCH($D4671,cpi!$A:$A,0),MATCH($C4671,cpi!$1:$1,0))</f>
        <v>183.9</v>
      </c>
      <c r="P4671" s="10">
        <f>cpi!$I$2</f>
        <v>245.51900000000001</v>
      </c>
      <c r="Q4671" s="10">
        <f t="shared" si="582"/>
        <v>1.335067971723763</v>
      </c>
      <c r="R4671" s="8" t="str">
        <f t="shared" si="583"/>
        <v/>
      </c>
      <c r="S4671" s="11">
        <f t="shared" si="584"/>
        <v>2536629.1462751497</v>
      </c>
      <c r="T4671" s="11">
        <f t="shared" si="584"/>
        <v>1896568.1891353999</v>
      </c>
      <c r="U4671" s="11">
        <f t="shared" si="584"/>
        <v>1929360.1286568788</v>
      </c>
    </row>
    <row r="4672" spans="1:21" x14ac:dyDescent="0.2">
      <c r="A4672" s="5">
        <v>4717</v>
      </c>
      <c r="B4672" s="17">
        <v>24</v>
      </c>
      <c r="C4672" s="16">
        <v>4</v>
      </c>
      <c r="D4672" s="16">
        <v>2015</v>
      </c>
      <c r="E4672" s="18">
        <v>42708</v>
      </c>
      <c r="F4672" s="9" t="s">
        <v>4605</v>
      </c>
      <c r="G4672" s="3">
        <v>1900000</v>
      </c>
      <c r="H4672" s="3">
        <v>478595</v>
      </c>
      <c r="I4672" s="3">
        <v>478595</v>
      </c>
      <c r="J4672" s="8" t="str">
        <f t="shared" si="578"/>
        <v/>
      </c>
      <c r="K4672" s="8" t="str">
        <f t="shared" si="579"/>
        <v/>
      </c>
      <c r="L4672" s="8" t="str">
        <f t="shared" si="580"/>
        <v>Brotherly Love</v>
      </c>
      <c r="M4672" s="8" t="str">
        <f t="shared" si="581"/>
        <v/>
      </c>
      <c r="N4672" s="8" t="str">
        <f t="shared" si="577"/>
        <v>Brotherly Love</v>
      </c>
      <c r="O4672" s="10">
        <f>INDEX(cpi!$A$1:$M$106,MATCH($D4672,cpi!$A:$A,0),MATCH($C4672,cpi!$1:$1,0))</f>
        <v>236.59899999999999</v>
      </c>
      <c r="P4672" s="10">
        <f>cpi!$I$2</f>
        <v>245.51900000000001</v>
      </c>
      <c r="Q4672" s="10">
        <f t="shared" si="582"/>
        <v>1.0377009201222323</v>
      </c>
      <c r="R4672" s="8" t="str">
        <f t="shared" si="583"/>
        <v/>
      </c>
      <c r="S4672" s="11">
        <f t="shared" si="584"/>
        <v>1971631.7482322413</v>
      </c>
      <c r="T4672" s="11">
        <f t="shared" si="584"/>
        <v>496638.47186589974</v>
      </c>
      <c r="U4672" s="11">
        <f t="shared" si="584"/>
        <v>496638.47186589974</v>
      </c>
    </row>
    <row r="4673" spans="1:21" x14ac:dyDescent="0.2">
      <c r="A4673" s="5">
        <v>4718</v>
      </c>
      <c r="B4673" s="17">
        <v>3</v>
      </c>
      <c r="C4673" s="16">
        <v>6</v>
      </c>
      <c r="D4673" s="16">
        <v>2011</v>
      </c>
      <c r="E4673" s="18">
        <v>40608</v>
      </c>
      <c r="F4673" s="9" t="s">
        <v>4606</v>
      </c>
      <c r="G4673" s="3">
        <v>1900000</v>
      </c>
      <c r="H4673" s="3">
        <v>467602</v>
      </c>
      <c r="I4673" s="3">
        <v>4581937</v>
      </c>
      <c r="J4673" s="8" t="str">
        <f t="shared" si="578"/>
        <v/>
      </c>
      <c r="K4673" s="8" t="str">
        <f t="shared" si="579"/>
        <v/>
      </c>
      <c r="L4673" s="8" t="str">
        <f t="shared" si="580"/>
        <v>Submarine</v>
      </c>
      <c r="M4673" s="8" t="str">
        <f t="shared" si="581"/>
        <v/>
      </c>
      <c r="N4673" s="8" t="str">
        <f t="shared" si="577"/>
        <v>Submarine</v>
      </c>
      <c r="O4673" s="10">
        <f>INDEX(cpi!$A$1:$M$106,MATCH($D4673,cpi!$A:$A,0),MATCH($C4673,cpi!$1:$1,0))</f>
        <v>225.72200000000001</v>
      </c>
      <c r="P4673" s="10">
        <f>cpi!$I$2</f>
        <v>245.51900000000001</v>
      </c>
      <c r="Q4673" s="10">
        <f t="shared" si="582"/>
        <v>1.0877052303275712</v>
      </c>
      <c r="R4673" s="8" t="str">
        <f t="shared" si="583"/>
        <v/>
      </c>
      <c r="S4673" s="11">
        <f t="shared" si="584"/>
        <v>2066639.9376223851</v>
      </c>
      <c r="T4673" s="11">
        <f t="shared" si="584"/>
        <v>508613.14111163293</v>
      </c>
      <c r="U4673" s="11">
        <f t="shared" si="584"/>
        <v>4983796.8399314201</v>
      </c>
    </row>
    <row r="4674" spans="1:21" x14ac:dyDescent="0.2">
      <c r="A4674" s="5">
        <v>4719</v>
      </c>
      <c r="B4674" s="17">
        <v>9</v>
      </c>
      <c r="C4674" s="16">
        <v>4</v>
      </c>
      <c r="D4674" s="16">
        <v>2010</v>
      </c>
      <c r="E4674" s="18">
        <v>40425</v>
      </c>
      <c r="F4674" s="9" t="s">
        <v>4607</v>
      </c>
      <c r="G4674" s="3">
        <v>1900000</v>
      </c>
      <c r="H4674" s="3">
        <v>406216</v>
      </c>
      <c r="I4674" s="3">
        <v>740932</v>
      </c>
      <c r="J4674" s="8" t="str">
        <f t="shared" si="578"/>
        <v/>
      </c>
      <c r="K4674" s="8" t="str">
        <f t="shared" si="579"/>
        <v/>
      </c>
      <c r="L4674" s="8" t="str">
        <f t="shared" si="580"/>
        <v>The Square</v>
      </c>
      <c r="M4674" s="8" t="str">
        <f t="shared" si="581"/>
        <v/>
      </c>
      <c r="N4674" s="8" t="str">
        <f t="shared" ref="N4674:N4737" si="585">IF(M4674=1,L4674&amp;" ("&amp;D4674&amp;")",L4674)</f>
        <v>The Square</v>
      </c>
      <c r="O4674" s="10">
        <f>INDEX(cpi!$A$1:$M$106,MATCH($D4674,cpi!$A:$A,0),MATCH($C4674,cpi!$1:$1,0))</f>
        <v>218.00899999999999</v>
      </c>
      <c r="P4674" s="10">
        <f>cpi!$I$2</f>
        <v>245.51900000000001</v>
      </c>
      <c r="Q4674" s="10">
        <f t="shared" si="582"/>
        <v>1.1261874509767946</v>
      </c>
      <c r="R4674" s="8" t="str">
        <f t="shared" si="583"/>
        <v/>
      </c>
      <c r="S4674" s="11">
        <f t="shared" si="584"/>
        <v>2139756.1568559096</v>
      </c>
      <c r="T4674" s="11">
        <f t="shared" si="584"/>
        <v>457475.36158598959</v>
      </c>
      <c r="U4674" s="11">
        <f t="shared" si="584"/>
        <v>834428.32042713836</v>
      </c>
    </row>
    <row r="4675" spans="1:21" x14ac:dyDescent="0.2">
      <c r="A4675" s="5">
        <v>4720</v>
      </c>
      <c r="B4675" s="17">
        <v>8</v>
      </c>
      <c r="C4675" s="16">
        <v>2</v>
      </c>
      <c r="D4675" s="16">
        <v>2013</v>
      </c>
      <c r="E4675" s="18">
        <v>41488</v>
      </c>
      <c r="F4675" s="9" t="s">
        <v>4608</v>
      </c>
      <c r="G4675" s="3">
        <v>1900000</v>
      </c>
      <c r="H4675" s="3">
        <v>222098</v>
      </c>
      <c r="I4675" s="3">
        <v>10137234</v>
      </c>
      <c r="J4675" s="8" t="str">
        <f t="shared" ref="J4675:J4738" si="586">IF(I4675=0,1,"")</f>
        <v/>
      </c>
      <c r="K4675" s="8" t="str">
        <f t="shared" ref="K4675:K4738" si="587">IF(D4675&gt;2017,1,"")</f>
        <v/>
      </c>
      <c r="L4675" s="8" t="str">
        <f t="shared" ref="L4675:L4738" si="588">F4675</f>
        <v>ABCD (Any Body Can Dance)</v>
      </c>
      <c r="M4675" s="8" t="str">
        <f t="shared" ref="M4675:M4738" si="589">IF(COUNTIF($L$2:$L$5233,L4675)&gt;1,1,"")</f>
        <v/>
      </c>
      <c r="N4675" s="8" t="str">
        <f t="shared" si="585"/>
        <v>ABCD (Any Body Can Dance)</v>
      </c>
      <c r="O4675" s="10">
        <f>INDEX(cpi!$A$1:$M$106,MATCH($D4675,cpi!$A:$A,0),MATCH($C4675,cpi!$1:$1,0))</f>
        <v>232.166</v>
      </c>
      <c r="P4675" s="10">
        <f>cpi!$I$2</f>
        <v>245.51900000000001</v>
      </c>
      <c r="Q4675" s="10">
        <f t="shared" ref="Q4675:Q4738" si="590">P4675/O4675</f>
        <v>1.0575148815933428</v>
      </c>
      <c r="R4675" s="8" t="str">
        <f t="shared" ref="R4675:R4738" si="591">IF(ISERROR(Q4675),1,"")</f>
        <v/>
      </c>
      <c r="S4675" s="11">
        <f t="shared" ref="S4675:U4738" si="592">G4675*$Q4675</f>
        <v>2009278.2750273515</v>
      </c>
      <c r="T4675" s="11">
        <f t="shared" si="592"/>
        <v>234871.94017211825</v>
      </c>
      <c r="U4675" s="11">
        <f t="shared" si="592"/>
        <v>10720275.813194009</v>
      </c>
    </row>
    <row r="4676" spans="1:21" x14ac:dyDescent="0.2">
      <c r="A4676" s="5">
        <v>4721</v>
      </c>
      <c r="B4676" s="17">
        <v>29</v>
      </c>
      <c r="C4676" s="16">
        <v>6</v>
      </c>
      <c r="D4676" s="16">
        <v>2007</v>
      </c>
      <c r="E4676" s="18">
        <v>39939</v>
      </c>
      <c r="F4676" s="9" t="s">
        <v>4609</v>
      </c>
      <c r="G4676" s="3">
        <v>1900000</v>
      </c>
      <c r="H4676" s="3">
        <v>18435</v>
      </c>
      <c r="I4676" s="3">
        <v>139317</v>
      </c>
      <c r="J4676" s="8" t="str">
        <f t="shared" si="586"/>
        <v/>
      </c>
      <c r="K4676" s="8" t="str">
        <f t="shared" si="587"/>
        <v/>
      </c>
      <c r="L4676" s="8" t="str">
        <f t="shared" si="588"/>
        <v>Chacun sa nuit</v>
      </c>
      <c r="M4676" s="8" t="str">
        <f t="shared" si="589"/>
        <v/>
      </c>
      <c r="N4676" s="8" t="str">
        <f t="shared" si="585"/>
        <v>Chacun sa nuit</v>
      </c>
      <c r="O4676" s="10">
        <f>INDEX(cpi!$A$1:$M$106,MATCH($D4676,cpi!$A:$A,0),MATCH($C4676,cpi!$1:$1,0))</f>
        <v>208.352</v>
      </c>
      <c r="P4676" s="10">
        <f>cpi!$I$2</f>
        <v>245.51900000000001</v>
      </c>
      <c r="Q4676" s="10">
        <f t="shared" si="590"/>
        <v>1.1783856166487483</v>
      </c>
      <c r="R4676" s="8" t="str">
        <f t="shared" si="591"/>
        <v/>
      </c>
      <c r="S4676" s="11">
        <f t="shared" si="592"/>
        <v>2238932.6716326219</v>
      </c>
      <c r="T4676" s="11">
        <f t="shared" si="592"/>
        <v>21723.538842919676</v>
      </c>
      <c r="U4676" s="11">
        <f t="shared" si="592"/>
        <v>164169.14895465368</v>
      </c>
    </row>
    <row r="4677" spans="1:21" x14ac:dyDescent="0.2">
      <c r="A4677" s="5">
        <v>4722</v>
      </c>
      <c r="B4677" s="17">
        <v>26</v>
      </c>
      <c r="C4677" s="16">
        <v>7</v>
      </c>
      <c r="D4677" s="16">
        <v>2013</v>
      </c>
      <c r="E4677" s="18">
        <v>42042</v>
      </c>
      <c r="F4677" s="9" t="s">
        <v>4610</v>
      </c>
      <c r="G4677" s="3">
        <v>1900000</v>
      </c>
      <c r="H4677" s="3">
        <v>0</v>
      </c>
      <c r="I4677" s="3">
        <v>285593</v>
      </c>
      <c r="J4677" s="8" t="str">
        <f t="shared" si="586"/>
        <v/>
      </c>
      <c r="K4677" s="8" t="str">
        <f t="shared" si="587"/>
        <v/>
      </c>
      <c r="L4677" s="8" t="str">
        <f t="shared" si="588"/>
        <v>Stranded</v>
      </c>
      <c r="M4677" s="8" t="str">
        <f t="shared" si="589"/>
        <v/>
      </c>
      <c r="N4677" s="8" t="str">
        <f t="shared" si="585"/>
        <v>Stranded</v>
      </c>
      <c r="O4677" s="10">
        <f>INDEX(cpi!$A$1:$M$106,MATCH($D4677,cpi!$A:$A,0),MATCH($C4677,cpi!$1:$1,0))</f>
        <v>233.596</v>
      </c>
      <c r="P4677" s="10">
        <f>cpi!$I$2</f>
        <v>245.51900000000001</v>
      </c>
      <c r="Q4677" s="10">
        <f t="shared" si="590"/>
        <v>1.0510411137177007</v>
      </c>
      <c r="R4677" s="8" t="str">
        <f t="shared" si="591"/>
        <v/>
      </c>
      <c r="S4677" s="11">
        <f t="shared" si="592"/>
        <v>1996978.1160636314</v>
      </c>
      <c r="T4677" s="11">
        <f t="shared" si="592"/>
        <v>0</v>
      </c>
      <c r="U4677" s="11">
        <f t="shared" si="592"/>
        <v>300169.98478997929</v>
      </c>
    </row>
    <row r="4678" spans="1:21" x14ac:dyDescent="0.2">
      <c r="A4678" s="5">
        <v>4723</v>
      </c>
      <c r="B4678" s="17">
        <v>31</v>
      </c>
      <c r="C4678" s="16">
        <v>12</v>
      </c>
      <c r="D4678" s="16">
        <v>2015</v>
      </c>
      <c r="E4678" s="18">
        <v>42928</v>
      </c>
      <c r="F4678" s="9" t="s">
        <v>4611</v>
      </c>
      <c r="G4678" s="3">
        <v>1900000</v>
      </c>
      <c r="H4678" s="3">
        <v>0</v>
      </c>
      <c r="I4678" s="3">
        <v>12444</v>
      </c>
      <c r="J4678" s="8" t="str">
        <f t="shared" si="586"/>
        <v/>
      </c>
      <c r="K4678" s="8" t="str">
        <f t="shared" si="587"/>
        <v/>
      </c>
      <c r="L4678" s="8" t="str">
        <f t="shared" si="588"/>
        <v>Vaalu</v>
      </c>
      <c r="M4678" s="8" t="str">
        <f t="shared" si="589"/>
        <v/>
      </c>
      <c r="N4678" s="8" t="str">
        <f t="shared" si="585"/>
        <v>Vaalu</v>
      </c>
      <c r="O4678" s="10">
        <f>INDEX(cpi!$A$1:$M$106,MATCH($D4678,cpi!$A:$A,0),MATCH($C4678,cpi!$1:$1,0))</f>
        <v>236.52500000000001</v>
      </c>
      <c r="P4678" s="10">
        <f>cpi!$I$2</f>
        <v>245.51900000000001</v>
      </c>
      <c r="Q4678" s="10">
        <f t="shared" si="590"/>
        <v>1.0380255786914703</v>
      </c>
      <c r="R4678" s="8" t="str">
        <f t="shared" si="591"/>
        <v/>
      </c>
      <c r="S4678" s="11">
        <f t="shared" si="592"/>
        <v>1972248.5995137936</v>
      </c>
      <c r="T4678" s="11">
        <f t="shared" si="592"/>
        <v>0</v>
      </c>
      <c r="U4678" s="11">
        <f t="shared" si="592"/>
        <v>12917.190301236657</v>
      </c>
    </row>
    <row r="4679" spans="1:21" x14ac:dyDescent="0.2">
      <c r="A4679" s="5">
        <v>4724</v>
      </c>
      <c r="B4679" s="17">
        <v>27</v>
      </c>
      <c r="C4679" s="16">
        <v>8</v>
      </c>
      <c r="D4679" s="16">
        <v>2010</v>
      </c>
      <c r="E4679" s="18">
        <v>40976</v>
      </c>
      <c r="F4679" s="9" t="s">
        <v>4612</v>
      </c>
      <c r="G4679" s="3">
        <v>1800000</v>
      </c>
      <c r="H4679" s="3">
        <v>41034350</v>
      </c>
      <c r="I4679" s="3">
        <v>70165900</v>
      </c>
      <c r="J4679" s="8" t="str">
        <f t="shared" si="586"/>
        <v/>
      </c>
      <c r="K4679" s="8" t="str">
        <f t="shared" si="587"/>
        <v/>
      </c>
      <c r="L4679" s="8" t="str">
        <f t="shared" si="588"/>
        <v>The Last Exorcism</v>
      </c>
      <c r="M4679" s="8" t="str">
        <f t="shared" si="589"/>
        <v/>
      </c>
      <c r="N4679" s="8" t="str">
        <f t="shared" si="585"/>
        <v>The Last Exorcism</v>
      </c>
      <c r="O4679" s="10">
        <f>INDEX(cpi!$A$1:$M$106,MATCH($D4679,cpi!$A:$A,0),MATCH($C4679,cpi!$1:$1,0))</f>
        <v>218.31200000000001</v>
      </c>
      <c r="P4679" s="10">
        <f>cpi!$I$2</f>
        <v>245.51900000000001</v>
      </c>
      <c r="Q4679" s="10">
        <f t="shared" si="590"/>
        <v>1.1246243907801678</v>
      </c>
      <c r="R4679" s="8" t="str">
        <f t="shared" si="591"/>
        <v/>
      </c>
      <c r="S4679" s="11">
        <f t="shared" si="592"/>
        <v>2024323.9034043022</v>
      </c>
      <c r="T4679" s="11">
        <f t="shared" si="592"/>
        <v>46148230.869810179</v>
      </c>
      <c r="U4679" s="11">
        <f t="shared" si="592"/>
        <v>78910282.541042179</v>
      </c>
    </row>
    <row r="4680" spans="1:21" x14ac:dyDescent="0.2">
      <c r="A4680" s="5">
        <v>4725</v>
      </c>
      <c r="B4680" s="17">
        <v>16</v>
      </c>
      <c r="C4680" s="16">
        <v>11</v>
      </c>
      <c r="D4680" s="16">
        <v>1976</v>
      </c>
      <c r="E4680" s="18">
        <v>28226</v>
      </c>
      <c r="F4680" s="9" t="s">
        <v>1781</v>
      </c>
      <c r="G4680" s="3">
        <v>1800000</v>
      </c>
      <c r="H4680" s="3">
        <v>25878153</v>
      </c>
      <c r="I4680" s="3">
        <v>25878153</v>
      </c>
      <c r="J4680" s="8" t="str">
        <f t="shared" si="586"/>
        <v/>
      </c>
      <c r="K4680" s="8" t="str">
        <f t="shared" si="587"/>
        <v/>
      </c>
      <c r="L4680" s="8" t="str">
        <f t="shared" si="588"/>
        <v>Carrie</v>
      </c>
      <c r="M4680" s="8">
        <f t="shared" si="589"/>
        <v>1</v>
      </c>
      <c r="N4680" s="8" t="str">
        <f t="shared" si="585"/>
        <v>Carrie (1976)</v>
      </c>
      <c r="O4680" s="10">
        <f>INDEX(cpi!$A$1:$M$106,MATCH($D4680,cpi!$A:$A,0),MATCH($C4680,cpi!$1:$1,0))</f>
        <v>58</v>
      </c>
      <c r="P4680" s="10">
        <f>cpi!$I$2</f>
        <v>245.51900000000001</v>
      </c>
      <c r="Q4680" s="10">
        <f t="shared" si="590"/>
        <v>4.2330862068965516</v>
      </c>
      <c r="R4680" s="8" t="str">
        <f t="shared" si="591"/>
        <v/>
      </c>
      <c r="S4680" s="11">
        <f t="shared" si="592"/>
        <v>7619555.1724137925</v>
      </c>
      <c r="T4680" s="11">
        <f t="shared" si="592"/>
        <v>109544452.52425861</v>
      </c>
      <c r="U4680" s="11">
        <f t="shared" si="592"/>
        <v>109544452.52425861</v>
      </c>
    </row>
    <row r="4681" spans="1:21" x14ac:dyDescent="0.2">
      <c r="A4681" s="5">
        <v>4726</v>
      </c>
      <c r="B4681" s="17">
        <v>9</v>
      </c>
      <c r="C4681" s="16">
        <v>11</v>
      </c>
      <c r="D4681" s="16">
        <v>1984</v>
      </c>
      <c r="E4681" s="18">
        <v>30936</v>
      </c>
      <c r="F4681" s="9" t="s">
        <v>1526</v>
      </c>
      <c r="G4681" s="3">
        <v>1800000</v>
      </c>
      <c r="H4681" s="3">
        <v>25504513</v>
      </c>
      <c r="I4681" s="3">
        <v>25504513</v>
      </c>
      <c r="J4681" s="8" t="str">
        <f t="shared" si="586"/>
        <v/>
      </c>
      <c r="K4681" s="8" t="str">
        <f t="shared" si="587"/>
        <v/>
      </c>
      <c r="L4681" s="8" t="str">
        <f t="shared" si="588"/>
        <v>A Nightmare on Elm Street</v>
      </c>
      <c r="M4681" s="8">
        <f t="shared" si="589"/>
        <v>1</v>
      </c>
      <c r="N4681" s="8" t="str">
        <f t="shared" si="585"/>
        <v>A Nightmare on Elm Street (1984)</v>
      </c>
      <c r="O4681" s="10">
        <f>INDEX(cpi!$A$1:$M$106,MATCH($D4681,cpi!$A:$A,0),MATCH($C4681,cpi!$1:$1,0))</f>
        <v>105.3</v>
      </c>
      <c r="P4681" s="10">
        <f>cpi!$I$2</f>
        <v>245.51900000000001</v>
      </c>
      <c r="Q4681" s="10">
        <f t="shared" si="590"/>
        <v>2.3316144349477685</v>
      </c>
      <c r="R4681" s="8" t="str">
        <f t="shared" si="591"/>
        <v/>
      </c>
      <c r="S4681" s="11">
        <f t="shared" si="592"/>
        <v>4196905.982905983</v>
      </c>
      <c r="T4681" s="11">
        <f t="shared" si="592"/>
        <v>59466690.667113014</v>
      </c>
      <c r="U4681" s="11">
        <f t="shared" si="592"/>
        <v>59466690.667113014</v>
      </c>
    </row>
    <row r="4682" spans="1:21" x14ac:dyDescent="0.2">
      <c r="A4682" s="5">
        <v>4727</v>
      </c>
      <c r="B4682" s="17">
        <v>27</v>
      </c>
      <c r="C4682" s="16">
        <v>6</v>
      </c>
      <c r="D4682" s="16">
        <v>2012</v>
      </c>
      <c r="E4682" s="18">
        <v>41704</v>
      </c>
      <c r="F4682" s="9" t="s">
        <v>4613</v>
      </c>
      <c r="G4682" s="3">
        <v>1800000</v>
      </c>
      <c r="H4682">
        <v>12795746</v>
      </c>
      <c r="I4682" s="3">
        <v>23265132</v>
      </c>
      <c r="J4682" s="8" t="str">
        <f t="shared" si="586"/>
        <v/>
      </c>
      <c r="K4682" s="8" t="str">
        <f t="shared" si="587"/>
        <v/>
      </c>
      <c r="L4682" s="8" t="str">
        <f t="shared" si="588"/>
        <v>Beasts of the Southern Wild</v>
      </c>
      <c r="M4682" s="8" t="str">
        <f t="shared" si="589"/>
        <v/>
      </c>
      <c r="N4682" s="8" t="str">
        <f t="shared" si="585"/>
        <v>Beasts of the Southern Wild</v>
      </c>
      <c r="O4682" s="10">
        <f>INDEX(cpi!$A$1:$M$106,MATCH($D4682,cpi!$A:$A,0),MATCH($C4682,cpi!$1:$1,0))</f>
        <v>229.47800000000001</v>
      </c>
      <c r="P4682" s="10">
        <f>cpi!$I$2</f>
        <v>245.51900000000001</v>
      </c>
      <c r="Q4682" s="10">
        <f t="shared" si="590"/>
        <v>1.0699021256939663</v>
      </c>
      <c r="R4682" s="8" t="str">
        <f t="shared" si="591"/>
        <v/>
      </c>
      <c r="S4682" s="11">
        <f t="shared" si="592"/>
        <v>1925823.8262491392</v>
      </c>
      <c r="T4682" s="11">
        <f t="shared" si="592"/>
        <v>13690195.845240066</v>
      </c>
      <c r="U4682" s="11">
        <f t="shared" si="592"/>
        <v>24891414.181350715</v>
      </c>
    </row>
    <row r="4683" spans="1:21" x14ac:dyDescent="0.2">
      <c r="A4683" s="5">
        <v>4728</v>
      </c>
      <c r="B4683" s="17">
        <v>29</v>
      </c>
      <c r="C4683" s="16">
        <v>1</v>
      </c>
      <c r="D4683" s="16">
        <v>1964</v>
      </c>
      <c r="E4683" s="18">
        <v>24228</v>
      </c>
      <c r="F4683" s="9" t="s">
        <v>4614</v>
      </c>
      <c r="G4683" s="3">
        <v>1800000</v>
      </c>
      <c r="H4683">
        <v>9164370</v>
      </c>
      <c r="I4683">
        <v>9164370</v>
      </c>
      <c r="J4683" s="8" t="str">
        <f t="shared" si="586"/>
        <v/>
      </c>
      <c r="K4683" s="8" t="str">
        <f t="shared" si="587"/>
        <v/>
      </c>
      <c r="L4683" s="8" t="str">
        <f t="shared" si="588"/>
        <v>Dr. Strangelove</v>
      </c>
      <c r="M4683" s="8" t="str">
        <f t="shared" si="589"/>
        <v/>
      </c>
      <c r="N4683" s="8" t="str">
        <f t="shared" si="585"/>
        <v>Dr. Strangelove</v>
      </c>
      <c r="O4683" s="10">
        <f>INDEX(cpi!$A$1:$M$106,MATCH($D4683,cpi!$A:$A,0),MATCH($C4683,cpi!$1:$1,0))</f>
        <v>30.9</v>
      </c>
      <c r="P4683" s="10">
        <f>cpi!$I$2</f>
        <v>245.51900000000001</v>
      </c>
      <c r="Q4683" s="10">
        <f t="shared" si="590"/>
        <v>7.9455987055016184</v>
      </c>
      <c r="R4683" s="8" t="str">
        <f t="shared" si="591"/>
        <v/>
      </c>
      <c r="S4683" s="11">
        <f t="shared" si="592"/>
        <v>14302077.669902913</v>
      </c>
      <c r="T4683" s="11">
        <f t="shared" si="592"/>
        <v>72816406.408737868</v>
      </c>
      <c r="U4683" s="11">
        <f t="shared" si="592"/>
        <v>72816406.408737868</v>
      </c>
    </row>
    <row r="4684" spans="1:21" x14ac:dyDescent="0.2">
      <c r="A4684" s="5">
        <v>4729</v>
      </c>
      <c r="B4684" s="17">
        <v>1</v>
      </c>
      <c r="C4684" s="16">
        <v>1</v>
      </c>
      <c r="D4684" s="16">
        <v>1973</v>
      </c>
      <c r="E4684" s="18">
        <v>26665</v>
      </c>
      <c r="F4684" s="9" t="s">
        <v>4615</v>
      </c>
      <c r="G4684" s="3">
        <v>1800000</v>
      </c>
      <c r="H4684">
        <v>8800000</v>
      </c>
      <c r="I4684">
        <v>8800000</v>
      </c>
      <c r="J4684" s="8" t="str">
        <f t="shared" si="586"/>
        <v/>
      </c>
      <c r="K4684" s="8" t="str">
        <f t="shared" si="587"/>
        <v/>
      </c>
      <c r="L4684" s="8" t="str">
        <f t="shared" si="588"/>
        <v>Battle for the Planet of the Apes</v>
      </c>
      <c r="M4684" s="8" t="str">
        <f t="shared" si="589"/>
        <v/>
      </c>
      <c r="N4684" s="8" t="str">
        <f t="shared" si="585"/>
        <v>Battle for the Planet of the Apes</v>
      </c>
      <c r="O4684" s="10">
        <f>INDEX(cpi!$A$1:$M$106,MATCH($D4684,cpi!$A:$A,0),MATCH($C4684,cpi!$1:$1,0))</f>
        <v>42.6</v>
      </c>
      <c r="P4684" s="10">
        <f>cpi!$I$2</f>
        <v>245.51900000000001</v>
      </c>
      <c r="Q4684" s="10">
        <f t="shared" si="590"/>
        <v>5.7633568075117374</v>
      </c>
      <c r="R4684" s="8" t="str">
        <f t="shared" si="591"/>
        <v/>
      </c>
      <c r="S4684" s="11">
        <f t="shared" si="592"/>
        <v>10374042.253521128</v>
      </c>
      <c r="T4684" s="11">
        <f t="shared" si="592"/>
        <v>50717539.906103291</v>
      </c>
      <c r="U4684" s="11">
        <f t="shared" si="592"/>
        <v>50717539.906103291</v>
      </c>
    </row>
    <row r="4685" spans="1:21" x14ac:dyDescent="0.2">
      <c r="A4685" s="5">
        <v>4730</v>
      </c>
      <c r="B4685" s="17">
        <v>18</v>
      </c>
      <c r="C4685" s="16">
        <v>9</v>
      </c>
      <c r="D4685" s="16">
        <v>1951</v>
      </c>
      <c r="E4685" s="18">
        <v>19154</v>
      </c>
      <c r="F4685" s="9" t="s">
        <v>4616</v>
      </c>
      <c r="G4685" s="3">
        <v>1800000</v>
      </c>
      <c r="H4685">
        <v>8000000</v>
      </c>
      <c r="I4685">
        <v>8000000</v>
      </c>
      <c r="J4685" s="8" t="str">
        <f t="shared" si="586"/>
        <v/>
      </c>
      <c r="K4685" s="8" t="str">
        <f t="shared" si="587"/>
        <v/>
      </c>
      <c r="L4685" s="8" t="str">
        <f t="shared" si="588"/>
        <v>A Streetcar Named Desire</v>
      </c>
      <c r="M4685" s="8" t="str">
        <f t="shared" si="589"/>
        <v/>
      </c>
      <c r="N4685" s="8" t="str">
        <f t="shared" si="585"/>
        <v>A Streetcar Named Desire</v>
      </c>
      <c r="O4685" s="10">
        <f>INDEX(cpi!$A$1:$M$106,MATCH($D4685,cpi!$A:$A,0),MATCH($C4685,cpi!$1:$1,0))</f>
        <v>26.1</v>
      </c>
      <c r="P4685" s="10">
        <f>cpi!$I$2</f>
        <v>245.51900000000001</v>
      </c>
      <c r="Q4685" s="10">
        <f t="shared" si="590"/>
        <v>9.4068582375478922</v>
      </c>
      <c r="R4685" s="8" t="str">
        <f t="shared" si="591"/>
        <v/>
      </c>
      <c r="S4685" s="11">
        <f t="shared" si="592"/>
        <v>16932344.827586208</v>
      </c>
      <c r="T4685" s="11">
        <f t="shared" si="592"/>
        <v>75254865.900383145</v>
      </c>
      <c r="U4685" s="11">
        <f t="shared" si="592"/>
        <v>75254865.900383145</v>
      </c>
    </row>
    <row r="4686" spans="1:21" x14ac:dyDescent="0.2">
      <c r="A4686" s="5">
        <v>4731</v>
      </c>
      <c r="B4686" s="17">
        <v>3</v>
      </c>
      <c r="C4686" s="16">
        <v>8</v>
      </c>
      <c r="D4686" s="16">
        <v>1968</v>
      </c>
      <c r="E4686" s="18">
        <v>24905</v>
      </c>
      <c r="F4686" s="9" t="s">
        <v>4617</v>
      </c>
      <c r="G4686" s="3">
        <v>1800000</v>
      </c>
      <c r="H4686">
        <v>6800000</v>
      </c>
      <c r="I4686">
        <v>6800000</v>
      </c>
      <c r="J4686" s="8" t="str">
        <f t="shared" si="586"/>
        <v/>
      </c>
      <c r="K4686" s="8" t="str">
        <f t="shared" si="587"/>
        <v/>
      </c>
      <c r="L4686" s="8" t="str">
        <f t="shared" si="588"/>
        <v>Hang 'em High</v>
      </c>
      <c r="M4686" s="8" t="str">
        <f t="shared" si="589"/>
        <v/>
      </c>
      <c r="N4686" s="8" t="str">
        <f t="shared" si="585"/>
        <v>Hang 'em High</v>
      </c>
      <c r="O4686" s="10">
        <f>INDEX(cpi!$A$1:$M$106,MATCH($D4686,cpi!$A:$A,0),MATCH($C4686,cpi!$1:$1,0))</f>
        <v>35</v>
      </c>
      <c r="P4686" s="10">
        <f>cpi!$I$2</f>
        <v>245.51900000000001</v>
      </c>
      <c r="Q4686" s="10">
        <f t="shared" si="590"/>
        <v>7.0148285714285716</v>
      </c>
      <c r="R4686" s="8" t="str">
        <f t="shared" si="591"/>
        <v/>
      </c>
      <c r="S4686" s="11">
        <f t="shared" si="592"/>
        <v>12626691.428571429</v>
      </c>
      <c r="T4686" s="11">
        <f t="shared" si="592"/>
        <v>47700834.285714284</v>
      </c>
      <c r="U4686" s="11">
        <f t="shared" si="592"/>
        <v>47700834.285714284</v>
      </c>
    </row>
    <row r="4687" spans="1:21" x14ac:dyDescent="0.2">
      <c r="A4687" s="5">
        <v>4732</v>
      </c>
      <c r="B4687" s="17">
        <v>15</v>
      </c>
      <c r="C4687" s="16">
        <v>11</v>
      </c>
      <c r="D4687" s="16">
        <v>2002</v>
      </c>
      <c r="E4687" s="18">
        <v>37691</v>
      </c>
      <c r="F4687" s="9" t="s">
        <v>4618</v>
      </c>
      <c r="G4687" s="3">
        <v>1800000</v>
      </c>
      <c r="H4687">
        <v>5719000</v>
      </c>
      <c r="I4687">
        <v>5719000</v>
      </c>
      <c r="J4687" s="8" t="str">
        <f t="shared" si="586"/>
        <v/>
      </c>
      <c r="K4687" s="8" t="str">
        <f t="shared" si="587"/>
        <v/>
      </c>
      <c r="L4687" s="8" t="str">
        <f t="shared" si="588"/>
        <v>El crimen de padre Amaro</v>
      </c>
      <c r="M4687" s="8" t="str">
        <f t="shared" si="589"/>
        <v/>
      </c>
      <c r="N4687" s="8" t="str">
        <f t="shared" si="585"/>
        <v>El crimen de padre Amaro</v>
      </c>
      <c r="O4687" s="10">
        <f>INDEX(cpi!$A$1:$M$106,MATCH($D4687,cpi!$A:$A,0),MATCH($C4687,cpi!$1:$1,0))</f>
        <v>181.3</v>
      </c>
      <c r="P4687" s="10">
        <f>cpi!$I$2</f>
        <v>245.51900000000001</v>
      </c>
      <c r="Q4687" s="10">
        <f t="shared" si="590"/>
        <v>1.3542140099282955</v>
      </c>
      <c r="R4687" s="8" t="str">
        <f t="shared" si="591"/>
        <v/>
      </c>
      <c r="S4687" s="11">
        <f t="shared" si="592"/>
        <v>2437585.2178709321</v>
      </c>
      <c r="T4687" s="11">
        <f t="shared" si="592"/>
        <v>7744749.9227799224</v>
      </c>
      <c r="U4687" s="11">
        <f t="shared" si="592"/>
        <v>7744749.9227799224</v>
      </c>
    </row>
    <row r="4688" spans="1:21" x14ac:dyDescent="0.2">
      <c r="A4688" s="5">
        <v>4733</v>
      </c>
      <c r="B4688" s="17">
        <v>15</v>
      </c>
      <c r="C4688" s="16">
        <v>6</v>
      </c>
      <c r="D4688" s="16">
        <v>2001</v>
      </c>
      <c r="E4688" s="18">
        <v>37321</v>
      </c>
      <c r="F4688" s="9" t="s">
        <v>4619</v>
      </c>
      <c r="G4688" s="3">
        <v>1800000</v>
      </c>
      <c r="H4688" s="3">
        <v>3050934</v>
      </c>
      <c r="I4688" s="3">
        <v>3050934</v>
      </c>
      <c r="J4688" s="8" t="str">
        <f t="shared" si="586"/>
        <v/>
      </c>
      <c r="K4688" s="8" t="str">
        <f t="shared" si="587"/>
        <v/>
      </c>
      <c r="L4688" s="8" t="str">
        <f t="shared" si="588"/>
        <v>Songcatcher</v>
      </c>
      <c r="M4688" s="8" t="str">
        <f t="shared" si="589"/>
        <v/>
      </c>
      <c r="N4688" s="8" t="str">
        <f t="shared" si="585"/>
        <v>Songcatcher</v>
      </c>
      <c r="O4688" s="10">
        <f>INDEX(cpi!$A$1:$M$106,MATCH($D4688,cpi!$A:$A,0),MATCH($C4688,cpi!$1:$1,0))</f>
        <v>178</v>
      </c>
      <c r="P4688" s="10">
        <f>cpi!$I$2</f>
        <v>245.51900000000001</v>
      </c>
      <c r="Q4688" s="10">
        <f t="shared" si="590"/>
        <v>1.3793202247191012</v>
      </c>
      <c r="R4688" s="8" t="str">
        <f t="shared" si="591"/>
        <v/>
      </c>
      <c r="S4688" s="11">
        <f t="shared" si="592"/>
        <v>2482776.404494382</v>
      </c>
      <c r="T4688" s="11">
        <f t="shared" si="592"/>
        <v>4208214.9704831466</v>
      </c>
      <c r="U4688" s="11">
        <f t="shared" si="592"/>
        <v>4208214.9704831466</v>
      </c>
    </row>
    <row r="4689" spans="1:21" x14ac:dyDescent="0.2">
      <c r="A4689" s="5">
        <v>4734</v>
      </c>
      <c r="B4689" s="17">
        <v>23</v>
      </c>
      <c r="C4689" s="16">
        <v>8</v>
      </c>
      <c r="D4689" s="16">
        <v>2011</v>
      </c>
      <c r="E4689" s="18">
        <v>41221</v>
      </c>
      <c r="F4689" s="9" t="s">
        <v>4620</v>
      </c>
      <c r="G4689" s="3">
        <v>1800000</v>
      </c>
      <c r="H4689" s="3">
        <v>841056</v>
      </c>
      <c r="I4689" s="3">
        <v>842693</v>
      </c>
      <c r="J4689" s="8" t="str">
        <f t="shared" si="586"/>
        <v/>
      </c>
      <c r="K4689" s="8" t="str">
        <f t="shared" si="587"/>
        <v/>
      </c>
      <c r="L4689" s="8" t="str">
        <f t="shared" si="588"/>
        <v>Higher Ground</v>
      </c>
      <c r="M4689" s="8" t="str">
        <f t="shared" si="589"/>
        <v/>
      </c>
      <c r="N4689" s="8" t="str">
        <f t="shared" si="585"/>
        <v>Higher Ground</v>
      </c>
      <c r="O4689" s="10">
        <f>INDEX(cpi!$A$1:$M$106,MATCH($D4689,cpi!$A:$A,0),MATCH($C4689,cpi!$1:$1,0))</f>
        <v>226.54499999999999</v>
      </c>
      <c r="P4689" s="10">
        <f>cpi!$I$2</f>
        <v>245.51900000000001</v>
      </c>
      <c r="Q4689" s="10">
        <f t="shared" si="590"/>
        <v>1.0837537796022867</v>
      </c>
      <c r="R4689" s="8" t="str">
        <f t="shared" si="591"/>
        <v/>
      </c>
      <c r="S4689" s="11">
        <f t="shared" si="592"/>
        <v>1950756.8032841161</v>
      </c>
      <c r="T4689" s="11">
        <f t="shared" si="592"/>
        <v>911497.61885718082</v>
      </c>
      <c r="U4689" s="11">
        <f t="shared" si="592"/>
        <v>913271.72379438975</v>
      </c>
    </row>
    <row r="4690" spans="1:21" x14ac:dyDescent="0.2">
      <c r="A4690" s="5">
        <v>4735</v>
      </c>
      <c r="B4690" s="17">
        <v>22</v>
      </c>
      <c r="C4690" s="16">
        <v>4</v>
      </c>
      <c r="D4690" s="16">
        <v>2011</v>
      </c>
      <c r="E4690" s="18">
        <v>41186</v>
      </c>
      <c r="F4690" s="9" t="s">
        <v>4621</v>
      </c>
      <c r="G4690" s="3">
        <v>1800000</v>
      </c>
      <c r="H4690" s="3">
        <v>638476</v>
      </c>
      <c r="I4690" s="3">
        <v>783733</v>
      </c>
      <c r="J4690" s="8" t="str">
        <f t="shared" si="586"/>
        <v/>
      </c>
      <c r="K4690" s="8" t="str">
        <f t="shared" si="587"/>
        <v/>
      </c>
      <c r="L4690" s="8" t="str">
        <f t="shared" si="588"/>
        <v>POM Wonderful Presents: The Greatest Movie Ever Sold</v>
      </c>
      <c r="M4690" s="8" t="str">
        <f t="shared" si="589"/>
        <v/>
      </c>
      <c r="N4690" s="8" t="str">
        <f t="shared" si="585"/>
        <v>POM Wonderful Presents: The Greatest Movie Ever Sold</v>
      </c>
      <c r="O4690" s="10">
        <f>INDEX(cpi!$A$1:$M$106,MATCH($D4690,cpi!$A:$A,0),MATCH($C4690,cpi!$1:$1,0))</f>
        <v>224.90600000000001</v>
      </c>
      <c r="P4690" s="10">
        <f>cpi!$I$2</f>
        <v>245.51900000000001</v>
      </c>
      <c r="Q4690" s="10">
        <f t="shared" si="590"/>
        <v>1.0916516233448641</v>
      </c>
      <c r="R4690" s="8" t="str">
        <f t="shared" si="591"/>
        <v/>
      </c>
      <c r="S4690" s="11">
        <f t="shared" si="592"/>
        <v>1964972.9220207555</v>
      </c>
      <c r="T4690" s="11">
        <f t="shared" si="592"/>
        <v>696993.3618667355</v>
      </c>
      <c r="U4690" s="11">
        <f t="shared" si="592"/>
        <v>855563.40171894035</v>
      </c>
    </row>
    <row r="4691" spans="1:21" x14ac:dyDescent="0.2">
      <c r="A4691" s="5">
        <v>4736</v>
      </c>
      <c r="B4691" s="17">
        <v>7</v>
      </c>
      <c r="C4691" s="16">
        <v>1</v>
      </c>
      <c r="D4691" s="16">
        <v>2005</v>
      </c>
      <c r="E4691" s="18">
        <v>38534</v>
      </c>
      <c r="F4691" s="9" t="s">
        <v>4622</v>
      </c>
      <c r="G4691" s="3">
        <v>1800000</v>
      </c>
      <c r="H4691" s="3">
        <v>506793</v>
      </c>
      <c r="I4691" s="3">
        <v>1322161</v>
      </c>
      <c r="J4691" s="8" t="str">
        <f t="shared" si="586"/>
        <v/>
      </c>
      <c r="K4691" s="8" t="str">
        <f t="shared" si="587"/>
        <v/>
      </c>
      <c r="L4691" s="8" t="str">
        <f t="shared" si="588"/>
        <v>Travellers and Magicians</v>
      </c>
      <c r="M4691" s="8" t="str">
        <f t="shared" si="589"/>
        <v/>
      </c>
      <c r="N4691" s="8" t="str">
        <f t="shared" si="585"/>
        <v>Travellers and Magicians</v>
      </c>
      <c r="O4691" s="10">
        <f>INDEX(cpi!$A$1:$M$106,MATCH($D4691,cpi!$A:$A,0),MATCH($C4691,cpi!$1:$1,0))</f>
        <v>190.7</v>
      </c>
      <c r="P4691" s="10">
        <f>cpi!$I$2</f>
        <v>245.51900000000001</v>
      </c>
      <c r="Q4691" s="10">
        <f t="shared" si="590"/>
        <v>1.2874619821709492</v>
      </c>
      <c r="R4691" s="8" t="str">
        <f t="shared" si="591"/>
        <v/>
      </c>
      <c r="S4691" s="11">
        <f t="shared" si="592"/>
        <v>2317431.5679077087</v>
      </c>
      <c r="T4691" s="11">
        <f t="shared" si="592"/>
        <v>652476.72033036186</v>
      </c>
      <c r="U4691" s="11">
        <f t="shared" si="592"/>
        <v>1702232.0218091244</v>
      </c>
    </row>
    <row r="4692" spans="1:21" x14ac:dyDescent="0.2">
      <c r="A4692" s="5">
        <v>4737</v>
      </c>
      <c r="B4692" s="17">
        <v>1</v>
      </c>
      <c r="C4692" s="16">
        <v>1</v>
      </c>
      <c r="D4692" s="16">
        <v>1993</v>
      </c>
      <c r="E4692" s="18">
        <v>33970</v>
      </c>
      <c r="F4692" s="9" t="s">
        <v>4623</v>
      </c>
      <c r="G4692" s="3">
        <v>1800000</v>
      </c>
      <c r="H4692" s="3">
        <v>673</v>
      </c>
      <c r="I4692" s="3">
        <v>673</v>
      </c>
      <c r="J4692" s="8" t="str">
        <f t="shared" si="586"/>
        <v/>
      </c>
      <c r="K4692" s="8" t="str">
        <f t="shared" si="587"/>
        <v/>
      </c>
      <c r="L4692" s="8" t="str">
        <f t="shared" si="588"/>
        <v>Ed and his Dead Mother</v>
      </c>
      <c r="M4692" s="8" t="str">
        <f t="shared" si="589"/>
        <v/>
      </c>
      <c r="N4692" s="8" t="str">
        <f t="shared" si="585"/>
        <v>Ed and his Dead Mother</v>
      </c>
      <c r="O4692" s="10">
        <f>INDEX(cpi!$A$1:$M$106,MATCH($D4692,cpi!$A:$A,0),MATCH($C4692,cpi!$1:$1,0))</f>
        <v>142.6</v>
      </c>
      <c r="P4692" s="10">
        <f>cpi!$I$2</f>
        <v>245.51900000000001</v>
      </c>
      <c r="Q4692" s="10">
        <f t="shared" si="590"/>
        <v>1.7217321178120619</v>
      </c>
      <c r="R4692" s="8" t="str">
        <f t="shared" si="591"/>
        <v/>
      </c>
      <c r="S4692" s="11">
        <f t="shared" si="592"/>
        <v>3099117.8120617117</v>
      </c>
      <c r="T4692" s="11">
        <f t="shared" si="592"/>
        <v>1158.7257152875177</v>
      </c>
      <c r="U4692" s="11">
        <f t="shared" si="592"/>
        <v>1158.7257152875177</v>
      </c>
    </row>
    <row r="4693" spans="1:21" x14ac:dyDescent="0.2">
      <c r="A4693" s="5">
        <v>4738</v>
      </c>
      <c r="B4693" s="17">
        <v>31</v>
      </c>
      <c r="C4693" s="16">
        <v>12</v>
      </c>
      <c r="D4693" s="16">
        <v>2009</v>
      </c>
      <c r="E4693" s="18">
        <v>40736</v>
      </c>
      <c r="F4693" s="9" t="s">
        <v>4624</v>
      </c>
      <c r="G4693" s="3">
        <v>1800000</v>
      </c>
      <c r="H4693" s="3">
        <v>0</v>
      </c>
      <c r="I4693" s="3">
        <v>0</v>
      </c>
      <c r="J4693" s="8">
        <f t="shared" si="586"/>
        <v>1</v>
      </c>
      <c r="K4693" s="8" t="str">
        <f t="shared" si="587"/>
        <v/>
      </c>
      <c r="L4693" s="8" t="str">
        <f t="shared" si="588"/>
        <v>Deadline</v>
      </c>
      <c r="M4693" s="8" t="str">
        <f t="shared" si="589"/>
        <v/>
      </c>
      <c r="N4693" s="8" t="str">
        <f t="shared" si="585"/>
        <v>Deadline</v>
      </c>
      <c r="O4693" s="10">
        <f>INDEX(cpi!$A$1:$M$106,MATCH($D4693,cpi!$A:$A,0),MATCH($C4693,cpi!$1:$1,0))</f>
        <v>215.94900000000001</v>
      </c>
      <c r="P4693" s="10">
        <f>cpi!$I$2</f>
        <v>245.51900000000001</v>
      </c>
      <c r="Q4693" s="10">
        <f t="shared" si="590"/>
        <v>1.1369304789556793</v>
      </c>
      <c r="R4693" s="8" t="str">
        <f t="shared" si="591"/>
        <v/>
      </c>
      <c r="S4693" s="11">
        <f t="shared" si="592"/>
        <v>2046474.8621202228</v>
      </c>
      <c r="T4693" s="11">
        <f t="shared" si="592"/>
        <v>0</v>
      </c>
      <c r="U4693" s="11">
        <f t="shared" si="592"/>
        <v>0</v>
      </c>
    </row>
    <row r="4694" spans="1:21" x14ac:dyDescent="0.2">
      <c r="A4694" s="5">
        <v>4739</v>
      </c>
      <c r="B4694" s="17">
        <v>13</v>
      </c>
      <c r="C4694" s="16">
        <v>3</v>
      </c>
      <c r="D4694" s="16">
        <v>2007</v>
      </c>
      <c r="E4694" s="18">
        <v>39450</v>
      </c>
      <c r="F4694" s="9" t="s">
        <v>4625</v>
      </c>
      <c r="G4694" s="3">
        <v>1800000</v>
      </c>
      <c r="H4694" s="3">
        <v>0</v>
      </c>
      <c r="I4694" s="3">
        <v>0</v>
      </c>
      <c r="J4694" s="8">
        <f t="shared" si="586"/>
        <v>1</v>
      </c>
      <c r="K4694" s="8" t="str">
        <f t="shared" si="587"/>
        <v/>
      </c>
      <c r="L4694" s="8" t="str">
        <f t="shared" si="588"/>
        <v>Sublime</v>
      </c>
      <c r="M4694" s="8" t="str">
        <f t="shared" si="589"/>
        <v/>
      </c>
      <c r="N4694" s="8" t="str">
        <f t="shared" si="585"/>
        <v>Sublime</v>
      </c>
      <c r="O4694" s="10">
        <f>INDEX(cpi!$A$1:$M$106,MATCH($D4694,cpi!$A:$A,0),MATCH($C4694,cpi!$1:$1,0))</f>
        <v>205.352</v>
      </c>
      <c r="P4694" s="10">
        <f>cpi!$I$2</f>
        <v>245.51900000000001</v>
      </c>
      <c r="Q4694" s="10">
        <f t="shared" si="590"/>
        <v>1.1956007246094511</v>
      </c>
      <c r="R4694" s="8" t="str">
        <f t="shared" si="591"/>
        <v/>
      </c>
      <c r="S4694" s="11">
        <f t="shared" si="592"/>
        <v>2152081.3042970118</v>
      </c>
      <c r="T4694" s="11">
        <f t="shared" si="592"/>
        <v>0</v>
      </c>
      <c r="U4694" s="11">
        <f t="shared" si="592"/>
        <v>0</v>
      </c>
    </row>
    <row r="4695" spans="1:21" x14ac:dyDescent="0.2">
      <c r="A4695" s="5">
        <v>4740</v>
      </c>
      <c r="B4695" s="17">
        <v>3</v>
      </c>
      <c r="C4695" s="16">
        <v>2</v>
      </c>
      <c r="D4695" s="16">
        <v>2012</v>
      </c>
      <c r="E4695" s="18">
        <v>40970</v>
      </c>
      <c r="F4695" s="9" t="s">
        <v>4626</v>
      </c>
      <c r="G4695" s="3">
        <v>1800000</v>
      </c>
      <c r="H4695" s="3">
        <v>0</v>
      </c>
      <c r="I4695" s="3">
        <v>0</v>
      </c>
      <c r="J4695" s="8">
        <f t="shared" si="586"/>
        <v>1</v>
      </c>
      <c r="K4695" s="8" t="str">
        <f t="shared" si="587"/>
        <v/>
      </c>
      <c r="L4695" s="8" t="str">
        <f t="shared" si="588"/>
        <v>Dysfunctional Friends</v>
      </c>
      <c r="M4695" s="8" t="str">
        <f t="shared" si="589"/>
        <v/>
      </c>
      <c r="N4695" s="8" t="str">
        <f t="shared" si="585"/>
        <v>Dysfunctional Friends</v>
      </c>
      <c r="O4695" s="10">
        <f>INDEX(cpi!$A$1:$M$106,MATCH($D4695,cpi!$A:$A,0),MATCH($C4695,cpi!$1:$1,0))</f>
        <v>227.66300000000001</v>
      </c>
      <c r="P4695" s="10">
        <f>cpi!$I$2</f>
        <v>245.51900000000001</v>
      </c>
      <c r="Q4695" s="10">
        <f t="shared" si="590"/>
        <v>1.0784317170554722</v>
      </c>
      <c r="R4695" s="8" t="str">
        <f t="shared" si="591"/>
        <v/>
      </c>
      <c r="S4695" s="11">
        <f t="shared" si="592"/>
        <v>1941177.0906998501</v>
      </c>
      <c r="T4695" s="11">
        <f t="shared" si="592"/>
        <v>0</v>
      </c>
      <c r="U4695" s="11">
        <f t="shared" si="592"/>
        <v>0</v>
      </c>
    </row>
    <row r="4696" spans="1:21" x14ac:dyDescent="0.2">
      <c r="A4696" s="5">
        <v>4741</v>
      </c>
      <c r="B4696" s="17">
        <v>31</v>
      </c>
      <c r="C4696" s="16">
        <v>12</v>
      </c>
      <c r="D4696" s="16">
        <v>2013</v>
      </c>
      <c r="E4696" s="18">
        <v>42197</v>
      </c>
      <c r="F4696" s="9" t="s">
        <v>4627</v>
      </c>
      <c r="G4696" s="3">
        <v>1800000</v>
      </c>
      <c r="H4696" s="3">
        <v>0</v>
      </c>
      <c r="I4696" s="3">
        <v>0</v>
      </c>
      <c r="J4696" s="8">
        <f t="shared" si="586"/>
        <v>1</v>
      </c>
      <c r="K4696" s="8" t="str">
        <f t="shared" si="587"/>
        <v/>
      </c>
      <c r="L4696" s="8" t="str">
        <f t="shared" si="588"/>
        <v>Independence Daysaster</v>
      </c>
      <c r="M4696" s="8" t="str">
        <f t="shared" si="589"/>
        <v/>
      </c>
      <c r="N4696" s="8" t="str">
        <f t="shared" si="585"/>
        <v>Independence Daysaster</v>
      </c>
      <c r="O4696" s="10">
        <f>INDEX(cpi!$A$1:$M$106,MATCH($D4696,cpi!$A:$A,0),MATCH($C4696,cpi!$1:$1,0))</f>
        <v>233.04900000000001</v>
      </c>
      <c r="P4696" s="10">
        <f>cpi!$I$2</f>
        <v>245.51900000000001</v>
      </c>
      <c r="Q4696" s="10">
        <f t="shared" si="590"/>
        <v>1.0535080605366254</v>
      </c>
      <c r="R4696" s="8" t="str">
        <f t="shared" si="591"/>
        <v/>
      </c>
      <c r="S4696" s="11">
        <f t="shared" si="592"/>
        <v>1896314.5089659258</v>
      </c>
      <c r="T4696" s="11">
        <f t="shared" si="592"/>
        <v>0</v>
      </c>
      <c r="U4696" s="11">
        <f t="shared" si="592"/>
        <v>0</v>
      </c>
    </row>
    <row r="4697" spans="1:21" x14ac:dyDescent="0.2">
      <c r="A4697" s="5">
        <v>4742</v>
      </c>
      <c r="B4697" s="17">
        <v>11</v>
      </c>
      <c r="C4697" s="16">
        <v>3</v>
      </c>
      <c r="D4697" s="16">
        <v>2014</v>
      </c>
      <c r="E4697" s="18">
        <v>41946</v>
      </c>
      <c r="F4697" s="9" t="s">
        <v>4628</v>
      </c>
      <c r="G4697" s="3">
        <v>1800000</v>
      </c>
      <c r="H4697" s="3">
        <v>0</v>
      </c>
      <c r="I4697" s="3">
        <v>0</v>
      </c>
      <c r="J4697" s="8">
        <f t="shared" si="586"/>
        <v>1</v>
      </c>
      <c r="K4697" s="8" t="str">
        <f t="shared" si="587"/>
        <v/>
      </c>
      <c r="L4697" s="8" t="str">
        <f t="shared" si="588"/>
        <v>Against the Wild</v>
      </c>
      <c r="M4697" s="8" t="str">
        <f t="shared" si="589"/>
        <v/>
      </c>
      <c r="N4697" s="8" t="str">
        <f t="shared" si="585"/>
        <v>Against the Wild</v>
      </c>
      <c r="O4697" s="10">
        <f>INDEX(cpi!$A$1:$M$106,MATCH($D4697,cpi!$A:$A,0),MATCH($C4697,cpi!$1:$1,0))</f>
        <v>236.29300000000001</v>
      </c>
      <c r="P4697" s="10">
        <f>cpi!$I$2</f>
        <v>245.51900000000001</v>
      </c>
      <c r="Q4697" s="10">
        <f t="shared" si="590"/>
        <v>1.0390447452950362</v>
      </c>
      <c r="R4697" s="8" t="str">
        <f t="shared" si="591"/>
        <v/>
      </c>
      <c r="S4697" s="11">
        <f t="shared" si="592"/>
        <v>1870280.5415310652</v>
      </c>
      <c r="T4697" s="11">
        <f t="shared" si="592"/>
        <v>0</v>
      </c>
      <c r="U4697" s="11">
        <f t="shared" si="592"/>
        <v>0</v>
      </c>
    </row>
    <row r="4698" spans="1:21" x14ac:dyDescent="0.2">
      <c r="A4698" s="5">
        <v>4743</v>
      </c>
      <c r="B4698" s="17">
        <v>20</v>
      </c>
      <c r="C4698" s="16">
        <v>10</v>
      </c>
      <c r="D4698" s="16">
        <v>2015</v>
      </c>
      <c r="E4698" s="18">
        <v>42592</v>
      </c>
      <c r="F4698" s="9" t="s">
        <v>4629</v>
      </c>
      <c r="G4698" s="3">
        <v>1800000</v>
      </c>
      <c r="H4698" s="3">
        <v>0</v>
      </c>
      <c r="I4698" s="3">
        <v>0</v>
      </c>
      <c r="J4698" s="8">
        <f t="shared" si="586"/>
        <v>1</v>
      </c>
      <c r="K4698" s="8" t="str">
        <f t="shared" si="587"/>
        <v/>
      </c>
      <c r="L4698" s="8" t="str">
        <f t="shared" si="588"/>
        <v>Beginners Guide to Sex</v>
      </c>
      <c r="M4698" s="8" t="str">
        <f t="shared" si="589"/>
        <v/>
      </c>
      <c r="N4698" s="8" t="str">
        <f t="shared" si="585"/>
        <v>Beginners Guide to Sex</v>
      </c>
      <c r="O4698" s="10">
        <f>INDEX(cpi!$A$1:$M$106,MATCH($D4698,cpi!$A:$A,0),MATCH($C4698,cpi!$1:$1,0))</f>
        <v>237.83799999999999</v>
      </c>
      <c r="P4698" s="10">
        <f>cpi!$I$2</f>
        <v>245.51900000000001</v>
      </c>
      <c r="Q4698" s="10">
        <f t="shared" si="590"/>
        <v>1.0322950916169831</v>
      </c>
      <c r="R4698" s="8" t="str">
        <f t="shared" si="591"/>
        <v/>
      </c>
      <c r="S4698" s="11">
        <f t="shared" si="592"/>
        <v>1858131.1649105696</v>
      </c>
      <c r="T4698" s="11">
        <f t="shared" si="592"/>
        <v>0</v>
      </c>
      <c r="U4698" s="11">
        <f t="shared" si="592"/>
        <v>0</v>
      </c>
    </row>
    <row r="4699" spans="1:21" x14ac:dyDescent="0.2">
      <c r="A4699" s="5">
        <v>4744</v>
      </c>
      <c r="B4699" s="17">
        <v>18</v>
      </c>
      <c r="C4699" s="16">
        <v>6</v>
      </c>
      <c r="D4699" s="16">
        <v>1999</v>
      </c>
      <c r="E4699" s="18">
        <v>36683</v>
      </c>
      <c r="F4699" s="9" t="s">
        <v>4630</v>
      </c>
      <c r="G4699" s="3">
        <v>1750000</v>
      </c>
      <c r="H4699" s="3">
        <v>7267324</v>
      </c>
      <c r="I4699" s="3">
        <v>22879194</v>
      </c>
      <c r="J4699" s="8" t="str">
        <f t="shared" si="586"/>
        <v/>
      </c>
      <c r="K4699" s="8" t="str">
        <f t="shared" si="587"/>
        <v/>
      </c>
      <c r="L4699" s="8" t="str">
        <f t="shared" si="588"/>
        <v>Lola rennt</v>
      </c>
      <c r="M4699" s="8" t="str">
        <f t="shared" si="589"/>
        <v/>
      </c>
      <c r="N4699" s="8" t="str">
        <f t="shared" si="585"/>
        <v>Lola rennt</v>
      </c>
      <c r="O4699" s="10">
        <f>INDEX(cpi!$A$1:$M$106,MATCH($D4699,cpi!$A:$A,0),MATCH($C4699,cpi!$1:$1,0))</f>
        <v>166.2</v>
      </c>
      <c r="P4699" s="10">
        <f>cpi!$I$2</f>
        <v>245.51900000000001</v>
      </c>
      <c r="Q4699" s="10">
        <f t="shared" si="590"/>
        <v>1.4772503008423588</v>
      </c>
      <c r="R4699" s="8" t="str">
        <f t="shared" si="591"/>
        <v/>
      </c>
      <c r="S4699" s="11">
        <f t="shared" si="592"/>
        <v>2585188.026474128</v>
      </c>
      <c r="T4699" s="11">
        <f t="shared" si="592"/>
        <v>10735656.565318894</v>
      </c>
      <c r="U4699" s="11">
        <f t="shared" si="592"/>
        <v>33798296.219530687</v>
      </c>
    </row>
    <row r="4700" spans="1:21" x14ac:dyDescent="0.2">
      <c r="A4700" s="5">
        <v>4745</v>
      </c>
      <c r="B4700" s="17">
        <v>7</v>
      </c>
      <c r="C4700" s="16">
        <v>2</v>
      </c>
      <c r="D4700" s="16">
        <v>2003</v>
      </c>
      <c r="E4700" s="18">
        <v>37804</v>
      </c>
      <c r="F4700" s="9" t="s">
        <v>4631</v>
      </c>
      <c r="G4700" s="3">
        <v>1750000</v>
      </c>
      <c r="H4700" s="3">
        <v>145540</v>
      </c>
      <c r="I4700" s="3">
        <v>634803</v>
      </c>
      <c r="J4700" s="8" t="str">
        <f t="shared" si="586"/>
        <v/>
      </c>
      <c r="K4700" s="8" t="str">
        <f t="shared" si="587"/>
        <v/>
      </c>
      <c r="L4700" s="8" t="str">
        <f t="shared" si="588"/>
        <v>May</v>
      </c>
      <c r="M4700" s="8" t="str">
        <f t="shared" si="589"/>
        <v/>
      </c>
      <c r="N4700" s="8" t="str">
        <f t="shared" si="585"/>
        <v>May</v>
      </c>
      <c r="O4700" s="10">
        <f>INDEX(cpi!$A$1:$M$106,MATCH($D4700,cpi!$A:$A,0),MATCH($C4700,cpi!$1:$1,0))</f>
        <v>183.1</v>
      </c>
      <c r="P4700" s="10">
        <f>cpi!$I$2</f>
        <v>245.51900000000001</v>
      </c>
      <c r="Q4700" s="10">
        <f t="shared" si="590"/>
        <v>1.3409011469142547</v>
      </c>
      <c r="R4700" s="8" t="str">
        <f t="shared" si="591"/>
        <v/>
      </c>
      <c r="S4700" s="11">
        <f t="shared" si="592"/>
        <v>2346577.0070999456</v>
      </c>
      <c r="T4700" s="11">
        <f t="shared" si="592"/>
        <v>195154.75292190062</v>
      </c>
      <c r="U4700" s="11">
        <f t="shared" si="592"/>
        <v>851208.07076460961</v>
      </c>
    </row>
    <row r="4701" spans="1:21" x14ac:dyDescent="0.2">
      <c r="A4701" s="5">
        <v>4746</v>
      </c>
      <c r="B4701" s="17">
        <v>8</v>
      </c>
      <c r="C4701" s="16">
        <v>10</v>
      </c>
      <c r="D4701" s="16">
        <v>2010</v>
      </c>
      <c r="E4701" s="18">
        <v>40400</v>
      </c>
      <c r="F4701" s="9" t="s">
        <v>4632</v>
      </c>
      <c r="G4701" s="3">
        <v>1750000</v>
      </c>
      <c r="H4701" s="3">
        <v>93051</v>
      </c>
      <c r="I4701" s="3">
        <v>1278471</v>
      </c>
      <c r="J4701" s="8" t="str">
        <f t="shared" si="586"/>
        <v/>
      </c>
      <c r="K4701" s="8" t="str">
        <f t="shared" si="587"/>
        <v/>
      </c>
      <c r="L4701" s="8" t="str">
        <f t="shared" si="588"/>
        <v>I Spit on Your Grave</v>
      </c>
      <c r="M4701" s="8" t="str">
        <f t="shared" si="589"/>
        <v/>
      </c>
      <c r="N4701" s="8" t="str">
        <f t="shared" si="585"/>
        <v>I Spit on Your Grave</v>
      </c>
      <c r="O4701" s="10">
        <f>INDEX(cpi!$A$1:$M$106,MATCH($D4701,cpi!$A:$A,0),MATCH($C4701,cpi!$1:$1,0))</f>
        <v>218.71100000000001</v>
      </c>
      <c r="P4701" s="10">
        <f>cpi!$I$2</f>
        <v>245.51900000000001</v>
      </c>
      <c r="Q4701" s="10">
        <f t="shared" si="590"/>
        <v>1.1225727101060303</v>
      </c>
      <c r="R4701" s="8" t="str">
        <f t="shared" si="591"/>
        <v/>
      </c>
      <c r="S4701" s="11">
        <f t="shared" si="592"/>
        <v>1964502.2426855532</v>
      </c>
      <c r="T4701" s="11">
        <f t="shared" si="592"/>
        <v>104456.51324807623</v>
      </c>
      <c r="U4701" s="11">
        <f t="shared" si="592"/>
        <v>1435176.6552619666</v>
      </c>
    </row>
    <row r="4702" spans="1:21" x14ac:dyDescent="0.2">
      <c r="A4702" s="5">
        <v>4748</v>
      </c>
      <c r="B4702" s="17">
        <v>31</v>
      </c>
      <c r="C4702" s="16">
        <v>12</v>
      </c>
      <c r="D4702" s="16">
        <v>2013</v>
      </c>
      <c r="E4702" s="18">
        <v>42197</v>
      </c>
      <c r="F4702" s="9" t="s">
        <v>4633</v>
      </c>
      <c r="G4702" s="3">
        <v>1750000</v>
      </c>
      <c r="H4702" s="3">
        <v>0</v>
      </c>
      <c r="I4702" s="3">
        <v>0</v>
      </c>
      <c r="J4702" s="8">
        <f t="shared" si="586"/>
        <v>1</v>
      </c>
      <c r="K4702" s="8" t="str">
        <f t="shared" si="587"/>
        <v/>
      </c>
      <c r="L4702" s="8" t="str">
        <f t="shared" si="588"/>
        <v>Living Dark: The Story of Ted the Caver</v>
      </c>
      <c r="M4702" s="8" t="str">
        <f t="shared" si="589"/>
        <v/>
      </c>
      <c r="N4702" s="8" t="str">
        <f t="shared" si="585"/>
        <v>Living Dark: The Story of Ted the Caver</v>
      </c>
      <c r="O4702" s="10">
        <f>INDEX(cpi!$A$1:$M$106,MATCH($D4702,cpi!$A:$A,0),MATCH($C4702,cpi!$1:$1,0))</f>
        <v>233.04900000000001</v>
      </c>
      <c r="P4702" s="10">
        <f>cpi!$I$2</f>
        <v>245.51900000000001</v>
      </c>
      <c r="Q4702" s="10">
        <f t="shared" si="590"/>
        <v>1.0535080605366254</v>
      </c>
      <c r="R4702" s="8" t="str">
        <f t="shared" si="591"/>
        <v/>
      </c>
      <c r="S4702" s="11">
        <f t="shared" si="592"/>
        <v>1843639.1059390944</v>
      </c>
      <c r="T4702" s="11">
        <f t="shared" si="592"/>
        <v>0</v>
      </c>
      <c r="U4702" s="11">
        <f t="shared" si="592"/>
        <v>0</v>
      </c>
    </row>
    <row r="4703" spans="1:21" x14ac:dyDescent="0.2">
      <c r="A4703" s="5">
        <v>4749</v>
      </c>
      <c r="B4703" s="17">
        <v>23</v>
      </c>
      <c r="C4703" s="16">
        <v>11</v>
      </c>
      <c r="D4703" s="16">
        <v>2001</v>
      </c>
      <c r="E4703" s="18">
        <v>37571</v>
      </c>
      <c r="F4703" s="9" t="s">
        <v>4634</v>
      </c>
      <c r="G4703" s="3">
        <v>1700000</v>
      </c>
      <c r="H4703" s="3">
        <v>35930604</v>
      </c>
      <c r="I4703" s="3">
        <v>42137871</v>
      </c>
      <c r="J4703" s="8" t="str">
        <f t="shared" si="586"/>
        <v/>
      </c>
      <c r="K4703" s="8" t="str">
        <f t="shared" si="587"/>
        <v/>
      </c>
      <c r="L4703" s="8" t="str">
        <f t="shared" si="588"/>
        <v>In the Bedroom</v>
      </c>
      <c r="M4703" s="8" t="str">
        <f t="shared" si="589"/>
        <v/>
      </c>
      <c r="N4703" s="8" t="str">
        <f t="shared" si="585"/>
        <v>In the Bedroom</v>
      </c>
      <c r="O4703" s="10">
        <f>INDEX(cpi!$A$1:$M$106,MATCH($D4703,cpi!$A:$A,0),MATCH($C4703,cpi!$1:$1,0))</f>
        <v>177.4</v>
      </c>
      <c r="P4703" s="10">
        <f>cpi!$I$2</f>
        <v>245.51900000000001</v>
      </c>
      <c r="Q4703" s="10">
        <f t="shared" si="590"/>
        <v>1.3839853438556933</v>
      </c>
      <c r="R4703" s="8" t="str">
        <f t="shared" si="591"/>
        <v/>
      </c>
      <c r="S4703" s="11">
        <f t="shared" si="592"/>
        <v>2352775.0845546788</v>
      </c>
      <c r="T4703" s="11">
        <f t="shared" si="592"/>
        <v>49727429.331882745</v>
      </c>
      <c r="U4703" s="11">
        <f t="shared" si="592"/>
        <v>58318195.885281846</v>
      </c>
    </row>
    <row r="4704" spans="1:21" x14ac:dyDescent="0.2">
      <c r="A4704" s="5">
        <v>4750</v>
      </c>
      <c r="B4704" s="17">
        <v>19</v>
      </c>
      <c r="C4704" s="16">
        <v>3</v>
      </c>
      <c r="D4704" s="16">
        <v>2008</v>
      </c>
      <c r="E4704" s="18">
        <v>39997</v>
      </c>
      <c r="F4704" s="9" t="s">
        <v>4635</v>
      </c>
      <c r="G4704" s="3">
        <v>1700000</v>
      </c>
      <c r="H4704" s="3">
        <v>12590147</v>
      </c>
      <c r="I4704" s="3">
        <v>23271741</v>
      </c>
      <c r="J4704" s="8" t="str">
        <f t="shared" si="586"/>
        <v/>
      </c>
      <c r="K4704" s="8" t="str">
        <f t="shared" si="587"/>
        <v/>
      </c>
      <c r="L4704" s="8" t="str">
        <f t="shared" si="588"/>
        <v>La misma luna</v>
      </c>
      <c r="M4704" s="8" t="str">
        <f t="shared" si="589"/>
        <v/>
      </c>
      <c r="N4704" s="8" t="str">
        <f t="shared" si="585"/>
        <v>La misma luna</v>
      </c>
      <c r="O4704" s="10">
        <f>INDEX(cpi!$A$1:$M$106,MATCH($D4704,cpi!$A:$A,0),MATCH($C4704,cpi!$1:$1,0))</f>
        <v>213.52799999999999</v>
      </c>
      <c r="P4704" s="10">
        <f>cpi!$I$2</f>
        <v>245.51900000000001</v>
      </c>
      <c r="Q4704" s="10">
        <f t="shared" si="590"/>
        <v>1.1498211007455696</v>
      </c>
      <c r="R4704" s="8" t="str">
        <f t="shared" si="591"/>
        <v/>
      </c>
      <c r="S4704" s="11">
        <f t="shared" si="592"/>
        <v>1954695.8712674684</v>
      </c>
      <c r="T4704" s="11">
        <f t="shared" si="592"/>
        <v>14476416.682088532</v>
      </c>
      <c r="U4704" s="11">
        <f t="shared" si="592"/>
        <v>26758338.852885805</v>
      </c>
    </row>
    <row r="4705" spans="1:21" x14ac:dyDescent="0.2">
      <c r="A4705" s="5">
        <v>4751</v>
      </c>
      <c r="B4705" s="17">
        <v>1</v>
      </c>
      <c r="C4705" s="16">
        <v>1</v>
      </c>
      <c r="D4705" s="16">
        <v>1972</v>
      </c>
      <c r="E4705" s="18">
        <v>26299</v>
      </c>
      <c r="F4705" s="9" t="s">
        <v>4636</v>
      </c>
      <c r="G4705" s="3">
        <v>1700000</v>
      </c>
      <c r="H4705" s="3">
        <v>9700000</v>
      </c>
      <c r="I4705" s="3">
        <v>9700000</v>
      </c>
      <c r="J4705" s="8" t="str">
        <f t="shared" si="586"/>
        <v/>
      </c>
      <c r="K4705" s="8" t="str">
        <f t="shared" si="587"/>
        <v/>
      </c>
      <c r="L4705" s="8" t="str">
        <f t="shared" si="588"/>
        <v>Conquest of the Planet of the Apes</v>
      </c>
      <c r="M4705" s="8" t="str">
        <f t="shared" si="589"/>
        <v/>
      </c>
      <c r="N4705" s="8" t="str">
        <f t="shared" si="585"/>
        <v>Conquest of the Planet of the Apes</v>
      </c>
      <c r="O4705" s="10">
        <f>INDEX(cpi!$A$1:$M$106,MATCH($D4705,cpi!$A:$A,0),MATCH($C4705,cpi!$1:$1,0))</f>
        <v>41.1</v>
      </c>
      <c r="P4705" s="10">
        <f>cpi!$I$2</f>
        <v>245.51900000000001</v>
      </c>
      <c r="Q4705" s="10">
        <f t="shared" si="590"/>
        <v>5.9736982968369832</v>
      </c>
      <c r="R4705" s="8" t="str">
        <f t="shared" si="591"/>
        <v/>
      </c>
      <c r="S4705" s="11">
        <f t="shared" si="592"/>
        <v>10155287.104622871</v>
      </c>
      <c r="T4705" s="11">
        <f t="shared" si="592"/>
        <v>57944873.479318738</v>
      </c>
      <c r="U4705" s="11">
        <f t="shared" si="592"/>
        <v>57944873.479318738</v>
      </c>
    </row>
    <row r="4706" spans="1:21" x14ac:dyDescent="0.2">
      <c r="A4706" s="5">
        <v>4752</v>
      </c>
      <c r="B4706" s="17">
        <v>28</v>
      </c>
      <c r="C4706" s="16">
        <v>2</v>
      </c>
      <c r="D4706" s="16">
        <v>2014</v>
      </c>
      <c r="E4706" s="18">
        <v>42462</v>
      </c>
      <c r="F4706" s="9" t="s">
        <v>4637</v>
      </c>
      <c r="G4706" s="3">
        <v>1700000</v>
      </c>
      <c r="H4706" s="3">
        <v>4231500</v>
      </c>
      <c r="I4706" s="3">
        <v>12231500</v>
      </c>
      <c r="J4706" s="8" t="str">
        <f t="shared" si="586"/>
        <v/>
      </c>
      <c r="K4706" s="8" t="str">
        <f t="shared" si="587"/>
        <v/>
      </c>
      <c r="L4706" s="8" t="str">
        <f t="shared" si="588"/>
        <v>The Lunchbox</v>
      </c>
      <c r="M4706" s="8" t="str">
        <f t="shared" si="589"/>
        <v/>
      </c>
      <c r="N4706" s="8" t="str">
        <f t="shared" si="585"/>
        <v>The Lunchbox</v>
      </c>
      <c r="O4706" s="10">
        <f>INDEX(cpi!$A$1:$M$106,MATCH($D4706,cpi!$A:$A,0),MATCH($C4706,cpi!$1:$1,0))</f>
        <v>234.78100000000001</v>
      </c>
      <c r="P4706" s="10">
        <f>cpi!$I$2</f>
        <v>245.51900000000001</v>
      </c>
      <c r="Q4706" s="10">
        <f t="shared" si="590"/>
        <v>1.0457362393038618</v>
      </c>
      <c r="R4706" s="8" t="str">
        <f t="shared" si="591"/>
        <v/>
      </c>
      <c r="S4706" s="11">
        <f t="shared" si="592"/>
        <v>1777751.6068165652</v>
      </c>
      <c r="T4706" s="11">
        <f t="shared" si="592"/>
        <v>4425032.8966142917</v>
      </c>
      <c r="U4706" s="11">
        <f t="shared" si="592"/>
        <v>12790922.811045187</v>
      </c>
    </row>
    <row r="4707" spans="1:21" x14ac:dyDescent="0.2">
      <c r="A4707" s="5">
        <v>4753</v>
      </c>
      <c r="B4707" s="17">
        <v>4</v>
      </c>
      <c r="C4707" s="16">
        <v>10</v>
      </c>
      <c r="D4707" s="16">
        <v>2013</v>
      </c>
      <c r="E4707" s="18">
        <v>41374</v>
      </c>
      <c r="F4707" s="9" t="s">
        <v>4638</v>
      </c>
      <c r="G4707" s="3">
        <v>1700000</v>
      </c>
      <c r="H4707" s="3">
        <v>2507159</v>
      </c>
      <c r="I4707" s="3">
        <v>2507159</v>
      </c>
      <c r="J4707" s="8" t="str">
        <f t="shared" si="586"/>
        <v/>
      </c>
      <c r="K4707" s="8" t="str">
        <f t="shared" si="587"/>
        <v/>
      </c>
      <c r="L4707" s="8" t="str">
        <f t="shared" si="588"/>
        <v>Grace Unplugged</v>
      </c>
      <c r="M4707" s="8" t="str">
        <f t="shared" si="589"/>
        <v/>
      </c>
      <c r="N4707" s="8" t="str">
        <f t="shared" si="585"/>
        <v>Grace Unplugged</v>
      </c>
      <c r="O4707" s="10">
        <f>INDEX(cpi!$A$1:$M$106,MATCH($D4707,cpi!$A:$A,0),MATCH($C4707,cpi!$1:$1,0))</f>
        <v>233.54599999999999</v>
      </c>
      <c r="P4707" s="10">
        <f>cpi!$I$2</f>
        <v>245.51900000000001</v>
      </c>
      <c r="Q4707" s="10">
        <f t="shared" si="590"/>
        <v>1.0512661317256558</v>
      </c>
      <c r="R4707" s="8" t="str">
        <f t="shared" si="591"/>
        <v/>
      </c>
      <c r="S4707" s="11">
        <f t="shared" si="592"/>
        <v>1787152.4239336147</v>
      </c>
      <c r="T4707" s="11">
        <f t="shared" si="592"/>
        <v>2635691.3435511636</v>
      </c>
      <c r="U4707" s="11">
        <f t="shared" si="592"/>
        <v>2635691.3435511636</v>
      </c>
    </row>
    <row r="4708" spans="1:21" x14ac:dyDescent="0.2">
      <c r="A4708" s="5">
        <v>4754</v>
      </c>
      <c r="B4708" s="17">
        <v>1</v>
      </c>
      <c r="C4708" s="16">
        <v>10</v>
      </c>
      <c r="D4708" s="16">
        <v>1999</v>
      </c>
      <c r="E4708" s="18">
        <v>36170</v>
      </c>
      <c r="F4708" s="9" t="s">
        <v>4639</v>
      </c>
      <c r="G4708" s="3">
        <v>1700000</v>
      </c>
      <c r="H4708" s="3">
        <v>2039192</v>
      </c>
      <c r="I4708" s="3">
        <v>2891228</v>
      </c>
      <c r="J4708" s="8" t="str">
        <f t="shared" si="586"/>
        <v/>
      </c>
      <c r="K4708" s="8" t="str">
        <f t="shared" si="587"/>
        <v/>
      </c>
      <c r="L4708" s="8" t="str">
        <f t="shared" si="588"/>
        <v>Happy, Texas</v>
      </c>
      <c r="M4708" s="8" t="str">
        <f t="shared" si="589"/>
        <v/>
      </c>
      <c r="N4708" s="8" t="str">
        <f t="shared" si="585"/>
        <v>Happy, Texas</v>
      </c>
      <c r="O4708" s="10">
        <f>INDEX(cpi!$A$1:$M$106,MATCH($D4708,cpi!$A:$A,0),MATCH($C4708,cpi!$1:$1,0))</f>
        <v>168.2</v>
      </c>
      <c r="P4708" s="10">
        <f>cpi!$I$2</f>
        <v>245.51900000000001</v>
      </c>
      <c r="Q4708" s="10">
        <f t="shared" si="590"/>
        <v>1.4596848989298457</v>
      </c>
      <c r="R4708" s="8" t="str">
        <f t="shared" si="591"/>
        <v/>
      </c>
      <c r="S4708" s="11">
        <f t="shared" si="592"/>
        <v>2481464.3281807378</v>
      </c>
      <c r="T4708" s="11">
        <f t="shared" si="592"/>
        <v>2976577.76841855</v>
      </c>
      <c r="U4708" s="11">
        <f t="shared" si="592"/>
        <v>4220281.8509631399</v>
      </c>
    </row>
    <row r="4709" spans="1:21" x14ac:dyDescent="0.2">
      <c r="A4709" s="5">
        <v>4755</v>
      </c>
      <c r="B4709" s="17">
        <v>18</v>
      </c>
      <c r="C4709" s="16">
        <v>12</v>
      </c>
      <c r="D4709" s="16">
        <v>2015</v>
      </c>
      <c r="E4709" s="18">
        <v>42533</v>
      </c>
      <c r="F4709" s="9" t="s">
        <v>4640</v>
      </c>
      <c r="G4709" s="3">
        <v>1700000</v>
      </c>
      <c r="H4709" s="3">
        <v>1777043</v>
      </c>
      <c r="I4709" s="3">
        <v>9696537</v>
      </c>
      <c r="J4709" s="8" t="str">
        <f t="shared" si="586"/>
        <v/>
      </c>
      <c r="K4709" s="8" t="str">
        <f t="shared" si="587"/>
        <v/>
      </c>
      <c r="L4709" s="8" t="str">
        <f t="shared" si="588"/>
        <v>Saul fia</v>
      </c>
      <c r="M4709" s="8" t="str">
        <f t="shared" si="589"/>
        <v/>
      </c>
      <c r="N4709" s="8" t="str">
        <f t="shared" si="585"/>
        <v>Saul fia</v>
      </c>
      <c r="O4709" s="10">
        <f>INDEX(cpi!$A$1:$M$106,MATCH($D4709,cpi!$A:$A,0),MATCH($C4709,cpi!$1:$1,0))</f>
        <v>236.52500000000001</v>
      </c>
      <c r="P4709" s="10">
        <f>cpi!$I$2</f>
        <v>245.51900000000001</v>
      </c>
      <c r="Q4709" s="10">
        <f t="shared" si="590"/>
        <v>1.0380255786914703</v>
      </c>
      <c r="R4709" s="8" t="str">
        <f t="shared" si="591"/>
        <v/>
      </c>
      <c r="S4709" s="11">
        <f t="shared" si="592"/>
        <v>1764643.4837754995</v>
      </c>
      <c r="T4709" s="11">
        <f t="shared" si="592"/>
        <v>1844616.0884346263</v>
      </c>
      <c r="U4709" s="11">
        <f t="shared" si="592"/>
        <v>10065253.430728253</v>
      </c>
    </row>
    <row r="4710" spans="1:21" x14ac:dyDescent="0.2">
      <c r="A4710" s="5">
        <v>4756</v>
      </c>
      <c r="B4710" s="17">
        <v>17</v>
      </c>
      <c r="C4710" s="16">
        <v>6</v>
      </c>
      <c r="D4710" s="16">
        <v>2005</v>
      </c>
      <c r="E4710" s="18">
        <v>38843</v>
      </c>
      <c r="F4710" s="9" t="s">
        <v>4641</v>
      </c>
      <c r="G4710" s="3">
        <v>1700000</v>
      </c>
      <c r="H4710" s="3">
        <v>1000915</v>
      </c>
      <c r="I4710" s="3">
        <v>4727375</v>
      </c>
      <c r="J4710" s="8" t="str">
        <f t="shared" si="586"/>
        <v/>
      </c>
      <c r="K4710" s="8" t="str">
        <f t="shared" si="587"/>
        <v/>
      </c>
      <c r="L4710" s="8" t="str">
        <f t="shared" si="588"/>
        <v>My Summer of Love</v>
      </c>
      <c r="M4710" s="8" t="str">
        <f t="shared" si="589"/>
        <v/>
      </c>
      <c r="N4710" s="8" t="str">
        <f t="shared" si="585"/>
        <v>My Summer of Love</v>
      </c>
      <c r="O4710" s="10">
        <f>INDEX(cpi!$A$1:$M$106,MATCH($D4710,cpi!$A:$A,0),MATCH($C4710,cpi!$1:$1,0))</f>
        <v>194.5</v>
      </c>
      <c r="P4710" s="10">
        <f>cpi!$I$2</f>
        <v>245.51900000000001</v>
      </c>
      <c r="Q4710" s="10">
        <f t="shared" si="590"/>
        <v>1.2623084832904885</v>
      </c>
      <c r="R4710" s="8" t="str">
        <f t="shared" si="591"/>
        <v/>
      </c>
      <c r="S4710" s="11">
        <f t="shared" si="592"/>
        <v>2145924.4215938305</v>
      </c>
      <c r="T4710" s="11">
        <f t="shared" si="592"/>
        <v>1263463.4955526993</v>
      </c>
      <c r="U4710" s="11">
        <f t="shared" si="592"/>
        <v>5967405.5661953734</v>
      </c>
    </row>
    <row r="4711" spans="1:21" x14ac:dyDescent="0.2">
      <c r="A4711" s="5">
        <v>4757</v>
      </c>
      <c r="B4711" s="17">
        <v>24</v>
      </c>
      <c r="C4711" s="16">
        <v>6</v>
      </c>
      <c r="D4711" s="16">
        <v>2005</v>
      </c>
      <c r="E4711" s="18">
        <v>39057</v>
      </c>
      <c r="F4711" s="9" t="s">
        <v>4642</v>
      </c>
      <c r="G4711" s="3">
        <v>1700000</v>
      </c>
      <c r="H4711" s="3">
        <v>396035</v>
      </c>
      <c r="I4711" s="3">
        <v>661221</v>
      </c>
      <c r="J4711" s="8" t="str">
        <f t="shared" si="586"/>
        <v/>
      </c>
      <c r="K4711" s="8" t="str">
        <f t="shared" si="587"/>
        <v/>
      </c>
      <c r="L4711" s="8" t="str">
        <f t="shared" si="588"/>
        <v>Yes</v>
      </c>
      <c r="M4711" s="8" t="str">
        <f t="shared" si="589"/>
        <v/>
      </c>
      <c r="N4711" s="8" t="str">
        <f t="shared" si="585"/>
        <v>Yes</v>
      </c>
      <c r="O4711" s="10">
        <f>INDEX(cpi!$A$1:$M$106,MATCH($D4711,cpi!$A:$A,0),MATCH($C4711,cpi!$1:$1,0))</f>
        <v>194.5</v>
      </c>
      <c r="P4711" s="10">
        <f>cpi!$I$2</f>
        <v>245.51900000000001</v>
      </c>
      <c r="Q4711" s="10">
        <f t="shared" si="590"/>
        <v>1.2623084832904885</v>
      </c>
      <c r="R4711" s="8" t="str">
        <f t="shared" si="591"/>
        <v/>
      </c>
      <c r="S4711" s="11">
        <f t="shared" si="592"/>
        <v>2145924.4215938305</v>
      </c>
      <c r="T4711" s="11">
        <f t="shared" si="592"/>
        <v>499918.3401799486</v>
      </c>
      <c r="U4711" s="11">
        <f t="shared" si="592"/>
        <v>834664.87762982014</v>
      </c>
    </row>
    <row r="4712" spans="1:21" x14ac:dyDescent="0.2">
      <c r="A4712" s="5">
        <v>4758</v>
      </c>
      <c r="B4712" s="17">
        <v>5</v>
      </c>
      <c r="C4712" s="16">
        <v>8</v>
      </c>
      <c r="D4712" s="16">
        <v>1953</v>
      </c>
      <c r="E4712" s="18">
        <v>19487</v>
      </c>
      <c r="F4712" s="9" t="s">
        <v>4643</v>
      </c>
      <c r="G4712" s="3">
        <v>1650000</v>
      </c>
      <c r="H4712" s="3">
        <v>30500000</v>
      </c>
      <c r="I4712" s="3">
        <v>30500000</v>
      </c>
      <c r="J4712" s="8" t="str">
        <f t="shared" si="586"/>
        <v/>
      </c>
      <c r="K4712" s="8" t="str">
        <f t="shared" si="587"/>
        <v/>
      </c>
      <c r="L4712" s="8" t="str">
        <f t="shared" si="588"/>
        <v>From Here to Eternity</v>
      </c>
      <c r="M4712" s="8" t="str">
        <f t="shared" si="589"/>
        <v/>
      </c>
      <c r="N4712" s="8" t="str">
        <f t="shared" si="585"/>
        <v>From Here to Eternity</v>
      </c>
      <c r="O4712" s="10">
        <f>INDEX(cpi!$A$1:$M$106,MATCH($D4712,cpi!$A:$A,0),MATCH($C4712,cpi!$1:$1,0))</f>
        <v>26.9</v>
      </c>
      <c r="P4712" s="10">
        <f>cpi!$I$2</f>
        <v>245.51900000000001</v>
      </c>
      <c r="Q4712" s="10">
        <f t="shared" si="590"/>
        <v>9.127100371747213</v>
      </c>
      <c r="R4712" s="8" t="str">
        <f t="shared" si="591"/>
        <v/>
      </c>
      <c r="S4712" s="11">
        <f t="shared" si="592"/>
        <v>15059715.613382902</v>
      </c>
      <c r="T4712" s="11">
        <f t="shared" si="592"/>
        <v>278376561.33828998</v>
      </c>
      <c r="U4712" s="11">
        <f t="shared" si="592"/>
        <v>278376561.33828998</v>
      </c>
    </row>
    <row r="4713" spans="1:21" x14ac:dyDescent="0.2">
      <c r="A4713" s="5">
        <v>4759</v>
      </c>
      <c r="B4713" s="17">
        <v>1</v>
      </c>
      <c r="C4713" s="16">
        <v>1</v>
      </c>
      <c r="D4713" s="16">
        <v>1938</v>
      </c>
      <c r="E4713" s="18">
        <v>13881</v>
      </c>
      <c r="F4713" s="9" t="s">
        <v>4644</v>
      </c>
      <c r="G4713" s="3">
        <v>1644000</v>
      </c>
      <c r="H4713" s="3">
        <v>4000000</v>
      </c>
      <c r="I4713" s="3">
        <v>4000000</v>
      </c>
      <c r="J4713" s="8" t="str">
        <f t="shared" si="586"/>
        <v/>
      </c>
      <c r="K4713" s="8" t="str">
        <f t="shared" si="587"/>
        <v/>
      </c>
      <c r="L4713" s="8" t="str">
        <f t="shared" si="588"/>
        <v>You Can't Take It With You</v>
      </c>
      <c r="M4713" s="8" t="str">
        <f t="shared" si="589"/>
        <v/>
      </c>
      <c r="N4713" s="8" t="str">
        <f t="shared" si="585"/>
        <v>You Can't Take It With You</v>
      </c>
      <c r="O4713" s="10">
        <f>INDEX(cpi!$A$1:$M$106,MATCH($D4713,cpi!$A:$A,0),MATCH($C4713,cpi!$1:$1,0))</f>
        <v>14.2</v>
      </c>
      <c r="P4713" s="10">
        <f>cpi!$I$2</f>
        <v>245.51900000000001</v>
      </c>
      <c r="Q4713" s="10">
        <f t="shared" si="590"/>
        <v>17.290070422535212</v>
      </c>
      <c r="R4713" s="8" t="str">
        <f t="shared" si="591"/>
        <v/>
      </c>
      <c r="S4713" s="11">
        <f t="shared" si="592"/>
        <v>28424875.774647888</v>
      </c>
      <c r="T4713" s="11">
        <f t="shared" si="592"/>
        <v>69160281.690140843</v>
      </c>
      <c r="U4713" s="11">
        <f t="shared" si="592"/>
        <v>69160281.690140843</v>
      </c>
    </row>
    <row r="4714" spans="1:21" x14ac:dyDescent="0.2">
      <c r="A4714" s="5">
        <v>4760</v>
      </c>
      <c r="B4714" s="17">
        <v>9</v>
      </c>
      <c r="C4714" s="16">
        <v>4</v>
      </c>
      <c r="D4714" s="16">
        <v>1999</v>
      </c>
      <c r="E4714" s="18">
        <v>36407</v>
      </c>
      <c r="F4714" s="9" t="s">
        <v>4645</v>
      </c>
      <c r="G4714" s="3">
        <v>1600000</v>
      </c>
      <c r="H4714" s="3">
        <v>6026908</v>
      </c>
      <c r="I4714" s="3">
        <v>6026908</v>
      </c>
      <c r="J4714" s="8" t="str">
        <f t="shared" si="586"/>
        <v/>
      </c>
      <c r="K4714" s="8" t="str">
        <f t="shared" si="587"/>
        <v/>
      </c>
      <c r="L4714" s="8" t="str">
        <f t="shared" si="588"/>
        <v>Foolish</v>
      </c>
      <c r="M4714" s="8" t="str">
        <f t="shared" si="589"/>
        <v/>
      </c>
      <c r="N4714" s="8" t="str">
        <f t="shared" si="585"/>
        <v>Foolish</v>
      </c>
      <c r="O4714" s="10">
        <f>INDEX(cpi!$A$1:$M$106,MATCH($D4714,cpi!$A:$A,0),MATCH($C4714,cpi!$1:$1,0))</f>
        <v>166.2</v>
      </c>
      <c r="P4714" s="10">
        <f>cpi!$I$2</f>
        <v>245.51900000000001</v>
      </c>
      <c r="Q4714" s="10">
        <f t="shared" si="590"/>
        <v>1.4772503008423588</v>
      </c>
      <c r="R4714" s="8" t="str">
        <f t="shared" si="591"/>
        <v/>
      </c>
      <c r="S4714" s="11">
        <f t="shared" si="592"/>
        <v>2363600.4813477742</v>
      </c>
      <c r="T4714" s="11">
        <f t="shared" si="592"/>
        <v>8903251.6561492179</v>
      </c>
      <c r="U4714" s="11">
        <f t="shared" si="592"/>
        <v>8903251.6561492179</v>
      </c>
    </row>
    <row r="4715" spans="1:21" x14ac:dyDescent="0.2">
      <c r="A4715" s="5">
        <v>4761</v>
      </c>
      <c r="B4715" s="17">
        <v>1</v>
      </c>
      <c r="C4715" s="16">
        <v>1</v>
      </c>
      <c r="D4715" s="16">
        <v>1949</v>
      </c>
      <c r="E4715" s="18">
        <v>17899</v>
      </c>
      <c r="F4715" s="9" t="s">
        <v>4646</v>
      </c>
      <c r="G4715" s="3">
        <v>1600000</v>
      </c>
      <c r="H4715" s="3">
        <v>5400000</v>
      </c>
      <c r="I4715" s="3">
        <v>5400000</v>
      </c>
      <c r="J4715" s="8" t="str">
        <f t="shared" si="586"/>
        <v/>
      </c>
      <c r="K4715" s="8" t="str">
        <f t="shared" si="587"/>
        <v/>
      </c>
      <c r="L4715" s="8" t="str">
        <f t="shared" si="588"/>
        <v>She Wore a Yellow Ribbon</v>
      </c>
      <c r="M4715" s="8" t="str">
        <f t="shared" si="589"/>
        <v/>
      </c>
      <c r="N4715" s="8" t="str">
        <f t="shared" si="585"/>
        <v>She Wore a Yellow Ribbon</v>
      </c>
      <c r="O4715" s="10">
        <f>INDEX(cpi!$A$1:$M$106,MATCH($D4715,cpi!$A:$A,0),MATCH($C4715,cpi!$1:$1,0))</f>
        <v>24</v>
      </c>
      <c r="P4715" s="10">
        <f>cpi!$I$2</f>
        <v>245.51900000000001</v>
      </c>
      <c r="Q4715" s="10">
        <f t="shared" si="590"/>
        <v>10.229958333333334</v>
      </c>
      <c r="R4715" s="8" t="str">
        <f t="shared" si="591"/>
        <v/>
      </c>
      <c r="S4715" s="11">
        <f t="shared" si="592"/>
        <v>16367933.333333334</v>
      </c>
      <c r="T4715" s="11">
        <f t="shared" si="592"/>
        <v>55241775.000000007</v>
      </c>
      <c r="U4715" s="11">
        <f t="shared" si="592"/>
        <v>55241775.000000007</v>
      </c>
    </row>
    <row r="4716" spans="1:21" x14ac:dyDescent="0.2">
      <c r="A4716" s="5">
        <v>4762</v>
      </c>
      <c r="B4716" s="17">
        <v>7</v>
      </c>
      <c r="C4716" s="16">
        <v>4</v>
      </c>
      <c r="D4716" s="16">
        <v>1974</v>
      </c>
      <c r="E4716" s="18">
        <v>27214</v>
      </c>
      <c r="F4716" s="9" t="s">
        <v>4647</v>
      </c>
      <c r="G4716" s="3">
        <v>1600000</v>
      </c>
      <c r="H4716" s="3">
        <v>4420000</v>
      </c>
      <c r="I4716" s="3">
        <v>4420000</v>
      </c>
      <c r="J4716" s="8" t="str">
        <f t="shared" si="586"/>
        <v/>
      </c>
      <c r="K4716" s="8" t="str">
        <f t="shared" si="587"/>
        <v/>
      </c>
      <c r="L4716" s="8" t="str">
        <f t="shared" si="588"/>
        <v>The Conversation</v>
      </c>
      <c r="M4716" s="8" t="str">
        <f t="shared" si="589"/>
        <v/>
      </c>
      <c r="N4716" s="8" t="str">
        <f t="shared" si="585"/>
        <v>The Conversation</v>
      </c>
      <c r="O4716" s="10">
        <f>INDEX(cpi!$A$1:$M$106,MATCH($D4716,cpi!$A:$A,0),MATCH($C4716,cpi!$1:$1,0))</f>
        <v>48</v>
      </c>
      <c r="P4716" s="10">
        <f>cpi!$I$2</f>
        <v>245.51900000000001</v>
      </c>
      <c r="Q4716" s="10">
        <f t="shared" si="590"/>
        <v>5.1149791666666671</v>
      </c>
      <c r="R4716" s="8" t="str">
        <f t="shared" si="591"/>
        <v/>
      </c>
      <c r="S4716" s="11">
        <f t="shared" si="592"/>
        <v>8183966.666666667</v>
      </c>
      <c r="T4716" s="11">
        <f t="shared" si="592"/>
        <v>22608207.916666668</v>
      </c>
      <c r="U4716" s="11">
        <f t="shared" si="592"/>
        <v>22608207.916666668</v>
      </c>
    </row>
    <row r="4717" spans="1:21" x14ac:dyDescent="0.2">
      <c r="A4717" s="5">
        <v>4763</v>
      </c>
      <c r="B4717" s="17">
        <v>15</v>
      </c>
      <c r="C4717" s="16">
        <v>10</v>
      </c>
      <c r="D4717" s="16">
        <v>2010</v>
      </c>
      <c r="E4717" s="18">
        <v>40612</v>
      </c>
      <c r="F4717" s="9" t="s">
        <v>4648</v>
      </c>
      <c r="G4717" s="3">
        <v>1600000</v>
      </c>
      <c r="H4717" s="3">
        <v>2595644</v>
      </c>
      <c r="I4717" s="3">
        <v>2595644</v>
      </c>
      <c r="J4717" s="8" t="str">
        <f t="shared" si="586"/>
        <v/>
      </c>
      <c r="K4717" s="8" t="str">
        <f t="shared" si="587"/>
        <v/>
      </c>
      <c r="L4717" s="8" t="str">
        <f t="shared" si="588"/>
        <v>N-Secure</v>
      </c>
      <c r="M4717" s="8" t="str">
        <f t="shared" si="589"/>
        <v/>
      </c>
      <c r="N4717" s="8" t="str">
        <f t="shared" si="585"/>
        <v>N-Secure</v>
      </c>
      <c r="O4717" s="10">
        <f>INDEX(cpi!$A$1:$M$106,MATCH($D4717,cpi!$A:$A,0),MATCH($C4717,cpi!$1:$1,0))</f>
        <v>218.71100000000001</v>
      </c>
      <c r="P4717" s="10">
        <f>cpi!$I$2</f>
        <v>245.51900000000001</v>
      </c>
      <c r="Q4717" s="10">
        <f t="shared" si="590"/>
        <v>1.1225727101060303</v>
      </c>
      <c r="R4717" s="8" t="str">
        <f t="shared" si="591"/>
        <v/>
      </c>
      <c r="S4717" s="11">
        <f t="shared" si="592"/>
        <v>1796116.3361696484</v>
      </c>
      <c r="T4717" s="11">
        <f t="shared" si="592"/>
        <v>2913799.1195504568</v>
      </c>
      <c r="U4717" s="11">
        <f t="shared" si="592"/>
        <v>2913799.1195504568</v>
      </c>
    </row>
    <row r="4718" spans="1:21" x14ac:dyDescent="0.2">
      <c r="A4718" s="5">
        <v>4764</v>
      </c>
      <c r="B4718" s="17">
        <v>1</v>
      </c>
      <c r="C4718" s="16">
        <v>2</v>
      </c>
      <c r="D4718" s="16">
        <v>2008</v>
      </c>
      <c r="E4718" s="18">
        <v>39449</v>
      </c>
      <c r="F4718" s="9" t="s">
        <v>4649</v>
      </c>
      <c r="G4718" s="3">
        <v>1600000</v>
      </c>
      <c r="H4718" s="3">
        <v>1060591</v>
      </c>
      <c r="I4718" s="3">
        <v>14253760</v>
      </c>
      <c r="J4718" s="8" t="str">
        <f t="shared" si="586"/>
        <v/>
      </c>
      <c r="K4718" s="8" t="str">
        <f t="shared" si="587"/>
        <v/>
      </c>
      <c r="L4718" s="8" t="str">
        <f t="shared" si="588"/>
        <v>Sukkar banat</v>
      </c>
      <c r="M4718" s="8" t="str">
        <f t="shared" si="589"/>
        <v/>
      </c>
      <c r="N4718" s="8" t="str">
        <f t="shared" si="585"/>
        <v>Sukkar banat</v>
      </c>
      <c r="O4718" s="10">
        <f>INDEX(cpi!$A$1:$M$106,MATCH($D4718,cpi!$A:$A,0),MATCH($C4718,cpi!$1:$1,0))</f>
        <v>211.69300000000001</v>
      </c>
      <c r="P4718" s="10">
        <f>cpi!$I$2</f>
        <v>245.51900000000001</v>
      </c>
      <c r="Q4718" s="10">
        <f t="shared" si="590"/>
        <v>1.1597879948793772</v>
      </c>
      <c r="R4718" s="8" t="str">
        <f t="shared" si="591"/>
        <v/>
      </c>
      <c r="S4718" s="11">
        <f t="shared" si="592"/>
        <v>1855660.7918070036</v>
      </c>
      <c r="T4718" s="11">
        <f t="shared" si="592"/>
        <v>1230060.7092771137</v>
      </c>
      <c r="U4718" s="11">
        <f t="shared" si="592"/>
        <v>16531339.729891872</v>
      </c>
    </row>
    <row r="4719" spans="1:21" x14ac:dyDescent="0.2">
      <c r="A4719" s="5">
        <v>4765</v>
      </c>
      <c r="B4719" s="17">
        <v>31</v>
      </c>
      <c r="C4719" s="16">
        <v>12</v>
      </c>
      <c r="D4719" s="16">
        <v>1989</v>
      </c>
      <c r="E4719" s="18">
        <v>33431</v>
      </c>
      <c r="F4719" s="9" t="s">
        <v>4650</v>
      </c>
      <c r="G4719" s="3">
        <v>1600000</v>
      </c>
      <c r="H4719" s="3">
        <v>419428</v>
      </c>
      <c r="I4719" s="3">
        <v>419428</v>
      </c>
      <c r="J4719" s="8" t="str">
        <f t="shared" si="586"/>
        <v/>
      </c>
      <c r="K4719" s="8" t="str">
        <f t="shared" si="587"/>
        <v/>
      </c>
      <c r="L4719" s="8" t="str">
        <f t="shared" si="588"/>
        <v>Out of the Dark</v>
      </c>
      <c r="M4719" s="8" t="str">
        <f t="shared" si="589"/>
        <v/>
      </c>
      <c r="N4719" s="8" t="str">
        <f t="shared" si="585"/>
        <v>Out of the Dark</v>
      </c>
      <c r="O4719" s="10">
        <f>INDEX(cpi!$A$1:$M$106,MATCH($D4719,cpi!$A:$A,0),MATCH($C4719,cpi!$1:$1,0))</f>
        <v>126.1</v>
      </c>
      <c r="P4719" s="10">
        <f>cpi!$I$2</f>
        <v>245.51900000000001</v>
      </c>
      <c r="Q4719" s="10">
        <f t="shared" si="590"/>
        <v>1.9470182394924664</v>
      </c>
      <c r="R4719" s="8" t="str">
        <f t="shared" si="591"/>
        <v/>
      </c>
      <c r="S4719" s="11">
        <f t="shared" si="592"/>
        <v>3115229.1831879462</v>
      </c>
      <c r="T4719" s="11">
        <f t="shared" si="592"/>
        <v>816633.96615384624</v>
      </c>
      <c r="U4719" s="11">
        <f t="shared" si="592"/>
        <v>816633.96615384624</v>
      </c>
    </row>
    <row r="4720" spans="1:21" x14ac:dyDescent="0.2">
      <c r="A4720" s="5">
        <v>4766</v>
      </c>
      <c r="B4720" s="17">
        <v>27</v>
      </c>
      <c r="C4720" s="16">
        <v>1</v>
      </c>
      <c r="D4720" s="16">
        <v>2006</v>
      </c>
      <c r="E4720" s="18">
        <v>39508</v>
      </c>
      <c r="F4720" s="9" t="s">
        <v>4651</v>
      </c>
      <c r="G4720" s="3">
        <v>1600000</v>
      </c>
      <c r="H4720" s="3">
        <v>145382</v>
      </c>
      <c r="I4720" s="3">
        <v>145382</v>
      </c>
      <c r="J4720" s="8" t="str">
        <f t="shared" si="586"/>
        <v/>
      </c>
      <c r="K4720" s="8" t="str">
        <f t="shared" si="587"/>
        <v/>
      </c>
      <c r="L4720" s="8" t="str">
        <f t="shared" si="588"/>
        <v>Bubble</v>
      </c>
      <c r="M4720" s="8" t="str">
        <f t="shared" si="589"/>
        <v/>
      </c>
      <c r="N4720" s="8" t="str">
        <f t="shared" si="585"/>
        <v>Bubble</v>
      </c>
      <c r="O4720" s="10">
        <f>INDEX(cpi!$A$1:$M$106,MATCH($D4720,cpi!$A:$A,0),MATCH($C4720,cpi!$1:$1,0))</f>
        <v>198.3</v>
      </c>
      <c r="P4720" s="10">
        <f>cpi!$I$2</f>
        <v>245.51900000000001</v>
      </c>
      <c r="Q4720" s="10">
        <f t="shared" si="590"/>
        <v>1.2381190115985881</v>
      </c>
      <c r="R4720" s="8" t="str">
        <f t="shared" si="591"/>
        <v/>
      </c>
      <c r="S4720" s="11">
        <f t="shared" si="592"/>
        <v>1980990.418557741</v>
      </c>
      <c r="T4720" s="11">
        <f t="shared" si="592"/>
        <v>180000.21814422592</v>
      </c>
      <c r="U4720" s="11">
        <f t="shared" si="592"/>
        <v>180000.21814422592</v>
      </c>
    </row>
    <row r="4721" spans="1:21" x14ac:dyDescent="0.2">
      <c r="A4721" s="5">
        <v>4767</v>
      </c>
      <c r="B4721" s="17">
        <v>23</v>
      </c>
      <c r="C4721" s="16">
        <v>9</v>
      </c>
      <c r="D4721" s="16">
        <v>2005</v>
      </c>
      <c r="E4721" s="18">
        <v>39030</v>
      </c>
      <c r="F4721" s="9" t="s">
        <v>4652</v>
      </c>
      <c r="G4721" s="3">
        <v>1600000</v>
      </c>
      <c r="H4721" s="3">
        <v>129319</v>
      </c>
      <c r="I4721" s="3">
        <v>129319</v>
      </c>
      <c r="J4721" s="8" t="str">
        <f t="shared" si="586"/>
        <v/>
      </c>
      <c r="K4721" s="8" t="str">
        <f t="shared" si="587"/>
        <v/>
      </c>
      <c r="L4721" s="8" t="str">
        <f t="shared" si="588"/>
        <v>Dil Jo Bhi Kahey...</v>
      </c>
      <c r="M4721" s="8" t="str">
        <f t="shared" si="589"/>
        <v/>
      </c>
      <c r="N4721" s="8" t="str">
        <f t="shared" si="585"/>
        <v>Dil Jo Bhi Kahey...</v>
      </c>
      <c r="O4721" s="10">
        <f>INDEX(cpi!$A$1:$M$106,MATCH($D4721,cpi!$A:$A,0),MATCH($C4721,cpi!$1:$1,0))</f>
        <v>198.8</v>
      </c>
      <c r="P4721" s="10">
        <f>cpi!$I$2</f>
        <v>245.51900000000001</v>
      </c>
      <c r="Q4721" s="10">
        <f t="shared" si="590"/>
        <v>1.2350050301810864</v>
      </c>
      <c r="R4721" s="8" t="str">
        <f t="shared" si="591"/>
        <v/>
      </c>
      <c r="S4721" s="11">
        <f t="shared" si="592"/>
        <v>1976008.0482897384</v>
      </c>
      <c r="T4721" s="11">
        <f t="shared" si="592"/>
        <v>159709.61549798792</v>
      </c>
      <c r="U4721" s="11">
        <f t="shared" si="592"/>
        <v>159709.61549798792</v>
      </c>
    </row>
    <row r="4722" spans="1:21" x14ac:dyDescent="0.2">
      <c r="A4722" s="5">
        <v>4768</v>
      </c>
      <c r="B4722" s="17">
        <v>15</v>
      </c>
      <c r="C4722" s="16">
        <v>1</v>
      </c>
      <c r="D4722" s="16">
        <v>1999</v>
      </c>
      <c r="E4722" s="18">
        <v>36586</v>
      </c>
      <c r="F4722" s="9" t="s">
        <v>4653</v>
      </c>
      <c r="G4722" s="3">
        <v>1600000</v>
      </c>
      <c r="H4722" s="3">
        <v>27795</v>
      </c>
      <c r="I4722" s="3">
        <v>2627795</v>
      </c>
      <c r="J4722" s="8" t="str">
        <f t="shared" si="586"/>
        <v/>
      </c>
      <c r="K4722" s="8" t="str">
        <f t="shared" si="587"/>
        <v/>
      </c>
      <c r="L4722" s="8" t="str">
        <f t="shared" si="588"/>
        <v>Mississippi Mermaid</v>
      </c>
      <c r="M4722" s="8" t="str">
        <f t="shared" si="589"/>
        <v/>
      </c>
      <c r="N4722" s="8" t="str">
        <f t="shared" si="585"/>
        <v>Mississippi Mermaid</v>
      </c>
      <c r="O4722" s="10">
        <f>INDEX(cpi!$A$1:$M$106,MATCH($D4722,cpi!$A:$A,0),MATCH($C4722,cpi!$1:$1,0))</f>
        <v>164.3</v>
      </c>
      <c r="P4722" s="10">
        <f>cpi!$I$2</f>
        <v>245.51900000000001</v>
      </c>
      <c r="Q4722" s="10">
        <f t="shared" si="590"/>
        <v>1.4943335362142423</v>
      </c>
      <c r="R4722" s="8" t="str">
        <f t="shared" si="591"/>
        <v/>
      </c>
      <c r="S4722" s="11">
        <f t="shared" si="592"/>
        <v>2390933.6579427877</v>
      </c>
      <c r="T4722" s="11">
        <f t="shared" si="592"/>
        <v>41535.00063907486</v>
      </c>
      <c r="U4722" s="11">
        <f t="shared" si="592"/>
        <v>3926802.1947961049</v>
      </c>
    </row>
    <row r="4723" spans="1:21" x14ac:dyDescent="0.2">
      <c r="A4723" s="5">
        <v>4769</v>
      </c>
      <c r="B4723" s="17">
        <v>26</v>
      </c>
      <c r="C4723" s="16">
        <v>9</v>
      </c>
      <c r="D4723" s="16">
        <v>2014</v>
      </c>
      <c r="E4723" s="18">
        <v>42409</v>
      </c>
      <c r="F4723" s="9" t="s">
        <v>4654</v>
      </c>
      <c r="G4723" s="3">
        <v>1600000</v>
      </c>
      <c r="H4723" s="3">
        <v>15600</v>
      </c>
      <c r="I4723" s="3">
        <v>242443</v>
      </c>
      <c r="J4723" s="8" t="str">
        <f t="shared" si="586"/>
        <v/>
      </c>
      <c r="K4723" s="8" t="str">
        <f t="shared" si="587"/>
        <v/>
      </c>
      <c r="L4723" s="8" t="str">
        <f t="shared" si="588"/>
        <v>Two Night Stand</v>
      </c>
      <c r="M4723" s="8" t="str">
        <f t="shared" si="589"/>
        <v/>
      </c>
      <c r="N4723" s="8" t="str">
        <f t="shared" si="585"/>
        <v>Two Night Stand</v>
      </c>
      <c r="O4723" s="10">
        <f>INDEX(cpi!$A$1:$M$106,MATCH($D4723,cpi!$A:$A,0),MATCH($C4723,cpi!$1:$1,0))</f>
        <v>238.03100000000001</v>
      </c>
      <c r="P4723" s="10">
        <f>cpi!$I$2</f>
        <v>245.51900000000001</v>
      </c>
      <c r="Q4723" s="10">
        <f t="shared" si="590"/>
        <v>1.0314580873919783</v>
      </c>
      <c r="R4723" s="8" t="str">
        <f t="shared" si="591"/>
        <v/>
      </c>
      <c r="S4723" s="11">
        <f t="shared" si="592"/>
        <v>1650332.9398271653</v>
      </c>
      <c r="T4723" s="11">
        <f t="shared" si="592"/>
        <v>16090.746163314861</v>
      </c>
      <c r="U4723" s="11">
        <f t="shared" si="592"/>
        <v>250069.79308157339</v>
      </c>
    </row>
    <row r="4724" spans="1:21" x14ac:dyDescent="0.2">
      <c r="A4724" s="5">
        <v>4770</v>
      </c>
      <c r="B4724" s="17">
        <v>4</v>
      </c>
      <c r="C4724" s="16">
        <v>11</v>
      </c>
      <c r="D4724" s="16">
        <v>2005</v>
      </c>
      <c r="E4724" s="18">
        <v>38453</v>
      </c>
      <c r="F4724" s="9" t="s">
        <v>4655</v>
      </c>
      <c r="G4724" s="3">
        <v>1600000</v>
      </c>
      <c r="H4724" s="3">
        <v>3264</v>
      </c>
      <c r="I4724" s="3">
        <v>3264</v>
      </c>
      <c r="J4724" s="8" t="str">
        <f t="shared" si="586"/>
        <v/>
      </c>
      <c r="K4724" s="8" t="str">
        <f t="shared" si="587"/>
        <v/>
      </c>
      <c r="L4724" s="8" t="str">
        <f t="shared" si="588"/>
        <v>I Love Your Work</v>
      </c>
      <c r="M4724" s="8" t="str">
        <f t="shared" si="589"/>
        <v/>
      </c>
      <c r="N4724" s="8" t="str">
        <f t="shared" si="585"/>
        <v>I Love Your Work</v>
      </c>
      <c r="O4724" s="10">
        <f>INDEX(cpi!$A$1:$M$106,MATCH($D4724,cpi!$A:$A,0),MATCH($C4724,cpi!$1:$1,0))</f>
        <v>197.6</v>
      </c>
      <c r="P4724" s="10">
        <f>cpi!$I$2</f>
        <v>245.51900000000001</v>
      </c>
      <c r="Q4724" s="10">
        <f t="shared" si="590"/>
        <v>1.2425050607287449</v>
      </c>
      <c r="R4724" s="8" t="str">
        <f t="shared" si="591"/>
        <v/>
      </c>
      <c r="S4724" s="11">
        <f t="shared" si="592"/>
        <v>1988008.0971659918</v>
      </c>
      <c r="T4724" s="11">
        <f t="shared" si="592"/>
        <v>4055.5365182186233</v>
      </c>
      <c r="U4724" s="11">
        <f t="shared" si="592"/>
        <v>4055.5365182186233</v>
      </c>
    </row>
    <row r="4725" spans="1:21" x14ac:dyDescent="0.2">
      <c r="A4725" s="5">
        <v>4771</v>
      </c>
      <c r="B4725" s="17">
        <v>31</v>
      </c>
      <c r="C4725" s="16">
        <v>12</v>
      </c>
      <c r="D4725" s="16">
        <v>1955</v>
      </c>
      <c r="E4725" s="18">
        <v>21013</v>
      </c>
      <c r="F4725" s="9" t="s">
        <v>5388</v>
      </c>
      <c r="G4725" s="3">
        <v>1577000</v>
      </c>
      <c r="H4725" s="3">
        <v>0</v>
      </c>
      <c r="I4725" s="3">
        <v>0</v>
      </c>
      <c r="J4725" s="8">
        <f t="shared" si="586"/>
        <v>1</v>
      </c>
      <c r="K4725" s="8" t="str">
        <f t="shared" si="587"/>
        <v/>
      </c>
      <c r="L4725" s="8" t="str">
        <f t="shared" si="588"/>
        <v>The King's Thief</v>
      </c>
      <c r="M4725" s="8" t="str">
        <f t="shared" si="589"/>
        <v/>
      </c>
      <c r="N4725" s="8" t="str">
        <f t="shared" si="585"/>
        <v>The King's Thief</v>
      </c>
      <c r="O4725" s="10">
        <f>INDEX(cpi!$A$1:$M$106,MATCH($D4725,cpi!$A:$A,0),MATCH($C4725,cpi!$1:$1,0))</f>
        <v>26.8</v>
      </c>
      <c r="P4725" s="10">
        <f>cpi!$I$2</f>
        <v>245.51900000000001</v>
      </c>
      <c r="Q4725" s="10">
        <f t="shared" si="590"/>
        <v>9.16115671641791</v>
      </c>
      <c r="R4725" s="8" t="str">
        <f t="shared" si="591"/>
        <v/>
      </c>
      <c r="S4725" s="11">
        <f t="shared" si="592"/>
        <v>14447144.141791044</v>
      </c>
      <c r="T4725" s="11">
        <f t="shared" si="592"/>
        <v>0</v>
      </c>
      <c r="U4725" s="11">
        <f t="shared" si="592"/>
        <v>0</v>
      </c>
    </row>
    <row r="4726" spans="1:21" x14ac:dyDescent="0.2">
      <c r="A4726" s="5">
        <v>4772</v>
      </c>
      <c r="B4726" s="17">
        <v>1</v>
      </c>
      <c r="C4726" s="16">
        <v>4</v>
      </c>
      <c r="D4726" s="16">
        <v>2011</v>
      </c>
      <c r="E4726" s="18">
        <v>40547</v>
      </c>
      <c r="F4726" s="9" t="s">
        <v>4657</v>
      </c>
      <c r="G4726" s="3">
        <v>1500000</v>
      </c>
      <c r="H4726" s="3">
        <v>54009150</v>
      </c>
      <c r="I4726" s="3">
        <v>99870886</v>
      </c>
      <c r="J4726" s="8" t="str">
        <f t="shared" si="586"/>
        <v/>
      </c>
      <c r="K4726" s="8" t="str">
        <f t="shared" si="587"/>
        <v/>
      </c>
      <c r="L4726" s="8" t="str">
        <f t="shared" si="588"/>
        <v>Insidious</v>
      </c>
      <c r="M4726" s="8" t="str">
        <f t="shared" si="589"/>
        <v/>
      </c>
      <c r="N4726" s="8" t="str">
        <f t="shared" si="585"/>
        <v>Insidious</v>
      </c>
      <c r="O4726" s="10">
        <f>INDEX(cpi!$A$1:$M$106,MATCH($D4726,cpi!$A:$A,0),MATCH($C4726,cpi!$1:$1,0))</f>
        <v>224.90600000000001</v>
      </c>
      <c r="P4726" s="10">
        <f>cpi!$I$2</f>
        <v>245.51900000000001</v>
      </c>
      <c r="Q4726" s="10">
        <f t="shared" si="590"/>
        <v>1.0916516233448641</v>
      </c>
      <c r="R4726" s="8" t="str">
        <f t="shared" si="591"/>
        <v/>
      </c>
      <c r="S4726" s="11">
        <f t="shared" si="592"/>
        <v>1637477.4350172961</v>
      </c>
      <c r="T4726" s="11">
        <f t="shared" si="592"/>
        <v>58959176.272976264</v>
      </c>
      <c r="U4726" s="11">
        <f t="shared" si="592"/>
        <v>109024214.82678986</v>
      </c>
    </row>
    <row r="4727" spans="1:21" x14ac:dyDescent="0.2">
      <c r="A4727" s="5">
        <v>4773</v>
      </c>
      <c r="B4727" s="17">
        <v>21</v>
      </c>
      <c r="C4727" s="16">
        <v>10</v>
      </c>
      <c r="D4727" s="16">
        <v>2016</v>
      </c>
      <c r="E4727" s="18">
        <v>42988</v>
      </c>
      <c r="F4727" s="9" t="s">
        <v>4658</v>
      </c>
      <c r="G4727" s="3">
        <v>1500000</v>
      </c>
      <c r="H4727" s="3">
        <v>27854931</v>
      </c>
      <c r="I4727" s="3">
        <v>65339156</v>
      </c>
      <c r="J4727" s="8" t="str">
        <f t="shared" si="586"/>
        <v/>
      </c>
      <c r="K4727" s="8" t="str">
        <f t="shared" si="587"/>
        <v/>
      </c>
      <c r="L4727" s="8" t="str">
        <f t="shared" si="588"/>
        <v>Moonlight</v>
      </c>
      <c r="M4727" s="8" t="str">
        <f t="shared" si="589"/>
        <v/>
      </c>
      <c r="N4727" s="8" t="str">
        <f t="shared" si="585"/>
        <v>Moonlight</v>
      </c>
      <c r="O4727" s="10">
        <f>INDEX(cpi!$A$1:$M$106,MATCH($D4727,cpi!$A:$A,0),MATCH($C4727,cpi!$1:$1,0))</f>
        <v>241.72900000000001</v>
      </c>
      <c r="P4727" s="10">
        <f>cpi!$I$2</f>
        <v>245.51900000000001</v>
      </c>
      <c r="Q4727" s="10">
        <f t="shared" si="590"/>
        <v>1.015678714593615</v>
      </c>
      <c r="R4727" s="8" t="str">
        <f t="shared" si="591"/>
        <v/>
      </c>
      <c r="S4727" s="11">
        <f t="shared" si="592"/>
        <v>1523518.0718904226</v>
      </c>
      <c r="T4727" s="11">
        <f t="shared" si="592"/>
        <v>28291660.513173841</v>
      </c>
      <c r="U4727" s="11">
        <f t="shared" si="592"/>
        <v>66363589.978711687</v>
      </c>
    </row>
    <row r="4728" spans="1:21" x14ac:dyDescent="0.2">
      <c r="A4728" s="5">
        <v>4774</v>
      </c>
      <c r="B4728" s="17">
        <v>12</v>
      </c>
      <c r="C4728" s="16">
        <v>9</v>
      </c>
      <c r="D4728" s="16">
        <v>2003</v>
      </c>
      <c r="E4728" s="18">
        <v>37964</v>
      </c>
      <c r="F4728" s="9" t="s">
        <v>4659</v>
      </c>
      <c r="G4728" s="3">
        <v>1500000</v>
      </c>
      <c r="H4728" s="3">
        <v>21158188</v>
      </c>
      <c r="I4728" s="3">
        <v>30351664</v>
      </c>
      <c r="J4728" s="8" t="str">
        <f t="shared" si="586"/>
        <v/>
      </c>
      <c r="K4728" s="8" t="str">
        <f t="shared" si="587"/>
        <v/>
      </c>
      <c r="L4728" s="8" t="str">
        <f t="shared" si="588"/>
        <v>Cabin Fever</v>
      </c>
      <c r="M4728" s="8" t="str">
        <f t="shared" si="589"/>
        <v/>
      </c>
      <c r="N4728" s="8" t="str">
        <f t="shared" si="585"/>
        <v>Cabin Fever</v>
      </c>
      <c r="O4728" s="10">
        <f>INDEX(cpi!$A$1:$M$106,MATCH($D4728,cpi!$A:$A,0),MATCH($C4728,cpi!$1:$1,0))</f>
        <v>185.2</v>
      </c>
      <c r="P4728" s="10">
        <f>cpi!$I$2</f>
        <v>245.51900000000001</v>
      </c>
      <c r="Q4728" s="10">
        <f t="shared" si="590"/>
        <v>1.3256965442764579</v>
      </c>
      <c r="R4728" s="8" t="str">
        <f t="shared" si="591"/>
        <v/>
      </c>
      <c r="S4728" s="11">
        <f t="shared" si="592"/>
        <v>1988544.8164146869</v>
      </c>
      <c r="T4728" s="11">
        <f t="shared" si="592"/>
        <v>28049336.71475162</v>
      </c>
      <c r="U4728" s="11">
        <f t="shared" si="592"/>
        <v>40237096.077840172</v>
      </c>
    </row>
    <row r="4729" spans="1:21" x14ac:dyDescent="0.2">
      <c r="A4729" s="5">
        <v>4775</v>
      </c>
      <c r="B4729" s="17">
        <v>2</v>
      </c>
      <c r="C4729" s="16">
        <v>5</v>
      </c>
      <c r="D4729" s="16">
        <v>2007</v>
      </c>
      <c r="E4729" s="18">
        <v>39118</v>
      </c>
      <c r="F4729" s="9" t="s">
        <v>4660</v>
      </c>
      <c r="G4729" s="3">
        <v>1500000</v>
      </c>
      <c r="H4729" s="3">
        <v>19097550</v>
      </c>
      <c r="I4729" s="3">
        <v>22217183</v>
      </c>
      <c r="J4729" s="8" t="str">
        <f t="shared" si="586"/>
        <v/>
      </c>
      <c r="K4729" s="8" t="str">
        <f t="shared" si="587"/>
        <v/>
      </c>
      <c r="L4729" s="8" t="str">
        <f t="shared" si="588"/>
        <v>Waitress</v>
      </c>
      <c r="M4729" s="8" t="str">
        <f t="shared" si="589"/>
        <v/>
      </c>
      <c r="N4729" s="8" t="str">
        <f t="shared" si="585"/>
        <v>Waitress</v>
      </c>
      <c r="O4729" s="10">
        <f>INDEX(cpi!$A$1:$M$106,MATCH($D4729,cpi!$A:$A,0),MATCH($C4729,cpi!$1:$1,0))</f>
        <v>207.94900000000001</v>
      </c>
      <c r="P4729" s="10">
        <f>cpi!$I$2</f>
        <v>245.51900000000001</v>
      </c>
      <c r="Q4729" s="10">
        <f t="shared" si="590"/>
        <v>1.1806692987222829</v>
      </c>
      <c r="R4729" s="8" t="str">
        <f t="shared" si="591"/>
        <v/>
      </c>
      <c r="S4729" s="11">
        <f t="shared" si="592"/>
        <v>1771003.9480834242</v>
      </c>
      <c r="T4729" s="11">
        <f t="shared" si="592"/>
        <v>22547890.965813734</v>
      </c>
      <c r="U4729" s="11">
        <f t="shared" si="592"/>
        <v>26231145.872194625</v>
      </c>
    </row>
    <row r="4730" spans="1:21" x14ac:dyDescent="0.2">
      <c r="A4730" s="5">
        <v>4776</v>
      </c>
      <c r="B4730" s="17">
        <v>8</v>
      </c>
      <c r="C4730" s="16">
        <v>9</v>
      </c>
      <c r="D4730" s="16">
        <v>1989</v>
      </c>
      <c r="E4730" s="18">
        <v>32729</v>
      </c>
      <c r="F4730" s="9" t="s">
        <v>4661</v>
      </c>
      <c r="G4730" s="3">
        <v>1500000</v>
      </c>
      <c r="H4730" s="3">
        <v>14533681</v>
      </c>
      <c r="I4730" s="3">
        <v>14533681</v>
      </c>
      <c r="J4730" s="8" t="str">
        <f t="shared" si="586"/>
        <v/>
      </c>
      <c r="K4730" s="8" t="str">
        <f t="shared" si="587"/>
        <v/>
      </c>
      <c r="L4730" s="8" t="str">
        <f t="shared" si="588"/>
        <v>Kickboxer</v>
      </c>
      <c r="M4730" s="8" t="str">
        <f t="shared" si="589"/>
        <v/>
      </c>
      <c r="N4730" s="8" t="str">
        <f t="shared" si="585"/>
        <v>Kickboxer</v>
      </c>
      <c r="O4730" s="10">
        <f>INDEX(cpi!$A$1:$M$106,MATCH($D4730,cpi!$A:$A,0),MATCH($C4730,cpi!$1:$1,0))</f>
        <v>125</v>
      </c>
      <c r="P4730" s="10">
        <f>cpi!$I$2</f>
        <v>245.51900000000001</v>
      </c>
      <c r="Q4730" s="10">
        <f t="shared" si="590"/>
        <v>1.9641520000000001</v>
      </c>
      <c r="R4730" s="8" t="str">
        <f t="shared" si="591"/>
        <v/>
      </c>
      <c r="S4730" s="11">
        <f t="shared" si="592"/>
        <v>2946228</v>
      </c>
      <c r="T4730" s="11">
        <f t="shared" si="592"/>
        <v>28546358.603512</v>
      </c>
      <c r="U4730" s="11">
        <f t="shared" si="592"/>
        <v>28546358.603512</v>
      </c>
    </row>
    <row r="4731" spans="1:21" x14ac:dyDescent="0.2">
      <c r="A4731" s="5">
        <v>4777</v>
      </c>
      <c r="B4731" s="17">
        <v>26</v>
      </c>
      <c r="C4731" s="16">
        <v>2</v>
      </c>
      <c r="D4731" s="16">
        <v>1988</v>
      </c>
      <c r="E4731" s="18">
        <v>32906</v>
      </c>
      <c r="F4731" s="9" t="s">
        <v>4662</v>
      </c>
      <c r="G4731" s="3">
        <v>1500000</v>
      </c>
      <c r="H4731" s="3">
        <v>11806119</v>
      </c>
      <c r="I4731" s="3">
        <v>11806119</v>
      </c>
      <c r="J4731" s="8" t="str">
        <f t="shared" si="586"/>
        <v/>
      </c>
      <c r="K4731" s="8" t="str">
        <f t="shared" si="587"/>
        <v/>
      </c>
      <c r="L4731" s="8" t="str">
        <f t="shared" si="588"/>
        <v>Bloodsport</v>
      </c>
      <c r="M4731" s="8" t="str">
        <f t="shared" si="589"/>
        <v/>
      </c>
      <c r="N4731" s="8" t="str">
        <f t="shared" si="585"/>
        <v>Bloodsport</v>
      </c>
      <c r="O4731" s="10">
        <f>INDEX(cpi!$A$1:$M$106,MATCH($D4731,cpi!$A:$A,0),MATCH($C4731,cpi!$1:$1,0))</f>
        <v>116</v>
      </c>
      <c r="P4731" s="10">
        <f>cpi!$I$2</f>
        <v>245.51900000000001</v>
      </c>
      <c r="Q4731" s="10">
        <f t="shared" si="590"/>
        <v>2.1165431034482758</v>
      </c>
      <c r="R4731" s="8" t="str">
        <f t="shared" si="591"/>
        <v/>
      </c>
      <c r="S4731" s="11">
        <f t="shared" si="592"/>
        <v>3174814.6551724137</v>
      </c>
      <c r="T4731" s="11">
        <f t="shared" si="592"/>
        <v>24988159.747939654</v>
      </c>
      <c r="U4731" s="11">
        <f t="shared" si="592"/>
        <v>24988159.747939654</v>
      </c>
    </row>
    <row r="4732" spans="1:21" x14ac:dyDescent="0.2">
      <c r="A4732" s="5">
        <v>4778</v>
      </c>
      <c r="B4732" s="17">
        <v>1</v>
      </c>
      <c r="C4732" s="16">
        <v>1</v>
      </c>
      <c r="D4732" s="16">
        <v>1939</v>
      </c>
      <c r="E4732" s="18">
        <v>14246</v>
      </c>
      <c r="F4732" s="9" t="s">
        <v>4663</v>
      </c>
      <c r="G4732" s="3">
        <v>1500000</v>
      </c>
      <c r="H4732" s="3">
        <v>9000000</v>
      </c>
      <c r="I4732" s="3">
        <v>9000000</v>
      </c>
      <c r="J4732" s="8" t="str">
        <f t="shared" si="586"/>
        <v/>
      </c>
      <c r="K4732" s="8" t="str">
        <f t="shared" si="587"/>
        <v/>
      </c>
      <c r="L4732" s="8" t="str">
        <f t="shared" si="588"/>
        <v>Mr. Smith Goes To Washington</v>
      </c>
      <c r="M4732" s="8" t="str">
        <f t="shared" si="589"/>
        <v/>
      </c>
      <c r="N4732" s="8" t="str">
        <f t="shared" si="585"/>
        <v>Mr. Smith Goes To Washington</v>
      </c>
      <c r="O4732" s="10">
        <f>INDEX(cpi!$A$1:$M$106,MATCH($D4732,cpi!$A:$A,0),MATCH($C4732,cpi!$1:$1,0))</f>
        <v>14</v>
      </c>
      <c r="P4732" s="10">
        <f>cpi!$I$2</f>
        <v>245.51900000000001</v>
      </c>
      <c r="Q4732" s="10">
        <f t="shared" si="590"/>
        <v>17.53707142857143</v>
      </c>
      <c r="R4732" s="8" t="str">
        <f t="shared" si="591"/>
        <v/>
      </c>
      <c r="S4732" s="11">
        <f t="shared" si="592"/>
        <v>26305607.142857146</v>
      </c>
      <c r="T4732" s="11">
        <f t="shared" si="592"/>
        <v>157833642.85714287</v>
      </c>
      <c r="U4732" s="11">
        <f t="shared" si="592"/>
        <v>157833642.85714287</v>
      </c>
    </row>
    <row r="4733" spans="1:21" x14ac:dyDescent="0.2">
      <c r="A4733" s="5">
        <v>4779</v>
      </c>
      <c r="B4733" s="17">
        <v>21</v>
      </c>
      <c r="C4733" s="16">
        <v>7</v>
      </c>
      <c r="D4733" s="16">
        <v>1995</v>
      </c>
      <c r="E4733" s="18">
        <v>35315</v>
      </c>
      <c r="F4733" s="9" t="s">
        <v>4664</v>
      </c>
      <c r="G4733" s="3">
        <v>1500000</v>
      </c>
      <c r="H4733" s="3">
        <v>7412216</v>
      </c>
      <c r="I4733" s="3">
        <v>20412216</v>
      </c>
      <c r="J4733" s="8" t="str">
        <f t="shared" si="586"/>
        <v/>
      </c>
      <c r="K4733" s="8" t="str">
        <f t="shared" si="587"/>
        <v/>
      </c>
      <c r="L4733" s="8" t="str">
        <f t="shared" si="588"/>
        <v>Kids</v>
      </c>
      <c r="M4733" s="8" t="str">
        <f t="shared" si="589"/>
        <v/>
      </c>
      <c r="N4733" s="8" t="str">
        <f t="shared" si="585"/>
        <v>Kids</v>
      </c>
      <c r="O4733" s="10">
        <f>INDEX(cpi!$A$1:$M$106,MATCH($D4733,cpi!$A:$A,0),MATCH($C4733,cpi!$1:$1,0))</f>
        <v>152.5</v>
      </c>
      <c r="P4733" s="10">
        <f>cpi!$I$2</f>
        <v>245.51900000000001</v>
      </c>
      <c r="Q4733" s="10">
        <f t="shared" si="590"/>
        <v>1.6099606557377049</v>
      </c>
      <c r="R4733" s="8" t="str">
        <f t="shared" si="591"/>
        <v/>
      </c>
      <c r="S4733" s="11">
        <f t="shared" si="592"/>
        <v>2414940.9836065574</v>
      </c>
      <c r="T4733" s="11">
        <f t="shared" si="592"/>
        <v>11933376.131829508</v>
      </c>
      <c r="U4733" s="11">
        <f t="shared" si="592"/>
        <v>32862864.656419672</v>
      </c>
    </row>
    <row r="4734" spans="1:21" x14ac:dyDescent="0.2">
      <c r="A4734" s="5">
        <v>4780</v>
      </c>
      <c r="B4734" s="17">
        <v>5</v>
      </c>
      <c r="C4734" s="16">
        <v>10</v>
      </c>
      <c r="D4734" s="16">
        <v>2005</v>
      </c>
      <c r="E4734" s="18">
        <v>38482</v>
      </c>
      <c r="F4734" s="9" t="s">
        <v>4665</v>
      </c>
      <c r="G4734" s="3">
        <v>1500000</v>
      </c>
      <c r="H4734" s="3">
        <v>7372734</v>
      </c>
      <c r="I4734" s="3">
        <v>11191423</v>
      </c>
      <c r="J4734" s="8" t="str">
        <f t="shared" si="586"/>
        <v/>
      </c>
      <c r="K4734" s="8" t="str">
        <f t="shared" si="587"/>
        <v/>
      </c>
      <c r="L4734" s="8" t="str">
        <f t="shared" si="588"/>
        <v>The Squid and the Whale</v>
      </c>
      <c r="M4734" s="8" t="str">
        <f t="shared" si="589"/>
        <v/>
      </c>
      <c r="N4734" s="8" t="str">
        <f t="shared" si="585"/>
        <v>The Squid and the Whale</v>
      </c>
      <c r="O4734" s="10">
        <f>INDEX(cpi!$A$1:$M$106,MATCH($D4734,cpi!$A:$A,0),MATCH($C4734,cpi!$1:$1,0))</f>
        <v>199.2</v>
      </c>
      <c r="P4734" s="10">
        <f>cpi!$I$2</f>
        <v>245.51900000000001</v>
      </c>
      <c r="Q4734" s="10">
        <f t="shared" si="590"/>
        <v>1.2325251004016065</v>
      </c>
      <c r="R4734" s="8" t="str">
        <f t="shared" si="591"/>
        <v/>
      </c>
      <c r="S4734" s="11">
        <f t="shared" si="592"/>
        <v>1848787.6506024096</v>
      </c>
      <c r="T4734" s="11">
        <f t="shared" si="592"/>
        <v>9087079.7135843374</v>
      </c>
      <c r="U4734" s="11">
        <f t="shared" si="592"/>
        <v>13793709.756711848</v>
      </c>
    </row>
    <row r="4735" spans="1:21" x14ac:dyDescent="0.2">
      <c r="A4735" s="5">
        <v>4781</v>
      </c>
      <c r="B4735" s="17">
        <v>13</v>
      </c>
      <c r="C4735" s="16">
        <v>3</v>
      </c>
      <c r="D4735" s="16">
        <v>2002</v>
      </c>
      <c r="E4735" s="18">
        <v>37624</v>
      </c>
      <c r="F4735" s="9" t="s">
        <v>4666</v>
      </c>
      <c r="G4735" s="3">
        <v>1500000</v>
      </c>
      <c r="H4735" s="3">
        <v>7025722</v>
      </c>
      <c r="I4735" s="3">
        <v>9345061</v>
      </c>
      <c r="J4735" s="8" t="str">
        <f t="shared" si="586"/>
        <v/>
      </c>
      <c r="K4735" s="8" t="str">
        <f t="shared" si="587"/>
        <v/>
      </c>
      <c r="L4735" s="8" t="str">
        <f t="shared" si="588"/>
        <v>Kissing Jessica Stein</v>
      </c>
      <c r="M4735" s="8" t="str">
        <f t="shared" si="589"/>
        <v/>
      </c>
      <c r="N4735" s="8" t="str">
        <f t="shared" si="585"/>
        <v>Kissing Jessica Stein</v>
      </c>
      <c r="O4735" s="10">
        <f>INDEX(cpi!$A$1:$M$106,MATCH($D4735,cpi!$A:$A,0),MATCH($C4735,cpi!$1:$1,0))</f>
        <v>178.8</v>
      </c>
      <c r="P4735" s="10">
        <f>cpi!$I$2</f>
        <v>245.51900000000001</v>
      </c>
      <c r="Q4735" s="10">
        <f t="shared" si="590"/>
        <v>1.373148769574944</v>
      </c>
      <c r="R4735" s="8" t="str">
        <f t="shared" si="591"/>
        <v/>
      </c>
      <c r="S4735" s="11">
        <f t="shared" si="592"/>
        <v>2059723.1543624161</v>
      </c>
      <c r="T4735" s="11">
        <f t="shared" si="592"/>
        <v>9647361.5196756143</v>
      </c>
      <c r="U4735" s="11">
        <f t="shared" si="592"/>
        <v>12832159.013752796</v>
      </c>
    </row>
    <row r="4736" spans="1:21" x14ac:dyDescent="0.2">
      <c r="A4736" s="5">
        <v>4782</v>
      </c>
      <c r="B4736" s="17">
        <v>31</v>
      </c>
      <c r="C4736" s="16">
        <v>10</v>
      </c>
      <c r="D4736" s="16">
        <v>1945</v>
      </c>
      <c r="E4736" s="18">
        <v>17358</v>
      </c>
      <c r="F4736" s="9" t="s">
        <v>4667</v>
      </c>
      <c r="G4736" s="3">
        <v>1500000</v>
      </c>
      <c r="H4736" s="3">
        <v>7000000</v>
      </c>
      <c r="I4736" s="3">
        <v>7000000</v>
      </c>
      <c r="J4736" s="8" t="str">
        <f t="shared" si="586"/>
        <v/>
      </c>
      <c r="K4736" s="8" t="str">
        <f t="shared" si="587"/>
        <v/>
      </c>
      <c r="L4736" s="8" t="str">
        <f t="shared" si="588"/>
        <v>Spellbound</v>
      </c>
      <c r="M4736" s="8" t="str">
        <f t="shared" si="589"/>
        <v/>
      </c>
      <c r="N4736" s="8" t="str">
        <f t="shared" si="585"/>
        <v>Spellbound</v>
      </c>
      <c r="O4736" s="10">
        <f>INDEX(cpi!$A$1:$M$106,MATCH($D4736,cpi!$A:$A,0),MATCH($C4736,cpi!$1:$1,0))</f>
        <v>18.100000000000001</v>
      </c>
      <c r="P4736" s="10">
        <f>cpi!$I$2</f>
        <v>245.51900000000001</v>
      </c>
      <c r="Q4736" s="10">
        <f t="shared" si="590"/>
        <v>13.564585635359116</v>
      </c>
      <c r="R4736" s="8" t="str">
        <f t="shared" si="591"/>
        <v/>
      </c>
      <c r="S4736" s="11">
        <f t="shared" si="592"/>
        <v>20346878.453038674</v>
      </c>
      <c r="T4736" s="11">
        <f t="shared" si="592"/>
        <v>94952099.447513804</v>
      </c>
      <c r="U4736" s="11">
        <f t="shared" si="592"/>
        <v>94952099.447513804</v>
      </c>
    </row>
    <row r="4737" spans="1:21" x14ac:dyDescent="0.2">
      <c r="A4737" s="5">
        <v>4783</v>
      </c>
      <c r="B4737" s="17">
        <v>20</v>
      </c>
      <c r="C4737" s="16">
        <v>4</v>
      </c>
      <c r="D4737" s="16">
        <v>1979</v>
      </c>
      <c r="E4737" s="18">
        <v>29437</v>
      </c>
      <c r="F4737" s="9" t="s">
        <v>1888</v>
      </c>
      <c r="G4737" s="3">
        <v>1500000</v>
      </c>
      <c r="H4737" s="3">
        <v>5100000</v>
      </c>
      <c r="I4737" s="3">
        <v>55000000</v>
      </c>
      <c r="J4737" s="8" t="str">
        <f t="shared" si="586"/>
        <v/>
      </c>
      <c r="K4737" s="8" t="str">
        <f t="shared" si="587"/>
        <v/>
      </c>
      <c r="L4737" s="8" t="str">
        <f t="shared" si="588"/>
        <v>Dawn of the Dead</v>
      </c>
      <c r="M4737" s="8">
        <f t="shared" si="589"/>
        <v>1</v>
      </c>
      <c r="N4737" s="8" t="str">
        <f t="shared" si="585"/>
        <v>Dawn of the Dead (1979)</v>
      </c>
      <c r="O4737" s="10">
        <f>INDEX(cpi!$A$1:$M$106,MATCH($D4737,cpi!$A:$A,0),MATCH($C4737,cpi!$1:$1,0))</f>
        <v>70.599999999999994</v>
      </c>
      <c r="P4737" s="10">
        <f>cpi!$I$2</f>
        <v>245.51900000000001</v>
      </c>
      <c r="Q4737" s="10">
        <f t="shared" si="590"/>
        <v>3.477606232294618</v>
      </c>
      <c r="R4737" s="8" t="str">
        <f t="shared" si="591"/>
        <v/>
      </c>
      <c r="S4737" s="11">
        <f t="shared" si="592"/>
        <v>5216409.3484419268</v>
      </c>
      <c r="T4737" s="11">
        <f t="shared" si="592"/>
        <v>17735791.784702551</v>
      </c>
      <c r="U4737" s="11">
        <f t="shared" si="592"/>
        <v>191268342.77620399</v>
      </c>
    </row>
    <row r="4738" spans="1:21" x14ac:dyDescent="0.2">
      <c r="A4738" s="5">
        <v>4784</v>
      </c>
      <c r="B4738" s="17">
        <v>23</v>
      </c>
      <c r="C4738" s="16">
        <v>9</v>
      </c>
      <c r="D4738" s="16">
        <v>1994</v>
      </c>
      <c r="E4738" s="18">
        <v>35012</v>
      </c>
      <c r="F4738" s="9" t="s">
        <v>4668</v>
      </c>
      <c r="G4738" s="3">
        <v>1500000</v>
      </c>
      <c r="H4738" s="3">
        <v>5046118</v>
      </c>
      <c r="I4738" s="3">
        <v>5046118</v>
      </c>
      <c r="J4738" s="8" t="str">
        <f t="shared" si="586"/>
        <v/>
      </c>
      <c r="K4738" s="8" t="str">
        <f t="shared" si="587"/>
        <v/>
      </c>
      <c r="L4738" s="8" t="str">
        <f t="shared" si="588"/>
        <v>Exotica</v>
      </c>
      <c r="M4738" s="8" t="str">
        <f t="shared" si="589"/>
        <v/>
      </c>
      <c r="N4738" s="8" t="str">
        <f t="shared" ref="N4738:N4801" si="593">IF(M4738=1,L4738&amp;" ("&amp;D4738&amp;")",L4738)</f>
        <v>Exotica</v>
      </c>
      <c r="O4738" s="10">
        <f>INDEX(cpi!$A$1:$M$106,MATCH($D4738,cpi!$A:$A,0),MATCH($C4738,cpi!$1:$1,0))</f>
        <v>149.4</v>
      </c>
      <c r="P4738" s="10">
        <f>cpi!$I$2</f>
        <v>245.51900000000001</v>
      </c>
      <c r="Q4738" s="10">
        <f t="shared" si="590"/>
        <v>1.6433668005354751</v>
      </c>
      <c r="R4738" s="8" t="str">
        <f t="shared" si="591"/>
        <v/>
      </c>
      <c r="S4738" s="11">
        <f t="shared" si="592"/>
        <v>2465050.2008032128</v>
      </c>
      <c r="T4738" s="11">
        <f t="shared" si="592"/>
        <v>8292622.7927844711</v>
      </c>
      <c r="U4738" s="11">
        <f t="shared" si="592"/>
        <v>8292622.7927844711</v>
      </c>
    </row>
    <row r="4739" spans="1:21" x14ac:dyDescent="0.2">
      <c r="A4739" s="5">
        <v>4785</v>
      </c>
      <c r="B4739" s="17">
        <v>26</v>
      </c>
      <c r="C4739" s="16">
        <v>7</v>
      </c>
      <c r="D4739" s="16">
        <v>2013</v>
      </c>
      <c r="E4739" s="18">
        <v>42042</v>
      </c>
      <c r="F4739" s="9" t="s">
        <v>4669</v>
      </c>
      <c r="G4739" s="3">
        <v>1500000</v>
      </c>
      <c r="H4739" s="3">
        <v>3491669</v>
      </c>
      <c r="I4739" s="3">
        <v>4128828</v>
      </c>
      <c r="J4739" s="8" t="str">
        <f t="shared" ref="J4739:J4802" si="594">IF(I4739=0,1,"")</f>
        <v/>
      </c>
      <c r="K4739" s="8" t="str">
        <f t="shared" ref="K4739:K4802" si="595">IF(D4739&gt;2017,1,"")</f>
        <v/>
      </c>
      <c r="L4739" s="8" t="str">
        <f t="shared" ref="L4739:L4802" si="596">F4739</f>
        <v>The To Do List</v>
      </c>
      <c r="M4739" s="8" t="str">
        <f t="shared" ref="M4739:M4802" si="597">IF(COUNTIF($L$2:$L$5233,L4739)&gt;1,1,"")</f>
        <v/>
      </c>
      <c r="N4739" s="8" t="str">
        <f t="shared" si="593"/>
        <v>The To Do List</v>
      </c>
      <c r="O4739" s="10">
        <f>INDEX(cpi!$A$1:$M$106,MATCH($D4739,cpi!$A:$A,0),MATCH($C4739,cpi!$1:$1,0))</f>
        <v>233.596</v>
      </c>
      <c r="P4739" s="10">
        <f>cpi!$I$2</f>
        <v>245.51900000000001</v>
      </c>
      <c r="Q4739" s="10">
        <f t="shared" ref="Q4739:Q4802" si="598">P4739/O4739</f>
        <v>1.0510411137177007</v>
      </c>
      <c r="R4739" s="8" t="str">
        <f t="shared" ref="R4739:R4802" si="599">IF(ISERROR(Q4739),1,"")</f>
        <v/>
      </c>
      <c r="S4739" s="11">
        <f t="shared" ref="S4739:U4802" si="600">G4739*$Q4739</f>
        <v>1576561.670576551</v>
      </c>
      <c r="T4739" s="11">
        <f t="shared" si="600"/>
        <v>3669887.6744935703</v>
      </c>
      <c r="U4739" s="11">
        <f t="shared" si="600"/>
        <v>4339567.9794688271</v>
      </c>
    </row>
    <row r="4740" spans="1:21" x14ac:dyDescent="0.2">
      <c r="A4740" s="5">
        <v>4786</v>
      </c>
      <c r="B4740" s="17">
        <v>1</v>
      </c>
      <c r="C4740" s="16">
        <v>2</v>
      </c>
      <c r="D4740" s="16">
        <v>2013</v>
      </c>
      <c r="E4740" s="18">
        <v>41276</v>
      </c>
      <c r="F4740" s="9" t="s">
        <v>4670</v>
      </c>
      <c r="G4740" s="3">
        <v>1500000</v>
      </c>
      <c r="H4740" s="3">
        <v>2408553</v>
      </c>
      <c r="I4740" s="3">
        <v>2592308</v>
      </c>
      <c r="J4740" s="8" t="str">
        <f t="shared" si="594"/>
        <v/>
      </c>
      <c r="K4740" s="8" t="str">
        <f t="shared" si="595"/>
        <v/>
      </c>
      <c r="L4740" s="8" t="str">
        <f t="shared" si="596"/>
        <v>The Gatekeepers</v>
      </c>
      <c r="M4740" s="8" t="str">
        <f t="shared" si="597"/>
        <v/>
      </c>
      <c r="N4740" s="8" t="str">
        <f t="shared" si="593"/>
        <v>The Gatekeepers</v>
      </c>
      <c r="O4740" s="10">
        <f>INDEX(cpi!$A$1:$M$106,MATCH($D4740,cpi!$A:$A,0),MATCH($C4740,cpi!$1:$1,0))</f>
        <v>232.166</v>
      </c>
      <c r="P4740" s="10">
        <f>cpi!$I$2</f>
        <v>245.51900000000001</v>
      </c>
      <c r="Q4740" s="10">
        <f t="shared" si="598"/>
        <v>1.0575148815933428</v>
      </c>
      <c r="R4740" s="8" t="str">
        <f t="shared" si="599"/>
        <v/>
      </c>
      <c r="S4740" s="11">
        <f t="shared" si="600"/>
        <v>1586272.3223900143</v>
      </c>
      <c r="T4740" s="11">
        <f t="shared" si="600"/>
        <v>2547080.6406062907</v>
      </c>
      <c r="U4740" s="11">
        <f t="shared" si="600"/>
        <v>2741404.2876734752</v>
      </c>
    </row>
    <row r="4741" spans="1:21" x14ac:dyDescent="0.2">
      <c r="A4741" s="5">
        <v>4787</v>
      </c>
      <c r="B4741" s="17">
        <v>26</v>
      </c>
      <c r="C4741" s="16">
        <v>6</v>
      </c>
      <c r="D4741" s="16">
        <v>1998</v>
      </c>
      <c r="E4741" s="18">
        <v>36562</v>
      </c>
      <c r="F4741" s="9" t="s">
        <v>4671</v>
      </c>
      <c r="G4741" s="3">
        <v>1500000</v>
      </c>
      <c r="H4741" s="3">
        <v>2380606</v>
      </c>
      <c r="I4741" s="3">
        <v>2380606</v>
      </c>
      <c r="J4741" s="8" t="str">
        <f t="shared" si="594"/>
        <v/>
      </c>
      <c r="K4741" s="8" t="str">
        <f t="shared" si="595"/>
        <v/>
      </c>
      <c r="L4741" s="8" t="str">
        <f t="shared" si="596"/>
        <v>Buffalo '66</v>
      </c>
      <c r="M4741" s="8" t="str">
        <f t="shared" si="597"/>
        <v/>
      </c>
      <c r="N4741" s="8" t="str">
        <f t="shared" si="593"/>
        <v>Buffalo '66</v>
      </c>
      <c r="O4741" s="10">
        <f>INDEX(cpi!$A$1:$M$106,MATCH($D4741,cpi!$A:$A,0),MATCH($C4741,cpi!$1:$1,0))</f>
        <v>163</v>
      </c>
      <c r="P4741" s="10">
        <f>cpi!$I$2</f>
        <v>245.51900000000001</v>
      </c>
      <c r="Q4741" s="10">
        <f t="shared" si="598"/>
        <v>1.5062515337423312</v>
      </c>
      <c r="R4741" s="8" t="str">
        <f t="shared" si="599"/>
        <v/>
      </c>
      <c r="S4741" s="11">
        <f t="shared" si="600"/>
        <v>2259377.3006134969</v>
      </c>
      <c r="T4741" s="11">
        <f t="shared" si="600"/>
        <v>3585791.4387361961</v>
      </c>
      <c r="U4741" s="11">
        <f t="shared" si="600"/>
        <v>3585791.4387361961</v>
      </c>
    </row>
    <row r="4742" spans="1:21" x14ac:dyDescent="0.2">
      <c r="A4742" s="5">
        <v>4788</v>
      </c>
      <c r="B4742" s="17">
        <v>2</v>
      </c>
      <c r="C4742" s="16">
        <v>3</v>
      </c>
      <c r="D4742" s="16">
        <v>1984</v>
      </c>
      <c r="E4742" s="18">
        <v>30715</v>
      </c>
      <c r="F4742" s="9" t="s">
        <v>4672</v>
      </c>
      <c r="G4742" s="3">
        <v>1500000</v>
      </c>
      <c r="H4742" s="3">
        <v>2300000</v>
      </c>
      <c r="I4742" s="3">
        <v>2300000</v>
      </c>
      <c r="J4742" s="8" t="str">
        <f t="shared" si="594"/>
        <v/>
      </c>
      <c r="K4742" s="8" t="str">
        <f t="shared" si="595"/>
        <v/>
      </c>
      <c r="L4742" s="8" t="str">
        <f t="shared" si="596"/>
        <v>Repo Man</v>
      </c>
      <c r="M4742" s="8" t="str">
        <f t="shared" si="597"/>
        <v/>
      </c>
      <c r="N4742" s="8" t="str">
        <f t="shared" si="593"/>
        <v>Repo Man</v>
      </c>
      <c r="O4742" s="10">
        <f>INDEX(cpi!$A$1:$M$106,MATCH($D4742,cpi!$A:$A,0),MATCH($C4742,cpi!$1:$1,0))</f>
        <v>102.6</v>
      </c>
      <c r="P4742" s="10">
        <f>cpi!$I$2</f>
        <v>245.51900000000001</v>
      </c>
      <c r="Q4742" s="10">
        <f t="shared" si="598"/>
        <v>2.3929727095516573</v>
      </c>
      <c r="R4742" s="8" t="str">
        <f t="shared" si="599"/>
        <v/>
      </c>
      <c r="S4742" s="11">
        <f t="shared" si="600"/>
        <v>3589459.0643274859</v>
      </c>
      <c r="T4742" s="11">
        <f t="shared" si="600"/>
        <v>5503837.2319688117</v>
      </c>
      <c r="U4742" s="11">
        <f t="shared" si="600"/>
        <v>5503837.2319688117</v>
      </c>
    </row>
    <row r="4743" spans="1:21" x14ac:dyDescent="0.2">
      <c r="A4743" s="5">
        <v>4789</v>
      </c>
      <c r="B4743" s="17">
        <v>21</v>
      </c>
      <c r="C4743" s="16">
        <v>10</v>
      </c>
      <c r="D4743" s="16">
        <v>2016</v>
      </c>
      <c r="E4743" s="18">
        <v>42988</v>
      </c>
      <c r="F4743" s="9" t="s">
        <v>5389</v>
      </c>
      <c r="G4743" s="3">
        <v>1500000</v>
      </c>
      <c r="H4743" s="3">
        <v>2082980</v>
      </c>
      <c r="I4743" s="3">
        <v>2082980</v>
      </c>
      <c r="J4743" s="8" t="str">
        <f t="shared" si="594"/>
        <v/>
      </c>
      <c r="K4743" s="8" t="str">
        <f t="shared" si="595"/>
        <v/>
      </c>
      <c r="L4743" s="8" t="str">
        <f t="shared" si="596"/>
        <v>I'm Not Ashamed</v>
      </c>
      <c r="M4743" s="8" t="str">
        <f t="shared" si="597"/>
        <v/>
      </c>
      <c r="N4743" s="8" t="str">
        <f t="shared" si="593"/>
        <v>I'm Not Ashamed</v>
      </c>
      <c r="O4743" s="10">
        <f>INDEX(cpi!$A$1:$M$106,MATCH($D4743,cpi!$A:$A,0),MATCH($C4743,cpi!$1:$1,0))</f>
        <v>241.72900000000001</v>
      </c>
      <c r="P4743" s="10">
        <f>cpi!$I$2</f>
        <v>245.51900000000001</v>
      </c>
      <c r="Q4743" s="10">
        <f t="shared" si="598"/>
        <v>1.015678714593615</v>
      </c>
      <c r="R4743" s="8" t="str">
        <f t="shared" si="599"/>
        <v/>
      </c>
      <c r="S4743" s="11">
        <f t="shared" si="600"/>
        <v>1523518.0718904226</v>
      </c>
      <c r="T4743" s="11">
        <f t="shared" si="600"/>
        <v>2115638.4489242081</v>
      </c>
      <c r="U4743" s="11">
        <f t="shared" si="600"/>
        <v>2115638.4489242081</v>
      </c>
    </row>
    <row r="4744" spans="1:21" x14ac:dyDescent="0.2">
      <c r="A4744" s="5">
        <v>4790</v>
      </c>
      <c r="B4744" s="17">
        <v>18</v>
      </c>
      <c r="C4744" s="16">
        <v>1</v>
      </c>
      <c r="D4744" s="16">
        <v>1985</v>
      </c>
      <c r="E4744" s="18">
        <v>31564</v>
      </c>
      <c r="F4744" s="9" t="s">
        <v>4674</v>
      </c>
      <c r="G4744" s="3">
        <v>1500000</v>
      </c>
      <c r="H4744" s="3">
        <v>1690913</v>
      </c>
      <c r="I4744" s="3">
        <v>2730877</v>
      </c>
      <c r="J4744" s="8" t="str">
        <f t="shared" si="594"/>
        <v/>
      </c>
      <c r="K4744" s="8" t="str">
        <f t="shared" si="595"/>
        <v/>
      </c>
      <c r="L4744" s="8" t="str">
        <f t="shared" si="596"/>
        <v>Blood Simple</v>
      </c>
      <c r="M4744" s="8" t="str">
        <f t="shared" si="597"/>
        <v/>
      </c>
      <c r="N4744" s="8" t="str">
        <f t="shared" si="593"/>
        <v>Blood Simple</v>
      </c>
      <c r="O4744" s="10">
        <f>INDEX(cpi!$A$1:$M$106,MATCH($D4744,cpi!$A:$A,0),MATCH($C4744,cpi!$1:$1,0))</f>
        <v>105.5</v>
      </c>
      <c r="P4744" s="10">
        <f>cpi!$I$2</f>
        <v>245.51900000000001</v>
      </c>
      <c r="Q4744" s="10">
        <f t="shared" si="598"/>
        <v>2.3271943127962085</v>
      </c>
      <c r="R4744" s="8" t="str">
        <f t="shared" si="599"/>
        <v/>
      </c>
      <c r="S4744" s="11">
        <f t="shared" si="600"/>
        <v>3490791.4691943126</v>
      </c>
      <c r="T4744" s="11">
        <f t="shared" si="600"/>
        <v>3935083.1170331752</v>
      </c>
      <c r="U4744" s="11">
        <f t="shared" si="600"/>
        <v>6355281.4233459719</v>
      </c>
    </row>
    <row r="4745" spans="1:21" x14ac:dyDescent="0.2">
      <c r="A4745" s="5">
        <v>4791</v>
      </c>
      <c r="B4745" s="17">
        <v>19</v>
      </c>
      <c r="C4745" s="16">
        <v>4</v>
      </c>
      <c r="D4745" s="16">
        <v>2002</v>
      </c>
      <c r="E4745" s="18">
        <v>37806</v>
      </c>
      <c r="F4745" s="9" t="s">
        <v>4675</v>
      </c>
      <c r="G4745" s="3">
        <v>1500000</v>
      </c>
      <c r="H4745" s="3">
        <v>1222889</v>
      </c>
      <c r="I4745" s="3">
        <v>12412889</v>
      </c>
      <c r="J4745" s="8" t="str">
        <f t="shared" si="594"/>
        <v/>
      </c>
      <c r="K4745" s="8" t="str">
        <f t="shared" si="595"/>
        <v/>
      </c>
      <c r="L4745" s="8" t="str">
        <f t="shared" si="596"/>
        <v>Nueve Reinas</v>
      </c>
      <c r="M4745" s="8" t="str">
        <f t="shared" si="597"/>
        <v/>
      </c>
      <c r="N4745" s="8" t="str">
        <f t="shared" si="593"/>
        <v>Nueve Reinas</v>
      </c>
      <c r="O4745" s="10">
        <f>INDEX(cpi!$A$1:$M$106,MATCH($D4745,cpi!$A:$A,0),MATCH($C4745,cpi!$1:$1,0))</f>
        <v>179.8</v>
      </c>
      <c r="P4745" s="10">
        <f>cpi!$I$2</f>
        <v>245.51900000000001</v>
      </c>
      <c r="Q4745" s="10">
        <f t="shared" si="598"/>
        <v>1.365511679644049</v>
      </c>
      <c r="R4745" s="8" t="str">
        <f t="shared" si="599"/>
        <v/>
      </c>
      <c r="S4745" s="11">
        <f t="shared" si="600"/>
        <v>2048267.5194660735</v>
      </c>
      <c r="T4745" s="11">
        <f t="shared" si="600"/>
        <v>1669869.2124082313</v>
      </c>
      <c r="U4745" s="11">
        <f t="shared" si="600"/>
        <v>16949944.907625139</v>
      </c>
    </row>
    <row r="4746" spans="1:21" x14ac:dyDescent="0.2">
      <c r="A4746" s="5">
        <v>4792</v>
      </c>
      <c r="B4746" s="17">
        <v>19</v>
      </c>
      <c r="C4746" s="16">
        <v>4</v>
      </c>
      <c r="D4746" s="16">
        <v>2013</v>
      </c>
      <c r="E4746" s="18">
        <v>41824</v>
      </c>
      <c r="F4746" s="9" t="s">
        <v>4676</v>
      </c>
      <c r="G4746" s="3">
        <v>1500000</v>
      </c>
      <c r="H4746" s="3">
        <v>1165881</v>
      </c>
      <c r="I4746" s="3">
        <v>1541131</v>
      </c>
      <c r="J4746" s="8" t="str">
        <f t="shared" si="594"/>
        <v/>
      </c>
      <c r="K4746" s="8" t="str">
        <f t="shared" si="595"/>
        <v/>
      </c>
      <c r="L4746" s="8" t="str">
        <f t="shared" si="596"/>
        <v>The Lords of Salem</v>
      </c>
      <c r="M4746" s="8" t="str">
        <f t="shared" si="597"/>
        <v/>
      </c>
      <c r="N4746" s="8" t="str">
        <f t="shared" si="593"/>
        <v>The Lords of Salem</v>
      </c>
      <c r="O4746" s="10">
        <f>INDEX(cpi!$A$1:$M$106,MATCH($D4746,cpi!$A:$A,0),MATCH($C4746,cpi!$1:$1,0))</f>
        <v>232.53100000000001</v>
      </c>
      <c r="P4746" s="10">
        <f>cpi!$I$2</f>
        <v>245.51900000000001</v>
      </c>
      <c r="Q4746" s="10">
        <f t="shared" si="598"/>
        <v>1.0558549182689621</v>
      </c>
      <c r="R4746" s="8" t="str">
        <f t="shared" si="599"/>
        <v/>
      </c>
      <c r="S4746" s="11">
        <f t="shared" si="600"/>
        <v>1583782.377403443</v>
      </c>
      <c r="T4746" s="11">
        <f t="shared" si="600"/>
        <v>1231001.1879663358</v>
      </c>
      <c r="U4746" s="11">
        <f t="shared" si="600"/>
        <v>1627210.7460467638</v>
      </c>
    </row>
    <row r="4747" spans="1:21" x14ac:dyDescent="0.2">
      <c r="A4747" s="5">
        <v>4793</v>
      </c>
      <c r="B4747" s="17">
        <v>25</v>
      </c>
      <c r="C4747" s="16">
        <v>3</v>
      </c>
      <c r="D4747" s="16">
        <v>2005</v>
      </c>
      <c r="E4747" s="18">
        <v>39085</v>
      </c>
      <c r="F4747" s="9" t="s">
        <v>4677</v>
      </c>
      <c r="G4747" s="3">
        <v>1500000</v>
      </c>
      <c r="H4747" s="3">
        <v>712294</v>
      </c>
      <c r="I4747" s="3">
        <v>1126258</v>
      </c>
      <c r="J4747" s="8" t="str">
        <f t="shared" si="594"/>
        <v/>
      </c>
      <c r="K4747" s="8" t="str">
        <f t="shared" si="595"/>
        <v/>
      </c>
      <c r="L4747" s="8" t="str">
        <f t="shared" si="596"/>
        <v>The Ballad of Jack and Rose</v>
      </c>
      <c r="M4747" s="8" t="str">
        <f t="shared" si="597"/>
        <v/>
      </c>
      <c r="N4747" s="8" t="str">
        <f t="shared" si="593"/>
        <v>The Ballad of Jack and Rose</v>
      </c>
      <c r="O4747" s="10">
        <f>INDEX(cpi!$A$1:$M$106,MATCH($D4747,cpi!$A:$A,0),MATCH($C4747,cpi!$1:$1,0))</f>
        <v>193.3</v>
      </c>
      <c r="P4747" s="10">
        <f>cpi!$I$2</f>
        <v>245.51900000000001</v>
      </c>
      <c r="Q4747" s="10">
        <f t="shared" si="598"/>
        <v>1.2701448525607864</v>
      </c>
      <c r="R4747" s="8" t="str">
        <f t="shared" si="599"/>
        <v/>
      </c>
      <c r="S4747" s="11">
        <f t="shared" si="600"/>
        <v>1905217.2788411796</v>
      </c>
      <c r="T4747" s="11">
        <f t="shared" si="600"/>
        <v>904716.55760993273</v>
      </c>
      <c r="U4747" s="11">
        <f t="shared" si="600"/>
        <v>1430510.8013554062</v>
      </c>
    </row>
    <row r="4748" spans="1:21" x14ac:dyDescent="0.2">
      <c r="A4748" s="5">
        <v>4794</v>
      </c>
      <c r="B4748" s="17">
        <v>22</v>
      </c>
      <c r="C4748" s="16">
        <v>4</v>
      </c>
      <c r="D4748" s="16">
        <v>2016</v>
      </c>
      <c r="E4748" s="18">
        <v>43012</v>
      </c>
      <c r="F4748" s="9" t="s">
        <v>4678</v>
      </c>
      <c r="G4748" s="3">
        <v>1500000</v>
      </c>
      <c r="H4748" s="3">
        <v>510957</v>
      </c>
      <c r="I4748" s="3">
        <v>510957</v>
      </c>
      <c r="J4748" s="8" t="str">
        <f t="shared" si="594"/>
        <v/>
      </c>
      <c r="K4748" s="8" t="str">
        <f t="shared" si="595"/>
        <v/>
      </c>
      <c r="L4748" s="8" t="str">
        <f t="shared" si="596"/>
        <v>Unsullied</v>
      </c>
      <c r="M4748" s="8" t="str">
        <f t="shared" si="597"/>
        <v/>
      </c>
      <c r="N4748" s="8" t="str">
        <f t="shared" si="593"/>
        <v>Unsullied</v>
      </c>
      <c r="O4748" s="10">
        <f>INDEX(cpi!$A$1:$M$106,MATCH($D4748,cpi!$A:$A,0),MATCH($C4748,cpi!$1:$1,0))</f>
        <v>239.261</v>
      </c>
      <c r="P4748" s="10">
        <f>cpi!$I$2</f>
        <v>245.51900000000001</v>
      </c>
      <c r="Q4748" s="10">
        <f t="shared" si="598"/>
        <v>1.0261555372584752</v>
      </c>
      <c r="R4748" s="8" t="str">
        <f t="shared" si="599"/>
        <v/>
      </c>
      <c r="S4748" s="11">
        <f t="shared" si="600"/>
        <v>1539233.3058877129</v>
      </c>
      <c r="T4748" s="11">
        <f t="shared" si="600"/>
        <v>524321.35485097871</v>
      </c>
      <c r="U4748" s="11">
        <f t="shared" si="600"/>
        <v>524321.35485097871</v>
      </c>
    </row>
    <row r="4749" spans="1:21" x14ac:dyDescent="0.2">
      <c r="A4749" s="5">
        <v>4795</v>
      </c>
      <c r="B4749" s="17">
        <v>31</v>
      </c>
      <c r="C4749" s="16">
        <v>8</v>
      </c>
      <c r="D4749" s="16">
        <v>1994</v>
      </c>
      <c r="E4749" s="18">
        <v>35254</v>
      </c>
      <c r="F4749" s="9" t="s">
        <v>4679</v>
      </c>
      <c r="G4749" s="3">
        <v>1500000</v>
      </c>
      <c r="H4749" s="3">
        <v>418953</v>
      </c>
      <c r="I4749" s="3">
        <v>418953</v>
      </c>
      <c r="J4749" s="8" t="str">
        <f t="shared" si="594"/>
        <v/>
      </c>
      <c r="K4749" s="8" t="str">
        <f t="shared" si="595"/>
        <v/>
      </c>
      <c r="L4749" s="8" t="str">
        <f t="shared" si="596"/>
        <v>Killing Zoe</v>
      </c>
      <c r="M4749" s="8" t="str">
        <f t="shared" si="597"/>
        <v/>
      </c>
      <c r="N4749" s="8" t="str">
        <f t="shared" si="593"/>
        <v>Killing Zoe</v>
      </c>
      <c r="O4749" s="10">
        <f>INDEX(cpi!$A$1:$M$106,MATCH($D4749,cpi!$A:$A,0),MATCH($C4749,cpi!$1:$1,0))</f>
        <v>149</v>
      </c>
      <c r="P4749" s="10">
        <f>cpi!$I$2</f>
        <v>245.51900000000001</v>
      </c>
      <c r="Q4749" s="10">
        <f t="shared" si="598"/>
        <v>1.6477785234899329</v>
      </c>
      <c r="R4749" s="8" t="str">
        <f t="shared" si="599"/>
        <v/>
      </c>
      <c r="S4749" s="11">
        <f t="shared" si="600"/>
        <v>2471667.7852348993</v>
      </c>
      <c r="T4749" s="11">
        <f t="shared" si="600"/>
        <v>690341.75575167791</v>
      </c>
      <c r="U4749" s="11">
        <f t="shared" si="600"/>
        <v>690341.75575167791</v>
      </c>
    </row>
    <row r="4750" spans="1:21" x14ac:dyDescent="0.2">
      <c r="A4750" s="5">
        <v>4796</v>
      </c>
      <c r="B4750" s="17">
        <v>17</v>
      </c>
      <c r="C4750" s="16">
        <v>5</v>
      </c>
      <c r="D4750" s="16">
        <v>2002</v>
      </c>
      <c r="E4750" s="18">
        <v>37746</v>
      </c>
      <c r="F4750" s="9" t="s">
        <v>4680</v>
      </c>
      <c r="G4750" s="3">
        <v>1500000</v>
      </c>
      <c r="H4750" s="3">
        <v>406035</v>
      </c>
      <c r="I4750" s="3">
        <v>1840248</v>
      </c>
      <c r="J4750" s="8" t="str">
        <f t="shared" si="594"/>
        <v/>
      </c>
      <c r="K4750" s="8" t="str">
        <f t="shared" si="595"/>
        <v/>
      </c>
      <c r="L4750" s="8" t="str">
        <f t="shared" si="596"/>
        <v>The Believer</v>
      </c>
      <c r="M4750" s="8" t="str">
        <f t="shared" si="597"/>
        <v/>
      </c>
      <c r="N4750" s="8" t="str">
        <f t="shared" si="593"/>
        <v>The Believer</v>
      </c>
      <c r="O4750" s="10">
        <f>INDEX(cpi!$A$1:$M$106,MATCH($D4750,cpi!$A:$A,0),MATCH($C4750,cpi!$1:$1,0))</f>
        <v>179.8</v>
      </c>
      <c r="P4750" s="10">
        <f>cpi!$I$2</f>
        <v>245.51900000000001</v>
      </c>
      <c r="Q4750" s="10">
        <f t="shared" si="598"/>
        <v>1.365511679644049</v>
      </c>
      <c r="R4750" s="8" t="str">
        <f t="shared" si="599"/>
        <v/>
      </c>
      <c r="S4750" s="11">
        <f t="shared" si="600"/>
        <v>2048267.5194660735</v>
      </c>
      <c r="T4750" s="11">
        <f t="shared" si="600"/>
        <v>554445.53484427137</v>
      </c>
      <c r="U4750" s="11">
        <f t="shared" si="600"/>
        <v>2512880.1374416016</v>
      </c>
    </row>
    <row r="4751" spans="1:21" x14ac:dyDescent="0.2">
      <c r="A4751" s="5">
        <v>4797</v>
      </c>
      <c r="B4751" s="17">
        <v>7</v>
      </c>
      <c r="C4751" s="16">
        <v>3</v>
      </c>
      <c r="D4751" s="16">
        <v>2008</v>
      </c>
      <c r="E4751" s="18">
        <v>39632</v>
      </c>
      <c r="F4751" s="9" t="s">
        <v>4681</v>
      </c>
      <c r="G4751" s="3">
        <v>1500000</v>
      </c>
      <c r="H4751" s="3">
        <v>402858</v>
      </c>
      <c r="I4751" s="3">
        <v>414404</v>
      </c>
      <c r="J4751" s="8" t="str">
        <f t="shared" si="594"/>
        <v/>
      </c>
      <c r="K4751" s="8" t="str">
        <f t="shared" si="595"/>
        <v/>
      </c>
      <c r="L4751" s="8" t="str">
        <f t="shared" si="596"/>
        <v>Snow Angels</v>
      </c>
      <c r="M4751" s="8" t="str">
        <f t="shared" si="597"/>
        <v/>
      </c>
      <c r="N4751" s="8" t="str">
        <f t="shared" si="593"/>
        <v>Snow Angels</v>
      </c>
      <c r="O4751" s="10">
        <f>INDEX(cpi!$A$1:$M$106,MATCH($D4751,cpi!$A:$A,0),MATCH($C4751,cpi!$1:$1,0))</f>
        <v>213.52799999999999</v>
      </c>
      <c r="P4751" s="10">
        <f>cpi!$I$2</f>
        <v>245.51900000000001</v>
      </c>
      <c r="Q4751" s="10">
        <f t="shared" si="598"/>
        <v>1.1498211007455696</v>
      </c>
      <c r="R4751" s="8" t="str">
        <f t="shared" si="599"/>
        <v/>
      </c>
      <c r="S4751" s="11">
        <f t="shared" si="600"/>
        <v>1724731.6511183544</v>
      </c>
      <c r="T4751" s="11">
        <f t="shared" si="600"/>
        <v>463214.62900415872</v>
      </c>
      <c r="U4751" s="11">
        <f t="shared" si="600"/>
        <v>476490.46343336703</v>
      </c>
    </row>
    <row r="4752" spans="1:21" x14ac:dyDescent="0.2">
      <c r="A4752" s="5">
        <v>4798</v>
      </c>
      <c r="B4752" s="17">
        <v>10</v>
      </c>
      <c r="C4752" s="16">
        <v>8</v>
      </c>
      <c r="D4752" s="16">
        <v>2001</v>
      </c>
      <c r="E4752" s="18">
        <v>37172</v>
      </c>
      <c r="F4752" s="9" t="s">
        <v>4682</v>
      </c>
      <c r="G4752" s="3">
        <v>1500000</v>
      </c>
      <c r="H4752" s="3">
        <v>378176</v>
      </c>
      <c r="I4752" s="3">
        <v>1619602</v>
      </c>
      <c r="J4752" s="8" t="str">
        <f t="shared" si="594"/>
        <v/>
      </c>
      <c r="K4752" s="8" t="str">
        <f t="shared" si="595"/>
        <v/>
      </c>
      <c r="L4752" s="8" t="str">
        <f t="shared" si="596"/>
        <v>Session 9</v>
      </c>
      <c r="M4752" s="8" t="str">
        <f t="shared" si="597"/>
        <v/>
      </c>
      <c r="N4752" s="8" t="str">
        <f t="shared" si="593"/>
        <v>Session 9</v>
      </c>
      <c r="O4752" s="10">
        <f>INDEX(cpi!$A$1:$M$106,MATCH($D4752,cpi!$A:$A,0),MATCH($C4752,cpi!$1:$1,0))</f>
        <v>177.5</v>
      </c>
      <c r="P4752" s="10">
        <f>cpi!$I$2</f>
        <v>245.51900000000001</v>
      </c>
      <c r="Q4752" s="10">
        <f t="shared" si="598"/>
        <v>1.3832056338028169</v>
      </c>
      <c r="R4752" s="8" t="str">
        <f t="shared" si="599"/>
        <v/>
      </c>
      <c r="S4752" s="11">
        <f t="shared" si="600"/>
        <v>2074808.4507042253</v>
      </c>
      <c r="T4752" s="11">
        <f t="shared" si="600"/>
        <v>523095.17376901407</v>
      </c>
      <c r="U4752" s="11">
        <f t="shared" si="600"/>
        <v>2240242.61091831</v>
      </c>
    </row>
    <row r="4753" spans="1:21" x14ac:dyDescent="0.2">
      <c r="A4753" s="5">
        <v>4799</v>
      </c>
      <c r="B4753" s="17">
        <v>11</v>
      </c>
      <c r="C4753" s="16">
        <v>2</v>
      </c>
      <c r="D4753" s="16">
        <v>2011</v>
      </c>
      <c r="E4753" s="18">
        <v>40849</v>
      </c>
      <c r="F4753" s="9" t="s">
        <v>4683</v>
      </c>
      <c r="G4753" s="3">
        <v>1500000</v>
      </c>
      <c r="H4753" s="3">
        <v>362239</v>
      </c>
      <c r="I4753" s="3">
        <v>372239</v>
      </c>
      <c r="J4753" s="8" t="str">
        <f t="shared" si="594"/>
        <v/>
      </c>
      <c r="K4753" s="8" t="str">
        <f t="shared" si="595"/>
        <v/>
      </c>
      <c r="L4753" s="8" t="str">
        <f t="shared" si="596"/>
        <v>MOOZ-lum</v>
      </c>
      <c r="M4753" s="8" t="str">
        <f t="shared" si="597"/>
        <v/>
      </c>
      <c r="N4753" s="8" t="str">
        <f t="shared" si="593"/>
        <v>MOOZ-lum</v>
      </c>
      <c r="O4753" s="10">
        <f>INDEX(cpi!$A$1:$M$106,MATCH($D4753,cpi!$A:$A,0),MATCH($C4753,cpi!$1:$1,0))</f>
        <v>221.309</v>
      </c>
      <c r="P4753" s="10">
        <f>cpi!$I$2</f>
        <v>245.51900000000001</v>
      </c>
      <c r="Q4753" s="10">
        <f t="shared" si="598"/>
        <v>1.109394556931711</v>
      </c>
      <c r="R4753" s="8" t="str">
        <f t="shared" si="599"/>
        <v/>
      </c>
      <c r="S4753" s="11">
        <f t="shared" si="600"/>
        <v>1664091.8353975664</v>
      </c>
      <c r="T4753" s="11">
        <f t="shared" si="600"/>
        <v>401865.97490838607</v>
      </c>
      <c r="U4753" s="11">
        <f t="shared" si="600"/>
        <v>412959.92047770316</v>
      </c>
    </row>
    <row r="4754" spans="1:21" x14ac:dyDescent="0.2">
      <c r="A4754" s="5">
        <v>4800</v>
      </c>
      <c r="B4754" s="17">
        <v>5</v>
      </c>
      <c r="C4754" s="16">
        <v>9</v>
      </c>
      <c r="D4754" s="16">
        <v>2007</v>
      </c>
      <c r="E4754" s="18">
        <v>39211</v>
      </c>
      <c r="F4754" s="9" t="s">
        <v>4684</v>
      </c>
      <c r="G4754" s="3">
        <v>1500000</v>
      </c>
      <c r="H4754" s="3">
        <v>194568</v>
      </c>
      <c r="I4754" s="3">
        <v>194568</v>
      </c>
      <c r="J4754" s="8" t="str">
        <f t="shared" si="594"/>
        <v/>
      </c>
      <c r="K4754" s="8" t="str">
        <f t="shared" si="595"/>
        <v/>
      </c>
      <c r="L4754" s="8" t="str">
        <f t="shared" si="596"/>
        <v>I Want Someone To Eat Cheese With</v>
      </c>
      <c r="M4754" s="8" t="str">
        <f t="shared" si="597"/>
        <v/>
      </c>
      <c r="N4754" s="8" t="str">
        <f t="shared" si="593"/>
        <v>I Want Someone To Eat Cheese With</v>
      </c>
      <c r="O4754" s="10">
        <f>INDEX(cpi!$A$1:$M$106,MATCH($D4754,cpi!$A:$A,0),MATCH($C4754,cpi!$1:$1,0))</f>
        <v>208.49</v>
      </c>
      <c r="P4754" s="10">
        <f>cpi!$I$2</f>
        <v>245.51900000000001</v>
      </c>
      <c r="Q4754" s="10">
        <f t="shared" si="598"/>
        <v>1.1776056405583002</v>
      </c>
      <c r="R4754" s="8" t="str">
        <f t="shared" si="599"/>
        <v/>
      </c>
      <c r="S4754" s="11">
        <f t="shared" si="600"/>
        <v>1766408.4608374503</v>
      </c>
      <c r="T4754" s="11">
        <f t="shared" si="600"/>
        <v>229124.37427214734</v>
      </c>
      <c r="U4754" s="11">
        <f t="shared" si="600"/>
        <v>229124.37427214734</v>
      </c>
    </row>
    <row r="4755" spans="1:21" x14ac:dyDescent="0.2">
      <c r="A4755" s="5">
        <v>4801</v>
      </c>
      <c r="B4755" s="17">
        <v>19</v>
      </c>
      <c r="C4755" s="16">
        <v>8</v>
      </c>
      <c r="D4755" s="16">
        <v>2011</v>
      </c>
      <c r="E4755" s="18">
        <v>41098</v>
      </c>
      <c r="F4755" s="9" t="s">
        <v>4685</v>
      </c>
      <c r="G4755" s="3">
        <v>1500000</v>
      </c>
      <c r="H4755" s="3">
        <v>184705</v>
      </c>
      <c r="I4755" s="3">
        <v>184705</v>
      </c>
      <c r="J4755" s="8" t="str">
        <f t="shared" si="594"/>
        <v/>
      </c>
      <c r="K4755" s="8" t="str">
        <f t="shared" si="595"/>
        <v/>
      </c>
      <c r="L4755" s="8" t="str">
        <f t="shared" si="596"/>
        <v>Amigo</v>
      </c>
      <c r="M4755" s="8" t="str">
        <f t="shared" si="597"/>
        <v/>
      </c>
      <c r="N4755" s="8" t="str">
        <f t="shared" si="593"/>
        <v>Amigo</v>
      </c>
      <c r="O4755" s="10">
        <f>INDEX(cpi!$A$1:$M$106,MATCH($D4755,cpi!$A:$A,0),MATCH($C4755,cpi!$1:$1,0))</f>
        <v>226.54499999999999</v>
      </c>
      <c r="P4755" s="10">
        <f>cpi!$I$2</f>
        <v>245.51900000000001</v>
      </c>
      <c r="Q4755" s="10">
        <f t="shared" si="598"/>
        <v>1.0837537796022867</v>
      </c>
      <c r="R4755" s="8" t="str">
        <f t="shared" si="599"/>
        <v/>
      </c>
      <c r="S4755" s="11">
        <f t="shared" si="600"/>
        <v>1625630.6694034301</v>
      </c>
      <c r="T4755" s="11">
        <f t="shared" si="600"/>
        <v>200174.74186144036</v>
      </c>
      <c r="U4755" s="11">
        <f t="shared" si="600"/>
        <v>200174.74186144036</v>
      </c>
    </row>
    <row r="4756" spans="1:21" x14ac:dyDescent="0.2">
      <c r="A4756" s="5">
        <v>4802</v>
      </c>
      <c r="B4756" s="17">
        <v>7</v>
      </c>
      <c r="C4756" s="16">
        <v>9</v>
      </c>
      <c r="D4756" s="16">
        <v>2007</v>
      </c>
      <c r="E4756" s="18">
        <v>39272</v>
      </c>
      <c r="F4756" s="9" t="s">
        <v>4686</v>
      </c>
      <c r="G4756" s="3">
        <v>1500000</v>
      </c>
      <c r="H4756" s="3">
        <v>175281</v>
      </c>
      <c r="I4756" s="3">
        <v>240396</v>
      </c>
      <c r="J4756" s="8" t="str">
        <f t="shared" si="594"/>
        <v/>
      </c>
      <c r="K4756" s="8" t="str">
        <f t="shared" si="595"/>
        <v/>
      </c>
      <c r="L4756" s="8" t="str">
        <f t="shared" si="596"/>
        <v>Hatchet</v>
      </c>
      <c r="M4756" s="8" t="str">
        <f t="shared" si="597"/>
        <v/>
      </c>
      <c r="N4756" s="8" t="str">
        <f t="shared" si="593"/>
        <v>Hatchet</v>
      </c>
      <c r="O4756" s="10">
        <f>INDEX(cpi!$A$1:$M$106,MATCH($D4756,cpi!$A:$A,0),MATCH($C4756,cpi!$1:$1,0))</f>
        <v>208.49</v>
      </c>
      <c r="P4756" s="10">
        <f>cpi!$I$2</f>
        <v>245.51900000000001</v>
      </c>
      <c r="Q4756" s="10">
        <f t="shared" si="598"/>
        <v>1.1776056405583002</v>
      </c>
      <c r="R4756" s="8" t="str">
        <f t="shared" si="599"/>
        <v/>
      </c>
      <c r="S4756" s="11">
        <f t="shared" si="600"/>
        <v>1766408.4608374503</v>
      </c>
      <c r="T4756" s="11">
        <f t="shared" si="600"/>
        <v>206411.89428269942</v>
      </c>
      <c r="U4756" s="11">
        <f t="shared" si="600"/>
        <v>283091.68556765316</v>
      </c>
    </row>
    <row r="4757" spans="1:21" x14ac:dyDescent="0.2">
      <c r="A4757" s="5">
        <v>4803</v>
      </c>
      <c r="B4757" s="17">
        <v>31</v>
      </c>
      <c r="C4757" s="16">
        <v>10</v>
      </c>
      <c r="D4757" s="16">
        <v>2008</v>
      </c>
      <c r="E4757" s="18">
        <v>40369</v>
      </c>
      <c r="F4757" s="9" t="s">
        <v>4687</v>
      </c>
      <c r="G4757" s="3">
        <v>1500000</v>
      </c>
      <c r="H4757" s="3">
        <v>173066</v>
      </c>
      <c r="I4757" s="3">
        <v>173066</v>
      </c>
      <c r="J4757" s="8" t="str">
        <f t="shared" si="594"/>
        <v/>
      </c>
      <c r="K4757" s="8" t="str">
        <f t="shared" si="595"/>
        <v/>
      </c>
      <c r="L4757" s="8" t="str">
        <f t="shared" si="596"/>
        <v>My Name is Bruce</v>
      </c>
      <c r="M4757" s="8" t="str">
        <f t="shared" si="597"/>
        <v/>
      </c>
      <c r="N4757" s="8" t="str">
        <f t="shared" si="593"/>
        <v>My Name is Bruce</v>
      </c>
      <c r="O4757" s="10">
        <f>INDEX(cpi!$A$1:$M$106,MATCH($D4757,cpi!$A:$A,0),MATCH($C4757,cpi!$1:$1,0))</f>
        <v>216.57300000000001</v>
      </c>
      <c r="P4757" s="10">
        <f>cpi!$I$2</f>
        <v>245.51900000000001</v>
      </c>
      <c r="Q4757" s="10">
        <f t="shared" si="598"/>
        <v>1.1336547030331574</v>
      </c>
      <c r="R4757" s="8" t="str">
        <f t="shared" si="599"/>
        <v/>
      </c>
      <c r="S4757" s="11">
        <f t="shared" si="600"/>
        <v>1700482.0545497362</v>
      </c>
      <c r="T4757" s="11">
        <f t="shared" si="600"/>
        <v>196197.08483513643</v>
      </c>
      <c r="U4757" s="11">
        <f t="shared" si="600"/>
        <v>196197.08483513643</v>
      </c>
    </row>
    <row r="4758" spans="1:21" x14ac:dyDescent="0.2">
      <c r="A4758" s="5">
        <v>4804</v>
      </c>
      <c r="B4758" s="17">
        <v>5</v>
      </c>
      <c r="C4758" s="16">
        <v>2</v>
      </c>
      <c r="D4758" s="16">
        <v>1936</v>
      </c>
      <c r="E4758" s="18">
        <v>13272</v>
      </c>
      <c r="F4758" s="9" t="s">
        <v>4688</v>
      </c>
      <c r="G4758" s="3">
        <v>1500000</v>
      </c>
      <c r="H4758" s="3">
        <v>163245</v>
      </c>
      <c r="I4758" s="3">
        <v>165049</v>
      </c>
      <c r="J4758" s="8" t="str">
        <f t="shared" si="594"/>
        <v/>
      </c>
      <c r="K4758" s="8" t="str">
        <f t="shared" si="595"/>
        <v/>
      </c>
      <c r="L4758" s="8" t="str">
        <f t="shared" si="596"/>
        <v>Modern Times</v>
      </c>
      <c r="M4758" s="8" t="str">
        <f t="shared" si="597"/>
        <v/>
      </c>
      <c r="N4758" s="8" t="str">
        <f t="shared" si="593"/>
        <v>Modern Times</v>
      </c>
      <c r="O4758" s="10">
        <f>INDEX(cpi!$A$1:$M$106,MATCH($D4758,cpi!$A:$A,0),MATCH($C4758,cpi!$1:$1,0))</f>
        <v>13.8</v>
      </c>
      <c r="P4758" s="10">
        <f>cpi!$I$2</f>
        <v>245.51900000000001</v>
      </c>
      <c r="Q4758" s="10">
        <f t="shared" si="598"/>
        <v>17.791231884057972</v>
      </c>
      <c r="R4758" s="8" t="str">
        <f t="shared" si="599"/>
        <v/>
      </c>
      <c r="S4758" s="11">
        <f t="shared" si="600"/>
        <v>26686847.826086957</v>
      </c>
      <c r="T4758" s="11">
        <f t="shared" si="600"/>
        <v>2904329.6489130436</v>
      </c>
      <c r="U4758" s="11">
        <f t="shared" si="600"/>
        <v>2936425.0312318839</v>
      </c>
    </row>
    <row r="4759" spans="1:21" x14ac:dyDescent="0.2">
      <c r="A4759" s="5">
        <v>4805</v>
      </c>
      <c r="B4759" s="17">
        <v>11</v>
      </c>
      <c r="C4759" s="16">
        <v>5</v>
      </c>
      <c r="D4759" s="16">
        <v>2007</v>
      </c>
      <c r="E4759" s="18">
        <v>39391</v>
      </c>
      <c r="F4759" s="9" t="s">
        <v>4689</v>
      </c>
      <c r="G4759" s="3">
        <v>1500000</v>
      </c>
      <c r="H4759" s="3">
        <v>139084</v>
      </c>
      <c r="I4759" s="3">
        <v>139084</v>
      </c>
      <c r="J4759" s="8" t="str">
        <f t="shared" si="594"/>
        <v/>
      </c>
      <c r="K4759" s="8" t="str">
        <f t="shared" si="595"/>
        <v/>
      </c>
      <c r="L4759" s="8" t="str">
        <f t="shared" si="596"/>
        <v>The Salon</v>
      </c>
      <c r="M4759" s="8" t="str">
        <f t="shared" si="597"/>
        <v/>
      </c>
      <c r="N4759" s="8" t="str">
        <f t="shared" si="593"/>
        <v>The Salon</v>
      </c>
      <c r="O4759" s="10">
        <f>INDEX(cpi!$A$1:$M$106,MATCH($D4759,cpi!$A:$A,0),MATCH($C4759,cpi!$1:$1,0))</f>
        <v>207.94900000000001</v>
      </c>
      <c r="P4759" s="10">
        <f>cpi!$I$2</f>
        <v>245.51900000000001</v>
      </c>
      <c r="Q4759" s="10">
        <f t="shared" si="598"/>
        <v>1.1806692987222829</v>
      </c>
      <c r="R4759" s="8" t="str">
        <f t="shared" si="599"/>
        <v/>
      </c>
      <c r="S4759" s="11">
        <f t="shared" si="600"/>
        <v>1771003.9480834242</v>
      </c>
      <c r="T4759" s="11">
        <f t="shared" si="600"/>
        <v>164212.20874348999</v>
      </c>
      <c r="U4759" s="11">
        <f t="shared" si="600"/>
        <v>164212.20874348999</v>
      </c>
    </row>
    <row r="4760" spans="1:21" x14ac:dyDescent="0.2">
      <c r="A4760" s="5">
        <v>4806</v>
      </c>
      <c r="B4760" s="17">
        <v>22</v>
      </c>
      <c r="C4760" s="16">
        <v>3</v>
      </c>
      <c r="D4760" s="16">
        <v>2002</v>
      </c>
      <c r="E4760" s="18">
        <v>37897</v>
      </c>
      <c r="F4760" s="9" t="s">
        <v>4690</v>
      </c>
      <c r="G4760" s="3">
        <v>1500000</v>
      </c>
      <c r="H4760" s="3">
        <v>119841</v>
      </c>
      <c r="I4760" s="3">
        <v>119841</v>
      </c>
      <c r="J4760" s="8" t="str">
        <f t="shared" si="594"/>
        <v/>
      </c>
      <c r="K4760" s="8" t="str">
        <f t="shared" si="595"/>
        <v/>
      </c>
      <c r="L4760" s="8" t="str">
        <f t="shared" si="596"/>
        <v>Stolen Summer</v>
      </c>
      <c r="M4760" s="8" t="str">
        <f t="shared" si="597"/>
        <v/>
      </c>
      <c r="N4760" s="8" t="str">
        <f t="shared" si="593"/>
        <v>Stolen Summer</v>
      </c>
      <c r="O4760" s="10">
        <f>INDEX(cpi!$A$1:$M$106,MATCH($D4760,cpi!$A:$A,0),MATCH($C4760,cpi!$1:$1,0))</f>
        <v>178.8</v>
      </c>
      <c r="P4760" s="10">
        <f>cpi!$I$2</f>
        <v>245.51900000000001</v>
      </c>
      <c r="Q4760" s="10">
        <f t="shared" si="598"/>
        <v>1.373148769574944</v>
      </c>
      <c r="R4760" s="8" t="str">
        <f t="shared" si="599"/>
        <v/>
      </c>
      <c r="S4760" s="11">
        <f t="shared" si="600"/>
        <v>2059723.1543624161</v>
      </c>
      <c r="T4760" s="11">
        <f t="shared" si="600"/>
        <v>164559.52169463088</v>
      </c>
      <c r="U4760" s="11">
        <f t="shared" si="600"/>
        <v>164559.52169463088</v>
      </c>
    </row>
    <row r="4761" spans="1:21" x14ac:dyDescent="0.2">
      <c r="A4761" s="5">
        <v>4807</v>
      </c>
      <c r="B4761" s="17">
        <v>6</v>
      </c>
      <c r="C4761" s="16">
        <v>3</v>
      </c>
      <c r="D4761" s="16">
        <v>2015</v>
      </c>
      <c r="E4761" s="18">
        <v>42158</v>
      </c>
      <c r="F4761" s="9" t="s">
        <v>4691</v>
      </c>
      <c r="G4761" s="3">
        <v>1500000</v>
      </c>
      <c r="H4761" s="3">
        <v>113169</v>
      </c>
      <c r="I4761" s="3">
        <v>113169</v>
      </c>
      <c r="J4761" s="8" t="str">
        <f t="shared" si="594"/>
        <v/>
      </c>
      <c r="K4761" s="8" t="str">
        <f t="shared" si="595"/>
        <v/>
      </c>
      <c r="L4761" s="8" t="str">
        <f t="shared" si="596"/>
        <v>Road Hard</v>
      </c>
      <c r="M4761" s="8" t="str">
        <f t="shared" si="597"/>
        <v/>
      </c>
      <c r="N4761" s="8" t="str">
        <f t="shared" si="593"/>
        <v>Road Hard</v>
      </c>
      <c r="O4761" s="10">
        <f>INDEX(cpi!$A$1:$M$106,MATCH($D4761,cpi!$A:$A,0),MATCH($C4761,cpi!$1:$1,0))</f>
        <v>236.119</v>
      </c>
      <c r="P4761" s="10">
        <f>cpi!$I$2</f>
        <v>245.51900000000001</v>
      </c>
      <c r="Q4761" s="10">
        <f t="shared" si="598"/>
        <v>1.0398104345690098</v>
      </c>
      <c r="R4761" s="8" t="str">
        <f t="shared" si="599"/>
        <v/>
      </c>
      <c r="S4761" s="11">
        <f t="shared" si="600"/>
        <v>1559715.6518535146</v>
      </c>
      <c r="T4761" s="11">
        <f t="shared" si="600"/>
        <v>117674.30706974027</v>
      </c>
      <c r="U4761" s="11">
        <f t="shared" si="600"/>
        <v>117674.30706974027</v>
      </c>
    </row>
    <row r="4762" spans="1:21" x14ac:dyDescent="0.2">
      <c r="A4762" s="5">
        <v>4808</v>
      </c>
      <c r="B4762" s="17">
        <v>28</v>
      </c>
      <c r="C4762" s="16">
        <v>9</v>
      </c>
      <c r="D4762" s="16">
        <v>2005</v>
      </c>
      <c r="E4762" s="18">
        <v>39181</v>
      </c>
      <c r="F4762" s="9" t="s">
        <v>4692</v>
      </c>
      <c r="G4762" s="3">
        <v>1500000</v>
      </c>
      <c r="H4762" s="3">
        <v>75828</v>
      </c>
      <c r="I4762" s="3">
        <v>172569</v>
      </c>
      <c r="J4762" s="8" t="str">
        <f t="shared" si="594"/>
        <v/>
      </c>
      <c r="K4762" s="8" t="str">
        <f t="shared" si="595"/>
        <v/>
      </c>
      <c r="L4762" s="8" t="str">
        <f t="shared" si="596"/>
        <v>Forty Shades of Blue</v>
      </c>
      <c r="M4762" s="8" t="str">
        <f t="shared" si="597"/>
        <v/>
      </c>
      <c r="N4762" s="8" t="str">
        <f t="shared" si="593"/>
        <v>Forty Shades of Blue</v>
      </c>
      <c r="O4762" s="10">
        <f>INDEX(cpi!$A$1:$M$106,MATCH($D4762,cpi!$A:$A,0),MATCH($C4762,cpi!$1:$1,0))</f>
        <v>198.8</v>
      </c>
      <c r="P4762" s="10">
        <f>cpi!$I$2</f>
        <v>245.51900000000001</v>
      </c>
      <c r="Q4762" s="10">
        <f t="shared" si="598"/>
        <v>1.2350050301810864</v>
      </c>
      <c r="R4762" s="8" t="str">
        <f t="shared" si="599"/>
        <v/>
      </c>
      <c r="S4762" s="11">
        <f t="shared" si="600"/>
        <v>1852507.5452716297</v>
      </c>
      <c r="T4762" s="11">
        <f t="shared" si="600"/>
        <v>93647.96142857142</v>
      </c>
      <c r="U4762" s="11">
        <f t="shared" si="600"/>
        <v>213123.58305331989</v>
      </c>
    </row>
    <row r="4763" spans="1:21" x14ac:dyDescent="0.2">
      <c r="A4763" s="5">
        <v>4809</v>
      </c>
      <c r="B4763" s="17">
        <v>9</v>
      </c>
      <c r="C4763" s="16">
        <v>10</v>
      </c>
      <c r="D4763" s="16">
        <v>2009</v>
      </c>
      <c r="E4763" s="18">
        <v>40066</v>
      </c>
      <c r="F4763" s="9" t="s">
        <v>4693</v>
      </c>
      <c r="G4763" s="3">
        <v>1500000</v>
      </c>
      <c r="H4763" s="3">
        <v>52429</v>
      </c>
      <c r="I4763" s="3">
        <v>52429</v>
      </c>
      <c r="J4763" s="8" t="str">
        <f t="shared" si="594"/>
        <v/>
      </c>
      <c r="K4763" s="8" t="str">
        <f t="shared" si="595"/>
        <v/>
      </c>
      <c r="L4763" s="8" t="str">
        <f t="shared" si="596"/>
        <v>Trucker</v>
      </c>
      <c r="M4763" s="8" t="str">
        <f t="shared" si="597"/>
        <v/>
      </c>
      <c r="N4763" s="8" t="str">
        <f t="shared" si="593"/>
        <v>Trucker</v>
      </c>
      <c r="O4763" s="10">
        <f>INDEX(cpi!$A$1:$M$106,MATCH($D4763,cpi!$A:$A,0),MATCH($C4763,cpi!$1:$1,0))</f>
        <v>216.17699999999999</v>
      </c>
      <c r="P4763" s="10">
        <f>cpi!$I$2</f>
        <v>245.51900000000001</v>
      </c>
      <c r="Q4763" s="10">
        <f t="shared" si="598"/>
        <v>1.1357313682769212</v>
      </c>
      <c r="R4763" s="8" t="str">
        <f t="shared" si="599"/>
        <v/>
      </c>
      <c r="S4763" s="11">
        <f t="shared" si="600"/>
        <v>1703597.0524153819</v>
      </c>
      <c r="T4763" s="11">
        <f t="shared" si="600"/>
        <v>59545.259907390704</v>
      </c>
      <c r="U4763" s="11">
        <f t="shared" si="600"/>
        <v>59545.259907390704</v>
      </c>
    </row>
    <row r="4764" spans="1:21" x14ac:dyDescent="0.2">
      <c r="A4764" s="5">
        <v>4810</v>
      </c>
      <c r="B4764" s="17">
        <v>29</v>
      </c>
      <c r="C4764" s="16">
        <v>5</v>
      </c>
      <c r="D4764" s="16">
        <v>2009</v>
      </c>
      <c r="E4764" s="18">
        <v>40668</v>
      </c>
      <c r="F4764" s="9" t="s">
        <v>4694</v>
      </c>
      <c r="G4764" s="3">
        <v>1500000</v>
      </c>
      <c r="H4764" s="3">
        <v>3865</v>
      </c>
      <c r="I4764" s="3">
        <v>31916</v>
      </c>
      <c r="J4764" s="8" t="str">
        <f t="shared" si="594"/>
        <v/>
      </c>
      <c r="K4764" s="8" t="str">
        <f t="shared" si="595"/>
        <v/>
      </c>
      <c r="L4764" s="8" t="str">
        <f t="shared" si="596"/>
        <v>Pontypool</v>
      </c>
      <c r="M4764" s="8" t="str">
        <f t="shared" si="597"/>
        <v/>
      </c>
      <c r="N4764" s="8" t="str">
        <f t="shared" si="593"/>
        <v>Pontypool</v>
      </c>
      <c r="O4764" s="10">
        <f>INDEX(cpi!$A$1:$M$106,MATCH($D4764,cpi!$A:$A,0),MATCH($C4764,cpi!$1:$1,0))</f>
        <v>213.85599999999999</v>
      </c>
      <c r="P4764" s="10">
        <f>cpi!$I$2</f>
        <v>245.51900000000001</v>
      </c>
      <c r="Q4764" s="10">
        <f t="shared" si="598"/>
        <v>1.1480575714499477</v>
      </c>
      <c r="R4764" s="8" t="str">
        <f t="shared" si="599"/>
        <v/>
      </c>
      <c r="S4764" s="11">
        <f t="shared" si="600"/>
        <v>1722086.3571749215</v>
      </c>
      <c r="T4764" s="11">
        <f t="shared" si="600"/>
        <v>4437.2425136540478</v>
      </c>
      <c r="U4764" s="11">
        <f t="shared" si="600"/>
        <v>36641.405450396531</v>
      </c>
    </row>
    <row r="4765" spans="1:21" x14ac:dyDescent="0.2">
      <c r="A4765" s="5">
        <v>4811</v>
      </c>
      <c r="B4765" s="17">
        <v>28</v>
      </c>
      <c r="C4765" s="16">
        <v>9</v>
      </c>
      <c r="D4765" s="16">
        <v>2015</v>
      </c>
      <c r="E4765" s="18">
        <v>42834</v>
      </c>
      <c r="F4765" s="9" t="s">
        <v>4695</v>
      </c>
      <c r="G4765" s="3">
        <v>1500000</v>
      </c>
      <c r="H4765" s="3">
        <v>2105</v>
      </c>
      <c r="I4765" s="3">
        <v>2105</v>
      </c>
      <c r="J4765" s="8" t="str">
        <f t="shared" si="594"/>
        <v/>
      </c>
      <c r="K4765" s="8" t="str">
        <f t="shared" si="595"/>
        <v/>
      </c>
      <c r="L4765" s="8" t="str">
        <f t="shared" si="596"/>
        <v>Me, You and Five Bucks</v>
      </c>
      <c r="M4765" s="8" t="str">
        <f t="shared" si="597"/>
        <v/>
      </c>
      <c r="N4765" s="8" t="str">
        <f t="shared" si="593"/>
        <v>Me, You and Five Bucks</v>
      </c>
      <c r="O4765" s="10">
        <f>INDEX(cpi!$A$1:$M$106,MATCH($D4765,cpi!$A:$A,0),MATCH($C4765,cpi!$1:$1,0))</f>
        <v>237.94499999999999</v>
      </c>
      <c r="P4765" s="10">
        <f>cpi!$I$2</f>
        <v>245.51900000000001</v>
      </c>
      <c r="Q4765" s="10">
        <f t="shared" si="598"/>
        <v>1.0318308852886171</v>
      </c>
      <c r="R4765" s="8" t="str">
        <f t="shared" si="599"/>
        <v/>
      </c>
      <c r="S4765" s="11">
        <f t="shared" si="600"/>
        <v>1547746.3279329257</v>
      </c>
      <c r="T4765" s="11">
        <f t="shared" si="600"/>
        <v>2172.0040135325389</v>
      </c>
      <c r="U4765" s="11">
        <f t="shared" si="600"/>
        <v>2172.0040135325389</v>
      </c>
    </row>
    <row r="4766" spans="1:21" x14ac:dyDescent="0.2">
      <c r="A4766" s="5">
        <v>4812</v>
      </c>
      <c r="B4766" s="17">
        <v>17</v>
      </c>
      <c r="C4766" s="16">
        <v>10</v>
      </c>
      <c r="D4766" s="16">
        <v>2014</v>
      </c>
      <c r="E4766" s="18">
        <v>42134</v>
      </c>
      <c r="F4766" s="9" t="s">
        <v>4696</v>
      </c>
      <c r="G4766" s="3">
        <v>1500000</v>
      </c>
      <c r="H4766" s="3">
        <v>0</v>
      </c>
      <c r="I4766" s="3">
        <v>236863</v>
      </c>
      <c r="J4766" s="8" t="str">
        <f t="shared" si="594"/>
        <v/>
      </c>
      <c r="K4766" s="8" t="str">
        <f t="shared" si="595"/>
        <v/>
      </c>
      <c r="L4766" s="8" t="str">
        <f t="shared" si="596"/>
        <v>Housebound</v>
      </c>
      <c r="M4766" s="8" t="str">
        <f t="shared" si="597"/>
        <v/>
      </c>
      <c r="N4766" s="8" t="str">
        <f t="shared" si="593"/>
        <v>Housebound</v>
      </c>
      <c r="O4766" s="10">
        <f>INDEX(cpi!$A$1:$M$106,MATCH($D4766,cpi!$A:$A,0),MATCH($C4766,cpi!$1:$1,0))</f>
        <v>237.43299999999999</v>
      </c>
      <c r="P4766" s="10">
        <f>cpi!$I$2</f>
        <v>245.51900000000001</v>
      </c>
      <c r="Q4766" s="10">
        <f t="shared" si="598"/>
        <v>1.0340559231446345</v>
      </c>
      <c r="R4766" s="8" t="str">
        <f t="shared" si="599"/>
        <v/>
      </c>
      <c r="S4766" s="11">
        <f t="shared" si="600"/>
        <v>1551083.8847169518</v>
      </c>
      <c r="T4766" s="11">
        <f t="shared" si="600"/>
        <v>0</v>
      </c>
      <c r="U4766" s="11">
        <f t="shared" si="600"/>
        <v>244929.58812380754</v>
      </c>
    </row>
    <row r="4767" spans="1:21" x14ac:dyDescent="0.2">
      <c r="A4767" s="5">
        <v>4813</v>
      </c>
      <c r="B4767" s="17">
        <v>4</v>
      </c>
      <c r="C4767" s="16">
        <v>11</v>
      </c>
      <c r="D4767" s="16">
        <v>2005</v>
      </c>
      <c r="E4767" s="18">
        <v>38453</v>
      </c>
      <c r="F4767" s="9" t="s">
        <v>4697</v>
      </c>
      <c r="G4767" s="3">
        <v>1500000</v>
      </c>
      <c r="H4767" s="3">
        <v>0</v>
      </c>
      <c r="I4767" s="3">
        <v>58692</v>
      </c>
      <c r="J4767" s="8" t="str">
        <f t="shared" si="594"/>
        <v/>
      </c>
      <c r="K4767" s="8" t="str">
        <f t="shared" si="595"/>
        <v/>
      </c>
      <c r="L4767" s="8" t="str">
        <f t="shared" si="596"/>
        <v>Wal-Mart: The High Cost of Low Price</v>
      </c>
      <c r="M4767" s="8" t="str">
        <f t="shared" si="597"/>
        <v/>
      </c>
      <c r="N4767" s="8" t="str">
        <f t="shared" si="593"/>
        <v>Wal-Mart: The High Cost of Low Price</v>
      </c>
      <c r="O4767" s="10">
        <f>INDEX(cpi!$A$1:$M$106,MATCH($D4767,cpi!$A:$A,0),MATCH($C4767,cpi!$1:$1,0))</f>
        <v>197.6</v>
      </c>
      <c r="P4767" s="10">
        <f>cpi!$I$2</f>
        <v>245.51900000000001</v>
      </c>
      <c r="Q4767" s="10">
        <f t="shared" si="598"/>
        <v>1.2425050607287449</v>
      </c>
      <c r="R4767" s="8" t="str">
        <f t="shared" si="599"/>
        <v/>
      </c>
      <c r="S4767" s="11">
        <f t="shared" si="600"/>
        <v>1863757.5910931174</v>
      </c>
      <c r="T4767" s="11">
        <f t="shared" si="600"/>
        <v>0</v>
      </c>
      <c r="U4767" s="11">
        <f t="shared" si="600"/>
        <v>72925.107024291501</v>
      </c>
    </row>
    <row r="4768" spans="1:21" x14ac:dyDescent="0.2">
      <c r="A4768" s="5">
        <v>4814</v>
      </c>
      <c r="B4768" s="17">
        <v>17</v>
      </c>
      <c r="C4768" s="16">
        <v>3</v>
      </c>
      <c r="D4768" s="16">
        <v>2006</v>
      </c>
      <c r="E4768" s="18">
        <v>39205</v>
      </c>
      <c r="F4768" s="9" t="s">
        <v>4698</v>
      </c>
      <c r="G4768" s="3">
        <v>1500000</v>
      </c>
      <c r="H4768">
        <v>0</v>
      </c>
      <c r="I4768">
        <v>0</v>
      </c>
      <c r="J4768" s="8">
        <f t="shared" si="594"/>
        <v>1</v>
      </c>
      <c r="K4768" s="8" t="str">
        <f t="shared" si="595"/>
        <v/>
      </c>
      <c r="L4768" s="8" t="str">
        <f t="shared" si="596"/>
        <v>Fetching Cody</v>
      </c>
      <c r="M4768" s="8" t="str">
        <f t="shared" si="597"/>
        <v/>
      </c>
      <c r="N4768" s="8" t="str">
        <f t="shared" si="593"/>
        <v>Fetching Cody</v>
      </c>
      <c r="O4768" s="10">
        <f>INDEX(cpi!$A$1:$M$106,MATCH($D4768,cpi!$A:$A,0),MATCH($C4768,cpi!$1:$1,0))</f>
        <v>199.8</v>
      </c>
      <c r="P4768" s="10">
        <f>cpi!$I$2</f>
        <v>245.51900000000001</v>
      </c>
      <c r="Q4768" s="10">
        <f t="shared" si="598"/>
        <v>1.2288238238238238</v>
      </c>
      <c r="R4768" s="8" t="str">
        <f t="shared" si="599"/>
        <v/>
      </c>
      <c r="S4768" s="11">
        <f t="shared" si="600"/>
        <v>1843235.7357357356</v>
      </c>
      <c r="T4768" s="11">
        <f t="shared" si="600"/>
        <v>0</v>
      </c>
      <c r="U4768" s="11">
        <f t="shared" si="600"/>
        <v>0</v>
      </c>
    </row>
    <row r="4769" spans="1:21" x14ac:dyDescent="0.2">
      <c r="A4769" s="5">
        <v>4815</v>
      </c>
      <c r="B4769" s="17">
        <v>3</v>
      </c>
      <c r="C4769" s="16">
        <v>6</v>
      </c>
      <c r="D4769" s="16">
        <v>2011</v>
      </c>
      <c r="E4769" s="18">
        <v>40608</v>
      </c>
      <c r="F4769" s="9" t="s">
        <v>4699</v>
      </c>
      <c r="G4769" s="3">
        <v>1500000</v>
      </c>
      <c r="H4769">
        <v>0</v>
      </c>
      <c r="I4769">
        <v>0</v>
      </c>
      <c r="J4769" s="8">
        <f t="shared" si="594"/>
        <v>1</v>
      </c>
      <c r="K4769" s="8" t="str">
        <f t="shared" si="595"/>
        <v/>
      </c>
      <c r="L4769" s="8" t="str">
        <f t="shared" si="596"/>
        <v>The Lion of Judah</v>
      </c>
      <c r="M4769" s="8" t="str">
        <f t="shared" si="597"/>
        <v/>
      </c>
      <c r="N4769" s="8" t="str">
        <f t="shared" si="593"/>
        <v>The Lion of Judah</v>
      </c>
      <c r="O4769" s="10">
        <f>INDEX(cpi!$A$1:$M$106,MATCH($D4769,cpi!$A:$A,0),MATCH($C4769,cpi!$1:$1,0))</f>
        <v>225.72200000000001</v>
      </c>
      <c r="P4769" s="10">
        <f>cpi!$I$2</f>
        <v>245.51900000000001</v>
      </c>
      <c r="Q4769" s="10">
        <f t="shared" si="598"/>
        <v>1.0877052303275712</v>
      </c>
      <c r="R4769" s="8" t="str">
        <f t="shared" si="599"/>
        <v/>
      </c>
      <c r="S4769" s="11">
        <f t="shared" si="600"/>
        <v>1631557.8454913567</v>
      </c>
      <c r="T4769" s="11">
        <f t="shared" si="600"/>
        <v>0</v>
      </c>
      <c r="U4769" s="11">
        <f t="shared" si="600"/>
        <v>0</v>
      </c>
    </row>
    <row r="4770" spans="1:21" x14ac:dyDescent="0.2">
      <c r="A4770" s="5">
        <v>4816</v>
      </c>
      <c r="B4770" s="17">
        <v>11</v>
      </c>
      <c r="C4770" s="16">
        <v>11</v>
      </c>
      <c r="D4770" s="16">
        <v>2014</v>
      </c>
      <c r="E4770" s="18">
        <v>41954</v>
      </c>
      <c r="F4770" s="9" t="s">
        <v>4700</v>
      </c>
      <c r="G4770" s="3">
        <v>1500000</v>
      </c>
      <c r="H4770">
        <v>0</v>
      </c>
      <c r="I4770" s="3">
        <v>0</v>
      </c>
      <c r="J4770" s="8">
        <f t="shared" si="594"/>
        <v>1</v>
      </c>
      <c r="K4770" s="8" t="str">
        <f t="shared" si="595"/>
        <v/>
      </c>
      <c r="L4770" s="8" t="str">
        <f t="shared" si="596"/>
        <v>Once Upon a Time in Queens</v>
      </c>
      <c r="M4770" s="8" t="str">
        <f t="shared" si="597"/>
        <v/>
      </c>
      <c r="N4770" s="8" t="str">
        <f t="shared" si="593"/>
        <v>Once Upon a Time in Queens</v>
      </c>
      <c r="O4770" s="10">
        <f>INDEX(cpi!$A$1:$M$106,MATCH($D4770,cpi!$A:$A,0),MATCH($C4770,cpi!$1:$1,0))</f>
        <v>236.15100000000001</v>
      </c>
      <c r="P4770" s="10">
        <f>cpi!$I$2</f>
        <v>245.51900000000001</v>
      </c>
      <c r="Q4770" s="10">
        <f t="shared" si="598"/>
        <v>1.0396695334764621</v>
      </c>
      <c r="R4770" s="8" t="str">
        <f t="shared" si="599"/>
        <v/>
      </c>
      <c r="S4770" s="11">
        <f t="shared" si="600"/>
        <v>1559504.3002146932</v>
      </c>
      <c r="T4770" s="11">
        <f t="shared" si="600"/>
        <v>0</v>
      </c>
      <c r="U4770" s="11">
        <f t="shared" si="600"/>
        <v>0</v>
      </c>
    </row>
    <row r="4771" spans="1:21" x14ac:dyDescent="0.2">
      <c r="A4771" s="5">
        <v>4817</v>
      </c>
      <c r="B4771" s="17">
        <v>13</v>
      </c>
      <c r="C4771" s="16">
        <v>2</v>
      </c>
      <c r="D4771" s="16">
        <v>2015</v>
      </c>
      <c r="E4771" s="18">
        <v>42371</v>
      </c>
      <c r="F4771" s="9" t="s">
        <v>4701</v>
      </c>
      <c r="G4771" s="3">
        <v>1500000</v>
      </c>
      <c r="H4771">
        <v>0</v>
      </c>
      <c r="I4771" s="3">
        <v>0</v>
      </c>
      <c r="J4771" s="8">
        <f t="shared" si="594"/>
        <v>1</v>
      </c>
      <c r="K4771" s="8" t="str">
        <f t="shared" si="595"/>
        <v/>
      </c>
      <c r="L4771" s="8" t="str">
        <f t="shared" si="596"/>
        <v>Girlhouse</v>
      </c>
      <c r="M4771" s="8" t="str">
        <f t="shared" si="597"/>
        <v/>
      </c>
      <c r="N4771" s="8" t="str">
        <f t="shared" si="593"/>
        <v>Girlhouse</v>
      </c>
      <c r="O4771" s="10">
        <f>INDEX(cpi!$A$1:$M$106,MATCH($D4771,cpi!$A:$A,0),MATCH($C4771,cpi!$1:$1,0))</f>
        <v>234.72200000000001</v>
      </c>
      <c r="P4771" s="10">
        <f>cpi!$I$2</f>
        <v>245.51900000000001</v>
      </c>
      <c r="Q4771" s="10">
        <f t="shared" si="598"/>
        <v>1.0459990968038786</v>
      </c>
      <c r="R4771" s="8" t="str">
        <f t="shared" si="599"/>
        <v/>
      </c>
      <c r="S4771" s="11">
        <f t="shared" si="600"/>
        <v>1568998.6452058179</v>
      </c>
      <c r="T4771" s="11">
        <f t="shared" si="600"/>
        <v>0</v>
      </c>
      <c r="U4771" s="11">
        <f t="shared" si="600"/>
        <v>0</v>
      </c>
    </row>
    <row r="4772" spans="1:21" x14ac:dyDescent="0.2">
      <c r="A4772" s="5">
        <v>4818</v>
      </c>
      <c r="B4772" s="17">
        <v>17</v>
      </c>
      <c r="C4772" s="16">
        <v>4</v>
      </c>
      <c r="D4772" s="16">
        <v>2015</v>
      </c>
      <c r="E4772" s="18">
        <v>42494</v>
      </c>
      <c r="F4772" s="9" t="s">
        <v>4702</v>
      </c>
      <c r="G4772" s="3">
        <v>1500000</v>
      </c>
      <c r="H4772">
        <v>0</v>
      </c>
      <c r="I4772" s="3">
        <v>0</v>
      </c>
      <c r="J4772" s="8">
        <f t="shared" si="594"/>
        <v>1</v>
      </c>
      <c r="K4772" s="8" t="str">
        <f t="shared" si="595"/>
        <v/>
      </c>
      <c r="L4772" s="8" t="str">
        <f t="shared" si="596"/>
        <v>Closer to the Moon</v>
      </c>
      <c r="M4772" s="8" t="str">
        <f t="shared" si="597"/>
        <v/>
      </c>
      <c r="N4772" s="8" t="str">
        <f t="shared" si="593"/>
        <v>Closer to the Moon</v>
      </c>
      <c r="O4772" s="10">
        <f>INDEX(cpi!$A$1:$M$106,MATCH($D4772,cpi!$A:$A,0),MATCH($C4772,cpi!$1:$1,0))</f>
        <v>236.59899999999999</v>
      </c>
      <c r="P4772" s="10">
        <f>cpi!$I$2</f>
        <v>245.51900000000001</v>
      </c>
      <c r="Q4772" s="10">
        <f t="shared" si="598"/>
        <v>1.0377009201222323</v>
      </c>
      <c r="R4772" s="8" t="str">
        <f t="shared" si="599"/>
        <v/>
      </c>
      <c r="S4772" s="11">
        <f t="shared" si="600"/>
        <v>1556551.3801833484</v>
      </c>
      <c r="T4772" s="11">
        <f t="shared" si="600"/>
        <v>0</v>
      </c>
      <c r="U4772" s="11">
        <f t="shared" si="600"/>
        <v>0</v>
      </c>
    </row>
    <row r="4773" spans="1:21" x14ac:dyDescent="0.2">
      <c r="A4773" s="5">
        <v>4819</v>
      </c>
      <c r="B4773" s="17">
        <v>26</v>
      </c>
      <c r="C4773" s="16">
        <v>5</v>
      </c>
      <c r="D4773" s="16">
        <v>2015</v>
      </c>
      <c r="E4773" s="18">
        <v>42771</v>
      </c>
      <c r="F4773" s="9" t="s">
        <v>4703</v>
      </c>
      <c r="G4773" s="3">
        <v>1500000</v>
      </c>
      <c r="H4773">
        <v>0</v>
      </c>
      <c r="I4773">
        <v>0</v>
      </c>
      <c r="J4773" s="8">
        <f t="shared" si="594"/>
        <v>1</v>
      </c>
      <c r="K4773" s="8" t="str">
        <f t="shared" si="595"/>
        <v/>
      </c>
      <c r="L4773" s="8" t="str">
        <f t="shared" si="596"/>
        <v>Mutant World</v>
      </c>
      <c r="M4773" s="8" t="str">
        <f t="shared" si="597"/>
        <v/>
      </c>
      <c r="N4773" s="8" t="str">
        <f t="shared" si="593"/>
        <v>Mutant World</v>
      </c>
      <c r="O4773" s="10">
        <f>INDEX(cpi!$A$1:$M$106,MATCH($D4773,cpi!$A:$A,0),MATCH($C4773,cpi!$1:$1,0))</f>
        <v>237.80500000000001</v>
      </c>
      <c r="P4773" s="10">
        <f>cpi!$I$2</f>
        <v>245.51900000000001</v>
      </c>
      <c r="Q4773" s="10">
        <f t="shared" si="598"/>
        <v>1.0324383423393115</v>
      </c>
      <c r="R4773" s="8" t="str">
        <f t="shared" si="599"/>
        <v/>
      </c>
      <c r="S4773" s="11">
        <f t="shared" si="600"/>
        <v>1548657.5135089674</v>
      </c>
      <c r="T4773" s="11">
        <f t="shared" si="600"/>
        <v>0</v>
      </c>
      <c r="U4773" s="11">
        <f t="shared" si="600"/>
        <v>0</v>
      </c>
    </row>
    <row r="4774" spans="1:21" x14ac:dyDescent="0.2">
      <c r="A4774" s="5">
        <v>4820</v>
      </c>
      <c r="B4774" s="17">
        <v>20</v>
      </c>
      <c r="C4774" s="16">
        <v>11</v>
      </c>
      <c r="D4774" s="16">
        <v>2015</v>
      </c>
      <c r="E4774" s="18">
        <v>42593</v>
      </c>
      <c r="F4774" s="9" t="s">
        <v>4704</v>
      </c>
      <c r="G4774" s="3">
        <v>1500000</v>
      </c>
      <c r="H4774">
        <v>0</v>
      </c>
      <c r="I4774">
        <v>0</v>
      </c>
      <c r="J4774" s="8">
        <f t="shared" si="594"/>
        <v>1</v>
      </c>
      <c r="K4774" s="8" t="str">
        <f t="shared" si="595"/>
        <v/>
      </c>
      <c r="L4774" s="8" t="str">
        <f t="shared" si="596"/>
        <v>#Horror</v>
      </c>
      <c r="M4774" s="8" t="str">
        <f t="shared" si="597"/>
        <v/>
      </c>
      <c r="N4774" s="8" t="str">
        <f t="shared" si="593"/>
        <v>#Horror</v>
      </c>
      <c r="O4774" s="10">
        <f>INDEX(cpi!$A$1:$M$106,MATCH($D4774,cpi!$A:$A,0),MATCH($C4774,cpi!$1:$1,0))</f>
        <v>237.33600000000001</v>
      </c>
      <c r="P4774" s="10">
        <f>cpi!$I$2</f>
        <v>245.51900000000001</v>
      </c>
      <c r="Q4774" s="10">
        <f t="shared" si="598"/>
        <v>1.0344785451848855</v>
      </c>
      <c r="R4774" s="8" t="str">
        <f t="shared" si="599"/>
        <v/>
      </c>
      <c r="S4774" s="11">
        <f t="shared" si="600"/>
        <v>1551717.8177773282</v>
      </c>
      <c r="T4774" s="11">
        <f t="shared" si="600"/>
        <v>0</v>
      </c>
      <c r="U4774" s="11">
        <f t="shared" si="600"/>
        <v>0</v>
      </c>
    </row>
    <row r="4775" spans="1:21" x14ac:dyDescent="0.2">
      <c r="A4775" s="5">
        <v>4821</v>
      </c>
      <c r="B4775" s="17">
        <v>8</v>
      </c>
      <c r="C4775" s="16">
        <v>9</v>
      </c>
      <c r="D4775" s="16">
        <v>2015</v>
      </c>
      <c r="E4775" s="18">
        <v>42225</v>
      </c>
      <c r="F4775" s="9" t="s">
        <v>4705</v>
      </c>
      <c r="G4775" s="3">
        <v>1500000</v>
      </c>
      <c r="H4775">
        <v>0</v>
      </c>
      <c r="I4775">
        <v>0</v>
      </c>
      <c r="J4775" s="8">
        <f t="shared" si="594"/>
        <v>1</v>
      </c>
      <c r="K4775" s="8" t="str">
        <f t="shared" si="595"/>
        <v/>
      </c>
      <c r="L4775" s="8" t="str">
        <f t="shared" si="596"/>
        <v>Checkmate</v>
      </c>
      <c r="M4775" s="8" t="str">
        <f t="shared" si="597"/>
        <v/>
      </c>
      <c r="N4775" s="8" t="str">
        <f t="shared" si="593"/>
        <v>Checkmate</v>
      </c>
      <c r="O4775" s="10">
        <f>INDEX(cpi!$A$1:$M$106,MATCH($D4775,cpi!$A:$A,0),MATCH($C4775,cpi!$1:$1,0))</f>
        <v>237.94499999999999</v>
      </c>
      <c r="P4775" s="10">
        <f>cpi!$I$2</f>
        <v>245.51900000000001</v>
      </c>
      <c r="Q4775" s="10">
        <f t="shared" si="598"/>
        <v>1.0318308852886171</v>
      </c>
      <c r="R4775" s="8" t="str">
        <f t="shared" si="599"/>
        <v/>
      </c>
      <c r="S4775" s="11">
        <f t="shared" si="600"/>
        <v>1547746.3279329257</v>
      </c>
      <c r="T4775" s="11">
        <f t="shared" si="600"/>
        <v>0</v>
      </c>
      <c r="U4775" s="11">
        <f t="shared" si="600"/>
        <v>0</v>
      </c>
    </row>
    <row r="4776" spans="1:21" x14ac:dyDescent="0.2">
      <c r="A4776" s="5">
        <v>4822</v>
      </c>
      <c r="B4776" s="17">
        <v>21</v>
      </c>
      <c r="C4776" s="16">
        <v>12</v>
      </c>
      <c r="D4776" s="16">
        <v>1937</v>
      </c>
      <c r="E4776" s="18">
        <v>14135</v>
      </c>
      <c r="F4776" s="9" t="s">
        <v>4706</v>
      </c>
      <c r="G4776" s="3">
        <v>1488000</v>
      </c>
      <c r="H4776">
        <v>184925485</v>
      </c>
      <c r="I4776">
        <v>184925485</v>
      </c>
      <c r="J4776" s="8" t="str">
        <f t="shared" si="594"/>
        <v/>
      </c>
      <c r="K4776" s="8" t="str">
        <f t="shared" si="595"/>
        <v/>
      </c>
      <c r="L4776" s="8" t="str">
        <f t="shared" si="596"/>
        <v>Snow White and the Seven Dwarfs</v>
      </c>
      <c r="M4776" s="8" t="str">
        <f t="shared" si="597"/>
        <v/>
      </c>
      <c r="N4776" s="8" t="str">
        <f t="shared" si="593"/>
        <v>Snow White and the Seven Dwarfs</v>
      </c>
      <c r="O4776" s="10">
        <f>INDEX(cpi!$A$1:$M$106,MATCH($D4776,cpi!$A:$A,0),MATCH($C4776,cpi!$1:$1,0))</f>
        <v>14.4</v>
      </c>
      <c r="P4776" s="10">
        <f>cpi!$I$2</f>
        <v>245.51900000000001</v>
      </c>
      <c r="Q4776" s="10">
        <f t="shared" si="598"/>
        <v>17.049930555555555</v>
      </c>
      <c r="R4776" s="8" t="str">
        <f t="shared" si="599"/>
        <v/>
      </c>
      <c r="S4776" s="11">
        <f t="shared" si="600"/>
        <v>25370296.666666668</v>
      </c>
      <c r="T4776" s="11">
        <f t="shared" si="600"/>
        <v>3152966677.2024302</v>
      </c>
      <c r="U4776" s="11">
        <f t="shared" si="600"/>
        <v>3152966677.2024302</v>
      </c>
    </row>
    <row r="4777" spans="1:21" x14ac:dyDescent="0.2">
      <c r="A4777" s="5">
        <v>4823</v>
      </c>
      <c r="B4777" s="17">
        <v>1</v>
      </c>
      <c r="C4777" s="16">
        <v>1</v>
      </c>
      <c r="D4777" s="16">
        <v>1968</v>
      </c>
      <c r="E4777" s="18">
        <v>24838</v>
      </c>
      <c r="F4777" s="9" t="s">
        <v>4707</v>
      </c>
      <c r="G4777" s="3">
        <v>1455000</v>
      </c>
      <c r="H4777">
        <v>2620000</v>
      </c>
      <c r="I4777">
        <v>2620000</v>
      </c>
      <c r="J4777" s="8" t="str">
        <f t="shared" si="594"/>
        <v/>
      </c>
      <c r="K4777" s="8" t="str">
        <f t="shared" si="595"/>
        <v/>
      </c>
      <c r="L4777" s="8" t="str">
        <f t="shared" si="596"/>
        <v>Shalako</v>
      </c>
      <c r="M4777" s="8" t="str">
        <f t="shared" si="597"/>
        <v/>
      </c>
      <c r="N4777" s="8" t="str">
        <f t="shared" si="593"/>
        <v>Shalako</v>
      </c>
      <c r="O4777" s="10">
        <f>INDEX(cpi!$A$1:$M$106,MATCH($D4777,cpi!$A:$A,0),MATCH($C4777,cpi!$1:$1,0))</f>
        <v>34.1</v>
      </c>
      <c r="P4777" s="10">
        <f>cpi!$I$2</f>
        <v>245.51900000000001</v>
      </c>
      <c r="Q4777" s="10">
        <f t="shared" si="598"/>
        <v>7.1999706744868037</v>
      </c>
      <c r="R4777" s="8" t="str">
        <f t="shared" si="599"/>
        <v/>
      </c>
      <c r="S4777" s="11">
        <f t="shared" si="600"/>
        <v>10475957.3313783</v>
      </c>
      <c r="T4777" s="11">
        <f t="shared" si="600"/>
        <v>18863923.167155426</v>
      </c>
      <c r="U4777" s="11">
        <f t="shared" si="600"/>
        <v>18863923.167155426</v>
      </c>
    </row>
    <row r="4778" spans="1:21" x14ac:dyDescent="0.2">
      <c r="A4778" s="5">
        <v>4824</v>
      </c>
      <c r="B4778" s="17">
        <v>29</v>
      </c>
      <c r="C4778" s="16">
        <v>4</v>
      </c>
      <c r="D4778" s="16">
        <v>2005</v>
      </c>
      <c r="E4778" s="18">
        <v>39206</v>
      </c>
      <c r="F4778" s="9" t="s">
        <v>4708</v>
      </c>
      <c r="G4778" s="3">
        <v>1400000</v>
      </c>
      <c r="H4778">
        <v>304124</v>
      </c>
      <c r="I4778">
        <v>1261792</v>
      </c>
      <c r="J4778" s="8" t="str">
        <f t="shared" si="594"/>
        <v/>
      </c>
      <c r="K4778" s="8" t="str">
        <f t="shared" si="595"/>
        <v/>
      </c>
      <c r="L4778" s="8" t="str">
        <f t="shared" si="596"/>
        <v>Holy Girl</v>
      </c>
      <c r="M4778" s="8" t="str">
        <f t="shared" si="597"/>
        <v/>
      </c>
      <c r="N4778" s="8" t="str">
        <f t="shared" si="593"/>
        <v>Holy Girl</v>
      </c>
      <c r="O4778" s="10">
        <f>INDEX(cpi!$A$1:$M$106,MATCH($D4778,cpi!$A:$A,0),MATCH($C4778,cpi!$1:$1,0))</f>
        <v>194.6</v>
      </c>
      <c r="P4778" s="10">
        <f>cpi!$I$2</f>
        <v>245.51900000000001</v>
      </c>
      <c r="Q4778" s="10">
        <f t="shared" si="598"/>
        <v>1.2616598150051388</v>
      </c>
      <c r="R4778" s="8" t="str">
        <f t="shared" si="599"/>
        <v/>
      </c>
      <c r="S4778" s="11">
        <f t="shared" si="600"/>
        <v>1766323.7410071944</v>
      </c>
      <c r="T4778" s="11">
        <f t="shared" si="600"/>
        <v>383701.02957862284</v>
      </c>
      <c r="U4778" s="11">
        <f t="shared" si="600"/>
        <v>1591952.261294964</v>
      </c>
    </row>
    <row r="4779" spans="1:21" x14ac:dyDescent="0.2">
      <c r="A4779" s="5">
        <v>4825</v>
      </c>
      <c r="B4779" s="17">
        <v>3</v>
      </c>
      <c r="C4779" s="16">
        <v>10</v>
      </c>
      <c r="D4779" s="16">
        <v>2014</v>
      </c>
      <c r="E4779" s="18">
        <v>41708</v>
      </c>
      <c r="F4779" s="9" t="s">
        <v>4709</v>
      </c>
      <c r="G4779" s="3">
        <v>1400000</v>
      </c>
      <c r="H4779">
        <v>260441</v>
      </c>
      <c r="I4779">
        <v>1945420</v>
      </c>
      <c r="J4779" s="8" t="str">
        <f t="shared" si="594"/>
        <v/>
      </c>
      <c r="K4779" s="8" t="str">
        <f t="shared" si="595"/>
        <v/>
      </c>
      <c r="L4779" s="8" t="str">
        <f t="shared" si="596"/>
        <v>La chambre bleue</v>
      </c>
      <c r="M4779" s="8" t="str">
        <f t="shared" si="597"/>
        <v/>
      </c>
      <c r="N4779" s="8" t="str">
        <f t="shared" si="593"/>
        <v>La chambre bleue</v>
      </c>
      <c r="O4779" s="10">
        <f>INDEX(cpi!$A$1:$M$106,MATCH($D4779,cpi!$A:$A,0),MATCH($C4779,cpi!$1:$1,0))</f>
        <v>237.43299999999999</v>
      </c>
      <c r="P4779" s="10">
        <f>cpi!$I$2</f>
        <v>245.51900000000001</v>
      </c>
      <c r="Q4779" s="10">
        <f t="shared" si="598"/>
        <v>1.0340559231446345</v>
      </c>
      <c r="R4779" s="8" t="str">
        <f t="shared" si="599"/>
        <v/>
      </c>
      <c r="S4779" s="11">
        <f t="shared" si="600"/>
        <v>1447678.2924024882</v>
      </c>
      <c r="T4779" s="11">
        <f t="shared" si="600"/>
        <v>269310.55867971177</v>
      </c>
      <c r="U4779" s="11">
        <f t="shared" si="600"/>
        <v>2011673.0740040347</v>
      </c>
    </row>
    <row r="4780" spans="1:21" x14ac:dyDescent="0.2">
      <c r="A4780" s="5">
        <v>4826</v>
      </c>
      <c r="B4780" s="17">
        <v>17</v>
      </c>
      <c r="C4780" s="16">
        <v>9</v>
      </c>
      <c r="D4780" s="16">
        <v>2004</v>
      </c>
      <c r="E4780" s="18">
        <v>38481</v>
      </c>
      <c r="F4780" s="9" t="s">
        <v>4710</v>
      </c>
      <c r="G4780" s="3">
        <v>1400000</v>
      </c>
      <c r="H4780">
        <v>36830</v>
      </c>
      <c r="I4780">
        <v>56073</v>
      </c>
      <c r="J4780" s="8" t="str">
        <f t="shared" si="594"/>
        <v/>
      </c>
      <c r="K4780" s="8" t="str">
        <f t="shared" si="595"/>
        <v/>
      </c>
      <c r="L4780" s="8" t="str">
        <f t="shared" si="596"/>
        <v>Incident at Loch Ness</v>
      </c>
      <c r="M4780" s="8" t="str">
        <f t="shared" si="597"/>
        <v/>
      </c>
      <c r="N4780" s="8" t="str">
        <f t="shared" si="593"/>
        <v>Incident at Loch Ness</v>
      </c>
      <c r="O4780" s="10">
        <f>INDEX(cpi!$A$1:$M$106,MATCH($D4780,cpi!$A:$A,0),MATCH($C4780,cpi!$1:$1,0))</f>
        <v>189.9</v>
      </c>
      <c r="P4780" s="10">
        <f>cpi!$I$2</f>
        <v>245.51900000000001</v>
      </c>
      <c r="Q4780" s="10">
        <f t="shared" si="598"/>
        <v>1.292885729331227</v>
      </c>
      <c r="R4780" s="8" t="str">
        <f t="shared" si="599"/>
        <v/>
      </c>
      <c r="S4780" s="11">
        <f t="shared" si="600"/>
        <v>1810040.0210637178</v>
      </c>
      <c r="T4780" s="11">
        <f t="shared" si="600"/>
        <v>47616.981411269095</v>
      </c>
      <c r="U4780" s="11">
        <f t="shared" si="600"/>
        <v>72495.981500789887</v>
      </c>
    </row>
    <row r="4781" spans="1:21" x14ac:dyDescent="0.2">
      <c r="A4781" s="5">
        <v>4827</v>
      </c>
      <c r="B4781" s="17">
        <v>5</v>
      </c>
      <c r="C4781" s="16">
        <v>4</v>
      </c>
      <c r="D4781" s="16">
        <v>2013</v>
      </c>
      <c r="E4781" s="18">
        <v>41398</v>
      </c>
      <c r="F4781" s="9" t="s">
        <v>4711</v>
      </c>
      <c r="G4781" s="3">
        <v>1400000</v>
      </c>
      <c r="H4781">
        <v>1632</v>
      </c>
      <c r="I4781">
        <v>1632</v>
      </c>
      <c r="J4781" s="8" t="str">
        <f t="shared" si="594"/>
        <v/>
      </c>
      <c r="K4781" s="8" t="str">
        <f t="shared" si="595"/>
        <v/>
      </c>
      <c r="L4781" s="8" t="str">
        <f t="shared" si="596"/>
        <v>Eddie: The Sleepwalking Cannibal</v>
      </c>
      <c r="M4781" s="8" t="str">
        <f t="shared" si="597"/>
        <v/>
      </c>
      <c r="N4781" s="8" t="str">
        <f t="shared" si="593"/>
        <v>Eddie: The Sleepwalking Cannibal</v>
      </c>
      <c r="O4781" s="10">
        <f>INDEX(cpi!$A$1:$M$106,MATCH($D4781,cpi!$A:$A,0),MATCH($C4781,cpi!$1:$1,0))</f>
        <v>232.53100000000001</v>
      </c>
      <c r="P4781" s="10">
        <f>cpi!$I$2</f>
        <v>245.51900000000001</v>
      </c>
      <c r="Q4781" s="10">
        <f t="shared" si="598"/>
        <v>1.0558549182689621</v>
      </c>
      <c r="R4781" s="8" t="str">
        <f t="shared" si="599"/>
        <v/>
      </c>
      <c r="S4781" s="11">
        <f t="shared" si="600"/>
        <v>1478196.8855765469</v>
      </c>
      <c r="T4781" s="11">
        <f t="shared" si="600"/>
        <v>1723.1552266149461</v>
      </c>
      <c r="U4781" s="11">
        <f t="shared" si="600"/>
        <v>1723.1552266149461</v>
      </c>
    </row>
    <row r="4782" spans="1:21" x14ac:dyDescent="0.2">
      <c r="A4782" s="5">
        <v>4828</v>
      </c>
      <c r="B4782" s="17">
        <v>31</v>
      </c>
      <c r="C4782" s="16">
        <v>12</v>
      </c>
      <c r="D4782" s="16">
        <v>2014</v>
      </c>
      <c r="E4782" s="18">
        <v>42563</v>
      </c>
      <c r="F4782" s="9" t="s">
        <v>4712</v>
      </c>
      <c r="G4782" s="3">
        <v>1400000</v>
      </c>
      <c r="H4782">
        <v>0</v>
      </c>
      <c r="I4782">
        <v>0</v>
      </c>
      <c r="J4782" s="8">
        <f t="shared" si="594"/>
        <v>1</v>
      </c>
      <c r="K4782" s="8" t="str">
        <f t="shared" si="595"/>
        <v/>
      </c>
      <c r="L4782" s="8" t="str">
        <f t="shared" si="596"/>
        <v>Kurmanjan datka</v>
      </c>
      <c r="M4782" s="8" t="str">
        <f t="shared" si="597"/>
        <v/>
      </c>
      <c r="N4782" s="8" t="str">
        <f t="shared" si="593"/>
        <v>Kurmanjan datka</v>
      </c>
      <c r="O4782" s="10">
        <f>INDEX(cpi!$A$1:$M$106,MATCH($D4782,cpi!$A:$A,0),MATCH($C4782,cpi!$1:$1,0))</f>
        <v>234.81200000000001</v>
      </c>
      <c r="P4782" s="10">
        <f>cpi!$I$2</f>
        <v>245.51900000000001</v>
      </c>
      <c r="Q4782" s="10">
        <f t="shared" si="598"/>
        <v>1.0455981806721972</v>
      </c>
      <c r="R4782" s="8" t="str">
        <f t="shared" si="599"/>
        <v/>
      </c>
      <c r="S4782" s="11">
        <f t="shared" si="600"/>
        <v>1463837.4529410761</v>
      </c>
      <c r="T4782" s="11">
        <f t="shared" si="600"/>
        <v>0</v>
      </c>
      <c r="U4782" s="11">
        <f t="shared" si="600"/>
        <v>0</v>
      </c>
    </row>
    <row r="4783" spans="1:21" x14ac:dyDescent="0.2">
      <c r="A4783" s="5">
        <v>4829</v>
      </c>
      <c r="B4783" s="17">
        <v>31</v>
      </c>
      <c r="C4783" s="16">
        <v>12</v>
      </c>
      <c r="D4783" s="16">
        <v>2015</v>
      </c>
      <c r="E4783" s="18">
        <v>42928</v>
      </c>
      <c r="F4783" s="9" t="s">
        <v>4713</v>
      </c>
      <c r="G4783" s="3">
        <v>1400000</v>
      </c>
      <c r="H4783">
        <v>0</v>
      </c>
      <c r="I4783">
        <v>0</v>
      </c>
      <c r="J4783" s="8">
        <f t="shared" si="594"/>
        <v>1</v>
      </c>
      <c r="K4783" s="8" t="str">
        <f t="shared" si="595"/>
        <v/>
      </c>
      <c r="L4783" s="8" t="str">
        <f t="shared" si="596"/>
        <v>One Shot</v>
      </c>
      <c r="M4783" s="8" t="str">
        <f t="shared" si="597"/>
        <v/>
      </c>
      <c r="N4783" s="8" t="str">
        <f t="shared" si="593"/>
        <v>One Shot</v>
      </c>
      <c r="O4783" s="10">
        <f>INDEX(cpi!$A$1:$M$106,MATCH($D4783,cpi!$A:$A,0),MATCH($C4783,cpi!$1:$1,0))</f>
        <v>236.52500000000001</v>
      </c>
      <c r="P4783" s="10">
        <f>cpi!$I$2</f>
        <v>245.51900000000001</v>
      </c>
      <c r="Q4783" s="10">
        <f t="shared" si="598"/>
        <v>1.0380255786914703</v>
      </c>
      <c r="R4783" s="8" t="str">
        <f t="shared" si="599"/>
        <v/>
      </c>
      <c r="S4783" s="11">
        <f t="shared" si="600"/>
        <v>1453235.8101680584</v>
      </c>
      <c r="T4783" s="11">
        <f t="shared" si="600"/>
        <v>0</v>
      </c>
      <c r="U4783" s="11">
        <f t="shared" si="600"/>
        <v>0</v>
      </c>
    </row>
    <row r="4784" spans="1:21" x14ac:dyDescent="0.2">
      <c r="A4784" s="5">
        <v>4830</v>
      </c>
      <c r="B4784" s="17">
        <v>31</v>
      </c>
      <c r="C4784" s="16">
        <v>12</v>
      </c>
      <c r="D4784" s="16">
        <v>2014</v>
      </c>
      <c r="E4784" s="18">
        <v>42563</v>
      </c>
      <c r="F4784" s="9" t="s">
        <v>4714</v>
      </c>
      <c r="G4784" s="3">
        <v>1400000</v>
      </c>
      <c r="H4784">
        <v>0</v>
      </c>
      <c r="I4784">
        <v>0</v>
      </c>
      <c r="J4784" s="8">
        <f t="shared" si="594"/>
        <v>1</v>
      </c>
      <c r="K4784" s="8" t="str">
        <f t="shared" si="595"/>
        <v/>
      </c>
      <c r="L4784" s="8" t="str">
        <f t="shared" si="596"/>
        <v>House at the End of the Drive</v>
      </c>
      <c r="M4784" s="8" t="str">
        <f t="shared" si="597"/>
        <v/>
      </c>
      <c r="N4784" s="8" t="str">
        <f t="shared" si="593"/>
        <v>House at the End of the Drive</v>
      </c>
      <c r="O4784" s="10">
        <f>INDEX(cpi!$A$1:$M$106,MATCH($D4784,cpi!$A:$A,0),MATCH($C4784,cpi!$1:$1,0))</f>
        <v>234.81200000000001</v>
      </c>
      <c r="P4784" s="10">
        <f>cpi!$I$2</f>
        <v>245.51900000000001</v>
      </c>
      <c r="Q4784" s="10">
        <f t="shared" si="598"/>
        <v>1.0455981806721972</v>
      </c>
      <c r="R4784" s="8" t="str">
        <f t="shared" si="599"/>
        <v/>
      </c>
      <c r="S4784" s="11">
        <f t="shared" si="600"/>
        <v>1463837.4529410761</v>
      </c>
      <c r="T4784" s="11">
        <f t="shared" si="600"/>
        <v>0</v>
      </c>
      <c r="U4784" s="11">
        <f t="shared" si="600"/>
        <v>0</v>
      </c>
    </row>
    <row r="4785" spans="1:21" x14ac:dyDescent="0.2">
      <c r="A4785" s="5">
        <v>4831</v>
      </c>
      <c r="B4785" s="17">
        <v>21</v>
      </c>
      <c r="C4785" s="16">
        <v>8</v>
      </c>
      <c r="D4785" s="16">
        <v>2001</v>
      </c>
      <c r="E4785" s="18">
        <v>37507</v>
      </c>
      <c r="F4785" s="9" t="s">
        <v>4715</v>
      </c>
      <c r="G4785" s="3">
        <v>1377800</v>
      </c>
      <c r="H4785">
        <v>0</v>
      </c>
      <c r="I4785">
        <v>0</v>
      </c>
      <c r="J4785" s="8">
        <f t="shared" si="594"/>
        <v>1</v>
      </c>
      <c r="K4785" s="8" t="str">
        <f t="shared" si="595"/>
        <v/>
      </c>
      <c r="L4785" s="8" t="str">
        <f t="shared" si="596"/>
        <v>Batman - The Movie</v>
      </c>
      <c r="M4785" s="8" t="str">
        <f t="shared" si="597"/>
        <v/>
      </c>
      <c r="N4785" s="8" t="str">
        <f t="shared" si="593"/>
        <v>Batman - The Movie</v>
      </c>
      <c r="O4785" s="10">
        <f>INDEX(cpi!$A$1:$M$106,MATCH($D4785,cpi!$A:$A,0),MATCH($C4785,cpi!$1:$1,0))</f>
        <v>177.5</v>
      </c>
      <c r="P4785" s="10">
        <f>cpi!$I$2</f>
        <v>245.51900000000001</v>
      </c>
      <c r="Q4785" s="10">
        <f t="shared" si="598"/>
        <v>1.3832056338028169</v>
      </c>
      <c r="R4785" s="8" t="str">
        <f t="shared" si="599"/>
        <v/>
      </c>
      <c r="S4785" s="11">
        <f t="shared" si="600"/>
        <v>1905780.7222535212</v>
      </c>
      <c r="T4785" s="11">
        <f t="shared" si="600"/>
        <v>0</v>
      </c>
      <c r="U4785" s="11">
        <f t="shared" si="600"/>
        <v>0</v>
      </c>
    </row>
    <row r="4786" spans="1:21" x14ac:dyDescent="0.2">
      <c r="A4786" s="5">
        <v>4832</v>
      </c>
      <c r="B4786" s="17">
        <v>5</v>
      </c>
      <c r="C4786" s="16">
        <v>3</v>
      </c>
      <c r="D4786" s="16">
        <v>1999</v>
      </c>
      <c r="E4786" s="18">
        <v>36283</v>
      </c>
      <c r="F4786" s="9" t="s">
        <v>4716</v>
      </c>
      <c r="G4786" s="3">
        <v>1350000</v>
      </c>
      <c r="H4786">
        <v>3897569</v>
      </c>
      <c r="I4786">
        <v>28356188</v>
      </c>
      <c r="J4786" s="8" t="str">
        <f t="shared" si="594"/>
        <v/>
      </c>
      <c r="K4786" s="8" t="str">
        <f t="shared" si="595"/>
        <v/>
      </c>
      <c r="L4786" s="8" t="str">
        <f t="shared" si="596"/>
        <v>Lock, Stock and Two Smoking Barrels</v>
      </c>
      <c r="M4786" s="8" t="str">
        <f t="shared" si="597"/>
        <v/>
      </c>
      <c r="N4786" s="8" t="str">
        <f t="shared" si="593"/>
        <v>Lock, Stock and Two Smoking Barrels</v>
      </c>
      <c r="O4786" s="10">
        <f>INDEX(cpi!$A$1:$M$106,MATCH($D4786,cpi!$A:$A,0),MATCH($C4786,cpi!$1:$1,0))</f>
        <v>165</v>
      </c>
      <c r="P4786" s="10">
        <f>cpi!$I$2</f>
        <v>245.51900000000001</v>
      </c>
      <c r="Q4786" s="10">
        <f t="shared" si="598"/>
        <v>1.4879939393939394</v>
      </c>
      <c r="R4786" s="8" t="str">
        <f t="shared" si="599"/>
        <v/>
      </c>
      <c r="S4786" s="11">
        <f t="shared" si="600"/>
        <v>2008791.8181818181</v>
      </c>
      <c r="T4786" s="11">
        <f t="shared" si="600"/>
        <v>5799559.0503696967</v>
      </c>
      <c r="U4786" s="11">
        <f t="shared" si="600"/>
        <v>42193835.888315149</v>
      </c>
    </row>
    <row r="4787" spans="1:21" x14ac:dyDescent="0.2">
      <c r="A4787" s="5">
        <v>4833</v>
      </c>
      <c r="B4787" s="17">
        <v>19</v>
      </c>
      <c r="C4787" s="16">
        <v>8</v>
      </c>
      <c r="D4787" s="16">
        <v>1983</v>
      </c>
      <c r="E4787" s="18">
        <v>30871</v>
      </c>
      <c r="F4787" s="9" t="s">
        <v>4717</v>
      </c>
      <c r="G4787" s="3">
        <v>1305000</v>
      </c>
      <c r="H4787">
        <v>909000</v>
      </c>
      <c r="I4787">
        <v>909000</v>
      </c>
      <c r="J4787" s="8" t="str">
        <f t="shared" si="594"/>
        <v/>
      </c>
      <c r="K4787" s="8" t="str">
        <f t="shared" si="595"/>
        <v/>
      </c>
      <c r="L4787" s="8" t="str">
        <f t="shared" si="596"/>
        <v>The Ballad of Gregorio Cortez</v>
      </c>
      <c r="M4787" s="8" t="str">
        <f t="shared" si="597"/>
        <v/>
      </c>
      <c r="N4787" s="8" t="str">
        <f t="shared" si="593"/>
        <v>The Ballad of Gregorio Cortez</v>
      </c>
      <c r="O4787" s="10">
        <f>INDEX(cpi!$A$1:$M$106,MATCH($D4787,cpi!$A:$A,0),MATCH($C4787,cpi!$1:$1,0))</f>
        <v>100.2</v>
      </c>
      <c r="P4787" s="10">
        <f>cpi!$I$2</f>
        <v>245.51900000000001</v>
      </c>
      <c r="Q4787" s="10">
        <f t="shared" si="598"/>
        <v>2.4502894211576844</v>
      </c>
      <c r="R4787" s="8" t="str">
        <f t="shared" si="599"/>
        <v/>
      </c>
      <c r="S4787" s="11">
        <f t="shared" si="600"/>
        <v>3197627.6946107782</v>
      </c>
      <c r="T4787" s="11">
        <f t="shared" si="600"/>
        <v>2227313.0838323352</v>
      </c>
      <c r="U4787" s="11">
        <f t="shared" si="600"/>
        <v>2227313.0838323352</v>
      </c>
    </row>
    <row r="4788" spans="1:21" x14ac:dyDescent="0.2">
      <c r="A4788" s="5">
        <v>4834</v>
      </c>
      <c r="B4788" s="17">
        <v>26</v>
      </c>
      <c r="C4788" s="16">
        <v>6</v>
      </c>
      <c r="D4788" s="16">
        <v>1936</v>
      </c>
      <c r="E4788" s="18">
        <v>13917</v>
      </c>
      <c r="F4788" s="9" t="s">
        <v>4718</v>
      </c>
      <c r="G4788" s="3">
        <v>1300000</v>
      </c>
      <c r="H4788">
        <v>2868000</v>
      </c>
      <c r="I4788">
        <v>5273000</v>
      </c>
      <c r="J4788" s="8" t="str">
        <f t="shared" si="594"/>
        <v/>
      </c>
      <c r="K4788" s="8" t="str">
        <f t="shared" si="595"/>
        <v/>
      </c>
      <c r="L4788" s="8" t="str">
        <f t="shared" si="596"/>
        <v>San Francisco</v>
      </c>
      <c r="M4788" s="8" t="str">
        <f t="shared" si="597"/>
        <v/>
      </c>
      <c r="N4788" s="8" t="str">
        <f t="shared" si="593"/>
        <v>San Francisco</v>
      </c>
      <c r="O4788" s="10">
        <f>INDEX(cpi!$A$1:$M$106,MATCH($D4788,cpi!$A:$A,0),MATCH($C4788,cpi!$1:$1,0))</f>
        <v>13.8</v>
      </c>
      <c r="P4788" s="10">
        <f>cpi!$I$2</f>
        <v>245.51900000000001</v>
      </c>
      <c r="Q4788" s="10">
        <f t="shared" si="598"/>
        <v>17.791231884057972</v>
      </c>
      <c r="R4788" s="8" t="str">
        <f t="shared" si="599"/>
        <v/>
      </c>
      <c r="S4788" s="11">
        <f t="shared" si="600"/>
        <v>23128601.449275363</v>
      </c>
      <c r="T4788" s="11">
        <f t="shared" si="600"/>
        <v>51025253.043478265</v>
      </c>
      <c r="U4788" s="11">
        <f t="shared" si="600"/>
        <v>93813165.724637687</v>
      </c>
    </row>
    <row r="4789" spans="1:21" x14ac:dyDescent="0.2">
      <c r="A4789" s="5">
        <v>4835</v>
      </c>
      <c r="B4789" s="17">
        <v>9</v>
      </c>
      <c r="C4789" s="16">
        <v>10</v>
      </c>
      <c r="D4789" s="16">
        <v>1998</v>
      </c>
      <c r="E4789" s="18">
        <v>36048</v>
      </c>
      <c r="F4789" s="9" t="s">
        <v>4719</v>
      </c>
      <c r="G4789" s="3">
        <v>1300000</v>
      </c>
      <c r="H4789">
        <v>1647780</v>
      </c>
      <c r="I4789">
        <v>1647780</v>
      </c>
      <c r="J4789" s="8" t="str">
        <f t="shared" si="594"/>
        <v/>
      </c>
      <c r="K4789" s="8" t="str">
        <f t="shared" si="595"/>
        <v/>
      </c>
      <c r="L4789" s="8" t="str">
        <f t="shared" si="596"/>
        <v>Festen</v>
      </c>
      <c r="M4789" s="8" t="str">
        <f t="shared" si="597"/>
        <v/>
      </c>
      <c r="N4789" s="8" t="str">
        <f t="shared" si="593"/>
        <v>Festen</v>
      </c>
      <c r="O4789" s="10">
        <f>INDEX(cpi!$A$1:$M$106,MATCH($D4789,cpi!$A:$A,0),MATCH($C4789,cpi!$1:$1,0))</f>
        <v>164</v>
      </c>
      <c r="P4789" s="10">
        <f>cpi!$I$2</f>
        <v>245.51900000000001</v>
      </c>
      <c r="Q4789" s="10">
        <f t="shared" si="598"/>
        <v>1.4970670731707318</v>
      </c>
      <c r="R4789" s="8" t="str">
        <f t="shared" si="599"/>
        <v/>
      </c>
      <c r="S4789" s="11">
        <f t="shared" si="600"/>
        <v>1946187.1951219514</v>
      </c>
      <c r="T4789" s="11">
        <f t="shared" si="600"/>
        <v>2466837.1818292686</v>
      </c>
      <c r="U4789" s="11">
        <f t="shared" si="600"/>
        <v>2466837.1818292686</v>
      </c>
    </row>
    <row r="4790" spans="1:21" x14ac:dyDescent="0.2">
      <c r="A4790" s="5">
        <v>4836</v>
      </c>
      <c r="B4790" s="17">
        <v>11</v>
      </c>
      <c r="C4790" s="16">
        <v>10</v>
      </c>
      <c r="D4790" s="16">
        <v>1996</v>
      </c>
      <c r="E4790" s="18">
        <v>35379</v>
      </c>
      <c r="F4790" s="9" t="s">
        <v>4720</v>
      </c>
      <c r="G4790" s="3">
        <v>1300000</v>
      </c>
      <c r="H4790">
        <v>749741</v>
      </c>
      <c r="I4790">
        <v>749741</v>
      </c>
      <c r="J4790" s="8" t="str">
        <f t="shared" si="594"/>
        <v/>
      </c>
      <c r="K4790" s="8" t="str">
        <f t="shared" si="595"/>
        <v/>
      </c>
      <c r="L4790" s="8" t="str">
        <f t="shared" si="596"/>
        <v>Trees Lounge</v>
      </c>
      <c r="M4790" s="8" t="str">
        <f t="shared" si="597"/>
        <v/>
      </c>
      <c r="N4790" s="8" t="str">
        <f t="shared" si="593"/>
        <v>Trees Lounge</v>
      </c>
      <c r="O4790" s="10">
        <f>INDEX(cpi!$A$1:$M$106,MATCH($D4790,cpi!$A:$A,0),MATCH($C4790,cpi!$1:$1,0))</f>
        <v>158.30000000000001</v>
      </c>
      <c r="P4790" s="10">
        <f>cpi!$I$2</f>
        <v>245.51900000000001</v>
      </c>
      <c r="Q4790" s="10">
        <f t="shared" si="598"/>
        <v>1.5509728363866075</v>
      </c>
      <c r="R4790" s="8" t="str">
        <f t="shared" si="599"/>
        <v/>
      </c>
      <c r="S4790" s="11">
        <f t="shared" si="600"/>
        <v>2016264.6873025899</v>
      </c>
      <c r="T4790" s="11">
        <f t="shared" si="600"/>
        <v>1162827.9253253315</v>
      </c>
      <c r="U4790" s="11">
        <f t="shared" si="600"/>
        <v>1162827.9253253315</v>
      </c>
    </row>
    <row r="4791" spans="1:21" x14ac:dyDescent="0.2">
      <c r="A4791" s="5">
        <v>4837</v>
      </c>
      <c r="B4791" s="17">
        <v>22</v>
      </c>
      <c r="C4791" s="16">
        <v>5</v>
      </c>
      <c r="D4791" s="16">
        <v>2009</v>
      </c>
      <c r="E4791" s="18">
        <v>40456</v>
      </c>
      <c r="F4791" s="9" t="s">
        <v>4721</v>
      </c>
      <c r="G4791" s="3">
        <v>1300000</v>
      </c>
      <c r="H4791">
        <v>695840</v>
      </c>
      <c r="I4791">
        <v>1005840</v>
      </c>
      <c r="J4791" s="8" t="str">
        <f t="shared" si="594"/>
        <v/>
      </c>
      <c r="K4791" s="8" t="str">
        <f t="shared" si="595"/>
        <v/>
      </c>
      <c r="L4791" s="8" t="str">
        <f t="shared" si="596"/>
        <v>The Girlfriend Experience</v>
      </c>
      <c r="M4791" s="8" t="str">
        <f t="shared" si="597"/>
        <v/>
      </c>
      <c r="N4791" s="8" t="str">
        <f t="shared" si="593"/>
        <v>The Girlfriend Experience</v>
      </c>
      <c r="O4791" s="10">
        <f>INDEX(cpi!$A$1:$M$106,MATCH($D4791,cpi!$A:$A,0),MATCH($C4791,cpi!$1:$1,0))</f>
        <v>213.85599999999999</v>
      </c>
      <c r="P4791" s="10">
        <f>cpi!$I$2</f>
        <v>245.51900000000001</v>
      </c>
      <c r="Q4791" s="10">
        <f t="shared" si="598"/>
        <v>1.1480575714499477</v>
      </c>
      <c r="R4791" s="8" t="str">
        <f t="shared" si="599"/>
        <v/>
      </c>
      <c r="S4791" s="11">
        <f t="shared" si="600"/>
        <v>1492474.8428849319</v>
      </c>
      <c r="T4791" s="11">
        <f t="shared" si="600"/>
        <v>798864.38051773165</v>
      </c>
      <c r="U4791" s="11">
        <f t="shared" si="600"/>
        <v>1154762.2276672153</v>
      </c>
    </row>
    <row r="4792" spans="1:21" x14ac:dyDescent="0.2">
      <c r="A4792" s="5">
        <v>4838</v>
      </c>
      <c r="B4792" s="17">
        <v>23</v>
      </c>
      <c r="C4792" s="16">
        <v>3</v>
      </c>
      <c r="D4792" s="16">
        <v>2007</v>
      </c>
      <c r="E4792" s="18">
        <v>39755</v>
      </c>
      <c r="F4792" s="9" t="s">
        <v>4722</v>
      </c>
      <c r="G4792" s="3">
        <v>1300000</v>
      </c>
      <c r="H4792">
        <v>635305</v>
      </c>
      <c r="I4792">
        <v>635305</v>
      </c>
      <c r="J4792" s="8" t="str">
        <f t="shared" si="594"/>
        <v/>
      </c>
      <c r="K4792" s="8" t="str">
        <f t="shared" si="595"/>
        <v/>
      </c>
      <c r="L4792" s="8" t="str">
        <f t="shared" si="596"/>
        <v>Journey from the Fall</v>
      </c>
      <c r="M4792" s="8" t="str">
        <f t="shared" si="597"/>
        <v/>
      </c>
      <c r="N4792" s="8" t="str">
        <f t="shared" si="593"/>
        <v>Journey from the Fall</v>
      </c>
      <c r="O4792" s="10">
        <f>INDEX(cpi!$A$1:$M$106,MATCH($D4792,cpi!$A:$A,0),MATCH($C4792,cpi!$1:$1,0))</f>
        <v>205.352</v>
      </c>
      <c r="P4792" s="10">
        <f>cpi!$I$2</f>
        <v>245.51900000000001</v>
      </c>
      <c r="Q4792" s="10">
        <f t="shared" si="598"/>
        <v>1.1956007246094511</v>
      </c>
      <c r="R4792" s="8" t="str">
        <f t="shared" si="599"/>
        <v/>
      </c>
      <c r="S4792" s="11">
        <f t="shared" si="600"/>
        <v>1554280.9419922864</v>
      </c>
      <c r="T4792" s="11">
        <f t="shared" si="600"/>
        <v>759571.11834800732</v>
      </c>
      <c r="U4792" s="11">
        <f t="shared" si="600"/>
        <v>759571.11834800732</v>
      </c>
    </row>
    <row r="4793" spans="1:21" x14ac:dyDescent="0.2">
      <c r="A4793" s="5">
        <v>4839</v>
      </c>
      <c r="B4793" s="17">
        <v>5</v>
      </c>
      <c r="C4793" s="16">
        <v>5</v>
      </c>
      <c r="D4793" s="16">
        <v>2000</v>
      </c>
      <c r="E4793" s="18">
        <v>36651</v>
      </c>
      <c r="F4793" s="9" t="s">
        <v>4723</v>
      </c>
      <c r="G4793" s="3">
        <v>1300000</v>
      </c>
      <c r="H4793">
        <v>609042</v>
      </c>
      <c r="I4793">
        <v>609042</v>
      </c>
      <c r="J4793" s="8" t="str">
        <f t="shared" si="594"/>
        <v/>
      </c>
      <c r="K4793" s="8" t="str">
        <f t="shared" si="595"/>
        <v/>
      </c>
      <c r="L4793" s="8" t="str">
        <f t="shared" si="596"/>
        <v>The Basket</v>
      </c>
      <c r="M4793" s="8" t="str">
        <f t="shared" si="597"/>
        <v/>
      </c>
      <c r="N4793" s="8" t="str">
        <f t="shared" si="593"/>
        <v>The Basket</v>
      </c>
      <c r="O4793" s="10">
        <f>INDEX(cpi!$A$1:$M$106,MATCH($D4793,cpi!$A:$A,0),MATCH($C4793,cpi!$1:$1,0))</f>
        <v>171.5</v>
      </c>
      <c r="P4793" s="10">
        <f>cpi!$I$2</f>
        <v>245.51900000000001</v>
      </c>
      <c r="Q4793" s="10">
        <f t="shared" si="598"/>
        <v>1.4315976676384841</v>
      </c>
      <c r="R4793" s="8" t="str">
        <f t="shared" si="599"/>
        <v/>
      </c>
      <c r="S4793" s="11">
        <f t="shared" si="600"/>
        <v>1861076.9679300294</v>
      </c>
      <c r="T4793" s="11">
        <f t="shared" si="600"/>
        <v>871903.10669387761</v>
      </c>
      <c r="U4793" s="11">
        <f t="shared" si="600"/>
        <v>871903.10669387761</v>
      </c>
    </row>
    <row r="4794" spans="1:21" x14ac:dyDescent="0.2">
      <c r="A4794" s="5">
        <v>4840</v>
      </c>
      <c r="B4794" s="17">
        <v>30</v>
      </c>
      <c r="C4794" s="16">
        <v>1</v>
      </c>
      <c r="D4794" s="16">
        <v>2015</v>
      </c>
      <c r="E4794" s="18">
        <v>42887</v>
      </c>
      <c r="F4794" s="9" t="s">
        <v>4724</v>
      </c>
      <c r="G4794" s="3">
        <v>1300000</v>
      </c>
      <c r="H4794">
        <v>288751</v>
      </c>
      <c r="I4794">
        <v>288751</v>
      </c>
      <c r="J4794" s="8" t="str">
        <f t="shared" si="594"/>
        <v/>
      </c>
      <c r="K4794" s="8" t="str">
        <f t="shared" si="595"/>
        <v/>
      </c>
      <c r="L4794" s="8" t="str">
        <f t="shared" si="596"/>
        <v>Above and Beyond</v>
      </c>
      <c r="M4794" s="8" t="str">
        <f t="shared" si="597"/>
        <v/>
      </c>
      <c r="N4794" s="8" t="str">
        <f t="shared" si="593"/>
        <v>Above and Beyond</v>
      </c>
      <c r="O4794" s="10">
        <f>INDEX(cpi!$A$1:$M$106,MATCH($D4794,cpi!$A:$A,0),MATCH($C4794,cpi!$1:$1,0))</f>
        <v>233.70699999999999</v>
      </c>
      <c r="P4794" s="10">
        <f>cpi!$I$2</f>
        <v>245.51900000000001</v>
      </c>
      <c r="Q4794" s="10">
        <f t="shared" si="598"/>
        <v>1.050541917871523</v>
      </c>
      <c r="R4794" s="8" t="str">
        <f t="shared" si="599"/>
        <v/>
      </c>
      <c r="S4794" s="11">
        <f t="shared" si="600"/>
        <v>1365704.4932329799</v>
      </c>
      <c r="T4794" s="11">
        <f t="shared" si="600"/>
        <v>303345.02932732011</v>
      </c>
      <c r="U4794" s="11">
        <f t="shared" si="600"/>
        <v>303345.02932732011</v>
      </c>
    </row>
    <row r="4795" spans="1:21" x14ac:dyDescent="0.2">
      <c r="A4795" s="5">
        <v>4841</v>
      </c>
      <c r="B4795" s="17">
        <v>15</v>
      </c>
      <c r="C4795" s="16">
        <v>3</v>
      </c>
      <c r="D4795" s="16">
        <v>1985</v>
      </c>
      <c r="E4795" s="18">
        <v>31474</v>
      </c>
      <c r="F4795" s="9" t="s">
        <v>4725</v>
      </c>
      <c r="G4795" s="3">
        <v>1300000</v>
      </c>
      <c r="H4795">
        <v>210904</v>
      </c>
      <c r="I4795">
        <v>210904</v>
      </c>
      <c r="J4795" s="8" t="str">
        <f t="shared" si="594"/>
        <v/>
      </c>
      <c r="K4795" s="8" t="str">
        <f t="shared" si="595"/>
        <v/>
      </c>
      <c r="L4795" s="8" t="str">
        <f t="shared" si="596"/>
        <v>Def-Con 4</v>
      </c>
      <c r="M4795" s="8" t="str">
        <f t="shared" si="597"/>
        <v/>
      </c>
      <c r="N4795" s="8" t="str">
        <f t="shared" si="593"/>
        <v>Def-Con 4</v>
      </c>
      <c r="O4795" s="10">
        <f>INDEX(cpi!$A$1:$M$106,MATCH($D4795,cpi!$A:$A,0),MATCH($C4795,cpi!$1:$1,0))</f>
        <v>106.4</v>
      </c>
      <c r="P4795" s="10">
        <f>cpi!$I$2</f>
        <v>245.51900000000001</v>
      </c>
      <c r="Q4795" s="10">
        <f t="shared" si="598"/>
        <v>2.3075093984962405</v>
      </c>
      <c r="R4795" s="8" t="str">
        <f t="shared" si="599"/>
        <v/>
      </c>
      <c r="S4795" s="11">
        <f t="shared" si="600"/>
        <v>2999762.2180451127</v>
      </c>
      <c r="T4795" s="11">
        <f t="shared" si="600"/>
        <v>486662.96218045108</v>
      </c>
      <c r="U4795" s="11">
        <f t="shared" si="600"/>
        <v>486662.96218045108</v>
      </c>
    </row>
    <row r="4796" spans="1:21" x14ac:dyDescent="0.2">
      <c r="A4796" s="5">
        <v>4842</v>
      </c>
      <c r="B4796" s="17">
        <v>9</v>
      </c>
      <c r="C4796" s="16">
        <v>12</v>
      </c>
      <c r="D4796" s="16">
        <v>2005</v>
      </c>
      <c r="E4796" s="18">
        <v>38607</v>
      </c>
      <c r="F4796" s="9" t="s">
        <v>4726</v>
      </c>
      <c r="G4796" s="3">
        <v>1300000</v>
      </c>
      <c r="H4796" s="3">
        <v>100358</v>
      </c>
      <c r="I4796" s="3">
        <v>329621</v>
      </c>
      <c r="J4796" s="8" t="str">
        <f t="shared" si="594"/>
        <v/>
      </c>
      <c r="K4796" s="8" t="str">
        <f t="shared" si="595"/>
        <v/>
      </c>
      <c r="L4796" s="8" t="str">
        <f t="shared" si="596"/>
        <v>Neal n' Nikki</v>
      </c>
      <c r="M4796" s="8" t="str">
        <f t="shared" si="597"/>
        <v/>
      </c>
      <c r="N4796" s="8" t="str">
        <f t="shared" si="593"/>
        <v>Neal n' Nikki</v>
      </c>
      <c r="O4796" s="10">
        <f>INDEX(cpi!$A$1:$M$106,MATCH($D4796,cpi!$A:$A,0),MATCH($C4796,cpi!$1:$1,0))</f>
        <v>196.8</v>
      </c>
      <c r="P4796" s="10">
        <f>cpi!$I$2</f>
        <v>245.51900000000001</v>
      </c>
      <c r="Q4796" s="10">
        <f t="shared" si="598"/>
        <v>1.2475558943089431</v>
      </c>
      <c r="R4796" s="8" t="str">
        <f t="shared" si="599"/>
        <v/>
      </c>
      <c r="S4796" s="11">
        <f t="shared" si="600"/>
        <v>1621822.662601626</v>
      </c>
      <c r="T4796" s="11">
        <f t="shared" si="600"/>
        <v>125202.21444105692</v>
      </c>
      <c r="U4796" s="11">
        <f t="shared" si="600"/>
        <v>411220.62143800815</v>
      </c>
    </row>
    <row r="4797" spans="1:21" x14ac:dyDescent="0.2">
      <c r="A4797" s="5">
        <v>4843</v>
      </c>
      <c r="B4797" s="17">
        <v>19</v>
      </c>
      <c r="C4797" s="16">
        <v>12</v>
      </c>
      <c r="D4797" s="16">
        <v>2003</v>
      </c>
      <c r="E4797" s="18">
        <v>38180</v>
      </c>
      <c r="F4797" s="9" t="s">
        <v>4727</v>
      </c>
      <c r="G4797" s="3">
        <v>1300000</v>
      </c>
      <c r="H4797" s="3">
        <v>77755</v>
      </c>
      <c r="I4797" s="3">
        <v>90213</v>
      </c>
      <c r="J4797" s="8" t="str">
        <f t="shared" si="594"/>
        <v/>
      </c>
      <c r="K4797" s="8" t="str">
        <f t="shared" si="595"/>
        <v/>
      </c>
      <c r="L4797" s="8" t="str">
        <f t="shared" si="596"/>
        <v>The Hebrew Hammer</v>
      </c>
      <c r="M4797" s="8" t="str">
        <f t="shared" si="597"/>
        <v/>
      </c>
      <c r="N4797" s="8" t="str">
        <f t="shared" si="593"/>
        <v>The Hebrew Hammer</v>
      </c>
      <c r="O4797" s="10">
        <f>INDEX(cpi!$A$1:$M$106,MATCH($D4797,cpi!$A:$A,0),MATCH($C4797,cpi!$1:$1,0))</f>
        <v>184.3</v>
      </c>
      <c r="P4797" s="10">
        <f>cpi!$I$2</f>
        <v>245.51900000000001</v>
      </c>
      <c r="Q4797" s="10">
        <f t="shared" si="598"/>
        <v>1.3321703743895821</v>
      </c>
      <c r="R4797" s="8" t="str">
        <f t="shared" si="599"/>
        <v/>
      </c>
      <c r="S4797" s="11">
        <f t="shared" si="600"/>
        <v>1731821.4867064566</v>
      </c>
      <c r="T4797" s="11">
        <f t="shared" si="600"/>
        <v>103582.90746066195</v>
      </c>
      <c r="U4797" s="11">
        <f t="shared" si="600"/>
        <v>120179.08598480737</v>
      </c>
    </row>
    <row r="4798" spans="1:21" x14ac:dyDescent="0.2">
      <c r="A4798" s="5">
        <v>4844</v>
      </c>
      <c r="B4798" s="17">
        <v>13</v>
      </c>
      <c r="C4798" s="16">
        <v>6</v>
      </c>
      <c r="D4798" s="16">
        <v>2014</v>
      </c>
      <c r="E4798" s="18">
        <v>42010</v>
      </c>
      <c r="F4798" s="9" t="s">
        <v>4728</v>
      </c>
      <c r="G4798" s="3">
        <v>1300000</v>
      </c>
      <c r="H4798" s="3">
        <v>11278</v>
      </c>
      <c r="I4798" s="3">
        <v>16653</v>
      </c>
      <c r="J4798" s="8" t="str">
        <f t="shared" si="594"/>
        <v/>
      </c>
      <c r="K4798" s="8" t="str">
        <f t="shared" si="595"/>
        <v/>
      </c>
      <c r="L4798" s="8" t="str">
        <f t="shared" si="596"/>
        <v>Los insolitos peces gato</v>
      </c>
      <c r="M4798" s="8" t="str">
        <f t="shared" si="597"/>
        <v/>
      </c>
      <c r="N4798" s="8" t="str">
        <f t="shared" si="593"/>
        <v>Los insolitos peces gato</v>
      </c>
      <c r="O4798" s="10">
        <f>INDEX(cpi!$A$1:$M$106,MATCH($D4798,cpi!$A:$A,0),MATCH($C4798,cpi!$1:$1,0))</f>
        <v>238.34299999999999</v>
      </c>
      <c r="P4798" s="10">
        <f>cpi!$I$2</f>
        <v>245.51900000000001</v>
      </c>
      <c r="Q4798" s="10">
        <f t="shared" si="598"/>
        <v>1.0301078697507375</v>
      </c>
      <c r="R4798" s="8" t="str">
        <f t="shared" si="599"/>
        <v/>
      </c>
      <c r="S4798" s="11">
        <f t="shared" si="600"/>
        <v>1339140.2306759588</v>
      </c>
      <c r="T4798" s="11">
        <f t="shared" si="600"/>
        <v>11617.556555048817</v>
      </c>
      <c r="U4798" s="11">
        <f t="shared" si="600"/>
        <v>17154.386354959031</v>
      </c>
    </row>
    <row r="4799" spans="1:21" x14ac:dyDescent="0.2">
      <c r="A4799" s="5">
        <v>4845</v>
      </c>
      <c r="B4799" s="17">
        <v>7</v>
      </c>
      <c r="C4799" s="16">
        <v>4</v>
      </c>
      <c r="D4799" s="16">
        <v>2006</v>
      </c>
      <c r="E4799" s="18">
        <v>38902</v>
      </c>
      <c r="F4799" s="9" t="s">
        <v>4729</v>
      </c>
      <c r="G4799" s="3">
        <v>1300000</v>
      </c>
      <c r="H4799">
        <v>4055</v>
      </c>
      <c r="I4799" s="3">
        <v>1738663</v>
      </c>
      <c r="J4799" s="8" t="str">
        <f t="shared" si="594"/>
        <v/>
      </c>
      <c r="K4799" s="8" t="str">
        <f t="shared" si="595"/>
        <v/>
      </c>
      <c r="L4799" s="8" t="str">
        <f t="shared" si="596"/>
        <v>Simon</v>
      </c>
      <c r="M4799" s="8" t="str">
        <f t="shared" si="597"/>
        <v/>
      </c>
      <c r="N4799" s="8" t="str">
        <f t="shared" si="593"/>
        <v>Simon</v>
      </c>
      <c r="O4799" s="10">
        <f>INDEX(cpi!$A$1:$M$106,MATCH($D4799,cpi!$A:$A,0),MATCH($C4799,cpi!$1:$1,0))</f>
        <v>201.5</v>
      </c>
      <c r="P4799" s="10">
        <f>cpi!$I$2</f>
        <v>245.51900000000001</v>
      </c>
      <c r="Q4799" s="10">
        <f t="shared" si="598"/>
        <v>1.2184565756823822</v>
      </c>
      <c r="R4799" s="8" t="str">
        <f t="shared" si="599"/>
        <v/>
      </c>
      <c r="S4799" s="11">
        <f t="shared" si="600"/>
        <v>1583993.548387097</v>
      </c>
      <c r="T4799" s="11">
        <f t="shared" si="600"/>
        <v>4940.84141439206</v>
      </c>
      <c r="U4799" s="11">
        <f t="shared" si="600"/>
        <v>2118485.3652456575</v>
      </c>
    </row>
    <row r="4800" spans="1:21" x14ac:dyDescent="0.2">
      <c r="A4800" s="5">
        <v>4846</v>
      </c>
      <c r="B4800" s="17">
        <v>24</v>
      </c>
      <c r="C4800" s="16">
        <v>5</v>
      </c>
      <c r="D4800" s="16">
        <v>2011</v>
      </c>
      <c r="E4800" s="18">
        <v>41248</v>
      </c>
      <c r="F4800" s="9" t="s">
        <v>4730</v>
      </c>
      <c r="G4800" s="3">
        <v>1300000</v>
      </c>
      <c r="H4800">
        <v>0</v>
      </c>
      <c r="I4800" s="3">
        <v>13465</v>
      </c>
      <c r="J4800" s="8" t="str">
        <f t="shared" si="594"/>
        <v/>
      </c>
      <c r="K4800" s="8" t="str">
        <f t="shared" si="595"/>
        <v/>
      </c>
      <c r="L4800" s="8" t="str">
        <f t="shared" si="596"/>
        <v>Forget Me Not</v>
      </c>
      <c r="M4800" s="8" t="str">
        <f t="shared" si="597"/>
        <v/>
      </c>
      <c r="N4800" s="8" t="str">
        <f t="shared" si="593"/>
        <v>Forget Me Not</v>
      </c>
      <c r="O4800" s="10">
        <f>INDEX(cpi!$A$1:$M$106,MATCH($D4800,cpi!$A:$A,0),MATCH($C4800,cpi!$1:$1,0))</f>
        <v>225.964</v>
      </c>
      <c r="P4800" s="10">
        <f>cpi!$I$2</f>
        <v>245.51900000000001</v>
      </c>
      <c r="Q4800" s="10">
        <f t="shared" si="598"/>
        <v>1.0865403338584907</v>
      </c>
      <c r="R4800" s="8" t="str">
        <f t="shared" si="599"/>
        <v/>
      </c>
      <c r="S4800" s="11">
        <f t="shared" si="600"/>
        <v>1412502.434016038</v>
      </c>
      <c r="T4800" s="11">
        <f t="shared" si="600"/>
        <v>0</v>
      </c>
      <c r="U4800" s="11">
        <f t="shared" si="600"/>
        <v>14630.265595404577</v>
      </c>
    </row>
    <row r="4801" spans="1:21" x14ac:dyDescent="0.2">
      <c r="A4801" s="5">
        <v>4847</v>
      </c>
      <c r="B4801" s="17">
        <v>31</v>
      </c>
      <c r="C4801" s="16">
        <v>12</v>
      </c>
      <c r="D4801" s="16">
        <v>2009</v>
      </c>
      <c r="E4801" s="18">
        <v>40736</v>
      </c>
      <c r="F4801" s="9" t="s">
        <v>4731</v>
      </c>
      <c r="G4801" s="3">
        <v>1300000</v>
      </c>
      <c r="H4801">
        <v>0</v>
      </c>
      <c r="I4801">
        <v>0</v>
      </c>
      <c r="J4801" s="8">
        <f t="shared" si="594"/>
        <v>1</v>
      </c>
      <c r="K4801" s="8" t="str">
        <f t="shared" si="595"/>
        <v/>
      </c>
      <c r="L4801" s="8" t="str">
        <f t="shared" si="596"/>
        <v>The 41 Year Old Virgin Who Knocked Up Sarah Marshall and Felt Superbad About It</v>
      </c>
      <c r="M4801" s="8" t="str">
        <f t="shared" si="597"/>
        <v/>
      </c>
      <c r="N4801" s="8" t="str">
        <f t="shared" si="593"/>
        <v>The 41 Year Old Virgin Who Knocked Up Sarah Marshall and Felt Superbad About It</v>
      </c>
      <c r="O4801" s="10">
        <f>INDEX(cpi!$A$1:$M$106,MATCH($D4801,cpi!$A:$A,0),MATCH($C4801,cpi!$1:$1,0))</f>
        <v>215.94900000000001</v>
      </c>
      <c r="P4801" s="10">
        <f>cpi!$I$2</f>
        <v>245.51900000000001</v>
      </c>
      <c r="Q4801" s="10">
        <f t="shared" si="598"/>
        <v>1.1369304789556793</v>
      </c>
      <c r="R4801" s="8" t="str">
        <f t="shared" si="599"/>
        <v/>
      </c>
      <c r="S4801" s="11">
        <f t="shared" si="600"/>
        <v>1478009.6226423832</v>
      </c>
      <c r="T4801" s="11">
        <f t="shared" si="600"/>
        <v>0</v>
      </c>
      <c r="U4801" s="11">
        <f t="shared" si="600"/>
        <v>0</v>
      </c>
    </row>
    <row r="4802" spans="1:21" x14ac:dyDescent="0.2">
      <c r="A4802" s="5">
        <v>4849</v>
      </c>
      <c r="B4802" s="17">
        <v>26</v>
      </c>
      <c r="C4802" s="16">
        <v>6</v>
      </c>
      <c r="D4802" s="16">
        <v>2015</v>
      </c>
      <c r="E4802" s="18">
        <v>42772</v>
      </c>
      <c r="F4802" s="9" t="s">
        <v>4732</v>
      </c>
      <c r="G4802" s="3">
        <v>1300000</v>
      </c>
      <c r="H4802">
        <v>0</v>
      </c>
      <c r="I4802">
        <v>0</v>
      </c>
      <c r="J4802" s="8">
        <f t="shared" si="594"/>
        <v>1</v>
      </c>
      <c r="K4802" s="8" t="str">
        <f t="shared" si="595"/>
        <v/>
      </c>
      <c r="L4802" s="8" t="str">
        <f t="shared" si="596"/>
        <v>The Algerian</v>
      </c>
      <c r="M4802" s="8" t="str">
        <f t="shared" si="597"/>
        <v/>
      </c>
      <c r="N4802" s="8" t="str">
        <f t="shared" ref="N4802:N4865" si="601">IF(M4802=1,L4802&amp;" ("&amp;D4802&amp;")",L4802)</f>
        <v>The Algerian</v>
      </c>
      <c r="O4802" s="10">
        <f>INDEX(cpi!$A$1:$M$106,MATCH($D4802,cpi!$A:$A,0),MATCH($C4802,cpi!$1:$1,0))</f>
        <v>238.63800000000001</v>
      </c>
      <c r="P4802" s="10">
        <f>cpi!$I$2</f>
        <v>245.51900000000001</v>
      </c>
      <c r="Q4802" s="10">
        <f t="shared" si="598"/>
        <v>1.0288344689445938</v>
      </c>
      <c r="R4802" s="8" t="str">
        <f t="shared" si="599"/>
        <v/>
      </c>
      <c r="S4802" s="11">
        <f t="shared" si="600"/>
        <v>1337484.8096279721</v>
      </c>
      <c r="T4802" s="11">
        <f t="shared" si="600"/>
        <v>0</v>
      </c>
      <c r="U4802" s="11">
        <f t="shared" si="600"/>
        <v>0</v>
      </c>
    </row>
    <row r="4803" spans="1:21" x14ac:dyDescent="0.2">
      <c r="A4803" s="5">
        <v>4850</v>
      </c>
      <c r="B4803" s="17">
        <v>1</v>
      </c>
      <c r="C4803" s="16">
        <v>1</v>
      </c>
      <c r="D4803" s="16">
        <v>1940</v>
      </c>
      <c r="E4803" s="18">
        <v>14611</v>
      </c>
      <c r="F4803" s="9" t="s">
        <v>4733</v>
      </c>
      <c r="G4803" s="3">
        <v>1288000</v>
      </c>
      <c r="H4803" s="3">
        <v>6000000</v>
      </c>
      <c r="I4803" s="3">
        <v>6000000</v>
      </c>
      <c r="J4803" s="8" t="str">
        <f t="shared" ref="J4803:J4866" si="602">IF(I4803=0,1,"")</f>
        <v/>
      </c>
      <c r="K4803" s="8" t="str">
        <f t="shared" ref="K4803:K4866" si="603">IF(D4803&gt;2017,1,"")</f>
        <v/>
      </c>
      <c r="L4803" s="8" t="str">
        <f t="shared" ref="L4803:L4866" si="604">F4803</f>
        <v>Rebecca</v>
      </c>
      <c r="M4803" s="8" t="str">
        <f t="shared" ref="M4803:M4866" si="605">IF(COUNTIF($L$2:$L$5233,L4803)&gt;1,1,"")</f>
        <v/>
      </c>
      <c r="N4803" s="8" t="str">
        <f t="shared" si="601"/>
        <v>Rebecca</v>
      </c>
      <c r="O4803" s="10">
        <f>INDEX(cpi!$A$1:$M$106,MATCH($D4803,cpi!$A:$A,0),MATCH($C4803,cpi!$1:$1,0))</f>
        <v>13.9</v>
      </c>
      <c r="P4803" s="10">
        <f>cpi!$I$2</f>
        <v>245.51900000000001</v>
      </c>
      <c r="Q4803" s="10">
        <f t="shared" ref="Q4803:Q4866" si="606">P4803/O4803</f>
        <v>17.663237410071943</v>
      </c>
      <c r="R4803" s="8" t="str">
        <f t="shared" ref="R4803:R4866" si="607">IF(ISERROR(Q4803),1,"")</f>
        <v/>
      </c>
      <c r="S4803" s="11">
        <f t="shared" ref="S4803:U4866" si="608">G4803*$Q4803</f>
        <v>22750249.784172662</v>
      </c>
      <c r="T4803" s="11">
        <f t="shared" si="608"/>
        <v>105979424.46043167</v>
      </c>
      <c r="U4803" s="11">
        <f t="shared" si="608"/>
        <v>105979424.46043167</v>
      </c>
    </row>
    <row r="4804" spans="1:21" x14ac:dyDescent="0.2">
      <c r="A4804" s="5">
        <v>4851</v>
      </c>
      <c r="B4804" s="17">
        <v>30</v>
      </c>
      <c r="C4804" s="16">
        <v>4</v>
      </c>
      <c r="D4804" s="16">
        <v>1981</v>
      </c>
      <c r="E4804" s="18">
        <v>30471</v>
      </c>
      <c r="F4804" s="9" t="s">
        <v>4734</v>
      </c>
      <c r="G4804" s="3">
        <v>1250000</v>
      </c>
      <c r="H4804">
        <v>21722776</v>
      </c>
      <c r="I4804">
        <v>21722776</v>
      </c>
      <c r="J4804" s="8" t="str">
        <f t="shared" si="602"/>
        <v/>
      </c>
      <c r="K4804" s="8" t="str">
        <f t="shared" si="603"/>
        <v/>
      </c>
      <c r="L4804" s="8" t="str">
        <f t="shared" si="604"/>
        <v>Friday the 13th Part 2</v>
      </c>
      <c r="M4804" s="8" t="str">
        <f t="shared" si="605"/>
        <v/>
      </c>
      <c r="N4804" s="8" t="str">
        <f t="shared" si="601"/>
        <v>Friday the 13th Part 2</v>
      </c>
      <c r="O4804" s="10">
        <f>INDEX(cpi!$A$1:$M$106,MATCH($D4804,cpi!$A:$A,0),MATCH($C4804,cpi!$1:$1,0))</f>
        <v>89.1</v>
      </c>
      <c r="P4804" s="10">
        <f>cpi!$I$2</f>
        <v>245.51900000000001</v>
      </c>
      <c r="Q4804" s="10">
        <f t="shared" si="606"/>
        <v>2.7555443322109991</v>
      </c>
      <c r="R4804" s="8" t="str">
        <f t="shared" si="607"/>
        <v/>
      </c>
      <c r="S4804" s="11">
        <f t="shared" si="608"/>
        <v>3444430.4152637487</v>
      </c>
      <c r="T4804" s="11">
        <f t="shared" si="608"/>
        <v>59858072.286689118</v>
      </c>
      <c r="U4804" s="11">
        <f t="shared" si="608"/>
        <v>59858072.286689118</v>
      </c>
    </row>
    <row r="4805" spans="1:21" x14ac:dyDescent="0.2">
      <c r="A4805" s="5">
        <v>4852</v>
      </c>
      <c r="B4805" s="17">
        <v>1</v>
      </c>
      <c r="C4805" s="16">
        <v>1</v>
      </c>
      <c r="D4805" s="16">
        <v>1945</v>
      </c>
      <c r="E4805" s="18">
        <v>16438</v>
      </c>
      <c r="F4805" s="9" t="s">
        <v>4735</v>
      </c>
      <c r="G4805" s="3">
        <v>1250000</v>
      </c>
      <c r="H4805" s="3">
        <v>11000000</v>
      </c>
      <c r="I4805" s="3">
        <v>11000000</v>
      </c>
      <c r="J4805" s="8" t="str">
        <f t="shared" si="602"/>
        <v/>
      </c>
      <c r="K4805" s="8" t="str">
        <f t="shared" si="603"/>
        <v/>
      </c>
      <c r="L4805" s="8" t="str">
        <f t="shared" si="604"/>
        <v>The Lost Weekend</v>
      </c>
      <c r="M4805" s="8" t="str">
        <f t="shared" si="605"/>
        <v/>
      </c>
      <c r="N4805" s="8" t="str">
        <f t="shared" si="601"/>
        <v>The Lost Weekend</v>
      </c>
      <c r="O4805" s="10">
        <f>INDEX(cpi!$A$1:$M$106,MATCH($D4805,cpi!$A:$A,0),MATCH($C4805,cpi!$1:$1,0))</f>
        <v>17.8</v>
      </c>
      <c r="P4805" s="10">
        <f>cpi!$I$2</f>
        <v>245.51900000000001</v>
      </c>
      <c r="Q4805" s="10">
        <f t="shared" si="606"/>
        <v>13.793202247191012</v>
      </c>
      <c r="R4805" s="8" t="str">
        <f t="shared" si="607"/>
        <v/>
      </c>
      <c r="S4805" s="11">
        <f t="shared" si="608"/>
        <v>17241502.808988765</v>
      </c>
      <c r="T4805" s="11">
        <f t="shared" si="608"/>
        <v>151725224.71910113</v>
      </c>
      <c r="U4805" s="11">
        <f t="shared" si="608"/>
        <v>151725224.71910113</v>
      </c>
    </row>
    <row r="4806" spans="1:21" x14ac:dyDescent="0.2">
      <c r="A4806" s="5">
        <v>4853</v>
      </c>
      <c r="B4806" s="17">
        <v>31</v>
      </c>
      <c r="C4806" s="16">
        <v>8</v>
      </c>
      <c r="D4806" s="16">
        <v>1984</v>
      </c>
      <c r="E4806" s="18">
        <v>31601</v>
      </c>
      <c r="F4806" s="9" t="s">
        <v>4736</v>
      </c>
      <c r="G4806" s="3">
        <v>1250000</v>
      </c>
      <c r="H4806" s="3">
        <v>4700000</v>
      </c>
      <c r="I4806" s="3">
        <v>4700000</v>
      </c>
      <c r="J4806" s="8" t="str">
        <f t="shared" si="602"/>
        <v/>
      </c>
      <c r="K4806" s="8" t="str">
        <f t="shared" si="603"/>
        <v/>
      </c>
      <c r="L4806" s="8" t="str">
        <f t="shared" si="604"/>
        <v>C.H.U.D.</v>
      </c>
      <c r="M4806" s="8" t="str">
        <f t="shared" si="605"/>
        <v/>
      </c>
      <c r="N4806" s="8" t="str">
        <f t="shared" si="601"/>
        <v>C.H.U.D.</v>
      </c>
      <c r="O4806" s="10">
        <f>INDEX(cpi!$A$1:$M$106,MATCH($D4806,cpi!$A:$A,0),MATCH($C4806,cpi!$1:$1,0))</f>
        <v>104.5</v>
      </c>
      <c r="P4806" s="10">
        <f>cpi!$I$2</f>
        <v>245.51900000000001</v>
      </c>
      <c r="Q4806" s="10">
        <f t="shared" si="606"/>
        <v>2.3494641148325361</v>
      </c>
      <c r="R4806" s="8" t="str">
        <f t="shared" si="607"/>
        <v/>
      </c>
      <c r="S4806" s="11">
        <f t="shared" si="608"/>
        <v>2936830.1435406702</v>
      </c>
      <c r="T4806" s="11">
        <f t="shared" si="608"/>
        <v>11042481.33971292</v>
      </c>
      <c r="U4806" s="11">
        <f t="shared" si="608"/>
        <v>11042481.33971292</v>
      </c>
    </row>
    <row r="4807" spans="1:21" x14ac:dyDescent="0.2">
      <c r="A4807" s="5">
        <v>4854</v>
      </c>
      <c r="B4807" s="17">
        <v>19</v>
      </c>
      <c r="C4807" s="16">
        <v>4</v>
      </c>
      <c r="D4807" s="16">
        <v>2013</v>
      </c>
      <c r="E4807" s="18">
        <v>41824</v>
      </c>
      <c r="F4807" s="9" t="s">
        <v>4737</v>
      </c>
      <c r="G4807" s="3">
        <v>1250000</v>
      </c>
      <c r="H4807" s="3">
        <v>2850357</v>
      </c>
      <c r="I4807" s="3">
        <v>2940411</v>
      </c>
      <c r="J4807" s="8" t="str">
        <f t="shared" si="602"/>
        <v/>
      </c>
      <c r="K4807" s="8" t="str">
        <f t="shared" si="603"/>
        <v/>
      </c>
      <c r="L4807" s="8" t="str">
        <f t="shared" si="604"/>
        <v>Filly Brown</v>
      </c>
      <c r="M4807" s="8" t="str">
        <f t="shared" si="605"/>
        <v/>
      </c>
      <c r="N4807" s="8" t="str">
        <f t="shared" si="601"/>
        <v>Filly Brown</v>
      </c>
      <c r="O4807" s="10">
        <f>INDEX(cpi!$A$1:$M$106,MATCH($D4807,cpi!$A:$A,0),MATCH($C4807,cpi!$1:$1,0))</f>
        <v>232.53100000000001</v>
      </c>
      <c r="P4807" s="10">
        <f>cpi!$I$2</f>
        <v>245.51900000000001</v>
      </c>
      <c r="Q4807" s="10">
        <f t="shared" si="606"/>
        <v>1.0558549182689621</v>
      </c>
      <c r="R4807" s="8" t="str">
        <f t="shared" si="607"/>
        <v/>
      </c>
      <c r="S4807" s="11">
        <f t="shared" si="608"/>
        <v>1319818.6478362025</v>
      </c>
      <c r="T4807" s="11">
        <f t="shared" si="608"/>
        <v>3009563.4572723638</v>
      </c>
      <c r="U4807" s="11">
        <f t="shared" si="608"/>
        <v>3104647.4160821568</v>
      </c>
    </row>
    <row r="4808" spans="1:21" x14ac:dyDescent="0.2">
      <c r="A4808" s="5">
        <v>4855</v>
      </c>
      <c r="B4808" s="17">
        <v>21</v>
      </c>
      <c r="C4808" s="16">
        <v>1</v>
      </c>
      <c r="D4808" s="16">
        <v>1953</v>
      </c>
      <c r="E4808" s="18">
        <v>19968</v>
      </c>
      <c r="F4808" s="9" t="s">
        <v>4738</v>
      </c>
      <c r="G4808" s="3">
        <v>1250000</v>
      </c>
      <c r="H4808" s="3">
        <v>2500000</v>
      </c>
      <c r="I4808" s="3">
        <v>2500000</v>
      </c>
      <c r="J4808" s="8" t="str">
        <f t="shared" si="602"/>
        <v/>
      </c>
      <c r="K4808" s="8" t="str">
        <f t="shared" si="603"/>
        <v/>
      </c>
      <c r="L4808" s="8" t="str">
        <f t="shared" si="604"/>
        <v>Niagara</v>
      </c>
      <c r="M4808" s="8" t="str">
        <f t="shared" si="605"/>
        <v/>
      </c>
      <c r="N4808" s="8" t="str">
        <f t="shared" si="601"/>
        <v>Niagara</v>
      </c>
      <c r="O4808" s="10">
        <f>INDEX(cpi!$A$1:$M$106,MATCH($D4808,cpi!$A:$A,0),MATCH($C4808,cpi!$1:$1,0))</f>
        <v>26.6</v>
      </c>
      <c r="P4808" s="10">
        <f>cpi!$I$2</f>
        <v>245.51900000000001</v>
      </c>
      <c r="Q4808" s="10">
        <f t="shared" si="606"/>
        <v>9.2300375939849619</v>
      </c>
      <c r="R4808" s="8" t="str">
        <f t="shared" si="607"/>
        <v/>
      </c>
      <c r="S4808" s="11">
        <f t="shared" si="608"/>
        <v>11537546.992481202</v>
      </c>
      <c r="T4808" s="11">
        <f t="shared" si="608"/>
        <v>23075093.984962404</v>
      </c>
      <c r="U4808" s="11">
        <f t="shared" si="608"/>
        <v>23075093.984962404</v>
      </c>
    </row>
    <row r="4809" spans="1:21" x14ac:dyDescent="0.2">
      <c r="A4809" s="5">
        <v>4856</v>
      </c>
      <c r="B4809" s="17">
        <v>28</v>
      </c>
      <c r="C4809" s="16">
        <v>10</v>
      </c>
      <c r="D4809" s="16">
        <v>1941</v>
      </c>
      <c r="E4809" s="18">
        <v>15806</v>
      </c>
      <c r="F4809" s="9" t="s">
        <v>4739</v>
      </c>
      <c r="G4809" s="3">
        <v>1250000</v>
      </c>
      <c r="H4809" s="3">
        <v>0</v>
      </c>
      <c r="I4809" s="3">
        <v>0</v>
      </c>
      <c r="J4809" s="8">
        <f t="shared" si="602"/>
        <v>1</v>
      </c>
      <c r="K4809" s="8" t="str">
        <f t="shared" si="603"/>
        <v/>
      </c>
      <c r="L4809" s="8" t="str">
        <f t="shared" si="604"/>
        <v>How Green Was My Valley</v>
      </c>
      <c r="M4809" s="8" t="str">
        <f t="shared" si="605"/>
        <v/>
      </c>
      <c r="N4809" s="8" t="str">
        <f t="shared" si="601"/>
        <v>How Green Was My Valley</v>
      </c>
      <c r="O4809" s="10">
        <f>INDEX(cpi!$A$1:$M$106,MATCH($D4809,cpi!$A:$A,0),MATCH($C4809,cpi!$1:$1,0))</f>
        <v>15.3</v>
      </c>
      <c r="P4809" s="10">
        <f>cpi!$I$2</f>
        <v>245.51900000000001</v>
      </c>
      <c r="Q4809" s="10">
        <f t="shared" si="606"/>
        <v>16.046993464052289</v>
      </c>
      <c r="R4809" s="8" t="str">
        <f t="shared" si="607"/>
        <v/>
      </c>
      <c r="S4809" s="11">
        <f t="shared" si="608"/>
        <v>20058741.830065362</v>
      </c>
      <c r="T4809" s="11">
        <f t="shared" si="608"/>
        <v>0</v>
      </c>
      <c r="U4809" s="11">
        <f t="shared" si="608"/>
        <v>0</v>
      </c>
    </row>
    <row r="4810" spans="1:21" x14ac:dyDescent="0.2">
      <c r="A4810" s="5">
        <v>4857</v>
      </c>
      <c r="B4810" s="17">
        <v>13</v>
      </c>
      <c r="C4810" s="16">
        <v>1</v>
      </c>
      <c r="D4810" s="16">
        <v>2015</v>
      </c>
      <c r="E4810" s="18">
        <v>42370</v>
      </c>
      <c r="F4810" s="9" t="s">
        <v>4740</v>
      </c>
      <c r="G4810" s="3">
        <v>1250000</v>
      </c>
      <c r="H4810" s="3">
        <v>0</v>
      </c>
      <c r="I4810" s="3">
        <v>0</v>
      </c>
      <c r="J4810" s="8">
        <f t="shared" si="602"/>
        <v>1</v>
      </c>
      <c r="K4810" s="8" t="str">
        <f t="shared" si="603"/>
        <v/>
      </c>
      <c r="L4810" s="8" t="str">
        <f t="shared" si="604"/>
        <v>Da Sweet Blood of Jesus</v>
      </c>
      <c r="M4810" s="8" t="str">
        <f t="shared" si="605"/>
        <v/>
      </c>
      <c r="N4810" s="8" t="str">
        <f t="shared" si="601"/>
        <v>Da Sweet Blood of Jesus</v>
      </c>
      <c r="O4810" s="10">
        <f>INDEX(cpi!$A$1:$M$106,MATCH($D4810,cpi!$A:$A,0),MATCH($C4810,cpi!$1:$1,0))</f>
        <v>233.70699999999999</v>
      </c>
      <c r="P4810" s="10">
        <f>cpi!$I$2</f>
        <v>245.51900000000001</v>
      </c>
      <c r="Q4810" s="10">
        <f t="shared" si="606"/>
        <v>1.050541917871523</v>
      </c>
      <c r="R4810" s="8" t="str">
        <f t="shared" si="607"/>
        <v/>
      </c>
      <c r="S4810" s="11">
        <f t="shared" si="608"/>
        <v>1313177.3973394036</v>
      </c>
      <c r="T4810" s="11">
        <f t="shared" si="608"/>
        <v>0</v>
      </c>
      <c r="U4810" s="11">
        <f t="shared" si="608"/>
        <v>0</v>
      </c>
    </row>
    <row r="4811" spans="1:21" x14ac:dyDescent="0.2">
      <c r="A4811" s="5">
        <v>4858</v>
      </c>
      <c r="B4811" s="17">
        <v>26</v>
      </c>
      <c r="C4811" s="16">
        <v>9</v>
      </c>
      <c r="D4811" s="16">
        <v>1975</v>
      </c>
      <c r="E4811" s="18">
        <v>28165</v>
      </c>
      <c r="F4811" s="9" t="s">
        <v>4741</v>
      </c>
      <c r="G4811" s="3">
        <v>1200000</v>
      </c>
      <c r="H4811" s="3">
        <v>140510017</v>
      </c>
      <c r="I4811" s="3">
        <v>140556284</v>
      </c>
      <c r="J4811" s="8" t="str">
        <f t="shared" si="602"/>
        <v/>
      </c>
      <c r="K4811" s="8" t="str">
        <f t="shared" si="603"/>
        <v/>
      </c>
      <c r="L4811" s="8" t="str">
        <f t="shared" si="604"/>
        <v>The Rocky Horror Picture Show</v>
      </c>
      <c r="M4811" s="8" t="str">
        <f t="shared" si="605"/>
        <v/>
      </c>
      <c r="N4811" s="8" t="str">
        <f t="shared" si="601"/>
        <v>The Rocky Horror Picture Show</v>
      </c>
      <c r="O4811" s="10">
        <f>INDEX(cpi!$A$1:$M$106,MATCH($D4811,cpi!$A:$A,0),MATCH($C4811,cpi!$1:$1,0))</f>
        <v>54.6</v>
      </c>
      <c r="P4811" s="10">
        <f>cpi!$I$2</f>
        <v>245.51900000000001</v>
      </c>
      <c r="Q4811" s="10">
        <f t="shared" si="606"/>
        <v>4.4966849816849814</v>
      </c>
      <c r="R4811" s="8" t="str">
        <f t="shared" si="607"/>
        <v/>
      </c>
      <c r="S4811" s="11">
        <f t="shared" si="608"/>
        <v>5396021.9780219775</v>
      </c>
      <c r="T4811" s="11">
        <f t="shared" si="608"/>
        <v>631829283.22020137</v>
      </c>
      <c r="U4811" s="11">
        <f t="shared" si="608"/>
        <v>632037331.34424901</v>
      </c>
    </row>
    <row r="4812" spans="1:21" x14ac:dyDescent="0.2">
      <c r="A4812" s="5">
        <v>4859</v>
      </c>
      <c r="B4812" s="17">
        <v>29</v>
      </c>
      <c r="C4812" s="16">
        <v>10</v>
      </c>
      <c r="D4812" s="16">
        <v>2004</v>
      </c>
      <c r="E4812" s="18">
        <v>38847</v>
      </c>
      <c r="F4812" s="9" t="s">
        <v>4742</v>
      </c>
      <c r="G4812" s="3">
        <v>1200000</v>
      </c>
      <c r="H4812" s="3">
        <v>55968727</v>
      </c>
      <c r="I4812" s="3">
        <v>103880027</v>
      </c>
      <c r="J4812" s="8" t="str">
        <f t="shared" si="602"/>
        <v/>
      </c>
      <c r="K4812" s="8" t="str">
        <f t="shared" si="603"/>
        <v/>
      </c>
      <c r="L4812" s="8" t="str">
        <f t="shared" si="604"/>
        <v>Saw</v>
      </c>
      <c r="M4812" s="8" t="str">
        <f t="shared" si="605"/>
        <v/>
      </c>
      <c r="N4812" s="8" t="str">
        <f t="shared" si="601"/>
        <v>Saw</v>
      </c>
      <c r="O4812" s="10">
        <f>INDEX(cpi!$A$1:$M$106,MATCH($D4812,cpi!$A:$A,0),MATCH($C4812,cpi!$1:$1,0))</f>
        <v>190.9</v>
      </c>
      <c r="P4812" s="10">
        <f>cpi!$I$2</f>
        <v>245.51900000000001</v>
      </c>
      <c r="Q4812" s="10">
        <f t="shared" si="606"/>
        <v>1.2861131482451544</v>
      </c>
      <c r="R4812" s="8" t="str">
        <f t="shared" si="607"/>
        <v/>
      </c>
      <c r="S4812" s="11">
        <f t="shared" si="608"/>
        <v>1543335.7778941854</v>
      </c>
      <c r="T4812" s="11">
        <f t="shared" si="608"/>
        <v>71982115.685243577</v>
      </c>
      <c r="U4812" s="11">
        <f t="shared" si="608"/>
        <v>133601468.56476164</v>
      </c>
    </row>
    <row r="4813" spans="1:21" x14ac:dyDescent="0.2">
      <c r="A4813" s="5">
        <v>4860</v>
      </c>
      <c r="B4813" s="17">
        <v>4</v>
      </c>
      <c r="C4813" s="16">
        <v>8</v>
      </c>
      <c r="D4813" s="16">
        <v>1989</v>
      </c>
      <c r="E4813" s="18">
        <v>32606</v>
      </c>
      <c r="F4813" s="9" t="s">
        <v>4743</v>
      </c>
      <c r="G4813" s="3">
        <v>1200000</v>
      </c>
      <c r="H4813">
        <v>24741667</v>
      </c>
      <c r="I4813">
        <v>36741667</v>
      </c>
      <c r="J4813" s="8" t="str">
        <f t="shared" si="602"/>
        <v/>
      </c>
      <c r="K4813" s="8" t="str">
        <f t="shared" si="603"/>
        <v/>
      </c>
      <c r="L4813" s="8" t="str">
        <f t="shared" si="604"/>
        <v>Sex, Lies, and Videotape</v>
      </c>
      <c r="M4813" s="8" t="str">
        <f t="shared" si="605"/>
        <v/>
      </c>
      <c r="N4813" s="8" t="str">
        <f t="shared" si="601"/>
        <v>Sex, Lies, and Videotape</v>
      </c>
      <c r="O4813" s="10">
        <f>INDEX(cpi!$A$1:$M$106,MATCH($D4813,cpi!$A:$A,0),MATCH($C4813,cpi!$1:$1,0))</f>
        <v>124.6</v>
      </c>
      <c r="P4813" s="10">
        <f>cpi!$I$2</f>
        <v>245.51900000000001</v>
      </c>
      <c r="Q4813" s="10">
        <f t="shared" si="606"/>
        <v>1.9704574638844303</v>
      </c>
      <c r="R4813" s="8" t="str">
        <f t="shared" si="607"/>
        <v/>
      </c>
      <c r="S4813" s="11">
        <f t="shared" si="608"/>
        <v>2364548.9566613166</v>
      </c>
      <c r="T4813" s="11">
        <f t="shared" si="608"/>
        <v>48752402.409093104</v>
      </c>
      <c r="U4813" s="11">
        <f t="shared" si="608"/>
        <v>72397891.975706264</v>
      </c>
    </row>
    <row r="4814" spans="1:21" x14ac:dyDescent="0.2">
      <c r="A4814" s="5">
        <v>4861</v>
      </c>
      <c r="B4814" s="17">
        <v>15</v>
      </c>
      <c r="C4814" s="16">
        <v>2</v>
      </c>
      <c r="D4814" s="16">
        <v>2002</v>
      </c>
      <c r="E4814" s="18">
        <v>37682</v>
      </c>
      <c r="F4814" s="9" t="s">
        <v>4744</v>
      </c>
      <c r="G4814" s="3">
        <v>1200000</v>
      </c>
      <c r="H4814">
        <v>18492362</v>
      </c>
      <c r="I4814">
        <v>23046142</v>
      </c>
      <c r="J4814" s="8" t="str">
        <f t="shared" si="602"/>
        <v/>
      </c>
      <c r="K4814" s="8" t="str">
        <f t="shared" si="603"/>
        <v/>
      </c>
      <c r="L4814" s="8" t="str">
        <f t="shared" si="604"/>
        <v>Super Troopers</v>
      </c>
      <c r="M4814" s="8" t="str">
        <f t="shared" si="605"/>
        <v/>
      </c>
      <c r="N4814" s="8" t="str">
        <f t="shared" si="601"/>
        <v>Super Troopers</v>
      </c>
      <c r="O4814" s="10">
        <f>INDEX(cpi!$A$1:$M$106,MATCH($D4814,cpi!$A:$A,0),MATCH($C4814,cpi!$1:$1,0))</f>
        <v>177.8</v>
      </c>
      <c r="P4814" s="10">
        <f>cpi!$I$2</f>
        <v>245.51900000000001</v>
      </c>
      <c r="Q4814" s="10">
        <f t="shared" si="606"/>
        <v>1.3808717660292462</v>
      </c>
      <c r="R4814" s="8" t="str">
        <f t="shared" si="607"/>
        <v/>
      </c>
      <c r="S4814" s="11">
        <f t="shared" si="608"/>
        <v>1657046.1192350956</v>
      </c>
      <c r="T4814" s="11">
        <f t="shared" si="608"/>
        <v>25535580.572992124</v>
      </c>
      <c r="U4814" s="11">
        <f t="shared" si="608"/>
        <v>31823766.803700786</v>
      </c>
    </row>
    <row r="4815" spans="1:21" x14ac:dyDescent="0.2">
      <c r="A4815" s="5">
        <v>4862</v>
      </c>
      <c r="B4815" s="17">
        <v>22</v>
      </c>
      <c r="C4815" s="16">
        <v>2</v>
      </c>
      <c r="D4815" s="16">
        <v>2002</v>
      </c>
      <c r="E4815" s="18">
        <v>37896</v>
      </c>
      <c r="F4815" s="9" t="s">
        <v>4745</v>
      </c>
      <c r="G4815" s="3">
        <v>1200000</v>
      </c>
      <c r="H4815" s="3">
        <v>13876974</v>
      </c>
      <c r="I4815" s="3">
        <v>27025600</v>
      </c>
      <c r="J4815" s="8" t="str">
        <f t="shared" si="602"/>
        <v/>
      </c>
      <c r="K4815" s="8" t="str">
        <f t="shared" si="603"/>
        <v/>
      </c>
      <c r="L4815" s="8" t="str">
        <f t="shared" si="604"/>
        <v>Monsoon Wedding</v>
      </c>
      <c r="M4815" s="8" t="str">
        <f t="shared" si="605"/>
        <v/>
      </c>
      <c r="N4815" s="8" t="str">
        <f t="shared" si="601"/>
        <v>Monsoon Wedding</v>
      </c>
      <c r="O4815" s="10">
        <f>INDEX(cpi!$A$1:$M$106,MATCH($D4815,cpi!$A:$A,0),MATCH($C4815,cpi!$1:$1,0))</f>
        <v>177.8</v>
      </c>
      <c r="P4815" s="10">
        <f>cpi!$I$2</f>
        <v>245.51900000000001</v>
      </c>
      <c r="Q4815" s="10">
        <f t="shared" si="606"/>
        <v>1.3808717660292462</v>
      </c>
      <c r="R4815" s="8" t="str">
        <f t="shared" si="607"/>
        <v/>
      </c>
      <c r="S4815" s="11">
        <f t="shared" si="608"/>
        <v>1657046.1192350956</v>
      </c>
      <c r="T4815" s="11">
        <f t="shared" si="608"/>
        <v>19162321.594521932</v>
      </c>
      <c r="U4815" s="11">
        <f t="shared" si="608"/>
        <v>37318888</v>
      </c>
    </row>
    <row r="4816" spans="1:21" x14ac:dyDescent="0.2">
      <c r="A4816" s="5">
        <v>4863</v>
      </c>
      <c r="B4816" s="17">
        <v>10</v>
      </c>
      <c r="C4816" s="16">
        <v>11</v>
      </c>
      <c r="D4816" s="16">
        <v>2000</v>
      </c>
      <c r="E4816" s="18">
        <v>36810</v>
      </c>
      <c r="F4816" s="9" t="s">
        <v>4746</v>
      </c>
      <c r="G4816" s="3">
        <v>1200000</v>
      </c>
      <c r="H4816" s="3">
        <v>9180275</v>
      </c>
      <c r="I4816" s="3">
        <v>10827356</v>
      </c>
      <c r="J4816" s="8" t="str">
        <f t="shared" si="602"/>
        <v/>
      </c>
      <c r="K4816" s="8" t="str">
        <f t="shared" si="603"/>
        <v/>
      </c>
      <c r="L4816" s="8" t="str">
        <f t="shared" si="604"/>
        <v>You Can Count on Me</v>
      </c>
      <c r="M4816" s="8" t="str">
        <f t="shared" si="605"/>
        <v/>
      </c>
      <c r="N4816" s="8" t="str">
        <f t="shared" si="601"/>
        <v>You Can Count on Me</v>
      </c>
      <c r="O4816" s="10">
        <f>INDEX(cpi!$A$1:$M$106,MATCH($D4816,cpi!$A:$A,0),MATCH($C4816,cpi!$1:$1,0))</f>
        <v>174.1</v>
      </c>
      <c r="P4816" s="10">
        <f>cpi!$I$2</f>
        <v>245.51900000000001</v>
      </c>
      <c r="Q4816" s="10">
        <f t="shared" si="606"/>
        <v>1.410218265364733</v>
      </c>
      <c r="R4816" s="8" t="str">
        <f t="shared" si="607"/>
        <v/>
      </c>
      <c r="S4816" s="11">
        <f t="shared" si="608"/>
        <v>1692261.9184376798</v>
      </c>
      <c r="T4816" s="11">
        <f t="shared" si="608"/>
        <v>12946191.486071225</v>
      </c>
      <c r="U4816" s="11">
        <f t="shared" si="608"/>
        <v>15268935.196806435</v>
      </c>
    </row>
    <row r="4817" spans="1:21" x14ac:dyDescent="0.2">
      <c r="A4817" s="5">
        <v>4864</v>
      </c>
      <c r="B4817" s="17">
        <v>3</v>
      </c>
      <c r="C4817" s="16">
        <v>7</v>
      </c>
      <c r="D4817" s="16">
        <v>1951</v>
      </c>
      <c r="E4817" s="18">
        <v>18694</v>
      </c>
      <c r="F4817" s="9" t="s">
        <v>4747</v>
      </c>
      <c r="G4817" s="3">
        <v>1200000</v>
      </c>
      <c r="H4817" s="3">
        <v>7000000</v>
      </c>
      <c r="I4817" s="3">
        <v>7000000</v>
      </c>
      <c r="J4817" s="8" t="str">
        <f t="shared" si="602"/>
        <v/>
      </c>
      <c r="K4817" s="8" t="str">
        <f t="shared" si="603"/>
        <v/>
      </c>
      <c r="L4817" s="8" t="str">
        <f t="shared" si="604"/>
        <v>Strangers on a Train</v>
      </c>
      <c r="M4817" s="8" t="str">
        <f t="shared" si="605"/>
        <v/>
      </c>
      <c r="N4817" s="8" t="str">
        <f t="shared" si="601"/>
        <v>Strangers on a Train</v>
      </c>
      <c r="O4817" s="10">
        <f>INDEX(cpi!$A$1:$M$106,MATCH($D4817,cpi!$A:$A,0),MATCH($C4817,cpi!$1:$1,0))</f>
        <v>25.9</v>
      </c>
      <c r="P4817" s="10">
        <f>cpi!$I$2</f>
        <v>245.51900000000001</v>
      </c>
      <c r="Q4817" s="10">
        <f t="shared" si="606"/>
        <v>9.4794980694980708</v>
      </c>
      <c r="R4817" s="8" t="str">
        <f t="shared" si="607"/>
        <v/>
      </c>
      <c r="S4817" s="11">
        <f t="shared" si="608"/>
        <v>11375397.683397684</v>
      </c>
      <c r="T4817" s="11">
        <f t="shared" si="608"/>
        <v>66356486.486486495</v>
      </c>
      <c r="U4817" s="11">
        <f t="shared" si="608"/>
        <v>66356486.486486495</v>
      </c>
    </row>
    <row r="4818" spans="1:21" x14ac:dyDescent="0.2">
      <c r="A4818" s="5">
        <v>4865</v>
      </c>
      <c r="B4818" s="17">
        <v>3</v>
      </c>
      <c r="C4818" s="16">
        <v>10</v>
      </c>
      <c r="D4818" s="16">
        <v>1955</v>
      </c>
      <c r="E4818" s="18">
        <v>20158</v>
      </c>
      <c r="F4818" s="9" t="s">
        <v>4748</v>
      </c>
      <c r="G4818" s="3">
        <v>1200000</v>
      </c>
      <c r="H4818" s="3">
        <v>7000000</v>
      </c>
      <c r="I4818" s="3">
        <v>7000000</v>
      </c>
      <c r="J4818" s="8" t="str">
        <f t="shared" si="602"/>
        <v/>
      </c>
      <c r="K4818" s="8" t="str">
        <f t="shared" si="603"/>
        <v/>
      </c>
      <c r="L4818" s="8" t="str">
        <f t="shared" si="604"/>
        <v>The Trouble With Harry</v>
      </c>
      <c r="M4818" s="8" t="str">
        <f t="shared" si="605"/>
        <v/>
      </c>
      <c r="N4818" s="8" t="str">
        <f t="shared" si="601"/>
        <v>The Trouble With Harry</v>
      </c>
      <c r="O4818" s="10">
        <f>INDEX(cpi!$A$1:$M$106,MATCH($D4818,cpi!$A:$A,0),MATCH($C4818,cpi!$1:$1,0))</f>
        <v>26.9</v>
      </c>
      <c r="P4818" s="10">
        <f>cpi!$I$2</f>
        <v>245.51900000000001</v>
      </c>
      <c r="Q4818" s="10">
        <f t="shared" si="606"/>
        <v>9.127100371747213</v>
      </c>
      <c r="R4818" s="8" t="str">
        <f t="shared" si="607"/>
        <v/>
      </c>
      <c r="S4818" s="11">
        <f t="shared" si="608"/>
        <v>10952520.446096655</v>
      </c>
      <c r="T4818" s="11">
        <f t="shared" si="608"/>
        <v>63889702.602230489</v>
      </c>
      <c r="U4818" s="11">
        <f t="shared" si="608"/>
        <v>63889702.602230489</v>
      </c>
    </row>
    <row r="4819" spans="1:21" x14ac:dyDescent="0.2">
      <c r="A4819" s="5">
        <v>4866</v>
      </c>
      <c r="B4819" s="17">
        <v>29</v>
      </c>
      <c r="C4819" s="16">
        <v>12</v>
      </c>
      <c r="D4819" s="16">
        <v>1967</v>
      </c>
      <c r="E4819" s="18">
        <v>25335</v>
      </c>
      <c r="F4819" s="9" t="s">
        <v>4749</v>
      </c>
      <c r="G4819" s="3">
        <v>1200000</v>
      </c>
      <c r="H4819" s="3">
        <v>6100000</v>
      </c>
      <c r="I4819" s="3">
        <v>6100000</v>
      </c>
      <c r="J4819" s="8" t="str">
        <f t="shared" si="602"/>
        <v/>
      </c>
      <c r="K4819" s="8" t="str">
        <f t="shared" si="603"/>
        <v/>
      </c>
      <c r="L4819" s="8" t="str">
        <f t="shared" si="604"/>
        <v>Il buono, il brutto, il cattivo</v>
      </c>
      <c r="M4819" s="8" t="str">
        <f t="shared" si="605"/>
        <v/>
      </c>
      <c r="N4819" s="8" t="str">
        <f t="shared" si="601"/>
        <v>Il buono, il brutto, il cattivo</v>
      </c>
      <c r="O4819" s="10">
        <f>INDEX(cpi!$A$1:$M$106,MATCH($D4819,cpi!$A:$A,0),MATCH($C4819,cpi!$1:$1,0))</f>
        <v>33.9</v>
      </c>
      <c r="P4819" s="10">
        <f>cpi!$I$2</f>
        <v>245.51900000000001</v>
      </c>
      <c r="Q4819" s="10">
        <f t="shared" si="606"/>
        <v>7.2424483775811215</v>
      </c>
      <c r="R4819" s="8" t="str">
        <f t="shared" si="607"/>
        <v/>
      </c>
      <c r="S4819" s="11">
        <f t="shared" si="608"/>
        <v>8690938.0530973449</v>
      </c>
      <c r="T4819" s="11">
        <f t="shared" si="608"/>
        <v>44178935.103244841</v>
      </c>
      <c r="U4819" s="11">
        <f t="shared" si="608"/>
        <v>44178935.103244841</v>
      </c>
    </row>
    <row r="4820" spans="1:21" x14ac:dyDescent="0.2">
      <c r="A4820" s="5">
        <v>4867</v>
      </c>
      <c r="B4820" s="17">
        <v>4</v>
      </c>
      <c r="C4820" s="16">
        <v>3</v>
      </c>
      <c r="D4820" s="16">
        <v>2003</v>
      </c>
      <c r="E4820" s="18">
        <v>37714</v>
      </c>
      <c r="F4820" s="9" t="s">
        <v>517</v>
      </c>
      <c r="G4820" s="3">
        <v>1200000</v>
      </c>
      <c r="H4820">
        <v>3700000</v>
      </c>
      <c r="I4820">
        <v>3700000</v>
      </c>
      <c r="J4820" s="8" t="str">
        <f t="shared" si="602"/>
        <v/>
      </c>
      <c r="K4820" s="8" t="str">
        <f t="shared" si="603"/>
        <v/>
      </c>
      <c r="L4820" s="8" t="str">
        <f t="shared" si="604"/>
        <v>The Day the Earth Stood Still</v>
      </c>
      <c r="M4820" s="8">
        <f t="shared" si="605"/>
        <v>1</v>
      </c>
      <c r="N4820" s="8" t="str">
        <f t="shared" si="601"/>
        <v>The Day the Earth Stood Still (2003)</v>
      </c>
      <c r="O4820" s="10">
        <f>INDEX(cpi!$A$1:$M$106,MATCH($D4820,cpi!$A:$A,0),MATCH($C4820,cpi!$1:$1,0))</f>
        <v>184.2</v>
      </c>
      <c r="P4820" s="10">
        <f>cpi!$I$2</f>
        <v>245.51900000000001</v>
      </c>
      <c r="Q4820" s="10">
        <f t="shared" si="606"/>
        <v>1.3328935939196527</v>
      </c>
      <c r="R4820" s="8" t="str">
        <f t="shared" si="607"/>
        <v/>
      </c>
      <c r="S4820" s="11">
        <f t="shared" si="608"/>
        <v>1599472.3127035832</v>
      </c>
      <c r="T4820" s="11">
        <f t="shared" si="608"/>
        <v>4931706.2975027151</v>
      </c>
      <c r="U4820" s="11">
        <f t="shared" si="608"/>
        <v>4931706.2975027151</v>
      </c>
    </row>
    <row r="4821" spans="1:21" x14ac:dyDescent="0.2">
      <c r="A4821" s="5">
        <v>4868</v>
      </c>
      <c r="B4821" s="17">
        <v>19</v>
      </c>
      <c r="C4821" s="16">
        <v>4</v>
      </c>
      <c r="D4821" s="16">
        <v>2013</v>
      </c>
      <c r="E4821" s="18">
        <v>41824</v>
      </c>
      <c r="F4821" s="9" t="s">
        <v>4750</v>
      </c>
      <c r="G4821" s="3">
        <v>1200000</v>
      </c>
      <c r="H4821">
        <v>2859955</v>
      </c>
      <c r="I4821">
        <v>2859955</v>
      </c>
      <c r="J4821" s="8" t="str">
        <f t="shared" si="602"/>
        <v/>
      </c>
      <c r="K4821" s="8" t="str">
        <f t="shared" si="603"/>
        <v/>
      </c>
      <c r="L4821" s="8" t="str">
        <f t="shared" si="604"/>
        <v>Home Run</v>
      </c>
      <c r="M4821" s="8" t="str">
        <f t="shared" si="605"/>
        <v/>
      </c>
      <c r="N4821" s="8" t="str">
        <f t="shared" si="601"/>
        <v>Home Run</v>
      </c>
      <c r="O4821" s="10">
        <f>INDEX(cpi!$A$1:$M$106,MATCH($D4821,cpi!$A:$A,0),MATCH($C4821,cpi!$1:$1,0))</f>
        <v>232.53100000000001</v>
      </c>
      <c r="P4821" s="10">
        <f>cpi!$I$2</f>
        <v>245.51900000000001</v>
      </c>
      <c r="Q4821" s="10">
        <f t="shared" si="606"/>
        <v>1.0558549182689621</v>
      </c>
      <c r="R4821" s="8" t="str">
        <f t="shared" si="607"/>
        <v/>
      </c>
      <c r="S4821" s="11">
        <f t="shared" si="608"/>
        <v>1267025.9019227545</v>
      </c>
      <c r="T4821" s="11">
        <f t="shared" si="608"/>
        <v>3019697.5527779092</v>
      </c>
      <c r="U4821" s="11">
        <f t="shared" si="608"/>
        <v>3019697.5527779092</v>
      </c>
    </row>
    <row r="4822" spans="1:21" x14ac:dyDescent="0.2">
      <c r="A4822" s="5">
        <v>4869</v>
      </c>
      <c r="B4822" s="17">
        <v>23</v>
      </c>
      <c r="C4822" s="16">
        <v>10</v>
      </c>
      <c r="D4822" s="16">
        <v>1992</v>
      </c>
      <c r="E4822" s="18">
        <v>34283</v>
      </c>
      <c r="F4822" s="9" t="s">
        <v>4751</v>
      </c>
      <c r="G4822" s="3">
        <v>1200000</v>
      </c>
      <c r="H4822" s="3">
        <v>2832029</v>
      </c>
      <c r="I4822" s="3">
        <v>2832029</v>
      </c>
      <c r="J4822" s="8" t="str">
        <f t="shared" si="602"/>
        <v/>
      </c>
      <c r="K4822" s="8" t="str">
        <f t="shared" si="603"/>
        <v/>
      </c>
      <c r="L4822" s="8" t="str">
        <f t="shared" si="604"/>
        <v>Reservoir Dogs</v>
      </c>
      <c r="M4822" s="8" t="str">
        <f t="shared" si="605"/>
        <v/>
      </c>
      <c r="N4822" s="8" t="str">
        <f t="shared" si="601"/>
        <v>Reservoir Dogs</v>
      </c>
      <c r="O4822" s="10">
        <f>INDEX(cpi!$A$1:$M$106,MATCH($D4822,cpi!$A:$A,0),MATCH($C4822,cpi!$1:$1,0))</f>
        <v>141.80000000000001</v>
      </c>
      <c r="P4822" s="10">
        <f>cpi!$I$2</f>
        <v>245.51900000000001</v>
      </c>
      <c r="Q4822" s="10">
        <f t="shared" si="606"/>
        <v>1.7314456981664315</v>
      </c>
      <c r="R4822" s="8" t="str">
        <f t="shared" si="607"/>
        <v/>
      </c>
      <c r="S4822" s="11">
        <f t="shared" si="608"/>
        <v>2077734.8377997177</v>
      </c>
      <c r="T4822" s="11">
        <f t="shared" si="608"/>
        <v>4903504.4291325808</v>
      </c>
      <c r="U4822" s="11">
        <f t="shared" si="608"/>
        <v>4903504.4291325808</v>
      </c>
    </row>
    <row r="4823" spans="1:21" x14ac:dyDescent="0.2">
      <c r="A4823" s="5">
        <v>4870</v>
      </c>
      <c r="B4823" s="17">
        <v>7</v>
      </c>
      <c r="C4823" s="16">
        <v>7</v>
      </c>
      <c r="D4823" s="16">
        <v>2000</v>
      </c>
      <c r="E4823" s="18">
        <v>36714</v>
      </c>
      <c r="F4823" s="9" t="s">
        <v>4752</v>
      </c>
      <c r="G4823" s="3">
        <v>1200000</v>
      </c>
      <c r="H4823" s="3">
        <v>2205627</v>
      </c>
      <c r="I4823" s="3">
        <v>2509344</v>
      </c>
      <c r="J4823" s="8" t="str">
        <f t="shared" si="602"/>
        <v/>
      </c>
      <c r="K4823" s="8" t="str">
        <f t="shared" si="603"/>
        <v/>
      </c>
      <c r="L4823" s="8" t="str">
        <f t="shared" si="604"/>
        <v>But I'm a Cheerleader</v>
      </c>
      <c r="M4823" s="8" t="str">
        <f t="shared" si="605"/>
        <v/>
      </c>
      <c r="N4823" s="8" t="str">
        <f t="shared" si="601"/>
        <v>But I'm a Cheerleader</v>
      </c>
      <c r="O4823" s="10">
        <f>INDEX(cpi!$A$1:$M$106,MATCH($D4823,cpi!$A:$A,0),MATCH($C4823,cpi!$1:$1,0))</f>
        <v>172.8</v>
      </c>
      <c r="P4823" s="10">
        <f>cpi!$I$2</f>
        <v>245.51900000000001</v>
      </c>
      <c r="Q4823" s="10">
        <f t="shared" si="606"/>
        <v>1.4208275462962963</v>
      </c>
      <c r="R4823" s="8" t="str">
        <f t="shared" si="607"/>
        <v/>
      </c>
      <c r="S4823" s="11">
        <f t="shared" si="608"/>
        <v>1704993.0555555555</v>
      </c>
      <c r="T4823" s="11">
        <f t="shared" si="608"/>
        <v>3133815.598454861</v>
      </c>
      <c r="U4823" s="11">
        <f t="shared" si="608"/>
        <v>3565345.0783333331</v>
      </c>
    </row>
    <row r="4824" spans="1:21" x14ac:dyDescent="0.2">
      <c r="A4824" s="5">
        <v>4871</v>
      </c>
      <c r="B4824" s="17">
        <v>23</v>
      </c>
      <c r="C4824" s="16">
        <v>12</v>
      </c>
      <c r="D4824" s="16">
        <v>1956</v>
      </c>
      <c r="E4824" s="18">
        <v>21136</v>
      </c>
      <c r="F4824" s="9" t="s">
        <v>4753</v>
      </c>
      <c r="G4824" s="3">
        <v>1200000</v>
      </c>
      <c r="H4824">
        <v>2000000</v>
      </c>
      <c r="I4824" s="3">
        <v>2000000</v>
      </c>
      <c r="J4824" s="8" t="str">
        <f t="shared" si="602"/>
        <v/>
      </c>
      <c r="K4824" s="8" t="str">
        <f t="shared" si="603"/>
        <v/>
      </c>
      <c r="L4824" s="8" t="str">
        <f t="shared" si="604"/>
        <v>The Wrong Man</v>
      </c>
      <c r="M4824" s="8" t="str">
        <f t="shared" si="605"/>
        <v/>
      </c>
      <c r="N4824" s="8" t="str">
        <f t="shared" si="601"/>
        <v>The Wrong Man</v>
      </c>
      <c r="O4824" s="10">
        <f>INDEX(cpi!$A$1:$M$106,MATCH($D4824,cpi!$A:$A,0),MATCH($C4824,cpi!$1:$1,0))</f>
        <v>27.6</v>
      </c>
      <c r="P4824" s="10">
        <f>cpi!$I$2</f>
        <v>245.51900000000001</v>
      </c>
      <c r="Q4824" s="10">
        <f t="shared" si="606"/>
        <v>8.8956159420289858</v>
      </c>
      <c r="R4824" s="8" t="str">
        <f t="shared" si="607"/>
        <v/>
      </c>
      <c r="S4824" s="11">
        <f t="shared" si="608"/>
        <v>10674739.130434783</v>
      </c>
      <c r="T4824" s="11">
        <f t="shared" si="608"/>
        <v>17791231.884057973</v>
      </c>
      <c r="U4824" s="11">
        <f t="shared" si="608"/>
        <v>17791231.884057973</v>
      </c>
    </row>
    <row r="4825" spans="1:21" x14ac:dyDescent="0.2">
      <c r="A4825" s="5">
        <v>4872</v>
      </c>
      <c r="B4825" s="17">
        <v>1</v>
      </c>
      <c r="C4825" s="16">
        <v>1</v>
      </c>
      <c r="D4825" s="16">
        <v>1976</v>
      </c>
      <c r="E4825" s="18">
        <v>27760</v>
      </c>
      <c r="F4825" s="9" t="s">
        <v>4754</v>
      </c>
      <c r="G4825" s="3">
        <v>1200000</v>
      </c>
      <c r="H4825">
        <v>887000</v>
      </c>
      <c r="I4825" s="3">
        <v>887000</v>
      </c>
      <c r="J4825" s="8" t="str">
        <f t="shared" si="602"/>
        <v/>
      </c>
      <c r="K4825" s="8" t="str">
        <f t="shared" si="603"/>
        <v/>
      </c>
      <c r="L4825" s="8" t="str">
        <f t="shared" si="604"/>
        <v>The Blue Bird</v>
      </c>
      <c r="M4825" s="8" t="str">
        <f t="shared" si="605"/>
        <v/>
      </c>
      <c r="N4825" s="8" t="str">
        <f t="shared" si="601"/>
        <v>The Blue Bird</v>
      </c>
      <c r="O4825" s="10">
        <f>INDEX(cpi!$A$1:$M$106,MATCH($D4825,cpi!$A:$A,0),MATCH($C4825,cpi!$1:$1,0))</f>
        <v>55.6</v>
      </c>
      <c r="P4825" s="10">
        <f>cpi!$I$2</f>
        <v>245.51900000000001</v>
      </c>
      <c r="Q4825" s="10">
        <f t="shared" si="606"/>
        <v>4.4158093525179858</v>
      </c>
      <c r="R4825" s="8" t="str">
        <f t="shared" si="607"/>
        <v/>
      </c>
      <c r="S4825" s="11">
        <f t="shared" si="608"/>
        <v>5298971.2230215827</v>
      </c>
      <c r="T4825" s="11">
        <f t="shared" si="608"/>
        <v>3916822.8956834534</v>
      </c>
      <c r="U4825" s="11">
        <f t="shared" si="608"/>
        <v>3916822.8956834534</v>
      </c>
    </row>
    <row r="4826" spans="1:21" x14ac:dyDescent="0.2">
      <c r="A4826" s="5">
        <v>4873</v>
      </c>
      <c r="B4826" s="17">
        <v>13</v>
      </c>
      <c r="C4826" s="16">
        <v>4</v>
      </c>
      <c r="D4826" s="16">
        <v>2012</v>
      </c>
      <c r="E4826" s="18">
        <v>41278</v>
      </c>
      <c r="F4826" s="9" t="s">
        <v>4755</v>
      </c>
      <c r="G4826" s="3">
        <v>1200000</v>
      </c>
      <c r="H4826" s="3">
        <v>595018</v>
      </c>
      <c r="I4826" s="3">
        <v>595018</v>
      </c>
      <c r="J4826" s="8" t="str">
        <f t="shared" si="602"/>
        <v/>
      </c>
      <c r="K4826" s="8" t="str">
        <f t="shared" si="603"/>
        <v/>
      </c>
      <c r="L4826" s="8" t="str">
        <f t="shared" si="604"/>
        <v>Blue Like Jazz</v>
      </c>
      <c r="M4826" s="8" t="str">
        <f t="shared" si="605"/>
        <v/>
      </c>
      <c r="N4826" s="8" t="str">
        <f t="shared" si="601"/>
        <v>Blue Like Jazz</v>
      </c>
      <c r="O4826" s="10">
        <f>INDEX(cpi!$A$1:$M$106,MATCH($D4826,cpi!$A:$A,0),MATCH($C4826,cpi!$1:$1,0))</f>
        <v>230.08500000000001</v>
      </c>
      <c r="P4826" s="10">
        <f>cpi!$I$2</f>
        <v>245.51900000000001</v>
      </c>
      <c r="Q4826" s="10">
        <f t="shared" si="606"/>
        <v>1.0670795575548166</v>
      </c>
      <c r="R4826" s="8" t="str">
        <f t="shared" si="607"/>
        <v/>
      </c>
      <c r="S4826" s="11">
        <f t="shared" si="608"/>
        <v>1280495.4690657801</v>
      </c>
      <c r="T4826" s="11">
        <f t="shared" si="608"/>
        <v>634931.54417715187</v>
      </c>
      <c r="U4826" s="11">
        <f t="shared" si="608"/>
        <v>634931.54417715187</v>
      </c>
    </row>
    <row r="4827" spans="1:21" x14ac:dyDescent="0.2">
      <c r="A4827" s="5">
        <v>4874</v>
      </c>
      <c r="B4827" s="17">
        <v>28</v>
      </c>
      <c r="C4827" s="16">
        <v>8</v>
      </c>
      <c r="D4827" s="16">
        <v>2015</v>
      </c>
      <c r="E4827" s="18">
        <v>42833</v>
      </c>
      <c r="F4827" s="9" t="s">
        <v>4756</v>
      </c>
      <c r="G4827" s="3">
        <v>1200000</v>
      </c>
      <c r="H4827" s="3">
        <v>376976</v>
      </c>
      <c r="I4827" s="3">
        <v>3048209</v>
      </c>
      <c r="J4827" s="8" t="str">
        <f t="shared" si="602"/>
        <v/>
      </c>
      <c r="K4827" s="8" t="str">
        <f t="shared" si="603"/>
        <v/>
      </c>
      <c r="L4827" s="8" t="str">
        <f t="shared" si="604"/>
        <v>Que Horas Ela Volta?</v>
      </c>
      <c r="M4827" s="8" t="str">
        <f t="shared" si="605"/>
        <v/>
      </c>
      <c r="N4827" s="8" t="str">
        <f t="shared" si="601"/>
        <v>Que Horas Ela Volta?</v>
      </c>
      <c r="O4827" s="10">
        <f>INDEX(cpi!$A$1:$M$106,MATCH($D4827,cpi!$A:$A,0),MATCH($C4827,cpi!$1:$1,0))</f>
        <v>238.316</v>
      </c>
      <c r="P4827" s="10">
        <f>cpi!$I$2</f>
        <v>245.51900000000001</v>
      </c>
      <c r="Q4827" s="10">
        <f t="shared" si="606"/>
        <v>1.030224575773343</v>
      </c>
      <c r="R4827" s="8" t="str">
        <f t="shared" si="607"/>
        <v/>
      </c>
      <c r="S4827" s="11">
        <f t="shared" si="608"/>
        <v>1236269.4909280117</v>
      </c>
      <c r="T4827" s="11">
        <f t="shared" si="608"/>
        <v>388369.93967673177</v>
      </c>
      <c r="U4827" s="11">
        <f t="shared" si="608"/>
        <v>3140339.8238934861</v>
      </c>
    </row>
    <row r="4828" spans="1:21" x14ac:dyDescent="0.2">
      <c r="A4828" s="5">
        <v>4875</v>
      </c>
      <c r="B4828" s="17">
        <v>19</v>
      </c>
      <c r="C4828" s="16">
        <v>11</v>
      </c>
      <c r="D4828" s="16">
        <v>1982</v>
      </c>
      <c r="E4828" s="18">
        <v>30508</v>
      </c>
      <c r="F4828" s="9" t="s">
        <v>4757</v>
      </c>
      <c r="G4828" s="3">
        <v>1200000</v>
      </c>
      <c r="H4828" s="3">
        <v>255000</v>
      </c>
      <c r="I4828" s="3">
        <v>255000</v>
      </c>
      <c r="J4828" s="8" t="str">
        <f t="shared" si="602"/>
        <v/>
      </c>
      <c r="K4828" s="8" t="str">
        <f t="shared" si="603"/>
        <v/>
      </c>
      <c r="L4828" s="8" t="str">
        <f t="shared" si="604"/>
        <v>Q</v>
      </c>
      <c r="M4828" s="8" t="str">
        <f t="shared" si="605"/>
        <v/>
      </c>
      <c r="N4828" s="8" t="str">
        <f t="shared" si="601"/>
        <v>Q</v>
      </c>
      <c r="O4828" s="10">
        <f>INDEX(cpi!$A$1:$M$106,MATCH($D4828,cpi!$A:$A,0),MATCH($C4828,cpi!$1:$1,0))</f>
        <v>98</v>
      </c>
      <c r="P4828" s="10">
        <f>cpi!$I$2</f>
        <v>245.51900000000001</v>
      </c>
      <c r="Q4828" s="10">
        <f t="shared" si="606"/>
        <v>2.5052959183673469</v>
      </c>
      <c r="R4828" s="8" t="str">
        <f t="shared" si="607"/>
        <v/>
      </c>
      <c r="S4828" s="11">
        <f t="shared" si="608"/>
        <v>3006355.1020408161</v>
      </c>
      <c r="T4828" s="11">
        <f t="shared" si="608"/>
        <v>638850.45918367349</v>
      </c>
      <c r="U4828" s="11">
        <f t="shared" si="608"/>
        <v>638850.45918367349</v>
      </c>
    </row>
    <row r="4829" spans="1:21" x14ac:dyDescent="0.2">
      <c r="A4829" s="5">
        <v>4876</v>
      </c>
      <c r="B4829" s="17">
        <v>21</v>
      </c>
      <c r="C4829" s="16">
        <v>3</v>
      </c>
      <c r="D4829" s="16">
        <v>2003</v>
      </c>
      <c r="E4829" s="18">
        <v>38233</v>
      </c>
      <c r="F4829" s="9" t="s">
        <v>4758</v>
      </c>
      <c r="G4829" s="3">
        <v>1200000</v>
      </c>
      <c r="H4829" s="3">
        <v>58936</v>
      </c>
      <c r="I4829" s="3">
        <v>58936</v>
      </c>
      <c r="J4829" s="8" t="str">
        <f t="shared" si="602"/>
        <v/>
      </c>
      <c r="K4829" s="8" t="str">
        <f t="shared" si="603"/>
        <v/>
      </c>
      <c r="L4829" s="8" t="str">
        <f t="shared" si="604"/>
        <v>Down &amp; Out with the Dolls</v>
      </c>
      <c r="M4829" s="8" t="str">
        <f t="shared" si="605"/>
        <v/>
      </c>
      <c r="N4829" s="8" t="str">
        <f t="shared" si="601"/>
        <v>Down &amp; Out with the Dolls</v>
      </c>
      <c r="O4829" s="10">
        <f>INDEX(cpi!$A$1:$M$106,MATCH($D4829,cpi!$A:$A,0),MATCH($C4829,cpi!$1:$1,0))</f>
        <v>184.2</v>
      </c>
      <c r="P4829" s="10">
        <f>cpi!$I$2</f>
        <v>245.51900000000001</v>
      </c>
      <c r="Q4829" s="10">
        <f t="shared" si="606"/>
        <v>1.3328935939196527</v>
      </c>
      <c r="R4829" s="8" t="str">
        <f t="shared" si="607"/>
        <v/>
      </c>
      <c r="S4829" s="11">
        <f t="shared" si="608"/>
        <v>1599472.3127035832</v>
      </c>
      <c r="T4829" s="11">
        <f t="shared" si="608"/>
        <v>78555.41685124865</v>
      </c>
      <c r="U4829" s="11">
        <f t="shared" si="608"/>
        <v>78555.41685124865</v>
      </c>
    </row>
    <row r="4830" spans="1:21" x14ac:dyDescent="0.2">
      <c r="A4830" s="5">
        <v>4877</v>
      </c>
      <c r="B4830" s="17">
        <v>1</v>
      </c>
      <c r="C4830" s="16">
        <v>6</v>
      </c>
      <c r="D4830" s="16">
        <v>2012</v>
      </c>
      <c r="E4830" s="18">
        <v>40914</v>
      </c>
      <c r="F4830" s="9" t="s">
        <v>4759</v>
      </c>
      <c r="G4830" s="3">
        <v>1200000</v>
      </c>
      <c r="H4830" s="3">
        <v>26608</v>
      </c>
      <c r="I4830" s="3">
        <v>26608</v>
      </c>
      <c r="J4830" s="8" t="str">
        <f t="shared" si="602"/>
        <v/>
      </c>
      <c r="K4830" s="8" t="str">
        <f t="shared" si="603"/>
        <v/>
      </c>
      <c r="L4830" s="8" t="str">
        <f t="shared" si="604"/>
        <v>Pink Ribbons, Inc.</v>
      </c>
      <c r="M4830" s="8" t="str">
        <f t="shared" si="605"/>
        <v/>
      </c>
      <c r="N4830" s="8" t="str">
        <f t="shared" si="601"/>
        <v>Pink Ribbons, Inc.</v>
      </c>
      <c r="O4830" s="10">
        <f>INDEX(cpi!$A$1:$M$106,MATCH($D4830,cpi!$A:$A,0),MATCH($C4830,cpi!$1:$1,0))</f>
        <v>229.47800000000001</v>
      </c>
      <c r="P4830" s="10">
        <f>cpi!$I$2</f>
        <v>245.51900000000001</v>
      </c>
      <c r="Q4830" s="10">
        <f t="shared" si="606"/>
        <v>1.0699021256939663</v>
      </c>
      <c r="R4830" s="8" t="str">
        <f t="shared" si="607"/>
        <v/>
      </c>
      <c r="S4830" s="11">
        <f t="shared" si="608"/>
        <v>1283882.5508327596</v>
      </c>
      <c r="T4830" s="11">
        <f t="shared" si="608"/>
        <v>28467.955760465054</v>
      </c>
      <c r="U4830" s="11">
        <f t="shared" si="608"/>
        <v>28467.955760465054</v>
      </c>
    </row>
    <row r="4831" spans="1:21" x14ac:dyDescent="0.2">
      <c r="A4831" s="5">
        <v>4878</v>
      </c>
      <c r="B4831" s="17">
        <v>11</v>
      </c>
      <c r="C4831" s="16">
        <v>2</v>
      </c>
      <c r="D4831" s="16">
        <v>2011</v>
      </c>
      <c r="E4831" s="18">
        <v>40849</v>
      </c>
      <c r="F4831" s="9" t="s">
        <v>4760</v>
      </c>
      <c r="G4831" s="3">
        <v>1200000</v>
      </c>
      <c r="H4831" s="3">
        <v>7826</v>
      </c>
      <c r="I4831" s="3">
        <v>7826</v>
      </c>
      <c r="J4831" s="8" t="str">
        <f t="shared" si="602"/>
        <v/>
      </c>
      <c r="K4831" s="8" t="str">
        <f t="shared" si="603"/>
        <v/>
      </c>
      <c r="L4831" s="8" t="str">
        <f t="shared" si="604"/>
        <v>Certifiably Jonathan</v>
      </c>
      <c r="M4831" s="8" t="str">
        <f t="shared" si="605"/>
        <v/>
      </c>
      <c r="N4831" s="8" t="str">
        <f t="shared" si="601"/>
        <v>Certifiably Jonathan</v>
      </c>
      <c r="O4831" s="10">
        <f>INDEX(cpi!$A$1:$M$106,MATCH($D4831,cpi!$A:$A,0),MATCH($C4831,cpi!$1:$1,0))</f>
        <v>221.309</v>
      </c>
      <c r="P4831" s="10">
        <f>cpi!$I$2</f>
        <v>245.51900000000001</v>
      </c>
      <c r="Q4831" s="10">
        <f t="shared" si="606"/>
        <v>1.109394556931711</v>
      </c>
      <c r="R4831" s="8" t="str">
        <f t="shared" si="607"/>
        <v/>
      </c>
      <c r="S4831" s="11">
        <f t="shared" si="608"/>
        <v>1331273.4683180531</v>
      </c>
      <c r="T4831" s="11">
        <f t="shared" si="608"/>
        <v>8682.12180254757</v>
      </c>
      <c r="U4831" s="11">
        <f t="shared" si="608"/>
        <v>8682.12180254757</v>
      </c>
    </row>
    <row r="4832" spans="1:21" x14ac:dyDescent="0.2">
      <c r="A4832" s="5">
        <v>4879</v>
      </c>
      <c r="B4832" s="17">
        <v>18</v>
      </c>
      <c r="C4832" s="16">
        <v>9</v>
      </c>
      <c r="D4832" s="16">
        <v>2015</v>
      </c>
      <c r="E4832" s="18">
        <v>42530</v>
      </c>
      <c r="F4832" s="9" t="s">
        <v>4761</v>
      </c>
      <c r="G4832" s="3">
        <v>1200000</v>
      </c>
      <c r="H4832" s="3">
        <v>4254</v>
      </c>
      <c r="I4832" s="3">
        <v>4254</v>
      </c>
      <c r="J4832" s="8" t="str">
        <f t="shared" si="602"/>
        <v/>
      </c>
      <c r="K4832" s="8" t="str">
        <f t="shared" si="603"/>
        <v/>
      </c>
      <c r="L4832" s="8" t="str">
        <f t="shared" si="604"/>
        <v>La navaja de Don Juan</v>
      </c>
      <c r="M4832" s="8" t="str">
        <f t="shared" si="605"/>
        <v/>
      </c>
      <c r="N4832" s="8" t="str">
        <f t="shared" si="601"/>
        <v>La navaja de Don Juan</v>
      </c>
      <c r="O4832" s="10">
        <f>INDEX(cpi!$A$1:$M$106,MATCH($D4832,cpi!$A:$A,0),MATCH($C4832,cpi!$1:$1,0))</f>
        <v>237.94499999999999</v>
      </c>
      <c r="P4832" s="10">
        <f>cpi!$I$2</f>
        <v>245.51900000000001</v>
      </c>
      <c r="Q4832" s="10">
        <f t="shared" si="606"/>
        <v>1.0318308852886171</v>
      </c>
      <c r="R4832" s="8" t="str">
        <f t="shared" si="607"/>
        <v/>
      </c>
      <c r="S4832" s="11">
        <f t="shared" si="608"/>
        <v>1238197.0623463406</v>
      </c>
      <c r="T4832" s="11">
        <f t="shared" si="608"/>
        <v>4389.4085860177775</v>
      </c>
      <c r="U4832" s="11">
        <f t="shared" si="608"/>
        <v>4389.4085860177775</v>
      </c>
    </row>
    <row r="4833" spans="1:21" x14ac:dyDescent="0.2">
      <c r="A4833" s="5">
        <v>4880</v>
      </c>
      <c r="B4833" s="17">
        <v>31</v>
      </c>
      <c r="C4833" s="16">
        <v>12</v>
      </c>
      <c r="D4833" s="16">
        <v>2008</v>
      </c>
      <c r="E4833" s="18">
        <v>40371</v>
      </c>
      <c r="F4833" s="9" t="s">
        <v>4762</v>
      </c>
      <c r="G4833" s="3">
        <v>1200000</v>
      </c>
      <c r="H4833" s="3">
        <v>0</v>
      </c>
      <c r="I4833" s="3">
        <v>81338</v>
      </c>
      <c r="J4833" s="8" t="str">
        <f t="shared" si="602"/>
        <v/>
      </c>
      <c r="K4833" s="8" t="str">
        <f t="shared" si="603"/>
        <v/>
      </c>
      <c r="L4833" s="8" t="str">
        <f t="shared" si="604"/>
        <v>Extreme Movie</v>
      </c>
      <c r="M4833" s="8" t="str">
        <f t="shared" si="605"/>
        <v/>
      </c>
      <c r="N4833" s="8" t="str">
        <f t="shared" si="601"/>
        <v>Extreme Movie</v>
      </c>
      <c r="O4833" s="10">
        <f>INDEX(cpi!$A$1:$M$106,MATCH($D4833,cpi!$A:$A,0),MATCH($C4833,cpi!$1:$1,0))</f>
        <v>210.22800000000001</v>
      </c>
      <c r="P4833" s="10">
        <f>cpi!$I$2</f>
        <v>245.51900000000001</v>
      </c>
      <c r="Q4833" s="10">
        <f t="shared" si="606"/>
        <v>1.1678701219628214</v>
      </c>
      <c r="R4833" s="8" t="str">
        <f t="shared" si="607"/>
        <v/>
      </c>
      <c r="S4833" s="11">
        <f t="shared" si="608"/>
        <v>1401444.1463553857</v>
      </c>
      <c r="T4833" s="11">
        <f t="shared" si="608"/>
        <v>0</v>
      </c>
      <c r="U4833" s="11">
        <f t="shared" si="608"/>
        <v>94992.219980211958</v>
      </c>
    </row>
    <row r="4834" spans="1:21" x14ac:dyDescent="0.2">
      <c r="A4834" s="5">
        <v>4881</v>
      </c>
      <c r="B4834" s="17">
        <v>20</v>
      </c>
      <c r="C4834" s="16">
        <v>10</v>
      </c>
      <c r="D4834" s="16">
        <v>1936</v>
      </c>
      <c r="E4834" s="18">
        <v>13737</v>
      </c>
      <c r="F4834" s="9" t="s">
        <v>4763</v>
      </c>
      <c r="G4834" s="3">
        <v>1200000</v>
      </c>
      <c r="H4834" s="3">
        <v>0</v>
      </c>
      <c r="I4834" s="3">
        <v>0</v>
      </c>
      <c r="J4834" s="8">
        <f t="shared" si="602"/>
        <v>1</v>
      </c>
      <c r="K4834" s="8" t="str">
        <f t="shared" si="603"/>
        <v/>
      </c>
      <c r="L4834" s="8" t="str">
        <f t="shared" si="604"/>
        <v>Charge of the Light Brigade, The</v>
      </c>
      <c r="M4834" s="8" t="str">
        <f t="shared" si="605"/>
        <v/>
      </c>
      <c r="N4834" s="8" t="str">
        <f t="shared" si="601"/>
        <v>Charge of the Light Brigade, The</v>
      </c>
      <c r="O4834" s="10">
        <f>INDEX(cpi!$A$1:$M$106,MATCH($D4834,cpi!$A:$A,0),MATCH($C4834,cpi!$1:$1,0))</f>
        <v>14</v>
      </c>
      <c r="P4834" s="10">
        <f>cpi!$I$2</f>
        <v>245.51900000000001</v>
      </c>
      <c r="Q4834" s="10">
        <f t="shared" si="606"/>
        <v>17.53707142857143</v>
      </c>
      <c r="R4834" s="8" t="str">
        <f t="shared" si="607"/>
        <v/>
      </c>
      <c r="S4834" s="11">
        <f t="shared" si="608"/>
        <v>21044485.714285716</v>
      </c>
      <c r="T4834" s="11">
        <f t="shared" si="608"/>
        <v>0</v>
      </c>
      <c r="U4834" s="11">
        <f t="shared" si="608"/>
        <v>0</v>
      </c>
    </row>
    <row r="4835" spans="1:21" x14ac:dyDescent="0.2">
      <c r="A4835" s="5">
        <v>4882</v>
      </c>
      <c r="B4835" s="17">
        <v>18</v>
      </c>
      <c r="C4835" s="16">
        <v>6</v>
      </c>
      <c r="D4835" s="16">
        <v>2004</v>
      </c>
      <c r="E4835" s="18">
        <v>38509</v>
      </c>
      <c r="F4835" s="9" t="s">
        <v>4764</v>
      </c>
      <c r="G4835" s="3">
        <v>1200000</v>
      </c>
      <c r="H4835" s="3">
        <v>0</v>
      </c>
      <c r="I4835" s="3">
        <v>0</v>
      </c>
      <c r="J4835" s="8">
        <f t="shared" si="602"/>
        <v>1</v>
      </c>
      <c r="K4835" s="8" t="str">
        <f t="shared" si="603"/>
        <v/>
      </c>
      <c r="L4835" s="8" t="str">
        <f t="shared" si="604"/>
        <v>Grand Theft Parsons</v>
      </c>
      <c r="M4835" s="8" t="str">
        <f t="shared" si="605"/>
        <v/>
      </c>
      <c r="N4835" s="8" t="str">
        <f t="shared" si="601"/>
        <v>Grand Theft Parsons</v>
      </c>
      <c r="O4835" s="10">
        <f>INDEX(cpi!$A$1:$M$106,MATCH($D4835,cpi!$A:$A,0),MATCH($C4835,cpi!$1:$1,0))</f>
        <v>189.7</v>
      </c>
      <c r="P4835" s="10">
        <f>cpi!$I$2</f>
        <v>245.51900000000001</v>
      </c>
      <c r="Q4835" s="10">
        <f t="shared" si="606"/>
        <v>1.2942488139167108</v>
      </c>
      <c r="R4835" s="8" t="str">
        <f t="shared" si="607"/>
        <v/>
      </c>
      <c r="S4835" s="11">
        <f t="shared" si="608"/>
        <v>1553098.5767000529</v>
      </c>
      <c r="T4835" s="11">
        <f t="shared" si="608"/>
        <v>0</v>
      </c>
      <c r="U4835" s="11">
        <f t="shared" si="608"/>
        <v>0</v>
      </c>
    </row>
    <row r="4836" spans="1:21" x14ac:dyDescent="0.2">
      <c r="A4836" s="5">
        <v>4883</v>
      </c>
      <c r="B4836" s="17">
        <v>28</v>
      </c>
      <c r="C4836" s="16">
        <v>8</v>
      </c>
      <c r="D4836" s="16">
        <v>2012</v>
      </c>
      <c r="E4836" s="18">
        <v>41737</v>
      </c>
      <c r="F4836" s="9" t="s">
        <v>4765</v>
      </c>
      <c r="G4836" s="3">
        <v>1200000</v>
      </c>
      <c r="H4836" s="3">
        <v>0</v>
      </c>
      <c r="I4836" s="3">
        <v>0</v>
      </c>
      <c r="J4836" s="8">
        <f t="shared" si="602"/>
        <v>1</v>
      </c>
      <c r="K4836" s="8" t="str">
        <f t="shared" si="603"/>
        <v/>
      </c>
      <c r="L4836" s="8" t="str">
        <f t="shared" si="604"/>
        <v>Below Zero</v>
      </c>
      <c r="M4836" s="8" t="str">
        <f t="shared" si="605"/>
        <v/>
      </c>
      <c r="N4836" s="8" t="str">
        <f t="shared" si="601"/>
        <v>Below Zero</v>
      </c>
      <c r="O4836" s="10">
        <f>INDEX(cpi!$A$1:$M$106,MATCH($D4836,cpi!$A:$A,0),MATCH($C4836,cpi!$1:$1,0))</f>
        <v>230.37899999999999</v>
      </c>
      <c r="P4836" s="10">
        <f>cpi!$I$2</f>
        <v>245.51900000000001</v>
      </c>
      <c r="Q4836" s="10">
        <f t="shared" si="606"/>
        <v>1.0657177954587875</v>
      </c>
      <c r="R4836" s="8" t="str">
        <f t="shared" si="607"/>
        <v/>
      </c>
      <c r="S4836" s="11">
        <f t="shared" si="608"/>
        <v>1278861.3545505451</v>
      </c>
      <c r="T4836" s="11">
        <f t="shared" si="608"/>
        <v>0</v>
      </c>
      <c r="U4836" s="11">
        <f t="shared" si="608"/>
        <v>0</v>
      </c>
    </row>
    <row r="4837" spans="1:21" x14ac:dyDescent="0.2">
      <c r="A4837" s="5">
        <v>4884</v>
      </c>
      <c r="B4837" s="17">
        <v>7</v>
      </c>
      <c r="C4837" s="16">
        <v>9</v>
      </c>
      <c r="D4837" s="16">
        <v>2012</v>
      </c>
      <c r="E4837" s="18">
        <v>41099</v>
      </c>
      <c r="F4837" s="9" t="s">
        <v>4766</v>
      </c>
      <c r="G4837" s="3">
        <v>1200000</v>
      </c>
      <c r="H4837" s="3">
        <v>0</v>
      </c>
      <c r="I4837" s="3">
        <v>0</v>
      </c>
      <c r="J4837" s="8">
        <f t="shared" si="602"/>
        <v>1</v>
      </c>
      <c r="K4837" s="8" t="str">
        <f t="shared" si="603"/>
        <v/>
      </c>
      <c r="L4837" s="8" t="str">
        <f t="shared" si="604"/>
        <v>Crowsnest</v>
      </c>
      <c r="M4837" s="8" t="str">
        <f t="shared" si="605"/>
        <v/>
      </c>
      <c r="N4837" s="8" t="str">
        <f t="shared" si="601"/>
        <v>Crowsnest</v>
      </c>
      <c r="O4837" s="10">
        <f>INDEX(cpi!$A$1:$M$106,MATCH($D4837,cpi!$A:$A,0),MATCH($C4837,cpi!$1:$1,0))</f>
        <v>231.40700000000001</v>
      </c>
      <c r="P4837" s="10">
        <f>cpi!$I$2</f>
        <v>245.51900000000001</v>
      </c>
      <c r="Q4837" s="10">
        <f t="shared" si="606"/>
        <v>1.0609834620387455</v>
      </c>
      <c r="R4837" s="8" t="str">
        <f t="shared" si="607"/>
        <v/>
      </c>
      <c r="S4837" s="11">
        <f t="shared" si="608"/>
        <v>1273180.1544464945</v>
      </c>
      <c r="T4837" s="11">
        <f t="shared" si="608"/>
        <v>0</v>
      </c>
      <c r="U4837" s="11">
        <f t="shared" si="608"/>
        <v>0</v>
      </c>
    </row>
    <row r="4838" spans="1:21" x14ac:dyDescent="0.2">
      <c r="A4838" s="5">
        <v>4885</v>
      </c>
      <c r="B4838" s="17">
        <v>14</v>
      </c>
      <c r="C4838" s="16">
        <v>9</v>
      </c>
      <c r="D4838" s="16">
        <v>2012</v>
      </c>
      <c r="E4838" s="18">
        <v>41314</v>
      </c>
      <c r="F4838" s="9" t="s">
        <v>4767</v>
      </c>
      <c r="G4838" s="3">
        <v>1200000</v>
      </c>
      <c r="H4838">
        <v>0</v>
      </c>
      <c r="I4838">
        <v>0</v>
      </c>
      <c r="J4838" s="8">
        <f t="shared" si="602"/>
        <v>1</v>
      </c>
      <c r="K4838" s="8" t="str">
        <f t="shared" si="603"/>
        <v/>
      </c>
      <c r="L4838" s="8" t="str">
        <f t="shared" si="604"/>
        <v>Airborne</v>
      </c>
      <c r="M4838" s="8" t="str">
        <f t="shared" si="605"/>
        <v/>
      </c>
      <c r="N4838" s="8" t="str">
        <f t="shared" si="601"/>
        <v>Airborne</v>
      </c>
      <c r="O4838" s="10">
        <f>INDEX(cpi!$A$1:$M$106,MATCH($D4838,cpi!$A:$A,0),MATCH($C4838,cpi!$1:$1,0))</f>
        <v>231.40700000000001</v>
      </c>
      <c r="P4838" s="10">
        <f>cpi!$I$2</f>
        <v>245.51900000000001</v>
      </c>
      <c r="Q4838" s="10">
        <f t="shared" si="606"/>
        <v>1.0609834620387455</v>
      </c>
      <c r="R4838" s="8" t="str">
        <f t="shared" si="607"/>
        <v/>
      </c>
      <c r="S4838" s="11">
        <f t="shared" si="608"/>
        <v>1273180.1544464945</v>
      </c>
      <c r="T4838" s="11">
        <f t="shared" si="608"/>
        <v>0</v>
      </c>
      <c r="U4838" s="11">
        <f t="shared" si="608"/>
        <v>0</v>
      </c>
    </row>
    <row r="4839" spans="1:21" x14ac:dyDescent="0.2">
      <c r="A4839" s="5">
        <v>4886</v>
      </c>
      <c r="B4839" s="17">
        <v>9</v>
      </c>
      <c r="C4839" s="16">
        <v>9</v>
      </c>
      <c r="D4839" s="16">
        <v>2014</v>
      </c>
      <c r="E4839" s="18">
        <v>41891</v>
      </c>
      <c r="F4839" s="9" t="s">
        <v>4768</v>
      </c>
      <c r="G4839" s="3">
        <v>1200000</v>
      </c>
      <c r="H4839" s="3">
        <v>0</v>
      </c>
      <c r="I4839" s="3">
        <v>0</v>
      </c>
      <c r="J4839" s="8">
        <f t="shared" si="602"/>
        <v>1</v>
      </c>
      <c r="K4839" s="8" t="str">
        <f t="shared" si="603"/>
        <v/>
      </c>
      <c r="L4839" s="8" t="str">
        <f t="shared" si="604"/>
        <v>Cotton Comes to Harlem</v>
      </c>
      <c r="M4839" s="8" t="str">
        <f t="shared" si="605"/>
        <v/>
      </c>
      <c r="N4839" s="8" t="str">
        <f t="shared" si="601"/>
        <v>Cotton Comes to Harlem</v>
      </c>
      <c r="O4839" s="10">
        <f>INDEX(cpi!$A$1:$M$106,MATCH($D4839,cpi!$A:$A,0),MATCH($C4839,cpi!$1:$1,0))</f>
        <v>238.03100000000001</v>
      </c>
      <c r="P4839" s="10">
        <f>cpi!$I$2</f>
        <v>245.51900000000001</v>
      </c>
      <c r="Q4839" s="10">
        <f t="shared" si="606"/>
        <v>1.0314580873919783</v>
      </c>
      <c r="R4839" s="8" t="str">
        <f t="shared" si="607"/>
        <v/>
      </c>
      <c r="S4839" s="11">
        <f t="shared" si="608"/>
        <v>1237749.7048703739</v>
      </c>
      <c r="T4839" s="11">
        <f t="shared" si="608"/>
        <v>0</v>
      </c>
      <c r="U4839" s="11">
        <f t="shared" si="608"/>
        <v>0</v>
      </c>
    </row>
    <row r="4840" spans="1:21" x14ac:dyDescent="0.2">
      <c r="A4840" s="5">
        <v>4887</v>
      </c>
      <c r="B4840" s="17">
        <v>3</v>
      </c>
      <c r="C4840" s="16">
        <v>2</v>
      </c>
      <c r="D4840" s="16">
        <v>2015</v>
      </c>
      <c r="E4840" s="18">
        <v>42065</v>
      </c>
      <c r="F4840" s="9" t="s">
        <v>4769</v>
      </c>
      <c r="G4840" s="3">
        <v>1200000</v>
      </c>
      <c r="H4840" s="3">
        <v>0</v>
      </c>
      <c r="I4840" s="3">
        <v>0</v>
      </c>
      <c r="J4840" s="8">
        <f t="shared" si="602"/>
        <v>1</v>
      </c>
      <c r="K4840" s="8" t="str">
        <f t="shared" si="603"/>
        <v/>
      </c>
      <c r="L4840" s="8" t="str">
        <f t="shared" si="604"/>
        <v>Bleeding Hearts</v>
      </c>
      <c r="M4840" s="8" t="str">
        <f t="shared" si="605"/>
        <v/>
      </c>
      <c r="N4840" s="8" t="str">
        <f t="shared" si="601"/>
        <v>Bleeding Hearts</v>
      </c>
      <c r="O4840" s="10">
        <f>INDEX(cpi!$A$1:$M$106,MATCH($D4840,cpi!$A:$A,0),MATCH($C4840,cpi!$1:$1,0))</f>
        <v>234.72200000000001</v>
      </c>
      <c r="P4840" s="10">
        <f>cpi!$I$2</f>
        <v>245.51900000000001</v>
      </c>
      <c r="Q4840" s="10">
        <f t="shared" si="606"/>
        <v>1.0459990968038786</v>
      </c>
      <c r="R4840" s="8" t="str">
        <f t="shared" si="607"/>
        <v/>
      </c>
      <c r="S4840" s="11">
        <f t="shared" si="608"/>
        <v>1255198.9161646543</v>
      </c>
      <c r="T4840" s="11">
        <f t="shared" si="608"/>
        <v>0</v>
      </c>
      <c r="U4840" s="11">
        <f t="shared" si="608"/>
        <v>0</v>
      </c>
    </row>
    <row r="4841" spans="1:21" x14ac:dyDescent="0.2">
      <c r="A4841" s="5">
        <v>4888</v>
      </c>
      <c r="B4841" s="17">
        <v>31</v>
      </c>
      <c r="C4841" s="16">
        <v>12</v>
      </c>
      <c r="D4841" s="16">
        <v>2013</v>
      </c>
      <c r="E4841" s="18">
        <v>42197</v>
      </c>
      <c r="F4841" s="9" t="s">
        <v>4770</v>
      </c>
      <c r="G4841" s="3">
        <v>1200000</v>
      </c>
      <c r="H4841">
        <v>0</v>
      </c>
      <c r="I4841">
        <v>0</v>
      </c>
      <c r="J4841" s="8">
        <f t="shared" si="602"/>
        <v>1</v>
      </c>
      <c r="K4841" s="8" t="str">
        <f t="shared" si="603"/>
        <v/>
      </c>
      <c r="L4841" s="8" t="str">
        <f t="shared" si="604"/>
        <v>The Wicked Within</v>
      </c>
      <c r="M4841" s="8" t="str">
        <f t="shared" si="605"/>
        <v/>
      </c>
      <c r="N4841" s="8" t="str">
        <f t="shared" si="601"/>
        <v>The Wicked Within</v>
      </c>
      <c r="O4841" s="10">
        <f>INDEX(cpi!$A$1:$M$106,MATCH($D4841,cpi!$A:$A,0),MATCH($C4841,cpi!$1:$1,0))</f>
        <v>233.04900000000001</v>
      </c>
      <c r="P4841" s="10">
        <f>cpi!$I$2</f>
        <v>245.51900000000001</v>
      </c>
      <c r="Q4841" s="10">
        <f t="shared" si="606"/>
        <v>1.0535080605366254</v>
      </c>
      <c r="R4841" s="8" t="str">
        <f t="shared" si="607"/>
        <v/>
      </c>
      <c r="S4841" s="11">
        <f t="shared" si="608"/>
        <v>1264209.6726439504</v>
      </c>
      <c r="T4841" s="11">
        <f t="shared" si="608"/>
        <v>0</v>
      </c>
      <c r="U4841" s="11">
        <f t="shared" si="608"/>
        <v>0</v>
      </c>
    </row>
    <row r="4842" spans="1:21" x14ac:dyDescent="0.2">
      <c r="A4842" s="5">
        <v>4889</v>
      </c>
      <c r="B4842" s="17">
        <v>21</v>
      </c>
      <c r="C4842" s="16">
        <v>3</v>
      </c>
      <c r="D4842" s="16">
        <v>2014</v>
      </c>
      <c r="E4842" s="18">
        <v>42250</v>
      </c>
      <c r="F4842" s="9" t="s">
        <v>5390</v>
      </c>
      <c r="G4842" s="3">
        <v>1150000</v>
      </c>
      <c r="H4842" s="3">
        <v>60755732</v>
      </c>
      <c r="I4842" s="3">
        <v>63777092</v>
      </c>
      <c r="J4842" s="8" t="str">
        <f t="shared" si="602"/>
        <v/>
      </c>
      <c r="K4842" s="8" t="str">
        <f t="shared" si="603"/>
        <v/>
      </c>
      <c r="L4842" s="8" t="str">
        <f t="shared" si="604"/>
        <v>God's Not Dead</v>
      </c>
      <c r="M4842" s="8" t="str">
        <f t="shared" si="605"/>
        <v/>
      </c>
      <c r="N4842" s="8" t="str">
        <f t="shared" si="601"/>
        <v>God's Not Dead</v>
      </c>
      <c r="O4842" s="10">
        <f>INDEX(cpi!$A$1:$M$106,MATCH($D4842,cpi!$A:$A,0),MATCH($C4842,cpi!$1:$1,0))</f>
        <v>236.29300000000001</v>
      </c>
      <c r="P4842" s="10">
        <f>cpi!$I$2</f>
        <v>245.51900000000001</v>
      </c>
      <c r="Q4842" s="10">
        <f t="shared" si="606"/>
        <v>1.0390447452950362</v>
      </c>
      <c r="R4842" s="8" t="str">
        <f t="shared" si="607"/>
        <v/>
      </c>
      <c r="S4842" s="11">
        <f t="shared" si="608"/>
        <v>1194901.4570892917</v>
      </c>
      <c r="T4842" s="11">
        <f t="shared" si="608"/>
        <v>63127924.081153482</v>
      </c>
      <c r="U4842" s="11">
        <f t="shared" si="608"/>
        <v>66267252.31279809</v>
      </c>
    </row>
    <row r="4843" spans="1:21" x14ac:dyDescent="0.2">
      <c r="A4843" s="5">
        <v>4890</v>
      </c>
      <c r="B4843" s="17">
        <v>7</v>
      </c>
      <c r="C4843" s="16">
        <v>10</v>
      </c>
      <c r="D4843" s="16">
        <v>2005</v>
      </c>
      <c r="E4843" s="18">
        <v>38543</v>
      </c>
      <c r="F4843" s="9" t="s">
        <v>4772</v>
      </c>
      <c r="G4843" s="3">
        <v>1125000</v>
      </c>
      <c r="H4843" s="3">
        <v>16124543</v>
      </c>
      <c r="I4843" s="3">
        <v>18673274</v>
      </c>
      <c r="J4843" s="8" t="str">
        <f t="shared" si="602"/>
        <v/>
      </c>
      <c r="K4843" s="8" t="str">
        <f t="shared" si="603"/>
        <v/>
      </c>
      <c r="L4843" s="8" t="str">
        <f t="shared" si="604"/>
        <v>Waiting...</v>
      </c>
      <c r="M4843" s="8" t="str">
        <f t="shared" si="605"/>
        <v/>
      </c>
      <c r="N4843" s="8" t="str">
        <f t="shared" si="601"/>
        <v>Waiting...</v>
      </c>
      <c r="O4843" s="10">
        <f>INDEX(cpi!$A$1:$M$106,MATCH($D4843,cpi!$A:$A,0),MATCH($C4843,cpi!$1:$1,0))</f>
        <v>199.2</v>
      </c>
      <c r="P4843" s="10">
        <f>cpi!$I$2</f>
        <v>245.51900000000001</v>
      </c>
      <c r="Q4843" s="10">
        <f t="shared" si="606"/>
        <v>1.2325251004016065</v>
      </c>
      <c r="R4843" s="8" t="str">
        <f t="shared" si="607"/>
        <v/>
      </c>
      <c r="S4843" s="11">
        <f t="shared" si="608"/>
        <v>1386590.7379518072</v>
      </c>
      <c r="T4843" s="11">
        <f t="shared" si="608"/>
        <v>19873903.980005022</v>
      </c>
      <c r="U4843" s="11">
        <f t="shared" si="608"/>
        <v>23015278.911676709</v>
      </c>
    </row>
    <row r="4844" spans="1:21" x14ac:dyDescent="0.2">
      <c r="A4844" s="5">
        <v>4891</v>
      </c>
      <c r="B4844" s="17">
        <v>12</v>
      </c>
      <c r="C4844" s="16">
        <v>5</v>
      </c>
      <c r="D4844" s="16">
        <v>2006</v>
      </c>
      <c r="E4844" s="18">
        <v>39056</v>
      </c>
      <c r="F4844" s="9" t="s">
        <v>4773</v>
      </c>
      <c r="G4844" s="3">
        <v>1125000</v>
      </c>
      <c r="H4844" s="3">
        <v>6408</v>
      </c>
      <c r="I4844" s="3">
        <v>414736</v>
      </c>
      <c r="J4844" s="8" t="str">
        <f t="shared" si="602"/>
        <v/>
      </c>
      <c r="K4844" s="8" t="str">
        <f t="shared" si="603"/>
        <v/>
      </c>
      <c r="L4844" s="8" t="str">
        <f t="shared" si="604"/>
        <v>Dead Man's Shoes</v>
      </c>
      <c r="M4844" s="8" t="str">
        <f t="shared" si="605"/>
        <v/>
      </c>
      <c r="N4844" s="8" t="str">
        <f t="shared" si="601"/>
        <v>Dead Man's Shoes</v>
      </c>
      <c r="O4844" s="10">
        <f>INDEX(cpi!$A$1:$M$106,MATCH($D4844,cpi!$A:$A,0),MATCH($C4844,cpi!$1:$1,0))</f>
        <v>202.5</v>
      </c>
      <c r="P4844" s="10">
        <f>cpi!$I$2</f>
        <v>245.51900000000001</v>
      </c>
      <c r="Q4844" s="10">
        <f t="shared" si="606"/>
        <v>1.2124395061728395</v>
      </c>
      <c r="R4844" s="8" t="str">
        <f t="shared" si="607"/>
        <v/>
      </c>
      <c r="S4844" s="11">
        <f t="shared" si="608"/>
        <v>1363994.4444444445</v>
      </c>
      <c r="T4844" s="11">
        <f t="shared" si="608"/>
        <v>7769.3123555555549</v>
      </c>
      <c r="U4844" s="11">
        <f t="shared" si="608"/>
        <v>502842.31103209878</v>
      </c>
    </row>
    <row r="4845" spans="1:21" x14ac:dyDescent="0.2">
      <c r="A4845" s="5">
        <v>4892</v>
      </c>
      <c r="B4845" s="17">
        <v>25</v>
      </c>
      <c r="C4845" s="16">
        <v>12</v>
      </c>
      <c r="D4845" s="16">
        <v>2005</v>
      </c>
      <c r="E4845" s="18">
        <v>39094</v>
      </c>
      <c r="F4845" s="9" t="s">
        <v>4774</v>
      </c>
      <c r="G4845" s="3">
        <v>1100000</v>
      </c>
      <c r="H4845" s="3">
        <v>16186348</v>
      </c>
      <c r="I4845" s="3">
        <v>29005064</v>
      </c>
      <c r="J4845" s="8" t="str">
        <f t="shared" si="602"/>
        <v/>
      </c>
      <c r="K4845" s="8" t="str">
        <f t="shared" si="603"/>
        <v/>
      </c>
      <c r="L4845" s="8" t="str">
        <f t="shared" si="604"/>
        <v>Wolf Creek</v>
      </c>
      <c r="M4845" s="8" t="str">
        <f t="shared" si="605"/>
        <v/>
      </c>
      <c r="N4845" s="8" t="str">
        <f t="shared" si="601"/>
        <v>Wolf Creek</v>
      </c>
      <c r="O4845" s="10">
        <f>INDEX(cpi!$A$1:$M$106,MATCH($D4845,cpi!$A:$A,0),MATCH($C4845,cpi!$1:$1,0))</f>
        <v>196.8</v>
      </c>
      <c r="P4845" s="10">
        <f>cpi!$I$2</f>
        <v>245.51900000000001</v>
      </c>
      <c r="Q4845" s="10">
        <f t="shared" si="606"/>
        <v>1.2475558943089431</v>
      </c>
      <c r="R4845" s="8" t="str">
        <f t="shared" si="607"/>
        <v/>
      </c>
      <c r="S4845" s="11">
        <f t="shared" si="608"/>
        <v>1372311.4837398373</v>
      </c>
      <c r="T4845" s="11">
        <f t="shared" si="608"/>
        <v>20193373.854735773</v>
      </c>
      <c r="U4845" s="11">
        <f t="shared" si="608"/>
        <v>36185438.558008127</v>
      </c>
    </row>
    <row r="4846" spans="1:21" x14ac:dyDescent="0.2">
      <c r="A4846" s="5">
        <v>4893</v>
      </c>
      <c r="B4846" s="17">
        <v>11</v>
      </c>
      <c r="C4846" s="16">
        <v>2</v>
      </c>
      <c r="D4846" s="16">
        <v>2005</v>
      </c>
      <c r="E4846" s="18">
        <v>38658</v>
      </c>
      <c r="F4846" s="9" t="s">
        <v>4775</v>
      </c>
      <c r="G4846" s="3">
        <v>1100000</v>
      </c>
      <c r="H4846" s="3">
        <v>4563167</v>
      </c>
      <c r="I4846" s="3">
        <v>24062965</v>
      </c>
      <c r="J4846" s="8" t="str">
        <f t="shared" si="602"/>
        <v/>
      </c>
      <c r="K4846" s="8" t="str">
        <f t="shared" si="603"/>
        <v/>
      </c>
      <c r="L4846" s="8" t="str">
        <f t="shared" si="604"/>
        <v>Ong-Bak</v>
      </c>
      <c r="M4846" s="8" t="str">
        <f t="shared" si="605"/>
        <v/>
      </c>
      <c r="N4846" s="8" t="str">
        <f t="shared" si="601"/>
        <v>Ong-Bak</v>
      </c>
      <c r="O4846" s="10">
        <f>INDEX(cpi!$A$1:$M$106,MATCH($D4846,cpi!$A:$A,0),MATCH($C4846,cpi!$1:$1,0))</f>
        <v>191.8</v>
      </c>
      <c r="P4846" s="10">
        <f>cpi!$I$2</f>
        <v>245.51900000000001</v>
      </c>
      <c r="Q4846" s="10">
        <f t="shared" si="606"/>
        <v>1.2800782064650678</v>
      </c>
      <c r="R4846" s="8" t="str">
        <f t="shared" si="607"/>
        <v/>
      </c>
      <c r="S4846" s="11">
        <f t="shared" si="608"/>
        <v>1408086.0271115745</v>
      </c>
      <c r="T4846" s="11">
        <f t="shared" si="608"/>
        <v>5841210.629160584</v>
      </c>
      <c r="U4846" s="11">
        <f t="shared" si="608"/>
        <v>30802477.079431698</v>
      </c>
    </row>
    <row r="4847" spans="1:21" x14ac:dyDescent="0.2">
      <c r="A4847" s="5">
        <v>4894</v>
      </c>
      <c r="B4847" s="17">
        <v>23</v>
      </c>
      <c r="C4847" s="16">
        <v>3</v>
      </c>
      <c r="D4847" s="16">
        <v>2012</v>
      </c>
      <c r="E4847" s="18">
        <v>41581</v>
      </c>
      <c r="F4847" s="9" t="s">
        <v>4776</v>
      </c>
      <c r="G4847" s="3">
        <v>1100000</v>
      </c>
      <c r="H4847" s="3">
        <v>4105123</v>
      </c>
      <c r="I4847" s="3">
        <v>9297407</v>
      </c>
      <c r="J4847" s="8" t="str">
        <f t="shared" si="602"/>
        <v/>
      </c>
      <c r="K4847" s="8" t="str">
        <f t="shared" si="603"/>
        <v/>
      </c>
      <c r="L4847" s="8" t="str">
        <f t="shared" si="604"/>
        <v>Serbuan maut</v>
      </c>
      <c r="M4847" s="8" t="str">
        <f t="shared" si="605"/>
        <v/>
      </c>
      <c r="N4847" s="8" t="str">
        <f t="shared" si="601"/>
        <v>Serbuan maut</v>
      </c>
      <c r="O4847" s="10">
        <f>INDEX(cpi!$A$1:$M$106,MATCH($D4847,cpi!$A:$A,0),MATCH($C4847,cpi!$1:$1,0))</f>
        <v>229.392</v>
      </c>
      <c r="P4847" s="10">
        <f>cpi!$I$2</f>
        <v>245.51900000000001</v>
      </c>
      <c r="Q4847" s="10">
        <f t="shared" si="606"/>
        <v>1.0703032363813909</v>
      </c>
      <c r="R4847" s="8" t="str">
        <f t="shared" si="607"/>
        <v/>
      </c>
      <c r="S4847" s="11">
        <f t="shared" si="608"/>
        <v>1177333.5600195299</v>
      </c>
      <c r="T4847" s="11">
        <f t="shared" si="608"/>
        <v>4393726.4326436846</v>
      </c>
      <c r="U4847" s="11">
        <f t="shared" si="608"/>
        <v>9951044.8020549994</v>
      </c>
    </row>
    <row r="4848" spans="1:21" x14ac:dyDescent="0.2">
      <c r="A4848" s="5">
        <v>4895</v>
      </c>
      <c r="B4848" s="17">
        <v>4</v>
      </c>
      <c r="C4848" s="16">
        <v>9</v>
      </c>
      <c r="D4848" s="16">
        <v>1987</v>
      </c>
      <c r="E4848" s="18">
        <v>31876</v>
      </c>
      <c r="F4848" s="9" t="s">
        <v>4777</v>
      </c>
      <c r="G4848" s="3">
        <v>1100000</v>
      </c>
      <c r="H4848" s="3">
        <v>1355728</v>
      </c>
      <c r="I4848" s="3">
        <v>1355728</v>
      </c>
      <c r="J4848" s="8" t="str">
        <f t="shared" si="602"/>
        <v/>
      </c>
      <c r="K4848" s="8" t="str">
        <f t="shared" si="603"/>
        <v/>
      </c>
      <c r="L4848" s="8" t="str">
        <f t="shared" si="604"/>
        <v>The Offspring</v>
      </c>
      <c r="M4848" s="8" t="str">
        <f t="shared" si="605"/>
        <v/>
      </c>
      <c r="N4848" s="8" t="str">
        <f t="shared" si="601"/>
        <v>The Offspring</v>
      </c>
      <c r="O4848" s="10">
        <f>INDEX(cpi!$A$1:$M$106,MATCH($D4848,cpi!$A:$A,0),MATCH($C4848,cpi!$1:$1,0))</f>
        <v>115</v>
      </c>
      <c r="P4848" s="10">
        <f>cpi!$I$2</f>
        <v>245.51900000000001</v>
      </c>
      <c r="Q4848" s="10">
        <f t="shared" si="606"/>
        <v>2.1349478260869565</v>
      </c>
      <c r="R4848" s="8" t="str">
        <f t="shared" si="607"/>
        <v/>
      </c>
      <c r="S4848" s="11">
        <f t="shared" si="608"/>
        <v>2348442.6086956523</v>
      </c>
      <c r="T4848" s="11">
        <f t="shared" si="608"/>
        <v>2894408.5463652173</v>
      </c>
      <c r="U4848" s="11">
        <f t="shared" si="608"/>
        <v>2894408.5463652173</v>
      </c>
    </row>
    <row r="4849" spans="1:21" x14ac:dyDescent="0.2">
      <c r="A4849" s="5">
        <v>4896</v>
      </c>
      <c r="B4849" s="17">
        <v>22</v>
      </c>
      <c r="C4849" s="16">
        <v>2</v>
      </c>
      <c r="D4849" s="16">
        <v>2002</v>
      </c>
      <c r="E4849" s="18">
        <v>37896</v>
      </c>
      <c r="F4849" s="9" t="s">
        <v>4778</v>
      </c>
      <c r="G4849" s="3">
        <v>1100000</v>
      </c>
      <c r="H4849" s="3">
        <v>247740</v>
      </c>
      <c r="I4849" s="3">
        <v>247740</v>
      </c>
      <c r="J4849" s="8" t="str">
        <f t="shared" si="602"/>
        <v/>
      </c>
      <c r="K4849" s="8" t="str">
        <f t="shared" si="603"/>
        <v/>
      </c>
      <c r="L4849" s="8" t="str">
        <f t="shared" si="604"/>
        <v>Sex with Strangers</v>
      </c>
      <c r="M4849" s="8" t="str">
        <f t="shared" si="605"/>
        <v/>
      </c>
      <c r="N4849" s="8" t="str">
        <f t="shared" si="601"/>
        <v>Sex with Strangers</v>
      </c>
      <c r="O4849" s="10">
        <f>INDEX(cpi!$A$1:$M$106,MATCH($D4849,cpi!$A:$A,0),MATCH($C4849,cpi!$1:$1,0))</f>
        <v>177.8</v>
      </c>
      <c r="P4849" s="10">
        <f>cpi!$I$2</f>
        <v>245.51900000000001</v>
      </c>
      <c r="Q4849" s="10">
        <f t="shared" si="606"/>
        <v>1.3808717660292462</v>
      </c>
      <c r="R4849" s="8" t="str">
        <f t="shared" si="607"/>
        <v/>
      </c>
      <c r="S4849" s="11">
        <f t="shared" si="608"/>
        <v>1518958.9426321709</v>
      </c>
      <c r="T4849" s="11">
        <f t="shared" si="608"/>
        <v>342097.17131608544</v>
      </c>
      <c r="U4849" s="11">
        <f t="shared" si="608"/>
        <v>342097.17131608544</v>
      </c>
    </row>
    <row r="4850" spans="1:21" x14ac:dyDescent="0.2">
      <c r="A4850" s="5">
        <v>4897</v>
      </c>
      <c r="B4850" s="17">
        <v>18</v>
      </c>
      <c r="C4850" s="16">
        <v>5</v>
      </c>
      <c r="D4850" s="16">
        <v>2012</v>
      </c>
      <c r="E4850" s="18">
        <v>41430</v>
      </c>
      <c r="F4850" s="9" t="s">
        <v>4779</v>
      </c>
      <c r="G4850" s="3">
        <v>1100000</v>
      </c>
      <c r="H4850">
        <v>56491</v>
      </c>
      <c r="I4850" s="3">
        <v>56491</v>
      </c>
      <c r="J4850" s="8" t="str">
        <f t="shared" si="602"/>
        <v/>
      </c>
      <c r="K4850" s="8" t="str">
        <f t="shared" si="603"/>
        <v/>
      </c>
      <c r="L4850" s="8" t="str">
        <f t="shared" si="604"/>
        <v>Beyond the Black Rainbow</v>
      </c>
      <c r="M4850" s="8" t="str">
        <f t="shared" si="605"/>
        <v/>
      </c>
      <c r="N4850" s="8" t="str">
        <f t="shared" si="601"/>
        <v>Beyond the Black Rainbow</v>
      </c>
      <c r="O4850" s="10">
        <f>INDEX(cpi!$A$1:$M$106,MATCH($D4850,cpi!$A:$A,0),MATCH($C4850,cpi!$1:$1,0))</f>
        <v>229.815</v>
      </c>
      <c r="P4850" s="10">
        <f>cpi!$I$2</f>
        <v>245.51900000000001</v>
      </c>
      <c r="Q4850" s="10">
        <f t="shared" si="606"/>
        <v>1.0683332245501818</v>
      </c>
      <c r="R4850" s="8" t="str">
        <f t="shared" si="607"/>
        <v/>
      </c>
      <c r="S4850" s="11">
        <f t="shared" si="608"/>
        <v>1175166.5470051998</v>
      </c>
      <c r="T4850" s="11">
        <f t="shared" si="608"/>
        <v>60351.212188064317</v>
      </c>
      <c r="U4850" s="11">
        <f t="shared" si="608"/>
        <v>60351.212188064317</v>
      </c>
    </row>
    <row r="4851" spans="1:21" x14ac:dyDescent="0.2">
      <c r="A4851" s="5">
        <v>4898</v>
      </c>
      <c r="B4851" s="17">
        <v>14</v>
      </c>
      <c r="C4851" s="16">
        <v>5</v>
      </c>
      <c r="D4851" s="16">
        <v>2003</v>
      </c>
      <c r="E4851" s="18">
        <v>38022</v>
      </c>
      <c r="F4851" s="9" t="s">
        <v>4780</v>
      </c>
      <c r="G4851" s="3">
        <v>1100000</v>
      </c>
      <c r="H4851">
        <v>39659</v>
      </c>
      <c r="I4851">
        <v>81371</v>
      </c>
      <c r="J4851" s="8" t="str">
        <f t="shared" si="602"/>
        <v/>
      </c>
      <c r="K4851" s="8" t="str">
        <f t="shared" si="603"/>
        <v/>
      </c>
      <c r="L4851" s="8" t="str">
        <f t="shared" si="604"/>
        <v>Dracula: Pages from a Virgin's Diary</v>
      </c>
      <c r="M4851" s="8" t="str">
        <f t="shared" si="605"/>
        <v/>
      </c>
      <c r="N4851" s="8" t="str">
        <f t="shared" si="601"/>
        <v>Dracula: Pages from a Virgin's Diary</v>
      </c>
      <c r="O4851" s="10">
        <f>INDEX(cpi!$A$1:$M$106,MATCH($D4851,cpi!$A:$A,0),MATCH($C4851,cpi!$1:$1,0))</f>
        <v>183.5</v>
      </c>
      <c r="P4851" s="10">
        <f>cpi!$I$2</f>
        <v>245.51900000000001</v>
      </c>
      <c r="Q4851" s="10">
        <f t="shared" si="606"/>
        <v>1.3379782016348774</v>
      </c>
      <c r="R4851" s="8" t="str">
        <f t="shared" si="607"/>
        <v/>
      </c>
      <c r="S4851" s="11">
        <f t="shared" si="608"/>
        <v>1471776.0217983651</v>
      </c>
      <c r="T4851" s="11">
        <f t="shared" si="608"/>
        <v>53062.877498637601</v>
      </c>
      <c r="U4851" s="11">
        <f t="shared" si="608"/>
        <v>108872.62424523161</v>
      </c>
    </row>
    <row r="4852" spans="1:21" x14ac:dyDescent="0.2">
      <c r="A4852" s="5">
        <v>4899</v>
      </c>
      <c r="B4852" s="17">
        <v>21</v>
      </c>
      <c r="C4852" s="16">
        <v>11</v>
      </c>
      <c r="D4852" s="16">
        <v>2014</v>
      </c>
      <c r="E4852" s="18">
        <v>42258</v>
      </c>
      <c r="F4852" s="9" t="s">
        <v>4781</v>
      </c>
      <c r="G4852" s="3">
        <v>1100000</v>
      </c>
      <c r="H4852">
        <v>2636</v>
      </c>
      <c r="I4852">
        <v>2636</v>
      </c>
      <c r="J4852" s="8" t="str">
        <f t="shared" si="602"/>
        <v/>
      </c>
      <c r="K4852" s="8" t="str">
        <f t="shared" si="603"/>
        <v/>
      </c>
      <c r="L4852" s="8" t="str">
        <f t="shared" si="604"/>
        <v>The Sleepwalker</v>
      </c>
      <c r="M4852" s="8" t="str">
        <f t="shared" si="605"/>
        <v/>
      </c>
      <c r="N4852" s="8" t="str">
        <f t="shared" si="601"/>
        <v>The Sleepwalker</v>
      </c>
      <c r="O4852" s="10">
        <f>INDEX(cpi!$A$1:$M$106,MATCH($D4852,cpi!$A:$A,0),MATCH($C4852,cpi!$1:$1,0))</f>
        <v>236.15100000000001</v>
      </c>
      <c r="P4852" s="10">
        <f>cpi!$I$2</f>
        <v>245.51900000000001</v>
      </c>
      <c r="Q4852" s="10">
        <f t="shared" si="606"/>
        <v>1.0396695334764621</v>
      </c>
      <c r="R4852" s="8" t="str">
        <f t="shared" si="607"/>
        <v/>
      </c>
      <c r="S4852" s="11">
        <f t="shared" si="608"/>
        <v>1143636.4868241083</v>
      </c>
      <c r="T4852" s="11">
        <f t="shared" si="608"/>
        <v>2740.5688902439542</v>
      </c>
      <c r="U4852" s="11">
        <f t="shared" si="608"/>
        <v>2740.5688902439542</v>
      </c>
    </row>
    <row r="4853" spans="1:21" x14ac:dyDescent="0.2">
      <c r="A4853" s="5">
        <v>4900</v>
      </c>
      <c r="B4853" s="17">
        <v>7</v>
      </c>
      <c r="C4853" s="16">
        <v>3</v>
      </c>
      <c r="D4853" s="16">
        <v>2017</v>
      </c>
      <c r="E4853" s="18">
        <v>42919</v>
      </c>
      <c r="F4853" s="9" t="s">
        <v>4782</v>
      </c>
      <c r="G4853" s="3">
        <v>1100000</v>
      </c>
      <c r="H4853">
        <v>0</v>
      </c>
      <c r="I4853">
        <v>27561</v>
      </c>
      <c r="J4853" s="8" t="str">
        <f t="shared" si="602"/>
        <v/>
      </c>
      <c r="K4853" s="8" t="str">
        <f t="shared" si="603"/>
        <v/>
      </c>
      <c r="L4853" s="8" t="str">
        <f t="shared" si="604"/>
        <v>Departure</v>
      </c>
      <c r="M4853" s="8" t="str">
        <f t="shared" si="605"/>
        <v/>
      </c>
      <c r="N4853" s="8" t="str">
        <f t="shared" si="601"/>
        <v>Departure</v>
      </c>
      <c r="O4853" s="10">
        <f>INDEX(cpi!$A$1:$M$106,MATCH($D4853,cpi!$A:$A,0),MATCH($C4853,cpi!$1:$1,0))</f>
        <v>243.80099999999999</v>
      </c>
      <c r="P4853" s="10">
        <f>cpi!$I$2</f>
        <v>245.51900000000001</v>
      </c>
      <c r="Q4853" s="10">
        <f t="shared" si="606"/>
        <v>1.0070467307353128</v>
      </c>
      <c r="R4853" s="8" t="str">
        <f t="shared" si="607"/>
        <v/>
      </c>
      <c r="S4853" s="11">
        <f t="shared" si="608"/>
        <v>1107751.403808844</v>
      </c>
      <c r="T4853" s="11">
        <f t="shared" si="608"/>
        <v>0</v>
      </c>
      <c r="U4853" s="11">
        <f t="shared" si="608"/>
        <v>27755.214945795957</v>
      </c>
    </row>
    <row r="4854" spans="1:21" x14ac:dyDescent="0.2">
      <c r="A4854" s="5">
        <v>4901</v>
      </c>
      <c r="B4854" s="17">
        <v>7</v>
      </c>
      <c r="C4854" s="16">
        <v>4</v>
      </c>
      <c r="D4854" s="16">
        <v>2009</v>
      </c>
      <c r="E4854" s="18">
        <v>39998</v>
      </c>
      <c r="F4854" s="9" t="s">
        <v>4783</v>
      </c>
      <c r="G4854" s="3">
        <v>1100000</v>
      </c>
      <c r="H4854" s="3">
        <v>0</v>
      </c>
      <c r="I4854" s="3">
        <v>0</v>
      </c>
      <c r="J4854" s="8">
        <f t="shared" si="602"/>
        <v>1</v>
      </c>
      <c r="K4854" s="8" t="str">
        <f t="shared" si="603"/>
        <v/>
      </c>
      <c r="L4854" s="8" t="str">
        <f t="shared" si="604"/>
        <v>Faith Like Potatoes</v>
      </c>
      <c r="M4854" s="8" t="str">
        <f t="shared" si="605"/>
        <v/>
      </c>
      <c r="N4854" s="8" t="str">
        <f t="shared" si="601"/>
        <v>Faith Like Potatoes</v>
      </c>
      <c r="O4854" s="10">
        <f>INDEX(cpi!$A$1:$M$106,MATCH($D4854,cpi!$A:$A,0),MATCH($C4854,cpi!$1:$1,0))</f>
        <v>213.24</v>
      </c>
      <c r="P4854" s="10">
        <f>cpi!$I$2</f>
        <v>245.51900000000001</v>
      </c>
      <c r="Q4854" s="10">
        <f t="shared" si="606"/>
        <v>1.1513740386419058</v>
      </c>
      <c r="R4854" s="8" t="str">
        <f t="shared" si="607"/>
        <v/>
      </c>
      <c r="S4854" s="11">
        <f t="shared" si="608"/>
        <v>1266511.4425060963</v>
      </c>
      <c r="T4854" s="11">
        <f t="shared" si="608"/>
        <v>0</v>
      </c>
      <c r="U4854" s="11">
        <f t="shared" si="608"/>
        <v>0</v>
      </c>
    </row>
    <row r="4855" spans="1:21" x14ac:dyDescent="0.2">
      <c r="A4855" s="5">
        <v>4902</v>
      </c>
      <c r="B4855" s="17">
        <v>23</v>
      </c>
      <c r="C4855" s="16">
        <v>3</v>
      </c>
      <c r="D4855" s="16">
        <v>2010</v>
      </c>
      <c r="E4855" s="18">
        <v>40850</v>
      </c>
      <c r="F4855" s="9" t="s">
        <v>4784</v>
      </c>
      <c r="G4855" s="3">
        <v>1100000</v>
      </c>
      <c r="H4855" s="3">
        <v>0</v>
      </c>
      <c r="I4855" s="3">
        <v>0</v>
      </c>
      <c r="J4855" s="8">
        <f t="shared" si="602"/>
        <v>1</v>
      </c>
      <c r="K4855" s="8" t="str">
        <f t="shared" si="603"/>
        <v/>
      </c>
      <c r="L4855" s="8" t="str">
        <f t="shared" si="604"/>
        <v>Lake Mungo</v>
      </c>
      <c r="M4855" s="8" t="str">
        <f t="shared" si="605"/>
        <v/>
      </c>
      <c r="N4855" s="8" t="str">
        <f t="shared" si="601"/>
        <v>Lake Mungo</v>
      </c>
      <c r="O4855" s="10">
        <f>INDEX(cpi!$A$1:$M$106,MATCH($D4855,cpi!$A:$A,0),MATCH($C4855,cpi!$1:$1,0))</f>
        <v>217.631</v>
      </c>
      <c r="P4855" s="10">
        <f>cpi!$I$2</f>
        <v>245.51900000000001</v>
      </c>
      <c r="Q4855" s="10">
        <f t="shared" si="606"/>
        <v>1.1281435089670131</v>
      </c>
      <c r="R4855" s="8" t="str">
        <f t="shared" si="607"/>
        <v/>
      </c>
      <c r="S4855" s="11">
        <f t="shared" si="608"/>
        <v>1240957.8598637143</v>
      </c>
      <c r="T4855" s="11">
        <f t="shared" si="608"/>
        <v>0</v>
      </c>
      <c r="U4855" s="11">
        <f t="shared" si="608"/>
        <v>0</v>
      </c>
    </row>
    <row r="4856" spans="1:21" x14ac:dyDescent="0.2">
      <c r="A4856" s="5">
        <v>4903</v>
      </c>
      <c r="B4856" s="17">
        <v>7</v>
      </c>
      <c r="C4856" s="16">
        <v>4</v>
      </c>
      <c r="D4856" s="16">
        <v>2015</v>
      </c>
      <c r="E4856" s="18">
        <v>42189</v>
      </c>
      <c r="F4856" s="9" t="s">
        <v>4785</v>
      </c>
      <c r="G4856" s="3">
        <v>1100000</v>
      </c>
      <c r="H4856" s="3">
        <v>0</v>
      </c>
      <c r="I4856" s="3">
        <v>0</v>
      </c>
      <c r="J4856" s="8">
        <f t="shared" si="602"/>
        <v>1</v>
      </c>
      <c r="K4856" s="8" t="str">
        <f t="shared" si="603"/>
        <v/>
      </c>
      <c r="L4856" s="8" t="str">
        <f t="shared" si="604"/>
        <v>Silent Running</v>
      </c>
      <c r="M4856" s="8" t="str">
        <f t="shared" si="605"/>
        <v/>
      </c>
      <c r="N4856" s="8" t="str">
        <f t="shared" si="601"/>
        <v>Silent Running</v>
      </c>
      <c r="O4856" s="10">
        <f>INDEX(cpi!$A$1:$M$106,MATCH($D4856,cpi!$A:$A,0),MATCH($C4856,cpi!$1:$1,0))</f>
        <v>236.59899999999999</v>
      </c>
      <c r="P4856" s="10">
        <f>cpi!$I$2</f>
        <v>245.51900000000001</v>
      </c>
      <c r="Q4856" s="10">
        <f t="shared" si="606"/>
        <v>1.0377009201222323</v>
      </c>
      <c r="R4856" s="8" t="str">
        <f t="shared" si="607"/>
        <v/>
      </c>
      <c r="S4856" s="11">
        <f t="shared" si="608"/>
        <v>1141471.0121344554</v>
      </c>
      <c r="T4856" s="11">
        <f t="shared" si="608"/>
        <v>0</v>
      </c>
      <c r="U4856" s="11">
        <f t="shared" si="608"/>
        <v>0</v>
      </c>
    </row>
    <row r="4857" spans="1:21" x14ac:dyDescent="0.2">
      <c r="A4857" s="5">
        <v>4904</v>
      </c>
      <c r="B4857" s="17">
        <v>31</v>
      </c>
      <c r="C4857" s="16">
        <v>12</v>
      </c>
      <c r="D4857" s="16">
        <v>2010</v>
      </c>
      <c r="E4857" s="18">
        <v>41102</v>
      </c>
      <c r="F4857" s="9" t="s">
        <v>4786</v>
      </c>
      <c r="G4857" s="3">
        <v>1100000</v>
      </c>
      <c r="H4857" s="3">
        <v>0</v>
      </c>
      <c r="I4857" s="3">
        <v>0</v>
      </c>
      <c r="J4857" s="8">
        <f t="shared" si="602"/>
        <v>1</v>
      </c>
      <c r="K4857" s="8" t="str">
        <f t="shared" si="603"/>
        <v/>
      </c>
      <c r="L4857" s="8" t="str">
        <f t="shared" si="604"/>
        <v>Dead Undead The</v>
      </c>
      <c r="M4857" s="8" t="str">
        <f t="shared" si="605"/>
        <v/>
      </c>
      <c r="N4857" s="8" t="str">
        <f t="shared" si="601"/>
        <v>Dead Undead The</v>
      </c>
      <c r="O4857" s="10">
        <f>INDEX(cpi!$A$1:$M$106,MATCH($D4857,cpi!$A:$A,0),MATCH($C4857,cpi!$1:$1,0))</f>
        <v>219.179</v>
      </c>
      <c r="P4857" s="10">
        <f>cpi!$I$2</f>
        <v>245.51900000000001</v>
      </c>
      <c r="Q4857" s="10">
        <f t="shared" si="606"/>
        <v>1.1201757467640605</v>
      </c>
      <c r="R4857" s="8" t="str">
        <f t="shared" si="607"/>
        <v/>
      </c>
      <c r="S4857" s="11">
        <f t="shared" si="608"/>
        <v>1232193.3214404664</v>
      </c>
      <c r="T4857" s="11">
        <f t="shared" si="608"/>
        <v>0</v>
      </c>
      <c r="U4857" s="11">
        <f t="shared" si="608"/>
        <v>0</v>
      </c>
    </row>
    <row r="4858" spans="1:21" x14ac:dyDescent="0.2">
      <c r="A4858" s="5">
        <v>4905</v>
      </c>
      <c r="B4858" s="17">
        <v>31</v>
      </c>
      <c r="C4858" s="16">
        <v>12</v>
      </c>
      <c r="D4858" s="16">
        <v>2013</v>
      </c>
      <c r="E4858" s="18">
        <v>42197</v>
      </c>
      <c r="F4858" s="9" t="s">
        <v>4787</v>
      </c>
      <c r="G4858" s="3">
        <v>1100000</v>
      </c>
      <c r="H4858" s="3">
        <v>0</v>
      </c>
      <c r="I4858" s="3">
        <v>0</v>
      </c>
      <c r="J4858" s="8">
        <f t="shared" si="602"/>
        <v>1</v>
      </c>
      <c r="K4858" s="8" t="str">
        <f t="shared" si="603"/>
        <v/>
      </c>
      <c r="L4858" s="8" t="str">
        <f t="shared" si="604"/>
        <v>The Vatican Exorcisms</v>
      </c>
      <c r="M4858" s="8" t="str">
        <f t="shared" si="605"/>
        <v/>
      </c>
      <c r="N4858" s="8" t="str">
        <f t="shared" si="601"/>
        <v>The Vatican Exorcisms</v>
      </c>
      <c r="O4858" s="10">
        <f>INDEX(cpi!$A$1:$M$106,MATCH($D4858,cpi!$A:$A,0),MATCH($C4858,cpi!$1:$1,0))</f>
        <v>233.04900000000001</v>
      </c>
      <c r="P4858" s="10">
        <f>cpi!$I$2</f>
        <v>245.51900000000001</v>
      </c>
      <c r="Q4858" s="10">
        <f t="shared" si="606"/>
        <v>1.0535080605366254</v>
      </c>
      <c r="R4858" s="8" t="str">
        <f t="shared" si="607"/>
        <v/>
      </c>
      <c r="S4858" s="11">
        <f t="shared" si="608"/>
        <v>1158858.866590288</v>
      </c>
      <c r="T4858" s="11">
        <f t="shared" si="608"/>
        <v>0</v>
      </c>
      <c r="U4858" s="11">
        <f t="shared" si="608"/>
        <v>0</v>
      </c>
    </row>
    <row r="4859" spans="1:21" x14ac:dyDescent="0.2">
      <c r="A4859" s="5">
        <v>4906</v>
      </c>
      <c r="B4859" s="17">
        <v>11</v>
      </c>
      <c r="C4859" s="16">
        <v>12</v>
      </c>
      <c r="D4859" s="16">
        <v>2009</v>
      </c>
      <c r="E4859" s="18">
        <v>40129</v>
      </c>
      <c r="F4859" s="9" t="s">
        <v>4788</v>
      </c>
      <c r="G4859" s="3">
        <v>1070000</v>
      </c>
      <c r="H4859" s="3">
        <v>164649</v>
      </c>
      <c r="I4859" s="3">
        <v>5348767</v>
      </c>
      <c r="J4859" s="8" t="str">
        <f t="shared" si="602"/>
        <v/>
      </c>
      <c r="K4859" s="8" t="str">
        <f t="shared" si="603"/>
        <v/>
      </c>
      <c r="L4859" s="8" t="str">
        <f t="shared" si="604"/>
        <v>Rocket Singh: Salesman of the Year</v>
      </c>
      <c r="M4859" s="8" t="str">
        <f t="shared" si="605"/>
        <v/>
      </c>
      <c r="N4859" s="8" t="str">
        <f t="shared" si="601"/>
        <v>Rocket Singh: Salesman of the Year</v>
      </c>
      <c r="O4859" s="10">
        <f>INDEX(cpi!$A$1:$M$106,MATCH($D4859,cpi!$A:$A,0),MATCH($C4859,cpi!$1:$1,0))</f>
        <v>215.94900000000001</v>
      </c>
      <c r="P4859" s="10">
        <f>cpi!$I$2</f>
        <v>245.51900000000001</v>
      </c>
      <c r="Q4859" s="10">
        <f t="shared" si="606"/>
        <v>1.1369304789556793</v>
      </c>
      <c r="R4859" s="8" t="str">
        <f t="shared" si="607"/>
        <v/>
      </c>
      <c r="S4859" s="11">
        <f t="shared" si="608"/>
        <v>1216515.6124825769</v>
      </c>
      <c r="T4859" s="11">
        <f t="shared" si="608"/>
        <v>187194.46642957366</v>
      </c>
      <c r="U4859" s="11">
        <f t="shared" si="608"/>
        <v>6081176.2271323325</v>
      </c>
    </row>
    <row r="4860" spans="1:21" x14ac:dyDescent="0.2">
      <c r="A4860" s="5">
        <v>4907</v>
      </c>
      <c r="B4860" s="17">
        <v>23</v>
      </c>
      <c r="C4860" s="16">
        <v>1</v>
      </c>
      <c r="D4860" s="16">
        <v>1943</v>
      </c>
      <c r="E4860" s="18">
        <v>16377</v>
      </c>
      <c r="F4860" s="9" t="s">
        <v>4789</v>
      </c>
      <c r="G4860" s="3">
        <v>1039000</v>
      </c>
      <c r="H4860" s="3">
        <v>10462500</v>
      </c>
      <c r="I4860" s="3">
        <v>10462500</v>
      </c>
      <c r="J4860" s="8" t="str">
        <f t="shared" si="602"/>
        <v/>
      </c>
      <c r="K4860" s="8" t="str">
        <f t="shared" si="603"/>
        <v/>
      </c>
      <c r="L4860" s="8" t="str">
        <f t="shared" si="604"/>
        <v>Casablanca</v>
      </c>
      <c r="M4860" s="8" t="str">
        <f t="shared" si="605"/>
        <v/>
      </c>
      <c r="N4860" s="8" t="str">
        <f t="shared" si="601"/>
        <v>Casablanca</v>
      </c>
      <c r="O4860" s="10">
        <f>INDEX(cpi!$A$1:$M$106,MATCH($D4860,cpi!$A:$A,0),MATCH($C4860,cpi!$1:$1,0))</f>
        <v>16.899999999999999</v>
      </c>
      <c r="P4860" s="10">
        <f>cpi!$I$2</f>
        <v>245.51900000000001</v>
      </c>
      <c r="Q4860" s="10">
        <f t="shared" si="606"/>
        <v>14.527751479289943</v>
      </c>
      <c r="R4860" s="8" t="str">
        <f t="shared" si="607"/>
        <v/>
      </c>
      <c r="S4860" s="11">
        <f t="shared" si="608"/>
        <v>15094333.786982251</v>
      </c>
      <c r="T4860" s="11">
        <f t="shared" si="608"/>
        <v>151996599.85207102</v>
      </c>
      <c r="U4860" s="11">
        <f t="shared" si="608"/>
        <v>151996599.85207102</v>
      </c>
    </row>
    <row r="4861" spans="1:21" x14ac:dyDescent="0.2">
      <c r="A4861" s="5">
        <v>4908</v>
      </c>
      <c r="B4861" s="17">
        <v>21</v>
      </c>
      <c r="C4861" s="16">
        <v>11</v>
      </c>
      <c r="D4861" s="16">
        <v>1976</v>
      </c>
      <c r="E4861" s="18">
        <v>28379</v>
      </c>
      <c r="F4861" s="9" t="s">
        <v>4790</v>
      </c>
      <c r="G4861" s="3">
        <v>1000000</v>
      </c>
      <c r="H4861">
        <v>117235147</v>
      </c>
      <c r="I4861" s="3">
        <v>225000000</v>
      </c>
      <c r="J4861" s="8" t="str">
        <f t="shared" si="602"/>
        <v/>
      </c>
      <c r="K4861" s="8" t="str">
        <f t="shared" si="603"/>
        <v/>
      </c>
      <c r="L4861" s="8" t="str">
        <f t="shared" si="604"/>
        <v>Rocky</v>
      </c>
      <c r="M4861" s="8" t="str">
        <f t="shared" si="605"/>
        <v/>
      </c>
      <c r="N4861" s="8" t="str">
        <f t="shared" si="601"/>
        <v>Rocky</v>
      </c>
      <c r="O4861" s="10">
        <f>INDEX(cpi!$A$1:$M$106,MATCH($D4861,cpi!$A:$A,0),MATCH($C4861,cpi!$1:$1,0))</f>
        <v>58</v>
      </c>
      <c r="P4861" s="10">
        <f>cpi!$I$2</f>
        <v>245.51900000000001</v>
      </c>
      <c r="Q4861" s="10">
        <f t="shared" si="606"/>
        <v>4.2330862068965516</v>
      </c>
      <c r="R4861" s="8" t="str">
        <f t="shared" si="607"/>
        <v/>
      </c>
      <c r="S4861" s="11">
        <f t="shared" si="608"/>
        <v>4233086.2068965519</v>
      </c>
      <c r="T4861" s="11">
        <f t="shared" si="608"/>
        <v>496266483.72918963</v>
      </c>
      <c r="U4861" s="11">
        <f t="shared" si="608"/>
        <v>952444396.55172408</v>
      </c>
    </row>
    <row r="4862" spans="1:21" x14ac:dyDescent="0.2">
      <c r="A4862" s="5">
        <v>4909</v>
      </c>
      <c r="B4862" s="17">
        <v>6</v>
      </c>
      <c r="C4862" s="16">
        <v>1</v>
      </c>
      <c r="D4862" s="16">
        <v>2012</v>
      </c>
      <c r="E4862" s="18">
        <v>41061</v>
      </c>
      <c r="F4862" s="9" t="s">
        <v>4791</v>
      </c>
      <c r="G4862" s="3">
        <v>1000000</v>
      </c>
      <c r="H4862">
        <v>53262945</v>
      </c>
      <c r="I4862">
        <v>101759490</v>
      </c>
      <c r="J4862" s="8" t="str">
        <f t="shared" si="602"/>
        <v/>
      </c>
      <c r="K4862" s="8" t="str">
        <f t="shared" si="603"/>
        <v/>
      </c>
      <c r="L4862" s="8" t="str">
        <f t="shared" si="604"/>
        <v>The Devil Inside</v>
      </c>
      <c r="M4862" s="8" t="str">
        <f t="shared" si="605"/>
        <v/>
      </c>
      <c r="N4862" s="8" t="str">
        <f t="shared" si="601"/>
        <v>The Devil Inside</v>
      </c>
      <c r="O4862" s="10">
        <f>INDEX(cpi!$A$1:$M$106,MATCH($D4862,cpi!$A:$A,0),MATCH($C4862,cpi!$1:$1,0))</f>
        <v>226.66499999999999</v>
      </c>
      <c r="P4862" s="10">
        <f>cpi!$I$2</f>
        <v>245.51900000000001</v>
      </c>
      <c r="Q4862" s="10">
        <f t="shared" si="606"/>
        <v>1.0831800233825248</v>
      </c>
      <c r="R4862" s="8" t="str">
        <f t="shared" si="607"/>
        <v/>
      </c>
      <c r="S4862" s="11">
        <f t="shared" si="608"/>
        <v>1083180.0233825247</v>
      </c>
      <c r="T4862" s="11">
        <f t="shared" si="608"/>
        <v>57693358.010522135</v>
      </c>
      <c r="U4862" s="11">
        <f t="shared" si="608"/>
        <v>110223846.7575938</v>
      </c>
    </row>
    <row r="4863" spans="1:21" x14ac:dyDescent="0.2">
      <c r="A4863" s="5">
        <v>4910</v>
      </c>
      <c r="B4863" s="17">
        <v>7</v>
      </c>
      <c r="C4863" s="16">
        <v>10</v>
      </c>
      <c r="D4863" s="16">
        <v>1963</v>
      </c>
      <c r="E4863" s="18">
        <v>23202</v>
      </c>
      <c r="F4863" s="9" t="s">
        <v>4792</v>
      </c>
      <c r="G4863" s="3">
        <v>1000000</v>
      </c>
      <c r="H4863" s="3">
        <v>37600000</v>
      </c>
      <c r="I4863" s="3">
        <v>37600000</v>
      </c>
      <c r="J4863" s="8" t="str">
        <f t="shared" si="602"/>
        <v/>
      </c>
      <c r="K4863" s="8" t="str">
        <f t="shared" si="603"/>
        <v/>
      </c>
      <c r="L4863" s="8" t="str">
        <f t="shared" si="604"/>
        <v>Tom Jones</v>
      </c>
      <c r="M4863" s="8" t="str">
        <f t="shared" si="605"/>
        <v/>
      </c>
      <c r="N4863" s="8" t="str">
        <f t="shared" si="601"/>
        <v>Tom Jones</v>
      </c>
      <c r="O4863" s="10">
        <f>INDEX(cpi!$A$1:$M$106,MATCH($D4863,cpi!$A:$A,0),MATCH($C4863,cpi!$1:$1,0))</f>
        <v>30.8</v>
      </c>
      <c r="P4863" s="10">
        <f>cpi!$I$2</f>
        <v>245.51900000000001</v>
      </c>
      <c r="Q4863" s="10">
        <f t="shared" si="606"/>
        <v>7.9713961038961036</v>
      </c>
      <c r="R4863" s="8" t="str">
        <f t="shared" si="607"/>
        <v/>
      </c>
      <c r="S4863" s="11">
        <f t="shared" si="608"/>
        <v>7971396.1038961038</v>
      </c>
      <c r="T4863" s="11">
        <f t="shared" si="608"/>
        <v>299724493.50649351</v>
      </c>
      <c r="U4863" s="11">
        <f t="shared" si="608"/>
        <v>299724493.50649351</v>
      </c>
    </row>
    <row r="4864" spans="1:21" x14ac:dyDescent="0.2">
      <c r="A4864" s="5">
        <v>4911</v>
      </c>
      <c r="B4864" s="17">
        <v>17</v>
      </c>
      <c r="C4864" s="16">
        <v>4</v>
      </c>
      <c r="D4864" s="16">
        <v>2015</v>
      </c>
      <c r="E4864" s="18">
        <v>42494</v>
      </c>
      <c r="F4864" s="9" t="s">
        <v>4793</v>
      </c>
      <c r="G4864" s="3">
        <v>1000000</v>
      </c>
      <c r="H4864" s="3">
        <v>32482090</v>
      </c>
      <c r="I4864" s="3">
        <v>62561449</v>
      </c>
      <c r="J4864" s="8" t="str">
        <f t="shared" si="602"/>
        <v/>
      </c>
      <c r="K4864" s="8" t="str">
        <f t="shared" si="603"/>
        <v/>
      </c>
      <c r="L4864" s="8" t="str">
        <f t="shared" si="604"/>
        <v>Unfriended</v>
      </c>
      <c r="M4864" s="8" t="str">
        <f t="shared" si="605"/>
        <v/>
      </c>
      <c r="N4864" s="8" t="str">
        <f t="shared" si="601"/>
        <v>Unfriended</v>
      </c>
      <c r="O4864" s="10">
        <f>INDEX(cpi!$A$1:$M$106,MATCH($D4864,cpi!$A:$A,0),MATCH($C4864,cpi!$1:$1,0))</f>
        <v>236.59899999999999</v>
      </c>
      <c r="P4864" s="10">
        <f>cpi!$I$2</f>
        <v>245.51900000000001</v>
      </c>
      <c r="Q4864" s="10">
        <f t="shared" si="606"/>
        <v>1.0377009201222323</v>
      </c>
      <c r="R4864" s="8" t="str">
        <f t="shared" si="607"/>
        <v/>
      </c>
      <c r="S4864" s="11">
        <f t="shared" si="608"/>
        <v>1037700.9201222323</v>
      </c>
      <c r="T4864" s="11">
        <f t="shared" si="608"/>
        <v>33706694.680493161</v>
      </c>
      <c r="U4864" s="11">
        <f t="shared" si="608"/>
        <v>64920073.191480108</v>
      </c>
    </row>
    <row r="4865" spans="1:21" x14ac:dyDescent="0.2">
      <c r="A4865" s="5">
        <v>4912</v>
      </c>
      <c r="B4865" s="17">
        <v>8</v>
      </c>
      <c r="C4865" s="16">
        <v>2</v>
      </c>
      <c r="D4865" s="16">
        <v>1976</v>
      </c>
      <c r="E4865" s="18">
        <v>27974</v>
      </c>
      <c r="F4865" s="9" t="s">
        <v>4794</v>
      </c>
      <c r="G4865" s="3">
        <v>1000000</v>
      </c>
      <c r="H4865" s="3">
        <v>28262574</v>
      </c>
      <c r="I4865" s="3">
        <v>28316211</v>
      </c>
      <c r="J4865" s="8" t="str">
        <f t="shared" si="602"/>
        <v/>
      </c>
      <c r="K4865" s="8" t="str">
        <f t="shared" si="603"/>
        <v/>
      </c>
      <c r="L4865" s="8" t="str">
        <f t="shared" si="604"/>
        <v>Taxi Driver</v>
      </c>
      <c r="M4865" s="8" t="str">
        <f t="shared" si="605"/>
        <v/>
      </c>
      <c r="N4865" s="8" t="str">
        <f t="shared" si="601"/>
        <v>Taxi Driver</v>
      </c>
      <c r="O4865" s="10">
        <f>INDEX(cpi!$A$1:$M$106,MATCH($D4865,cpi!$A:$A,0),MATCH($C4865,cpi!$1:$1,0))</f>
        <v>55.8</v>
      </c>
      <c r="P4865" s="10">
        <f>cpi!$I$2</f>
        <v>245.51900000000001</v>
      </c>
      <c r="Q4865" s="10">
        <f t="shared" si="606"/>
        <v>4.3999820788530473</v>
      </c>
      <c r="R4865" s="8" t="str">
        <f t="shared" si="607"/>
        <v/>
      </c>
      <c r="S4865" s="11">
        <f t="shared" si="608"/>
        <v>4399982.0788530475</v>
      </c>
      <c r="T4865" s="11">
        <f t="shared" si="608"/>
        <v>124354819.10225809</v>
      </c>
      <c r="U4865" s="11">
        <f t="shared" si="608"/>
        <v>124590820.94102152</v>
      </c>
    </row>
    <row r="4866" spans="1:21" x14ac:dyDescent="0.2">
      <c r="A4866" s="5">
        <v>4913</v>
      </c>
      <c r="B4866" s="17">
        <v>24</v>
      </c>
      <c r="C4866" s="16">
        <v>5</v>
      </c>
      <c r="D4866" s="16">
        <v>2006</v>
      </c>
      <c r="E4866" s="18">
        <v>39421</v>
      </c>
      <c r="F4866" s="9" t="s">
        <v>4795</v>
      </c>
      <c r="G4866" s="3">
        <v>1000000</v>
      </c>
      <c r="H4866" s="3">
        <v>24146161</v>
      </c>
      <c r="I4866" s="3">
        <v>52769915</v>
      </c>
      <c r="J4866" s="8" t="str">
        <f t="shared" si="602"/>
        <v/>
      </c>
      <c r="K4866" s="8" t="str">
        <f t="shared" si="603"/>
        <v/>
      </c>
      <c r="L4866" s="8" t="str">
        <f t="shared" si="604"/>
        <v>An Inconvenient Truth</v>
      </c>
      <c r="M4866" s="8" t="str">
        <f t="shared" si="605"/>
        <v/>
      </c>
      <c r="N4866" s="8" t="str">
        <f t="shared" ref="N4866:N4929" si="609">IF(M4866=1,L4866&amp;" ("&amp;D4866&amp;")",L4866)</f>
        <v>An Inconvenient Truth</v>
      </c>
      <c r="O4866" s="10">
        <f>INDEX(cpi!$A$1:$M$106,MATCH($D4866,cpi!$A:$A,0),MATCH($C4866,cpi!$1:$1,0))</f>
        <v>202.5</v>
      </c>
      <c r="P4866" s="10">
        <f>cpi!$I$2</f>
        <v>245.51900000000001</v>
      </c>
      <c r="Q4866" s="10">
        <f t="shared" si="606"/>
        <v>1.2124395061728395</v>
      </c>
      <c r="R4866" s="8" t="str">
        <f t="shared" si="607"/>
        <v/>
      </c>
      <c r="S4866" s="11">
        <f t="shared" si="608"/>
        <v>1212439.5061728396</v>
      </c>
      <c r="T4866" s="11">
        <f t="shared" si="608"/>
        <v>29275759.518809877</v>
      </c>
      <c r="U4866" s="11">
        <f t="shared" si="608"/>
        <v>63980329.683382712</v>
      </c>
    </row>
    <row r="4867" spans="1:21" x14ac:dyDescent="0.2">
      <c r="A4867" s="5">
        <v>4914</v>
      </c>
      <c r="B4867" s="17">
        <v>1</v>
      </c>
      <c r="C4867" s="16">
        <v>2</v>
      </c>
      <c r="D4867" s="16">
        <v>1980</v>
      </c>
      <c r="E4867" s="18">
        <v>29222</v>
      </c>
      <c r="F4867" s="9" t="s">
        <v>2576</v>
      </c>
      <c r="G4867" s="3">
        <v>1000000</v>
      </c>
      <c r="H4867">
        <v>21378361</v>
      </c>
      <c r="I4867">
        <v>21378361</v>
      </c>
      <c r="J4867" s="8" t="str">
        <f t="shared" ref="J4867:J4930" si="610">IF(I4867=0,1,"")</f>
        <v/>
      </c>
      <c r="K4867" s="8" t="str">
        <f t="shared" ref="K4867:K4930" si="611">IF(D4867&gt;2017,1,"")</f>
        <v/>
      </c>
      <c r="L4867" s="8" t="str">
        <f t="shared" ref="L4867:L4930" si="612">F4867</f>
        <v>The Fog</v>
      </c>
      <c r="M4867" s="8">
        <f t="shared" ref="M4867:M4930" si="613">IF(COUNTIF($L$2:$L$5233,L4867)&gt;1,1,"")</f>
        <v>1</v>
      </c>
      <c r="N4867" s="8" t="str">
        <f t="shared" si="609"/>
        <v>The Fog (1980)</v>
      </c>
      <c r="O4867" s="10">
        <f>INDEX(cpi!$A$1:$M$106,MATCH($D4867,cpi!$A:$A,0),MATCH($C4867,cpi!$1:$1,0))</f>
        <v>78.900000000000006</v>
      </c>
      <c r="P4867" s="10">
        <f>cpi!$I$2</f>
        <v>245.51900000000001</v>
      </c>
      <c r="Q4867" s="10">
        <f t="shared" ref="Q4867:Q4930" si="614">P4867/O4867</f>
        <v>3.1117743979721166</v>
      </c>
      <c r="R4867" s="8" t="str">
        <f t="shared" ref="R4867:R4930" si="615">IF(ISERROR(Q4867),1,"")</f>
        <v/>
      </c>
      <c r="S4867" s="11">
        <f t="shared" ref="S4867:U4930" si="616">G4867*$Q4867</f>
        <v>3111774.3979721167</v>
      </c>
      <c r="T4867" s="11">
        <f t="shared" si="616"/>
        <v>66524636.43040558</v>
      </c>
      <c r="U4867" s="11">
        <f t="shared" si="616"/>
        <v>66524636.43040558</v>
      </c>
    </row>
    <row r="4868" spans="1:21" x14ac:dyDescent="0.2">
      <c r="A4868" s="5">
        <v>4915</v>
      </c>
      <c r="B4868" s="17">
        <v>25</v>
      </c>
      <c r="C4868" s="16">
        <v>5</v>
      </c>
      <c r="D4868" s="16">
        <v>2012</v>
      </c>
      <c r="E4868" s="18">
        <v>41644</v>
      </c>
      <c r="F4868" s="9" t="s">
        <v>4796</v>
      </c>
      <c r="G4868" s="3">
        <v>1000000</v>
      </c>
      <c r="H4868">
        <v>18119640</v>
      </c>
      <c r="I4868">
        <v>42411721</v>
      </c>
      <c r="J4868" s="8" t="str">
        <f t="shared" si="610"/>
        <v/>
      </c>
      <c r="K4868" s="8" t="str">
        <f t="shared" si="611"/>
        <v/>
      </c>
      <c r="L4868" s="8" t="str">
        <f t="shared" si="612"/>
        <v>Chernobyl Diaries</v>
      </c>
      <c r="M4868" s="8" t="str">
        <f t="shared" si="613"/>
        <v/>
      </c>
      <c r="N4868" s="8" t="str">
        <f t="shared" si="609"/>
        <v>Chernobyl Diaries</v>
      </c>
      <c r="O4868" s="10">
        <f>INDEX(cpi!$A$1:$M$106,MATCH($D4868,cpi!$A:$A,0),MATCH($C4868,cpi!$1:$1,0))</f>
        <v>229.815</v>
      </c>
      <c r="P4868" s="10">
        <f>cpi!$I$2</f>
        <v>245.51900000000001</v>
      </c>
      <c r="Q4868" s="10">
        <f t="shared" si="614"/>
        <v>1.0683332245501818</v>
      </c>
      <c r="R4868" s="8" t="str">
        <f t="shared" si="615"/>
        <v/>
      </c>
      <c r="S4868" s="11">
        <f t="shared" si="616"/>
        <v>1068333.2245501818</v>
      </c>
      <c r="T4868" s="11">
        <f t="shared" si="616"/>
        <v>19357813.428888455</v>
      </c>
      <c r="U4868" s="11">
        <f t="shared" si="616"/>
        <v>45309850.654652663</v>
      </c>
    </row>
    <row r="4869" spans="1:21" x14ac:dyDescent="0.2">
      <c r="A4869" s="5">
        <v>4916</v>
      </c>
      <c r="B4869" s="17">
        <v>10</v>
      </c>
      <c r="C4869" s="16">
        <v>4</v>
      </c>
      <c r="D4869" s="16">
        <v>1981</v>
      </c>
      <c r="E4869" s="18">
        <v>29863</v>
      </c>
      <c r="F4869" s="9" t="s">
        <v>4797</v>
      </c>
      <c r="G4869" s="3">
        <v>1000000</v>
      </c>
      <c r="H4869">
        <v>17985000</v>
      </c>
      <c r="I4869" s="3">
        <v>17985000</v>
      </c>
      <c r="J4869" s="8" t="str">
        <f t="shared" si="610"/>
        <v/>
      </c>
      <c r="K4869" s="8" t="str">
        <f t="shared" si="611"/>
        <v/>
      </c>
      <c r="L4869" s="8" t="str">
        <f t="shared" si="612"/>
        <v>The Howling</v>
      </c>
      <c r="M4869" s="8" t="str">
        <f t="shared" si="613"/>
        <v/>
      </c>
      <c r="N4869" s="8" t="str">
        <f t="shared" si="609"/>
        <v>The Howling</v>
      </c>
      <c r="O4869" s="10">
        <f>INDEX(cpi!$A$1:$M$106,MATCH($D4869,cpi!$A:$A,0),MATCH($C4869,cpi!$1:$1,0))</f>
        <v>89.1</v>
      </c>
      <c r="P4869" s="10">
        <f>cpi!$I$2</f>
        <v>245.51900000000001</v>
      </c>
      <c r="Q4869" s="10">
        <f t="shared" si="614"/>
        <v>2.7555443322109991</v>
      </c>
      <c r="R4869" s="8" t="str">
        <f t="shared" si="615"/>
        <v/>
      </c>
      <c r="S4869" s="11">
        <f t="shared" si="616"/>
        <v>2755544.332210999</v>
      </c>
      <c r="T4869" s="11">
        <f t="shared" si="616"/>
        <v>49558464.814814821</v>
      </c>
      <c r="U4869" s="11">
        <f t="shared" si="616"/>
        <v>49558464.814814821</v>
      </c>
    </row>
    <row r="4870" spans="1:21" x14ac:dyDescent="0.2">
      <c r="A4870" s="5">
        <v>4917</v>
      </c>
      <c r="B4870" s="17">
        <v>8</v>
      </c>
      <c r="C4870" s="16">
        <v>5</v>
      </c>
      <c r="D4870" s="16">
        <v>1963</v>
      </c>
      <c r="E4870" s="18">
        <v>23228</v>
      </c>
      <c r="F4870" s="9" t="s">
        <v>4798</v>
      </c>
      <c r="G4870" s="3">
        <v>1000000</v>
      </c>
      <c r="H4870">
        <v>16067035</v>
      </c>
      <c r="I4870">
        <v>59567035</v>
      </c>
      <c r="J4870" s="8" t="str">
        <f t="shared" si="610"/>
        <v/>
      </c>
      <c r="K4870" s="8" t="str">
        <f t="shared" si="611"/>
        <v/>
      </c>
      <c r="L4870" s="8" t="str">
        <f t="shared" si="612"/>
        <v>Dr. No</v>
      </c>
      <c r="M4870" s="8" t="str">
        <f t="shared" si="613"/>
        <v/>
      </c>
      <c r="N4870" s="8" t="str">
        <f t="shared" si="609"/>
        <v>Dr. No</v>
      </c>
      <c r="O4870" s="10">
        <f>INDEX(cpi!$A$1:$M$106,MATCH($D4870,cpi!$A:$A,0),MATCH($C4870,cpi!$1:$1,0))</f>
        <v>30.5</v>
      </c>
      <c r="P4870" s="10">
        <f>cpi!$I$2</f>
        <v>245.51900000000001</v>
      </c>
      <c r="Q4870" s="10">
        <f t="shared" si="614"/>
        <v>8.0498032786885254</v>
      </c>
      <c r="R4870" s="8" t="str">
        <f t="shared" si="615"/>
        <v/>
      </c>
      <c r="S4870" s="11">
        <f t="shared" si="616"/>
        <v>8049803.2786885258</v>
      </c>
      <c r="T4870" s="11">
        <f t="shared" si="616"/>
        <v>129336471.02180329</v>
      </c>
      <c r="U4870" s="11">
        <f t="shared" si="616"/>
        <v>479502913.64475417</v>
      </c>
    </row>
    <row r="4871" spans="1:21" x14ac:dyDescent="0.2">
      <c r="A4871" s="5">
        <v>4918</v>
      </c>
      <c r="B4871" s="17">
        <v>18</v>
      </c>
      <c r="C4871" s="16">
        <v>9</v>
      </c>
      <c r="D4871" s="16">
        <v>1987</v>
      </c>
      <c r="E4871" s="18">
        <v>32303</v>
      </c>
      <c r="F4871" s="9" t="s">
        <v>4799</v>
      </c>
      <c r="G4871" s="3">
        <v>1000000</v>
      </c>
      <c r="H4871" s="3">
        <v>14564000</v>
      </c>
      <c r="I4871" s="3">
        <v>14564000</v>
      </c>
      <c r="J4871" s="8" t="str">
        <f t="shared" si="610"/>
        <v/>
      </c>
      <c r="K4871" s="8" t="str">
        <f t="shared" si="611"/>
        <v/>
      </c>
      <c r="L4871" s="8" t="str">
        <f t="shared" si="612"/>
        <v>Hellraiser</v>
      </c>
      <c r="M4871" s="8" t="str">
        <f t="shared" si="613"/>
        <v/>
      </c>
      <c r="N4871" s="8" t="str">
        <f t="shared" si="609"/>
        <v>Hellraiser</v>
      </c>
      <c r="O4871" s="10">
        <f>INDEX(cpi!$A$1:$M$106,MATCH($D4871,cpi!$A:$A,0),MATCH($C4871,cpi!$1:$1,0))</f>
        <v>115</v>
      </c>
      <c r="P4871" s="10">
        <f>cpi!$I$2</f>
        <v>245.51900000000001</v>
      </c>
      <c r="Q4871" s="10">
        <f t="shared" si="614"/>
        <v>2.1349478260869565</v>
      </c>
      <c r="R4871" s="8" t="str">
        <f t="shared" si="615"/>
        <v/>
      </c>
      <c r="S4871" s="11">
        <f t="shared" si="616"/>
        <v>2134947.8260869565</v>
      </c>
      <c r="T4871" s="11">
        <f t="shared" si="616"/>
        <v>31093380.139130436</v>
      </c>
      <c r="U4871" s="11">
        <f t="shared" si="616"/>
        <v>31093380.139130436</v>
      </c>
    </row>
    <row r="4872" spans="1:21" x14ac:dyDescent="0.2">
      <c r="A4872" s="5">
        <v>4919</v>
      </c>
      <c r="B4872" s="17">
        <v>16</v>
      </c>
      <c r="C4872" s="16">
        <v>9</v>
      </c>
      <c r="D4872" s="16">
        <v>2005</v>
      </c>
      <c r="E4872" s="18">
        <v>38816</v>
      </c>
      <c r="F4872" s="9" t="s">
        <v>4800</v>
      </c>
      <c r="G4872" s="3">
        <v>1000000</v>
      </c>
      <c r="H4872" s="3">
        <v>10047674</v>
      </c>
      <c r="I4872" s="3">
        <v>15943081</v>
      </c>
      <c r="J4872" s="8" t="str">
        <f t="shared" si="610"/>
        <v/>
      </c>
      <c r="K4872" s="8" t="str">
        <f t="shared" si="611"/>
        <v/>
      </c>
      <c r="L4872" s="8" t="str">
        <f t="shared" si="612"/>
        <v>Cry Wolf</v>
      </c>
      <c r="M4872" s="8" t="str">
        <f t="shared" si="613"/>
        <v/>
      </c>
      <c r="N4872" s="8" t="str">
        <f t="shared" si="609"/>
        <v>Cry Wolf</v>
      </c>
      <c r="O4872" s="10">
        <f>INDEX(cpi!$A$1:$M$106,MATCH($D4872,cpi!$A:$A,0),MATCH($C4872,cpi!$1:$1,0))</f>
        <v>198.8</v>
      </c>
      <c r="P4872" s="10">
        <f>cpi!$I$2</f>
        <v>245.51900000000001</v>
      </c>
      <c r="Q4872" s="10">
        <f t="shared" si="614"/>
        <v>1.2350050301810864</v>
      </c>
      <c r="R4872" s="8" t="str">
        <f t="shared" si="615"/>
        <v/>
      </c>
      <c r="S4872" s="11">
        <f t="shared" si="616"/>
        <v>1235005.0301810864</v>
      </c>
      <c r="T4872" s="11">
        <f t="shared" si="616"/>
        <v>12408927.931619717</v>
      </c>
      <c r="U4872" s="11">
        <f t="shared" si="616"/>
        <v>19689785.231584504</v>
      </c>
    </row>
    <row r="4873" spans="1:21" x14ac:dyDescent="0.2">
      <c r="A4873" s="5">
        <v>4920</v>
      </c>
      <c r="B4873" s="17">
        <v>18</v>
      </c>
      <c r="C4873" s="16">
        <v>8</v>
      </c>
      <c r="D4873" s="16">
        <v>2000</v>
      </c>
      <c r="E4873" s="18">
        <v>37050</v>
      </c>
      <c r="F4873" s="9" t="s">
        <v>4801</v>
      </c>
      <c r="G4873" s="3">
        <v>1000000</v>
      </c>
      <c r="H4873" s="3">
        <v>10037390</v>
      </c>
      <c r="I4873" s="3">
        <v>10037390</v>
      </c>
      <c r="J4873" s="8" t="str">
        <f t="shared" si="610"/>
        <v/>
      </c>
      <c r="K4873" s="8" t="str">
        <f t="shared" si="611"/>
        <v/>
      </c>
      <c r="L4873" s="8" t="str">
        <f t="shared" si="612"/>
        <v>Godzilla 2000</v>
      </c>
      <c r="M4873" s="8" t="str">
        <f t="shared" si="613"/>
        <v/>
      </c>
      <c r="N4873" s="8" t="str">
        <f t="shared" si="609"/>
        <v>Godzilla 2000</v>
      </c>
      <c r="O4873" s="10">
        <f>INDEX(cpi!$A$1:$M$106,MATCH($D4873,cpi!$A:$A,0),MATCH($C4873,cpi!$1:$1,0))</f>
        <v>172.8</v>
      </c>
      <c r="P4873" s="10">
        <f>cpi!$I$2</f>
        <v>245.51900000000001</v>
      </c>
      <c r="Q4873" s="10">
        <f t="shared" si="614"/>
        <v>1.4208275462962963</v>
      </c>
      <c r="R4873" s="8" t="str">
        <f t="shared" si="615"/>
        <v/>
      </c>
      <c r="S4873" s="11">
        <f t="shared" si="616"/>
        <v>1420827.5462962962</v>
      </c>
      <c r="T4873" s="11">
        <f t="shared" si="616"/>
        <v>14261400.204918981</v>
      </c>
      <c r="U4873" s="11">
        <f t="shared" si="616"/>
        <v>14261400.204918981</v>
      </c>
    </row>
    <row r="4874" spans="1:21" x14ac:dyDescent="0.2">
      <c r="A4874" s="5">
        <v>4921</v>
      </c>
      <c r="B4874" s="17">
        <v>29</v>
      </c>
      <c r="C4874" s="16">
        <v>12</v>
      </c>
      <c r="D4874" s="16">
        <v>2010</v>
      </c>
      <c r="E4874" s="18">
        <v>41041</v>
      </c>
      <c r="F4874" s="9" t="s">
        <v>4802</v>
      </c>
      <c r="G4874" s="3">
        <v>1000000</v>
      </c>
      <c r="H4874" s="3">
        <v>9737892</v>
      </c>
      <c r="I4874" s="3">
        <v>16566240</v>
      </c>
      <c r="J4874" s="8" t="str">
        <f t="shared" si="610"/>
        <v/>
      </c>
      <c r="K4874" s="8" t="str">
        <f t="shared" si="611"/>
        <v/>
      </c>
      <c r="L4874" s="8" t="str">
        <f t="shared" si="612"/>
        <v>Blue Valentine</v>
      </c>
      <c r="M4874" s="8" t="str">
        <f t="shared" si="613"/>
        <v/>
      </c>
      <c r="N4874" s="8" t="str">
        <f t="shared" si="609"/>
        <v>Blue Valentine</v>
      </c>
      <c r="O4874" s="10">
        <f>INDEX(cpi!$A$1:$M$106,MATCH($D4874,cpi!$A:$A,0),MATCH($C4874,cpi!$1:$1,0))</f>
        <v>219.179</v>
      </c>
      <c r="P4874" s="10">
        <f>cpi!$I$2</f>
        <v>245.51900000000001</v>
      </c>
      <c r="Q4874" s="10">
        <f t="shared" si="614"/>
        <v>1.1201757467640605</v>
      </c>
      <c r="R4874" s="8" t="str">
        <f t="shared" si="615"/>
        <v/>
      </c>
      <c r="S4874" s="11">
        <f t="shared" si="616"/>
        <v>1120175.7467640606</v>
      </c>
      <c r="T4874" s="11">
        <f t="shared" si="616"/>
        <v>10908150.443007771</v>
      </c>
      <c r="U4874" s="11">
        <f t="shared" si="616"/>
        <v>18557100.263072651</v>
      </c>
    </row>
    <row r="4875" spans="1:21" x14ac:dyDescent="0.2">
      <c r="A4875" s="5">
        <v>4922</v>
      </c>
      <c r="B4875" s="17">
        <v>20</v>
      </c>
      <c r="C4875" s="16">
        <v>1</v>
      </c>
      <c r="D4875" s="16">
        <v>2006</v>
      </c>
      <c r="E4875" s="18">
        <v>39295</v>
      </c>
      <c r="F4875" s="9" t="s">
        <v>4803</v>
      </c>
      <c r="G4875" s="3">
        <v>1000000</v>
      </c>
      <c r="H4875" s="3">
        <v>9015303</v>
      </c>
      <c r="I4875" s="3">
        <v>16553163</v>
      </c>
      <c r="J4875" s="8" t="str">
        <f t="shared" si="610"/>
        <v/>
      </c>
      <c r="K4875" s="8" t="str">
        <f t="shared" si="611"/>
        <v/>
      </c>
      <c r="L4875" s="8" t="str">
        <f t="shared" si="612"/>
        <v>Transamerica</v>
      </c>
      <c r="M4875" s="8" t="str">
        <f t="shared" si="613"/>
        <v/>
      </c>
      <c r="N4875" s="8" t="str">
        <f t="shared" si="609"/>
        <v>Transamerica</v>
      </c>
      <c r="O4875" s="10">
        <f>INDEX(cpi!$A$1:$M$106,MATCH($D4875,cpi!$A:$A,0),MATCH($C4875,cpi!$1:$1,0))</f>
        <v>198.3</v>
      </c>
      <c r="P4875" s="10">
        <f>cpi!$I$2</f>
        <v>245.51900000000001</v>
      </c>
      <c r="Q4875" s="10">
        <f t="shared" si="614"/>
        <v>1.2381190115985881</v>
      </c>
      <c r="R4875" s="8" t="str">
        <f t="shared" si="615"/>
        <v/>
      </c>
      <c r="S4875" s="11">
        <f t="shared" si="616"/>
        <v>1238119.011598588</v>
      </c>
      <c r="T4875" s="11">
        <f t="shared" si="616"/>
        <v>11162018.039621785</v>
      </c>
      <c r="U4875" s="11">
        <f t="shared" si="616"/>
        <v>20494785.81239032</v>
      </c>
    </row>
    <row r="4876" spans="1:21" x14ac:dyDescent="0.2">
      <c r="A4876" s="5">
        <v>4923</v>
      </c>
      <c r="B4876" s="17">
        <v>1</v>
      </c>
      <c r="C4876" s="16">
        <v>1</v>
      </c>
      <c r="D4876" s="16">
        <v>1970</v>
      </c>
      <c r="E4876" s="18">
        <v>25569</v>
      </c>
      <c r="F4876" s="9" t="s">
        <v>4804</v>
      </c>
      <c r="G4876" s="3">
        <v>1000000</v>
      </c>
      <c r="H4876" s="3">
        <v>9000000</v>
      </c>
      <c r="I4876" s="3">
        <v>9000000</v>
      </c>
      <c r="J4876" s="8" t="str">
        <f t="shared" si="610"/>
        <v/>
      </c>
      <c r="K4876" s="8" t="str">
        <f t="shared" si="611"/>
        <v/>
      </c>
      <c r="L4876" s="8" t="str">
        <f t="shared" si="612"/>
        <v>Beyond the Valley of the Dolls</v>
      </c>
      <c r="M4876" s="8" t="str">
        <f t="shared" si="613"/>
        <v/>
      </c>
      <c r="N4876" s="8" t="str">
        <f t="shared" si="609"/>
        <v>Beyond the Valley of the Dolls</v>
      </c>
      <c r="O4876" s="10">
        <f>INDEX(cpi!$A$1:$M$106,MATCH($D4876,cpi!$A:$A,0),MATCH($C4876,cpi!$1:$1,0))</f>
        <v>37.799999999999997</v>
      </c>
      <c r="P4876" s="10">
        <f>cpi!$I$2</f>
        <v>245.51900000000001</v>
      </c>
      <c r="Q4876" s="10">
        <f t="shared" si="614"/>
        <v>6.4952116402116404</v>
      </c>
      <c r="R4876" s="8" t="str">
        <f t="shared" si="615"/>
        <v/>
      </c>
      <c r="S4876" s="11">
        <f t="shared" si="616"/>
        <v>6495211.6402116409</v>
      </c>
      <c r="T4876" s="11">
        <f t="shared" si="616"/>
        <v>58456904.761904761</v>
      </c>
      <c r="U4876" s="11">
        <f t="shared" si="616"/>
        <v>58456904.761904761</v>
      </c>
    </row>
    <row r="4877" spans="1:21" x14ac:dyDescent="0.2">
      <c r="A4877" s="5">
        <v>4924</v>
      </c>
      <c r="B4877" s="17">
        <v>1</v>
      </c>
      <c r="C4877" s="16">
        <v>1</v>
      </c>
      <c r="D4877" s="16">
        <v>1956</v>
      </c>
      <c r="E4877" s="18">
        <v>20455</v>
      </c>
      <c r="F4877" s="9" t="s">
        <v>4805</v>
      </c>
      <c r="G4877" s="3">
        <v>1000000</v>
      </c>
      <c r="H4877" s="3">
        <v>9000000</v>
      </c>
      <c r="I4877" s="3">
        <v>9000000</v>
      </c>
      <c r="J4877" s="8" t="str">
        <f t="shared" si="610"/>
        <v/>
      </c>
      <c r="K4877" s="8" t="str">
        <f t="shared" si="611"/>
        <v/>
      </c>
      <c r="L4877" s="8" t="str">
        <f t="shared" si="612"/>
        <v>Love Me Tender</v>
      </c>
      <c r="M4877" s="8" t="str">
        <f t="shared" si="613"/>
        <v/>
      </c>
      <c r="N4877" s="8" t="str">
        <f t="shared" si="609"/>
        <v>Love Me Tender</v>
      </c>
      <c r="O4877" s="10">
        <f>INDEX(cpi!$A$1:$M$106,MATCH($D4877,cpi!$A:$A,0),MATCH($C4877,cpi!$1:$1,0))</f>
        <v>26.8</v>
      </c>
      <c r="P4877" s="10">
        <f>cpi!$I$2</f>
        <v>245.51900000000001</v>
      </c>
      <c r="Q4877" s="10">
        <f t="shared" si="614"/>
        <v>9.16115671641791</v>
      </c>
      <c r="R4877" s="8" t="str">
        <f t="shared" si="615"/>
        <v/>
      </c>
      <c r="S4877" s="11">
        <f t="shared" si="616"/>
        <v>9161156.7164179105</v>
      </c>
      <c r="T4877" s="11">
        <f t="shared" si="616"/>
        <v>82450410.447761193</v>
      </c>
      <c r="U4877" s="11">
        <f t="shared" si="616"/>
        <v>82450410.447761193</v>
      </c>
    </row>
    <row r="4878" spans="1:21" x14ac:dyDescent="0.2">
      <c r="A4878" s="5">
        <v>4925</v>
      </c>
      <c r="B4878" s="17">
        <v>1</v>
      </c>
      <c r="C4878" s="16">
        <v>1</v>
      </c>
      <c r="D4878" s="16">
        <v>1949</v>
      </c>
      <c r="E4878" s="18">
        <v>17899</v>
      </c>
      <c r="F4878" s="9" t="s">
        <v>4806</v>
      </c>
      <c r="G4878" s="3">
        <v>1000000</v>
      </c>
      <c r="H4878" s="3">
        <v>7800000</v>
      </c>
      <c r="I4878" s="3">
        <v>7800000</v>
      </c>
      <c r="J4878" s="8" t="str">
        <f t="shared" si="610"/>
        <v/>
      </c>
      <c r="K4878" s="8" t="str">
        <f t="shared" si="611"/>
        <v/>
      </c>
      <c r="L4878" s="8" t="str">
        <f t="shared" si="612"/>
        <v>Sands of Iwo Jima</v>
      </c>
      <c r="M4878" s="8" t="str">
        <f t="shared" si="613"/>
        <v/>
      </c>
      <c r="N4878" s="8" t="str">
        <f t="shared" si="609"/>
        <v>Sands of Iwo Jima</v>
      </c>
      <c r="O4878" s="10">
        <f>INDEX(cpi!$A$1:$M$106,MATCH($D4878,cpi!$A:$A,0),MATCH($C4878,cpi!$1:$1,0))</f>
        <v>24</v>
      </c>
      <c r="P4878" s="10">
        <f>cpi!$I$2</f>
        <v>245.51900000000001</v>
      </c>
      <c r="Q4878" s="10">
        <f t="shared" si="614"/>
        <v>10.229958333333334</v>
      </c>
      <c r="R4878" s="8" t="str">
        <f t="shared" si="615"/>
        <v/>
      </c>
      <c r="S4878" s="11">
        <f t="shared" si="616"/>
        <v>10229958.333333334</v>
      </c>
      <c r="T4878" s="11">
        <f t="shared" si="616"/>
        <v>79793675</v>
      </c>
      <c r="U4878" s="11">
        <f t="shared" si="616"/>
        <v>79793675</v>
      </c>
    </row>
    <row r="4879" spans="1:21" x14ac:dyDescent="0.2">
      <c r="A4879" s="5">
        <v>4926</v>
      </c>
      <c r="B4879" s="17">
        <v>25</v>
      </c>
      <c r="C4879" s="16">
        <v>9</v>
      </c>
      <c r="D4879" s="16">
        <v>2015</v>
      </c>
      <c r="E4879" s="18">
        <v>42744</v>
      </c>
      <c r="F4879" s="9" t="s">
        <v>4807</v>
      </c>
      <c r="G4879" s="3">
        <v>1000000</v>
      </c>
      <c r="H4879" s="3">
        <v>7192291</v>
      </c>
      <c r="I4879" s="3">
        <v>12931569</v>
      </c>
      <c r="J4879" s="8" t="str">
        <f t="shared" si="610"/>
        <v/>
      </c>
      <c r="K4879" s="8" t="str">
        <f t="shared" si="611"/>
        <v/>
      </c>
      <c r="L4879" s="8" t="str">
        <f t="shared" si="612"/>
        <v>The Green Inferno</v>
      </c>
      <c r="M4879" s="8" t="str">
        <f t="shared" si="613"/>
        <v/>
      </c>
      <c r="N4879" s="8" t="str">
        <f t="shared" si="609"/>
        <v>The Green Inferno</v>
      </c>
      <c r="O4879" s="10">
        <f>INDEX(cpi!$A$1:$M$106,MATCH($D4879,cpi!$A:$A,0),MATCH($C4879,cpi!$1:$1,0))</f>
        <v>237.94499999999999</v>
      </c>
      <c r="P4879" s="10">
        <f>cpi!$I$2</f>
        <v>245.51900000000001</v>
      </c>
      <c r="Q4879" s="10">
        <f t="shared" si="614"/>
        <v>1.0318308852886171</v>
      </c>
      <c r="R4879" s="8" t="str">
        <f t="shared" si="615"/>
        <v/>
      </c>
      <c r="S4879" s="11">
        <f t="shared" si="616"/>
        <v>1031830.8852886171</v>
      </c>
      <c r="T4879" s="11">
        <f t="shared" si="616"/>
        <v>7421227.9897833532</v>
      </c>
      <c r="U4879" s="11">
        <f t="shared" si="616"/>
        <v>13343192.289440837</v>
      </c>
    </row>
    <row r="4880" spans="1:21" x14ac:dyDescent="0.2">
      <c r="A4880" s="5">
        <v>4927</v>
      </c>
      <c r="B4880" s="17">
        <v>19</v>
      </c>
      <c r="C4880" s="16">
        <v>10</v>
      </c>
      <c r="D4880" s="16">
        <v>2012</v>
      </c>
      <c r="E4880" s="18">
        <v>41465</v>
      </c>
      <c r="F4880" s="9" t="s">
        <v>4808</v>
      </c>
      <c r="G4880" s="3">
        <v>1000000</v>
      </c>
      <c r="H4880" s="3">
        <v>6002451</v>
      </c>
      <c r="I4880" s="3">
        <v>11495204</v>
      </c>
      <c r="J4880" s="8" t="str">
        <f t="shared" si="610"/>
        <v/>
      </c>
      <c r="K4880" s="8" t="str">
        <f t="shared" si="611"/>
        <v/>
      </c>
      <c r="L4880" s="8" t="str">
        <f t="shared" si="612"/>
        <v>The Sessions</v>
      </c>
      <c r="M4880" s="8" t="str">
        <f t="shared" si="613"/>
        <v/>
      </c>
      <c r="N4880" s="8" t="str">
        <f t="shared" si="609"/>
        <v>The Sessions</v>
      </c>
      <c r="O4880" s="10">
        <f>INDEX(cpi!$A$1:$M$106,MATCH($D4880,cpi!$A:$A,0),MATCH($C4880,cpi!$1:$1,0))</f>
        <v>231.31700000000001</v>
      </c>
      <c r="P4880" s="10">
        <f>cpi!$I$2</f>
        <v>245.51900000000001</v>
      </c>
      <c r="Q4880" s="10">
        <f t="shared" si="614"/>
        <v>1.0613962657305775</v>
      </c>
      <c r="R4880" s="8" t="str">
        <f t="shared" si="615"/>
        <v/>
      </c>
      <c r="S4880" s="11">
        <f t="shared" si="616"/>
        <v>1061396.2657305775</v>
      </c>
      <c r="T4880" s="11">
        <f t="shared" si="616"/>
        <v>6370979.0766307712</v>
      </c>
      <c r="U4880" s="11">
        <f t="shared" si="616"/>
        <v>12200966.599411199</v>
      </c>
    </row>
    <row r="4881" spans="1:21" x14ac:dyDescent="0.2">
      <c r="A4881" s="5">
        <v>4928</v>
      </c>
      <c r="B4881" s="17">
        <v>4</v>
      </c>
      <c r="C4881" s="16">
        <v>4</v>
      </c>
      <c r="D4881" s="16">
        <v>2008</v>
      </c>
      <c r="E4881" s="18">
        <v>39542</v>
      </c>
      <c r="F4881" s="9" t="s">
        <v>4809</v>
      </c>
      <c r="G4881" s="3">
        <v>1000000</v>
      </c>
      <c r="H4881">
        <v>5505267</v>
      </c>
      <c r="I4881" s="3">
        <v>16173879</v>
      </c>
      <c r="J4881" s="8" t="str">
        <f t="shared" si="610"/>
        <v/>
      </c>
      <c r="K4881" s="8" t="str">
        <f t="shared" si="611"/>
        <v/>
      </c>
      <c r="L4881" s="8" t="str">
        <f t="shared" si="612"/>
        <v>Shine a Light</v>
      </c>
      <c r="M4881" s="8" t="str">
        <f t="shared" si="613"/>
        <v/>
      </c>
      <c r="N4881" s="8" t="str">
        <f t="shared" si="609"/>
        <v>Shine a Light</v>
      </c>
      <c r="O4881" s="10">
        <f>INDEX(cpi!$A$1:$M$106,MATCH($D4881,cpi!$A:$A,0),MATCH($C4881,cpi!$1:$1,0))</f>
        <v>214.82300000000001</v>
      </c>
      <c r="P4881" s="10">
        <f>cpi!$I$2</f>
        <v>245.51900000000001</v>
      </c>
      <c r="Q4881" s="10">
        <f t="shared" si="614"/>
        <v>1.1428897278224399</v>
      </c>
      <c r="R4881" s="8" t="str">
        <f t="shared" si="615"/>
        <v/>
      </c>
      <c r="S4881" s="11">
        <f t="shared" si="616"/>
        <v>1142889.72782244</v>
      </c>
      <c r="T4881" s="11">
        <f t="shared" si="616"/>
        <v>6291913.1032198602</v>
      </c>
      <c r="U4881" s="11">
        <f t="shared" si="616"/>
        <v>18484960.168143075</v>
      </c>
    </row>
    <row r="4882" spans="1:21" x14ac:dyDescent="0.2">
      <c r="A4882" s="5">
        <v>4929</v>
      </c>
      <c r="B4882" s="17">
        <v>23</v>
      </c>
      <c r="C4882" s="16">
        <v>3</v>
      </c>
      <c r="D4882" s="16">
        <v>2012</v>
      </c>
      <c r="E4882" s="18">
        <v>41581</v>
      </c>
      <c r="F4882" s="9" t="s">
        <v>4810</v>
      </c>
      <c r="G4882" s="3">
        <v>1000000</v>
      </c>
      <c r="H4882">
        <v>5355847</v>
      </c>
      <c r="I4882">
        <v>5391992</v>
      </c>
      <c r="J4882" s="8" t="str">
        <f t="shared" si="610"/>
        <v/>
      </c>
      <c r="K4882" s="8" t="str">
        <f t="shared" si="611"/>
        <v/>
      </c>
      <c r="L4882" s="8" t="str">
        <f t="shared" si="612"/>
        <v>October Baby</v>
      </c>
      <c r="M4882" s="8" t="str">
        <f t="shared" si="613"/>
        <v/>
      </c>
      <c r="N4882" s="8" t="str">
        <f t="shared" si="609"/>
        <v>October Baby</v>
      </c>
      <c r="O4882" s="10">
        <f>INDEX(cpi!$A$1:$M$106,MATCH($D4882,cpi!$A:$A,0),MATCH($C4882,cpi!$1:$1,0))</f>
        <v>229.392</v>
      </c>
      <c r="P4882" s="10">
        <f>cpi!$I$2</f>
        <v>245.51900000000001</v>
      </c>
      <c r="Q4882" s="10">
        <f t="shared" si="614"/>
        <v>1.0703032363813909</v>
      </c>
      <c r="R4882" s="8" t="str">
        <f t="shared" si="615"/>
        <v/>
      </c>
      <c r="S4882" s="11">
        <f t="shared" si="616"/>
        <v>1070303.2363813908</v>
      </c>
      <c r="T4882" s="11">
        <f t="shared" si="616"/>
        <v>5732380.377663563</v>
      </c>
      <c r="U4882" s="11">
        <f t="shared" si="616"/>
        <v>5771066.4881425686</v>
      </c>
    </row>
    <row r="4883" spans="1:21" x14ac:dyDescent="0.2">
      <c r="A4883" s="5">
        <v>4930</v>
      </c>
      <c r="B4883" s="17">
        <v>12</v>
      </c>
      <c r="C4883" s="16">
        <v>9</v>
      </c>
      <c r="D4883" s="16">
        <v>2014</v>
      </c>
      <c r="E4883" s="18">
        <v>41982</v>
      </c>
      <c r="F4883" s="9" t="s">
        <v>4811</v>
      </c>
      <c r="G4883" s="3">
        <v>1000000</v>
      </c>
      <c r="H4883">
        <v>5284309</v>
      </c>
      <c r="I4883">
        <v>5797192</v>
      </c>
      <c r="J4883" s="8" t="str">
        <f t="shared" si="610"/>
        <v/>
      </c>
      <c r="K4883" s="8" t="str">
        <f t="shared" si="611"/>
        <v/>
      </c>
      <c r="L4883" s="8" t="str">
        <f t="shared" si="612"/>
        <v>The Skeleton Twins</v>
      </c>
      <c r="M4883" s="8" t="str">
        <f t="shared" si="613"/>
        <v/>
      </c>
      <c r="N4883" s="8" t="str">
        <f t="shared" si="609"/>
        <v>The Skeleton Twins</v>
      </c>
      <c r="O4883" s="10">
        <f>INDEX(cpi!$A$1:$M$106,MATCH($D4883,cpi!$A:$A,0),MATCH($C4883,cpi!$1:$1,0))</f>
        <v>238.03100000000001</v>
      </c>
      <c r="P4883" s="10">
        <f>cpi!$I$2</f>
        <v>245.51900000000001</v>
      </c>
      <c r="Q4883" s="10">
        <f t="shared" si="614"/>
        <v>1.0314580873919783</v>
      </c>
      <c r="R4883" s="8" t="str">
        <f t="shared" si="615"/>
        <v/>
      </c>
      <c r="S4883" s="11">
        <f t="shared" si="616"/>
        <v>1031458.0873919784</v>
      </c>
      <c r="T4883" s="11">
        <f t="shared" si="616"/>
        <v>5450543.2543282174</v>
      </c>
      <c r="U4883" s="11">
        <f t="shared" si="616"/>
        <v>5979560.5725640776</v>
      </c>
    </row>
    <row r="4884" spans="1:21" x14ac:dyDescent="0.2">
      <c r="A4884" s="5">
        <v>4931</v>
      </c>
      <c r="B4884" s="17">
        <v>14</v>
      </c>
      <c r="C4884" s="16">
        <v>6</v>
      </c>
      <c r="D4884" s="16">
        <v>2013</v>
      </c>
      <c r="E4884" s="18">
        <v>41676</v>
      </c>
      <c r="F4884" s="9" t="s">
        <v>4812</v>
      </c>
      <c r="G4884" s="3">
        <v>1000000</v>
      </c>
      <c r="H4884">
        <v>4946250</v>
      </c>
      <c r="I4884">
        <v>5892466</v>
      </c>
      <c r="J4884" s="8" t="str">
        <f t="shared" si="610"/>
        <v/>
      </c>
      <c r="K4884" s="8" t="str">
        <f t="shared" si="611"/>
        <v/>
      </c>
      <c r="L4884" s="8" t="str">
        <f t="shared" si="612"/>
        <v>20 Feet From Stardom</v>
      </c>
      <c r="M4884" s="8" t="str">
        <f t="shared" si="613"/>
        <v/>
      </c>
      <c r="N4884" s="8" t="str">
        <f t="shared" si="609"/>
        <v>20 Feet From Stardom</v>
      </c>
      <c r="O4884" s="10">
        <f>INDEX(cpi!$A$1:$M$106,MATCH($D4884,cpi!$A:$A,0),MATCH($C4884,cpi!$1:$1,0))</f>
        <v>233.50399999999999</v>
      </c>
      <c r="P4884" s="10">
        <f>cpi!$I$2</f>
        <v>245.51900000000001</v>
      </c>
      <c r="Q4884" s="10">
        <f t="shared" si="614"/>
        <v>1.0514552213238317</v>
      </c>
      <c r="R4884" s="8" t="str">
        <f t="shared" si="615"/>
        <v/>
      </c>
      <c r="S4884" s="11">
        <f t="shared" si="616"/>
        <v>1051455.2213238317</v>
      </c>
      <c r="T4884" s="11">
        <f t="shared" si="616"/>
        <v>5200760.3884730032</v>
      </c>
      <c r="U4884" s="11">
        <f t="shared" si="616"/>
        <v>6195664.1421731533</v>
      </c>
    </row>
    <row r="4885" spans="1:21" x14ac:dyDescent="0.2">
      <c r="A4885" s="5">
        <v>4932</v>
      </c>
      <c r="B4885" s="17">
        <v>12</v>
      </c>
      <c r="C4885" s="16">
        <v>6</v>
      </c>
      <c r="D4885" s="16">
        <v>2009</v>
      </c>
      <c r="E4885" s="18">
        <v>40153</v>
      </c>
      <c r="F4885" s="9" t="s">
        <v>4813</v>
      </c>
      <c r="G4885" s="3">
        <v>1000000</v>
      </c>
      <c r="H4885">
        <v>4417674</v>
      </c>
      <c r="I4885">
        <v>4731944</v>
      </c>
      <c r="J4885" s="8" t="str">
        <f t="shared" si="610"/>
        <v/>
      </c>
      <c r="K4885" s="8" t="str">
        <f t="shared" si="611"/>
        <v/>
      </c>
      <c r="L4885" s="8" t="str">
        <f t="shared" si="612"/>
        <v>Food, Inc.</v>
      </c>
      <c r="M4885" s="8" t="str">
        <f t="shared" si="613"/>
        <v/>
      </c>
      <c r="N4885" s="8" t="str">
        <f t="shared" si="609"/>
        <v>Food, Inc.</v>
      </c>
      <c r="O4885" s="10">
        <f>INDEX(cpi!$A$1:$M$106,MATCH($D4885,cpi!$A:$A,0),MATCH($C4885,cpi!$1:$1,0))</f>
        <v>215.69300000000001</v>
      </c>
      <c r="P4885" s="10">
        <f>cpi!$I$2</f>
        <v>245.51900000000001</v>
      </c>
      <c r="Q4885" s="10">
        <f t="shared" si="614"/>
        <v>1.1382798700004173</v>
      </c>
      <c r="R4885" s="8" t="str">
        <f t="shared" si="615"/>
        <v/>
      </c>
      <c r="S4885" s="11">
        <f t="shared" si="616"/>
        <v>1138279.8700004173</v>
      </c>
      <c r="T4885" s="11">
        <f t="shared" si="616"/>
        <v>5028549.3864242239</v>
      </c>
      <c r="U4885" s="11">
        <f t="shared" si="616"/>
        <v>5386276.6011692546</v>
      </c>
    </row>
    <row r="4886" spans="1:21" x14ac:dyDescent="0.2">
      <c r="A4886" s="5">
        <v>4933</v>
      </c>
      <c r="B4886" s="17">
        <v>28</v>
      </c>
      <c r="C4886" s="16">
        <v>7</v>
      </c>
      <c r="D4886" s="16">
        <v>2017</v>
      </c>
      <c r="E4886" s="18">
        <v>43562</v>
      </c>
      <c r="F4886" s="9" t="s">
        <v>4814</v>
      </c>
      <c r="G4886" s="3">
        <v>1000000</v>
      </c>
      <c r="H4886" s="3">
        <v>3496795</v>
      </c>
      <c r="I4886" s="3">
        <v>3962059</v>
      </c>
      <c r="J4886" s="8" t="str">
        <f t="shared" si="610"/>
        <v/>
      </c>
      <c r="K4886" s="8" t="str">
        <f t="shared" si="611"/>
        <v/>
      </c>
      <c r="L4886" s="8" t="str">
        <f t="shared" si="612"/>
        <v>An Inconvenient Sequel</v>
      </c>
      <c r="M4886" s="8" t="str">
        <f t="shared" si="613"/>
        <v/>
      </c>
      <c r="N4886" s="8" t="str">
        <f t="shared" si="609"/>
        <v>An Inconvenient Sequel</v>
      </c>
      <c r="O4886" s="10">
        <f>INDEX(cpi!$A$1:$M$106,MATCH($D4886,cpi!$A:$A,0),MATCH($C4886,cpi!$1:$1,0))</f>
        <v>244.786</v>
      </c>
      <c r="P4886" s="10">
        <f>cpi!$I$2</f>
        <v>245.51900000000001</v>
      </c>
      <c r="Q4886" s="10">
        <f t="shared" si="614"/>
        <v>1.0029944522971086</v>
      </c>
      <c r="R4886" s="8" t="str">
        <f t="shared" si="615"/>
        <v/>
      </c>
      <c r="S4886" s="11">
        <f t="shared" si="616"/>
        <v>1002994.4522971086</v>
      </c>
      <c r="T4886" s="11">
        <f t="shared" si="616"/>
        <v>3507265.9858202678</v>
      </c>
      <c r="U4886" s="11">
        <f t="shared" si="616"/>
        <v>3973923.1966738296</v>
      </c>
    </row>
    <row r="4887" spans="1:21" x14ac:dyDescent="0.2">
      <c r="A4887" s="5">
        <v>4934</v>
      </c>
      <c r="B4887" s="17">
        <v>21</v>
      </c>
      <c r="C4887" s="16">
        <v>8</v>
      </c>
      <c r="D4887" s="16">
        <v>1998</v>
      </c>
      <c r="E4887" s="18">
        <v>36411</v>
      </c>
      <c r="F4887" s="9" t="s">
        <v>4815</v>
      </c>
      <c r="G4887" s="3">
        <v>1000000</v>
      </c>
      <c r="H4887" s="3">
        <v>3395581</v>
      </c>
      <c r="I4887" s="3">
        <v>3465703</v>
      </c>
      <c r="J4887" s="8" t="str">
        <f t="shared" si="610"/>
        <v/>
      </c>
      <c r="K4887" s="8" t="str">
        <f t="shared" si="611"/>
        <v/>
      </c>
      <c r="L4887" s="8" t="str">
        <f t="shared" si="612"/>
        <v>Next Stop, Wonderland</v>
      </c>
      <c r="M4887" s="8" t="str">
        <f t="shared" si="613"/>
        <v/>
      </c>
      <c r="N4887" s="8" t="str">
        <f t="shared" si="609"/>
        <v>Next Stop, Wonderland</v>
      </c>
      <c r="O4887" s="10">
        <f>INDEX(cpi!$A$1:$M$106,MATCH($D4887,cpi!$A:$A,0),MATCH($C4887,cpi!$1:$1,0))</f>
        <v>163.4</v>
      </c>
      <c r="P4887" s="10">
        <f>cpi!$I$2</f>
        <v>245.51900000000001</v>
      </c>
      <c r="Q4887" s="10">
        <f t="shared" si="614"/>
        <v>1.5025642594859241</v>
      </c>
      <c r="R4887" s="8" t="str">
        <f t="shared" si="615"/>
        <v/>
      </c>
      <c r="S4887" s="11">
        <f t="shared" si="616"/>
        <v>1502564.2594859242</v>
      </c>
      <c r="T4887" s="11">
        <f t="shared" si="616"/>
        <v>5102078.6507894732</v>
      </c>
      <c r="U4887" s="11">
        <f t="shared" si="616"/>
        <v>5207441.4617931452</v>
      </c>
    </row>
    <row r="4888" spans="1:21" x14ac:dyDescent="0.2">
      <c r="A4888" s="5">
        <v>4935</v>
      </c>
      <c r="B4888" s="17">
        <v>6</v>
      </c>
      <c r="C4888" s="16">
        <v>6</v>
      </c>
      <c r="D4888" s="16">
        <v>2014</v>
      </c>
      <c r="E4888" s="18">
        <v>41796</v>
      </c>
      <c r="F4888" s="9" t="s">
        <v>4816</v>
      </c>
      <c r="G4888" s="3">
        <v>1000000</v>
      </c>
      <c r="H4888">
        <v>3122616</v>
      </c>
      <c r="I4888" s="3">
        <v>3324070</v>
      </c>
      <c r="J4888" s="8" t="str">
        <f t="shared" si="610"/>
        <v/>
      </c>
      <c r="K4888" s="8" t="str">
        <f t="shared" si="611"/>
        <v/>
      </c>
      <c r="L4888" s="8" t="str">
        <f t="shared" si="612"/>
        <v>Obvious Child</v>
      </c>
      <c r="M4888" s="8" t="str">
        <f t="shared" si="613"/>
        <v/>
      </c>
      <c r="N4888" s="8" t="str">
        <f t="shared" si="609"/>
        <v>Obvious Child</v>
      </c>
      <c r="O4888" s="10">
        <f>INDEX(cpi!$A$1:$M$106,MATCH($D4888,cpi!$A:$A,0),MATCH($C4888,cpi!$1:$1,0))</f>
        <v>238.34299999999999</v>
      </c>
      <c r="P4888" s="10">
        <f>cpi!$I$2</f>
        <v>245.51900000000001</v>
      </c>
      <c r="Q4888" s="10">
        <f t="shared" si="614"/>
        <v>1.0301078697507375</v>
      </c>
      <c r="R4888" s="8" t="str">
        <f t="shared" si="615"/>
        <v/>
      </c>
      <c r="S4888" s="11">
        <f t="shared" si="616"/>
        <v>1030107.8697507376</v>
      </c>
      <c r="T4888" s="11">
        <f t="shared" si="616"/>
        <v>3216631.3158095689</v>
      </c>
      <c r="U4888" s="11">
        <f t="shared" si="616"/>
        <v>3424150.666602334</v>
      </c>
    </row>
    <row r="4889" spans="1:21" x14ac:dyDescent="0.2">
      <c r="A4889" s="5">
        <v>4936</v>
      </c>
      <c r="B4889" s="17">
        <v>21</v>
      </c>
      <c r="C4889" s="16">
        <v>10</v>
      </c>
      <c r="D4889" s="16">
        <v>2011</v>
      </c>
      <c r="E4889" s="18">
        <v>41162</v>
      </c>
      <c r="F4889" s="9" t="s">
        <v>4817</v>
      </c>
      <c r="G4889" s="3">
        <v>1000000</v>
      </c>
      <c r="H4889" s="3">
        <v>2981038</v>
      </c>
      <c r="I4889" s="3">
        <v>5438911</v>
      </c>
      <c r="J4889" s="8" t="str">
        <f t="shared" si="610"/>
        <v/>
      </c>
      <c r="K4889" s="8" t="str">
        <f t="shared" si="611"/>
        <v/>
      </c>
      <c r="L4889" s="8" t="str">
        <f t="shared" si="612"/>
        <v>Martha Marcy May Marlene</v>
      </c>
      <c r="M4889" s="8" t="str">
        <f t="shared" si="613"/>
        <v/>
      </c>
      <c r="N4889" s="8" t="str">
        <f t="shared" si="609"/>
        <v>Martha Marcy May Marlene</v>
      </c>
      <c r="O4889" s="10">
        <f>INDEX(cpi!$A$1:$M$106,MATCH($D4889,cpi!$A:$A,0),MATCH($C4889,cpi!$1:$1,0))</f>
        <v>226.42099999999999</v>
      </c>
      <c r="P4889" s="10">
        <f>cpi!$I$2</f>
        <v>245.51900000000001</v>
      </c>
      <c r="Q4889" s="10">
        <f t="shared" si="614"/>
        <v>1.08434729994126</v>
      </c>
      <c r="R4889" s="8" t="str">
        <f t="shared" si="615"/>
        <v/>
      </c>
      <c r="S4889" s="11">
        <f t="shared" si="616"/>
        <v>1084347.2999412599</v>
      </c>
      <c r="T4889" s="11">
        <f t="shared" si="616"/>
        <v>3232480.506322294</v>
      </c>
      <c r="U4889" s="11">
        <f t="shared" si="616"/>
        <v>5897668.4574708184</v>
      </c>
    </row>
    <row r="4890" spans="1:21" x14ac:dyDescent="0.2">
      <c r="A4890" s="5">
        <v>4937</v>
      </c>
      <c r="B4890" s="17">
        <v>3</v>
      </c>
      <c r="C4890" s="16">
        <v>8</v>
      </c>
      <c r="D4890" s="16">
        <v>2005</v>
      </c>
      <c r="E4890" s="18">
        <v>38419</v>
      </c>
      <c r="F4890" s="9" t="s">
        <v>4818</v>
      </c>
      <c r="G4890" s="3">
        <v>1000000</v>
      </c>
      <c r="H4890" s="3">
        <v>2678010</v>
      </c>
      <c r="I4890" s="3">
        <v>3553253</v>
      </c>
      <c r="J4890" s="8" t="str">
        <f t="shared" si="610"/>
        <v/>
      </c>
      <c r="K4890" s="8" t="str">
        <f t="shared" si="611"/>
        <v/>
      </c>
      <c r="L4890" s="8" t="str">
        <f t="shared" si="612"/>
        <v>Junebug</v>
      </c>
      <c r="M4890" s="8" t="str">
        <f t="shared" si="613"/>
        <v/>
      </c>
      <c r="N4890" s="8" t="str">
        <f t="shared" si="609"/>
        <v>Junebug</v>
      </c>
      <c r="O4890" s="10">
        <f>INDEX(cpi!$A$1:$M$106,MATCH($D4890,cpi!$A:$A,0),MATCH($C4890,cpi!$1:$1,0))</f>
        <v>196.4</v>
      </c>
      <c r="P4890" s="10">
        <f>cpi!$I$2</f>
        <v>245.51900000000001</v>
      </c>
      <c r="Q4890" s="10">
        <f t="shared" si="614"/>
        <v>1.2500967413441955</v>
      </c>
      <c r="R4890" s="8" t="str">
        <f t="shared" si="615"/>
        <v/>
      </c>
      <c r="S4890" s="11">
        <f t="shared" si="616"/>
        <v>1250096.7413441956</v>
      </c>
      <c r="T4890" s="11">
        <f t="shared" si="616"/>
        <v>3347771.5742871687</v>
      </c>
      <c r="U4890" s="11">
        <f t="shared" si="616"/>
        <v>4441909.996471487</v>
      </c>
    </row>
    <row r="4891" spans="1:21" x14ac:dyDescent="0.2">
      <c r="A4891" s="5">
        <v>4938</v>
      </c>
      <c r="B4891" s="17">
        <v>1</v>
      </c>
      <c r="C4891" s="16">
        <v>8</v>
      </c>
      <c r="D4891" s="16">
        <v>2008</v>
      </c>
      <c r="E4891" s="18">
        <v>39455</v>
      </c>
      <c r="F4891" s="9" t="s">
        <v>4819</v>
      </c>
      <c r="G4891" s="3">
        <v>1000000</v>
      </c>
      <c r="H4891" s="3">
        <v>2511476</v>
      </c>
      <c r="I4891" s="3">
        <v>6030129</v>
      </c>
      <c r="J4891" s="8" t="str">
        <f t="shared" si="610"/>
        <v/>
      </c>
      <c r="K4891" s="8" t="str">
        <f t="shared" si="611"/>
        <v/>
      </c>
      <c r="L4891" s="8" t="str">
        <f t="shared" si="612"/>
        <v>Frozen River</v>
      </c>
      <c r="M4891" s="8" t="str">
        <f t="shared" si="613"/>
        <v/>
      </c>
      <c r="N4891" s="8" t="str">
        <f t="shared" si="609"/>
        <v>Frozen River</v>
      </c>
      <c r="O4891" s="10">
        <f>INDEX(cpi!$A$1:$M$106,MATCH($D4891,cpi!$A:$A,0),MATCH($C4891,cpi!$1:$1,0))</f>
        <v>219.08600000000001</v>
      </c>
      <c r="P4891" s="10">
        <f>cpi!$I$2</f>
        <v>245.51900000000001</v>
      </c>
      <c r="Q4891" s="10">
        <f t="shared" si="614"/>
        <v>1.1206512511068711</v>
      </c>
      <c r="R4891" s="8" t="str">
        <f t="shared" si="615"/>
        <v/>
      </c>
      <c r="S4891" s="11">
        <f t="shared" si="616"/>
        <v>1120651.2511068711</v>
      </c>
      <c r="T4891" s="11">
        <f t="shared" si="616"/>
        <v>2814488.7215248803</v>
      </c>
      <c r="U4891" s="11">
        <f t="shared" si="616"/>
        <v>6757671.6081858259</v>
      </c>
    </row>
    <row r="4892" spans="1:21" x14ac:dyDescent="0.2">
      <c r="A4892" s="5">
        <v>4939</v>
      </c>
      <c r="B4892" s="17">
        <v>21</v>
      </c>
      <c r="C4892" s="16">
        <v>11</v>
      </c>
      <c r="D4892" s="16">
        <v>2001</v>
      </c>
      <c r="E4892" s="18">
        <v>37510</v>
      </c>
      <c r="F4892" s="9" t="s">
        <v>4820</v>
      </c>
      <c r="G4892" s="3">
        <v>1000000</v>
      </c>
      <c r="H4892" s="3">
        <v>2402459</v>
      </c>
      <c r="I4892" s="3">
        <v>3575308</v>
      </c>
      <c r="J4892" s="8" t="str">
        <f t="shared" si="610"/>
        <v/>
      </c>
      <c r="K4892" s="8" t="str">
        <f t="shared" si="611"/>
        <v/>
      </c>
      <c r="L4892" s="8" t="str">
        <f t="shared" si="612"/>
        <v>The Sidewalks of New York</v>
      </c>
      <c r="M4892" s="8" t="str">
        <f t="shared" si="613"/>
        <v/>
      </c>
      <c r="N4892" s="8" t="str">
        <f t="shared" si="609"/>
        <v>The Sidewalks of New York</v>
      </c>
      <c r="O4892" s="10">
        <f>INDEX(cpi!$A$1:$M$106,MATCH($D4892,cpi!$A:$A,0),MATCH($C4892,cpi!$1:$1,0))</f>
        <v>177.4</v>
      </c>
      <c r="P4892" s="10">
        <f>cpi!$I$2</f>
        <v>245.51900000000001</v>
      </c>
      <c r="Q4892" s="10">
        <f t="shared" si="614"/>
        <v>1.3839853438556933</v>
      </c>
      <c r="R4892" s="8" t="str">
        <f t="shared" si="615"/>
        <v/>
      </c>
      <c r="S4892" s="11">
        <f t="shared" si="616"/>
        <v>1383985.3438556932</v>
      </c>
      <c r="T4892" s="11">
        <f t="shared" si="616"/>
        <v>3324968.045214205</v>
      </c>
      <c r="U4892" s="11">
        <f t="shared" si="616"/>
        <v>4948173.8717700113</v>
      </c>
    </row>
    <row r="4893" spans="1:21" x14ac:dyDescent="0.2">
      <c r="A4893" s="5">
        <v>4940</v>
      </c>
      <c r="B4893" s="17">
        <v>24</v>
      </c>
      <c r="C4893" s="16">
        <v>4</v>
      </c>
      <c r="D4893" s="16">
        <v>1998</v>
      </c>
      <c r="E4893" s="18">
        <v>36498</v>
      </c>
      <c r="F4893" s="9" t="s">
        <v>4821</v>
      </c>
      <c r="G4893" s="3">
        <v>1000000</v>
      </c>
      <c r="H4893">
        <v>2057193</v>
      </c>
      <c r="I4893">
        <v>2315026</v>
      </c>
      <c r="J4893" s="8" t="str">
        <f t="shared" si="610"/>
        <v/>
      </c>
      <c r="K4893" s="8" t="str">
        <f t="shared" si="611"/>
        <v/>
      </c>
      <c r="L4893" s="8" t="str">
        <f t="shared" si="612"/>
        <v>Two Girls and a Guy</v>
      </c>
      <c r="M4893" s="8" t="str">
        <f t="shared" si="613"/>
        <v/>
      </c>
      <c r="N4893" s="8" t="str">
        <f t="shared" si="609"/>
        <v>Two Girls and a Guy</v>
      </c>
      <c r="O4893" s="10">
        <f>INDEX(cpi!$A$1:$M$106,MATCH($D4893,cpi!$A:$A,0),MATCH($C4893,cpi!$1:$1,0))</f>
        <v>162.5</v>
      </c>
      <c r="P4893" s="10">
        <f>cpi!$I$2</f>
        <v>245.51900000000001</v>
      </c>
      <c r="Q4893" s="10">
        <f t="shared" si="614"/>
        <v>1.510886153846154</v>
      </c>
      <c r="R4893" s="8" t="str">
        <f t="shared" si="615"/>
        <v/>
      </c>
      <c r="S4893" s="11">
        <f t="shared" si="616"/>
        <v>1510886.153846154</v>
      </c>
      <c r="T4893" s="11">
        <f t="shared" si="616"/>
        <v>3108184.419489231</v>
      </c>
      <c r="U4893" s="11">
        <f t="shared" si="616"/>
        <v>3497740.7291938467</v>
      </c>
    </row>
    <row r="4894" spans="1:21" x14ac:dyDescent="0.2">
      <c r="A4894" s="5">
        <v>4941</v>
      </c>
      <c r="B4894" s="17">
        <v>29</v>
      </c>
      <c r="C4894" s="16">
        <v>9</v>
      </c>
      <c r="D4894" s="16">
        <v>2000</v>
      </c>
      <c r="E4894" s="18">
        <v>37385</v>
      </c>
      <c r="F4894" s="9" t="s">
        <v>4822</v>
      </c>
      <c r="G4894" s="3">
        <v>1000000</v>
      </c>
      <c r="H4894" s="3">
        <v>1744858</v>
      </c>
      <c r="I4894" s="3">
        <v>2022442</v>
      </c>
      <c r="J4894" s="8" t="str">
        <f t="shared" si="610"/>
        <v/>
      </c>
      <c r="K4894" s="8" t="str">
        <f t="shared" si="611"/>
        <v/>
      </c>
      <c r="L4894" s="8" t="str">
        <f t="shared" si="612"/>
        <v>The Broken Hearts Club: A Romantic Comedy</v>
      </c>
      <c r="M4894" s="8" t="str">
        <f t="shared" si="613"/>
        <v/>
      </c>
      <c r="N4894" s="8" t="str">
        <f t="shared" si="609"/>
        <v>The Broken Hearts Club: A Romantic Comedy</v>
      </c>
      <c r="O4894" s="10">
        <f>INDEX(cpi!$A$1:$M$106,MATCH($D4894,cpi!$A:$A,0),MATCH($C4894,cpi!$1:$1,0))</f>
        <v>173.7</v>
      </c>
      <c r="P4894" s="10">
        <f>cpi!$I$2</f>
        <v>245.51900000000001</v>
      </c>
      <c r="Q4894" s="10">
        <f t="shared" si="614"/>
        <v>1.4134657455382844</v>
      </c>
      <c r="R4894" s="8" t="str">
        <f t="shared" si="615"/>
        <v/>
      </c>
      <c r="S4894" s="11">
        <f t="shared" si="616"/>
        <v>1413465.7455382843</v>
      </c>
      <c r="T4894" s="11">
        <f t="shared" si="616"/>
        <v>2466297.0138284396</v>
      </c>
      <c r="U4894" s="11">
        <f t="shared" si="616"/>
        <v>2858652.4893379388</v>
      </c>
    </row>
    <row r="4895" spans="1:21" x14ac:dyDescent="0.2">
      <c r="A4895" s="5">
        <v>4942</v>
      </c>
      <c r="B4895" s="17">
        <v>28</v>
      </c>
      <c r="C4895" s="16">
        <v>6</v>
      </c>
      <c r="D4895" s="16">
        <v>2006</v>
      </c>
      <c r="E4895" s="18">
        <v>39544</v>
      </c>
      <c r="F4895" s="9" t="s">
        <v>4823</v>
      </c>
      <c r="G4895" s="3">
        <v>1000000</v>
      </c>
      <c r="H4895" s="3">
        <v>1678874</v>
      </c>
      <c r="I4895" s="3">
        <v>1849392</v>
      </c>
      <c r="J4895" s="8" t="str">
        <f t="shared" si="610"/>
        <v/>
      </c>
      <c r="K4895" s="8" t="str">
        <f t="shared" si="611"/>
        <v/>
      </c>
      <c r="L4895" s="8" t="str">
        <f t="shared" si="612"/>
        <v>Who Killed the Electric Car?</v>
      </c>
      <c r="M4895" s="8" t="str">
        <f t="shared" si="613"/>
        <v/>
      </c>
      <c r="N4895" s="8" t="str">
        <f t="shared" si="609"/>
        <v>Who Killed the Electric Car?</v>
      </c>
      <c r="O4895" s="10">
        <f>INDEX(cpi!$A$1:$M$106,MATCH($D4895,cpi!$A:$A,0),MATCH($C4895,cpi!$1:$1,0))</f>
        <v>202.9</v>
      </c>
      <c r="P4895" s="10">
        <f>cpi!$I$2</f>
        <v>245.51900000000001</v>
      </c>
      <c r="Q4895" s="10">
        <f t="shared" si="614"/>
        <v>1.2100492853622473</v>
      </c>
      <c r="R4895" s="8" t="str">
        <f t="shared" si="615"/>
        <v/>
      </c>
      <c r="S4895" s="11">
        <f t="shared" si="616"/>
        <v>1210049.2853622474</v>
      </c>
      <c r="T4895" s="11">
        <f t="shared" si="616"/>
        <v>2031520.2839132575</v>
      </c>
      <c r="U4895" s="11">
        <f t="shared" si="616"/>
        <v>2237855.4679546575</v>
      </c>
    </row>
    <row r="4896" spans="1:21" x14ac:dyDescent="0.2">
      <c r="A4896" s="5">
        <v>4943</v>
      </c>
      <c r="B4896" s="17">
        <v>18</v>
      </c>
      <c r="C4896" s="16">
        <v>9</v>
      </c>
      <c r="D4896" s="16">
        <v>2009</v>
      </c>
      <c r="E4896" s="18">
        <v>40338</v>
      </c>
      <c r="F4896" s="9" t="s">
        <v>4824</v>
      </c>
      <c r="G4896" s="3">
        <v>1000000</v>
      </c>
      <c r="H4896" s="3">
        <v>1355079</v>
      </c>
      <c r="I4896" s="3">
        <v>1355079</v>
      </c>
      <c r="J4896" s="8" t="str">
        <f t="shared" si="610"/>
        <v/>
      </c>
      <c r="K4896" s="8" t="str">
        <f t="shared" si="611"/>
        <v/>
      </c>
      <c r="L4896" s="8" t="str">
        <f t="shared" si="612"/>
        <v>The Secrets of Jonathan Sperry</v>
      </c>
      <c r="M4896" s="8" t="str">
        <f t="shared" si="613"/>
        <v/>
      </c>
      <c r="N4896" s="8" t="str">
        <f t="shared" si="609"/>
        <v>The Secrets of Jonathan Sperry</v>
      </c>
      <c r="O4896" s="10">
        <f>INDEX(cpi!$A$1:$M$106,MATCH($D4896,cpi!$A:$A,0),MATCH($C4896,cpi!$1:$1,0))</f>
        <v>215.96899999999999</v>
      </c>
      <c r="P4896" s="10">
        <f>cpi!$I$2</f>
        <v>245.51900000000001</v>
      </c>
      <c r="Q4896" s="10">
        <f t="shared" si="614"/>
        <v>1.1368251925044799</v>
      </c>
      <c r="R4896" s="8" t="str">
        <f t="shared" si="615"/>
        <v/>
      </c>
      <c r="S4896" s="11">
        <f t="shared" si="616"/>
        <v>1136825.1925044798</v>
      </c>
      <c r="T4896" s="11">
        <f t="shared" si="616"/>
        <v>1540487.9450337782</v>
      </c>
      <c r="U4896" s="11">
        <f t="shared" si="616"/>
        <v>1540487.9450337782</v>
      </c>
    </row>
    <row r="4897" spans="1:21" x14ac:dyDescent="0.2">
      <c r="A4897" s="5">
        <v>4944</v>
      </c>
      <c r="B4897" s="17">
        <v>17</v>
      </c>
      <c r="C4897" s="16">
        <v>7</v>
      </c>
      <c r="D4897" s="16">
        <v>1996</v>
      </c>
      <c r="E4897" s="18">
        <v>35557</v>
      </c>
      <c r="F4897" s="9" t="s">
        <v>4825</v>
      </c>
      <c r="G4897" s="3">
        <v>1000000</v>
      </c>
      <c r="H4897" s="3">
        <v>1287480</v>
      </c>
      <c r="I4897" s="3">
        <v>1615787</v>
      </c>
      <c r="J4897" s="8" t="str">
        <f t="shared" si="610"/>
        <v/>
      </c>
      <c r="K4897" s="8" t="str">
        <f t="shared" si="611"/>
        <v/>
      </c>
      <c r="L4897" s="8" t="str">
        <f t="shared" si="612"/>
        <v>Walking and Talking</v>
      </c>
      <c r="M4897" s="8" t="str">
        <f t="shared" si="613"/>
        <v/>
      </c>
      <c r="N4897" s="8" t="str">
        <f t="shared" si="609"/>
        <v>Walking and Talking</v>
      </c>
      <c r="O4897" s="10">
        <f>INDEX(cpi!$A$1:$M$106,MATCH($D4897,cpi!$A:$A,0),MATCH($C4897,cpi!$1:$1,0))</f>
        <v>157</v>
      </c>
      <c r="P4897" s="10">
        <f>cpi!$I$2</f>
        <v>245.51900000000001</v>
      </c>
      <c r="Q4897" s="10">
        <f t="shared" si="614"/>
        <v>1.5638152866242039</v>
      </c>
      <c r="R4897" s="8" t="str">
        <f t="shared" si="615"/>
        <v/>
      </c>
      <c r="S4897" s="11">
        <f t="shared" si="616"/>
        <v>1563815.2866242039</v>
      </c>
      <c r="T4897" s="11">
        <f t="shared" si="616"/>
        <v>2013380.90522293</v>
      </c>
      <c r="U4897" s="11">
        <f t="shared" si="616"/>
        <v>2526792.4105286626</v>
      </c>
    </row>
    <row r="4898" spans="1:21" x14ac:dyDescent="0.2">
      <c r="A4898" s="5">
        <v>4945</v>
      </c>
      <c r="B4898" s="17">
        <v>19</v>
      </c>
      <c r="C4898" s="16">
        <v>9</v>
      </c>
      <c r="D4898" s="16">
        <v>2003</v>
      </c>
      <c r="E4898" s="18">
        <v>38177</v>
      </c>
      <c r="F4898" s="9" t="s">
        <v>4826</v>
      </c>
      <c r="G4898" s="3">
        <v>1000000</v>
      </c>
      <c r="H4898" s="3">
        <v>1239183</v>
      </c>
      <c r="I4898" s="3">
        <v>1492895</v>
      </c>
      <c r="J4898" s="8" t="str">
        <f t="shared" si="610"/>
        <v/>
      </c>
      <c r="K4898" s="8" t="str">
        <f t="shared" si="611"/>
        <v/>
      </c>
      <c r="L4898" s="8" t="str">
        <f t="shared" si="612"/>
        <v>Bubba Ho-Tep</v>
      </c>
      <c r="M4898" s="8" t="str">
        <f t="shared" si="613"/>
        <v/>
      </c>
      <c r="N4898" s="8" t="str">
        <f t="shared" si="609"/>
        <v>Bubba Ho-Tep</v>
      </c>
      <c r="O4898" s="10">
        <f>INDEX(cpi!$A$1:$M$106,MATCH($D4898,cpi!$A:$A,0),MATCH($C4898,cpi!$1:$1,0))</f>
        <v>185.2</v>
      </c>
      <c r="P4898" s="10">
        <f>cpi!$I$2</f>
        <v>245.51900000000001</v>
      </c>
      <c r="Q4898" s="10">
        <f t="shared" si="614"/>
        <v>1.3256965442764579</v>
      </c>
      <c r="R4898" s="8" t="str">
        <f t="shared" si="615"/>
        <v/>
      </c>
      <c r="S4898" s="11">
        <f t="shared" si="616"/>
        <v>1325696.544276458</v>
      </c>
      <c r="T4898" s="11">
        <f t="shared" si="616"/>
        <v>1642780.620826134</v>
      </c>
      <c r="U4898" s="11">
        <f t="shared" si="616"/>
        <v>1979125.7424676027</v>
      </c>
    </row>
    <row r="4899" spans="1:21" x14ac:dyDescent="0.2">
      <c r="A4899" s="5">
        <v>4946</v>
      </c>
      <c r="B4899" s="17">
        <v>7</v>
      </c>
      <c r="C4899" s="16">
        <v>12</v>
      </c>
      <c r="D4899" s="16">
        <v>2001</v>
      </c>
      <c r="E4899" s="18">
        <v>37084</v>
      </c>
      <c r="F4899" s="9" t="s">
        <v>4827</v>
      </c>
      <c r="G4899" s="3">
        <v>1000000</v>
      </c>
      <c r="H4899" s="3">
        <v>1067481</v>
      </c>
      <c r="I4899" s="3">
        <v>2684207</v>
      </c>
      <c r="J4899" s="8" t="str">
        <f t="shared" si="610"/>
        <v/>
      </c>
      <c r="K4899" s="8" t="str">
        <f t="shared" si="611"/>
        <v/>
      </c>
      <c r="L4899" s="8" t="str">
        <f t="shared" si="612"/>
        <v>No Man's Land</v>
      </c>
      <c r="M4899" s="8" t="str">
        <f t="shared" si="613"/>
        <v/>
      </c>
      <c r="N4899" s="8" t="str">
        <f t="shared" si="609"/>
        <v>No Man's Land</v>
      </c>
      <c r="O4899" s="10">
        <f>INDEX(cpi!$A$1:$M$106,MATCH($D4899,cpi!$A:$A,0),MATCH($C4899,cpi!$1:$1,0))</f>
        <v>176.7</v>
      </c>
      <c r="P4899" s="10">
        <f>cpi!$I$2</f>
        <v>245.51900000000001</v>
      </c>
      <c r="Q4899" s="10">
        <f t="shared" si="614"/>
        <v>1.3894680249009621</v>
      </c>
      <c r="R4899" s="8" t="str">
        <f t="shared" si="615"/>
        <v/>
      </c>
      <c r="S4899" s="11">
        <f t="shared" si="616"/>
        <v>1389468.0249009621</v>
      </c>
      <c r="T4899" s="11">
        <f t="shared" si="616"/>
        <v>1483230.716689304</v>
      </c>
      <c r="U4899" s="11">
        <f t="shared" si="616"/>
        <v>3729619.7987153367</v>
      </c>
    </row>
    <row r="4900" spans="1:21" x14ac:dyDescent="0.2">
      <c r="A4900" s="5">
        <v>4947</v>
      </c>
      <c r="B4900" s="17">
        <v>9</v>
      </c>
      <c r="C4900" s="16">
        <v>10</v>
      </c>
      <c r="D4900" s="16">
        <v>1998</v>
      </c>
      <c r="E4900" s="18">
        <v>36048</v>
      </c>
      <c r="F4900" s="9" t="s">
        <v>4828</v>
      </c>
      <c r="G4900" s="3">
        <v>1000000</v>
      </c>
      <c r="H4900" s="3">
        <v>1009819</v>
      </c>
      <c r="I4900" s="3">
        <v>1087521</v>
      </c>
      <c r="J4900" s="8" t="str">
        <f t="shared" si="610"/>
        <v/>
      </c>
      <c r="K4900" s="8" t="str">
        <f t="shared" si="611"/>
        <v/>
      </c>
      <c r="L4900" s="8" t="str">
        <f t="shared" si="612"/>
        <v>Slam</v>
      </c>
      <c r="M4900" s="8" t="str">
        <f t="shared" si="613"/>
        <v/>
      </c>
      <c r="N4900" s="8" t="str">
        <f t="shared" si="609"/>
        <v>Slam</v>
      </c>
      <c r="O4900" s="10">
        <f>INDEX(cpi!$A$1:$M$106,MATCH($D4900,cpi!$A:$A,0),MATCH($C4900,cpi!$1:$1,0))</f>
        <v>164</v>
      </c>
      <c r="P4900" s="10">
        <f>cpi!$I$2</f>
        <v>245.51900000000001</v>
      </c>
      <c r="Q4900" s="10">
        <f t="shared" si="614"/>
        <v>1.4970670731707318</v>
      </c>
      <c r="R4900" s="8" t="str">
        <f t="shared" si="615"/>
        <v/>
      </c>
      <c r="S4900" s="11">
        <f t="shared" si="616"/>
        <v>1497067.0731707318</v>
      </c>
      <c r="T4900" s="11">
        <f t="shared" si="616"/>
        <v>1511766.7747621953</v>
      </c>
      <c r="U4900" s="11">
        <f t="shared" si="616"/>
        <v>1628091.8804817074</v>
      </c>
    </row>
    <row r="4901" spans="1:21" x14ac:dyDescent="0.2">
      <c r="A4901" s="5">
        <v>4948</v>
      </c>
      <c r="B4901" s="17">
        <v>6</v>
      </c>
      <c r="C4901" s="16">
        <v>4</v>
      </c>
      <c r="D4901" s="16">
        <v>2001</v>
      </c>
      <c r="E4901" s="18">
        <v>37046</v>
      </c>
      <c r="F4901" s="9" t="s">
        <v>4829</v>
      </c>
      <c r="G4901" s="3">
        <v>1000000</v>
      </c>
      <c r="H4901" s="3">
        <v>852206</v>
      </c>
      <c r="I4901" s="3">
        <v>852206</v>
      </c>
      <c r="J4901" s="8" t="str">
        <f t="shared" si="610"/>
        <v/>
      </c>
      <c r="K4901" s="8" t="str">
        <f t="shared" si="611"/>
        <v/>
      </c>
      <c r="L4901" s="8" t="str">
        <f t="shared" si="612"/>
        <v>Brigham City</v>
      </c>
      <c r="M4901" s="8" t="str">
        <f t="shared" si="613"/>
        <v/>
      </c>
      <c r="N4901" s="8" t="str">
        <f t="shared" si="609"/>
        <v>Brigham City</v>
      </c>
      <c r="O4901" s="10">
        <f>INDEX(cpi!$A$1:$M$106,MATCH($D4901,cpi!$A:$A,0),MATCH($C4901,cpi!$1:$1,0))</f>
        <v>176.9</v>
      </c>
      <c r="P4901" s="10">
        <f>cpi!$I$2</f>
        <v>245.51900000000001</v>
      </c>
      <c r="Q4901" s="10">
        <f t="shared" si="614"/>
        <v>1.3878971170152627</v>
      </c>
      <c r="R4901" s="8" t="str">
        <f t="shared" si="615"/>
        <v/>
      </c>
      <c r="S4901" s="11">
        <f t="shared" si="616"/>
        <v>1387897.1170152628</v>
      </c>
      <c r="T4901" s="11">
        <f t="shared" si="616"/>
        <v>1182774.2505031091</v>
      </c>
      <c r="U4901" s="11">
        <f t="shared" si="616"/>
        <v>1182774.2505031091</v>
      </c>
    </row>
    <row r="4902" spans="1:21" x14ac:dyDescent="0.2">
      <c r="A4902" s="5">
        <v>4950</v>
      </c>
      <c r="B4902" s="17">
        <v>1</v>
      </c>
      <c r="C4902" s="16">
        <v>12</v>
      </c>
      <c r="D4902" s="16">
        <v>2000</v>
      </c>
      <c r="E4902" s="18">
        <v>36537</v>
      </c>
      <c r="F4902" s="9" t="s">
        <v>4830</v>
      </c>
      <c r="G4902" s="3">
        <v>1000000</v>
      </c>
      <c r="H4902" s="3">
        <v>779137</v>
      </c>
      <c r="I4902" s="3">
        <v>1425707</v>
      </c>
      <c r="J4902" s="8" t="str">
        <f t="shared" si="610"/>
        <v/>
      </c>
      <c r="K4902" s="8" t="str">
        <f t="shared" si="611"/>
        <v/>
      </c>
      <c r="L4902" s="8" t="str">
        <f t="shared" si="612"/>
        <v>Panic</v>
      </c>
      <c r="M4902" s="8" t="str">
        <f t="shared" si="613"/>
        <v/>
      </c>
      <c r="N4902" s="8" t="str">
        <f t="shared" si="609"/>
        <v>Panic</v>
      </c>
      <c r="O4902" s="10">
        <f>INDEX(cpi!$A$1:$M$106,MATCH($D4902,cpi!$A:$A,0),MATCH($C4902,cpi!$1:$1,0))</f>
        <v>174</v>
      </c>
      <c r="P4902" s="10">
        <f>cpi!$I$2</f>
        <v>245.51900000000001</v>
      </c>
      <c r="Q4902" s="10">
        <f t="shared" si="614"/>
        <v>1.411028735632184</v>
      </c>
      <c r="R4902" s="8" t="str">
        <f t="shared" si="615"/>
        <v/>
      </c>
      <c r="S4902" s="11">
        <f t="shared" si="616"/>
        <v>1411028.735632184</v>
      </c>
      <c r="T4902" s="11">
        <f t="shared" si="616"/>
        <v>1099384.695994253</v>
      </c>
      <c r="U4902" s="11">
        <f t="shared" si="616"/>
        <v>2011713.5455919541</v>
      </c>
    </row>
    <row r="4903" spans="1:21" x14ac:dyDescent="0.2">
      <c r="A4903" s="5">
        <v>4951</v>
      </c>
      <c r="B4903" s="17">
        <v>9</v>
      </c>
      <c r="C4903" s="16">
        <v>5</v>
      </c>
      <c r="D4903" s="16">
        <v>2014</v>
      </c>
      <c r="E4903" s="18">
        <v>41887</v>
      </c>
      <c r="F4903" s="9" t="s">
        <v>4831</v>
      </c>
      <c r="G4903" s="3">
        <v>1000000</v>
      </c>
      <c r="H4903" s="3">
        <v>767732</v>
      </c>
      <c r="I4903" s="3">
        <v>1156309</v>
      </c>
      <c r="J4903" s="8" t="str">
        <f t="shared" si="610"/>
        <v/>
      </c>
      <c r="K4903" s="8" t="str">
        <f t="shared" si="611"/>
        <v/>
      </c>
      <c r="L4903" s="8" t="str">
        <f t="shared" si="612"/>
        <v>Palo Alto</v>
      </c>
      <c r="M4903" s="8" t="str">
        <f t="shared" si="613"/>
        <v/>
      </c>
      <c r="N4903" s="8" t="str">
        <f t="shared" si="609"/>
        <v>Palo Alto</v>
      </c>
      <c r="O4903" s="10">
        <f>INDEX(cpi!$A$1:$M$106,MATCH($D4903,cpi!$A:$A,0),MATCH($C4903,cpi!$1:$1,0))</f>
        <v>237.9</v>
      </c>
      <c r="P4903" s="10">
        <f>cpi!$I$2</f>
        <v>245.51900000000001</v>
      </c>
      <c r="Q4903" s="10">
        <f t="shared" si="614"/>
        <v>1.0320260613703236</v>
      </c>
      <c r="R4903" s="8" t="str">
        <f t="shared" si="615"/>
        <v/>
      </c>
      <c r="S4903" s="11">
        <f t="shared" si="616"/>
        <v>1032026.0613703236</v>
      </c>
      <c r="T4903" s="11">
        <f t="shared" si="616"/>
        <v>792319.43214796123</v>
      </c>
      <c r="U4903" s="11">
        <f t="shared" si="616"/>
        <v>1193341.0229970575</v>
      </c>
    </row>
    <row r="4904" spans="1:21" x14ac:dyDescent="0.2">
      <c r="A4904" s="5">
        <v>4952</v>
      </c>
      <c r="B4904" s="17">
        <v>8</v>
      </c>
      <c r="C4904" s="16">
        <v>9</v>
      </c>
      <c r="D4904" s="16">
        <v>2000</v>
      </c>
      <c r="E4904" s="18">
        <v>36747</v>
      </c>
      <c r="F4904" s="9" t="s">
        <v>4832</v>
      </c>
      <c r="G4904" s="3">
        <v>1000000</v>
      </c>
      <c r="H4904" s="3">
        <v>623791</v>
      </c>
      <c r="I4904" s="3">
        <v>1179462</v>
      </c>
      <c r="J4904" s="8" t="str">
        <f t="shared" si="610"/>
        <v/>
      </c>
      <c r="K4904" s="8" t="str">
        <f t="shared" si="611"/>
        <v/>
      </c>
      <c r="L4904" s="8" t="str">
        <f t="shared" si="612"/>
        <v>Fiza</v>
      </c>
      <c r="M4904" s="8" t="str">
        <f t="shared" si="613"/>
        <v/>
      </c>
      <c r="N4904" s="8" t="str">
        <f t="shared" si="609"/>
        <v>Fiza</v>
      </c>
      <c r="O4904" s="10">
        <f>INDEX(cpi!$A$1:$M$106,MATCH($D4904,cpi!$A:$A,0),MATCH($C4904,cpi!$1:$1,0))</f>
        <v>173.7</v>
      </c>
      <c r="P4904" s="10">
        <f>cpi!$I$2</f>
        <v>245.51900000000001</v>
      </c>
      <c r="Q4904" s="10">
        <f t="shared" si="614"/>
        <v>1.4134657455382844</v>
      </c>
      <c r="R4904" s="8" t="str">
        <f t="shared" si="615"/>
        <v/>
      </c>
      <c r="S4904" s="11">
        <f t="shared" si="616"/>
        <v>1413465.7455382843</v>
      </c>
      <c r="T4904" s="11">
        <f t="shared" si="616"/>
        <v>881707.21087507193</v>
      </c>
      <c r="U4904" s="11">
        <f t="shared" si="616"/>
        <v>1667129.135164076</v>
      </c>
    </row>
    <row r="4905" spans="1:21" x14ac:dyDescent="0.2">
      <c r="A4905" s="5">
        <v>4953</v>
      </c>
      <c r="B4905" s="17">
        <v>3</v>
      </c>
      <c r="C4905" s="16">
        <v>2</v>
      </c>
      <c r="D4905" s="16">
        <v>2010</v>
      </c>
      <c r="E4905" s="18">
        <v>40239</v>
      </c>
      <c r="F4905" s="9" t="s">
        <v>4833</v>
      </c>
      <c r="G4905" s="3">
        <v>1000000</v>
      </c>
      <c r="H4905" s="3">
        <v>621859</v>
      </c>
      <c r="I4905" s="3">
        <v>2721096</v>
      </c>
      <c r="J4905" s="8" t="str">
        <f t="shared" si="610"/>
        <v/>
      </c>
      <c r="K4905" s="8" t="str">
        <f t="shared" si="611"/>
        <v/>
      </c>
      <c r="L4905" s="8" t="str">
        <f t="shared" si="612"/>
        <v>Ajami</v>
      </c>
      <c r="M4905" s="8" t="str">
        <f t="shared" si="613"/>
        <v/>
      </c>
      <c r="N4905" s="8" t="str">
        <f t="shared" si="609"/>
        <v>Ajami</v>
      </c>
      <c r="O4905" s="10">
        <f>INDEX(cpi!$A$1:$M$106,MATCH($D4905,cpi!$A:$A,0),MATCH($C4905,cpi!$1:$1,0))</f>
        <v>216.74100000000001</v>
      </c>
      <c r="P4905" s="10">
        <f>cpi!$I$2</f>
        <v>245.51900000000001</v>
      </c>
      <c r="Q4905" s="10">
        <f t="shared" si="614"/>
        <v>1.1327759860847739</v>
      </c>
      <c r="R4905" s="8" t="str">
        <f t="shared" si="615"/>
        <v/>
      </c>
      <c r="S4905" s="11">
        <f t="shared" si="616"/>
        <v>1132775.9860847739</v>
      </c>
      <c r="T4905" s="11">
        <f t="shared" si="616"/>
        <v>704426.94193069148</v>
      </c>
      <c r="U4905" s="11">
        <f t="shared" si="616"/>
        <v>3082392.2046313342</v>
      </c>
    </row>
    <row r="4906" spans="1:21" x14ac:dyDescent="0.2">
      <c r="A4906" s="5">
        <v>4954</v>
      </c>
      <c r="B4906" s="17">
        <v>23</v>
      </c>
      <c r="C4906" s="16">
        <v>10</v>
      </c>
      <c r="D4906" s="16">
        <v>1998</v>
      </c>
      <c r="E4906" s="18">
        <v>36474</v>
      </c>
      <c r="F4906" s="9" t="s">
        <v>4834</v>
      </c>
      <c r="G4906" s="3">
        <v>1000000</v>
      </c>
      <c r="H4906" s="3">
        <v>582024</v>
      </c>
      <c r="I4906" s="3">
        <v>627287</v>
      </c>
      <c r="J4906" s="8" t="str">
        <f t="shared" si="610"/>
        <v/>
      </c>
      <c r="K4906" s="8" t="str">
        <f t="shared" si="611"/>
        <v/>
      </c>
      <c r="L4906" s="8" t="str">
        <f t="shared" si="612"/>
        <v>Orgazmo</v>
      </c>
      <c r="M4906" s="8" t="str">
        <f t="shared" si="613"/>
        <v/>
      </c>
      <c r="N4906" s="8" t="str">
        <f t="shared" si="609"/>
        <v>Orgazmo</v>
      </c>
      <c r="O4906" s="10">
        <f>INDEX(cpi!$A$1:$M$106,MATCH($D4906,cpi!$A:$A,0),MATCH($C4906,cpi!$1:$1,0))</f>
        <v>164</v>
      </c>
      <c r="P4906" s="10">
        <f>cpi!$I$2</f>
        <v>245.51900000000001</v>
      </c>
      <c r="Q4906" s="10">
        <f t="shared" si="614"/>
        <v>1.4970670731707318</v>
      </c>
      <c r="R4906" s="8" t="str">
        <f t="shared" si="615"/>
        <v/>
      </c>
      <c r="S4906" s="11">
        <f t="shared" si="616"/>
        <v>1497067.0731707318</v>
      </c>
      <c r="T4906" s="11">
        <f t="shared" si="616"/>
        <v>871328.96619512199</v>
      </c>
      <c r="U4906" s="11">
        <f t="shared" si="616"/>
        <v>939090.71312804881</v>
      </c>
    </row>
    <row r="4907" spans="1:21" x14ac:dyDescent="0.2">
      <c r="A4907" s="5">
        <v>4955</v>
      </c>
      <c r="B4907" s="17">
        <v>29</v>
      </c>
      <c r="C4907" s="16">
        <v>7</v>
      </c>
      <c r="D4907" s="16">
        <v>2011</v>
      </c>
      <c r="E4907" s="18">
        <v>41401</v>
      </c>
      <c r="F4907" s="9" t="s">
        <v>4835</v>
      </c>
      <c r="G4907" s="3">
        <v>1000000</v>
      </c>
      <c r="H4907" s="3">
        <v>568662</v>
      </c>
      <c r="I4907" s="3">
        <v>1239174</v>
      </c>
      <c r="J4907" s="8" t="str">
        <f t="shared" si="610"/>
        <v/>
      </c>
      <c r="K4907" s="8" t="str">
        <f t="shared" si="611"/>
        <v/>
      </c>
      <c r="L4907" s="8" t="str">
        <f t="shared" si="612"/>
        <v>The Future</v>
      </c>
      <c r="M4907" s="8" t="str">
        <f t="shared" si="613"/>
        <v/>
      </c>
      <c r="N4907" s="8" t="str">
        <f t="shared" si="609"/>
        <v>The Future</v>
      </c>
      <c r="O4907" s="10">
        <f>INDEX(cpi!$A$1:$M$106,MATCH($D4907,cpi!$A:$A,0),MATCH($C4907,cpi!$1:$1,0))</f>
        <v>225.922</v>
      </c>
      <c r="P4907" s="10">
        <f>cpi!$I$2</f>
        <v>245.51900000000001</v>
      </c>
      <c r="Q4907" s="10">
        <f t="shared" si="614"/>
        <v>1.0867423269978134</v>
      </c>
      <c r="R4907" s="8" t="str">
        <f t="shared" si="615"/>
        <v/>
      </c>
      <c r="S4907" s="11">
        <f t="shared" si="616"/>
        <v>1086742.3269978133</v>
      </c>
      <c r="T4907" s="11">
        <f t="shared" si="616"/>
        <v>617989.06515523058</v>
      </c>
      <c r="U4907" s="11">
        <f t="shared" si="616"/>
        <v>1346662.8363151883</v>
      </c>
    </row>
    <row r="4908" spans="1:21" x14ac:dyDescent="0.2">
      <c r="A4908" s="5">
        <v>4956</v>
      </c>
      <c r="B4908" s="17">
        <v>14</v>
      </c>
      <c r="C4908" s="16">
        <v>2</v>
      </c>
      <c r="D4908" s="16">
        <v>2003</v>
      </c>
      <c r="E4908" s="18">
        <v>38019</v>
      </c>
      <c r="F4908" s="9" t="s">
        <v>4836</v>
      </c>
      <c r="G4908" s="3">
        <v>1000000</v>
      </c>
      <c r="H4908" s="3">
        <v>549666</v>
      </c>
      <c r="I4908" s="3">
        <v>703020</v>
      </c>
      <c r="J4908" s="8" t="str">
        <f t="shared" si="610"/>
        <v/>
      </c>
      <c r="K4908" s="8" t="str">
        <f t="shared" si="611"/>
        <v/>
      </c>
      <c r="L4908" s="8" t="str">
        <f t="shared" si="612"/>
        <v>All the Real Girls</v>
      </c>
      <c r="M4908" s="8" t="str">
        <f t="shared" si="613"/>
        <v/>
      </c>
      <c r="N4908" s="8" t="str">
        <f t="shared" si="609"/>
        <v>All the Real Girls</v>
      </c>
      <c r="O4908" s="10">
        <f>INDEX(cpi!$A$1:$M$106,MATCH($D4908,cpi!$A:$A,0),MATCH($C4908,cpi!$1:$1,0))</f>
        <v>183.1</v>
      </c>
      <c r="P4908" s="10">
        <f>cpi!$I$2</f>
        <v>245.51900000000001</v>
      </c>
      <c r="Q4908" s="10">
        <f t="shared" si="614"/>
        <v>1.3409011469142547</v>
      </c>
      <c r="R4908" s="8" t="str">
        <f t="shared" si="615"/>
        <v/>
      </c>
      <c r="S4908" s="11">
        <f t="shared" si="616"/>
        <v>1340901.1469142546</v>
      </c>
      <c r="T4908" s="11">
        <f t="shared" si="616"/>
        <v>737047.76981977071</v>
      </c>
      <c r="U4908" s="11">
        <f t="shared" si="616"/>
        <v>942680.32430365926</v>
      </c>
    </row>
    <row r="4909" spans="1:21" x14ac:dyDescent="0.2">
      <c r="A4909" s="5">
        <v>4957</v>
      </c>
      <c r="B4909" s="17">
        <v>24</v>
      </c>
      <c r="C4909" s="16">
        <v>10</v>
      </c>
      <c r="D4909" s="16">
        <v>2014</v>
      </c>
      <c r="E4909" s="18">
        <v>42348</v>
      </c>
      <c r="F4909" s="9" t="s">
        <v>4837</v>
      </c>
      <c r="G4909" s="3">
        <v>1000000</v>
      </c>
      <c r="H4909" s="3">
        <v>549185</v>
      </c>
      <c r="I4909" s="3">
        <v>549185</v>
      </c>
      <c r="J4909" s="8" t="str">
        <f t="shared" si="610"/>
        <v/>
      </c>
      <c r="K4909" s="8" t="str">
        <f t="shared" si="611"/>
        <v/>
      </c>
      <c r="L4909" s="8" t="str">
        <f t="shared" si="612"/>
        <v>23 Blast</v>
      </c>
      <c r="M4909" s="8" t="str">
        <f t="shared" si="613"/>
        <v/>
      </c>
      <c r="N4909" s="8" t="str">
        <f t="shared" si="609"/>
        <v>23 Blast</v>
      </c>
      <c r="O4909" s="10">
        <f>INDEX(cpi!$A$1:$M$106,MATCH($D4909,cpi!$A:$A,0),MATCH($C4909,cpi!$1:$1,0))</f>
        <v>237.43299999999999</v>
      </c>
      <c r="P4909" s="10">
        <f>cpi!$I$2</f>
        <v>245.51900000000001</v>
      </c>
      <c r="Q4909" s="10">
        <f t="shared" si="614"/>
        <v>1.0340559231446345</v>
      </c>
      <c r="R4909" s="8" t="str">
        <f t="shared" si="615"/>
        <v/>
      </c>
      <c r="S4909" s="11">
        <f t="shared" si="616"/>
        <v>1034055.9231446345</v>
      </c>
      <c r="T4909" s="11">
        <f t="shared" si="616"/>
        <v>567888.00215218612</v>
      </c>
      <c r="U4909" s="11">
        <f t="shared" si="616"/>
        <v>567888.00215218612</v>
      </c>
    </row>
    <row r="4910" spans="1:21" x14ac:dyDescent="0.2">
      <c r="A4910" s="5">
        <v>4958</v>
      </c>
      <c r="B4910" s="17">
        <v>20</v>
      </c>
      <c r="C4910" s="16">
        <v>6</v>
      </c>
      <c r="D4910" s="16">
        <v>1997</v>
      </c>
      <c r="E4910" s="18">
        <v>36013</v>
      </c>
      <c r="F4910" s="9" t="s">
        <v>4838</v>
      </c>
      <c r="G4910" s="3">
        <v>1000000</v>
      </c>
      <c r="H4910" s="3">
        <v>542909</v>
      </c>
      <c r="I4910" s="3">
        <v>542909</v>
      </c>
      <c r="J4910" s="8" t="str">
        <f t="shared" si="610"/>
        <v/>
      </c>
      <c r="K4910" s="8" t="str">
        <f t="shared" si="611"/>
        <v/>
      </c>
      <c r="L4910" s="8" t="str">
        <f t="shared" si="612"/>
        <v>Dream With The Fishes</v>
      </c>
      <c r="M4910" s="8" t="str">
        <f t="shared" si="613"/>
        <v/>
      </c>
      <c r="N4910" s="8" t="str">
        <f t="shared" si="609"/>
        <v>Dream With The Fishes</v>
      </c>
      <c r="O4910" s="10">
        <f>INDEX(cpi!$A$1:$M$106,MATCH($D4910,cpi!$A:$A,0),MATCH($C4910,cpi!$1:$1,0))</f>
        <v>160.30000000000001</v>
      </c>
      <c r="P4910" s="10">
        <f>cpi!$I$2</f>
        <v>245.51900000000001</v>
      </c>
      <c r="Q4910" s="10">
        <f t="shared" si="614"/>
        <v>1.5316219588271989</v>
      </c>
      <c r="R4910" s="8" t="str">
        <f t="shared" si="615"/>
        <v/>
      </c>
      <c r="S4910" s="11">
        <f t="shared" si="616"/>
        <v>1531621.9588271989</v>
      </c>
      <c r="T4910" s="11">
        <f t="shared" si="616"/>
        <v>831531.34604491573</v>
      </c>
      <c r="U4910" s="11">
        <f t="shared" si="616"/>
        <v>831531.34604491573</v>
      </c>
    </row>
    <row r="4911" spans="1:21" x14ac:dyDescent="0.2">
      <c r="A4911" s="5">
        <v>4959</v>
      </c>
      <c r="B4911" s="17">
        <v>19</v>
      </c>
      <c r="C4911" s="16">
        <v>7</v>
      </c>
      <c r="D4911" s="16">
        <v>2013</v>
      </c>
      <c r="E4911" s="18">
        <v>41827</v>
      </c>
      <c r="F4911" s="9" t="s">
        <v>4839</v>
      </c>
      <c r="G4911" s="3">
        <v>1000000</v>
      </c>
      <c r="H4911" s="3">
        <v>486919</v>
      </c>
      <c r="I4911" s="3">
        <v>501289</v>
      </c>
      <c r="J4911" s="8" t="str">
        <f t="shared" si="610"/>
        <v/>
      </c>
      <c r="K4911" s="8" t="str">
        <f t="shared" si="611"/>
        <v/>
      </c>
      <c r="L4911" s="8" t="str">
        <f t="shared" si="612"/>
        <v>The Act of Killing</v>
      </c>
      <c r="M4911" s="8" t="str">
        <f t="shared" si="613"/>
        <v/>
      </c>
      <c r="N4911" s="8" t="str">
        <f t="shared" si="609"/>
        <v>The Act of Killing</v>
      </c>
      <c r="O4911" s="10">
        <f>INDEX(cpi!$A$1:$M$106,MATCH($D4911,cpi!$A:$A,0),MATCH($C4911,cpi!$1:$1,0))</f>
        <v>233.596</v>
      </c>
      <c r="P4911" s="10">
        <f>cpi!$I$2</f>
        <v>245.51900000000001</v>
      </c>
      <c r="Q4911" s="10">
        <f t="shared" si="614"/>
        <v>1.0510411137177007</v>
      </c>
      <c r="R4911" s="8" t="str">
        <f t="shared" si="615"/>
        <v/>
      </c>
      <c r="S4911" s="11">
        <f t="shared" si="616"/>
        <v>1051041.1137177006</v>
      </c>
      <c r="T4911" s="11">
        <f t="shared" si="616"/>
        <v>511771.88805030909</v>
      </c>
      <c r="U4911" s="11">
        <f t="shared" si="616"/>
        <v>526875.34885443246</v>
      </c>
    </row>
    <row r="4912" spans="1:21" x14ac:dyDescent="0.2">
      <c r="A4912" s="5">
        <v>4960</v>
      </c>
      <c r="B4912" s="17">
        <v>2</v>
      </c>
      <c r="C4912" s="16">
        <v>5</v>
      </c>
      <c r="D4912" s="16">
        <v>2003</v>
      </c>
      <c r="E4912" s="18">
        <v>37657</v>
      </c>
      <c r="F4912" s="9" t="s">
        <v>4840</v>
      </c>
      <c r="G4912" s="3">
        <v>1000000</v>
      </c>
      <c r="H4912" s="3">
        <v>464126</v>
      </c>
      <c r="I4912" s="3">
        <v>475367</v>
      </c>
      <c r="J4912" s="8" t="str">
        <f t="shared" si="610"/>
        <v/>
      </c>
      <c r="K4912" s="8" t="str">
        <f t="shared" si="611"/>
        <v/>
      </c>
      <c r="L4912" s="8" t="str">
        <f t="shared" si="612"/>
        <v>Blue Car</v>
      </c>
      <c r="M4912" s="8" t="str">
        <f t="shared" si="613"/>
        <v/>
      </c>
      <c r="N4912" s="8" t="str">
        <f t="shared" si="609"/>
        <v>Blue Car</v>
      </c>
      <c r="O4912" s="10">
        <f>INDEX(cpi!$A$1:$M$106,MATCH($D4912,cpi!$A:$A,0),MATCH($C4912,cpi!$1:$1,0))</f>
        <v>183.5</v>
      </c>
      <c r="P4912" s="10">
        <f>cpi!$I$2</f>
        <v>245.51900000000001</v>
      </c>
      <c r="Q4912" s="10">
        <f t="shared" si="614"/>
        <v>1.3379782016348774</v>
      </c>
      <c r="R4912" s="8" t="str">
        <f t="shared" si="615"/>
        <v/>
      </c>
      <c r="S4912" s="11">
        <f t="shared" si="616"/>
        <v>1337978.2016348774</v>
      </c>
      <c r="T4912" s="11">
        <f t="shared" si="616"/>
        <v>620990.47081198904</v>
      </c>
      <c r="U4912" s="11">
        <f t="shared" si="616"/>
        <v>636030.68377656676</v>
      </c>
    </row>
    <row r="4913" spans="1:21" x14ac:dyDescent="0.2">
      <c r="A4913" s="5">
        <v>4961</v>
      </c>
      <c r="B4913" s="17">
        <v>19</v>
      </c>
      <c r="C4913" s="16">
        <v>10</v>
      </c>
      <c r="D4913" s="16">
        <v>2007</v>
      </c>
      <c r="E4913" s="18">
        <v>39639</v>
      </c>
      <c r="F4913" s="9" t="s">
        <v>4841</v>
      </c>
      <c r="G4913" s="3">
        <v>1000000</v>
      </c>
      <c r="H4913" s="3">
        <v>446165</v>
      </c>
      <c r="I4913" s="3">
        <v>473769</v>
      </c>
      <c r="J4913" s="8" t="str">
        <f t="shared" si="610"/>
        <v/>
      </c>
      <c r="K4913" s="8" t="str">
        <f t="shared" si="611"/>
        <v/>
      </c>
      <c r="L4913" s="8" t="str">
        <f t="shared" si="612"/>
        <v>Wristcutters: A Love Story</v>
      </c>
      <c r="M4913" s="8" t="str">
        <f t="shared" si="613"/>
        <v/>
      </c>
      <c r="N4913" s="8" t="str">
        <f t="shared" si="609"/>
        <v>Wristcutters: A Love Story</v>
      </c>
      <c r="O4913" s="10">
        <f>INDEX(cpi!$A$1:$M$106,MATCH($D4913,cpi!$A:$A,0),MATCH($C4913,cpi!$1:$1,0))</f>
        <v>208.93600000000001</v>
      </c>
      <c r="P4913" s="10">
        <f>cpi!$I$2</f>
        <v>245.51900000000001</v>
      </c>
      <c r="Q4913" s="10">
        <f t="shared" si="614"/>
        <v>1.1750918941685493</v>
      </c>
      <c r="R4913" s="8" t="str">
        <f t="shared" si="615"/>
        <v/>
      </c>
      <c r="S4913" s="11">
        <f t="shared" si="616"/>
        <v>1175091.8941685492</v>
      </c>
      <c r="T4913" s="11">
        <f t="shared" si="616"/>
        <v>524284.87496171083</v>
      </c>
      <c r="U4913" s="11">
        <f t="shared" si="616"/>
        <v>556722.11160833947</v>
      </c>
    </row>
    <row r="4914" spans="1:21" x14ac:dyDescent="0.2">
      <c r="A4914" s="5">
        <v>4962</v>
      </c>
      <c r="B4914" s="17">
        <v>5</v>
      </c>
      <c r="C4914" s="16">
        <v>5</v>
      </c>
      <c r="D4914" s="16">
        <v>2000</v>
      </c>
      <c r="E4914" s="18">
        <v>36651</v>
      </c>
      <c r="F4914" s="9" t="s">
        <v>4842</v>
      </c>
      <c r="G4914" s="3">
        <v>1000000</v>
      </c>
      <c r="H4914" s="3">
        <v>428535</v>
      </c>
      <c r="I4914" s="3">
        <v>428535</v>
      </c>
      <c r="J4914" s="8" t="str">
        <f t="shared" si="610"/>
        <v/>
      </c>
      <c r="K4914" s="8" t="str">
        <f t="shared" si="611"/>
        <v/>
      </c>
      <c r="L4914" s="8" t="str">
        <f t="shared" si="612"/>
        <v>Luminarias</v>
      </c>
      <c r="M4914" s="8" t="str">
        <f t="shared" si="613"/>
        <v/>
      </c>
      <c r="N4914" s="8" t="str">
        <f t="shared" si="609"/>
        <v>Luminarias</v>
      </c>
      <c r="O4914" s="10">
        <f>INDEX(cpi!$A$1:$M$106,MATCH($D4914,cpi!$A:$A,0),MATCH($C4914,cpi!$1:$1,0))</f>
        <v>171.5</v>
      </c>
      <c r="P4914" s="10">
        <f>cpi!$I$2</f>
        <v>245.51900000000001</v>
      </c>
      <c r="Q4914" s="10">
        <f t="shared" si="614"/>
        <v>1.4315976676384841</v>
      </c>
      <c r="R4914" s="8" t="str">
        <f t="shared" si="615"/>
        <v/>
      </c>
      <c r="S4914" s="11">
        <f t="shared" si="616"/>
        <v>1431597.6676384842</v>
      </c>
      <c r="T4914" s="11">
        <f t="shared" si="616"/>
        <v>613489.70650145772</v>
      </c>
      <c r="U4914" s="11">
        <f t="shared" si="616"/>
        <v>613489.70650145772</v>
      </c>
    </row>
    <row r="4915" spans="1:21" x14ac:dyDescent="0.2">
      <c r="A4915" s="5">
        <v>4963</v>
      </c>
      <c r="B4915" s="17">
        <v>18</v>
      </c>
      <c r="C4915" s="16">
        <v>7</v>
      </c>
      <c r="D4915" s="16">
        <v>2014</v>
      </c>
      <c r="E4915" s="18">
        <v>42162</v>
      </c>
      <c r="F4915" s="9" t="s">
        <v>4843</v>
      </c>
      <c r="G4915" s="3">
        <v>1000000</v>
      </c>
      <c r="H4915" s="3">
        <v>336472</v>
      </c>
      <c r="I4915" s="3">
        <v>852399</v>
      </c>
      <c r="J4915" s="8" t="str">
        <f t="shared" si="610"/>
        <v/>
      </c>
      <c r="K4915" s="8" t="str">
        <f t="shared" si="611"/>
        <v/>
      </c>
      <c r="L4915" s="8" t="str">
        <f t="shared" si="612"/>
        <v>I Origins</v>
      </c>
      <c r="M4915" s="8" t="str">
        <f t="shared" si="613"/>
        <v/>
      </c>
      <c r="N4915" s="8" t="str">
        <f t="shared" si="609"/>
        <v>I Origins</v>
      </c>
      <c r="O4915" s="10">
        <f>INDEX(cpi!$A$1:$M$106,MATCH($D4915,cpi!$A:$A,0),MATCH($C4915,cpi!$1:$1,0))</f>
        <v>238.25</v>
      </c>
      <c r="P4915" s="10">
        <f>cpi!$I$2</f>
        <v>245.51900000000001</v>
      </c>
      <c r="Q4915" s="10">
        <f t="shared" si="614"/>
        <v>1.0305099685204617</v>
      </c>
      <c r="R4915" s="8" t="str">
        <f t="shared" si="615"/>
        <v/>
      </c>
      <c r="S4915" s="11">
        <f t="shared" si="616"/>
        <v>1030509.9685204617</v>
      </c>
      <c r="T4915" s="11">
        <f t="shared" si="616"/>
        <v>346737.75012801681</v>
      </c>
      <c r="U4915" s="11">
        <f t="shared" si="616"/>
        <v>878405.66665687307</v>
      </c>
    </row>
    <row r="4916" spans="1:21" x14ac:dyDescent="0.2">
      <c r="A4916" s="5">
        <v>4964</v>
      </c>
      <c r="B4916" s="17">
        <v>28</v>
      </c>
      <c r="C4916" s="16">
        <v>11</v>
      </c>
      <c r="D4916" s="16">
        <v>2014</v>
      </c>
      <c r="E4916" s="18">
        <v>42471</v>
      </c>
      <c r="F4916" s="9" t="s">
        <v>4844</v>
      </c>
      <c r="G4916" s="3">
        <v>1000000</v>
      </c>
      <c r="H4916" s="3">
        <v>288757</v>
      </c>
      <c r="I4916" s="3">
        <v>288757</v>
      </c>
      <c r="J4916" s="8" t="str">
        <f t="shared" si="610"/>
        <v/>
      </c>
      <c r="K4916" s="8" t="str">
        <f t="shared" si="611"/>
        <v/>
      </c>
      <c r="L4916" s="8" t="str">
        <f t="shared" si="612"/>
        <v>Antarctica: A Year on Ice</v>
      </c>
      <c r="M4916" s="8" t="str">
        <f t="shared" si="613"/>
        <v/>
      </c>
      <c r="N4916" s="8" t="str">
        <f t="shared" si="609"/>
        <v>Antarctica: A Year on Ice</v>
      </c>
      <c r="O4916" s="10">
        <f>INDEX(cpi!$A$1:$M$106,MATCH($D4916,cpi!$A:$A,0),MATCH($C4916,cpi!$1:$1,0))</f>
        <v>236.15100000000001</v>
      </c>
      <c r="P4916" s="10">
        <f>cpi!$I$2</f>
        <v>245.51900000000001</v>
      </c>
      <c r="Q4916" s="10">
        <f t="shared" si="614"/>
        <v>1.0396695334764621</v>
      </c>
      <c r="R4916" s="8" t="str">
        <f t="shared" si="615"/>
        <v/>
      </c>
      <c r="S4916" s="11">
        <f t="shared" si="616"/>
        <v>1039669.5334764621</v>
      </c>
      <c r="T4916" s="11">
        <f t="shared" si="616"/>
        <v>300211.85547806276</v>
      </c>
      <c r="U4916" s="11">
        <f t="shared" si="616"/>
        <v>300211.85547806276</v>
      </c>
    </row>
    <row r="4917" spans="1:21" x14ac:dyDescent="0.2">
      <c r="A4917" s="5">
        <v>4965</v>
      </c>
      <c r="B4917" s="17">
        <v>22</v>
      </c>
      <c r="C4917" s="16">
        <v>8</v>
      </c>
      <c r="D4917" s="16">
        <v>2003</v>
      </c>
      <c r="E4917" s="18">
        <v>38268</v>
      </c>
      <c r="F4917" s="9" t="s">
        <v>4845</v>
      </c>
      <c r="G4917" s="3">
        <v>1000000</v>
      </c>
      <c r="H4917" s="3">
        <v>280351</v>
      </c>
      <c r="I4917" s="3">
        <v>839145</v>
      </c>
      <c r="J4917" s="8" t="str">
        <f t="shared" si="610"/>
        <v/>
      </c>
      <c r="K4917" s="8" t="str">
        <f t="shared" si="611"/>
        <v/>
      </c>
      <c r="L4917" s="8" t="str">
        <f t="shared" si="612"/>
        <v>The Battle of Shaker Heights</v>
      </c>
      <c r="M4917" s="8" t="str">
        <f t="shared" si="613"/>
        <v/>
      </c>
      <c r="N4917" s="8" t="str">
        <f t="shared" si="609"/>
        <v>The Battle of Shaker Heights</v>
      </c>
      <c r="O4917" s="10">
        <f>INDEX(cpi!$A$1:$M$106,MATCH($D4917,cpi!$A:$A,0),MATCH($C4917,cpi!$1:$1,0))</f>
        <v>184.6</v>
      </c>
      <c r="P4917" s="10">
        <f>cpi!$I$2</f>
        <v>245.51900000000001</v>
      </c>
      <c r="Q4917" s="10">
        <f t="shared" si="614"/>
        <v>1.3300054171180933</v>
      </c>
      <c r="R4917" s="8" t="str">
        <f t="shared" si="615"/>
        <v/>
      </c>
      <c r="S4917" s="11">
        <f t="shared" si="616"/>
        <v>1330005.4171180932</v>
      </c>
      <c r="T4917" s="11">
        <f t="shared" si="616"/>
        <v>372868.34869447455</v>
      </c>
      <c r="U4917" s="11">
        <f t="shared" si="616"/>
        <v>1116067.3957475624</v>
      </c>
    </row>
    <row r="4918" spans="1:21" x14ac:dyDescent="0.2">
      <c r="A4918" s="5">
        <v>4966</v>
      </c>
      <c r="B4918" s="17">
        <v>18</v>
      </c>
      <c r="C4918" s="16">
        <v>1</v>
      </c>
      <c r="D4918" s="16">
        <v>2008</v>
      </c>
      <c r="E4918" s="18">
        <v>39965</v>
      </c>
      <c r="F4918" s="9" t="s">
        <v>4846</v>
      </c>
      <c r="G4918" s="3">
        <v>1000000</v>
      </c>
      <c r="H4918" s="3">
        <v>274661</v>
      </c>
      <c r="I4918" s="3">
        <v>304472</v>
      </c>
      <c r="J4918" s="8" t="str">
        <f t="shared" si="610"/>
        <v/>
      </c>
      <c r="K4918" s="8" t="str">
        <f t="shared" si="611"/>
        <v/>
      </c>
      <c r="L4918" s="8" t="str">
        <f t="shared" si="612"/>
        <v>Taxi to the Dark Side</v>
      </c>
      <c r="M4918" s="8" t="str">
        <f t="shared" si="613"/>
        <v/>
      </c>
      <c r="N4918" s="8" t="str">
        <f t="shared" si="609"/>
        <v>Taxi to the Dark Side</v>
      </c>
      <c r="O4918" s="10">
        <f>INDEX(cpi!$A$1:$M$106,MATCH($D4918,cpi!$A:$A,0),MATCH($C4918,cpi!$1:$1,0))</f>
        <v>211.08</v>
      </c>
      <c r="P4918" s="10">
        <f>cpi!$I$2</f>
        <v>245.51900000000001</v>
      </c>
      <c r="Q4918" s="10">
        <f t="shared" si="614"/>
        <v>1.1631561493272693</v>
      </c>
      <c r="R4918" s="8" t="str">
        <f t="shared" si="615"/>
        <v/>
      </c>
      <c r="S4918" s="11">
        <f t="shared" si="616"/>
        <v>1163156.1493272693</v>
      </c>
      <c r="T4918" s="11">
        <f t="shared" si="616"/>
        <v>319473.63113037712</v>
      </c>
      <c r="U4918" s="11">
        <f t="shared" si="616"/>
        <v>354148.47909797233</v>
      </c>
    </row>
    <row r="4919" spans="1:21" x14ac:dyDescent="0.2">
      <c r="A4919" s="5">
        <v>4967</v>
      </c>
      <c r="B4919" s="17">
        <v>8</v>
      </c>
      <c r="C4919" s="16">
        <v>4</v>
      </c>
      <c r="D4919" s="16">
        <v>2016</v>
      </c>
      <c r="E4919" s="18">
        <v>42586</v>
      </c>
      <c r="F4919" s="9" t="s">
        <v>4847</v>
      </c>
      <c r="G4919" s="3">
        <v>1000000</v>
      </c>
      <c r="H4919" s="3">
        <v>231738</v>
      </c>
      <c r="I4919" s="3">
        <v>354836</v>
      </c>
      <c r="J4919" s="8" t="str">
        <f t="shared" si="610"/>
        <v/>
      </c>
      <c r="K4919" s="8" t="str">
        <f t="shared" si="611"/>
        <v/>
      </c>
      <c r="L4919" s="8" t="str">
        <f t="shared" si="612"/>
        <v>The Invitation</v>
      </c>
      <c r="M4919" s="8" t="str">
        <f t="shared" si="613"/>
        <v/>
      </c>
      <c r="N4919" s="8" t="str">
        <f t="shared" si="609"/>
        <v>The Invitation</v>
      </c>
      <c r="O4919" s="10">
        <f>INDEX(cpi!$A$1:$M$106,MATCH($D4919,cpi!$A:$A,0),MATCH($C4919,cpi!$1:$1,0))</f>
        <v>239.261</v>
      </c>
      <c r="P4919" s="10">
        <f>cpi!$I$2</f>
        <v>245.51900000000001</v>
      </c>
      <c r="Q4919" s="10">
        <f t="shared" si="614"/>
        <v>1.0261555372584752</v>
      </c>
      <c r="R4919" s="8" t="str">
        <f t="shared" si="615"/>
        <v/>
      </c>
      <c r="S4919" s="11">
        <f t="shared" si="616"/>
        <v>1026155.5372584752</v>
      </c>
      <c r="T4919" s="11">
        <f t="shared" si="616"/>
        <v>237799.23189320453</v>
      </c>
      <c r="U4919" s="11">
        <f t="shared" si="616"/>
        <v>364116.92621864832</v>
      </c>
    </row>
    <row r="4920" spans="1:21" x14ac:dyDescent="0.2">
      <c r="A4920" s="5">
        <v>4968</v>
      </c>
      <c r="B4920" s="17">
        <v>24</v>
      </c>
      <c r="C4920" s="16">
        <v>9</v>
      </c>
      <c r="D4920" s="16">
        <v>2004</v>
      </c>
      <c r="E4920" s="18">
        <v>38695</v>
      </c>
      <c r="F4920" s="9" t="s">
        <v>4848</v>
      </c>
      <c r="G4920" s="3">
        <v>1000000</v>
      </c>
      <c r="H4920" s="3">
        <v>227241</v>
      </c>
      <c r="I4920" s="3">
        <v>227241</v>
      </c>
      <c r="J4920" s="8" t="str">
        <f t="shared" si="610"/>
        <v/>
      </c>
      <c r="K4920" s="8" t="str">
        <f t="shared" si="611"/>
        <v/>
      </c>
      <c r="L4920" s="8" t="str">
        <f t="shared" si="612"/>
        <v>Guiana 1838</v>
      </c>
      <c r="M4920" s="8" t="str">
        <f t="shared" si="613"/>
        <v/>
      </c>
      <c r="N4920" s="8" t="str">
        <f t="shared" si="609"/>
        <v>Guiana 1838</v>
      </c>
      <c r="O4920" s="10">
        <f>INDEX(cpi!$A$1:$M$106,MATCH($D4920,cpi!$A:$A,0),MATCH($C4920,cpi!$1:$1,0))</f>
        <v>189.9</v>
      </c>
      <c r="P4920" s="10">
        <f>cpi!$I$2</f>
        <v>245.51900000000001</v>
      </c>
      <c r="Q4920" s="10">
        <f t="shared" si="614"/>
        <v>1.292885729331227</v>
      </c>
      <c r="R4920" s="8" t="str">
        <f t="shared" si="615"/>
        <v/>
      </c>
      <c r="S4920" s="11">
        <f t="shared" si="616"/>
        <v>1292885.729331227</v>
      </c>
      <c r="T4920" s="11">
        <f t="shared" si="616"/>
        <v>293796.64601895737</v>
      </c>
      <c r="U4920" s="11">
        <f t="shared" si="616"/>
        <v>293796.64601895737</v>
      </c>
    </row>
    <row r="4921" spans="1:21" x14ac:dyDescent="0.2">
      <c r="A4921" s="5">
        <v>4969</v>
      </c>
      <c r="B4921" s="17">
        <v>30</v>
      </c>
      <c r="C4921" s="16">
        <v>12</v>
      </c>
      <c r="D4921" s="16">
        <v>2002</v>
      </c>
      <c r="E4921" s="18">
        <v>38150</v>
      </c>
      <c r="F4921" s="9" t="s">
        <v>4849</v>
      </c>
      <c r="G4921" s="3">
        <v>1000000</v>
      </c>
      <c r="H4921" s="3">
        <v>213137</v>
      </c>
      <c r="I4921" s="3">
        <v>213137</v>
      </c>
      <c r="J4921" s="8" t="str">
        <f t="shared" si="610"/>
        <v/>
      </c>
      <c r="K4921" s="8" t="str">
        <f t="shared" si="611"/>
        <v/>
      </c>
      <c r="L4921" s="8" t="str">
        <f t="shared" si="612"/>
        <v>Love Lisa</v>
      </c>
      <c r="M4921" s="8" t="str">
        <f t="shared" si="613"/>
        <v/>
      </c>
      <c r="N4921" s="8" t="str">
        <f t="shared" si="609"/>
        <v>Love Lisa</v>
      </c>
      <c r="O4921" s="10">
        <f>INDEX(cpi!$A$1:$M$106,MATCH($D4921,cpi!$A:$A,0),MATCH($C4921,cpi!$1:$1,0))</f>
        <v>180.9</v>
      </c>
      <c r="P4921" s="10">
        <f>cpi!$I$2</f>
        <v>245.51900000000001</v>
      </c>
      <c r="Q4921" s="10">
        <f t="shared" si="614"/>
        <v>1.357208402432283</v>
      </c>
      <c r="R4921" s="8" t="str">
        <f t="shared" si="615"/>
        <v/>
      </c>
      <c r="S4921" s="11">
        <f t="shared" si="616"/>
        <v>1357208.4024322829</v>
      </c>
      <c r="T4921" s="11">
        <f t="shared" si="616"/>
        <v>289271.32726920949</v>
      </c>
      <c r="U4921" s="11">
        <f t="shared" si="616"/>
        <v>289271.32726920949</v>
      </c>
    </row>
    <row r="4922" spans="1:21" x14ac:dyDescent="0.2">
      <c r="A4922" s="5">
        <v>4970</v>
      </c>
      <c r="B4922" s="17">
        <v>7</v>
      </c>
      <c r="C4922" s="16">
        <v>7</v>
      </c>
      <c r="D4922" s="16">
        <v>2006</v>
      </c>
      <c r="E4922" s="18">
        <v>38905</v>
      </c>
      <c r="F4922" s="9" t="s">
        <v>4850</v>
      </c>
      <c r="G4922" s="3">
        <v>1000000</v>
      </c>
      <c r="H4922" s="3">
        <v>144601</v>
      </c>
      <c r="I4922" s="3">
        <v>215559</v>
      </c>
      <c r="J4922" s="8" t="str">
        <f t="shared" si="610"/>
        <v/>
      </c>
      <c r="K4922" s="8" t="str">
        <f t="shared" si="611"/>
        <v/>
      </c>
      <c r="L4922" s="8" t="str">
        <f t="shared" si="612"/>
        <v>Once in a Lifetime: the Extraordinary Story of the New York Cosmos</v>
      </c>
      <c r="M4922" s="8" t="str">
        <f t="shared" si="613"/>
        <v/>
      </c>
      <c r="N4922" s="8" t="str">
        <f t="shared" si="609"/>
        <v>Once in a Lifetime: the Extraordinary Story of the New York Cosmos</v>
      </c>
      <c r="O4922" s="10">
        <f>INDEX(cpi!$A$1:$M$106,MATCH($D4922,cpi!$A:$A,0),MATCH($C4922,cpi!$1:$1,0))</f>
        <v>203.5</v>
      </c>
      <c r="P4922" s="10">
        <f>cpi!$I$2</f>
        <v>245.51900000000001</v>
      </c>
      <c r="Q4922" s="10">
        <f t="shared" si="614"/>
        <v>1.2064815724815725</v>
      </c>
      <c r="R4922" s="8" t="str">
        <f t="shared" si="615"/>
        <v/>
      </c>
      <c r="S4922" s="11">
        <f t="shared" si="616"/>
        <v>1206481.5724815724</v>
      </c>
      <c r="T4922" s="11">
        <f t="shared" si="616"/>
        <v>174458.44186240787</v>
      </c>
      <c r="U4922" s="11">
        <f t="shared" si="616"/>
        <v>260067.96128255528</v>
      </c>
    </row>
    <row r="4923" spans="1:21" x14ac:dyDescent="0.2">
      <c r="A4923" s="5">
        <v>4971</v>
      </c>
      <c r="B4923" s="17">
        <v>22</v>
      </c>
      <c r="C4923" s="16">
        <v>8</v>
      </c>
      <c r="D4923" s="16">
        <v>2001</v>
      </c>
      <c r="E4923" s="18">
        <v>37537</v>
      </c>
      <c r="F4923" s="9" t="s">
        <v>4851</v>
      </c>
      <c r="G4923" s="3">
        <v>1000000</v>
      </c>
      <c r="H4923" s="3">
        <v>113433</v>
      </c>
      <c r="I4923" s="3">
        <v>113433</v>
      </c>
      <c r="J4923" s="8" t="str">
        <f t="shared" si="610"/>
        <v/>
      </c>
      <c r="K4923" s="8" t="str">
        <f t="shared" si="611"/>
        <v/>
      </c>
      <c r="L4923" s="8" t="str">
        <f t="shared" si="612"/>
        <v>Lisa Picard is Famous</v>
      </c>
      <c r="M4923" s="8" t="str">
        <f t="shared" si="613"/>
        <v/>
      </c>
      <c r="N4923" s="8" t="str">
        <f t="shared" si="609"/>
        <v>Lisa Picard is Famous</v>
      </c>
      <c r="O4923" s="10">
        <f>INDEX(cpi!$A$1:$M$106,MATCH($D4923,cpi!$A:$A,0),MATCH($C4923,cpi!$1:$1,0))</f>
        <v>177.5</v>
      </c>
      <c r="P4923" s="10">
        <f>cpi!$I$2</f>
        <v>245.51900000000001</v>
      </c>
      <c r="Q4923" s="10">
        <f t="shared" si="614"/>
        <v>1.3832056338028169</v>
      </c>
      <c r="R4923" s="8" t="str">
        <f t="shared" si="615"/>
        <v/>
      </c>
      <c r="S4923" s="11">
        <f t="shared" si="616"/>
        <v>1383205.633802817</v>
      </c>
      <c r="T4923" s="11">
        <f t="shared" si="616"/>
        <v>156901.16465915492</v>
      </c>
      <c r="U4923" s="11">
        <f t="shared" si="616"/>
        <v>156901.16465915492</v>
      </c>
    </row>
    <row r="4924" spans="1:21" x14ac:dyDescent="0.2">
      <c r="A4924" s="5">
        <v>4972</v>
      </c>
      <c r="B4924" s="17">
        <v>31</v>
      </c>
      <c r="C4924" s="16">
        <v>7</v>
      </c>
      <c r="D4924" s="16">
        <v>2015</v>
      </c>
      <c r="E4924" s="18">
        <v>42923</v>
      </c>
      <c r="F4924" s="9" t="s">
        <v>4852</v>
      </c>
      <c r="G4924" s="3">
        <v>1000000</v>
      </c>
      <c r="H4924" s="3">
        <v>101531</v>
      </c>
      <c r="I4924" s="3">
        <v>101531</v>
      </c>
      <c r="J4924" s="8" t="str">
        <f t="shared" si="610"/>
        <v/>
      </c>
      <c r="K4924" s="8" t="str">
        <f t="shared" si="611"/>
        <v/>
      </c>
      <c r="L4924" s="8" t="str">
        <f t="shared" si="612"/>
        <v>Beyond the Brick: A LEGO Brickumentary</v>
      </c>
      <c r="M4924" s="8" t="str">
        <f t="shared" si="613"/>
        <v/>
      </c>
      <c r="N4924" s="8" t="str">
        <f t="shared" si="609"/>
        <v>Beyond the Brick: A LEGO Brickumentary</v>
      </c>
      <c r="O4924" s="10">
        <f>INDEX(cpi!$A$1:$M$106,MATCH($D4924,cpi!$A:$A,0),MATCH($C4924,cpi!$1:$1,0))</f>
        <v>238.654</v>
      </c>
      <c r="P4924" s="10">
        <f>cpi!$I$2</f>
        <v>245.51900000000001</v>
      </c>
      <c r="Q4924" s="10">
        <f t="shared" si="614"/>
        <v>1.0287654931406975</v>
      </c>
      <c r="R4924" s="8" t="str">
        <f t="shared" si="615"/>
        <v/>
      </c>
      <c r="S4924" s="11">
        <f t="shared" si="616"/>
        <v>1028765.4931406976</v>
      </c>
      <c r="T4924" s="11">
        <f t="shared" si="616"/>
        <v>104451.58928406816</v>
      </c>
      <c r="U4924" s="11">
        <f t="shared" si="616"/>
        <v>104451.58928406816</v>
      </c>
    </row>
    <row r="4925" spans="1:21" x14ac:dyDescent="0.2">
      <c r="A4925" s="5">
        <v>4973</v>
      </c>
      <c r="B4925" s="17">
        <v>30</v>
      </c>
      <c r="C4925" s="16">
        <v>10</v>
      </c>
      <c r="D4925" s="16">
        <v>2009</v>
      </c>
      <c r="E4925" s="18">
        <v>40704</v>
      </c>
      <c r="F4925" s="9" t="s">
        <v>4853</v>
      </c>
      <c r="G4925" s="3">
        <v>1000000</v>
      </c>
      <c r="H4925" s="3">
        <v>101215</v>
      </c>
      <c r="I4925" s="3">
        <v>102812</v>
      </c>
      <c r="J4925" s="8" t="str">
        <f t="shared" si="610"/>
        <v/>
      </c>
      <c r="K4925" s="8" t="str">
        <f t="shared" si="611"/>
        <v/>
      </c>
      <c r="L4925" s="8" t="str">
        <f t="shared" si="612"/>
        <v>The House of the Devil</v>
      </c>
      <c r="M4925" s="8" t="str">
        <f t="shared" si="613"/>
        <v/>
      </c>
      <c r="N4925" s="8" t="str">
        <f t="shared" si="609"/>
        <v>The House of the Devil</v>
      </c>
      <c r="O4925" s="10">
        <f>INDEX(cpi!$A$1:$M$106,MATCH($D4925,cpi!$A:$A,0),MATCH($C4925,cpi!$1:$1,0))</f>
        <v>216.17699999999999</v>
      </c>
      <c r="P4925" s="10">
        <f>cpi!$I$2</f>
        <v>245.51900000000001</v>
      </c>
      <c r="Q4925" s="10">
        <f t="shared" si="614"/>
        <v>1.1357313682769212</v>
      </c>
      <c r="R4925" s="8" t="str">
        <f t="shared" si="615"/>
        <v/>
      </c>
      <c r="S4925" s="11">
        <f t="shared" si="616"/>
        <v>1135731.3682769213</v>
      </c>
      <c r="T4925" s="11">
        <f t="shared" si="616"/>
        <v>114953.05044014858</v>
      </c>
      <c r="U4925" s="11">
        <f t="shared" si="616"/>
        <v>116766.81343528682</v>
      </c>
    </row>
    <row r="4926" spans="1:21" x14ac:dyDescent="0.2">
      <c r="A4926" s="5">
        <v>4974</v>
      </c>
      <c r="B4926" s="17">
        <v>1</v>
      </c>
      <c r="C4926" s="16">
        <v>6</v>
      </c>
      <c r="D4926" s="16">
        <v>2012</v>
      </c>
      <c r="E4926" s="18">
        <v>40914</v>
      </c>
      <c r="F4926" s="9" t="s">
        <v>4854</v>
      </c>
      <c r="G4926" s="3">
        <v>1000000</v>
      </c>
      <c r="H4926" s="3">
        <v>96734</v>
      </c>
      <c r="I4926" s="3">
        <v>96734</v>
      </c>
      <c r="J4926" s="8" t="str">
        <f t="shared" si="610"/>
        <v/>
      </c>
      <c r="K4926" s="8" t="str">
        <f t="shared" si="611"/>
        <v/>
      </c>
      <c r="L4926" s="8" t="str">
        <f t="shared" si="612"/>
        <v>Hardflip</v>
      </c>
      <c r="M4926" s="8" t="str">
        <f t="shared" si="613"/>
        <v/>
      </c>
      <c r="N4926" s="8" t="str">
        <f t="shared" si="609"/>
        <v>Hardflip</v>
      </c>
      <c r="O4926" s="10">
        <f>INDEX(cpi!$A$1:$M$106,MATCH($D4926,cpi!$A:$A,0),MATCH($C4926,cpi!$1:$1,0))</f>
        <v>229.47800000000001</v>
      </c>
      <c r="P4926" s="10">
        <f>cpi!$I$2</f>
        <v>245.51900000000001</v>
      </c>
      <c r="Q4926" s="10">
        <f t="shared" si="614"/>
        <v>1.0699021256939663</v>
      </c>
      <c r="R4926" s="8" t="str">
        <f t="shared" si="615"/>
        <v/>
      </c>
      <c r="S4926" s="11">
        <f t="shared" si="616"/>
        <v>1069902.1256939662</v>
      </c>
      <c r="T4926" s="11">
        <f t="shared" si="616"/>
        <v>103495.91222688013</v>
      </c>
      <c r="U4926" s="11">
        <f t="shared" si="616"/>
        <v>103495.91222688013</v>
      </c>
    </row>
    <row r="4927" spans="1:21" x14ac:dyDescent="0.2">
      <c r="A4927" s="5">
        <v>4975</v>
      </c>
      <c r="B4927" s="17">
        <v>11</v>
      </c>
      <c r="C4927" s="16">
        <v>3</v>
      </c>
      <c r="D4927" s="16">
        <v>2016</v>
      </c>
      <c r="E4927" s="18">
        <v>42677</v>
      </c>
      <c r="F4927" s="9" t="s">
        <v>4855</v>
      </c>
      <c r="G4927" s="3">
        <v>1000000</v>
      </c>
      <c r="H4927" s="3">
        <v>63014</v>
      </c>
      <c r="I4927" s="3">
        <v>63014</v>
      </c>
      <c r="J4927" s="8" t="str">
        <f t="shared" si="610"/>
        <v/>
      </c>
      <c r="K4927" s="8" t="str">
        <f t="shared" si="611"/>
        <v/>
      </c>
      <c r="L4927" s="8" t="str">
        <f t="shared" si="612"/>
        <v>Creative Control</v>
      </c>
      <c r="M4927" s="8" t="str">
        <f t="shared" si="613"/>
        <v/>
      </c>
      <c r="N4927" s="8" t="str">
        <f t="shared" si="609"/>
        <v>Creative Control</v>
      </c>
      <c r="O4927" s="10">
        <f>INDEX(cpi!$A$1:$M$106,MATCH($D4927,cpi!$A:$A,0),MATCH($C4927,cpi!$1:$1,0))</f>
        <v>238.13200000000001</v>
      </c>
      <c r="P4927" s="10">
        <f>cpi!$I$2</f>
        <v>245.51900000000001</v>
      </c>
      <c r="Q4927" s="10">
        <f t="shared" si="614"/>
        <v>1.0310206104177515</v>
      </c>
      <c r="R4927" s="8" t="str">
        <f t="shared" si="615"/>
        <v/>
      </c>
      <c r="S4927" s="11">
        <f t="shared" si="616"/>
        <v>1031020.6104177515</v>
      </c>
      <c r="T4927" s="11">
        <f t="shared" si="616"/>
        <v>64968.732744864195</v>
      </c>
      <c r="U4927" s="11">
        <f t="shared" si="616"/>
        <v>64968.732744864195</v>
      </c>
    </row>
    <row r="4928" spans="1:21" x14ac:dyDescent="0.2">
      <c r="A4928" s="5">
        <v>4976</v>
      </c>
      <c r="B4928" s="17">
        <v>16</v>
      </c>
      <c r="C4928" s="16">
        <v>9</v>
      </c>
      <c r="D4928" s="16">
        <v>2005</v>
      </c>
      <c r="E4928" s="18">
        <v>38816</v>
      </c>
      <c r="F4928" s="9" t="s">
        <v>4856</v>
      </c>
      <c r="G4928" s="3">
        <v>1000000</v>
      </c>
      <c r="H4928" s="3">
        <v>49000</v>
      </c>
      <c r="I4928" s="3">
        <v>1549000</v>
      </c>
      <c r="J4928" s="8" t="str">
        <f t="shared" si="610"/>
        <v/>
      </c>
      <c r="K4928" s="8" t="str">
        <f t="shared" si="611"/>
        <v/>
      </c>
      <c r="L4928" s="8" t="str">
        <f t="shared" si="612"/>
        <v>Chocolate: Deep Dark Secrets</v>
      </c>
      <c r="M4928" s="8" t="str">
        <f t="shared" si="613"/>
        <v/>
      </c>
      <c r="N4928" s="8" t="str">
        <f t="shared" si="609"/>
        <v>Chocolate: Deep Dark Secrets</v>
      </c>
      <c r="O4928" s="10">
        <f>INDEX(cpi!$A$1:$M$106,MATCH($D4928,cpi!$A:$A,0),MATCH($C4928,cpi!$1:$1,0))</f>
        <v>198.8</v>
      </c>
      <c r="P4928" s="10">
        <f>cpi!$I$2</f>
        <v>245.51900000000001</v>
      </c>
      <c r="Q4928" s="10">
        <f t="shared" si="614"/>
        <v>1.2350050301810864</v>
      </c>
      <c r="R4928" s="8" t="str">
        <f t="shared" si="615"/>
        <v/>
      </c>
      <c r="S4928" s="11">
        <f t="shared" si="616"/>
        <v>1235005.0301810864</v>
      </c>
      <c r="T4928" s="11">
        <f t="shared" si="616"/>
        <v>60515.246478873232</v>
      </c>
      <c r="U4928" s="11">
        <f t="shared" si="616"/>
        <v>1913022.7917505028</v>
      </c>
    </row>
    <row r="4929" spans="1:21" x14ac:dyDescent="0.2">
      <c r="A4929" s="5">
        <v>4977</v>
      </c>
      <c r="B4929" s="17">
        <v>1</v>
      </c>
      <c r="C4929" s="16">
        <v>7</v>
      </c>
      <c r="D4929" s="16">
        <v>2011</v>
      </c>
      <c r="E4929" s="18">
        <v>40550</v>
      </c>
      <c r="F4929" s="9" t="s">
        <v>4857</v>
      </c>
      <c r="G4929" s="3">
        <v>1000000</v>
      </c>
      <c r="H4929" s="3">
        <v>48764</v>
      </c>
      <c r="I4929" s="3">
        <v>51587</v>
      </c>
      <c r="J4929" s="8" t="str">
        <f t="shared" si="610"/>
        <v/>
      </c>
      <c r="K4929" s="8" t="str">
        <f t="shared" si="611"/>
        <v/>
      </c>
      <c r="L4929" s="8" t="str">
        <f t="shared" si="612"/>
        <v>The Perfect Host</v>
      </c>
      <c r="M4929" s="8" t="str">
        <f t="shared" si="613"/>
        <v/>
      </c>
      <c r="N4929" s="8" t="str">
        <f t="shared" si="609"/>
        <v>The Perfect Host</v>
      </c>
      <c r="O4929" s="10">
        <f>INDEX(cpi!$A$1:$M$106,MATCH($D4929,cpi!$A:$A,0),MATCH($C4929,cpi!$1:$1,0))</f>
        <v>225.922</v>
      </c>
      <c r="P4929" s="10">
        <f>cpi!$I$2</f>
        <v>245.51900000000001</v>
      </c>
      <c r="Q4929" s="10">
        <f t="shared" si="614"/>
        <v>1.0867423269978134</v>
      </c>
      <c r="R4929" s="8" t="str">
        <f t="shared" si="615"/>
        <v/>
      </c>
      <c r="S4929" s="11">
        <f t="shared" si="616"/>
        <v>1086742.3269978133</v>
      </c>
      <c r="T4929" s="11">
        <f t="shared" si="616"/>
        <v>52993.902833721368</v>
      </c>
      <c r="U4929" s="11">
        <f t="shared" si="616"/>
        <v>56061.776422836199</v>
      </c>
    </row>
    <row r="4930" spans="1:21" x14ac:dyDescent="0.2">
      <c r="A4930" s="5">
        <v>4978</v>
      </c>
      <c r="B4930" s="17">
        <v>25</v>
      </c>
      <c r="C4930" s="16">
        <v>9</v>
      </c>
      <c r="D4930" s="16">
        <v>1998</v>
      </c>
      <c r="E4930" s="18">
        <v>36534</v>
      </c>
      <c r="F4930" s="9" t="s">
        <v>4858</v>
      </c>
      <c r="G4930" s="3">
        <v>1000000</v>
      </c>
      <c r="H4930" s="3">
        <v>22434</v>
      </c>
      <c r="I4930" s="3">
        <v>22434</v>
      </c>
      <c r="J4930" s="8" t="str">
        <f t="shared" si="610"/>
        <v/>
      </c>
      <c r="K4930" s="8" t="str">
        <f t="shared" si="611"/>
        <v/>
      </c>
      <c r="L4930" s="8" t="str">
        <f t="shared" si="612"/>
        <v>The Last Big Thing</v>
      </c>
      <c r="M4930" s="8" t="str">
        <f t="shared" si="613"/>
        <v/>
      </c>
      <c r="N4930" s="8" t="str">
        <f t="shared" ref="N4930:N4993" si="617">IF(M4930=1,L4930&amp;" ("&amp;D4930&amp;")",L4930)</f>
        <v>The Last Big Thing</v>
      </c>
      <c r="O4930" s="10">
        <f>INDEX(cpi!$A$1:$M$106,MATCH($D4930,cpi!$A:$A,0),MATCH($C4930,cpi!$1:$1,0))</f>
        <v>163.6</v>
      </c>
      <c r="P4930" s="10">
        <f>cpi!$I$2</f>
        <v>245.51900000000001</v>
      </c>
      <c r="Q4930" s="10">
        <f t="shared" si="614"/>
        <v>1.5007273838630808</v>
      </c>
      <c r="R4930" s="8" t="str">
        <f t="shared" si="615"/>
        <v/>
      </c>
      <c r="S4930" s="11">
        <f t="shared" si="616"/>
        <v>1500727.3838630808</v>
      </c>
      <c r="T4930" s="11">
        <f t="shared" si="616"/>
        <v>33667.318129584353</v>
      </c>
      <c r="U4930" s="11">
        <f t="shared" si="616"/>
        <v>33667.318129584353</v>
      </c>
    </row>
    <row r="4931" spans="1:21" x14ac:dyDescent="0.2">
      <c r="A4931" s="5">
        <v>4979</v>
      </c>
      <c r="B4931" s="17">
        <v>7</v>
      </c>
      <c r="C4931" s="16">
        <v>8</v>
      </c>
      <c r="D4931" s="16">
        <v>1998</v>
      </c>
      <c r="E4931" s="18">
        <v>35984</v>
      </c>
      <c r="F4931" s="9" t="s">
        <v>4859</v>
      </c>
      <c r="G4931" s="3">
        <v>1000000</v>
      </c>
      <c r="H4931">
        <v>21210</v>
      </c>
      <c r="I4931" s="3">
        <v>21210</v>
      </c>
      <c r="J4931" s="8" t="str">
        <f t="shared" ref="J4931:J4994" si="618">IF(I4931=0,1,"")</f>
        <v/>
      </c>
      <c r="K4931" s="8" t="str">
        <f t="shared" ref="K4931:K4994" si="619">IF(D4931&gt;2017,1,"")</f>
        <v/>
      </c>
      <c r="L4931" s="8" t="str">
        <f t="shared" ref="L4931:L4994" si="620">F4931</f>
        <v>Safe Men</v>
      </c>
      <c r="M4931" s="8" t="str">
        <f t="shared" ref="M4931:M4994" si="621">IF(COUNTIF($L$2:$L$5233,L4931)&gt;1,1,"")</f>
        <v/>
      </c>
      <c r="N4931" s="8" t="str">
        <f t="shared" si="617"/>
        <v>Safe Men</v>
      </c>
      <c r="O4931" s="10">
        <f>INDEX(cpi!$A$1:$M$106,MATCH($D4931,cpi!$A:$A,0),MATCH($C4931,cpi!$1:$1,0))</f>
        <v>163.4</v>
      </c>
      <c r="P4931" s="10">
        <f>cpi!$I$2</f>
        <v>245.51900000000001</v>
      </c>
      <c r="Q4931" s="10">
        <f t="shared" ref="Q4931:Q4994" si="622">P4931/O4931</f>
        <v>1.5025642594859241</v>
      </c>
      <c r="R4931" s="8" t="str">
        <f t="shared" ref="R4931:R4994" si="623">IF(ISERROR(Q4931),1,"")</f>
        <v/>
      </c>
      <c r="S4931" s="11">
        <f t="shared" ref="S4931:U4994" si="624">G4931*$Q4931</f>
        <v>1502564.2594859242</v>
      </c>
      <c r="T4931" s="11">
        <f t="shared" si="624"/>
        <v>31869.387943696449</v>
      </c>
      <c r="U4931" s="11">
        <f t="shared" si="624"/>
        <v>31869.387943696449</v>
      </c>
    </row>
    <row r="4932" spans="1:21" x14ac:dyDescent="0.2">
      <c r="A4932" s="5">
        <v>4980</v>
      </c>
      <c r="B4932" s="17">
        <v>31</v>
      </c>
      <c r="C4932" s="16">
        <v>8</v>
      </c>
      <c r="D4932" s="16">
        <v>2001</v>
      </c>
      <c r="E4932" s="18">
        <v>37810</v>
      </c>
      <c r="F4932" s="9" t="s">
        <v>4860</v>
      </c>
      <c r="G4932" s="3">
        <v>1000000</v>
      </c>
      <c r="H4932">
        <v>17127</v>
      </c>
      <c r="I4932" s="3">
        <v>17127</v>
      </c>
      <c r="J4932" s="8" t="str">
        <f t="shared" si="618"/>
        <v/>
      </c>
      <c r="K4932" s="8" t="str">
        <f t="shared" si="619"/>
        <v/>
      </c>
      <c r="L4932" s="8" t="str">
        <f t="shared" si="620"/>
        <v>Speedway Junky</v>
      </c>
      <c r="M4932" s="8" t="str">
        <f t="shared" si="621"/>
        <v/>
      </c>
      <c r="N4932" s="8" t="str">
        <f t="shared" si="617"/>
        <v>Speedway Junky</v>
      </c>
      <c r="O4932" s="10">
        <f>INDEX(cpi!$A$1:$M$106,MATCH($D4932,cpi!$A:$A,0),MATCH($C4932,cpi!$1:$1,0))</f>
        <v>177.5</v>
      </c>
      <c r="P4932" s="10">
        <f>cpi!$I$2</f>
        <v>245.51900000000001</v>
      </c>
      <c r="Q4932" s="10">
        <f t="shared" si="622"/>
        <v>1.3832056338028169</v>
      </c>
      <c r="R4932" s="8" t="str">
        <f t="shared" si="623"/>
        <v/>
      </c>
      <c r="S4932" s="11">
        <f t="shared" si="624"/>
        <v>1383205.633802817</v>
      </c>
      <c r="T4932" s="11">
        <f t="shared" si="624"/>
        <v>23690.162890140844</v>
      </c>
      <c r="U4932" s="11">
        <f t="shared" si="624"/>
        <v>23690.162890140844</v>
      </c>
    </row>
    <row r="4933" spans="1:21" x14ac:dyDescent="0.2">
      <c r="A4933" s="5">
        <v>4981</v>
      </c>
      <c r="B4933" s="17">
        <v>13</v>
      </c>
      <c r="C4933" s="16">
        <v>2</v>
      </c>
      <c r="D4933" s="16">
        <v>2015</v>
      </c>
      <c r="E4933" s="18">
        <v>42371</v>
      </c>
      <c r="F4933" s="9" t="s">
        <v>4861</v>
      </c>
      <c r="G4933" s="3">
        <v>1000000</v>
      </c>
      <c r="H4933">
        <v>15156</v>
      </c>
      <c r="I4933" s="3">
        <v>15156</v>
      </c>
      <c r="J4933" s="8" t="str">
        <f t="shared" si="618"/>
        <v/>
      </c>
      <c r="K4933" s="8" t="str">
        <f t="shared" si="619"/>
        <v/>
      </c>
      <c r="L4933" s="8" t="str">
        <f t="shared" si="620"/>
        <v>Hits</v>
      </c>
      <c r="M4933" s="8" t="str">
        <f t="shared" si="621"/>
        <v/>
      </c>
      <c r="N4933" s="8" t="str">
        <f t="shared" si="617"/>
        <v>Hits</v>
      </c>
      <c r="O4933" s="10">
        <f>INDEX(cpi!$A$1:$M$106,MATCH($D4933,cpi!$A:$A,0),MATCH($C4933,cpi!$1:$1,0))</f>
        <v>234.72200000000001</v>
      </c>
      <c r="P4933" s="10">
        <f>cpi!$I$2</f>
        <v>245.51900000000001</v>
      </c>
      <c r="Q4933" s="10">
        <f t="shared" si="622"/>
        <v>1.0459990968038786</v>
      </c>
      <c r="R4933" s="8" t="str">
        <f t="shared" si="623"/>
        <v/>
      </c>
      <c r="S4933" s="11">
        <f t="shared" si="624"/>
        <v>1045999.0968038786</v>
      </c>
      <c r="T4933" s="11">
        <f t="shared" si="624"/>
        <v>15853.162311159584</v>
      </c>
      <c r="U4933" s="11">
        <f t="shared" si="624"/>
        <v>15853.162311159584</v>
      </c>
    </row>
    <row r="4934" spans="1:21" x14ac:dyDescent="0.2">
      <c r="A4934" s="5">
        <v>4982</v>
      </c>
      <c r="B4934" s="17">
        <v>22</v>
      </c>
      <c r="C4934" s="16">
        <v>9</v>
      </c>
      <c r="D4934" s="16">
        <v>2000</v>
      </c>
      <c r="E4934" s="18">
        <v>37173</v>
      </c>
      <c r="F4934" s="9" t="s">
        <v>4862</v>
      </c>
      <c r="G4934" s="3">
        <v>1000000</v>
      </c>
      <c r="H4934">
        <v>12996</v>
      </c>
      <c r="I4934">
        <v>12996</v>
      </c>
      <c r="J4934" s="8" t="str">
        <f t="shared" si="618"/>
        <v/>
      </c>
      <c r="K4934" s="8" t="str">
        <f t="shared" si="619"/>
        <v/>
      </c>
      <c r="L4934" s="8" t="str">
        <f t="shared" si="620"/>
        <v>The Specials</v>
      </c>
      <c r="M4934" s="8" t="str">
        <f t="shared" si="621"/>
        <v/>
      </c>
      <c r="N4934" s="8" t="str">
        <f t="shared" si="617"/>
        <v>The Specials</v>
      </c>
      <c r="O4934" s="10">
        <f>INDEX(cpi!$A$1:$M$106,MATCH($D4934,cpi!$A:$A,0),MATCH($C4934,cpi!$1:$1,0))</f>
        <v>173.7</v>
      </c>
      <c r="P4934" s="10">
        <f>cpi!$I$2</f>
        <v>245.51900000000001</v>
      </c>
      <c r="Q4934" s="10">
        <f t="shared" si="622"/>
        <v>1.4134657455382844</v>
      </c>
      <c r="R4934" s="8" t="str">
        <f t="shared" si="623"/>
        <v/>
      </c>
      <c r="S4934" s="11">
        <f t="shared" si="624"/>
        <v>1413465.7455382843</v>
      </c>
      <c r="T4934" s="11">
        <f t="shared" si="624"/>
        <v>18369.400829015543</v>
      </c>
      <c r="U4934" s="11">
        <f t="shared" si="624"/>
        <v>18369.400829015543</v>
      </c>
    </row>
    <row r="4935" spans="1:21" x14ac:dyDescent="0.2">
      <c r="A4935" s="5">
        <v>4983</v>
      </c>
      <c r="B4935" s="17">
        <v>3</v>
      </c>
      <c r="C4935" s="16">
        <v>9</v>
      </c>
      <c r="D4935" s="16">
        <v>2010</v>
      </c>
      <c r="E4935" s="18">
        <v>40246</v>
      </c>
      <c r="F4935" s="9" t="s">
        <v>4863</v>
      </c>
      <c r="G4935" s="3">
        <v>1000000</v>
      </c>
      <c r="H4935">
        <v>11574</v>
      </c>
      <c r="I4935">
        <v>11574</v>
      </c>
      <c r="J4935" s="8" t="str">
        <f t="shared" si="618"/>
        <v/>
      </c>
      <c r="K4935" s="8" t="str">
        <f t="shared" si="619"/>
        <v/>
      </c>
      <c r="L4935" s="8" t="str">
        <f t="shared" si="620"/>
        <v>16 to Life</v>
      </c>
      <c r="M4935" s="8" t="str">
        <f t="shared" si="621"/>
        <v/>
      </c>
      <c r="N4935" s="8" t="str">
        <f t="shared" si="617"/>
        <v>16 to Life</v>
      </c>
      <c r="O4935" s="10">
        <f>INDEX(cpi!$A$1:$M$106,MATCH($D4935,cpi!$A:$A,0),MATCH($C4935,cpi!$1:$1,0))</f>
        <v>218.43899999999999</v>
      </c>
      <c r="P4935" s="10">
        <f>cpi!$I$2</f>
        <v>245.51900000000001</v>
      </c>
      <c r="Q4935" s="10">
        <f t="shared" si="622"/>
        <v>1.1239705363968888</v>
      </c>
      <c r="R4935" s="8" t="str">
        <f t="shared" si="623"/>
        <v/>
      </c>
      <c r="S4935" s="11">
        <f t="shared" si="624"/>
        <v>1123970.5363968888</v>
      </c>
      <c r="T4935" s="11">
        <f t="shared" si="624"/>
        <v>13008.834988257591</v>
      </c>
      <c r="U4935" s="11">
        <f t="shared" si="624"/>
        <v>13008.834988257591</v>
      </c>
    </row>
    <row r="4936" spans="1:21" x14ac:dyDescent="0.2">
      <c r="A4936" s="5">
        <v>4984</v>
      </c>
      <c r="B4936" s="17">
        <v>17</v>
      </c>
      <c r="C4936" s="16">
        <v>1</v>
      </c>
      <c r="D4936" s="16">
        <v>2007</v>
      </c>
      <c r="E4936" s="18">
        <v>39569</v>
      </c>
      <c r="F4936" s="9" t="s">
        <v>4864</v>
      </c>
      <c r="G4936" s="3">
        <v>1000000</v>
      </c>
      <c r="H4936">
        <v>10787</v>
      </c>
      <c r="I4936">
        <v>844377</v>
      </c>
      <c r="J4936" s="8" t="str">
        <f t="shared" si="618"/>
        <v/>
      </c>
      <c r="K4936" s="8" t="str">
        <f t="shared" si="619"/>
        <v/>
      </c>
      <c r="L4936" s="8" t="str">
        <f t="shared" si="620"/>
        <v>Alone with Her</v>
      </c>
      <c r="M4936" s="8" t="str">
        <f t="shared" si="621"/>
        <v/>
      </c>
      <c r="N4936" s="8" t="str">
        <f t="shared" si="617"/>
        <v>Alone with Her</v>
      </c>
      <c r="O4936" s="10">
        <f>INDEX(cpi!$A$1:$M$106,MATCH($D4936,cpi!$A:$A,0),MATCH($C4936,cpi!$1:$1,0))</f>
        <v>202.416</v>
      </c>
      <c r="P4936" s="10">
        <f>cpi!$I$2</f>
        <v>245.51900000000001</v>
      </c>
      <c r="Q4936" s="10">
        <f t="shared" si="622"/>
        <v>1.2129426527547229</v>
      </c>
      <c r="R4936" s="8" t="str">
        <f t="shared" si="623"/>
        <v/>
      </c>
      <c r="S4936" s="11">
        <f t="shared" si="624"/>
        <v>1212942.6527547229</v>
      </c>
      <c r="T4936" s="11">
        <f t="shared" si="624"/>
        <v>13084.012395265196</v>
      </c>
      <c r="U4936" s="11">
        <f t="shared" si="624"/>
        <v>1024180.8783050746</v>
      </c>
    </row>
    <row r="4937" spans="1:21" x14ac:dyDescent="0.2">
      <c r="A4937" s="5">
        <v>4985</v>
      </c>
      <c r="B4937" s="17">
        <v>17</v>
      </c>
      <c r="C4937" s="16">
        <v>10</v>
      </c>
      <c r="D4937" s="16">
        <v>2014</v>
      </c>
      <c r="E4937" s="18">
        <v>42134</v>
      </c>
      <c r="F4937" s="9" t="s">
        <v>4865</v>
      </c>
      <c r="G4937" s="3">
        <v>1000000</v>
      </c>
      <c r="H4937">
        <v>9837</v>
      </c>
      <c r="I4937">
        <v>9837</v>
      </c>
      <c r="J4937" s="8" t="str">
        <f t="shared" si="618"/>
        <v/>
      </c>
      <c r="K4937" s="8" t="str">
        <f t="shared" si="619"/>
        <v/>
      </c>
      <c r="L4937" s="8" t="str">
        <f t="shared" si="620"/>
        <v>Camp X-Ray</v>
      </c>
      <c r="M4937" s="8" t="str">
        <f t="shared" si="621"/>
        <v/>
      </c>
      <c r="N4937" s="8" t="str">
        <f t="shared" si="617"/>
        <v>Camp X-Ray</v>
      </c>
      <c r="O4937" s="10">
        <f>INDEX(cpi!$A$1:$M$106,MATCH($D4937,cpi!$A:$A,0),MATCH($C4937,cpi!$1:$1,0))</f>
        <v>237.43299999999999</v>
      </c>
      <c r="P4937" s="10">
        <f>cpi!$I$2</f>
        <v>245.51900000000001</v>
      </c>
      <c r="Q4937" s="10">
        <f t="shared" si="622"/>
        <v>1.0340559231446345</v>
      </c>
      <c r="R4937" s="8" t="str">
        <f t="shared" si="623"/>
        <v/>
      </c>
      <c r="S4937" s="11">
        <f t="shared" si="624"/>
        <v>1034055.9231446345</v>
      </c>
      <c r="T4937" s="11">
        <f t="shared" si="624"/>
        <v>10172.008115973769</v>
      </c>
      <c r="U4937" s="11">
        <f t="shared" si="624"/>
        <v>10172.008115973769</v>
      </c>
    </row>
    <row r="4938" spans="1:21" x14ac:dyDescent="0.2">
      <c r="A4938" s="5">
        <v>4986</v>
      </c>
      <c r="B4938" s="17">
        <v>21</v>
      </c>
      <c r="C4938" s="16">
        <v>11</v>
      </c>
      <c r="D4938" s="16">
        <v>2008</v>
      </c>
      <c r="E4938" s="18">
        <v>40067</v>
      </c>
      <c r="F4938" s="9" t="s">
        <v>4866</v>
      </c>
      <c r="G4938" s="3">
        <v>1000000</v>
      </c>
      <c r="H4938">
        <v>7202</v>
      </c>
      <c r="I4938">
        <v>26822</v>
      </c>
      <c r="J4938" s="8" t="str">
        <f t="shared" si="618"/>
        <v/>
      </c>
      <c r="K4938" s="8" t="str">
        <f t="shared" si="619"/>
        <v/>
      </c>
      <c r="L4938" s="8" t="str">
        <f t="shared" si="620"/>
        <v>Special</v>
      </c>
      <c r="M4938" s="8" t="str">
        <f t="shared" si="621"/>
        <v/>
      </c>
      <c r="N4938" s="8" t="str">
        <f t="shared" si="617"/>
        <v>Special</v>
      </c>
      <c r="O4938" s="10">
        <f>INDEX(cpi!$A$1:$M$106,MATCH($D4938,cpi!$A:$A,0),MATCH($C4938,cpi!$1:$1,0))</f>
        <v>212.42500000000001</v>
      </c>
      <c r="P4938" s="10">
        <f>cpi!$I$2</f>
        <v>245.51900000000001</v>
      </c>
      <c r="Q4938" s="10">
        <f t="shared" si="622"/>
        <v>1.1557914558079321</v>
      </c>
      <c r="R4938" s="8" t="str">
        <f t="shared" si="623"/>
        <v/>
      </c>
      <c r="S4938" s="11">
        <f t="shared" si="624"/>
        <v>1155791.4558079322</v>
      </c>
      <c r="T4938" s="11">
        <f t="shared" si="624"/>
        <v>8324.0100647287272</v>
      </c>
      <c r="U4938" s="11">
        <f t="shared" si="624"/>
        <v>31000.638427680355</v>
      </c>
    </row>
    <row r="4939" spans="1:21" x14ac:dyDescent="0.2">
      <c r="A4939" s="5">
        <v>4987</v>
      </c>
      <c r="B4939" s="17">
        <v>10</v>
      </c>
      <c r="C4939" s="16">
        <v>4</v>
      </c>
      <c r="D4939" s="16">
        <v>2015</v>
      </c>
      <c r="E4939" s="18">
        <v>42281</v>
      </c>
      <c r="F4939" s="9" t="s">
        <v>4867</v>
      </c>
      <c r="G4939" s="3">
        <v>1000000</v>
      </c>
      <c r="H4939">
        <v>6870</v>
      </c>
      <c r="I4939">
        <v>6870</v>
      </c>
      <c r="J4939" s="8" t="str">
        <f t="shared" si="618"/>
        <v/>
      </c>
      <c r="K4939" s="8" t="str">
        <f t="shared" si="619"/>
        <v/>
      </c>
      <c r="L4939" s="8" t="str">
        <f t="shared" si="620"/>
        <v>The Sisterhood of Night</v>
      </c>
      <c r="M4939" s="8" t="str">
        <f t="shared" si="621"/>
        <v/>
      </c>
      <c r="N4939" s="8" t="str">
        <f t="shared" si="617"/>
        <v>The Sisterhood of Night</v>
      </c>
      <c r="O4939" s="10">
        <f>INDEX(cpi!$A$1:$M$106,MATCH($D4939,cpi!$A:$A,0),MATCH($C4939,cpi!$1:$1,0))</f>
        <v>236.59899999999999</v>
      </c>
      <c r="P4939" s="10">
        <f>cpi!$I$2</f>
        <v>245.51900000000001</v>
      </c>
      <c r="Q4939" s="10">
        <f t="shared" si="622"/>
        <v>1.0377009201222323</v>
      </c>
      <c r="R4939" s="8" t="str">
        <f t="shared" si="623"/>
        <v/>
      </c>
      <c r="S4939" s="11">
        <f t="shared" si="624"/>
        <v>1037700.9201222323</v>
      </c>
      <c r="T4939" s="11">
        <f t="shared" si="624"/>
        <v>7129.0053212397352</v>
      </c>
      <c r="U4939" s="11">
        <f t="shared" si="624"/>
        <v>7129.0053212397352</v>
      </c>
    </row>
    <row r="4940" spans="1:21" x14ac:dyDescent="0.2">
      <c r="A4940" s="5">
        <v>4988</v>
      </c>
      <c r="B4940" s="17">
        <v>19</v>
      </c>
      <c r="C4940" s="16">
        <v>3</v>
      </c>
      <c r="D4940" s="16">
        <v>1999</v>
      </c>
      <c r="E4940" s="18">
        <v>36710</v>
      </c>
      <c r="F4940" s="9" t="s">
        <v>4868</v>
      </c>
      <c r="G4940" s="3">
        <v>1000000</v>
      </c>
      <c r="H4940">
        <v>5494</v>
      </c>
      <c r="I4940">
        <v>5494</v>
      </c>
      <c r="J4940" s="8" t="str">
        <f t="shared" si="618"/>
        <v/>
      </c>
      <c r="K4940" s="8" t="str">
        <f t="shared" si="619"/>
        <v/>
      </c>
      <c r="L4940" s="8" t="str">
        <f t="shared" si="620"/>
        <v>Sparkler</v>
      </c>
      <c r="M4940" s="8" t="str">
        <f t="shared" si="621"/>
        <v/>
      </c>
      <c r="N4940" s="8" t="str">
        <f t="shared" si="617"/>
        <v>Sparkler</v>
      </c>
      <c r="O4940" s="10">
        <f>INDEX(cpi!$A$1:$M$106,MATCH($D4940,cpi!$A:$A,0),MATCH($C4940,cpi!$1:$1,0))</f>
        <v>165</v>
      </c>
      <c r="P4940" s="10">
        <f>cpi!$I$2</f>
        <v>245.51900000000001</v>
      </c>
      <c r="Q4940" s="10">
        <f t="shared" si="622"/>
        <v>1.4879939393939394</v>
      </c>
      <c r="R4940" s="8" t="str">
        <f t="shared" si="623"/>
        <v/>
      </c>
      <c r="S4940" s="11">
        <f t="shared" si="624"/>
        <v>1487993.9393939395</v>
      </c>
      <c r="T4940" s="11">
        <f t="shared" si="624"/>
        <v>8175.0387030303036</v>
      </c>
      <c r="U4940" s="11">
        <f t="shared" si="624"/>
        <v>8175.0387030303036</v>
      </c>
    </row>
    <row r="4941" spans="1:21" x14ac:dyDescent="0.2">
      <c r="A4941" s="5">
        <v>4989</v>
      </c>
      <c r="B4941" s="17">
        <v>18</v>
      </c>
      <c r="C4941" s="16">
        <v>3</v>
      </c>
      <c r="D4941" s="16">
        <v>2005</v>
      </c>
      <c r="E4941" s="18">
        <v>38871</v>
      </c>
      <c r="F4941" s="9" t="s">
        <v>4869</v>
      </c>
      <c r="G4941" s="3">
        <v>1000000</v>
      </c>
      <c r="H4941">
        <v>3700</v>
      </c>
      <c r="I4941">
        <v>3700</v>
      </c>
      <c r="J4941" s="8" t="str">
        <f t="shared" si="618"/>
        <v/>
      </c>
      <c r="K4941" s="8" t="str">
        <f t="shared" si="619"/>
        <v/>
      </c>
      <c r="L4941" s="8" t="str">
        <f t="shared" si="620"/>
        <v>The Helixâ€¦Loaded</v>
      </c>
      <c r="M4941" s="8" t="str">
        <f t="shared" si="621"/>
        <v/>
      </c>
      <c r="N4941" s="8" t="str">
        <f t="shared" si="617"/>
        <v>The Helixâ€¦Loaded</v>
      </c>
      <c r="O4941" s="10">
        <f>INDEX(cpi!$A$1:$M$106,MATCH($D4941,cpi!$A:$A,0),MATCH($C4941,cpi!$1:$1,0))</f>
        <v>193.3</v>
      </c>
      <c r="P4941" s="10">
        <f>cpi!$I$2</f>
        <v>245.51900000000001</v>
      </c>
      <c r="Q4941" s="10">
        <f t="shared" si="622"/>
        <v>1.2701448525607864</v>
      </c>
      <c r="R4941" s="8" t="str">
        <f t="shared" si="623"/>
        <v/>
      </c>
      <c r="S4941" s="11">
        <f t="shared" si="624"/>
        <v>1270144.8525607863</v>
      </c>
      <c r="T4941" s="11">
        <f t="shared" si="624"/>
        <v>4699.5359544749099</v>
      </c>
      <c r="U4941" s="11">
        <f t="shared" si="624"/>
        <v>4699.5359544749099</v>
      </c>
    </row>
    <row r="4942" spans="1:21" x14ac:dyDescent="0.2">
      <c r="A4942" s="5">
        <v>4990</v>
      </c>
      <c r="B4942" s="17">
        <v>15</v>
      </c>
      <c r="C4942" s="16">
        <v>5</v>
      </c>
      <c r="D4942" s="16">
        <v>2015</v>
      </c>
      <c r="E4942" s="18">
        <v>42434</v>
      </c>
      <c r="F4942" s="9" t="s">
        <v>4870</v>
      </c>
      <c r="G4942" s="3">
        <v>1000000</v>
      </c>
      <c r="H4942">
        <v>1036</v>
      </c>
      <c r="I4942">
        <v>1036</v>
      </c>
      <c r="J4942" s="8" t="str">
        <f t="shared" si="618"/>
        <v/>
      </c>
      <c r="K4942" s="8" t="str">
        <f t="shared" si="619"/>
        <v/>
      </c>
      <c r="L4942" s="8" t="str">
        <f t="shared" si="620"/>
        <v>Childless</v>
      </c>
      <c r="M4942" s="8" t="str">
        <f t="shared" si="621"/>
        <v/>
      </c>
      <c r="N4942" s="8" t="str">
        <f t="shared" si="617"/>
        <v>Childless</v>
      </c>
      <c r="O4942" s="10">
        <f>INDEX(cpi!$A$1:$M$106,MATCH($D4942,cpi!$A:$A,0),MATCH($C4942,cpi!$1:$1,0))</f>
        <v>237.80500000000001</v>
      </c>
      <c r="P4942" s="10">
        <f>cpi!$I$2</f>
        <v>245.51900000000001</v>
      </c>
      <c r="Q4942" s="10">
        <f t="shared" si="622"/>
        <v>1.0324383423393115</v>
      </c>
      <c r="R4942" s="8" t="str">
        <f t="shared" si="623"/>
        <v/>
      </c>
      <c r="S4942" s="11">
        <f t="shared" si="624"/>
        <v>1032438.3423393115</v>
      </c>
      <c r="T4942" s="11">
        <f t="shared" si="624"/>
        <v>1069.6061226635268</v>
      </c>
      <c r="U4942" s="11">
        <f t="shared" si="624"/>
        <v>1069.6061226635268</v>
      </c>
    </row>
    <row r="4943" spans="1:21" x14ac:dyDescent="0.2">
      <c r="A4943" s="5">
        <v>4991</v>
      </c>
      <c r="B4943" s="17">
        <v>21</v>
      </c>
      <c r="C4943" s="16">
        <v>4</v>
      </c>
      <c r="D4943" s="16">
        <v>2006</v>
      </c>
      <c r="E4943" s="18">
        <v>39329</v>
      </c>
      <c r="F4943" s="9" t="s">
        <v>4871</v>
      </c>
      <c r="G4943" s="3">
        <v>1000000</v>
      </c>
      <c r="H4943">
        <v>884</v>
      </c>
      <c r="I4943">
        <v>884</v>
      </c>
      <c r="J4943" s="8" t="str">
        <f t="shared" si="618"/>
        <v/>
      </c>
      <c r="K4943" s="8" t="str">
        <f t="shared" si="619"/>
        <v/>
      </c>
      <c r="L4943" s="8" t="str">
        <f t="shared" si="620"/>
        <v>In Her Line of Fire</v>
      </c>
      <c r="M4943" s="8" t="str">
        <f t="shared" si="621"/>
        <v/>
      </c>
      <c r="N4943" s="8" t="str">
        <f t="shared" si="617"/>
        <v>In Her Line of Fire</v>
      </c>
      <c r="O4943" s="10">
        <f>INDEX(cpi!$A$1:$M$106,MATCH($D4943,cpi!$A:$A,0),MATCH($C4943,cpi!$1:$1,0))</f>
        <v>201.5</v>
      </c>
      <c r="P4943" s="10">
        <f>cpi!$I$2</f>
        <v>245.51900000000001</v>
      </c>
      <c r="Q4943" s="10">
        <f t="shared" si="622"/>
        <v>1.2184565756823822</v>
      </c>
      <c r="R4943" s="8" t="str">
        <f t="shared" si="623"/>
        <v/>
      </c>
      <c r="S4943" s="11">
        <f t="shared" si="624"/>
        <v>1218456.5756823821</v>
      </c>
      <c r="T4943" s="11">
        <f t="shared" si="624"/>
        <v>1077.1156129032258</v>
      </c>
      <c r="U4943" s="11">
        <f t="shared" si="624"/>
        <v>1077.1156129032258</v>
      </c>
    </row>
    <row r="4944" spans="1:21" x14ac:dyDescent="0.2">
      <c r="A4944" s="5">
        <v>4992</v>
      </c>
      <c r="B4944" s="17">
        <v>13</v>
      </c>
      <c r="C4944" s="16">
        <v>12</v>
      </c>
      <c r="D4944" s="16">
        <v>2002</v>
      </c>
      <c r="E4944" s="18">
        <v>37633</v>
      </c>
      <c r="F4944" s="9" t="s">
        <v>4872</v>
      </c>
      <c r="G4944" s="3">
        <v>1000000</v>
      </c>
      <c r="H4944">
        <v>703</v>
      </c>
      <c r="I4944">
        <v>703</v>
      </c>
      <c r="J4944" s="8" t="str">
        <f t="shared" si="618"/>
        <v/>
      </c>
      <c r="K4944" s="8" t="str">
        <f t="shared" si="619"/>
        <v/>
      </c>
      <c r="L4944" s="8" t="str">
        <f t="shared" si="620"/>
        <v>The Jimmy Show</v>
      </c>
      <c r="M4944" s="8" t="str">
        <f t="shared" si="621"/>
        <v/>
      </c>
      <c r="N4944" s="8" t="str">
        <f t="shared" si="617"/>
        <v>The Jimmy Show</v>
      </c>
      <c r="O4944" s="10">
        <f>INDEX(cpi!$A$1:$M$106,MATCH($D4944,cpi!$A:$A,0),MATCH($C4944,cpi!$1:$1,0))</f>
        <v>180.9</v>
      </c>
      <c r="P4944" s="10">
        <f>cpi!$I$2</f>
        <v>245.51900000000001</v>
      </c>
      <c r="Q4944" s="10">
        <f t="shared" si="622"/>
        <v>1.357208402432283</v>
      </c>
      <c r="R4944" s="8" t="str">
        <f t="shared" si="623"/>
        <v/>
      </c>
      <c r="S4944" s="11">
        <f t="shared" si="624"/>
        <v>1357208.4024322829</v>
      </c>
      <c r="T4944" s="11">
        <f t="shared" si="624"/>
        <v>954.11750690989493</v>
      </c>
      <c r="U4944" s="11">
        <f t="shared" si="624"/>
        <v>954.11750690989493</v>
      </c>
    </row>
    <row r="4945" spans="1:21" x14ac:dyDescent="0.2">
      <c r="A4945" s="5">
        <v>4993</v>
      </c>
      <c r="B4945" s="17">
        <v>31</v>
      </c>
      <c r="C4945" s="16">
        <v>12</v>
      </c>
      <c r="D4945" s="16">
        <v>2013</v>
      </c>
      <c r="E4945" s="18">
        <v>42197</v>
      </c>
      <c r="F4945" s="9" t="s">
        <v>4873</v>
      </c>
      <c r="G4945" s="3">
        <v>1000000</v>
      </c>
      <c r="H4945">
        <v>0</v>
      </c>
      <c r="I4945">
        <v>552614</v>
      </c>
      <c r="J4945" s="8" t="str">
        <f t="shared" si="618"/>
        <v/>
      </c>
      <c r="K4945" s="8" t="str">
        <f t="shared" si="619"/>
        <v/>
      </c>
      <c r="L4945" s="8" t="str">
        <f t="shared" si="620"/>
        <v>Heli</v>
      </c>
      <c r="M4945" s="8" t="str">
        <f t="shared" si="621"/>
        <v/>
      </c>
      <c r="N4945" s="8" t="str">
        <f t="shared" si="617"/>
        <v>Heli</v>
      </c>
      <c r="O4945" s="10">
        <f>INDEX(cpi!$A$1:$M$106,MATCH($D4945,cpi!$A:$A,0),MATCH($C4945,cpi!$1:$1,0))</f>
        <v>233.04900000000001</v>
      </c>
      <c r="P4945" s="10">
        <f>cpi!$I$2</f>
        <v>245.51900000000001</v>
      </c>
      <c r="Q4945" s="10">
        <f t="shared" si="622"/>
        <v>1.0535080605366254</v>
      </c>
      <c r="R4945" s="8" t="str">
        <f t="shared" si="623"/>
        <v/>
      </c>
      <c r="S4945" s="11">
        <f t="shared" si="624"/>
        <v>1053508.0605366253</v>
      </c>
      <c r="T4945" s="11">
        <f t="shared" si="624"/>
        <v>0</v>
      </c>
      <c r="U4945" s="11">
        <f t="shared" si="624"/>
        <v>582183.30336538667</v>
      </c>
    </row>
    <row r="4946" spans="1:21" x14ac:dyDescent="0.2">
      <c r="A4946" s="5">
        <v>4994</v>
      </c>
      <c r="B4946" s="17">
        <v>31</v>
      </c>
      <c r="C4946" s="16">
        <v>12</v>
      </c>
      <c r="D4946" s="16">
        <v>2015</v>
      </c>
      <c r="E4946" s="18">
        <v>42928</v>
      </c>
      <c r="F4946" s="9" t="s">
        <v>4874</v>
      </c>
      <c r="G4946" s="3">
        <v>1000000</v>
      </c>
      <c r="H4946">
        <v>0</v>
      </c>
      <c r="I4946">
        <v>17721</v>
      </c>
      <c r="J4946" s="8" t="str">
        <f t="shared" si="618"/>
        <v/>
      </c>
      <c r="K4946" s="8" t="str">
        <f t="shared" si="619"/>
        <v/>
      </c>
      <c r="L4946" s="8" t="str">
        <f t="shared" si="620"/>
        <v>Karachi se Lahore</v>
      </c>
      <c r="M4946" s="8" t="str">
        <f t="shared" si="621"/>
        <v/>
      </c>
      <c r="N4946" s="8" t="str">
        <f t="shared" si="617"/>
        <v>Karachi se Lahore</v>
      </c>
      <c r="O4946" s="10">
        <f>INDEX(cpi!$A$1:$M$106,MATCH($D4946,cpi!$A:$A,0),MATCH($C4946,cpi!$1:$1,0))</f>
        <v>236.52500000000001</v>
      </c>
      <c r="P4946" s="10">
        <f>cpi!$I$2</f>
        <v>245.51900000000001</v>
      </c>
      <c r="Q4946" s="10">
        <f t="shared" si="622"/>
        <v>1.0380255786914703</v>
      </c>
      <c r="R4946" s="8" t="str">
        <f t="shared" si="623"/>
        <v/>
      </c>
      <c r="S4946" s="11">
        <f t="shared" si="624"/>
        <v>1038025.5786914703</v>
      </c>
      <c r="T4946" s="11">
        <f t="shared" si="624"/>
        <v>0</v>
      </c>
      <c r="U4946" s="11">
        <f t="shared" si="624"/>
        <v>18394.851279991544</v>
      </c>
    </row>
    <row r="4947" spans="1:21" x14ac:dyDescent="0.2">
      <c r="A4947" s="5">
        <v>4995</v>
      </c>
      <c r="B4947" s="17">
        <v>31</v>
      </c>
      <c r="C4947" s="16">
        <v>12</v>
      </c>
      <c r="D4947" s="16">
        <v>2006</v>
      </c>
      <c r="E4947" s="18">
        <v>39641</v>
      </c>
      <c r="F4947" s="9" t="s">
        <v>4875</v>
      </c>
      <c r="G4947" s="3">
        <v>1000000</v>
      </c>
      <c r="H4947">
        <v>0</v>
      </c>
      <c r="I4947">
        <v>5382</v>
      </c>
      <c r="J4947" s="8" t="str">
        <f t="shared" si="618"/>
        <v/>
      </c>
      <c r="K4947" s="8" t="str">
        <f t="shared" si="619"/>
        <v/>
      </c>
      <c r="L4947" s="8" t="str">
        <f t="shared" si="620"/>
        <v>Loving Annabelle</v>
      </c>
      <c r="M4947" s="8" t="str">
        <f t="shared" si="621"/>
        <v/>
      </c>
      <c r="N4947" s="8" t="str">
        <f t="shared" si="617"/>
        <v>Loving Annabelle</v>
      </c>
      <c r="O4947" s="10">
        <f>INDEX(cpi!$A$1:$M$106,MATCH($D4947,cpi!$A:$A,0),MATCH($C4947,cpi!$1:$1,0))</f>
        <v>201.8</v>
      </c>
      <c r="P4947" s="10">
        <f>cpi!$I$2</f>
        <v>245.51900000000001</v>
      </c>
      <c r="Q4947" s="10">
        <f t="shared" si="622"/>
        <v>1.2166451932606541</v>
      </c>
      <c r="R4947" s="8" t="str">
        <f t="shared" si="623"/>
        <v/>
      </c>
      <c r="S4947" s="11">
        <f t="shared" si="624"/>
        <v>1216645.1932606541</v>
      </c>
      <c r="T4947" s="11">
        <f t="shared" si="624"/>
        <v>0</v>
      </c>
      <c r="U4947" s="11">
        <f t="shared" si="624"/>
        <v>6547.9844301288404</v>
      </c>
    </row>
    <row r="4948" spans="1:21" x14ac:dyDescent="0.2">
      <c r="A4948" s="5">
        <v>4996</v>
      </c>
      <c r="B4948" s="17">
        <v>11</v>
      </c>
      <c r="C4948" s="16">
        <v>12</v>
      </c>
      <c r="D4948" s="16">
        <v>2015</v>
      </c>
      <c r="E4948" s="18">
        <v>42320</v>
      </c>
      <c r="F4948" s="9" t="s">
        <v>4876</v>
      </c>
      <c r="G4948" s="3">
        <v>1000000</v>
      </c>
      <c r="H4948">
        <v>0</v>
      </c>
      <c r="I4948">
        <v>26</v>
      </c>
      <c r="J4948" s="8" t="str">
        <f t="shared" si="618"/>
        <v/>
      </c>
      <c r="K4948" s="8" t="str">
        <f t="shared" si="619"/>
        <v/>
      </c>
      <c r="L4948" s="8" t="str">
        <f t="shared" si="620"/>
        <v>American Hero</v>
      </c>
      <c r="M4948" s="8" t="str">
        <f t="shared" si="621"/>
        <v/>
      </c>
      <c r="N4948" s="8" t="str">
        <f t="shared" si="617"/>
        <v>American Hero</v>
      </c>
      <c r="O4948" s="10">
        <f>INDEX(cpi!$A$1:$M$106,MATCH($D4948,cpi!$A:$A,0),MATCH($C4948,cpi!$1:$1,0))</f>
        <v>236.52500000000001</v>
      </c>
      <c r="P4948" s="10">
        <f>cpi!$I$2</f>
        <v>245.51900000000001</v>
      </c>
      <c r="Q4948" s="10">
        <f t="shared" si="622"/>
        <v>1.0380255786914703</v>
      </c>
      <c r="R4948" s="8" t="str">
        <f t="shared" si="623"/>
        <v/>
      </c>
      <c r="S4948" s="11">
        <f t="shared" si="624"/>
        <v>1038025.5786914703</v>
      </c>
      <c r="T4948" s="11">
        <f t="shared" si="624"/>
        <v>0</v>
      </c>
      <c r="U4948" s="11">
        <f t="shared" si="624"/>
        <v>26.988665045978227</v>
      </c>
    </row>
    <row r="4949" spans="1:21" x14ac:dyDescent="0.2">
      <c r="A4949" s="5">
        <v>4997</v>
      </c>
      <c r="B4949" s="17">
        <v>1</v>
      </c>
      <c r="C4949" s="16">
        <v>12</v>
      </c>
      <c r="D4949" s="16">
        <v>2009</v>
      </c>
      <c r="E4949" s="18">
        <v>39825</v>
      </c>
      <c r="F4949" s="9" t="s">
        <v>4877</v>
      </c>
      <c r="G4949" s="3">
        <v>1000000</v>
      </c>
      <c r="H4949">
        <v>0</v>
      </c>
      <c r="I4949">
        <v>0</v>
      </c>
      <c r="J4949" s="8">
        <f t="shared" si="618"/>
        <v>1</v>
      </c>
      <c r="K4949" s="8" t="str">
        <f t="shared" si="619"/>
        <v/>
      </c>
      <c r="L4949" s="8" t="str">
        <f t="shared" si="620"/>
        <v>Frat Party</v>
      </c>
      <c r="M4949" s="8" t="str">
        <f t="shared" si="621"/>
        <v/>
      </c>
      <c r="N4949" s="8" t="str">
        <f t="shared" si="617"/>
        <v>Frat Party</v>
      </c>
      <c r="O4949" s="10">
        <f>INDEX(cpi!$A$1:$M$106,MATCH($D4949,cpi!$A:$A,0),MATCH($C4949,cpi!$1:$1,0))</f>
        <v>215.94900000000001</v>
      </c>
      <c r="P4949" s="10">
        <f>cpi!$I$2</f>
        <v>245.51900000000001</v>
      </c>
      <c r="Q4949" s="10">
        <f t="shared" si="622"/>
        <v>1.1369304789556793</v>
      </c>
      <c r="R4949" s="8" t="str">
        <f t="shared" si="623"/>
        <v/>
      </c>
      <c r="S4949" s="11">
        <f t="shared" si="624"/>
        <v>1136930.4789556793</v>
      </c>
      <c r="T4949" s="11">
        <f t="shared" si="624"/>
        <v>0</v>
      </c>
      <c r="U4949" s="11">
        <f t="shared" si="624"/>
        <v>0</v>
      </c>
    </row>
    <row r="4950" spans="1:21" x14ac:dyDescent="0.2">
      <c r="A4950" s="5">
        <v>4998</v>
      </c>
      <c r="B4950" s="17">
        <v>15</v>
      </c>
      <c r="C4950" s="16">
        <v>9</v>
      </c>
      <c r="D4950" s="16">
        <v>2006</v>
      </c>
      <c r="E4950" s="18">
        <v>39150</v>
      </c>
      <c r="F4950" s="9" t="s">
        <v>4878</v>
      </c>
      <c r="G4950" s="3">
        <v>1000000</v>
      </c>
      <c r="H4950">
        <v>0</v>
      </c>
      <c r="I4950">
        <v>0</v>
      </c>
      <c r="J4950" s="8">
        <f t="shared" si="618"/>
        <v>1</v>
      </c>
      <c r="K4950" s="8" t="str">
        <f t="shared" si="619"/>
        <v/>
      </c>
      <c r="L4950" s="8" t="str">
        <f t="shared" si="620"/>
        <v>Jimmy and Judy</v>
      </c>
      <c r="M4950" s="8" t="str">
        <f t="shared" si="621"/>
        <v/>
      </c>
      <c r="N4950" s="8" t="str">
        <f t="shared" si="617"/>
        <v>Jimmy and Judy</v>
      </c>
      <c r="O4950" s="10">
        <f>INDEX(cpi!$A$1:$M$106,MATCH($D4950,cpi!$A:$A,0),MATCH($C4950,cpi!$1:$1,0))</f>
        <v>202.9</v>
      </c>
      <c r="P4950" s="10">
        <f>cpi!$I$2</f>
        <v>245.51900000000001</v>
      </c>
      <c r="Q4950" s="10">
        <f t="shared" si="622"/>
        <v>1.2100492853622473</v>
      </c>
      <c r="R4950" s="8" t="str">
        <f t="shared" si="623"/>
        <v/>
      </c>
      <c r="S4950" s="11">
        <f t="shared" si="624"/>
        <v>1210049.2853622474</v>
      </c>
      <c r="T4950" s="11">
        <f t="shared" si="624"/>
        <v>0</v>
      </c>
      <c r="U4950" s="11">
        <f t="shared" si="624"/>
        <v>0</v>
      </c>
    </row>
    <row r="4951" spans="1:21" x14ac:dyDescent="0.2">
      <c r="A4951" s="5">
        <v>4999</v>
      </c>
      <c r="B4951" s="17">
        <v>24</v>
      </c>
      <c r="C4951" s="16">
        <v>10</v>
      </c>
      <c r="D4951" s="16">
        <v>2003</v>
      </c>
      <c r="E4951" s="18">
        <v>38331</v>
      </c>
      <c r="F4951" s="9" t="s">
        <v>4879</v>
      </c>
      <c r="G4951" s="3">
        <v>1000000</v>
      </c>
      <c r="H4951">
        <v>0</v>
      </c>
      <c r="I4951">
        <v>0</v>
      </c>
      <c r="J4951" s="8">
        <f t="shared" si="618"/>
        <v>1</v>
      </c>
      <c r="K4951" s="8" t="str">
        <f t="shared" si="619"/>
        <v/>
      </c>
      <c r="L4951" s="8" t="str">
        <f t="shared" si="620"/>
        <v>The Party's Over</v>
      </c>
      <c r="M4951" s="8" t="str">
        <f t="shared" si="621"/>
        <v/>
      </c>
      <c r="N4951" s="8" t="str">
        <f t="shared" si="617"/>
        <v>The Party's Over</v>
      </c>
      <c r="O4951" s="10">
        <f>INDEX(cpi!$A$1:$M$106,MATCH($D4951,cpi!$A:$A,0),MATCH($C4951,cpi!$1:$1,0))</f>
        <v>185</v>
      </c>
      <c r="P4951" s="10">
        <f>cpi!$I$2</f>
        <v>245.51900000000001</v>
      </c>
      <c r="Q4951" s="10">
        <f t="shared" si="622"/>
        <v>1.3271297297297298</v>
      </c>
      <c r="R4951" s="8" t="str">
        <f t="shared" si="623"/>
        <v/>
      </c>
      <c r="S4951" s="11">
        <f t="shared" si="624"/>
        <v>1327129.7297297297</v>
      </c>
      <c r="T4951" s="11">
        <f t="shared" si="624"/>
        <v>0</v>
      </c>
      <c r="U4951" s="11">
        <f t="shared" si="624"/>
        <v>0</v>
      </c>
    </row>
    <row r="4952" spans="1:21" x14ac:dyDescent="0.2">
      <c r="A4952" s="5">
        <v>5000</v>
      </c>
      <c r="B4952" s="17">
        <v>17</v>
      </c>
      <c r="C4952" s="16">
        <v>7</v>
      </c>
      <c r="D4952" s="16">
        <v>2009</v>
      </c>
      <c r="E4952" s="18">
        <v>40305</v>
      </c>
      <c r="F4952" s="9" t="s">
        <v>4880</v>
      </c>
      <c r="G4952" s="3">
        <v>1000000</v>
      </c>
      <c r="H4952">
        <v>0</v>
      </c>
      <c r="I4952">
        <v>0</v>
      </c>
      <c r="J4952" s="8">
        <f t="shared" si="618"/>
        <v>1</v>
      </c>
      <c r="K4952" s="8" t="str">
        <f t="shared" si="619"/>
        <v/>
      </c>
      <c r="L4952" s="8" t="str">
        <f t="shared" si="620"/>
        <v>The Poker House</v>
      </c>
      <c r="M4952" s="8" t="str">
        <f t="shared" si="621"/>
        <v/>
      </c>
      <c r="N4952" s="8" t="str">
        <f t="shared" si="617"/>
        <v>The Poker House</v>
      </c>
      <c r="O4952" s="10">
        <f>INDEX(cpi!$A$1:$M$106,MATCH($D4952,cpi!$A:$A,0),MATCH($C4952,cpi!$1:$1,0))</f>
        <v>215.351</v>
      </c>
      <c r="P4952" s="10">
        <f>cpi!$I$2</f>
        <v>245.51900000000001</v>
      </c>
      <c r="Q4952" s="10">
        <f t="shared" si="622"/>
        <v>1.1400875779541306</v>
      </c>
      <c r="R4952" s="8" t="str">
        <f t="shared" si="623"/>
        <v/>
      </c>
      <c r="S4952" s="11">
        <f t="shared" si="624"/>
        <v>1140087.5779541307</v>
      </c>
      <c r="T4952" s="11">
        <f t="shared" si="624"/>
        <v>0</v>
      </c>
      <c r="U4952" s="11">
        <f t="shared" si="624"/>
        <v>0</v>
      </c>
    </row>
    <row r="4953" spans="1:21" x14ac:dyDescent="0.2">
      <c r="A4953" s="5">
        <v>5001</v>
      </c>
      <c r="B4953" s="17">
        <v>23</v>
      </c>
      <c r="C4953" s="16">
        <v>9</v>
      </c>
      <c r="D4953" s="16">
        <v>2005</v>
      </c>
      <c r="E4953" s="18">
        <v>39030</v>
      </c>
      <c r="F4953" s="9" t="s">
        <v>4881</v>
      </c>
      <c r="G4953" s="3">
        <v>1000000</v>
      </c>
      <c r="H4953">
        <v>0</v>
      </c>
      <c r="I4953">
        <v>0</v>
      </c>
      <c r="J4953" s="8">
        <f t="shared" si="618"/>
        <v>1</v>
      </c>
      <c r="K4953" s="8" t="str">
        <f t="shared" si="619"/>
        <v/>
      </c>
      <c r="L4953" s="8" t="str">
        <f t="shared" si="620"/>
        <v>Proud</v>
      </c>
      <c r="M4953" s="8" t="str">
        <f t="shared" si="621"/>
        <v/>
      </c>
      <c r="N4953" s="8" t="str">
        <f t="shared" si="617"/>
        <v>Proud</v>
      </c>
      <c r="O4953" s="10">
        <f>INDEX(cpi!$A$1:$M$106,MATCH($D4953,cpi!$A:$A,0),MATCH($C4953,cpi!$1:$1,0))</f>
        <v>198.8</v>
      </c>
      <c r="P4953" s="10">
        <f>cpi!$I$2</f>
        <v>245.51900000000001</v>
      </c>
      <c r="Q4953" s="10">
        <f t="shared" si="622"/>
        <v>1.2350050301810864</v>
      </c>
      <c r="R4953" s="8" t="str">
        <f t="shared" si="623"/>
        <v/>
      </c>
      <c r="S4953" s="11">
        <f t="shared" si="624"/>
        <v>1235005.0301810864</v>
      </c>
      <c r="T4953" s="11">
        <f t="shared" si="624"/>
        <v>0</v>
      </c>
      <c r="U4953" s="11">
        <f t="shared" si="624"/>
        <v>0</v>
      </c>
    </row>
    <row r="4954" spans="1:21" x14ac:dyDescent="0.2">
      <c r="A4954" s="5">
        <v>5002</v>
      </c>
      <c r="B4954" s="17">
        <v>31</v>
      </c>
      <c r="C4954" s="16">
        <v>12</v>
      </c>
      <c r="D4954" s="16">
        <v>2008</v>
      </c>
      <c r="E4954" s="18">
        <v>40371</v>
      </c>
      <c r="F4954" s="9" t="s">
        <v>4882</v>
      </c>
      <c r="G4954" s="3">
        <v>1000000</v>
      </c>
      <c r="H4954">
        <v>0</v>
      </c>
      <c r="I4954">
        <v>0</v>
      </c>
      <c r="J4954" s="8">
        <f t="shared" si="618"/>
        <v>1</v>
      </c>
      <c r="K4954" s="8" t="str">
        <f t="shared" si="619"/>
        <v/>
      </c>
      <c r="L4954" s="8" t="str">
        <f t="shared" si="620"/>
        <v>Steppin: The Movie</v>
      </c>
      <c r="M4954" s="8" t="str">
        <f t="shared" si="621"/>
        <v/>
      </c>
      <c r="N4954" s="8" t="str">
        <f t="shared" si="617"/>
        <v>Steppin: The Movie</v>
      </c>
      <c r="O4954" s="10">
        <f>INDEX(cpi!$A$1:$M$106,MATCH($D4954,cpi!$A:$A,0),MATCH($C4954,cpi!$1:$1,0))</f>
        <v>210.22800000000001</v>
      </c>
      <c r="P4954" s="10">
        <f>cpi!$I$2</f>
        <v>245.51900000000001</v>
      </c>
      <c r="Q4954" s="10">
        <f t="shared" si="622"/>
        <v>1.1678701219628214</v>
      </c>
      <c r="R4954" s="8" t="str">
        <f t="shared" si="623"/>
        <v/>
      </c>
      <c r="S4954" s="11">
        <f t="shared" si="624"/>
        <v>1167870.1219628213</v>
      </c>
      <c r="T4954" s="11">
        <f t="shared" si="624"/>
        <v>0</v>
      </c>
      <c r="U4954" s="11">
        <f t="shared" si="624"/>
        <v>0</v>
      </c>
    </row>
    <row r="4955" spans="1:21" x14ac:dyDescent="0.2">
      <c r="A4955" s="5">
        <v>5003</v>
      </c>
      <c r="B4955" s="17">
        <v>29</v>
      </c>
      <c r="C4955" s="16">
        <v>1</v>
      </c>
      <c r="D4955" s="16">
        <v>2010</v>
      </c>
      <c r="E4955" s="18">
        <v>41030</v>
      </c>
      <c r="F4955" s="9" t="s">
        <v>4883</v>
      </c>
      <c r="G4955" s="3">
        <v>1000000</v>
      </c>
      <c r="H4955">
        <v>0</v>
      </c>
      <c r="I4955">
        <v>0</v>
      </c>
      <c r="J4955" s="8">
        <f t="shared" si="618"/>
        <v>1</v>
      </c>
      <c r="K4955" s="8" t="str">
        <f t="shared" si="619"/>
        <v/>
      </c>
      <c r="L4955" s="8" t="str">
        <f t="shared" si="620"/>
        <v>Zombies of Mass Destruction</v>
      </c>
      <c r="M4955" s="8" t="str">
        <f t="shared" si="621"/>
        <v/>
      </c>
      <c r="N4955" s="8" t="str">
        <f t="shared" si="617"/>
        <v>Zombies of Mass Destruction</v>
      </c>
      <c r="O4955" s="10">
        <f>INDEX(cpi!$A$1:$M$106,MATCH($D4955,cpi!$A:$A,0),MATCH($C4955,cpi!$1:$1,0))</f>
        <v>216.68700000000001</v>
      </c>
      <c r="P4955" s="10">
        <f>cpi!$I$2</f>
        <v>245.51900000000001</v>
      </c>
      <c r="Q4955" s="10">
        <f t="shared" si="622"/>
        <v>1.1330582822227453</v>
      </c>
      <c r="R4955" s="8" t="str">
        <f t="shared" si="623"/>
        <v/>
      </c>
      <c r="S4955" s="11">
        <f t="shared" si="624"/>
        <v>1133058.2822227452</v>
      </c>
      <c r="T4955" s="11">
        <f t="shared" si="624"/>
        <v>0</v>
      </c>
      <c r="U4955" s="11">
        <f t="shared" si="624"/>
        <v>0</v>
      </c>
    </row>
    <row r="4956" spans="1:21" x14ac:dyDescent="0.2">
      <c r="A4956" s="5">
        <v>5004</v>
      </c>
      <c r="B4956" s="17">
        <v>20</v>
      </c>
      <c r="C4956" s="16">
        <v>3</v>
      </c>
      <c r="D4956" s="16">
        <v>2012</v>
      </c>
      <c r="E4956" s="18">
        <v>41489</v>
      </c>
      <c r="F4956" s="9" t="s">
        <v>4884</v>
      </c>
      <c r="G4956" s="3">
        <v>1000000</v>
      </c>
      <c r="H4956" s="3">
        <v>0</v>
      </c>
      <c r="I4956" s="3">
        <v>0</v>
      </c>
      <c r="J4956" s="8">
        <f t="shared" si="618"/>
        <v>1</v>
      </c>
      <c r="K4956" s="8" t="str">
        <f t="shared" si="619"/>
        <v/>
      </c>
      <c r="L4956" s="8" t="str">
        <f t="shared" si="620"/>
        <v>Snow White: A Deadly Summer</v>
      </c>
      <c r="M4956" s="8" t="str">
        <f t="shared" si="621"/>
        <v/>
      </c>
      <c r="N4956" s="8" t="str">
        <f t="shared" si="617"/>
        <v>Snow White: A Deadly Summer</v>
      </c>
      <c r="O4956" s="10">
        <f>INDEX(cpi!$A$1:$M$106,MATCH($D4956,cpi!$A:$A,0),MATCH($C4956,cpi!$1:$1,0))</f>
        <v>229.392</v>
      </c>
      <c r="P4956" s="10">
        <f>cpi!$I$2</f>
        <v>245.51900000000001</v>
      </c>
      <c r="Q4956" s="10">
        <f t="shared" si="622"/>
        <v>1.0703032363813909</v>
      </c>
      <c r="R4956" s="8" t="str">
        <f t="shared" si="623"/>
        <v/>
      </c>
      <c r="S4956" s="11">
        <f t="shared" si="624"/>
        <v>1070303.2363813908</v>
      </c>
      <c r="T4956" s="11">
        <f t="shared" si="624"/>
        <v>0</v>
      </c>
      <c r="U4956" s="11">
        <f t="shared" si="624"/>
        <v>0</v>
      </c>
    </row>
    <row r="4957" spans="1:21" x14ac:dyDescent="0.2">
      <c r="A4957" s="5">
        <v>5005</v>
      </c>
      <c r="B4957" s="17">
        <v>9</v>
      </c>
      <c r="C4957" s="16">
        <v>10</v>
      </c>
      <c r="D4957" s="16">
        <v>2012</v>
      </c>
      <c r="E4957" s="18">
        <v>41162</v>
      </c>
      <c r="F4957" s="9" t="s">
        <v>4885</v>
      </c>
      <c r="G4957" s="3">
        <v>1000000</v>
      </c>
      <c r="H4957" s="3">
        <v>0</v>
      </c>
      <c r="I4957" s="3">
        <v>0</v>
      </c>
      <c r="J4957" s="8">
        <f t="shared" si="618"/>
        <v>1</v>
      </c>
      <c r="K4957" s="8" t="str">
        <f t="shared" si="619"/>
        <v/>
      </c>
      <c r="L4957" s="8" t="str">
        <f t="shared" si="620"/>
        <v>Truth or Die</v>
      </c>
      <c r="M4957" s="8" t="str">
        <f t="shared" si="621"/>
        <v/>
      </c>
      <c r="N4957" s="8" t="str">
        <f t="shared" si="617"/>
        <v>Truth or Die</v>
      </c>
      <c r="O4957" s="10">
        <f>INDEX(cpi!$A$1:$M$106,MATCH($D4957,cpi!$A:$A,0),MATCH($C4957,cpi!$1:$1,0))</f>
        <v>231.31700000000001</v>
      </c>
      <c r="P4957" s="10">
        <f>cpi!$I$2</f>
        <v>245.51900000000001</v>
      </c>
      <c r="Q4957" s="10">
        <f t="shared" si="622"/>
        <v>1.0613962657305775</v>
      </c>
      <c r="R4957" s="8" t="str">
        <f t="shared" si="623"/>
        <v/>
      </c>
      <c r="S4957" s="11">
        <f t="shared" si="624"/>
        <v>1061396.2657305775</v>
      </c>
      <c r="T4957" s="11">
        <f t="shared" si="624"/>
        <v>0</v>
      </c>
      <c r="U4957" s="11">
        <f t="shared" si="624"/>
        <v>0</v>
      </c>
    </row>
    <row r="4958" spans="1:21" x14ac:dyDescent="0.2">
      <c r="A4958" s="5">
        <v>5006</v>
      </c>
      <c r="B4958" s="17">
        <v>14</v>
      </c>
      <c r="C4958" s="16">
        <v>5</v>
      </c>
      <c r="D4958" s="16">
        <v>2013</v>
      </c>
      <c r="E4958" s="18">
        <v>41675</v>
      </c>
      <c r="F4958" s="9" t="s">
        <v>4886</v>
      </c>
      <c r="G4958" s="3">
        <v>1000000</v>
      </c>
      <c r="H4958" s="3">
        <v>0</v>
      </c>
      <c r="I4958" s="3">
        <v>0</v>
      </c>
      <c r="J4958" s="8">
        <f t="shared" si="618"/>
        <v>1</v>
      </c>
      <c r="K4958" s="8" t="str">
        <f t="shared" si="619"/>
        <v/>
      </c>
      <c r="L4958" s="8" t="str">
        <f t="shared" si="620"/>
        <v>Black Rock</v>
      </c>
      <c r="M4958" s="8" t="str">
        <f t="shared" si="621"/>
        <v/>
      </c>
      <c r="N4958" s="8" t="str">
        <f t="shared" si="617"/>
        <v>Black Rock</v>
      </c>
      <c r="O4958" s="10">
        <f>INDEX(cpi!$A$1:$M$106,MATCH($D4958,cpi!$A:$A,0),MATCH($C4958,cpi!$1:$1,0))</f>
        <v>232.94499999999999</v>
      </c>
      <c r="P4958" s="10">
        <f>cpi!$I$2</f>
        <v>245.51900000000001</v>
      </c>
      <c r="Q4958" s="10">
        <f t="shared" si="622"/>
        <v>1.0539784069200886</v>
      </c>
      <c r="R4958" s="8" t="str">
        <f t="shared" si="623"/>
        <v/>
      </c>
      <c r="S4958" s="11">
        <f t="shared" si="624"/>
        <v>1053978.4069200887</v>
      </c>
      <c r="T4958" s="11">
        <f t="shared" si="624"/>
        <v>0</v>
      </c>
      <c r="U4958" s="11">
        <f t="shared" si="624"/>
        <v>0</v>
      </c>
    </row>
    <row r="4959" spans="1:21" x14ac:dyDescent="0.2">
      <c r="A4959" s="5">
        <v>5007</v>
      </c>
      <c r="B4959" s="17">
        <v>7</v>
      </c>
      <c r="C4959" s="16">
        <v>1</v>
      </c>
      <c r="D4959" s="16">
        <v>2014</v>
      </c>
      <c r="E4959" s="18">
        <v>41821</v>
      </c>
      <c r="F4959" s="9" t="s">
        <v>4887</v>
      </c>
      <c r="G4959" s="3">
        <v>1000000</v>
      </c>
      <c r="H4959" s="3">
        <v>0</v>
      </c>
      <c r="I4959" s="3">
        <v>0</v>
      </c>
      <c r="J4959" s="8">
        <f t="shared" si="618"/>
        <v>1</v>
      </c>
      <c r="K4959" s="8" t="str">
        <f t="shared" si="619"/>
        <v/>
      </c>
      <c r="L4959" s="8" t="str">
        <f t="shared" si="620"/>
        <v>Hidden Away</v>
      </c>
      <c r="M4959" s="8" t="str">
        <f t="shared" si="621"/>
        <v/>
      </c>
      <c r="N4959" s="8" t="str">
        <f t="shared" si="617"/>
        <v>Hidden Away</v>
      </c>
      <c r="O4959" s="10">
        <f>INDEX(cpi!$A$1:$M$106,MATCH($D4959,cpi!$A:$A,0),MATCH($C4959,cpi!$1:$1,0))</f>
        <v>233.916</v>
      </c>
      <c r="P4959" s="10">
        <f>cpi!$I$2</f>
        <v>245.51900000000001</v>
      </c>
      <c r="Q4959" s="10">
        <f t="shared" si="622"/>
        <v>1.0496032763898151</v>
      </c>
      <c r="R4959" s="8" t="str">
        <f t="shared" si="623"/>
        <v/>
      </c>
      <c r="S4959" s="11">
        <f t="shared" si="624"/>
        <v>1049603.2763898151</v>
      </c>
      <c r="T4959" s="11">
        <f t="shared" si="624"/>
        <v>0</v>
      </c>
      <c r="U4959" s="11">
        <f t="shared" si="624"/>
        <v>0</v>
      </c>
    </row>
    <row r="4960" spans="1:21" x14ac:dyDescent="0.2">
      <c r="A4960" s="5">
        <v>5008</v>
      </c>
      <c r="B4960" s="17">
        <v>4</v>
      </c>
      <c r="C4960" s="16">
        <v>10</v>
      </c>
      <c r="D4960" s="16">
        <v>2013</v>
      </c>
      <c r="E4960" s="18">
        <v>41374</v>
      </c>
      <c r="F4960" s="9" t="s">
        <v>4888</v>
      </c>
      <c r="G4960" s="3">
        <v>1000000</v>
      </c>
      <c r="H4960" s="3">
        <v>0</v>
      </c>
      <c r="I4960" s="3">
        <v>0</v>
      </c>
      <c r="J4960" s="8">
        <f t="shared" si="618"/>
        <v>1</v>
      </c>
      <c r="K4960" s="8" t="str">
        <f t="shared" si="619"/>
        <v/>
      </c>
      <c r="L4960" s="8" t="str">
        <f t="shared" si="620"/>
        <v>My Last Day Without You</v>
      </c>
      <c r="M4960" s="8" t="str">
        <f t="shared" si="621"/>
        <v/>
      </c>
      <c r="N4960" s="8" t="str">
        <f t="shared" si="617"/>
        <v>My Last Day Without You</v>
      </c>
      <c r="O4960" s="10">
        <f>INDEX(cpi!$A$1:$M$106,MATCH($D4960,cpi!$A:$A,0),MATCH($C4960,cpi!$1:$1,0))</f>
        <v>233.54599999999999</v>
      </c>
      <c r="P4960" s="10">
        <f>cpi!$I$2</f>
        <v>245.51900000000001</v>
      </c>
      <c r="Q4960" s="10">
        <f t="shared" si="622"/>
        <v>1.0512661317256558</v>
      </c>
      <c r="R4960" s="8" t="str">
        <f t="shared" si="623"/>
        <v/>
      </c>
      <c r="S4960" s="11">
        <f t="shared" si="624"/>
        <v>1051266.1317256556</v>
      </c>
      <c r="T4960" s="11">
        <f t="shared" si="624"/>
        <v>0</v>
      </c>
      <c r="U4960" s="11">
        <f t="shared" si="624"/>
        <v>0</v>
      </c>
    </row>
    <row r="4961" spans="1:21" x14ac:dyDescent="0.2">
      <c r="A4961" s="5">
        <v>5009</v>
      </c>
      <c r="B4961" s="17">
        <v>8</v>
      </c>
      <c r="C4961" s="16">
        <v>10</v>
      </c>
      <c r="D4961" s="16">
        <v>2013</v>
      </c>
      <c r="E4961" s="18">
        <v>41496</v>
      </c>
      <c r="F4961" s="9" t="s">
        <v>4889</v>
      </c>
      <c r="G4961" s="3">
        <v>1000000</v>
      </c>
      <c r="H4961" s="3">
        <v>0</v>
      </c>
      <c r="I4961" s="3">
        <v>0</v>
      </c>
      <c r="J4961" s="8">
        <f t="shared" si="618"/>
        <v>1</v>
      </c>
      <c r="K4961" s="8" t="str">
        <f t="shared" si="619"/>
        <v/>
      </c>
      <c r="L4961" s="8" t="str">
        <f t="shared" si="620"/>
        <v>Zombie Hunter</v>
      </c>
      <c r="M4961" s="8" t="str">
        <f t="shared" si="621"/>
        <v/>
      </c>
      <c r="N4961" s="8" t="str">
        <f t="shared" si="617"/>
        <v>Zombie Hunter</v>
      </c>
      <c r="O4961" s="10">
        <f>INDEX(cpi!$A$1:$M$106,MATCH($D4961,cpi!$A:$A,0),MATCH($C4961,cpi!$1:$1,0))</f>
        <v>233.54599999999999</v>
      </c>
      <c r="P4961" s="10">
        <f>cpi!$I$2</f>
        <v>245.51900000000001</v>
      </c>
      <c r="Q4961" s="10">
        <f t="shared" si="622"/>
        <v>1.0512661317256558</v>
      </c>
      <c r="R4961" s="8" t="str">
        <f t="shared" si="623"/>
        <v/>
      </c>
      <c r="S4961" s="11">
        <f t="shared" si="624"/>
        <v>1051266.1317256556</v>
      </c>
      <c r="T4961" s="11">
        <f t="shared" si="624"/>
        <v>0</v>
      </c>
      <c r="U4961" s="11">
        <f t="shared" si="624"/>
        <v>0</v>
      </c>
    </row>
    <row r="4962" spans="1:21" x14ac:dyDescent="0.2">
      <c r="A4962" s="5">
        <v>5010</v>
      </c>
      <c r="B4962" s="17">
        <v>31</v>
      </c>
      <c r="C4962" s="16">
        <v>12</v>
      </c>
      <c r="D4962" s="16">
        <v>2014</v>
      </c>
      <c r="E4962" s="18">
        <v>42563</v>
      </c>
      <c r="F4962" s="9" t="s">
        <v>4890</v>
      </c>
      <c r="G4962" s="3">
        <v>1000000</v>
      </c>
      <c r="H4962" s="3">
        <v>0</v>
      </c>
      <c r="I4962" s="3">
        <v>0</v>
      </c>
      <c r="J4962" s="8">
        <f t="shared" si="618"/>
        <v>1</v>
      </c>
      <c r="K4962" s="8" t="str">
        <f t="shared" si="619"/>
        <v/>
      </c>
      <c r="L4962" s="8" t="str">
        <f t="shared" si="620"/>
        <v>Doc Holliday's Revenge</v>
      </c>
      <c r="M4962" s="8" t="str">
        <f t="shared" si="621"/>
        <v/>
      </c>
      <c r="N4962" s="8" t="str">
        <f t="shared" si="617"/>
        <v>Doc Holliday's Revenge</v>
      </c>
      <c r="O4962" s="10">
        <f>INDEX(cpi!$A$1:$M$106,MATCH($D4962,cpi!$A:$A,0),MATCH($C4962,cpi!$1:$1,0))</f>
        <v>234.81200000000001</v>
      </c>
      <c r="P4962" s="10">
        <f>cpi!$I$2</f>
        <v>245.51900000000001</v>
      </c>
      <c r="Q4962" s="10">
        <f t="shared" si="622"/>
        <v>1.0455981806721972</v>
      </c>
      <c r="R4962" s="8" t="str">
        <f t="shared" si="623"/>
        <v/>
      </c>
      <c r="S4962" s="11">
        <f t="shared" si="624"/>
        <v>1045598.1806721973</v>
      </c>
      <c r="T4962" s="11">
        <f t="shared" si="624"/>
        <v>0</v>
      </c>
      <c r="U4962" s="11">
        <f t="shared" si="624"/>
        <v>0</v>
      </c>
    </row>
    <row r="4963" spans="1:21" x14ac:dyDescent="0.2">
      <c r="A4963" s="5">
        <v>5011</v>
      </c>
      <c r="B4963" s="17">
        <v>24</v>
      </c>
      <c r="C4963" s="16">
        <v>6</v>
      </c>
      <c r="D4963" s="16">
        <v>2014</v>
      </c>
      <c r="E4963" s="18">
        <v>42344</v>
      </c>
      <c r="F4963" s="9" t="s">
        <v>4891</v>
      </c>
      <c r="G4963" s="3">
        <v>1000000</v>
      </c>
      <c r="H4963" s="3">
        <v>0</v>
      </c>
      <c r="I4963" s="3">
        <v>0</v>
      </c>
      <c r="J4963" s="8">
        <f t="shared" si="618"/>
        <v>1</v>
      </c>
      <c r="K4963" s="8" t="str">
        <f t="shared" si="619"/>
        <v/>
      </c>
      <c r="L4963" s="8" t="str">
        <f t="shared" si="620"/>
        <v>A Fine Step</v>
      </c>
      <c r="M4963" s="8" t="str">
        <f t="shared" si="621"/>
        <v/>
      </c>
      <c r="N4963" s="8" t="str">
        <f t="shared" si="617"/>
        <v>A Fine Step</v>
      </c>
      <c r="O4963" s="10">
        <f>INDEX(cpi!$A$1:$M$106,MATCH($D4963,cpi!$A:$A,0),MATCH($C4963,cpi!$1:$1,0))</f>
        <v>238.34299999999999</v>
      </c>
      <c r="P4963" s="10">
        <f>cpi!$I$2</f>
        <v>245.51900000000001</v>
      </c>
      <c r="Q4963" s="10">
        <f t="shared" si="622"/>
        <v>1.0301078697507375</v>
      </c>
      <c r="R4963" s="8" t="str">
        <f t="shared" si="623"/>
        <v/>
      </c>
      <c r="S4963" s="11">
        <f t="shared" si="624"/>
        <v>1030107.8697507376</v>
      </c>
      <c r="T4963" s="11">
        <f t="shared" si="624"/>
        <v>0</v>
      </c>
      <c r="U4963" s="11">
        <f t="shared" si="624"/>
        <v>0</v>
      </c>
    </row>
    <row r="4964" spans="1:21" x14ac:dyDescent="0.2">
      <c r="A4964" s="5">
        <v>5012</v>
      </c>
      <c r="B4964" s="17">
        <v>10</v>
      </c>
      <c r="C4964" s="16">
        <v>2</v>
      </c>
      <c r="D4964" s="16">
        <v>2015</v>
      </c>
      <c r="E4964" s="18">
        <v>42279</v>
      </c>
      <c r="F4964" s="9" t="s">
        <v>4892</v>
      </c>
      <c r="G4964" s="3">
        <v>1000000</v>
      </c>
      <c r="H4964">
        <v>0</v>
      </c>
      <c r="I4964">
        <v>0</v>
      </c>
      <c r="J4964" s="8">
        <f t="shared" si="618"/>
        <v>1</v>
      </c>
      <c r="K4964" s="8" t="str">
        <f t="shared" si="619"/>
        <v/>
      </c>
      <c r="L4964" s="8" t="str">
        <f t="shared" si="620"/>
        <v>Fear Clinic</v>
      </c>
      <c r="M4964" s="8" t="str">
        <f t="shared" si="621"/>
        <v/>
      </c>
      <c r="N4964" s="8" t="str">
        <f t="shared" si="617"/>
        <v>Fear Clinic</v>
      </c>
      <c r="O4964" s="10">
        <f>INDEX(cpi!$A$1:$M$106,MATCH($D4964,cpi!$A:$A,0),MATCH($C4964,cpi!$1:$1,0))</f>
        <v>234.72200000000001</v>
      </c>
      <c r="P4964" s="10">
        <f>cpi!$I$2</f>
        <v>245.51900000000001</v>
      </c>
      <c r="Q4964" s="10">
        <f t="shared" si="622"/>
        <v>1.0459990968038786</v>
      </c>
      <c r="R4964" s="8" t="str">
        <f t="shared" si="623"/>
        <v/>
      </c>
      <c r="S4964" s="11">
        <f t="shared" si="624"/>
        <v>1045999.0968038786</v>
      </c>
      <c r="T4964" s="11">
        <f t="shared" si="624"/>
        <v>0</v>
      </c>
      <c r="U4964" s="11">
        <f t="shared" si="624"/>
        <v>0</v>
      </c>
    </row>
    <row r="4965" spans="1:21" x14ac:dyDescent="0.2">
      <c r="A4965" s="5">
        <v>5013</v>
      </c>
      <c r="B4965" s="17">
        <v>10</v>
      </c>
      <c r="C4965" s="16">
        <v>3</v>
      </c>
      <c r="D4965" s="16">
        <v>2015</v>
      </c>
      <c r="E4965" s="18">
        <v>42280</v>
      </c>
      <c r="F4965" s="9" t="s">
        <v>4893</v>
      </c>
      <c r="G4965" s="3">
        <v>1000000</v>
      </c>
      <c r="H4965">
        <v>0</v>
      </c>
      <c r="I4965">
        <v>0</v>
      </c>
      <c r="J4965" s="8">
        <f t="shared" si="618"/>
        <v>1</v>
      </c>
      <c r="K4965" s="8" t="str">
        <f t="shared" si="619"/>
        <v/>
      </c>
      <c r="L4965" s="8" t="str">
        <f t="shared" si="620"/>
        <v>The Pet</v>
      </c>
      <c r="M4965" s="8" t="str">
        <f t="shared" si="621"/>
        <v/>
      </c>
      <c r="N4965" s="8" t="str">
        <f t="shared" si="617"/>
        <v>The Pet</v>
      </c>
      <c r="O4965" s="10">
        <f>INDEX(cpi!$A$1:$M$106,MATCH($D4965,cpi!$A:$A,0),MATCH($C4965,cpi!$1:$1,0))</f>
        <v>236.119</v>
      </c>
      <c r="P4965" s="10">
        <f>cpi!$I$2</f>
        <v>245.51900000000001</v>
      </c>
      <c r="Q4965" s="10">
        <f t="shared" si="622"/>
        <v>1.0398104345690098</v>
      </c>
      <c r="R4965" s="8" t="str">
        <f t="shared" si="623"/>
        <v/>
      </c>
      <c r="S4965" s="11">
        <f t="shared" si="624"/>
        <v>1039810.4345690098</v>
      </c>
      <c r="T4965" s="11">
        <f t="shared" si="624"/>
        <v>0</v>
      </c>
      <c r="U4965" s="11">
        <f t="shared" si="624"/>
        <v>0</v>
      </c>
    </row>
    <row r="4966" spans="1:21" x14ac:dyDescent="0.2">
      <c r="A4966" s="5">
        <v>5014</v>
      </c>
      <c r="B4966" s="17">
        <v>31</v>
      </c>
      <c r="C4966" s="16">
        <v>12</v>
      </c>
      <c r="D4966" s="16">
        <v>2014</v>
      </c>
      <c r="E4966" s="18">
        <v>42563</v>
      </c>
      <c r="F4966" s="9" t="s">
        <v>4894</v>
      </c>
      <c r="G4966" s="3">
        <v>1000000</v>
      </c>
      <c r="H4966" s="3">
        <v>0</v>
      </c>
      <c r="I4966" s="3">
        <v>0</v>
      </c>
      <c r="J4966" s="8">
        <f t="shared" si="618"/>
        <v>1</v>
      </c>
      <c r="K4966" s="8" t="str">
        <f t="shared" si="619"/>
        <v/>
      </c>
      <c r="L4966" s="8" t="str">
        <f t="shared" si="620"/>
        <v>Bang Bang Baby</v>
      </c>
      <c r="M4966" s="8" t="str">
        <f t="shared" si="621"/>
        <v/>
      </c>
      <c r="N4966" s="8" t="str">
        <f t="shared" si="617"/>
        <v>Bang Bang Baby</v>
      </c>
      <c r="O4966" s="10">
        <f>INDEX(cpi!$A$1:$M$106,MATCH($D4966,cpi!$A:$A,0),MATCH($C4966,cpi!$1:$1,0))</f>
        <v>234.81200000000001</v>
      </c>
      <c r="P4966" s="10">
        <f>cpi!$I$2</f>
        <v>245.51900000000001</v>
      </c>
      <c r="Q4966" s="10">
        <f t="shared" si="622"/>
        <v>1.0455981806721972</v>
      </c>
      <c r="R4966" s="8" t="str">
        <f t="shared" si="623"/>
        <v/>
      </c>
      <c r="S4966" s="11">
        <f t="shared" si="624"/>
        <v>1045598.1806721973</v>
      </c>
      <c r="T4966" s="11">
        <f t="shared" si="624"/>
        <v>0</v>
      </c>
      <c r="U4966" s="11">
        <f t="shared" si="624"/>
        <v>0</v>
      </c>
    </row>
    <row r="4967" spans="1:21" x14ac:dyDescent="0.2">
      <c r="A4967" s="5">
        <v>5015</v>
      </c>
      <c r="B4967" s="17">
        <v>1</v>
      </c>
      <c r="C4967" s="16">
        <v>3</v>
      </c>
      <c r="D4967" s="16">
        <v>2016</v>
      </c>
      <c r="E4967" s="18">
        <v>42372</v>
      </c>
      <c r="F4967" s="9">
        <v>1982</v>
      </c>
      <c r="G4967" s="3">
        <v>1000000</v>
      </c>
      <c r="H4967" s="3">
        <v>0</v>
      </c>
      <c r="I4967" s="3">
        <v>0</v>
      </c>
      <c r="J4967" s="8">
        <f t="shared" si="618"/>
        <v>1</v>
      </c>
      <c r="K4967" s="8" t="str">
        <f t="shared" si="619"/>
        <v/>
      </c>
      <c r="L4967" s="8">
        <f t="shared" si="620"/>
        <v>1982</v>
      </c>
      <c r="M4967" s="8" t="str">
        <f t="shared" si="621"/>
        <v/>
      </c>
      <c r="N4967" s="8">
        <f t="shared" si="617"/>
        <v>1982</v>
      </c>
      <c r="O4967" s="10">
        <f>INDEX(cpi!$A$1:$M$106,MATCH($D4967,cpi!$A:$A,0),MATCH($C4967,cpi!$1:$1,0))</f>
        <v>238.13200000000001</v>
      </c>
      <c r="P4967" s="10">
        <f>cpi!$I$2</f>
        <v>245.51900000000001</v>
      </c>
      <c r="Q4967" s="10">
        <f t="shared" si="622"/>
        <v>1.0310206104177515</v>
      </c>
      <c r="R4967" s="8" t="str">
        <f t="shared" si="623"/>
        <v/>
      </c>
      <c r="S4967" s="11">
        <f t="shared" si="624"/>
        <v>1031020.6104177515</v>
      </c>
      <c r="T4967" s="11">
        <f t="shared" si="624"/>
        <v>0</v>
      </c>
      <c r="U4967" s="11">
        <f t="shared" si="624"/>
        <v>0</v>
      </c>
    </row>
    <row r="4968" spans="1:21" x14ac:dyDescent="0.2">
      <c r="A4968" s="5">
        <v>5016</v>
      </c>
      <c r="B4968" s="17">
        <v>27</v>
      </c>
      <c r="C4968" s="16">
        <v>10</v>
      </c>
      <c r="D4968" s="16">
        <v>2015</v>
      </c>
      <c r="E4968" s="18">
        <v>42804</v>
      </c>
      <c r="F4968" s="9" t="s">
        <v>4895</v>
      </c>
      <c r="G4968" s="3">
        <v>1000000</v>
      </c>
      <c r="H4968" s="3">
        <v>0</v>
      </c>
      <c r="I4968" s="3">
        <v>0</v>
      </c>
      <c r="J4968" s="8">
        <f t="shared" si="618"/>
        <v>1</v>
      </c>
      <c r="K4968" s="8" t="str">
        <f t="shared" si="619"/>
        <v/>
      </c>
      <c r="L4968" s="8" t="str">
        <f t="shared" si="620"/>
        <v>The Horror Network</v>
      </c>
      <c r="M4968" s="8" t="str">
        <f t="shared" si="621"/>
        <v/>
      </c>
      <c r="N4968" s="8" t="str">
        <f t="shared" si="617"/>
        <v>The Horror Network</v>
      </c>
      <c r="O4968" s="10">
        <f>INDEX(cpi!$A$1:$M$106,MATCH($D4968,cpi!$A:$A,0),MATCH($C4968,cpi!$1:$1,0))</f>
        <v>237.83799999999999</v>
      </c>
      <c r="P4968" s="10">
        <f>cpi!$I$2</f>
        <v>245.51900000000001</v>
      </c>
      <c r="Q4968" s="10">
        <f t="shared" si="622"/>
        <v>1.0322950916169831</v>
      </c>
      <c r="R4968" s="8" t="str">
        <f t="shared" si="623"/>
        <v/>
      </c>
      <c r="S4968" s="11">
        <f t="shared" si="624"/>
        <v>1032295.0916169831</v>
      </c>
      <c r="T4968" s="11">
        <f t="shared" si="624"/>
        <v>0</v>
      </c>
      <c r="U4968" s="11">
        <f t="shared" si="624"/>
        <v>0</v>
      </c>
    </row>
    <row r="4969" spans="1:21" x14ac:dyDescent="0.2">
      <c r="A4969" s="5">
        <v>5017</v>
      </c>
      <c r="B4969" s="17">
        <v>31</v>
      </c>
      <c r="C4969" s="16">
        <v>12</v>
      </c>
      <c r="D4969" s="16">
        <v>2016</v>
      </c>
      <c r="E4969" s="18">
        <v>43293</v>
      </c>
      <c r="F4969" s="9" t="s">
        <v>4896</v>
      </c>
      <c r="G4969" s="3">
        <v>1000000</v>
      </c>
      <c r="H4969" s="3">
        <v>0</v>
      </c>
      <c r="I4969" s="3">
        <v>0</v>
      </c>
      <c r="J4969" s="8">
        <f t="shared" si="618"/>
        <v>1</v>
      </c>
      <c r="K4969" s="8" t="str">
        <f t="shared" si="619"/>
        <v/>
      </c>
      <c r="L4969" s="8" t="str">
        <f t="shared" si="620"/>
        <v>Chemical Cut</v>
      </c>
      <c r="M4969" s="8" t="str">
        <f t="shared" si="621"/>
        <v/>
      </c>
      <c r="N4969" s="8" t="str">
        <f t="shared" si="617"/>
        <v>Chemical Cut</v>
      </c>
      <c r="O4969" s="10">
        <f>INDEX(cpi!$A$1:$M$106,MATCH($D4969,cpi!$A:$A,0),MATCH($C4969,cpi!$1:$1,0))</f>
        <v>241.43199999999999</v>
      </c>
      <c r="P4969" s="10">
        <f>cpi!$I$2</f>
        <v>245.51900000000001</v>
      </c>
      <c r="Q4969" s="10">
        <f t="shared" si="622"/>
        <v>1.0169281619669308</v>
      </c>
      <c r="R4969" s="8" t="str">
        <f t="shared" si="623"/>
        <v/>
      </c>
      <c r="S4969" s="11">
        <f t="shared" si="624"/>
        <v>1016928.1619669308</v>
      </c>
      <c r="T4969" s="11">
        <f t="shared" si="624"/>
        <v>0</v>
      </c>
      <c r="U4969" s="11">
        <f t="shared" si="624"/>
        <v>0</v>
      </c>
    </row>
    <row r="4970" spans="1:21" x14ac:dyDescent="0.2">
      <c r="A4970" s="5">
        <v>5018</v>
      </c>
      <c r="B4970" s="17">
        <v>22</v>
      </c>
      <c r="C4970" s="16">
        <v>12</v>
      </c>
      <c r="D4970" s="16">
        <v>2015</v>
      </c>
      <c r="E4970" s="18">
        <v>42655</v>
      </c>
      <c r="F4970" s="9" t="s">
        <v>4897</v>
      </c>
      <c r="G4970" s="3">
        <v>1000000</v>
      </c>
      <c r="H4970" s="3">
        <v>0</v>
      </c>
      <c r="I4970" s="3">
        <v>0</v>
      </c>
      <c r="J4970" s="8">
        <f t="shared" si="618"/>
        <v>1</v>
      </c>
      <c r="K4970" s="8" t="str">
        <f t="shared" si="619"/>
        <v/>
      </c>
      <c r="L4970" s="8" t="str">
        <f t="shared" si="620"/>
        <v>Por amor en el caserio</v>
      </c>
      <c r="M4970" s="8" t="str">
        <f t="shared" si="621"/>
        <v/>
      </c>
      <c r="N4970" s="8" t="str">
        <f t="shared" si="617"/>
        <v>Por amor en el caserio</v>
      </c>
      <c r="O4970" s="10">
        <f>INDEX(cpi!$A$1:$M$106,MATCH($D4970,cpi!$A:$A,0),MATCH($C4970,cpi!$1:$1,0))</f>
        <v>236.52500000000001</v>
      </c>
      <c r="P4970" s="10">
        <f>cpi!$I$2</f>
        <v>245.51900000000001</v>
      </c>
      <c r="Q4970" s="10">
        <f t="shared" si="622"/>
        <v>1.0380255786914703</v>
      </c>
      <c r="R4970" s="8" t="str">
        <f t="shared" si="623"/>
        <v/>
      </c>
      <c r="S4970" s="11">
        <f t="shared" si="624"/>
        <v>1038025.5786914703</v>
      </c>
      <c r="T4970" s="11">
        <f t="shared" si="624"/>
        <v>0</v>
      </c>
      <c r="U4970" s="11">
        <f t="shared" si="624"/>
        <v>0</v>
      </c>
    </row>
    <row r="4971" spans="1:21" x14ac:dyDescent="0.2">
      <c r="A4971" s="5">
        <v>5019</v>
      </c>
      <c r="B4971" s="17">
        <v>1</v>
      </c>
      <c r="C4971" s="16">
        <v>6</v>
      </c>
      <c r="D4971" s="16">
        <v>2007</v>
      </c>
      <c r="E4971" s="18">
        <v>39088</v>
      </c>
      <c r="F4971" s="9" t="s">
        <v>4898</v>
      </c>
      <c r="G4971" s="3">
        <v>989000</v>
      </c>
      <c r="H4971" s="3">
        <v>8158</v>
      </c>
      <c r="I4971" s="3">
        <v>8158</v>
      </c>
      <c r="J4971" s="8" t="str">
        <f t="shared" si="618"/>
        <v/>
      </c>
      <c r="K4971" s="8" t="str">
        <f t="shared" si="619"/>
        <v/>
      </c>
      <c r="L4971" s="8" t="str">
        <f t="shared" si="620"/>
        <v>And Then Came Love</v>
      </c>
      <c r="M4971" s="8" t="str">
        <f t="shared" si="621"/>
        <v/>
      </c>
      <c r="N4971" s="8" t="str">
        <f t="shared" si="617"/>
        <v>And Then Came Love</v>
      </c>
      <c r="O4971" s="10">
        <f>INDEX(cpi!$A$1:$M$106,MATCH($D4971,cpi!$A:$A,0),MATCH($C4971,cpi!$1:$1,0))</f>
        <v>208.352</v>
      </c>
      <c r="P4971" s="10">
        <f>cpi!$I$2</f>
        <v>245.51900000000001</v>
      </c>
      <c r="Q4971" s="10">
        <f t="shared" si="622"/>
        <v>1.1783856166487483</v>
      </c>
      <c r="R4971" s="8" t="str">
        <f t="shared" si="623"/>
        <v/>
      </c>
      <c r="S4971" s="11">
        <f t="shared" si="624"/>
        <v>1165423.374865612</v>
      </c>
      <c r="T4971" s="11">
        <f t="shared" si="624"/>
        <v>9613.2698606204885</v>
      </c>
      <c r="U4971" s="11">
        <f t="shared" si="624"/>
        <v>9613.2698606204885</v>
      </c>
    </row>
    <row r="4972" spans="1:21" x14ac:dyDescent="0.2">
      <c r="A4972" s="5">
        <v>5020</v>
      </c>
      <c r="B4972" s="17">
        <v>14</v>
      </c>
      <c r="C4972" s="16">
        <v>4</v>
      </c>
      <c r="D4972" s="16">
        <v>2006</v>
      </c>
      <c r="E4972" s="18">
        <v>39117</v>
      </c>
      <c r="F4972" s="9" t="s">
        <v>4899</v>
      </c>
      <c r="G4972" s="3">
        <v>950000</v>
      </c>
      <c r="H4972" s="3">
        <v>1024640</v>
      </c>
      <c r="I4972" s="3">
        <v>8267066</v>
      </c>
      <c r="J4972" s="8" t="str">
        <f t="shared" si="618"/>
        <v/>
      </c>
      <c r="K4972" s="8" t="str">
        <f t="shared" si="619"/>
        <v/>
      </c>
      <c r="L4972" s="8" t="str">
        <f t="shared" si="620"/>
        <v>Hard Candy</v>
      </c>
      <c r="M4972" s="8" t="str">
        <f t="shared" si="621"/>
        <v/>
      </c>
      <c r="N4972" s="8" t="str">
        <f t="shared" si="617"/>
        <v>Hard Candy</v>
      </c>
      <c r="O4972" s="10">
        <f>INDEX(cpi!$A$1:$M$106,MATCH($D4972,cpi!$A:$A,0),MATCH($C4972,cpi!$1:$1,0))</f>
        <v>201.5</v>
      </c>
      <c r="P4972" s="10">
        <f>cpi!$I$2</f>
        <v>245.51900000000001</v>
      </c>
      <c r="Q4972" s="10">
        <f t="shared" si="622"/>
        <v>1.2184565756823822</v>
      </c>
      <c r="R4972" s="8" t="str">
        <f t="shared" si="623"/>
        <v/>
      </c>
      <c r="S4972" s="11">
        <f t="shared" si="624"/>
        <v>1157533.746898263</v>
      </c>
      <c r="T4972" s="11">
        <f t="shared" si="624"/>
        <v>1248479.345707196</v>
      </c>
      <c r="U4972" s="11">
        <f t="shared" si="624"/>
        <v>10073060.929300249</v>
      </c>
    </row>
    <row r="4973" spans="1:21" x14ac:dyDescent="0.2">
      <c r="A4973" s="5">
        <v>5021</v>
      </c>
      <c r="B4973" s="17">
        <v>27</v>
      </c>
      <c r="C4973" s="16">
        <v>9</v>
      </c>
      <c r="D4973" s="16">
        <v>2002</v>
      </c>
      <c r="E4973" s="18">
        <v>38055</v>
      </c>
      <c r="F4973" s="9" t="s">
        <v>4900</v>
      </c>
      <c r="G4973" s="3">
        <v>950000</v>
      </c>
      <c r="H4973" s="3">
        <v>814666</v>
      </c>
      <c r="I4973" s="3">
        <v>814666</v>
      </c>
      <c r="J4973" s="8" t="str">
        <f t="shared" si="618"/>
        <v/>
      </c>
      <c r="K4973" s="8" t="str">
        <f t="shared" si="619"/>
        <v/>
      </c>
      <c r="L4973" s="8" t="str">
        <f t="shared" si="620"/>
        <v>Charly</v>
      </c>
      <c r="M4973" s="8" t="str">
        <f t="shared" si="621"/>
        <v/>
      </c>
      <c r="N4973" s="8" t="str">
        <f t="shared" si="617"/>
        <v>Charly</v>
      </c>
      <c r="O4973" s="10">
        <f>INDEX(cpi!$A$1:$M$106,MATCH($D4973,cpi!$A:$A,0),MATCH($C4973,cpi!$1:$1,0))</f>
        <v>181</v>
      </c>
      <c r="P4973" s="10">
        <f>cpi!$I$2</f>
        <v>245.51900000000001</v>
      </c>
      <c r="Q4973" s="10">
        <f t="shared" si="622"/>
        <v>1.3564585635359117</v>
      </c>
      <c r="R4973" s="8" t="str">
        <f t="shared" si="623"/>
        <v/>
      </c>
      <c r="S4973" s="11">
        <f t="shared" si="624"/>
        <v>1288635.6353591161</v>
      </c>
      <c r="T4973" s="11">
        <f t="shared" si="624"/>
        <v>1105060.6721215469</v>
      </c>
      <c r="U4973" s="11">
        <f t="shared" si="624"/>
        <v>1105060.6721215469</v>
      </c>
    </row>
    <row r="4974" spans="1:21" x14ac:dyDescent="0.2">
      <c r="A4974" s="5">
        <v>5022</v>
      </c>
      <c r="B4974" s="17">
        <v>10</v>
      </c>
      <c r="C4974" s="16">
        <v>1</v>
      </c>
      <c r="D4974" s="16">
        <v>2014</v>
      </c>
      <c r="E4974" s="18">
        <v>41913</v>
      </c>
      <c r="F4974" s="9" t="s">
        <v>4901</v>
      </c>
      <c r="G4974" s="3">
        <v>950000</v>
      </c>
      <c r="H4974" s="3">
        <v>0</v>
      </c>
      <c r="I4974" s="3">
        <v>78122</v>
      </c>
      <c r="J4974" s="8" t="str">
        <f t="shared" si="618"/>
        <v/>
      </c>
      <c r="K4974" s="8" t="str">
        <f t="shared" si="619"/>
        <v/>
      </c>
      <c r="L4974" s="8" t="str">
        <f t="shared" si="620"/>
        <v>Banshee Chapter</v>
      </c>
      <c r="M4974" s="8" t="str">
        <f t="shared" si="621"/>
        <v/>
      </c>
      <c r="N4974" s="8" t="str">
        <f t="shared" si="617"/>
        <v>Banshee Chapter</v>
      </c>
      <c r="O4974" s="10">
        <f>INDEX(cpi!$A$1:$M$106,MATCH($D4974,cpi!$A:$A,0),MATCH($C4974,cpi!$1:$1,0))</f>
        <v>233.916</v>
      </c>
      <c r="P4974" s="10">
        <f>cpi!$I$2</f>
        <v>245.51900000000001</v>
      </c>
      <c r="Q4974" s="10">
        <f t="shared" si="622"/>
        <v>1.0496032763898151</v>
      </c>
      <c r="R4974" s="8" t="str">
        <f t="shared" si="623"/>
        <v/>
      </c>
      <c r="S4974" s="11">
        <f t="shared" si="624"/>
        <v>997123.11257032433</v>
      </c>
      <c r="T4974" s="11">
        <f t="shared" si="624"/>
        <v>0</v>
      </c>
      <c r="U4974" s="11">
        <f t="shared" si="624"/>
        <v>81997.107158125131</v>
      </c>
    </row>
    <row r="4975" spans="1:21" x14ac:dyDescent="0.2">
      <c r="A4975" s="5">
        <v>5023</v>
      </c>
      <c r="B4975" s="17">
        <v>31</v>
      </c>
      <c r="C4975" s="16">
        <v>12</v>
      </c>
      <c r="D4975" s="16">
        <v>2010</v>
      </c>
      <c r="E4975" s="18">
        <v>41102</v>
      </c>
      <c r="F4975" s="9" t="s">
        <v>2750</v>
      </c>
      <c r="G4975" s="3">
        <v>950000</v>
      </c>
      <c r="H4975" s="3">
        <v>0</v>
      </c>
      <c r="I4975" s="3">
        <v>0</v>
      </c>
      <c r="J4975" s="8">
        <f t="shared" si="618"/>
        <v>1</v>
      </c>
      <c r="K4975" s="8" t="str">
        <f t="shared" si="619"/>
        <v/>
      </c>
      <c r="L4975" s="8" t="str">
        <f t="shared" si="620"/>
        <v>Trance</v>
      </c>
      <c r="M4975" s="8">
        <f t="shared" si="621"/>
        <v>1</v>
      </c>
      <c r="N4975" s="8" t="str">
        <f t="shared" si="617"/>
        <v>Trance (2010)</v>
      </c>
      <c r="O4975" s="10">
        <f>INDEX(cpi!$A$1:$M$106,MATCH($D4975,cpi!$A:$A,0),MATCH($C4975,cpi!$1:$1,0))</f>
        <v>219.179</v>
      </c>
      <c r="P4975" s="10">
        <f>cpi!$I$2</f>
        <v>245.51900000000001</v>
      </c>
      <c r="Q4975" s="10">
        <f t="shared" si="622"/>
        <v>1.1201757467640605</v>
      </c>
      <c r="R4975" s="8" t="str">
        <f t="shared" si="623"/>
        <v/>
      </c>
      <c r="S4975" s="11">
        <f t="shared" si="624"/>
        <v>1064166.9594258575</v>
      </c>
      <c r="T4975" s="11">
        <f t="shared" si="624"/>
        <v>0</v>
      </c>
      <c r="U4975" s="11">
        <f t="shared" si="624"/>
        <v>0</v>
      </c>
    </row>
    <row r="4976" spans="1:21" x14ac:dyDescent="0.2">
      <c r="A4976" s="5">
        <v>5024</v>
      </c>
      <c r="B4976" s="17">
        <v>12</v>
      </c>
      <c r="C4976" s="16">
        <v>8</v>
      </c>
      <c r="D4976" s="16">
        <v>2014</v>
      </c>
      <c r="E4976" s="18">
        <v>41981</v>
      </c>
      <c r="F4976" s="9" t="s">
        <v>4902</v>
      </c>
      <c r="G4976" s="3">
        <v>950000</v>
      </c>
      <c r="H4976" s="3">
        <v>0</v>
      </c>
      <c r="I4976" s="3">
        <v>0</v>
      </c>
      <c r="J4976" s="8">
        <f t="shared" si="618"/>
        <v>1</v>
      </c>
      <c r="K4976" s="8" t="str">
        <f t="shared" si="619"/>
        <v/>
      </c>
      <c r="L4976" s="8" t="str">
        <f t="shared" si="620"/>
        <v>Jesse</v>
      </c>
      <c r="M4976" s="8" t="str">
        <f t="shared" si="621"/>
        <v/>
      </c>
      <c r="N4976" s="8" t="str">
        <f t="shared" si="617"/>
        <v>Jesse</v>
      </c>
      <c r="O4976" s="10">
        <f>INDEX(cpi!$A$1:$M$106,MATCH($D4976,cpi!$A:$A,0),MATCH($C4976,cpi!$1:$1,0))</f>
        <v>237.852</v>
      </c>
      <c r="P4976" s="10">
        <f>cpi!$I$2</f>
        <v>245.51900000000001</v>
      </c>
      <c r="Q4976" s="10">
        <f t="shared" si="622"/>
        <v>1.0322343305921329</v>
      </c>
      <c r="R4976" s="8" t="str">
        <f t="shared" si="623"/>
        <v/>
      </c>
      <c r="S4976" s="11">
        <f t="shared" si="624"/>
        <v>980622.61406252626</v>
      </c>
      <c r="T4976" s="11">
        <f t="shared" si="624"/>
        <v>0</v>
      </c>
      <c r="U4976" s="11">
        <f t="shared" si="624"/>
        <v>0</v>
      </c>
    </row>
    <row r="4977" spans="1:21" x14ac:dyDescent="0.2">
      <c r="A4977" s="5">
        <v>5025</v>
      </c>
      <c r="B4977" s="17">
        <v>3</v>
      </c>
      <c r="C4977" s="16">
        <v>3</v>
      </c>
      <c r="D4977" s="16">
        <v>2015</v>
      </c>
      <c r="E4977" s="18">
        <v>42066</v>
      </c>
      <c r="F4977" s="9" t="s">
        <v>4903</v>
      </c>
      <c r="G4977" s="3">
        <v>950000</v>
      </c>
      <c r="H4977" s="3">
        <v>0</v>
      </c>
      <c r="I4977" s="3">
        <v>0</v>
      </c>
      <c r="J4977" s="8">
        <f t="shared" si="618"/>
        <v>1</v>
      </c>
      <c r="K4977" s="8" t="str">
        <f t="shared" si="619"/>
        <v/>
      </c>
      <c r="L4977" s="8" t="str">
        <f t="shared" si="620"/>
        <v>Ask Me Anything</v>
      </c>
      <c r="M4977" s="8" t="str">
        <f t="shared" si="621"/>
        <v/>
      </c>
      <c r="N4977" s="8" t="str">
        <f t="shared" si="617"/>
        <v>Ask Me Anything</v>
      </c>
      <c r="O4977" s="10">
        <f>INDEX(cpi!$A$1:$M$106,MATCH($D4977,cpi!$A:$A,0),MATCH($C4977,cpi!$1:$1,0))</f>
        <v>236.119</v>
      </c>
      <c r="P4977" s="10">
        <f>cpi!$I$2</f>
        <v>245.51900000000001</v>
      </c>
      <c r="Q4977" s="10">
        <f t="shared" si="622"/>
        <v>1.0398104345690098</v>
      </c>
      <c r="R4977" s="8" t="str">
        <f t="shared" si="623"/>
        <v/>
      </c>
      <c r="S4977" s="11">
        <f t="shared" si="624"/>
        <v>987819.91284055926</v>
      </c>
      <c r="T4977" s="11">
        <f t="shared" si="624"/>
        <v>0</v>
      </c>
      <c r="U4977" s="11">
        <f t="shared" si="624"/>
        <v>0</v>
      </c>
    </row>
    <row r="4978" spans="1:21" x14ac:dyDescent="0.2">
      <c r="A4978" s="5">
        <v>5026</v>
      </c>
      <c r="B4978" s="17">
        <v>13</v>
      </c>
      <c r="C4978" s="16">
        <v>4</v>
      </c>
      <c r="D4978" s="16">
        <v>2012</v>
      </c>
      <c r="E4978" s="18">
        <v>41278</v>
      </c>
      <c r="F4978" s="9" t="s">
        <v>4904</v>
      </c>
      <c r="G4978" s="3">
        <v>930000</v>
      </c>
      <c r="H4978" s="3">
        <v>30905</v>
      </c>
      <c r="I4978" s="3">
        <v>30905</v>
      </c>
      <c r="J4978" s="8" t="str">
        <f t="shared" si="618"/>
        <v/>
      </c>
      <c r="K4978" s="8" t="str">
        <f t="shared" si="619"/>
        <v/>
      </c>
      <c r="L4978" s="8" t="str">
        <f t="shared" si="620"/>
        <v>L!fe Happens</v>
      </c>
      <c r="M4978" s="8" t="str">
        <f t="shared" si="621"/>
        <v/>
      </c>
      <c r="N4978" s="8" t="str">
        <f t="shared" si="617"/>
        <v>L!fe Happens</v>
      </c>
      <c r="O4978" s="10">
        <f>INDEX(cpi!$A$1:$M$106,MATCH($D4978,cpi!$A:$A,0),MATCH($C4978,cpi!$1:$1,0))</f>
        <v>230.08500000000001</v>
      </c>
      <c r="P4978" s="10">
        <f>cpi!$I$2</f>
        <v>245.51900000000001</v>
      </c>
      <c r="Q4978" s="10">
        <f t="shared" si="622"/>
        <v>1.0670795575548166</v>
      </c>
      <c r="R4978" s="8" t="str">
        <f t="shared" si="623"/>
        <v/>
      </c>
      <c r="S4978" s="11">
        <f t="shared" si="624"/>
        <v>992383.98852597945</v>
      </c>
      <c r="T4978" s="11">
        <f t="shared" si="624"/>
        <v>32978.093726231607</v>
      </c>
      <c r="U4978" s="11">
        <f t="shared" si="624"/>
        <v>32978.093726231607</v>
      </c>
    </row>
    <row r="4979" spans="1:21" x14ac:dyDescent="0.2">
      <c r="A4979" s="5">
        <v>5027</v>
      </c>
      <c r="B4979" s="17">
        <v>21</v>
      </c>
      <c r="C4979" s="16">
        <v>11</v>
      </c>
      <c r="D4979" s="16">
        <v>2014</v>
      </c>
      <c r="E4979" s="18">
        <v>42258</v>
      </c>
      <c r="F4979" s="9" t="s">
        <v>4905</v>
      </c>
      <c r="G4979" s="3">
        <v>913000</v>
      </c>
      <c r="H4979" s="3">
        <v>0</v>
      </c>
      <c r="I4979" s="3">
        <v>0</v>
      </c>
      <c r="J4979" s="8">
        <f t="shared" si="618"/>
        <v>1</v>
      </c>
      <c r="K4979" s="8" t="str">
        <f t="shared" si="619"/>
        <v/>
      </c>
      <c r="L4979" s="8" t="str">
        <f t="shared" si="620"/>
        <v>Food Chains</v>
      </c>
      <c r="M4979" s="8" t="str">
        <f t="shared" si="621"/>
        <v/>
      </c>
      <c r="N4979" s="8" t="str">
        <f t="shared" si="617"/>
        <v>Food Chains</v>
      </c>
      <c r="O4979" s="10">
        <f>INDEX(cpi!$A$1:$M$106,MATCH($D4979,cpi!$A:$A,0),MATCH($C4979,cpi!$1:$1,0))</f>
        <v>236.15100000000001</v>
      </c>
      <c r="P4979" s="10">
        <f>cpi!$I$2</f>
        <v>245.51900000000001</v>
      </c>
      <c r="Q4979" s="10">
        <f t="shared" si="622"/>
        <v>1.0396695334764621</v>
      </c>
      <c r="R4979" s="8" t="str">
        <f t="shared" si="623"/>
        <v/>
      </c>
      <c r="S4979" s="11">
        <f t="shared" si="624"/>
        <v>949218.2840640099</v>
      </c>
      <c r="T4979" s="11">
        <f t="shared" si="624"/>
        <v>0</v>
      </c>
      <c r="U4979" s="11">
        <f t="shared" si="624"/>
        <v>0</v>
      </c>
    </row>
    <row r="4980" spans="1:21" x14ac:dyDescent="0.2">
      <c r="A4980" s="5">
        <v>5028</v>
      </c>
      <c r="B4980" s="17">
        <v>28</v>
      </c>
      <c r="C4980" s="16">
        <v>7</v>
      </c>
      <c r="D4980" s="16">
        <v>1954</v>
      </c>
      <c r="E4980" s="18">
        <v>20552</v>
      </c>
      <c r="F4980" s="9" t="s">
        <v>4906</v>
      </c>
      <c r="G4980" s="3">
        <v>910000</v>
      </c>
      <c r="H4980" s="3">
        <v>9600000</v>
      </c>
      <c r="I4980" s="3">
        <v>9600000</v>
      </c>
      <c r="J4980" s="8" t="str">
        <f t="shared" si="618"/>
        <v/>
      </c>
      <c r="K4980" s="8" t="str">
        <f t="shared" si="619"/>
        <v/>
      </c>
      <c r="L4980" s="8" t="str">
        <f t="shared" si="620"/>
        <v>On the Waterfront</v>
      </c>
      <c r="M4980" s="8" t="str">
        <f t="shared" si="621"/>
        <v/>
      </c>
      <c r="N4980" s="8" t="str">
        <f t="shared" si="617"/>
        <v>On the Waterfront</v>
      </c>
      <c r="O4980" s="10">
        <f>INDEX(cpi!$A$1:$M$106,MATCH($D4980,cpi!$A:$A,0),MATCH($C4980,cpi!$1:$1,0))</f>
        <v>26.9</v>
      </c>
      <c r="P4980" s="10">
        <f>cpi!$I$2</f>
        <v>245.51900000000001</v>
      </c>
      <c r="Q4980" s="10">
        <f t="shared" si="622"/>
        <v>9.127100371747213</v>
      </c>
      <c r="R4980" s="8" t="str">
        <f t="shared" si="623"/>
        <v/>
      </c>
      <c r="S4980" s="11">
        <f t="shared" si="624"/>
        <v>8305661.338289964</v>
      </c>
      <c r="T4980" s="11">
        <f t="shared" si="624"/>
        <v>87620163.56877324</v>
      </c>
      <c r="U4980" s="11">
        <f t="shared" si="624"/>
        <v>87620163.56877324</v>
      </c>
    </row>
    <row r="4981" spans="1:21" x14ac:dyDescent="0.2">
      <c r="A4981" s="5">
        <v>5029</v>
      </c>
      <c r="B4981" s="17">
        <v>12</v>
      </c>
      <c r="C4981" s="16">
        <v>7</v>
      </c>
      <c r="D4981" s="16">
        <v>2013</v>
      </c>
      <c r="E4981" s="18">
        <v>41615</v>
      </c>
      <c r="F4981" s="9" t="s">
        <v>4907</v>
      </c>
      <c r="G4981" s="3">
        <v>900000</v>
      </c>
      <c r="H4981">
        <v>16098998</v>
      </c>
      <c r="I4981">
        <v>17549645</v>
      </c>
      <c r="J4981" s="8" t="str">
        <f t="shared" si="618"/>
        <v/>
      </c>
      <c r="K4981" s="8" t="str">
        <f t="shared" si="619"/>
        <v/>
      </c>
      <c r="L4981" s="8" t="str">
        <f t="shared" si="620"/>
        <v>Fruitvale Station</v>
      </c>
      <c r="M4981" s="8" t="str">
        <f t="shared" si="621"/>
        <v/>
      </c>
      <c r="N4981" s="8" t="str">
        <f t="shared" si="617"/>
        <v>Fruitvale Station</v>
      </c>
      <c r="O4981" s="10">
        <f>INDEX(cpi!$A$1:$M$106,MATCH($D4981,cpi!$A:$A,0),MATCH($C4981,cpi!$1:$1,0))</f>
        <v>233.596</v>
      </c>
      <c r="P4981" s="10">
        <f>cpi!$I$2</f>
        <v>245.51900000000001</v>
      </c>
      <c r="Q4981" s="10">
        <f t="shared" si="622"/>
        <v>1.0510411137177007</v>
      </c>
      <c r="R4981" s="8" t="str">
        <f t="shared" si="623"/>
        <v/>
      </c>
      <c r="S4981" s="11">
        <f t="shared" si="624"/>
        <v>945937.00234593067</v>
      </c>
      <c r="T4981" s="11">
        <f t="shared" si="624"/>
        <v>16920708.787659038</v>
      </c>
      <c r="U4981" s="11">
        <f t="shared" si="624"/>
        <v>18445398.426150277</v>
      </c>
    </row>
    <row r="4982" spans="1:21" x14ac:dyDescent="0.2">
      <c r="A4982" s="5">
        <v>5030</v>
      </c>
      <c r="B4982" s="17">
        <v>1</v>
      </c>
      <c r="C4982" s="16">
        <v>4</v>
      </c>
      <c r="D4982" s="16">
        <v>2016</v>
      </c>
      <c r="E4982" s="18">
        <v>42373</v>
      </c>
      <c r="F4982" s="9" t="s">
        <v>4908</v>
      </c>
      <c r="G4982" s="3">
        <v>900000</v>
      </c>
      <c r="H4982">
        <v>9097072</v>
      </c>
      <c r="I4982">
        <v>9097072</v>
      </c>
      <c r="J4982" s="8" t="str">
        <f t="shared" si="618"/>
        <v/>
      </c>
      <c r="K4982" s="8" t="str">
        <f t="shared" si="619"/>
        <v/>
      </c>
      <c r="L4982" s="8" t="str">
        <f t="shared" si="620"/>
        <v>Meet the Blacks</v>
      </c>
      <c r="M4982" s="8" t="str">
        <f t="shared" si="621"/>
        <v/>
      </c>
      <c r="N4982" s="8" t="str">
        <f t="shared" si="617"/>
        <v>Meet the Blacks</v>
      </c>
      <c r="O4982" s="10">
        <f>INDEX(cpi!$A$1:$M$106,MATCH($D4982,cpi!$A:$A,0),MATCH($C4982,cpi!$1:$1,0))</f>
        <v>239.261</v>
      </c>
      <c r="P4982" s="10">
        <f>cpi!$I$2</f>
        <v>245.51900000000001</v>
      </c>
      <c r="Q4982" s="10">
        <f t="shared" si="622"/>
        <v>1.0261555372584752</v>
      </c>
      <c r="R4982" s="8" t="str">
        <f t="shared" si="623"/>
        <v/>
      </c>
      <c r="S4982" s="11">
        <f t="shared" si="624"/>
        <v>923539.9835326277</v>
      </c>
      <c r="T4982" s="11">
        <f t="shared" si="624"/>
        <v>9335010.8056390323</v>
      </c>
      <c r="U4982" s="11">
        <f t="shared" si="624"/>
        <v>9335010.8056390323</v>
      </c>
    </row>
    <row r="4983" spans="1:21" x14ac:dyDescent="0.2">
      <c r="A4983" s="5">
        <v>5031</v>
      </c>
      <c r="B4983" s="17">
        <v>25</v>
      </c>
      <c r="C4983" s="16">
        <v>1</v>
      </c>
      <c r="D4983" s="16">
        <v>2008</v>
      </c>
      <c r="E4983" s="18">
        <v>40179</v>
      </c>
      <c r="F4983" s="9" t="s">
        <v>4909</v>
      </c>
      <c r="G4983" s="3">
        <v>900000</v>
      </c>
      <c r="H4983">
        <v>1196321</v>
      </c>
      <c r="I4983">
        <v>11993156</v>
      </c>
      <c r="J4983" s="8" t="str">
        <f t="shared" si="618"/>
        <v/>
      </c>
      <c r="K4983" s="8" t="str">
        <f t="shared" si="619"/>
        <v/>
      </c>
      <c r="L4983" s="8" t="str">
        <f t="shared" si="620"/>
        <v>4 luni, 3 saptamani si 2 zile</v>
      </c>
      <c r="M4983" s="8" t="str">
        <f t="shared" si="621"/>
        <v/>
      </c>
      <c r="N4983" s="8" t="str">
        <f t="shared" si="617"/>
        <v>4 luni, 3 saptamani si 2 zile</v>
      </c>
      <c r="O4983" s="10">
        <f>INDEX(cpi!$A$1:$M$106,MATCH($D4983,cpi!$A:$A,0),MATCH($C4983,cpi!$1:$1,0))</f>
        <v>211.08</v>
      </c>
      <c r="P4983" s="10">
        <f>cpi!$I$2</f>
        <v>245.51900000000001</v>
      </c>
      <c r="Q4983" s="10">
        <f t="shared" si="622"/>
        <v>1.1631561493272693</v>
      </c>
      <c r="R4983" s="8" t="str">
        <f t="shared" si="623"/>
        <v/>
      </c>
      <c r="S4983" s="11">
        <f t="shared" si="624"/>
        <v>1046840.5343945423</v>
      </c>
      <c r="T4983" s="11">
        <f t="shared" si="624"/>
        <v>1391508.1277193481</v>
      </c>
      <c r="U4983" s="11">
        <f t="shared" si="624"/>
        <v>13949913.151241235</v>
      </c>
    </row>
    <row r="4984" spans="1:21" x14ac:dyDescent="0.2">
      <c r="A4984" s="5">
        <v>5032</v>
      </c>
      <c r="B4984" s="17">
        <v>26</v>
      </c>
      <c r="C4984" s="16">
        <v>8</v>
      </c>
      <c r="D4984" s="16">
        <v>2011</v>
      </c>
      <c r="E4984" s="18">
        <v>41313</v>
      </c>
      <c r="F4984" s="9" t="s">
        <v>4910</v>
      </c>
      <c r="G4984" s="3">
        <v>900000</v>
      </c>
      <c r="H4984">
        <v>454121</v>
      </c>
      <c r="I4984">
        <v>958978</v>
      </c>
      <c r="J4984" s="8" t="str">
        <f t="shared" si="618"/>
        <v/>
      </c>
      <c r="K4984" s="8" t="str">
        <f t="shared" si="619"/>
        <v/>
      </c>
      <c r="L4984" s="8" t="str">
        <f t="shared" si="620"/>
        <v>Circumstance</v>
      </c>
      <c r="M4984" s="8" t="str">
        <f t="shared" si="621"/>
        <v/>
      </c>
      <c r="N4984" s="8" t="str">
        <f t="shared" si="617"/>
        <v>Circumstance</v>
      </c>
      <c r="O4984" s="10">
        <f>INDEX(cpi!$A$1:$M$106,MATCH($D4984,cpi!$A:$A,0),MATCH($C4984,cpi!$1:$1,0))</f>
        <v>226.54499999999999</v>
      </c>
      <c r="P4984" s="10">
        <f>cpi!$I$2</f>
        <v>245.51900000000001</v>
      </c>
      <c r="Q4984" s="10">
        <f t="shared" si="622"/>
        <v>1.0837537796022867</v>
      </c>
      <c r="R4984" s="8" t="str">
        <f t="shared" si="623"/>
        <v/>
      </c>
      <c r="S4984" s="11">
        <f t="shared" si="624"/>
        <v>975378.40164205804</v>
      </c>
      <c r="T4984" s="11">
        <f t="shared" si="624"/>
        <v>492155.35014677001</v>
      </c>
      <c r="U4984" s="11">
        <f t="shared" si="624"/>
        <v>1039296.0320554416</v>
      </c>
    </row>
    <row r="4985" spans="1:21" x14ac:dyDescent="0.2">
      <c r="A4985" s="5">
        <v>5033</v>
      </c>
      <c r="B4985" s="17">
        <v>25</v>
      </c>
      <c r="C4985" s="16">
        <v>8</v>
      </c>
      <c r="D4985" s="16">
        <v>2006</v>
      </c>
      <c r="E4985" s="18">
        <v>39455</v>
      </c>
      <c r="F4985" s="9" t="s">
        <v>4911</v>
      </c>
      <c r="G4985" s="3">
        <v>900000</v>
      </c>
      <c r="H4985">
        <v>381420</v>
      </c>
      <c r="I4985">
        <v>381420</v>
      </c>
      <c r="J4985" s="8" t="str">
        <f t="shared" si="618"/>
        <v/>
      </c>
      <c r="K4985" s="8" t="str">
        <f t="shared" si="619"/>
        <v/>
      </c>
      <c r="L4985" s="8" t="str">
        <f t="shared" si="620"/>
        <v>The Quiet</v>
      </c>
      <c r="M4985" s="8" t="str">
        <f t="shared" si="621"/>
        <v/>
      </c>
      <c r="N4985" s="8" t="str">
        <f t="shared" si="617"/>
        <v>The Quiet</v>
      </c>
      <c r="O4985" s="10">
        <f>INDEX(cpi!$A$1:$M$106,MATCH($D4985,cpi!$A:$A,0),MATCH($C4985,cpi!$1:$1,0))</f>
        <v>203.9</v>
      </c>
      <c r="P4985" s="10">
        <f>cpi!$I$2</f>
        <v>245.51900000000001</v>
      </c>
      <c r="Q4985" s="10">
        <f t="shared" si="622"/>
        <v>1.204114762138303</v>
      </c>
      <c r="R4985" s="8" t="str">
        <f t="shared" si="623"/>
        <v/>
      </c>
      <c r="S4985" s="11">
        <f t="shared" si="624"/>
        <v>1083703.2859244728</v>
      </c>
      <c r="T4985" s="11">
        <f t="shared" si="624"/>
        <v>459273.45257479156</v>
      </c>
      <c r="U4985" s="11">
        <f t="shared" si="624"/>
        <v>459273.45257479156</v>
      </c>
    </row>
    <row r="4986" spans="1:21" x14ac:dyDescent="0.2">
      <c r="A4986" s="5">
        <v>5034</v>
      </c>
      <c r="B4986" s="17">
        <v>27</v>
      </c>
      <c r="C4986" s="16">
        <v>4</v>
      </c>
      <c r="D4986" s="16">
        <v>2012</v>
      </c>
      <c r="E4986" s="18">
        <v>41702</v>
      </c>
      <c r="F4986" s="9" t="s">
        <v>4912</v>
      </c>
      <c r="G4986" s="3">
        <v>900000</v>
      </c>
      <c r="H4986">
        <v>7396</v>
      </c>
      <c r="I4986">
        <v>7396</v>
      </c>
      <c r="J4986" s="8" t="str">
        <f t="shared" si="618"/>
        <v/>
      </c>
      <c r="K4986" s="8" t="str">
        <f t="shared" si="619"/>
        <v/>
      </c>
      <c r="L4986" s="8" t="str">
        <f t="shared" si="620"/>
        <v>The Giant Mechanical Man</v>
      </c>
      <c r="M4986" s="8" t="str">
        <f t="shared" si="621"/>
        <v/>
      </c>
      <c r="N4986" s="8" t="str">
        <f t="shared" si="617"/>
        <v>The Giant Mechanical Man</v>
      </c>
      <c r="O4986" s="10">
        <f>INDEX(cpi!$A$1:$M$106,MATCH($D4986,cpi!$A:$A,0),MATCH($C4986,cpi!$1:$1,0))</f>
        <v>230.08500000000001</v>
      </c>
      <c r="P4986" s="10">
        <f>cpi!$I$2</f>
        <v>245.51900000000001</v>
      </c>
      <c r="Q4986" s="10">
        <f t="shared" si="622"/>
        <v>1.0670795575548166</v>
      </c>
      <c r="R4986" s="8" t="str">
        <f t="shared" si="623"/>
        <v/>
      </c>
      <c r="S4986" s="11">
        <f t="shared" si="624"/>
        <v>960371.60179933498</v>
      </c>
      <c r="T4986" s="11">
        <f t="shared" si="624"/>
        <v>7892.1204076754238</v>
      </c>
      <c r="U4986" s="11">
        <f t="shared" si="624"/>
        <v>7892.1204076754238</v>
      </c>
    </row>
    <row r="4987" spans="1:21" x14ac:dyDescent="0.2">
      <c r="A4987" s="5">
        <v>5035</v>
      </c>
      <c r="B4987" s="17">
        <v>5</v>
      </c>
      <c r="C4987" s="16">
        <v>4</v>
      </c>
      <c r="D4987" s="16">
        <v>2013</v>
      </c>
      <c r="E4987" s="18">
        <v>41398</v>
      </c>
      <c r="F4987" s="9" t="s">
        <v>4913</v>
      </c>
      <c r="G4987" s="3">
        <v>900000</v>
      </c>
      <c r="H4987" s="3">
        <v>6997</v>
      </c>
      <c r="I4987" s="3">
        <v>413733</v>
      </c>
      <c r="J4987" s="8" t="str">
        <f t="shared" si="618"/>
        <v/>
      </c>
      <c r="K4987" s="8" t="str">
        <f t="shared" si="619"/>
        <v/>
      </c>
      <c r="L4987" s="8" t="str">
        <f t="shared" si="620"/>
        <v>The Brass Teapot</v>
      </c>
      <c r="M4987" s="8" t="str">
        <f t="shared" si="621"/>
        <v/>
      </c>
      <c r="N4987" s="8" t="str">
        <f t="shared" si="617"/>
        <v>The Brass Teapot</v>
      </c>
      <c r="O4987" s="10">
        <f>INDEX(cpi!$A$1:$M$106,MATCH($D4987,cpi!$A:$A,0),MATCH($C4987,cpi!$1:$1,0))</f>
        <v>232.53100000000001</v>
      </c>
      <c r="P4987" s="10">
        <f>cpi!$I$2</f>
        <v>245.51900000000001</v>
      </c>
      <c r="Q4987" s="10">
        <f t="shared" si="622"/>
        <v>1.0558549182689621</v>
      </c>
      <c r="R4987" s="8" t="str">
        <f t="shared" si="623"/>
        <v/>
      </c>
      <c r="S4987" s="11">
        <f t="shared" si="624"/>
        <v>950269.42644206586</v>
      </c>
      <c r="T4987" s="11">
        <f t="shared" si="624"/>
        <v>7387.8168631279277</v>
      </c>
      <c r="U4987" s="11">
        <f t="shared" si="624"/>
        <v>436842.02290017245</v>
      </c>
    </row>
    <row r="4988" spans="1:21" x14ac:dyDescent="0.2">
      <c r="A4988" s="5">
        <v>5036</v>
      </c>
      <c r="B4988" s="17">
        <v>31</v>
      </c>
      <c r="C4988" s="16">
        <v>12</v>
      </c>
      <c r="D4988" s="16">
        <v>2014</v>
      </c>
      <c r="E4988" s="18">
        <v>42563</v>
      </c>
      <c r="F4988" s="9" t="s">
        <v>4914</v>
      </c>
      <c r="G4988" s="3">
        <v>900000</v>
      </c>
      <c r="H4988" s="3">
        <v>0</v>
      </c>
      <c r="I4988" s="3">
        <v>0</v>
      </c>
      <c r="J4988" s="8">
        <f t="shared" si="618"/>
        <v>1</v>
      </c>
      <c r="K4988" s="8" t="str">
        <f t="shared" si="619"/>
        <v/>
      </c>
      <c r="L4988" s="8" t="str">
        <f t="shared" si="620"/>
        <v>40 Weeks</v>
      </c>
      <c r="M4988" s="8" t="str">
        <f t="shared" si="621"/>
        <v/>
      </c>
      <c r="N4988" s="8" t="str">
        <f t="shared" si="617"/>
        <v>40 Weeks</v>
      </c>
      <c r="O4988" s="10">
        <f>INDEX(cpi!$A$1:$M$106,MATCH($D4988,cpi!$A:$A,0),MATCH($C4988,cpi!$1:$1,0))</f>
        <v>234.81200000000001</v>
      </c>
      <c r="P4988" s="10">
        <f>cpi!$I$2</f>
        <v>245.51900000000001</v>
      </c>
      <c r="Q4988" s="10">
        <f t="shared" si="622"/>
        <v>1.0455981806721972</v>
      </c>
      <c r="R4988" s="8" t="str">
        <f t="shared" si="623"/>
        <v/>
      </c>
      <c r="S4988" s="11">
        <f t="shared" si="624"/>
        <v>941038.36260497756</v>
      </c>
      <c r="T4988" s="11">
        <f t="shared" si="624"/>
        <v>0</v>
      </c>
      <c r="U4988" s="11">
        <f t="shared" si="624"/>
        <v>0</v>
      </c>
    </row>
    <row r="4989" spans="1:21" x14ac:dyDescent="0.2">
      <c r="A4989" s="5">
        <v>5037</v>
      </c>
      <c r="B4989" s="17">
        <v>5</v>
      </c>
      <c r="C4989" s="16">
        <v>5</v>
      </c>
      <c r="D4989" s="16">
        <v>2015</v>
      </c>
      <c r="E4989" s="18">
        <v>42129</v>
      </c>
      <c r="F4989" s="9" t="s">
        <v>4915</v>
      </c>
      <c r="G4989" s="3">
        <v>900000</v>
      </c>
      <c r="H4989" s="3">
        <v>0</v>
      </c>
      <c r="I4989" s="3">
        <v>0</v>
      </c>
      <c r="J4989" s="8">
        <f t="shared" si="618"/>
        <v>1</v>
      </c>
      <c r="K4989" s="8" t="str">
        <f t="shared" si="619"/>
        <v/>
      </c>
      <c r="L4989" s="8" t="str">
        <f t="shared" si="620"/>
        <v>Le bonheur d'Elza</v>
      </c>
      <c r="M4989" s="8" t="str">
        <f t="shared" si="621"/>
        <v/>
      </c>
      <c r="N4989" s="8" t="str">
        <f t="shared" si="617"/>
        <v>Le bonheur d'Elza</v>
      </c>
      <c r="O4989" s="10">
        <f>INDEX(cpi!$A$1:$M$106,MATCH($D4989,cpi!$A:$A,0),MATCH($C4989,cpi!$1:$1,0))</f>
        <v>237.80500000000001</v>
      </c>
      <c r="P4989" s="10">
        <f>cpi!$I$2</f>
        <v>245.51900000000001</v>
      </c>
      <c r="Q4989" s="10">
        <f t="shared" si="622"/>
        <v>1.0324383423393115</v>
      </c>
      <c r="R4989" s="8" t="str">
        <f t="shared" si="623"/>
        <v/>
      </c>
      <c r="S4989" s="11">
        <f t="shared" si="624"/>
        <v>929194.50810538034</v>
      </c>
      <c r="T4989" s="11">
        <f t="shared" si="624"/>
        <v>0</v>
      </c>
      <c r="U4989" s="11">
        <f t="shared" si="624"/>
        <v>0</v>
      </c>
    </row>
    <row r="4990" spans="1:21" x14ac:dyDescent="0.2">
      <c r="A4990" s="5">
        <v>5038</v>
      </c>
      <c r="B4990" s="17">
        <v>13</v>
      </c>
      <c r="C4990" s="16">
        <v>8</v>
      </c>
      <c r="D4990" s="16">
        <v>1942</v>
      </c>
      <c r="E4990" s="18">
        <v>15714</v>
      </c>
      <c r="F4990" s="9" t="s">
        <v>4916</v>
      </c>
      <c r="G4990" s="3">
        <v>858000</v>
      </c>
      <c r="H4990" s="3">
        <v>102797000</v>
      </c>
      <c r="I4990" s="3">
        <v>268000000</v>
      </c>
      <c r="J4990" s="8" t="str">
        <f t="shared" si="618"/>
        <v/>
      </c>
      <c r="K4990" s="8" t="str">
        <f t="shared" si="619"/>
        <v/>
      </c>
      <c r="L4990" s="8" t="str">
        <f t="shared" si="620"/>
        <v>Bambi</v>
      </c>
      <c r="M4990" s="8" t="str">
        <f t="shared" si="621"/>
        <v/>
      </c>
      <c r="N4990" s="8" t="str">
        <f t="shared" si="617"/>
        <v>Bambi</v>
      </c>
      <c r="O4990" s="10">
        <f>INDEX(cpi!$A$1:$M$106,MATCH($D4990,cpi!$A:$A,0),MATCH($C4990,cpi!$1:$1,0))</f>
        <v>16.5</v>
      </c>
      <c r="P4990" s="10">
        <f>cpi!$I$2</f>
        <v>245.51900000000001</v>
      </c>
      <c r="Q4990" s="10">
        <f t="shared" si="622"/>
        <v>14.879939393939395</v>
      </c>
      <c r="R4990" s="8" t="str">
        <f t="shared" si="623"/>
        <v/>
      </c>
      <c r="S4990" s="11">
        <f t="shared" si="624"/>
        <v>12766988.000000002</v>
      </c>
      <c r="T4990" s="11">
        <f t="shared" si="624"/>
        <v>1529613129.878788</v>
      </c>
      <c r="U4990" s="11">
        <f t="shared" si="624"/>
        <v>3987823757.575758</v>
      </c>
    </row>
    <row r="4991" spans="1:21" x14ac:dyDescent="0.2">
      <c r="A4991" s="5">
        <v>5039</v>
      </c>
      <c r="B4991" s="17">
        <v>31</v>
      </c>
      <c r="C4991" s="16">
        <v>8</v>
      </c>
      <c r="D4991" s="16">
        <v>2012</v>
      </c>
      <c r="E4991" s="18">
        <v>41828</v>
      </c>
      <c r="F4991" s="9" t="s">
        <v>4917</v>
      </c>
      <c r="G4991" s="3">
        <v>850000</v>
      </c>
      <c r="H4991" s="3">
        <v>1251749</v>
      </c>
      <c r="I4991" s="3">
        <v>1386088</v>
      </c>
      <c r="J4991" s="8" t="str">
        <f t="shared" si="618"/>
        <v/>
      </c>
      <c r="K4991" s="8" t="str">
        <f t="shared" si="619"/>
        <v/>
      </c>
      <c r="L4991" s="8" t="str">
        <f t="shared" si="620"/>
        <v>For a Good Time, Call</v>
      </c>
      <c r="M4991" s="8" t="str">
        <f t="shared" si="621"/>
        <v/>
      </c>
      <c r="N4991" s="8" t="str">
        <f t="shared" si="617"/>
        <v>For a Good Time, Call</v>
      </c>
      <c r="O4991" s="10">
        <f>INDEX(cpi!$A$1:$M$106,MATCH($D4991,cpi!$A:$A,0),MATCH($C4991,cpi!$1:$1,0))</f>
        <v>230.37899999999999</v>
      </c>
      <c r="P4991" s="10">
        <f>cpi!$I$2</f>
        <v>245.51900000000001</v>
      </c>
      <c r="Q4991" s="10">
        <f t="shared" si="622"/>
        <v>1.0657177954587875</v>
      </c>
      <c r="R4991" s="8" t="str">
        <f t="shared" si="623"/>
        <v/>
      </c>
      <c r="S4991" s="11">
        <f t="shared" si="624"/>
        <v>905860.12613996945</v>
      </c>
      <c r="T4991" s="11">
        <f t="shared" si="624"/>
        <v>1334011.1847477418</v>
      </c>
      <c r="U4991" s="11">
        <f t="shared" si="624"/>
        <v>1477178.64767188</v>
      </c>
    </row>
    <row r="4992" spans="1:21" x14ac:dyDescent="0.2">
      <c r="A4992" s="5">
        <v>5040</v>
      </c>
      <c r="B4992" s="17">
        <v>30</v>
      </c>
      <c r="C4992" s="16">
        <v>1</v>
      </c>
      <c r="D4992" s="16">
        <v>2004</v>
      </c>
      <c r="E4992" s="18">
        <v>38869</v>
      </c>
      <c r="F4992" s="9" t="s">
        <v>4918</v>
      </c>
      <c r="G4992" s="3">
        <v>850000</v>
      </c>
      <c r="H4992" s="3">
        <v>833118</v>
      </c>
      <c r="I4992" s="3">
        <v>865708</v>
      </c>
      <c r="J4992" s="8" t="str">
        <f t="shared" si="618"/>
        <v/>
      </c>
      <c r="K4992" s="8" t="str">
        <f t="shared" si="619"/>
        <v/>
      </c>
      <c r="L4992" s="8" t="str">
        <f t="shared" si="620"/>
        <v>Latter Days</v>
      </c>
      <c r="M4992" s="8" t="str">
        <f t="shared" si="621"/>
        <v/>
      </c>
      <c r="N4992" s="8" t="str">
        <f t="shared" si="617"/>
        <v>Latter Days</v>
      </c>
      <c r="O4992" s="10">
        <f>INDEX(cpi!$A$1:$M$106,MATCH($D4992,cpi!$A:$A,0),MATCH($C4992,cpi!$1:$1,0))</f>
        <v>185.2</v>
      </c>
      <c r="P4992" s="10">
        <f>cpi!$I$2</f>
        <v>245.51900000000001</v>
      </c>
      <c r="Q4992" s="10">
        <f t="shared" si="622"/>
        <v>1.3256965442764579</v>
      </c>
      <c r="R4992" s="8" t="str">
        <f t="shared" si="623"/>
        <v/>
      </c>
      <c r="S4992" s="11">
        <f t="shared" si="624"/>
        <v>1126842.0626349892</v>
      </c>
      <c r="T4992" s="11">
        <f t="shared" si="624"/>
        <v>1104461.653574514</v>
      </c>
      <c r="U4992" s="11">
        <f t="shared" si="624"/>
        <v>1147666.1039524837</v>
      </c>
    </row>
    <row r="4993" spans="1:21" x14ac:dyDescent="0.2">
      <c r="A4993" s="5">
        <v>5041</v>
      </c>
      <c r="B4993" s="17">
        <v>21</v>
      </c>
      <c r="C4993" s="16">
        <v>3</v>
      </c>
      <c r="D4993" s="16">
        <v>2008</v>
      </c>
      <c r="E4993" s="18">
        <v>40059</v>
      </c>
      <c r="F4993" s="9" t="s">
        <v>4919</v>
      </c>
      <c r="G4993" s="3">
        <v>850000</v>
      </c>
      <c r="H4993" s="3">
        <v>442638</v>
      </c>
      <c r="I4993" s="3">
        <v>442638</v>
      </c>
      <c r="J4993" s="8" t="str">
        <f t="shared" si="618"/>
        <v/>
      </c>
      <c r="K4993" s="8" t="str">
        <f t="shared" si="619"/>
        <v/>
      </c>
      <c r="L4993" s="8" t="str">
        <f t="shared" si="620"/>
        <v>The Hammer</v>
      </c>
      <c r="M4993" s="8" t="str">
        <f t="shared" si="621"/>
        <v/>
      </c>
      <c r="N4993" s="8" t="str">
        <f t="shared" si="617"/>
        <v>The Hammer</v>
      </c>
      <c r="O4993" s="10">
        <f>INDEX(cpi!$A$1:$M$106,MATCH($D4993,cpi!$A:$A,0),MATCH($C4993,cpi!$1:$1,0))</f>
        <v>213.52799999999999</v>
      </c>
      <c r="P4993" s="10">
        <f>cpi!$I$2</f>
        <v>245.51900000000001</v>
      </c>
      <c r="Q4993" s="10">
        <f t="shared" si="622"/>
        <v>1.1498211007455696</v>
      </c>
      <c r="R4993" s="8" t="str">
        <f t="shared" si="623"/>
        <v/>
      </c>
      <c r="S4993" s="11">
        <f t="shared" si="624"/>
        <v>977347.93563373422</v>
      </c>
      <c r="T4993" s="11">
        <f t="shared" si="624"/>
        <v>508954.51239181746</v>
      </c>
      <c r="U4993" s="11">
        <f t="shared" si="624"/>
        <v>508954.51239181746</v>
      </c>
    </row>
    <row r="4994" spans="1:21" x14ac:dyDescent="0.2">
      <c r="A4994" s="5">
        <v>5042</v>
      </c>
      <c r="B4994" s="17">
        <v>28</v>
      </c>
      <c r="C4994" s="16">
        <v>8</v>
      </c>
      <c r="D4994" s="16">
        <v>2015</v>
      </c>
      <c r="E4994" s="18">
        <v>42833</v>
      </c>
      <c r="F4994" s="9" t="s">
        <v>4920</v>
      </c>
      <c r="G4994" s="3">
        <v>850000</v>
      </c>
      <c r="H4994" s="3">
        <v>3256</v>
      </c>
      <c r="I4994" s="3">
        <v>3256</v>
      </c>
      <c r="J4994" s="8" t="str">
        <f t="shared" si="618"/>
        <v/>
      </c>
      <c r="K4994" s="8" t="str">
        <f t="shared" si="619"/>
        <v/>
      </c>
      <c r="L4994" s="8" t="str">
        <f t="shared" si="620"/>
        <v>Windsor Drive</v>
      </c>
      <c r="M4994" s="8" t="str">
        <f t="shared" si="621"/>
        <v/>
      </c>
      <c r="N4994" s="8" t="str">
        <f t="shared" ref="N4994:N5057" si="625">IF(M4994=1,L4994&amp;" ("&amp;D4994&amp;")",L4994)</f>
        <v>Windsor Drive</v>
      </c>
      <c r="O4994" s="10">
        <f>INDEX(cpi!$A$1:$M$106,MATCH($D4994,cpi!$A:$A,0),MATCH($C4994,cpi!$1:$1,0))</f>
        <v>238.316</v>
      </c>
      <c r="P4994" s="10">
        <f>cpi!$I$2</f>
        <v>245.51900000000001</v>
      </c>
      <c r="Q4994" s="10">
        <f t="shared" si="622"/>
        <v>1.030224575773343</v>
      </c>
      <c r="R4994" s="8" t="str">
        <f t="shared" si="623"/>
        <v/>
      </c>
      <c r="S4994" s="11">
        <f t="shared" si="624"/>
        <v>875690.8894073416</v>
      </c>
      <c r="T4994" s="11">
        <f t="shared" si="624"/>
        <v>3354.4112187180049</v>
      </c>
      <c r="U4994" s="11">
        <f t="shared" si="624"/>
        <v>3354.4112187180049</v>
      </c>
    </row>
    <row r="4995" spans="1:21" x14ac:dyDescent="0.2">
      <c r="A4995" s="5">
        <v>5043</v>
      </c>
      <c r="B4995" s="17">
        <v>31</v>
      </c>
      <c r="C4995" s="16">
        <v>12</v>
      </c>
      <c r="D4995" s="16">
        <v>2012</v>
      </c>
      <c r="E4995" s="18">
        <v>41832</v>
      </c>
      <c r="F4995" s="9" t="s">
        <v>2802</v>
      </c>
      <c r="G4995" s="3">
        <v>850000</v>
      </c>
      <c r="H4995" s="3">
        <v>0</v>
      </c>
      <c r="I4995" s="3">
        <v>0</v>
      </c>
      <c r="J4995" s="8">
        <f t="shared" ref="J4995:J5058" si="626">IF(I4995=0,1,"")</f>
        <v>1</v>
      </c>
      <c r="K4995" s="8" t="str">
        <f t="shared" ref="K4995:K5058" si="627">IF(D4995&gt;2017,1,"")</f>
        <v/>
      </c>
      <c r="L4995" s="8" t="str">
        <f t="shared" ref="L4995:L5058" si="628">F4995</f>
        <v>Snitch</v>
      </c>
      <c r="M4995" s="8">
        <f t="shared" ref="M4995:M5058" si="629">IF(COUNTIF($L$2:$L$5233,L4995)&gt;1,1,"")</f>
        <v>1</v>
      </c>
      <c r="N4995" s="8" t="str">
        <f t="shared" si="625"/>
        <v>Snitch (2012)</v>
      </c>
      <c r="O4995" s="10">
        <f>INDEX(cpi!$A$1:$M$106,MATCH($D4995,cpi!$A:$A,0),MATCH($C4995,cpi!$1:$1,0))</f>
        <v>229.601</v>
      </c>
      <c r="P4995" s="10">
        <f>cpi!$I$2</f>
        <v>245.51900000000001</v>
      </c>
      <c r="Q4995" s="10">
        <f t="shared" ref="Q4995:Q5058" si="630">P4995/O4995</f>
        <v>1.0693289663372547</v>
      </c>
      <c r="R4995" s="8" t="str">
        <f t="shared" ref="R4995:R5058" si="631">IF(ISERROR(Q4995),1,"")</f>
        <v/>
      </c>
      <c r="S4995" s="11">
        <f t="shared" ref="S4995:U5058" si="632">G4995*$Q4995</f>
        <v>908929.62138666655</v>
      </c>
      <c r="T4995" s="11">
        <f t="shared" si="632"/>
        <v>0</v>
      </c>
      <c r="U4995" s="11">
        <f t="shared" si="632"/>
        <v>0</v>
      </c>
    </row>
    <row r="4996" spans="1:21" x14ac:dyDescent="0.2">
      <c r="A4996" s="5">
        <v>5044</v>
      </c>
      <c r="B4996" s="17">
        <v>31</v>
      </c>
      <c r="C4996" s="16">
        <v>12</v>
      </c>
      <c r="D4996" s="16">
        <v>2008</v>
      </c>
      <c r="E4996" s="18">
        <v>40371</v>
      </c>
      <c r="F4996" s="9" t="s">
        <v>4921</v>
      </c>
      <c r="G4996" s="3">
        <v>850000</v>
      </c>
      <c r="H4996">
        <v>0</v>
      </c>
      <c r="I4996">
        <v>0</v>
      </c>
      <c r="J4996" s="8">
        <f t="shared" si="626"/>
        <v>1</v>
      </c>
      <c r="K4996" s="8" t="str">
        <f t="shared" si="627"/>
        <v/>
      </c>
      <c r="L4996" s="8" t="str">
        <f t="shared" si="628"/>
        <v>Harrison Montgomery</v>
      </c>
      <c r="M4996" s="8" t="str">
        <f t="shared" si="629"/>
        <v/>
      </c>
      <c r="N4996" s="8" t="str">
        <f t="shared" si="625"/>
        <v>Harrison Montgomery</v>
      </c>
      <c r="O4996" s="10">
        <f>INDEX(cpi!$A$1:$M$106,MATCH($D4996,cpi!$A:$A,0),MATCH($C4996,cpi!$1:$1,0))</f>
        <v>210.22800000000001</v>
      </c>
      <c r="P4996" s="10">
        <f>cpi!$I$2</f>
        <v>245.51900000000001</v>
      </c>
      <c r="Q4996" s="10">
        <f t="shared" si="630"/>
        <v>1.1678701219628214</v>
      </c>
      <c r="R4996" s="8" t="str">
        <f t="shared" si="631"/>
        <v/>
      </c>
      <c r="S4996" s="11">
        <f t="shared" si="632"/>
        <v>992689.60366839811</v>
      </c>
      <c r="T4996" s="11">
        <f t="shared" si="632"/>
        <v>0</v>
      </c>
      <c r="U4996" s="11">
        <f t="shared" si="632"/>
        <v>0</v>
      </c>
    </row>
    <row r="4997" spans="1:21" x14ac:dyDescent="0.2">
      <c r="A4997" s="5">
        <v>5045</v>
      </c>
      <c r="B4997" s="17">
        <v>3</v>
      </c>
      <c r="C4997" s="16">
        <v>8</v>
      </c>
      <c r="D4997" s="16">
        <v>2012</v>
      </c>
      <c r="E4997" s="18">
        <v>40976</v>
      </c>
      <c r="F4997" s="9" t="s">
        <v>4922</v>
      </c>
      <c r="G4997" s="3">
        <v>840000</v>
      </c>
      <c r="H4997">
        <v>3103407</v>
      </c>
      <c r="I4997">
        <v>3787689</v>
      </c>
      <c r="J4997" s="8" t="str">
        <f t="shared" si="626"/>
        <v/>
      </c>
      <c r="K4997" s="8" t="str">
        <f t="shared" si="627"/>
        <v/>
      </c>
      <c r="L4997" s="8" t="str">
        <f t="shared" si="628"/>
        <v>Celeste and Jesse Forever</v>
      </c>
      <c r="M4997" s="8" t="str">
        <f t="shared" si="629"/>
        <v/>
      </c>
      <c r="N4997" s="8" t="str">
        <f t="shared" si="625"/>
        <v>Celeste and Jesse Forever</v>
      </c>
      <c r="O4997" s="10">
        <f>INDEX(cpi!$A$1:$M$106,MATCH($D4997,cpi!$A:$A,0),MATCH($C4997,cpi!$1:$1,0))</f>
        <v>230.37899999999999</v>
      </c>
      <c r="P4997" s="10">
        <f>cpi!$I$2</f>
        <v>245.51900000000001</v>
      </c>
      <c r="Q4997" s="10">
        <f t="shared" si="630"/>
        <v>1.0657177954587875</v>
      </c>
      <c r="R4997" s="8" t="str">
        <f t="shared" si="631"/>
        <v/>
      </c>
      <c r="S4997" s="11">
        <f t="shared" si="632"/>
        <v>895202.94818538148</v>
      </c>
      <c r="T4997" s="11">
        <f t="shared" si="632"/>
        <v>3307356.0664513693</v>
      </c>
      <c r="U4997" s="11">
        <f t="shared" si="632"/>
        <v>4036607.5709634996</v>
      </c>
    </row>
    <row r="4998" spans="1:21" x14ac:dyDescent="0.2">
      <c r="A4998" s="5">
        <v>5046</v>
      </c>
      <c r="B4998" s="17">
        <v>25</v>
      </c>
      <c r="C4998" s="16">
        <v>10</v>
      </c>
      <c r="D4998" s="16">
        <v>2002</v>
      </c>
      <c r="E4998" s="18">
        <v>37996</v>
      </c>
      <c r="F4998" s="9" t="s">
        <v>4923</v>
      </c>
      <c r="G4998" s="3">
        <v>825000</v>
      </c>
      <c r="H4998">
        <v>1500711</v>
      </c>
      <c r="I4998">
        <v>1500711</v>
      </c>
      <c r="J4998" s="8" t="str">
        <f t="shared" si="626"/>
        <v/>
      </c>
      <c r="K4998" s="8" t="str">
        <f t="shared" si="627"/>
        <v/>
      </c>
      <c r="L4998" s="8" t="str">
        <f t="shared" si="628"/>
        <v>Time Changer</v>
      </c>
      <c r="M4998" s="8" t="str">
        <f t="shared" si="629"/>
        <v/>
      </c>
      <c r="N4998" s="8" t="str">
        <f t="shared" si="625"/>
        <v>Time Changer</v>
      </c>
      <c r="O4998" s="10">
        <f>INDEX(cpi!$A$1:$M$106,MATCH($D4998,cpi!$A:$A,0),MATCH($C4998,cpi!$1:$1,0))</f>
        <v>181.3</v>
      </c>
      <c r="P4998" s="10">
        <f>cpi!$I$2</f>
        <v>245.51900000000001</v>
      </c>
      <c r="Q4998" s="10">
        <f t="shared" si="630"/>
        <v>1.3542140099282955</v>
      </c>
      <c r="R4998" s="8" t="str">
        <f t="shared" si="631"/>
        <v/>
      </c>
      <c r="S4998" s="11">
        <f t="shared" si="632"/>
        <v>1117226.5581908438</v>
      </c>
      <c r="T4998" s="11">
        <f t="shared" si="632"/>
        <v>2032283.8610535024</v>
      </c>
      <c r="U4998" s="11">
        <f t="shared" si="632"/>
        <v>2032283.8610535024</v>
      </c>
    </row>
    <row r="4999" spans="1:21" x14ac:dyDescent="0.2">
      <c r="A4999" s="5">
        <v>5047</v>
      </c>
      <c r="B4999" s="17">
        <v>11</v>
      </c>
      <c r="C4999" s="16">
        <v>8</v>
      </c>
      <c r="D4999" s="16">
        <v>2009</v>
      </c>
      <c r="E4999" s="18">
        <v>40125</v>
      </c>
      <c r="F4999" s="9" t="s">
        <v>4924</v>
      </c>
      <c r="G4999" s="3">
        <v>825000</v>
      </c>
      <c r="H4999" s="3">
        <v>0</v>
      </c>
      <c r="I4999" s="3">
        <v>610776</v>
      </c>
      <c r="J4999" s="8" t="str">
        <f t="shared" si="626"/>
        <v/>
      </c>
      <c r="K4999" s="8" t="str">
        <f t="shared" si="627"/>
        <v/>
      </c>
      <c r="L4999" s="8" t="str">
        <f t="shared" si="628"/>
        <v>London to Brighton</v>
      </c>
      <c r="M4999" s="8" t="str">
        <f t="shared" si="629"/>
        <v/>
      </c>
      <c r="N4999" s="8" t="str">
        <f t="shared" si="625"/>
        <v>London to Brighton</v>
      </c>
      <c r="O4999" s="10">
        <f>INDEX(cpi!$A$1:$M$106,MATCH($D4999,cpi!$A:$A,0),MATCH($C4999,cpi!$1:$1,0))</f>
        <v>215.834</v>
      </c>
      <c r="P4999" s="10">
        <f>cpi!$I$2</f>
        <v>245.51900000000001</v>
      </c>
      <c r="Q4999" s="10">
        <f t="shared" si="630"/>
        <v>1.1375362547142711</v>
      </c>
      <c r="R4999" s="8" t="str">
        <f t="shared" si="631"/>
        <v/>
      </c>
      <c r="S4999" s="11">
        <f t="shared" si="632"/>
        <v>938467.41013927362</v>
      </c>
      <c r="T4999" s="11">
        <f t="shared" si="632"/>
        <v>0</v>
      </c>
      <c r="U4999" s="11">
        <f t="shared" si="632"/>
        <v>694779.84350936371</v>
      </c>
    </row>
    <row r="5000" spans="1:21" x14ac:dyDescent="0.2">
      <c r="A5000" s="5">
        <v>5048</v>
      </c>
      <c r="B5000" s="17">
        <v>31</v>
      </c>
      <c r="C5000" s="16">
        <v>12</v>
      </c>
      <c r="D5000" s="16">
        <v>2009</v>
      </c>
      <c r="E5000" s="18">
        <v>40736</v>
      </c>
      <c r="F5000" s="9" t="s">
        <v>4925</v>
      </c>
      <c r="G5000" s="3">
        <v>820000</v>
      </c>
      <c r="H5000" s="3">
        <v>0</v>
      </c>
      <c r="I5000" s="3">
        <v>16909</v>
      </c>
      <c r="J5000" s="8" t="str">
        <f t="shared" si="626"/>
        <v/>
      </c>
      <c r="K5000" s="8" t="str">
        <f t="shared" si="627"/>
        <v/>
      </c>
      <c r="L5000" s="8" t="str">
        <f t="shared" si="628"/>
        <v>Crying With Laughter</v>
      </c>
      <c r="M5000" s="8" t="str">
        <f t="shared" si="629"/>
        <v/>
      </c>
      <c r="N5000" s="8" t="str">
        <f t="shared" si="625"/>
        <v>Crying With Laughter</v>
      </c>
      <c r="O5000" s="10">
        <f>INDEX(cpi!$A$1:$M$106,MATCH($D5000,cpi!$A:$A,0),MATCH($C5000,cpi!$1:$1,0))</f>
        <v>215.94900000000001</v>
      </c>
      <c r="P5000" s="10">
        <f>cpi!$I$2</f>
        <v>245.51900000000001</v>
      </c>
      <c r="Q5000" s="10">
        <f t="shared" si="630"/>
        <v>1.1369304789556793</v>
      </c>
      <c r="R5000" s="8" t="str">
        <f t="shared" si="631"/>
        <v/>
      </c>
      <c r="S5000" s="11">
        <f t="shared" si="632"/>
        <v>932282.99274365709</v>
      </c>
      <c r="T5000" s="11">
        <f t="shared" si="632"/>
        <v>0</v>
      </c>
      <c r="U5000" s="11">
        <f t="shared" si="632"/>
        <v>19224.357468661583</v>
      </c>
    </row>
    <row r="5001" spans="1:21" x14ac:dyDescent="0.2">
      <c r="A5001" s="5">
        <v>5049</v>
      </c>
      <c r="B5001" s="17">
        <v>1</v>
      </c>
      <c r="C5001" s="16">
        <v>1</v>
      </c>
      <c r="D5001" s="16">
        <v>1971</v>
      </c>
      <c r="E5001" s="18">
        <v>25934</v>
      </c>
      <c r="F5001" s="9" t="s">
        <v>4926</v>
      </c>
      <c r="G5001" s="3">
        <v>800000</v>
      </c>
      <c r="H5001" s="3">
        <v>98000000</v>
      </c>
      <c r="I5001" s="3">
        <v>98000000</v>
      </c>
      <c r="J5001" s="8" t="str">
        <f t="shared" si="626"/>
        <v/>
      </c>
      <c r="K5001" s="8" t="str">
        <f t="shared" si="627"/>
        <v/>
      </c>
      <c r="L5001" s="8" t="str">
        <f t="shared" si="628"/>
        <v>Billy Jack</v>
      </c>
      <c r="M5001" s="8" t="str">
        <f t="shared" si="629"/>
        <v/>
      </c>
      <c r="N5001" s="8" t="str">
        <f t="shared" si="625"/>
        <v>Billy Jack</v>
      </c>
      <c r="O5001" s="10">
        <f>INDEX(cpi!$A$1:$M$106,MATCH($D5001,cpi!$A:$A,0),MATCH($C5001,cpi!$1:$1,0))</f>
        <v>39.799999999999997</v>
      </c>
      <c r="P5001" s="10">
        <f>cpi!$I$2</f>
        <v>245.51900000000001</v>
      </c>
      <c r="Q5001" s="10">
        <f t="shared" si="630"/>
        <v>6.1688190954773878</v>
      </c>
      <c r="R5001" s="8" t="str">
        <f t="shared" si="631"/>
        <v/>
      </c>
      <c r="S5001" s="11">
        <f t="shared" si="632"/>
        <v>4935055.2763819098</v>
      </c>
      <c r="T5001" s="11">
        <f t="shared" si="632"/>
        <v>604544271.35678399</v>
      </c>
      <c r="U5001" s="11">
        <f t="shared" si="632"/>
        <v>604544271.35678399</v>
      </c>
    </row>
    <row r="5002" spans="1:21" x14ac:dyDescent="0.2">
      <c r="A5002" s="5">
        <v>5051</v>
      </c>
      <c r="B5002" s="17">
        <v>30</v>
      </c>
      <c r="C5002" s="16">
        <v>12</v>
      </c>
      <c r="D5002" s="16">
        <v>2011</v>
      </c>
      <c r="E5002" s="18">
        <v>41437</v>
      </c>
      <c r="F5002" s="9" t="s">
        <v>4927</v>
      </c>
      <c r="G5002" s="3">
        <v>800000</v>
      </c>
      <c r="H5002" s="3">
        <v>7098492</v>
      </c>
      <c r="I5002" s="3">
        <v>24426169</v>
      </c>
      <c r="J5002" s="8" t="str">
        <f t="shared" si="626"/>
        <v/>
      </c>
      <c r="K5002" s="8" t="str">
        <f t="shared" si="627"/>
        <v/>
      </c>
      <c r="L5002" s="8" t="str">
        <f t="shared" si="628"/>
        <v>Jodaeiye Nader az Simin</v>
      </c>
      <c r="M5002" s="8" t="str">
        <f t="shared" si="629"/>
        <v/>
      </c>
      <c r="N5002" s="8" t="str">
        <f t="shared" si="625"/>
        <v>Jodaeiye Nader az Simin</v>
      </c>
      <c r="O5002" s="10">
        <f>INDEX(cpi!$A$1:$M$106,MATCH($D5002,cpi!$A:$A,0),MATCH($C5002,cpi!$1:$1,0))</f>
        <v>225.672</v>
      </c>
      <c r="P5002" s="10">
        <f>cpi!$I$2</f>
        <v>245.51900000000001</v>
      </c>
      <c r="Q5002" s="10">
        <f t="shared" si="630"/>
        <v>1.0879462228366834</v>
      </c>
      <c r="R5002" s="8" t="str">
        <f t="shared" si="631"/>
        <v/>
      </c>
      <c r="S5002" s="11">
        <f t="shared" si="632"/>
        <v>870356.97826934676</v>
      </c>
      <c r="T5002" s="11">
        <f t="shared" si="632"/>
        <v>7722777.5592364147</v>
      </c>
      <c r="U5002" s="11">
        <f t="shared" si="632"/>
        <v>26574358.301920488</v>
      </c>
    </row>
    <row r="5003" spans="1:21" x14ac:dyDescent="0.2">
      <c r="A5003" s="5">
        <v>5052</v>
      </c>
      <c r="B5003" s="17">
        <v>10</v>
      </c>
      <c r="C5003" s="16">
        <v>5</v>
      </c>
      <c r="D5003" s="16">
        <v>1996</v>
      </c>
      <c r="E5003" s="18">
        <v>35343</v>
      </c>
      <c r="F5003" s="9" t="s">
        <v>4928</v>
      </c>
      <c r="G5003" s="3">
        <v>800000</v>
      </c>
      <c r="H5003" s="3">
        <v>4198137</v>
      </c>
      <c r="I5003" s="3">
        <v>5034794</v>
      </c>
      <c r="J5003" s="8" t="str">
        <f t="shared" si="626"/>
        <v/>
      </c>
      <c r="K5003" s="8" t="str">
        <f t="shared" si="627"/>
        <v/>
      </c>
      <c r="L5003" s="8" t="str">
        <f t="shared" si="628"/>
        <v>Welcome to the Dollhouse</v>
      </c>
      <c r="M5003" s="8" t="str">
        <f t="shared" si="629"/>
        <v/>
      </c>
      <c r="N5003" s="8" t="str">
        <f t="shared" si="625"/>
        <v>Welcome to the Dollhouse</v>
      </c>
      <c r="O5003" s="10">
        <f>INDEX(cpi!$A$1:$M$106,MATCH($D5003,cpi!$A:$A,0),MATCH($C5003,cpi!$1:$1,0))</f>
        <v>156.6</v>
      </c>
      <c r="P5003" s="10">
        <f>cpi!$I$2</f>
        <v>245.51900000000001</v>
      </c>
      <c r="Q5003" s="10">
        <f t="shared" si="630"/>
        <v>1.5678097062579821</v>
      </c>
      <c r="R5003" s="8" t="str">
        <f t="shared" si="631"/>
        <v/>
      </c>
      <c r="S5003" s="11">
        <f t="shared" si="632"/>
        <v>1254247.7650063857</v>
      </c>
      <c r="T5003" s="11">
        <f t="shared" si="632"/>
        <v>6581879.9368007658</v>
      </c>
      <c r="U5003" s="11">
        <f t="shared" si="632"/>
        <v>7893598.9022094505</v>
      </c>
    </row>
    <row r="5004" spans="1:21" x14ac:dyDescent="0.2">
      <c r="A5004" s="5">
        <v>5053</v>
      </c>
      <c r="B5004" s="17">
        <v>28</v>
      </c>
      <c r="C5004" s="16">
        <v>3</v>
      </c>
      <c r="D5004" s="16">
        <v>2003</v>
      </c>
      <c r="E5004" s="18">
        <v>38445</v>
      </c>
      <c r="F5004" s="9" t="s">
        <v>4929</v>
      </c>
      <c r="G5004" s="3">
        <v>800000</v>
      </c>
      <c r="H5004" s="3">
        <v>2073984</v>
      </c>
      <c r="I5004" s="3">
        <v>2900578</v>
      </c>
      <c r="J5004" s="8" t="str">
        <f t="shared" si="626"/>
        <v/>
      </c>
      <c r="K5004" s="8" t="str">
        <f t="shared" si="627"/>
        <v/>
      </c>
      <c r="L5004" s="8" t="str">
        <f t="shared" si="628"/>
        <v>Raising Victor Vargas</v>
      </c>
      <c r="M5004" s="8" t="str">
        <f t="shared" si="629"/>
        <v/>
      </c>
      <c r="N5004" s="8" t="str">
        <f t="shared" si="625"/>
        <v>Raising Victor Vargas</v>
      </c>
      <c r="O5004" s="10">
        <f>INDEX(cpi!$A$1:$M$106,MATCH($D5004,cpi!$A:$A,0),MATCH($C5004,cpi!$1:$1,0))</f>
        <v>184.2</v>
      </c>
      <c r="P5004" s="10">
        <f>cpi!$I$2</f>
        <v>245.51900000000001</v>
      </c>
      <c r="Q5004" s="10">
        <f t="shared" si="630"/>
        <v>1.3328935939196527</v>
      </c>
      <c r="R5004" s="8" t="str">
        <f t="shared" si="631"/>
        <v/>
      </c>
      <c r="S5004" s="11">
        <f t="shared" si="632"/>
        <v>1066314.8751357221</v>
      </c>
      <c r="T5004" s="11">
        <f t="shared" si="632"/>
        <v>2764399.9874918568</v>
      </c>
      <c r="U5004" s="11">
        <f t="shared" si="632"/>
        <v>3866161.8348642783</v>
      </c>
    </row>
    <row r="5005" spans="1:21" x14ac:dyDescent="0.2">
      <c r="A5005" s="5">
        <v>5054</v>
      </c>
      <c r="B5005" s="17">
        <v>1</v>
      </c>
      <c r="C5005" s="16">
        <v>10</v>
      </c>
      <c r="D5005" s="16">
        <v>1993</v>
      </c>
      <c r="E5005" s="18">
        <v>33979</v>
      </c>
      <c r="F5005" s="9" t="s">
        <v>4930</v>
      </c>
      <c r="G5005" s="3">
        <v>800000</v>
      </c>
      <c r="H5005" s="3">
        <v>1001437</v>
      </c>
      <c r="I5005" s="3">
        <v>1001437</v>
      </c>
      <c r="J5005" s="8" t="str">
        <f t="shared" si="626"/>
        <v/>
      </c>
      <c r="K5005" s="8" t="str">
        <f t="shared" si="627"/>
        <v/>
      </c>
      <c r="L5005" s="8" t="str">
        <f t="shared" si="628"/>
        <v>Ruby in Paradise</v>
      </c>
      <c r="M5005" s="8" t="str">
        <f t="shared" si="629"/>
        <v/>
      </c>
      <c r="N5005" s="8" t="str">
        <f t="shared" si="625"/>
        <v>Ruby in Paradise</v>
      </c>
      <c r="O5005" s="10">
        <f>INDEX(cpi!$A$1:$M$106,MATCH($D5005,cpi!$A:$A,0),MATCH($C5005,cpi!$1:$1,0))</f>
        <v>145.69999999999999</v>
      </c>
      <c r="P5005" s="10">
        <f>cpi!$I$2</f>
        <v>245.51900000000001</v>
      </c>
      <c r="Q5005" s="10">
        <f t="shared" si="630"/>
        <v>1.6850995195607414</v>
      </c>
      <c r="R5005" s="8" t="str">
        <f t="shared" si="631"/>
        <v/>
      </c>
      <c r="S5005" s="11">
        <f t="shared" si="632"/>
        <v>1348079.6156485931</v>
      </c>
      <c r="T5005" s="11">
        <f t="shared" si="632"/>
        <v>1687521.0075703503</v>
      </c>
      <c r="U5005" s="11">
        <f t="shared" si="632"/>
        <v>1687521.0075703503</v>
      </c>
    </row>
    <row r="5006" spans="1:21" x14ac:dyDescent="0.2">
      <c r="A5006" s="5">
        <v>5055</v>
      </c>
      <c r="B5006" s="17">
        <v>9</v>
      </c>
      <c r="C5006" s="16">
        <v>8</v>
      </c>
      <c r="D5006" s="16">
        <v>2002</v>
      </c>
      <c r="E5006" s="18">
        <v>37507</v>
      </c>
      <c r="F5006" s="9" t="s">
        <v>4931</v>
      </c>
      <c r="G5006" s="3">
        <v>800000</v>
      </c>
      <c r="H5006" s="3">
        <v>881950</v>
      </c>
      <c r="I5006" s="3">
        <v>881950</v>
      </c>
      <c r="J5006" s="8" t="str">
        <f t="shared" si="626"/>
        <v/>
      </c>
      <c r="K5006" s="8" t="str">
        <f t="shared" si="627"/>
        <v/>
      </c>
      <c r="L5006" s="8" t="str">
        <f t="shared" si="628"/>
        <v>Pandora's Box</v>
      </c>
      <c r="M5006" s="8" t="str">
        <f t="shared" si="629"/>
        <v/>
      </c>
      <c r="N5006" s="8" t="str">
        <f t="shared" si="625"/>
        <v>Pandora's Box</v>
      </c>
      <c r="O5006" s="10">
        <f>INDEX(cpi!$A$1:$M$106,MATCH($D5006,cpi!$A:$A,0),MATCH($C5006,cpi!$1:$1,0))</f>
        <v>180.7</v>
      </c>
      <c r="P5006" s="10">
        <f>cpi!$I$2</f>
        <v>245.51900000000001</v>
      </c>
      <c r="Q5006" s="10">
        <f t="shared" si="630"/>
        <v>1.3587105700055342</v>
      </c>
      <c r="R5006" s="8" t="str">
        <f t="shared" si="631"/>
        <v/>
      </c>
      <c r="S5006" s="11">
        <f t="shared" si="632"/>
        <v>1086968.4560044273</v>
      </c>
      <c r="T5006" s="11">
        <f t="shared" si="632"/>
        <v>1198314.7872163809</v>
      </c>
      <c r="U5006" s="11">
        <f t="shared" si="632"/>
        <v>1198314.7872163809</v>
      </c>
    </row>
    <row r="5007" spans="1:21" x14ac:dyDescent="0.2">
      <c r="A5007" s="5">
        <v>5056</v>
      </c>
      <c r="B5007" s="17">
        <v>18</v>
      </c>
      <c r="C5007" s="16">
        <v>7</v>
      </c>
      <c r="D5007" s="16">
        <v>2007</v>
      </c>
      <c r="E5007" s="18">
        <v>39606</v>
      </c>
      <c r="F5007" s="9" t="s">
        <v>4932</v>
      </c>
      <c r="G5007" s="3">
        <v>800000</v>
      </c>
      <c r="H5007" s="3">
        <v>200433</v>
      </c>
      <c r="I5007" s="3">
        <v>200433</v>
      </c>
      <c r="J5007" s="8" t="str">
        <f t="shared" si="626"/>
        <v/>
      </c>
      <c r="K5007" s="8" t="str">
        <f t="shared" si="627"/>
        <v/>
      </c>
      <c r="L5007" s="8" t="str">
        <f t="shared" si="628"/>
        <v>Cama adentro</v>
      </c>
      <c r="M5007" s="8" t="str">
        <f t="shared" si="629"/>
        <v/>
      </c>
      <c r="N5007" s="8" t="str">
        <f t="shared" si="625"/>
        <v>Cama adentro</v>
      </c>
      <c r="O5007" s="10">
        <f>INDEX(cpi!$A$1:$M$106,MATCH($D5007,cpi!$A:$A,0),MATCH($C5007,cpi!$1:$1,0))</f>
        <v>208.29900000000001</v>
      </c>
      <c r="P5007" s="10">
        <f>cpi!$I$2</f>
        <v>245.51900000000001</v>
      </c>
      <c r="Q5007" s="10">
        <f t="shared" si="630"/>
        <v>1.1786854473617252</v>
      </c>
      <c r="R5007" s="8" t="str">
        <f t="shared" si="631"/>
        <v/>
      </c>
      <c r="S5007" s="11">
        <f t="shared" si="632"/>
        <v>942948.35788938019</v>
      </c>
      <c r="T5007" s="11">
        <f t="shared" si="632"/>
        <v>236247.46027105267</v>
      </c>
      <c r="U5007" s="11">
        <f t="shared" si="632"/>
        <v>236247.46027105267</v>
      </c>
    </row>
    <row r="5008" spans="1:21" x14ac:dyDescent="0.2">
      <c r="A5008" s="5">
        <v>5057</v>
      </c>
      <c r="B5008" s="17">
        <v>10</v>
      </c>
      <c r="C5008" s="16">
        <v>3</v>
      </c>
      <c r="D5008" s="16">
        <v>2000</v>
      </c>
      <c r="E5008" s="18">
        <v>36802</v>
      </c>
      <c r="F5008" s="9" t="s">
        <v>4933</v>
      </c>
      <c r="G5008" s="3">
        <v>800000</v>
      </c>
      <c r="H5008" s="3">
        <v>144583</v>
      </c>
      <c r="I5008" s="3">
        <v>371647</v>
      </c>
      <c r="J5008" s="8" t="str">
        <f t="shared" si="626"/>
        <v/>
      </c>
      <c r="K5008" s="8" t="str">
        <f t="shared" si="627"/>
        <v/>
      </c>
      <c r="L5008" s="8" t="str">
        <f t="shared" si="628"/>
        <v>Deterrence</v>
      </c>
      <c r="M5008" s="8" t="str">
        <f t="shared" si="629"/>
        <v/>
      </c>
      <c r="N5008" s="8" t="str">
        <f t="shared" si="625"/>
        <v>Deterrence</v>
      </c>
      <c r="O5008" s="10">
        <f>INDEX(cpi!$A$1:$M$106,MATCH($D5008,cpi!$A:$A,0),MATCH($C5008,cpi!$1:$1,0))</f>
        <v>171.2</v>
      </c>
      <c r="P5008" s="10">
        <f>cpi!$I$2</f>
        <v>245.51900000000001</v>
      </c>
      <c r="Q5008" s="10">
        <f t="shared" si="630"/>
        <v>1.4341063084112151</v>
      </c>
      <c r="R5008" s="8" t="str">
        <f t="shared" si="631"/>
        <v/>
      </c>
      <c r="S5008" s="11">
        <f t="shared" si="632"/>
        <v>1147285.0467289721</v>
      </c>
      <c r="T5008" s="11">
        <f t="shared" si="632"/>
        <v>207347.39238901873</v>
      </c>
      <c r="U5008" s="11">
        <f t="shared" si="632"/>
        <v>532981.30720210285</v>
      </c>
    </row>
    <row r="5009" spans="1:21" x14ac:dyDescent="0.2">
      <c r="A5009" s="5">
        <v>5058</v>
      </c>
      <c r="B5009" s="17">
        <v>7</v>
      </c>
      <c r="C5009" s="16">
        <v>5</v>
      </c>
      <c r="D5009" s="16">
        <v>2004</v>
      </c>
      <c r="E5009" s="18">
        <v>38173</v>
      </c>
      <c r="F5009" s="9" t="s">
        <v>4934</v>
      </c>
      <c r="G5009" s="3">
        <v>800000</v>
      </c>
      <c r="H5009" s="3">
        <v>62544</v>
      </c>
      <c r="I5009" s="3">
        <v>62544</v>
      </c>
      <c r="J5009" s="8" t="str">
        <f t="shared" si="626"/>
        <v/>
      </c>
      <c r="K5009" s="8" t="str">
        <f t="shared" si="627"/>
        <v/>
      </c>
      <c r="L5009" s="8" t="str">
        <f t="shared" si="628"/>
        <v>The Mudge Boy</v>
      </c>
      <c r="M5009" s="8" t="str">
        <f t="shared" si="629"/>
        <v/>
      </c>
      <c r="N5009" s="8" t="str">
        <f t="shared" si="625"/>
        <v>The Mudge Boy</v>
      </c>
      <c r="O5009" s="10">
        <f>INDEX(cpi!$A$1:$M$106,MATCH($D5009,cpi!$A:$A,0),MATCH($C5009,cpi!$1:$1,0))</f>
        <v>189.1</v>
      </c>
      <c r="P5009" s="10">
        <f>cpi!$I$2</f>
        <v>245.51900000000001</v>
      </c>
      <c r="Q5009" s="10">
        <f t="shared" si="630"/>
        <v>1.2983553675304074</v>
      </c>
      <c r="R5009" s="8" t="str">
        <f t="shared" si="631"/>
        <v/>
      </c>
      <c r="S5009" s="11">
        <f t="shared" si="632"/>
        <v>1038684.2940243259</v>
      </c>
      <c r="T5009" s="11">
        <f t="shared" si="632"/>
        <v>81204.3381068218</v>
      </c>
      <c r="U5009" s="11">
        <f t="shared" si="632"/>
        <v>81204.3381068218</v>
      </c>
    </row>
    <row r="5010" spans="1:21" x14ac:dyDescent="0.2">
      <c r="A5010" s="5">
        <v>5059</v>
      </c>
      <c r="B5010" s="17">
        <v>11</v>
      </c>
      <c r="C5010" s="16">
        <v>4</v>
      </c>
      <c r="D5010" s="16">
        <v>2003</v>
      </c>
      <c r="E5010" s="18">
        <v>37929</v>
      </c>
      <c r="F5010" s="9" t="s">
        <v>4935</v>
      </c>
      <c r="G5010" s="3">
        <v>800000</v>
      </c>
      <c r="H5010" s="3">
        <v>58163</v>
      </c>
      <c r="I5010" s="3">
        <v>58163</v>
      </c>
      <c r="J5010" s="8" t="str">
        <f t="shared" si="626"/>
        <v/>
      </c>
      <c r="K5010" s="8" t="str">
        <f t="shared" si="627"/>
        <v/>
      </c>
      <c r="L5010" s="8" t="str">
        <f t="shared" si="628"/>
        <v>The Young Unknowns</v>
      </c>
      <c r="M5010" s="8" t="str">
        <f t="shared" si="629"/>
        <v/>
      </c>
      <c r="N5010" s="8" t="str">
        <f t="shared" si="625"/>
        <v>The Young Unknowns</v>
      </c>
      <c r="O5010" s="10">
        <f>INDEX(cpi!$A$1:$M$106,MATCH($D5010,cpi!$A:$A,0),MATCH($C5010,cpi!$1:$1,0))</f>
        <v>183.8</v>
      </c>
      <c r="P5010" s="10">
        <f>cpi!$I$2</f>
        <v>245.51900000000001</v>
      </c>
      <c r="Q5010" s="10">
        <f t="shared" si="630"/>
        <v>1.3357943416757345</v>
      </c>
      <c r="R5010" s="8" t="str">
        <f t="shared" si="631"/>
        <v/>
      </c>
      <c r="S5010" s="11">
        <f t="shared" si="632"/>
        <v>1068635.4733405877</v>
      </c>
      <c r="T5010" s="11">
        <f t="shared" si="632"/>
        <v>77693.80629488574</v>
      </c>
      <c r="U5010" s="11">
        <f t="shared" si="632"/>
        <v>77693.80629488574</v>
      </c>
    </row>
    <row r="5011" spans="1:21" x14ac:dyDescent="0.2">
      <c r="A5011" s="5">
        <v>5060</v>
      </c>
      <c r="B5011" s="17">
        <v>19</v>
      </c>
      <c r="C5011" s="16">
        <v>6</v>
      </c>
      <c r="D5011" s="16">
        <v>2009</v>
      </c>
      <c r="E5011" s="18">
        <v>40365</v>
      </c>
      <c r="F5011" s="9" t="s">
        <v>4936</v>
      </c>
      <c r="G5011" s="3">
        <v>800000</v>
      </c>
      <c r="H5011" s="3">
        <v>46742</v>
      </c>
      <c r="I5011" s="3">
        <v>2194020</v>
      </c>
      <c r="J5011" s="8" t="str">
        <f t="shared" si="626"/>
        <v/>
      </c>
      <c r="K5011" s="8" t="str">
        <f t="shared" si="627"/>
        <v/>
      </c>
      <c r="L5011" s="8" t="str">
        <f t="shared" si="628"/>
        <v>Dod sno</v>
      </c>
      <c r="M5011" s="8" t="str">
        <f t="shared" si="629"/>
        <v/>
      </c>
      <c r="N5011" s="8" t="str">
        <f t="shared" si="625"/>
        <v>Dod sno</v>
      </c>
      <c r="O5011" s="10">
        <f>INDEX(cpi!$A$1:$M$106,MATCH($D5011,cpi!$A:$A,0),MATCH($C5011,cpi!$1:$1,0))</f>
        <v>215.69300000000001</v>
      </c>
      <c r="P5011" s="10">
        <f>cpi!$I$2</f>
        <v>245.51900000000001</v>
      </c>
      <c r="Q5011" s="10">
        <f t="shared" si="630"/>
        <v>1.1382798700004173</v>
      </c>
      <c r="R5011" s="8" t="str">
        <f t="shared" si="631"/>
        <v/>
      </c>
      <c r="S5011" s="11">
        <f t="shared" si="632"/>
        <v>910623.89600033383</v>
      </c>
      <c r="T5011" s="11">
        <f t="shared" si="632"/>
        <v>53205.477683559504</v>
      </c>
      <c r="U5011" s="11">
        <f t="shared" si="632"/>
        <v>2497408.8003783156</v>
      </c>
    </row>
    <row r="5012" spans="1:21" x14ac:dyDescent="0.2">
      <c r="A5012" s="5">
        <v>5061</v>
      </c>
      <c r="B5012" s="17">
        <v>19</v>
      </c>
      <c r="C5012" s="16">
        <v>9</v>
      </c>
      <c r="D5012" s="16">
        <v>2014</v>
      </c>
      <c r="E5012" s="18">
        <v>42194</v>
      </c>
      <c r="F5012" s="9" t="s">
        <v>4937</v>
      </c>
      <c r="G5012" s="3">
        <v>800000</v>
      </c>
      <c r="H5012" s="3">
        <v>35688</v>
      </c>
      <c r="I5012" s="3">
        <v>35688</v>
      </c>
      <c r="J5012" s="8" t="str">
        <f t="shared" si="626"/>
        <v/>
      </c>
      <c r="K5012" s="8" t="str">
        <f t="shared" si="627"/>
        <v/>
      </c>
      <c r="L5012" s="8" t="str">
        <f t="shared" si="628"/>
        <v>Not Cool</v>
      </c>
      <c r="M5012" s="8" t="str">
        <f t="shared" si="629"/>
        <v/>
      </c>
      <c r="N5012" s="8" t="str">
        <f t="shared" si="625"/>
        <v>Not Cool</v>
      </c>
      <c r="O5012" s="10">
        <f>INDEX(cpi!$A$1:$M$106,MATCH($D5012,cpi!$A:$A,0),MATCH($C5012,cpi!$1:$1,0))</f>
        <v>238.03100000000001</v>
      </c>
      <c r="P5012" s="10">
        <f>cpi!$I$2</f>
        <v>245.51900000000001</v>
      </c>
      <c r="Q5012" s="10">
        <f t="shared" si="630"/>
        <v>1.0314580873919783</v>
      </c>
      <c r="R5012" s="8" t="str">
        <f t="shared" si="631"/>
        <v/>
      </c>
      <c r="S5012" s="11">
        <f t="shared" si="632"/>
        <v>825166.46991358267</v>
      </c>
      <c r="T5012" s="11">
        <f t="shared" si="632"/>
        <v>36810.676222844922</v>
      </c>
      <c r="U5012" s="11">
        <f t="shared" si="632"/>
        <v>36810.676222844922</v>
      </c>
    </row>
    <row r="5013" spans="1:21" x14ac:dyDescent="0.2">
      <c r="A5013" s="5">
        <v>5062</v>
      </c>
      <c r="B5013" s="17">
        <v>3</v>
      </c>
      <c r="C5013" s="16">
        <v>2</v>
      </c>
      <c r="D5013" s="16">
        <v>2012</v>
      </c>
      <c r="E5013" s="18">
        <v>40970</v>
      </c>
      <c r="F5013" s="9" t="s">
        <v>4938</v>
      </c>
      <c r="G5013" s="3">
        <v>800000</v>
      </c>
      <c r="H5013" s="3">
        <v>29063</v>
      </c>
      <c r="I5013" s="3">
        <v>462206</v>
      </c>
      <c r="J5013" s="8" t="str">
        <f t="shared" si="626"/>
        <v/>
      </c>
      <c r="K5013" s="8" t="str">
        <f t="shared" si="627"/>
        <v/>
      </c>
      <c r="L5013" s="8" t="str">
        <f t="shared" si="628"/>
        <v>Kill List</v>
      </c>
      <c r="M5013" s="8" t="str">
        <f t="shared" si="629"/>
        <v/>
      </c>
      <c r="N5013" s="8" t="str">
        <f t="shared" si="625"/>
        <v>Kill List</v>
      </c>
      <c r="O5013" s="10">
        <f>INDEX(cpi!$A$1:$M$106,MATCH($D5013,cpi!$A:$A,0),MATCH($C5013,cpi!$1:$1,0))</f>
        <v>227.66300000000001</v>
      </c>
      <c r="P5013" s="10">
        <f>cpi!$I$2</f>
        <v>245.51900000000001</v>
      </c>
      <c r="Q5013" s="10">
        <f t="shared" si="630"/>
        <v>1.0784317170554722</v>
      </c>
      <c r="R5013" s="8" t="str">
        <f t="shared" si="631"/>
        <v/>
      </c>
      <c r="S5013" s="11">
        <f t="shared" si="632"/>
        <v>862745.3736443778</v>
      </c>
      <c r="T5013" s="11">
        <f t="shared" si="632"/>
        <v>31342.460992783192</v>
      </c>
      <c r="U5013" s="11">
        <f t="shared" si="632"/>
        <v>498457.6102133416</v>
      </c>
    </row>
    <row r="5014" spans="1:21" x14ac:dyDescent="0.2">
      <c r="A5014" s="5">
        <v>5063</v>
      </c>
      <c r="B5014" s="17">
        <v>9</v>
      </c>
      <c r="C5014" s="16">
        <v>1</v>
      </c>
      <c r="D5014" s="16">
        <v>2015</v>
      </c>
      <c r="E5014" s="18">
        <v>42248</v>
      </c>
      <c r="F5014" s="9" t="s">
        <v>4939</v>
      </c>
      <c r="G5014" s="3">
        <v>800000</v>
      </c>
      <c r="H5014" s="3">
        <v>0</v>
      </c>
      <c r="I5014" s="3">
        <v>0</v>
      </c>
      <c r="J5014" s="8">
        <f t="shared" si="626"/>
        <v>1</v>
      </c>
      <c r="K5014" s="8" t="str">
        <f t="shared" si="627"/>
        <v/>
      </c>
      <c r="L5014" s="8" t="str">
        <f t="shared" si="628"/>
        <v>Vessel</v>
      </c>
      <c r="M5014" s="8" t="str">
        <f t="shared" si="629"/>
        <v/>
      </c>
      <c r="N5014" s="8" t="str">
        <f t="shared" si="625"/>
        <v>Vessel</v>
      </c>
      <c r="O5014" s="10">
        <f>INDEX(cpi!$A$1:$M$106,MATCH($D5014,cpi!$A:$A,0),MATCH($C5014,cpi!$1:$1,0))</f>
        <v>233.70699999999999</v>
      </c>
      <c r="P5014" s="10">
        <f>cpi!$I$2</f>
        <v>245.51900000000001</v>
      </c>
      <c r="Q5014" s="10">
        <f t="shared" si="630"/>
        <v>1.050541917871523</v>
      </c>
      <c r="R5014" s="8" t="str">
        <f t="shared" si="631"/>
        <v/>
      </c>
      <c r="S5014" s="11">
        <f t="shared" si="632"/>
        <v>840433.53429721831</v>
      </c>
      <c r="T5014" s="11">
        <f t="shared" si="632"/>
        <v>0</v>
      </c>
      <c r="U5014" s="11">
        <f t="shared" si="632"/>
        <v>0</v>
      </c>
    </row>
    <row r="5015" spans="1:21" x14ac:dyDescent="0.2">
      <c r="A5015" s="5">
        <v>5064</v>
      </c>
      <c r="B5015" s="17">
        <v>6</v>
      </c>
      <c r="C5015" s="16">
        <v>8</v>
      </c>
      <c r="D5015" s="16">
        <v>2004</v>
      </c>
      <c r="E5015" s="18">
        <v>38146</v>
      </c>
      <c r="F5015" s="9" t="s">
        <v>4940</v>
      </c>
      <c r="G5015" s="3">
        <v>780000</v>
      </c>
      <c r="H5015" s="3">
        <v>1310470</v>
      </c>
      <c r="I5015" s="3">
        <v>1310470</v>
      </c>
      <c r="J5015" s="8" t="str">
        <f t="shared" si="626"/>
        <v/>
      </c>
      <c r="K5015" s="8" t="str">
        <f t="shared" si="627"/>
        <v/>
      </c>
      <c r="L5015" s="8" t="str">
        <f t="shared" si="628"/>
        <v>Saints and Soldiers</v>
      </c>
      <c r="M5015" s="8" t="str">
        <f t="shared" si="629"/>
        <v/>
      </c>
      <c r="N5015" s="8" t="str">
        <f t="shared" si="625"/>
        <v>Saints and Soldiers</v>
      </c>
      <c r="O5015" s="10">
        <f>INDEX(cpi!$A$1:$M$106,MATCH($D5015,cpi!$A:$A,0),MATCH($C5015,cpi!$1:$1,0))</f>
        <v>189.5</v>
      </c>
      <c r="P5015" s="10">
        <f>cpi!$I$2</f>
        <v>245.51900000000001</v>
      </c>
      <c r="Q5015" s="10">
        <f t="shared" si="630"/>
        <v>1.2956147757255938</v>
      </c>
      <c r="R5015" s="8" t="str">
        <f t="shared" si="631"/>
        <v/>
      </c>
      <c r="S5015" s="11">
        <f t="shared" si="632"/>
        <v>1010579.5250659632</v>
      </c>
      <c r="T5015" s="11">
        <f t="shared" si="632"/>
        <v>1697864.2951451188</v>
      </c>
      <c r="U5015" s="11">
        <f t="shared" si="632"/>
        <v>1697864.2951451188</v>
      </c>
    </row>
    <row r="5016" spans="1:21" x14ac:dyDescent="0.2">
      <c r="A5016" s="5">
        <v>5065</v>
      </c>
      <c r="B5016" s="17">
        <v>11</v>
      </c>
      <c r="C5016" s="16">
        <v>8</v>
      </c>
      <c r="D5016" s="16">
        <v>1973</v>
      </c>
      <c r="E5016" s="18">
        <v>26976</v>
      </c>
      <c r="F5016" s="9" t="s">
        <v>4941</v>
      </c>
      <c r="G5016" s="3">
        <v>777000</v>
      </c>
      <c r="H5016" s="3">
        <v>115000000</v>
      </c>
      <c r="I5016" s="3">
        <v>140000000</v>
      </c>
      <c r="J5016" s="8" t="str">
        <f t="shared" si="626"/>
        <v/>
      </c>
      <c r="K5016" s="8" t="str">
        <f t="shared" si="627"/>
        <v/>
      </c>
      <c r="L5016" s="8" t="str">
        <f t="shared" si="628"/>
        <v>American Graffiti</v>
      </c>
      <c r="M5016" s="8" t="str">
        <f t="shared" si="629"/>
        <v/>
      </c>
      <c r="N5016" s="8" t="str">
        <f t="shared" si="625"/>
        <v>American Graffiti</v>
      </c>
      <c r="O5016" s="10">
        <f>INDEX(cpi!$A$1:$M$106,MATCH($D5016,cpi!$A:$A,0),MATCH($C5016,cpi!$1:$1,0))</f>
        <v>45.1</v>
      </c>
      <c r="P5016" s="10">
        <f>cpi!$I$2</f>
        <v>245.51900000000001</v>
      </c>
      <c r="Q5016" s="10">
        <f t="shared" si="630"/>
        <v>5.4438802660753876</v>
      </c>
      <c r="R5016" s="8" t="str">
        <f t="shared" si="631"/>
        <v/>
      </c>
      <c r="S5016" s="11">
        <f t="shared" si="632"/>
        <v>4229894.9667405766</v>
      </c>
      <c r="T5016" s="11">
        <f t="shared" si="632"/>
        <v>626046230.59866953</v>
      </c>
      <c r="U5016" s="11">
        <f t="shared" si="632"/>
        <v>762143237.2505542</v>
      </c>
    </row>
    <row r="5017" spans="1:21" x14ac:dyDescent="0.2">
      <c r="A5017" s="5">
        <v>5066</v>
      </c>
      <c r="B5017" s="17">
        <v>8</v>
      </c>
      <c r="C5017" s="16">
        <v>9</v>
      </c>
      <c r="D5017" s="16">
        <v>2006</v>
      </c>
      <c r="E5017" s="18">
        <v>38938</v>
      </c>
      <c r="F5017" s="9" t="s">
        <v>4942</v>
      </c>
      <c r="G5017" s="3">
        <v>775000</v>
      </c>
      <c r="H5017" s="3">
        <v>0</v>
      </c>
      <c r="I5017" s="3">
        <v>0</v>
      </c>
      <c r="J5017" s="8">
        <f t="shared" si="626"/>
        <v>1</v>
      </c>
      <c r="K5017" s="8" t="str">
        <f t="shared" si="627"/>
        <v/>
      </c>
      <c r="L5017" s="8" t="str">
        <f t="shared" si="628"/>
        <v>Iraq for Sale: The War Profiteers</v>
      </c>
      <c r="M5017" s="8" t="str">
        <f t="shared" si="629"/>
        <v/>
      </c>
      <c r="N5017" s="8" t="str">
        <f t="shared" si="625"/>
        <v>Iraq for Sale: The War Profiteers</v>
      </c>
      <c r="O5017" s="10">
        <f>INDEX(cpi!$A$1:$M$106,MATCH($D5017,cpi!$A:$A,0),MATCH($C5017,cpi!$1:$1,0))</f>
        <v>202.9</v>
      </c>
      <c r="P5017" s="10">
        <f>cpi!$I$2</f>
        <v>245.51900000000001</v>
      </c>
      <c r="Q5017" s="10">
        <f t="shared" si="630"/>
        <v>1.2100492853622473</v>
      </c>
      <c r="R5017" s="8" t="str">
        <f t="shared" si="631"/>
        <v/>
      </c>
      <c r="S5017" s="11">
        <f t="shared" si="632"/>
        <v>937788.19615574169</v>
      </c>
      <c r="T5017" s="11">
        <f t="shared" si="632"/>
        <v>0</v>
      </c>
      <c r="U5017" s="11">
        <f t="shared" si="632"/>
        <v>0</v>
      </c>
    </row>
    <row r="5018" spans="1:21" x14ac:dyDescent="0.2">
      <c r="A5018" s="5">
        <v>5067</v>
      </c>
      <c r="B5018" s="17">
        <v>9</v>
      </c>
      <c r="C5018" s="16">
        <v>9</v>
      </c>
      <c r="D5018" s="16">
        <v>2011</v>
      </c>
      <c r="E5018" s="18">
        <v>40795</v>
      </c>
      <c r="F5018" s="9" t="s">
        <v>4943</v>
      </c>
      <c r="G5018" s="3">
        <v>750000</v>
      </c>
      <c r="H5018" s="3">
        <v>7706436</v>
      </c>
      <c r="I5018" s="3">
        <v>7712436</v>
      </c>
      <c r="J5018" s="8" t="str">
        <f t="shared" si="626"/>
        <v/>
      </c>
      <c r="K5018" s="8" t="str">
        <f t="shared" si="627"/>
        <v/>
      </c>
      <c r="L5018" s="8" t="str">
        <f t="shared" si="628"/>
        <v>Kevin Hart: Laugh at My Pain</v>
      </c>
      <c r="M5018" s="8" t="str">
        <f t="shared" si="629"/>
        <v/>
      </c>
      <c r="N5018" s="8" t="str">
        <f t="shared" si="625"/>
        <v>Kevin Hart: Laugh at My Pain</v>
      </c>
      <c r="O5018" s="10">
        <f>INDEX(cpi!$A$1:$M$106,MATCH($D5018,cpi!$A:$A,0),MATCH($C5018,cpi!$1:$1,0))</f>
        <v>226.88900000000001</v>
      </c>
      <c r="P5018" s="10">
        <f>cpi!$I$2</f>
        <v>245.51900000000001</v>
      </c>
      <c r="Q5018" s="10">
        <f t="shared" si="630"/>
        <v>1.0821106355971422</v>
      </c>
      <c r="R5018" s="8" t="str">
        <f t="shared" si="631"/>
        <v/>
      </c>
      <c r="S5018" s="11">
        <f t="shared" si="632"/>
        <v>811582.97669785656</v>
      </c>
      <c r="T5018" s="11">
        <f t="shared" si="632"/>
        <v>8339216.3581486978</v>
      </c>
      <c r="U5018" s="11">
        <f t="shared" si="632"/>
        <v>8345709.0219622804</v>
      </c>
    </row>
    <row r="5019" spans="1:21" x14ac:dyDescent="0.2">
      <c r="A5019" s="5">
        <v>5068</v>
      </c>
      <c r="B5019" s="17">
        <v>13</v>
      </c>
      <c r="C5019" s="16">
        <v>4</v>
      </c>
      <c r="D5019" s="16">
        <v>2007</v>
      </c>
      <c r="E5019" s="18">
        <v>39451</v>
      </c>
      <c r="F5019" s="9" t="s">
        <v>4944</v>
      </c>
      <c r="G5019" s="3">
        <v>750000</v>
      </c>
      <c r="H5019" s="3">
        <v>5520368</v>
      </c>
      <c r="I5019" s="3">
        <v>5520368</v>
      </c>
      <c r="J5019" s="8" t="str">
        <f t="shared" si="626"/>
        <v/>
      </c>
      <c r="K5019" s="8" t="str">
        <f t="shared" si="627"/>
        <v/>
      </c>
      <c r="L5019" s="8" t="str">
        <f t="shared" si="628"/>
        <v>Aqua Teen Hunger Force Colon Movie Film for Theaters</v>
      </c>
      <c r="M5019" s="8" t="str">
        <f t="shared" si="629"/>
        <v/>
      </c>
      <c r="N5019" s="8" t="str">
        <f t="shared" si="625"/>
        <v>Aqua Teen Hunger Force Colon Movie Film for Theaters</v>
      </c>
      <c r="O5019" s="10">
        <f>INDEX(cpi!$A$1:$M$106,MATCH($D5019,cpi!$A:$A,0),MATCH($C5019,cpi!$1:$1,0))</f>
        <v>206.68600000000001</v>
      </c>
      <c r="P5019" s="10">
        <f>cpi!$I$2</f>
        <v>245.51900000000001</v>
      </c>
      <c r="Q5019" s="10">
        <f t="shared" si="630"/>
        <v>1.1878840366546355</v>
      </c>
      <c r="R5019" s="8" t="str">
        <f t="shared" si="631"/>
        <v/>
      </c>
      <c r="S5019" s="11">
        <f t="shared" si="632"/>
        <v>890913.02749097662</v>
      </c>
      <c r="T5019" s="11">
        <f t="shared" si="632"/>
        <v>6557557.0236590765</v>
      </c>
      <c r="U5019" s="11">
        <f t="shared" si="632"/>
        <v>6557557.0236590765</v>
      </c>
    </row>
    <row r="5020" spans="1:21" x14ac:dyDescent="0.2">
      <c r="A5020" s="5">
        <v>5069</v>
      </c>
      <c r="B5020" s="17">
        <v>8</v>
      </c>
      <c r="C5020" s="16">
        <v>6</v>
      </c>
      <c r="D5020" s="16">
        <v>2012</v>
      </c>
      <c r="E5020" s="18">
        <v>41127</v>
      </c>
      <c r="F5020" s="9" t="s">
        <v>4945</v>
      </c>
      <c r="G5020" s="3">
        <v>750000</v>
      </c>
      <c r="H5020">
        <v>4010957</v>
      </c>
      <c r="I5020" s="3">
        <v>4422318</v>
      </c>
      <c r="J5020" s="8" t="str">
        <f t="shared" si="626"/>
        <v/>
      </c>
      <c r="K5020" s="8" t="str">
        <f t="shared" si="627"/>
        <v/>
      </c>
      <c r="L5020" s="8" t="str">
        <f t="shared" si="628"/>
        <v>Safety Not Guaranteed</v>
      </c>
      <c r="M5020" s="8" t="str">
        <f t="shared" si="629"/>
        <v/>
      </c>
      <c r="N5020" s="8" t="str">
        <f t="shared" si="625"/>
        <v>Safety Not Guaranteed</v>
      </c>
      <c r="O5020" s="10">
        <f>INDEX(cpi!$A$1:$M$106,MATCH($D5020,cpi!$A:$A,0),MATCH($C5020,cpi!$1:$1,0))</f>
        <v>229.47800000000001</v>
      </c>
      <c r="P5020" s="10">
        <f>cpi!$I$2</f>
        <v>245.51900000000001</v>
      </c>
      <c r="Q5020" s="10">
        <f t="shared" si="630"/>
        <v>1.0699021256939663</v>
      </c>
      <c r="R5020" s="8" t="str">
        <f t="shared" si="631"/>
        <v/>
      </c>
      <c r="S5020" s="11">
        <f t="shared" si="632"/>
        <v>802426.59427047474</v>
      </c>
      <c r="T5020" s="11">
        <f t="shared" si="632"/>
        <v>4291331.4203670938</v>
      </c>
      <c r="U5020" s="11">
        <f t="shared" si="632"/>
        <v>4731447.4286946896</v>
      </c>
    </row>
    <row r="5021" spans="1:21" x14ac:dyDescent="0.2">
      <c r="A5021" s="5">
        <v>5070</v>
      </c>
      <c r="B5021" s="17">
        <v>3</v>
      </c>
      <c r="C5021" s="16">
        <v>2</v>
      </c>
      <c r="D5021" s="16">
        <v>2012</v>
      </c>
      <c r="E5021" s="18">
        <v>40970</v>
      </c>
      <c r="F5021" s="9" t="s">
        <v>4946</v>
      </c>
      <c r="G5021" s="3">
        <v>750000</v>
      </c>
      <c r="H5021">
        <v>78396</v>
      </c>
      <c r="I5021">
        <v>1011535</v>
      </c>
      <c r="J5021" s="8" t="str">
        <f t="shared" si="626"/>
        <v/>
      </c>
      <c r="K5021" s="8" t="str">
        <f t="shared" si="627"/>
        <v/>
      </c>
      <c r="L5021" s="8" t="str">
        <f t="shared" si="628"/>
        <v>The Innkeepers</v>
      </c>
      <c r="M5021" s="8" t="str">
        <f t="shared" si="629"/>
        <v/>
      </c>
      <c r="N5021" s="8" t="str">
        <f t="shared" si="625"/>
        <v>The Innkeepers</v>
      </c>
      <c r="O5021" s="10">
        <f>INDEX(cpi!$A$1:$M$106,MATCH($D5021,cpi!$A:$A,0),MATCH($C5021,cpi!$1:$1,0))</f>
        <v>227.66300000000001</v>
      </c>
      <c r="P5021" s="10">
        <f>cpi!$I$2</f>
        <v>245.51900000000001</v>
      </c>
      <c r="Q5021" s="10">
        <f t="shared" si="630"/>
        <v>1.0784317170554722</v>
      </c>
      <c r="R5021" s="8" t="str">
        <f t="shared" si="631"/>
        <v/>
      </c>
      <c r="S5021" s="11">
        <f t="shared" si="632"/>
        <v>808823.78779160418</v>
      </c>
      <c r="T5021" s="11">
        <f t="shared" si="632"/>
        <v>84544.732890280808</v>
      </c>
      <c r="U5021" s="11">
        <f t="shared" si="632"/>
        <v>1090871.426911707</v>
      </c>
    </row>
    <row r="5022" spans="1:21" x14ac:dyDescent="0.2">
      <c r="A5022" s="5">
        <v>5071</v>
      </c>
      <c r="B5022" s="17">
        <v>29</v>
      </c>
      <c r="C5022" s="16">
        <v>8</v>
      </c>
      <c r="D5022" s="16">
        <v>2014</v>
      </c>
      <c r="E5022" s="18">
        <v>42498</v>
      </c>
      <c r="F5022" s="9" t="s">
        <v>4947</v>
      </c>
      <c r="G5022" s="3">
        <v>750000</v>
      </c>
      <c r="H5022">
        <v>59656</v>
      </c>
      <c r="I5022">
        <v>59656</v>
      </c>
      <c r="J5022" s="8" t="str">
        <f t="shared" si="626"/>
        <v/>
      </c>
      <c r="K5022" s="8" t="str">
        <f t="shared" si="627"/>
        <v/>
      </c>
      <c r="L5022" s="8" t="str">
        <f t="shared" si="628"/>
        <v>Il conformista</v>
      </c>
      <c r="M5022" s="8" t="str">
        <f t="shared" si="629"/>
        <v/>
      </c>
      <c r="N5022" s="8" t="str">
        <f t="shared" si="625"/>
        <v>Il conformista</v>
      </c>
      <c r="O5022" s="10">
        <f>INDEX(cpi!$A$1:$M$106,MATCH($D5022,cpi!$A:$A,0),MATCH($C5022,cpi!$1:$1,0))</f>
        <v>237.852</v>
      </c>
      <c r="P5022" s="10">
        <f>cpi!$I$2</f>
        <v>245.51900000000001</v>
      </c>
      <c r="Q5022" s="10">
        <f t="shared" si="630"/>
        <v>1.0322343305921329</v>
      </c>
      <c r="R5022" s="8" t="str">
        <f t="shared" si="631"/>
        <v/>
      </c>
      <c r="S5022" s="11">
        <f t="shared" si="632"/>
        <v>774175.74794409971</v>
      </c>
      <c r="T5022" s="11">
        <f t="shared" si="632"/>
        <v>61578.971225804278</v>
      </c>
      <c r="U5022" s="11">
        <f t="shared" si="632"/>
        <v>61578.971225804278</v>
      </c>
    </row>
    <row r="5023" spans="1:21" x14ac:dyDescent="0.2">
      <c r="A5023" s="5">
        <v>5072</v>
      </c>
      <c r="B5023" s="17">
        <v>15</v>
      </c>
      <c r="C5023" s="16">
        <v>11</v>
      </c>
      <c r="D5023" s="16">
        <v>2002</v>
      </c>
      <c r="E5023" s="18">
        <v>37691</v>
      </c>
      <c r="F5023" s="9" t="s">
        <v>4948</v>
      </c>
      <c r="G5023" s="3">
        <v>750000</v>
      </c>
      <c r="H5023">
        <v>47329</v>
      </c>
      <c r="I5023">
        <v>47329</v>
      </c>
      <c r="J5023" s="8" t="str">
        <f t="shared" si="626"/>
        <v/>
      </c>
      <c r="K5023" s="8" t="str">
        <f t="shared" si="627"/>
        <v/>
      </c>
      <c r="L5023" s="8" t="str">
        <f t="shared" si="628"/>
        <v>Interview with the Assassin</v>
      </c>
      <c r="M5023" s="8" t="str">
        <f t="shared" si="629"/>
        <v/>
      </c>
      <c r="N5023" s="8" t="str">
        <f t="shared" si="625"/>
        <v>Interview with the Assassin</v>
      </c>
      <c r="O5023" s="10">
        <f>INDEX(cpi!$A$1:$M$106,MATCH($D5023,cpi!$A:$A,0),MATCH($C5023,cpi!$1:$1,0))</f>
        <v>181.3</v>
      </c>
      <c r="P5023" s="10">
        <f>cpi!$I$2</f>
        <v>245.51900000000001</v>
      </c>
      <c r="Q5023" s="10">
        <f t="shared" si="630"/>
        <v>1.3542140099282955</v>
      </c>
      <c r="R5023" s="8" t="str">
        <f t="shared" si="631"/>
        <v/>
      </c>
      <c r="S5023" s="11">
        <f t="shared" si="632"/>
        <v>1015660.5074462217</v>
      </c>
      <c r="T5023" s="11">
        <f t="shared" si="632"/>
        <v>64093.594875896299</v>
      </c>
      <c r="U5023" s="11">
        <f t="shared" si="632"/>
        <v>64093.594875896299</v>
      </c>
    </row>
    <row r="5024" spans="1:21" x14ac:dyDescent="0.2">
      <c r="A5024" s="5">
        <v>5073</v>
      </c>
      <c r="B5024" s="17">
        <v>1</v>
      </c>
      <c r="C5024" s="16">
        <v>7</v>
      </c>
      <c r="D5024" s="16">
        <v>2005</v>
      </c>
      <c r="E5024" s="18">
        <v>38359</v>
      </c>
      <c r="F5024" s="9" t="s">
        <v>4949</v>
      </c>
      <c r="G5024" s="3">
        <v>750000</v>
      </c>
      <c r="H5024">
        <v>41196</v>
      </c>
      <c r="I5024">
        <v>229250</v>
      </c>
      <c r="J5024" s="8" t="str">
        <f t="shared" si="626"/>
        <v/>
      </c>
      <c r="K5024" s="8" t="str">
        <f t="shared" si="627"/>
        <v/>
      </c>
      <c r="L5024" s="8" t="str">
        <f t="shared" si="628"/>
        <v>Undead</v>
      </c>
      <c r="M5024" s="8" t="str">
        <f t="shared" si="629"/>
        <v/>
      </c>
      <c r="N5024" s="8" t="str">
        <f t="shared" si="625"/>
        <v>Undead</v>
      </c>
      <c r="O5024" s="10">
        <f>INDEX(cpi!$A$1:$M$106,MATCH($D5024,cpi!$A:$A,0),MATCH($C5024,cpi!$1:$1,0))</f>
        <v>195.4</v>
      </c>
      <c r="P5024" s="10">
        <f>cpi!$I$2</f>
        <v>245.51900000000001</v>
      </c>
      <c r="Q5024" s="10">
        <f t="shared" si="630"/>
        <v>1.2564943705220062</v>
      </c>
      <c r="R5024" s="8" t="str">
        <f t="shared" si="631"/>
        <v/>
      </c>
      <c r="S5024" s="11">
        <f t="shared" si="632"/>
        <v>942370.77789150469</v>
      </c>
      <c r="T5024" s="11">
        <f t="shared" si="632"/>
        <v>51762.542088024566</v>
      </c>
      <c r="U5024" s="11">
        <f t="shared" si="632"/>
        <v>288051.33444216993</v>
      </c>
    </row>
    <row r="5025" spans="1:21" x14ac:dyDescent="0.2">
      <c r="A5025" s="5">
        <v>5074</v>
      </c>
      <c r="B5025" s="17">
        <v>23</v>
      </c>
      <c r="C5025" s="16">
        <v>1</v>
      </c>
      <c r="D5025" s="16">
        <v>2009</v>
      </c>
      <c r="E5025" s="18">
        <v>40483</v>
      </c>
      <c r="F5025" s="9" t="s">
        <v>4950</v>
      </c>
      <c r="G5025" s="3">
        <v>750000</v>
      </c>
      <c r="H5025">
        <v>19367</v>
      </c>
      <c r="I5025">
        <v>814801</v>
      </c>
      <c r="J5025" s="8" t="str">
        <f t="shared" si="626"/>
        <v/>
      </c>
      <c r="K5025" s="8" t="str">
        <f t="shared" si="627"/>
        <v/>
      </c>
      <c r="L5025" s="8" t="str">
        <f t="shared" si="628"/>
        <v>Donkey Punch</v>
      </c>
      <c r="M5025" s="8" t="str">
        <f t="shared" si="629"/>
        <v/>
      </c>
      <c r="N5025" s="8" t="str">
        <f t="shared" si="625"/>
        <v>Donkey Punch</v>
      </c>
      <c r="O5025" s="10">
        <f>INDEX(cpi!$A$1:$M$106,MATCH($D5025,cpi!$A:$A,0),MATCH($C5025,cpi!$1:$1,0))</f>
        <v>211.143</v>
      </c>
      <c r="P5025" s="10">
        <f>cpi!$I$2</f>
        <v>245.51900000000001</v>
      </c>
      <c r="Q5025" s="10">
        <f t="shared" si="630"/>
        <v>1.1628090914688149</v>
      </c>
      <c r="R5025" s="8" t="str">
        <f t="shared" si="631"/>
        <v/>
      </c>
      <c r="S5025" s="11">
        <f t="shared" si="632"/>
        <v>872106.81860161119</v>
      </c>
      <c r="T5025" s="11">
        <f t="shared" si="632"/>
        <v>22520.123674476537</v>
      </c>
      <c r="U5025" s="11">
        <f t="shared" si="632"/>
        <v>947458.01053788187</v>
      </c>
    </row>
    <row r="5026" spans="1:21" x14ac:dyDescent="0.2">
      <c r="A5026" s="5">
        <v>5075</v>
      </c>
      <c r="B5026" s="17">
        <v>11</v>
      </c>
      <c r="C5026" s="16">
        <v>10</v>
      </c>
      <c r="D5026" s="16">
        <v>2013</v>
      </c>
      <c r="E5026" s="18">
        <v>41588</v>
      </c>
      <c r="F5026" s="9" t="s">
        <v>4951</v>
      </c>
      <c r="G5026" s="3">
        <v>750000</v>
      </c>
      <c r="H5026">
        <v>0</v>
      </c>
      <c r="I5026">
        <v>1960521</v>
      </c>
      <c r="J5026" s="8" t="str">
        <f t="shared" si="626"/>
        <v/>
      </c>
      <c r="K5026" s="8" t="str">
        <f t="shared" si="627"/>
        <v/>
      </c>
      <c r="L5026" s="8" t="str">
        <f t="shared" si="628"/>
        <v>All the Boys Love Mandy Lane</v>
      </c>
      <c r="M5026" s="8" t="str">
        <f t="shared" si="629"/>
        <v/>
      </c>
      <c r="N5026" s="8" t="str">
        <f t="shared" si="625"/>
        <v>All the Boys Love Mandy Lane</v>
      </c>
      <c r="O5026" s="10">
        <f>INDEX(cpi!$A$1:$M$106,MATCH($D5026,cpi!$A:$A,0),MATCH($C5026,cpi!$1:$1,0))</f>
        <v>233.54599999999999</v>
      </c>
      <c r="P5026" s="10">
        <f>cpi!$I$2</f>
        <v>245.51900000000001</v>
      </c>
      <c r="Q5026" s="10">
        <f t="shared" si="630"/>
        <v>1.0512661317256558</v>
      </c>
      <c r="R5026" s="8" t="str">
        <f t="shared" si="631"/>
        <v/>
      </c>
      <c r="S5026" s="11">
        <f t="shared" si="632"/>
        <v>788449.59879424179</v>
      </c>
      <c r="T5026" s="11">
        <f t="shared" si="632"/>
        <v>0</v>
      </c>
      <c r="U5026" s="11">
        <f t="shared" si="632"/>
        <v>2061029.3278369142</v>
      </c>
    </row>
    <row r="5027" spans="1:21" x14ac:dyDescent="0.2">
      <c r="A5027" s="5">
        <v>5076</v>
      </c>
      <c r="B5027" s="17">
        <v>31</v>
      </c>
      <c r="C5027" s="16">
        <v>12</v>
      </c>
      <c r="D5027" s="16">
        <v>2014</v>
      </c>
      <c r="E5027" s="18">
        <v>42563</v>
      </c>
      <c r="F5027" s="9" t="s">
        <v>4952</v>
      </c>
      <c r="G5027" s="3">
        <v>750000</v>
      </c>
      <c r="H5027">
        <v>0</v>
      </c>
      <c r="I5027">
        <v>450</v>
      </c>
      <c r="J5027" s="8" t="str">
        <f t="shared" si="626"/>
        <v/>
      </c>
      <c r="K5027" s="8" t="str">
        <f t="shared" si="627"/>
        <v/>
      </c>
      <c r="L5027" s="8" t="str">
        <f t="shared" si="628"/>
        <v>Destiny</v>
      </c>
      <c r="M5027" s="8" t="str">
        <f t="shared" si="629"/>
        <v/>
      </c>
      <c r="N5027" s="8" t="str">
        <f t="shared" si="625"/>
        <v>Destiny</v>
      </c>
      <c r="O5027" s="10">
        <f>INDEX(cpi!$A$1:$M$106,MATCH($D5027,cpi!$A:$A,0),MATCH($C5027,cpi!$1:$1,0))</f>
        <v>234.81200000000001</v>
      </c>
      <c r="P5027" s="10">
        <f>cpi!$I$2</f>
        <v>245.51900000000001</v>
      </c>
      <c r="Q5027" s="10">
        <f t="shared" si="630"/>
        <v>1.0455981806721972</v>
      </c>
      <c r="R5027" s="8" t="str">
        <f t="shared" si="631"/>
        <v/>
      </c>
      <c r="S5027" s="11">
        <f t="shared" si="632"/>
        <v>784198.63550414797</v>
      </c>
      <c r="T5027" s="11">
        <f t="shared" si="632"/>
        <v>0</v>
      </c>
      <c r="U5027" s="11">
        <f t="shared" si="632"/>
        <v>470.51918130248873</v>
      </c>
    </row>
    <row r="5028" spans="1:21" x14ac:dyDescent="0.2">
      <c r="A5028" s="5">
        <v>5077</v>
      </c>
      <c r="B5028" s="17">
        <v>7</v>
      </c>
      <c r="C5028" s="16">
        <v>4</v>
      </c>
      <c r="D5028" s="16">
        <v>2009</v>
      </c>
      <c r="E5028" s="18">
        <v>39998</v>
      </c>
      <c r="F5028" s="9" t="s">
        <v>4953</v>
      </c>
      <c r="G5028" s="3">
        <v>750000</v>
      </c>
      <c r="H5028">
        <v>0</v>
      </c>
      <c r="I5028">
        <v>0</v>
      </c>
      <c r="J5028" s="8">
        <f t="shared" si="626"/>
        <v>1</v>
      </c>
      <c r="K5028" s="8" t="str">
        <f t="shared" si="627"/>
        <v/>
      </c>
      <c r="L5028" s="8" t="str">
        <f t="shared" si="628"/>
        <v>Bled</v>
      </c>
      <c r="M5028" s="8" t="str">
        <f t="shared" si="629"/>
        <v/>
      </c>
      <c r="N5028" s="8" t="str">
        <f t="shared" si="625"/>
        <v>Bled</v>
      </c>
      <c r="O5028" s="10">
        <f>INDEX(cpi!$A$1:$M$106,MATCH($D5028,cpi!$A:$A,0),MATCH($C5028,cpi!$1:$1,0))</f>
        <v>213.24</v>
      </c>
      <c r="P5028" s="10">
        <f>cpi!$I$2</f>
        <v>245.51900000000001</v>
      </c>
      <c r="Q5028" s="10">
        <f t="shared" si="630"/>
        <v>1.1513740386419058</v>
      </c>
      <c r="R5028" s="8" t="str">
        <f t="shared" si="631"/>
        <v/>
      </c>
      <c r="S5028" s="11">
        <f t="shared" si="632"/>
        <v>863530.52898142929</v>
      </c>
      <c r="T5028" s="11">
        <f t="shared" si="632"/>
        <v>0</v>
      </c>
      <c r="U5028" s="11">
        <f t="shared" si="632"/>
        <v>0</v>
      </c>
    </row>
    <row r="5029" spans="1:21" x14ac:dyDescent="0.2">
      <c r="A5029" s="5">
        <v>5078</v>
      </c>
      <c r="B5029" s="17">
        <v>5</v>
      </c>
      <c r="C5029" s="16">
        <v>1</v>
      </c>
      <c r="D5029" s="16">
        <v>2016</v>
      </c>
      <c r="E5029" s="18">
        <v>42491</v>
      </c>
      <c r="F5029" s="9" t="s">
        <v>4954</v>
      </c>
      <c r="G5029" s="3">
        <v>750000</v>
      </c>
      <c r="H5029" s="3">
        <v>0</v>
      </c>
      <c r="I5029" s="3">
        <v>0</v>
      </c>
      <c r="J5029" s="8">
        <f t="shared" si="626"/>
        <v>1</v>
      </c>
      <c r="K5029" s="8" t="str">
        <f t="shared" si="627"/>
        <v/>
      </c>
      <c r="L5029" s="8" t="str">
        <f t="shared" si="628"/>
        <v>Adulterers</v>
      </c>
      <c r="M5029" s="8" t="str">
        <f t="shared" si="629"/>
        <v/>
      </c>
      <c r="N5029" s="8" t="str">
        <f t="shared" si="625"/>
        <v>Adulterers</v>
      </c>
      <c r="O5029" s="10">
        <f>INDEX(cpi!$A$1:$M$106,MATCH($D5029,cpi!$A:$A,0),MATCH($C5029,cpi!$1:$1,0))</f>
        <v>236.916</v>
      </c>
      <c r="P5029" s="10">
        <f>cpi!$I$2</f>
        <v>245.51900000000001</v>
      </c>
      <c r="Q5029" s="10">
        <f t="shared" si="630"/>
        <v>1.0363124482939101</v>
      </c>
      <c r="R5029" s="8" t="str">
        <f t="shared" si="631"/>
        <v/>
      </c>
      <c r="S5029" s="11">
        <f t="shared" si="632"/>
        <v>777234.33622043254</v>
      </c>
      <c r="T5029" s="11">
        <f t="shared" si="632"/>
        <v>0</v>
      </c>
      <c r="U5029" s="11">
        <f t="shared" si="632"/>
        <v>0</v>
      </c>
    </row>
    <row r="5030" spans="1:21" x14ac:dyDescent="0.2">
      <c r="A5030" s="5">
        <v>5079</v>
      </c>
      <c r="B5030" s="17">
        <v>25</v>
      </c>
      <c r="C5030" s="16">
        <v>6</v>
      </c>
      <c r="D5030" s="16">
        <v>1968</v>
      </c>
      <c r="E5030" s="18">
        <v>25574</v>
      </c>
      <c r="F5030" s="9" t="s">
        <v>4955</v>
      </c>
      <c r="G5030" s="3">
        <v>747000</v>
      </c>
      <c r="H5030" s="3">
        <v>44566</v>
      </c>
      <c r="I5030" s="3">
        <v>44566</v>
      </c>
      <c r="J5030" s="8" t="str">
        <f t="shared" si="626"/>
        <v/>
      </c>
      <c r="K5030" s="8" t="str">
        <f t="shared" si="627"/>
        <v/>
      </c>
      <c r="L5030" s="8" t="str">
        <f t="shared" si="628"/>
        <v>La mariÃ©e Ã©tait en noir</v>
      </c>
      <c r="M5030" s="8" t="str">
        <f t="shared" si="629"/>
        <v/>
      </c>
      <c r="N5030" s="8" t="str">
        <f t="shared" si="625"/>
        <v>La mariÃ©e Ã©tait en noir</v>
      </c>
      <c r="O5030" s="10">
        <f>INDEX(cpi!$A$1:$M$106,MATCH($D5030,cpi!$A:$A,0),MATCH($C5030,cpi!$1:$1,0))</f>
        <v>34.700000000000003</v>
      </c>
      <c r="P5030" s="10">
        <f>cpi!$I$2</f>
        <v>245.51900000000001</v>
      </c>
      <c r="Q5030" s="10">
        <f t="shared" si="630"/>
        <v>7.0754755043227657</v>
      </c>
      <c r="R5030" s="8" t="str">
        <f t="shared" si="631"/>
        <v/>
      </c>
      <c r="S5030" s="11">
        <f t="shared" si="632"/>
        <v>5285380.2017291058</v>
      </c>
      <c r="T5030" s="11">
        <f t="shared" si="632"/>
        <v>315325.64132564835</v>
      </c>
      <c r="U5030" s="11">
        <f t="shared" si="632"/>
        <v>315325.64132564835</v>
      </c>
    </row>
    <row r="5031" spans="1:21" x14ac:dyDescent="0.2">
      <c r="A5031" s="5">
        <v>5080</v>
      </c>
      <c r="B5031" s="17">
        <v>1</v>
      </c>
      <c r="C5031" s="16">
        <v>1</v>
      </c>
      <c r="D5031" s="16">
        <v>1952</v>
      </c>
      <c r="E5031" s="18">
        <v>18994</v>
      </c>
      <c r="F5031" s="9" t="s">
        <v>4956</v>
      </c>
      <c r="G5031" s="3">
        <v>730000</v>
      </c>
      <c r="H5031" s="3">
        <v>8000000</v>
      </c>
      <c r="I5031" s="3">
        <v>8000000</v>
      </c>
      <c r="J5031" s="8" t="str">
        <f t="shared" si="626"/>
        <v/>
      </c>
      <c r="K5031" s="8" t="str">
        <f t="shared" si="627"/>
        <v/>
      </c>
      <c r="L5031" s="8" t="str">
        <f t="shared" si="628"/>
        <v>High Noon</v>
      </c>
      <c r="M5031" s="8" t="str">
        <f t="shared" si="629"/>
        <v/>
      </c>
      <c r="N5031" s="8" t="str">
        <f t="shared" si="625"/>
        <v>High Noon</v>
      </c>
      <c r="O5031" s="10">
        <f>INDEX(cpi!$A$1:$M$106,MATCH($D5031,cpi!$A:$A,0),MATCH($C5031,cpi!$1:$1,0))</f>
        <v>26.5</v>
      </c>
      <c r="P5031" s="10">
        <f>cpi!$I$2</f>
        <v>245.51900000000001</v>
      </c>
      <c r="Q5031" s="10">
        <f t="shared" si="630"/>
        <v>9.2648679245283017</v>
      </c>
      <c r="R5031" s="8" t="str">
        <f t="shared" si="631"/>
        <v/>
      </c>
      <c r="S5031" s="11">
        <f t="shared" si="632"/>
        <v>6763353.5849056598</v>
      </c>
      <c r="T5031" s="11">
        <f t="shared" si="632"/>
        <v>74118943.396226406</v>
      </c>
      <c r="U5031" s="11">
        <f t="shared" si="632"/>
        <v>74118943.396226406</v>
      </c>
    </row>
    <row r="5032" spans="1:21" x14ac:dyDescent="0.2">
      <c r="A5032" s="5">
        <v>5081</v>
      </c>
      <c r="B5032" s="17">
        <v>14</v>
      </c>
      <c r="C5032" s="16">
        <v>10</v>
      </c>
      <c r="D5032" s="16">
        <v>1994</v>
      </c>
      <c r="E5032" s="18">
        <v>34740</v>
      </c>
      <c r="F5032" s="9" t="s">
        <v>4957</v>
      </c>
      <c r="G5032" s="3">
        <v>700000</v>
      </c>
      <c r="H5032" s="3">
        <v>7768371</v>
      </c>
      <c r="I5032" s="3">
        <v>11768371</v>
      </c>
      <c r="J5032" s="8" t="str">
        <f t="shared" si="626"/>
        <v/>
      </c>
      <c r="K5032" s="8" t="str">
        <f t="shared" si="627"/>
        <v/>
      </c>
      <c r="L5032" s="8" t="str">
        <f t="shared" si="628"/>
        <v>Hoop Dreams</v>
      </c>
      <c r="M5032" s="8" t="str">
        <f t="shared" si="629"/>
        <v/>
      </c>
      <c r="N5032" s="8" t="str">
        <f t="shared" si="625"/>
        <v>Hoop Dreams</v>
      </c>
      <c r="O5032" s="10">
        <f>INDEX(cpi!$A$1:$M$106,MATCH($D5032,cpi!$A:$A,0),MATCH($C5032,cpi!$1:$1,0))</f>
        <v>149.5</v>
      </c>
      <c r="P5032" s="10">
        <f>cpi!$I$2</f>
        <v>245.51900000000001</v>
      </c>
      <c r="Q5032" s="10">
        <f t="shared" si="630"/>
        <v>1.6422675585284281</v>
      </c>
      <c r="R5032" s="8" t="str">
        <f t="shared" si="631"/>
        <v/>
      </c>
      <c r="S5032" s="11">
        <f t="shared" si="632"/>
        <v>1149587.2909698996</v>
      </c>
      <c r="T5032" s="11">
        <f t="shared" si="632"/>
        <v>12757743.675913043</v>
      </c>
      <c r="U5032" s="11">
        <f t="shared" si="632"/>
        <v>19326813.910026755</v>
      </c>
    </row>
    <row r="5033" spans="1:21" x14ac:dyDescent="0.2">
      <c r="A5033" s="5">
        <v>5082</v>
      </c>
      <c r="B5033" s="17">
        <v>24</v>
      </c>
      <c r="C5033" s="16">
        <v>6</v>
      </c>
      <c r="D5033" s="16">
        <v>2005</v>
      </c>
      <c r="E5033" s="18">
        <v>39057</v>
      </c>
      <c r="F5033" s="9" t="s">
        <v>4958</v>
      </c>
      <c r="G5033" s="3">
        <v>700000</v>
      </c>
      <c r="H5033" s="3">
        <v>3278611</v>
      </c>
      <c r="I5033" s="3">
        <v>4857731</v>
      </c>
      <c r="J5033" s="8" t="str">
        <f t="shared" si="626"/>
        <v/>
      </c>
      <c r="K5033" s="8" t="str">
        <f t="shared" si="627"/>
        <v/>
      </c>
      <c r="L5033" s="8" t="str">
        <f t="shared" si="628"/>
        <v>Rize</v>
      </c>
      <c r="M5033" s="8" t="str">
        <f t="shared" si="629"/>
        <v/>
      </c>
      <c r="N5033" s="8" t="str">
        <f t="shared" si="625"/>
        <v>Rize</v>
      </c>
      <c r="O5033" s="10">
        <f>INDEX(cpi!$A$1:$M$106,MATCH($D5033,cpi!$A:$A,0),MATCH($C5033,cpi!$1:$1,0))</f>
        <v>194.5</v>
      </c>
      <c r="P5033" s="10">
        <f>cpi!$I$2</f>
        <v>245.51900000000001</v>
      </c>
      <c r="Q5033" s="10">
        <f t="shared" si="630"/>
        <v>1.2623084832904885</v>
      </c>
      <c r="R5033" s="8" t="str">
        <f t="shared" si="631"/>
        <v/>
      </c>
      <c r="S5033" s="11">
        <f t="shared" si="632"/>
        <v>883615.93830334197</v>
      </c>
      <c r="T5033" s="11">
        <f t="shared" si="632"/>
        <v>4138618.4787095119</v>
      </c>
      <c r="U5033" s="11">
        <f t="shared" si="632"/>
        <v>6131955.0508431876</v>
      </c>
    </row>
    <row r="5034" spans="1:21" x14ac:dyDescent="0.2">
      <c r="A5034" s="5">
        <v>5083</v>
      </c>
      <c r="B5034" s="17">
        <v>11</v>
      </c>
      <c r="C5034" s="16">
        <v>8</v>
      </c>
      <c r="D5034" s="16">
        <v>2006</v>
      </c>
      <c r="E5034" s="18">
        <v>39029</v>
      </c>
      <c r="F5034" s="9" t="s">
        <v>4959</v>
      </c>
      <c r="G5034" s="3">
        <v>700000</v>
      </c>
      <c r="H5034" s="3">
        <v>2697938</v>
      </c>
      <c r="I5034" s="3">
        <v>4911725</v>
      </c>
      <c r="J5034" s="8" t="str">
        <f t="shared" si="626"/>
        <v/>
      </c>
      <c r="K5034" s="8" t="str">
        <f t="shared" si="627"/>
        <v/>
      </c>
      <c r="L5034" s="8" t="str">
        <f t="shared" si="628"/>
        <v>Half Nelson</v>
      </c>
      <c r="M5034" s="8" t="str">
        <f t="shared" si="629"/>
        <v/>
      </c>
      <c r="N5034" s="8" t="str">
        <f t="shared" si="625"/>
        <v>Half Nelson</v>
      </c>
      <c r="O5034" s="10">
        <f>INDEX(cpi!$A$1:$M$106,MATCH($D5034,cpi!$A:$A,0),MATCH($C5034,cpi!$1:$1,0))</f>
        <v>203.9</v>
      </c>
      <c r="P5034" s="10">
        <f>cpi!$I$2</f>
        <v>245.51900000000001</v>
      </c>
      <c r="Q5034" s="10">
        <f t="shared" si="630"/>
        <v>1.204114762138303</v>
      </c>
      <c r="R5034" s="8" t="str">
        <f t="shared" si="631"/>
        <v/>
      </c>
      <c r="S5034" s="11">
        <f t="shared" si="632"/>
        <v>842880.33349681215</v>
      </c>
      <c r="T5034" s="11">
        <f t="shared" si="632"/>
        <v>3248626.973133889</v>
      </c>
      <c r="U5034" s="11">
        <f t="shared" si="632"/>
        <v>5914280.5800637566</v>
      </c>
    </row>
    <row r="5035" spans="1:21" x14ac:dyDescent="0.2">
      <c r="A5035" s="5">
        <v>5084</v>
      </c>
      <c r="B5035" s="17">
        <v>7</v>
      </c>
      <c r="C5035" s="16">
        <v>9</v>
      </c>
      <c r="D5035" s="16">
        <v>2001</v>
      </c>
      <c r="E5035" s="18">
        <v>37081</v>
      </c>
      <c r="F5035" s="9" t="s">
        <v>4960</v>
      </c>
      <c r="G5035" s="3">
        <v>700000</v>
      </c>
      <c r="H5035" s="3">
        <v>1140965</v>
      </c>
      <c r="I5035" s="3">
        <v>1140965</v>
      </c>
      <c r="J5035" s="8" t="str">
        <f t="shared" si="626"/>
        <v/>
      </c>
      <c r="K5035" s="8" t="str">
        <f t="shared" si="627"/>
        <v/>
      </c>
      <c r="L5035" s="8" t="str">
        <f t="shared" si="628"/>
        <v>L.I.E.</v>
      </c>
      <c r="M5035" s="8" t="str">
        <f t="shared" si="629"/>
        <v/>
      </c>
      <c r="N5035" s="8" t="str">
        <f t="shared" si="625"/>
        <v>L.I.E.</v>
      </c>
      <c r="O5035" s="10">
        <f>INDEX(cpi!$A$1:$M$106,MATCH($D5035,cpi!$A:$A,0),MATCH($C5035,cpi!$1:$1,0))</f>
        <v>178.3</v>
      </c>
      <c r="P5035" s="10">
        <f>cpi!$I$2</f>
        <v>245.51900000000001</v>
      </c>
      <c r="Q5035" s="10">
        <f t="shared" si="630"/>
        <v>1.3769994391475042</v>
      </c>
      <c r="R5035" s="8" t="str">
        <f t="shared" si="631"/>
        <v/>
      </c>
      <c r="S5035" s="11">
        <f t="shared" si="632"/>
        <v>963899.60740325297</v>
      </c>
      <c r="T5035" s="11">
        <f t="shared" si="632"/>
        <v>1571108.1650869322</v>
      </c>
      <c r="U5035" s="11">
        <f t="shared" si="632"/>
        <v>1571108.1650869322</v>
      </c>
    </row>
    <row r="5036" spans="1:21" x14ac:dyDescent="0.2">
      <c r="A5036" s="5">
        <v>5085</v>
      </c>
      <c r="B5036" s="17">
        <v>8</v>
      </c>
      <c r="C5036" s="16">
        <v>10</v>
      </c>
      <c r="D5036" s="16">
        <v>1999</v>
      </c>
      <c r="E5036" s="18">
        <v>36382</v>
      </c>
      <c r="F5036" s="9" t="s">
        <v>4961</v>
      </c>
      <c r="G5036" s="3">
        <v>700000</v>
      </c>
      <c r="H5036" s="3">
        <v>10508</v>
      </c>
      <c r="I5036" s="3">
        <v>10508</v>
      </c>
      <c r="J5036" s="8" t="str">
        <f t="shared" si="626"/>
        <v/>
      </c>
      <c r="K5036" s="8" t="str">
        <f t="shared" si="627"/>
        <v/>
      </c>
      <c r="L5036" s="8" t="str">
        <f t="shared" si="628"/>
        <v>Naturally Native</v>
      </c>
      <c r="M5036" s="8" t="str">
        <f t="shared" si="629"/>
        <v/>
      </c>
      <c r="N5036" s="8" t="str">
        <f t="shared" si="625"/>
        <v>Naturally Native</v>
      </c>
      <c r="O5036" s="10">
        <f>INDEX(cpi!$A$1:$M$106,MATCH($D5036,cpi!$A:$A,0),MATCH($C5036,cpi!$1:$1,0))</f>
        <v>168.2</v>
      </c>
      <c r="P5036" s="10">
        <f>cpi!$I$2</f>
        <v>245.51900000000001</v>
      </c>
      <c r="Q5036" s="10">
        <f t="shared" si="630"/>
        <v>1.4596848989298457</v>
      </c>
      <c r="R5036" s="8" t="str">
        <f t="shared" si="631"/>
        <v/>
      </c>
      <c r="S5036" s="11">
        <f t="shared" si="632"/>
        <v>1021779.4292508919</v>
      </c>
      <c r="T5036" s="11">
        <f t="shared" si="632"/>
        <v>15338.368917954818</v>
      </c>
      <c r="U5036" s="11">
        <f t="shared" si="632"/>
        <v>15338.368917954818</v>
      </c>
    </row>
    <row r="5037" spans="1:21" x14ac:dyDescent="0.2">
      <c r="A5037" s="5">
        <v>5086</v>
      </c>
      <c r="B5037" s="17">
        <v>26</v>
      </c>
      <c r="C5037" s="16">
        <v>1</v>
      </c>
      <c r="D5037" s="16">
        <v>2010</v>
      </c>
      <c r="E5037" s="18">
        <v>40940</v>
      </c>
      <c r="F5037" s="9" t="s">
        <v>4962</v>
      </c>
      <c r="G5037" s="3">
        <v>700000</v>
      </c>
      <c r="H5037" s="3">
        <v>0</v>
      </c>
      <c r="I5037" s="3">
        <v>1160</v>
      </c>
      <c r="J5037" s="8" t="str">
        <f t="shared" si="626"/>
        <v/>
      </c>
      <c r="K5037" s="8" t="str">
        <f t="shared" si="627"/>
        <v/>
      </c>
      <c r="L5037" s="8" t="str">
        <f t="shared" si="628"/>
        <v>B-Girl</v>
      </c>
      <c r="M5037" s="8" t="str">
        <f t="shared" si="629"/>
        <v/>
      </c>
      <c r="N5037" s="8" t="str">
        <f t="shared" si="625"/>
        <v>B-Girl</v>
      </c>
      <c r="O5037" s="10">
        <f>INDEX(cpi!$A$1:$M$106,MATCH($D5037,cpi!$A:$A,0),MATCH($C5037,cpi!$1:$1,0))</f>
        <v>216.68700000000001</v>
      </c>
      <c r="P5037" s="10">
        <f>cpi!$I$2</f>
        <v>245.51900000000001</v>
      </c>
      <c r="Q5037" s="10">
        <f t="shared" si="630"/>
        <v>1.1330582822227453</v>
      </c>
      <c r="R5037" s="8" t="str">
        <f t="shared" si="631"/>
        <v/>
      </c>
      <c r="S5037" s="11">
        <f t="shared" si="632"/>
        <v>793140.79755592172</v>
      </c>
      <c r="T5037" s="11">
        <f t="shared" si="632"/>
        <v>0</v>
      </c>
      <c r="U5037" s="11">
        <f t="shared" si="632"/>
        <v>1314.3476073783845</v>
      </c>
    </row>
    <row r="5038" spans="1:21" x14ac:dyDescent="0.2">
      <c r="A5038" s="5">
        <v>5087</v>
      </c>
      <c r="B5038" s="17">
        <v>13</v>
      </c>
      <c r="C5038" s="16">
        <v>3</v>
      </c>
      <c r="D5038" s="16">
        <v>2015</v>
      </c>
      <c r="E5038" s="18">
        <v>42372</v>
      </c>
      <c r="F5038" s="9" t="s">
        <v>4963</v>
      </c>
      <c r="G5038" s="3">
        <v>700000</v>
      </c>
      <c r="H5038" s="3">
        <v>0</v>
      </c>
      <c r="I5038" s="3">
        <v>0</v>
      </c>
      <c r="J5038" s="8">
        <f t="shared" si="626"/>
        <v>1</v>
      </c>
      <c r="K5038" s="8" t="str">
        <f t="shared" si="627"/>
        <v/>
      </c>
      <c r="L5038" s="8" t="str">
        <f t="shared" si="628"/>
        <v>Walter</v>
      </c>
      <c r="M5038" s="8" t="str">
        <f t="shared" si="629"/>
        <v/>
      </c>
      <c r="N5038" s="8" t="str">
        <f t="shared" si="625"/>
        <v>Walter</v>
      </c>
      <c r="O5038" s="10">
        <f>INDEX(cpi!$A$1:$M$106,MATCH($D5038,cpi!$A:$A,0),MATCH($C5038,cpi!$1:$1,0))</f>
        <v>236.119</v>
      </c>
      <c r="P5038" s="10">
        <f>cpi!$I$2</f>
        <v>245.51900000000001</v>
      </c>
      <c r="Q5038" s="10">
        <f t="shared" si="630"/>
        <v>1.0398104345690098</v>
      </c>
      <c r="R5038" s="8" t="str">
        <f t="shared" si="631"/>
        <v/>
      </c>
      <c r="S5038" s="11">
        <f t="shared" si="632"/>
        <v>727867.30419830687</v>
      </c>
      <c r="T5038" s="11">
        <f t="shared" si="632"/>
        <v>0</v>
      </c>
      <c r="U5038" s="11">
        <f t="shared" si="632"/>
        <v>0</v>
      </c>
    </row>
    <row r="5039" spans="1:21" x14ac:dyDescent="0.2">
      <c r="A5039" s="5">
        <v>5088</v>
      </c>
      <c r="B5039" s="17">
        <v>7</v>
      </c>
      <c r="C5039" s="16">
        <v>4</v>
      </c>
      <c r="D5039" s="16">
        <v>1933</v>
      </c>
      <c r="E5039" s="18">
        <v>12239</v>
      </c>
      <c r="F5039" s="9" t="s">
        <v>34</v>
      </c>
      <c r="G5039" s="3">
        <v>672000</v>
      </c>
      <c r="H5039" s="3">
        <v>10000000</v>
      </c>
      <c r="I5039" s="3">
        <v>10000650</v>
      </c>
      <c r="J5039" s="8" t="str">
        <f t="shared" si="626"/>
        <v/>
      </c>
      <c r="K5039" s="8" t="str">
        <f t="shared" si="627"/>
        <v/>
      </c>
      <c r="L5039" s="8" t="str">
        <f t="shared" si="628"/>
        <v>King Kong</v>
      </c>
      <c r="M5039" s="8">
        <f t="shared" si="629"/>
        <v>1</v>
      </c>
      <c r="N5039" s="8" t="str">
        <f t="shared" si="625"/>
        <v>King Kong (1933)</v>
      </c>
      <c r="O5039" s="10">
        <f>INDEX(cpi!$A$1:$M$106,MATCH($D5039,cpi!$A:$A,0),MATCH($C5039,cpi!$1:$1,0))</f>
        <v>12.6</v>
      </c>
      <c r="P5039" s="10">
        <f>cpi!$I$2</f>
        <v>245.51900000000001</v>
      </c>
      <c r="Q5039" s="10">
        <f t="shared" si="630"/>
        <v>19.485634920634922</v>
      </c>
      <c r="R5039" s="8" t="str">
        <f t="shared" si="631"/>
        <v/>
      </c>
      <c r="S5039" s="11">
        <f t="shared" si="632"/>
        <v>13094346.666666668</v>
      </c>
      <c r="T5039" s="11">
        <f t="shared" si="632"/>
        <v>194856349.20634922</v>
      </c>
      <c r="U5039" s="11">
        <f t="shared" si="632"/>
        <v>194869014.86904764</v>
      </c>
    </row>
    <row r="5040" spans="1:21" x14ac:dyDescent="0.2">
      <c r="A5040" s="5">
        <v>5089</v>
      </c>
      <c r="B5040" s="17">
        <v>10</v>
      </c>
      <c r="C5040" s="16">
        <v>4</v>
      </c>
      <c r="D5040" s="16">
        <v>1953</v>
      </c>
      <c r="E5040" s="18">
        <v>19636</v>
      </c>
      <c r="F5040" s="9" t="s">
        <v>1559</v>
      </c>
      <c r="G5040" s="3">
        <v>658000</v>
      </c>
      <c r="H5040" s="3">
        <v>23800000</v>
      </c>
      <c r="I5040" s="3">
        <v>23800000</v>
      </c>
      <c r="J5040" s="8" t="str">
        <f t="shared" si="626"/>
        <v/>
      </c>
      <c r="K5040" s="8" t="str">
        <f t="shared" si="627"/>
        <v/>
      </c>
      <c r="L5040" s="8" t="str">
        <f t="shared" si="628"/>
        <v>House of Wax</v>
      </c>
      <c r="M5040" s="8">
        <f t="shared" si="629"/>
        <v>1</v>
      </c>
      <c r="N5040" s="8" t="str">
        <f t="shared" si="625"/>
        <v>House of Wax (1953)</v>
      </c>
      <c r="O5040" s="10">
        <f>INDEX(cpi!$A$1:$M$106,MATCH($D5040,cpi!$A:$A,0),MATCH($C5040,cpi!$1:$1,0))</f>
        <v>26.6</v>
      </c>
      <c r="P5040" s="10">
        <f>cpi!$I$2</f>
        <v>245.51900000000001</v>
      </c>
      <c r="Q5040" s="10">
        <f t="shared" si="630"/>
        <v>9.2300375939849619</v>
      </c>
      <c r="R5040" s="8" t="str">
        <f t="shared" si="631"/>
        <v/>
      </c>
      <c r="S5040" s="11">
        <f t="shared" si="632"/>
        <v>6073364.7368421052</v>
      </c>
      <c r="T5040" s="11">
        <f t="shared" si="632"/>
        <v>219674894.7368421</v>
      </c>
      <c r="U5040" s="11">
        <f t="shared" si="632"/>
        <v>219674894.7368421</v>
      </c>
    </row>
    <row r="5041" spans="1:21" x14ac:dyDescent="0.2">
      <c r="A5041" s="5">
        <v>5090</v>
      </c>
      <c r="B5041" s="17">
        <v>19</v>
      </c>
      <c r="C5041" s="16">
        <v>6</v>
      </c>
      <c r="D5041" s="16">
        <v>1998</v>
      </c>
      <c r="E5041" s="18">
        <v>36347</v>
      </c>
      <c r="F5041" s="9" t="s">
        <v>4964</v>
      </c>
      <c r="G5041" s="3">
        <v>650000</v>
      </c>
      <c r="H5041" s="3">
        <v>2301777</v>
      </c>
      <c r="I5041" s="3">
        <v>2301777</v>
      </c>
      <c r="J5041" s="8" t="str">
        <f t="shared" si="626"/>
        <v/>
      </c>
      <c r="K5041" s="8" t="str">
        <f t="shared" si="627"/>
        <v/>
      </c>
      <c r="L5041" s="8" t="str">
        <f t="shared" si="628"/>
        <v>Hav Plenty</v>
      </c>
      <c r="M5041" s="8" t="str">
        <f t="shared" si="629"/>
        <v/>
      </c>
      <c r="N5041" s="8" t="str">
        <f t="shared" si="625"/>
        <v>Hav Plenty</v>
      </c>
      <c r="O5041" s="10">
        <f>INDEX(cpi!$A$1:$M$106,MATCH($D5041,cpi!$A:$A,0),MATCH($C5041,cpi!$1:$1,0))</f>
        <v>163</v>
      </c>
      <c r="P5041" s="10">
        <f>cpi!$I$2</f>
        <v>245.51900000000001</v>
      </c>
      <c r="Q5041" s="10">
        <f t="shared" si="630"/>
        <v>1.5062515337423312</v>
      </c>
      <c r="R5041" s="8" t="str">
        <f t="shared" si="631"/>
        <v/>
      </c>
      <c r="S5041" s="11">
        <f t="shared" si="632"/>
        <v>979063.49693251529</v>
      </c>
      <c r="T5041" s="11">
        <f t="shared" si="632"/>
        <v>3467055.1365828221</v>
      </c>
      <c r="U5041" s="11">
        <f t="shared" si="632"/>
        <v>3467055.1365828221</v>
      </c>
    </row>
    <row r="5042" spans="1:21" x14ac:dyDescent="0.2">
      <c r="A5042" s="5">
        <v>5091</v>
      </c>
      <c r="B5042" s="17">
        <v>11</v>
      </c>
      <c r="C5042" s="16">
        <v>10</v>
      </c>
      <c r="D5042" s="16">
        <v>2013</v>
      </c>
      <c r="E5042" s="18">
        <v>41588</v>
      </c>
      <c r="F5042" s="9" t="s">
        <v>4965</v>
      </c>
      <c r="G5042" s="3">
        <v>650000</v>
      </c>
      <c r="H5042" s="3">
        <v>171962</v>
      </c>
      <c r="I5042" s="3">
        <v>171962</v>
      </c>
      <c r="J5042" s="8" t="str">
        <f t="shared" si="626"/>
        <v/>
      </c>
      <c r="K5042" s="8" t="str">
        <f t="shared" si="627"/>
        <v/>
      </c>
      <c r="L5042" s="8" t="str">
        <f t="shared" si="628"/>
        <v>Escape from Tomorrow</v>
      </c>
      <c r="M5042" s="8" t="str">
        <f t="shared" si="629"/>
        <v/>
      </c>
      <c r="N5042" s="8" t="str">
        <f t="shared" si="625"/>
        <v>Escape from Tomorrow</v>
      </c>
      <c r="O5042" s="10">
        <f>INDEX(cpi!$A$1:$M$106,MATCH($D5042,cpi!$A:$A,0),MATCH($C5042,cpi!$1:$1,0))</f>
        <v>233.54599999999999</v>
      </c>
      <c r="P5042" s="10">
        <f>cpi!$I$2</f>
        <v>245.51900000000001</v>
      </c>
      <c r="Q5042" s="10">
        <f t="shared" si="630"/>
        <v>1.0512661317256558</v>
      </c>
      <c r="R5042" s="8" t="str">
        <f t="shared" si="631"/>
        <v/>
      </c>
      <c r="S5042" s="11">
        <f t="shared" si="632"/>
        <v>683322.9856216762</v>
      </c>
      <c r="T5042" s="11">
        <f t="shared" si="632"/>
        <v>180777.82654380723</v>
      </c>
      <c r="U5042" s="11">
        <f t="shared" si="632"/>
        <v>180777.82654380723</v>
      </c>
    </row>
    <row r="5043" spans="1:21" x14ac:dyDescent="0.2">
      <c r="A5043" s="5">
        <v>5092</v>
      </c>
      <c r="B5043" s="17">
        <v>31</v>
      </c>
      <c r="C5043" s="16">
        <v>12</v>
      </c>
      <c r="D5043" s="16">
        <v>2012</v>
      </c>
      <c r="E5043" s="18">
        <v>41832</v>
      </c>
      <c r="F5043" s="9" t="s">
        <v>4966</v>
      </c>
      <c r="G5043" s="3">
        <v>650000</v>
      </c>
      <c r="H5043" s="3">
        <v>0</v>
      </c>
      <c r="I5043" s="3">
        <v>0</v>
      </c>
      <c r="J5043" s="8">
        <f t="shared" si="626"/>
        <v>1</v>
      </c>
      <c r="K5043" s="8" t="str">
        <f t="shared" si="627"/>
        <v/>
      </c>
      <c r="L5043" s="8" t="str">
        <f t="shared" si="628"/>
        <v>After</v>
      </c>
      <c r="M5043" s="8" t="str">
        <f t="shared" si="629"/>
        <v/>
      </c>
      <c r="N5043" s="8" t="str">
        <f t="shared" si="625"/>
        <v>After</v>
      </c>
      <c r="O5043" s="10">
        <f>INDEX(cpi!$A$1:$M$106,MATCH($D5043,cpi!$A:$A,0),MATCH($C5043,cpi!$1:$1,0))</f>
        <v>229.601</v>
      </c>
      <c r="P5043" s="10">
        <f>cpi!$I$2</f>
        <v>245.51900000000001</v>
      </c>
      <c r="Q5043" s="10">
        <f t="shared" si="630"/>
        <v>1.0693289663372547</v>
      </c>
      <c r="R5043" s="8" t="str">
        <f t="shared" si="631"/>
        <v/>
      </c>
      <c r="S5043" s="11">
        <f t="shared" si="632"/>
        <v>695063.82811921556</v>
      </c>
      <c r="T5043" s="11">
        <f t="shared" si="632"/>
        <v>0</v>
      </c>
      <c r="U5043" s="11">
        <f t="shared" si="632"/>
        <v>0</v>
      </c>
    </row>
    <row r="5044" spans="1:21" x14ac:dyDescent="0.2">
      <c r="A5044" s="5">
        <v>5093</v>
      </c>
      <c r="B5044" s="17">
        <v>31</v>
      </c>
      <c r="C5044" s="16">
        <v>12</v>
      </c>
      <c r="D5044" s="16">
        <v>2014</v>
      </c>
      <c r="E5044" s="18">
        <v>42563</v>
      </c>
      <c r="F5044" s="9" t="s">
        <v>4967</v>
      </c>
      <c r="G5044" s="3">
        <v>650000</v>
      </c>
      <c r="H5044" s="3">
        <v>0</v>
      </c>
      <c r="I5044" s="3">
        <v>0</v>
      </c>
      <c r="J5044" s="8">
        <f t="shared" si="626"/>
        <v>1</v>
      </c>
      <c r="K5044" s="8" t="str">
        <f t="shared" si="627"/>
        <v/>
      </c>
      <c r="L5044" s="8" t="str">
        <f t="shared" si="628"/>
        <v>The Hadza: Last of the First</v>
      </c>
      <c r="M5044" s="8" t="str">
        <f t="shared" si="629"/>
        <v/>
      </c>
      <c r="N5044" s="8" t="str">
        <f t="shared" si="625"/>
        <v>The Hadza: Last of the First</v>
      </c>
      <c r="O5044" s="10">
        <f>INDEX(cpi!$A$1:$M$106,MATCH($D5044,cpi!$A:$A,0),MATCH($C5044,cpi!$1:$1,0))</f>
        <v>234.81200000000001</v>
      </c>
      <c r="P5044" s="10">
        <f>cpi!$I$2</f>
        <v>245.51900000000001</v>
      </c>
      <c r="Q5044" s="10">
        <f t="shared" si="630"/>
        <v>1.0455981806721972</v>
      </c>
      <c r="R5044" s="8" t="str">
        <f t="shared" si="631"/>
        <v/>
      </c>
      <c r="S5044" s="11">
        <f t="shared" si="632"/>
        <v>679638.81743692816</v>
      </c>
      <c r="T5044" s="11">
        <f t="shared" si="632"/>
        <v>0</v>
      </c>
      <c r="U5044" s="11">
        <f t="shared" si="632"/>
        <v>0</v>
      </c>
    </row>
    <row r="5045" spans="1:21" x14ac:dyDescent="0.2">
      <c r="A5045" s="5">
        <v>5094</v>
      </c>
      <c r="B5045" s="17">
        <v>31</v>
      </c>
      <c r="C5045" s="16">
        <v>12</v>
      </c>
      <c r="D5045" s="16">
        <v>2009</v>
      </c>
      <c r="E5045" s="18">
        <v>40736</v>
      </c>
      <c r="F5045" s="9" t="s">
        <v>4968</v>
      </c>
      <c r="G5045" s="3">
        <v>640000</v>
      </c>
      <c r="H5045" s="3">
        <v>0</v>
      </c>
      <c r="I5045" s="3">
        <v>14812</v>
      </c>
      <c r="J5045" s="8" t="str">
        <f t="shared" si="626"/>
        <v/>
      </c>
      <c r="K5045" s="8" t="str">
        <f t="shared" si="627"/>
        <v/>
      </c>
      <c r="L5045" s="8" t="str">
        <f t="shared" si="628"/>
        <v>Starsuckers</v>
      </c>
      <c r="M5045" s="8" t="str">
        <f t="shared" si="629"/>
        <v/>
      </c>
      <c r="N5045" s="8" t="str">
        <f t="shared" si="625"/>
        <v>Starsuckers</v>
      </c>
      <c r="O5045" s="10">
        <f>INDEX(cpi!$A$1:$M$106,MATCH($D5045,cpi!$A:$A,0),MATCH($C5045,cpi!$1:$1,0))</f>
        <v>215.94900000000001</v>
      </c>
      <c r="P5045" s="10">
        <f>cpi!$I$2</f>
        <v>245.51900000000001</v>
      </c>
      <c r="Q5045" s="10">
        <f t="shared" si="630"/>
        <v>1.1369304789556793</v>
      </c>
      <c r="R5045" s="8" t="str">
        <f t="shared" si="631"/>
        <v/>
      </c>
      <c r="S5045" s="11">
        <f t="shared" si="632"/>
        <v>727635.50653163472</v>
      </c>
      <c r="T5045" s="11">
        <f t="shared" si="632"/>
        <v>0</v>
      </c>
      <c r="U5045" s="11">
        <f t="shared" si="632"/>
        <v>16840.214254291521</v>
      </c>
    </row>
    <row r="5046" spans="1:21" x14ac:dyDescent="0.2">
      <c r="A5046" s="5">
        <v>5095</v>
      </c>
      <c r="B5046" s="17">
        <v>31</v>
      </c>
      <c r="C5046" s="16">
        <v>12</v>
      </c>
      <c r="D5046" s="16">
        <v>2013</v>
      </c>
      <c r="E5046" s="18">
        <v>42197</v>
      </c>
      <c r="F5046" s="9" t="s">
        <v>4969</v>
      </c>
      <c r="G5046" s="3">
        <v>625000</v>
      </c>
      <c r="H5046" s="3">
        <v>0</v>
      </c>
      <c r="I5046" s="3">
        <v>0</v>
      </c>
      <c r="J5046" s="8">
        <f t="shared" si="626"/>
        <v>1</v>
      </c>
      <c r="K5046" s="8" t="str">
        <f t="shared" si="627"/>
        <v/>
      </c>
      <c r="L5046" s="8" t="str">
        <f t="shared" si="628"/>
        <v>Treachery</v>
      </c>
      <c r="M5046" s="8" t="str">
        <f t="shared" si="629"/>
        <v/>
      </c>
      <c r="N5046" s="8" t="str">
        <f t="shared" si="625"/>
        <v>Treachery</v>
      </c>
      <c r="O5046" s="10">
        <f>INDEX(cpi!$A$1:$M$106,MATCH($D5046,cpi!$A:$A,0),MATCH($C5046,cpi!$1:$1,0))</f>
        <v>233.04900000000001</v>
      </c>
      <c r="P5046" s="10">
        <f>cpi!$I$2</f>
        <v>245.51900000000001</v>
      </c>
      <c r="Q5046" s="10">
        <f t="shared" si="630"/>
        <v>1.0535080605366254</v>
      </c>
      <c r="R5046" s="8" t="str">
        <f t="shared" si="631"/>
        <v/>
      </c>
      <c r="S5046" s="11">
        <f t="shared" si="632"/>
        <v>658442.53783539089</v>
      </c>
      <c r="T5046" s="11">
        <f t="shared" si="632"/>
        <v>0</v>
      </c>
      <c r="U5046" s="11">
        <f t="shared" si="632"/>
        <v>0</v>
      </c>
    </row>
    <row r="5047" spans="1:21" x14ac:dyDescent="0.2">
      <c r="A5047" s="5">
        <v>5096</v>
      </c>
      <c r="B5047" s="17">
        <v>6</v>
      </c>
      <c r="C5047" s="16">
        <v>9</v>
      </c>
      <c r="D5047" s="16">
        <v>1935</v>
      </c>
      <c r="E5047" s="18">
        <v>12944</v>
      </c>
      <c r="F5047" s="9" t="s">
        <v>4970</v>
      </c>
      <c r="G5047" s="3">
        <v>609000</v>
      </c>
      <c r="H5047" s="3">
        <v>1782000</v>
      </c>
      <c r="I5047" s="3">
        <v>3202000</v>
      </c>
      <c r="J5047" s="8" t="str">
        <f t="shared" si="626"/>
        <v/>
      </c>
      <c r="K5047" s="8" t="str">
        <f t="shared" si="627"/>
        <v/>
      </c>
      <c r="L5047" s="8" t="str">
        <f t="shared" si="628"/>
        <v>Top Hat</v>
      </c>
      <c r="M5047" s="8" t="str">
        <f t="shared" si="629"/>
        <v/>
      </c>
      <c r="N5047" s="8" t="str">
        <f t="shared" si="625"/>
        <v>Top Hat</v>
      </c>
      <c r="O5047" s="10">
        <f>INDEX(cpi!$A$1:$M$106,MATCH($D5047,cpi!$A:$A,0),MATCH($C5047,cpi!$1:$1,0))</f>
        <v>13.7</v>
      </c>
      <c r="P5047" s="10">
        <f>cpi!$I$2</f>
        <v>245.51900000000001</v>
      </c>
      <c r="Q5047" s="10">
        <f t="shared" si="630"/>
        <v>17.92109489051095</v>
      </c>
      <c r="R5047" s="8" t="str">
        <f t="shared" si="631"/>
        <v/>
      </c>
      <c r="S5047" s="11">
        <f t="shared" si="632"/>
        <v>10913946.788321169</v>
      </c>
      <c r="T5047" s="11">
        <f t="shared" si="632"/>
        <v>31935391.094890513</v>
      </c>
      <c r="U5047" s="11">
        <f t="shared" si="632"/>
        <v>57383345.839416064</v>
      </c>
    </row>
    <row r="5048" spans="1:21" x14ac:dyDescent="0.2">
      <c r="A5048" s="5">
        <v>5097</v>
      </c>
      <c r="B5048" s="17">
        <v>14</v>
      </c>
      <c r="C5048" s="16">
        <v>7</v>
      </c>
      <c r="D5048" s="16">
        <v>1999</v>
      </c>
      <c r="E5048" s="18">
        <v>36563</v>
      </c>
      <c r="F5048" s="9" t="s">
        <v>4971</v>
      </c>
      <c r="G5048" s="3">
        <v>600000</v>
      </c>
      <c r="H5048" s="3">
        <v>140539099</v>
      </c>
      <c r="I5048" s="3">
        <v>248300000</v>
      </c>
      <c r="J5048" s="8" t="str">
        <f t="shared" si="626"/>
        <v/>
      </c>
      <c r="K5048" s="8" t="str">
        <f t="shared" si="627"/>
        <v/>
      </c>
      <c r="L5048" s="8" t="str">
        <f t="shared" si="628"/>
        <v>The Blair Witch Project</v>
      </c>
      <c r="M5048" s="8" t="str">
        <f t="shared" si="629"/>
        <v/>
      </c>
      <c r="N5048" s="8" t="str">
        <f t="shared" si="625"/>
        <v>The Blair Witch Project</v>
      </c>
      <c r="O5048" s="10">
        <f>INDEX(cpi!$A$1:$M$106,MATCH($D5048,cpi!$A:$A,0),MATCH($C5048,cpi!$1:$1,0))</f>
        <v>166.7</v>
      </c>
      <c r="P5048" s="10">
        <f>cpi!$I$2</f>
        <v>245.51900000000001</v>
      </c>
      <c r="Q5048" s="10">
        <f t="shared" si="630"/>
        <v>1.4728194361127775</v>
      </c>
      <c r="R5048" s="8" t="str">
        <f t="shared" si="631"/>
        <v/>
      </c>
      <c r="S5048" s="11">
        <f t="shared" si="632"/>
        <v>883691.66166766651</v>
      </c>
      <c r="T5048" s="11">
        <f t="shared" si="632"/>
        <v>206988716.54097781</v>
      </c>
      <c r="U5048" s="11">
        <f t="shared" si="632"/>
        <v>365701065.98680264</v>
      </c>
    </row>
    <row r="5049" spans="1:21" x14ac:dyDescent="0.2">
      <c r="A5049" s="5">
        <v>5098</v>
      </c>
      <c r="B5049" s="17">
        <v>26</v>
      </c>
      <c r="C5049" s="16">
        <v>3</v>
      </c>
      <c r="D5049" s="16">
        <v>1970</v>
      </c>
      <c r="E5049" s="18">
        <v>26332</v>
      </c>
      <c r="F5049" s="9" t="s">
        <v>4972</v>
      </c>
      <c r="G5049" s="3">
        <v>600000</v>
      </c>
      <c r="H5049" s="3">
        <v>34505110</v>
      </c>
      <c r="I5049" s="3">
        <v>34505110</v>
      </c>
      <c r="J5049" s="8" t="str">
        <f t="shared" si="626"/>
        <v/>
      </c>
      <c r="K5049" s="8" t="str">
        <f t="shared" si="627"/>
        <v/>
      </c>
      <c r="L5049" s="8" t="str">
        <f t="shared" si="628"/>
        <v>Woodstock</v>
      </c>
      <c r="M5049" s="8" t="str">
        <f t="shared" si="629"/>
        <v/>
      </c>
      <c r="N5049" s="8" t="str">
        <f t="shared" si="625"/>
        <v>Woodstock</v>
      </c>
      <c r="O5049" s="10">
        <f>INDEX(cpi!$A$1:$M$106,MATCH($D5049,cpi!$A:$A,0),MATCH($C5049,cpi!$1:$1,0))</f>
        <v>38.200000000000003</v>
      </c>
      <c r="P5049" s="10">
        <f>cpi!$I$2</f>
        <v>245.51900000000001</v>
      </c>
      <c r="Q5049" s="10">
        <f t="shared" si="630"/>
        <v>6.4271989528795812</v>
      </c>
      <c r="R5049" s="8" t="str">
        <f t="shared" si="631"/>
        <v/>
      </c>
      <c r="S5049" s="11">
        <f t="shared" si="632"/>
        <v>3856319.3717277488</v>
      </c>
      <c r="T5049" s="11">
        <f t="shared" si="632"/>
        <v>221771206.86099476</v>
      </c>
      <c r="U5049" s="11">
        <f t="shared" si="632"/>
        <v>221771206.86099476</v>
      </c>
    </row>
    <row r="5050" spans="1:21" x14ac:dyDescent="0.2">
      <c r="A5050" s="5">
        <v>5099</v>
      </c>
      <c r="B5050" s="17">
        <v>10</v>
      </c>
      <c r="C5050" s="16">
        <v>8</v>
      </c>
      <c r="D5050" s="16">
        <v>1977</v>
      </c>
      <c r="E5050" s="18">
        <v>28406</v>
      </c>
      <c r="F5050" s="9" t="s">
        <v>4973</v>
      </c>
      <c r="G5050" s="3">
        <v>600000</v>
      </c>
      <c r="H5050" s="3">
        <v>15000000</v>
      </c>
      <c r="I5050" s="3">
        <v>20000000</v>
      </c>
      <c r="J5050" s="8" t="str">
        <f t="shared" si="626"/>
        <v/>
      </c>
      <c r="K5050" s="8" t="str">
        <f t="shared" si="627"/>
        <v/>
      </c>
      <c r="L5050" s="8" t="str">
        <f t="shared" si="628"/>
        <v>The Kentucky Fried Movie</v>
      </c>
      <c r="M5050" s="8" t="str">
        <f t="shared" si="629"/>
        <v/>
      </c>
      <c r="N5050" s="8" t="str">
        <f t="shared" si="625"/>
        <v>The Kentucky Fried Movie</v>
      </c>
      <c r="O5050" s="10">
        <f>INDEX(cpi!$A$1:$M$106,MATCH($D5050,cpi!$A:$A,0),MATCH($C5050,cpi!$1:$1,0))</f>
        <v>61.2</v>
      </c>
      <c r="P5050" s="10">
        <f>cpi!$I$2</f>
        <v>245.51900000000001</v>
      </c>
      <c r="Q5050" s="10">
        <f t="shared" si="630"/>
        <v>4.0117483660130722</v>
      </c>
      <c r="R5050" s="8" t="str">
        <f t="shared" si="631"/>
        <v/>
      </c>
      <c r="S5050" s="11">
        <f t="shared" si="632"/>
        <v>2407049.0196078434</v>
      </c>
      <c r="T5050" s="11">
        <f t="shared" si="632"/>
        <v>60176225.490196079</v>
      </c>
      <c r="U5050" s="11">
        <f t="shared" si="632"/>
        <v>80234967.320261449</v>
      </c>
    </row>
    <row r="5051" spans="1:21" x14ac:dyDescent="0.2">
      <c r="A5051" s="5">
        <v>5100</v>
      </c>
      <c r="B5051" s="17">
        <v>10</v>
      </c>
      <c r="C5051" s="16">
        <v>5</v>
      </c>
      <c r="D5051" s="16">
        <v>1967</v>
      </c>
      <c r="E5051" s="18">
        <v>24750</v>
      </c>
      <c r="F5051" s="9" t="s">
        <v>4974</v>
      </c>
      <c r="G5051" s="3">
        <v>600000</v>
      </c>
      <c r="H5051">
        <v>4300000</v>
      </c>
      <c r="I5051" s="3">
        <v>4300000</v>
      </c>
      <c r="J5051" s="8" t="str">
        <f t="shared" si="626"/>
        <v/>
      </c>
      <c r="K5051" s="8" t="str">
        <f t="shared" si="627"/>
        <v/>
      </c>
      <c r="L5051" s="8" t="str">
        <f t="shared" si="628"/>
        <v>Per qualche dollaro in piÃ¹</v>
      </c>
      <c r="M5051" s="8" t="str">
        <f t="shared" si="629"/>
        <v/>
      </c>
      <c r="N5051" s="8" t="str">
        <f t="shared" si="625"/>
        <v>Per qualche dollaro in piÃ¹</v>
      </c>
      <c r="O5051" s="10">
        <f>INDEX(cpi!$A$1:$M$106,MATCH($D5051,cpi!$A:$A,0),MATCH($C5051,cpi!$1:$1,0))</f>
        <v>33.200000000000003</v>
      </c>
      <c r="P5051" s="10">
        <f>cpi!$I$2</f>
        <v>245.51900000000001</v>
      </c>
      <c r="Q5051" s="10">
        <f t="shared" si="630"/>
        <v>7.3951506024096378</v>
      </c>
      <c r="R5051" s="8" t="str">
        <f t="shared" si="631"/>
        <v/>
      </c>
      <c r="S5051" s="11">
        <f t="shared" si="632"/>
        <v>4437090.3614457827</v>
      </c>
      <c r="T5051" s="11">
        <f t="shared" si="632"/>
        <v>31799147.590361442</v>
      </c>
      <c r="U5051" s="11">
        <f t="shared" si="632"/>
        <v>31799147.590361442</v>
      </c>
    </row>
    <row r="5052" spans="1:21" x14ac:dyDescent="0.2">
      <c r="A5052" s="5">
        <v>5101</v>
      </c>
      <c r="B5052" s="17">
        <v>31</v>
      </c>
      <c r="C5052" s="16">
        <v>10</v>
      </c>
      <c r="D5052" s="16">
        <v>2000</v>
      </c>
      <c r="E5052" s="18">
        <v>37447</v>
      </c>
      <c r="F5052" s="9" t="s">
        <v>4975</v>
      </c>
      <c r="G5052" s="3">
        <v>600000</v>
      </c>
      <c r="H5052">
        <v>173599</v>
      </c>
      <c r="I5052">
        <v>173599</v>
      </c>
      <c r="J5052" s="8" t="str">
        <f t="shared" si="626"/>
        <v/>
      </c>
      <c r="K5052" s="8" t="str">
        <f t="shared" si="627"/>
        <v/>
      </c>
      <c r="L5052" s="8" t="str">
        <f t="shared" si="628"/>
        <v>Mercy Streets</v>
      </c>
      <c r="M5052" s="8" t="str">
        <f t="shared" si="629"/>
        <v/>
      </c>
      <c r="N5052" s="8" t="str">
        <f t="shared" si="625"/>
        <v>Mercy Streets</v>
      </c>
      <c r="O5052" s="10">
        <f>INDEX(cpi!$A$1:$M$106,MATCH($D5052,cpi!$A:$A,0),MATCH($C5052,cpi!$1:$1,0))</f>
        <v>174</v>
      </c>
      <c r="P5052" s="10">
        <f>cpi!$I$2</f>
        <v>245.51900000000001</v>
      </c>
      <c r="Q5052" s="10">
        <f t="shared" si="630"/>
        <v>1.411028735632184</v>
      </c>
      <c r="R5052" s="8" t="str">
        <f t="shared" si="631"/>
        <v/>
      </c>
      <c r="S5052" s="11">
        <f t="shared" si="632"/>
        <v>846617.24137931038</v>
      </c>
      <c r="T5052" s="11">
        <f t="shared" si="632"/>
        <v>244953.17747701152</v>
      </c>
      <c r="U5052" s="11">
        <f t="shared" si="632"/>
        <v>244953.17747701152</v>
      </c>
    </row>
    <row r="5053" spans="1:21" x14ac:dyDescent="0.2">
      <c r="A5053" s="5">
        <v>5102</v>
      </c>
      <c r="B5053" s="17">
        <v>2</v>
      </c>
      <c r="C5053" s="16">
        <v>5</v>
      </c>
      <c r="D5053" s="16">
        <v>2014</v>
      </c>
      <c r="E5053" s="18">
        <v>41675</v>
      </c>
      <c r="F5053" s="9" t="s">
        <v>4976</v>
      </c>
      <c r="G5053" s="3">
        <v>600000</v>
      </c>
      <c r="H5053">
        <v>42557</v>
      </c>
      <c r="I5053">
        <v>42557</v>
      </c>
      <c r="J5053" s="8" t="str">
        <f t="shared" si="626"/>
        <v/>
      </c>
      <c r="K5053" s="8" t="str">
        <f t="shared" si="627"/>
        <v/>
      </c>
      <c r="L5053" s="8" t="str">
        <f t="shared" si="628"/>
        <v>Water &amp; Power</v>
      </c>
      <c r="M5053" s="8" t="str">
        <f t="shared" si="629"/>
        <v/>
      </c>
      <c r="N5053" s="8" t="str">
        <f t="shared" si="625"/>
        <v>Water &amp; Power</v>
      </c>
      <c r="O5053" s="10">
        <f>INDEX(cpi!$A$1:$M$106,MATCH($D5053,cpi!$A:$A,0),MATCH($C5053,cpi!$1:$1,0))</f>
        <v>237.9</v>
      </c>
      <c r="P5053" s="10">
        <f>cpi!$I$2</f>
        <v>245.51900000000001</v>
      </c>
      <c r="Q5053" s="10">
        <f t="shared" si="630"/>
        <v>1.0320260613703236</v>
      </c>
      <c r="R5053" s="8" t="str">
        <f t="shared" si="631"/>
        <v/>
      </c>
      <c r="S5053" s="11">
        <f t="shared" si="632"/>
        <v>619215.63682219421</v>
      </c>
      <c r="T5053" s="11">
        <f t="shared" si="632"/>
        <v>43919.933093736865</v>
      </c>
      <c r="U5053" s="11">
        <f t="shared" si="632"/>
        <v>43919.933093736865</v>
      </c>
    </row>
    <row r="5054" spans="1:21" x14ac:dyDescent="0.2">
      <c r="A5054" s="5">
        <v>5103</v>
      </c>
      <c r="B5054" s="17">
        <v>19</v>
      </c>
      <c r="C5054" s="16">
        <v>10</v>
      </c>
      <c r="D5054" s="16">
        <v>2007</v>
      </c>
      <c r="E5054" s="18">
        <v>39639</v>
      </c>
      <c r="F5054" s="9" t="s">
        <v>4977</v>
      </c>
      <c r="G5054" s="3">
        <v>600000</v>
      </c>
      <c r="H5054">
        <v>23616</v>
      </c>
      <c r="I5054">
        <v>23616</v>
      </c>
      <c r="J5054" s="8" t="str">
        <f t="shared" si="626"/>
        <v/>
      </c>
      <c r="K5054" s="8" t="str">
        <f t="shared" si="627"/>
        <v/>
      </c>
      <c r="L5054" s="8" t="str">
        <f t="shared" si="628"/>
        <v>Arnolds Park</v>
      </c>
      <c r="M5054" s="8" t="str">
        <f t="shared" si="629"/>
        <v/>
      </c>
      <c r="N5054" s="8" t="str">
        <f t="shared" si="625"/>
        <v>Arnolds Park</v>
      </c>
      <c r="O5054" s="10">
        <f>INDEX(cpi!$A$1:$M$106,MATCH($D5054,cpi!$A:$A,0),MATCH($C5054,cpi!$1:$1,0))</f>
        <v>208.93600000000001</v>
      </c>
      <c r="P5054" s="10">
        <f>cpi!$I$2</f>
        <v>245.51900000000001</v>
      </c>
      <c r="Q5054" s="10">
        <f t="shared" si="630"/>
        <v>1.1750918941685493</v>
      </c>
      <c r="R5054" s="8" t="str">
        <f t="shared" si="631"/>
        <v/>
      </c>
      <c r="S5054" s="11">
        <f t="shared" si="632"/>
        <v>705055.1365011296</v>
      </c>
      <c r="T5054" s="11">
        <f t="shared" si="632"/>
        <v>27750.970172684461</v>
      </c>
      <c r="U5054" s="11">
        <f t="shared" si="632"/>
        <v>27750.970172684461</v>
      </c>
    </row>
    <row r="5055" spans="1:21" x14ac:dyDescent="0.2">
      <c r="A5055" s="5">
        <v>5104</v>
      </c>
      <c r="B5055" s="17">
        <v>2</v>
      </c>
      <c r="C5055" s="16">
        <v>7</v>
      </c>
      <c r="D5055" s="16">
        <v>1999</v>
      </c>
      <c r="E5055" s="18">
        <v>36198</v>
      </c>
      <c r="F5055" s="9" t="s">
        <v>4978</v>
      </c>
      <c r="G5055" s="3">
        <v>600000</v>
      </c>
      <c r="H5055">
        <v>15030</v>
      </c>
      <c r="I5055">
        <v>85343</v>
      </c>
      <c r="J5055" s="8" t="str">
        <f t="shared" si="626"/>
        <v/>
      </c>
      <c r="K5055" s="8" t="str">
        <f t="shared" si="627"/>
        <v/>
      </c>
      <c r="L5055" s="8" t="str">
        <f t="shared" si="628"/>
        <v>Broken Vessels</v>
      </c>
      <c r="M5055" s="8" t="str">
        <f t="shared" si="629"/>
        <v/>
      </c>
      <c r="N5055" s="8" t="str">
        <f t="shared" si="625"/>
        <v>Broken Vessels</v>
      </c>
      <c r="O5055" s="10">
        <f>INDEX(cpi!$A$1:$M$106,MATCH($D5055,cpi!$A:$A,0),MATCH($C5055,cpi!$1:$1,0))</f>
        <v>166.7</v>
      </c>
      <c r="P5055" s="10">
        <f>cpi!$I$2</f>
        <v>245.51900000000001</v>
      </c>
      <c r="Q5055" s="10">
        <f t="shared" si="630"/>
        <v>1.4728194361127775</v>
      </c>
      <c r="R5055" s="8" t="str">
        <f t="shared" si="631"/>
        <v/>
      </c>
      <c r="S5055" s="11">
        <f t="shared" si="632"/>
        <v>883691.66166766651</v>
      </c>
      <c r="T5055" s="11">
        <f t="shared" si="632"/>
        <v>22136.476124775047</v>
      </c>
      <c r="U5055" s="11">
        <f t="shared" si="632"/>
        <v>125694.82913617278</v>
      </c>
    </row>
    <row r="5056" spans="1:21" x14ac:dyDescent="0.2">
      <c r="A5056" s="5">
        <v>5105</v>
      </c>
      <c r="B5056" s="17">
        <v>22</v>
      </c>
      <c r="C5056" s="16">
        <v>5</v>
      </c>
      <c r="D5056" s="16">
        <v>2015</v>
      </c>
      <c r="E5056" s="18">
        <v>42648</v>
      </c>
      <c r="F5056" s="9" t="s">
        <v>4979</v>
      </c>
      <c r="G5056" s="3">
        <v>600000</v>
      </c>
      <c r="H5056">
        <v>3301</v>
      </c>
      <c r="I5056">
        <v>3301</v>
      </c>
      <c r="J5056" s="8" t="str">
        <f t="shared" si="626"/>
        <v/>
      </c>
      <c r="K5056" s="8" t="str">
        <f t="shared" si="627"/>
        <v/>
      </c>
      <c r="L5056" s="8" t="str">
        <f t="shared" si="628"/>
        <v>Drunk Wedding</v>
      </c>
      <c r="M5056" s="8" t="str">
        <f t="shared" si="629"/>
        <v/>
      </c>
      <c r="N5056" s="8" t="str">
        <f t="shared" si="625"/>
        <v>Drunk Wedding</v>
      </c>
      <c r="O5056" s="10">
        <f>INDEX(cpi!$A$1:$M$106,MATCH($D5056,cpi!$A:$A,0),MATCH($C5056,cpi!$1:$1,0))</f>
        <v>237.80500000000001</v>
      </c>
      <c r="P5056" s="10">
        <f>cpi!$I$2</f>
        <v>245.51900000000001</v>
      </c>
      <c r="Q5056" s="10">
        <f t="shared" si="630"/>
        <v>1.0324383423393115</v>
      </c>
      <c r="R5056" s="8" t="str">
        <f t="shared" si="631"/>
        <v/>
      </c>
      <c r="S5056" s="11">
        <f t="shared" si="632"/>
        <v>619463.0054035869</v>
      </c>
      <c r="T5056" s="11">
        <f t="shared" si="632"/>
        <v>3408.0789680620674</v>
      </c>
      <c r="U5056" s="11">
        <f t="shared" si="632"/>
        <v>3408.0789680620674</v>
      </c>
    </row>
    <row r="5057" spans="1:21" x14ac:dyDescent="0.2">
      <c r="A5057" s="5">
        <v>5106</v>
      </c>
      <c r="B5057" s="17">
        <v>4</v>
      </c>
      <c r="C5057" s="16">
        <v>3</v>
      </c>
      <c r="D5057" s="16">
        <v>2016</v>
      </c>
      <c r="E5057" s="18">
        <v>42463</v>
      </c>
      <c r="F5057" s="9" t="s">
        <v>4980</v>
      </c>
      <c r="G5057" s="3">
        <v>600000</v>
      </c>
      <c r="H5057">
        <v>0</v>
      </c>
      <c r="I5057">
        <v>7943</v>
      </c>
      <c r="J5057" s="8" t="str">
        <f t="shared" si="626"/>
        <v/>
      </c>
      <c r="K5057" s="8" t="str">
        <f t="shared" si="627"/>
        <v/>
      </c>
      <c r="L5057" s="8" t="str">
        <f t="shared" si="628"/>
        <v>They Will Have to Kill Us First</v>
      </c>
      <c r="M5057" s="8" t="str">
        <f t="shared" si="629"/>
        <v/>
      </c>
      <c r="N5057" s="8" t="str">
        <f t="shared" si="625"/>
        <v>They Will Have to Kill Us First</v>
      </c>
      <c r="O5057" s="10">
        <f>INDEX(cpi!$A$1:$M$106,MATCH($D5057,cpi!$A:$A,0),MATCH($C5057,cpi!$1:$1,0))</f>
        <v>238.13200000000001</v>
      </c>
      <c r="P5057" s="10">
        <f>cpi!$I$2</f>
        <v>245.51900000000001</v>
      </c>
      <c r="Q5057" s="10">
        <f t="shared" si="630"/>
        <v>1.0310206104177515</v>
      </c>
      <c r="R5057" s="8" t="str">
        <f t="shared" si="631"/>
        <v/>
      </c>
      <c r="S5057" s="11">
        <f t="shared" si="632"/>
        <v>618612.36625065096</v>
      </c>
      <c r="T5057" s="11">
        <f t="shared" si="632"/>
        <v>0</v>
      </c>
      <c r="U5057" s="11">
        <f t="shared" si="632"/>
        <v>8189.3967085482</v>
      </c>
    </row>
    <row r="5058" spans="1:21" x14ac:dyDescent="0.2">
      <c r="A5058" s="5">
        <v>5107</v>
      </c>
      <c r="B5058" s="17">
        <v>23</v>
      </c>
      <c r="C5058" s="16">
        <v>8</v>
      </c>
      <c r="D5058" s="16">
        <v>2002</v>
      </c>
      <c r="E5058" s="18">
        <v>37933</v>
      </c>
      <c r="F5058" s="9" t="s">
        <v>4981</v>
      </c>
      <c r="G5058" s="3">
        <v>600000</v>
      </c>
      <c r="H5058">
        <v>0</v>
      </c>
      <c r="I5058">
        <v>0</v>
      </c>
      <c r="J5058" s="8">
        <f t="shared" si="626"/>
        <v>1</v>
      </c>
      <c r="K5058" s="8" t="str">
        <f t="shared" si="627"/>
        <v/>
      </c>
      <c r="L5058" s="8" t="str">
        <f t="shared" si="628"/>
        <v>Crop Circles: Quest for Truth</v>
      </c>
      <c r="M5058" s="8" t="str">
        <f t="shared" si="629"/>
        <v/>
      </c>
      <c r="N5058" s="8" t="str">
        <f t="shared" ref="N5058:N5121" si="633">IF(M5058=1,L5058&amp;" ("&amp;D5058&amp;")",L5058)</f>
        <v>Crop Circles: Quest for Truth</v>
      </c>
      <c r="O5058" s="10">
        <f>INDEX(cpi!$A$1:$M$106,MATCH($D5058,cpi!$A:$A,0),MATCH($C5058,cpi!$1:$1,0))</f>
        <v>180.7</v>
      </c>
      <c r="P5058" s="10">
        <f>cpi!$I$2</f>
        <v>245.51900000000001</v>
      </c>
      <c r="Q5058" s="10">
        <f t="shared" si="630"/>
        <v>1.3587105700055342</v>
      </c>
      <c r="R5058" s="8" t="str">
        <f t="shared" si="631"/>
        <v/>
      </c>
      <c r="S5058" s="11">
        <f t="shared" si="632"/>
        <v>815226.34200332046</v>
      </c>
      <c r="T5058" s="11">
        <f t="shared" si="632"/>
        <v>0</v>
      </c>
      <c r="U5058" s="11">
        <f t="shared" si="632"/>
        <v>0</v>
      </c>
    </row>
    <row r="5059" spans="1:21" x14ac:dyDescent="0.2">
      <c r="A5059" s="5">
        <v>5108</v>
      </c>
      <c r="B5059" s="17">
        <v>8</v>
      </c>
      <c r="C5059" s="16">
        <v>8</v>
      </c>
      <c r="D5059" s="16">
        <v>2014</v>
      </c>
      <c r="E5059" s="18">
        <v>41859</v>
      </c>
      <c r="F5059" s="9" t="s">
        <v>4982</v>
      </c>
      <c r="G5059" s="3">
        <v>600000</v>
      </c>
      <c r="H5059">
        <v>0</v>
      </c>
      <c r="I5059">
        <v>0</v>
      </c>
      <c r="J5059" s="8">
        <f t="shared" ref="J5059:J5122" si="634">IF(I5059=0,1,"")</f>
        <v>1</v>
      </c>
      <c r="K5059" s="8" t="str">
        <f t="shared" ref="K5059:K5122" si="635">IF(D5059&gt;2017,1,"")</f>
        <v/>
      </c>
      <c r="L5059" s="8" t="str">
        <f t="shared" ref="L5059:L5122" si="636">F5059</f>
        <v>The Maid's Room</v>
      </c>
      <c r="M5059" s="8" t="str">
        <f t="shared" ref="M5059:M5122" si="637">IF(COUNTIF($L$2:$L$5233,L5059)&gt;1,1,"")</f>
        <v/>
      </c>
      <c r="N5059" s="8" t="str">
        <f t="shared" si="633"/>
        <v>The Maid's Room</v>
      </c>
      <c r="O5059" s="10">
        <f>INDEX(cpi!$A$1:$M$106,MATCH($D5059,cpi!$A:$A,0),MATCH($C5059,cpi!$1:$1,0))</f>
        <v>237.852</v>
      </c>
      <c r="P5059" s="10">
        <f>cpi!$I$2</f>
        <v>245.51900000000001</v>
      </c>
      <c r="Q5059" s="10">
        <f t="shared" ref="Q5059:Q5122" si="638">P5059/O5059</f>
        <v>1.0322343305921329</v>
      </c>
      <c r="R5059" s="8" t="str">
        <f t="shared" ref="R5059:R5122" si="639">IF(ISERROR(Q5059),1,"")</f>
        <v/>
      </c>
      <c r="S5059" s="11">
        <f t="shared" ref="S5059:U5122" si="640">G5059*$Q5059</f>
        <v>619340.59835527977</v>
      </c>
      <c r="T5059" s="11">
        <f t="shared" si="640"/>
        <v>0</v>
      </c>
      <c r="U5059" s="11">
        <f t="shared" si="640"/>
        <v>0</v>
      </c>
    </row>
    <row r="5060" spans="1:21" x14ac:dyDescent="0.2">
      <c r="A5060" s="5">
        <v>5109</v>
      </c>
      <c r="B5060" s="17">
        <v>31</v>
      </c>
      <c r="C5060" s="16">
        <v>12</v>
      </c>
      <c r="D5060" s="16">
        <v>2014</v>
      </c>
      <c r="E5060" s="18">
        <v>42563</v>
      </c>
      <c r="F5060" s="9" t="s">
        <v>4983</v>
      </c>
      <c r="G5060" s="3">
        <v>600000</v>
      </c>
      <c r="H5060">
        <v>0</v>
      </c>
      <c r="I5060">
        <v>0</v>
      </c>
      <c r="J5060" s="8">
        <f t="shared" si="634"/>
        <v>1</v>
      </c>
      <c r="K5060" s="8" t="str">
        <f t="shared" si="635"/>
        <v/>
      </c>
      <c r="L5060" s="8" t="str">
        <f t="shared" si="636"/>
        <v>Light from the Darkroom</v>
      </c>
      <c r="M5060" s="8" t="str">
        <f t="shared" si="637"/>
        <v/>
      </c>
      <c r="N5060" s="8" t="str">
        <f t="shared" si="633"/>
        <v>Light from the Darkroom</v>
      </c>
      <c r="O5060" s="10">
        <f>INDEX(cpi!$A$1:$M$106,MATCH($D5060,cpi!$A:$A,0),MATCH($C5060,cpi!$1:$1,0))</f>
        <v>234.81200000000001</v>
      </c>
      <c r="P5060" s="10">
        <f>cpi!$I$2</f>
        <v>245.51900000000001</v>
      </c>
      <c r="Q5060" s="10">
        <f t="shared" si="638"/>
        <v>1.0455981806721972</v>
      </c>
      <c r="R5060" s="8" t="str">
        <f t="shared" si="639"/>
        <v/>
      </c>
      <c r="S5060" s="11">
        <f t="shared" si="640"/>
        <v>627358.90840331838</v>
      </c>
      <c r="T5060" s="11">
        <f t="shared" si="640"/>
        <v>0</v>
      </c>
      <c r="U5060" s="11">
        <f t="shared" si="640"/>
        <v>0</v>
      </c>
    </row>
    <row r="5061" spans="1:21" x14ac:dyDescent="0.2">
      <c r="A5061" s="5">
        <v>5110</v>
      </c>
      <c r="B5061" s="17">
        <v>24</v>
      </c>
      <c r="C5061" s="16">
        <v>2</v>
      </c>
      <c r="D5061" s="16">
        <v>2015</v>
      </c>
      <c r="E5061" s="18">
        <v>42706</v>
      </c>
      <c r="F5061" s="9" t="s">
        <v>4984</v>
      </c>
      <c r="G5061" s="3">
        <v>600000</v>
      </c>
      <c r="H5061">
        <v>0</v>
      </c>
      <c r="I5061">
        <v>0</v>
      </c>
      <c r="J5061" s="8">
        <f t="shared" si="634"/>
        <v>1</v>
      </c>
      <c r="K5061" s="8" t="str">
        <f t="shared" si="635"/>
        <v/>
      </c>
      <c r="L5061" s="8" t="str">
        <f t="shared" si="636"/>
        <v>Irreplaceable</v>
      </c>
      <c r="M5061" s="8" t="str">
        <f t="shared" si="637"/>
        <v/>
      </c>
      <c r="N5061" s="8" t="str">
        <f t="shared" si="633"/>
        <v>Irreplaceable</v>
      </c>
      <c r="O5061" s="10">
        <f>INDEX(cpi!$A$1:$M$106,MATCH($D5061,cpi!$A:$A,0),MATCH($C5061,cpi!$1:$1,0))</f>
        <v>234.72200000000001</v>
      </c>
      <c r="P5061" s="10">
        <f>cpi!$I$2</f>
        <v>245.51900000000001</v>
      </c>
      <c r="Q5061" s="10">
        <f t="shared" si="638"/>
        <v>1.0459990968038786</v>
      </c>
      <c r="R5061" s="8" t="str">
        <f t="shared" si="639"/>
        <v/>
      </c>
      <c r="S5061" s="11">
        <f t="shared" si="640"/>
        <v>627599.45808232715</v>
      </c>
      <c r="T5061" s="11">
        <f t="shared" si="640"/>
        <v>0</v>
      </c>
      <c r="U5061" s="11">
        <f t="shared" si="640"/>
        <v>0</v>
      </c>
    </row>
    <row r="5062" spans="1:21" x14ac:dyDescent="0.2">
      <c r="A5062" s="5">
        <v>5111</v>
      </c>
      <c r="B5062" s="17">
        <v>11</v>
      </c>
      <c r="C5062" s="16">
        <v>8</v>
      </c>
      <c r="D5062" s="16">
        <v>1964</v>
      </c>
      <c r="E5062" s="18">
        <v>23689</v>
      </c>
      <c r="F5062" s="9" t="s">
        <v>4985</v>
      </c>
      <c r="G5062" s="3">
        <v>560000</v>
      </c>
      <c r="H5062">
        <v>1537860</v>
      </c>
      <c r="I5062">
        <v>1597233</v>
      </c>
      <c r="J5062" s="8" t="str">
        <f t="shared" si="634"/>
        <v/>
      </c>
      <c r="K5062" s="8" t="str">
        <f t="shared" si="635"/>
        <v/>
      </c>
      <c r="L5062" s="8" t="str">
        <f t="shared" si="636"/>
        <v>A Hard Day's Night</v>
      </c>
      <c r="M5062" s="8" t="str">
        <f t="shared" si="637"/>
        <v/>
      </c>
      <c r="N5062" s="8" t="str">
        <f t="shared" si="633"/>
        <v>A Hard Day's Night</v>
      </c>
      <c r="O5062" s="10">
        <f>INDEX(cpi!$A$1:$M$106,MATCH($D5062,cpi!$A:$A,0),MATCH($C5062,cpi!$1:$1,0))</f>
        <v>31</v>
      </c>
      <c r="P5062" s="10">
        <f>cpi!$I$2</f>
        <v>245.51900000000001</v>
      </c>
      <c r="Q5062" s="10">
        <f t="shared" si="638"/>
        <v>7.9199677419354844</v>
      </c>
      <c r="R5062" s="8" t="str">
        <f t="shared" si="639"/>
        <v/>
      </c>
      <c r="S5062" s="11">
        <f t="shared" si="640"/>
        <v>4435181.935483871</v>
      </c>
      <c r="T5062" s="11">
        <f t="shared" si="640"/>
        <v>12179801.591612903</v>
      </c>
      <c r="U5062" s="11">
        <f t="shared" si="640"/>
        <v>12650033.836354839</v>
      </c>
    </row>
    <row r="5063" spans="1:21" x14ac:dyDescent="0.2">
      <c r="A5063" s="5">
        <v>5112</v>
      </c>
      <c r="B5063" s="17">
        <v>29</v>
      </c>
      <c r="C5063" s="16">
        <v>7</v>
      </c>
      <c r="D5063" s="16">
        <v>2011</v>
      </c>
      <c r="E5063" s="18">
        <v>41401</v>
      </c>
      <c r="F5063" s="9" t="s">
        <v>4986</v>
      </c>
      <c r="G5063" s="3">
        <v>560000</v>
      </c>
      <c r="H5063">
        <v>3709</v>
      </c>
      <c r="I5063">
        <v>3709</v>
      </c>
      <c r="J5063" s="8" t="str">
        <f t="shared" si="634"/>
        <v/>
      </c>
      <c r="K5063" s="8" t="str">
        <f t="shared" si="635"/>
        <v/>
      </c>
      <c r="L5063" s="8" t="str">
        <f t="shared" si="636"/>
        <v>The Harvest/La Cosecha</v>
      </c>
      <c r="M5063" s="8" t="str">
        <f t="shared" si="637"/>
        <v/>
      </c>
      <c r="N5063" s="8" t="str">
        <f t="shared" si="633"/>
        <v>The Harvest/La Cosecha</v>
      </c>
      <c r="O5063" s="10">
        <f>INDEX(cpi!$A$1:$M$106,MATCH($D5063,cpi!$A:$A,0),MATCH($C5063,cpi!$1:$1,0))</f>
        <v>225.922</v>
      </c>
      <c r="P5063" s="10">
        <f>cpi!$I$2</f>
        <v>245.51900000000001</v>
      </c>
      <c r="Q5063" s="10">
        <f t="shared" si="638"/>
        <v>1.0867423269978134</v>
      </c>
      <c r="R5063" s="8" t="str">
        <f t="shared" si="639"/>
        <v/>
      </c>
      <c r="S5063" s="11">
        <f t="shared" si="640"/>
        <v>608575.70311877551</v>
      </c>
      <c r="T5063" s="11">
        <f t="shared" si="640"/>
        <v>4030.7272908348896</v>
      </c>
      <c r="U5063" s="11">
        <f t="shared" si="640"/>
        <v>4030.7272908348896</v>
      </c>
    </row>
    <row r="5064" spans="1:21" x14ac:dyDescent="0.2">
      <c r="A5064" s="5">
        <v>5113</v>
      </c>
      <c r="B5064" s="17">
        <v>31</v>
      </c>
      <c r="C5064" s="16">
        <v>12</v>
      </c>
      <c r="D5064" s="16">
        <v>2015</v>
      </c>
      <c r="E5064" s="18">
        <v>42928</v>
      </c>
      <c r="F5064" s="9" t="s">
        <v>4987</v>
      </c>
      <c r="G5064" s="3">
        <v>560000</v>
      </c>
      <c r="H5064">
        <v>0</v>
      </c>
      <c r="I5064">
        <v>8462</v>
      </c>
      <c r="J5064" s="8" t="str">
        <f t="shared" si="634"/>
        <v/>
      </c>
      <c r="K5064" s="8" t="str">
        <f t="shared" si="635"/>
        <v/>
      </c>
      <c r="L5064" s="8" t="str">
        <f t="shared" si="636"/>
        <v>Julija in alfa Romeo</v>
      </c>
      <c r="M5064" s="8" t="str">
        <f t="shared" si="637"/>
        <v/>
      </c>
      <c r="N5064" s="8" t="str">
        <f t="shared" si="633"/>
        <v>Julija in alfa Romeo</v>
      </c>
      <c r="O5064" s="10">
        <f>INDEX(cpi!$A$1:$M$106,MATCH($D5064,cpi!$A:$A,0),MATCH($C5064,cpi!$1:$1,0))</f>
        <v>236.52500000000001</v>
      </c>
      <c r="P5064" s="10">
        <f>cpi!$I$2</f>
        <v>245.51900000000001</v>
      </c>
      <c r="Q5064" s="10">
        <f t="shared" si="638"/>
        <v>1.0380255786914703</v>
      </c>
      <c r="R5064" s="8" t="str">
        <f t="shared" si="639"/>
        <v/>
      </c>
      <c r="S5064" s="11">
        <f t="shared" si="640"/>
        <v>581294.32406722335</v>
      </c>
      <c r="T5064" s="11">
        <f t="shared" si="640"/>
        <v>0</v>
      </c>
      <c r="U5064" s="11">
        <f t="shared" si="640"/>
        <v>8783.772446887222</v>
      </c>
    </row>
    <row r="5065" spans="1:21" x14ac:dyDescent="0.2">
      <c r="A5065" s="5">
        <v>5114</v>
      </c>
      <c r="B5065" s="17">
        <v>31</v>
      </c>
      <c r="C5065" s="16">
        <v>12</v>
      </c>
      <c r="D5065" s="16">
        <v>1931</v>
      </c>
      <c r="E5065" s="18">
        <v>12247</v>
      </c>
      <c r="F5065" s="9" t="s">
        <v>4988</v>
      </c>
      <c r="G5065" s="3">
        <v>558000</v>
      </c>
      <c r="H5065">
        <v>900000</v>
      </c>
      <c r="I5065">
        <v>900000</v>
      </c>
      <c r="J5065" s="8" t="str">
        <f t="shared" si="634"/>
        <v/>
      </c>
      <c r="K5065" s="8" t="str">
        <f t="shared" si="635"/>
        <v/>
      </c>
      <c r="L5065" s="8" t="str">
        <f t="shared" si="636"/>
        <v>Mata Hari</v>
      </c>
      <c r="M5065" s="8" t="str">
        <f t="shared" si="637"/>
        <v/>
      </c>
      <c r="N5065" s="8" t="str">
        <f t="shared" si="633"/>
        <v>Mata Hari</v>
      </c>
      <c r="O5065" s="10">
        <f>INDEX(cpi!$A$1:$M$106,MATCH($D5065,cpi!$A:$A,0),MATCH($C5065,cpi!$1:$1,0))</f>
        <v>14.6</v>
      </c>
      <c r="P5065" s="10">
        <f>cpi!$I$2</f>
        <v>245.51900000000001</v>
      </c>
      <c r="Q5065" s="10">
        <f t="shared" si="638"/>
        <v>16.816369863013698</v>
      </c>
      <c r="R5065" s="8" t="str">
        <f t="shared" si="639"/>
        <v/>
      </c>
      <c r="S5065" s="11">
        <f t="shared" si="640"/>
        <v>9383534.3835616428</v>
      </c>
      <c r="T5065" s="11">
        <f t="shared" si="640"/>
        <v>15134732.876712328</v>
      </c>
      <c r="U5065" s="11">
        <f t="shared" si="640"/>
        <v>15134732.876712328</v>
      </c>
    </row>
    <row r="5066" spans="1:21" x14ac:dyDescent="0.2">
      <c r="A5066" s="5">
        <v>5115</v>
      </c>
      <c r="B5066" s="17">
        <v>9</v>
      </c>
      <c r="C5066" s="16">
        <v>5</v>
      </c>
      <c r="D5066" s="16">
        <v>1980</v>
      </c>
      <c r="E5066" s="18">
        <v>29469</v>
      </c>
      <c r="F5066" s="13" t="s">
        <v>2657</v>
      </c>
      <c r="G5066" s="3">
        <v>550000</v>
      </c>
      <c r="H5066">
        <v>39754601</v>
      </c>
      <c r="I5066">
        <v>59754601</v>
      </c>
      <c r="J5066" s="8" t="str">
        <f t="shared" si="634"/>
        <v/>
      </c>
      <c r="K5066" s="8" t="str">
        <f t="shared" si="635"/>
        <v/>
      </c>
      <c r="L5066" s="8" t="str">
        <f t="shared" si="636"/>
        <v>Friday the 13th</v>
      </c>
      <c r="M5066" s="8">
        <f t="shared" si="637"/>
        <v>1</v>
      </c>
      <c r="N5066" s="8" t="str">
        <f t="shared" si="633"/>
        <v>Friday the 13th (1980)</v>
      </c>
      <c r="O5066" s="10">
        <f>INDEX(cpi!$A$1:$M$106,MATCH($D5066,cpi!$A:$A,0),MATCH($C5066,cpi!$1:$1,0))</f>
        <v>81.8</v>
      </c>
      <c r="P5066" s="10">
        <f>cpi!$I$2</f>
        <v>245.51900000000001</v>
      </c>
      <c r="Q5066" s="10">
        <f t="shared" si="638"/>
        <v>3.0014547677261616</v>
      </c>
      <c r="R5066" s="8" t="str">
        <f t="shared" si="639"/>
        <v/>
      </c>
      <c r="S5066" s="11">
        <f t="shared" si="640"/>
        <v>1650800.1222493888</v>
      </c>
      <c r="T5066" s="11">
        <f t="shared" si="640"/>
        <v>119321636.71050124</v>
      </c>
      <c r="U5066" s="11">
        <f t="shared" si="640"/>
        <v>179350732.06502447</v>
      </c>
    </row>
    <row r="5067" spans="1:21" x14ac:dyDescent="0.2">
      <c r="A5067" s="5">
        <v>5116</v>
      </c>
      <c r="B5067" s="17">
        <v>27</v>
      </c>
      <c r="C5067" s="16">
        <v>4</v>
      </c>
      <c r="D5067" s="16">
        <v>1984</v>
      </c>
      <c r="E5067" s="18">
        <v>31475</v>
      </c>
      <c r="F5067" s="9" t="s">
        <v>4989</v>
      </c>
      <c r="G5067" s="3">
        <v>550000</v>
      </c>
      <c r="H5067" s="3">
        <v>5269990</v>
      </c>
      <c r="I5067" s="3">
        <v>5269990</v>
      </c>
      <c r="J5067" s="8" t="str">
        <f t="shared" si="634"/>
        <v/>
      </c>
      <c r="K5067" s="8" t="str">
        <f t="shared" si="635"/>
        <v/>
      </c>
      <c r="L5067" s="8" t="str">
        <f t="shared" si="636"/>
        <v>Love Letters</v>
      </c>
      <c r="M5067" s="8" t="str">
        <f t="shared" si="637"/>
        <v/>
      </c>
      <c r="N5067" s="8" t="str">
        <f t="shared" si="633"/>
        <v>Love Letters</v>
      </c>
      <c r="O5067" s="10">
        <f>INDEX(cpi!$A$1:$M$106,MATCH($D5067,cpi!$A:$A,0),MATCH($C5067,cpi!$1:$1,0))</f>
        <v>103.1</v>
      </c>
      <c r="P5067" s="10">
        <f>cpi!$I$2</f>
        <v>245.51900000000001</v>
      </c>
      <c r="Q5067" s="10">
        <f t="shared" si="638"/>
        <v>2.3813676042677017</v>
      </c>
      <c r="R5067" s="8" t="str">
        <f t="shared" si="639"/>
        <v/>
      </c>
      <c r="S5067" s="11">
        <f t="shared" si="640"/>
        <v>1309752.182347236</v>
      </c>
      <c r="T5067" s="11">
        <f t="shared" si="640"/>
        <v>12549783.460814744</v>
      </c>
      <c r="U5067" s="11">
        <f t="shared" si="640"/>
        <v>12549783.460814744</v>
      </c>
    </row>
    <row r="5068" spans="1:21" x14ac:dyDescent="0.2">
      <c r="A5068" s="5">
        <v>5117</v>
      </c>
      <c r="B5068" s="17">
        <v>12</v>
      </c>
      <c r="C5068" s="16">
        <v>9</v>
      </c>
      <c r="D5068" s="16">
        <v>2014</v>
      </c>
      <c r="E5068" s="18">
        <v>41982</v>
      </c>
      <c r="F5068" s="9" t="s">
        <v>4990</v>
      </c>
      <c r="G5068" s="3">
        <v>550000</v>
      </c>
      <c r="H5068" s="3">
        <v>9111</v>
      </c>
      <c r="I5068" s="3">
        <v>9111</v>
      </c>
      <c r="J5068" s="8" t="str">
        <f t="shared" si="634"/>
        <v/>
      </c>
      <c r="K5068" s="8" t="str">
        <f t="shared" si="635"/>
        <v/>
      </c>
      <c r="L5068" s="8" t="str">
        <f t="shared" si="636"/>
        <v>Faith Connections</v>
      </c>
      <c r="M5068" s="8" t="str">
        <f t="shared" si="637"/>
        <v/>
      </c>
      <c r="N5068" s="8" t="str">
        <f t="shared" si="633"/>
        <v>Faith Connections</v>
      </c>
      <c r="O5068" s="10">
        <f>INDEX(cpi!$A$1:$M$106,MATCH($D5068,cpi!$A:$A,0),MATCH($C5068,cpi!$1:$1,0))</f>
        <v>238.03100000000001</v>
      </c>
      <c r="P5068" s="10">
        <f>cpi!$I$2</f>
        <v>245.51900000000001</v>
      </c>
      <c r="Q5068" s="10">
        <f t="shared" si="638"/>
        <v>1.0314580873919783</v>
      </c>
      <c r="R5068" s="8" t="str">
        <f t="shared" si="639"/>
        <v/>
      </c>
      <c r="S5068" s="11">
        <f t="shared" si="640"/>
        <v>567301.94806558802</v>
      </c>
      <c r="T5068" s="11">
        <f t="shared" si="640"/>
        <v>9397.6146342283137</v>
      </c>
      <c r="U5068" s="11">
        <f t="shared" si="640"/>
        <v>9397.6146342283137</v>
      </c>
    </row>
    <row r="5069" spans="1:21" x14ac:dyDescent="0.2">
      <c r="A5069" s="5">
        <v>5118</v>
      </c>
      <c r="B5069" s="17">
        <v>6</v>
      </c>
      <c r="C5069" s="16">
        <v>3</v>
      </c>
      <c r="D5069" s="16">
        <v>2012</v>
      </c>
      <c r="E5069" s="18">
        <v>41063</v>
      </c>
      <c r="F5069" s="9" t="s">
        <v>4991</v>
      </c>
      <c r="G5069" s="3">
        <v>546173</v>
      </c>
      <c r="H5069" s="3">
        <v>0</v>
      </c>
      <c r="I5069" s="3">
        <v>0</v>
      </c>
      <c r="J5069" s="8">
        <f t="shared" si="634"/>
        <v>1</v>
      </c>
      <c r="K5069" s="8" t="str">
        <f t="shared" si="635"/>
        <v/>
      </c>
      <c r="L5069" s="8" t="str">
        <f t="shared" si="636"/>
        <v>High Road</v>
      </c>
      <c r="M5069" s="8" t="str">
        <f t="shared" si="637"/>
        <v/>
      </c>
      <c r="N5069" s="8" t="str">
        <f t="shared" si="633"/>
        <v>High Road</v>
      </c>
      <c r="O5069" s="10">
        <f>INDEX(cpi!$A$1:$M$106,MATCH($D5069,cpi!$A:$A,0),MATCH($C5069,cpi!$1:$1,0))</f>
        <v>229.392</v>
      </c>
      <c r="P5069" s="10">
        <f>cpi!$I$2</f>
        <v>245.51900000000001</v>
      </c>
      <c r="Q5069" s="10">
        <f t="shared" si="638"/>
        <v>1.0703032363813909</v>
      </c>
      <c r="R5069" s="8" t="str">
        <f t="shared" si="639"/>
        <v/>
      </c>
      <c r="S5069" s="11">
        <f t="shared" si="640"/>
        <v>584570.72952413338</v>
      </c>
      <c r="T5069" s="11">
        <f t="shared" si="640"/>
        <v>0</v>
      </c>
      <c r="U5069" s="11">
        <f t="shared" si="640"/>
        <v>0</v>
      </c>
    </row>
    <row r="5070" spans="1:21" x14ac:dyDescent="0.2">
      <c r="A5070" s="5">
        <v>5119</v>
      </c>
      <c r="B5070" s="17">
        <v>26</v>
      </c>
      <c r="C5070" s="16">
        <v>9</v>
      </c>
      <c r="D5070" s="16">
        <v>2008</v>
      </c>
      <c r="E5070" s="18">
        <v>40218</v>
      </c>
      <c r="F5070" s="9" t="s">
        <v>4992</v>
      </c>
      <c r="G5070" s="3">
        <v>500000</v>
      </c>
      <c r="H5070" s="3">
        <v>33456317</v>
      </c>
      <c r="I5070" s="3">
        <v>33473297</v>
      </c>
      <c r="J5070" s="8" t="str">
        <f t="shared" si="634"/>
        <v/>
      </c>
      <c r="K5070" s="8" t="str">
        <f t="shared" si="635"/>
        <v/>
      </c>
      <c r="L5070" s="8" t="str">
        <f t="shared" si="636"/>
        <v>Fireproof</v>
      </c>
      <c r="M5070" s="8" t="str">
        <f t="shared" si="637"/>
        <v/>
      </c>
      <c r="N5070" s="8" t="str">
        <f t="shared" si="633"/>
        <v>Fireproof</v>
      </c>
      <c r="O5070" s="10">
        <f>INDEX(cpi!$A$1:$M$106,MATCH($D5070,cpi!$A:$A,0),MATCH($C5070,cpi!$1:$1,0))</f>
        <v>218.78299999999999</v>
      </c>
      <c r="P5070" s="10">
        <f>cpi!$I$2</f>
        <v>245.51900000000001</v>
      </c>
      <c r="Q5070" s="10">
        <f t="shared" si="638"/>
        <v>1.1222032790481893</v>
      </c>
      <c r="R5070" s="8" t="str">
        <f t="shared" si="639"/>
        <v/>
      </c>
      <c r="S5070" s="11">
        <f t="shared" si="640"/>
        <v>561101.63952409464</v>
      </c>
      <c r="T5070" s="11">
        <f t="shared" si="640"/>
        <v>37544788.642275676</v>
      </c>
      <c r="U5070" s="11">
        <f t="shared" si="640"/>
        <v>37563843.653953917</v>
      </c>
    </row>
    <row r="5071" spans="1:21" x14ac:dyDescent="0.2">
      <c r="A5071" s="5">
        <v>5120</v>
      </c>
      <c r="B5071" s="17">
        <v>15</v>
      </c>
      <c r="C5071" s="16">
        <v>11</v>
      </c>
      <c r="D5071" s="16">
        <v>1974</v>
      </c>
      <c r="E5071" s="18">
        <v>27464</v>
      </c>
      <c r="F5071" s="9" t="s">
        <v>4993</v>
      </c>
      <c r="G5071" s="3">
        <v>500000</v>
      </c>
      <c r="H5071" s="3">
        <v>31559560</v>
      </c>
      <c r="I5071" s="3">
        <v>31559560</v>
      </c>
      <c r="J5071" s="8" t="str">
        <f t="shared" si="634"/>
        <v/>
      </c>
      <c r="K5071" s="8" t="str">
        <f t="shared" si="635"/>
        <v/>
      </c>
      <c r="L5071" s="8" t="str">
        <f t="shared" si="636"/>
        <v>Benji</v>
      </c>
      <c r="M5071" s="8" t="str">
        <f t="shared" si="637"/>
        <v/>
      </c>
      <c r="N5071" s="8" t="str">
        <f t="shared" si="633"/>
        <v>Benji</v>
      </c>
      <c r="O5071" s="10">
        <f>INDEX(cpi!$A$1:$M$106,MATCH($D5071,cpi!$A:$A,0),MATCH($C5071,cpi!$1:$1,0))</f>
        <v>51.5</v>
      </c>
      <c r="P5071" s="10">
        <f>cpi!$I$2</f>
        <v>245.51900000000001</v>
      </c>
      <c r="Q5071" s="10">
        <f t="shared" si="638"/>
        <v>4.7673592233009714</v>
      </c>
      <c r="R5071" s="8" t="str">
        <f t="shared" si="639"/>
        <v/>
      </c>
      <c r="S5071" s="11">
        <f t="shared" si="640"/>
        <v>2383679.6116504855</v>
      </c>
      <c r="T5071" s="11">
        <f t="shared" si="640"/>
        <v>150455759.44932041</v>
      </c>
      <c r="U5071" s="11">
        <f t="shared" si="640"/>
        <v>150455759.44932041</v>
      </c>
    </row>
    <row r="5072" spans="1:21" x14ac:dyDescent="0.2">
      <c r="A5072" s="5">
        <v>5121</v>
      </c>
      <c r="B5072" s="17">
        <v>6</v>
      </c>
      <c r="C5072" s="16">
        <v>8</v>
      </c>
      <c r="D5072" s="16">
        <v>2004</v>
      </c>
      <c r="E5072" s="18">
        <v>38146</v>
      </c>
      <c r="F5072" s="9" t="s">
        <v>4994</v>
      </c>
      <c r="G5072" s="3">
        <v>500000</v>
      </c>
      <c r="H5072" s="3">
        <v>30500882</v>
      </c>
      <c r="I5072" s="3">
        <v>55518641</v>
      </c>
      <c r="J5072" s="8" t="str">
        <f t="shared" si="634"/>
        <v/>
      </c>
      <c r="K5072" s="8" t="str">
        <f t="shared" si="635"/>
        <v/>
      </c>
      <c r="L5072" s="8" t="str">
        <f t="shared" si="636"/>
        <v>Open Water</v>
      </c>
      <c r="M5072" s="8" t="str">
        <f t="shared" si="637"/>
        <v/>
      </c>
      <c r="N5072" s="8" t="str">
        <f t="shared" si="633"/>
        <v>Open Water</v>
      </c>
      <c r="O5072" s="10">
        <f>INDEX(cpi!$A$1:$M$106,MATCH($D5072,cpi!$A:$A,0),MATCH($C5072,cpi!$1:$1,0))</f>
        <v>189.5</v>
      </c>
      <c r="P5072" s="10">
        <f>cpi!$I$2</f>
        <v>245.51900000000001</v>
      </c>
      <c r="Q5072" s="10">
        <f t="shared" si="638"/>
        <v>1.2956147757255938</v>
      </c>
      <c r="R5072" s="8" t="str">
        <f t="shared" si="639"/>
        <v/>
      </c>
      <c r="S5072" s="11">
        <f t="shared" si="640"/>
        <v>647807.3878627969</v>
      </c>
      <c r="T5072" s="11">
        <f t="shared" si="640"/>
        <v>39517393.391862802</v>
      </c>
      <c r="U5072" s="11">
        <f t="shared" si="640"/>
        <v>71930771.60780476</v>
      </c>
    </row>
    <row r="5073" spans="1:21" x14ac:dyDescent="0.2">
      <c r="A5073" s="5">
        <v>5122</v>
      </c>
      <c r="B5073" s="17">
        <v>1</v>
      </c>
      <c r="C5073" s="16">
        <v>1</v>
      </c>
      <c r="D5073" s="16">
        <v>1977</v>
      </c>
      <c r="E5073" s="18">
        <v>28126</v>
      </c>
      <c r="F5073" s="9" t="s">
        <v>4995</v>
      </c>
      <c r="G5073" s="3">
        <v>500000</v>
      </c>
      <c r="H5073" s="3">
        <v>17000000</v>
      </c>
      <c r="I5073" s="3">
        <v>17000000</v>
      </c>
      <c r="J5073" s="8" t="str">
        <f t="shared" si="634"/>
        <v/>
      </c>
      <c r="K5073" s="8" t="str">
        <f t="shared" si="635"/>
        <v/>
      </c>
      <c r="L5073" s="8" t="str">
        <f t="shared" si="636"/>
        <v>Kingdom of the Spiders</v>
      </c>
      <c r="M5073" s="8" t="str">
        <f t="shared" si="637"/>
        <v/>
      </c>
      <c r="N5073" s="8" t="str">
        <f t="shared" si="633"/>
        <v>Kingdom of the Spiders</v>
      </c>
      <c r="O5073" s="10">
        <f>INDEX(cpi!$A$1:$M$106,MATCH($D5073,cpi!$A:$A,0),MATCH($C5073,cpi!$1:$1,0))</f>
        <v>58.5</v>
      </c>
      <c r="P5073" s="10">
        <f>cpi!$I$2</f>
        <v>245.51900000000001</v>
      </c>
      <c r="Q5073" s="10">
        <f t="shared" si="638"/>
        <v>4.1969059829059834</v>
      </c>
      <c r="R5073" s="8" t="str">
        <f t="shared" si="639"/>
        <v/>
      </c>
      <c r="S5073" s="11">
        <f t="shared" si="640"/>
        <v>2098452.9914529915</v>
      </c>
      <c r="T5073" s="11">
        <f t="shared" si="640"/>
        <v>71347401.709401712</v>
      </c>
      <c r="U5073" s="11">
        <f t="shared" si="640"/>
        <v>71347401.709401712</v>
      </c>
    </row>
    <row r="5074" spans="1:21" x14ac:dyDescent="0.2">
      <c r="A5074" s="5">
        <v>5123</v>
      </c>
      <c r="B5074" s="17">
        <v>13</v>
      </c>
      <c r="C5074" s="16">
        <v>5</v>
      </c>
      <c r="D5074" s="16">
        <v>2005</v>
      </c>
      <c r="E5074" s="18">
        <v>38722</v>
      </c>
      <c r="F5074" s="9" t="s">
        <v>4996</v>
      </c>
      <c r="G5074" s="3">
        <v>500000</v>
      </c>
      <c r="H5074" s="3">
        <v>8117961</v>
      </c>
      <c r="I5074" s="3">
        <v>9387581</v>
      </c>
      <c r="J5074" s="8" t="str">
        <f t="shared" si="634"/>
        <v/>
      </c>
      <c r="K5074" s="8" t="str">
        <f t="shared" si="635"/>
        <v/>
      </c>
      <c r="L5074" s="8" t="str">
        <f t="shared" si="636"/>
        <v>Mad Hot Ballroom</v>
      </c>
      <c r="M5074" s="8" t="str">
        <f t="shared" si="637"/>
        <v/>
      </c>
      <c r="N5074" s="8" t="str">
        <f t="shared" si="633"/>
        <v>Mad Hot Ballroom</v>
      </c>
      <c r="O5074" s="10">
        <f>INDEX(cpi!$A$1:$M$106,MATCH($D5074,cpi!$A:$A,0),MATCH($C5074,cpi!$1:$1,0))</f>
        <v>194.4</v>
      </c>
      <c r="P5074" s="10">
        <f>cpi!$I$2</f>
        <v>245.51900000000001</v>
      </c>
      <c r="Q5074" s="10">
        <f t="shared" si="638"/>
        <v>1.2629578189300412</v>
      </c>
      <c r="R5074" s="8" t="str">
        <f t="shared" si="639"/>
        <v/>
      </c>
      <c r="S5074" s="11">
        <f t="shared" si="640"/>
        <v>631478.90946502064</v>
      </c>
      <c r="T5074" s="11">
        <f t="shared" si="640"/>
        <v>10252642.318719136</v>
      </c>
      <c r="U5074" s="11">
        <f t="shared" si="640"/>
        <v>11856118.824789096</v>
      </c>
    </row>
    <row r="5075" spans="1:21" x14ac:dyDescent="0.2">
      <c r="A5075" s="5">
        <v>5124</v>
      </c>
      <c r="B5075" s="17">
        <v>3</v>
      </c>
      <c r="C5075" s="16">
        <v>10</v>
      </c>
      <c r="D5075" s="16">
        <v>2003</v>
      </c>
      <c r="E5075" s="18">
        <v>37690</v>
      </c>
      <c r="F5075" s="9" t="s">
        <v>4997</v>
      </c>
      <c r="G5075" s="3">
        <v>500000</v>
      </c>
      <c r="H5075" s="3">
        <v>5801558</v>
      </c>
      <c r="I5075" s="3">
        <v>9470209</v>
      </c>
      <c r="J5075" s="8" t="str">
        <f t="shared" si="634"/>
        <v/>
      </c>
      <c r="K5075" s="8" t="str">
        <f t="shared" si="635"/>
        <v/>
      </c>
      <c r="L5075" s="8" t="str">
        <f t="shared" si="636"/>
        <v>The Station Agent</v>
      </c>
      <c r="M5075" s="8" t="str">
        <f t="shared" si="637"/>
        <v/>
      </c>
      <c r="N5075" s="8" t="str">
        <f t="shared" si="633"/>
        <v>The Station Agent</v>
      </c>
      <c r="O5075" s="10">
        <f>INDEX(cpi!$A$1:$M$106,MATCH($D5075,cpi!$A:$A,0),MATCH($C5075,cpi!$1:$1,0))</f>
        <v>185</v>
      </c>
      <c r="P5075" s="10">
        <f>cpi!$I$2</f>
        <v>245.51900000000001</v>
      </c>
      <c r="Q5075" s="10">
        <f t="shared" si="638"/>
        <v>1.3271297297297298</v>
      </c>
      <c r="R5075" s="8" t="str">
        <f t="shared" si="639"/>
        <v/>
      </c>
      <c r="S5075" s="11">
        <f t="shared" si="640"/>
        <v>663564.86486486485</v>
      </c>
      <c r="T5075" s="11">
        <f t="shared" si="640"/>
        <v>7699420.1005513519</v>
      </c>
      <c r="U5075" s="11">
        <f t="shared" si="640"/>
        <v>12568195.910654055</v>
      </c>
    </row>
    <row r="5076" spans="1:21" x14ac:dyDescent="0.2">
      <c r="A5076" s="5">
        <v>5125</v>
      </c>
      <c r="B5076" s="17">
        <v>22</v>
      </c>
      <c r="C5076" s="16">
        <v>1</v>
      </c>
      <c r="D5076" s="16">
        <v>2010</v>
      </c>
      <c r="E5076" s="18">
        <v>40817</v>
      </c>
      <c r="F5076" s="9" t="s">
        <v>4998</v>
      </c>
      <c r="G5076" s="3">
        <v>500000</v>
      </c>
      <c r="H5076" s="3">
        <v>3777210</v>
      </c>
      <c r="I5076" s="3">
        <v>3824868</v>
      </c>
      <c r="J5076" s="8" t="str">
        <f t="shared" si="634"/>
        <v/>
      </c>
      <c r="K5076" s="8" t="str">
        <f t="shared" si="635"/>
        <v/>
      </c>
      <c r="L5076" s="8" t="str">
        <f t="shared" si="636"/>
        <v>To Save a Life</v>
      </c>
      <c r="M5076" s="8" t="str">
        <f t="shared" si="637"/>
        <v/>
      </c>
      <c r="N5076" s="8" t="str">
        <f t="shared" si="633"/>
        <v>To Save a Life</v>
      </c>
      <c r="O5076" s="10">
        <f>INDEX(cpi!$A$1:$M$106,MATCH($D5076,cpi!$A:$A,0),MATCH($C5076,cpi!$1:$1,0))</f>
        <v>216.68700000000001</v>
      </c>
      <c r="P5076" s="10">
        <f>cpi!$I$2</f>
        <v>245.51900000000001</v>
      </c>
      <c r="Q5076" s="10">
        <f t="shared" si="638"/>
        <v>1.1330582822227453</v>
      </c>
      <c r="R5076" s="8" t="str">
        <f t="shared" si="639"/>
        <v/>
      </c>
      <c r="S5076" s="11">
        <f t="shared" si="640"/>
        <v>566529.14111137262</v>
      </c>
      <c r="T5076" s="11">
        <f t="shared" si="640"/>
        <v>4279799.0741945757</v>
      </c>
      <c r="U5076" s="11">
        <f t="shared" si="640"/>
        <v>4333798.3658087477</v>
      </c>
    </row>
    <row r="5077" spans="1:21" x14ac:dyDescent="0.2">
      <c r="A5077" s="5">
        <v>5126</v>
      </c>
      <c r="B5077" s="17">
        <v>16</v>
      </c>
      <c r="C5077" s="16">
        <v>6</v>
      </c>
      <c r="D5077" s="16">
        <v>2006</v>
      </c>
      <c r="E5077" s="18">
        <v>39178</v>
      </c>
      <c r="F5077" s="9" t="s">
        <v>4999</v>
      </c>
      <c r="G5077" s="3">
        <v>500000</v>
      </c>
      <c r="H5077" s="3">
        <v>3121270</v>
      </c>
      <c r="I5077" s="3">
        <v>3177636</v>
      </c>
      <c r="J5077" s="8" t="str">
        <f t="shared" si="634"/>
        <v/>
      </c>
      <c r="K5077" s="8" t="str">
        <f t="shared" si="635"/>
        <v/>
      </c>
      <c r="L5077" s="8" t="str">
        <f t="shared" si="636"/>
        <v>Wordplay</v>
      </c>
      <c r="M5077" s="8" t="str">
        <f t="shared" si="637"/>
        <v/>
      </c>
      <c r="N5077" s="8" t="str">
        <f t="shared" si="633"/>
        <v>Wordplay</v>
      </c>
      <c r="O5077" s="10">
        <f>INDEX(cpi!$A$1:$M$106,MATCH($D5077,cpi!$A:$A,0),MATCH($C5077,cpi!$1:$1,0))</f>
        <v>202.9</v>
      </c>
      <c r="P5077" s="10">
        <f>cpi!$I$2</f>
        <v>245.51900000000001</v>
      </c>
      <c r="Q5077" s="10">
        <f t="shared" si="638"/>
        <v>1.2100492853622473</v>
      </c>
      <c r="R5077" s="8" t="str">
        <f t="shared" si="639"/>
        <v/>
      </c>
      <c r="S5077" s="11">
        <f t="shared" si="640"/>
        <v>605024.64268112369</v>
      </c>
      <c r="T5077" s="11">
        <f t="shared" si="640"/>
        <v>3776890.5329226218</v>
      </c>
      <c r="U5077" s="11">
        <f t="shared" si="640"/>
        <v>3845096.1709413501</v>
      </c>
    </row>
    <row r="5078" spans="1:21" x14ac:dyDescent="0.2">
      <c r="A5078" s="5">
        <v>5127</v>
      </c>
      <c r="B5078" s="17">
        <v>22</v>
      </c>
      <c r="C5078" s="16">
        <v>10</v>
      </c>
      <c r="D5078" s="16">
        <v>1999</v>
      </c>
      <c r="E5078" s="18">
        <v>36809</v>
      </c>
      <c r="F5078" s="9" t="s">
        <v>5000</v>
      </c>
      <c r="G5078" s="3">
        <v>500000</v>
      </c>
      <c r="H5078" s="3">
        <v>2047570</v>
      </c>
      <c r="I5078" s="3">
        <v>2047570</v>
      </c>
      <c r="J5078" s="8" t="str">
        <f t="shared" si="634"/>
        <v/>
      </c>
      <c r="K5078" s="8" t="str">
        <f t="shared" si="635"/>
        <v/>
      </c>
      <c r="L5078" s="8" t="str">
        <f t="shared" si="636"/>
        <v>Beyond the Mat</v>
      </c>
      <c r="M5078" s="8" t="str">
        <f t="shared" si="637"/>
        <v/>
      </c>
      <c r="N5078" s="8" t="str">
        <f t="shared" si="633"/>
        <v>Beyond the Mat</v>
      </c>
      <c r="O5078" s="10">
        <f>INDEX(cpi!$A$1:$M$106,MATCH($D5078,cpi!$A:$A,0),MATCH($C5078,cpi!$1:$1,0))</f>
        <v>168.2</v>
      </c>
      <c r="P5078" s="10">
        <f>cpi!$I$2</f>
        <v>245.51900000000001</v>
      </c>
      <c r="Q5078" s="10">
        <f t="shared" si="638"/>
        <v>1.4596848989298457</v>
      </c>
      <c r="R5078" s="8" t="str">
        <f t="shared" si="639"/>
        <v/>
      </c>
      <c r="S5078" s="11">
        <f t="shared" si="640"/>
        <v>729842.44946492277</v>
      </c>
      <c r="T5078" s="11">
        <f t="shared" si="640"/>
        <v>2988807.0085017839</v>
      </c>
      <c r="U5078" s="11">
        <f t="shared" si="640"/>
        <v>2988807.0085017839</v>
      </c>
    </row>
    <row r="5079" spans="1:21" x14ac:dyDescent="0.2">
      <c r="A5079" s="5">
        <v>5128</v>
      </c>
      <c r="B5079" s="17">
        <v>1</v>
      </c>
      <c r="C5079" s="16">
        <v>2</v>
      </c>
      <c r="D5079" s="16">
        <v>2002</v>
      </c>
      <c r="E5079" s="18">
        <v>37258</v>
      </c>
      <c r="F5079" s="9" t="s">
        <v>5001</v>
      </c>
      <c r="G5079" s="3">
        <v>500000</v>
      </c>
      <c r="H5079" s="3">
        <v>1250798</v>
      </c>
      <c r="I5079" s="3">
        <v>1250798</v>
      </c>
      <c r="J5079" s="8" t="str">
        <f t="shared" si="634"/>
        <v/>
      </c>
      <c r="K5079" s="8" t="str">
        <f t="shared" si="635"/>
        <v/>
      </c>
      <c r="L5079" s="8" t="str">
        <f t="shared" si="636"/>
        <v>The Singles Ward</v>
      </c>
      <c r="M5079" s="8" t="str">
        <f t="shared" si="637"/>
        <v/>
      </c>
      <c r="N5079" s="8" t="str">
        <f t="shared" si="633"/>
        <v>The Singles Ward</v>
      </c>
      <c r="O5079" s="10">
        <f>INDEX(cpi!$A$1:$M$106,MATCH($D5079,cpi!$A:$A,0),MATCH($C5079,cpi!$1:$1,0))</f>
        <v>177.8</v>
      </c>
      <c r="P5079" s="10">
        <f>cpi!$I$2</f>
        <v>245.51900000000001</v>
      </c>
      <c r="Q5079" s="10">
        <f t="shared" si="638"/>
        <v>1.3808717660292462</v>
      </c>
      <c r="R5079" s="8" t="str">
        <f t="shared" si="639"/>
        <v/>
      </c>
      <c r="S5079" s="11">
        <f t="shared" si="640"/>
        <v>690435.88301462308</v>
      </c>
      <c r="T5079" s="11">
        <f t="shared" si="640"/>
        <v>1727191.6432058492</v>
      </c>
      <c r="U5079" s="11">
        <f t="shared" si="640"/>
        <v>1727191.6432058492</v>
      </c>
    </row>
    <row r="5080" spans="1:21" x14ac:dyDescent="0.2">
      <c r="A5080" s="5">
        <v>5129</v>
      </c>
      <c r="B5080" s="17">
        <v>8</v>
      </c>
      <c r="C5080" s="16">
        <v>7</v>
      </c>
      <c r="D5080" s="16">
        <v>2011</v>
      </c>
      <c r="E5080" s="18">
        <v>40762</v>
      </c>
      <c r="F5080" s="9" t="s">
        <v>5002</v>
      </c>
      <c r="G5080" s="3">
        <v>500000</v>
      </c>
      <c r="H5080" s="3">
        <v>1131261</v>
      </c>
      <c r="I5080" s="3">
        <v>1131261</v>
      </c>
      <c r="J5080" s="8" t="str">
        <f t="shared" si="634"/>
        <v/>
      </c>
      <c r="K5080" s="8" t="str">
        <f t="shared" si="635"/>
        <v/>
      </c>
      <c r="L5080" s="8" t="str">
        <f t="shared" si="636"/>
        <v>Sholem Aleichem: Laughing in the Darkness</v>
      </c>
      <c r="M5080" s="8" t="str">
        <f t="shared" si="637"/>
        <v/>
      </c>
      <c r="N5080" s="8" t="str">
        <f t="shared" si="633"/>
        <v>Sholem Aleichem: Laughing in the Darkness</v>
      </c>
      <c r="O5080" s="10">
        <f>INDEX(cpi!$A$1:$M$106,MATCH($D5080,cpi!$A:$A,0),MATCH($C5080,cpi!$1:$1,0))</f>
        <v>225.922</v>
      </c>
      <c r="P5080" s="10">
        <f>cpi!$I$2</f>
        <v>245.51900000000001</v>
      </c>
      <c r="Q5080" s="10">
        <f t="shared" si="638"/>
        <v>1.0867423269978134</v>
      </c>
      <c r="R5080" s="8" t="str">
        <f t="shared" si="639"/>
        <v/>
      </c>
      <c r="S5080" s="11">
        <f t="shared" si="640"/>
        <v>543371.16349890665</v>
      </c>
      <c r="T5080" s="11">
        <f t="shared" si="640"/>
        <v>1229389.2115818732</v>
      </c>
      <c r="U5080" s="11">
        <f t="shared" si="640"/>
        <v>1229389.2115818732</v>
      </c>
    </row>
    <row r="5081" spans="1:21" x14ac:dyDescent="0.2">
      <c r="A5081" s="5">
        <v>5130</v>
      </c>
      <c r="B5081" s="17">
        <v>30</v>
      </c>
      <c r="C5081" s="16">
        <v>1</v>
      </c>
      <c r="D5081" s="16">
        <v>2004</v>
      </c>
      <c r="E5081" s="18">
        <v>38869</v>
      </c>
      <c r="F5081" s="9" t="s">
        <v>5003</v>
      </c>
      <c r="G5081" s="3">
        <v>500000</v>
      </c>
      <c r="H5081" s="3">
        <v>1127331</v>
      </c>
      <c r="I5081" s="3">
        <v>1971479</v>
      </c>
      <c r="J5081" s="8" t="str">
        <f t="shared" si="634"/>
        <v/>
      </c>
      <c r="K5081" s="8" t="str">
        <f t="shared" si="635"/>
        <v/>
      </c>
      <c r="L5081" s="8" t="str">
        <f t="shared" si="636"/>
        <v>Osama</v>
      </c>
      <c r="M5081" s="8" t="str">
        <f t="shared" si="637"/>
        <v/>
      </c>
      <c r="N5081" s="8" t="str">
        <f t="shared" si="633"/>
        <v>Osama</v>
      </c>
      <c r="O5081" s="10">
        <f>INDEX(cpi!$A$1:$M$106,MATCH($D5081,cpi!$A:$A,0),MATCH($C5081,cpi!$1:$1,0))</f>
        <v>185.2</v>
      </c>
      <c r="P5081" s="10">
        <f>cpi!$I$2</f>
        <v>245.51900000000001</v>
      </c>
      <c r="Q5081" s="10">
        <f t="shared" si="638"/>
        <v>1.3256965442764579</v>
      </c>
      <c r="R5081" s="8" t="str">
        <f t="shared" si="639"/>
        <v/>
      </c>
      <c r="S5081" s="11">
        <f t="shared" si="640"/>
        <v>662848.27213822899</v>
      </c>
      <c r="T5081" s="11">
        <f t="shared" si="640"/>
        <v>1494498.8109557235</v>
      </c>
      <c r="U5081" s="11">
        <f t="shared" si="640"/>
        <v>2613582.8974136068</v>
      </c>
    </row>
    <row r="5082" spans="1:21" x14ac:dyDescent="0.2">
      <c r="A5082" s="5">
        <v>5131</v>
      </c>
      <c r="B5082" s="17">
        <v>9</v>
      </c>
      <c r="C5082" s="16">
        <v>6</v>
      </c>
      <c r="D5082" s="16">
        <v>2000</v>
      </c>
      <c r="E5082" s="18">
        <v>36775</v>
      </c>
      <c r="F5082" s="9" t="s">
        <v>5004</v>
      </c>
      <c r="G5082" s="3">
        <v>500000</v>
      </c>
      <c r="H5082" s="3">
        <v>1115313</v>
      </c>
      <c r="I5082" s="3">
        <v>1167524</v>
      </c>
      <c r="J5082" s="8" t="str">
        <f t="shared" si="634"/>
        <v/>
      </c>
      <c r="K5082" s="8" t="str">
        <f t="shared" si="635"/>
        <v/>
      </c>
      <c r="L5082" s="8" t="str">
        <f t="shared" si="636"/>
        <v>Groove</v>
      </c>
      <c r="M5082" s="8" t="str">
        <f t="shared" si="637"/>
        <v/>
      </c>
      <c r="N5082" s="8" t="str">
        <f t="shared" si="633"/>
        <v>Groove</v>
      </c>
      <c r="O5082" s="10">
        <f>INDEX(cpi!$A$1:$M$106,MATCH($D5082,cpi!$A:$A,0),MATCH($C5082,cpi!$1:$1,0))</f>
        <v>172.4</v>
      </c>
      <c r="P5082" s="10">
        <f>cpi!$I$2</f>
        <v>245.51900000000001</v>
      </c>
      <c r="Q5082" s="10">
        <f t="shared" si="638"/>
        <v>1.4241241299303944</v>
      </c>
      <c r="R5082" s="8" t="str">
        <f t="shared" si="639"/>
        <v/>
      </c>
      <c r="S5082" s="11">
        <f t="shared" si="640"/>
        <v>712062.06496519723</v>
      </c>
      <c r="T5082" s="11">
        <f t="shared" si="640"/>
        <v>1588344.1557250579</v>
      </c>
      <c r="U5082" s="11">
        <f t="shared" si="640"/>
        <v>1662699.1006728539</v>
      </c>
    </row>
    <row r="5083" spans="1:21" x14ac:dyDescent="0.2">
      <c r="A5083" s="5">
        <v>5132</v>
      </c>
      <c r="B5083" s="17">
        <v>31</v>
      </c>
      <c r="C5083" s="16">
        <v>1</v>
      </c>
      <c r="D5083" s="16">
        <v>2003</v>
      </c>
      <c r="E5083" s="18">
        <v>38534</v>
      </c>
      <c r="F5083" s="9" t="s">
        <v>5005</v>
      </c>
      <c r="G5083" s="3">
        <v>500000</v>
      </c>
      <c r="H5083" s="3">
        <v>1111615</v>
      </c>
      <c r="I5083" s="3">
        <v>1111615</v>
      </c>
      <c r="J5083" s="8" t="str">
        <f t="shared" si="634"/>
        <v/>
      </c>
      <c r="K5083" s="8" t="str">
        <f t="shared" si="635"/>
        <v/>
      </c>
      <c r="L5083" s="8" t="str">
        <f t="shared" si="636"/>
        <v>The R.M.</v>
      </c>
      <c r="M5083" s="8" t="str">
        <f t="shared" si="637"/>
        <v/>
      </c>
      <c r="N5083" s="8" t="str">
        <f t="shared" si="633"/>
        <v>The R.M.</v>
      </c>
      <c r="O5083" s="10">
        <f>INDEX(cpi!$A$1:$M$106,MATCH($D5083,cpi!$A:$A,0),MATCH($C5083,cpi!$1:$1,0))</f>
        <v>181.7</v>
      </c>
      <c r="P5083" s="10">
        <f>cpi!$I$2</f>
        <v>245.51900000000001</v>
      </c>
      <c r="Q5083" s="10">
        <f t="shared" si="638"/>
        <v>1.3512328013208588</v>
      </c>
      <c r="R5083" s="8" t="str">
        <f t="shared" si="639"/>
        <v/>
      </c>
      <c r="S5083" s="11">
        <f t="shared" si="640"/>
        <v>675616.40066042938</v>
      </c>
      <c r="T5083" s="11">
        <f t="shared" si="640"/>
        <v>1502050.6504402864</v>
      </c>
      <c r="U5083" s="11">
        <f t="shared" si="640"/>
        <v>1502050.6504402864</v>
      </c>
    </row>
    <row r="5084" spans="1:21" x14ac:dyDescent="0.2">
      <c r="A5084" s="5">
        <v>5133</v>
      </c>
      <c r="B5084" s="17">
        <v>30</v>
      </c>
      <c r="C5084" s="16">
        <v>7</v>
      </c>
      <c r="D5084" s="16">
        <v>1999</v>
      </c>
      <c r="E5084" s="18">
        <v>37049</v>
      </c>
      <c r="F5084" s="9" t="s">
        <v>5006</v>
      </c>
      <c r="G5084" s="3">
        <v>500000</v>
      </c>
      <c r="H5084" s="3">
        <v>985341</v>
      </c>
      <c r="I5084" s="3">
        <v>1027228</v>
      </c>
      <c r="J5084" s="8" t="str">
        <f t="shared" si="634"/>
        <v/>
      </c>
      <c r="K5084" s="8" t="str">
        <f t="shared" si="635"/>
        <v/>
      </c>
      <c r="L5084" s="8" t="str">
        <f t="shared" si="636"/>
        <v>Twin Falls Idaho</v>
      </c>
      <c r="M5084" s="8" t="str">
        <f t="shared" si="637"/>
        <v/>
      </c>
      <c r="N5084" s="8" t="str">
        <f t="shared" si="633"/>
        <v>Twin Falls Idaho</v>
      </c>
      <c r="O5084" s="10">
        <f>INDEX(cpi!$A$1:$M$106,MATCH($D5084,cpi!$A:$A,0),MATCH($C5084,cpi!$1:$1,0))</f>
        <v>166.7</v>
      </c>
      <c r="P5084" s="10">
        <f>cpi!$I$2</f>
        <v>245.51900000000001</v>
      </c>
      <c r="Q5084" s="10">
        <f t="shared" si="638"/>
        <v>1.4728194361127775</v>
      </c>
      <c r="R5084" s="8" t="str">
        <f t="shared" si="639"/>
        <v/>
      </c>
      <c r="S5084" s="11">
        <f t="shared" si="640"/>
        <v>736409.71805638878</v>
      </c>
      <c r="T5084" s="11">
        <f t="shared" si="640"/>
        <v>1451229.3759988004</v>
      </c>
      <c r="U5084" s="11">
        <f t="shared" si="640"/>
        <v>1512921.3637192564</v>
      </c>
    </row>
    <row r="5085" spans="1:21" x14ac:dyDescent="0.2">
      <c r="A5085" s="5">
        <v>5134</v>
      </c>
      <c r="B5085" s="17">
        <v>20</v>
      </c>
      <c r="C5085" s="16">
        <v>8</v>
      </c>
      <c r="D5085" s="16">
        <v>2004</v>
      </c>
      <c r="E5085" s="18">
        <v>38572</v>
      </c>
      <c r="F5085" s="9" t="s">
        <v>5007</v>
      </c>
      <c r="G5085" s="3">
        <v>500000</v>
      </c>
      <c r="H5085" s="3">
        <v>603951</v>
      </c>
      <c r="I5085" s="3">
        <v>1348750</v>
      </c>
      <c r="J5085" s="8" t="str">
        <f t="shared" si="634"/>
        <v/>
      </c>
      <c r="K5085" s="8" t="str">
        <f t="shared" si="635"/>
        <v/>
      </c>
      <c r="L5085" s="8" t="str">
        <f t="shared" si="636"/>
        <v>Mean Creek</v>
      </c>
      <c r="M5085" s="8" t="str">
        <f t="shared" si="637"/>
        <v/>
      </c>
      <c r="N5085" s="8" t="str">
        <f t="shared" si="633"/>
        <v>Mean Creek</v>
      </c>
      <c r="O5085" s="10">
        <f>INDEX(cpi!$A$1:$M$106,MATCH($D5085,cpi!$A:$A,0),MATCH($C5085,cpi!$1:$1,0))</f>
        <v>189.5</v>
      </c>
      <c r="P5085" s="10">
        <f>cpi!$I$2</f>
        <v>245.51900000000001</v>
      </c>
      <c r="Q5085" s="10">
        <f t="shared" si="638"/>
        <v>1.2956147757255938</v>
      </c>
      <c r="R5085" s="8" t="str">
        <f t="shared" si="639"/>
        <v/>
      </c>
      <c r="S5085" s="11">
        <f t="shared" si="640"/>
        <v>647807.3878627969</v>
      </c>
      <c r="T5085" s="11">
        <f t="shared" si="640"/>
        <v>782487.83941424813</v>
      </c>
      <c r="U5085" s="11">
        <f t="shared" si="640"/>
        <v>1747460.4287598946</v>
      </c>
    </row>
    <row r="5086" spans="1:21" x14ac:dyDescent="0.2">
      <c r="A5086" s="5">
        <v>5135</v>
      </c>
      <c r="B5086" s="17">
        <v>23</v>
      </c>
      <c r="C5086" s="16">
        <v>8</v>
      </c>
      <c r="D5086" s="16">
        <v>2013</v>
      </c>
      <c r="E5086" s="18">
        <v>41951</v>
      </c>
      <c r="F5086" s="9" t="s">
        <v>5008</v>
      </c>
      <c r="G5086" s="3">
        <v>500000</v>
      </c>
      <c r="H5086" s="3">
        <v>343706</v>
      </c>
      <c r="I5086" s="3">
        <v>407100</v>
      </c>
      <c r="J5086" s="8" t="str">
        <f t="shared" si="634"/>
        <v/>
      </c>
      <c r="K5086" s="8" t="str">
        <f t="shared" si="635"/>
        <v/>
      </c>
      <c r="L5086" s="8" t="str">
        <f t="shared" si="636"/>
        <v>Drinking Buddies</v>
      </c>
      <c r="M5086" s="8" t="str">
        <f t="shared" si="637"/>
        <v/>
      </c>
      <c r="N5086" s="8" t="str">
        <f t="shared" si="633"/>
        <v>Drinking Buddies</v>
      </c>
      <c r="O5086" s="10">
        <f>INDEX(cpi!$A$1:$M$106,MATCH($D5086,cpi!$A:$A,0),MATCH($C5086,cpi!$1:$1,0))</f>
        <v>233.87700000000001</v>
      </c>
      <c r="P5086" s="10">
        <f>cpi!$I$2</f>
        <v>245.51900000000001</v>
      </c>
      <c r="Q5086" s="10">
        <f t="shared" si="638"/>
        <v>1.0497783022699967</v>
      </c>
      <c r="R5086" s="8" t="str">
        <f t="shared" si="639"/>
        <v/>
      </c>
      <c r="S5086" s="11">
        <f t="shared" si="640"/>
        <v>524889.1511349983</v>
      </c>
      <c r="T5086" s="11">
        <f t="shared" si="640"/>
        <v>360815.10116001149</v>
      </c>
      <c r="U5086" s="11">
        <f t="shared" si="640"/>
        <v>427364.74685411563</v>
      </c>
    </row>
    <row r="5087" spans="1:21" x14ac:dyDescent="0.2">
      <c r="A5087" s="5">
        <v>5136</v>
      </c>
      <c r="B5087" s="17">
        <v>13</v>
      </c>
      <c r="C5087" s="16">
        <v>2</v>
      </c>
      <c r="D5087" s="16">
        <v>1998</v>
      </c>
      <c r="E5087" s="18">
        <v>36162</v>
      </c>
      <c r="F5087" s="9" t="s">
        <v>5009</v>
      </c>
      <c r="G5087" s="3">
        <v>500000</v>
      </c>
      <c r="H5087" s="3">
        <v>334041</v>
      </c>
      <c r="I5087" s="3">
        <v>367582</v>
      </c>
      <c r="J5087" s="8" t="str">
        <f t="shared" si="634"/>
        <v/>
      </c>
      <c r="K5087" s="8" t="str">
        <f t="shared" si="635"/>
        <v/>
      </c>
      <c r="L5087" s="8" t="str">
        <f t="shared" si="636"/>
        <v>Hurricane Streets</v>
      </c>
      <c r="M5087" s="8" t="str">
        <f t="shared" si="637"/>
        <v/>
      </c>
      <c r="N5087" s="8" t="str">
        <f t="shared" si="633"/>
        <v>Hurricane Streets</v>
      </c>
      <c r="O5087" s="10">
        <f>INDEX(cpi!$A$1:$M$106,MATCH($D5087,cpi!$A:$A,0),MATCH($C5087,cpi!$1:$1,0))</f>
        <v>161.9</v>
      </c>
      <c r="P5087" s="10">
        <f>cpi!$I$2</f>
        <v>245.51900000000001</v>
      </c>
      <c r="Q5087" s="10">
        <f t="shared" si="638"/>
        <v>1.516485484867202</v>
      </c>
      <c r="R5087" s="8" t="str">
        <f t="shared" si="639"/>
        <v/>
      </c>
      <c r="S5087" s="11">
        <f t="shared" si="640"/>
        <v>758242.74243360106</v>
      </c>
      <c r="T5087" s="11">
        <f t="shared" si="640"/>
        <v>506568.32785052503</v>
      </c>
      <c r="U5087" s="11">
        <f t="shared" si="640"/>
        <v>557432.76749845583</v>
      </c>
    </row>
    <row r="5088" spans="1:21" x14ac:dyDescent="0.2">
      <c r="A5088" s="5">
        <v>5137</v>
      </c>
      <c r="B5088" s="17">
        <v>12</v>
      </c>
      <c r="C5088" s="16">
        <v>7</v>
      </c>
      <c r="D5088" s="16">
        <v>2002</v>
      </c>
      <c r="E5088" s="18">
        <v>37597</v>
      </c>
      <c r="F5088" s="9" t="s">
        <v>5010</v>
      </c>
      <c r="G5088" s="3">
        <v>500000</v>
      </c>
      <c r="H5088" s="3">
        <v>307631</v>
      </c>
      <c r="I5088" s="3">
        <v>308793</v>
      </c>
      <c r="J5088" s="8" t="str">
        <f t="shared" si="634"/>
        <v/>
      </c>
      <c r="K5088" s="8" t="str">
        <f t="shared" si="635"/>
        <v/>
      </c>
      <c r="L5088" s="8" t="str">
        <f t="shared" si="636"/>
        <v>Never Again</v>
      </c>
      <c r="M5088" s="8" t="str">
        <f t="shared" si="637"/>
        <v/>
      </c>
      <c r="N5088" s="8" t="str">
        <f t="shared" si="633"/>
        <v>Never Again</v>
      </c>
      <c r="O5088" s="10">
        <f>INDEX(cpi!$A$1:$M$106,MATCH($D5088,cpi!$A:$A,0),MATCH($C5088,cpi!$1:$1,0))</f>
        <v>180.1</v>
      </c>
      <c r="P5088" s="10">
        <f>cpi!$I$2</f>
        <v>245.51900000000001</v>
      </c>
      <c r="Q5088" s="10">
        <f t="shared" si="638"/>
        <v>1.3632370905052749</v>
      </c>
      <c r="R5088" s="8" t="str">
        <f t="shared" si="639"/>
        <v/>
      </c>
      <c r="S5088" s="11">
        <f t="shared" si="640"/>
        <v>681618.54525263747</v>
      </c>
      <c r="T5088" s="11">
        <f t="shared" si="640"/>
        <v>419373.98938922823</v>
      </c>
      <c r="U5088" s="11">
        <f t="shared" si="640"/>
        <v>420958.07088839536</v>
      </c>
    </row>
    <row r="5089" spans="1:21" x14ac:dyDescent="0.2">
      <c r="A5089" s="5">
        <v>5138</v>
      </c>
      <c r="B5089" s="17">
        <v>19</v>
      </c>
      <c r="C5089" s="16">
        <v>11</v>
      </c>
      <c r="D5089" s="16">
        <v>1956</v>
      </c>
      <c r="E5089" s="18">
        <v>21012</v>
      </c>
      <c r="F5089" s="9" t="s">
        <v>5011</v>
      </c>
      <c r="G5089" s="3">
        <v>500000</v>
      </c>
      <c r="H5089" s="3">
        <v>271736</v>
      </c>
      <c r="I5089" s="3">
        <v>271736</v>
      </c>
      <c r="J5089" s="8" t="str">
        <f t="shared" si="634"/>
        <v/>
      </c>
      <c r="K5089" s="8" t="str">
        <f t="shared" si="635"/>
        <v/>
      </c>
      <c r="L5089" s="8" t="str">
        <f t="shared" si="636"/>
        <v>Shichinin no samurai</v>
      </c>
      <c r="M5089" s="8" t="str">
        <f t="shared" si="637"/>
        <v/>
      </c>
      <c r="N5089" s="8" t="str">
        <f t="shared" si="633"/>
        <v>Shichinin no samurai</v>
      </c>
      <c r="O5089" s="10">
        <f>INDEX(cpi!$A$1:$M$106,MATCH($D5089,cpi!$A:$A,0),MATCH($C5089,cpi!$1:$1,0))</f>
        <v>27.5</v>
      </c>
      <c r="P5089" s="10">
        <f>cpi!$I$2</f>
        <v>245.51900000000001</v>
      </c>
      <c r="Q5089" s="10">
        <f t="shared" si="638"/>
        <v>8.9279636363636374</v>
      </c>
      <c r="R5089" s="8" t="str">
        <f t="shared" si="639"/>
        <v/>
      </c>
      <c r="S5089" s="11">
        <f t="shared" si="640"/>
        <v>4463981.8181818184</v>
      </c>
      <c r="T5089" s="11">
        <f t="shared" si="640"/>
        <v>2426049.1266909093</v>
      </c>
      <c r="U5089" s="11">
        <f t="shared" si="640"/>
        <v>2426049.1266909093</v>
      </c>
    </row>
    <row r="5090" spans="1:21" x14ac:dyDescent="0.2">
      <c r="A5090" s="5">
        <v>5139</v>
      </c>
      <c r="B5090" s="17">
        <v>29</v>
      </c>
      <c r="C5090" s="16">
        <v>8</v>
      </c>
      <c r="D5090" s="16">
        <v>2003</v>
      </c>
      <c r="E5090" s="18">
        <v>38480</v>
      </c>
      <c r="F5090" s="9" t="s">
        <v>5012</v>
      </c>
      <c r="G5090" s="3">
        <v>500000</v>
      </c>
      <c r="H5090" s="3">
        <v>254293</v>
      </c>
      <c r="I5090" s="3">
        <v>254293</v>
      </c>
      <c r="J5090" s="8" t="str">
        <f t="shared" si="634"/>
        <v/>
      </c>
      <c r="K5090" s="8" t="str">
        <f t="shared" si="635"/>
        <v/>
      </c>
      <c r="L5090" s="8" t="str">
        <f t="shared" si="636"/>
        <v>Civil Brand</v>
      </c>
      <c r="M5090" s="8" t="str">
        <f t="shared" si="637"/>
        <v/>
      </c>
      <c r="N5090" s="8" t="str">
        <f t="shared" si="633"/>
        <v>Civil Brand</v>
      </c>
      <c r="O5090" s="10">
        <f>INDEX(cpi!$A$1:$M$106,MATCH($D5090,cpi!$A:$A,0),MATCH($C5090,cpi!$1:$1,0))</f>
        <v>184.6</v>
      </c>
      <c r="P5090" s="10">
        <f>cpi!$I$2</f>
        <v>245.51900000000001</v>
      </c>
      <c r="Q5090" s="10">
        <f t="shared" si="638"/>
        <v>1.3300054171180933</v>
      </c>
      <c r="R5090" s="8" t="str">
        <f t="shared" si="639"/>
        <v/>
      </c>
      <c r="S5090" s="11">
        <f t="shared" si="640"/>
        <v>665002.70855904662</v>
      </c>
      <c r="T5090" s="11">
        <f t="shared" si="640"/>
        <v>338211.06753521127</v>
      </c>
      <c r="U5090" s="11">
        <f t="shared" si="640"/>
        <v>338211.06753521127</v>
      </c>
    </row>
    <row r="5091" spans="1:21" x14ac:dyDescent="0.2">
      <c r="A5091" s="5">
        <v>5140</v>
      </c>
      <c r="B5091" s="17">
        <v>29</v>
      </c>
      <c r="C5091" s="16">
        <v>10</v>
      </c>
      <c r="D5091" s="16">
        <v>2010</v>
      </c>
      <c r="E5091" s="18">
        <v>41039</v>
      </c>
      <c r="F5091" s="9" t="s">
        <v>5013</v>
      </c>
      <c r="G5091" s="3">
        <v>500000</v>
      </c>
      <c r="H5091" s="3">
        <v>237301</v>
      </c>
      <c r="I5091" s="3">
        <v>5639730</v>
      </c>
      <c r="J5091" s="8" t="str">
        <f t="shared" si="634"/>
        <v/>
      </c>
      <c r="K5091" s="8" t="str">
        <f t="shared" si="635"/>
        <v/>
      </c>
      <c r="L5091" s="8" t="str">
        <f t="shared" si="636"/>
        <v>Monsters</v>
      </c>
      <c r="M5091" s="8" t="str">
        <f t="shared" si="637"/>
        <v/>
      </c>
      <c r="N5091" s="8" t="str">
        <f t="shared" si="633"/>
        <v>Monsters</v>
      </c>
      <c r="O5091" s="10">
        <f>INDEX(cpi!$A$1:$M$106,MATCH($D5091,cpi!$A:$A,0),MATCH($C5091,cpi!$1:$1,0))</f>
        <v>218.71100000000001</v>
      </c>
      <c r="P5091" s="10">
        <f>cpi!$I$2</f>
        <v>245.51900000000001</v>
      </c>
      <c r="Q5091" s="10">
        <f t="shared" si="638"/>
        <v>1.1225727101060303</v>
      </c>
      <c r="R5091" s="8" t="str">
        <f t="shared" si="639"/>
        <v/>
      </c>
      <c r="S5091" s="11">
        <f t="shared" si="640"/>
        <v>561286.35505301517</v>
      </c>
      <c r="T5091" s="11">
        <f t="shared" si="640"/>
        <v>266387.62668087112</v>
      </c>
      <c r="U5091" s="11">
        <f t="shared" si="640"/>
        <v>6331006.9903662819</v>
      </c>
    </row>
    <row r="5092" spans="1:21" x14ac:dyDescent="0.2">
      <c r="A5092" s="5">
        <v>5141</v>
      </c>
      <c r="B5092" s="17">
        <v>24</v>
      </c>
      <c r="C5092" s="16">
        <v>3</v>
      </c>
      <c r="D5092" s="16">
        <v>2006</v>
      </c>
      <c r="E5092" s="18">
        <v>39419</v>
      </c>
      <c r="F5092" s="9" t="s">
        <v>5014</v>
      </c>
      <c r="G5092" s="3">
        <v>500000</v>
      </c>
      <c r="H5092" s="3">
        <v>154187</v>
      </c>
      <c r="I5092" s="3">
        <v>602789</v>
      </c>
      <c r="J5092" s="8" t="str">
        <f t="shared" si="634"/>
        <v/>
      </c>
      <c r="K5092" s="8" t="str">
        <f t="shared" si="635"/>
        <v/>
      </c>
      <c r="L5092" s="8" t="str">
        <f t="shared" si="636"/>
        <v>Lonesome Jim</v>
      </c>
      <c r="M5092" s="8" t="str">
        <f t="shared" si="637"/>
        <v/>
      </c>
      <c r="N5092" s="8" t="str">
        <f t="shared" si="633"/>
        <v>Lonesome Jim</v>
      </c>
      <c r="O5092" s="10">
        <f>INDEX(cpi!$A$1:$M$106,MATCH($D5092,cpi!$A:$A,0),MATCH($C5092,cpi!$1:$1,0))</f>
        <v>199.8</v>
      </c>
      <c r="P5092" s="10">
        <f>cpi!$I$2</f>
        <v>245.51900000000001</v>
      </c>
      <c r="Q5092" s="10">
        <f t="shared" si="638"/>
        <v>1.2288238238238238</v>
      </c>
      <c r="R5092" s="8" t="str">
        <f t="shared" si="639"/>
        <v/>
      </c>
      <c r="S5092" s="11">
        <f t="shared" si="640"/>
        <v>614411.91191191191</v>
      </c>
      <c r="T5092" s="11">
        <f t="shared" si="640"/>
        <v>189468.65892392391</v>
      </c>
      <c r="U5092" s="11">
        <f t="shared" si="640"/>
        <v>740721.48393893894</v>
      </c>
    </row>
    <row r="5093" spans="1:21" x14ac:dyDescent="0.2">
      <c r="A5093" s="5">
        <v>5142</v>
      </c>
      <c r="B5093" s="17">
        <v>17</v>
      </c>
      <c r="C5093" s="16">
        <v>4</v>
      </c>
      <c r="D5093" s="16">
        <v>2013</v>
      </c>
      <c r="E5093" s="18">
        <v>41763</v>
      </c>
      <c r="F5093" s="9" t="s">
        <v>5015</v>
      </c>
      <c r="G5093" s="3">
        <v>500000</v>
      </c>
      <c r="H5093" s="3">
        <v>152449</v>
      </c>
      <c r="I5093" s="3">
        <v>152449</v>
      </c>
      <c r="J5093" s="8" t="str">
        <f t="shared" si="634"/>
        <v/>
      </c>
      <c r="K5093" s="8" t="str">
        <f t="shared" si="635"/>
        <v/>
      </c>
      <c r="L5093" s="8" t="str">
        <f t="shared" si="636"/>
        <v>Deceptive Practice: The Mysteries and Mentors of Ricky Jay</v>
      </c>
      <c r="M5093" s="8" t="str">
        <f t="shared" si="637"/>
        <v/>
      </c>
      <c r="N5093" s="8" t="str">
        <f t="shared" si="633"/>
        <v>Deceptive Practice: The Mysteries and Mentors of Ricky Jay</v>
      </c>
      <c r="O5093" s="10">
        <f>INDEX(cpi!$A$1:$M$106,MATCH($D5093,cpi!$A:$A,0),MATCH($C5093,cpi!$1:$1,0))</f>
        <v>232.53100000000001</v>
      </c>
      <c r="P5093" s="10">
        <f>cpi!$I$2</f>
        <v>245.51900000000001</v>
      </c>
      <c r="Q5093" s="10">
        <f t="shared" si="638"/>
        <v>1.0558549182689621</v>
      </c>
      <c r="R5093" s="8" t="str">
        <f t="shared" si="639"/>
        <v/>
      </c>
      <c r="S5093" s="11">
        <f t="shared" si="640"/>
        <v>527927.45913448103</v>
      </c>
      <c r="T5093" s="11">
        <f t="shared" si="640"/>
        <v>160964.02643518499</v>
      </c>
      <c r="U5093" s="11">
        <f t="shared" si="640"/>
        <v>160964.02643518499</v>
      </c>
    </row>
    <row r="5094" spans="1:21" x14ac:dyDescent="0.2">
      <c r="A5094" s="5">
        <v>5143</v>
      </c>
      <c r="B5094" s="17">
        <v>28</v>
      </c>
      <c r="C5094" s="16">
        <v>9</v>
      </c>
      <c r="D5094" s="16">
        <v>2012</v>
      </c>
      <c r="E5094" s="18">
        <v>41738</v>
      </c>
      <c r="F5094" s="9" t="s">
        <v>5016</v>
      </c>
      <c r="G5094" s="3">
        <v>500000</v>
      </c>
      <c r="H5094">
        <v>134109</v>
      </c>
      <c r="I5094">
        <v>314444</v>
      </c>
      <c r="J5094" s="8" t="str">
        <f t="shared" si="634"/>
        <v/>
      </c>
      <c r="K5094" s="8" t="str">
        <f t="shared" si="635"/>
        <v/>
      </c>
      <c r="L5094" s="8" t="str">
        <f t="shared" si="636"/>
        <v>The Other Dream Team</v>
      </c>
      <c r="M5094" s="8" t="str">
        <f t="shared" si="637"/>
        <v/>
      </c>
      <c r="N5094" s="8" t="str">
        <f t="shared" si="633"/>
        <v>The Other Dream Team</v>
      </c>
      <c r="O5094" s="10">
        <f>INDEX(cpi!$A$1:$M$106,MATCH($D5094,cpi!$A:$A,0),MATCH($C5094,cpi!$1:$1,0))</f>
        <v>231.40700000000001</v>
      </c>
      <c r="P5094" s="10">
        <f>cpi!$I$2</f>
        <v>245.51900000000001</v>
      </c>
      <c r="Q5094" s="10">
        <f t="shared" si="638"/>
        <v>1.0609834620387455</v>
      </c>
      <c r="R5094" s="8" t="str">
        <f t="shared" si="639"/>
        <v/>
      </c>
      <c r="S5094" s="11">
        <f t="shared" si="640"/>
        <v>530491.7310193727</v>
      </c>
      <c r="T5094" s="11">
        <f t="shared" si="640"/>
        <v>142287.43111055411</v>
      </c>
      <c r="U5094" s="11">
        <f t="shared" si="640"/>
        <v>333619.88373731129</v>
      </c>
    </row>
    <row r="5095" spans="1:21" x14ac:dyDescent="0.2">
      <c r="A5095" s="5">
        <v>5144</v>
      </c>
      <c r="B5095" s="17">
        <v>11</v>
      </c>
      <c r="C5095" s="16">
        <v>12</v>
      </c>
      <c r="D5095" s="16">
        <v>2015</v>
      </c>
      <c r="E5095" s="18">
        <v>42320</v>
      </c>
      <c r="F5095" s="9" t="s">
        <v>5017</v>
      </c>
      <c r="G5095" s="3">
        <v>500000</v>
      </c>
      <c r="H5095">
        <v>129479</v>
      </c>
      <c r="I5095">
        <v>270394</v>
      </c>
      <c r="J5095" s="8" t="str">
        <f t="shared" si="634"/>
        <v/>
      </c>
      <c r="K5095" s="8" t="str">
        <f t="shared" si="635"/>
        <v/>
      </c>
      <c r="L5095" s="8" t="str">
        <f t="shared" si="636"/>
        <v>O Menino e o Mundo</v>
      </c>
      <c r="M5095" s="8" t="str">
        <f t="shared" si="637"/>
        <v/>
      </c>
      <c r="N5095" s="8" t="str">
        <f t="shared" si="633"/>
        <v>O Menino e o Mundo</v>
      </c>
      <c r="O5095" s="10">
        <f>INDEX(cpi!$A$1:$M$106,MATCH($D5095,cpi!$A:$A,0),MATCH($C5095,cpi!$1:$1,0))</f>
        <v>236.52500000000001</v>
      </c>
      <c r="P5095" s="10">
        <f>cpi!$I$2</f>
        <v>245.51900000000001</v>
      </c>
      <c r="Q5095" s="10">
        <f t="shared" si="638"/>
        <v>1.0380255786914703</v>
      </c>
      <c r="R5095" s="8" t="str">
        <f t="shared" si="639"/>
        <v/>
      </c>
      <c r="S5095" s="11">
        <f t="shared" si="640"/>
        <v>519012.78934573516</v>
      </c>
      <c r="T5095" s="11">
        <f t="shared" si="640"/>
        <v>134402.51390339289</v>
      </c>
      <c r="U5095" s="11">
        <f t="shared" si="640"/>
        <v>280675.8883247014</v>
      </c>
    </row>
    <row r="5096" spans="1:21" x14ac:dyDescent="0.2">
      <c r="A5096" s="5">
        <v>5145</v>
      </c>
      <c r="B5096" s="17">
        <v>1</v>
      </c>
      <c r="C5096" s="16">
        <v>4</v>
      </c>
      <c r="D5096" s="16">
        <v>2011</v>
      </c>
      <c r="E5096" s="18">
        <v>40547</v>
      </c>
      <c r="F5096" s="9" t="s">
        <v>5018</v>
      </c>
      <c r="G5096" s="3">
        <v>500000</v>
      </c>
      <c r="H5096">
        <v>100370</v>
      </c>
      <c r="I5096">
        <v>680914</v>
      </c>
      <c r="J5096" s="8" t="str">
        <f t="shared" si="634"/>
        <v/>
      </c>
      <c r="K5096" s="8" t="str">
        <f t="shared" si="635"/>
        <v/>
      </c>
      <c r="L5096" s="8" t="str">
        <f t="shared" si="636"/>
        <v>Rubber</v>
      </c>
      <c r="M5096" s="8" t="str">
        <f t="shared" si="637"/>
        <v/>
      </c>
      <c r="N5096" s="8" t="str">
        <f t="shared" si="633"/>
        <v>Rubber</v>
      </c>
      <c r="O5096" s="10">
        <f>INDEX(cpi!$A$1:$M$106,MATCH($D5096,cpi!$A:$A,0),MATCH($C5096,cpi!$1:$1,0))</f>
        <v>224.90600000000001</v>
      </c>
      <c r="P5096" s="10">
        <f>cpi!$I$2</f>
        <v>245.51900000000001</v>
      </c>
      <c r="Q5096" s="10">
        <f t="shared" si="638"/>
        <v>1.0916516233448641</v>
      </c>
      <c r="R5096" s="8" t="str">
        <f t="shared" si="639"/>
        <v/>
      </c>
      <c r="S5096" s="11">
        <f t="shared" si="640"/>
        <v>545825.811672432</v>
      </c>
      <c r="T5096" s="11">
        <f t="shared" si="640"/>
        <v>109569.07343512401</v>
      </c>
      <c r="U5096" s="11">
        <f t="shared" si="640"/>
        <v>743320.87345824484</v>
      </c>
    </row>
    <row r="5097" spans="1:21" x14ac:dyDescent="0.2">
      <c r="A5097" s="5">
        <v>5146</v>
      </c>
      <c r="B5097" s="17">
        <v>1</v>
      </c>
      <c r="C5097" s="16">
        <v>1</v>
      </c>
      <c r="D5097" s="16">
        <v>1991</v>
      </c>
      <c r="E5097" s="18">
        <v>33239</v>
      </c>
      <c r="F5097" s="9" t="s">
        <v>5019</v>
      </c>
      <c r="G5097" s="3">
        <v>500000</v>
      </c>
      <c r="H5097">
        <v>55000</v>
      </c>
      <c r="I5097">
        <v>55000</v>
      </c>
      <c r="J5097" s="8" t="str">
        <f t="shared" si="634"/>
        <v/>
      </c>
      <c r="K5097" s="8" t="str">
        <f t="shared" si="635"/>
        <v/>
      </c>
      <c r="L5097" s="8" t="str">
        <f t="shared" si="636"/>
        <v>Johnny Suede</v>
      </c>
      <c r="M5097" s="8" t="str">
        <f t="shared" si="637"/>
        <v/>
      </c>
      <c r="N5097" s="8" t="str">
        <f t="shared" si="633"/>
        <v>Johnny Suede</v>
      </c>
      <c r="O5097" s="10">
        <f>INDEX(cpi!$A$1:$M$106,MATCH($D5097,cpi!$A:$A,0),MATCH($C5097,cpi!$1:$1,0))</f>
        <v>134.6</v>
      </c>
      <c r="P5097" s="10">
        <f>cpi!$I$2</f>
        <v>245.51900000000001</v>
      </c>
      <c r="Q5097" s="10">
        <f t="shared" si="638"/>
        <v>1.8240638930163449</v>
      </c>
      <c r="R5097" s="8" t="str">
        <f t="shared" si="639"/>
        <v/>
      </c>
      <c r="S5097" s="11">
        <f t="shared" si="640"/>
        <v>912031.94650817243</v>
      </c>
      <c r="T5097" s="11">
        <f t="shared" si="640"/>
        <v>100323.51411589897</v>
      </c>
      <c r="U5097" s="11">
        <f t="shared" si="640"/>
        <v>100323.51411589897</v>
      </c>
    </row>
    <row r="5098" spans="1:21" x14ac:dyDescent="0.2">
      <c r="A5098" s="5">
        <v>5147</v>
      </c>
      <c r="B5098" s="17">
        <v>5</v>
      </c>
      <c r="C5098" s="16">
        <v>10</v>
      </c>
      <c r="D5098" s="16">
        <v>2007</v>
      </c>
      <c r="E5098" s="18">
        <v>39212</v>
      </c>
      <c r="F5098" s="9" t="s">
        <v>5020</v>
      </c>
      <c r="G5098" s="3">
        <v>500000</v>
      </c>
      <c r="H5098">
        <v>52850</v>
      </c>
      <c r="I5098">
        <v>53201</v>
      </c>
      <c r="J5098" s="8" t="str">
        <f t="shared" si="634"/>
        <v/>
      </c>
      <c r="K5098" s="8" t="str">
        <f t="shared" si="635"/>
        <v/>
      </c>
      <c r="L5098" s="8" t="str">
        <f t="shared" si="636"/>
        <v>Finishing the Game</v>
      </c>
      <c r="M5098" s="8" t="str">
        <f t="shared" si="637"/>
        <v/>
      </c>
      <c r="N5098" s="8" t="str">
        <f t="shared" si="633"/>
        <v>Finishing the Game</v>
      </c>
      <c r="O5098" s="10">
        <f>INDEX(cpi!$A$1:$M$106,MATCH($D5098,cpi!$A:$A,0),MATCH($C5098,cpi!$1:$1,0))</f>
        <v>208.93600000000001</v>
      </c>
      <c r="P5098" s="10">
        <f>cpi!$I$2</f>
        <v>245.51900000000001</v>
      </c>
      <c r="Q5098" s="10">
        <f t="shared" si="638"/>
        <v>1.1750918941685493</v>
      </c>
      <c r="R5098" s="8" t="str">
        <f t="shared" si="639"/>
        <v/>
      </c>
      <c r="S5098" s="11">
        <f t="shared" si="640"/>
        <v>587545.94708427461</v>
      </c>
      <c r="T5098" s="11">
        <f t="shared" si="640"/>
        <v>62103.606606807829</v>
      </c>
      <c r="U5098" s="11">
        <f t="shared" si="640"/>
        <v>62516.063861660994</v>
      </c>
    </row>
    <row r="5099" spans="1:21" x14ac:dyDescent="0.2">
      <c r="A5099" s="5">
        <v>5148</v>
      </c>
      <c r="B5099" s="17">
        <v>18</v>
      </c>
      <c r="C5099" s="16">
        <v>4</v>
      </c>
      <c r="D5099" s="16">
        <v>2008</v>
      </c>
      <c r="E5099" s="18">
        <v>39968</v>
      </c>
      <c r="F5099" s="9" t="s">
        <v>5021</v>
      </c>
      <c r="G5099" s="3">
        <v>500000</v>
      </c>
      <c r="H5099">
        <v>32033</v>
      </c>
      <c r="I5099">
        <v>32033</v>
      </c>
      <c r="J5099" s="8" t="str">
        <f t="shared" si="634"/>
        <v/>
      </c>
      <c r="K5099" s="8" t="str">
        <f t="shared" si="635"/>
        <v/>
      </c>
      <c r="L5099" s="8" t="str">
        <f t="shared" si="636"/>
        <v>Kiss the Bride</v>
      </c>
      <c r="M5099" s="8" t="str">
        <f t="shared" si="637"/>
        <v/>
      </c>
      <c r="N5099" s="8" t="str">
        <f t="shared" si="633"/>
        <v>Kiss the Bride</v>
      </c>
      <c r="O5099" s="10">
        <f>INDEX(cpi!$A$1:$M$106,MATCH($D5099,cpi!$A:$A,0),MATCH($C5099,cpi!$1:$1,0))</f>
        <v>214.82300000000001</v>
      </c>
      <c r="P5099" s="10">
        <f>cpi!$I$2</f>
        <v>245.51900000000001</v>
      </c>
      <c r="Q5099" s="10">
        <f t="shared" si="638"/>
        <v>1.1428897278224399</v>
      </c>
      <c r="R5099" s="8" t="str">
        <f t="shared" si="639"/>
        <v/>
      </c>
      <c r="S5099" s="11">
        <f t="shared" si="640"/>
        <v>571444.86391121999</v>
      </c>
      <c r="T5099" s="11">
        <f t="shared" si="640"/>
        <v>36610.186651336218</v>
      </c>
      <c r="U5099" s="11">
        <f t="shared" si="640"/>
        <v>36610.186651336218</v>
      </c>
    </row>
    <row r="5100" spans="1:21" x14ac:dyDescent="0.2">
      <c r="A5100" s="5">
        <v>5149</v>
      </c>
      <c r="B5100" s="17">
        <v>11</v>
      </c>
      <c r="C5100" s="16">
        <v>7</v>
      </c>
      <c r="D5100" s="16">
        <v>2003</v>
      </c>
      <c r="E5100" s="18">
        <v>37932</v>
      </c>
      <c r="F5100" s="9" t="s">
        <v>5022</v>
      </c>
      <c r="G5100" s="3">
        <v>500000</v>
      </c>
      <c r="H5100">
        <v>19800</v>
      </c>
      <c r="I5100">
        <v>19800</v>
      </c>
      <c r="J5100" s="8" t="str">
        <f t="shared" si="634"/>
        <v/>
      </c>
      <c r="K5100" s="8" t="str">
        <f t="shared" si="635"/>
        <v/>
      </c>
      <c r="L5100" s="8" t="str">
        <f t="shared" si="636"/>
        <v>The Journey</v>
      </c>
      <c r="M5100" s="8" t="str">
        <f t="shared" si="637"/>
        <v/>
      </c>
      <c r="N5100" s="8" t="str">
        <f t="shared" si="633"/>
        <v>The Journey</v>
      </c>
      <c r="O5100" s="10">
        <f>INDEX(cpi!$A$1:$M$106,MATCH($D5100,cpi!$A:$A,0),MATCH($C5100,cpi!$1:$1,0))</f>
        <v>183.9</v>
      </c>
      <c r="P5100" s="10">
        <f>cpi!$I$2</f>
        <v>245.51900000000001</v>
      </c>
      <c r="Q5100" s="10">
        <f t="shared" si="638"/>
        <v>1.335067971723763</v>
      </c>
      <c r="R5100" s="8" t="str">
        <f t="shared" si="639"/>
        <v/>
      </c>
      <c r="S5100" s="11">
        <f t="shared" si="640"/>
        <v>667533.98586188152</v>
      </c>
      <c r="T5100" s="11">
        <f t="shared" si="640"/>
        <v>26434.345840130507</v>
      </c>
      <c r="U5100" s="11">
        <f t="shared" si="640"/>
        <v>26434.345840130507</v>
      </c>
    </row>
    <row r="5101" spans="1:21" x14ac:dyDescent="0.2">
      <c r="A5101" s="5">
        <v>5150</v>
      </c>
      <c r="B5101" s="17">
        <v>23</v>
      </c>
      <c r="C5101" s="16">
        <v>4</v>
      </c>
      <c r="D5101" s="16">
        <v>2009</v>
      </c>
      <c r="E5101" s="18">
        <v>40486</v>
      </c>
      <c r="F5101" s="9" t="s">
        <v>215</v>
      </c>
      <c r="G5101" s="3">
        <v>500000</v>
      </c>
      <c r="H5101">
        <v>15433</v>
      </c>
      <c r="I5101">
        <v>44793168</v>
      </c>
      <c r="J5101" s="8" t="str">
        <f t="shared" si="634"/>
        <v/>
      </c>
      <c r="K5101" s="8" t="str">
        <f t="shared" si="635"/>
        <v/>
      </c>
      <c r="L5101" s="8" t="str">
        <f t="shared" si="636"/>
        <v>Home</v>
      </c>
      <c r="M5101" s="8">
        <f t="shared" si="637"/>
        <v>1</v>
      </c>
      <c r="N5101" s="8" t="str">
        <f t="shared" si="633"/>
        <v>Home (2009)</v>
      </c>
      <c r="O5101" s="10">
        <f>INDEX(cpi!$A$1:$M$106,MATCH($D5101,cpi!$A:$A,0),MATCH($C5101,cpi!$1:$1,0))</f>
        <v>213.24</v>
      </c>
      <c r="P5101" s="10">
        <f>cpi!$I$2</f>
        <v>245.51900000000001</v>
      </c>
      <c r="Q5101" s="10">
        <f t="shared" si="638"/>
        <v>1.1513740386419058</v>
      </c>
      <c r="R5101" s="8" t="str">
        <f t="shared" si="639"/>
        <v/>
      </c>
      <c r="S5101" s="11">
        <f t="shared" si="640"/>
        <v>575687.01932095294</v>
      </c>
      <c r="T5101" s="11">
        <f t="shared" si="640"/>
        <v>17769.155538360534</v>
      </c>
      <c r="U5101" s="11">
        <f t="shared" si="640"/>
        <v>51573690.743725382</v>
      </c>
    </row>
    <row r="5102" spans="1:21" x14ac:dyDescent="0.2">
      <c r="A5102" s="5">
        <v>5152</v>
      </c>
      <c r="B5102" s="17">
        <v>10</v>
      </c>
      <c r="C5102" s="16">
        <v>1</v>
      </c>
      <c r="D5102" s="16">
        <v>2003</v>
      </c>
      <c r="E5102" s="18">
        <v>37895</v>
      </c>
      <c r="F5102" s="9" t="s">
        <v>5023</v>
      </c>
      <c r="G5102" s="3">
        <v>500000</v>
      </c>
      <c r="H5102" s="3">
        <v>13134</v>
      </c>
      <c r="I5102" s="3">
        <v>13134</v>
      </c>
      <c r="J5102" s="8" t="str">
        <f t="shared" si="634"/>
        <v/>
      </c>
      <c r="K5102" s="8" t="str">
        <f t="shared" si="635"/>
        <v/>
      </c>
      <c r="L5102" s="8" t="str">
        <f t="shared" si="636"/>
        <v>The Slaughter Rule</v>
      </c>
      <c r="M5102" s="8" t="str">
        <f t="shared" si="637"/>
        <v/>
      </c>
      <c r="N5102" s="8" t="str">
        <f t="shared" si="633"/>
        <v>The Slaughter Rule</v>
      </c>
      <c r="O5102" s="10">
        <f>INDEX(cpi!$A$1:$M$106,MATCH($D5102,cpi!$A:$A,0),MATCH($C5102,cpi!$1:$1,0))</f>
        <v>181.7</v>
      </c>
      <c r="P5102" s="10">
        <f>cpi!$I$2</f>
        <v>245.51900000000001</v>
      </c>
      <c r="Q5102" s="10">
        <f t="shared" si="638"/>
        <v>1.3512328013208588</v>
      </c>
      <c r="R5102" s="8" t="str">
        <f t="shared" si="639"/>
        <v/>
      </c>
      <c r="S5102" s="11">
        <f t="shared" si="640"/>
        <v>675616.40066042938</v>
      </c>
      <c r="T5102" s="11">
        <f t="shared" si="640"/>
        <v>17747.09161254816</v>
      </c>
      <c r="U5102" s="11">
        <f t="shared" si="640"/>
        <v>17747.09161254816</v>
      </c>
    </row>
    <row r="5103" spans="1:21" x14ac:dyDescent="0.2">
      <c r="A5103" s="5">
        <v>5153</v>
      </c>
      <c r="B5103" s="17">
        <v>14</v>
      </c>
      <c r="C5103" s="16">
        <v>5</v>
      </c>
      <c r="D5103" s="16">
        <v>2010</v>
      </c>
      <c r="E5103" s="18">
        <v>40579</v>
      </c>
      <c r="F5103" s="9" t="s">
        <v>5024</v>
      </c>
      <c r="G5103" s="3">
        <v>500000</v>
      </c>
      <c r="H5103" s="3">
        <v>12232</v>
      </c>
      <c r="I5103" s="3">
        <v>12232</v>
      </c>
      <c r="J5103" s="8" t="str">
        <f t="shared" si="634"/>
        <v/>
      </c>
      <c r="K5103" s="8" t="str">
        <f t="shared" si="635"/>
        <v/>
      </c>
      <c r="L5103" s="8" t="str">
        <f t="shared" si="636"/>
        <v>The Living Wake</v>
      </c>
      <c r="M5103" s="8" t="str">
        <f t="shared" si="637"/>
        <v/>
      </c>
      <c r="N5103" s="8" t="str">
        <f t="shared" si="633"/>
        <v>The Living Wake</v>
      </c>
      <c r="O5103" s="10">
        <f>INDEX(cpi!$A$1:$M$106,MATCH($D5103,cpi!$A:$A,0),MATCH($C5103,cpi!$1:$1,0))</f>
        <v>218.178</v>
      </c>
      <c r="P5103" s="10">
        <f>cpi!$I$2</f>
        <v>245.51900000000001</v>
      </c>
      <c r="Q5103" s="10">
        <f t="shared" si="638"/>
        <v>1.1253151096810861</v>
      </c>
      <c r="R5103" s="8" t="str">
        <f t="shared" si="639"/>
        <v/>
      </c>
      <c r="S5103" s="11">
        <f t="shared" si="640"/>
        <v>562657.55484054307</v>
      </c>
      <c r="T5103" s="11">
        <f t="shared" si="640"/>
        <v>13764.854421619044</v>
      </c>
      <c r="U5103" s="11">
        <f t="shared" si="640"/>
        <v>13764.854421619044</v>
      </c>
    </row>
    <row r="5104" spans="1:21" x14ac:dyDescent="0.2">
      <c r="A5104" s="5">
        <v>5154</v>
      </c>
      <c r="B5104" s="17">
        <v>27</v>
      </c>
      <c r="C5104" s="16">
        <v>2</v>
      </c>
      <c r="D5104" s="16">
        <v>2009</v>
      </c>
      <c r="E5104" s="18">
        <v>40604</v>
      </c>
      <c r="F5104" s="9" t="s">
        <v>5025</v>
      </c>
      <c r="G5104" s="3">
        <v>500000</v>
      </c>
      <c r="H5104" s="3">
        <v>6840</v>
      </c>
      <c r="I5104" s="3">
        <v>77121</v>
      </c>
      <c r="J5104" s="8" t="str">
        <f t="shared" si="634"/>
        <v/>
      </c>
      <c r="K5104" s="8" t="str">
        <f t="shared" si="635"/>
        <v/>
      </c>
      <c r="L5104" s="8" t="str">
        <f t="shared" si="636"/>
        <v>Scott Walker: 30 Century Man</v>
      </c>
      <c r="M5104" s="8" t="str">
        <f t="shared" si="637"/>
        <v/>
      </c>
      <c r="N5104" s="8" t="str">
        <f t="shared" si="633"/>
        <v>Scott Walker: 30 Century Man</v>
      </c>
      <c r="O5104" s="10">
        <f>INDEX(cpi!$A$1:$M$106,MATCH($D5104,cpi!$A:$A,0),MATCH($C5104,cpi!$1:$1,0))</f>
        <v>212.19300000000001</v>
      </c>
      <c r="P5104" s="10">
        <f>cpi!$I$2</f>
        <v>245.51900000000001</v>
      </c>
      <c r="Q5104" s="10">
        <f t="shared" si="638"/>
        <v>1.1570551337697286</v>
      </c>
      <c r="R5104" s="8" t="str">
        <f t="shared" si="639"/>
        <v/>
      </c>
      <c r="S5104" s="11">
        <f t="shared" si="640"/>
        <v>578527.56688486424</v>
      </c>
      <c r="T5104" s="11">
        <f t="shared" si="640"/>
        <v>7914.2571149849437</v>
      </c>
      <c r="U5104" s="11">
        <f t="shared" si="640"/>
        <v>89233.248971455236</v>
      </c>
    </row>
    <row r="5105" spans="1:21" x14ac:dyDescent="0.2">
      <c r="A5105" s="5">
        <v>5155</v>
      </c>
      <c r="B5105" s="17">
        <v>21</v>
      </c>
      <c r="C5105" s="16">
        <v>10</v>
      </c>
      <c r="D5105" s="16">
        <v>2005</v>
      </c>
      <c r="E5105" s="18">
        <v>38970</v>
      </c>
      <c r="F5105" s="9" t="s">
        <v>5026</v>
      </c>
      <c r="G5105" s="3">
        <v>500000</v>
      </c>
      <c r="H5105" s="3">
        <v>4134</v>
      </c>
      <c r="I5105" s="3">
        <v>4134</v>
      </c>
      <c r="J5105" s="8" t="str">
        <f t="shared" si="634"/>
        <v/>
      </c>
      <c r="K5105" s="8" t="str">
        <f t="shared" si="635"/>
        <v/>
      </c>
      <c r="L5105" s="8" t="str">
        <f t="shared" si="636"/>
        <v>The Californians</v>
      </c>
      <c r="M5105" s="8" t="str">
        <f t="shared" si="637"/>
        <v/>
      </c>
      <c r="N5105" s="8" t="str">
        <f t="shared" si="633"/>
        <v>The Californians</v>
      </c>
      <c r="O5105" s="10">
        <f>INDEX(cpi!$A$1:$M$106,MATCH($D5105,cpi!$A:$A,0),MATCH($C5105,cpi!$1:$1,0))</f>
        <v>199.2</v>
      </c>
      <c r="P5105" s="10">
        <f>cpi!$I$2</f>
        <v>245.51900000000001</v>
      </c>
      <c r="Q5105" s="10">
        <f t="shared" si="638"/>
        <v>1.2325251004016065</v>
      </c>
      <c r="R5105" s="8" t="str">
        <f t="shared" si="639"/>
        <v/>
      </c>
      <c r="S5105" s="11">
        <f t="shared" si="640"/>
        <v>616262.55020080321</v>
      </c>
      <c r="T5105" s="11">
        <f t="shared" si="640"/>
        <v>5095.2587650602409</v>
      </c>
      <c r="U5105" s="11">
        <f t="shared" si="640"/>
        <v>5095.2587650602409</v>
      </c>
    </row>
    <row r="5106" spans="1:21" x14ac:dyDescent="0.2">
      <c r="A5106" s="5">
        <v>5156</v>
      </c>
      <c r="B5106" s="17">
        <v>10</v>
      </c>
      <c r="C5106" s="16">
        <v>9</v>
      </c>
      <c r="D5106" s="16">
        <v>2014</v>
      </c>
      <c r="E5106" s="18">
        <v>41921</v>
      </c>
      <c r="F5106" s="9" t="s">
        <v>5027</v>
      </c>
      <c r="G5106" s="3">
        <v>500000</v>
      </c>
      <c r="H5106" s="3">
        <v>1822</v>
      </c>
      <c r="I5106" s="3">
        <v>1822</v>
      </c>
      <c r="J5106" s="8" t="str">
        <f t="shared" si="634"/>
        <v/>
      </c>
      <c r="K5106" s="8" t="str">
        <f t="shared" si="635"/>
        <v/>
      </c>
      <c r="L5106" s="8" t="str">
        <f t="shared" si="636"/>
        <v>Born to Fly: Elizabeth Streb vs. Gravity</v>
      </c>
      <c r="M5106" s="8" t="str">
        <f t="shared" si="637"/>
        <v/>
      </c>
      <c r="N5106" s="8" t="str">
        <f t="shared" si="633"/>
        <v>Born to Fly: Elizabeth Streb vs. Gravity</v>
      </c>
      <c r="O5106" s="10">
        <f>INDEX(cpi!$A$1:$M$106,MATCH($D5106,cpi!$A:$A,0),MATCH($C5106,cpi!$1:$1,0))</f>
        <v>238.03100000000001</v>
      </c>
      <c r="P5106" s="10">
        <f>cpi!$I$2</f>
        <v>245.51900000000001</v>
      </c>
      <c r="Q5106" s="10">
        <f t="shared" si="638"/>
        <v>1.0314580873919783</v>
      </c>
      <c r="R5106" s="8" t="str">
        <f t="shared" si="639"/>
        <v/>
      </c>
      <c r="S5106" s="11">
        <f t="shared" si="640"/>
        <v>515729.04369598918</v>
      </c>
      <c r="T5106" s="11">
        <f t="shared" si="640"/>
        <v>1879.3166352281844</v>
      </c>
      <c r="U5106" s="11">
        <f t="shared" si="640"/>
        <v>1879.3166352281844</v>
      </c>
    </row>
    <row r="5107" spans="1:21" x14ac:dyDescent="0.2">
      <c r="A5107" s="5">
        <v>5157</v>
      </c>
      <c r="B5107" s="17">
        <v>28</v>
      </c>
      <c r="C5107" s="16">
        <v>6</v>
      </c>
      <c r="D5107" s="16">
        <v>2013</v>
      </c>
      <c r="E5107" s="18">
        <v>42100</v>
      </c>
      <c r="F5107" s="9" t="s">
        <v>5028</v>
      </c>
      <c r="G5107" s="3">
        <v>500000</v>
      </c>
      <c r="H5107" s="3">
        <v>1778</v>
      </c>
      <c r="I5107" s="3">
        <v>1778</v>
      </c>
      <c r="J5107" s="8" t="str">
        <f t="shared" si="634"/>
        <v/>
      </c>
      <c r="K5107" s="8" t="str">
        <f t="shared" si="635"/>
        <v/>
      </c>
      <c r="L5107" s="8" t="str">
        <f t="shared" si="636"/>
        <v>Detention of the Dead</v>
      </c>
      <c r="M5107" s="8" t="str">
        <f t="shared" si="637"/>
        <v/>
      </c>
      <c r="N5107" s="8" t="str">
        <f t="shared" si="633"/>
        <v>Detention of the Dead</v>
      </c>
      <c r="O5107" s="10">
        <f>INDEX(cpi!$A$1:$M$106,MATCH($D5107,cpi!$A:$A,0),MATCH($C5107,cpi!$1:$1,0))</f>
        <v>233.50399999999999</v>
      </c>
      <c r="P5107" s="10">
        <f>cpi!$I$2</f>
        <v>245.51900000000001</v>
      </c>
      <c r="Q5107" s="10">
        <f t="shared" si="638"/>
        <v>1.0514552213238317</v>
      </c>
      <c r="R5107" s="8" t="str">
        <f t="shared" si="639"/>
        <v/>
      </c>
      <c r="S5107" s="11">
        <f t="shared" si="640"/>
        <v>525727.61066191585</v>
      </c>
      <c r="T5107" s="11">
        <f t="shared" si="640"/>
        <v>1869.4873835137728</v>
      </c>
      <c r="U5107" s="11">
        <f t="shared" si="640"/>
        <v>1869.4873835137728</v>
      </c>
    </row>
    <row r="5108" spans="1:21" x14ac:dyDescent="0.2">
      <c r="A5108" s="5">
        <v>5158</v>
      </c>
      <c r="B5108" s="17">
        <v>31</v>
      </c>
      <c r="C5108" s="16">
        <v>12</v>
      </c>
      <c r="D5108" s="16">
        <v>2006</v>
      </c>
      <c r="E5108" s="18">
        <v>39641</v>
      </c>
      <c r="F5108" s="9" t="s">
        <v>5029</v>
      </c>
      <c r="G5108" s="3">
        <v>500000</v>
      </c>
      <c r="H5108">
        <v>0</v>
      </c>
      <c r="I5108">
        <v>3000000</v>
      </c>
      <c r="J5108" s="8" t="str">
        <f t="shared" si="634"/>
        <v/>
      </c>
      <c r="K5108" s="8" t="str">
        <f t="shared" si="635"/>
        <v/>
      </c>
      <c r="L5108" s="8" t="str">
        <f t="shared" si="636"/>
        <v>Fengkuang de Shitou</v>
      </c>
      <c r="M5108" s="8" t="str">
        <f t="shared" si="637"/>
        <v/>
      </c>
      <c r="N5108" s="8" t="str">
        <f t="shared" si="633"/>
        <v>Fengkuang de Shitou</v>
      </c>
      <c r="O5108" s="10">
        <f>INDEX(cpi!$A$1:$M$106,MATCH($D5108,cpi!$A:$A,0),MATCH($C5108,cpi!$1:$1,0))</f>
        <v>201.8</v>
      </c>
      <c r="P5108" s="10">
        <f>cpi!$I$2</f>
        <v>245.51900000000001</v>
      </c>
      <c r="Q5108" s="10">
        <f t="shared" si="638"/>
        <v>1.2166451932606541</v>
      </c>
      <c r="R5108" s="8" t="str">
        <f t="shared" si="639"/>
        <v/>
      </c>
      <c r="S5108" s="11">
        <f t="shared" si="640"/>
        <v>608322.59663032705</v>
      </c>
      <c r="T5108" s="11">
        <f t="shared" si="640"/>
        <v>0</v>
      </c>
      <c r="U5108" s="11">
        <f t="shared" si="640"/>
        <v>3649935.5797819626</v>
      </c>
    </row>
    <row r="5109" spans="1:21" x14ac:dyDescent="0.2">
      <c r="A5109" s="5">
        <v>5159</v>
      </c>
      <c r="B5109" s="17">
        <v>8</v>
      </c>
      <c r="C5109" s="16">
        <v>1</v>
      </c>
      <c r="D5109" s="16">
        <v>2013</v>
      </c>
      <c r="E5109" s="18">
        <v>41487</v>
      </c>
      <c r="F5109" s="9" t="s">
        <v>5030</v>
      </c>
      <c r="G5109" s="3">
        <v>500000</v>
      </c>
      <c r="H5109" s="3">
        <v>0</v>
      </c>
      <c r="I5109" s="3">
        <v>2141436</v>
      </c>
      <c r="J5109" s="8" t="str">
        <f t="shared" si="634"/>
        <v/>
      </c>
      <c r="K5109" s="8" t="str">
        <f t="shared" si="635"/>
        <v/>
      </c>
      <c r="L5109" s="8" t="str">
        <f t="shared" si="636"/>
        <v>Now is Good</v>
      </c>
      <c r="M5109" s="8" t="str">
        <f t="shared" si="637"/>
        <v/>
      </c>
      <c r="N5109" s="8" t="str">
        <f t="shared" si="633"/>
        <v>Now is Good</v>
      </c>
      <c r="O5109" s="10">
        <f>INDEX(cpi!$A$1:$M$106,MATCH($D5109,cpi!$A:$A,0),MATCH($C5109,cpi!$1:$1,0))</f>
        <v>230.28</v>
      </c>
      <c r="P5109" s="10">
        <f>cpi!$I$2</f>
        <v>245.51900000000001</v>
      </c>
      <c r="Q5109" s="10">
        <f t="shared" si="638"/>
        <v>1.0661759597012332</v>
      </c>
      <c r="R5109" s="8" t="str">
        <f t="shared" si="639"/>
        <v/>
      </c>
      <c r="S5109" s="11">
        <f t="shared" si="640"/>
        <v>533087.97985061666</v>
      </c>
      <c r="T5109" s="11">
        <f t="shared" si="640"/>
        <v>0</v>
      </c>
      <c r="U5109" s="11">
        <f t="shared" si="640"/>
        <v>2283147.5824387702</v>
      </c>
    </row>
    <row r="5110" spans="1:21" x14ac:dyDescent="0.2">
      <c r="A5110" s="5">
        <v>5160</v>
      </c>
      <c r="B5110" s="17">
        <v>2</v>
      </c>
      <c r="C5110" s="16">
        <v>11</v>
      </c>
      <c r="D5110" s="16">
        <v>2001</v>
      </c>
      <c r="E5110" s="18">
        <v>36933</v>
      </c>
      <c r="F5110" s="9" t="s">
        <v>5031</v>
      </c>
      <c r="G5110" s="3">
        <v>500000</v>
      </c>
      <c r="H5110">
        <v>0</v>
      </c>
      <c r="I5110" s="3">
        <v>7890</v>
      </c>
      <c r="J5110" s="8" t="str">
        <f t="shared" si="634"/>
        <v/>
      </c>
      <c r="K5110" s="8" t="str">
        <f t="shared" si="635"/>
        <v/>
      </c>
      <c r="L5110" s="8" t="str">
        <f t="shared" si="636"/>
        <v>Everything Put Together</v>
      </c>
      <c r="M5110" s="8" t="str">
        <f t="shared" si="637"/>
        <v/>
      </c>
      <c r="N5110" s="8" t="str">
        <f t="shared" si="633"/>
        <v>Everything Put Together</v>
      </c>
      <c r="O5110" s="10">
        <f>INDEX(cpi!$A$1:$M$106,MATCH($D5110,cpi!$A:$A,0),MATCH($C5110,cpi!$1:$1,0))</f>
        <v>177.4</v>
      </c>
      <c r="P5110" s="10">
        <f>cpi!$I$2</f>
        <v>245.51900000000001</v>
      </c>
      <c r="Q5110" s="10">
        <f t="shared" si="638"/>
        <v>1.3839853438556933</v>
      </c>
      <c r="R5110" s="8" t="str">
        <f t="shared" si="639"/>
        <v/>
      </c>
      <c r="S5110" s="11">
        <f t="shared" si="640"/>
        <v>691992.67192784662</v>
      </c>
      <c r="T5110" s="11">
        <f t="shared" si="640"/>
        <v>0</v>
      </c>
      <c r="U5110" s="11">
        <f t="shared" si="640"/>
        <v>10919.64436302142</v>
      </c>
    </row>
    <row r="5111" spans="1:21" x14ac:dyDescent="0.2">
      <c r="A5111" s="5">
        <v>5161</v>
      </c>
      <c r="B5111" s="17">
        <v>31</v>
      </c>
      <c r="C5111" s="16">
        <v>12</v>
      </c>
      <c r="D5111" s="16">
        <v>2010</v>
      </c>
      <c r="E5111" s="18">
        <v>41102</v>
      </c>
      <c r="F5111" s="9" t="s">
        <v>5032</v>
      </c>
      <c r="G5111" s="3">
        <v>500000</v>
      </c>
      <c r="H5111" s="3">
        <v>0</v>
      </c>
      <c r="I5111" s="3">
        <v>0</v>
      </c>
      <c r="J5111" s="8">
        <f t="shared" si="634"/>
        <v>1</v>
      </c>
      <c r="K5111" s="8" t="str">
        <f t="shared" si="635"/>
        <v/>
      </c>
      <c r="L5111" s="8" t="str">
        <f t="shared" si="636"/>
        <v>Drones</v>
      </c>
      <c r="M5111" s="8" t="str">
        <f t="shared" si="637"/>
        <v/>
      </c>
      <c r="N5111" s="8" t="str">
        <f t="shared" si="633"/>
        <v>Drones</v>
      </c>
      <c r="O5111" s="10">
        <f>INDEX(cpi!$A$1:$M$106,MATCH($D5111,cpi!$A:$A,0),MATCH($C5111,cpi!$1:$1,0))</f>
        <v>219.179</v>
      </c>
      <c r="P5111" s="10">
        <f>cpi!$I$2</f>
        <v>245.51900000000001</v>
      </c>
      <c r="Q5111" s="10">
        <f t="shared" si="638"/>
        <v>1.1201757467640605</v>
      </c>
      <c r="R5111" s="8" t="str">
        <f t="shared" si="639"/>
        <v/>
      </c>
      <c r="S5111" s="11">
        <f t="shared" si="640"/>
        <v>560087.87338203029</v>
      </c>
      <c r="T5111" s="11">
        <f t="shared" si="640"/>
        <v>0</v>
      </c>
      <c r="U5111" s="11">
        <f t="shared" si="640"/>
        <v>0</v>
      </c>
    </row>
    <row r="5112" spans="1:21" x14ac:dyDescent="0.2">
      <c r="A5112" s="5">
        <v>5162</v>
      </c>
      <c r="B5112" s="17">
        <v>3</v>
      </c>
      <c r="C5112" s="16">
        <v>4</v>
      </c>
      <c r="D5112" s="16">
        <v>2012</v>
      </c>
      <c r="E5112" s="18">
        <v>40972</v>
      </c>
      <c r="F5112" s="9" t="s">
        <v>5033</v>
      </c>
      <c r="G5112" s="3">
        <v>500000</v>
      </c>
      <c r="H5112" s="3">
        <v>0</v>
      </c>
      <c r="I5112" s="3">
        <v>0</v>
      </c>
      <c r="J5112" s="8">
        <f t="shared" si="634"/>
        <v>1</v>
      </c>
      <c r="K5112" s="8" t="str">
        <f t="shared" si="635"/>
        <v/>
      </c>
      <c r="L5112" s="8" t="str">
        <f t="shared" si="636"/>
        <v>Enter Nowhere</v>
      </c>
      <c r="M5112" s="8" t="str">
        <f t="shared" si="637"/>
        <v/>
      </c>
      <c r="N5112" s="8" t="str">
        <f t="shared" si="633"/>
        <v>Enter Nowhere</v>
      </c>
      <c r="O5112" s="10">
        <f>INDEX(cpi!$A$1:$M$106,MATCH($D5112,cpi!$A:$A,0),MATCH($C5112,cpi!$1:$1,0))</f>
        <v>230.08500000000001</v>
      </c>
      <c r="P5112" s="10">
        <f>cpi!$I$2</f>
        <v>245.51900000000001</v>
      </c>
      <c r="Q5112" s="10">
        <f t="shared" si="638"/>
        <v>1.0670795575548166</v>
      </c>
      <c r="R5112" s="8" t="str">
        <f t="shared" si="639"/>
        <v/>
      </c>
      <c r="S5112" s="11">
        <f t="shared" si="640"/>
        <v>533539.7787774083</v>
      </c>
      <c r="T5112" s="11">
        <f t="shared" si="640"/>
        <v>0</v>
      </c>
      <c r="U5112" s="11">
        <f t="shared" si="640"/>
        <v>0</v>
      </c>
    </row>
    <row r="5113" spans="1:21" x14ac:dyDescent="0.2">
      <c r="A5113" s="5">
        <v>5163</v>
      </c>
      <c r="B5113" s="17">
        <v>17</v>
      </c>
      <c r="C5113" s="16">
        <v>7</v>
      </c>
      <c r="D5113" s="16">
        <v>2012</v>
      </c>
      <c r="E5113" s="18">
        <v>41401</v>
      </c>
      <c r="F5113" s="9" t="s">
        <v>5034</v>
      </c>
      <c r="G5113" s="3">
        <v>500000</v>
      </c>
      <c r="H5113" s="3">
        <v>0</v>
      </c>
      <c r="I5113" s="3">
        <v>0</v>
      </c>
      <c r="J5113" s="8">
        <f t="shared" si="634"/>
        <v>1</v>
      </c>
      <c r="K5113" s="8" t="str">
        <f t="shared" si="635"/>
        <v/>
      </c>
      <c r="L5113" s="8" t="str">
        <f t="shared" si="636"/>
        <v>Girls Gone Dead</v>
      </c>
      <c r="M5113" s="8" t="str">
        <f t="shared" si="637"/>
        <v/>
      </c>
      <c r="N5113" s="8" t="str">
        <f t="shared" si="633"/>
        <v>Girls Gone Dead</v>
      </c>
      <c r="O5113" s="10">
        <f>INDEX(cpi!$A$1:$M$106,MATCH($D5113,cpi!$A:$A,0),MATCH($C5113,cpi!$1:$1,0))</f>
        <v>229.10400000000001</v>
      </c>
      <c r="P5113" s="10">
        <f>cpi!$I$2</f>
        <v>245.51900000000001</v>
      </c>
      <c r="Q5113" s="10">
        <f t="shared" si="638"/>
        <v>1.0716486835672883</v>
      </c>
      <c r="R5113" s="8" t="str">
        <f t="shared" si="639"/>
        <v/>
      </c>
      <c r="S5113" s="11">
        <f t="shared" si="640"/>
        <v>535824.34178364417</v>
      </c>
      <c r="T5113" s="11">
        <f t="shared" si="640"/>
        <v>0</v>
      </c>
      <c r="U5113" s="11">
        <f t="shared" si="640"/>
        <v>0</v>
      </c>
    </row>
    <row r="5114" spans="1:21" x14ac:dyDescent="0.2">
      <c r="A5114" s="5">
        <v>5164</v>
      </c>
      <c r="B5114" s="17">
        <v>31</v>
      </c>
      <c r="C5114" s="16">
        <v>12</v>
      </c>
      <c r="D5114" s="16">
        <v>2005</v>
      </c>
      <c r="E5114" s="18">
        <v>39275</v>
      </c>
      <c r="F5114" s="9" t="s">
        <v>5035</v>
      </c>
      <c r="G5114" s="3">
        <v>500000</v>
      </c>
      <c r="H5114" s="3">
        <v>0</v>
      </c>
      <c r="I5114" s="3">
        <v>0</v>
      </c>
      <c r="J5114" s="8">
        <f t="shared" si="634"/>
        <v>1</v>
      </c>
      <c r="K5114" s="8" t="str">
        <f t="shared" si="635"/>
        <v/>
      </c>
      <c r="L5114" s="8" t="str">
        <f t="shared" si="636"/>
        <v>Insomnia Manica</v>
      </c>
      <c r="M5114" s="8" t="str">
        <f t="shared" si="637"/>
        <v/>
      </c>
      <c r="N5114" s="8" t="str">
        <f t="shared" si="633"/>
        <v>Insomnia Manica</v>
      </c>
      <c r="O5114" s="10">
        <f>INDEX(cpi!$A$1:$M$106,MATCH($D5114,cpi!$A:$A,0),MATCH($C5114,cpi!$1:$1,0))</f>
        <v>196.8</v>
      </c>
      <c r="P5114" s="10">
        <f>cpi!$I$2</f>
        <v>245.51900000000001</v>
      </c>
      <c r="Q5114" s="10">
        <f t="shared" si="638"/>
        <v>1.2475558943089431</v>
      </c>
      <c r="R5114" s="8" t="str">
        <f t="shared" si="639"/>
        <v/>
      </c>
      <c r="S5114" s="11">
        <f t="shared" si="640"/>
        <v>623777.94715447153</v>
      </c>
      <c r="T5114" s="11">
        <f t="shared" si="640"/>
        <v>0</v>
      </c>
      <c r="U5114" s="11">
        <f t="shared" si="640"/>
        <v>0</v>
      </c>
    </row>
    <row r="5115" spans="1:21" x14ac:dyDescent="0.2">
      <c r="A5115" s="5">
        <v>5165</v>
      </c>
      <c r="B5115" s="17">
        <v>31</v>
      </c>
      <c r="C5115" s="16">
        <v>12</v>
      </c>
      <c r="D5115" s="16">
        <v>2014</v>
      </c>
      <c r="E5115" s="18">
        <v>42563</v>
      </c>
      <c r="F5115" s="9" t="s">
        <v>5036</v>
      </c>
      <c r="G5115" s="3">
        <v>500000</v>
      </c>
      <c r="H5115" s="3">
        <v>0</v>
      </c>
      <c r="I5115" s="3">
        <v>0</v>
      </c>
      <c r="J5115" s="8">
        <f t="shared" si="634"/>
        <v>1</v>
      </c>
      <c r="K5115" s="8" t="str">
        <f t="shared" si="635"/>
        <v/>
      </c>
      <c r="L5115" s="8" t="str">
        <f t="shared" si="636"/>
        <v>America Is Still The Place</v>
      </c>
      <c r="M5115" s="8" t="str">
        <f t="shared" si="637"/>
        <v/>
      </c>
      <c r="N5115" s="8" t="str">
        <f t="shared" si="633"/>
        <v>America Is Still The Place</v>
      </c>
      <c r="O5115" s="10">
        <f>INDEX(cpi!$A$1:$M$106,MATCH($D5115,cpi!$A:$A,0),MATCH($C5115,cpi!$1:$1,0))</f>
        <v>234.81200000000001</v>
      </c>
      <c r="P5115" s="10">
        <f>cpi!$I$2</f>
        <v>245.51900000000001</v>
      </c>
      <c r="Q5115" s="10">
        <f t="shared" si="638"/>
        <v>1.0455981806721972</v>
      </c>
      <c r="R5115" s="8" t="str">
        <f t="shared" si="639"/>
        <v/>
      </c>
      <c r="S5115" s="11">
        <f t="shared" si="640"/>
        <v>522799.09033609863</v>
      </c>
      <c r="T5115" s="11">
        <f t="shared" si="640"/>
        <v>0</v>
      </c>
      <c r="U5115" s="11">
        <f t="shared" si="640"/>
        <v>0</v>
      </c>
    </row>
    <row r="5116" spans="1:21" x14ac:dyDescent="0.2">
      <c r="A5116" s="5">
        <v>5166</v>
      </c>
      <c r="B5116" s="17">
        <v>24</v>
      </c>
      <c r="C5116" s="16">
        <v>7</v>
      </c>
      <c r="D5116" s="16">
        <v>2015</v>
      </c>
      <c r="E5116" s="18">
        <v>42711</v>
      </c>
      <c r="F5116" s="9" t="s">
        <v>5037</v>
      </c>
      <c r="G5116" s="3">
        <v>500000</v>
      </c>
      <c r="H5116" s="3">
        <v>0</v>
      </c>
      <c r="I5116" s="3">
        <v>0</v>
      </c>
      <c r="J5116" s="8">
        <f t="shared" si="634"/>
        <v>1</v>
      </c>
      <c r="K5116" s="8" t="str">
        <f t="shared" si="635"/>
        <v/>
      </c>
      <c r="L5116" s="8" t="str">
        <f t="shared" si="636"/>
        <v>The Outrageous Sophie Tucker</v>
      </c>
      <c r="M5116" s="8" t="str">
        <f t="shared" si="637"/>
        <v/>
      </c>
      <c r="N5116" s="8" t="str">
        <f t="shared" si="633"/>
        <v>The Outrageous Sophie Tucker</v>
      </c>
      <c r="O5116" s="10">
        <f>INDEX(cpi!$A$1:$M$106,MATCH($D5116,cpi!$A:$A,0),MATCH($C5116,cpi!$1:$1,0))</f>
        <v>238.654</v>
      </c>
      <c r="P5116" s="10">
        <f>cpi!$I$2</f>
        <v>245.51900000000001</v>
      </c>
      <c r="Q5116" s="10">
        <f t="shared" si="638"/>
        <v>1.0287654931406975</v>
      </c>
      <c r="R5116" s="8" t="str">
        <f t="shared" si="639"/>
        <v/>
      </c>
      <c r="S5116" s="11">
        <f t="shared" si="640"/>
        <v>514382.7465703488</v>
      </c>
      <c r="T5116" s="11">
        <f t="shared" si="640"/>
        <v>0</v>
      </c>
      <c r="U5116" s="11">
        <f t="shared" si="640"/>
        <v>0</v>
      </c>
    </row>
    <row r="5117" spans="1:21" x14ac:dyDescent="0.2">
      <c r="A5117" s="5">
        <v>5167</v>
      </c>
      <c r="B5117" s="17">
        <v>10</v>
      </c>
      <c r="C5117" s="16">
        <v>3</v>
      </c>
      <c r="D5117" s="16">
        <v>2015</v>
      </c>
      <c r="E5117" s="18">
        <v>42280</v>
      </c>
      <c r="F5117" s="9" t="s">
        <v>5038</v>
      </c>
      <c r="G5117" s="3">
        <v>500000</v>
      </c>
      <c r="H5117" s="3">
        <v>0</v>
      </c>
      <c r="I5117" s="3">
        <v>0</v>
      </c>
      <c r="J5117" s="8">
        <f t="shared" si="634"/>
        <v>1</v>
      </c>
      <c r="K5117" s="8" t="str">
        <f t="shared" si="635"/>
        <v/>
      </c>
      <c r="L5117" s="8" t="str">
        <f t="shared" si="636"/>
        <v>Subconscious</v>
      </c>
      <c r="M5117" s="8" t="str">
        <f t="shared" si="637"/>
        <v/>
      </c>
      <c r="N5117" s="8" t="str">
        <f t="shared" si="633"/>
        <v>Subconscious</v>
      </c>
      <c r="O5117" s="10">
        <f>INDEX(cpi!$A$1:$M$106,MATCH($D5117,cpi!$A:$A,0),MATCH($C5117,cpi!$1:$1,0))</f>
        <v>236.119</v>
      </c>
      <c r="P5117" s="10">
        <f>cpi!$I$2</f>
        <v>245.51900000000001</v>
      </c>
      <c r="Q5117" s="10">
        <f t="shared" si="638"/>
        <v>1.0398104345690098</v>
      </c>
      <c r="R5117" s="8" t="str">
        <f t="shared" si="639"/>
        <v/>
      </c>
      <c r="S5117" s="11">
        <f t="shared" si="640"/>
        <v>519905.21728450491</v>
      </c>
      <c r="T5117" s="11">
        <f t="shared" si="640"/>
        <v>0</v>
      </c>
      <c r="U5117" s="11">
        <f t="shared" si="640"/>
        <v>0</v>
      </c>
    </row>
    <row r="5118" spans="1:21" x14ac:dyDescent="0.2">
      <c r="A5118" s="5">
        <v>5168</v>
      </c>
      <c r="B5118" s="17">
        <v>14</v>
      </c>
      <c r="C5118" s="16">
        <v>4</v>
      </c>
      <c r="D5118" s="16">
        <v>2015</v>
      </c>
      <c r="E5118" s="18">
        <v>42404</v>
      </c>
      <c r="F5118" s="9" t="s">
        <v>5039</v>
      </c>
      <c r="G5118" s="3">
        <v>500000</v>
      </c>
      <c r="H5118" s="3">
        <v>0</v>
      </c>
      <c r="I5118" s="3">
        <v>0</v>
      </c>
      <c r="J5118" s="8">
        <f t="shared" si="634"/>
        <v>1</v>
      </c>
      <c r="K5118" s="8" t="str">
        <f t="shared" si="635"/>
        <v/>
      </c>
      <c r="L5118" s="8" t="str">
        <f t="shared" si="636"/>
        <v>Roadside</v>
      </c>
      <c r="M5118" s="8" t="str">
        <f t="shared" si="637"/>
        <v/>
      </c>
      <c r="N5118" s="8" t="str">
        <f t="shared" si="633"/>
        <v>Roadside</v>
      </c>
      <c r="O5118" s="10">
        <f>INDEX(cpi!$A$1:$M$106,MATCH($D5118,cpi!$A:$A,0),MATCH($C5118,cpi!$1:$1,0))</f>
        <v>236.59899999999999</v>
      </c>
      <c r="P5118" s="10">
        <f>cpi!$I$2</f>
        <v>245.51900000000001</v>
      </c>
      <c r="Q5118" s="10">
        <f t="shared" si="638"/>
        <v>1.0377009201222323</v>
      </c>
      <c r="R5118" s="8" t="str">
        <f t="shared" si="639"/>
        <v/>
      </c>
      <c r="S5118" s="11">
        <f t="shared" si="640"/>
        <v>518850.46006111614</v>
      </c>
      <c r="T5118" s="11">
        <f t="shared" si="640"/>
        <v>0</v>
      </c>
      <c r="U5118" s="11">
        <f t="shared" si="640"/>
        <v>0</v>
      </c>
    </row>
    <row r="5119" spans="1:21" x14ac:dyDescent="0.2">
      <c r="A5119" s="5">
        <v>5169</v>
      </c>
      <c r="B5119" s="17">
        <v>31</v>
      </c>
      <c r="C5119" s="16">
        <v>12</v>
      </c>
      <c r="D5119" s="16">
        <v>2014</v>
      </c>
      <c r="E5119" s="18">
        <v>42563</v>
      </c>
      <c r="F5119" s="9" t="s">
        <v>5040</v>
      </c>
      <c r="G5119" s="3">
        <v>500000</v>
      </c>
      <c r="H5119">
        <v>0</v>
      </c>
      <c r="I5119" s="3">
        <v>0</v>
      </c>
      <c r="J5119" s="8">
        <f t="shared" si="634"/>
        <v>1</v>
      </c>
      <c r="K5119" s="8" t="str">
        <f t="shared" si="635"/>
        <v/>
      </c>
      <c r="L5119" s="8" t="str">
        <f t="shared" si="636"/>
        <v>Diamond Rufff</v>
      </c>
      <c r="M5119" s="8" t="str">
        <f t="shared" si="637"/>
        <v/>
      </c>
      <c r="N5119" s="8" t="str">
        <f t="shared" si="633"/>
        <v>Diamond Rufff</v>
      </c>
      <c r="O5119" s="10">
        <f>INDEX(cpi!$A$1:$M$106,MATCH($D5119,cpi!$A:$A,0),MATCH($C5119,cpi!$1:$1,0))</f>
        <v>234.81200000000001</v>
      </c>
      <c r="P5119" s="10">
        <f>cpi!$I$2</f>
        <v>245.51900000000001</v>
      </c>
      <c r="Q5119" s="10">
        <f t="shared" si="638"/>
        <v>1.0455981806721972</v>
      </c>
      <c r="R5119" s="8" t="str">
        <f t="shared" si="639"/>
        <v/>
      </c>
      <c r="S5119" s="11">
        <f t="shared" si="640"/>
        <v>522799.09033609863</v>
      </c>
      <c r="T5119" s="11">
        <f t="shared" si="640"/>
        <v>0</v>
      </c>
      <c r="U5119" s="11">
        <f t="shared" si="640"/>
        <v>0</v>
      </c>
    </row>
    <row r="5120" spans="1:21" x14ac:dyDescent="0.2">
      <c r="A5120" s="5">
        <v>5170</v>
      </c>
      <c r="B5120" s="17">
        <v>10</v>
      </c>
      <c r="C5120" s="16">
        <v>2</v>
      </c>
      <c r="D5120" s="16">
        <v>2015</v>
      </c>
      <c r="E5120" s="18">
        <v>42279</v>
      </c>
      <c r="F5120" s="9" t="s">
        <v>5041</v>
      </c>
      <c r="G5120" s="3">
        <v>500000</v>
      </c>
      <c r="H5120">
        <v>0</v>
      </c>
      <c r="I5120">
        <v>0</v>
      </c>
      <c r="J5120" s="8">
        <f t="shared" si="634"/>
        <v>1</v>
      </c>
      <c r="K5120" s="8" t="str">
        <f t="shared" si="635"/>
        <v/>
      </c>
      <c r="L5120" s="8" t="str">
        <f t="shared" si="636"/>
        <v>Love in the Time of Monsters</v>
      </c>
      <c r="M5120" s="8" t="str">
        <f t="shared" si="637"/>
        <v/>
      </c>
      <c r="N5120" s="8" t="str">
        <f t="shared" si="633"/>
        <v>Love in the Time of Monsters</v>
      </c>
      <c r="O5120" s="10">
        <f>INDEX(cpi!$A$1:$M$106,MATCH($D5120,cpi!$A:$A,0),MATCH($C5120,cpi!$1:$1,0))</f>
        <v>234.72200000000001</v>
      </c>
      <c r="P5120" s="10">
        <f>cpi!$I$2</f>
        <v>245.51900000000001</v>
      </c>
      <c r="Q5120" s="10">
        <f t="shared" si="638"/>
        <v>1.0459990968038786</v>
      </c>
      <c r="R5120" s="8" t="str">
        <f t="shared" si="639"/>
        <v/>
      </c>
      <c r="S5120" s="11">
        <f t="shared" si="640"/>
        <v>522999.54840193928</v>
      </c>
      <c r="T5120" s="11">
        <f t="shared" si="640"/>
        <v>0</v>
      </c>
      <c r="U5120" s="11">
        <f t="shared" si="640"/>
        <v>0</v>
      </c>
    </row>
    <row r="5121" spans="1:21" x14ac:dyDescent="0.2">
      <c r="A5121" s="5">
        <v>5171</v>
      </c>
      <c r="B5121" s="17">
        <v>31</v>
      </c>
      <c r="C5121" s="16">
        <v>12</v>
      </c>
      <c r="D5121" s="16">
        <v>2012</v>
      </c>
      <c r="E5121" s="18">
        <v>41832</v>
      </c>
      <c r="F5121" s="9" t="s">
        <v>5042</v>
      </c>
      <c r="G5121" s="3">
        <v>500000</v>
      </c>
      <c r="H5121">
        <v>0</v>
      </c>
      <c r="I5121">
        <v>0</v>
      </c>
      <c r="J5121" s="8">
        <f t="shared" si="634"/>
        <v>1</v>
      </c>
      <c r="K5121" s="8" t="str">
        <f t="shared" si="635"/>
        <v/>
      </c>
      <c r="L5121" s="8" t="str">
        <f t="shared" si="636"/>
        <v>El rey de Najayo</v>
      </c>
      <c r="M5121" s="8" t="str">
        <f t="shared" si="637"/>
        <v/>
      </c>
      <c r="N5121" s="8" t="str">
        <f t="shared" si="633"/>
        <v>El rey de Najayo</v>
      </c>
      <c r="O5121" s="10">
        <f>INDEX(cpi!$A$1:$M$106,MATCH($D5121,cpi!$A:$A,0),MATCH($C5121,cpi!$1:$1,0))</f>
        <v>229.601</v>
      </c>
      <c r="P5121" s="10">
        <f>cpi!$I$2</f>
        <v>245.51900000000001</v>
      </c>
      <c r="Q5121" s="10">
        <f t="shared" si="638"/>
        <v>1.0693289663372547</v>
      </c>
      <c r="R5121" s="8" t="str">
        <f t="shared" si="639"/>
        <v/>
      </c>
      <c r="S5121" s="11">
        <f t="shared" si="640"/>
        <v>534664.48316862737</v>
      </c>
      <c r="T5121" s="11">
        <f t="shared" si="640"/>
        <v>0</v>
      </c>
      <c r="U5121" s="11">
        <f t="shared" si="640"/>
        <v>0</v>
      </c>
    </row>
    <row r="5122" spans="1:21" x14ac:dyDescent="0.2">
      <c r="A5122" s="5">
        <v>5172</v>
      </c>
      <c r="B5122" s="17">
        <v>31</v>
      </c>
      <c r="C5122" s="16">
        <v>12</v>
      </c>
      <c r="D5122" s="16">
        <v>2014</v>
      </c>
      <c r="E5122" s="18">
        <v>42563</v>
      </c>
      <c r="F5122" s="9" t="s">
        <v>5043</v>
      </c>
      <c r="G5122" s="3">
        <v>500000</v>
      </c>
      <c r="H5122">
        <v>0</v>
      </c>
      <c r="I5122">
        <v>0</v>
      </c>
      <c r="J5122" s="8">
        <f t="shared" si="634"/>
        <v>1</v>
      </c>
      <c r="K5122" s="8" t="str">
        <f t="shared" si="635"/>
        <v/>
      </c>
      <c r="L5122" s="8" t="str">
        <f t="shared" si="636"/>
        <v>Fight to the Finish</v>
      </c>
      <c r="M5122" s="8" t="str">
        <f t="shared" si="637"/>
        <v/>
      </c>
      <c r="N5122" s="8" t="str">
        <f t="shared" ref="N5122:N5185" si="641">IF(M5122=1,L5122&amp;" ("&amp;D5122&amp;")",L5122)</f>
        <v>Fight to the Finish</v>
      </c>
      <c r="O5122" s="10">
        <f>INDEX(cpi!$A$1:$M$106,MATCH($D5122,cpi!$A:$A,0),MATCH($C5122,cpi!$1:$1,0))</f>
        <v>234.81200000000001</v>
      </c>
      <c r="P5122" s="10">
        <f>cpi!$I$2</f>
        <v>245.51900000000001</v>
      </c>
      <c r="Q5122" s="10">
        <f t="shared" si="638"/>
        <v>1.0455981806721972</v>
      </c>
      <c r="R5122" s="8" t="str">
        <f t="shared" si="639"/>
        <v/>
      </c>
      <c r="S5122" s="11">
        <f t="shared" si="640"/>
        <v>522799.09033609863</v>
      </c>
      <c r="T5122" s="11">
        <f t="shared" si="640"/>
        <v>0</v>
      </c>
      <c r="U5122" s="11">
        <f t="shared" si="640"/>
        <v>0</v>
      </c>
    </row>
    <row r="5123" spans="1:21" x14ac:dyDescent="0.2">
      <c r="A5123" s="5">
        <v>5173</v>
      </c>
      <c r="B5123" s="17">
        <v>31</v>
      </c>
      <c r="C5123" s="16">
        <v>12</v>
      </c>
      <c r="D5123" s="16">
        <v>2013</v>
      </c>
      <c r="E5123" s="18">
        <v>42197</v>
      </c>
      <c r="F5123" s="9" t="s">
        <v>5044</v>
      </c>
      <c r="G5123" s="3">
        <v>500000</v>
      </c>
      <c r="H5123" s="3">
        <v>0</v>
      </c>
      <c r="I5123" s="3">
        <v>0</v>
      </c>
      <c r="J5123" s="8">
        <f t="shared" ref="J5123:J5186" si="642">IF(I5123=0,1,"")</f>
        <v>1</v>
      </c>
      <c r="K5123" s="8" t="str">
        <f t="shared" ref="K5123:K5186" si="643">IF(D5123&gt;2017,1,"")</f>
        <v/>
      </c>
      <c r="L5123" s="8" t="str">
        <f t="shared" ref="L5123:L5186" si="644">F5123</f>
        <v>Bucky and the Squirrels</v>
      </c>
      <c r="M5123" s="8" t="str">
        <f t="shared" ref="M5123:M5186" si="645">IF(COUNTIF($L$2:$L$5233,L5123)&gt;1,1,"")</f>
        <v/>
      </c>
      <c r="N5123" s="8" t="str">
        <f t="shared" si="641"/>
        <v>Bucky and the Squirrels</v>
      </c>
      <c r="O5123" s="10">
        <f>INDEX(cpi!$A$1:$M$106,MATCH($D5123,cpi!$A:$A,0),MATCH($C5123,cpi!$1:$1,0))</f>
        <v>233.04900000000001</v>
      </c>
      <c r="P5123" s="10">
        <f>cpi!$I$2</f>
        <v>245.51900000000001</v>
      </c>
      <c r="Q5123" s="10">
        <f t="shared" ref="Q5123:Q5186" si="646">P5123/O5123</f>
        <v>1.0535080605366254</v>
      </c>
      <c r="R5123" s="8" t="str">
        <f t="shared" ref="R5123:R5186" si="647">IF(ISERROR(Q5123),1,"")</f>
        <v/>
      </c>
      <c r="S5123" s="11">
        <f t="shared" ref="S5123:U5186" si="648">G5123*$Q5123</f>
        <v>526754.03026831266</v>
      </c>
      <c r="T5123" s="11">
        <f t="shared" si="648"/>
        <v>0</v>
      </c>
      <c r="U5123" s="11">
        <f t="shared" si="648"/>
        <v>0</v>
      </c>
    </row>
    <row r="5124" spans="1:21" x14ac:dyDescent="0.2">
      <c r="A5124" s="5">
        <v>5174</v>
      </c>
      <c r="B5124" s="17">
        <v>31</v>
      </c>
      <c r="C5124" s="16">
        <v>12</v>
      </c>
      <c r="D5124" s="16">
        <v>1990</v>
      </c>
      <c r="E5124" s="18">
        <v>33797</v>
      </c>
      <c r="F5124" s="9" t="s">
        <v>5045</v>
      </c>
      <c r="G5124" s="3">
        <v>500000</v>
      </c>
      <c r="H5124" s="3">
        <v>0</v>
      </c>
      <c r="I5124" s="3">
        <v>0</v>
      </c>
      <c r="J5124" s="8">
        <f t="shared" si="642"/>
        <v>1</v>
      </c>
      <c r="K5124" s="8" t="str">
        <f t="shared" si="643"/>
        <v/>
      </c>
      <c r="L5124" s="8" t="str">
        <f t="shared" si="644"/>
        <v>Going Under</v>
      </c>
      <c r="M5124" s="8" t="str">
        <f t="shared" si="645"/>
        <v/>
      </c>
      <c r="N5124" s="8" t="str">
        <f t="shared" si="641"/>
        <v>Going Under</v>
      </c>
      <c r="O5124" s="10">
        <f>INDEX(cpi!$A$1:$M$106,MATCH($D5124,cpi!$A:$A,0),MATCH($C5124,cpi!$1:$1,0))</f>
        <v>133.80000000000001</v>
      </c>
      <c r="P5124" s="10">
        <f>cpi!$I$2</f>
        <v>245.51900000000001</v>
      </c>
      <c r="Q5124" s="10">
        <f t="shared" si="646"/>
        <v>1.8349701046337816</v>
      </c>
      <c r="R5124" s="8" t="str">
        <f t="shared" si="647"/>
        <v/>
      </c>
      <c r="S5124" s="11">
        <f t="shared" si="648"/>
        <v>917485.0523168908</v>
      </c>
      <c r="T5124" s="11">
        <f t="shared" si="648"/>
        <v>0</v>
      </c>
      <c r="U5124" s="11">
        <f t="shared" si="648"/>
        <v>0</v>
      </c>
    </row>
    <row r="5125" spans="1:21" x14ac:dyDescent="0.2">
      <c r="A5125" s="5">
        <v>5175</v>
      </c>
      <c r="B5125" s="17">
        <v>23</v>
      </c>
      <c r="C5125" s="16">
        <v>6</v>
      </c>
      <c r="D5125" s="16">
        <v>2015</v>
      </c>
      <c r="E5125" s="18">
        <v>42680</v>
      </c>
      <c r="F5125" s="9" t="s">
        <v>3122</v>
      </c>
      <c r="G5125" s="3">
        <v>500000</v>
      </c>
      <c r="H5125" s="3">
        <v>0</v>
      </c>
      <c r="I5125" s="3">
        <v>0</v>
      </c>
      <c r="J5125" s="8">
        <f t="shared" si="642"/>
        <v>1</v>
      </c>
      <c r="K5125" s="8" t="str">
        <f t="shared" si="643"/>
        <v/>
      </c>
      <c r="L5125" s="8" t="str">
        <f t="shared" si="644"/>
        <v>Crossroads</v>
      </c>
      <c r="M5125" s="8">
        <f t="shared" si="645"/>
        <v>1</v>
      </c>
      <c r="N5125" s="8" t="str">
        <f t="shared" si="641"/>
        <v>Crossroads (2015)</v>
      </c>
      <c r="O5125" s="10">
        <f>INDEX(cpi!$A$1:$M$106,MATCH($D5125,cpi!$A:$A,0),MATCH($C5125,cpi!$1:$1,0))</f>
        <v>238.63800000000001</v>
      </c>
      <c r="P5125" s="10">
        <f>cpi!$I$2</f>
        <v>245.51900000000001</v>
      </c>
      <c r="Q5125" s="10">
        <f t="shared" si="646"/>
        <v>1.0288344689445938</v>
      </c>
      <c r="R5125" s="8" t="str">
        <f t="shared" si="647"/>
        <v/>
      </c>
      <c r="S5125" s="11">
        <f t="shared" si="648"/>
        <v>514417.2344722969</v>
      </c>
      <c r="T5125" s="11">
        <f t="shared" si="648"/>
        <v>0</v>
      </c>
      <c r="U5125" s="11">
        <f t="shared" si="648"/>
        <v>0</v>
      </c>
    </row>
    <row r="5126" spans="1:21" x14ac:dyDescent="0.2">
      <c r="A5126" s="5">
        <v>5176</v>
      </c>
      <c r="B5126" s="17">
        <v>11</v>
      </c>
      <c r="C5126" s="16">
        <v>8</v>
      </c>
      <c r="D5126" s="16">
        <v>2015</v>
      </c>
      <c r="E5126" s="18">
        <v>42316</v>
      </c>
      <c r="F5126" s="9" t="s">
        <v>5046</v>
      </c>
      <c r="G5126" s="3">
        <v>500000</v>
      </c>
      <c r="H5126" s="3">
        <v>0</v>
      </c>
      <c r="I5126" s="3">
        <v>0</v>
      </c>
      <c r="J5126" s="8">
        <f t="shared" si="642"/>
        <v>1</v>
      </c>
      <c r="K5126" s="8" t="str">
        <f t="shared" si="643"/>
        <v/>
      </c>
      <c r="L5126" s="8" t="str">
        <f t="shared" si="644"/>
        <v>Alleluia! The Devil's Carnival</v>
      </c>
      <c r="M5126" s="8" t="str">
        <f t="shared" si="645"/>
        <v/>
      </c>
      <c r="N5126" s="8" t="str">
        <f t="shared" si="641"/>
        <v>Alleluia! The Devil's Carnival</v>
      </c>
      <c r="O5126" s="10">
        <f>INDEX(cpi!$A$1:$M$106,MATCH($D5126,cpi!$A:$A,0),MATCH($C5126,cpi!$1:$1,0))</f>
        <v>238.316</v>
      </c>
      <c r="P5126" s="10">
        <f>cpi!$I$2</f>
        <v>245.51900000000001</v>
      </c>
      <c r="Q5126" s="10">
        <f t="shared" si="646"/>
        <v>1.030224575773343</v>
      </c>
      <c r="R5126" s="8" t="str">
        <f t="shared" si="647"/>
        <v/>
      </c>
      <c r="S5126" s="11">
        <f t="shared" si="648"/>
        <v>515112.28788667149</v>
      </c>
      <c r="T5126" s="11">
        <f t="shared" si="648"/>
        <v>0</v>
      </c>
      <c r="U5126" s="11">
        <f t="shared" si="648"/>
        <v>0</v>
      </c>
    </row>
    <row r="5127" spans="1:21" x14ac:dyDescent="0.2">
      <c r="A5127" s="5">
        <v>5177</v>
      </c>
      <c r="B5127" s="17">
        <v>1</v>
      </c>
      <c r="C5127" s="16">
        <v>12</v>
      </c>
      <c r="D5127" s="16">
        <v>2015</v>
      </c>
      <c r="E5127" s="18">
        <v>42016</v>
      </c>
      <c r="F5127" s="9" t="s">
        <v>5047</v>
      </c>
      <c r="G5127" s="3">
        <v>500000</v>
      </c>
      <c r="H5127">
        <v>0</v>
      </c>
      <c r="I5127">
        <v>0</v>
      </c>
      <c r="J5127" s="8">
        <f t="shared" si="642"/>
        <v>1</v>
      </c>
      <c r="K5127" s="8" t="str">
        <f t="shared" si="643"/>
        <v/>
      </c>
      <c r="L5127" s="8" t="str">
        <f t="shared" si="644"/>
        <v>Brooklyn Bizarre</v>
      </c>
      <c r="M5127" s="8" t="str">
        <f t="shared" si="645"/>
        <v/>
      </c>
      <c r="N5127" s="8" t="str">
        <f t="shared" si="641"/>
        <v>Brooklyn Bizarre</v>
      </c>
      <c r="O5127" s="10">
        <f>INDEX(cpi!$A$1:$M$106,MATCH($D5127,cpi!$A:$A,0),MATCH($C5127,cpi!$1:$1,0))</f>
        <v>236.52500000000001</v>
      </c>
      <c r="P5127" s="10">
        <f>cpi!$I$2</f>
        <v>245.51900000000001</v>
      </c>
      <c r="Q5127" s="10">
        <f t="shared" si="646"/>
        <v>1.0380255786914703</v>
      </c>
      <c r="R5127" s="8" t="str">
        <f t="shared" si="647"/>
        <v/>
      </c>
      <c r="S5127" s="11">
        <f t="shared" si="648"/>
        <v>519012.78934573516</v>
      </c>
      <c r="T5127" s="11">
        <f t="shared" si="648"/>
        <v>0</v>
      </c>
      <c r="U5127" s="11">
        <f t="shared" si="648"/>
        <v>0</v>
      </c>
    </row>
    <row r="5128" spans="1:21" x14ac:dyDescent="0.2">
      <c r="A5128" s="5">
        <v>5178</v>
      </c>
      <c r="B5128" s="17">
        <v>31</v>
      </c>
      <c r="C5128" s="16">
        <v>12</v>
      </c>
      <c r="D5128" s="16">
        <v>2016</v>
      </c>
      <c r="E5128" s="18">
        <v>43293</v>
      </c>
      <c r="F5128" s="9" t="s">
        <v>5048</v>
      </c>
      <c r="G5128" s="3">
        <v>500000</v>
      </c>
      <c r="H5128">
        <v>0</v>
      </c>
      <c r="I5128">
        <v>0</v>
      </c>
      <c r="J5128" s="8">
        <f t="shared" si="642"/>
        <v>1</v>
      </c>
      <c r="K5128" s="8" t="str">
        <f t="shared" si="643"/>
        <v/>
      </c>
      <c r="L5128" s="8" t="str">
        <f t="shared" si="644"/>
        <v>Crabs!</v>
      </c>
      <c r="M5128" s="8" t="str">
        <f t="shared" si="645"/>
        <v/>
      </c>
      <c r="N5128" s="8" t="str">
        <f t="shared" si="641"/>
        <v>Crabs!</v>
      </c>
      <c r="O5128" s="10">
        <f>INDEX(cpi!$A$1:$M$106,MATCH($D5128,cpi!$A:$A,0),MATCH($C5128,cpi!$1:$1,0))</f>
        <v>241.43199999999999</v>
      </c>
      <c r="P5128" s="10">
        <f>cpi!$I$2</f>
        <v>245.51900000000001</v>
      </c>
      <c r="Q5128" s="10">
        <f t="shared" si="646"/>
        <v>1.0169281619669308</v>
      </c>
      <c r="R5128" s="8" t="str">
        <f t="shared" si="647"/>
        <v/>
      </c>
      <c r="S5128" s="11">
        <f t="shared" si="648"/>
        <v>508464.08098346542</v>
      </c>
      <c r="T5128" s="11">
        <f t="shared" si="648"/>
        <v>0</v>
      </c>
      <c r="U5128" s="11">
        <f t="shared" si="648"/>
        <v>0</v>
      </c>
    </row>
    <row r="5129" spans="1:21" x14ac:dyDescent="0.2">
      <c r="A5129" s="5">
        <v>5179</v>
      </c>
      <c r="B5129" s="17">
        <v>31</v>
      </c>
      <c r="C5129" s="16">
        <v>12</v>
      </c>
      <c r="D5129" s="16">
        <v>2014</v>
      </c>
      <c r="E5129" s="18">
        <v>42563</v>
      </c>
      <c r="F5129" s="9" t="s">
        <v>5049</v>
      </c>
      <c r="G5129" s="3">
        <v>500000</v>
      </c>
      <c r="H5129">
        <v>0</v>
      </c>
      <c r="I5129">
        <v>0</v>
      </c>
      <c r="J5129" s="8">
        <f t="shared" si="642"/>
        <v>1</v>
      </c>
      <c r="K5129" s="8" t="str">
        <f t="shared" si="643"/>
        <v/>
      </c>
      <c r="L5129" s="8" t="str">
        <f t="shared" si="644"/>
        <v>The Sound and the Shadow</v>
      </c>
      <c r="M5129" s="8" t="str">
        <f t="shared" si="645"/>
        <v/>
      </c>
      <c r="N5129" s="8" t="str">
        <f t="shared" si="641"/>
        <v>The Sound and the Shadow</v>
      </c>
      <c r="O5129" s="10">
        <f>INDEX(cpi!$A$1:$M$106,MATCH($D5129,cpi!$A:$A,0),MATCH($C5129,cpi!$1:$1,0))</f>
        <v>234.81200000000001</v>
      </c>
      <c r="P5129" s="10">
        <f>cpi!$I$2</f>
        <v>245.51900000000001</v>
      </c>
      <c r="Q5129" s="10">
        <f t="shared" si="646"/>
        <v>1.0455981806721972</v>
      </c>
      <c r="R5129" s="8" t="str">
        <f t="shared" si="647"/>
        <v/>
      </c>
      <c r="S5129" s="11">
        <f t="shared" si="648"/>
        <v>522799.09033609863</v>
      </c>
      <c r="T5129" s="11">
        <f t="shared" si="648"/>
        <v>0</v>
      </c>
      <c r="U5129" s="11">
        <f t="shared" si="648"/>
        <v>0</v>
      </c>
    </row>
    <row r="5130" spans="1:21" x14ac:dyDescent="0.2">
      <c r="A5130" s="5">
        <v>5180</v>
      </c>
      <c r="B5130" s="17">
        <v>31</v>
      </c>
      <c r="C5130" s="16">
        <v>12</v>
      </c>
      <c r="D5130" s="16">
        <v>2015</v>
      </c>
      <c r="E5130" s="18">
        <v>42928</v>
      </c>
      <c r="F5130" s="9" t="s">
        <v>5050</v>
      </c>
      <c r="G5130" s="3">
        <v>500000</v>
      </c>
      <c r="H5130" s="3">
        <v>0</v>
      </c>
      <c r="I5130" s="3">
        <v>0</v>
      </c>
      <c r="J5130" s="8">
        <f t="shared" si="642"/>
        <v>1</v>
      </c>
      <c r="K5130" s="8" t="str">
        <f t="shared" si="643"/>
        <v/>
      </c>
      <c r="L5130" s="8" t="str">
        <f t="shared" si="644"/>
        <v>Rodeo Girl</v>
      </c>
      <c r="M5130" s="8" t="str">
        <f t="shared" si="645"/>
        <v/>
      </c>
      <c r="N5130" s="8" t="str">
        <f t="shared" si="641"/>
        <v>Rodeo Girl</v>
      </c>
      <c r="O5130" s="10">
        <f>INDEX(cpi!$A$1:$M$106,MATCH($D5130,cpi!$A:$A,0),MATCH($C5130,cpi!$1:$1,0))</f>
        <v>236.52500000000001</v>
      </c>
      <c r="P5130" s="10">
        <f>cpi!$I$2</f>
        <v>245.51900000000001</v>
      </c>
      <c r="Q5130" s="10">
        <f t="shared" si="646"/>
        <v>1.0380255786914703</v>
      </c>
      <c r="R5130" s="8" t="str">
        <f t="shared" si="647"/>
        <v/>
      </c>
      <c r="S5130" s="11">
        <f t="shared" si="648"/>
        <v>519012.78934573516</v>
      </c>
      <c r="T5130" s="11">
        <f t="shared" si="648"/>
        <v>0</v>
      </c>
      <c r="U5130" s="11">
        <f t="shared" si="648"/>
        <v>0</v>
      </c>
    </row>
    <row r="5131" spans="1:21" x14ac:dyDescent="0.2">
      <c r="A5131" s="5">
        <v>5181</v>
      </c>
      <c r="B5131" s="17">
        <v>10</v>
      </c>
      <c r="C5131" s="16">
        <v>11</v>
      </c>
      <c r="D5131" s="16">
        <v>2015</v>
      </c>
      <c r="E5131" s="18">
        <v>42288</v>
      </c>
      <c r="F5131" s="9" t="s">
        <v>5051</v>
      </c>
      <c r="G5131" s="3">
        <v>500000</v>
      </c>
      <c r="H5131">
        <v>0</v>
      </c>
      <c r="I5131">
        <v>0</v>
      </c>
      <c r="J5131" s="8">
        <f t="shared" si="642"/>
        <v>1</v>
      </c>
      <c r="K5131" s="8" t="str">
        <f t="shared" si="643"/>
        <v/>
      </c>
      <c r="L5131" s="8" t="str">
        <f t="shared" si="644"/>
        <v>The Little Ponderosa Zoo</v>
      </c>
      <c r="M5131" s="8" t="str">
        <f t="shared" si="645"/>
        <v/>
      </c>
      <c r="N5131" s="8" t="str">
        <f t="shared" si="641"/>
        <v>The Little Ponderosa Zoo</v>
      </c>
      <c r="O5131" s="10">
        <f>INDEX(cpi!$A$1:$M$106,MATCH($D5131,cpi!$A:$A,0),MATCH($C5131,cpi!$1:$1,0))</f>
        <v>237.33600000000001</v>
      </c>
      <c r="P5131" s="10">
        <f>cpi!$I$2</f>
        <v>245.51900000000001</v>
      </c>
      <c r="Q5131" s="10">
        <f t="shared" si="646"/>
        <v>1.0344785451848855</v>
      </c>
      <c r="R5131" s="8" t="str">
        <f t="shared" si="647"/>
        <v/>
      </c>
      <c r="S5131" s="11">
        <f t="shared" si="648"/>
        <v>517239.27259244275</v>
      </c>
      <c r="T5131" s="11">
        <f t="shared" si="648"/>
        <v>0</v>
      </c>
      <c r="U5131" s="11">
        <f t="shared" si="648"/>
        <v>0</v>
      </c>
    </row>
    <row r="5132" spans="1:21" x14ac:dyDescent="0.2">
      <c r="A5132" s="5">
        <v>5182</v>
      </c>
      <c r="B5132" s="17">
        <v>31</v>
      </c>
      <c r="C5132" s="16">
        <v>12</v>
      </c>
      <c r="D5132" s="16">
        <v>1984</v>
      </c>
      <c r="E5132" s="18">
        <v>31605</v>
      </c>
      <c r="F5132" s="9" t="s">
        <v>5052</v>
      </c>
      <c r="G5132" s="3">
        <v>475000</v>
      </c>
      <c r="H5132">
        <v>0</v>
      </c>
      <c r="I5132">
        <v>0</v>
      </c>
      <c r="J5132" s="8">
        <f t="shared" si="642"/>
        <v>1</v>
      </c>
      <c r="K5132" s="8" t="str">
        <f t="shared" si="643"/>
        <v/>
      </c>
      <c r="L5132" s="8" t="str">
        <f t="shared" si="644"/>
        <v>The Toxic Avenger</v>
      </c>
      <c r="M5132" s="8" t="str">
        <f t="shared" si="645"/>
        <v/>
      </c>
      <c r="N5132" s="8" t="str">
        <f t="shared" si="641"/>
        <v>The Toxic Avenger</v>
      </c>
      <c r="O5132" s="10">
        <f>INDEX(cpi!$A$1:$M$106,MATCH($D5132,cpi!$A:$A,0),MATCH($C5132,cpi!$1:$1,0))</f>
        <v>105.3</v>
      </c>
      <c r="P5132" s="10">
        <f>cpi!$I$2</f>
        <v>245.51900000000001</v>
      </c>
      <c r="Q5132" s="10">
        <f t="shared" si="646"/>
        <v>2.3316144349477685</v>
      </c>
      <c r="R5132" s="8" t="str">
        <f t="shared" si="647"/>
        <v/>
      </c>
      <c r="S5132" s="11">
        <f t="shared" si="648"/>
        <v>1107516.85660019</v>
      </c>
      <c r="T5132" s="11">
        <f t="shared" si="648"/>
        <v>0</v>
      </c>
      <c r="U5132" s="11">
        <f t="shared" si="648"/>
        <v>0</v>
      </c>
    </row>
    <row r="5133" spans="1:21" x14ac:dyDescent="0.2">
      <c r="A5133" s="5">
        <v>5183</v>
      </c>
      <c r="B5133" s="17">
        <v>25</v>
      </c>
      <c r="C5133" s="16">
        <v>9</v>
      </c>
      <c r="D5133" s="16">
        <v>2009</v>
      </c>
      <c r="E5133" s="18">
        <v>40552</v>
      </c>
      <c r="F5133" s="9" t="s">
        <v>5053</v>
      </c>
      <c r="G5133" s="3">
        <v>450000</v>
      </c>
      <c r="H5133">
        <v>107918810</v>
      </c>
      <c r="I5133">
        <v>194183034</v>
      </c>
      <c r="J5133" s="8" t="str">
        <f t="shared" si="642"/>
        <v/>
      </c>
      <c r="K5133" s="8" t="str">
        <f t="shared" si="643"/>
        <v/>
      </c>
      <c r="L5133" s="8" t="str">
        <f t="shared" si="644"/>
        <v>Paranormal Activity</v>
      </c>
      <c r="M5133" s="8" t="str">
        <f t="shared" si="645"/>
        <v/>
      </c>
      <c r="N5133" s="8" t="str">
        <f t="shared" si="641"/>
        <v>Paranormal Activity</v>
      </c>
      <c r="O5133" s="10">
        <f>INDEX(cpi!$A$1:$M$106,MATCH($D5133,cpi!$A:$A,0),MATCH($C5133,cpi!$1:$1,0))</f>
        <v>215.96899999999999</v>
      </c>
      <c r="P5133" s="10">
        <f>cpi!$I$2</f>
        <v>245.51900000000001</v>
      </c>
      <c r="Q5133" s="10">
        <f t="shared" si="646"/>
        <v>1.1368251925044799</v>
      </c>
      <c r="R5133" s="8" t="str">
        <f t="shared" si="647"/>
        <v/>
      </c>
      <c r="S5133" s="11">
        <f t="shared" si="648"/>
        <v>511571.33662701596</v>
      </c>
      <c r="T5133" s="11">
        <f t="shared" si="648"/>
        <v>122684821.95310439</v>
      </c>
      <c r="U5133" s="11">
        <f t="shared" si="648"/>
        <v>220752165.00815398</v>
      </c>
    </row>
    <row r="5134" spans="1:21" x14ac:dyDescent="0.2">
      <c r="A5134" s="5">
        <v>5184</v>
      </c>
      <c r="B5134" s="17">
        <v>1</v>
      </c>
      <c r="C5134" s="16">
        <v>1</v>
      </c>
      <c r="D5134" s="16">
        <v>1991</v>
      </c>
      <c r="E5134" s="18">
        <v>33239</v>
      </c>
      <c r="F5134" s="9" t="s">
        <v>5054</v>
      </c>
      <c r="G5134" s="3">
        <v>450000</v>
      </c>
      <c r="H5134">
        <v>2712293</v>
      </c>
      <c r="I5134">
        <v>2712293</v>
      </c>
      <c r="J5134" s="8" t="str">
        <f t="shared" si="642"/>
        <v/>
      </c>
      <c r="K5134" s="8" t="str">
        <f t="shared" si="643"/>
        <v/>
      </c>
      <c r="L5134" s="8" t="str">
        <f t="shared" si="644"/>
        <v>Straight out of Brooklyn</v>
      </c>
      <c r="M5134" s="8" t="str">
        <f t="shared" si="645"/>
        <v/>
      </c>
      <c r="N5134" s="8" t="str">
        <f t="shared" si="641"/>
        <v>Straight out of Brooklyn</v>
      </c>
      <c r="O5134" s="10">
        <f>INDEX(cpi!$A$1:$M$106,MATCH($D5134,cpi!$A:$A,0),MATCH($C5134,cpi!$1:$1,0))</f>
        <v>134.6</v>
      </c>
      <c r="P5134" s="10">
        <f>cpi!$I$2</f>
        <v>245.51900000000001</v>
      </c>
      <c r="Q5134" s="10">
        <f t="shared" si="646"/>
        <v>1.8240638930163449</v>
      </c>
      <c r="R5134" s="8" t="str">
        <f t="shared" si="647"/>
        <v/>
      </c>
      <c r="S5134" s="11">
        <f t="shared" si="648"/>
        <v>820828.75185735524</v>
      </c>
      <c r="T5134" s="11">
        <f t="shared" si="648"/>
        <v>4947395.7285809815</v>
      </c>
      <c r="U5134" s="11">
        <f t="shared" si="648"/>
        <v>4947395.7285809815</v>
      </c>
    </row>
    <row r="5135" spans="1:21" x14ac:dyDescent="0.2">
      <c r="A5135" s="5">
        <v>5185</v>
      </c>
      <c r="B5135" s="17">
        <v>31</v>
      </c>
      <c r="C5135" s="16">
        <v>3</v>
      </c>
      <c r="D5135" s="16">
        <v>2006</v>
      </c>
      <c r="E5135" s="18">
        <v>39632</v>
      </c>
      <c r="F5135" s="9" t="s">
        <v>5055</v>
      </c>
      <c r="G5135" s="3">
        <v>450000</v>
      </c>
      <c r="H5135" s="3">
        <v>2075743</v>
      </c>
      <c r="I5135" s="3">
        <v>4243996</v>
      </c>
      <c r="J5135" s="8" t="str">
        <f t="shared" si="642"/>
        <v/>
      </c>
      <c r="K5135" s="8" t="str">
        <f t="shared" si="643"/>
        <v/>
      </c>
      <c r="L5135" s="8" t="str">
        <f t="shared" si="644"/>
        <v>Brick</v>
      </c>
      <c r="M5135" s="8" t="str">
        <f t="shared" si="645"/>
        <v/>
      </c>
      <c r="N5135" s="8" t="str">
        <f t="shared" si="641"/>
        <v>Brick</v>
      </c>
      <c r="O5135" s="10">
        <f>INDEX(cpi!$A$1:$M$106,MATCH($D5135,cpi!$A:$A,0),MATCH($C5135,cpi!$1:$1,0))</f>
        <v>199.8</v>
      </c>
      <c r="P5135" s="10">
        <f>cpi!$I$2</f>
        <v>245.51900000000001</v>
      </c>
      <c r="Q5135" s="10">
        <f t="shared" si="646"/>
        <v>1.2288238238238238</v>
      </c>
      <c r="R5135" s="8" t="str">
        <f t="shared" si="647"/>
        <v/>
      </c>
      <c r="S5135" s="11">
        <f t="shared" si="648"/>
        <v>552970.72072072071</v>
      </c>
      <c r="T5135" s="11">
        <f t="shared" si="648"/>
        <v>2550722.4505355353</v>
      </c>
      <c r="U5135" s="11">
        <f t="shared" si="648"/>
        <v>5215123.3930130126</v>
      </c>
    </row>
    <row r="5136" spans="1:21" x14ac:dyDescent="0.2">
      <c r="A5136" s="5">
        <v>5186</v>
      </c>
      <c r="B5136" s="17">
        <v>22</v>
      </c>
      <c r="C5136" s="16">
        <v>8</v>
      </c>
      <c r="D5136" s="16">
        <v>1997</v>
      </c>
      <c r="E5136" s="18">
        <v>36076</v>
      </c>
      <c r="F5136" s="9" t="s">
        <v>5056</v>
      </c>
      <c r="G5136" s="3">
        <v>450000</v>
      </c>
      <c r="H5136" s="3">
        <v>410919</v>
      </c>
      <c r="I5136" s="3">
        <v>450349</v>
      </c>
      <c r="J5136" s="8" t="str">
        <f t="shared" si="642"/>
        <v/>
      </c>
      <c r="K5136" s="8" t="str">
        <f t="shared" si="643"/>
        <v/>
      </c>
      <c r="L5136" s="8" t="str">
        <f t="shared" si="644"/>
        <v>Sunday</v>
      </c>
      <c r="M5136" s="8" t="str">
        <f t="shared" si="645"/>
        <v/>
      </c>
      <c r="N5136" s="8" t="str">
        <f t="shared" si="641"/>
        <v>Sunday</v>
      </c>
      <c r="O5136" s="10">
        <f>INDEX(cpi!$A$1:$M$106,MATCH($D5136,cpi!$A:$A,0),MATCH($C5136,cpi!$1:$1,0))</f>
        <v>160.80000000000001</v>
      </c>
      <c r="P5136" s="10">
        <f>cpi!$I$2</f>
        <v>245.51900000000001</v>
      </c>
      <c r="Q5136" s="10">
        <f t="shared" si="646"/>
        <v>1.5268594527363184</v>
      </c>
      <c r="R5136" s="8" t="str">
        <f t="shared" si="647"/>
        <v/>
      </c>
      <c r="S5136" s="11">
        <f t="shared" si="648"/>
        <v>687086.75373134331</v>
      </c>
      <c r="T5136" s="11">
        <f t="shared" si="648"/>
        <v>627415.55945895519</v>
      </c>
      <c r="U5136" s="11">
        <f t="shared" si="648"/>
        <v>687619.62768034823</v>
      </c>
    </row>
    <row r="5137" spans="1:21" x14ac:dyDescent="0.2">
      <c r="A5137" s="5">
        <v>5187</v>
      </c>
      <c r="B5137" s="17">
        <v>11</v>
      </c>
      <c r="C5137" s="16">
        <v>8</v>
      </c>
      <c r="D5137" s="16">
        <v>2006</v>
      </c>
      <c r="E5137" s="18">
        <v>39029</v>
      </c>
      <c r="F5137" s="9" t="s">
        <v>5057</v>
      </c>
      <c r="G5137" s="3">
        <v>450000</v>
      </c>
      <c r="H5137" s="3">
        <v>379418</v>
      </c>
      <c r="I5137" s="3">
        <v>1297745</v>
      </c>
      <c r="J5137" s="8" t="str">
        <f t="shared" si="642"/>
        <v/>
      </c>
      <c r="K5137" s="8" t="str">
        <f t="shared" si="643"/>
        <v/>
      </c>
      <c r="L5137" s="8" t="str">
        <f t="shared" si="644"/>
        <v>Conversations with Other Women</v>
      </c>
      <c r="M5137" s="8" t="str">
        <f t="shared" si="645"/>
        <v/>
      </c>
      <c r="N5137" s="8" t="str">
        <f t="shared" si="641"/>
        <v>Conversations with Other Women</v>
      </c>
      <c r="O5137" s="10">
        <f>INDEX(cpi!$A$1:$M$106,MATCH($D5137,cpi!$A:$A,0),MATCH($C5137,cpi!$1:$1,0))</f>
        <v>203.9</v>
      </c>
      <c r="P5137" s="10">
        <f>cpi!$I$2</f>
        <v>245.51900000000001</v>
      </c>
      <c r="Q5137" s="10">
        <f t="shared" si="646"/>
        <v>1.204114762138303</v>
      </c>
      <c r="R5137" s="8" t="str">
        <f t="shared" si="647"/>
        <v/>
      </c>
      <c r="S5137" s="11">
        <f t="shared" si="648"/>
        <v>541851.64296223642</v>
      </c>
      <c r="T5137" s="11">
        <f t="shared" si="648"/>
        <v>456862.81482099066</v>
      </c>
      <c r="U5137" s="11">
        <f t="shared" si="648"/>
        <v>1562633.911991172</v>
      </c>
    </row>
    <row r="5138" spans="1:21" x14ac:dyDescent="0.2">
      <c r="A5138" s="5">
        <v>5188</v>
      </c>
      <c r="B5138" s="17">
        <v>20</v>
      </c>
      <c r="C5138" s="16">
        <v>11</v>
      </c>
      <c r="D5138" s="16">
        <v>2015</v>
      </c>
      <c r="E5138" s="18">
        <v>42593</v>
      </c>
      <c r="F5138" s="9" t="s">
        <v>5058</v>
      </c>
      <c r="G5138" s="3">
        <v>450000</v>
      </c>
      <c r="H5138" s="3">
        <v>41260</v>
      </c>
      <c r="I5138" s="3">
        <v>42503</v>
      </c>
      <c r="J5138" s="8" t="str">
        <f t="shared" si="642"/>
        <v/>
      </c>
      <c r="K5138" s="8" t="str">
        <f t="shared" si="643"/>
        <v/>
      </c>
      <c r="L5138" s="8" t="str">
        <f t="shared" si="644"/>
        <v>Siakh lokhamim: ha'slilim ha'gnouzim</v>
      </c>
      <c r="M5138" s="8" t="str">
        <f t="shared" si="645"/>
        <v/>
      </c>
      <c r="N5138" s="8" t="str">
        <f t="shared" si="641"/>
        <v>Siakh lokhamim: ha'slilim ha'gnouzim</v>
      </c>
      <c r="O5138" s="10">
        <f>INDEX(cpi!$A$1:$M$106,MATCH($D5138,cpi!$A:$A,0),MATCH($C5138,cpi!$1:$1,0))</f>
        <v>237.33600000000001</v>
      </c>
      <c r="P5138" s="10">
        <f>cpi!$I$2</f>
        <v>245.51900000000001</v>
      </c>
      <c r="Q5138" s="10">
        <f t="shared" si="646"/>
        <v>1.0344785451848855</v>
      </c>
      <c r="R5138" s="8" t="str">
        <f t="shared" si="647"/>
        <v/>
      </c>
      <c r="S5138" s="11">
        <f t="shared" si="648"/>
        <v>465515.34533319843</v>
      </c>
      <c r="T5138" s="11">
        <f t="shared" si="648"/>
        <v>42682.584774328374</v>
      </c>
      <c r="U5138" s="11">
        <f t="shared" si="648"/>
        <v>43968.44160599319</v>
      </c>
    </row>
    <row r="5139" spans="1:21" x14ac:dyDescent="0.2">
      <c r="A5139" s="5">
        <v>5189</v>
      </c>
      <c r="B5139" s="17">
        <v>9</v>
      </c>
      <c r="C5139" s="16">
        <v>5</v>
      </c>
      <c r="D5139" s="16">
        <v>2008</v>
      </c>
      <c r="E5139" s="18">
        <v>39696</v>
      </c>
      <c r="F5139" s="9" t="s">
        <v>5059</v>
      </c>
      <c r="G5139" s="3">
        <v>450000</v>
      </c>
      <c r="H5139" s="3">
        <v>13804</v>
      </c>
      <c r="I5139" s="3">
        <v>22623</v>
      </c>
      <c r="J5139" s="8" t="str">
        <f t="shared" si="642"/>
        <v/>
      </c>
      <c r="K5139" s="8" t="str">
        <f t="shared" si="643"/>
        <v/>
      </c>
      <c r="L5139" s="8" t="str">
        <f t="shared" si="644"/>
        <v>Poultrygeist: Night of the Chicken Dead</v>
      </c>
      <c r="M5139" s="8" t="str">
        <f t="shared" si="645"/>
        <v/>
      </c>
      <c r="N5139" s="8" t="str">
        <f t="shared" si="641"/>
        <v>Poultrygeist: Night of the Chicken Dead</v>
      </c>
      <c r="O5139" s="10">
        <f>INDEX(cpi!$A$1:$M$106,MATCH($D5139,cpi!$A:$A,0),MATCH($C5139,cpi!$1:$1,0))</f>
        <v>216.63200000000001</v>
      </c>
      <c r="P5139" s="10">
        <f>cpi!$I$2</f>
        <v>245.51900000000001</v>
      </c>
      <c r="Q5139" s="10">
        <f t="shared" si="646"/>
        <v>1.1333459507367332</v>
      </c>
      <c r="R5139" s="8" t="str">
        <f t="shared" si="647"/>
        <v/>
      </c>
      <c r="S5139" s="11">
        <f t="shared" si="648"/>
        <v>510005.67783152993</v>
      </c>
      <c r="T5139" s="11">
        <f t="shared" si="648"/>
        <v>15644.707503969865</v>
      </c>
      <c r="U5139" s="11">
        <f t="shared" si="648"/>
        <v>25639.685443517115</v>
      </c>
    </row>
    <row r="5140" spans="1:21" x14ac:dyDescent="0.2">
      <c r="A5140" s="5">
        <v>5190</v>
      </c>
      <c r="B5140" s="17">
        <v>11</v>
      </c>
      <c r="C5140" s="16">
        <v>7</v>
      </c>
      <c r="D5140" s="16">
        <v>2014</v>
      </c>
      <c r="E5140" s="18">
        <v>41950</v>
      </c>
      <c r="F5140" s="9" t="s">
        <v>5060</v>
      </c>
      <c r="G5140" s="3">
        <v>450000</v>
      </c>
      <c r="H5140" s="3">
        <v>13486</v>
      </c>
      <c r="I5140" s="3">
        <v>13486</v>
      </c>
      <c r="J5140" s="8" t="str">
        <f t="shared" si="642"/>
        <v/>
      </c>
      <c r="K5140" s="8" t="str">
        <f t="shared" si="643"/>
        <v/>
      </c>
      <c r="L5140" s="8" t="str">
        <f t="shared" si="644"/>
        <v>As It Is in Heaven</v>
      </c>
      <c r="M5140" s="8" t="str">
        <f t="shared" si="645"/>
        <v/>
      </c>
      <c r="N5140" s="8" t="str">
        <f t="shared" si="641"/>
        <v>As It Is in Heaven</v>
      </c>
      <c r="O5140" s="10">
        <f>INDEX(cpi!$A$1:$M$106,MATCH($D5140,cpi!$A:$A,0),MATCH($C5140,cpi!$1:$1,0))</f>
        <v>238.25</v>
      </c>
      <c r="P5140" s="10">
        <f>cpi!$I$2</f>
        <v>245.51900000000001</v>
      </c>
      <c r="Q5140" s="10">
        <f t="shared" si="646"/>
        <v>1.0305099685204617</v>
      </c>
      <c r="R5140" s="8" t="str">
        <f t="shared" si="647"/>
        <v/>
      </c>
      <c r="S5140" s="11">
        <f t="shared" si="648"/>
        <v>463729.48583420779</v>
      </c>
      <c r="T5140" s="11">
        <f t="shared" si="648"/>
        <v>13897.457435466948</v>
      </c>
      <c r="U5140" s="11">
        <f t="shared" si="648"/>
        <v>13897.457435466948</v>
      </c>
    </row>
    <row r="5141" spans="1:21" x14ac:dyDescent="0.2">
      <c r="A5141" s="5">
        <v>5191</v>
      </c>
      <c r="B5141" s="17">
        <v>1</v>
      </c>
      <c r="C5141" s="16">
        <v>7</v>
      </c>
      <c r="D5141" s="16">
        <v>2014</v>
      </c>
      <c r="E5141" s="18">
        <v>41646</v>
      </c>
      <c r="F5141" s="9" t="s">
        <v>5061</v>
      </c>
      <c r="G5141" s="3">
        <v>450000</v>
      </c>
      <c r="H5141" s="3">
        <v>0</v>
      </c>
      <c r="I5141" s="3">
        <v>0</v>
      </c>
      <c r="J5141" s="8">
        <f t="shared" si="642"/>
        <v>1</v>
      </c>
      <c r="K5141" s="8" t="str">
        <f t="shared" si="643"/>
        <v/>
      </c>
      <c r="L5141" s="8" t="str">
        <f t="shared" si="644"/>
        <v>Mutual Friends</v>
      </c>
      <c r="M5141" s="8" t="str">
        <f t="shared" si="645"/>
        <v/>
      </c>
      <c r="N5141" s="8" t="str">
        <f t="shared" si="641"/>
        <v>Mutual Friends</v>
      </c>
      <c r="O5141" s="10">
        <f>INDEX(cpi!$A$1:$M$106,MATCH($D5141,cpi!$A:$A,0),MATCH($C5141,cpi!$1:$1,0))</f>
        <v>238.25</v>
      </c>
      <c r="P5141" s="10">
        <f>cpi!$I$2</f>
        <v>245.51900000000001</v>
      </c>
      <c r="Q5141" s="10">
        <f t="shared" si="646"/>
        <v>1.0305099685204617</v>
      </c>
      <c r="R5141" s="8" t="str">
        <f t="shared" si="647"/>
        <v/>
      </c>
      <c r="S5141" s="11">
        <f t="shared" si="648"/>
        <v>463729.48583420779</v>
      </c>
      <c r="T5141" s="11">
        <f t="shared" si="648"/>
        <v>0</v>
      </c>
      <c r="U5141" s="11">
        <f t="shared" si="648"/>
        <v>0</v>
      </c>
    </row>
    <row r="5142" spans="1:21" x14ac:dyDescent="0.2">
      <c r="A5142" s="5">
        <v>5192</v>
      </c>
      <c r="B5142" s="17">
        <v>31</v>
      </c>
      <c r="C5142" s="16">
        <v>12</v>
      </c>
      <c r="D5142" s="16">
        <v>2014</v>
      </c>
      <c r="E5142" s="18">
        <v>42563</v>
      </c>
      <c r="F5142" s="9" t="s">
        <v>5062</v>
      </c>
      <c r="G5142" s="3">
        <v>450000</v>
      </c>
      <c r="H5142" s="3">
        <v>0</v>
      </c>
      <c r="I5142" s="3">
        <v>0</v>
      </c>
      <c r="J5142" s="8">
        <f t="shared" si="642"/>
        <v>1</v>
      </c>
      <c r="K5142" s="8" t="str">
        <f t="shared" si="643"/>
        <v/>
      </c>
      <c r="L5142" s="8" t="str">
        <f t="shared" si="644"/>
        <v>Rise Of the Entrepreneur - The Search For A Better Way</v>
      </c>
      <c r="M5142" s="8" t="str">
        <f t="shared" si="645"/>
        <v/>
      </c>
      <c r="N5142" s="8" t="str">
        <f t="shared" si="641"/>
        <v>Rise Of the Entrepreneur - The Search For A Better Way</v>
      </c>
      <c r="O5142" s="10">
        <f>INDEX(cpi!$A$1:$M$106,MATCH($D5142,cpi!$A:$A,0),MATCH($C5142,cpi!$1:$1,0))</f>
        <v>234.81200000000001</v>
      </c>
      <c r="P5142" s="10">
        <f>cpi!$I$2</f>
        <v>245.51900000000001</v>
      </c>
      <c r="Q5142" s="10">
        <f t="shared" si="646"/>
        <v>1.0455981806721972</v>
      </c>
      <c r="R5142" s="8" t="str">
        <f t="shared" si="647"/>
        <v/>
      </c>
      <c r="S5142" s="11">
        <f t="shared" si="648"/>
        <v>470519.18130248878</v>
      </c>
      <c r="T5142" s="11">
        <f t="shared" si="648"/>
        <v>0</v>
      </c>
      <c r="U5142" s="11">
        <f t="shared" si="648"/>
        <v>0</v>
      </c>
    </row>
    <row r="5143" spans="1:21" x14ac:dyDescent="0.2">
      <c r="A5143" s="5">
        <v>5193</v>
      </c>
      <c r="B5143" s="17">
        <v>9</v>
      </c>
      <c r="C5143" s="16">
        <v>3</v>
      </c>
      <c r="D5143" s="16">
        <v>1933</v>
      </c>
      <c r="E5143" s="18">
        <v>12300</v>
      </c>
      <c r="F5143" s="9" t="s">
        <v>5063</v>
      </c>
      <c r="G5143" s="3">
        <v>439000</v>
      </c>
      <c r="H5143" s="3">
        <v>1438000</v>
      </c>
      <c r="I5143" s="3">
        <v>2281000</v>
      </c>
      <c r="J5143" s="8" t="str">
        <f t="shared" si="642"/>
        <v/>
      </c>
      <c r="K5143" s="8" t="str">
        <f t="shared" si="643"/>
        <v/>
      </c>
      <c r="L5143" s="8" t="str">
        <f t="shared" si="644"/>
        <v>42nd Street</v>
      </c>
      <c r="M5143" s="8" t="str">
        <f t="shared" si="645"/>
        <v/>
      </c>
      <c r="N5143" s="8" t="str">
        <f t="shared" si="641"/>
        <v>42nd Street</v>
      </c>
      <c r="O5143" s="10">
        <f>INDEX(cpi!$A$1:$M$106,MATCH($D5143,cpi!$A:$A,0),MATCH($C5143,cpi!$1:$1,0))</f>
        <v>12.6</v>
      </c>
      <c r="P5143" s="10">
        <f>cpi!$I$2</f>
        <v>245.51900000000001</v>
      </c>
      <c r="Q5143" s="10">
        <f t="shared" si="646"/>
        <v>19.485634920634922</v>
      </c>
      <c r="R5143" s="8" t="str">
        <f t="shared" si="647"/>
        <v/>
      </c>
      <c r="S5143" s="11">
        <f t="shared" si="648"/>
        <v>8554193.7301587313</v>
      </c>
      <c r="T5143" s="11">
        <f t="shared" si="648"/>
        <v>28020343.015873019</v>
      </c>
      <c r="U5143" s="11">
        <f t="shared" si="648"/>
        <v>44446733.253968261</v>
      </c>
    </row>
    <row r="5144" spans="1:21" x14ac:dyDescent="0.2">
      <c r="A5144" s="5">
        <v>5194</v>
      </c>
      <c r="B5144" s="17">
        <v>3</v>
      </c>
      <c r="C5144" s="16">
        <v>8</v>
      </c>
      <c r="D5144" s="16">
        <v>1990</v>
      </c>
      <c r="E5144" s="18">
        <v>32940</v>
      </c>
      <c r="F5144" s="9" t="s">
        <v>5064</v>
      </c>
      <c r="G5144" s="3">
        <v>430000</v>
      </c>
      <c r="H5144" s="3">
        <v>2938000</v>
      </c>
      <c r="I5144" s="3">
        <v>2938000</v>
      </c>
      <c r="J5144" s="8" t="str">
        <f t="shared" si="642"/>
        <v/>
      </c>
      <c r="K5144" s="8" t="str">
        <f t="shared" si="643"/>
        <v/>
      </c>
      <c r="L5144" s="8" t="str">
        <f t="shared" si="644"/>
        <v>Metropolitan</v>
      </c>
      <c r="M5144" s="8" t="str">
        <f t="shared" si="645"/>
        <v/>
      </c>
      <c r="N5144" s="8" t="str">
        <f t="shared" si="641"/>
        <v>Metropolitan</v>
      </c>
      <c r="O5144" s="10">
        <f>INDEX(cpi!$A$1:$M$106,MATCH($D5144,cpi!$A:$A,0),MATCH($C5144,cpi!$1:$1,0))</f>
        <v>131.6</v>
      </c>
      <c r="P5144" s="10">
        <f>cpi!$I$2</f>
        <v>245.51900000000001</v>
      </c>
      <c r="Q5144" s="10">
        <f t="shared" si="646"/>
        <v>1.865645896656535</v>
      </c>
      <c r="R5144" s="8" t="str">
        <f t="shared" si="647"/>
        <v/>
      </c>
      <c r="S5144" s="11">
        <f t="shared" si="648"/>
        <v>802227.73556231009</v>
      </c>
      <c r="T5144" s="11">
        <f t="shared" si="648"/>
        <v>5481267.6443769</v>
      </c>
      <c r="U5144" s="11">
        <f t="shared" si="648"/>
        <v>5481267.6443769</v>
      </c>
    </row>
    <row r="5145" spans="1:21" x14ac:dyDescent="0.2">
      <c r="A5145" s="5">
        <v>5195</v>
      </c>
      <c r="B5145" s="17">
        <v>21</v>
      </c>
      <c r="C5145" s="16">
        <v>1</v>
      </c>
      <c r="D5145" s="16">
        <v>2005</v>
      </c>
      <c r="E5145" s="18">
        <v>38961</v>
      </c>
      <c r="F5145" s="9" t="s">
        <v>5065</v>
      </c>
      <c r="G5145" s="3">
        <v>425000</v>
      </c>
      <c r="H5145" s="3">
        <v>12604</v>
      </c>
      <c r="I5145" s="3">
        <v>12604</v>
      </c>
      <c r="J5145" s="8" t="str">
        <f t="shared" si="642"/>
        <v/>
      </c>
      <c r="K5145" s="8" t="str">
        <f t="shared" si="643"/>
        <v/>
      </c>
      <c r="L5145" s="8" t="str">
        <f t="shared" si="644"/>
        <v>Gory Gory Hallelujah</v>
      </c>
      <c r="M5145" s="8" t="str">
        <f t="shared" si="645"/>
        <v/>
      </c>
      <c r="N5145" s="8" t="str">
        <f t="shared" si="641"/>
        <v>Gory Gory Hallelujah</v>
      </c>
      <c r="O5145" s="10">
        <f>INDEX(cpi!$A$1:$M$106,MATCH($D5145,cpi!$A:$A,0),MATCH($C5145,cpi!$1:$1,0))</f>
        <v>190.7</v>
      </c>
      <c r="P5145" s="10">
        <f>cpi!$I$2</f>
        <v>245.51900000000001</v>
      </c>
      <c r="Q5145" s="10">
        <f t="shared" si="646"/>
        <v>1.2874619821709492</v>
      </c>
      <c r="R5145" s="8" t="str">
        <f t="shared" si="647"/>
        <v/>
      </c>
      <c r="S5145" s="11">
        <f t="shared" si="648"/>
        <v>547171.34242265346</v>
      </c>
      <c r="T5145" s="11">
        <f t="shared" si="648"/>
        <v>16227.170823282644</v>
      </c>
      <c r="U5145" s="11">
        <f t="shared" si="648"/>
        <v>16227.170823282644</v>
      </c>
    </row>
    <row r="5146" spans="1:21" x14ac:dyDescent="0.2">
      <c r="A5146" s="5">
        <v>5196</v>
      </c>
      <c r="B5146" s="17">
        <v>25</v>
      </c>
      <c r="C5146" s="16">
        <v>4</v>
      </c>
      <c r="D5146" s="16">
        <v>2014</v>
      </c>
      <c r="E5146" s="18">
        <v>42373</v>
      </c>
      <c r="F5146" s="9" t="s">
        <v>5066</v>
      </c>
      <c r="G5146" s="3">
        <v>420000</v>
      </c>
      <c r="H5146" s="3">
        <v>258384</v>
      </c>
      <c r="I5146" s="3">
        <v>435168</v>
      </c>
      <c r="J5146" s="8" t="str">
        <f t="shared" si="642"/>
        <v/>
      </c>
      <c r="K5146" s="8" t="str">
        <f t="shared" si="643"/>
        <v/>
      </c>
      <c r="L5146" s="8" t="str">
        <f t="shared" si="644"/>
        <v>Blue Ruin</v>
      </c>
      <c r="M5146" s="8" t="str">
        <f t="shared" si="645"/>
        <v/>
      </c>
      <c r="N5146" s="8" t="str">
        <f t="shared" si="641"/>
        <v>Blue Ruin</v>
      </c>
      <c r="O5146" s="10">
        <f>INDEX(cpi!$A$1:$M$106,MATCH($D5146,cpi!$A:$A,0),MATCH($C5146,cpi!$1:$1,0))</f>
        <v>237.072</v>
      </c>
      <c r="P5146" s="10">
        <f>cpi!$I$2</f>
        <v>245.51900000000001</v>
      </c>
      <c r="Q5146" s="10">
        <f t="shared" si="646"/>
        <v>1.0356305257474523</v>
      </c>
      <c r="R5146" s="8" t="str">
        <f t="shared" si="647"/>
        <v/>
      </c>
      <c r="S5146" s="11">
        <f t="shared" si="648"/>
        <v>434964.82081392995</v>
      </c>
      <c r="T5146" s="11">
        <f t="shared" si="648"/>
        <v>267590.35776472971</v>
      </c>
      <c r="U5146" s="11">
        <f t="shared" si="648"/>
        <v>450673.26462846732</v>
      </c>
    </row>
    <row r="5147" spans="1:21" x14ac:dyDescent="0.2">
      <c r="A5147" s="5">
        <v>5197</v>
      </c>
      <c r="B5147" s="17">
        <v>11</v>
      </c>
      <c r="C5147" s="16">
        <v>6</v>
      </c>
      <c r="D5147" s="16">
        <v>2004</v>
      </c>
      <c r="E5147" s="18">
        <v>38297</v>
      </c>
      <c r="F5147" s="9" t="s">
        <v>5067</v>
      </c>
      <c r="G5147" s="3">
        <v>400000</v>
      </c>
      <c r="H5147" s="3">
        <v>44540956</v>
      </c>
      <c r="I5147" s="3">
        <v>46122713</v>
      </c>
      <c r="J5147" s="8" t="str">
        <f t="shared" si="642"/>
        <v/>
      </c>
      <c r="K5147" s="8" t="str">
        <f t="shared" si="643"/>
        <v/>
      </c>
      <c r="L5147" s="8" t="str">
        <f t="shared" si="644"/>
        <v>Napoleon Dynamite</v>
      </c>
      <c r="M5147" s="8" t="str">
        <f t="shared" si="645"/>
        <v/>
      </c>
      <c r="N5147" s="8" t="str">
        <f t="shared" si="641"/>
        <v>Napoleon Dynamite</v>
      </c>
      <c r="O5147" s="10">
        <f>INDEX(cpi!$A$1:$M$106,MATCH($D5147,cpi!$A:$A,0),MATCH($C5147,cpi!$1:$1,0))</f>
        <v>189.7</v>
      </c>
      <c r="P5147" s="10">
        <f>cpi!$I$2</f>
        <v>245.51900000000001</v>
      </c>
      <c r="Q5147" s="10">
        <f t="shared" si="646"/>
        <v>1.2942488139167108</v>
      </c>
      <c r="R5147" s="8" t="str">
        <f t="shared" si="647"/>
        <v/>
      </c>
      <c r="S5147" s="11">
        <f t="shared" si="648"/>
        <v>517699.52556668431</v>
      </c>
      <c r="T5147" s="11">
        <f t="shared" si="648"/>
        <v>57647079.473716401</v>
      </c>
      <c r="U5147" s="11">
        <f t="shared" si="648"/>
        <v>59694266.594870858</v>
      </c>
    </row>
    <row r="5148" spans="1:21" x14ac:dyDescent="0.2">
      <c r="A5148" s="5">
        <v>5198</v>
      </c>
      <c r="B5148" s="17">
        <v>10</v>
      </c>
      <c r="C5148" s="16">
        <v>5</v>
      </c>
      <c r="D5148" s="16">
        <v>1975</v>
      </c>
      <c r="E5148" s="18">
        <v>27672</v>
      </c>
      <c r="F5148" s="9" t="s">
        <v>5068</v>
      </c>
      <c r="G5148" s="3">
        <v>400000</v>
      </c>
      <c r="H5148" s="3">
        <v>3427696</v>
      </c>
      <c r="I5148" s="3">
        <v>5028948</v>
      </c>
      <c r="J5148" s="8" t="str">
        <f t="shared" si="642"/>
        <v/>
      </c>
      <c r="K5148" s="8" t="str">
        <f t="shared" si="643"/>
        <v/>
      </c>
      <c r="L5148" s="8" t="str">
        <f t="shared" si="644"/>
        <v>Monty Python and the Holy Grail</v>
      </c>
      <c r="M5148" s="8" t="str">
        <f t="shared" si="645"/>
        <v/>
      </c>
      <c r="N5148" s="8" t="str">
        <f t="shared" si="641"/>
        <v>Monty Python and the Holy Grail</v>
      </c>
      <c r="O5148" s="10">
        <f>INDEX(cpi!$A$1:$M$106,MATCH($D5148,cpi!$A:$A,0),MATCH($C5148,cpi!$1:$1,0))</f>
        <v>53.2</v>
      </c>
      <c r="P5148" s="10">
        <f>cpi!$I$2</f>
        <v>245.51900000000001</v>
      </c>
      <c r="Q5148" s="10">
        <f t="shared" si="646"/>
        <v>4.615018796992481</v>
      </c>
      <c r="R5148" s="8" t="str">
        <f t="shared" si="647"/>
        <v/>
      </c>
      <c r="S5148" s="11">
        <f t="shared" si="648"/>
        <v>1846007.5187969925</v>
      </c>
      <c r="T5148" s="11">
        <f t="shared" si="648"/>
        <v>15818881.470375938</v>
      </c>
      <c r="U5148" s="11">
        <f t="shared" si="648"/>
        <v>23208689.549097743</v>
      </c>
    </row>
    <row r="5149" spans="1:21" x14ac:dyDescent="0.2">
      <c r="A5149" s="5">
        <v>5199</v>
      </c>
      <c r="B5149" s="17">
        <v>2</v>
      </c>
      <c r="C5149" s="16">
        <v>8</v>
      </c>
      <c r="D5149" s="16">
        <v>2006</v>
      </c>
      <c r="E5149" s="18">
        <v>38756</v>
      </c>
      <c r="F5149" s="9" t="s">
        <v>5069</v>
      </c>
      <c r="G5149" s="3">
        <v>400000</v>
      </c>
      <c r="H5149">
        <v>1692693</v>
      </c>
      <c r="I5149">
        <v>2797199</v>
      </c>
      <c r="J5149" s="8" t="str">
        <f t="shared" si="642"/>
        <v/>
      </c>
      <c r="K5149" s="8" t="str">
        <f t="shared" si="643"/>
        <v/>
      </c>
      <c r="L5149" s="8" t="str">
        <f t="shared" si="644"/>
        <v>Quinceanera</v>
      </c>
      <c r="M5149" s="8" t="str">
        <f t="shared" si="645"/>
        <v/>
      </c>
      <c r="N5149" s="8" t="str">
        <f t="shared" si="641"/>
        <v>Quinceanera</v>
      </c>
      <c r="O5149" s="10">
        <f>INDEX(cpi!$A$1:$M$106,MATCH($D5149,cpi!$A:$A,0),MATCH($C5149,cpi!$1:$1,0))</f>
        <v>203.9</v>
      </c>
      <c r="P5149" s="10">
        <f>cpi!$I$2</f>
        <v>245.51900000000001</v>
      </c>
      <c r="Q5149" s="10">
        <f t="shared" si="646"/>
        <v>1.204114762138303</v>
      </c>
      <c r="R5149" s="8" t="str">
        <f t="shared" si="647"/>
        <v/>
      </c>
      <c r="S5149" s="11">
        <f t="shared" si="648"/>
        <v>481645.90485532122</v>
      </c>
      <c r="T5149" s="11">
        <f t="shared" si="648"/>
        <v>2038196.6290681707</v>
      </c>
      <c r="U5149" s="11">
        <f t="shared" si="648"/>
        <v>3368148.6085384991</v>
      </c>
    </row>
    <row r="5150" spans="1:21" x14ac:dyDescent="0.2">
      <c r="A5150" s="5">
        <v>5200</v>
      </c>
      <c r="B5150" s="17">
        <v>26</v>
      </c>
      <c r="C5150" s="16">
        <v>4</v>
      </c>
      <c r="D5150" s="16">
        <v>2002</v>
      </c>
      <c r="E5150" s="18">
        <v>38021</v>
      </c>
      <c r="F5150" s="9" t="s">
        <v>5070</v>
      </c>
      <c r="G5150" s="3">
        <v>400000</v>
      </c>
      <c r="H5150">
        <v>1293295</v>
      </c>
      <c r="I5150">
        <v>1600566</v>
      </c>
      <c r="J5150" s="8" t="str">
        <f t="shared" si="642"/>
        <v/>
      </c>
      <c r="K5150" s="8" t="str">
        <f t="shared" si="643"/>
        <v/>
      </c>
      <c r="L5150" s="8" t="str">
        <f t="shared" si="644"/>
        <v>Dogtown and Z-Boys</v>
      </c>
      <c r="M5150" s="8" t="str">
        <f t="shared" si="645"/>
        <v/>
      </c>
      <c r="N5150" s="8" t="str">
        <f t="shared" si="641"/>
        <v>Dogtown and Z-Boys</v>
      </c>
      <c r="O5150" s="10">
        <f>INDEX(cpi!$A$1:$M$106,MATCH($D5150,cpi!$A:$A,0),MATCH($C5150,cpi!$1:$1,0))</f>
        <v>179.8</v>
      </c>
      <c r="P5150" s="10">
        <f>cpi!$I$2</f>
        <v>245.51900000000001</v>
      </c>
      <c r="Q5150" s="10">
        <f t="shared" si="646"/>
        <v>1.365511679644049</v>
      </c>
      <c r="R5150" s="8" t="str">
        <f t="shared" si="647"/>
        <v/>
      </c>
      <c r="S5150" s="11">
        <f t="shared" si="648"/>
        <v>546204.67185761954</v>
      </c>
      <c r="T5150" s="11">
        <f t="shared" si="648"/>
        <v>1766009.4277252504</v>
      </c>
      <c r="U5150" s="11">
        <f t="shared" si="648"/>
        <v>2185591.5670411568</v>
      </c>
    </row>
    <row r="5151" spans="1:21" x14ac:dyDescent="0.2">
      <c r="A5151" s="5">
        <v>5201</v>
      </c>
      <c r="B5151" s="17">
        <v>24</v>
      </c>
      <c r="C5151" s="16">
        <v>10</v>
      </c>
      <c r="D5151" s="16">
        <v>2008</v>
      </c>
      <c r="E5151" s="18">
        <v>40157</v>
      </c>
      <c r="F5151" s="9" t="s">
        <v>5071</v>
      </c>
      <c r="G5151" s="3">
        <v>400000</v>
      </c>
      <c r="H5151">
        <v>655538</v>
      </c>
      <c r="I5151">
        <v>655538</v>
      </c>
      <c r="J5151" s="8" t="str">
        <f t="shared" si="642"/>
        <v/>
      </c>
      <c r="K5151" s="8" t="str">
        <f t="shared" si="643"/>
        <v/>
      </c>
      <c r="L5151" s="8" t="str">
        <f t="shared" si="644"/>
        <v>Heroes</v>
      </c>
      <c r="M5151" s="8" t="str">
        <f t="shared" si="645"/>
        <v/>
      </c>
      <c r="N5151" s="8" t="str">
        <f t="shared" si="641"/>
        <v>Heroes</v>
      </c>
      <c r="O5151" s="10">
        <f>INDEX(cpi!$A$1:$M$106,MATCH($D5151,cpi!$A:$A,0),MATCH($C5151,cpi!$1:$1,0))</f>
        <v>216.57300000000001</v>
      </c>
      <c r="P5151" s="10">
        <f>cpi!$I$2</f>
        <v>245.51900000000001</v>
      </c>
      <c r="Q5151" s="10">
        <f t="shared" si="646"/>
        <v>1.1336547030331574</v>
      </c>
      <c r="R5151" s="8" t="str">
        <f t="shared" si="647"/>
        <v/>
      </c>
      <c r="S5151" s="11">
        <f t="shared" si="648"/>
        <v>453461.88121326297</v>
      </c>
      <c r="T5151" s="11">
        <f t="shared" si="648"/>
        <v>743153.73671694996</v>
      </c>
      <c r="U5151" s="11">
        <f t="shared" si="648"/>
        <v>743153.73671694996</v>
      </c>
    </row>
    <row r="5152" spans="1:21" x14ac:dyDescent="0.2">
      <c r="A5152" s="5">
        <v>5202</v>
      </c>
      <c r="B5152" s="17">
        <v>6</v>
      </c>
      <c r="C5152" s="16">
        <v>10</v>
      </c>
      <c r="D5152" s="16">
        <v>2004</v>
      </c>
      <c r="E5152" s="18">
        <v>38148</v>
      </c>
      <c r="F5152" s="9" t="s">
        <v>5072</v>
      </c>
      <c r="G5152" s="3">
        <v>400000</v>
      </c>
      <c r="H5152">
        <v>592014</v>
      </c>
      <c r="I5152">
        <v>1162014</v>
      </c>
      <c r="J5152" s="8" t="str">
        <f t="shared" si="642"/>
        <v/>
      </c>
      <c r="K5152" s="8" t="str">
        <f t="shared" si="643"/>
        <v/>
      </c>
      <c r="L5152" s="8" t="str">
        <f t="shared" si="644"/>
        <v>Tarnation</v>
      </c>
      <c r="M5152" s="8" t="str">
        <f t="shared" si="645"/>
        <v/>
      </c>
      <c r="N5152" s="8" t="str">
        <f t="shared" si="641"/>
        <v>Tarnation</v>
      </c>
      <c r="O5152" s="10">
        <f>INDEX(cpi!$A$1:$M$106,MATCH($D5152,cpi!$A:$A,0),MATCH($C5152,cpi!$1:$1,0))</f>
        <v>190.9</v>
      </c>
      <c r="P5152" s="10">
        <f>cpi!$I$2</f>
        <v>245.51900000000001</v>
      </c>
      <c r="Q5152" s="10">
        <f t="shared" si="646"/>
        <v>1.2861131482451544</v>
      </c>
      <c r="R5152" s="8" t="str">
        <f t="shared" si="647"/>
        <v/>
      </c>
      <c r="S5152" s="11">
        <f t="shared" si="648"/>
        <v>514445.25929806178</v>
      </c>
      <c r="T5152" s="11">
        <f t="shared" si="648"/>
        <v>761396.98934520688</v>
      </c>
      <c r="U5152" s="11">
        <f t="shared" si="648"/>
        <v>1494481.483844945</v>
      </c>
    </row>
    <row r="5153" spans="1:21" x14ac:dyDescent="0.2">
      <c r="A5153" s="5">
        <v>5203</v>
      </c>
      <c r="B5153" s="17">
        <v>15</v>
      </c>
      <c r="C5153" s="16">
        <v>10</v>
      </c>
      <c r="D5153" s="16">
        <v>2010</v>
      </c>
      <c r="E5153" s="18">
        <v>40612</v>
      </c>
      <c r="F5153" s="9" t="s">
        <v>5073</v>
      </c>
      <c r="G5153" s="3">
        <v>400000</v>
      </c>
      <c r="H5153">
        <v>433588</v>
      </c>
      <c r="I5153">
        <v>433588</v>
      </c>
      <c r="J5153" s="8" t="str">
        <f t="shared" si="642"/>
        <v/>
      </c>
      <c r="K5153" s="8" t="str">
        <f t="shared" si="643"/>
        <v/>
      </c>
      <c r="L5153" s="8" t="str">
        <f t="shared" si="644"/>
        <v>I Want Your Money</v>
      </c>
      <c r="M5153" s="8" t="str">
        <f t="shared" si="645"/>
        <v/>
      </c>
      <c r="N5153" s="8" t="str">
        <f t="shared" si="641"/>
        <v>I Want Your Money</v>
      </c>
      <c r="O5153" s="10">
        <f>INDEX(cpi!$A$1:$M$106,MATCH($D5153,cpi!$A:$A,0),MATCH($C5153,cpi!$1:$1,0))</f>
        <v>218.71100000000001</v>
      </c>
      <c r="P5153" s="10">
        <f>cpi!$I$2</f>
        <v>245.51900000000001</v>
      </c>
      <c r="Q5153" s="10">
        <f t="shared" si="646"/>
        <v>1.1225727101060303</v>
      </c>
      <c r="R5153" s="8" t="str">
        <f t="shared" si="647"/>
        <v/>
      </c>
      <c r="S5153" s="11">
        <f t="shared" si="648"/>
        <v>449029.08404241211</v>
      </c>
      <c r="T5153" s="11">
        <f t="shared" si="648"/>
        <v>486734.05622945348</v>
      </c>
      <c r="U5153" s="11">
        <f t="shared" si="648"/>
        <v>486734.05622945348</v>
      </c>
    </row>
    <row r="5154" spans="1:21" x14ac:dyDescent="0.2">
      <c r="A5154" s="5">
        <v>5204</v>
      </c>
      <c r="B5154" s="17">
        <v>1</v>
      </c>
      <c r="C5154" s="16">
        <v>1</v>
      </c>
      <c r="D5154" s="16">
        <v>1983</v>
      </c>
      <c r="E5154" s="18">
        <v>30317</v>
      </c>
      <c r="F5154" s="9" t="s">
        <v>5074</v>
      </c>
      <c r="G5154" s="3">
        <v>400000</v>
      </c>
      <c r="H5154">
        <v>126387</v>
      </c>
      <c r="I5154">
        <v>126387</v>
      </c>
      <c r="J5154" s="8" t="str">
        <f t="shared" si="642"/>
        <v/>
      </c>
      <c r="K5154" s="8" t="str">
        <f t="shared" si="643"/>
        <v/>
      </c>
      <c r="L5154" s="8" t="str">
        <f t="shared" si="644"/>
        <v>E tu vivrai nel terrore - L'aldilÃ </v>
      </c>
      <c r="M5154" s="8" t="str">
        <f t="shared" si="645"/>
        <v/>
      </c>
      <c r="N5154" s="8" t="str">
        <f t="shared" si="641"/>
        <v>E tu vivrai nel terrore - L'aldilÃ </v>
      </c>
      <c r="O5154" s="10">
        <f>INDEX(cpi!$A$1:$M$106,MATCH($D5154,cpi!$A:$A,0),MATCH($C5154,cpi!$1:$1,0))</f>
        <v>97.8</v>
      </c>
      <c r="P5154" s="10">
        <f>cpi!$I$2</f>
        <v>245.51900000000001</v>
      </c>
      <c r="Q5154" s="10">
        <f t="shared" si="646"/>
        <v>2.5104192229038857</v>
      </c>
      <c r="R5154" s="8" t="str">
        <f t="shared" si="647"/>
        <v/>
      </c>
      <c r="S5154" s="11">
        <f t="shared" si="648"/>
        <v>1004167.6891615543</v>
      </c>
      <c r="T5154" s="11">
        <f t="shared" si="648"/>
        <v>317284.3543251534</v>
      </c>
      <c r="U5154" s="11">
        <f t="shared" si="648"/>
        <v>317284.3543251534</v>
      </c>
    </row>
    <row r="5155" spans="1:21" x14ac:dyDescent="0.2">
      <c r="A5155" s="5">
        <v>5205</v>
      </c>
      <c r="B5155" s="17">
        <v>16</v>
      </c>
      <c r="C5155" s="16">
        <v>5</v>
      </c>
      <c r="D5155" s="16">
        <v>1980</v>
      </c>
      <c r="E5155" s="18">
        <v>29681</v>
      </c>
      <c r="F5155" s="9" t="s">
        <v>5075</v>
      </c>
      <c r="G5155" s="3">
        <v>400000</v>
      </c>
      <c r="H5155">
        <v>89134</v>
      </c>
      <c r="I5155">
        <v>89134</v>
      </c>
      <c r="J5155" s="8" t="str">
        <f t="shared" si="642"/>
        <v/>
      </c>
      <c r="K5155" s="8" t="str">
        <f t="shared" si="643"/>
        <v/>
      </c>
      <c r="L5155" s="8" t="str">
        <f t="shared" si="644"/>
        <v>Home Movies</v>
      </c>
      <c r="M5155" s="8" t="str">
        <f t="shared" si="645"/>
        <v/>
      </c>
      <c r="N5155" s="8" t="str">
        <f t="shared" si="641"/>
        <v>Home Movies</v>
      </c>
      <c r="O5155" s="10">
        <f>INDEX(cpi!$A$1:$M$106,MATCH($D5155,cpi!$A:$A,0),MATCH($C5155,cpi!$1:$1,0))</f>
        <v>81.8</v>
      </c>
      <c r="P5155" s="10">
        <f>cpi!$I$2</f>
        <v>245.51900000000001</v>
      </c>
      <c r="Q5155" s="10">
        <f t="shared" si="646"/>
        <v>3.0014547677261616</v>
      </c>
      <c r="R5155" s="8" t="str">
        <f t="shared" si="647"/>
        <v/>
      </c>
      <c r="S5155" s="11">
        <f t="shared" si="648"/>
        <v>1200581.9070904646</v>
      </c>
      <c r="T5155" s="11">
        <f t="shared" si="648"/>
        <v>267531.66926650371</v>
      </c>
      <c r="U5155" s="11">
        <f t="shared" si="648"/>
        <v>267531.66926650371</v>
      </c>
    </row>
    <row r="5156" spans="1:21" x14ac:dyDescent="0.2">
      <c r="A5156" s="5">
        <v>5206</v>
      </c>
      <c r="B5156" s="17">
        <v>27</v>
      </c>
      <c r="C5156" s="16">
        <v>7</v>
      </c>
      <c r="D5156" s="16">
        <v>2001</v>
      </c>
      <c r="E5156" s="18">
        <v>37687</v>
      </c>
      <c r="F5156" s="9" t="s">
        <v>5076</v>
      </c>
      <c r="G5156" s="3">
        <v>400000</v>
      </c>
      <c r="H5156">
        <v>44452</v>
      </c>
      <c r="I5156">
        <v>44452</v>
      </c>
      <c r="J5156" s="8" t="str">
        <f t="shared" si="642"/>
        <v/>
      </c>
      <c r="K5156" s="8" t="str">
        <f t="shared" si="643"/>
        <v/>
      </c>
      <c r="L5156" s="8" t="str">
        <f t="shared" si="644"/>
        <v>Jackpot</v>
      </c>
      <c r="M5156" s="8" t="str">
        <f t="shared" si="645"/>
        <v/>
      </c>
      <c r="N5156" s="8" t="str">
        <f t="shared" si="641"/>
        <v>Jackpot</v>
      </c>
      <c r="O5156" s="10">
        <f>INDEX(cpi!$A$1:$M$106,MATCH($D5156,cpi!$A:$A,0),MATCH($C5156,cpi!$1:$1,0))</f>
        <v>177.5</v>
      </c>
      <c r="P5156" s="10">
        <f>cpi!$I$2</f>
        <v>245.51900000000001</v>
      </c>
      <c r="Q5156" s="10">
        <f t="shared" si="646"/>
        <v>1.3832056338028169</v>
      </c>
      <c r="R5156" s="8" t="str">
        <f t="shared" si="647"/>
        <v/>
      </c>
      <c r="S5156" s="11">
        <f t="shared" si="648"/>
        <v>553282.25352112681</v>
      </c>
      <c r="T5156" s="11">
        <f t="shared" si="648"/>
        <v>61486.256833802814</v>
      </c>
      <c r="U5156" s="11">
        <f t="shared" si="648"/>
        <v>61486.256833802814</v>
      </c>
    </row>
    <row r="5157" spans="1:21" x14ac:dyDescent="0.2">
      <c r="A5157" s="5">
        <v>5207</v>
      </c>
      <c r="B5157" s="17">
        <v>10</v>
      </c>
      <c r="C5157" s="16">
        <v>12</v>
      </c>
      <c r="D5157" s="16">
        <v>2004</v>
      </c>
      <c r="E5157" s="18">
        <v>38272</v>
      </c>
      <c r="F5157" s="9" t="s">
        <v>5077</v>
      </c>
      <c r="G5157" s="3">
        <v>400000</v>
      </c>
      <c r="H5157" s="3">
        <v>31425</v>
      </c>
      <c r="I5157" s="3">
        <v>31425</v>
      </c>
      <c r="J5157" s="8" t="str">
        <f t="shared" si="642"/>
        <v/>
      </c>
      <c r="K5157" s="8" t="str">
        <f t="shared" si="643"/>
        <v/>
      </c>
      <c r="L5157" s="8" t="str">
        <f t="shared" si="644"/>
        <v>Fabled</v>
      </c>
      <c r="M5157" s="8" t="str">
        <f t="shared" si="645"/>
        <v/>
      </c>
      <c r="N5157" s="8" t="str">
        <f t="shared" si="641"/>
        <v>Fabled</v>
      </c>
      <c r="O5157" s="10">
        <f>INDEX(cpi!$A$1:$M$106,MATCH($D5157,cpi!$A:$A,0),MATCH($C5157,cpi!$1:$1,0))</f>
        <v>190.3</v>
      </c>
      <c r="P5157" s="10">
        <f>cpi!$I$2</f>
        <v>245.51900000000001</v>
      </c>
      <c r="Q5157" s="10">
        <f t="shared" si="646"/>
        <v>1.290168155543878</v>
      </c>
      <c r="R5157" s="8" t="str">
        <f t="shared" si="647"/>
        <v/>
      </c>
      <c r="S5157" s="11">
        <f t="shared" si="648"/>
        <v>516067.26221755118</v>
      </c>
      <c r="T5157" s="11">
        <f t="shared" si="648"/>
        <v>40543.534287966366</v>
      </c>
      <c r="U5157" s="11">
        <f t="shared" si="648"/>
        <v>40543.534287966366</v>
      </c>
    </row>
    <row r="5158" spans="1:21" x14ac:dyDescent="0.2">
      <c r="A5158" s="5">
        <v>5208</v>
      </c>
      <c r="B5158" s="17">
        <v>13</v>
      </c>
      <c r="C5158" s="16">
        <v>10</v>
      </c>
      <c r="D5158" s="16">
        <v>2005</v>
      </c>
      <c r="E5158" s="18">
        <v>38727</v>
      </c>
      <c r="F5158" s="9" t="s">
        <v>5078</v>
      </c>
      <c r="G5158" s="3">
        <v>400000</v>
      </c>
      <c r="H5158" s="3">
        <v>423</v>
      </c>
      <c r="I5158" s="3">
        <v>423</v>
      </c>
      <c r="J5158" s="8" t="str">
        <f t="shared" si="642"/>
        <v/>
      </c>
      <c r="K5158" s="8" t="str">
        <f t="shared" si="643"/>
        <v/>
      </c>
      <c r="L5158" s="8" t="str">
        <f t="shared" si="644"/>
        <v>The Dark Hours</v>
      </c>
      <c r="M5158" s="8" t="str">
        <f t="shared" si="645"/>
        <v/>
      </c>
      <c r="N5158" s="8" t="str">
        <f t="shared" si="641"/>
        <v>The Dark Hours</v>
      </c>
      <c r="O5158" s="10">
        <f>INDEX(cpi!$A$1:$M$106,MATCH($D5158,cpi!$A:$A,0),MATCH($C5158,cpi!$1:$1,0))</f>
        <v>199.2</v>
      </c>
      <c r="P5158" s="10">
        <f>cpi!$I$2</f>
        <v>245.51900000000001</v>
      </c>
      <c r="Q5158" s="10">
        <f t="shared" si="646"/>
        <v>1.2325251004016065</v>
      </c>
      <c r="R5158" s="8" t="str">
        <f t="shared" si="647"/>
        <v/>
      </c>
      <c r="S5158" s="11">
        <f t="shared" si="648"/>
        <v>493010.04016064259</v>
      </c>
      <c r="T5158" s="11">
        <f t="shared" si="648"/>
        <v>521.35811746987952</v>
      </c>
      <c r="U5158" s="11">
        <f t="shared" si="648"/>
        <v>521.35811746987952</v>
      </c>
    </row>
    <row r="5159" spans="1:21" x14ac:dyDescent="0.2">
      <c r="A5159" s="5">
        <v>5209</v>
      </c>
      <c r="B5159" s="17">
        <v>31</v>
      </c>
      <c r="C5159" s="16">
        <v>3</v>
      </c>
      <c r="D5159" s="16">
        <v>2015</v>
      </c>
      <c r="E5159" s="18">
        <v>42919</v>
      </c>
      <c r="F5159" s="9" t="s">
        <v>5079</v>
      </c>
      <c r="G5159" s="3">
        <v>400000</v>
      </c>
      <c r="H5159">
        <v>0</v>
      </c>
      <c r="I5159">
        <v>9400</v>
      </c>
      <c r="J5159" s="8" t="str">
        <f t="shared" si="642"/>
        <v/>
      </c>
      <c r="K5159" s="8" t="str">
        <f t="shared" si="643"/>
        <v/>
      </c>
      <c r="L5159" s="8" t="str">
        <f t="shared" si="644"/>
        <v>Viskningar och rop</v>
      </c>
      <c r="M5159" s="8" t="str">
        <f t="shared" si="645"/>
        <v/>
      </c>
      <c r="N5159" s="8" t="str">
        <f t="shared" si="641"/>
        <v>Viskningar och rop</v>
      </c>
      <c r="O5159" s="10">
        <f>INDEX(cpi!$A$1:$M$106,MATCH($D5159,cpi!$A:$A,0),MATCH($C5159,cpi!$1:$1,0))</f>
        <v>236.119</v>
      </c>
      <c r="P5159" s="10">
        <f>cpi!$I$2</f>
        <v>245.51900000000001</v>
      </c>
      <c r="Q5159" s="10">
        <f t="shared" si="646"/>
        <v>1.0398104345690098</v>
      </c>
      <c r="R5159" s="8" t="str">
        <f t="shared" si="647"/>
        <v/>
      </c>
      <c r="S5159" s="11">
        <f t="shared" si="648"/>
        <v>415924.17382760393</v>
      </c>
      <c r="T5159" s="11">
        <f t="shared" si="648"/>
        <v>0</v>
      </c>
      <c r="U5159" s="11">
        <f t="shared" si="648"/>
        <v>9774.2180849486922</v>
      </c>
    </row>
    <row r="5160" spans="1:21" x14ac:dyDescent="0.2">
      <c r="A5160" s="5">
        <v>5210</v>
      </c>
      <c r="B5160" s="17">
        <v>1</v>
      </c>
      <c r="C5160" s="16">
        <v>4</v>
      </c>
      <c r="D5160" s="16">
        <v>1986</v>
      </c>
      <c r="E5160" s="18">
        <v>31416</v>
      </c>
      <c r="F5160" s="9" t="s">
        <v>5080</v>
      </c>
      <c r="G5160" s="3">
        <v>400000</v>
      </c>
      <c r="H5160" s="3">
        <v>0</v>
      </c>
      <c r="I5160" s="3">
        <v>0</v>
      </c>
      <c r="J5160" s="8">
        <f t="shared" si="642"/>
        <v>1</v>
      </c>
      <c r="K5160" s="8" t="str">
        <f t="shared" si="643"/>
        <v/>
      </c>
      <c r="L5160" s="8" t="str">
        <f t="shared" si="644"/>
        <v>My Beautiful Laundrette</v>
      </c>
      <c r="M5160" s="8" t="str">
        <f t="shared" si="645"/>
        <v/>
      </c>
      <c r="N5160" s="8" t="str">
        <f t="shared" si="641"/>
        <v>My Beautiful Laundrette</v>
      </c>
      <c r="O5160" s="10">
        <f>INDEX(cpi!$A$1:$M$106,MATCH($D5160,cpi!$A:$A,0),MATCH($C5160,cpi!$1:$1,0))</f>
        <v>108.6</v>
      </c>
      <c r="P5160" s="10">
        <f>cpi!$I$2</f>
        <v>245.51900000000001</v>
      </c>
      <c r="Q5160" s="10">
        <f t="shared" si="646"/>
        <v>2.2607642725598529</v>
      </c>
      <c r="R5160" s="8" t="str">
        <f t="shared" si="647"/>
        <v/>
      </c>
      <c r="S5160" s="11">
        <f t="shared" si="648"/>
        <v>904305.70902394119</v>
      </c>
      <c r="T5160" s="11">
        <f t="shared" si="648"/>
        <v>0</v>
      </c>
      <c r="U5160" s="11">
        <f t="shared" si="648"/>
        <v>0</v>
      </c>
    </row>
    <row r="5161" spans="1:21" x14ac:dyDescent="0.2">
      <c r="A5161" s="5">
        <v>5211</v>
      </c>
      <c r="B5161" s="17">
        <v>4</v>
      </c>
      <c r="C5161" s="16">
        <v>11</v>
      </c>
      <c r="D5161" s="16">
        <v>2005</v>
      </c>
      <c r="E5161" s="18">
        <v>38453</v>
      </c>
      <c r="F5161" s="9" t="s">
        <v>5081</v>
      </c>
      <c r="G5161" s="3">
        <v>400000</v>
      </c>
      <c r="H5161" s="3">
        <v>0</v>
      </c>
      <c r="I5161" s="3">
        <v>0</v>
      </c>
      <c r="J5161" s="8">
        <f t="shared" si="642"/>
        <v>1</v>
      </c>
      <c r="K5161" s="8" t="str">
        <f t="shared" si="643"/>
        <v/>
      </c>
      <c r="L5161" s="8" t="str">
        <f t="shared" si="644"/>
        <v>Show Me</v>
      </c>
      <c r="M5161" s="8" t="str">
        <f t="shared" si="645"/>
        <v/>
      </c>
      <c r="N5161" s="8" t="str">
        <f t="shared" si="641"/>
        <v>Show Me</v>
      </c>
      <c r="O5161" s="10">
        <f>INDEX(cpi!$A$1:$M$106,MATCH($D5161,cpi!$A:$A,0),MATCH($C5161,cpi!$1:$1,0))</f>
        <v>197.6</v>
      </c>
      <c r="P5161" s="10">
        <f>cpi!$I$2</f>
        <v>245.51900000000001</v>
      </c>
      <c r="Q5161" s="10">
        <f t="shared" si="646"/>
        <v>1.2425050607287449</v>
      </c>
      <c r="R5161" s="8" t="str">
        <f t="shared" si="647"/>
        <v/>
      </c>
      <c r="S5161" s="11">
        <f t="shared" si="648"/>
        <v>497002.02429149795</v>
      </c>
      <c r="T5161" s="11">
        <f t="shared" si="648"/>
        <v>0</v>
      </c>
      <c r="U5161" s="11">
        <f t="shared" si="648"/>
        <v>0</v>
      </c>
    </row>
    <row r="5162" spans="1:21" x14ac:dyDescent="0.2">
      <c r="A5162" s="5">
        <v>5212</v>
      </c>
      <c r="B5162" s="17">
        <v>31</v>
      </c>
      <c r="C5162" s="16">
        <v>12</v>
      </c>
      <c r="D5162" s="16">
        <v>2014</v>
      </c>
      <c r="E5162" s="18">
        <v>42563</v>
      </c>
      <c r="F5162" s="9" t="s">
        <v>5082</v>
      </c>
      <c r="G5162" s="3">
        <v>400000</v>
      </c>
      <c r="H5162">
        <v>0</v>
      </c>
      <c r="I5162" s="3">
        <v>0</v>
      </c>
      <c r="J5162" s="8">
        <f t="shared" si="642"/>
        <v>1</v>
      </c>
      <c r="K5162" s="8" t="str">
        <f t="shared" si="643"/>
        <v/>
      </c>
      <c r="L5162" s="8" t="str">
        <f t="shared" si="644"/>
        <v>Pancakes</v>
      </c>
      <c r="M5162" s="8" t="str">
        <f t="shared" si="645"/>
        <v/>
      </c>
      <c r="N5162" s="8" t="str">
        <f t="shared" si="641"/>
        <v>Pancakes</v>
      </c>
      <c r="O5162" s="10">
        <f>INDEX(cpi!$A$1:$M$106,MATCH($D5162,cpi!$A:$A,0),MATCH($C5162,cpi!$1:$1,0))</f>
        <v>234.81200000000001</v>
      </c>
      <c r="P5162" s="10">
        <f>cpi!$I$2</f>
        <v>245.51900000000001</v>
      </c>
      <c r="Q5162" s="10">
        <f t="shared" si="646"/>
        <v>1.0455981806721972</v>
      </c>
      <c r="R5162" s="8" t="str">
        <f t="shared" si="647"/>
        <v/>
      </c>
      <c r="S5162" s="11">
        <f t="shared" si="648"/>
        <v>418239.27226887888</v>
      </c>
      <c r="T5162" s="11">
        <f t="shared" si="648"/>
        <v>0</v>
      </c>
      <c r="U5162" s="11">
        <f t="shared" si="648"/>
        <v>0</v>
      </c>
    </row>
    <row r="5163" spans="1:21" x14ac:dyDescent="0.2">
      <c r="A5163" s="5">
        <v>5213</v>
      </c>
      <c r="B5163" s="17">
        <v>5</v>
      </c>
      <c r="C5163" s="16">
        <v>9</v>
      </c>
      <c r="D5163" s="16">
        <v>1916</v>
      </c>
      <c r="E5163" s="18">
        <v>5974</v>
      </c>
      <c r="F5163" s="9" t="s">
        <v>5083</v>
      </c>
      <c r="G5163" s="3">
        <v>385907</v>
      </c>
      <c r="H5163" s="3">
        <v>0</v>
      </c>
      <c r="I5163" s="3">
        <v>0</v>
      </c>
      <c r="J5163" s="8">
        <f t="shared" si="642"/>
        <v>1</v>
      </c>
      <c r="K5163" s="8" t="str">
        <f t="shared" si="643"/>
        <v/>
      </c>
      <c r="L5163" s="8" t="str">
        <f t="shared" si="644"/>
        <v>Intolerance</v>
      </c>
      <c r="M5163" s="8" t="str">
        <f t="shared" si="645"/>
        <v/>
      </c>
      <c r="N5163" s="8" t="str">
        <f t="shared" si="641"/>
        <v>Intolerance</v>
      </c>
      <c r="O5163" s="10">
        <f>INDEX(cpi!$A$1:$M$106,MATCH($D5163,cpi!$A:$A,0),MATCH($C5163,cpi!$1:$1,0))</f>
        <v>11.1</v>
      </c>
      <c r="P5163" s="10">
        <f>cpi!$I$2</f>
        <v>245.51900000000001</v>
      </c>
      <c r="Q5163" s="10">
        <f t="shared" si="646"/>
        <v>22.118828828828828</v>
      </c>
      <c r="R5163" s="8" t="str">
        <f t="shared" si="647"/>
        <v/>
      </c>
      <c r="S5163" s="11">
        <f t="shared" si="648"/>
        <v>8535810.8768468462</v>
      </c>
      <c r="T5163" s="11">
        <f t="shared" si="648"/>
        <v>0</v>
      </c>
      <c r="U5163" s="11">
        <f t="shared" si="648"/>
        <v>0</v>
      </c>
    </row>
    <row r="5164" spans="1:21" x14ac:dyDescent="0.2">
      <c r="A5164" s="5">
        <v>5214</v>
      </c>
      <c r="B5164" s="17">
        <v>1</v>
      </c>
      <c r="C5164" s="16">
        <v>2</v>
      </c>
      <c r="D5164" s="16">
        <v>1929</v>
      </c>
      <c r="E5164" s="18">
        <v>10595</v>
      </c>
      <c r="F5164" s="9" t="s">
        <v>5084</v>
      </c>
      <c r="G5164" s="3">
        <v>379000</v>
      </c>
      <c r="H5164" s="3">
        <v>2800000</v>
      </c>
      <c r="I5164" s="3">
        <v>4358000</v>
      </c>
      <c r="J5164" s="8" t="str">
        <f t="shared" si="642"/>
        <v/>
      </c>
      <c r="K5164" s="8" t="str">
        <f t="shared" si="643"/>
        <v/>
      </c>
      <c r="L5164" s="8" t="str">
        <f t="shared" si="644"/>
        <v>The Broadway Melody</v>
      </c>
      <c r="M5164" s="8" t="str">
        <f t="shared" si="645"/>
        <v/>
      </c>
      <c r="N5164" s="8" t="str">
        <f t="shared" si="641"/>
        <v>The Broadway Melody</v>
      </c>
      <c r="O5164" s="10">
        <f>INDEX(cpi!$A$1:$M$106,MATCH($D5164,cpi!$A:$A,0),MATCH($C5164,cpi!$1:$1,0))</f>
        <v>17.100000000000001</v>
      </c>
      <c r="P5164" s="10">
        <f>cpi!$I$2</f>
        <v>245.51900000000001</v>
      </c>
      <c r="Q5164" s="10">
        <f t="shared" si="646"/>
        <v>14.357836257309941</v>
      </c>
      <c r="R5164" s="8" t="str">
        <f t="shared" si="647"/>
        <v/>
      </c>
      <c r="S5164" s="11">
        <f t="shared" si="648"/>
        <v>5441619.9415204674</v>
      </c>
      <c r="T5164" s="11">
        <f t="shared" si="648"/>
        <v>40201941.520467833</v>
      </c>
      <c r="U5164" s="11">
        <f t="shared" si="648"/>
        <v>62571450.409356721</v>
      </c>
    </row>
    <row r="5165" spans="1:21" x14ac:dyDescent="0.2">
      <c r="A5165" s="5">
        <v>5215</v>
      </c>
      <c r="B5165" s="17">
        <v>15</v>
      </c>
      <c r="C5165" s="16">
        <v>4</v>
      </c>
      <c r="D5165" s="16">
        <v>1983</v>
      </c>
      <c r="E5165" s="18">
        <v>30745</v>
      </c>
      <c r="F5165" s="9" t="s">
        <v>5085</v>
      </c>
      <c r="G5165" s="3">
        <v>375000</v>
      </c>
      <c r="H5165" s="3">
        <v>2400000</v>
      </c>
      <c r="I5165" s="3">
        <v>29400000</v>
      </c>
      <c r="J5165" s="8" t="str">
        <f t="shared" si="642"/>
        <v/>
      </c>
      <c r="K5165" s="8" t="str">
        <f t="shared" si="643"/>
        <v/>
      </c>
      <c r="L5165" s="8" t="str">
        <f t="shared" si="644"/>
        <v>The Evil Dead</v>
      </c>
      <c r="M5165" s="8" t="str">
        <f t="shared" si="645"/>
        <v/>
      </c>
      <c r="N5165" s="8" t="str">
        <f t="shared" si="641"/>
        <v>The Evil Dead</v>
      </c>
      <c r="O5165" s="10">
        <f>INDEX(cpi!$A$1:$M$106,MATCH($D5165,cpi!$A:$A,0),MATCH($C5165,cpi!$1:$1,0))</f>
        <v>98.6</v>
      </c>
      <c r="P5165" s="10">
        <f>cpi!$I$2</f>
        <v>245.51900000000001</v>
      </c>
      <c r="Q5165" s="10">
        <f t="shared" si="646"/>
        <v>2.4900507099391485</v>
      </c>
      <c r="R5165" s="8" t="str">
        <f t="shared" si="647"/>
        <v/>
      </c>
      <c r="S5165" s="11">
        <f t="shared" si="648"/>
        <v>933769.01622718072</v>
      </c>
      <c r="T5165" s="11">
        <f t="shared" si="648"/>
        <v>5976121.7038539564</v>
      </c>
      <c r="U5165" s="11">
        <f t="shared" si="648"/>
        <v>73207490.872210965</v>
      </c>
    </row>
    <row r="5166" spans="1:21" x14ac:dyDescent="0.2">
      <c r="A5166" s="5">
        <v>5216</v>
      </c>
      <c r="B5166" s="17">
        <v>21</v>
      </c>
      <c r="C5166" s="16">
        <v>5</v>
      </c>
      <c r="D5166" s="16">
        <v>1999</v>
      </c>
      <c r="E5166" s="18">
        <v>36774</v>
      </c>
      <c r="F5166" s="9" t="s">
        <v>5086</v>
      </c>
      <c r="G5166" s="3">
        <v>375000</v>
      </c>
      <c r="H5166" s="3">
        <v>617172</v>
      </c>
      <c r="I5166" s="3">
        <v>617172</v>
      </c>
      <c r="J5166" s="8" t="str">
        <f t="shared" si="642"/>
        <v/>
      </c>
      <c r="K5166" s="8" t="str">
        <f t="shared" si="643"/>
        <v/>
      </c>
      <c r="L5166" s="8" t="str">
        <f t="shared" si="644"/>
        <v>Trekkies</v>
      </c>
      <c r="M5166" s="8" t="str">
        <f t="shared" si="645"/>
        <v/>
      </c>
      <c r="N5166" s="8" t="str">
        <f t="shared" si="641"/>
        <v>Trekkies</v>
      </c>
      <c r="O5166" s="10">
        <f>INDEX(cpi!$A$1:$M$106,MATCH($D5166,cpi!$A:$A,0),MATCH($C5166,cpi!$1:$1,0))</f>
        <v>166.2</v>
      </c>
      <c r="P5166" s="10">
        <f>cpi!$I$2</f>
        <v>245.51900000000001</v>
      </c>
      <c r="Q5166" s="10">
        <f t="shared" si="646"/>
        <v>1.4772503008423588</v>
      </c>
      <c r="R5166" s="8" t="str">
        <f t="shared" si="647"/>
        <v/>
      </c>
      <c r="S5166" s="11">
        <f t="shared" si="648"/>
        <v>553968.86281588452</v>
      </c>
      <c r="T5166" s="11">
        <f t="shared" si="648"/>
        <v>911717.5226714802</v>
      </c>
      <c r="U5166" s="11">
        <f t="shared" si="648"/>
        <v>911717.5226714802</v>
      </c>
    </row>
    <row r="5167" spans="1:21" x14ac:dyDescent="0.2">
      <c r="A5167" s="5">
        <v>5217</v>
      </c>
      <c r="B5167" s="17">
        <v>1</v>
      </c>
      <c r="C5167" s="16">
        <v>1</v>
      </c>
      <c r="D5167" s="16">
        <v>1980</v>
      </c>
      <c r="E5167" s="18">
        <v>29221</v>
      </c>
      <c r="F5167" s="9" t="s">
        <v>5087</v>
      </c>
      <c r="G5167" s="3">
        <v>350000</v>
      </c>
      <c r="H5167" s="3">
        <v>10000000</v>
      </c>
      <c r="I5167" s="3">
        <v>10000000</v>
      </c>
      <c r="J5167" s="8" t="str">
        <f t="shared" si="642"/>
        <v/>
      </c>
      <c r="K5167" s="8" t="str">
        <f t="shared" si="643"/>
        <v/>
      </c>
      <c r="L5167" s="8" t="str">
        <f t="shared" si="644"/>
        <v>Maniac</v>
      </c>
      <c r="M5167" s="8" t="str">
        <f t="shared" si="645"/>
        <v/>
      </c>
      <c r="N5167" s="8" t="str">
        <f t="shared" si="641"/>
        <v>Maniac</v>
      </c>
      <c r="O5167" s="10">
        <f>INDEX(cpi!$A$1:$M$106,MATCH($D5167,cpi!$A:$A,0),MATCH($C5167,cpi!$1:$1,0))</f>
        <v>77.8</v>
      </c>
      <c r="P5167" s="10">
        <f>cpi!$I$2</f>
        <v>245.51900000000001</v>
      </c>
      <c r="Q5167" s="10">
        <f t="shared" si="646"/>
        <v>3.1557712082262213</v>
      </c>
      <c r="R5167" s="8" t="str">
        <f t="shared" si="647"/>
        <v/>
      </c>
      <c r="S5167" s="11">
        <f t="shared" si="648"/>
        <v>1104519.9228791774</v>
      </c>
      <c r="T5167" s="11">
        <f t="shared" si="648"/>
        <v>31557712.082262214</v>
      </c>
      <c r="U5167" s="11">
        <f t="shared" si="648"/>
        <v>31557712.082262214</v>
      </c>
    </row>
    <row r="5168" spans="1:21" x14ac:dyDescent="0.2">
      <c r="A5168" s="5">
        <v>5218</v>
      </c>
      <c r="B5168" s="17">
        <v>1</v>
      </c>
      <c r="C5168" s="16">
        <v>1</v>
      </c>
      <c r="D5168" s="16">
        <v>1987</v>
      </c>
      <c r="E5168" s="18">
        <v>31778</v>
      </c>
      <c r="F5168" s="9" t="s">
        <v>5088</v>
      </c>
      <c r="G5168" s="3">
        <v>350000</v>
      </c>
      <c r="H5168">
        <v>4000000</v>
      </c>
      <c r="I5168">
        <v>4000000</v>
      </c>
      <c r="J5168" s="8" t="str">
        <f t="shared" si="642"/>
        <v/>
      </c>
      <c r="K5168" s="8" t="str">
        <f t="shared" si="643"/>
        <v/>
      </c>
      <c r="L5168" s="8" t="str">
        <f t="shared" si="644"/>
        <v>American Ninja 2: The Confrontation</v>
      </c>
      <c r="M5168" s="8" t="str">
        <f t="shared" si="645"/>
        <v/>
      </c>
      <c r="N5168" s="8" t="str">
        <f t="shared" si="641"/>
        <v>American Ninja 2: The Confrontation</v>
      </c>
      <c r="O5168" s="10">
        <f>INDEX(cpi!$A$1:$M$106,MATCH($D5168,cpi!$A:$A,0),MATCH($C5168,cpi!$1:$1,0))</f>
        <v>111.2</v>
      </c>
      <c r="P5168" s="10">
        <f>cpi!$I$2</f>
        <v>245.51900000000001</v>
      </c>
      <c r="Q5168" s="10">
        <f t="shared" si="646"/>
        <v>2.2079046762589929</v>
      </c>
      <c r="R5168" s="8" t="str">
        <f t="shared" si="647"/>
        <v/>
      </c>
      <c r="S5168" s="11">
        <f t="shared" si="648"/>
        <v>772766.63669064746</v>
      </c>
      <c r="T5168" s="11">
        <f t="shared" si="648"/>
        <v>8831618.7050359715</v>
      </c>
      <c r="U5168" s="11">
        <f t="shared" si="648"/>
        <v>8831618.7050359715</v>
      </c>
    </row>
    <row r="5169" spans="1:21" x14ac:dyDescent="0.2">
      <c r="A5169" s="5">
        <v>5219</v>
      </c>
      <c r="B5169" s="17">
        <v>8</v>
      </c>
      <c r="C5169" s="16">
        <v>7</v>
      </c>
      <c r="D5169" s="16">
        <v>2005</v>
      </c>
      <c r="E5169" s="18">
        <v>38571</v>
      </c>
      <c r="F5169" s="9" t="s">
        <v>5089</v>
      </c>
      <c r="G5169" s="3">
        <v>350000</v>
      </c>
      <c r="H5169">
        <v>1531154</v>
      </c>
      <c r="I5169">
        <v>1772979</v>
      </c>
      <c r="J5169" s="8" t="str">
        <f t="shared" si="642"/>
        <v/>
      </c>
      <c r="K5169" s="8" t="str">
        <f t="shared" si="643"/>
        <v/>
      </c>
      <c r="L5169" s="8" t="str">
        <f t="shared" si="644"/>
        <v>Murderball</v>
      </c>
      <c r="M5169" s="8" t="str">
        <f t="shared" si="645"/>
        <v/>
      </c>
      <c r="N5169" s="8" t="str">
        <f t="shared" si="641"/>
        <v>Murderball</v>
      </c>
      <c r="O5169" s="10">
        <f>INDEX(cpi!$A$1:$M$106,MATCH($D5169,cpi!$A:$A,0),MATCH($C5169,cpi!$1:$1,0))</f>
        <v>195.4</v>
      </c>
      <c r="P5169" s="10">
        <f>cpi!$I$2</f>
        <v>245.51900000000001</v>
      </c>
      <c r="Q5169" s="10">
        <f t="shared" si="646"/>
        <v>1.2564943705220062</v>
      </c>
      <c r="R5169" s="8" t="str">
        <f t="shared" si="647"/>
        <v/>
      </c>
      <c r="S5169" s="11">
        <f t="shared" si="648"/>
        <v>439773.02968270215</v>
      </c>
      <c r="T5169" s="11">
        <f t="shared" si="648"/>
        <v>1923886.3814022518</v>
      </c>
      <c r="U5169" s="11">
        <f t="shared" si="648"/>
        <v>2227738.1325537362</v>
      </c>
    </row>
    <row r="5170" spans="1:21" x14ac:dyDescent="0.2">
      <c r="A5170" s="5">
        <v>5220</v>
      </c>
      <c r="B5170" s="17">
        <v>1</v>
      </c>
      <c r="C5170" s="16">
        <v>9</v>
      </c>
      <c r="D5170" s="16">
        <v>2010</v>
      </c>
      <c r="E5170" s="18">
        <v>40187</v>
      </c>
      <c r="F5170" s="9" t="s">
        <v>5090</v>
      </c>
      <c r="G5170" s="3">
        <v>350000</v>
      </c>
      <c r="H5170">
        <v>246574</v>
      </c>
      <c r="I5170">
        <v>310891</v>
      </c>
      <c r="J5170" s="8" t="str">
        <f t="shared" si="642"/>
        <v/>
      </c>
      <c r="K5170" s="8" t="str">
        <f t="shared" si="643"/>
        <v/>
      </c>
      <c r="L5170" s="8" t="str">
        <f t="shared" si="644"/>
        <v>My Dog Tulip</v>
      </c>
      <c r="M5170" s="8" t="str">
        <f t="shared" si="645"/>
        <v/>
      </c>
      <c r="N5170" s="8" t="str">
        <f t="shared" si="641"/>
        <v>My Dog Tulip</v>
      </c>
      <c r="O5170" s="10">
        <f>INDEX(cpi!$A$1:$M$106,MATCH($D5170,cpi!$A:$A,0),MATCH($C5170,cpi!$1:$1,0))</f>
        <v>218.43899999999999</v>
      </c>
      <c r="P5170" s="10">
        <f>cpi!$I$2</f>
        <v>245.51900000000001</v>
      </c>
      <c r="Q5170" s="10">
        <f t="shared" si="646"/>
        <v>1.1239705363968888</v>
      </c>
      <c r="R5170" s="8" t="str">
        <f t="shared" si="647"/>
        <v/>
      </c>
      <c r="S5170" s="11">
        <f t="shared" si="648"/>
        <v>393389.68773891107</v>
      </c>
      <c r="T5170" s="11">
        <f t="shared" si="648"/>
        <v>277141.91104152647</v>
      </c>
      <c r="U5170" s="11">
        <f t="shared" si="648"/>
        <v>349432.32403096516</v>
      </c>
    </row>
    <row r="5171" spans="1:21" x14ac:dyDescent="0.2">
      <c r="A5171" s="5">
        <v>5221</v>
      </c>
      <c r="B5171" s="17">
        <v>18</v>
      </c>
      <c r="C5171" s="16">
        <v>10</v>
      </c>
      <c r="D5171" s="16">
        <v>2006</v>
      </c>
      <c r="E5171" s="18">
        <v>39243</v>
      </c>
      <c r="F5171" s="9" t="s">
        <v>5091</v>
      </c>
      <c r="G5171" s="3">
        <v>350000</v>
      </c>
      <c r="H5171">
        <v>84689</v>
      </c>
      <c r="I5171">
        <v>84689</v>
      </c>
      <c r="J5171" s="8" t="str">
        <f t="shared" si="642"/>
        <v/>
      </c>
      <c r="K5171" s="8" t="str">
        <f t="shared" si="643"/>
        <v/>
      </c>
      <c r="L5171" s="8" t="str">
        <f t="shared" si="644"/>
        <v>51 Birch Street</v>
      </c>
      <c r="M5171" s="8" t="str">
        <f t="shared" si="645"/>
        <v/>
      </c>
      <c r="N5171" s="8" t="str">
        <f t="shared" si="641"/>
        <v>51 Birch Street</v>
      </c>
      <c r="O5171" s="10">
        <f>INDEX(cpi!$A$1:$M$106,MATCH($D5171,cpi!$A:$A,0),MATCH($C5171,cpi!$1:$1,0))</f>
        <v>201.8</v>
      </c>
      <c r="P5171" s="10">
        <f>cpi!$I$2</f>
        <v>245.51900000000001</v>
      </c>
      <c r="Q5171" s="10">
        <f t="shared" si="646"/>
        <v>1.2166451932606541</v>
      </c>
      <c r="R5171" s="8" t="str">
        <f t="shared" si="647"/>
        <v/>
      </c>
      <c r="S5171" s="11">
        <f t="shared" si="648"/>
        <v>425825.81764122896</v>
      </c>
      <c r="T5171" s="11">
        <f t="shared" si="648"/>
        <v>103036.46477205153</v>
      </c>
      <c r="U5171" s="11">
        <f t="shared" si="648"/>
        <v>103036.46477205153</v>
      </c>
    </row>
    <row r="5172" spans="1:21" x14ac:dyDescent="0.2">
      <c r="A5172" s="5">
        <v>5222</v>
      </c>
      <c r="B5172" s="17">
        <v>15</v>
      </c>
      <c r="C5172" s="16">
        <v>11</v>
      </c>
      <c r="D5172" s="16">
        <v>2002</v>
      </c>
      <c r="E5172" s="18">
        <v>37691</v>
      </c>
      <c r="F5172" s="9" t="s">
        <v>5092</v>
      </c>
      <c r="G5172" s="3">
        <v>350000</v>
      </c>
      <c r="H5172" s="3">
        <v>9118</v>
      </c>
      <c r="I5172" s="3">
        <v>9118</v>
      </c>
      <c r="J5172" s="8" t="str">
        <f t="shared" si="642"/>
        <v/>
      </c>
      <c r="K5172" s="8" t="str">
        <f t="shared" si="643"/>
        <v/>
      </c>
      <c r="L5172" s="8" t="str">
        <f t="shared" si="644"/>
        <v>Revolution#9</v>
      </c>
      <c r="M5172" s="8" t="str">
        <f t="shared" si="645"/>
        <v/>
      </c>
      <c r="N5172" s="8" t="str">
        <f t="shared" si="641"/>
        <v>Revolution#9</v>
      </c>
      <c r="O5172" s="10">
        <f>INDEX(cpi!$A$1:$M$106,MATCH($D5172,cpi!$A:$A,0),MATCH($C5172,cpi!$1:$1,0))</f>
        <v>181.3</v>
      </c>
      <c r="P5172" s="10">
        <f>cpi!$I$2</f>
        <v>245.51900000000001</v>
      </c>
      <c r="Q5172" s="10">
        <f t="shared" si="646"/>
        <v>1.3542140099282955</v>
      </c>
      <c r="R5172" s="8" t="str">
        <f t="shared" si="647"/>
        <v/>
      </c>
      <c r="S5172" s="11">
        <f t="shared" si="648"/>
        <v>473974.90347490343</v>
      </c>
      <c r="T5172" s="11">
        <f t="shared" si="648"/>
        <v>12347.723342526198</v>
      </c>
      <c r="U5172" s="11">
        <f t="shared" si="648"/>
        <v>12347.723342526198</v>
      </c>
    </row>
    <row r="5173" spans="1:21" x14ac:dyDescent="0.2">
      <c r="A5173" s="5">
        <v>5223</v>
      </c>
      <c r="B5173" s="17">
        <v>10</v>
      </c>
      <c r="C5173" s="16">
        <v>4</v>
      </c>
      <c r="D5173" s="16">
        <v>2009</v>
      </c>
      <c r="E5173" s="18">
        <v>40090</v>
      </c>
      <c r="F5173" s="9" t="s">
        <v>5093</v>
      </c>
      <c r="G5173" s="3">
        <v>350000</v>
      </c>
      <c r="H5173" s="3">
        <v>0</v>
      </c>
      <c r="I5173" s="3">
        <v>0</v>
      </c>
      <c r="J5173" s="8">
        <f t="shared" si="642"/>
        <v>1</v>
      </c>
      <c r="K5173" s="8" t="str">
        <f t="shared" si="643"/>
        <v/>
      </c>
      <c r="L5173" s="8" t="str">
        <f t="shared" si="644"/>
        <v>Royal Kill</v>
      </c>
      <c r="M5173" s="8" t="str">
        <f t="shared" si="645"/>
        <v/>
      </c>
      <c r="N5173" s="8" t="str">
        <f t="shared" si="641"/>
        <v>Royal Kill</v>
      </c>
      <c r="O5173" s="10">
        <f>INDEX(cpi!$A$1:$M$106,MATCH($D5173,cpi!$A:$A,0),MATCH($C5173,cpi!$1:$1,0))</f>
        <v>213.24</v>
      </c>
      <c r="P5173" s="10">
        <f>cpi!$I$2</f>
        <v>245.51900000000001</v>
      </c>
      <c r="Q5173" s="10">
        <f t="shared" si="646"/>
        <v>1.1513740386419058</v>
      </c>
      <c r="R5173" s="8" t="str">
        <f t="shared" si="647"/>
        <v/>
      </c>
      <c r="S5173" s="11">
        <f t="shared" si="648"/>
        <v>402980.91352466703</v>
      </c>
      <c r="T5173" s="11">
        <f t="shared" si="648"/>
        <v>0</v>
      </c>
      <c r="U5173" s="11">
        <f t="shared" si="648"/>
        <v>0</v>
      </c>
    </row>
    <row r="5174" spans="1:21" x14ac:dyDescent="0.2">
      <c r="A5174" s="5">
        <v>5224</v>
      </c>
      <c r="B5174" s="17">
        <v>20</v>
      </c>
      <c r="C5174" s="16">
        <v>10</v>
      </c>
      <c r="D5174" s="16">
        <v>2015</v>
      </c>
      <c r="E5174" s="18">
        <v>42592</v>
      </c>
      <c r="F5174" s="9" t="s">
        <v>5094</v>
      </c>
      <c r="G5174" s="3">
        <v>350000</v>
      </c>
      <c r="H5174" s="3">
        <v>0</v>
      </c>
      <c r="I5174" s="3">
        <v>0</v>
      </c>
      <c r="J5174" s="8">
        <f t="shared" si="642"/>
        <v>1</v>
      </c>
      <c r="K5174" s="8" t="str">
        <f t="shared" si="643"/>
        <v/>
      </c>
      <c r="L5174" s="8" t="str">
        <f t="shared" si="644"/>
        <v>Rotor DR1</v>
      </c>
      <c r="M5174" s="8" t="str">
        <f t="shared" si="645"/>
        <v/>
      </c>
      <c r="N5174" s="8" t="str">
        <f t="shared" si="641"/>
        <v>Rotor DR1</v>
      </c>
      <c r="O5174" s="10">
        <f>INDEX(cpi!$A$1:$M$106,MATCH($D5174,cpi!$A:$A,0),MATCH($C5174,cpi!$1:$1,0))</f>
        <v>237.83799999999999</v>
      </c>
      <c r="P5174" s="10">
        <f>cpi!$I$2</f>
        <v>245.51900000000001</v>
      </c>
      <c r="Q5174" s="10">
        <f t="shared" si="646"/>
        <v>1.0322950916169831</v>
      </c>
      <c r="R5174" s="8" t="str">
        <f t="shared" si="647"/>
        <v/>
      </c>
      <c r="S5174" s="11">
        <f t="shared" si="648"/>
        <v>361303.28206594405</v>
      </c>
      <c r="T5174" s="11">
        <f t="shared" si="648"/>
        <v>0</v>
      </c>
      <c r="U5174" s="11">
        <f t="shared" si="648"/>
        <v>0</v>
      </c>
    </row>
    <row r="5175" spans="1:21" x14ac:dyDescent="0.2">
      <c r="A5175" s="5">
        <v>5225</v>
      </c>
      <c r="B5175" s="17">
        <v>13</v>
      </c>
      <c r="C5175" s="16">
        <v>4</v>
      </c>
      <c r="D5175" s="16">
        <v>1957</v>
      </c>
      <c r="E5175" s="18">
        <v>21189</v>
      </c>
      <c r="F5175" s="9" t="s">
        <v>5095</v>
      </c>
      <c r="G5175" s="3">
        <v>340000</v>
      </c>
      <c r="H5175" s="3">
        <v>0</v>
      </c>
      <c r="I5175" s="3">
        <v>0</v>
      </c>
      <c r="J5175" s="8">
        <f t="shared" si="642"/>
        <v>1</v>
      </c>
      <c r="K5175" s="8" t="str">
        <f t="shared" si="643"/>
        <v/>
      </c>
      <c r="L5175" s="8" t="str">
        <f t="shared" si="644"/>
        <v>12 Angry Men</v>
      </c>
      <c r="M5175" s="8" t="str">
        <f t="shared" si="645"/>
        <v/>
      </c>
      <c r="N5175" s="8" t="str">
        <f t="shared" si="641"/>
        <v>12 Angry Men</v>
      </c>
      <c r="O5175" s="10">
        <f>INDEX(cpi!$A$1:$M$106,MATCH($D5175,cpi!$A:$A,0),MATCH($C5175,cpi!$1:$1,0))</f>
        <v>27.9</v>
      </c>
      <c r="P5175" s="10">
        <f>cpi!$I$2</f>
        <v>245.51900000000001</v>
      </c>
      <c r="Q5175" s="10">
        <f t="shared" si="646"/>
        <v>8.7999641577060945</v>
      </c>
      <c r="R5175" s="8" t="str">
        <f t="shared" si="647"/>
        <v/>
      </c>
      <c r="S5175" s="11">
        <f t="shared" si="648"/>
        <v>2991987.8136200723</v>
      </c>
      <c r="T5175" s="11">
        <f t="shared" si="648"/>
        <v>0</v>
      </c>
      <c r="U5175" s="11">
        <f t="shared" si="648"/>
        <v>0</v>
      </c>
    </row>
    <row r="5176" spans="1:21" x14ac:dyDescent="0.2">
      <c r="A5176" s="5">
        <v>5226</v>
      </c>
      <c r="B5176" s="17">
        <v>17</v>
      </c>
      <c r="C5176" s="16">
        <v>10</v>
      </c>
      <c r="D5176" s="16">
        <v>1978</v>
      </c>
      <c r="E5176" s="18">
        <v>28985</v>
      </c>
      <c r="F5176" s="9" t="s">
        <v>2792</v>
      </c>
      <c r="G5176" s="3">
        <v>325000</v>
      </c>
      <c r="H5176" s="3">
        <v>47000000</v>
      </c>
      <c r="I5176" s="3">
        <v>70000000</v>
      </c>
      <c r="J5176" s="8" t="str">
        <f t="shared" si="642"/>
        <v/>
      </c>
      <c r="K5176" s="8" t="str">
        <f t="shared" si="643"/>
        <v/>
      </c>
      <c r="L5176" s="8" t="str">
        <f t="shared" si="644"/>
        <v>Halloween</v>
      </c>
      <c r="M5176" s="8">
        <f t="shared" si="645"/>
        <v>1</v>
      </c>
      <c r="N5176" s="8" t="str">
        <f t="shared" si="641"/>
        <v>Halloween (1978)</v>
      </c>
      <c r="O5176" s="10">
        <f>INDEX(cpi!$A$1:$M$106,MATCH($D5176,cpi!$A:$A,0),MATCH($C5176,cpi!$1:$1,0))</f>
        <v>67.099999999999994</v>
      </c>
      <c r="P5176" s="10">
        <f>cpi!$I$2</f>
        <v>245.51900000000001</v>
      </c>
      <c r="Q5176" s="10">
        <f t="shared" si="646"/>
        <v>3.6590014903129662</v>
      </c>
      <c r="R5176" s="8" t="str">
        <f t="shared" si="647"/>
        <v/>
      </c>
      <c r="S5176" s="11">
        <f t="shared" si="648"/>
        <v>1189175.4843517139</v>
      </c>
      <c r="T5176" s="11">
        <f t="shared" si="648"/>
        <v>171973070.04470941</v>
      </c>
      <c r="U5176" s="11">
        <f t="shared" si="648"/>
        <v>256130104.32190764</v>
      </c>
    </row>
    <row r="5177" spans="1:21" x14ac:dyDescent="0.2">
      <c r="A5177" s="5">
        <v>5227</v>
      </c>
      <c r="B5177" s="17">
        <v>1</v>
      </c>
      <c r="C5177" s="16">
        <v>1</v>
      </c>
      <c r="D5177" s="16">
        <v>1934</v>
      </c>
      <c r="E5177" s="18">
        <v>12420</v>
      </c>
      <c r="F5177" s="9" t="s">
        <v>5096</v>
      </c>
      <c r="G5177" s="3">
        <v>325000</v>
      </c>
      <c r="H5177">
        <v>2500000</v>
      </c>
      <c r="I5177">
        <v>2500000</v>
      </c>
      <c r="J5177" s="8" t="str">
        <f t="shared" si="642"/>
        <v/>
      </c>
      <c r="K5177" s="8" t="str">
        <f t="shared" si="643"/>
        <v/>
      </c>
      <c r="L5177" s="8" t="str">
        <f t="shared" si="644"/>
        <v>It Happened One Night</v>
      </c>
      <c r="M5177" s="8" t="str">
        <f t="shared" si="645"/>
        <v/>
      </c>
      <c r="N5177" s="8" t="str">
        <f t="shared" si="641"/>
        <v>It Happened One Night</v>
      </c>
      <c r="O5177" s="10">
        <f>INDEX(cpi!$A$1:$M$106,MATCH($D5177,cpi!$A:$A,0),MATCH($C5177,cpi!$1:$1,0))</f>
        <v>13.2</v>
      </c>
      <c r="P5177" s="10">
        <f>cpi!$I$2</f>
        <v>245.51900000000001</v>
      </c>
      <c r="Q5177" s="10">
        <f t="shared" si="646"/>
        <v>18.599924242424244</v>
      </c>
      <c r="R5177" s="8" t="str">
        <f t="shared" si="647"/>
        <v/>
      </c>
      <c r="S5177" s="11">
        <f t="shared" si="648"/>
        <v>6044975.3787878789</v>
      </c>
      <c r="T5177" s="11">
        <f t="shared" si="648"/>
        <v>46499810.606060609</v>
      </c>
      <c r="U5177" s="11">
        <f t="shared" si="648"/>
        <v>46499810.606060609</v>
      </c>
    </row>
    <row r="5178" spans="1:21" x14ac:dyDescent="0.2">
      <c r="A5178" s="5">
        <v>5228</v>
      </c>
      <c r="B5178" s="17">
        <v>25</v>
      </c>
      <c r="C5178" s="16">
        <v>6</v>
      </c>
      <c r="D5178" s="16">
        <v>2010</v>
      </c>
      <c r="E5178" s="18">
        <v>40914</v>
      </c>
      <c r="F5178" s="9" t="s">
        <v>5097</v>
      </c>
      <c r="G5178" s="3">
        <v>323000</v>
      </c>
      <c r="H5178">
        <v>110248</v>
      </c>
      <c r="I5178">
        <v>1373407</v>
      </c>
      <c r="J5178" s="8" t="str">
        <f t="shared" si="642"/>
        <v/>
      </c>
      <c r="K5178" s="8" t="str">
        <f t="shared" si="643"/>
        <v/>
      </c>
      <c r="L5178" s="8" t="str">
        <f t="shared" si="644"/>
        <v>Kynodontas</v>
      </c>
      <c r="M5178" s="8" t="str">
        <f t="shared" si="645"/>
        <v/>
      </c>
      <c r="N5178" s="8" t="str">
        <f t="shared" si="641"/>
        <v>Kynodontas</v>
      </c>
      <c r="O5178" s="10">
        <f>INDEX(cpi!$A$1:$M$106,MATCH($D5178,cpi!$A:$A,0),MATCH($C5178,cpi!$1:$1,0))</f>
        <v>217.965</v>
      </c>
      <c r="P5178" s="10">
        <f>cpi!$I$2</f>
        <v>245.51900000000001</v>
      </c>
      <c r="Q5178" s="10">
        <f t="shared" si="646"/>
        <v>1.1264147913655862</v>
      </c>
      <c r="R5178" s="8" t="str">
        <f t="shared" si="647"/>
        <v/>
      </c>
      <c r="S5178" s="11">
        <f t="shared" si="648"/>
        <v>363831.97761108435</v>
      </c>
      <c r="T5178" s="11">
        <f t="shared" si="648"/>
        <v>124184.97791847315</v>
      </c>
      <c r="U5178" s="11">
        <f t="shared" si="648"/>
        <v>1547025.9593650356</v>
      </c>
    </row>
    <row r="5179" spans="1:21" x14ac:dyDescent="0.2">
      <c r="A5179" s="5">
        <v>5229</v>
      </c>
      <c r="B5179" s="17">
        <v>24</v>
      </c>
      <c r="C5179" s="16">
        <v>11</v>
      </c>
      <c r="D5179" s="16">
        <v>1999</v>
      </c>
      <c r="E5179" s="18">
        <v>36871</v>
      </c>
      <c r="F5179" s="9" t="s">
        <v>5098</v>
      </c>
      <c r="G5179" s="3">
        <v>312000</v>
      </c>
      <c r="H5179">
        <v>1350248</v>
      </c>
      <c r="I5179">
        <v>1788168</v>
      </c>
      <c r="J5179" s="8" t="str">
        <f t="shared" si="642"/>
        <v/>
      </c>
      <c r="K5179" s="8" t="str">
        <f t="shared" si="643"/>
        <v/>
      </c>
      <c r="L5179" s="8" t="str">
        <f t="shared" si="644"/>
        <v>Tumbleweeds</v>
      </c>
      <c r="M5179" s="8" t="str">
        <f t="shared" si="645"/>
        <v/>
      </c>
      <c r="N5179" s="8" t="str">
        <f t="shared" si="641"/>
        <v>Tumbleweeds</v>
      </c>
      <c r="O5179" s="10">
        <f>INDEX(cpi!$A$1:$M$106,MATCH($D5179,cpi!$A:$A,0),MATCH($C5179,cpi!$1:$1,0))</f>
        <v>168.3</v>
      </c>
      <c r="P5179" s="10">
        <f>cpi!$I$2</f>
        <v>245.51900000000001</v>
      </c>
      <c r="Q5179" s="10">
        <f t="shared" si="646"/>
        <v>1.4588175876411169</v>
      </c>
      <c r="R5179" s="8" t="str">
        <f t="shared" si="647"/>
        <v/>
      </c>
      <c r="S5179" s="11">
        <f t="shared" si="648"/>
        <v>455151.08734402846</v>
      </c>
      <c r="T5179" s="11">
        <f t="shared" si="648"/>
        <v>1969765.5300772428</v>
      </c>
      <c r="U5179" s="11">
        <f t="shared" si="648"/>
        <v>2608610.9280570406</v>
      </c>
    </row>
    <row r="5180" spans="1:21" x14ac:dyDescent="0.2">
      <c r="A5180" s="5">
        <v>5230</v>
      </c>
      <c r="B5180" s="17">
        <v>14</v>
      </c>
      <c r="C5180" s="16">
        <v>11</v>
      </c>
      <c r="D5180" s="16">
        <v>2003</v>
      </c>
      <c r="E5180" s="18">
        <v>38028</v>
      </c>
      <c r="F5180" s="9" t="s">
        <v>5099</v>
      </c>
      <c r="G5180" s="3">
        <v>300000</v>
      </c>
      <c r="H5180">
        <v>7718961</v>
      </c>
      <c r="I5180">
        <v>7808524</v>
      </c>
      <c r="J5180" s="8" t="str">
        <f t="shared" si="642"/>
        <v/>
      </c>
      <c r="K5180" s="8" t="str">
        <f t="shared" si="643"/>
        <v/>
      </c>
      <c r="L5180" s="8" t="str">
        <f t="shared" si="644"/>
        <v>Tupac Resurrection</v>
      </c>
      <c r="M5180" s="8" t="str">
        <f t="shared" si="645"/>
        <v/>
      </c>
      <c r="N5180" s="8" t="str">
        <f t="shared" si="641"/>
        <v>Tupac Resurrection</v>
      </c>
      <c r="O5180" s="10">
        <f>INDEX(cpi!$A$1:$M$106,MATCH($D5180,cpi!$A:$A,0),MATCH($C5180,cpi!$1:$1,0))</f>
        <v>184.5</v>
      </c>
      <c r="P5180" s="10">
        <f>cpi!$I$2</f>
        <v>245.51900000000001</v>
      </c>
      <c r="Q5180" s="10">
        <f t="shared" si="646"/>
        <v>1.3307262872628727</v>
      </c>
      <c r="R5180" s="8" t="str">
        <f t="shared" si="647"/>
        <v/>
      </c>
      <c r="S5180" s="11">
        <f t="shared" si="648"/>
        <v>399217.88617886178</v>
      </c>
      <c r="T5180" s="11">
        <f t="shared" si="648"/>
        <v>10271824.31305691</v>
      </c>
      <c r="U5180" s="11">
        <f t="shared" si="648"/>
        <v>10391008.151523035</v>
      </c>
    </row>
    <row r="5181" spans="1:21" x14ac:dyDescent="0.2">
      <c r="A5181" s="5">
        <v>5231</v>
      </c>
      <c r="B5181" s="17">
        <v>10</v>
      </c>
      <c r="C5181" s="16">
        <v>3</v>
      </c>
      <c r="D5181" s="16">
        <v>2000</v>
      </c>
      <c r="E5181" s="18">
        <v>36802</v>
      </c>
      <c r="F5181" s="9" t="s">
        <v>5100</v>
      </c>
      <c r="G5181" s="3">
        <v>300000</v>
      </c>
      <c r="H5181">
        <v>2637726</v>
      </c>
      <c r="I5181">
        <v>2652515</v>
      </c>
      <c r="J5181" s="8" t="str">
        <f t="shared" si="642"/>
        <v/>
      </c>
      <c r="K5181" s="8" t="str">
        <f t="shared" si="643"/>
        <v/>
      </c>
      <c r="L5181" s="8" t="str">
        <f t="shared" si="644"/>
        <v>God's Army</v>
      </c>
      <c r="M5181" s="8" t="str">
        <f t="shared" si="645"/>
        <v/>
      </c>
      <c r="N5181" s="8" t="str">
        <f t="shared" si="641"/>
        <v>God's Army</v>
      </c>
      <c r="O5181" s="10">
        <f>INDEX(cpi!$A$1:$M$106,MATCH($D5181,cpi!$A:$A,0),MATCH($C5181,cpi!$1:$1,0))</f>
        <v>171.2</v>
      </c>
      <c r="P5181" s="10">
        <f>cpi!$I$2</f>
        <v>245.51900000000001</v>
      </c>
      <c r="Q5181" s="10">
        <f t="shared" si="646"/>
        <v>1.4341063084112151</v>
      </c>
      <c r="R5181" s="8" t="str">
        <f t="shared" si="647"/>
        <v/>
      </c>
      <c r="S5181" s="11">
        <f t="shared" si="648"/>
        <v>430231.89252336451</v>
      </c>
      <c r="T5181" s="11">
        <f t="shared" si="648"/>
        <v>3782779.4964602808</v>
      </c>
      <c r="U5181" s="11">
        <f t="shared" si="648"/>
        <v>3803988.4946553744</v>
      </c>
    </row>
    <row r="5182" spans="1:21" x14ac:dyDescent="0.2">
      <c r="A5182" s="5">
        <v>5232</v>
      </c>
      <c r="B5182" s="17">
        <v>17</v>
      </c>
      <c r="C5182" s="16">
        <v>10</v>
      </c>
      <c r="D5182" s="16">
        <v>2003</v>
      </c>
      <c r="E5182" s="18">
        <v>38117</v>
      </c>
      <c r="F5182" s="9" t="s">
        <v>5101</v>
      </c>
      <c r="G5182" s="3">
        <v>300000</v>
      </c>
      <c r="H5182">
        <v>2528664</v>
      </c>
      <c r="I5182">
        <v>3571253</v>
      </c>
      <c r="J5182" s="8" t="str">
        <f t="shared" si="642"/>
        <v/>
      </c>
      <c r="K5182" s="8" t="str">
        <f t="shared" si="643"/>
        <v/>
      </c>
      <c r="L5182" s="8" t="str">
        <f t="shared" si="644"/>
        <v>Pieces of April</v>
      </c>
      <c r="M5182" s="8" t="str">
        <f t="shared" si="645"/>
        <v/>
      </c>
      <c r="N5182" s="8" t="str">
        <f t="shared" si="641"/>
        <v>Pieces of April</v>
      </c>
      <c r="O5182" s="10">
        <f>INDEX(cpi!$A$1:$M$106,MATCH($D5182,cpi!$A:$A,0),MATCH($C5182,cpi!$1:$1,0))</f>
        <v>185</v>
      </c>
      <c r="P5182" s="10">
        <f>cpi!$I$2</f>
        <v>245.51900000000001</v>
      </c>
      <c r="Q5182" s="10">
        <f t="shared" si="646"/>
        <v>1.3271297297297298</v>
      </c>
      <c r="R5182" s="8" t="str">
        <f t="shared" si="647"/>
        <v/>
      </c>
      <c r="S5182" s="11">
        <f t="shared" si="648"/>
        <v>398138.91891891893</v>
      </c>
      <c r="T5182" s="11">
        <f t="shared" si="648"/>
        <v>3355865.1708972976</v>
      </c>
      <c r="U5182" s="11">
        <f t="shared" si="648"/>
        <v>4739516.0286864862</v>
      </c>
    </row>
    <row r="5183" spans="1:21" x14ac:dyDescent="0.2">
      <c r="A5183" s="5">
        <v>5233</v>
      </c>
      <c r="B5183" s="17">
        <v>20</v>
      </c>
      <c r="C5183" s="16">
        <v>9</v>
      </c>
      <c r="D5183" s="16">
        <v>1996</v>
      </c>
      <c r="E5183" s="18">
        <v>35651</v>
      </c>
      <c r="F5183" s="9" t="s">
        <v>5102</v>
      </c>
      <c r="G5183" s="3">
        <v>300000</v>
      </c>
      <c r="H5183" s="3">
        <v>1652472</v>
      </c>
      <c r="I5183" s="3">
        <v>2525984</v>
      </c>
      <c r="J5183" s="8" t="str">
        <f t="shared" si="642"/>
        <v/>
      </c>
      <c r="K5183" s="8" t="str">
        <f t="shared" si="643"/>
        <v/>
      </c>
      <c r="L5183" s="8" t="str">
        <f t="shared" si="644"/>
        <v>When The Cat's Away</v>
      </c>
      <c r="M5183" s="8" t="str">
        <f t="shared" si="645"/>
        <v/>
      </c>
      <c r="N5183" s="8" t="str">
        <f t="shared" si="641"/>
        <v>When The Cat's Away</v>
      </c>
      <c r="O5183" s="10">
        <f>INDEX(cpi!$A$1:$M$106,MATCH($D5183,cpi!$A:$A,0),MATCH($C5183,cpi!$1:$1,0))</f>
        <v>157.80000000000001</v>
      </c>
      <c r="P5183" s="10">
        <f>cpi!$I$2</f>
        <v>245.51900000000001</v>
      </c>
      <c r="Q5183" s="10">
        <f t="shared" si="646"/>
        <v>1.5558871989860583</v>
      </c>
      <c r="R5183" s="8" t="str">
        <f t="shared" si="647"/>
        <v/>
      </c>
      <c r="S5183" s="11">
        <f t="shared" si="648"/>
        <v>466766.15969581751</v>
      </c>
      <c r="T5183" s="11">
        <f t="shared" si="648"/>
        <v>2571060.0314828898</v>
      </c>
      <c r="U5183" s="11">
        <f t="shared" si="648"/>
        <v>3930146.1704435996</v>
      </c>
    </row>
    <row r="5184" spans="1:21" x14ac:dyDescent="0.2">
      <c r="A5184" s="5">
        <v>5234</v>
      </c>
      <c r="B5184" s="17">
        <v>10</v>
      </c>
      <c r="C5184" s="16">
        <v>12</v>
      </c>
      <c r="D5184" s="16">
        <v>2008</v>
      </c>
      <c r="E5184" s="18">
        <v>39733</v>
      </c>
      <c r="F5184" s="9" t="s">
        <v>5103</v>
      </c>
      <c r="G5184" s="3">
        <v>300000</v>
      </c>
      <c r="H5184">
        <v>865695</v>
      </c>
      <c r="I5184">
        <v>1416046</v>
      </c>
      <c r="J5184" s="8" t="str">
        <f t="shared" si="642"/>
        <v/>
      </c>
      <c r="K5184" s="8" t="str">
        <f t="shared" si="643"/>
        <v/>
      </c>
      <c r="L5184" s="8" t="str">
        <f t="shared" si="644"/>
        <v>Wendy and Lucy</v>
      </c>
      <c r="M5184" s="8" t="str">
        <f t="shared" si="645"/>
        <v/>
      </c>
      <c r="N5184" s="8" t="str">
        <f t="shared" si="641"/>
        <v>Wendy and Lucy</v>
      </c>
      <c r="O5184" s="10">
        <f>INDEX(cpi!$A$1:$M$106,MATCH($D5184,cpi!$A:$A,0),MATCH($C5184,cpi!$1:$1,0))</f>
        <v>210.22800000000001</v>
      </c>
      <c r="P5184" s="10">
        <f>cpi!$I$2</f>
        <v>245.51900000000001</v>
      </c>
      <c r="Q5184" s="10">
        <f t="shared" si="646"/>
        <v>1.1678701219628214</v>
      </c>
      <c r="R5184" s="8" t="str">
        <f t="shared" si="647"/>
        <v/>
      </c>
      <c r="S5184" s="11">
        <f t="shared" si="648"/>
        <v>350361.03658884641</v>
      </c>
      <c r="T5184" s="11">
        <f t="shared" si="648"/>
        <v>1011019.3252326046</v>
      </c>
      <c r="U5184" s="11">
        <f t="shared" si="648"/>
        <v>1653757.8147249653</v>
      </c>
    </row>
    <row r="5185" spans="1:21" x14ac:dyDescent="0.2">
      <c r="A5185" s="5">
        <v>5235</v>
      </c>
      <c r="B5185" s="17">
        <v>11</v>
      </c>
      <c r="C5185" s="16">
        <v>9</v>
      </c>
      <c r="D5185" s="16">
        <v>1998</v>
      </c>
      <c r="E5185" s="18">
        <v>36108</v>
      </c>
      <c r="F5185" s="9" t="s">
        <v>5104</v>
      </c>
      <c r="G5185" s="3">
        <v>300000</v>
      </c>
      <c r="H5185" s="3">
        <v>373615</v>
      </c>
      <c r="I5185" s="3">
        <v>373615</v>
      </c>
      <c r="J5185" s="8" t="str">
        <f t="shared" si="642"/>
        <v/>
      </c>
      <c r="K5185" s="8" t="str">
        <f t="shared" si="643"/>
        <v/>
      </c>
      <c r="L5185" s="8" t="str">
        <f t="shared" si="644"/>
        <v>Let's Talk About Sex</v>
      </c>
      <c r="M5185" s="8" t="str">
        <f t="shared" si="645"/>
        <v/>
      </c>
      <c r="N5185" s="8" t="str">
        <f t="shared" si="641"/>
        <v>Let's Talk About Sex</v>
      </c>
      <c r="O5185" s="10">
        <f>INDEX(cpi!$A$1:$M$106,MATCH($D5185,cpi!$A:$A,0),MATCH($C5185,cpi!$1:$1,0))</f>
        <v>163.6</v>
      </c>
      <c r="P5185" s="10">
        <f>cpi!$I$2</f>
        <v>245.51900000000001</v>
      </c>
      <c r="Q5185" s="10">
        <f t="shared" si="646"/>
        <v>1.5007273838630808</v>
      </c>
      <c r="R5185" s="8" t="str">
        <f t="shared" si="647"/>
        <v/>
      </c>
      <c r="S5185" s="11">
        <f t="shared" si="648"/>
        <v>450218.21515892423</v>
      </c>
      <c r="T5185" s="11">
        <f t="shared" si="648"/>
        <v>560694.26152200496</v>
      </c>
      <c r="U5185" s="11">
        <f t="shared" si="648"/>
        <v>560694.26152200496</v>
      </c>
    </row>
    <row r="5186" spans="1:21" x14ac:dyDescent="0.2">
      <c r="A5186" s="5">
        <v>5236</v>
      </c>
      <c r="B5186" s="17">
        <v>25</v>
      </c>
      <c r="C5186" s="16">
        <v>8</v>
      </c>
      <c r="D5186" s="16">
        <v>2006</v>
      </c>
      <c r="E5186" s="18">
        <v>39455</v>
      </c>
      <c r="F5186" s="9" t="s">
        <v>5105</v>
      </c>
      <c r="G5186" s="3">
        <v>300000</v>
      </c>
      <c r="H5186" s="3">
        <v>255923</v>
      </c>
      <c r="I5186" s="3">
        <v>399908</v>
      </c>
      <c r="J5186" s="8" t="str">
        <f t="shared" si="642"/>
        <v/>
      </c>
      <c r="K5186" s="8" t="str">
        <f t="shared" si="643"/>
        <v/>
      </c>
      <c r="L5186" s="8" t="str">
        <f t="shared" si="644"/>
        <v>Old Joy</v>
      </c>
      <c r="M5186" s="8" t="str">
        <f t="shared" si="645"/>
        <v/>
      </c>
      <c r="N5186" s="8" t="str">
        <f t="shared" ref="N5186:N5233" si="649">IF(M5186=1,L5186&amp;" ("&amp;D5186&amp;")",L5186)</f>
        <v>Old Joy</v>
      </c>
      <c r="O5186" s="10">
        <f>INDEX(cpi!$A$1:$M$106,MATCH($D5186,cpi!$A:$A,0),MATCH($C5186,cpi!$1:$1,0))</f>
        <v>203.9</v>
      </c>
      <c r="P5186" s="10">
        <f>cpi!$I$2</f>
        <v>245.51900000000001</v>
      </c>
      <c r="Q5186" s="10">
        <f t="shared" si="646"/>
        <v>1.204114762138303</v>
      </c>
      <c r="R5186" s="8" t="str">
        <f t="shared" si="647"/>
        <v/>
      </c>
      <c r="S5186" s="11">
        <f t="shared" si="648"/>
        <v>361234.42864149093</v>
      </c>
      <c r="T5186" s="11">
        <f t="shared" si="648"/>
        <v>308160.66227072093</v>
      </c>
      <c r="U5186" s="11">
        <f t="shared" si="648"/>
        <v>481535.12629720446</v>
      </c>
    </row>
    <row r="5187" spans="1:21" x14ac:dyDescent="0.2">
      <c r="A5187" s="5">
        <v>5237</v>
      </c>
      <c r="B5187" s="17">
        <v>15</v>
      </c>
      <c r="C5187" s="16">
        <v>7</v>
      </c>
      <c r="D5187" s="16">
        <v>2005</v>
      </c>
      <c r="E5187" s="18">
        <v>38783</v>
      </c>
      <c r="F5187" s="9" t="s">
        <v>5106</v>
      </c>
      <c r="G5187" s="3">
        <v>300000</v>
      </c>
      <c r="H5187" s="3">
        <v>87264</v>
      </c>
      <c r="I5187" s="3">
        <v>87264</v>
      </c>
      <c r="J5187" s="8" t="str">
        <f t="shared" ref="J5187:J5233" si="650">IF(I5187=0,1,"")</f>
        <v/>
      </c>
      <c r="K5187" s="8" t="str">
        <f t="shared" ref="K5187:K5233" si="651">IF(D5187&gt;2017,1,"")</f>
        <v/>
      </c>
      <c r="L5187" s="8" t="str">
        <f t="shared" ref="L5187:L5233" si="652">F5187</f>
        <v>First Morning</v>
      </c>
      <c r="M5187" s="8" t="str">
        <f t="shared" ref="M5187:M5233" si="653">IF(COUNTIF($L$2:$L$5233,L5187)&gt;1,1,"")</f>
        <v/>
      </c>
      <c r="N5187" s="8" t="str">
        <f t="shared" si="649"/>
        <v>First Morning</v>
      </c>
      <c r="O5187" s="10">
        <f>INDEX(cpi!$A$1:$M$106,MATCH($D5187,cpi!$A:$A,0),MATCH($C5187,cpi!$1:$1,0))</f>
        <v>195.4</v>
      </c>
      <c r="P5187" s="10">
        <f>cpi!$I$2</f>
        <v>245.51900000000001</v>
      </c>
      <c r="Q5187" s="10">
        <f t="shared" ref="Q5187:Q5233" si="654">P5187/O5187</f>
        <v>1.2564943705220062</v>
      </c>
      <c r="R5187" s="8" t="str">
        <f t="shared" ref="R5187:R5233" si="655">IF(ISERROR(Q5187),1,"")</f>
        <v/>
      </c>
      <c r="S5187" s="11">
        <f t="shared" ref="S5187:U5233" si="656">G5187*$Q5187</f>
        <v>376948.31115660188</v>
      </c>
      <c r="T5187" s="11">
        <f t="shared" si="656"/>
        <v>109646.72474923235</v>
      </c>
      <c r="U5187" s="11">
        <f t="shared" si="656"/>
        <v>109646.72474923235</v>
      </c>
    </row>
    <row r="5188" spans="1:21" x14ac:dyDescent="0.2">
      <c r="A5188" s="5">
        <v>5238</v>
      </c>
      <c r="B5188" s="17">
        <v>15</v>
      </c>
      <c r="C5188" s="16">
        <v>6</v>
      </c>
      <c r="D5188" s="16">
        <v>2007</v>
      </c>
      <c r="E5188" s="18">
        <v>39513</v>
      </c>
      <c r="F5188" s="9" t="s">
        <v>5107</v>
      </c>
      <c r="G5188" s="3">
        <v>300000</v>
      </c>
      <c r="H5188" s="3">
        <v>70807</v>
      </c>
      <c r="I5188" s="3">
        <v>70807</v>
      </c>
      <c r="J5188" s="8" t="str">
        <f t="shared" si="650"/>
        <v/>
      </c>
      <c r="K5188" s="8" t="str">
        <f t="shared" si="651"/>
        <v/>
      </c>
      <c r="L5188" s="8" t="str">
        <f t="shared" si="652"/>
        <v>Pierrot le fou</v>
      </c>
      <c r="M5188" s="8" t="str">
        <f t="shared" si="653"/>
        <v/>
      </c>
      <c r="N5188" s="8" t="str">
        <f t="shared" si="649"/>
        <v>Pierrot le fou</v>
      </c>
      <c r="O5188" s="10">
        <f>INDEX(cpi!$A$1:$M$106,MATCH($D5188,cpi!$A:$A,0),MATCH($C5188,cpi!$1:$1,0))</f>
        <v>208.352</v>
      </c>
      <c r="P5188" s="10">
        <f>cpi!$I$2</f>
        <v>245.51900000000001</v>
      </c>
      <c r="Q5188" s="10">
        <f t="shared" si="654"/>
        <v>1.1783856166487483</v>
      </c>
      <c r="R5188" s="8" t="str">
        <f t="shared" si="655"/>
        <v/>
      </c>
      <c r="S5188" s="11">
        <f t="shared" si="656"/>
        <v>353515.68499462446</v>
      </c>
      <c r="T5188" s="11">
        <f t="shared" si="656"/>
        <v>83437.950358047921</v>
      </c>
      <c r="U5188" s="11">
        <f t="shared" si="656"/>
        <v>83437.950358047921</v>
      </c>
    </row>
    <row r="5189" spans="1:21" x14ac:dyDescent="0.2">
      <c r="A5189" s="5">
        <v>5239</v>
      </c>
      <c r="B5189" s="17">
        <v>5</v>
      </c>
      <c r="C5189" s="16">
        <v>3</v>
      </c>
      <c r="D5189" s="16">
        <v>1997</v>
      </c>
      <c r="E5189" s="18">
        <v>35553</v>
      </c>
      <c r="F5189" s="9" t="s">
        <v>5108</v>
      </c>
      <c r="G5189" s="3">
        <v>300000</v>
      </c>
      <c r="H5189">
        <v>42735</v>
      </c>
      <c r="I5189">
        <v>42735</v>
      </c>
      <c r="J5189" s="8" t="str">
        <f t="shared" si="650"/>
        <v/>
      </c>
      <c r="K5189" s="8" t="str">
        <f t="shared" si="651"/>
        <v/>
      </c>
      <c r="L5189" s="8" t="str">
        <f t="shared" si="652"/>
        <v>The Watermelon Woman</v>
      </c>
      <c r="M5189" s="8" t="str">
        <f t="shared" si="653"/>
        <v/>
      </c>
      <c r="N5189" s="8" t="str">
        <f t="shared" si="649"/>
        <v>The Watermelon Woman</v>
      </c>
      <c r="O5189" s="10">
        <f>INDEX(cpi!$A$1:$M$106,MATCH($D5189,cpi!$A:$A,0),MATCH($C5189,cpi!$1:$1,0))</f>
        <v>160</v>
      </c>
      <c r="P5189" s="10">
        <f>cpi!$I$2</f>
        <v>245.51900000000001</v>
      </c>
      <c r="Q5189" s="10">
        <f t="shared" si="654"/>
        <v>1.53449375</v>
      </c>
      <c r="R5189" s="8" t="str">
        <f t="shared" si="655"/>
        <v/>
      </c>
      <c r="S5189" s="11">
        <f t="shared" si="656"/>
        <v>460348.125</v>
      </c>
      <c r="T5189" s="11">
        <f t="shared" si="656"/>
        <v>65576.590406250005</v>
      </c>
      <c r="U5189" s="11">
        <f t="shared" si="656"/>
        <v>65576.590406250005</v>
      </c>
    </row>
    <row r="5190" spans="1:21" x14ac:dyDescent="0.2">
      <c r="A5190" s="5">
        <v>5240</v>
      </c>
      <c r="B5190" s="17">
        <v>11</v>
      </c>
      <c r="C5190" s="16">
        <v>3</v>
      </c>
      <c r="D5190" s="16">
        <v>2011</v>
      </c>
      <c r="E5190" s="18">
        <v>40850</v>
      </c>
      <c r="F5190" s="9" t="s">
        <v>5109</v>
      </c>
      <c r="G5190" s="3">
        <v>300000</v>
      </c>
      <c r="H5190">
        <v>39475</v>
      </c>
      <c r="I5190">
        <v>39475</v>
      </c>
      <c r="J5190" s="8" t="str">
        <f t="shared" si="650"/>
        <v/>
      </c>
      <c r="K5190" s="8" t="str">
        <f t="shared" si="651"/>
        <v/>
      </c>
      <c r="L5190" s="8" t="str">
        <f t="shared" si="652"/>
        <v>3 Backyards</v>
      </c>
      <c r="M5190" s="8" t="str">
        <f t="shared" si="653"/>
        <v/>
      </c>
      <c r="N5190" s="8" t="str">
        <f t="shared" si="649"/>
        <v>3 Backyards</v>
      </c>
      <c r="O5190" s="10">
        <f>INDEX(cpi!$A$1:$M$106,MATCH($D5190,cpi!$A:$A,0),MATCH($C5190,cpi!$1:$1,0))</f>
        <v>223.46700000000001</v>
      </c>
      <c r="P5190" s="10">
        <f>cpi!$I$2</f>
        <v>245.51900000000001</v>
      </c>
      <c r="Q5190" s="10">
        <f t="shared" si="654"/>
        <v>1.0986812370506607</v>
      </c>
      <c r="R5190" s="8" t="str">
        <f t="shared" si="655"/>
        <v/>
      </c>
      <c r="S5190" s="11">
        <f t="shared" si="656"/>
        <v>329604.37111519818</v>
      </c>
      <c r="T5190" s="11">
        <f t="shared" si="656"/>
        <v>43370.441832574827</v>
      </c>
      <c r="U5190" s="11">
        <f t="shared" si="656"/>
        <v>43370.441832574827</v>
      </c>
    </row>
    <row r="5191" spans="1:21" x14ac:dyDescent="0.2">
      <c r="A5191" s="5">
        <v>5241</v>
      </c>
      <c r="B5191" s="17">
        <v>12</v>
      </c>
      <c r="C5191" s="16">
        <v>4</v>
      </c>
      <c r="D5191" s="16">
        <v>2006</v>
      </c>
      <c r="E5191" s="18">
        <v>39055</v>
      </c>
      <c r="F5191" s="9" t="s">
        <v>5110</v>
      </c>
      <c r="G5191" s="3">
        <v>300000</v>
      </c>
      <c r="H5191" s="3">
        <v>33312</v>
      </c>
      <c r="I5191" s="3">
        <v>33312</v>
      </c>
      <c r="J5191" s="8" t="str">
        <f t="shared" si="650"/>
        <v/>
      </c>
      <c r="K5191" s="8" t="str">
        <f t="shared" si="651"/>
        <v/>
      </c>
      <c r="L5191" s="8" t="str">
        <f t="shared" si="652"/>
        <v>Sisters in Law</v>
      </c>
      <c r="M5191" s="8" t="str">
        <f t="shared" si="653"/>
        <v/>
      </c>
      <c r="N5191" s="8" t="str">
        <f t="shared" si="649"/>
        <v>Sisters in Law</v>
      </c>
      <c r="O5191" s="10">
        <f>INDEX(cpi!$A$1:$M$106,MATCH($D5191,cpi!$A:$A,0),MATCH($C5191,cpi!$1:$1,0))</f>
        <v>201.5</v>
      </c>
      <c r="P5191" s="10">
        <f>cpi!$I$2</f>
        <v>245.51900000000001</v>
      </c>
      <c r="Q5191" s="10">
        <f t="shared" si="654"/>
        <v>1.2184565756823822</v>
      </c>
      <c r="R5191" s="8" t="str">
        <f t="shared" si="655"/>
        <v/>
      </c>
      <c r="S5191" s="11">
        <f t="shared" si="656"/>
        <v>365536.97270471463</v>
      </c>
      <c r="T5191" s="11">
        <f t="shared" si="656"/>
        <v>40589.225449131518</v>
      </c>
      <c r="U5191" s="11">
        <f t="shared" si="656"/>
        <v>40589.225449131518</v>
      </c>
    </row>
    <row r="5192" spans="1:21" x14ac:dyDescent="0.2">
      <c r="A5192" s="5">
        <v>5242</v>
      </c>
      <c r="B5192" s="17">
        <v>9</v>
      </c>
      <c r="C5192" s="16">
        <v>11</v>
      </c>
      <c r="D5192" s="16">
        <v>2012</v>
      </c>
      <c r="E5192" s="18">
        <v>41163</v>
      </c>
      <c r="F5192" s="9" t="s">
        <v>5111</v>
      </c>
      <c r="G5192" s="3">
        <v>300000</v>
      </c>
      <c r="H5192" s="3">
        <v>17241</v>
      </c>
      <c r="I5192" s="3">
        <v>17241</v>
      </c>
      <c r="J5192" s="8" t="str">
        <f t="shared" si="650"/>
        <v/>
      </c>
      <c r="K5192" s="8" t="str">
        <f t="shared" si="651"/>
        <v/>
      </c>
      <c r="L5192" s="8" t="str">
        <f t="shared" si="652"/>
        <v>Nothing But a Man</v>
      </c>
      <c r="M5192" s="8" t="str">
        <f t="shared" si="653"/>
        <v/>
      </c>
      <c r="N5192" s="8" t="str">
        <f t="shared" si="649"/>
        <v>Nothing But a Man</v>
      </c>
      <c r="O5192" s="10">
        <f>INDEX(cpi!$A$1:$M$106,MATCH($D5192,cpi!$A:$A,0),MATCH($C5192,cpi!$1:$1,0))</f>
        <v>230.221</v>
      </c>
      <c r="P5192" s="10">
        <f>cpi!$I$2</f>
        <v>245.51900000000001</v>
      </c>
      <c r="Q5192" s="10">
        <f t="shared" si="654"/>
        <v>1.0664491944696617</v>
      </c>
      <c r="R5192" s="8" t="str">
        <f t="shared" si="655"/>
        <v/>
      </c>
      <c r="S5192" s="11">
        <f t="shared" si="656"/>
        <v>319934.75834089849</v>
      </c>
      <c r="T5192" s="11">
        <f t="shared" si="656"/>
        <v>18386.650561851438</v>
      </c>
      <c r="U5192" s="11">
        <f t="shared" si="656"/>
        <v>18386.650561851438</v>
      </c>
    </row>
    <row r="5193" spans="1:21" x14ac:dyDescent="0.2">
      <c r="A5193" s="5">
        <v>5243</v>
      </c>
      <c r="B5193" s="17">
        <v>19</v>
      </c>
      <c r="C5193" s="16">
        <v>7</v>
      </c>
      <c r="D5193" s="16">
        <v>2002</v>
      </c>
      <c r="E5193" s="18">
        <v>37809</v>
      </c>
      <c r="F5193" s="9" t="s">
        <v>5112</v>
      </c>
      <c r="G5193" s="3">
        <v>300000</v>
      </c>
      <c r="H5193" s="3">
        <v>16892</v>
      </c>
      <c r="I5193" s="3">
        <v>2066892</v>
      </c>
      <c r="J5193" s="8" t="str">
        <f t="shared" si="650"/>
        <v/>
      </c>
      <c r="K5193" s="8" t="str">
        <f t="shared" si="651"/>
        <v/>
      </c>
      <c r="L5193" s="8" t="str">
        <f t="shared" si="652"/>
        <v>Ayurveda: Art of Being</v>
      </c>
      <c r="M5193" s="8" t="str">
        <f t="shared" si="653"/>
        <v/>
      </c>
      <c r="N5193" s="8" t="str">
        <f t="shared" si="649"/>
        <v>Ayurveda: Art of Being</v>
      </c>
      <c r="O5193" s="10">
        <f>INDEX(cpi!$A$1:$M$106,MATCH($D5193,cpi!$A:$A,0),MATCH($C5193,cpi!$1:$1,0))</f>
        <v>180.1</v>
      </c>
      <c r="P5193" s="10">
        <f>cpi!$I$2</f>
        <v>245.51900000000001</v>
      </c>
      <c r="Q5193" s="10">
        <f t="shared" si="654"/>
        <v>1.3632370905052749</v>
      </c>
      <c r="R5193" s="8" t="str">
        <f t="shared" si="655"/>
        <v/>
      </c>
      <c r="S5193" s="11">
        <f t="shared" si="656"/>
        <v>408971.12715158245</v>
      </c>
      <c r="T5193" s="11">
        <f t="shared" si="656"/>
        <v>23027.800932815102</v>
      </c>
      <c r="U5193" s="11">
        <f t="shared" si="656"/>
        <v>2817663.8364686286</v>
      </c>
    </row>
    <row r="5194" spans="1:21" x14ac:dyDescent="0.2">
      <c r="A5194" s="5">
        <v>5244</v>
      </c>
      <c r="B5194" s="17">
        <v>7</v>
      </c>
      <c r="C5194" s="16">
        <v>8</v>
      </c>
      <c r="D5194" s="16">
        <v>1998</v>
      </c>
      <c r="E5194" s="18">
        <v>35984</v>
      </c>
      <c r="F5194" s="9" t="s">
        <v>5113</v>
      </c>
      <c r="G5194" s="3">
        <v>300000</v>
      </c>
      <c r="H5194" s="3">
        <v>10876</v>
      </c>
      <c r="I5194" s="3">
        <v>10876</v>
      </c>
      <c r="J5194" s="8" t="str">
        <f t="shared" si="650"/>
        <v/>
      </c>
      <c r="K5194" s="8" t="str">
        <f t="shared" si="651"/>
        <v/>
      </c>
      <c r="L5194" s="8" t="str">
        <f t="shared" si="652"/>
        <v>First Love, Last Rites</v>
      </c>
      <c r="M5194" s="8" t="str">
        <f t="shared" si="653"/>
        <v/>
      </c>
      <c r="N5194" s="8" t="str">
        <f t="shared" si="649"/>
        <v>First Love, Last Rites</v>
      </c>
      <c r="O5194" s="10">
        <f>INDEX(cpi!$A$1:$M$106,MATCH($D5194,cpi!$A:$A,0),MATCH($C5194,cpi!$1:$1,0))</f>
        <v>163.4</v>
      </c>
      <c r="P5194" s="10">
        <f>cpi!$I$2</f>
        <v>245.51900000000001</v>
      </c>
      <c r="Q5194" s="10">
        <f t="shared" si="654"/>
        <v>1.5025642594859241</v>
      </c>
      <c r="R5194" s="8" t="str">
        <f t="shared" si="655"/>
        <v/>
      </c>
      <c r="S5194" s="11">
        <f t="shared" si="656"/>
        <v>450769.27784577722</v>
      </c>
      <c r="T5194" s="11">
        <f t="shared" si="656"/>
        <v>16341.88888616891</v>
      </c>
      <c r="U5194" s="11">
        <f t="shared" si="656"/>
        <v>16341.88888616891</v>
      </c>
    </row>
    <row r="5195" spans="1:21" x14ac:dyDescent="0.2">
      <c r="A5195" s="5">
        <v>5245</v>
      </c>
      <c r="B5195" s="17">
        <v>6</v>
      </c>
      <c r="C5195" s="16">
        <v>5</v>
      </c>
      <c r="D5195" s="16">
        <v>2005</v>
      </c>
      <c r="E5195" s="18">
        <v>38508</v>
      </c>
      <c r="F5195" s="9" t="s">
        <v>5114</v>
      </c>
      <c r="G5195" s="3">
        <v>300000</v>
      </c>
      <c r="H5195">
        <v>10514</v>
      </c>
      <c r="I5195">
        <v>10514</v>
      </c>
      <c r="J5195" s="8" t="str">
        <f t="shared" si="650"/>
        <v/>
      </c>
      <c r="K5195" s="8" t="str">
        <f t="shared" si="651"/>
        <v/>
      </c>
      <c r="L5195" s="8" t="str">
        <f t="shared" si="652"/>
        <v>Fighting Tommy Riley</v>
      </c>
      <c r="M5195" s="8" t="str">
        <f t="shared" si="653"/>
        <v/>
      </c>
      <c r="N5195" s="8" t="str">
        <f t="shared" si="649"/>
        <v>Fighting Tommy Riley</v>
      </c>
      <c r="O5195" s="10">
        <f>INDEX(cpi!$A$1:$M$106,MATCH($D5195,cpi!$A:$A,0),MATCH($C5195,cpi!$1:$1,0))</f>
        <v>194.4</v>
      </c>
      <c r="P5195" s="10">
        <f>cpi!$I$2</f>
        <v>245.51900000000001</v>
      </c>
      <c r="Q5195" s="10">
        <f t="shared" si="654"/>
        <v>1.2629578189300412</v>
      </c>
      <c r="R5195" s="8" t="str">
        <f t="shared" si="655"/>
        <v/>
      </c>
      <c r="S5195" s="11">
        <f t="shared" si="656"/>
        <v>378887.34567901236</v>
      </c>
      <c r="T5195" s="11">
        <f t="shared" si="656"/>
        <v>13278.738508230454</v>
      </c>
      <c r="U5195" s="11">
        <f t="shared" si="656"/>
        <v>13278.738508230454</v>
      </c>
    </row>
    <row r="5196" spans="1:21" x14ac:dyDescent="0.2">
      <c r="A5196" s="5">
        <v>5246</v>
      </c>
      <c r="B5196" s="17">
        <v>28</v>
      </c>
      <c r="C5196" s="16">
        <v>3</v>
      </c>
      <c r="D5196" s="16">
        <v>2014</v>
      </c>
      <c r="E5196" s="18">
        <v>42463</v>
      </c>
      <c r="F5196" s="9" t="s">
        <v>5115</v>
      </c>
      <c r="G5196" s="3">
        <v>300000</v>
      </c>
      <c r="H5196" s="3">
        <v>3496</v>
      </c>
      <c r="I5196" s="3">
        <v>3496</v>
      </c>
      <c r="J5196" s="8" t="str">
        <f t="shared" si="650"/>
        <v/>
      </c>
      <c r="K5196" s="8" t="str">
        <f t="shared" si="651"/>
        <v/>
      </c>
      <c r="L5196" s="8" t="str">
        <f t="shared" si="652"/>
        <v>Locker 13</v>
      </c>
      <c r="M5196" s="8" t="str">
        <f t="shared" si="653"/>
        <v/>
      </c>
      <c r="N5196" s="8" t="str">
        <f t="shared" si="649"/>
        <v>Locker 13</v>
      </c>
      <c r="O5196" s="10">
        <f>INDEX(cpi!$A$1:$M$106,MATCH($D5196,cpi!$A:$A,0),MATCH($C5196,cpi!$1:$1,0))</f>
        <v>236.29300000000001</v>
      </c>
      <c r="P5196" s="10">
        <f>cpi!$I$2</f>
        <v>245.51900000000001</v>
      </c>
      <c r="Q5196" s="10">
        <f t="shared" si="654"/>
        <v>1.0390447452950362</v>
      </c>
      <c r="R5196" s="8" t="str">
        <f t="shared" si="655"/>
        <v/>
      </c>
      <c r="S5196" s="11">
        <f t="shared" si="656"/>
        <v>311713.42358851084</v>
      </c>
      <c r="T5196" s="11">
        <f t="shared" si="656"/>
        <v>3632.5004295514468</v>
      </c>
      <c r="U5196" s="11">
        <f t="shared" si="656"/>
        <v>3632.5004295514468</v>
      </c>
    </row>
    <row r="5197" spans="1:21" x14ac:dyDescent="0.2">
      <c r="A5197" s="5">
        <v>5247</v>
      </c>
      <c r="B5197" s="17">
        <v>23</v>
      </c>
      <c r="C5197" s="16">
        <v>10</v>
      </c>
      <c r="D5197" s="16">
        <v>2015</v>
      </c>
      <c r="E5197" s="18">
        <v>42684</v>
      </c>
      <c r="F5197" s="9" t="s">
        <v>5116</v>
      </c>
      <c r="G5197" s="3">
        <v>300000</v>
      </c>
      <c r="H5197" s="3">
        <v>1711</v>
      </c>
      <c r="I5197" s="3">
        <v>1711</v>
      </c>
      <c r="J5197" s="8" t="str">
        <f t="shared" si="650"/>
        <v/>
      </c>
      <c r="K5197" s="8" t="str">
        <f t="shared" si="651"/>
        <v/>
      </c>
      <c r="L5197" s="8" t="str">
        <f t="shared" si="652"/>
        <v>The Looking Glass</v>
      </c>
      <c r="M5197" s="8" t="str">
        <f t="shared" si="653"/>
        <v/>
      </c>
      <c r="N5197" s="8" t="str">
        <f t="shared" si="649"/>
        <v>The Looking Glass</v>
      </c>
      <c r="O5197" s="10">
        <f>INDEX(cpi!$A$1:$M$106,MATCH($D5197,cpi!$A:$A,0),MATCH($C5197,cpi!$1:$1,0))</f>
        <v>237.83799999999999</v>
      </c>
      <c r="P5197" s="10">
        <f>cpi!$I$2</f>
        <v>245.51900000000001</v>
      </c>
      <c r="Q5197" s="10">
        <f t="shared" si="654"/>
        <v>1.0322950916169831</v>
      </c>
      <c r="R5197" s="8" t="str">
        <f t="shared" si="655"/>
        <v/>
      </c>
      <c r="S5197" s="11">
        <f t="shared" si="656"/>
        <v>309688.52748509491</v>
      </c>
      <c r="T5197" s="11">
        <f t="shared" si="656"/>
        <v>1766.256901756658</v>
      </c>
      <c r="U5197" s="11">
        <f t="shared" si="656"/>
        <v>1766.256901756658</v>
      </c>
    </row>
    <row r="5198" spans="1:21" x14ac:dyDescent="0.2">
      <c r="A5198" s="5">
        <v>5248</v>
      </c>
      <c r="B5198" s="17">
        <v>1</v>
      </c>
      <c r="C5198" s="16">
        <v>4</v>
      </c>
      <c r="D5198" s="16">
        <v>1975</v>
      </c>
      <c r="E5198" s="18">
        <v>27398</v>
      </c>
      <c r="F5198" s="9" t="s">
        <v>5117</v>
      </c>
      <c r="G5198" s="3">
        <v>300000</v>
      </c>
      <c r="H5198" s="3">
        <v>0</v>
      </c>
      <c r="I5198" s="3">
        <v>0</v>
      </c>
      <c r="J5198" s="8">
        <f t="shared" si="650"/>
        <v>1</v>
      </c>
      <c r="K5198" s="8" t="str">
        <f t="shared" si="651"/>
        <v/>
      </c>
      <c r="L5198" s="8" t="str">
        <f t="shared" si="652"/>
        <v>Death Race 2000</v>
      </c>
      <c r="M5198" s="8" t="str">
        <f t="shared" si="653"/>
        <v/>
      </c>
      <c r="N5198" s="8" t="str">
        <f t="shared" si="649"/>
        <v>Death Race 2000</v>
      </c>
      <c r="O5198" s="10">
        <f>INDEX(cpi!$A$1:$M$106,MATCH($D5198,cpi!$A:$A,0),MATCH($C5198,cpi!$1:$1,0))</f>
        <v>52.9</v>
      </c>
      <c r="P5198" s="10">
        <f>cpi!$I$2</f>
        <v>245.51900000000001</v>
      </c>
      <c r="Q5198" s="10">
        <f t="shared" si="654"/>
        <v>4.6411909262759927</v>
      </c>
      <c r="R5198" s="8" t="str">
        <f t="shared" si="655"/>
        <v/>
      </c>
      <c r="S5198" s="11">
        <f t="shared" si="656"/>
        <v>1392357.2778827979</v>
      </c>
      <c r="T5198" s="11">
        <f t="shared" si="656"/>
        <v>0</v>
      </c>
      <c r="U5198" s="11">
        <f t="shared" si="656"/>
        <v>0</v>
      </c>
    </row>
    <row r="5199" spans="1:21" x14ac:dyDescent="0.2">
      <c r="A5199" s="5">
        <v>5249</v>
      </c>
      <c r="B5199" s="17">
        <v>3</v>
      </c>
      <c r="C5199" s="16">
        <v>7</v>
      </c>
      <c r="D5199" s="16">
        <v>2012</v>
      </c>
      <c r="E5199" s="18">
        <v>40975</v>
      </c>
      <c r="F5199" s="9" t="s">
        <v>5118</v>
      </c>
      <c r="G5199" s="3">
        <v>300000</v>
      </c>
      <c r="H5199" s="3">
        <v>0</v>
      </c>
      <c r="I5199" s="3">
        <v>0</v>
      </c>
      <c r="J5199" s="8">
        <f t="shared" si="650"/>
        <v>1</v>
      </c>
      <c r="K5199" s="8" t="str">
        <f t="shared" si="651"/>
        <v/>
      </c>
      <c r="L5199" s="8" t="str">
        <f t="shared" si="652"/>
        <v>Some Guy Who Kills People</v>
      </c>
      <c r="M5199" s="8" t="str">
        <f t="shared" si="653"/>
        <v/>
      </c>
      <c r="N5199" s="8" t="str">
        <f t="shared" si="649"/>
        <v>Some Guy Who Kills People</v>
      </c>
      <c r="O5199" s="10">
        <f>INDEX(cpi!$A$1:$M$106,MATCH($D5199,cpi!$A:$A,0),MATCH($C5199,cpi!$1:$1,0))</f>
        <v>229.10400000000001</v>
      </c>
      <c r="P5199" s="10">
        <f>cpi!$I$2</f>
        <v>245.51900000000001</v>
      </c>
      <c r="Q5199" s="10">
        <f t="shared" si="654"/>
        <v>1.0716486835672883</v>
      </c>
      <c r="R5199" s="8" t="str">
        <f t="shared" si="655"/>
        <v/>
      </c>
      <c r="S5199" s="11">
        <f t="shared" si="656"/>
        <v>321494.60507018649</v>
      </c>
      <c r="T5199" s="11">
        <f t="shared" si="656"/>
        <v>0</v>
      </c>
      <c r="U5199" s="11">
        <f t="shared" si="656"/>
        <v>0</v>
      </c>
    </row>
    <row r="5200" spans="1:21" x14ac:dyDescent="0.2">
      <c r="A5200" s="5">
        <v>5250</v>
      </c>
      <c r="B5200" s="17">
        <v>7</v>
      </c>
      <c r="C5200" s="16">
        <v>8</v>
      </c>
      <c r="D5200" s="16">
        <v>2013</v>
      </c>
      <c r="E5200" s="18">
        <v>41463</v>
      </c>
      <c r="F5200" s="9" t="s">
        <v>5119</v>
      </c>
      <c r="G5200" s="3">
        <v>300000</v>
      </c>
      <c r="H5200" s="3">
        <v>0</v>
      </c>
      <c r="I5200" s="3">
        <v>0</v>
      </c>
      <c r="J5200" s="8">
        <f t="shared" si="650"/>
        <v>1</v>
      </c>
      <c r="K5200" s="8" t="str">
        <f t="shared" si="651"/>
        <v/>
      </c>
      <c r="L5200" s="8" t="str">
        <f t="shared" si="652"/>
        <v>Midnight Cabaret</v>
      </c>
      <c r="M5200" s="8" t="str">
        <f t="shared" si="653"/>
        <v/>
      </c>
      <c r="N5200" s="8" t="str">
        <f t="shared" si="649"/>
        <v>Midnight Cabaret</v>
      </c>
      <c r="O5200" s="10">
        <f>INDEX(cpi!$A$1:$M$106,MATCH($D5200,cpi!$A:$A,0),MATCH($C5200,cpi!$1:$1,0))</f>
        <v>233.87700000000001</v>
      </c>
      <c r="P5200" s="10">
        <f>cpi!$I$2</f>
        <v>245.51900000000001</v>
      </c>
      <c r="Q5200" s="10">
        <f t="shared" si="654"/>
        <v>1.0497783022699967</v>
      </c>
      <c r="R5200" s="8" t="str">
        <f t="shared" si="655"/>
        <v/>
      </c>
      <c r="S5200" s="11">
        <f t="shared" si="656"/>
        <v>314933.49068099901</v>
      </c>
      <c r="T5200" s="11">
        <f t="shared" si="656"/>
        <v>0</v>
      </c>
      <c r="U5200" s="11">
        <f t="shared" si="656"/>
        <v>0</v>
      </c>
    </row>
    <row r="5201" spans="1:21" x14ac:dyDescent="0.2">
      <c r="A5201" s="5">
        <v>5251</v>
      </c>
      <c r="B5201" s="17">
        <v>31</v>
      </c>
      <c r="C5201" s="16">
        <v>10</v>
      </c>
      <c r="D5201" s="16">
        <v>2014</v>
      </c>
      <c r="E5201" s="18">
        <v>42561</v>
      </c>
      <c r="F5201" s="9" t="s">
        <v>5120</v>
      </c>
      <c r="G5201" s="3">
        <v>300000</v>
      </c>
      <c r="H5201">
        <v>0</v>
      </c>
      <c r="I5201" s="3">
        <v>0</v>
      </c>
      <c r="J5201" s="8">
        <f t="shared" si="650"/>
        <v>1</v>
      </c>
      <c r="K5201" s="8" t="str">
        <f t="shared" si="651"/>
        <v/>
      </c>
      <c r="L5201" s="8" t="str">
        <f t="shared" si="652"/>
        <v>All You Need Is Love</v>
      </c>
      <c r="M5201" s="8" t="str">
        <f t="shared" si="653"/>
        <v/>
      </c>
      <c r="N5201" s="8" t="str">
        <f t="shared" si="649"/>
        <v>All You Need Is Love</v>
      </c>
      <c r="O5201" s="10">
        <f>INDEX(cpi!$A$1:$M$106,MATCH($D5201,cpi!$A:$A,0),MATCH($C5201,cpi!$1:$1,0))</f>
        <v>237.43299999999999</v>
      </c>
      <c r="P5201" s="10">
        <f>cpi!$I$2</f>
        <v>245.51900000000001</v>
      </c>
      <c r="Q5201" s="10">
        <f t="shared" si="654"/>
        <v>1.0340559231446345</v>
      </c>
      <c r="R5201" s="8" t="str">
        <f t="shared" si="655"/>
        <v/>
      </c>
      <c r="S5201" s="11">
        <f t="shared" si="656"/>
        <v>310216.77694339032</v>
      </c>
      <c r="T5201" s="11">
        <f t="shared" si="656"/>
        <v>0</v>
      </c>
      <c r="U5201" s="11">
        <f t="shared" si="656"/>
        <v>0</v>
      </c>
    </row>
    <row r="5202" spans="1:21" x14ac:dyDescent="0.2">
      <c r="A5202" s="5">
        <v>5253</v>
      </c>
      <c r="B5202" s="17">
        <v>10</v>
      </c>
      <c r="C5202" s="16">
        <v>3</v>
      </c>
      <c r="D5202" s="16">
        <v>2015</v>
      </c>
      <c r="E5202" s="18">
        <v>42280</v>
      </c>
      <c r="F5202" s="9" t="s">
        <v>5121</v>
      </c>
      <c r="G5202" s="3">
        <v>300000</v>
      </c>
      <c r="H5202">
        <v>0</v>
      </c>
      <c r="I5202">
        <v>0</v>
      </c>
      <c r="J5202" s="8">
        <f t="shared" si="650"/>
        <v>1</v>
      </c>
      <c r="K5202" s="8" t="str">
        <f t="shared" si="651"/>
        <v/>
      </c>
      <c r="L5202" s="8" t="str">
        <f t="shared" si="652"/>
        <v>Teeth and Blood</v>
      </c>
      <c r="M5202" s="8" t="str">
        <f t="shared" si="653"/>
        <v/>
      </c>
      <c r="N5202" s="8" t="str">
        <f t="shared" si="649"/>
        <v>Teeth and Blood</v>
      </c>
      <c r="O5202" s="10">
        <f>INDEX(cpi!$A$1:$M$106,MATCH($D5202,cpi!$A:$A,0),MATCH($C5202,cpi!$1:$1,0))</f>
        <v>236.119</v>
      </c>
      <c r="P5202" s="10">
        <f>cpi!$I$2</f>
        <v>245.51900000000001</v>
      </c>
      <c r="Q5202" s="10">
        <f t="shared" si="654"/>
        <v>1.0398104345690098</v>
      </c>
      <c r="R5202" s="8" t="str">
        <f t="shared" si="655"/>
        <v/>
      </c>
      <c r="S5202" s="11">
        <f t="shared" si="656"/>
        <v>311943.13037070294</v>
      </c>
      <c r="T5202" s="11">
        <f t="shared" si="656"/>
        <v>0</v>
      </c>
      <c r="U5202" s="11">
        <f t="shared" si="656"/>
        <v>0</v>
      </c>
    </row>
    <row r="5203" spans="1:21" x14ac:dyDescent="0.2">
      <c r="A5203" s="5">
        <v>5254</v>
      </c>
      <c r="B5203" s="17">
        <v>31</v>
      </c>
      <c r="C5203" s="16">
        <v>12</v>
      </c>
      <c r="D5203" s="16">
        <v>2015</v>
      </c>
      <c r="E5203" s="18">
        <v>42928</v>
      </c>
      <c r="F5203" s="9" t="s">
        <v>5122</v>
      </c>
      <c r="G5203" s="3">
        <v>300000</v>
      </c>
      <c r="H5203">
        <v>0</v>
      </c>
      <c r="I5203">
        <v>0</v>
      </c>
      <c r="J5203" s="8">
        <f t="shared" si="650"/>
        <v>1</v>
      </c>
      <c r="K5203" s="8" t="str">
        <f t="shared" si="651"/>
        <v/>
      </c>
      <c r="L5203" s="8" t="str">
        <f t="shared" si="652"/>
        <v>Walking to Paris</v>
      </c>
      <c r="M5203" s="8" t="str">
        <f t="shared" si="653"/>
        <v/>
      </c>
      <c r="N5203" s="8" t="str">
        <f t="shared" si="649"/>
        <v>Walking to Paris</v>
      </c>
      <c r="O5203" s="10">
        <f>INDEX(cpi!$A$1:$M$106,MATCH($D5203,cpi!$A:$A,0),MATCH($C5203,cpi!$1:$1,0))</f>
        <v>236.52500000000001</v>
      </c>
      <c r="P5203" s="10">
        <f>cpi!$I$2</f>
        <v>245.51900000000001</v>
      </c>
      <c r="Q5203" s="10">
        <f t="shared" si="654"/>
        <v>1.0380255786914703</v>
      </c>
      <c r="R5203" s="8" t="str">
        <f t="shared" si="655"/>
        <v/>
      </c>
      <c r="S5203" s="11">
        <f t="shared" si="656"/>
        <v>311407.67360744107</v>
      </c>
      <c r="T5203" s="11">
        <f t="shared" si="656"/>
        <v>0</v>
      </c>
      <c r="U5203" s="11">
        <f t="shared" si="656"/>
        <v>0</v>
      </c>
    </row>
    <row r="5204" spans="1:21" x14ac:dyDescent="0.2">
      <c r="A5204" s="5">
        <v>5255</v>
      </c>
      <c r="B5204" s="17">
        <v>31</v>
      </c>
      <c r="C5204" s="16">
        <v>12</v>
      </c>
      <c r="D5204" s="16">
        <v>2010</v>
      </c>
      <c r="E5204" s="18">
        <v>41102</v>
      </c>
      <c r="F5204" s="9" t="s">
        <v>5123</v>
      </c>
      <c r="G5204" s="3">
        <v>300000</v>
      </c>
      <c r="H5204">
        <v>0</v>
      </c>
      <c r="I5204">
        <v>0</v>
      </c>
      <c r="J5204" s="8">
        <f t="shared" si="650"/>
        <v>1</v>
      </c>
      <c r="K5204" s="8" t="str">
        <f t="shared" si="651"/>
        <v/>
      </c>
      <c r="L5204" s="8" t="str">
        <f t="shared" si="652"/>
        <v>Anderson's Cross</v>
      </c>
      <c r="M5204" s="8" t="str">
        <f t="shared" si="653"/>
        <v/>
      </c>
      <c r="N5204" s="8" t="str">
        <f t="shared" si="649"/>
        <v>Anderson's Cross</v>
      </c>
      <c r="O5204" s="10">
        <f>INDEX(cpi!$A$1:$M$106,MATCH($D5204,cpi!$A:$A,0),MATCH($C5204,cpi!$1:$1,0))</f>
        <v>219.179</v>
      </c>
      <c r="P5204" s="10">
        <f>cpi!$I$2</f>
        <v>245.51900000000001</v>
      </c>
      <c r="Q5204" s="10">
        <f t="shared" si="654"/>
        <v>1.1201757467640605</v>
      </c>
      <c r="R5204" s="8" t="str">
        <f t="shared" si="655"/>
        <v/>
      </c>
      <c r="S5204" s="11">
        <f t="shared" si="656"/>
        <v>336052.72402921814</v>
      </c>
      <c r="T5204" s="11">
        <f t="shared" si="656"/>
        <v>0</v>
      </c>
      <c r="U5204" s="11">
        <f t="shared" si="656"/>
        <v>0</v>
      </c>
    </row>
    <row r="5205" spans="1:21" x14ac:dyDescent="0.2">
      <c r="A5205" s="5">
        <v>5256</v>
      </c>
      <c r="B5205" s="17">
        <v>8</v>
      </c>
      <c r="C5205" s="16">
        <v>12</v>
      </c>
      <c r="D5205" s="16">
        <v>2015</v>
      </c>
      <c r="E5205" s="18">
        <v>42228</v>
      </c>
      <c r="F5205" s="9" t="s">
        <v>5124</v>
      </c>
      <c r="G5205" s="3">
        <v>300000</v>
      </c>
      <c r="H5205" s="3">
        <v>0</v>
      </c>
      <c r="I5205" s="3">
        <v>0</v>
      </c>
      <c r="J5205" s="8">
        <f t="shared" si="650"/>
        <v>1</v>
      </c>
      <c r="K5205" s="8" t="str">
        <f t="shared" si="651"/>
        <v/>
      </c>
      <c r="L5205" s="8" t="str">
        <f t="shared" si="652"/>
        <v>Amidst the Devil's Wings</v>
      </c>
      <c r="M5205" s="8" t="str">
        <f t="shared" si="653"/>
        <v/>
      </c>
      <c r="N5205" s="8" t="str">
        <f t="shared" si="649"/>
        <v>Amidst the Devil's Wings</v>
      </c>
      <c r="O5205" s="10">
        <f>INDEX(cpi!$A$1:$M$106,MATCH($D5205,cpi!$A:$A,0),MATCH($C5205,cpi!$1:$1,0))</f>
        <v>236.52500000000001</v>
      </c>
      <c r="P5205" s="10">
        <f>cpi!$I$2</f>
        <v>245.51900000000001</v>
      </c>
      <c r="Q5205" s="10">
        <f t="shared" si="654"/>
        <v>1.0380255786914703</v>
      </c>
      <c r="R5205" s="8" t="str">
        <f t="shared" si="655"/>
        <v/>
      </c>
      <c r="S5205" s="11">
        <f t="shared" si="656"/>
        <v>311407.67360744107</v>
      </c>
      <c r="T5205" s="11">
        <f t="shared" si="656"/>
        <v>0</v>
      </c>
      <c r="U5205" s="11">
        <f t="shared" si="656"/>
        <v>0</v>
      </c>
    </row>
    <row r="5206" spans="1:21" x14ac:dyDescent="0.2">
      <c r="A5206" s="5">
        <v>5257</v>
      </c>
      <c r="B5206" s="17">
        <v>31</v>
      </c>
      <c r="C5206" s="16">
        <v>12</v>
      </c>
      <c r="D5206" s="16">
        <v>2010</v>
      </c>
      <c r="E5206" s="18">
        <v>41102</v>
      </c>
      <c r="F5206" s="9" t="s">
        <v>5125</v>
      </c>
      <c r="G5206" s="3">
        <v>290000</v>
      </c>
      <c r="H5206">
        <v>0</v>
      </c>
      <c r="I5206">
        <v>0</v>
      </c>
      <c r="J5206" s="8">
        <f t="shared" si="650"/>
        <v>1</v>
      </c>
      <c r="K5206" s="8" t="str">
        <f t="shared" si="651"/>
        <v/>
      </c>
      <c r="L5206" s="8" t="str">
        <f t="shared" si="652"/>
        <v>Death Calls</v>
      </c>
      <c r="M5206" s="8" t="str">
        <f t="shared" si="653"/>
        <v/>
      </c>
      <c r="N5206" s="8" t="str">
        <f t="shared" si="649"/>
        <v>Death Calls</v>
      </c>
      <c r="O5206" s="10">
        <f>INDEX(cpi!$A$1:$M$106,MATCH($D5206,cpi!$A:$A,0),MATCH($C5206,cpi!$1:$1,0))</f>
        <v>219.179</v>
      </c>
      <c r="P5206" s="10">
        <f>cpi!$I$2</f>
        <v>245.51900000000001</v>
      </c>
      <c r="Q5206" s="10">
        <f t="shared" si="654"/>
        <v>1.1201757467640605</v>
      </c>
      <c r="R5206" s="8" t="str">
        <f t="shared" si="655"/>
        <v/>
      </c>
      <c r="S5206" s="11">
        <f t="shared" si="656"/>
        <v>324850.96656157757</v>
      </c>
      <c r="T5206" s="11">
        <f t="shared" si="656"/>
        <v>0</v>
      </c>
      <c r="U5206" s="11">
        <f t="shared" si="656"/>
        <v>0</v>
      </c>
    </row>
    <row r="5207" spans="1:21" x14ac:dyDescent="0.2">
      <c r="A5207" s="5">
        <v>5258</v>
      </c>
      <c r="B5207" s="17">
        <v>17</v>
      </c>
      <c r="C5207" s="16">
        <v>8</v>
      </c>
      <c r="D5207" s="16">
        <v>2012</v>
      </c>
      <c r="E5207" s="18">
        <v>41402</v>
      </c>
      <c r="F5207" s="9" t="s">
        <v>5126</v>
      </c>
      <c r="G5207" s="3">
        <v>270000</v>
      </c>
      <c r="H5207">
        <v>319285</v>
      </c>
      <c r="I5207">
        <v>830700</v>
      </c>
      <c r="J5207" s="8" t="str">
        <f t="shared" si="650"/>
        <v/>
      </c>
      <c r="K5207" s="8" t="str">
        <f t="shared" si="651"/>
        <v/>
      </c>
      <c r="L5207" s="8" t="str">
        <f t="shared" si="652"/>
        <v>Compliance</v>
      </c>
      <c r="M5207" s="8" t="str">
        <f t="shared" si="653"/>
        <v/>
      </c>
      <c r="N5207" s="8" t="str">
        <f t="shared" si="649"/>
        <v>Compliance</v>
      </c>
      <c r="O5207" s="10">
        <f>INDEX(cpi!$A$1:$M$106,MATCH($D5207,cpi!$A:$A,0),MATCH($C5207,cpi!$1:$1,0))</f>
        <v>230.37899999999999</v>
      </c>
      <c r="P5207" s="10">
        <f>cpi!$I$2</f>
        <v>245.51900000000001</v>
      </c>
      <c r="Q5207" s="10">
        <f t="shared" si="654"/>
        <v>1.0657177954587875</v>
      </c>
      <c r="R5207" s="8" t="str">
        <f t="shared" si="655"/>
        <v/>
      </c>
      <c r="S5207" s="11">
        <f t="shared" si="656"/>
        <v>287743.80477387266</v>
      </c>
      <c r="T5207" s="11">
        <f t="shared" si="656"/>
        <v>340267.70632305898</v>
      </c>
      <c r="U5207" s="11">
        <f t="shared" si="656"/>
        <v>885291.77268761478</v>
      </c>
    </row>
    <row r="5208" spans="1:21" x14ac:dyDescent="0.2">
      <c r="A5208" s="5">
        <v>5259</v>
      </c>
      <c r="B5208" s="17">
        <v>1</v>
      </c>
      <c r="C5208" s="16">
        <v>5</v>
      </c>
      <c r="D5208" s="16">
        <v>1981</v>
      </c>
      <c r="E5208" s="18">
        <v>29591</v>
      </c>
      <c r="F5208" s="9" t="s">
        <v>5127</v>
      </c>
      <c r="G5208" s="3">
        <v>250000</v>
      </c>
      <c r="H5208">
        <v>23894000</v>
      </c>
      <c r="I5208">
        <v>23894000</v>
      </c>
      <c r="J5208" s="8" t="str">
        <f t="shared" si="650"/>
        <v/>
      </c>
      <c r="K5208" s="8" t="str">
        <f t="shared" si="651"/>
        <v/>
      </c>
      <c r="L5208" s="8" t="str">
        <f t="shared" si="652"/>
        <v>Graduation Day</v>
      </c>
      <c r="M5208" s="8" t="str">
        <f t="shared" si="653"/>
        <v/>
      </c>
      <c r="N5208" s="8" t="str">
        <f t="shared" si="649"/>
        <v>Graduation Day</v>
      </c>
      <c r="O5208" s="10">
        <f>INDEX(cpi!$A$1:$M$106,MATCH($D5208,cpi!$A:$A,0),MATCH($C5208,cpi!$1:$1,0))</f>
        <v>89.8</v>
      </c>
      <c r="P5208" s="10">
        <f>cpi!$I$2</f>
        <v>245.51900000000001</v>
      </c>
      <c r="Q5208" s="10">
        <f t="shared" si="654"/>
        <v>2.7340645879732741</v>
      </c>
      <c r="R5208" s="8" t="str">
        <f t="shared" si="655"/>
        <v/>
      </c>
      <c r="S5208" s="11">
        <f t="shared" si="656"/>
        <v>683516.14699331857</v>
      </c>
      <c r="T5208" s="11">
        <f t="shared" si="656"/>
        <v>65327739.265033409</v>
      </c>
      <c r="U5208" s="11">
        <f t="shared" si="656"/>
        <v>65327739.265033409</v>
      </c>
    </row>
    <row r="5209" spans="1:21" x14ac:dyDescent="0.2">
      <c r="A5209" s="5">
        <v>5260</v>
      </c>
      <c r="B5209" s="17">
        <v>4</v>
      </c>
      <c r="C5209" s="16">
        <v>4</v>
      </c>
      <c r="D5209" s="16">
        <v>1997</v>
      </c>
      <c r="E5209" s="18">
        <v>35524</v>
      </c>
      <c r="F5209" s="9" t="s">
        <v>5128</v>
      </c>
      <c r="G5209" s="3">
        <v>250000</v>
      </c>
      <c r="H5209">
        <v>12006514</v>
      </c>
      <c r="I5209">
        <v>15155095</v>
      </c>
      <c r="J5209" s="8" t="str">
        <f t="shared" si="650"/>
        <v/>
      </c>
      <c r="K5209" s="8" t="str">
        <f t="shared" si="651"/>
        <v/>
      </c>
      <c r="L5209" s="8" t="str">
        <f t="shared" si="652"/>
        <v>Chasing Amy</v>
      </c>
      <c r="M5209" s="8" t="str">
        <f t="shared" si="653"/>
        <v/>
      </c>
      <c r="N5209" s="8" t="str">
        <f t="shared" si="649"/>
        <v>Chasing Amy</v>
      </c>
      <c r="O5209" s="10">
        <f>INDEX(cpi!$A$1:$M$106,MATCH($D5209,cpi!$A:$A,0),MATCH($C5209,cpi!$1:$1,0))</f>
        <v>160.19999999999999</v>
      </c>
      <c r="P5209" s="10">
        <f>cpi!$I$2</f>
        <v>245.51900000000001</v>
      </c>
      <c r="Q5209" s="10">
        <f t="shared" si="654"/>
        <v>1.532578027465668</v>
      </c>
      <c r="R5209" s="8" t="str">
        <f t="shared" si="655"/>
        <v/>
      </c>
      <c r="S5209" s="11">
        <f t="shared" si="656"/>
        <v>383144.50686641701</v>
      </c>
      <c r="T5209" s="11">
        <f t="shared" si="656"/>
        <v>18400919.542858928</v>
      </c>
      <c r="U5209" s="11">
        <f t="shared" si="656"/>
        <v>23226365.601154808</v>
      </c>
    </row>
    <row r="5210" spans="1:21" x14ac:dyDescent="0.2">
      <c r="A5210" s="5">
        <v>5261</v>
      </c>
      <c r="B5210" s="17">
        <v>28</v>
      </c>
      <c r="C5210" s="16">
        <v>6</v>
      </c>
      <c r="D5210" s="16">
        <v>2002</v>
      </c>
      <c r="E5210" s="18">
        <v>38083</v>
      </c>
      <c r="F5210" s="9" t="s">
        <v>5129</v>
      </c>
      <c r="G5210" s="3">
        <v>250000</v>
      </c>
      <c r="H5210">
        <v>4210379</v>
      </c>
      <c r="I5210">
        <v>4613482</v>
      </c>
      <c r="J5210" s="8" t="str">
        <f t="shared" si="650"/>
        <v/>
      </c>
      <c r="K5210" s="8" t="str">
        <f t="shared" si="651"/>
        <v/>
      </c>
      <c r="L5210" s="8" t="str">
        <f t="shared" si="652"/>
        <v>Lovely and Amazing</v>
      </c>
      <c r="M5210" s="8" t="str">
        <f t="shared" si="653"/>
        <v/>
      </c>
      <c r="N5210" s="8" t="str">
        <f t="shared" si="649"/>
        <v>Lovely and Amazing</v>
      </c>
      <c r="O5210" s="10">
        <f>INDEX(cpi!$A$1:$M$106,MATCH($D5210,cpi!$A:$A,0),MATCH($C5210,cpi!$1:$1,0))</f>
        <v>179.9</v>
      </c>
      <c r="P5210" s="10">
        <f>cpi!$I$2</f>
        <v>245.51900000000001</v>
      </c>
      <c r="Q5210" s="10">
        <f t="shared" si="654"/>
        <v>1.3647526403557533</v>
      </c>
      <c r="R5210" s="8" t="str">
        <f t="shared" si="655"/>
        <v/>
      </c>
      <c r="S5210" s="11">
        <f t="shared" si="656"/>
        <v>341188.16008893831</v>
      </c>
      <c r="T5210" s="11">
        <f t="shared" si="656"/>
        <v>5746125.8571484163</v>
      </c>
      <c r="U5210" s="11">
        <f t="shared" si="656"/>
        <v>6296261.7407337418</v>
      </c>
    </row>
    <row r="5211" spans="1:21" x14ac:dyDescent="0.2">
      <c r="A5211" s="5">
        <v>5262</v>
      </c>
      <c r="B5211" s="17">
        <v>11</v>
      </c>
      <c r="C5211" s="16">
        <v>4</v>
      </c>
      <c r="D5211" s="16">
        <v>2003</v>
      </c>
      <c r="E5211" s="18">
        <v>37929</v>
      </c>
      <c r="F5211" s="9" t="s">
        <v>5130</v>
      </c>
      <c r="G5211" s="3">
        <v>250000</v>
      </c>
      <c r="H5211" s="3">
        <v>3802390</v>
      </c>
      <c r="I5211" s="3">
        <v>3809226</v>
      </c>
      <c r="J5211" s="8" t="str">
        <f t="shared" si="650"/>
        <v/>
      </c>
      <c r="K5211" s="8" t="str">
        <f t="shared" si="651"/>
        <v/>
      </c>
      <c r="L5211" s="8" t="str">
        <f t="shared" si="652"/>
        <v>Better Luck Tomorrow</v>
      </c>
      <c r="M5211" s="8" t="str">
        <f t="shared" si="653"/>
        <v/>
      </c>
      <c r="N5211" s="8" t="str">
        <f t="shared" si="649"/>
        <v>Better Luck Tomorrow</v>
      </c>
      <c r="O5211" s="10">
        <f>INDEX(cpi!$A$1:$M$106,MATCH($D5211,cpi!$A:$A,0),MATCH($C5211,cpi!$1:$1,0))</f>
        <v>183.8</v>
      </c>
      <c r="P5211" s="10">
        <f>cpi!$I$2</f>
        <v>245.51900000000001</v>
      </c>
      <c r="Q5211" s="10">
        <f t="shared" si="654"/>
        <v>1.3357943416757345</v>
      </c>
      <c r="R5211" s="8" t="str">
        <f t="shared" si="655"/>
        <v/>
      </c>
      <c r="S5211" s="11">
        <f t="shared" si="656"/>
        <v>333948.58541893365</v>
      </c>
      <c r="T5211" s="11">
        <f t="shared" si="656"/>
        <v>5079211.0468443958</v>
      </c>
      <c r="U5211" s="11">
        <f t="shared" si="656"/>
        <v>5088342.5369640915</v>
      </c>
    </row>
    <row r="5212" spans="1:21" x14ac:dyDescent="0.2">
      <c r="A5212" s="5">
        <v>5263</v>
      </c>
      <c r="B5212" s="17">
        <v>28</v>
      </c>
      <c r="C5212" s="16">
        <v>10</v>
      </c>
      <c r="D5212" s="16">
        <v>2011</v>
      </c>
      <c r="E5212" s="18">
        <v>41374</v>
      </c>
      <c r="F5212" s="9" t="s">
        <v>5131</v>
      </c>
      <c r="G5212" s="3">
        <v>250000</v>
      </c>
      <c r="H5212" s="3">
        <v>3395391</v>
      </c>
      <c r="I5212" s="3">
        <v>3731489</v>
      </c>
      <c r="J5212" s="8" t="str">
        <f t="shared" si="650"/>
        <v/>
      </c>
      <c r="K5212" s="8" t="str">
        <f t="shared" si="651"/>
        <v/>
      </c>
      <c r="L5212" s="8" t="str">
        <f t="shared" si="652"/>
        <v>Like Crazy</v>
      </c>
      <c r="M5212" s="8" t="str">
        <f t="shared" si="653"/>
        <v/>
      </c>
      <c r="N5212" s="8" t="str">
        <f t="shared" si="649"/>
        <v>Like Crazy</v>
      </c>
      <c r="O5212" s="10">
        <f>INDEX(cpi!$A$1:$M$106,MATCH($D5212,cpi!$A:$A,0),MATCH($C5212,cpi!$1:$1,0))</f>
        <v>226.42099999999999</v>
      </c>
      <c r="P5212" s="10">
        <f>cpi!$I$2</f>
        <v>245.51900000000001</v>
      </c>
      <c r="Q5212" s="10">
        <f t="shared" si="654"/>
        <v>1.08434729994126</v>
      </c>
      <c r="R5212" s="8" t="str">
        <f t="shared" si="655"/>
        <v/>
      </c>
      <c r="S5212" s="11">
        <f t="shared" si="656"/>
        <v>271086.82498531498</v>
      </c>
      <c r="T5212" s="11">
        <f t="shared" si="656"/>
        <v>3681783.0630948548</v>
      </c>
      <c r="U5212" s="11">
        <f t="shared" si="656"/>
        <v>4046230.0219105124</v>
      </c>
    </row>
    <row r="5213" spans="1:21" x14ac:dyDescent="0.2">
      <c r="A5213" s="5">
        <v>5264</v>
      </c>
      <c r="B5213" s="17">
        <v>16</v>
      </c>
      <c r="C5213" s="16">
        <v>6</v>
      </c>
      <c r="D5213" s="16">
        <v>1995</v>
      </c>
      <c r="E5213" s="18">
        <v>35161</v>
      </c>
      <c r="F5213" s="9" t="s">
        <v>5132</v>
      </c>
      <c r="G5213" s="3">
        <v>250000</v>
      </c>
      <c r="H5213">
        <v>2210408</v>
      </c>
      <c r="I5213">
        <v>2477155</v>
      </c>
      <c r="J5213" s="8" t="str">
        <f t="shared" si="650"/>
        <v/>
      </c>
      <c r="K5213" s="8" t="str">
        <f t="shared" si="651"/>
        <v/>
      </c>
      <c r="L5213" s="8" t="str">
        <f t="shared" si="652"/>
        <v>The Incredibly True Adventure of Two Girls in Love</v>
      </c>
      <c r="M5213" s="8" t="str">
        <f t="shared" si="653"/>
        <v/>
      </c>
      <c r="N5213" s="8" t="str">
        <f t="shared" si="649"/>
        <v>The Incredibly True Adventure of Two Girls in Love</v>
      </c>
      <c r="O5213" s="10">
        <f>INDEX(cpi!$A$1:$M$106,MATCH($D5213,cpi!$A:$A,0),MATCH($C5213,cpi!$1:$1,0))</f>
        <v>152.5</v>
      </c>
      <c r="P5213" s="10">
        <f>cpi!$I$2</f>
        <v>245.51900000000001</v>
      </c>
      <c r="Q5213" s="10">
        <f t="shared" si="654"/>
        <v>1.6099606557377049</v>
      </c>
      <c r="R5213" s="8" t="str">
        <f t="shared" si="655"/>
        <v/>
      </c>
      <c r="S5213" s="11">
        <f t="shared" si="656"/>
        <v>402490.16393442621</v>
      </c>
      <c r="T5213" s="11">
        <f t="shared" si="656"/>
        <v>3558669.9131278689</v>
      </c>
      <c r="U5213" s="11">
        <f t="shared" si="656"/>
        <v>3988122.0881639342</v>
      </c>
    </row>
    <row r="5214" spans="1:21" x14ac:dyDescent="0.2">
      <c r="A5214" s="5">
        <v>5265</v>
      </c>
      <c r="B5214" s="17">
        <v>14</v>
      </c>
      <c r="C5214" s="16">
        <v>7</v>
      </c>
      <c r="D5214" s="16">
        <v>2000</v>
      </c>
      <c r="E5214" s="18">
        <v>36929</v>
      </c>
      <c r="F5214" s="9" t="s">
        <v>5133</v>
      </c>
      <c r="G5214" s="3">
        <v>250000</v>
      </c>
      <c r="H5214" s="3">
        <v>1055671</v>
      </c>
      <c r="I5214" s="3">
        <v>1157672</v>
      </c>
      <c r="J5214" s="8" t="str">
        <f t="shared" si="650"/>
        <v/>
      </c>
      <c r="K5214" s="8" t="str">
        <f t="shared" si="651"/>
        <v/>
      </c>
      <c r="L5214" s="8" t="str">
        <f t="shared" si="652"/>
        <v>Chuck&amp;Buck</v>
      </c>
      <c r="M5214" s="8" t="str">
        <f t="shared" si="653"/>
        <v/>
      </c>
      <c r="N5214" s="8" t="str">
        <f t="shared" si="649"/>
        <v>Chuck&amp;Buck</v>
      </c>
      <c r="O5214" s="10">
        <f>INDEX(cpi!$A$1:$M$106,MATCH($D5214,cpi!$A:$A,0),MATCH($C5214,cpi!$1:$1,0))</f>
        <v>172.8</v>
      </c>
      <c r="P5214" s="10">
        <f>cpi!$I$2</f>
        <v>245.51900000000001</v>
      </c>
      <c r="Q5214" s="10">
        <f t="shared" si="654"/>
        <v>1.4208275462962963</v>
      </c>
      <c r="R5214" s="8" t="str">
        <f t="shared" si="655"/>
        <v/>
      </c>
      <c r="S5214" s="11">
        <f t="shared" si="656"/>
        <v>355206.88657407404</v>
      </c>
      <c r="T5214" s="11">
        <f t="shared" si="656"/>
        <v>1499926.4366261573</v>
      </c>
      <c r="U5214" s="11">
        <f t="shared" si="656"/>
        <v>1644852.2671759259</v>
      </c>
    </row>
    <row r="5215" spans="1:21" x14ac:dyDescent="0.2">
      <c r="A5215" s="5">
        <v>5266</v>
      </c>
      <c r="B5215" s="17">
        <v>16</v>
      </c>
      <c r="C5215" s="16">
        <v>3</v>
      </c>
      <c r="D5215" s="16">
        <v>2001</v>
      </c>
      <c r="E5215" s="18">
        <v>37349</v>
      </c>
      <c r="F5215" s="9" t="s">
        <v>5134</v>
      </c>
      <c r="G5215" s="3">
        <v>250000</v>
      </c>
      <c r="H5215" s="3">
        <v>902835</v>
      </c>
      <c r="I5215" s="3">
        <v>1366235</v>
      </c>
      <c r="J5215" s="8" t="str">
        <f t="shared" si="650"/>
        <v/>
      </c>
      <c r="K5215" s="8" t="str">
        <f t="shared" si="651"/>
        <v/>
      </c>
      <c r="L5215" s="8" t="str">
        <f t="shared" si="652"/>
        <v>American Desi</v>
      </c>
      <c r="M5215" s="8" t="str">
        <f t="shared" si="653"/>
        <v/>
      </c>
      <c r="N5215" s="8" t="str">
        <f t="shared" si="649"/>
        <v>American Desi</v>
      </c>
      <c r="O5215" s="10">
        <f>INDEX(cpi!$A$1:$M$106,MATCH($D5215,cpi!$A:$A,0),MATCH($C5215,cpi!$1:$1,0))</f>
        <v>176.2</v>
      </c>
      <c r="P5215" s="10">
        <f>cpi!$I$2</f>
        <v>245.51900000000001</v>
      </c>
      <c r="Q5215" s="10">
        <f t="shared" si="654"/>
        <v>1.3934108967082861</v>
      </c>
      <c r="R5215" s="8" t="str">
        <f t="shared" si="655"/>
        <v/>
      </c>
      <c r="S5215" s="11">
        <f t="shared" si="656"/>
        <v>348352.72417707153</v>
      </c>
      <c r="T5215" s="11">
        <f t="shared" si="656"/>
        <v>1258020.1269296254</v>
      </c>
      <c r="U5215" s="11">
        <f t="shared" si="656"/>
        <v>1903726.7364642452</v>
      </c>
    </row>
    <row r="5216" spans="1:21" x14ac:dyDescent="0.2">
      <c r="A5216" s="5">
        <v>5267</v>
      </c>
      <c r="B5216" s="17">
        <v>11</v>
      </c>
      <c r="C5216" s="16">
        <v>9</v>
      </c>
      <c r="D5216" s="16">
        <v>1998</v>
      </c>
      <c r="E5216" s="18">
        <v>36108</v>
      </c>
      <c r="F5216" s="9" t="s">
        <v>5135</v>
      </c>
      <c r="G5216" s="3">
        <v>250000</v>
      </c>
      <c r="H5216">
        <v>489220</v>
      </c>
      <c r="I5216">
        <v>8969065</v>
      </c>
      <c r="J5216" s="8" t="str">
        <f t="shared" si="650"/>
        <v/>
      </c>
      <c r="K5216" s="8" t="str">
        <f t="shared" si="651"/>
        <v/>
      </c>
      <c r="L5216" s="8" t="str">
        <f t="shared" si="652"/>
        <v>Cube</v>
      </c>
      <c r="M5216" s="8" t="str">
        <f t="shared" si="653"/>
        <v/>
      </c>
      <c r="N5216" s="8" t="str">
        <f t="shared" si="649"/>
        <v>Cube</v>
      </c>
      <c r="O5216" s="10">
        <f>INDEX(cpi!$A$1:$M$106,MATCH($D5216,cpi!$A:$A,0),MATCH($C5216,cpi!$1:$1,0))</f>
        <v>163.6</v>
      </c>
      <c r="P5216" s="10">
        <f>cpi!$I$2</f>
        <v>245.51900000000001</v>
      </c>
      <c r="Q5216" s="10">
        <f t="shared" si="654"/>
        <v>1.5007273838630808</v>
      </c>
      <c r="R5216" s="8" t="str">
        <f t="shared" si="655"/>
        <v/>
      </c>
      <c r="S5216" s="11">
        <f t="shared" si="656"/>
        <v>375181.84596577019</v>
      </c>
      <c r="T5216" s="11">
        <f t="shared" si="656"/>
        <v>734185.85073349637</v>
      </c>
      <c r="U5216" s="11">
        <f t="shared" si="656"/>
        <v>13460121.453147924</v>
      </c>
    </row>
    <row r="5217" spans="1:21" x14ac:dyDescent="0.2">
      <c r="A5217" s="5">
        <v>5268</v>
      </c>
      <c r="B5217" s="17">
        <v>28</v>
      </c>
      <c r="C5217" s="16">
        <v>3</v>
      </c>
      <c r="D5217" s="16">
        <v>1997</v>
      </c>
      <c r="E5217" s="18">
        <v>36253</v>
      </c>
      <c r="F5217" s="9" t="s">
        <v>5136</v>
      </c>
      <c r="G5217" s="3">
        <v>250000</v>
      </c>
      <c r="H5217" s="3">
        <v>212285</v>
      </c>
      <c r="I5217" s="3">
        <v>743216</v>
      </c>
      <c r="J5217" s="8" t="str">
        <f t="shared" si="650"/>
        <v/>
      </c>
      <c r="K5217" s="8" t="str">
        <f t="shared" si="651"/>
        <v/>
      </c>
      <c r="L5217" s="8" t="str">
        <f t="shared" si="652"/>
        <v>Love and Other Catastrophes</v>
      </c>
      <c r="M5217" s="8" t="str">
        <f t="shared" si="653"/>
        <v/>
      </c>
      <c r="N5217" s="8" t="str">
        <f t="shared" si="649"/>
        <v>Love and Other Catastrophes</v>
      </c>
      <c r="O5217" s="10">
        <f>INDEX(cpi!$A$1:$M$106,MATCH($D5217,cpi!$A:$A,0),MATCH($C5217,cpi!$1:$1,0))</f>
        <v>160</v>
      </c>
      <c r="P5217" s="10">
        <f>cpi!$I$2</f>
        <v>245.51900000000001</v>
      </c>
      <c r="Q5217" s="10">
        <f t="shared" si="654"/>
        <v>1.53449375</v>
      </c>
      <c r="R5217" s="8" t="str">
        <f t="shared" si="655"/>
        <v/>
      </c>
      <c r="S5217" s="11">
        <f t="shared" si="656"/>
        <v>383623.4375</v>
      </c>
      <c r="T5217" s="11">
        <f t="shared" si="656"/>
        <v>325750.00571875001</v>
      </c>
      <c r="U5217" s="11">
        <f t="shared" si="656"/>
        <v>1140460.3069</v>
      </c>
    </row>
    <row r="5218" spans="1:21" x14ac:dyDescent="0.2">
      <c r="A5218" s="5">
        <v>5269</v>
      </c>
      <c r="B5218" s="17">
        <v>28</v>
      </c>
      <c r="C5218" s="16">
        <v>8</v>
      </c>
      <c r="D5218" s="16">
        <v>1998</v>
      </c>
      <c r="E5218" s="18">
        <v>36624</v>
      </c>
      <c r="F5218" s="9" t="s">
        <v>5137</v>
      </c>
      <c r="G5218" s="3">
        <v>250000</v>
      </c>
      <c r="H5218" s="3">
        <v>203134</v>
      </c>
      <c r="I5218" s="3">
        <v>203134</v>
      </c>
      <c r="J5218" s="8" t="str">
        <f t="shared" si="650"/>
        <v/>
      </c>
      <c r="K5218" s="8" t="str">
        <f t="shared" si="651"/>
        <v/>
      </c>
      <c r="L5218" s="8" t="str">
        <f t="shared" si="652"/>
        <v>I Married a Strange Person</v>
      </c>
      <c r="M5218" s="8" t="str">
        <f t="shared" si="653"/>
        <v/>
      </c>
      <c r="N5218" s="8" t="str">
        <f t="shared" si="649"/>
        <v>I Married a Strange Person</v>
      </c>
      <c r="O5218" s="10">
        <f>INDEX(cpi!$A$1:$M$106,MATCH($D5218,cpi!$A:$A,0),MATCH($C5218,cpi!$1:$1,0))</f>
        <v>163.4</v>
      </c>
      <c r="P5218" s="10">
        <f>cpi!$I$2</f>
        <v>245.51900000000001</v>
      </c>
      <c r="Q5218" s="10">
        <f t="shared" si="654"/>
        <v>1.5025642594859241</v>
      </c>
      <c r="R5218" s="8" t="str">
        <f t="shared" si="655"/>
        <v/>
      </c>
      <c r="S5218" s="11">
        <f t="shared" si="656"/>
        <v>375641.06487148104</v>
      </c>
      <c r="T5218" s="11">
        <f t="shared" si="656"/>
        <v>305221.88828641368</v>
      </c>
      <c r="U5218" s="11">
        <f t="shared" si="656"/>
        <v>305221.88828641368</v>
      </c>
    </row>
    <row r="5219" spans="1:21" x14ac:dyDescent="0.2">
      <c r="A5219" s="5">
        <v>5270</v>
      </c>
      <c r="B5219" s="17">
        <v>22</v>
      </c>
      <c r="C5219" s="16">
        <v>7</v>
      </c>
      <c r="D5219" s="16">
        <v>2005</v>
      </c>
      <c r="E5219" s="18">
        <v>38997</v>
      </c>
      <c r="F5219" s="9" t="s">
        <v>5138</v>
      </c>
      <c r="G5219" s="3">
        <v>250000</v>
      </c>
      <c r="H5219" s="3">
        <v>191862</v>
      </c>
      <c r="I5219" s="3">
        <v>191862</v>
      </c>
      <c r="J5219" s="8" t="str">
        <f t="shared" si="650"/>
        <v/>
      </c>
      <c r="K5219" s="8" t="str">
        <f t="shared" si="651"/>
        <v/>
      </c>
      <c r="L5219" s="8" t="str">
        <f t="shared" si="652"/>
        <v>November</v>
      </c>
      <c r="M5219" s="8" t="str">
        <f t="shared" si="653"/>
        <v/>
      </c>
      <c r="N5219" s="8" t="str">
        <f t="shared" si="649"/>
        <v>November</v>
      </c>
      <c r="O5219" s="10">
        <f>INDEX(cpi!$A$1:$M$106,MATCH($D5219,cpi!$A:$A,0),MATCH($C5219,cpi!$1:$1,0))</f>
        <v>195.4</v>
      </c>
      <c r="P5219" s="10">
        <f>cpi!$I$2</f>
        <v>245.51900000000001</v>
      </c>
      <c r="Q5219" s="10">
        <f t="shared" si="654"/>
        <v>1.2564943705220062</v>
      </c>
      <c r="R5219" s="8" t="str">
        <f t="shared" si="655"/>
        <v/>
      </c>
      <c r="S5219" s="11">
        <f t="shared" si="656"/>
        <v>314123.59263050155</v>
      </c>
      <c r="T5219" s="11">
        <f t="shared" si="656"/>
        <v>241073.52291709316</v>
      </c>
      <c r="U5219" s="11">
        <f t="shared" si="656"/>
        <v>241073.52291709316</v>
      </c>
    </row>
    <row r="5220" spans="1:21" x14ac:dyDescent="0.2">
      <c r="A5220" s="5">
        <v>5271</v>
      </c>
      <c r="B5220" s="17">
        <v>17</v>
      </c>
      <c r="C5220" s="16">
        <v>9</v>
      </c>
      <c r="D5220" s="16">
        <v>1999</v>
      </c>
      <c r="E5220" s="18">
        <v>36655</v>
      </c>
      <c r="F5220" s="9" t="s">
        <v>5139</v>
      </c>
      <c r="G5220" s="3">
        <v>250000</v>
      </c>
      <c r="H5220" s="3">
        <v>178095</v>
      </c>
      <c r="I5220" s="3">
        <v>178095</v>
      </c>
      <c r="J5220" s="8" t="str">
        <f t="shared" si="650"/>
        <v/>
      </c>
      <c r="K5220" s="8" t="str">
        <f t="shared" si="651"/>
        <v/>
      </c>
      <c r="L5220" s="8" t="str">
        <f t="shared" si="652"/>
        <v>Sugar Town</v>
      </c>
      <c r="M5220" s="8" t="str">
        <f t="shared" si="653"/>
        <v/>
      </c>
      <c r="N5220" s="8" t="str">
        <f t="shared" si="649"/>
        <v>Sugar Town</v>
      </c>
      <c r="O5220" s="10">
        <f>INDEX(cpi!$A$1:$M$106,MATCH($D5220,cpi!$A:$A,0),MATCH($C5220,cpi!$1:$1,0))</f>
        <v>167.9</v>
      </c>
      <c r="P5220" s="10">
        <f>cpi!$I$2</f>
        <v>245.51900000000001</v>
      </c>
      <c r="Q5220" s="10">
        <f t="shared" si="654"/>
        <v>1.4622930315664087</v>
      </c>
      <c r="R5220" s="8" t="str">
        <f t="shared" si="655"/>
        <v/>
      </c>
      <c r="S5220" s="11">
        <f t="shared" si="656"/>
        <v>365573.25789160217</v>
      </c>
      <c r="T5220" s="11">
        <f t="shared" si="656"/>
        <v>260427.07745681956</v>
      </c>
      <c r="U5220" s="11">
        <f t="shared" si="656"/>
        <v>260427.07745681956</v>
      </c>
    </row>
    <row r="5221" spans="1:21" x14ac:dyDescent="0.2">
      <c r="A5221" s="5">
        <v>5272</v>
      </c>
      <c r="B5221" s="17">
        <v>28</v>
      </c>
      <c r="C5221" s="16">
        <v>3</v>
      </c>
      <c r="D5221" s="16">
        <v>2008</v>
      </c>
      <c r="E5221" s="18">
        <v>40271</v>
      </c>
      <c r="F5221" s="9" t="s">
        <v>5140</v>
      </c>
      <c r="G5221" s="3">
        <v>250000</v>
      </c>
      <c r="H5221">
        <v>67665</v>
      </c>
      <c r="I5221">
        <v>67665</v>
      </c>
      <c r="J5221" s="8" t="str">
        <f t="shared" si="650"/>
        <v/>
      </c>
      <c r="K5221" s="8" t="str">
        <f t="shared" si="651"/>
        <v/>
      </c>
      <c r="L5221" s="8" t="str">
        <f t="shared" si="652"/>
        <v>Happy Valley</v>
      </c>
      <c r="M5221" s="8" t="str">
        <f t="shared" si="653"/>
        <v/>
      </c>
      <c r="N5221" s="8" t="str">
        <f t="shared" si="649"/>
        <v>Happy Valley</v>
      </c>
      <c r="O5221" s="10">
        <f>INDEX(cpi!$A$1:$M$106,MATCH($D5221,cpi!$A:$A,0),MATCH($C5221,cpi!$1:$1,0))</f>
        <v>213.52799999999999</v>
      </c>
      <c r="P5221" s="10">
        <f>cpi!$I$2</f>
        <v>245.51900000000001</v>
      </c>
      <c r="Q5221" s="10">
        <f t="shared" si="654"/>
        <v>1.1498211007455696</v>
      </c>
      <c r="R5221" s="8" t="str">
        <f t="shared" si="655"/>
        <v/>
      </c>
      <c r="S5221" s="11">
        <f t="shared" si="656"/>
        <v>287455.27518639242</v>
      </c>
      <c r="T5221" s="11">
        <f t="shared" si="656"/>
        <v>77802.644781948969</v>
      </c>
      <c r="U5221" s="11">
        <f t="shared" si="656"/>
        <v>77802.644781948969</v>
      </c>
    </row>
    <row r="5222" spans="1:21" x14ac:dyDescent="0.2">
      <c r="A5222" s="5">
        <v>5273</v>
      </c>
      <c r="B5222" s="17">
        <v>2</v>
      </c>
      <c r="C5222" s="16">
        <v>8</v>
      </c>
      <c r="D5222" s="16">
        <v>2013</v>
      </c>
      <c r="E5222" s="18">
        <v>41313</v>
      </c>
      <c r="F5222" s="9" t="s">
        <v>5141</v>
      </c>
      <c r="G5222" s="3">
        <v>250000</v>
      </c>
      <c r="H5222">
        <v>59671</v>
      </c>
      <c r="I5222">
        <v>62375</v>
      </c>
      <c r="J5222" s="8" t="str">
        <f t="shared" si="650"/>
        <v/>
      </c>
      <c r="K5222" s="8" t="str">
        <f t="shared" si="651"/>
        <v/>
      </c>
      <c r="L5222" s="8" t="str">
        <f t="shared" si="652"/>
        <v>The Canyons</v>
      </c>
      <c r="M5222" s="8" t="str">
        <f t="shared" si="653"/>
        <v/>
      </c>
      <c r="N5222" s="8" t="str">
        <f t="shared" si="649"/>
        <v>The Canyons</v>
      </c>
      <c r="O5222" s="10">
        <f>INDEX(cpi!$A$1:$M$106,MATCH($D5222,cpi!$A:$A,0),MATCH($C5222,cpi!$1:$1,0))</f>
        <v>233.87700000000001</v>
      </c>
      <c r="P5222" s="10">
        <f>cpi!$I$2</f>
        <v>245.51900000000001</v>
      </c>
      <c r="Q5222" s="10">
        <f t="shared" si="654"/>
        <v>1.0497783022699967</v>
      </c>
      <c r="R5222" s="8" t="str">
        <f t="shared" si="655"/>
        <v/>
      </c>
      <c r="S5222" s="11">
        <f t="shared" si="656"/>
        <v>262444.57556749915</v>
      </c>
      <c r="T5222" s="11">
        <f t="shared" si="656"/>
        <v>62641.321074752974</v>
      </c>
      <c r="U5222" s="11">
        <f t="shared" si="656"/>
        <v>65479.921604091047</v>
      </c>
    </row>
    <row r="5223" spans="1:21" x14ac:dyDescent="0.2">
      <c r="A5223" s="5">
        <v>5274</v>
      </c>
      <c r="B5223" s="17">
        <v>28</v>
      </c>
      <c r="C5223" s="16">
        <v>6</v>
      </c>
      <c r="D5223" s="16">
        <v>2006</v>
      </c>
      <c r="E5223" s="18">
        <v>39544</v>
      </c>
      <c r="F5223" s="9" t="s">
        <v>5142</v>
      </c>
      <c r="G5223" s="3">
        <v>250000</v>
      </c>
      <c r="H5223">
        <v>51540</v>
      </c>
      <c r="I5223">
        <v>51540</v>
      </c>
      <c r="J5223" s="8" t="str">
        <f t="shared" si="650"/>
        <v/>
      </c>
      <c r="K5223" s="8" t="str">
        <f t="shared" si="651"/>
        <v/>
      </c>
      <c r="L5223" s="8" t="str">
        <f t="shared" si="652"/>
        <v>The Motel</v>
      </c>
      <c r="M5223" s="8" t="str">
        <f t="shared" si="653"/>
        <v/>
      </c>
      <c r="N5223" s="8" t="str">
        <f t="shared" si="649"/>
        <v>The Motel</v>
      </c>
      <c r="O5223" s="10">
        <f>INDEX(cpi!$A$1:$M$106,MATCH($D5223,cpi!$A:$A,0),MATCH($C5223,cpi!$1:$1,0))</f>
        <v>202.9</v>
      </c>
      <c r="P5223" s="10">
        <f>cpi!$I$2</f>
        <v>245.51900000000001</v>
      </c>
      <c r="Q5223" s="10">
        <f t="shared" si="654"/>
        <v>1.2100492853622473</v>
      </c>
      <c r="R5223" s="8" t="str">
        <f t="shared" si="655"/>
        <v/>
      </c>
      <c r="S5223" s="11">
        <f t="shared" si="656"/>
        <v>302512.32134056184</v>
      </c>
      <c r="T5223" s="11">
        <f t="shared" si="656"/>
        <v>62365.940167570225</v>
      </c>
      <c r="U5223" s="11">
        <f t="shared" si="656"/>
        <v>62365.940167570225</v>
      </c>
    </row>
    <row r="5224" spans="1:21" x14ac:dyDescent="0.2">
      <c r="A5224" s="5">
        <v>5275</v>
      </c>
      <c r="B5224" s="17">
        <v>15</v>
      </c>
      <c r="C5224" s="16">
        <v>7</v>
      </c>
      <c r="D5224" s="16">
        <v>2005</v>
      </c>
      <c r="E5224" s="18">
        <v>38783</v>
      </c>
      <c r="F5224" s="9" t="s">
        <v>5143</v>
      </c>
      <c r="G5224" s="3">
        <v>250000</v>
      </c>
      <c r="H5224" s="3">
        <v>49772</v>
      </c>
      <c r="I5224" s="3">
        <v>237816</v>
      </c>
      <c r="J5224" s="8" t="str">
        <f t="shared" si="650"/>
        <v/>
      </c>
      <c r="K5224" s="8" t="str">
        <f t="shared" si="651"/>
        <v/>
      </c>
      <c r="L5224" s="8" t="str">
        <f t="shared" si="652"/>
        <v>On the Outs</v>
      </c>
      <c r="M5224" s="8" t="str">
        <f t="shared" si="653"/>
        <v/>
      </c>
      <c r="N5224" s="8" t="str">
        <f t="shared" si="649"/>
        <v>On the Outs</v>
      </c>
      <c r="O5224" s="10">
        <f>INDEX(cpi!$A$1:$M$106,MATCH($D5224,cpi!$A:$A,0),MATCH($C5224,cpi!$1:$1,0))</f>
        <v>195.4</v>
      </c>
      <c r="P5224" s="10">
        <f>cpi!$I$2</f>
        <v>245.51900000000001</v>
      </c>
      <c r="Q5224" s="10">
        <f t="shared" si="654"/>
        <v>1.2564943705220062</v>
      </c>
      <c r="R5224" s="8" t="str">
        <f t="shared" si="655"/>
        <v/>
      </c>
      <c r="S5224" s="11">
        <f t="shared" si="656"/>
        <v>314123.59263050155</v>
      </c>
      <c r="T5224" s="11">
        <f t="shared" si="656"/>
        <v>62538.237809621292</v>
      </c>
      <c r="U5224" s="11">
        <f t="shared" si="656"/>
        <v>298814.46522006142</v>
      </c>
    </row>
    <row r="5225" spans="1:21" x14ac:dyDescent="0.2">
      <c r="A5225" s="5">
        <v>5276</v>
      </c>
      <c r="B5225" s="17">
        <v>14</v>
      </c>
      <c r="C5225" s="16">
        <v>12</v>
      </c>
      <c r="D5225" s="16">
        <v>2007</v>
      </c>
      <c r="E5225" s="18">
        <v>39490</v>
      </c>
      <c r="F5225" s="9" t="s">
        <v>5144</v>
      </c>
      <c r="G5225" s="3">
        <v>250000</v>
      </c>
      <c r="H5225" s="3">
        <v>46026</v>
      </c>
      <c r="I5225" s="3">
        <v>284174</v>
      </c>
      <c r="J5225" s="8" t="str">
        <f t="shared" si="650"/>
        <v/>
      </c>
      <c r="K5225" s="8" t="str">
        <f t="shared" si="651"/>
        <v/>
      </c>
      <c r="L5225" s="8" t="str">
        <f t="shared" si="652"/>
        <v>Shotgun Stories</v>
      </c>
      <c r="M5225" s="8" t="str">
        <f t="shared" si="653"/>
        <v/>
      </c>
      <c r="N5225" s="8" t="str">
        <f t="shared" si="649"/>
        <v>Shotgun Stories</v>
      </c>
      <c r="O5225" s="10">
        <f>INDEX(cpi!$A$1:$M$106,MATCH($D5225,cpi!$A:$A,0),MATCH($C5225,cpi!$1:$1,0))</f>
        <v>210.036</v>
      </c>
      <c r="P5225" s="10">
        <f>cpi!$I$2</f>
        <v>245.51900000000001</v>
      </c>
      <c r="Q5225" s="10">
        <f t="shared" si="654"/>
        <v>1.1689377059170809</v>
      </c>
      <c r="R5225" s="8" t="str">
        <f t="shared" si="655"/>
        <v/>
      </c>
      <c r="S5225" s="11">
        <f t="shared" si="656"/>
        <v>292234.42647927022</v>
      </c>
      <c r="T5225" s="11">
        <f t="shared" si="656"/>
        <v>53801.526852539566</v>
      </c>
      <c r="U5225" s="11">
        <f t="shared" si="656"/>
        <v>332181.70364128053</v>
      </c>
    </row>
    <row r="5226" spans="1:21" x14ac:dyDescent="0.2">
      <c r="A5226" s="5">
        <v>5277</v>
      </c>
      <c r="B5226" s="17">
        <v>6</v>
      </c>
      <c r="C5226" s="16">
        <v>6</v>
      </c>
      <c r="D5226" s="16">
        <v>2014</v>
      </c>
      <c r="E5226" s="18">
        <v>41796</v>
      </c>
      <c r="F5226" s="9" t="s">
        <v>5145</v>
      </c>
      <c r="G5226" s="3">
        <v>250000</v>
      </c>
      <c r="H5226" s="3">
        <v>18823</v>
      </c>
      <c r="I5226" s="3">
        <v>18823</v>
      </c>
      <c r="J5226" s="8" t="str">
        <f t="shared" si="650"/>
        <v/>
      </c>
      <c r="K5226" s="8" t="str">
        <f t="shared" si="651"/>
        <v/>
      </c>
      <c r="L5226" s="8" t="str">
        <f t="shared" si="652"/>
        <v>Test</v>
      </c>
      <c r="M5226" s="8" t="str">
        <f t="shared" si="653"/>
        <v/>
      </c>
      <c r="N5226" s="8" t="str">
        <f t="shared" si="649"/>
        <v>Test</v>
      </c>
      <c r="O5226" s="10">
        <f>INDEX(cpi!$A$1:$M$106,MATCH($D5226,cpi!$A:$A,0),MATCH($C5226,cpi!$1:$1,0))</f>
        <v>238.34299999999999</v>
      </c>
      <c r="P5226" s="10">
        <f>cpi!$I$2</f>
        <v>245.51900000000001</v>
      </c>
      <c r="Q5226" s="10">
        <f t="shared" si="654"/>
        <v>1.0301078697507375</v>
      </c>
      <c r="R5226" s="8" t="str">
        <f t="shared" si="655"/>
        <v/>
      </c>
      <c r="S5226" s="11">
        <f t="shared" si="656"/>
        <v>257526.96743768439</v>
      </c>
      <c r="T5226" s="11">
        <f t="shared" si="656"/>
        <v>19389.720432318132</v>
      </c>
      <c r="U5226" s="11">
        <f t="shared" si="656"/>
        <v>19389.720432318132</v>
      </c>
    </row>
    <row r="5227" spans="1:21" x14ac:dyDescent="0.2">
      <c r="A5227" s="5">
        <v>5278</v>
      </c>
      <c r="B5227" s="17">
        <v>8</v>
      </c>
      <c r="C5227" s="16">
        <v>1</v>
      </c>
      <c r="D5227" s="16">
        <v>1999</v>
      </c>
      <c r="E5227" s="18">
        <v>36373</v>
      </c>
      <c r="F5227" s="9" t="s">
        <v>5146</v>
      </c>
      <c r="G5227" s="3">
        <v>250000</v>
      </c>
      <c r="H5227" s="3">
        <v>18195</v>
      </c>
      <c r="I5227" s="3">
        <v>20628</v>
      </c>
      <c r="J5227" s="8" t="str">
        <f t="shared" si="650"/>
        <v/>
      </c>
      <c r="K5227" s="8" t="str">
        <f t="shared" si="651"/>
        <v/>
      </c>
      <c r="L5227" s="8" t="str">
        <f t="shared" si="652"/>
        <v>Sticky Fingers of Time</v>
      </c>
      <c r="M5227" s="8" t="str">
        <f t="shared" si="653"/>
        <v/>
      </c>
      <c r="N5227" s="8" t="str">
        <f t="shared" si="649"/>
        <v>Sticky Fingers of Time</v>
      </c>
      <c r="O5227" s="10">
        <f>INDEX(cpi!$A$1:$M$106,MATCH($D5227,cpi!$A:$A,0),MATCH($C5227,cpi!$1:$1,0))</f>
        <v>164.3</v>
      </c>
      <c r="P5227" s="10">
        <f>cpi!$I$2</f>
        <v>245.51900000000001</v>
      </c>
      <c r="Q5227" s="10">
        <f t="shared" si="654"/>
        <v>1.4943335362142423</v>
      </c>
      <c r="R5227" s="8" t="str">
        <f t="shared" si="655"/>
        <v/>
      </c>
      <c r="S5227" s="11">
        <f t="shared" si="656"/>
        <v>373583.38405356056</v>
      </c>
      <c r="T5227" s="11">
        <f t="shared" si="656"/>
        <v>27189.398691418137</v>
      </c>
      <c r="U5227" s="11">
        <f t="shared" si="656"/>
        <v>30825.112185027388</v>
      </c>
    </row>
    <row r="5228" spans="1:21" x14ac:dyDescent="0.2">
      <c r="A5228" s="5">
        <v>5279</v>
      </c>
      <c r="B5228" s="17">
        <v>15</v>
      </c>
      <c r="C5228" s="16">
        <v>8</v>
      </c>
      <c r="D5228" s="16">
        <v>2014</v>
      </c>
      <c r="E5228" s="18">
        <v>42071</v>
      </c>
      <c r="F5228" s="9" t="s">
        <v>5147</v>
      </c>
      <c r="G5228" s="3">
        <v>250000</v>
      </c>
      <c r="H5228">
        <v>12848</v>
      </c>
      <c r="I5228">
        <v>12848</v>
      </c>
      <c r="J5228" s="8" t="str">
        <f t="shared" si="650"/>
        <v/>
      </c>
      <c r="K5228" s="8" t="str">
        <f t="shared" si="651"/>
        <v/>
      </c>
      <c r="L5228" s="8" t="str">
        <f t="shared" si="652"/>
        <v>Night Lights</v>
      </c>
      <c r="M5228" s="8" t="str">
        <f t="shared" si="653"/>
        <v/>
      </c>
      <c r="N5228" s="8" t="str">
        <f t="shared" si="649"/>
        <v>Night Lights</v>
      </c>
      <c r="O5228" s="10">
        <f>INDEX(cpi!$A$1:$M$106,MATCH($D5228,cpi!$A:$A,0),MATCH($C5228,cpi!$1:$1,0))</f>
        <v>237.852</v>
      </c>
      <c r="P5228" s="10">
        <f>cpi!$I$2</f>
        <v>245.51900000000001</v>
      </c>
      <c r="Q5228" s="10">
        <f t="shared" si="654"/>
        <v>1.0322343305921329</v>
      </c>
      <c r="R5228" s="8" t="str">
        <f t="shared" si="655"/>
        <v/>
      </c>
      <c r="S5228" s="11">
        <f t="shared" si="656"/>
        <v>258058.58264803322</v>
      </c>
      <c r="T5228" s="11">
        <f t="shared" si="656"/>
        <v>13262.146679447724</v>
      </c>
      <c r="U5228" s="11">
        <f t="shared" si="656"/>
        <v>13262.146679447724</v>
      </c>
    </row>
    <row r="5229" spans="1:21" x14ac:dyDescent="0.2">
      <c r="A5229" s="5">
        <v>5280</v>
      </c>
      <c r="B5229" s="17">
        <v>24</v>
      </c>
      <c r="C5229" s="16">
        <v>3</v>
      </c>
      <c r="D5229" s="16">
        <v>2015</v>
      </c>
      <c r="E5229" s="18">
        <v>42707</v>
      </c>
      <c r="F5229" s="9" t="s">
        <v>5148</v>
      </c>
      <c r="G5229" s="3">
        <v>250000</v>
      </c>
      <c r="H5229" s="3">
        <v>0</v>
      </c>
      <c r="I5229" s="3">
        <v>3234</v>
      </c>
      <c r="J5229" s="8" t="str">
        <f t="shared" si="650"/>
        <v/>
      </c>
      <c r="K5229" s="8" t="str">
        <f t="shared" si="651"/>
        <v/>
      </c>
      <c r="L5229" s="8" t="str">
        <f t="shared" si="652"/>
        <v>Along the Roadside</v>
      </c>
      <c r="M5229" s="8" t="str">
        <f t="shared" si="653"/>
        <v/>
      </c>
      <c r="N5229" s="8" t="str">
        <f t="shared" si="649"/>
        <v>Along the Roadside</v>
      </c>
      <c r="O5229" s="10">
        <f>INDEX(cpi!$A$1:$M$106,MATCH($D5229,cpi!$A:$A,0),MATCH($C5229,cpi!$1:$1,0))</f>
        <v>236.119</v>
      </c>
      <c r="P5229" s="10">
        <f>cpi!$I$2</f>
        <v>245.51900000000001</v>
      </c>
      <c r="Q5229" s="10">
        <f t="shared" si="654"/>
        <v>1.0398104345690098</v>
      </c>
      <c r="R5229" s="8" t="str">
        <f t="shared" si="655"/>
        <v/>
      </c>
      <c r="S5229" s="11">
        <f t="shared" si="656"/>
        <v>259952.60864225245</v>
      </c>
      <c r="T5229" s="11">
        <f t="shared" si="656"/>
        <v>0</v>
      </c>
      <c r="U5229" s="11">
        <f t="shared" si="656"/>
        <v>3362.7469453961776</v>
      </c>
    </row>
    <row r="5230" spans="1:21" x14ac:dyDescent="0.2">
      <c r="A5230" s="5">
        <v>5281</v>
      </c>
      <c r="B5230" s="17">
        <v>21</v>
      </c>
      <c r="C5230" s="16">
        <v>10</v>
      </c>
      <c r="D5230" s="16">
        <v>2008</v>
      </c>
      <c r="E5230" s="18">
        <v>40066</v>
      </c>
      <c r="F5230" s="9" t="s">
        <v>5149</v>
      </c>
      <c r="G5230" s="3">
        <v>250000</v>
      </c>
      <c r="H5230" s="3">
        <v>0</v>
      </c>
      <c r="I5230" s="3">
        <v>0</v>
      </c>
      <c r="J5230" s="8">
        <f t="shared" si="650"/>
        <v>1</v>
      </c>
      <c r="K5230" s="8" t="str">
        <f t="shared" si="651"/>
        <v/>
      </c>
      <c r="L5230" s="8" t="str">
        <f t="shared" si="652"/>
        <v>Sunday School Musical</v>
      </c>
      <c r="M5230" s="8" t="str">
        <f t="shared" si="653"/>
        <v/>
      </c>
      <c r="N5230" s="8" t="str">
        <f t="shared" si="649"/>
        <v>Sunday School Musical</v>
      </c>
      <c r="O5230" s="10">
        <f>INDEX(cpi!$A$1:$M$106,MATCH($D5230,cpi!$A:$A,0),MATCH($C5230,cpi!$1:$1,0))</f>
        <v>216.57300000000001</v>
      </c>
      <c r="P5230" s="10">
        <f>cpi!$I$2</f>
        <v>245.51900000000001</v>
      </c>
      <c r="Q5230" s="10">
        <f t="shared" si="654"/>
        <v>1.1336547030331574</v>
      </c>
      <c r="R5230" s="8" t="str">
        <f t="shared" si="655"/>
        <v/>
      </c>
      <c r="S5230" s="11">
        <f t="shared" si="656"/>
        <v>283413.67575828935</v>
      </c>
      <c r="T5230" s="11">
        <f t="shared" si="656"/>
        <v>0</v>
      </c>
      <c r="U5230" s="11">
        <f t="shared" si="656"/>
        <v>0</v>
      </c>
    </row>
    <row r="5231" spans="1:21" x14ac:dyDescent="0.2">
      <c r="A5231" s="5">
        <v>5282</v>
      </c>
      <c r="B5231" s="17">
        <v>5</v>
      </c>
      <c r="C5231" s="16">
        <v>10</v>
      </c>
      <c r="D5231" s="16">
        <v>2010</v>
      </c>
      <c r="E5231" s="18">
        <v>40308</v>
      </c>
      <c r="F5231" s="9" t="s">
        <v>5150</v>
      </c>
      <c r="G5231" s="3">
        <v>250000</v>
      </c>
      <c r="H5231">
        <v>0</v>
      </c>
      <c r="I5231">
        <v>0</v>
      </c>
      <c r="J5231" s="8">
        <f t="shared" si="650"/>
        <v>1</v>
      </c>
      <c r="K5231" s="8" t="str">
        <f t="shared" si="651"/>
        <v/>
      </c>
      <c r="L5231" s="8" t="str">
        <f t="shared" si="652"/>
        <v>Rust</v>
      </c>
      <c r="M5231" s="8" t="str">
        <f t="shared" si="653"/>
        <v/>
      </c>
      <c r="N5231" s="8" t="str">
        <f t="shared" si="649"/>
        <v>Rust</v>
      </c>
      <c r="O5231" s="10">
        <f>INDEX(cpi!$A$1:$M$106,MATCH($D5231,cpi!$A:$A,0),MATCH($C5231,cpi!$1:$1,0))</f>
        <v>218.71100000000001</v>
      </c>
      <c r="P5231" s="10">
        <f>cpi!$I$2</f>
        <v>245.51900000000001</v>
      </c>
      <c r="Q5231" s="10">
        <f t="shared" si="654"/>
        <v>1.1225727101060303</v>
      </c>
      <c r="R5231" s="8" t="str">
        <f t="shared" si="655"/>
        <v/>
      </c>
      <c r="S5231" s="11">
        <f t="shared" si="656"/>
        <v>280643.17752650758</v>
      </c>
      <c r="T5231" s="11">
        <f t="shared" si="656"/>
        <v>0</v>
      </c>
      <c r="U5231" s="11">
        <f t="shared" si="656"/>
        <v>0</v>
      </c>
    </row>
    <row r="5232" spans="1:21" x14ac:dyDescent="0.2">
      <c r="A5232" s="5">
        <v>5283</v>
      </c>
      <c r="B5232" s="17">
        <v>31</v>
      </c>
      <c r="C5232" s="16">
        <v>12</v>
      </c>
      <c r="D5232" s="16">
        <v>2010</v>
      </c>
      <c r="E5232" s="18">
        <v>41102</v>
      </c>
      <c r="F5232" s="9" t="s">
        <v>5151</v>
      </c>
      <c r="G5232" s="3">
        <v>250000</v>
      </c>
      <c r="H5232">
        <v>0</v>
      </c>
      <c r="I5232">
        <v>0</v>
      </c>
      <c r="J5232" s="8">
        <f t="shared" si="650"/>
        <v>1</v>
      </c>
      <c r="K5232" s="8" t="str">
        <f t="shared" si="651"/>
        <v/>
      </c>
      <c r="L5232" s="8" t="str">
        <f t="shared" si="652"/>
        <v>The Christmas Bunny</v>
      </c>
      <c r="M5232" s="8" t="str">
        <f t="shared" si="653"/>
        <v/>
      </c>
      <c r="N5232" s="8" t="str">
        <f t="shared" si="649"/>
        <v>The Christmas Bunny</v>
      </c>
      <c r="O5232" s="10">
        <f>INDEX(cpi!$A$1:$M$106,MATCH($D5232,cpi!$A:$A,0),MATCH($C5232,cpi!$1:$1,0))</f>
        <v>219.179</v>
      </c>
      <c r="P5232" s="10">
        <f>cpi!$I$2</f>
        <v>245.51900000000001</v>
      </c>
      <c r="Q5232" s="10">
        <f t="shared" si="654"/>
        <v>1.1201757467640605</v>
      </c>
      <c r="R5232" s="8" t="str">
        <f t="shared" si="655"/>
        <v/>
      </c>
      <c r="S5232" s="11">
        <f t="shared" si="656"/>
        <v>280043.93669101514</v>
      </c>
      <c r="T5232" s="11">
        <f t="shared" si="656"/>
        <v>0</v>
      </c>
      <c r="U5232" s="11">
        <f t="shared" si="656"/>
        <v>0</v>
      </c>
    </row>
    <row r="5233" spans="1:21" x14ac:dyDescent="0.2">
      <c r="A5233" s="5">
        <v>5284</v>
      </c>
      <c r="B5233" s="17">
        <v>10</v>
      </c>
      <c r="C5233" s="16">
        <v>11</v>
      </c>
      <c r="D5233" s="16">
        <v>2009</v>
      </c>
      <c r="E5233" s="18">
        <v>40097</v>
      </c>
      <c r="F5233" s="9" t="s">
        <v>5152</v>
      </c>
      <c r="G5233" s="3">
        <v>250000</v>
      </c>
      <c r="H5233" s="3">
        <v>0</v>
      </c>
      <c r="I5233" s="3">
        <v>0</v>
      </c>
      <c r="J5233" s="8">
        <f t="shared" si="650"/>
        <v>1</v>
      </c>
      <c r="K5233" s="8" t="str">
        <f t="shared" si="651"/>
        <v/>
      </c>
      <c r="L5233" s="8" t="str">
        <f t="shared" si="652"/>
        <v>Ink</v>
      </c>
      <c r="M5233" s="8" t="str">
        <f t="shared" si="653"/>
        <v/>
      </c>
      <c r="N5233" s="8" t="str">
        <f t="shared" si="649"/>
        <v>Ink</v>
      </c>
      <c r="O5233" s="10">
        <f>INDEX(cpi!$A$1:$M$106,MATCH($D5233,cpi!$A:$A,0),MATCH($C5233,cpi!$1:$1,0))</f>
        <v>216.33</v>
      </c>
      <c r="P5233" s="10">
        <f>cpi!$I$2</f>
        <v>245.51900000000001</v>
      </c>
      <c r="Q5233" s="10">
        <f t="shared" si="654"/>
        <v>1.1349281190773355</v>
      </c>
      <c r="R5233" s="8" t="str">
        <f t="shared" si="655"/>
        <v/>
      </c>
      <c r="S5233" s="11">
        <f t="shared" si="656"/>
        <v>283732.02976933389</v>
      </c>
      <c r="T5233" s="11">
        <f t="shared" si="656"/>
        <v>0</v>
      </c>
      <c r="U5233" s="11">
        <f t="shared" si="656"/>
        <v>0</v>
      </c>
    </row>
    <row r="5234" spans="1:21" x14ac:dyDescent="0.2">
      <c r="A5234">
        <v>5285</v>
      </c>
      <c r="B5234" s="16">
        <v>18</v>
      </c>
      <c r="C5234" s="16">
        <v>12</v>
      </c>
      <c r="D5234" s="16">
        <v>2012</v>
      </c>
      <c r="E5234" s="16">
        <v>41437</v>
      </c>
      <c r="F5234" t="s">
        <v>5153</v>
      </c>
      <c r="G5234">
        <v>250000</v>
      </c>
      <c r="H5234">
        <v>0</v>
      </c>
      <c r="I5234">
        <v>0</v>
      </c>
      <c r="J5234" s="8">
        <f t="shared" ref="J5234:J5297" si="657">IF(I5234=0,1,"")</f>
        <v>1</v>
      </c>
      <c r="K5234" s="8" t="str">
        <f t="shared" ref="K5234:K5297" si="658">IF(D5234&gt;2017,1,"")</f>
        <v/>
      </c>
      <c r="L5234" s="8" t="str">
        <f t="shared" ref="L5234:L5297" si="659">F5234</f>
        <v>The Frozen</v>
      </c>
      <c r="M5234" s="8" t="str">
        <f t="shared" ref="M5234:M5297" si="660">IF(COUNTIF($L$2:$L$5233,L5234)&gt;1,1,"")</f>
        <v/>
      </c>
      <c r="N5234" s="8" t="str">
        <f t="shared" ref="N5234:N5297" si="661">IF(M5234=1,L5234&amp;" ("&amp;D5234&amp;")",L5234)</f>
        <v>The Frozen</v>
      </c>
      <c r="O5234" s="10">
        <f>INDEX(cpi!$A$1:$M$106,MATCH($D5234,cpi!$A:$A,0),MATCH($C5234,cpi!$1:$1,0))</f>
        <v>229.601</v>
      </c>
      <c r="P5234" s="10">
        <f>cpi!$I$2</f>
        <v>245.51900000000001</v>
      </c>
      <c r="Q5234" s="10">
        <f t="shared" ref="Q5234:Q5297" si="662">P5234/O5234</f>
        <v>1.0693289663372547</v>
      </c>
      <c r="R5234" s="8" t="str">
        <f t="shared" ref="R5234:R5297" si="663">IF(ISERROR(Q5234),1,"")</f>
        <v/>
      </c>
      <c r="S5234" s="11">
        <f t="shared" ref="S5234:S5297" si="664">G5234*$Q5234</f>
        <v>267332.24158431368</v>
      </c>
      <c r="T5234" s="11">
        <f t="shared" ref="T5234:T5297" si="665">H5234*$Q5234</f>
        <v>0</v>
      </c>
      <c r="U5234" s="11">
        <f t="shared" ref="U5234:U5297" si="666">I5234*$Q5234</f>
        <v>0</v>
      </c>
    </row>
    <row r="5235" spans="1:21" x14ac:dyDescent="0.2">
      <c r="A5235">
        <v>5286</v>
      </c>
      <c r="B5235" s="16">
        <v>11</v>
      </c>
      <c r="C5235" s="16">
        <v>4</v>
      </c>
      <c r="D5235" s="16">
        <v>2014</v>
      </c>
      <c r="E5235" s="16">
        <v>41947</v>
      </c>
      <c r="F5235" t="s">
        <v>5154</v>
      </c>
      <c r="G5235">
        <v>250000</v>
      </c>
      <c r="H5235">
        <v>0</v>
      </c>
      <c r="I5235">
        <v>0</v>
      </c>
      <c r="J5235" s="8">
        <f t="shared" si="657"/>
        <v>1</v>
      </c>
      <c r="K5235" s="8" t="str">
        <f t="shared" si="658"/>
        <v/>
      </c>
      <c r="L5235" s="8" t="str">
        <f t="shared" si="659"/>
        <v>Jesus People</v>
      </c>
      <c r="M5235" s="8" t="str">
        <f t="shared" si="660"/>
        <v/>
      </c>
      <c r="N5235" s="8" t="str">
        <f t="shared" si="661"/>
        <v>Jesus People</v>
      </c>
      <c r="O5235" s="10">
        <f>INDEX(cpi!$A$1:$M$106,MATCH($D5235,cpi!$A:$A,0),MATCH($C5235,cpi!$1:$1,0))</f>
        <v>237.072</v>
      </c>
      <c r="P5235" s="10">
        <f>cpi!$I$2</f>
        <v>245.51900000000001</v>
      </c>
      <c r="Q5235" s="10">
        <f t="shared" si="662"/>
        <v>1.0356305257474523</v>
      </c>
      <c r="R5235" s="8" t="str">
        <f t="shared" si="663"/>
        <v/>
      </c>
      <c r="S5235" s="11">
        <f t="shared" si="664"/>
        <v>258907.63143686307</v>
      </c>
      <c r="T5235" s="11">
        <f t="shared" si="665"/>
        <v>0</v>
      </c>
      <c r="U5235" s="11">
        <f t="shared" si="666"/>
        <v>0</v>
      </c>
    </row>
    <row r="5236" spans="1:21" x14ac:dyDescent="0.2">
      <c r="A5236">
        <v>5287</v>
      </c>
      <c r="B5236" s="16">
        <v>31</v>
      </c>
      <c r="C5236" s="16">
        <v>12</v>
      </c>
      <c r="D5236" s="16">
        <v>2010</v>
      </c>
      <c r="E5236" s="16">
        <v>41102</v>
      </c>
      <c r="F5236" t="s">
        <v>5155</v>
      </c>
      <c r="G5236">
        <v>250000</v>
      </c>
      <c r="H5236">
        <v>0</v>
      </c>
      <c r="I5236">
        <v>0</v>
      </c>
      <c r="J5236" s="8">
        <f t="shared" si="657"/>
        <v>1</v>
      </c>
      <c r="K5236" s="8" t="str">
        <f t="shared" si="658"/>
        <v/>
      </c>
      <c r="L5236" s="8" t="str">
        <f t="shared" si="659"/>
        <v>Butterfly</v>
      </c>
      <c r="M5236" s="8" t="str">
        <f t="shared" si="660"/>
        <v/>
      </c>
      <c r="N5236" s="8" t="str">
        <f t="shared" si="661"/>
        <v>Butterfly</v>
      </c>
      <c r="O5236" s="10">
        <f>INDEX(cpi!$A$1:$M$106,MATCH($D5236,cpi!$A:$A,0),MATCH($C5236,cpi!$1:$1,0))</f>
        <v>219.179</v>
      </c>
      <c r="P5236" s="10">
        <f>cpi!$I$2</f>
        <v>245.51900000000001</v>
      </c>
      <c r="Q5236" s="10">
        <f t="shared" si="662"/>
        <v>1.1201757467640605</v>
      </c>
      <c r="R5236" s="8" t="str">
        <f t="shared" si="663"/>
        <v/>
      </c>
      <c r="S5236" s="11">
        <f t="shared" si="664"/>
        <v>280043.93669101514</v>
      </c>
      <c r="T5236" s="11">
        <f t="shared" si="665"/>
        <v>0</v>
      </c>
      <c r="U5236" s="11">
        <f t="shared" si="666"/>
        <v>0</v>
      </c>
    </row>
    <row r="5237" spans="1:21" x14ac:dyDescent="0.2">
      <c r="A5237">
        <v>5288</v>
      </c>
      <c r="B5237" s="19">
        <v>3</v>
      </c>
      <c r="C5237" s="19">
        <v>2</v>
      </c>
      <c r="D5237" s="19">
        <v>2015</v>
      </c>
      <c r="E5237" s="19">
        <v>42065</v>
      </c>
      <c r="F5237" t="s">
        <v>5156</v>
      </c>
      <c r="G5237">
        <v>250000</v>
      </c>
      <c r="H5237">
        <v>0</v>
      </c>
      <c r="I5237">
        <v>0</v>
      </c>
      <c r="J5237" s="8">
        <f t="shared" si="657"/>
        <v>1</v>
      </c>
      <c r="K5237" s="8" t="str">
        <f t="shared" si="658"/>
        <v/>
      </c>
      <c r="L5237" s="8" t="str">
        <f t="shared" si="659"/>
        <v>UnDivided</v>
      </c>
      <c r="M5237" s="8" t="str">
        <f t="shared" si="660"/>
        <v/>
      </c>
      <c r="N5237" s="8" t="str">
        <f t="shared" si="661"/>
        <v>UnDivided</v>
      </c>
      <c r="O5237" s="10">
        <f>INDEX(cpi!$A$1:$M$106,MATCH($D5237,cpi!$A:$A,0),MATCH($C5237,cpi!$1:$1,0))</f>
        <v>234.72200000000001</v>
      </c>
      <c r="P5237" s="10">
        <f>cpi!$I$2</f>
        <v>245.51900000000001</v>
      </c>
      <c r="Q5237" s="10">
        <f t="shared" si="662"/>
        <v>1.0459990968038786</v>
      </c>
      <c r="R5237" s="8" t="str">
        <f t="shared" si="663"/>
        <v/>
      </c>
      <c r="S5237" s="11">
        <f t="shared" si="664"/>
        <v>261499.77420096964</v>
      </c>
      <c r="T5237" s="11">
        <f t="shared" si="665"/>
        <v>0</v>
      </c>
      <c r="U5237" s="11">
        <f t="shared" si="666"/>
        <v>0</v>
      </c>
    </row>
    <row r="5238" spans="1:21" x14ac:dyDescent="0.2">
      <c r="A5238">
        <v>5289</v>
      </c>
      <c r="B5238" s="19">
        <v>31</v>
      </c>
      <c r="C5238" s="19">
        <v>12</v>
      </c>
      <c r="D5238" s="19">
        <v>2014</v>
      </c>
      <c r="E5238" s="19">
        <v>42563</v>
      </c>
      <c r="F5238" t="s">
        <v>5157</v>
      </c>
      <c r="G5238">
        <v>250000</v>
      </c>
      <c r="H5238">
        <v>0</v>
      </c>
      <c r="I5238">
        <v>0</v>
      </c>
      <c r="J5238" s="8">
        <f t="shared" si="657"/>
        <v>1</v>
      </c>
      <c r="K5238" s="8" t="str">
        <f t="shared" si="658"/>
        <v/>
      </c>
      <c r="L5238" s="8" t="str">
        <f t="shared" si="659"/>
        <v>Horse Camp</v>
      </c>
      <c r="M5238" s="8" t="str">
        <f t="shared" si="660"/>
        <v/>
      </c>
      <c r="N5238" s="8" t="str">
        <f t="shared" si="661"/>
        <v>Horse Camp</v>
      </c>
      <c r="O5238" s="10">
        <f>INDEX(cpi!$A$1:$M$106,MATCH($D5238,cpi!$A:$A,0),MATCH($C5238,cpi!$1:$1,0))</f>
        <v>234.81200000000001</v>
      </c>
      <c r="P5238" s="10">
        <f>cpi!$I$2</f>
        <v>245.51900000000001</v>
      </c>
      <c r="Q5238" s="10">
        <f t="shared" si="662"/>
        <v>1.0455981806721972</v>
      </c>
      <c r="R5238" s="8" t="str">
        <f t="shared" si="663"/>
        <v/>
      </c>
      <c r="S5238" s="11">
        <f t="shared" si="664"/>
        <v>261399.54516804931</v>
      </c>
      <c r="T5238" s="11">
        <f t="shared" si="665"/>
        <v>0</v>
      </c>
      <c r="U5238" s="11">
        <f t="shared" si="666"/>
        <v>0</v>
      </c>
    </row>
    <row r="5239" spans="1:21" x14ac:dyDescent="0.2">
      <c r="A5239">
        <v>5290</v>
      </c>
      <c r="B5239" s="16">
        <v>24</v>
      </c>
      <c r="C5239" s="16">
        <v>2</v>
      </c>
      <c r="D5239" s="16">
        <v>2015</v>
      </c>
      <c r="E5239" s="16">
        <v>42706</v>
      </c>
      <c r="F5239" t="s">
        <v>5158</v>
      </c>
      <c r="G5239">
        <v>250000</v>
      </c>
      <c r="H5239">
        <v>0</v>
      </c>
      <c r="I5239">
        <v>0</v>
      </c>
      <c r="J5239" s="8">
        <f t="shared" si="657"/>
        <v>1</v>
      </c>
      <c r="K5239" s="8" t="str">
        <f t="shared" si="658"/>
        <v/>
      </c>
      <c r="L5239" s="8" t="str">
        <f t="shared" si="659"/>
        <v>Give Me Shelter</v>
      </c>
      <c r="M5239" s="8" t="str">
        <f t="shared" si="660"/>
        <v/>
      </c>
      <c r="N5239" s="8" t="str">
        <f t="shared" si="661"/>
        <v>Give Me Shelter</v>
      </c>
      <c r="O5239" s="10">
        <f>INDEX(cpi!$A$1:$M$106,MATCH($D5239,cpi!$A:$A,0),MATCH($C5239,cpi!$1:$1,0))</f>
        <v>234.72200000000001</v>
      </c>
      <c r="P5239" s="10">
        <f>cpi!$I$2</f>
        <v>245.51900000000001</v>
      </c>
      <c r="Q5239" s="10">
        <f t="shared" si="662"/>
        <v>1.0459990968038786</v>
      </c>
      <c r="R5239" s="8" t="str">
        <f t="shared" si="663"/>
        <v/>
      </c>
      <c r="S5239" s="11">
        <f t="shared" si="664"/>
        <v>261499.77420096964</v>
      </c>
      <c r="T5239" s="11">
        <f t="shared" si="665"/>
        <v>0</v>
      </c>
      <c r="U5239" s="11">
        <f t="shared" si="666"/>
        <v>0</v>
      </c>
    </row>
    <row r="5240" spans="1:21" x14ac:dyDescent="0.2">
      <c r="A5240">
        <v>5291</v>
      </c>
      <c r="B5240" s="16">
        <v>31</v>
      </c>
      <c r="C5240" s="16">
        <v>12</v>
      </c>
      <c r="D5240" s="16">
        <v>2011</v>
      </c>
      <c r="E5240" s="16">
        <v>41467</v>
      </c>
      <c r="F5240" t="s">
        <v>5159</v>
      </c>
      <c r="G5240">
        <v>250000</v>
      </c>
      <c r="H5240">
        <v>0</v>
      </c>
      <c r="I5240">
        <v>0</v>
      </c>
      <c r="J5240" s="8">
        <f t="shared" si="657"/>
        <v>1</v>
      </c>
      <c r="K5240" s="8" t="str">
        <f t="shared" si="658"/>
        <v/>
      </c>
      <c r="L5240" s="8" t="str">
        <f t="shared" si="659"/>
        <v>Rock the House</v>
      </c>
      <c r="M5240" s="8" t="str">
        <f t="shared" si="660"/>
        <v/>
      </c>
      <c r="N5240" s="8" t="str">
        <f t="shared" si="661"/>
        <v>Rock the House</v>
      </c>
      <c r="O5240" s="10">
        <f>INDEX(cpi!$A$1:$M$106,MATCH($D5240,cpi!$A:$A,0),MATCH($C5240,cpi!$1:$1,0))</f>
        <v>225.672</v>
      </c>
      <c r="P5240" s="10">
        <f>cpi!$I$2</f>
        <v>245.51900000000001</v>
      </c>
      <c r="Q5240" s="10">
        <f t="shared" si="662"/>
        <v>1.0879462228366834</v>
      </c>
      <c r="R5240" s="8" t="str">
        <f t="shared" si="663"/>
        <v/>
      </c>
      <c r="S5240" s="11">
        <f t="shared" si="664"/>
        <v>271986.55570917088</v>
      </c>
      <c r="T5240" s="11">
        <f t="shared" si="665"/>
        <v>0</v>
      </c>
      <c r="U5240" s="11">
        <f t="shared" si="666"/>
        <v>0</v>
      </c>
    </row>
    <row r="5241" spans="1:21" x14ac:dyDescent="0.2">
      <c r="A5241">
        <v>5292</v>
      </c>
      <c r="B5241" s="16">
        <v>31</v>
      </c>
      <c r="C5241" s="16">
        <v>12</v>
      </c>
      <c r="D5241" s="16">
        <v>2015</v>
      </c>
      <c r="E5241" s="16">
        <v>42928</v>
      </c>
      <c r="F5241" t="s">
        <v>5160</v>
      </c>
      <c r="G5241">
        <v>250000</v>
      </c>
      <c r="H5241">
        <v>0</v>
      </c>
      <c r="I5241">
        <v>0</v>
      </c>
      <c r="J5241" s="8">
        <f t="shared" si="657"/>
        <v>1</v>
      </c>
      <c r="K5241" s="8" t="str">
        <f t="shared" si="658"/>
        <v/>
      </c>
      <c r="L5241" s="8" t="str">
        <f t="shared" si="659"/>
        <v>Shooting the Warwicks</v>
      </c>
      <c r="M5241" s="8" t="str">
        <f t="shared" si="660"/>
        <v/>
      </c>
      <c r="N5241" s="8" t="str">
        <f t="shared" si="661"/>
        <v>Shooting the Warwicks</v>
      </c>
      <c r="O5241" s="10">
        <f>INDEX(cpi!$A$1:$M$106,MATCH($D5241,cpi!$A:$A,0),MATCH($C5241,cpi!$1:$1,0))</f>
        <v>236.52500000000001</v>
      </c>
      <c r="P5241" s="10">
        <f>cpi!$I$2</f>
        <v>245.51900000000001</v>
      </c>
      <c r="Q5241" s="10">
        <f t="shared" si="662"/>
        <v>1.0380255786914703</v>
      </c>
      <c r="R5241" s="8" t="str">
        <f t="shared" si="663"/>
        <v/>
      </c>
      <c r="S5241" s="11">
        <f t="shared" si="664"/>
        <v>259506.39467286758</v>
      </c>
      <c r="T5241" s="11">
        <f t="shared" si="665"/>
        <v>0</v>
      </c>
      <c r="U5241" s="11">
        <f t="shared" si="666"/>
        <v>0</v>
      </c>
    </row>
    <row r="5242" spans="1:21" x14ac:dyDescent="0.2">
      <c r="A5242">
        <v>5293</v>
      </c>
      <c r="B5242" s="16">
        <v>18</v>
      </c>
      <c r="C5242" s="16">
        <v>8</v>
      </c>
      <c r="D5242" s="16">
        <v>2015</v>
      </c>
      <c r="E5242" s="16">
        <v>42529</v>
      </c>
      <c r="F5242" t="s">
        <v>2883</v>
      </c>
      <c r="G5242">
        <v>250000</v>
      </c>
      <c r="H5242">
        <v>0</v>
      </c>
      <c r="I5242">
        <v>0</v>
      </c>
      <c r="J5242" s="8">
        <f t="shared" si="657"/>
        <v>1</v>
      </c>
      <c r="K5242" s="8" t="str">
        <f t="shared" si="658"/>
        <v/>
      </c>
      <c r="L5242" s="8" t="str">
        <f t="shared" si="659"/>
        <v>The Love Letter</v>
      </c>
      <c r="M5242" s="8" t="str">
        <f t="shared" si="660"/>
        <v/>
      </c>
      <c r="N5242" s="8" t="str">
        <f t="shared" si="661"/>
        <v>The Love Letter</v>
      </c>
      <c r="O5242" s="10">
        <f>INDEX(cpi!$A$1:$M$106,MATCH($D5242,cpi!$A:$A,0),MATCH($C5242,cpi!$1:$1,0))</f>
        <v>238.316</v>
      </c>
      <c r="P5242" s="10">
        <f>cpi!$I$2</f>
        <v>245.51900000000001</v>
      </c>
      <c r="Q5242" s="10">
        <f t="shared" si="662"/>
        <v>1.030224575773343</v>
      </c>
      <c r="R5242" s="8" t="str">
        <f t="shared" si="663"/>
        <v/>
      </c>
      <c r="S5242" s="11">
        <f t="shared" si="664"/>
        <v>257556.14394333574</v>
      </c>
      <c r="T5242" s="11">
        <f t="shared" si="665"/>
        <v>0</v>
      </c>
      <c r="U5242" s="11">
        <f t="shared" si="666"/>
        <v>0</v>
      </c>
    </row>
    <row r="5243" spans="1:21" x14ac:dyDescent="0.2">
      <c r="A5243">
        <v>5294</v>
      </c>
      <c r="B5243" s="16">
        <v>9</v>
      </c>
      <c r="C5243" s="16">
        <v>10</v>
      </c>
      <c r="D5243" s="16">
        <v>2015</v>
      </c>
      <c r="E5243" s="16">
        <v>42257</v>
      </c>
      <c r="F5243" t="s">
        <v>5161</v>
      </c>
      <c r="G5243">
        <v>250000</v>
      </c>
      <c r="H5243">
        <v>0</v>
      </c>
      <c r="I5243">
        <v>0</v>
      </c>
      <c r="J5243" s="8">
        <f t="shared" si="657"/>
        <v>1</v>
      </c>
      <c r="K5243" s="8" t="str">
        <f t="shared" si="658"/>
        <v/>
      </c>
      <c r="L5243" s="8" t="str">
        <f t="shared" si="659"/>
        <v>Western Religion</v>
      </c>
      <c r="M5243" s="8" t="str">
        <f t="shared" si="660"/>
        <v/>
      </c>
      <c r="N5243" s="8" t="str">
        <f t="shared" si="661"/>
        <v>Western Religion</v>
      </c>
      <c r="O5243" s="10">
        <f>INDEX(cpi!$A$1:$M$106,MATCH($D5243,cpi!$A:$A,0),MATCH($C5243,cpi!$1:$1,0))</f>
        <v>237.83799999999999</v>
      </c>
      <c r="P5243" s="10">
        <f>cpi!$I$2</f>
        <v>245.51900000000001</v>
      </c>
      <c r="Q5243" s="10">
        <f t="shared" si="662"/>
        <v>1.0322950916169831</v>
      </c>
      <c r="R5243" s="8" t="str">
        <f t="shared" si="663"/>
        <v/>
      </c>
      <c r="S5243" s="11">
        <f t="shared" si="664"/>
        <v>258073.77290424576</v>
      </c>
      <c r="T5243" s="11">
        <f t="shared" si="665"/>
        <v>0</v>
      </c>
      <c r="U5243" s="11">
        <f t="shared" si="666"/>
        <v>0</v>
      </c>
    </row>
    <row r="5244" spans="1:21" x14ac:dyDescent="0.2">
      <c r="A5244">
        <v>5295</v>
      </c>
      <c r="B5244" s="16">
        <v>31</v>
      </c>
      <c r="C5244" s="16">
        <v>12</v>
      </c>
      <c r="D5244" s="16">
        <v>2015</v>
      </c>
      <c r="E5244" s="16">
        <v>42928</v>
      </c>
      <c r="F5244">
        <v>43043</v>
      </c>
      <c r="G5244">
        <v>250000</v>
      </c>
      <c r="H5244">
        <v>0</v>
      </c>
      <c r="I5244">
        <v>0</v>
      </c>
      <c r="J5244" s="8">
        <f t="shared" si="657"/>
        <v>1</v>
      </c>
      <c r="K5244" s="8" t="str">
        <f t="shared" si="658"/>
        <v/>
      </c>
      <c r="L5244" s="8">
        <f t="shared" si="659"/>
        <v>43043</v>
      </c>
      <c r="M5244" s="8" t="str">
        <f t="shared" si="660"/>
        <v/>
      </c>
      <c r="N5244" s="8">
        <f t="shared" si="661"/>
        <v>43043</v>
      </c>
      <c r="O5244" s="10">
        <f>INDEX(cpi!$A$1:$M$106,MATCH($D5244,cpi!$A:$A,0),MATCH($C5244,cpi!$1:$1,0))</f>
        <v>236.52500000000001</v>
      </c>
      <c r="P5244" s="10">
        <f>cpi!$I$2</f>
        <v>245.51900000000001</v>
      </c>
      <c r="Q5244" s="10">
        <f t="shared" si="662"/>
        <v>1.0380255786914703</v>
      </c>
      <c r="R5244" s="8" t="str">
        <f t="shared" si="663"/>
        <v/>
      </c>
      <c r="S5244" s="11">
        <f t="shared" si="664"/>
        <v>259506.39467286758</v>
      </c>
      <c r="T5244" s="11">
        <f t="shared" si="665"/>
        <v>0</v>
      </c>
      <c r="U5244" s="11">
        <f t="shared" si="666"/>
        <v>0</v>
      </c>
    </row>
    <row r="5245" spans="1:21" x14ac:dyDescent="0.2">
      <c r="A5245">
        <v>5296</v>
      </c>
      <c r="B5245" s="16">
        <v>1</v>
      </c>
      <c r="C5245" s="16">
        <v>1</v>
      </c>
      <c r="D5245" s="16">
        <v>1925</v>
      </c>
      <c r="E5245" s="16">
        <v>9133</v>
      </c>
      <c r="F5245" t="s">
        <v>5162</v>
      </c>
      <c r="G5245">
        <v>245000</v>
      </c>
      <c r="H5245">
        <v>11000000</v>
      </c>
      <c r="I5245">
        <v>22000000</v>
      </c>
      <c r="J5245" s="8" t="str">
        <f t="shared" si="657"/>
        <v/>
      </c>
      <c r="K5245" s="8" t="str">
        <f t="shared" si="658"/>
        <v/>
      </c>
      <c r="L5245" s="8" t="str">
        <f t="shared" si="659"/>
        <v>The Big Parade</v>
      </c>
      <c r="M5245" s="8" t="str">
        <f t="shared" si="660"/>
        <v/>
      </c>
      <c r="N5245" s="8" t="str">
        <f t="shared" si="661"/>
        <v>The Big Parade</v>
      </c>
      <c r="O5245" s="10">
        <f>INDEX(cpi!$A$1:$M$106,MATCH($D5245,cpi!$A:$A,0),MATCH($C5245,cpi!$1:$1,0))</f>
        <v>17.3</v>
      </c>
      <c r="P5245" s="10">
        <f>cpi!$I$2</f>
        <v>245.51900000000001</v>
      </c>
      <c r="Q5245" s="10">
        <f t="shared" si="662"/>
        <v>14.191849710982659</v>
      </c>
      <c r="R5245" s="8" t="str">
        <f t="shared" si="663"/>
        <v/>
      </c>
      <c r="S5245" s="11">
        <f t="shared" si="664"/>
        <v>3477003.1791907516</v>
      </c>
      <c r="T5245" s="11">
        <f t="shared" si="665"/>
        <v>156110346.82080925</v>
      </c>
      <c r="U5245" s="11">
        <f t="shared" si="666"/>
        <v>312220693.64161849</v>
      </c>
    </row>
    <row r="5246" spans="1:21" x14ac:dyDescent="0.2">
      <c r="A5246">
        <v>5297</v>
      </c>
      <c r="B5246" s="16">
        <v>31</v>
      </c>
      <c r="C5246" s="16">
        <v>10</v>
      </c>
      <c r="D5246" s="16">
        <v>2008</v>
      </c>
      <c r="E5246" s="16">
        <v>40369</v>
      </c>
      <c r="F5246" t="s">
        <v>5163</v>
      </c>
      <c r="G5246">
        <v>240000</v>
      </c>
      <c r="H5246">
        <v>7484</v>
      </c>
      <c r="I5246">
        <v>7484</v>
      </c>
      <c r="J5246" s="8" t="str">
        <f t="shared" si="657"/>
        <v/>
      </c>
      <c r="K5246" s="8" t="str">
        <f t="shared" si="658"/>
        <v/>
      </c>
      <c r="L5246" s="8" t="str">
        <f t="shared" si="659"/>
        <v>Little Big Top</v>
      </c>
      <c r="M5246" s="8" t="str">
        <f t="shared" si="660"/>
        <v/>
      </c>
      <c r="N5246" s="8" t="str">
        <f t="shared" si="661"/>
        <v>Little Big Top</v>
      </c>
      <c r="O5246" s="10">
        <f>INDEX(cpi!$A$1:$M$106,MATCH($D5246,cpi!$A:$A,0),MATCH($C5246,cpi!$1:$1,0))</f>
        <v>216.57300000000001</v>
      </c>
      <c r="P5246" s="10">
        <f>cpi!$I$2</f>
        <v>245.51900000000001</v>
      </c>
      <c r="Q5246" s="10">
        <f t="shared" si="662"/>
        <v>1.1336547030331574</v>
      </c>
      <c r="R5246" s="8" t="str">
        <f t="shared" si="663"/>
        <v/>
      </c>
      <c r="S5246" s="11">
        <f t="shared" si="664"/>
        <v>272077.12872795778</v>
      </c>
      <c r="T5246" s="11">
        <f t="shared" si="665"/>
        <v>8484.2717975001506</v>
      </c>
      <c r="U5246" s="11">
        <f t="shared" si="666"/>
        <v>8484.2717975001506</v>
      </c>
    </row>
    <row r="5247" spans="1:21" x14ac:dyDescent="0.2">
      <c r="A5247">
        <v>5298</v>
      </c>
      <c r="B5247" s="16">
        <v>9</v>
      </c>
      <c r="C5247" s="16">
        <v>10</v>
      </c>
      <c r="D5247" s="16">
        <v>2009</v>
      </c>
      <c r="E5247" s="16">
        <v>40066</v>
      </c>
      <c r="F5247" t="s">
        <v>5164</v>
      </c>
      <c r="G5247">
        <v>230000</v>
      </c>
      <c r="H5247">
        <v>104979</v>
      </c>
      <c r="I5247">
        <v>2703762</v>
      </c>
      <c r="J5247" s="8" t="str">
        <f t="shared" si="657"/>
        <v/>
      </c>
      <c r="K5247" s="8" t="str">
        <f t="shared" si="658"/>
        <v/>
      </c>
      <c r="L5247" s="8" t="str">
        <f t="shared" si="659"/>
        <v>Bronson</v>
      </c>
      <c r="M5247" s="8" t="str">
        <f t="shared" si="660"/>
        <v/>
      </c>
      <c r="N5247" s="8" t="str">
        <f t="shared" si="661"/>
        <v>Bronson</v>
      </c>
      <c r="O5247" s="10">
        <f>INDEX(cpi!$A$1:$M$106,MATCH($D5247,cpi!$A:$A,0),MATCH($C5247,cpi!$1:$1,0))</f>
        <v>216.17699999999999</v>
      </c>
      <c r="P5247" s="10">
        <f>cpi!$I$2</f>
        <v>245.51900000000001</v>
      </c>
      <c r="Q5247" s="10">
        <f t="shared" si="662"/>
        <v>1.1357313682769212</v>
      </c>
      <c r="R5247" s="8" t="str">
        <f t="shared" si="663"/>
        <v/>
      </c>
      <c r="S5247" s="11">
        <f t="shared" si="664"/>
        <v>261218.21470369189</v>
      </c>
      <c r="T5247" s="11">
        <f t="shared" si="665"/>
        <v>119227.94331034292</v>
      </c>
      <c r="U5247" s="11">
        <f t="shared" si="666"/>
        <v>3070747.3157551452</v>
      </c>
    </row>
    <row r="5248" spans="1:21" x14ac:dyDescent="0.2">
      <c r="A5248">
        <v>5299</v>
      </c>
      <c r="B5248" s="16">
        <v>20</v>
      </c>
      <c r="C5248" s="16">
        <v>7</v>
      </c>
      <c r="D5248" s="16">
        <v>2012</v>
      </c>
      <c r="E5248" s="16">
        <v>41493</v>
      </c>
      <c r="F5248" t="s">
        <v>5165</v>
      </c>
      <c r="G5248">
        <v>225000</v>
      </c>
      <c r="H5248">
        <v>1109276</v>
      </c>
      <c r="I5248">
        <v>1109276</v>
      </c>
      <c r="J5248" s="8" t="str">
        <f t="shared" si="657"/>
        <v/>
      </c>
      <c r="K5248" s="8" t="str">
        <f t="shared" si="658"/>
        <v/>
      </c>
      <c r="L5248" s="8" t="str">
        <f t="shared" si="659"/>
        <v>Burn</v>
      </c>
      <c r="M5248" s="8" t="str">
        <f t="shared" si="660"/>
        <v/>
      </c>
      <c r="N5248" s="8" t="str">
        <f t="shared" si="661"/>
        <v>Burn</v>
      </c>
      <c r="O5248" s="10">
        <f>INDEX(cpi!$A$1:$M$106,MATCH($D5248,cpi!$A:$A,0),MATCH($C5248,cpi!$1:$1,0))</f>
        <v>229.10400000000001</v>
      </c>
      <c r="P5248" s="10">
        <f>cpi!$I$2</f>
        <v>245.51900000000001</v>
      </c>
      <c r="Q5248" s="10">
        <f t="shared" si="662"/>
        <v>1.0716486835672883</v>
      </c>
      <c r="R5248" s="8" t="str">
        <f t="shared" si="663"/>
        <v/>
      </c>
      <c r="S5248" s="11">
        <f t="shared" si="664"/>
        <v>241120.95380263985</v>
      </c>
      <c r="T5248" s="11">
        <f t="shared" si="665"/>
        <v>1188754.1651127872</v>
      </c>
      <c r="U5248" s="11">
        <f t="shared" si="666"/>
        <v>1188754.1651127872</v>
      </c>
    </row>
    <row r="5249" spans="1:21" x14ac:dyDescent="0.2">
      <c r="A5249">
        <v>5300</v>
      </c>
      <c r="B5249" s="16">
        <v>15</v>
      </c>
      <c r="C5249" s="16">
        <v>9</v>
      </c>
      <c r="D5249" s="16">
        <v>2000</v>
      </c>
      <c r="E5249" s="16">
        <v>36959</v>
      </c>
      <c r="F5249" t="s">
        <v>5166</v>
      </c>
      <c r="G5249">
        <v>225000</v>
      </c>
      <c r="H5249">
        <v>1032075</v>
      </c>
      <c r="I5249">
        <v>1032075</v>
      </c>
      <c r="J5249" s="8" t="str">
        <f t="shared" si="657"/>
        <v/>
      </c>
      <c r="K5249" s="8" t="str">
        <f t="shared" si="658"/>
        <v/>
      </c>
      <c r="L5249" s="8" t="str">
        <f t="shared" si="659"/>
        <v>Urbania</v>
      </c>
      <c r="M5249" s="8" t="str">
        <f t="shared" si="660"/>
        <v/>
      </c>
      <c r="N5249" s="8" t="str">
        <f t="shared" si="661"/>
        <v>Urbania</v>
      </c>
      <c r="O5249" s="10">
        <f>INDEX(cpi!$A$1:$M$106,MATCH($D5249,cpi!$A:$A,0),MATCH($C5249,cpi!$1:$1,0))</f>
        <v>173.7</v>
      </c>
      <c r="P5249" s="10">
        <f>cpi!$I$2</f>
        <v>245.51900000000001</v>
      </c>
      <c r="Q5249" s="10">
        <f t="shared" si="662"/>
        <v>1.4134657455382844</v>
      </c>
      <c r="R5249" s="8" t="str">
        <f t="shared" si="663"/>
        <v/>
      </c>
      <c r="S5249" s="11">
        <f t="shared" si="664"/>
        <v>318029.79274611402</v>
      </c>
      <c r="T5249" s="11">
        <f t="shared" si="665"/>
        <v>1458802.6593264248</v>
      </c>
      <c r="U5249" s="11">
        <f t="shared" si="666"/>
        <v>1458802.6593264248</v>
      </c>
    </row>
    <row r="5250" spans="1:21" x14ac:dyDescent="0.2">
      <c r="A5250">
        <v>5301</v>
      </c>
      <c r="B5250" s="16">
        <v>13</v>
      </c>
      <c r="C5250" s="16">
        <v>6</v>
      </c>
      <c r="D5250" s="16">
        <v>1953</v>
      </c>
      <c r="E5250" s="16">
        <v>19730</v>
      </c>
      <c r="F5250" t="s">
        <v>5167</v>
      </c>
      <c r="G5250">
        <v>210000</v>
      </c>
      <c r="H5250">
        <v>5000000</v>
      </c>
      <c r="I5250">
        <v>5000000</v>
      </c>
      <c r="J5250" s="8" t="str">
        <f t="shared" si="657"/>
        <v/>
      </c>
      <c r="K5250" s="8" t="str">
        <f t="shared" si="658"/>
        <v/>
      </c>
      <c r="L5250" s="8" t="str">
        <f t="shared" si="659"/>
        <v>The Beast from 20,000 Fathoms</v>
      </c>
      <c r="M5250" s="8" t="str">
        <f t="shared" si="660"/>
        <v/>
      </c>
      <c r="N5250" s="8" t="str">
        <f t="shared" si="661"/>
        <v>The Beast from 20,000 Fathoms</v>
      </c>
      <c r="O5250" s="10">
        <f>INDEX(cpi!$A$1:$M$106,MATCH($D5250,cpi!$A:$A,0),MATCH($C5250,cpi!$1:$1,0))</f>
        <v>26.8</v>
      </c>
      <c r="P5250" s="10">
        <f>cpi!$I$2</f>
        <v>245.51900000000001</v>
      </c>
      <c r="Q5250" s="10">
        <f t="shared" si="662"/>
        <v>9.16115671641791</v>
      </c>
      <c r="R5250" s="8" t="str">
        <f t="shared" si="663"/>
        <v/>
      </c>
      <c r="S5250" s="11">
        <f t="shared" si="664"/>
        <v>1923842.9104477612</v>
      </c>
      <c r="T5250" s="11">
        <f t="shared" si="665"/>
        <v>45805783.582089551</v>
      </c>
      <c r="U5250" s="11">
        <f t="shared" si="666"/>
        <v>45805783.582089551</v>
      </c>
    </row>
    <row r="5251" spans="1:21" x14ac:dyDescent="0.2">
      <c r="A5251">
        <v>5302</v>
      </c>
      <c r="B5251" s="16">
        <v>25</v>
      </c>
      <c r="C5251" s="16">
        <v>7</v>
      </c>
      <c r="D5251" s="16">
        <v>1969</v>
      </c>
      <c r="E5251" s="16">
        <v>25940</v>
      </c>
      <c r="F5251" t="s">
        <v>5168</v>
      </c>
      <c r="G5251">
        <v>200000</v>
      </c>
      <c r="H5251">
        <v>13500000</v>
      </c>
      <c r="I5251">
        <v>25000000</v>
      </c>
      <c r="J5251" s="8" t="str">
        <f t="shared" si="657"/>
        <v/>
      </c>
      <c r="K5251" s="8" t="str">
        <f t="shared" si="658"/>
        <v/>
      </c>
      <c r="L5251" s="8" t="str">
        <f t="shared" si="659"/>
        <v>The Stewardesses</v>
      </c>
      <c r="M5251" s="8" t="str">
        <f t="shared" si="660"/>
        <v/>
      </c>
      <c r="N5251" s="8" t="str">
        <f t="shared" si="661"/>
        <v>The Stewardesses</v>
      </c>
      <c r="O5251" s="10">
        <f>INDEX(cpi!$A$1:$M$106,MATCH($D5251,cpi!$A:$A,0),MATCH($C5251,cpi!$1:$1,0))</f>
        <v>36.799999999999997</v>
      </c>
      <c r="P5251" s="10">
        <f>cpi!$I$2</f>
        <v>245.51900000000001</v>
      </c>
      <c r="Q5251" s="10">
        <f t="shared" si="662"/>
        <v>6.6717119565217402</v>
      </c>
      <c r="R5251" s="8" t="str">
        <f t="shared" si="663"/>
        <v/>
      </c>
      <c r="S5251" s="11">
        <f t="shared" si="664"/>
        <v>1334342.3913043481</v>
      </c>
      <c r="T5251" s="11">
        <f t="shared" si="665"/>
        <v>90068111.413043499</v>
      </c>
      <c r="U5251" s="11">
        <f t="shared" si="666"/>
        <v>166792798.9130435</v>
      </c>
    </row>
    <row r="5252" spans="1:21" x14ac:dyDescent="0.2">
      <c r="A5252">
        <v>5303</v>
      </c>
      <c r="B5252" s="16">
        <v>21</v>
      </c>
      <c r="C5252" s="16">
        <v>3</v>
      </c>
      <c r="D5252" s="16">
        <v>1980</v>
      </c>
      <c r="E5252" s="16">
        <v>29832</v>
      </c>
      <c r="F5252" t="s">
        <v>5169</v>
      </c>
      <c r="G5252">
        <v>200000</v>
      </c>
      <c r="H5252">
        <v>8750000</v>
      </c>
      <c r="I5252">
        <v>99750000</v>
      </c>
      <c r="J5252" s="8" t="str">
        <f t="shared" si="657"/>
        <v/>
      </c>
      <c r="K5252" s="8" t="str">
        <f t="shared" si="658"/>
        <v/>
      </c>
      <c r="L5252" s="8" t="str">
        <f t="shared" si="659"/>
        <v>Mad Max</v>
      </c>
      <c r="M5252" s="8" t="str">
        <f t="shared" si="660"/>
        <v/>
      </c>
      <c r="N5252" s="8" t="str">
        <f t="shared" si="661"/>
        <v>Mad Max</v>
      </c>
      <c r="O5252" s="10">
        <f>INDEX(cpi!$A$1:$M$106,MATCH($D5252,cpi!$A:$A,0),MATCH($C5252,cpi!$1:$1,0))</f>
        <v>80.099999999999994</v>
      </c>
      <c r="P5252" s="10">
        <f>cpi!$I$2</f>
        <v>245.51900000000001</v>
      </c>
      <c r="Q5252" s="10">
        <f t="shared" si="662"/>
        <v>3.0651560549313359</v>
      </c>
      <c r="R5252" s="8" t="str">
        <f t="shared" si="663"/>
        <v/>
      </c>
      <c r="S5252" s="11">
        <f t="shared" si="664"/>
        <v>613031.21098626719</v>
      </c>
      <c r="T5252" s="11">
        <f t="shared" si="665"/>
        <v>26820115.480649188</v>
      </c>
      <c r="U5252" s="11">
        <f t="shared" si="666"/>
        <v>305749316.47940075</v>
      </c>
    </row>
    <row r="5253" spans="1:21" x14ac:dyDescent="0.2">
      <c r="A5253">
        <v>5304</v>
      </c>
      <c r="B5253" s="16">
        <v>24</v>
      </c>
      <c r="C5253" s="16">
        <v>12</v>
      </c>
      <c r="D5253" s="16">
        <v>1916</v>
      </c>
      <c r="E5253" s="16">
        <v>6556</v>
      </c>
      <c r="F5253" t="s">
        <v>3935</v>
      </c>
      <c r="G5253">
        <v>200000</v>
      </c>
      <c r="H5253">
        <v>8000000</v>
      </c>
      <c r="I5253">
        <v>8000000</v>
      </c>
      <c r="J5253" s="8" t="str">
        <f t="shared" si="657"/>
        <v/>
      </c>
      <c r="K5253" s="8" t="str">
        <f t="shared" si="658"/>
        <v/>
      </c>
      <c r="L5253" s="8" t="str">
        <f t="shared" si="659"/>
        <v>20,000 Leagues Under the Sea</v>
      </c>
      <c r="M5253" s="8" t="str">
        <f t="shared" si="660"/>
        <v/>
      </c>
      <c r="N5253" s="8" t="str">
        <f t="shared" si="661"/>
        <v>20,000 Leagues Under the Sea</v>
      </c>
      <c r="O5253" s="10">
        <f>INDEX(cpi!$A$1:$M$106,MATCH($D5253,cpi!$A:$A,0),MATCH($C5253,cpi!$1:$1,0))</f>
        <v>11.6</v>
      </c>
      <c r="P5253" s="10">
        <f>cpi!$I$2</f>
        <v>245.51900000000001</v>
      </c>
      <c r="Q5253" s="10">
        <f t="shared" si="662"/>
        <v>21.165431034482761</v>
      </c>
      <c r="R5253" s="8" t="str">
        <f t="shared" si="663"/>
        <v/>
      </c>
      <c r="S5253" s="11">
        <f t="shared" si="664"/>
        <v>4233086.2068965519</v>
      </c>
      <c r="T5253" s="11">
        <f t="shared" si="665"/>
        <v>169323448.2758621</v>
      </c>
      <c r="U5253" s="11">
        <f t="shared" si="666"/>
        <v>169323448.2758621</v>
      </c>
    </row>
    <row r="5254" spans="1:21" x14ac:dyDescent="0.2">
      <c r="A5254">
        <v>5305</v>
      </c>
      <c r="B5254" s="16">
        <v>18</v>
      </c>
      <c r="C5254" s="16">
        <v>10</v>
      </c>
      <c r="D5254" s="16">
        <v>1996</v>
      </c>
      <c r="E5254" s="16">
        <v>35591</v>
      </c>
      <c r="F5254" t="s">
        <v>5170</v>
      </c>
      <c r="G5254">
        <v>200000</v>
      </c>
      <c r="H5254">
        <v>4505922</v>
      </c>
      <c r="I5254">
        <v>6618578</v>
      </c>
      <c r="J5254" s="8" t="str">
        <f t="shared" si="657"/>
        <v/>
      </c>
      <c r="K5254" s="8" t="str">
        <f t="shared" si="658"/>
        <v/>
      </c>
      <c r="L5254" s="8" t="str">
        <f t="shared" si="659"/>
        <v>Swingers</v>
      </c>
      <c r="M5254" s="8" t="str">
        <f t="shared" si="660"/>
        <v/>
      </c>
      <c r="N5254" s="8" t="str">
        <f t="shared" si="661"/>
        <v>Swingers</v>
      </c>
      <c r="O5254" s="10">
        <f>INDEX(cpi!$A$1:$M$106,MATCH($D5254,cpi!$A:$A,0),MATCH($C5254,cpi!$1:$1,0))</f>
        <v>158.30000000000001</v>
      </c>
      <c r="P5254" s="10">
        <f>cpi!$I$2</f>
        <v>245.51900000000001</v>
      </c>
      <c r="Q5254" s="10">
        <f t="shared" si="662"/>
        <v>1.5509728363866075</v>
      </c>
      <c r="R5254" s="8" t="str">
        <f t="shared" si="663"/>
        <v/>
      </c>
      <c r="S5254" s="11">
        <f t="shared" si="664"/>
        <v>310194.56727732153</v>
      </c>
      <c r="T5254" s="11">
        <f t="shared" si="665"/>
        <v>6988562.6248768158</v>
      </c>
      <c r="U5254" s="11">
        <f t="shared" si="666"/>
        <v>10265234.693506001</v>
      </c>
    </row>
    <row r="5255" spans="1:21" x14ac:dyDescent="0.2">
      <c r="A5255">
        <v>5306</v>
      </c>
      <c r="B5255" s="16">
        <v>18</v>
      </c>
      <c r="C5255" s="16">
        <v>1</v>
      </c>
      <c r="D5255" s="16">
        <v>1967</v>
      </c>
      <c r="E5255" s="16">
        <v>24990</v>
      </c>
      <c r="F5255" t="s">
        <v>5171</v>
      </c>
      <c r="G5255">
        <v>200000</v>
      </c>
      <c r="H5255">
        <v>3500000</v>
      </c>
      <c r="I5255">
        <v>3500000</v>
      </c>
      <c r="J5255" s="8" t="str">
        <f t="shared" si="657"/>
        <v/>
      </c>
      <c r="K5255" s="8" t="str">
        <f t="shared" si="658"/>
        <v/>
      </c>
      <c r="L5255" s="8" t="str">
        <f t="shared" si="659"/>
        <v>Per un pugno di dollari</v>
      </c>
      <c r="M5255" s="8" t="str">
        <f t="shared" si="660"/>
        <v/>
      </c>
      <c r="N5255" s="8" t="str">
        <f t="shared" si="661"/>
        <v>Per un pugno di dollari</v>
      </c>
      <c r="O5255" s="10">
        <f>INDEX(cpi!$A$1:$M$106,MATCH($D5255,cpi!$A:$A,0),MATCH($C5255,cpi!$1:$1,0))</f>
        <v>32.9</v>
      </c>
      <c r="P5255" s="10">
        <f>cpi!$I$2</f>
        <v>245.51900000000001</v>
      </c>
      <c r="Q5255" s="10">
        <f t="shared" si="662"/>
        <v>7.4625835866261401</v>
      </c>
      <c r="R5255" s="8" t="str">
        <f t="shared" si="663"/>
        <v/>
      </c>
      <c r="S5255" s="11">
        <f t="shared" si="664"/>
        <v>1492516.717325228</v>
      </c>
      <c r="T5255" s="11">
        <f t="shared" si="665"/>
        <v>26119042.55319149</v>
      </c>
      <c r="U5255" s="11">
        <f t="shared" si="666"/>
        <v>26119042.55319149</v>
      </c>
    </row>
    <row r="5256" spans="1:21" x14ac:dyDescent="0.2">
      <c r="A5256">
        <v>5307</v>
      </c>
      <c r="B5256" s="16">
        <v>25</v>
      </c>
      <c r="C5256" s="16">
        <v>2</v>
      </c>
      <c r="D5256" s="16">
        <v>2011</v>
      </c>
      <c r="E5256" s="16">
        <v>41276</v>
      </c>
      <c r="F5256" t="s">
        <v>5172</v>
      </c>
      <c r="G5256">
        <v>200000</v>
      </c>
      <c r="H5256">
        <v>2430735</v>
      </c>
      <c r="I5256">
        <v>2430735</v>
      </c>
      <c r="J5256" s="8" t="str">
        <f t="shared" si="657"/>
        <v/>
      </c>
      <c r="K5256" s="8" t="str">
        <f t="shared" si="658"/>
        <v/>
      </c>
      <c r="L5256" s="8" t="str">
        <f t="shared" si="659"/>
        <v>The Grace Card</v>
      </c>
      <c r="M5256" s="8" t="str">
        <f t="shared" si="660"/>
        <v/>
      </c>
      <c r="N5256" s="8" t="str">
        <f t="shared" si="661"/>
        <v>The Grace Card</v>
      </c>
      <c r="O5256" s="10">
        <f>INDEX(cpi!$A$1:$M$106,MATCH($D5256,cpi!$A:$A,0),MATCH($C5256,cpi!$1:$1,0))</f>
        <v>221.309</v>
      </c>
      <c r="P5256" s="10">
        <f>cpi!$I$2</f>
        <v>245.51900000000001</v>
      </c>
      <c r="Q5256" s="10">
        <f t="shared" si="662"/>
        <v>1.109394556931711</v>
      </c>
      <c r="R5256" s="8" t="str">
        <f t="shared" si="663"/>
        <v/>
      </c>
      <c r="S5256" s="11">
        <f t="shared" si="664"/>
        <v>221878.9113863422</v>
      </c>
      <c r="T5256" s="11">
        <f t="shared" si="665"/>
        <v>2696644.1783434022</v>
      </c>
      <c r="U5256" s="11">
        <f t="shared" si="666"/>
        <v>2696644.1783434022</v>
      </c>
    </row>
    <row r="5257" spans="1:21" x14ac:dyDescent="0.2">
      <c r="A5257">
        <v>5308</v>
      </c>
      <c r="B5257" s="16">
        <v>9</v>
      </c>
      <c r="C5257" s="16">
        <v>2</v>
      </c>
      <c r="D5257" s="16">
        <v>1933</v>
      </c>
      <c r="E5257" s="16">
        <v>12299</v>
      </c>
      <c r="F5257" t="s">
        <v>5173</v>
      </c>
      <c r="G5257">
        <v>200000</v>
      </c>
      <c r="H5257">
        <v>2000000</v>
      </c>
      <c r="I5257">
        <v>2000000</v>
      </c>
      <c r="J5257" s="8" t="str">
        <f t="shared" si="657"/>
        <v/>
      </c>
      <c r="K5257" s="8" t="str">
        <f t="shared" si="658"/>
        <v/>
      </c>
      <c r="L5257" s="8" t="str">
        <f t="shared" si="659"/>
        <v>She Done Him Wrong</v>
      </c>
      <c r="M5257" s="8" t="str">
        <f t="shared" si="660"/>
        <v/>
      </c>
      <c r="N5257" s="8" t="str">
        <f t="shared" si="661"/>
        <v>She Done Him Wrong</v>
      </c>
      <c r="O5257" s="10">
        <f>INDEX(cpi!$A$1:$M$106,MATCH($D5257,cpi!$A:$A,0),MATCH($C5257,cpi!$1:$1,0))</f>
        <v>12.7</v>
      </c>
      <c r="P5257" s="10">
        <f>cpi!$I$2</f>
        <v>245.51900000000001</v>
      </c>
      <c r="Q5257" s="10">
        <f t="shared" si="662"/>
        <v>19.332204724409451</v>
      </c>
      <c r="R5257" s="8" t="str">
        <f t="shared" si="663"/>
        <v/>
      </c>
      <c r="S5257" s="11">
        <f t="shared" si="664"/>
        <v>3866440.94488189</v>
      </c>
      <c r="T5257" s="11">
        <f t="shared" si="665"/>
        <v>38664409.4488189</v>
      </c>
      <c r="U5257" s="11">
        <f t="shared" si="666"/>
        <v>38664409.4488189</v>
      </c>
    </row>
    <row r="5258" spans="1:21" x14ac:dyDescent="0.2">
      <c r="A5258">
        <v>5309</v>
      </c>
      <c r="B5258" s="16">
        <v>11</v>
      </c>
      <c r="C5258" s="16">
        <v>2</v>
      </c>
      <c r="D5258" s="16">
        <v>2000</v>
      </c>
      <c r="E5258" s="16">
        <v>36832</v>
      </c>
      <c r="F5258" t="s">
        <v>5174</v>
      </c>
      <c r="G5258">
        <v>200000</v>
      </c>
      <c r="H5258">
        <v>1161843</v>
      </c>
      <c r="I5258">
        <v>1161843</v>
      </c>
      <c r="J5258" s="8" t="str">
        <f t="shared" si="657"/>
        <v/>
      </c>
      <c r="K5258" s="8" t="str">
        <f t="shared" si="658"/>
        <v/>
      </c>
      <c r="L5258" s="8" t="str">
        <f t="shared" si="659"/>
        <v>Trois</v>
      </c>
      <c r="M5258" s="8" t="str">
        <f t="shared" si="660"/>
        <v/>
      </c>
      <c r="N5258" s="8" t="str">
        <f t="shared" si="661"/>
        <v>Trois</v>
      </c>
      <c r="O5258" s="10">
        <f>INDEX(cpi!$A$1:$M$106,MATCH($D5258,cpi!$A:$A,0),MATCH($C5258,cpi!$1:$1,0))</f>
        <v>169.8</v>
      </c>
      <c r="P5258" s="10">
        <f>cpi!$I$2</f>
        <v>245.51900000000001</v>
      </c>
      <c r="Q5258" s="10">
        <f t="shared" si="662"/>
        <v>1.4459305064782095</v>
      </c>
      <c r="R5258" s="8" t="str">
        <f t="shared" si="663"/>
        <v/>
      </c>
      <c r="S5258" s="11">
        <f t="shared" si="664"/>
        <v>289186.10129564191</v>
      </c>
      <c r="T5258" s="11">
        <f t="shared" si="665"/>
        <v>1679944.2374381623</v>
      </c>
      <c r="U5258" s="11">
        <f t="shared" si="666"/>
        <v>1679944.2374381623</v>
      </c>
    </row>
    <row r="5259" spans="1:21" x14ac:dyDescent="0.2">
      <c r="A5259">
        <v>5310</v>
      </c>
      <c r="B5259" s="16">
        <v>19</v>
      </c>
      <c r="C5259" s="16">
        <v>6</v>
      </c>
      <c r="D5259" s="16">
        <v>2015</v>
      </c>
      <c r="E5259" s="16">
        <v>42557</v>
      </c>
      <c r="F5259" t="s">
        <v>5175</v>
      </c>
      <c r="G5259">
        <v>200000</v>
      </c>
      <c r="H5259">
        <v>1109808</v>
      </c>
      <c r="I5259">
        <v>1165996</v>
      </c>
      <c r="J5259" s="8" t="str">
        <f t="shared" si="657"/>
        <v/>
      </c>
      <c r="K5259" s="8" t="str">
        <f t="shared" si="658"/>
        <v/>
      </c>
      <c r="L5259" s="8" t="str">
        <f t="shared" si="659"/>
        <v>The Overnight</v>
      </c>
      <c r="M5259" s="8" t="str">
        <f t="shared" si="660"/>
        <v/>
      </c>
      <c r="N5259" s="8" t="str">
        <f t="shared" si="661"/>
        <v>The Overnight</v>
      </c>
      <c r="O5259" s="10">
        <f>INDEX(cpi!$A$1:$M$106,MATCH($D5259,cpi!$A:$A,0),MATCH($C5259,cpi!$1:$1,0))</f>
        <v>238.63800000000001</v>
      </c>
      <c r="P5259" s="10">
        <f>cpi!$I$2</f>
        <v>245.51900000000001</v>
      </c>
      <c r="Q5259" s="10">
        <f t="shared" si="662"/>
        <v>1.0288344689445938</v>
      </c>
      <c r="R5259" s="8" t="str">
        <f t="shared" si="663"/>
        <v/>
      </c>
      <c r="S5259" s="11">
        <f t="shared" si="664"/>
        <v>205766.89378891877</v>
      </c>
      <c r="T5259" s="11">
        <f t="shared" si="665"/>
        <v>1141808.7243104619</v>
      </c>
      <c r="U5259" s="11">
        <f t="shared" si="666"/>
        <v>1199616.8754515206</v>
      </c>
    </row>
    <row r="5260" spans="1:21" x14ac:dyDescent="0.2">
      <c r="A5260">
        <v>5311</v>
      </c>
      <c r="B5260" s="16">
        <v>22</v>
      </c>
      <c r="C5260" s="16">
        <v>10</v>
      </c>
      <c r="D5260" s="16">
        <v>2004</v>
      </c>
      <c r="E5260" s="16">
        <v>38635</v>
      </c>
      <c r="F5260" t="s">
        <v>5176</v>
      </c>
      <c r="G5260">
        <v>200000</v>
      </c>
      <c r="H5260">
        <v>381225</v>
      </c>
      <c r="I5260">
        <v>439651</v>
      </c>
      <c r="J5260" s="8" t="str">
        <f t="shared" si="657"/>
        <v/>
      </c>
      <c r="K5260" s="8" t="str">
        <f t="shared" si="658"/>
        <v/>
      </c>
      <c r="L5260" s="8" t="str">
        <f t="shared" si="659"/>
        <v>Short Cut to Nirvana: Kumbh Mela</v>
      </c>
      <c r="M5260" s="8" t="str">
        <f t="shared" si="660"/>
        <v/>
      </c>
      <c r="N5260" s="8" t="str">
        <f t="shared" si="661"/>
        <v>Short Cut to Nirvana: Kumbh Mela</v>
      </c>
      <c r="O5260" s="10">
        <f>INDEX(cpi!$A$1:$M$106,MATCH($D5260,cpi!$A:$A,0),MATCH($C5260,cpi!$1:$1,0))</f>
        <v>190.9</v>
      </c>
      <c r="P5260" s="10">
        <f>cpi!$I$2</f>
        <v>245.51900000000001</v>
      </c>
      <c r="Q5260" s="10">
        <f t="shared" si="662"/>
        <v>1.2861131482451544</v>
      </c>
      <c r="R5260" s="8" t="str">
        <f t="shared" si="663"/>
        <v/>
      </c>
      <c r="S5260" s="11">
        <f t="shared" si="664"/>
        <v>257222.62964903089</v>
      </c>
      <c r="T5260" s="11">
        <f t="shared" si="665"/>
        <v>490298.48493975902</v>
      </c>
      <c r="U5260" s="11">
        <f t="shared" si="666"/>
        <v>565440.93173913041</v>
      </c>
    </row>
    <row r="5261" spans="1:21" x14ac:dyDescent="0.2">
      <c r="A5261">
        <v>5312</v>
      </c>
      <c r="B5261" s="16">
        <v>12</v>
      </c>
      <c r="C5261" s="16">
        <v>10</v>
      </c>
      <c r="D5261" s="16">
        <v>2012</v>
      </c>
      <c r="E5261" s="16">
        <v>41253</v>
      </c>
      <c r="F5261" t="s">
        <v>5177</v>
      </c>
      <c r="G5261">
        <v>200000</v>
      </c>
      <c r="H5261">
        <v>236806</v>
      </c>
      <c r="I5261">
        <v>236806</v>
      </c>
      <c r="J5261" s="8" t="str">
        <f t="shared" si="657"/>
        <v/>
      </c>
      <c r="K5261" s="8" t="str">
        <f t="shared" si="658"/>
        <v/>
      </c>
      <c r="L5261" s="8" t="str">
        <f t="shared" si="659"/>
        <v>Middle of Nowhere</v>
      </c>
      <c r="M5261" s="8" t="str">
        <f t="shared" si="660"/>
        <v/>
      </c>
      <c r="N5261" s="8" t="str">
        <f t="shared" si="661"/>
        <v>Middle of Nowhere</v>
      </c>
      <c r="O5261" s="10">
        <f>INDEX(cpi!$A$1:$M$106,MATCH($D5261,cpi!$A:$A,0),MATCH($C5261,cpi!$1:$1,0))</f>
        <v>231.31700000000001</v>
      </c>
      <c r="P5261" s="10">
        <f>cpi!$I$2</f>
        <v>245.51900000000001</v>
      </c>
      <c r="Q5261" s="10">
        <f t="shared" si="662"/>
        <v>1.0613962657305775</v>
      </c>
      <c r="R5261" s="8" t="str">
        <f t="shared" si="663"/>
        <v/>
      </c>
      <c r="S5261" s="11">
        <f t="shared" si="664"/>
        <v>212279.25314611552</v>
      </c>
      <c r="T5261" s="11">
        <f t="shared" si="665"/>
        <v>251345.00410259515</v>
      </c>
      <c r="U5261" s="11">
        <f t="shared" si="666"/>
        <v>251345.00410259515</v>
      </c>
    </row>
    <row r="5262" spans="1:21" x14ac:dyDescent="0.2">
      <c r="A5262">
        <v>5313</v>
      </c>
      <c r="B5262" s="16">
        <v>10</v>
      </c>
      <c r="C5262" s="16">
        <v>10</v>
      </c>
      <c r="D5262" s="16">
        <v>2008</v>
      </c>
      <c r="E5262" s="16">
        <v>39731</v>
      </c>
      <c r="F5262" t="s">
        <v>5178</v>
      </c>
      <c r="G5262">
        <v>200000</v>
      </c>
      <c r="H5262">
        <v>212989</v>
      </c>
      <c r="I5262">
        <v>212989</v>
      </c>
      <c r="J5262" s="8" t="str">
        <f t="shared" si="657"/>
        <v/>
      </c>
      <c r="K5262" s="8" t="str">
        <f t="shared" si="658"/>
        <v/>
      </c>
      <c r="L5262" s="8" t="str">
        <f t="shared" si="659"/>
        <v>Call+Response</v>
      </c>
      <c r="M5262" s="8" t="str">
        <f t="shared" si="660"/>
        <v/>
      </c>
      <c r="N5262" s="8" t="str">
        <f t="shared" si="661"/>
        <v>Call+Response</v>
      </c>
      <c r="O5262" s="10">
        <f>INDEX(cpi!$A$1:$M$106,MATCH($D5262,cpi!$A:$A,0),MATCH($C5262,cpi!$1:$1,0))</f>
        <v>216.57300000000001</v>
      </c>
      <c r="P5262" s="10">
        <f>cpi!$I$2</f>
        <v>245.51900000000001</v>
      </c>
      <c r="Q5262" s="10">
        <f t="shared" si="662"/>
        <v>1.1336547030331574</v>
      </c>
      <c r="R5262" s="8" t="str">
        <f t="shared" si="663"/>
        <v/>
      </c>
      <c r="S5262" s="11">
        <f t="shared" si="664"/>
        <v>226730.94060663148</v>
      </c>
      <c r="T5262" s="11">
        <f t="shared" si="665"/>
        <v>241455.98154432917</v>
      </c>
      <c r="U5262" s="11">
        <f t="shared" si="666"/>
        <v>241455.98154432917</v>
      </c>
    </row>
    <row r="5263" spans="1:21" x14ac:dyDescent="0.2">
      <c r="A5263">
        <v>5314</v>
      </c>
      <c r="B5263" s="16">
        <v>10</v>
      </c>
      <c r="C5263" s="16">
        <v>5</v>
      </c>
      <c r="D5263" s="16">
        <v>2002</v>
      </c>
      <c r="E5263" s="16">
        <v>37534</v>
      </c>
      <c r="F5263" t="s">
        <v>5179</v>
      </c>
      <c r="G5263">
        <v>200000</v>
      </c>
      <c r="H5263">
        <v>174682</v>
      </c>
      <c r="I5263">
        <v>174682</v>
      </c>
      <c r="J5263" s="8" t="str">
        <f t="shared" si="657"/>
        <v/>
      </c>
      <c r="K5263" s="8" t="str">
        <f t="shared" si="658"/>
        <v/>
      </c>
      <c r="L5263" s="8" t="str">
        <f t="shared" si="659"/>
        <v>The Business of Fancy Dancing</v>
      </c>
      <c r="M5263" s="8" t="str">
        <f t="shared" si="660"/>
        <v/>
      </c>
      <c r="N5263" s="8" t="str">
        <f t="shared" si="661"/>
        <v>The Business of Fancy Dancing</v>
      </c>
      <c r="O5263" s="10">
        <f>INDEX(cpi!$A$1:$M$106,MATCH($D5263,cpi!$A:$A,0),MATCH($C5263,cpi!$1:$1,0))</f>
        <v>179.8</v>
      </c>
      <c r="P5263" s="10">
        <f>cpi!$I$2</f>
        <v>245.51900000000001</v>
      </c>
      <c r="Q5263" s="10">
        <f t="shared" si="662"/>
        <v>1.365511679644049</v>
      </c>
      <c r="R5263" s="8" t="str">
        <f t="shared" si="663"/>
        <v/>
      </c>
      <c r="S5263" s="11">
        <f t="shared" si="664"/>
        <v>273102.33592880977</v>
      </c>
      <c r="T5263" s="11">
        <f t="shared" si="665"/>
        <v>238530.31122358175</v>
      </c>
      <c r="U5263" s="11">
        <f t="shared" si="666"/>
        <v>238530.31122358175</v>
      </c>
    </row>
    <row r="5264" spans="1:21" x14ac:dyDescent="0.2">
      <c r="A5264">
        <v>5315</v>
      </c>
      <c r="B5264" s="16">
        <v>10</v>
      </c>
      <c r="C5264" s="16">
        <v>5</v>
      </c>
      <c r="D5264" s="16">
        <v>2002</v>
      </c>
      <c r="E5264" s="16">
        <v>37534</v>
      </c>
      <c r="F5264" t="s">
        <v>5180</v>
      </c>
      <c r="G5264">
        <v>200000</v>
      </c>
      <c r="H5264">
        <v>162605</v>
      </c>
      <c r="I5264">
        <v>162605</v>
      </c>
      <c r="J5264" s="8" t="str">
        <f t="shared" si="657"/>
        <v/>
      </c>
      <c r="K5264" s="8" t="str">
        <f t="shared" si="658"/>
        <v/>
      </c>
      <c r="L5264" s="8" t="str">
        <f t="shared" si="659"/>
        <v>Hybrid</v>
      </c>
      <c r="M5264" s="8" t="str">
        <f t="shared" si="660"/>
        <v/>
      </c>
      <c r="N5264" s="8" t="str">
        <f t="shared" si="661"/>
        <v>Hybrid</v>
      </c>
      <c r="O5264" s="10">
        <f>INDEX(cpi!$A$1:$M$106,MATCH($D5264,cpi!$A:$A,0),MATCH($C5264,cpi!$1:$1,0))</f>
        <v>179.8</v>
      </c>
      <c r="P5264" s="10">
        <f>cpi!$I$2</f>
        <v>245.51900000000001</v>
      </c>
      <c r="Q5264" s="10">
        <f t="shared" si="662"/>
        <v>1.365511679644049</v>
      </c>
      <c r="R5264" s="8" t="str">
        <f t="shared" si="663"/>
        <v/>
      </c>
      <c r="S5264" s="11">
        <f t="shared" si="664"/>
        <v>273102.33592880977</v>
      </c>
      <c r="T5264" s="11">
        <f t="shared" si="665"/>
        <v>222039.02666852059</v>
      </c>
      <c r="U5264" s="11">
        <f t="shared" si="666"/>
        <v>222039.02666852059</v>
      </c>
    </row>
    <row r="5265" spans="1:21" x14ac:dyDescent="0.2">
      <c r="A5265">
        <v>5316</v>
      </c>
      <c r="B5265" s="16">
        <v>13</v>
      </c>
      <c r="C5265" s="16">
        <v>6</v>
      </c>
      <c r="D5265" s="16">
        <v>2008</v>
      </c>
      <c r="E5265" s="16">
        <v>39819</v>
      </c>
      <c r="F5265" t="s">
        <v>5181</v>
      </c>
      <c r="G5265">
        <v>200000</v>
      </c>
      <c r="H5265">
        <v>140016</v>
      </c>
      <c r="I5265">
        <v>140016</v>
      </c>
      <c r="J5265" s="8" t="str">
        <f t="shared" si="657"/>
        <v/>
      </c>
      <c r="K5265" s="8" t="str">
        <f t="shared" si="658"/>
        <v/>
      </c>
      <c r="L5265" s="8" t="str">
        <f t="shared" si="659"/>
        <v>Baghead</v>
      </c>
      <c r="M5265" s="8" t="str">
        <f t="shared" si="660"/>
        <v/>
      </c>
      <c r="N5265" s="8" t="str">
        <f t="shared" si="661"/>
        <v>Baghead</v>
      </c>
      <c r="O5265" s="10">
        <f>INDEX(cpi!$A$1:$M$106,MATCH($D5265,cpi!$A:$A,0),MATCH($C5265,cpi!$1:$1,0))</f>
        <v>218.815</v>
      </c>
      <c r="P5265" s="10">
        <f>cpi!$I$2</f>
        <v>245.51900000000001</v>
      </c>
      <c r="Q5265" s="10">
        <f t="shared" si="662"/>
        <v>1.1220391655051072</v>
      </c>
      <c r="R5265" s="8" t="str">
        <f t="shared" si="663"/>
        <v/>
      </c>
      <c r="S5265" s="11">
        <f t="shared" si="664"/>
        <v>224407.83310102145</v>
      </c>
      <c r="T5265" s="11">
        <f t="shared" si="665"/>
        <v>157103.43579736308</v>
      </c>
      <c r="U5265" s="11">
        <f t="shared" si="666"/>
        <v>157103.43579736308</v>
      </c>
    </row>
    <row r="5266" spans="1:21" x14ac:dyDescent="0.2">
      <c r="A5266">
        <v>5317</v>
      </c>
      <c r="B5266" s="16">
        <v>10</v>
      </c>
      <c r="C5266" s="16">
        <v>9</v>
      </c>
      <c r="D5266" s="16">
        <v>2004</v>
      </c>
      <c r="E5266" s="16">
        <v>38269</v>
      </c>
      <c r="F5266" t="s">
        <v>5182</v>
      </c>
      <c r="G5266">
        <v>200000</v>
      </c>
      <c r="H5266">
        <v>126021</v>
      </c>
      <c r="I5266">
        <v>346106</v>
      </c>
      <c r="J5266" s="8" t="str">
        <f t="shared" si="657"/>
        <v/>
      </c>
      <c r="K5266" s="8" t="str">
        <f t="shared" si="658"/>
        <v/>
      </c>
      <c r="L5266" s="8" t="str">
        <f t="shared" si="659"/>
        <v>Malevolence</v>
      </c>
      <c r="M5266" s="8" t="str">
        <f t="shared" si="660"/>
        <v/>
      </c>
      <c r="N5266" s="8" t="str">
        <f t="shared" si="661"/>
        <v>Malevolence</v>
      </c>
      <c r="O5266" s="10">
        <f>INDEX(cpi!$A$1:$M$106,MATCH($D5266,cpi!$A:$A,0),MATCH($C5266,cpi!$1:$1,0))</f>
        <v>189.9</v>
      </c>
      <c r="P5266" s="10">
        <f>cpi!$I$2</f>
        <v>245.51900000000001</v>
      </c>
      <c r="Q5266" s="10">
        <f t="shared" si="662"/>
        <v>1.292885729331227</v>
      </c>
      <c r="R5266" s="8" t="str">
        <f t="shared" si="663"/>
        <v/>
      </c>
      <c r="S5266" s="11">
        <f t="shared" si="664"/>
        <v>258577.14586624541</v>
      </c>
      <c r="T5266" s="11">
        <f t="shared" si="665"/>
        <v>162930.75249605055</v>
      </c>
      <c r="U5266" s="11">
        <f t="shared" si="666"/>
        <v>447475.50823591364</v>
      </c>
    </row>
    <row r="5267" spans="1:21" x14ac:dyDescent="0.2">
      <c r="A5267">
        <v>5318</v>
      </c>
      <c r="B5267" s="16">
        <v>9</v>
      </c>
      <c r="C5267" s="16">
        <v>9</v>
      </c>
      <c r="D5267" s="16">
        <v>2005</v>
      </c>
      <c r="E5267" s="16">
        <v>38604</v>
      </c>
      <c r="F5267" t="s">
        <v>1786</v>
      </c>
      <c r="G5267">
        <v>200000</v>
      </c>
      <c r="H5267">
        <v>44701</v>
      </c>
      <c r="I5267">
        <v>44701</v>
      </c>
      <c r="J5267" s="8" t="str">
        <f t="shared" si="657"/>
        <v/>
      </c>
      <c r="K5267" s="8" t="str">
        <f t="shared" si="658"/>
        <v/>
      </c>
      <c r="L5267" s="8" t="str">
        <f t="shared" si="659"/>
        <v>Side Effects</v>
      </c>
      <c r="M5267" s="8" t="str">
        <f t="shared" si="660"/>
        <v/>
      </c>
      <c r="N5267" s="8" t="str">
        <f t="shared" si="661"/>
        <v>Side Effects</v>
      </c>
      <c r="O5267" s="10">
        <f>INDEX(cpi!$A$1:$M$106,MATCH($D5267,cpi!$A:$A,0),MATCH($C5267,cpi!$1:$1,0))</f>
        <v>198.8</v>
      </c>
      <c r="P5267" s="10">
        <f>cpi!$I$2</f>
        <v>245.51900000000001</v>
      </c>
      <c r="Q5267" s="10">
        <f t="shared" si="662"/>
        <v>1.2350050301810864</v>
      </c>
      <c r="R5267" s="8" t="str">
        <f t="shared" si="663"/>
        <v/>
      </c>
      <c r="S5267" s="11">
        <f t="shared" si="664"/>
        <v>247001.0060362173</v>
      </c>
      <c r="T5267" s="11">
        <f t="shared" si="665"/>
        <v>55205.959854124747</v>
      </c>
      <c r="U5267" s="11">
        <f t="shared" si="666"/>
        <v>55205.959854124747</v>
      </c>
    </row>
    <row r="5268" spans="1:21" x14ac:dyDescent="0.2">
      <c r="A5268">
        <v>5319</v>
      </c>
      <c r="B5268" s="16">
        <v>10</v>
      </c>
      <c r="C5268" s="16">
        <v>10</v>
      </c>
      <c r="D5268" s="16">
        <v>2008</v>
      </c>
      <c r="E5268" s="16">
        <v>39731</v>
      </c>
      <c r="F5268" t="s">
        <v>5183</v>
      </c>
      <c r="G5268">
        <v>200000</v>
      </c>
      <c r="H5268">
        <v>28835</v>
      </c>
      <c r="I5268">
        <v>52443</v>
      </c>
      <c r="J5268" s="8" t="str">
        <f t="shared" si="657"/>
        <v/>
      </c>
      <c r="K5268" s="8" t="str">
        <f t="shared" si="658"/>
        <v/>
      </c>
      <c r="L5268" s="8" t="str">
        <f t="shared" si="659"/>
        <v>Good Dick</v>
      </c>
      <c r="M5268" s="8" t="str">
        <f t="shared" si="660"/>
        <v/>
      </c>
      <c r="N5268" s="8" t="str">
        <f t="shared" si="661"/>
        <v>Good Dick</v>
      </c>
      <c r="O5268" s="10">
        <f>INDEX(cpi!$A$1:$M$106,MATCH($D5268,cpi!$A:$A,0),MATCH($C5268,cpi!$1:$1,0))</f>
        <v>216.57300000000001</v>
      </c>
      <c r="P5268" s="10">
        <f>cpi!$I$2</f>
        <v>245.51900000000001</v>
      </c>
      <c r="Q5268" s="10">
        <f t="shared" si="662"/>
        <v>1.1336547030331574</v>
      </c>
      <c r="R5268" s="8" t="str">
        <f t="shared" si="663"/>
        <v/>
      </c>
      <c r="S5268" s="11">
        <f t="shared" si="664"/>
        <v>226730.94060663148</v>
      </c>
      <c r="T5268" s="11">
        <f t="shared" si="665"/>
        <v>32688.933361961095</v>
      </c>
      <c r="U5268" s="11">
        <f t="shared" si="666"/>
        <v>59452.253591167871</v>
      </c>
    </row>
    <row r="5269" spans="1:21" x14ac:dyDescent="0.2">
      <c r="A5269">
        <v>5320</v>
      </c>
      <c r="B5269" s="16">
        <v>21</v>
      </c>
      <c r="C5269" s="16">
        <v>7</v>
      </c>
      <c r="D5269" s="16">
        <v>2006</v>
      </c>
      <c r="E5269" s="16">
        <v>39332</v>
      </c>
      <c r="F5269" t="s">
        <v>5184</v>
      </c>
      <c r="G5269">
        <v>200000</v>
      </c>
      <c r="H5269">
        <v>7033</v>
      </c>
      <c r="I5269">
        <v>7033</v>
      </c>
      <c r="J5269" s="8" t="str">
        <f t="shared" si="657"/>
        <v/>
      </c>
      <c r="K5269" s="8" t="str">
        <f t="shared" si="658"/>
        <v/>
      </c>
      <c r="L5269" s="8" t="str">
        <f t="shared" si="659"/>
        <v>The Case of the Grinning Cat</v>
      </c>
      <c r="M5269" s="8" t="str">
        <f t="shared" si="660"/>
        <v/>
      </c>
      <c r="N5269" s="8" t="str">
        <f t="shared" si="661"/>
        <v>The Case of the Grinning Cat</v>
      </c>
      <c r="O5269" s="10">
        <f>INDEX(cpi!$A$1:$M$106,MATCH($D5269,cpi!$A:$A,0),MATCH($C5269,cpi!$1:$1,0))</f>
        <v>203.5</v>
      </c>
      <c r="P5269" s="10">
        <f>cpi!$I$2</f>
        <v>245.51900000000001</v>
      </c>
      <c r="Q5269" s="10">
        <f t="shared" si="662"/>
        <v>1.2064815724815725</v>
      </c>
      <c r="R5269" s="8" t="str">
        <f t="shared" si="663"/>
        <v/>
      </c>
      <c r="S5269" s="11">
        <f t="shared" si="664"/>
        <v>241296.3144963145</v>
      </c>
      <c r="T5269" s="11">
        <f t="shared" si="665"/>
        <v>8485.1848992629002</v>
      </c>
      <c r="U5269" s="11">
        <f t="shared" si="666"/>
        <v>8485.1848992629002</v>
      </c>
    </row>
    <row r="5270" spans="1:21" x14ac:dyDescent="0.2">
      <c r="A5270">
        <v>5321</v>
      </c>
      <c r="B5270" s="16">
        <v>7</v>
      </c>
      <c r="C5270" s="16">
        <v>1</v>
      </c>
      <c r="D5270" s="16">
        <v>2005</v>
      </c>
      <c r="E5270" s="16">
        <v>38534</v>
      </c>
      <c r="F5270" t="s">
        <v>5185</v>
      </c>
      <c r="G5270">
        <v>200000</v>
      </c>
      <c r="H5270">
        <v>6260</v>
      </c>
      <c r="I5270">
        <v>6260</v>
      </c>
      <c r="J5270" s="8" t="str">
        <f t="shared" si="657"/>
        <v/>
      </c>
      <c r="K5270" s="8" t="str">
        <f t="shared" si="658"/>
        <v/>
      </c>
      <c r="L5270" s="8" t="str">
        <f t="shared" si="659"/>
        <v>Solitude</v>
      </c>
      <c r="M5270" s="8" t="str">
        <f t="shared" si="660"/>
        <v/>
      </c>
      <c r="N5270" s="8" t="str">
        <f t="shared" si="661"/>
        <v>Solitude</v>
      </c>
      <c r="O5270" s="10">
        <f>INDEX(cpi!$A$1:$M$106,MATCH($D5270,cpi!$A:$A,0),MATCH($C5270,cpi!$1:$1,0))</f>
        <v>190.7</v>
      </c>
      <c r="P5270" s="10">
        <f>cpi!$I$2</f>
        <v>245.51900000000001</v>
      </c>
      <c r="Q5270" s="10">
        <f t="shared" si="662"/>
        <v>1.2874619821709492</v>
      </c>
      <c r="R5270" s="8" t="str">
        <f t="shared" si="663"/>
        <v/>
      </c>
      <c r="S5270" s="11">
        <f t="shared" si="664"/>
        <v>257492.39643418984</v>
      </c>
      <c r="T5270" s="11">
        <f t="shared" si="665"/>
        <v>8059.512008390142</v>
      </c>
      <c r="U5270" s="11">
        <f t="shared" si="666"/>
        <v>8059.512008390142</v>
      </c>
    </row>
    <row r="5271" spans="1:21" x14ac:dyDescent="0.2">
      <c r="A5271">
        <v>5322</v>
      </c>
      <c r="B5271" s="16">
        <v>14</v>
      </c>
      <c r="C5271" s="16">
        <v>3</v>
      </c>
      <c r="D5271" s="16">
        <v>2014</v>
      </c>
      <c r="E5271" s="16">
        <v>42038</v>
      </c>
      <c r="F5271" t="s">
        <v>5186</v>
      </c>
      <c r="G5271">
        <v>200000</v>
      </c>
      <c r="H5271">
        <v>3648</v>
      </c>
      <c r="I5271">
        <v>3648</v>
      </c>
      <c r="J5271" s="8" t="str">
        <f t="shared" si="657"/>
        <v/>
      </c>
      <c r="K5271" s="8" t="str">
        <f t="shared" si="658"/>
        <v/>
      </c>
      <c r="L5271" s="8" t="str">
        <f t="shared" si="659"/>
        <v>The Word</v>
      </c>
      <c r="M5271" s="8" t="str">
        <f t="shared" si="660"/>
        <v/>
      </c>
      <c r="N5271" s="8" t="str">
        <f t="shared" si="661"/>
        <v>The Word</v>
      </c>
      <c r="O5271" s="10">
        <f>INDEX(cpi!$A$1:$M$106,MATCH($D5271,cpi!$A:$A,0),MATCH($C5271,cpi!$1:$1,0))</f>
        <v>236.29300000000001</v>
      </c>
      <c r="P5271" s="10">
        <f>cpi!$I$2</f>
        <v>245.51900000000001</v>
      </c>
      <c r="Q5271" s="10">
        <f t="shared" si="662"/>
        <v>1.0390447452950362</v>
      </c>
      <c r="R5271" s="8" t="str">
        <f t="shared" si="663"/>
        <v/>
      </c>
      <c r="S5271" s="11">
        <f t="shared" si="664"/>
        <v>207808.94905900725</v>
      </c>
      <c r="T5271" s="11">
        <f t="shared" si="665"/>
        <v>3790.4352308362922</v>
      </c>
      <c r="U5271" s="11">
        <f t="shared" si="666"/>
        <v>3790.4352308362922</v>
      </c>
    </row>
    <row r="5272" spans="1:21" x14ac:dyDescent="0.2">
      <c r="A5272">
        <v>5323</v>
      </c>
      <c r="B5272" s="16">
        <v>15</v>
      </c>
      <c r="C5272" s="16">
        <v>6</v>
      </c>
      <c r="D5272" s="16">
        <v>2007</v>
      </c>
      <c r="E5272" s="16">
        <v>39513</v>
      </c>
      <c r="F5272" t="s">
        <v>5187</v>
      </c>
      <c r="G5272">
        <v>200000</v>
      </c>
      <c r="H5272">
        <v>1217</v>
      </c>
      <c r="I5272">
        <v>1217</v>
      </c>
      <c r="J5272" s="8" t="str">
        <f t="shared" si="657"/>
        <v/>
      </c>
      <c r="K5272" s="8" t="str">
        <f t="shared" si="658"/>
        <v/>
      </c>
      <c r="L5272" s="8" t="str">
        <f t="shared" si="659"/>
        <v>The Trials of Darryl Hunt</v>
      </c>
      <c r="M5272" s="8" t="str">
        <f t="shared" si="660"/>
        <v/>
      </c>
      <c r="N5272" s="8" t="str">
        <f t="shared" si="661"/>
        <v>The Trials of Darryl Hunt</v>
      </c>
      <c r="O5272" s="10">
        <f>INDEX(cpi!$A$1:$M$106,MATCH($D5272,cpi!$A:$A,0),MATCH($C5272,cpi!$1:$1,0))</f>
        <v>208.352</v>
      </c>
      <c r="P5272" s="10">
        <f>cpi!$I$2</f>
        <v>245.51900000000001</v>
      </c>
      <c r="Q5272" s="10">
        <f t="shared" si="662"/>
        <v>1.1783856166487483</v>
      </c>
      <c r="R5272" s="8" t="str">
        <f t="shared" si="663"/>
        <v/>
      </c>
      <c r="S5272" s="11">
        <f t="shared" si="664"/>
        <v>235677.12332974965</v>
      </c>
      <c r="T5272" s="11">
        <f t="shared" si="665"/>
        <v>1434.0952954615266</v>
      </c>
      <c r="U5272" s="11">
        <f t="shared" si="666"/>
        <v>1434.0952954615266</v>
      </c>
    </row>
    <row r="5273" spans="1:21" x14ac:dyDescent="0.2">
      <c r="A5273">
        <v>5324</v>
      </c>
      <c r="B5273" s="16">
        <v>19</v>
      </c>
      <c r="C5273" s="16">
        <v>10</v>
      </c>
      <c r="D5273" s="16">
        <v>2007</v>
      </c>
      <c r="E5273" s="16">
        <v>39639</v>
      </c>
      <c r="F5273" t="s">
        <v>5188</v>
      </c>
      <c r="G5273">
        <v>200000</v>
      </c>
      <c r="H5273">
        <v>0</v>
      </c>
      <c r="I5273">
        <v>0</v>
      </c>
      <c r="J5273" s="8">
        <f t="shared" si="657"/>
        <v>1</v>
      </c>
      <c r="K5273" s="8" t="str">
        <f t="shared" si="658"/>
        <v/>
      </c>
      <c r="L5273" s="8" t="str">
        <f t="shared" si="659"/>
        <v>The Man From Earth</v>
      </c>
      <c r="M5273" s="8" t="str">
        <f t="shared" si="660"/>
        <v/>
      </c>
      <c r="N5273" s="8" t="str">
        <f t="shared" si="661"/>
        <v>The Man From Earth</v>
      </c>
      <c r="O5273" s="10">
        <f>INDEX(cpi!$A$1:$M$106,MATCH($D5273,cpi!$A:$A,0),MATCH($C5273,cpi!$1:$1,0))</f>
        <v>208.93600000000001</v>
      </c>
      <c r="P5273" s="10">
        <f>cpi!$I$2</f>
        <v>245.51900000000001</v>
      </c>
      <c r="Q5273" s="10">
        <f t="shared" si="662"/>
        <v>1.1750918941685493</v>
      </c>
      <c r="R5273" s="8" t="str">
        <f t="shared" si="663"/>
        <v/>
      </c>
      <c r="S5273" s="11">
        <f t="shared" si="664"/>
        <v>235018.37883370987</v>
      </c>
      <c r="T5273" s="11">
        <f t="shared" si="665"/>
        <v>0</v>
      </c>
      <c r="U5273" s="11">
        <f t="shared" si="666"/>
        <v>0</v>
      </c>
    </row>
    <row r="5274" spans="1:21" x14ac:dyDescent="0.2">
      <c r="A5274">
        <v>5325</v>
      </c>
      <c r="B5274" s="16">
        <v>31</v>
      </c>
      <c r="C5274" s="16">
        <v>12</v>
      </c>
      <c r="D5274" s="16">
        <v>2004</v>
      </c>
      <c r="E5274" s="16">
        <v>38910</v>
      </c>
      <c r="F5274" t="s">
        <v>5189</v>
      </c>
      <c r="G5274">
        <v>200000</v>
      </c>
      <c r="H5274">
        <v>0</v>
      </c>
      <c r="I5274">
        <v>0</v>
      </c>
      <c r="J5274" s="8">
        <f t="shared" si="657"/>
        <v>1</v>
      </c>
      <c r="K5274" s="8" t="str">
        <f t="shared" si="658"/>
        <v/>
      </c>
      <c r="L5274" s="8" t="str">
        <f t="shared" si="659"/>
        <v>Samantha: An American Girl Holiday</v>
      </c>
      <c r="M5274" s="8" t="str">
        <f t="shared" si="660"/>
        <v/>
      </c>
      <c r="N5274" s="8" t="str">
        <f t="shared" si="661"/>
        <v>Samantha: An American Girl Holiday</v>
      </c>
      <c r="O5274" s="10">
        <f>INDEX(cpi!$A$1:$M$106,MATCH($D5274,cpi!$A:$A,0),MATCH($C5274,cpi!$1:$1,0))</f>
        <v>190.3</v>
      </c>
      <c r="P5274" s="10">
        <f>cpi!$I$2</f>
        <v>245.51900000000001</v>
      </c>
      <c r="Q5274" s="10">
        <f t="shared" si="662"/>
        <v>1.290168155543878</v>
      </c>
      <c r="R5274" s="8" t="str">
        <f t="shared" si="663"/>
        <v/>
      </c>
      <c r="S5274" s="11">
        <f t="shared" si="664"/>
        <v>258033.63110877559</v>
      </c>
      <c r="T5274" s="11">
        <f t="shared" si="665"/>
        <v>0</v>
      </c>
      <c r="U5274" s="11">
        <f t="shared" si="666"/>
        <v>0</v>
      </c>
    </row>
    <row r="5275" spans="1:21" x14ac:dyDescent="0.2">
      <c r="A5275">
        <v>5326</v>
      </c>
      <c r="B5275" s="16">
        <v>17</v>
      </c>
      <c r="C5275" s="16">
        <v>1</v>
      </c>
      <c r="D5275" s="16">
        <v>2008</v>
      </c>
      <c r="E5275" s="16">
        <v>39934</v>
      </c>
      <c r="F5275" t="s">
        <v>5190</v>
      </c>
      <c r="G5275">
        <v>200000</v>
      </c>
      <c r="H5275">
        <v>0</v>
      </c>
      <c r="I5275">
        <v>0</v>
      </c>
      <c r="J5275" s="8">
        <f t="shared" si="657"/>
        <v>1</v>
      </c>
      <c r="K5275" s="8" t="str">
        <f t="shared" si="658"/>
        <v/>
      </c>
      <c r="L5275" s="8" t="str">
        <f t="shared" si="659"/>
        <v>Yesterday Was a Lie</v>
      </c>
      <c r="M5275" s="8" t="str">
        <f t="shared" si="660"/>
        <v/>
      </c>
      <c r="N5275" s="8" t="str">
        <f t="shared" si="661"/>
        <v>Yesterday Was a Lie</v>
      </c>
      <c r="O5275" s="10">
        <f>INDEX(cpi!$A$1:$M$106,MATCH($D5275,cpi!$A:$A,0),MATCH($C5275,cpi!$1:$1,0))</f>
        <v>211.08</v>
      </c>
      <c r="P5275" s="10">
        <f>cpi!$I$2</f>
        <v>245.51900000000001</v>
      </c>
      <c r="Q5275" s="10">
        <f t="shared" si="662"/>
        <v>1.1631561493272693</v>
      </c>
      <c r="R5275" s="8" t="str">
        <f t="shared" si="663"/>
        <v/>
      </c>
      <c r="S5275" s="11">
        <f t="shared" si="664"/>
        <v>232631.22986545385</v>
      </c>
      <c r="T5275" s="11">
        <f t="shared" si="665"/>
        <v>0</v>
      </c>
      <c r="U5275" s="11">
        <f t="shared" si="666"/>
        <v>0</v>
      </c>
    </row>
    <row r="5276" spans="1:21" x14ac:dyDescent="0.2">
      <c r="A5276">
        <v>5327</v>
      </c>
      <c r="B5276" s="16">
        <v>12</v>
      </c>
      <c r="C5276" s="16">
        <v>9</v>
      </c>
      <c r="D5276" s="16">
        <v>2014</v>
      </c>
      <c r="E5276" s="16">
        <v>41982</v>
      </c>
      <c r="F5276" t="s">
        <v>5191</v>
      </c>
      <c r="G5276">
        <v>200000</v>
      </c>
      <c r="H5276">
        <v>0</v>
      </c>
      <c r="I5276">
        <v>0</v>
      </c>
      <c r="J5276" s="8">
        <f t="shared" si="657"/>
        <v>1</v>
      </c>
      <c r="K5276" s="8" t="str">
        <f t="shared" si="658"/>
        <v/>
      </c>
      <c r="L5276" s="8" t="str">
        <f t="shared" si="659"/>
        <v>Archaeology of a Woman</v>
      </c>
      <c r="M5276" s="8" t="str">
        <f t="shared" si="660"/>
        <v/>
      </c>
      <c r="N5276" s="8" t="str">
        <f t="shared" si="661"/>
        <v>Archaeology of a Woman</v>
      </c>
      <c r="O5276" s="10">
        <f>INDEX(cpi!$A$1:$M$106,MATCH($D5276,cpi!$A:$A,0),MATCH($C5276,cpi!$1:$1,0))</f>
        <v>238.03100000000001</v>
      </c>
      <c r="P5276" s="10">
        <f>cpi!$I$2</f>
        <v>245.51900000000001</v>
      </c>
      <c r="Q5276" s="10">
        <f t="shared" si="662"/>
        <v>1.0314580873919783</v>
      </c>
      <c r="R5276" s="8" t="str">
        <f t="shared" si="663"/>
        <v/>
      </c>
      <c r="S5276" s="11">
        <f t="shared" si="664"/>
        <v>206291.61747839567</v>
      </c>
      <c r="T5276" s="11">
        <f t="shared" si="665"/>
        <v>0</v>
      </c>
      <c r="U5276" s="11">
        <f t="shared" si="666"/>
        <v>0</v>
      </c>
    </row>
    <row r="5277" spans="1:21" x14ac:dyDescent="0.2">
      <c r="A5277">
        <v>5328</v>
      </c>
      <c r="B5277" s="16">
        <v>26</v>
      </c>
      <c r="C5277" s="16">
        <v>8</v>
      </c>
      <c r="D5277" s="16">
        <v>2014</v>
      </c>
      <c r="E5277" s="16">
        <v>42408</v>
      </c>
      <c r="F5277" t="s">
        <v>5192</v>
      </c>
      <c r="G5277">
        <v>200000</v>
      </c>
      <c r="H5277">
        <v>0</v>
      </c>
      <c r="I5277">
        <v>0</v>
      </c>
      <c r="J5277" s="8">
        <f t="shared" si="657"/>
        <v>1</v>
      </c>
      <c r="K5277" s="8" t="str">
        <f t="shared" si="658"/>
        <v/>
      </c>
      <c r="L5277" s="8" t="str">
        <f t="shared" si="659"/>
        <v>Sanctuary; Quite a Conundrum</v>
      </c>
      <c r="M5277" s="8" t="str">
        <f t="shared" si="660"/>
        <v/>
      </c>
      <c r="N5277" s="8" t="str">
        <f t="shared" si="661"/>
        <v>Sanctuary; Quite a Conundrum</v>
      </c>
      <c r="O5277" s="10">
        <f>INDEX(cpi!$A$1:$M$106,MATCH($D5277,cpi!$A:$A,0),MATCH($C5277,cpi!$1:$1,0))</f>
        <v>237.852</v>
      </c>
      <c r="P5277" s="10">
        <f>cpi!$I$2</f>
        <v>245.51900000000001</v>
      </c>
      <c r="Q5277" s="10">
        <f t="shared" si="662"/>
        <v>1.0322343305921329</v>
      </c>
      <c r="R5277" s="8" t="str">
        <f t="shared" si="663"/>
        <v/>
      </c>
      <c r="S5277" s="11">
        <f t="shared" si="664"/>
        <v>206446.86611842658</v>
      </c>
      <c r="T5277" s="11">
        <f t="shared" si="665"/>
        <v>0</v>
      </c>
      <c r="U5277" s="11">
        <f t="shared" si="666"/>
        <v>0</v>
      </c>
    </row>
    <row r="5278" spans="1:21" x14ac:dyDescent="0.2">
      <c r="A5278">
        <v>5329</v>
      </c>
      <c r="B5278" s="16">
        <v>29</v>
      </c>
      <c r="C5278" s="16">
        <v>9</v>
      </c>
      <c r="D5278" s="16">
        <v>2015</v>
      </c>
      <c r="E5278" s="16">
        <v>42864</v>
      </c>
      <c r="F5278" t="s">
        <v>5193</v>
      </c>
      <c r="G5278">
        <v>200000</v>
      </c>
      <c r="H5278">
        <v>0</v>
      </c>
      <c r="I5278">
        <v>0</v>
      </c>
      <c r="J5278" s="8">
        <f t="shared" si="657"/>
        <v>1</v>
      </c>
      <c r="K5278" s="8" t="str">
        <f t="shared" si="658"/>
        <v/>
      </c>
      <c r="L5278" s="8" t="str">
        <f t="shared" si="659"/>
        <v>Theresa Is a Mother</v>
      </c>
      <c r="M5278" s="8" t="str">
        <f t="shared" si="660"/>
        <v/>
      </c>
      <c r="N5278" s="8" t="str">
        <f t="shared" si="661"/>
        <v>Theresa Is a Mother</v>
      </c>
      <c r="O5278" s="10">
        <f>INDEX(cpi!$A$1:$M$106,MATCH($D5278,cpi!$A:$A,0),MATCH($C5278,cpi!$1:$1,0))</f>
        <v>237.94499999999999</v>
      </c>
      <c r="P5278" s="10">
        <f>cpi!$I$2</f>
        <v>245.51900000000001</v>
      </c>
      <c r="Q5278" s="10">
        <f t="shared" si="662"/>
        <v>1.0318308852886171</v>
      </c>
      <c r="R5278" s="8" t="str">
        <f t="shared" si="663"/>
        <v/>
      </c>
      <c r="S5278" s="11">
        <f t="shared" si="664"/>
        <v>206366.17705772343</v>
      </c>
      <c r="T5278" s="11">
        <f t="shared" si="665"/>
        <v>0</v>
      </c>
      <c r="U5278" s="11">
        <f t="shared" si="666"/>
        <v>0</v>
      </c>
    </row>
    <row r="5279" spans="1:21" x14ac:dyDescent="0.2">
      <c r="A5279">
        <v>5330</v>
      </c>
      <c r="B5279" s="16">
        <v>10</v>
      </c>
      <c r="C5279" s="16">
        <v>11</v>
      </c>
      <c r="D5279" s="16">
        <v>2015</v>
      </c>
      <c r="E5279" s="16">
        <v>42288</v>
      </c>
      <c r="F5279" t="s">
        <v>5194</v>
      </c>
      <c r="G5279">
        <v>200000</v>
      </c>
      <c r="H5279">
        <v>0</v>
      </c>
      <c r="I5279">
        <v>0</v>
      </c>
      <c r="J5279" s="8">
        <f t="shared" si="657"/>
        <v>1</v>
      </c>
      <c r="K5279" s="8" t="str">
        <f t="shared" si="658"/>
        <v/>
      </c>
      <c r="L5279" s="8" t="str">
        <f t="shared" si="659"/>
        <v>Perfect Cowboy</v>
      </c>
      <c r="M5279" s="8" t="str">
        <f t="shared" si="660"/>
        <v/>
      </c>
      <c r="N5279" s="8" t="str">
        <f t="shared" si="661"/>
        <v>Perfect Cowboy</v>
      </c>
      <c r="O5279" s="10">
        <f>INDEX(cpi!$A$1:$M$106,MATCH($D5279,cpi!$A:$A,0),MATCH($C5279,cpi!$1:$1,0))</f>
        <v>237.33600000000001</v>
      </c>
      <c r="P5279" s="10">
        <f>cpi!$I$2</f>
        <v>245.51900000000001</v>
      </c>
      <c r="Q5279" s="10">
        <f t="shared" si="662"/>
        <v>1.0344785451848855</v>
      </c>
      <c r="R5279" s="8" t="str">
        <f t="shared" si="663"/>
        <v/>
      </c>
      <c r="S5279" s="11">
        <f t="shared" si="664"/>
        <v>206895.70903697709</v>
      </c>
      <c r="T5279" s="11">
        <f t="shared" si="665"/>
        <v>0</v>
      </c>
      <c r="U5279" s="11">
        <f t="shared" si="666"/>
        <v>0</v>
      </c>
    </row>
    <row r="5280" spans="1:21" x14ac:dyDescent="0.2">
      <c r="A5280">
        <v>5331</v>
      </c>
      <c r="B5280" s="16">
        <v>31</v>
      </c>
      <c r="C5280" s="16">
        <v>12</v>
      </c>
      <c r="D5280" s="16">
        <v>2014</v>
      </c>
      <c r="E5280" s="16">
        <v>42563</v>
      </c>
      <c r="F5280" t="s">
        <v>5195</v>
      </c>
      <c r="G5280">
        <v>200000</v>
      </c>
      <c r="H5280">
        <v>0</v>
      </c>
      <c r="I5280">
        <v>0</v>
      </c>
      <c r="J5280" s="8">
        <f t="shared" si="657"/>
        <v>1</v>
      </c>
      <c r="K5280" s="8" t="str">
        <f t="shared" si="658"/>
        <v/>
      </c>
      <c r="L5280" s="8" t="str">
        <f t="shared" si="659"/>
        <v>H.</v>
      </c>
      <c r="M5280" s="8" t="str">
        <f t="shared" si="660"/>
        <v/>
      </c>
      <c r="N5280" s="8" t="str">
        <f t="shared" si="661"/>
        <v>H.</v>
      </c>
      <c r="O5280" s="10">
        <f>INDEX(cpi!$A$1:$M$106,MATCH($D5280,cpi!$A:$A,0),MATCH($C5280,cpi!$1:$1,0))</f>
        <v>234.81200000000001</v>
      </c>
      <c r="P5280" s="10">
        <f>cpi!$I$2</f>
        <v>245.51900000000001</v>
      </c>
      <c r="Q5280" s="10">
        <f t="shared" si="662"/>
        <v>1.0455981806721972</v>
      </c>
      <c r="R5280" s="8" t="str">
        <f t="shared" si="663"/>
        <v/>
      </c>
      <c r="S5280" s="11">
        <f t="shared" si="664"/>
        <v>209119.63613443944</v>
      </c>
      <c r="T5280" s="11">
        <f t="shared" si="665"/>
        <v>0</v>
      </c>
      <c r="U5280" s="11">
        <f t="shared" si="666"/>
        <v>0</v>
      </c>
    </row>
    <row r="5281" spans="1:21" x14ac:dyDescent="0.2">
      <c r="A5281">
        <v>5332</v>
      </c>
      <c r="B5281" s="16">
        <v>23</v>
      </c>
      <c r="C5281" s="16">
        <v>9</v>
      </c>
      <c r="D5281" s="16">
        <v>2011</v>
      </c>
      <c r="E5281" s="16">
        <v>41222</v>
      </c>
      <c r="F5281" t="s">
        <v>5196</v>
      </c>
      <c r="G5281">
        <v>190000</v>
      </c>
      <c r="H5281">
        <v>484592</v>
      </c>
      <c r="I5281">
        <v>1577585</v>
      </c>
      <c r="J5281" s="8" t="str">
        <f t="shared" si="657"/>
        <v/>
      </c>
      <c r="K5281" s="8" t="str">
        <f t="shared" si="658"/>
        <v/>
      </c>
      <c r="L5281" s="8" t="str">
        <f t="shared" si="659"/>
        <v>Weekend</v>
      </c>
      <c r="M5281" s="8" t="str">
        <f t="shared" si="660"/>
        <v/>
      </c>
      <c r="N5281" s="8" t="str">
        <f t="shared" si="661"/>
        <v>Weekend</v>
      </c>
      <c r="O5281" s="10">
        <f>INDEX(cpi!$A$1:$M$106,MATCH($D5281,cpi!$A:$A,0),MATCH($C5281,cpi!$1:$1,0))</f>
        <v>226.88900000000001</v>
      </c>
      <c r="P5281" s="10">
        <f>cpi!$I$2</f>
        <v>245.51900000000001</v>
      </c>
      <c r="Q5281" s="10">
        <f t="shared" si="662"/>
        <v>1.0821106355971422</v>
      </c>
      <c r="R5281" s="8" t="str">
        <f t="shared" si="663"/>
        <v/>
      </c>
      <c r="S5281" s="11">
        <f t="shared" si="664"/>
        <v>205601.020763457</v>
      </c>
      <c r="T5281" s="11">
        <f t="shared" si="665"/>
        <v>524382.15712529037</v>
      </c>
      <c r="U5281" s="11">
        <f t="shared" si="666"/>
        <v>1707121.5070585175</v>
      </c>
    </row>
    <row r="5282" spans="1:21" x14ac:dyDescent="0.2">
      <c r="A5282">
        <v>5333</v>
      </c>
      <c r="B5282" s="16">
        <v>22</v>
      </c>
      <c r="C5282" s="16">
        <v>1</v>
      </c>
      <c r="D5282" s="16">
        <v>1999</v>
      </c>
      <c r="E5282" s="16">
        <v>36800</v>
      </c>
      <c r="F5282" t="s">
        <v>5197</v>
      </c>
      <c r="G5282">
        <v>180000</v>
      </c>
      <c r="H5282">
        <v>933933</v>
      </c>
      <c r="I5282">
        <v>1628579</v>
      </c>
      <c r="J5282" s="8" t="str">
        <f t="shared" si="657"/>
        <v/>
      </c>
      <c r="K5282" s="8" t="str">
        <f t="shared" si="658"/>
        <v/>
      </c>
      <c r="L5282" s="8" t="str">
        <f t="shared" si="659"/>
        <v>Bacheha-Ye aseman</v>
      </c>
      <c r="M5282" s="8" t="str">
        <f t="shared" si="660"/>
        <v/>
      </c>
      <c r="N5282" s="8" t="str">
        <f t="shared" si="661"/>
        <v>Bacheha-Ye aseman</v>
      </c>
      <c r="O5282" s="10">
        <f>INDEX(cpi!$A$1:$M$106,MATCH($D5282,cpi!$A:$A,0),MATCH($C5282,cpi!$1:$1,0))</f>
        <v>164.3</v>
      </c>
      <c r="P5282" s="10">
        <f>cpi!$I$2</f>
        <v>245.51900000000001</v>
      </c>
      <c r="Q5282" s="10">
        <f t="shared" si="662"/>
        <v>1.4943335362142423</v>
      </c>
      <c r="R5282" s="8" t="str">
        <f t="shared" si="663"/>
        <v/>
      </c>
      <c r="S5282" s="11">
        <f t="shared" si="664"/>
        <v>268980.03651856363</v>
      </c>
      <c r="T5282" s="11">
        <f t="shared" si="665"/>
        <v>1395607.4024771759</v>
      </c>
      <c r="U5282" s="11">
        <f t="shared" si="666"/>
        <v>2433640.2160742544</v>
      </c>
    </row>
    <row r="5283" spans="1:21" x14ac:dyDescent="0.2">
      <c r="A5283">
        <v>5334</v>
      </c>
      <c r="B5283" s="16">
        <v>27</v>
      </c>
      <c r="C5283" s="16">
        <v>2</v>
      </c>
      <c r="D5283" s="16">
        <v>2015</v>
      </c>
      <c r="E5283" s="16">
        <v>42796</v>
      </c>
      <c r="F5283" t="s">
        <v>5198</v>
      </c>
      <c r="G5283">
        <v>180000</v>
      </c>
      <c r="H5283">
        <v>17503</v>
      </c>
      <c r="I5283">
        <v>17503</v>
      </c>
      <c r="J5283" s="8" t="str">
        <f t="shared" si="657"/>
        <v/>
      </c>
      <c r="K5283" s="8" t="str">
        <f t="shared" si="658"/>
        <v/>
      </c>
      <c r="L5283" s="8" t="str">
        <f t="shared" si="659"/>
        <v>Butterfly Girl</v>
      </c>
      <c r="M5283" s="8" t="str">
        <f t="shared" si="660"/>
        <v/>
      </c>
      <c r="N5283" s="8" t="str">
        <f t="shared" si="661"/>
        <v>Butterfly Girl</v>
      </c>
      <c r="O5283" s="10">
        <f>INDEX(cpi!$A$1:$M$106,MATCH($D5283,cpi!$A:$A,0),MATCH($C5283,cpi!$1:$1,0))</f>
        <v>234.72200000000001</v>
      </c>
      <c r="P5283" s="10">
        <f>cpi!$I$2</f>
        <v>245.51900000000001</v>
      </c>
      <c r="Q5283" s="10">
        <f t="shared" si="662"/>
        <v>1.0459990968038786</v>
      </c>
      <c r="R5283" s="8" t="str">
        <f t="shared" si="663"/>
        <v/>
      </c>
      <c r="S5283" s="11">
        <f t="shared" si="664"/>
        <v>188279.83742469814</v>
      </c>
      <c r="T5283" s="11">
        <f t="shared" si="665"/>
        <v>18308.122191358289</v>
      </c>
      <c r="U5283" s="11">
        <f t="shared" si="666"/>
        <v>18308.122191358289</v>
      </c>
    </row>
    <row r="5284" spans="1:21" x14ac:dyDescent="0.2">
      <c r="A5284">
        <v>5335</v>
      </c>
      <c r="B5284" s="16">
        <v>8</v>
      </c>
      <c r="C5284" s="16">
        <v>8</v>
      </c>
      <c r="D5284" s="16">
        <v>1986</v>
      </c>
      <c r="E5284" s="16">
        <v>31632</v>
      </c>
      <c r="F5284" t="s">
        <v>5199</v>
      </c>
      <c r="G5284">
        <v>175000</v>
      </c>
      <c r="H5284">
        <v>7137502</v>
      </c>
      <c r="I5284">
        <v>7137502</v>
      </c>
      <c r="J5284" s="8" t="str">
        <f t="shared" si="657"/>
        <v/>
      </c>
      <c r="K5284" s="8" t="str">
        <f t="shared" si="658"/>
        <v/>
      </c>
      <c r="L5284" s="8" t="str">
        <f t="shared" si="659"/>
        <v>She's Gotta Have It</v>
      </c>
      <c r="M5284" s="8" t="str">
        <f t="shared" si="660"/>
        <v/>
      </c>
      <c r="N5284" s="8" t="str">
        <f t="shared" si="661"/>
        <v>She's Gotta Have It</v>
      </c>
      <c r="O5284" s="10">
        <f>INDEX(cpi!$A$1:$M$106,MATCH($D5284,cpi!$A:$A,0),MATCH($C5284,cpi!$1:$1,0))</f>
        <v>109.7</v>
      </c>
      <c r="P5284" s="10">
        <f>cpi!$I$2</f>
        <v>245.51900000000001</v>
      </c>
      <c r="Q5284" s="10">
        <f t="shared" si="662"/>
        <v>2.238094804010939</v>
      </c>
      <c r="R5284" s="8" t="str">
        <f t="shared" si="663"/>
        <v/>
      </c>
      <c r="S5284" s="11">
        <f t="shared" si="664"/>
        <v>391666.59070191433</v>
      </c>
      <c r="T5284" s="11">
        <f t="shared" si="665"/>
        <v>15974406.139817685</v>
      </c>
      <c r="U5284" s="11">
        <f t="shared" si="666"/>
        <v>15974406.139817685</v>
      </c>
    </row>
    <row r="5285" spans="1:21" x14ac:dyDescent="0.2">
      <c r="A5285">
        <v>5336</v>
      </c>
      <c r="B5285" s="16">
        <v>22</v>
      </c>
      <c r="C5285" s="16">
        <v>7</v>
      </c>
      <c r="D5285" s="16">
        <v>2011</v>
      </c>
      <c r="E5285" s="16">
        <v>41189</v>
      </c>
      <c r="F5285" t="s">
        <v>5200</v>
      </c>
      <c r="G5285">
        <v>175000</v>
      </c>
      <c r="H5285">
        <v>1321194</v>
      </c>
      <c r="I5285">
        <v>2102779</v>
      </c>
      <c r="J5285" s="8" t="str">
        <f t="shared" si="657"/>
        <v/>
      </c>
      <c r="K5285" s="8" t="str">
        <f t="shared" si="658"/>
        <v/>
      </c>
      <c r="L5285" s="8" t="str">
        <f t="shared" si="659"/>
        <v>Another Earth</v>
      </c>
      <c r="M5285" s="8" t="str">
        <f t="shared" si="660"/>
        <v/>
      </c>
      <c r="N5285" s="8" t="str">
        <f t="shared" si="661"/>
        <v>Another Earth</v>
      </c>
      <c r="O5285" s="10">
        <f>INDEX(cpi!$A$1:$M$106,MATCH($D5285,cpi!$A:$A,0),MATCH($C5285,cpi!$1:$1,0))</f>
        <v>225.922</v>
      </c>
      <c r="P5285" s="10">
        <f>cpi!$I$2</f>
        <v>245.51900000000001</v>
      </c>
      <c r="Q5285" s="10">
        <f t="shared" si="662"/>
        <v>1.0867423269978134</v>
      </c>
      <c r="R5285" s="8" t="str">
        <f t="shared" si="663"/>
        <v/>
      </c>
      <c r="S5285" s="11">
        <f t="shared" si="664"/>
        <v>190179.90722461735</v>
      </c>
      <c r="T5285" s="11">
        <f t="shared" si="665"/>
        <v>1435797.4419755491</v>
      </c>
      <c r="U5285" s="11">
        <f t="shared" si="666"/>
        <v>2285178.9436221351</v>
      </c>
    </row>
    <row r="5286" spans="1:21" x14ac:dyDescent="0.2">
      <c r="A5286">
        <v>5337</v>
      </c>
      <c r="B5286" s="16">
        <v>23</v>
      </c>
      <c r="C5286" s="16">
        <v>8</v>
      </c>
      <c r="D5286" s="16">
        <v>2013</v>
      </c>
      <c r="E5286" s="16">
        <v>41951</v>
      </c>
      <c r="F5286" t="s">
        <v>5201</v>
      </c>
      <c r="G5286">
        <v>175000</v>
      </c>
      <c r="H5286">
        <v>2602</v>
      </c>
      <c r="I5286">
        <v>2602</v>
      </c>
      <c r="J5286" s="8" t="str">
        <f t="shared" si="657"/>
        <v/>
      </c>
      <c r="K5286" s="8" t="str">
        <f t="shared" si="658"/>
        <v/>
      </c>
      <c r="L5286" s="8" t="str">
        <f t="shared" si="659"/>
        <v>Sparrows Dance</v>
      </c>
      <c r="M5286" s="8" t="str">
        <f t="shared" si="660"/>
        <v/>
      </c>
      <c r="N5286" s="8" t="str">
        <f t="shared" si="661"/>
        <v>Sparrows Dance</v>
      </c>
      <c r="O5286" s="10">
        <f>INDEX(cpi!$A$1:$M$106,MATCH($D5286,cpi!$A:$A,0),MATCH($C5286,cpi!$1:$1,0))</f>
        <v>233.87700000000001</v>
      </c>
      <c r="P5286" s="10">
        <f>cpi!$I$2</f>
        <v>245.51900000000001</v>
      </c>
      <c r="Q5286" s="10">
        <f t="shared" si="662"/>
        <v>1.0497783022699967</v>
      </c>
      <c r="R5286" s="8" t="str">
        <f t="shared" si="663"/>
        <v/>
      </c>
      <c r="S5286" s="11">
        <f t="shared" si="664"/>
        <v>183711.20289724943</v>
      </c>
      <c r="T5286" s="11">
        <f t="shared" si="665"/>
        <v>2731.5231425065313</v>
      </c>
      <c r="U5286" s="11">
        <f t="shared" si="666"/>
        <v>2731.5231425065313</v>
      </c>
    </row>
    <row r="5287" spans="1:21" x14ac:dyDescent="0.2">
      <c r="A5287">
        <v>5338</v>
      </c>
      <c r="B5287" s="16">
        <v>4</v>
      </c>
      <c r="C5287" s="16">
        <v>9</v>
      </c>
      <c r="D5287" s="16">
        <v>2015</v>
      </c>
      <c r="E5287" s="16">
        <v>42103</v>
      </c>
      <c r="F5287" t="s">
        <v>5202</v>
      </c>
      <c r="G5287">
        <v>175000</v>
      </c>
      <c r="H5287">
        <v>0</v>
      </c>
      <c r="I5287">
        <v>0</v>
      </c>
      <c r="J5287" s="8">
        <f t="shared" si="657"/>
        <v>1</v>
      </c>
      <c r="K5287" s="8" t="str">
        <f t="shared" si="658"/>
        <v/>
      </c>
      <c r="L5287" s="8" t="str">
        <f t="shared" si="659"/>
        <v>Heroes of Dirt</v>
      </c>
      <c r="M5287" s="8" t="str">
        <f t="shared" si="660"/>
        <v/>
      </c>
      <c r="N5287" s="8" t="str">
        <f t="shared" si="661"/>
        <v>Heroes of Dirt</v>
      </c>
      <c r="O5287" s="10">
        <f>INDEX(cpi!$A$1:$M$106,MATCH($D5287,cpi!$A:$A,0),MATCH($C5287,cpi!$1:$1,0))</f>
        <v>237.94499999999999</v>
      </c>
      <c r="P5287" s="10">
        <f>cpi!$I$2</f>
        <v>245.51900000000001</v>
      </c>
      <c r="Q5287" s="10">
        <f t="shared" si="662"/>
        <v>1.0318308852886171</v>
      </c>
      <c r="R5287" s="8" t="str">
        <f t="shared" si="663"/>
        <v/>
      </c>
      <c r="S5287" s="11">
        <f t="shared" si="664"/>
        <v>180570.40492550799</v>
      </c>
      <c r="T5287" s="11">
        <f t="shared" si="665"/>
        <v>0</v>
      </c>
      <c r="U5287" s="11">
        <f t="shared" si="666"/>
        <v>0</v>
      </c>
    </row>
    <row r="5288" spans="1:21" x14ac:dyDescent="0.2">
      <c r="A5288">
        <v>5339</v>
      </c>
      <c r="B5288" s="16">
        <v>3</v>
      </c>
      <c r="C5288" s="16">
        <v>6</v>
      </c>
      <c r="D5288" s="16">
        <v>2016</v>
      </c>
      <c r="E5288" s="16">
        <v>42435</v>
      </c>
      <c r="F5288" t="s">
        <v>5203</v>
      </c>
      <c r="G5288">
        <v>170000</v>
      </c>
      <c r="H5288">
        <v>166425</v>
      </c>
      <c r="I5288">
        <v>169242</v>
      </c>
      <c r="J5288" s="8" t="str">
        <f t="shared" si="657"/>
        <v/>
      </c>
      <c r="K5288" s="8" t="str">
        <f t="shared" si="658"/>
        <v/>
      </c>
      <c r="L5288" s="8" t="str">
        <f t="shared" si="659"/>
        <v>The Fits</v>
      </c>
      <c r="M5288" s="8" t="str">
        <f t="shared" si="660"/>
        <v/>
      </c>
      <c r="N5288" s="8" t="str">
        <f t="shared" si="661"/>
        <v>The Fits</v>
      </c>
      <c r="O5288" s="10">
        <f>INDEX(cpi!$A$1:$M$106,MATCH($D5288,cpi!$A:$A,0),MATCH($C5288,cpi!$1:$1,0))</f>
        <v>241.018</v>
      </c>
      <c r="P5288" s="10">
        <f>cpi!$I$2</f>
        <v>245.51900000000001</v>
      </c>
      <c r="Q5288" s="10">
        <f t="shared" si="662"/>
        <v>1.0186749537378952</v>
      </c>
      <c r="R5288" s="8" t="str">
        <f t="shared" si="663"/>
        <v/>
      </c>
      <c r="S5288" s="11">
        <f t="shared" si="664"/>
        <v>173174.74213544218</v>
      </c>
      <c r="T5288" s="11">
        <f t="shared" si="665"/>
        <v>169532.97917582921</v>
      </c>
      <c r="U5288" s="11">
        <f t="shared" si="666"/>
        <v>172402.58652050886</v>
      </c>
    </row>
    <row r="5289" spans="1:21" x14ac:dyDescent="0.2">
      <c r="A5289">
        <v>5340</v>
      </c>
      <c r="B5289" s="16">
        <v>30</v>
      </c>
      <c r="C5289" s="16">
        <v>6</v>
      </c>
      <c r="D5289" s="16">
        <v>1979</v>
      </c>
      <c r="E5289" s="16">
        <v>29743</v>
      </c>
      <c r="F5289" t="s">
        <v>5204</v>
      </c>
      <c r="G5289">
        <v>170000</v>
      </c>
      <c r="H5289">
        <v>14000</v>
      </c>
      <c r="I5289">
        <v>14000</v>
      </c>
      <c r="J5289" s="8" t="str">
        <f t="shared" si="657"/>
        <v/>
      </c>
      <c r="K5289" s="8" t="str">
        <f t="shared" si="658"/>
        <v/>
      </c>
      <c r="L5289" s="8" t="str">
        <f t="shared" si="659"/>
        <v>Dolphin</v>
      </c>
      <c r="M5289" s="8" t="str">
        <f t="shared" si="660"/>
        <v/>
      </c>
      <c r="N5289" s="8" t="str">
        <f t="shared" si="661"/>
        <v>Dolphin</v>
      </c>
      <c r="O5289" s="10">
        <f>INDEX(cpi!$A$1:$M$106,MATCH($D5289,cpi!$A:$A,0),MATCH($C5289,cpi!$1:$1,0))</f>
        <v>72.3</v>
      </c>
      <c r="P5289" s="10">
        <f>cpi!$I$2</f>
        <v>245.51900000000001</v>
      </c>
      <c r="Q5289" s="10">
        <f t="shared" si="662"/>
        <v>3.3958367911479947</v>
      </c>
      <c r="R5289" s="8" t="str">
        <f t="shared" si="663"/>
        <v/>
      </c>
      <c r="S5289" s="11">
        <f t="shared" si="664"/>
        <v>577292.25449515914</v>
      </c>
      <c r="T5289" s="11">
        <f t="shared" si="665"/>
        <v>47541.715076071923</v>
      </c>
      <c r="U5289" s="11">
        <f t="shared" si="666"/>
        <v>47541.715076071923</v>
      </c>
    </row>
    <row r="5290" spans="1:21" x14ac:dyDescent="0.2">
      <c r="A5290">
        <v>5341</v>
      </c>
      <c r="B5290" s="16">
        <v>31</v>
      </c>
      <c r="C5290" s="16">
        <v>12</v>
      </c>
      <c r="D5290" s="16">
        <v>2015</v>
      </c>
      <c r="E5290" s="16">
        <v>42928</v>
      </c>
      <c r="F5290" t="s">
        <v>5205</v>
      </c>
      <c r="G5290">
        <v>168000</v>
      </c>
      <c r="H5290">
        <v>0</v>
      </c>
      <c r="I5290">
        <v>29827</v>
      </c>
      <c r="J5290" s="8" t="str">
        <f t="shared" si="657"/>
        <v/>
      </c>
      <c r="K5290" s="8" t="str">
        <f t="shared" si="658"/>
        <v/>
      </c>
      <c r="L5290" s="8" t="str">
        <f t="shared" si="659"/>
        <v>Lumea e a mea</v>
      </c>
      <c r="M5290" s="8" t="str">
        <f t="shared" si="660"/>
        <v/>
      </c>
      <c r="N5290" s="8" t="str">
        <f t="shared" si="661"/>
        <v>Lumea e a mea</v>
      </c>
      <c r="O5290" s="10">
        <f>INDEX(cpi!$A$1:$M$106,MATCH($D5290,cpi!$A:$A,0),MATCH($C5290,cpi!$1:$1,0))</f>
        <v>236.52500000000001</v>
      </c>
      <c r="P5290" s="10">
        <f>cpi!$I$2</f>
        <v>245.51900000000001</v>
      </c>
      <c r="Q5290" s="10">
        <f t="shared" si="662"/>
        <v>1.0380255786914703</v>
      </c>
      <c r="R5290" s="8" t="str">
        <f t="shared" si="663"/>
        <v/>
      </c>
      <c r="S5290" s="11">
        <f t="shared" si="664"/>
        <v>174388.29722016701</v>
      </c>
      <c r="T5290" s="11">
        <f t="shared" si="665"/>
        <v>0</v>
      </c>
      <c r="U5290" s="11">
        <f t="shared" si="666"/>
        <v>30961.188935630486</v>
      </c>
    </row>
    <row r="5291" spans="1:21" x14ac:dyDescent="0.2">
      <c r="A5291">
        <v>5342</v>
      </c>
      <c r="B5291" s="16">
        <v>11</v>
      </c>
      <c r="C5291" s="16">
        <v>9</v>
      </c>
      <c r="D5291" s="16">
        <v>2009</v>
      </c>
      <c r="E5291" s="16">
        <v>40126</v>
      </c>
      <c r="F5291" t="s">
        <v>5206</v>
      </c>
      <c r="G5291">
        <v>160000</v>
      </c>
      <c r="H5291">
        <v>156612</v>
      </c>
      <c r="I5291">
        <v>156612</v>
      </c>
      <c r="J5291" s="8" t="str">
        <f t="shared" si="657"/>
        <v/>
      </c>
      <c r="K5291" s="8" t="str">
        <f t="shared" si="658"/>
        <v/>
      </c>
      <c r="L5291" s="8" t="str">
        <f t="shared" si="659"/>
        <v>The Horse Boy</v>
      </c>
      <c r="M5291" s="8" t="str">
        <f t="shared" si="660"/>
        <v/>
      </c>
      <c r="N5291" s="8" t="str">
        <f t="shared" si="661"/>
        <v>The Horse Boy</v>
      </c>
      <c r="O5291" s="10">
        <f>INDEX(cpi!$A$1:$M$106,MATCH($D5291,cpi!$A:$A,0),MATCH($C5291,cpi!$1:$1,0))</f>
        <v>215.96899999999999</v>
      </c>
      <c r="P5291" s="10">
        <f>cpi!$I$2</f>
        <v>245.51900000000001</v>
      </c>
      <c r="Q5291" s="10">
        <f t="shared" si="662"/>
        <v>1.1368251925044799</v>
      </c>
      <c r="R5291" s="8" t="str">
        <f t="shared" si="663"/>
        <v/>
      </c>
      <c r="S5291" s="11">
        <f t="shared" si="664"/>
        <v>181892.03080071678</v>
      </c>
      <c r="T5291" s="11">
        <f t="shared" si="665"/>
        <v>178040.46704851161</v>
      </c>
      <c r="U5291" s="11">
        <f t="shared" si="666"/>
        <v>178040.46704851161</v>
      </c>
    </row>
    <row r="5292" spans="1:21" x14ac:dyDescent="0.2">
      <c r="A5292">
        <v>5343</v>
      </c>
      <c r="B5292" s="16">
        <v>1</v>
      </c>
      <c r="C5292" s="16">
        <v>3</v>
      </c>
      <c r="D5292" s="16">
        <v>2002</v>
      </c>
      <c r="E5292" s="16">
        <v>37259</v>
      </c>
      <c r="F5292" t="s">
        <v>4454</v>
      </c>
      <c r="G5292">
        <v>160000</v>
      </c>
      <c r="H5292">
        <v>32092</v>
      </c>
      <c r="I5292">
        <v>32092</v>
      </c>
      <c r="J5292" s="8" t="str">
        <f t="shared" si="657"/>
        <v/>
      </c>
      <c r="K5292" s="8" t="str">
        <f t="shared" si="658"/>
        <v/>
      </c>
      <c r="L5292" s="8" t="str">
        <f t="shared" si="659"/>
        <v>The Calling</v>
      </c>
      <c r="M5292" s="8" t="str">
        <f t="shared" si="660"/>
        <v/>
      </c>
      <c r="N5292" s="8" t="str">
        <f t="shared" si="661"/>
        <v>The Calling</v>
      </c>
      <c r="O5292" s="10">
        <f>INDEX(cpi!$A$1:$M$106,MATCH($D5292,cpi!$A:$A,0),MATCH($C5292,cpi!$1:$1,0))</f>
        <v>178.8</v>
      </c>
      <c r="P5292" s="10">
        <f>cpi!$I$2</f>
        <v>245.51900000000001</v>
      </c>
      <c r="Q5292" s="10">
        <f t="shared" si="662"/>
        <v>1.373148769574944</v>
      </c>
      <c r="R5292" s="8" t="str">
        <f t="shared" si="663"/>
        <v/>
      </c>
      <c r="S5292" s="11">
        <f t="shared" si="664"/>
        <v>219703.80313199104</v>
      </c>
      <c r="T5292" s="11">
        <f t="shared" si="665"/>
        <v>44067.090313199107</v>
      </c>
      <c r="U5292" s="11">
        <f t="shared" si="666"/>
        <v>44067.090313199107</v>
      </c>
    </row>
    <row r="5293" spans="1:21" x14ac:dyDescent="0.2">
      <c r="A5293">
        <v>5344</v>
      </c>
      <c r="B5293" s="16">
        <v>1</v>
      </c>
      <c r="C5293" s="16">
        <v>1</v>
      </c>
      <c r="D5293" s="16">
        <v>1971</v>
      </c>
      <c r="E5293" s="16">
        <v>25934</v>
      </c>
      <c r="F5293" t="s">
        <v>5207</v>
      </c>
      <c r="G5293">
        <v>150000</v>
      </c>
      <c r="H5293">
        <v>15200000</v>
      </c>
      <c r="I5293">
        <v>15200000</v>
      </c>
      <c r="J5293" s="8" t="str">
        <f t="shared" si="657"/>
        <v/>
      </c>
      <c r="K5293" s="8" t="str">
        <f t="shared" si="658"/>
        <v/>
      </c>
      <c r="L5293" s="8" t="str">
        <f t="shared" si="659"/>
        <v>Sweet Sweetback's Baad Asssss Song</v>
      </c>
      <c r="M5293" s="8" t="str">
        <f t="shared" si="660"/>
        <v/>
      </c>
      <c r="N5293" s="8" t="str">
        <f t="shared" si="661"/>
        <v>Sweet Sweetback's Baad Asssss Song</v>
      </c>
      <c r="O5293" s="10">
        <f>INDEX(cpi!$A$1:$M$106,MATCH($D5293,cpi!$A:$A,0),MATCH($C5293,cpi!$1:$1,0))</f>
        <v>39.799999999999997</v>
      </c>
      <c r="P5293" s="10">
        <f>cpi!$I$2</f>
        <v>245.51900000000001</v>
      </c>
      <c r="Q5293" s="10">
        <f t="shared" si="662"/>
        <v>6.1688190954773878</v>
      </c>
      <c r="R5293" s="8" t="str">
        <f t="shared" si="663"/>
        <v/>
      </c>
      <c r="S5293" s="11">
        <f t="shared" si="664"/>
        <v>925322.86432160821</v>
      </c>
      <c r="T5293" s="11">
        <f t="shared" si="665"/>
        <v>93766050.251256302</v>
      </c>
      <c r="U5293" s="11">
        <f t="shared" si="666"/>
        <v>93766050.251256302</v>
      </c>
    </row>
    <row r="5294" spans="1:21" x14ac:dyDescent="0.2">
      <c r="A5294">
        <v>5345</v>
      </c>
      <c r="B5294" s="16">
        <v>16</v>
      </c>
      <c r="C5294" s="16">
        <v>5</v>
      </c>
      <c r="D5294" s="16">
        <v>2007</v>
      </c>
      <c r="E5294" s="16">
        <v>39543</v>
      </c>
      <c r="F5294" t="s">
        <v>5208</v>
      </c>
      <c r="G5294">
        <v>150000</v>
      </c>
      <c r="H5294">
        <v>9445857</v>
      </c>
      <c r="I5294">
        <v>23344056</v>
      </c>
      <c r="J5294" s="8" t="str">
        <f t="shared" si="657"/>
        <v/>
      </c>
      <c r="K5294" s="8" t="str">
        <f t="shared" si="658"/>
        <v/>
      </c>
      <c r="L5294" s="8" t="str">
        <f t="shared" si="659"/>
        <v>Once</v>
      </c>
      <c r="M5294" s="8" t="str">
        <f t="shared" si="660"/>
        <v/>
      </c>
      <c r="N5294" s="8" t="str">
        <f t="shared" si="661"/>
        <v>Once</v>
      </c>
      <c r="O5294" s="10">
        <f>INDEX(cpi!$A$1:$M$106,MATCH($D5294,cpi!$A:$A,0),MATCH($C5294,cpi!$1:$1,0))</f>
        <v>207.94900000000001</v>
      </c>
      <c r="P5294" s="10">
        <f>cpi!$I$2</f>
        <v>245.51900000000001</v>
      </c>
      <c r="Q5294" s="10">
        <f t="shared" si="662"/>
        <v>1.1806692987222829</v>
      </c>
      <c r="R5294" s="8" t="str">
        <f t="shared" si="663"/>
        <v/>
      </c>
      <c r="S5294" s="11">
        <f t="shared" si="664"/>
        <v>177100.39480834242</v>
      </c>
      <c r="T5294" s="11">
        <f t="shared" si="665"/>
        <v>11152433.360020967</v>
      </c>
      <c r="U5294" s="11">
        <f t="shared" si="666"/>
        <v>27561610.226853698</v>
      </c>
    </row>
    <row r="5295" spans="1:21" x14ac:dyDescent="0.2">
      <c r="A5295">
        <v>5346</v>
      </c>
      <c r="B5295" s="16">
        <v>19</v>
      </c>
      <c r="C5295" s="16">
        <v>7</v>
      </c>
      <c r="D5295" s="16">
        <v>2002</v>
      </c>
      <c r="E5295" s="16">
        <v>37809</v>
      </c>
      <c r="F5295" t="s">
        <v>5209</v>
      </c>
      <c r="G5295">
        <v>150000</v>
      </c>
      <c r="H5295">
        <v>2891288</v>
      </c>
      <c r="I5295">
        <v>3270128</v>
      </c>
      <c r="J5295" s="8" t="str">
        <f t="shared" si="657"/>
        <v/>
      </c>
      <c r="K5295" s="8" t="str">
        <f t="shared" si="658"/>
        <v/>
      </c>
      <c r="L5295" s="8" t="str">
        <f t="shared" si="659"/>
        <v>Tadpole</v>
      </c>
      <c r="M5295" s="8" t="str">
        <f t="shared" si="660"/>
        <v/>
      </c>
      <c r="N5295" s="8" t="str">
        <f t="shared" si="661"/>
        <v>Tadpole</v>
      </c>
      <c r="O5295" s="10">
        <f>INDEX(cpi!$A$1:$M$106,MATCH($D5295,cpi!$A:$A,0),MATCH($C5295,cpi!$1:$1,0))</f>
        <v>180.1</v>
      </c>
      <c r="P5295" s="10">
        <f>cpi!$I$2</f>
        <v>245.51900000000001</v>
      </c>
      <c r="Q5295" s="10">
        <f t="shared" si="662"/>
        <v>1.3632370905052749</v>
      </c>
      <c r="R5295" s="8" t="str">
        <f t="shared" si="663"/>
        <v/>
      </c>
      <c r="S5295" s="11">
        <f t="shared" si="664"/>
        <v>204485.56357579122</v>
      </c>
      <c r="T5295" s="11">
        <f t="shared" si="665"/>
        <v>3941511.0409328151</v>
      </c>
      <c r="U5295" s="11">
        <f t="shared" si="666"/>
        <v>4457959.780299833</v>
      </c>
    </row>
    <row r="5296" spans="1:21" x14ac:dyDescent="0.2">
      <c r="A5296">
        <v>5347</v>
      </c>
      <c r="B5296" s="16">
        <v>23</v>
      </c>
      <c r="C5296" s="16">
        <v>6</v>
      </c>
      <c r="D5296" s="16">
        <v>2000</v>
      </c>
      <c r="E5296" s="16">
        <v>37201</v>
      </c>
      <c r="F5296" t="s">
        <v>5210</v>
      </c>
      <c r="G5296">
        <v>150000</v>
      </c>
      <c r="H5296">
        <v>110719</v>
      </c>
      <c r="I5296">
        <v>110719</v>
      </c>
      <c r="J5296" s="8" t="str">
        <f t="shared" si="657"/>
        <v/>
      </c>
      <c r="K5296" s="8" t="str">
        <f t="shared" si="658"/>
        <v/>
      </c>
      <c r="L5296" s="8" t="str">
        <f t="shared" si="659"/>
        <v>Woman Chaser</v>
      </c>
      <c r="M5296" s="8" t="str">
        <f t="shared" si="660"/>
        <v/>
      </c>
      <c r="N5296" s="8" t="str">
        <f t="shared" si="661"/>
        <v>Woman Chaser</v>
      </c>
      <c r="O5296" s="10">
        <f>INDEX(cpi!$A$1:$M$106,MATCH($D5296,cpi!$A:$A,0),MATCH($C5296,cpi!$1:$1,0))</f>
        <v>172.4</v>
      </c>
      <c r="P5296" s="10">
        <f>cpi!$I$2</f>
        <v>245.51900000000001</v>
      </c>
      <c r="Q5296" s="10">
        <f t="shared" si="662"/>
        <v>1.4241241299303944</v>
      </c>
      <c r="R5296" s="8" t="str">
        <f t="shared" si="663"/>
        <v/>
      </c>
      <c r="S5296" s="11">
        <f t="shared" si="664"/>
        <v>213618.61948955915</v>
      </c>
      <c r="T5296" s="11">
        <f t="shared" si="665"/>
        <v>157677.59954176334</v>
      </c>
      <c r="U5296" s="11">
        <f t="shared" si="666"/>
        <v>157677.59954176334</v>
      </c>
    </row>
    <row r="5297" spans="1:21" x14ac:dyDescent="0.2">
      <c r="A5297">
        <v>5348</v>
      </c>
      <c r="B5297" s="16">
        <v>17</v>
      </c>
      <c r="C5297" s="16">
        <v>4</v>
      </c>
      <c r="D5297" s="16">
        <v>2015</v>
      </c>
      <c r="E5297" s="16">
        <v>42494</v>
      </c>
      <c r="F5297" t="s">
        <v>5211</v>
      </c>
      <c r="G5297">
        <v>150000</v>
      </c>
      <c r="H5297">
        <v>7193</v>
      </c>
      <c r="I5297">
        <v>7193</v>
      </c>
      <c r="J5297" s="8" t="str">
        <f t="shared" si="657"/>
        <v/>
      </c>
      <c r="K5297" s="8" t="str">
        <f t="shared" si="658"/>
        <v/>
      </c>
      <c r="L5297" s="8" t="str">
        <f t="shared" si="659"/>
        <v>Antarctic Edge: 70Âº South</v>
      </c>
      <c r="M5297" s="8" t="str">
        <f t="shared" si="660"/>
        <v/>
      </c>
      <c r="N5297" s="8" t="str">
        <f t="shared" si="661"/>
        <v>Antarctic Edge: 70Âº South</v>
      </c>
      <c r="O5297" s="10">
        <f>INDEX(cpi!$A$1:$M$106,MATCH($D5297,cpi!$A:$A,0),MATCH($C5297,cpi!$1:$1,0))</f>
        <v>236.59899999999999</v>
      </c>
      <c r="P5297" s="10">
        <f>cpi!$I$2</f>
        <v>245.51900000000001</v>
      </c>
      <c r="Q5297" s="10">
        <f t="shared" si="662"/>
        <v>1.0377009201222323</v>
      </c>
      <c r="R5297" s="8" t="str">
        <f t="shared" si="663"/>
        <v/>
      </c>
      <c r="S5297" s="11">
        <f t="shared" si="664"/>
        <v>155655.13801833484</v>
      </c>
      <c r="T5297" s="11">
        <f t="shared" si="665"/>
        <v>7464.1827184392168</v>
      </c>
      <c r="U5297" s="11">
        <f t="shared" si="666"/>
        <v>7464.1827184392168</v>
      </c>
    </row>
    <row r="5298" spans="1:21" x14ac:dyDescent="0.2">
      <c r="A5298">
        <v>5349</v>
      </c>
      <c r="B5298" s="16">
        <v>21</v>
      </c>
      <c r="C5298" s="16">
        <v>8</v>
      </c>
      <c r="D5298" s="16">
        <v>2015</v>
      </c>
      <c r="E5298" s="16">
        <v>42621</v>
      </c>
      <c r="F5298" t="s">
        <v>5212</v>
      </c>
      <c r="G5298">
        <v>150000</v>
      </c>
      <c r="H5298">
        <v>5858</v>
      </c>
      <c r="I5298">
        <v>5858</v>
      </c>
      <c r="J5298" s="8" t="str">
        <f t="shared" ref="J5298:J5361" si="667">IF(I5298=0,1,"")</f>
        <v/>
      </c>
      <c r="K5298" s="8" t="str">
        <f t="shared" ref="K5298:K5361" si="668">IF(D5298&gt;2017,1,"")</f>
        <v/>
      </c>
      <c r="L5298" s="8" t="str">
        <f t="shared" ref="L5298:L5361" si="669">F5298</f>
        <v>Top Spin</v>
      </c>
      <c r="M5298" s="8" t="str">
        <f t="shared" ref="M5298:M5361" si="670">IF(COUNTIF($L$2:$L$5233,L5298)&gt;1,1,"")</f>
        <v/>
      </c>
      <c r="N5298" s="8" t="str">
        <f t="shared" ref="N5298:N5361" si="671">IF(M5298=1,L5298&amp;" ("&amp;D5298&amp;")",L5298)</f>
        <v>Top Spin</v>
      </c>
      <c r="O5298" s="10">
        <f>INDEX(cpi!$A$1:$M$106,MATCH($D5298,cpi!$A:$A,0),MATCH($C5298,cpi!$1:$1,0))</f>
        <v>238.316</v>
      </c>
      <c r="P5298" s="10">
        <f>cpi!$I$2</f>
        <v>245.51900000000001</v>
      </c>
      <c r="Q5298" s="10">
        <f t="shared" ref="Q5298:Q5361" si="672">P5298/O5298</f>
        <v>1.030224575773343</v>
      </c>
      <c r="R5298" s="8" t="str">
        <f t="shared" ref="R5298:R5361" si="673">IF(ISERROR(Q5298),1,"")</f>
        <v/>
      </c>
      <c r="S5298" s="11">
        <f t="shared" ref="S5298:S5361" si="674">G5298*$Q5298</f>
        <v>154533.68636600146</v>
      </c>
      <c r="T5298" s="11">
        <f t="shared" ref="T5298:T5361" si="675">H5298*$Q5298</f>
        <v>6035.0555648802438</v>
      </c>
      <c r="U5298" s="11">
        <f t="shared" ref="U5298:U5361" si="676">I5298*$Q5298</f>
        <v>6035.0555648802438</v>
      </c>
    </row>
    <row r="5299" spans="1:21" x14ac:dyDescent="0.2">
      <c r="A5299">
        <v>5350</v>
      </c>
      <c r="B5299" s="16">
        <v>31</v>
      </c>
      <c r="C5299" s="16">
        <v>12</v>
      </c>
      <c r="D5299" s="16">
        <v>2013</v>
      </c>
      <c r="E5299" s="16">
        <v>42197</v>
      </c>
      <c r="F5299" t="s">
        <v>5213</v>
      </c>
      <c r="G5299">
        <v>150000</v>
      </c>
      <c r="H5299">
        <v>0</v>
      </c>
      <c r="I5299">
        <v>32927</v>
      </c>
      <c r="J5299" s="8" t="str">
        <f t="shared" si="667"/>
        <v/>
      </c>
      <c r="K5299" s="8" t="str">
        <f t="shared" si="668"/>
        <v/>
      </c>
      <c r="L5299" s="8" t="str">
        <f t="shared" si="669"/>
        <v>Speak No Evil</v>
      </c>
      <c r="M5299" s="8" t="str">
        <f t="shared" si="670"/>
        <v/>
      </c>
      <c r="N5299" s="8" t="str">
        <f t="shared" si="671"/>
        <v>Speak No Evil</v>
      </c>
      <c r="O5299" s="10">
        <f>INDEX(cpi!$A$1:$M$106,MATCH($D5299,cpi!$A:$A,0),MATCH($C5299,cpi!$1:$1,0))</f>
        <v>233.04900000000001</v>
      </c>
      <c r="P5299" s="10">
        <f>cpi!$I$2</f>
        <v>245.51900000000001</v>
      </c>
      <c r="Q5299" s="10">
        <f t="shared" si="672"/>
        <v>1.0535080605366254</v>
      </c>
      <c r="R5299" s="8" t="str">
        <f t="shared" si="673"/>
        <v/>
      </c>
      <c r="S5299" s="11">
        <f t="shared" si="674"/>
        <v>158026.20908049381</v>
      </c>
      <c r="T5299" s="11">
        <f t="shared" si="675"/>
        <v>0</v>
      </c>
      <c r="U5299" s="11">
        <f t="shared" si="676"/>
        <v>34688.859909289466</v>
      </c>
    </row>
    <row r="5300" spans="1:21" x14ac:dyDescent="0.2">
      <c r="A5300">
        <v>5351</v>
      </c>
      <c r="B5300" s="16">
        <v>6</v>
      </c>
      <c r="C5300" s="16">
        <v>10</v>
      </c>
      <c r="D5300" s="16">
        <v>2009</v>
      </c>
      <c r="E5300" s="16">
        <v>39974</v>
      </c>
      <c r="F5300" t="s">
        <v>5214</v>
      </c>
      <c r="G5300">
        <v>150000</v>
      </c>
      <c r="H5300">
        <v>0</v>
      </c>
      <c r="I5300">
        <v>0</v>
      </c>
      <c r="J5300" s="8">
        <f t="shared" si="667"/>
        <v>1</v>
      </c>
      <c r="K5300" s="8" t="str">
        <f t="shared" si="668"/>
        <v/>
      </c>
      <c r="L5300" s="8" t="str">
        <f t="shared" si="669"/>
        <v>A Charlie Brown Christmas</v>
      </c>
      <c r="M5300" s="8" t="str">
        <f t="shared" si="670"/>
        <v/>
      </c>
      <c r="N5300" s="8" t="str">
        <f t="shared" si="671"/>
        <v>A Charlie Brown Christmas</v>
      </c>
      <c r="O5300" s="10">
        <f>INDEX(cpi!$A$1:$M$106,MATCH($D5300,cpi!$A:$A,0),MATCH($C5300,cpi!$1:$1,0))</f>
        <v>216.17699999999999</v>
      </c>
      <c r="P5300" s="10">
        <f>cpi!$I$2</f>
        <v>245.51900000000001</v>
      </c>
      <c r="Q5300" s="10">
        <f t="shared" si="672"/>
        <v>1.1357313682769212</v>
      </c>
      <c r="R5300" s="8" t="str">
        <f t="shared" si="673"/>
        <v/>
      </c>
      <c r="S5300" s="11">
        <f t="shared" si="674"/>
        <v>170359.70524153818</v>
      </c>
      <c r="T5300" s="11">
        <f t="shared" si="675"/>
        <v>0</v>
      </c>
      <c r="U5300" s="11">
        <f t="shared" si="676"/>
        <v>0</v>
      </c>
    </row>
    <row r="5301" spans="1:21" x14ac:dyDescent="0.2">
      <c r="A5301">
        <v>5352</v>
      </c>
      <c r="B5301" s="16">
        <v>3</v>
      </c>
      <c r="C5301" s="16">
        <v>5</v>
      </c>
      <c r="D5301" s="16">
        <v>2013</v>
      </c>
      <c r="E5301" s="16">
        <v>41338</v>
      </c>
      <c r="F5301" t="s">
        <v>5215</v>
      </c>
      <c r="G5301">
        <v>150000</v>
      </c>
      <c r="H5301">
        <v>0</v>
      </c>
      <c r="I5301">
        <v>0</v>
      </c>
      <c r="J5301" s="8">
        <f t="shared" si="667"/>
        <v>1</v>
      </c>
      <c r="K5301" s="8" t="str">
        <f t="shared" si="668"/>
        <v/>
      </c>
      <c r="L5301" s="8" t="str">
        <f t="shared" si="669"/>
        <v>Aroused</v>
      </c>
      <c r="M5301" s="8" t="str">
        <f t="shared" si="670"/>
        <v/>
      </c>
      <c r="N5301" s="8" t="str">
        <f t="shared" si="671"/>
        <v>Aroused</v>
      </c>
      <c r="O5301" s="10">
        <f>INDEX(cpi!$A$1:$M$106,MATCH($D5301,cpi!$A:$A,0),MATCH($C5301,cpi!$1:$1,0))</f>
        <v>232.94499999999999</v>
      </c>
      <c r="P5301" s="10">
        <f>cpi!$I$2</f>
        <v>245.51900000000001</v>
      </c>
      <c r="Q5301" s="10">
        <f t="shared" si="672"/>
        <v>1.0539784069200886</v>
      </c>
      <c r="R5301" s="8" t="str">
        <f t="shared" si="673"/>
        <v/>
      </c>
      <c r="S5301" s="11">
        <f t="shared" si="674"/>
        <v>158096.7610380133</v>
      </c>
      <c r="T5301" s="11">
        <f t="shared" si="675"/>
        <v>0</v>
      </c>
      <c r="U5301" s="11">
        <f t="shared" si="676"/>
        <v>0</v>
      </c>
    </row>
    <row r="5302" spans="1:21" x14ac:dyDescent="0.2">
      <c r="A5302">
        <v>5354</v>
      </c>
      <c r="B5302" s="16">
        <v>31</v>
      </c>
      <c r="C5302" s="16">
        <v>12</v>
      </c>
      <c r="D5302" s="16">
        <v>2015</v>
      </c>
      <c r="E5302" s="16">
        <v>42928</v>
      </c>
      <c r="F5302" t="s">
        <v>5216</v>
      </c>
      <c r="G5302">
        <v>150000</v>
      </c>
      <c r="H5302">
        <v>0</v>
      </c>
      <c r="I5302">
        <v>0</v>
      </c>
      <c r="J5302" s="8">
        <f t="shared" si="667"/>
        <v>1</v>
      </c>
      <c r="K5302" s="8" t="str">
        <f t="shared" si="668"/>
        <v/>
      </c>
      <c r="L5302" s="8" t="str">
        <f t="shared" si="669"/>
        <v>Escaping the Holocost</v>
      </c>
      <c r="M5302" s="8" t="str">
        <f t="shared" si="670"/>
        <v/>
      </c>
      <c r="N5302" s="8" t="str">
        <f t="shared" si="671"/>
        <v>Escaping the Holocost</v>
      </c>
      <c r="O5302" s="10">
        <f>INDEX(cpi!$A$1:$M$106,MATCH($D5302,cpi!$A:$A,0),MATCH($C5302,cpi!$1:$1,0))</f>
        <v>236.52500000000001</v>
      </c>
      <c r="P5302" s="10">
        <f>cpi!$I$2</f>
        <v>245.51900000000001</v>
      </c>
      <c r="Q5302" s="10">
        <f t="shared" si="672"/>
        <v>1.0380255786914703</v>
      </c>
      <c r="R5302" s="8" t="str">
        <f t="shared" si="673"/>
        <v/>
      </c>
      <c r="S5302" s="11">
        <f t="shared" si="674"/>
        <v>155703.83680372054</v>
      </c>
      <c r="T5302" s="11">
        <f t="shared" si="675"/>
        <v>0</v>
      </c>
      <c r="U5302" s="11">
        <f t="shared" si="676"/>
        <v>0</v>
      </c>
    </row>
    <row r="5303" spans="1:21" x14ac:dyDescent="0.2">
      <c r="A5303">
        <v>5355</v>
      </c>
      <c r="B5303" s="16">
        <v>18</v>
      </c>
      <c r="C5303" s="16">
        <v>10</v>
      </c>
      <c r="D5303" s="16">
        <v>1974</v>
      </c>
      <c r="E5303" s="16">
        <v>27555</v>
      </c>
      <c r="F5303" t="s">
        <v>3480</v>
      </c>
      <c r="G5303">
        <v>140000</v>
      </c>
      <c r="H5303">
        <v>26572439</v>
      </c>
      <c r="I5303">
        <v>26572439</v>
      </c>
      <c r="J5303" s="8" t="str">
        <f t="shared" si="667"/>
        <v/>
      </c>
      <c r="K5303" s="8" t="str">
        <f t="shared" si="668"/>
        <v/>
      </c>
      <c r="L5303" s="8" t="str">
        <f t="shared" si="669"/>
        <v>The Texas Chainsaw Massacre</v>
      </c>
      <c r="M5303" s="8" t="str">
        <f t="shared" si="670"/>
        <v/>
      </c>
      <c r="N5303" s="8" t="str">
        <f t="shared" si="671"/>
        <v>The Texas Chainsaw Massacre</v>
      </c>
      <c r="O5303" s="10">
        <f>INDEX(cpi!$A$1:$M$106,MATCH($D5303,cpi!$A:$A,0),MATCH($C5303,cpi!$1:$1,0))</f>
        <v>51.1</v>
      </c>
      <c r="P5303" s="10">
        <f>cpi!$I$2</f>
        <v>245.51900000000001</v>
      </c>
      <c r="Q5303" s="10">
        <f t="shared" si="672"/>
        <v>4.8046771037181992</v>
      </c>
      <c r="R5303" s="8" t="str">
        <f t="shared" si="673"/>
        <v/>
      </c>
      <c r="S5303" s="11">
        <f t="shared" si="674"/>
        <v>672654.79452054785</v>
      </c>
      <c r="T5303" s="11">
        <f t="shared" si="675"/>
        <v>127671989.25324853</v>
      </c>
      <c r="U5303" s="11">
        <f t="shared" si="676"/>
        <v>127671989.25324853</v>
      </c>
    </row>
    <row r="5304" spans="1:21" x14ac:dyDescent="0.2">
      <c r="A5304">
        <v>5356</v>
      </c>
      <c r="B5304" s="16">
        <v>20</v>
      </c>
      <c r="C5304" s="16">
        <v>12</v>
      </c>
      <c r="D5304" s="16">
        <v>1989</v>
      </c>
      <c r="E5304" s="16">
        <v>33097</v>
      </c>
      <c r="F5304" t="s">
        <v>5217</v>
      </c>
      <c r="G5304">
        <v>140000</v>
      </c>
      <c r="H5304">
        <v>6706368</v>
      </c>
      <c r="I5304">
        <v>6706368</v>
      </c>
      <c r="J5304" s="8" t="str">
        <f t="shared" si="667"/>
        <v/>
      </c>
      <c r="K5304" s="8" t="str">
        <f t="shared" si="668"/>
        <v/>
      </c>
      <c r="L5304" s="8" t="str">
        <f t="shared" si="669"/>
        <v>Roger &amp; Me</v>
      </c>
      <c r="M5304" s="8" t="str">
        <f t="shared" si="670"/>
        <v/>
      </c>
      <c r="N5304" s="8" t="str">
        <f t="shared" si="671"/>
        <v>Roger &amp; Me</v>
      </c>
      <c r="O5304" s="10">
        <f>INDEX(cpi!$A$1:$M$106,MATCH($D5304,cpi!$A:$A,0),MATCH($C5304,cpi!$1:$1,0))</f>
        <v>126.1</v>
      </c>
      <c r="P5304" s="10">
        <f>cpi!$I$2</f>
        <v>245.51900000000001</v>
      </c>
      <c r="Q5304" s="10">
        <f t="shared" si="672"/>
        <v>1.9470182394924664</v>
      </c>
      <c r="R5304" s="8" t="str">
        <f t="shared" si="673"/>
        <v/>
      </c>
      <c r="S5304" s="11">
        <f t="shared" si="674"/>
        <v>272582.55352894531</v>
      </c>
      <c r="T5304" s="11">
        <f t="shared" si="675"/>
        <v>13057420.816748613</v>
      </c>
      <c r="U5304" s="11">
        <f t="shared" si="676"/>
        <v>13057420.816748613</v>
      </c>
    </row>
    <row r="5305" spans="1:21" x14ac:dyDescent="0.2">
      <c r="A5305">
        <v>5357</v>
      </c>
      <c r="B5305" s="16">
        <v>27</v>
      </c>
      <c r="C5305" s="16">
        <v>4</v>
      </c>
      <c r="D5305" s="16">
        <v>2012</v>
      </c>
      <c r="E5305" s="16">
        <v>41702</v>
      </c>
      <c r="F5305" t="s">
        <v>5218</v>
      </c>
      <c r="G5305">
        <v>135000</v>
      </c>
      <c r="H5305">
        <v>408015</v>
      </c>
      <c r="I5305">
        <v>429448</v>
      </c>
      <c r="J5305" s="8" t="str">
        <f t="shared" si="667"/>
        <v/>
      </c>
      <c r="K5305" s="8" t="str">
        <f t="shared" si="668"/>
        <v/>
      </c>
      <c r="L5305" s="8" t="str">
        <f t="shared" si="669"/>
        <v>Sound of My Voice</v>
      </c>
      <c r="M5305" s="8" t="str">
        <f t="shared" si="670"/>
        <v/>
      </c>
      <c r="N5305" s="8" t="str">
        <f t="shared" si="671"/>
        <v>Sound of My Voice</v>
      </c>
      <c r="O5305" s="10">
        <f>INDEX(cpi!$A$1:$M$106,MATCH($D5305,cpi!$A:$A,0),MATCH($C5305,cpi!$1:$1,0))</f>
        <v>230.08500000000001</v>
      </c>
      <c r="P5305" s="10">
        <f>cpi!$I$2</f>
        <v>245.51900000000001</v>
      </c>
      <c r="Q5305" s="10">
        <f t="shared" si="672"/>
        <v>1.0670795575548166</v>
      </c>
      <c r="R5305" s="8" t="str">
        <f t="shared" si="673"/>
        <v/>
      </c>
      <c r="S5305" s="11">
        <f t="shared" si="674"/>
        <v>144055.74026990024</v>
      </c>
      <c r="T5305" s="11">
        <f t="shared" si="675"/>
        <v>435384.46567572851</v>
      </c>
      <c r="U5305" s="11">
        <f t="shared" si="676"/>
        <v>458255.18183280091</v>
      </c>
    </row>
    <row r="5306" spans="1:21" x14ac:dyDescent="0.2">
      <c r="A5306">
        <v>5358</v>
      </c>
      <c r="B5306" s="16">
        <v>16</v>
      </c>
      <c r="C5306" s="16">
        <v>11</v>
      </c>
      <c r="D5306" s="16">
        <v>1942</v>
      </c>
      <c r="E5306" s="16">
        <v>15807</v>
      </c>
      <c r="F5306" t="s">
        <v>3083</v>
      </c>
      <c r="G5306">
        <v>134000</v>
      </c>
      <c r="H5306">
        <v>4000000</v>
      </c>
      <c r="I5306">
        <v>8000000</v>
      </c>
      <c r="J5306" s="8" t="str">
        <f t="shared" si="667"/>
        <v/>
      </c>
      <c r="K5306" s="8" t="str">
        <f t="shared" si="668"/>
        <v/>
      </c>
      <c r="L5306" s="8" t="str">
        <f t="shared" si="669"/>
        <v>Cat People</v>
      </c>
      <c r="M5306" s="8" t="str">
        <f t="shared" si="670"/>
        <v/>
      </c>
      <c r="N5306" s="8" t="str">
        <f t="shared" si="671"/>
        <v>Cat People</v>
      </c>
      <c r="O5306" s="10">
        <f>INDEX(cpi!$A$1:$M$106,MATCH($D5306,cpi!$A:$A,0),MATCH($C5306,cpi!$1:$1,0))</f>
        <v>16.8</v>
      </c>
      <c r="P5306" s="10">
        <f>cpi!$I$2</f>
        <v>245.51900000000001</v>
      </c>
      <c r="Q5306" s="10">
        <f t="shared" si="672"/>
        <v>14.61422619047619</v>
      </c>
      <c r="R5306" s="8" t="str">
        <f t="shared" si="673"/>
        <v/>
      </c>
      <c r="S5306" s="11">
        <f t="shared" si="674"/>
        <v>1958306.3095238095</v>
      </c>
      <c r="T5306" s="11">
        <f t="shared" si="675"/>
        <v>58456904.761904761</v>
      </c>
      <c r="U5306" s="11">
        <f t="shared" si="676"/>
        <v>116913809.52380952</v>
      </c>
    </row>
    <row r="5307" spans="1:21" x14ac:dyDescent="0.2">
      <c r="A5307">
        <v>5359</v>
      </c>
      <c r="B5307" s="16">
        <v>18</v>
      </c>
      <c r="C5307" s="16">
        <v>7</v>
      </c>
      <c r="D5307" s="16">
        <v>2014</v>
      </c>
      <c r="E5307" s="16">
        <v>42162</v>
      </c>
      <c r="F5307" t="s">
        <v>5219</v>
      </c>
      <c r="G5307">
        <v>125000</v>
      </c>
      <c r="H5307">
        <v>0</v>
      </c>
      <c r="I5307">
        <v>0</v>
      </c>
      <c r="J5307" s="8">
        <f t="shared" si="667"/>
        <v>1</v>
      </c>
      <c r="K5307" s="8" t="str">
        <f t="shared" si="668"/>
        <v/>
      </c>
      <c r="L5307" s="8" t="str">
        <f t="shared" si="669"/>
        <v>An American in Hollywood</v>
      </c>
      <c r="M5307" s="8" t="str">
        <f t="shared" si="670"/>
        <v/>
      </c>
      <c r="N5307" s="8" t="str">
        <f t="shared" si="671"/>
        <v>An American in Hollywood</v>
      </c>
      <c r="O5307" s="10">
        <f>INDEX(cpi!$A$1:$M$106,MATCH($D5307,cpi!$A:$A,0),MATCH($C5307,cpi!$1:$1,0))</f>
        <v>238.25</v>
      </c>
      <c r="P5307" s="10">
        <f>cpi!$I$2</f>
        <v>245.51900000000001</v>
      </c>
      <c r="Q5307" s="10">
        <f t="shared" si="672"/>
        <v>1.0305099685204617</v>
      </c>
      <c r="R5307" s="8" t="str">
        <f t="shared" si="673"/>
        <v/>
      </c>
      <c r="S5307" s="11">
        <f t="shared" si="674"/>
        <v>128813.74606505771</v>
      </c>
      <c r="T5307" s="11">
        <f t="shared" si="675"/>
        <v>0</v>
      </c>
      <c r="U5307" s="11">
        <f t="shared" si="676"/>
        <v>0</v>
      </c>
    </row>
    <row r="5308" spans="1:21" x14ac:dyDescent="0.2">
      <c r="A5308">
        <v>5360</v>
      </c>
      <c r="B5308" s="16">
        <v>11</v>
      </c>
      <c r="C5308" s="16">
        <v>8</v>
      </c>
      <c r="D5308" s="16">
        <v>2015</v>
      </c>
      <c r="E5308" s="16">
        <v>42316</v>
      </c>
      <c r="F5308" t="s">
        <v>5220</v>
      </c>
      <c r="G5308">
        <v>125000</v>
      </c>
      <c r="H5308">
        <v>0</v>
      </c>
      <c r="I5308">
        <v>0</v>
      </c>
      <c r="J5308" s="8">
        <f t="shared" si="667"/>
        <v>1</v>
      </c>
      <c r="K5308" s="8" t="str">
        <f t="shared" si="668"/>
        <v/>
      </c>
      <c r="L5308" s="8" t="str">
        <f t="shared" si="669"/>
        <v>The Brain That Sings</v>
      </c>
      <c r="M5308" s="8" t="str">
        <f t="shared" si="670"/>
        <v/>
      </c>
      <c r="N5308" s="8" t="str">
        <f t="shared" si="671"/>
        <v>The Brain That Sings</v>
      </c>
      <c r="O5308" s="10">
        <f>INDEX(cpi!$A$1:$M$106,MATCH($D5308,cpi!$A:$A,0),MATCH($C5308,cpi!$1:$1,0))</f>
        <v>238.316</v>
      </c>
      <c r="P5308" s="10">
        <f>cpi!$I$2</f>
        <v>245.51900000000001</v>
      </c>
      <c r="Q5308" s="10">
        <f t="shared" si="672"/>
        <v>1.030224575773343</v>
      </c>
      <c r="R5308" s="8" t="str">
        <f t="shared" si="673"/>
        <v/>
      </c>
      <c r="S5308" s="11">
        <f t="shared" si="674"/>
        <v>128778.07197166787</v>
      </c>
      <c r="T5308" s="11">
        <f t="shared" si="675"/>
        <v>0</v>
      </c>
      <c r="U5308" s="11">
        <f t="shared" si="676"/>
        <v>0</v>
      </c>
    </row>
    <row r="5309" spans="1:21" x14ac:dyDescent="0.2">
      <c r="A5309">
        <v>5361</v>
      </c>
      <c r="B5309" s="16">
        <v>31</v>
      </c>
      <c r="C5309" s="16">
        <v>12</v>
      </c>
      <c r="D5309" s="16">
        <v>2015</v>
      </c>
      <c r="E5309" s="16">
        <v>42928</v>
      </c>
      <c r="F5309" t="s">
        <v>5221</v>
      </c>
      <c r="G5309">
        <v>125000</v>
      </c>
      <c r="H5309">
        <v>0</v>
      </c>
      <c r="I5309">
        <v>0</v>
      </c>
      <c r="J5309" s="8">
        <f t="shared" si="667"/>
        <v>1</v>
      </c>
      <c r="K5309" s="8" t="str">
        <f t="shared" si="668"/>
        <v/>
      </c>
      <c r="L5309" s="8" t="str">
        <f t="shared" si="669"/>
        <v>Romantic Schemer</v>
      </c>
      <c r="M5309" s="8" t="str">
        <f t="shared" si="670"/>
        <v/>
      </c>
      <c r="N5309" s="8" t="str">
        <f t="shared" si="671"/>
        <v>Romantic Schemer</v>
      </c>
      <c r="O5309" s="10">
        <f>INDEX(cpi!$A$1:$M$106,MATCH($D5309,cpi!$A:$A,0),MATCH($C5309,cpi!$1:$1,0))</f>
        <v>236.52500000000001</v>
      </c>
      <c r="P5309" s="10">
        <f>cpi!$I$2</f>
        <v>245.51900000000001</v>
      </c>
      <c r="Q5309" s="10">
        <f t="shared" si="672"/>
        <v>1.0380255786914703</v>
      </c>
      <c r="R5309" s="8" t="str">
        <f t="shared" si="673"/>
        <v/>
      </c>
      <c r="S5309" s="11">
        <f t="shared" si="674"/>
        <v>129753.19733643379</v>
      </c>
      <c r="T5309" s="11">
        <f t="shared" si="675"/>
        <v>0</v>
      </c>
      <c r="U5309" s="11">
        <f t="shared" si="676"/>
        <v>0</v>
      </c>
    </row>
    <row r="5310" spans="1:21" x14ac:dyDescent="0.2">
      <c r="A5310">
        <v>5362</v>
      </c>
      <c r="B5310" s="16">
        <v>15</v>
      </c>
      <c r="C5310" s="16">
        <v>6</v>
      </c>
      <c r="D5310" s="16">
        <v>2012</v>
      </c>
      <c r="E5310" s="16">
        <v>41339</v>
      </c>
      <c r="F5310" t="s">
        <v>5222</v>
      </c>
      <c r="G5310">
        <v>120000</v>
      </c>
      <c r="H5310">
        <v>1597486</v>
      </c>
      <c r="I5310">
        <v>3090593</v>
      </c>
      <c r="J5310" s="8" t="str">
        <f t="shared" si="667"/>
        <v/>
      </c>
      <c r="K5310" s="8" t="str">
        <f t="shared" si="668"/>
        <v/>
      </c>
      <c r="L5310" s="8" t="str">
        <f t="shared" si="669"/>
        <v>Your Sister's Sister</v>
      </c>
      <c r="M5310" s="8" t="str">
        <f t="shared" si="670"/>
        <v/>
      </c>
      <c r="N5310" s="8" t="str">
        <f t="shared" si="671"/>
        <v>Your Sister's Sister</v>
      </c>
      <c r="O5310" s="10">
        <f>INDEX(cpi!$A$1:$M$106,MATCH($D5310,cpi!$A:$A,0),MATCH($C5310,cpi!$1:$1,0))</f>
        <v>229.47800000000001</v>
      </c>
      <c r="P5310" s="10">
        <f>cpi!$I$2</f>
        <v>245.51900000000001</v>
      </c>
      <c r="Q5310" s="10">
        <f t="shared" si="672"/>
        <v>1.0699021256939663</v>
      </c>
      <c r="R5310" s="8" t="str">
        <f t="shared" si="673"/>
        <v/>
      </c>
      <c r="S5310" s="11">
        <f t="shared" si="674"/>
        <v>128388.25508327594</v>
      </c>
      <c r="T5310" s="11">
        <f t="shared" si="675"/>
        <v>1709153.6671663513</v>
      </c>
      <c r="U5310" s="11">
        <f t="shared" si="676"/>
        <v>3306632.0203548921</v>
      </c>
    </row>
    <row r="5311" spans="1:21" x14ac:dyDescent="0.2">
      <c r="A5311">
        <v>5363</v>
      </c>
      <c r="B5311" s="16">
        <v>30</v>
      </c>
      <c r="C5311" s="16">
        <v>6</v>
      </c>
      <c r="D5311" s="16">
        <v>2006</v>
      </c>
      <c r="E5311" s="16">
        <v>39605</v>
      </c>
      <c r="F5311" t="s">
        <v>5223</v>
      </c>
      <c r="G5311">
        <v>120000</v>
      </c>
      <c r="H5311">
        <v>0</v>
      </c>
      <c r="I5311">
        <v>0</v>
      </c>
      <c r="J5311" s="8">
        <f t="shared" si="667"/>
        <v>1</v>
      </c>
      <c r="K5311" s="8" t="str">
        <f t="shared" si="668"/>
        <v/>
      </c>
      <c r="L5311" s="8" t="str">
        <f t="shared" si="669"/>
        <v>The Blood of My Brother: A Story of Death in Iraq</v>
      </c>
      <c r="M5311" s="8" t="str">
        <f t="shared" si="670"/>
        <v/>
      </c>
      <c r="N5311" s="8" t="str">
        <f t="shared" si="671"/>
        <v>The Blood of My Brother: A Story of Death in Iraq</v>
      </c>
      <c r="O5311" s="10">
        <f>INDEX(cpi!$A$1:$M$106,MATCH($D5311,cpi!$A:$A,0),MATCH($C5311,cpi!$1:$1,0))</f>
        <v>202.9</v>
      </c>
      <c r="P5311" s="10">
        <f>cpi!$I$2</f>
        <v>245.51900000000001</v>
      </c>
      <c r="Q5311" s="10">
        <f t="shared" si="672"/>
        <v>1.2100492853622473</v>
      </c>
      <c r="R5311" s="8" t="str">
        <f t="shared" si="673"/>
        <v/>
      </c>
      <c r="S5311" s="11">
        <f t="shared" si="674"/>
        <v>145205.91424346968</v>
      </c>
      <c r="T5311" s="11">
        <f t="shared" si="675"/>
        <v>0</v>
      </c>
      <c r="U5311" s="11">
        <f t="shared" si="676"/>
        <v>0</v>
      </c>
    </row>
    <row r="5312" spans="1:21" x14ac:dyDescent="0.2">
      <c r="A5312">
        <v>5364</v>
      </c>
      <c r="B5312" s="16">
        <v>31</v>
      </c>
      <c r="C5312" s="16">
        <v>12</v>
      </c>
      <c r="D5312" s="16">
        <v>2007</v>
      </c>
      <c r="E5312" s="16">
        <v>40006</v>
      </c>
      <c r="F5312" t="s">
        <v>5224</v>
      </c>
      <c r="G5312">
        <v>120000</v>
      </c>
      <c r="H5312">
        <v>0</v>
      </c>
      <c r="I5312">
        <v>0</v>
      </c>
      <c r="J5312" s="8">
        <f t="shared" si="667"/>
        <v>1</v>
      </c>
      <c r="K5312" s="8" t="str">
        <f t="shared" si="668"/>
        <v/>
      </c>
      <c r="L5312" s="8" t="str">
        <f t="shared" si="669"/>
        <v>A Dog's Breakfast</v>
      </c>
      <c r="M5312" s="8" t="str">
        <f t="shared" si="670"/>
        <v/>
      </c>
      <c r="N5312" s="8" t="str">
        <f t="shared" si="671"/>
        <v>A Dog's Breakfast</v>
      </c>
      <c r="O5312" s="10">
        <f>INDEX(cpi!$A$1:$M$106,MATCH($D5312,cpi!$A:$A,0),MATCH($C5312,cpi!$1:$1,0))</f>
        <v>210.036</v>
      </c>
      <c r="P5312" s="10">
        <f>cpi!$I$2</f>
        <v>245.51900000000001</v>
      </c>
      <c r="Q5312" s="10">
        <f t="shared" si="672"/>
        <v>1.1689377059170809</v>
      </c>
      <c r="R5312" s="8" t="str">
        <f t="shared" si="673"/>
        <v/>
      </c>
      <c r="S5312" s="11">
        <f t="shared" si="674"/>
        <v>140272.52471004971</v>
      </c>
      <c r="T5312" s="11">
        <f t="shared" si="675"/>
        <v>0</v>
      </c>
      <c r="U5312" s="11">
        <f t="shared" si="676"/>
        <v>0</v>
      </c>
    </row>
    <row r="5313" spans="1:21" x14ac:dyDescent="0.2">
      <c r="A5313">
        <v>5365</v>
      </c>
      <c r="B5313" s="16">
        <v>31</v>
      </c>
      <c r="C5313" s="16">
        <v>12</v>
      </c>
      <c r="D5313" s="16">
        <v>2007</v>
      </c>
      <c r="E5313" s="16">
        <v>40006</v>
      </c>
      <c r="F5313" t="s">
        <v>5224</v>
      </c>
      <c r="G5313">
        <v>120000</v>
      </c>
      <c r="H5313">
        <v>0</v>
      </c>
      <c r="I5313">
        <v>0</v>
      </c>
      <c r="J5313" s="8">
        <f t="shared" si="667"/>
        <v>1</v>
      </c>
      <c r="K5313" s="8" t="str">
        <f t="shared" si="668"/>
        <v/>
      </c>
      <c r="L5313" s="8" t="str">
        <f t="shared" si="669"/>
        <v>A Dog's Breakfast</v>
      </c>
      <c r="M5313" s="8" t="str">
        <f t="shared" si="670"/>
        <v/>
      </c>
      <c r="N5313" s="8" t="str">
        <f t="shared" si="671"/>
        <v>A Dog's Breakfast</v>
      </c>
      <c r="O5313" s="10">
        <f>INDEX(cpi!$A$1:$M$106,MATCH($D5313,cpi!$A:$A,0),MATCH($C5313,cpi!$1:$1,0))</f>
        <v>210.036</v>
      </c>
      <c r="P5313" s="10">
        <f>cpi!$I$2</f>
        <v>245.51900000000001</v>
      </c>
      <c r="Q5313" s="10">
        <f t="shared" si="672"/>
        <v>1.1689377059170809</v>
      </c>
      <c r="R5313" s="8" t="str">
        <f t="shared" si="673"/>
        <v/>
      </c>
      <c r="S5313" s="11">
        <f t="shared" si="674"/>
        <v>140272.52471004971</v>
      </c>
      <c r="T5313" s="11">
        <f t="shared" si="675"/>
        <v>0</v>
      </c>
      <c r="U5313" s="11">
        <f t="shared" si="676"/>
        <v>0</v>
      </c>
    </row>
    <row r="5314" spans="1:21" x14ac:dyDescent="0.2">
      <c r="A5314">
        <v>5366</v>
      </c>
      <c r="B5314" s="16">
        <v>24</v>
      </c>
      <c r="C5314" s="16">
        <v>5</v>
      </c>
      <c r="D5314" s="16">
        <v>2016</v>
      </c>
      <c r="E5314" s="16">
        <v>43074</v>
      </c>
      <c r="F5314" t="s">
        <v>5225</v>
      </c>
      <c r="G5314">
        <v>120000</v>
      </c>
      <c r="H5314">
        <v>0</v>
      </c>
      <c r="I5314">
        <v>0</v>
      </c>
      <c r="J5314" s="8">
        <f t="shared" si="667"/>
        <v>1</v>
      </c>
      <c r="K5314" s="8" t="str">
        <f t="shared" si="668"/>
        <v/>
      </c>
      <c r="L5314" s="8" t="str">
        <f t="shared" si="669"/>
        <v>Une Femme MariÃ©e</v>
      </c>
      <c r="M5314" s="8" t="str">
        <f t="shared" si="670"/>
        <v/>
      </c>
      <c r="N5314" s="8" t="str">
        <f t="shared" si="671"/>
        <v>Une Femme MariÃ©e</v>
      </c>
      <c r="O5314" s="10">
        <f>INDEX(cpi!$A$1:$M$106,MATCH($D5314,cpi!$A:$A,0),MATCH($C5314,cpi!$1:$1,0))</f>
        <v>240.22900000000001</v>
      </c>
      <c r="P5314" s="10">
        <f>cpi!$I$2</f>
        <v>245.51900000000001</v>
      </c>
      <c r="Q5314" s="10">
        <f t="shared" si="672"/>
        <v>1.0220206552914095</v>
      </c>
      <c r="R5314" s="8" t="str">
        <f t="shared" si="673"/>
        <v/>
      </c>
      <c r="S5314" s="11">
        <f t="shared" si="674"/>
        <v>122642.47863496914</v>
      </c>
      <c r="T5314" s="11">
        <f t="shared" si="675"/>
        <v>0</v>
      </c>
      <c r="U5314" s="11">
        <f t="shared" si="676"/>
        <v>0</v>
      </c>
    </row>
    <row r="5315" spans="1:21" x14ac:dyDescent="0.2">
      <c r="A5315">
        <v>5367</v>
      </c>
      <c r="B5315" s="16">
        <v>1</v>
      </c>
      <c r="C5315" s="16">
        <v>10</v>
      </c>
      <c r="D5315" s="16">
        <v>1968</v>
      </c>
      <c r="E5315" s="16">
        <v>24847</v>
      </c>
      <c r="F5315" t="s">
        <v>4118</v>
      </c>
      <c r="G5315">
        <v>114000</v>
      </c>
      <c r="H5315">
        <v>12000000</v>
      </c>
      <c r="I5315">
        <v>30000000</v>
      </c>
      <c r="J5315" s="8" t="str">
        <f t="shared" si="667"/>
        <v/>
      </c>
      <c r="K5315" s="8" t="str">
        <f t="shared" si="668"/>
        <v/>
      </c>
      <c r="L5315" s="8" t="str">
        <f t="shared" si="669"/>
        <v>Night of the Living Dead</v>
      </c>
      <c r="M5315" s="8" t="str">
        <f t="shared" si="670"/>
        <v/>
      </c>
      <c r="N5315" s="8" t="str">
        <f t="shared" si="671"/>
        <v>Night of the Living Dead</v>
      </c>
      <c r="O5315" s="10">
        <f>INDEX(cpi!$A$1:$M$106,MATCH($D5315,cpi!$A:$A,0),MATCH($C5315,cpi!$1:$1,0))</f>
        <v>35.299999999999997</v>
      </c>
      <c r="P5315" s="10">
        <f>cpi!$I$2</f>
        <v>245.51900000000001</v>
      </c>
      <c r="Q5315" s="10">
        <f t="shared" si="672"/>
        <v>6.9552124645892359</v>
      </c>
      <c r="R5315" s="8" t="str">
        <f t="shared" si="673"/>
        <v/>
      </c>
      <c r="S5315" s="11">
        <f t="shared" si="674"/>
        <v>792894.22096317285</v>
      </c>
      <c r="T5315" s="11">
        <f t="shared" si="675"/>
        <v>83462549.575070828</v>
      </c>
      <c r="U5315" s="11">
        <f t="shared" si="676"/>
        <v>208656373.93767709</v>
      </c>
    </row>
    <row r="5316" spans="1:21" x14ac:dyDescent="0.2">
      <c r="A5316">
        <v>5368</v>
      </c>
      <c r="B5316" s="16">
        <v>8</v>
      </c>
      <c r="C5316" s="16">
        <v>2</v>
      </c>
      <c r="D5316" s="16">
        <v>1915</v>
      </c>
      <c r="E5316" s="16">
        <v>5693</v>
      </c>
      <c r="F5316" t="s">
        <v>3342</v>
      </c>
      <c r="G5316">
        <v>110000</v>
      </c>
      <c r="H5316">
        <v>10000000</v>
      </c>
      <c r="I5316">
        <v>11000000</v>
      </c>
      <c r="J5316" s="8" t="str">
        <f t="shared" si="667"/>
        <v/>
      </c>
      <c r="K5316" s="8" t="str">
        <f t="shared" si="668"/>
        <v/>
      </c>
      <c r="L5316" s="8" t="str">
        <f t="shared" si="669"/>
        <v>The Birth of a Nation</v>
      </c>
      <c r="M5316" s="8" t="str">
        <f t="shared" si="670"/>
        <v/>
      </c>
      <c r="N5316" s="8" t="str">
        <f t="shared" si="671"/>
        <v>The Birth of a Nation</v>
      </c>
      <c r="O5316" s="10">
        <f>INDEX(cpi!$A$1:$M$106,MATCH($D5316,cpi!$A:$A,0),MATCH($C5316,cpi!$1:$1,0))</f>
        <v>10</v>
      </c>
      <c r="P5316" s="10">
        <f>cpi!$I$2</f>
        <v>245.51900000000001</v>
      </c>
      <c r="Q5316" s="10">
        <f t="shared" si="672"/>
        <v>24.5519</v>
      </c>
      <c r="R5316" s="8" t="str">
        <f t="shared" si="673"/>
        <v/>
      </c>
      <c r="S5316" s="11">
        <f t="shared" si="674"/>
        <v>2700709</v>
      </c>
      <c r="T5316" s="11">
        <f t="shared" si="675"/>
        <v>245519000</v>
      </c>
      <c r="U5316" s="11">
        <f t="shared" si="676"/>
        <v>270070900</v>
      </c>
    </row>
    <row r="5317" spans="1:21" x14ac:dyDescent="0.2">
      <c r="A5317">
        <v>5369</v>
      </c>
      <c r="B5317" s="16">
        <v>3</v>
      </c>
      <c r="C5317" s="16">
        <v>10</v>
      </c>
      <c r="D5317" s="16">
        <v>2003</v>
      </c>
      <c r="E5317" s="16">
        <v>37690</v>
      </c>
      <c r="F5317" t="s">
        <v>5226</v>
      </c>
      <c r="G5317">
        <v>103000</v>
      </c>
      <c r="H5317">
        <v>16137</v>
      </c>
      <c r="I5317">
        <v>16137</v>
      </c>
      <c r="J5317" s="8" t="str">
        <f t="shared" si="667"/>
        <v/>
      </c>
      <c r="K5317" s="8" t="str">
        <f t="shared" si="668"/>
        <v/>
      </c>
      <c r="L5317" s="8" t="str">
        <f t="shared" si="669"/>
        <v>The Work and the Story</v>
      </c>
      <c r="M5317" s="8" t="str">
        <f t="shared" si="670"/>
        <v/>
      </c>
      <c r="N5317" s="8" t="str">
        <f t="shared" si="671"/>
        <v>The Work and the Story</v>
      </c>
      <c r="O5317" s="10">
        <f>INDEX(cpi!$A$1:$M$106,MATCH($D5317,cpi!$A:$A,0),MATCH($C5317,cpi!$1:$1,0))</f>
        <v>185</v>
      </c>
      <c r="P5317" s="10">
        <f>cpi!$I$2</f>
        <v>245.51900000000001</v>
      </c>
      <c r="Q5317" s="10">
        <f t="shared" si="672"/>
        <v>1.3271297297297298</v>
      </c>
      <c r="R5317" s="8" t="str">
        <f t="shared" si="673"/>
        <v/>
      </c>
      <c r="S5317" s="11">
        <f t="shared" si="674"/>
        <v>136694.36216216217</v>
      </c>
      <c r="T5317" s="11">
        <f t="shared" si="675"/>
        <v>21415.89244864865</v>
      </c>
      <c r="U5317" s="11">
        <f t="shared" si="676"/>
        <v>21415.89244864865</v>
      </c>
    </row>
    <row r="5318" spans="1:21" x14ac:dyDescent="0.2">
      <c r="A5318">
        <v>5370</v>
      </c>
      <c r="B5318" s="16">
        <v>10</v>
      </c>
      <c r="C5318" s="16">
        <v>7</v>
      </c>
      <c r="D5318" s="16">
        <v>2015</v>
      </c>
      <c r="E5318" s="16">
        <v>42284</v>
      </c>
      <c r="F5318" t="s">
        <v>5227</v>
      </c>
      <c r="G5318">
        <v>100000</v>
      </c>
      <c r="H5318">
        <v>22764410</v>
      </c>
      <c r="I5318">
        <v>41753881</v>
      </c>
      <c r="J5318" s="8" t="str">
        <f t="shared" si="667"/>
        <v/>
      </c>
      <c r="K5318" s="8" t="str">
        <f t="shared" si="668"/>
        <v/>
      </c>
      <c r="L5318" s="8" t="str">
        <f t="shared" si="669"/>
        <v>The Gallows</v>
      </c>
      <c r="M5318" s="8" t="str">
        <f t="shared" si="670"/>
        <v/>
      </c>
      <c r="N5318" s="8" t="str">
        <f t="shared" si="671"/>
        <v>The Gallows</v>
      </c>
      <c r="O5318" s="10">
        <f>INDEX(cpi!$A$1:$M$106,MATCH($D5318,cpi!$A:$A,0),MATCH($C5318,cpi!$1:$1,0))</f>
        <v>238.654</v>
      </c>
      <c r="P5318" s="10">
        <f>cpi!$I$2</f>
        <v>245.51900000000001</v>
      </c>
      <c r="Q5318" s="10">
        <f t="shared" si="672"/>
        <v>1.0287654931406975</v>
      </c>
      <c r="R5318" s="8" t="str">
        <f t="shared" si="673"/>
        <v/>
      </c>
      <c r="S5318" s="11">
        <f t="shared" si="674"/>
        <v>102876.54931406975</v>
      </c>
      <c r="T5318" s="11">
        <f t="shared" si="675"/>
        <v>23419239.479707025</v>
      </c>
      <c r="U5318" s="11">
        <f t="shared" si="676"/>
        <v>42954951.977503002</v>
      </c>
    </row>
    <row r="5319" spans="1:21" x14ac:dyDescent="0.2">
      <c r="A5319">
        <v>5371</v>
      </c>
      <c r="B5319" s="16">
        <v>29</v>
      </c>
      <c r="C5319" s="16">
        <v>9</v>
      </c>
      <c r="D5319" s="16">
        <v>2006</v>
      </c>
      <c r="E5319" s="16">
        <v>39577</v>
      </c>
      <c r="F5319" t="s">
        <v>5228</v>
      </c>
      <c r="G5319">
        <v>100000</v>
      </c>
      <c r="H5319">
        <v>10178331</v>
      </c>
      <c r="I5319">
        <v>10243159</v>
      </c>
      <c r="J5319" s="8" t="str">
        <f t="shared" si="667"/>
        <v/>
      </c>
      <c r="K5319" s="8" t="str">
        <f t="shared" si="668"/>
        <v/>
      </c>
      <c r="L5319" s="8" t="str">
        <f t="shared" si="669"/>
        <v>Facing the Giants</v>
      </c>
      <c r="M5319" s="8" t="str">
        <f t="shared" si="670"/>
        <v/>
      </c>
      <c r="N5319" s="8" t="str">
        <f t="shared" si="671"/>
        <v>Facing the Giants</v>
      </c>
      <c r="O5319" s="10">
        <f>INDEX(cpi!$A$1:$M$106,MATCH($D5319,cpi!$A:$A,0),MATCH($C5319,cpi!$1:$1,0))</f>
        <v>202.9</v>
      </c>
      <c r="P5319" s="10">
        <f>cpi!$I$2</f>
        <v>245.51900000000001</v>
      </c>
      <c r="Q5319" s="10">
        <f t="shared" si="672"/>
        <v>1.2100492853622473</v>
      </c>
      <c r="R5319" s="8" t="str">
        <f t="shared" si="673"/>
        <v/>
      </c>
      <c r="S5319" s="11">
        <f t="shared" si="674"/>
        <v>121004.92853622473</v>
      </c>
      <c r="T5319" s="11">
        <f t="shared" si="675"/>
        <v>12316282.152730407</v>
      </c>
      <c r="U5319" s="11">
        <f t="shared" si="676"/>
        <v>12394727.227801872</v>
      </c>
    </row>
    <row r="5320" spans="1:21" x14ac:dyDescent="0.2">
      <c r="A5320">
        <v>5372</v>
      </c>
      <c r="B5320" s="16">
        <v>1</v>
      </c>
      <c r="C5320" s="16">
        <v>1</v>
      </c>
      <c r="D5320" s="16">
        <v>1977</v>
      </c>
      <c r="E5320" s="16">
        <v>28126</v>
      </c>
      <c r="F5320" t="s">
        <v>5229</v>
      </c>
      <c r="G5320">
        <v>100000</v>
      </c>
      <c r="H5320">
        <v>7000000</v>
      </c>
      <c r="I5320">
        <v>7012524</v>
      </c>
      <c r="J5320" s="8" t="str">
        <f t="shared" si="667"/>
        <v/>
      </c>
      <c r="K5320" s="8" t="str">
        <f t="shared" si="668"/>
        <v/>
      </c>
      <c r="L5320" s="8" t="str">
        <f t="shared" si="669"/>
        <v>Eraserhead</v>
      </c>
      <c r="M5320" s="8" t="str">
        <f t="shared" si="670"/>
        <v/>
      </c>
      <c r="N5320" s="8" t="str">
        <f t="shared" si="671"/>
        <v>Eraserhead</v>
      </c>
      <c r="O5320" s="10">
        <f>INDEX(cpi!$A$1:$M$106,MATCH($D5320,cpi!$A:$A,0),MATCH($C5320,cpi!$1:$1,0))</f>
        <v>58.5</v>
      </c>
      <c r="P5320" s="10">
        <f>cpi!$I$2</f>
        <v>245.51900000000001</v>
      </c>
      <c r="Q5320" s="10">
        <f t="shared" si="672"/>
        <v>4.1969059829059834</v>
      </c>
      <c r="R5320" s="8" t="str">
        <f t="shared" si="673"/>
        <v/>
      </c>
      <c r="S5320" s="11">
        <f t="shared" si="674"/>
        <v>419690.59829059831</v>
      </c>
      <c r="T5320" s="11">
        <f t="shared" si="675"/>
        <v>29378341.880341884</v>
      </c>
      <c r="U5320" s="11">
        <f t="shared" si="676"/>
        <v>29430903.9308718</v>
      </c>
    </row>
    <row r="5321" spans="1:21" x14ac:dyDescent="0.2">
      <c r="A5321">
        <v>5373</v>
      </c>
      <c r="B5321" s="16">
        <v>1</v>
      </c>
      <c r="C5321" s="16">
        <v>3</v>
      </c>
      <c r="D5321" s="16">
        <v>1987</v>
      </c>
      <c r="E5321" s="16">
        <v>31780</v>
      </c>
      <c r="F5321" t="s">
        <v>5230</v>
      </c>
      <c r="G5321">
        <v>100000</v>
      </c>
      <c r="H5321">
        <v>5228617</v>
      </c>
      <c r="I5321">
        <v>5228617</v>
      </c>
      <c r="J5321" s="8" t="str">
        <f t="shared" si="667"/>
        <v/>
      </c>
      <c r="K5321" s="8" t="str">
        <f t="shared" si="668"/>
        <v/>
      </c>
      <c r="L5321" s="8" t="str">
        <f t="shared" si="669"/>
        <v>Hollywood Shuffle</v>
      </c>
      <c r="M5321" s="8" t="str">
        <f t="shared" si="670"/>
        <v/>
      </c>
      <c r="N5321" s="8" t="str">
        <f t="shared" si="671"/>
        <v>Hollywood Shuffle</v>
      </c>
      <c r="O5321" s="10">
        <f>INDEX(cpi!$A$1:$M$106,MATCH($D5321,cpi!$A:$A,0),MATCH($C5321,cpi!$1:$1,0))</f>
        <v>112.1</v>
      </c>
      <c r="P5321" s="10">
        <f>cpi!$I$2</f>
        <v>245.51900000000001</v>
      </c>
      <c r="Q5321" s="10">
        <f t="shared" si="672"/>
        <v>2.1901784121320254</v>
      </c>
      <c r="R5321" s="8" t="str">
        <f t="shared" si="673"/>
        <v/>
      </c>
      <c r="S5321" s="11">
        <f t="shared" si="674"/>
        <v>219017.84121320254</v>
      </c>
      <c r="T5321" s="11">
        <f t="shared" si="675"/>
        <v>11451604.078706514</v>
      </c>
      <c r="U5321" s="11">
        <f t="shared" si="676"/>
        <v>11451604.078706514</v>
      </c>
    </row>
    <row r="5322" spans="1:21" x14ac:dyDescent="0.2">
      <c r="A5322">
        <v>5374</v>
      </c>
      <c r="B5322" s="16">
        <v>17</v>
      </c>
      <c r="C5322" s="16">
        <v>9</v>
      </c>
      <c r="D5322" s="16">
        <v>1920</v>
      </c>
      <c r="E5322" s="16">
        <v>7800</v>
      </c>
      <c r="F5322" t="s">
        <v>5231</v>
      </c>
      <c r="G5322">
        <v>100000</v>
      </c>
      <c r="H5322">
        <v>3000000</v>
      </c>
      <c r="I5322">
        <v>3000000</v>
      </c>
      <c r="J5322" s="8" t="str">
        <f t="shared" si="667"/>
        <v/>
      </c>
      <c r="K5322" s="8" t="str">
        <f t="shared" si="668"/>
        <v/>
      </c>
      <c r="L5322" s="8" t="str">
        <f t="shared" si="669"/>
        <v>Over the Hill to the Poorhouse</v>
      </c>
      <c r="M5322" s="8" t="str">
        <f t="shared" si="670"/>
        <v/>
      </c>
      <c r="N5322" s="8" t="str">
        <f t="shared" si="671"/>
        <v>Over the Hill to the Poorhouse</v>
      </c>
      <c r="O5322" s="10">
        <f>INDEX(cpi!$A$1:$M$106,MATCH($D5322,cpi!$A:$A,0),MATCH($C5322,cpi!$1:$1,0))</f>
        <v>20</v>
      </c>
      <c r="P5322" s="10">
        <f>cpi!$I$2</f>
        <v>245.51900000000001</v>
      </c>
      <c r="Q5322" s="10">
        <f t="shared" si="672"/>
        <v>12.27595</v>
      </c>
      <c r="R5322" s="8" t="str">
        <f t="shared" si="673"/>
        <v/>
      </c>
      <c r="S5322" s="11">
        <f t="shared" si="674"/>
        <v>1227595</v>
      </c>
      <c r="T5322" s="11">
        <f t="shared" si="675"/>
        <v>36827850</v>
      </c>
      <c r="U5322" s="11">
        <f t="shared" si="676"/>
        <v>36827850</v>
      </c>
    </row>
    <row r="5323" spans="1:21" x14ac:dyDescent="0.2">
      <c r="A5323">
        <v>5375</v>
      </c>
      <c r="B5323" s="16">
        <v>9</v>
      </c>
      <c r="C5323" s="16">
        <v>10</v>
      </c>
      <c r="D5323" s="16">
        <v>1998</v>
      </c>
      <c r="E5323" s="16">
        <v>36048</v>
      </c>
      <c r="F5323" t="s">
        <v>5232</v>
      </c>
      <c r="G5323">
        <v>100000</v>
      </c>
      <c r="H5323">
        <v>2652246</v>
      </c>
      <c r="I5323">
        <v>6121582</v>
      </c>
      <c r="J5323" s="8" t="str">
        <f t="shared" si="667"/>
        <v/>
      </c>
      <c r="K5323" s="8" t="str">
        <f t="shared" si="668"/>
        <v/>
      </c>
      <c r="L5323" s="8" t="str">
        <f t="shared" si="669"/>
        <v>The Mighty</v>
      </c>
      <c r="M5323" s="8" t="str">
        <f t="shared" si="670"/>
        <v/>
      </c>
      <c r="N5323" s="8" t="str">
        <f t="shared" si="671"/>
        <v>The Mighty</v>
      </c>
      <c r="O5323" s="10">
        <f>INDEX(cpi!$A$1:$M$106,MATCH($D5323,cpi!$A:$A,0),MATCH($C5323,cpi!$1:$1,0))</f>
        <v>164</v>
      </c>
      <c r="P5323" s="10">
        <f>cpi!$I$2</f>
        <v>245.51900000000001</v>
      </c>
      <c r="Q5323" s="10">
        <f t="shared" si="672"/>
        <v>1.4970670731707318</v>
      </c>
      <c r="R5323" s="8" t="str">
        <f t="shared" si="673"/>
        <v/>
      </c>
      <c r="S5323" s="11">
        <f t="shared" si="674"/>
        <v>149706.70731707319</v>
      </c>
      <c r="T5323" s="11">
        <f t="shared" si="675"/>
        <v>3970590.1565487809</v>
      </c>
      <c r="U5323" s="11">
        <f t="shared" si="676"/>
        <v>9164418.8479146343</v>
      </c>
    </row>
    <row r="5324" spans="1:21" x14ac:dyDescent="0.2">
      <c r="A5324">
        <v>5376</v>
      </c>
      <c r="B5324" s="16">
        <v>10</v>
      </c>
      <c r="C5324" s="16">
        <v>5</v>
      </c>
      <c r="D5324" s="16">
        <v>1980</v>
      </c>
      <c r="E5324" s="16">
        <v>29499</v>
      </c>
      <c r="F5324" t="s">
        <v>5233</v>
      </c>
      <c r="G5324">
        <v>100000</v>
      </c>
      <c r="H5324">
        <v>287000</v>
      </c>
      <c r="I5324">
        <v>287000</v>
      </c>
      <c r="J5324" s="8" t="str">
        <f t="shared" si="667"/>
        <v/>
      </c>
      <c r="K5324" s="8" t="str">
        <f t="shared" si="668"/>
        <v/>
      </c>
      <c r="L5324" s="8" t="str">
        <f t="shared" si="669"/>
        <v>Penitentiary</v>
      </c>
      <c r="M5324" s="8" t="str">
        <f t="shared" si="670"/>
        <v/>
      </c>
      <c r="N5324" s="8" t="str">
        <f t="shared" si="671"/>
        <v>Penitentiary</v>
      </c>
      <c r="O5324" s="10">
        <f>INDEX(cpi!$A$1:$M$106,MATCH($D5324,cpi!$A:$A,0),MATCH($C5324,cpi!$1:$1,0))</f>
        <v>81.8</v>
      </c>
      <c r="P5324" s="10">
        <f>cpi!$I$2</f>
        <v>245.51900000000001</v>
      </c>
      <c r="Q5324" s="10">
        <f t="shared" si="672"/>
        <v>3.0014547677261616</v>
      </c>
      <c r="R5324" s="8" t="str">
        <f t="shared" si="673"/>
        <v/>
      </c>
      <c r="S5324" s="11">
        <f t="shared" si="674"/>
        <v>300145.47677261615</v>
      </c>
      <c r="T5324" s="11">
        <f t="shared" si="675"/>
        <v>861417.51833740843</v>
      </c>
      <c r="U5324" s="11">
        <f t="shared" si="676"/>
        <v>861417.51833740843</v>
      </c>
    </row>
    <row r="5325" spans="1:21" x14ac:dyDescent="0.2">
      <c r="A5325">
        <v>5377</v>
      </c>
      <c r="B5325" s="16">
        <v>6</v>
      </c>
      <c r="C5325" s="16">
        <v>2</v>
      </c>
      <c r="D5325" s="16">
        <v>2004</v>
      </c>
      <c r="E5325" s="16">
        <v>38140</v>
      </c>
      <c r="F5325" t="s">
        <v>5234</v>
      </c>
      <c r="G5325">
        <v>100000</v>
      </c>
      <c r="H5325">
        <v>110536</v>
      </c>
      <c r="I5325">
        <v>110536</v>
      </c>
      <c r="J5325" s="8" t="str">
        <f t="shared" si="667"/>
        <v/>
      </c>
      <c r="K5325" s="8" t="str">
        <f t="shared" si="668"/>
        <v/>
      </c>
      <c r="L5325" s="8" t="str">
        <f t="shared" si="669"/>
        <v>The Lost Skeleton of Cadavra</v>
      </c>
      <c r="M5325" s="8" t="str">
        <f t="shared" si="670"/>
        <v/>
      </c>
      <c r="N5325" s="8" t="str">
        <f t="shared" si="671"/>
        <v>The Lost Skeleton of Cadavra</v>
      </c>
      <c r="O5325" s="10">
        <f>INDEX(cpi!$A$1:$M$106,MATCH($D5325,cpi!$A:$A,0),MATCH($C5325,cpi!$1:$1,0))</f>
        <v>186.2</v>
      </c>
      <c r="P5325" s="10">
        <f>cpi!$I$2</f>
        <v>245.51900000000001</v>
      </c>
      <c r="Q5325" s="10">
        <f t="shared" si="672"/>
        <v>1.3185767991407091</v>
      </c>
      <c r="R5325" s="8" t="str">
        <f t="shared" si="673"/>
        <v/>
      </c>
      <c r="S5325" s="11">
        <f t="shared" si="674"/>
        <v>131857.6799140709</v>
      </c>
      <c r="T5325" s="11">
        <f t="shared" si="675"/>
        <v>145750.20506981743</v>
      </c>
      <c r="U5325" s="11">
        <f t="shared" si="676"/>
        <v>145750.20506981743</v>
      </c>
    </row>
    <row r="5326" spans="1:21" x14ac:dyDescent="0.2">
      <c r="A5326">
        <v>5378</v>
      </c>
      <c r="B5326" s="16">
        <v>21</v>
      </c>
      <c r="C5326" s="16">
        <v>3</v>
      </c>
      <c r="D5326" s="16">
        <v>2014</v>
      </c>
      <c r="E5326" s="16">
        <v>42250</v>
      </c>
      <c r="F5326" t="s">
        <v>5235</v>
      </c>
      <c r="G5326">
        <v>100000</v>
      </c>
      <c r="H5326">
        <v>59424</v>
      </c>
      <c r="I5326">
        <v>59424</v>
      </c>
      <c r="J5326" s="8" t="str">
        <f t="shared" si="667"/>
        <v/>
      </c>
      <c r="K5326" s="8" t="str">
        <f t="shared" si="668"/>
        <v/>
      </c>
      <c r="L5326" s="8" t="str">
        <f t="shared" si="669"/>
        <v>Cheap Thrills</v>
      </c>
      <c r="M5326" s="8" t="str">
        <f t="shared" si="670"/>
        <v/>
      </c>
      <c r="N5326" s="8" t="str">
        <f t="shared" si="671"/>
        <v>Cheap Thrills</v>
      </c>
      <c r="O5326" s="10">
        <f>INDEX(cpi!$A$1:$M$106,MATCH($D5326,cpi!$A:$A,0),MATCH($C5326,cpi!$1:$1,0))</f>
        <v>236.29300000000001</v>
      </c>
      <c r="P5326" s="10">
        <f>cpi!$I$2</f>
        <v>245.51900000000001</v>
      </c>
      <c r="Q5326" s="10">
        <f t="shared" si="672"/>
        <v>1.0390447452950362</v>
      </c>
      <c r="R5326" s="8" t="str">
        <f t="shared" si="673"/>
        <v/>
      </c>
      <c r="S5326" s="11">
        <f t="shared" si="674"/>
        <v>103904.47452950363</v>
      </c>
      <c r="T5326" s="11">
        <f t="shared" si="675"/>
        <v>61744.194944412229</v>
      </c>
      <c r="U5326" s="11">
        <f t="shared" si="676"/>
        <v>61744.194944412229</v>
      </c>
    </row>
    <row r="5327" spans="1:21" x14ac:dyDescent="0.2">
      <c r="A5327">
        <v>5379</v>
      </c>
      <c r="B5327" s="16">
        <v>19</v>
      </c>
      <c r="C5327" s="16">
        <v>6</v>
      </c>
      <c r="D5327" s="16">
        <v>2014</v>
      </c>
      <c r="E5327" s="16">
        <v>42191</v>
      </c>
      <c r="F5327" t="s">
        <v>5236</v>
      </c>
      <c r="G5327">
        <v>100000</v>
      </c>
      <c r="H5327">
        <v>20056</v>
      </c>
      <c r="I5327">
        <v>20056</v>
      </c>
      <c r="J5327" s="8" t="str">
        <f t="shared" si="667"/>
        <v/>
      </c>
      <c r="K5327" s="8" t="str">
        <f t="shared" si="668"/>
        <v/>
      </c>
      <c r="L5327" s="8" t="str">
        <f t="shared" si="669"/>
        <v>The Past is a Grotesque Animal</v>
      </c>
      <c r="M5327" s="8" t="str">
        <f t="shared" si="670"/>
        <v/>
      </c>
      <c r="N5327" s="8" t="str">
        <f t="shared" si="671"/>
        <v>The Past is a Grotesque Animal</v>
      </c>
      <c r="O5327" s="10">
        <f>INDEX(cpi!$A$1:$M$106,MATCH($D5327,cpi!$A:$A,0),MATCH($C5327,cpi!$1:$1,0))</f>
        <v>238.34299999999999</v>
      </c>
      <c r="P5327" s="10">
        <f>cpi!$I$2</f>
        <v>245.51900000000001</v>
      </c>
      <c r="Q5327" s="10">
        <f t="shared" si="672"/>
        <v>1.0301078697507375</v>
      </c>
      <c r="R5327" s="8" t="str">
        <f t="shared" si="673"/>
        <v/>
      </c>
      <c r="S5327" s="11">
        <f t="shared" si="674"/>
        <v>103010.78697507376</v>
      </c>
      <c r="T5327" s="11">
        <f t="shared" si="675"/>
        <v>20659.843435720792</v>
      </c>
      <c r="U5327" s="11">
        <f t="shared" si="676"/>
        <v>20659.843435720792</v>
      </c>
    </row>
    <row r="5328" spans="1:21" x14ac:dyDescent="0.2">
      <c r="A5328">
        <v>5380</v>
      </c>
      <c r="B5328" s="16">
        <v>9</v>
      </c>
      <c r="C5328" s="16">
        <v>11</v>
      </c>
      <c r="D5328" s="16">
        <v>2001</v>
      </c>
      <c r="E5328" s="16">
        <v>37145</v>
      </c>
      <c r="F5328" t="s">
        <v>5237</v>
      </c>
      <c r="G5328">
        <v>100000</v>
      </c>
      <c r="H5328">
        <v>1358</v>
      </c>
      <c r="I5328">
        <v>1358</v>
      </c>
      <c r="J5328" s="8" t="str">
        <f t="shared" si="667"/>
        <v/>
      </c>
      <c r="K5328" s="8" t="str">
        <f t="shared" si="668"/>
        <v/>
      </c>
      <c r="L5328" s="8" t="str">
        <f t="shared" si="669"/>
        <v>Keeping it Real: The Adventures of Greg Walloch</v>
      </c>
      <c r="M5328" s="8" t="str">
        <f t="shared" si="670"/>
        <v/>
      </c>
      <c r="N5328" s="8" t="str">
        <f t="shared" si="671"/>
        <v>Keeping it Real: The Adventures of Greg Walloch</v>
      </c>
      <c r="O5328" s="10">
        <f>INDEX(cpi!$A$1:$M$106,MATCH($D5328,cpi!$A:$A,0),MATCH($C5328,cpi!$1:$1,0))</f>
        <v>177.4</v>
      </c>
      <c r="P5328" s="10">
        <f>cpi!$I$2</f>
        <v>245.51900000000001</v>
      </c>
      <c r="Q5328" s="10">
        <f t="shared" si="672"/>
        <v>1.3839853438556933</v>
      </c>
      <c r="R5328" s="8" t="str">
        <f t="shared" si="673"/>
        <v/>
      </c>
      <c r="S5328" s="11">
        <f t="shared" si="674"/>
        <v>138398.53438556934</v>
      </c>
      <c r="T5328" s="11">
        <f t="shared" si="675"/>
        <v>1879.4520969560315</v>
      </c>
      <c r="U5328" s="11">
        <f t="shared" si="676"/>
        <v>1879.4520969560315</v>
      </c>
    </row>
    <row r="5329" spans="1:21" x14ac:dyDescent="0.2">
      <c r="A5329">
        <v>5381</v>
      </c>
      <c r="B5329" s="16">
        <v>18</v>
      </c>
      <c r="C5329" s="16">
        <v>5</v>
      </c>
      <c r="D5329" s="16">
        <v>2012</v>
      </c>
      <c r="E5329" s="16">
        <v>41430</v>
      </c>
      <c r="F5329" t="s">
        <v>5238</v>
      </c>
      <c r="G5329">
        <v>100000</v>
      </c>
      <c r="H5329">
        <v>0</v>
      </c>
      <c r="I5329">
        <v>0</v>
      </c>
      <c r="J5329" s="8">
        <f t="shared" si="667"/>
        <v>1</v>
      </c>
      <c r="K5329" s="8" t="str">
        <f t="shared" si="668"/>
        <v/>
      </c>
      <c r="L5329" s="8" t="str">
        <f t="shared" si="669"/>
        <v>Indie Game: The Movie</v>
      </c>
      <c r="M5329" s="8" t="str">
        <f t="shared" si="670"/>
        <v/>
      </c>
      <c r="N5329" s="8" t="str">
        <f t="shared" si="671"/>
        <v>Indie Game: The Movie</v>
      </c>
      <c r="O5329" s="10">
        <f>INDEX(cpi!$A$1:$M$106,MATCH($D5329,cpi!$A:$A,0),MATCH($C5329,cpi!$1:$1,0))</f>
        <v>229.815</v>
      </c>
      <c r="P5329" s="10">
        <f>cpi!$I$2</f>
        <v>245.51900000000001</v>
      </c>
      <c r="Q5329" s="10">
        <f t="shared" si="672"/>
        <v>1.0683332245501818</v>
      </c>
      <c r="R5329" s="8" t="str">
        <f t="shared" si="673"/>
        <v/>
      </c>
      <c r="S5329" s="11">
        <f t="shared" si="674"/>
        <v>106833.32245501818</v>
      </c>
      <c r="T5329" s="11">
        <f t="shared" si="675"/>
        <v>0</v>
      </c>
      <c r="U5329" s="11">
        <f t="shared" si="676"/>
        <v>0</v>
      </c>
    </row>
    <row r="5330" spans="1:21" x14ac:dyDescent="0.2">
      <c r="A5330">
        <v>5382</v>
      </c>
      <c r="B5330" s="16">
        <v>31</v>
      </c>
      <c r="C5330" s="16">
        <v>12</v>
      </c>
      <c r="D5330" s="16">
        <v>2014</v>
      </c>
      <c r="E5330" s="16">
        <v>42563</v>
      </c>
      <c r="F5330" t="s">
        <v>5239</v>
      </c>
      <c r="G5330">
        <v>100000</v>
      </c>
      <c r="H5330">
        <v>0</v>
      </c>
      <c r="I5330">
        <v>0</v>
      </c>
      <c r="J5330" s="8">
        <f t="shared" si="667"/>
        <v>1</v>
      </c>
      <c r="K5330" s="8" t="str">
        <f t="shared" si="668"/>
        <v/>
      </c>
      <c r="L5330" s="8" t="str">
        <f t="shared" si="669"/>
        <v>Dude, Where's My Dog</v>
      </c>
      <c r="M5330" s="8" t="str">
        <f t="shared" si="670"/>
        <v/>
      </c>
      <c r="N5330" s="8" t="str">
        <f t="shared" si="671"/>
        <v>Dude, Where's My Dog</v>
      </c>
      <c r="O5330" s="10">
        <f>INDEX(cpi!$A$1:$M$106,MATCH($D5330,cpi!$A:$A,0),MATCH($C5330,cpi!$1:$1,0))</f>
        <v>234.81200000000001</v>
      </c>
      <c r="P5330" s="10">
        <f>cpi!$I$2</f>
        <v>245.51900000000001</v>
      </c>
      <c r="Q5330" s="10">
        <f t="shared" si="672"/>
        <v>1.0455981806721972</v>
      </c>
      <c r="R5330" s="8" t="str">
        <f t="shared" si="673"/>
        <v/>
      </c>
      <c r="S5330" s="11">
        <f t="shared" si="674"/>
        <v>104559.81806721972</v>
      </c>
      <c r="T5330" s="11">
        <f t="shared" si="675"/>
        <v>0</v>
      </c>
      <c r="U5330" s="11">
        <f t="shared" si="676"/>
        <v>0</v>
      </c>
    </row>
    <row r="5331" spans="1:21" x14ac:dyDescent="0.2">
      <c r="A5331">
        <v>5383</v>
      </c>
      <c r="B5331" s="16">
        <v>31</v>
      </c>
      <c r="C5331" s="16">
        <v>12</v>
      </c>
      <c r="D5331" s="16">
        <v>2013</v>
      </c>
      <c r="E5331" s="16">
        <v>42197</v>
      </c>
      <c r="F5331" t="s">
        <v>5240</v>
      </c>
      <c r="G5331">
        <v>100000</v>
      </c>
      <c r="H5331">
        <v>0</v>
      </c>
      <c r="I5331">
        <v>0</v>
      </c>
      <c r="J5331" s="8">
        <f t="shared" si="667"/>
        <v>1</v>
      </c>
      <c r="K5331" s="8" t="str">
        <f t="shared" si="668"/>
        <v/>
      </c>
      <c r="L5331" s="8" t="str">
        <f t="shared" si="669"/>
        <v>Echo Dr.</v>
      </c>
      <c r="M5331" s="8" t="str">
        <f t="shared" si="670"/>
        <v/>
      </c>
      <c r="N5331" s="8" t="str">
        <f t="shared" si="671"/>
        <v>Echo Dr.</v>
      </c>
      <c r="O5331" s="10">
        <f>INDEX(cpi!$A$1:$M$106,MATCH($D5331,cpi!$A:$A,0),MATCH($C5331,cpi!$1:$1,0))</f>
        <v>233.04900000000001</v>
      </c>
      <c r="P5331" s="10">
        <f>cpi!$I$2</f>
        <v>245.51900000000001</v>
      </c>
      <c r="Q5331" s="10">
        <f t="shared" si="672"/>
        <v>1.0535080605366254</v>
      </c>
      <c r="R5331" s="8" t="str">
        <f t="shared" si="673"/>
        <v/>
      </c>
      <c r="S5331" s="11">
        <f t="shared" si="674"/>
        <v>105350.80605366254</v>
      </c>
      <c r="T5331" s="11">
        <f t="shared" si="675"/>
        <v>0</v>
      </c>
      <c r="U5331" s="11">
        <f t="shared" si="676"/>
        <v>0</v>
      </c>
    </row>
    <row r="5332" spans="1:21" x14ac:dyDescent="0.2">
      <c r="A5332">
        <v>5384</v>
      </c>
      <c r="B5332" s="16">
        <v>17</v>
      </c>
      <c r="C5332" s="16">
        <v>3</v>
      </c>
      <c r="D5332" s="16">
        <v>2015</v>
      </c>
      <c r="E5332" s="16">
        <v>42493</v>
      </c>
      <c r="F5332" t="s">
        <v>5241</v>
      </c>
      <c r="G5332">
        <v>100000</v>
      </c>
      <c r="H5332">
        <v>0</v>
      </c>
      <c r="I5332">
        <v>0</v>
      </c>
      <c r="J5332" s="8">
        <f t="shared" si="667"/>
        <v>1</v>
      </c>
      <c r="K5332" s="8" t="str">
        <f t="shared" si="668"/>
        <v/>
      </c>
      <c r="L5332" s="8" t="str">
        <f t="shared" si="669"/>
        <v>Closure</v>
      </c>
      <c r="M5332" s="8" t="str">
        <f t="shared" si="670"/>
        <v/>
      </c>
      <c r="N5332" s="8" t="str">
        <f t="shared" si="671"/>
        <v>Closure</v>
      </c>
      <c r="O5332" s="10">
        <f>INDEX(cpi!$A$1:$M$106,MATCH($D5332,cpi!$A:$A,0),MATCH($C5332,cpi!$1:$1,0))</f>
        <v>236.119</v>
      </c>
      <c r="P5332" s="10">
        <f>cpi!$I$2</f>
        <v>245.51900000000001</v>
      </c>
      <c r="Q5332" s="10">
        <f t="shared" si="672"/>
        <v>1.0398104345690098</v>
      </c>
      <c r="R5332" s="8" t="str">
        <f t="shared" si="673"/>
        <v/>
      </c>
      <c r="S5332" s="11">
        <f t="shared" si="674"/>
        <v>103981.04345690098</v>
      </c>
      <c r="T5332" s="11">
        <f t="shared" si="675"/>
        <v>0</v>
      </c>
      <c r="U5332" s="11">
        <f t="shared" si="676"/>
        <v>0</v>
      </c>
    </row>
    <row r="5333" spans="1:21" x14ac:dyDescent="0.2">
      <c r="A5333">
        <v>5385</v>
      </c>
      <c r="B5333" s="16">
        <v>31</v>
      </c>
      <c r="C5333" s="16">
        <v>12</v>
      </c>
      <c r="D5333" s="16">
        <v>2015</v>
      </c>
      <c r="E5333" s="16">
        <v>42928</v>
      </c>
      <c r="F5333" t="s">
        <v>5242</v>
      </c>
      <c r="G5333">
        <v>100000</v>
      </c>
      <c r="H5333">
        <v>0</v>
      </c>
      <c r="I5333">
        <v>0</v>
      </c>
      <c r="J5333" s="8">
        <f t="shared" si="667"/>
        <v>1</v>
      </c>
      <c r="K5333" s="8" t="str">
        <f t="shared" si="668"/>
        <v/>
      </c>
      <c r="L5333" s="8" t="str">
        <f t="shared" si="669"/>
        <v>Lunchtime Heroes</v>
      </c>
      <c r="M5333" s="8" t="str">
        <f t="shared" si="670"/>
        <v/>
      </c>
      <c r="N5333" s="8" t="str">
        <f t="shared" si="671"/>
        <v>Lunchtime Heroes</v>
      </c>
      <c r="O5333" s="10">
        <f>INDEX(cpi!$A$1:$M$106,MATCH($D5333,cpi!$A:$A,0),MATCH($C5333,cpi!$1:$1,0))</f>
        <v>236.52500000000001</v>
      </c>
      <c r="P5333" s="10">
        <f>cpi!$I$2</f>
        <v>245.51900000000001</v>
      </c>
      <c r="Q5333" s="10">
        <f t="shared" si="672"/>
        <v>1.0380255786914703</v>
      </c>
      <c r="R5333" s="8" t="str">
        <f t="shared" si="673"/>
        <v/>
      </c>
      <c r="S5333" s="11">
        <f t="shared" si="674"/>
        <v>103802.55786914703</v>
      </c>
      <c r="T5333" s="11">
        <f t="shared" si="675"/>
        <v>0</v>
      </c>
      <c r="U5333" s="11">
        <f t="shared" si="676"/>
        <v>0</v>
      </c>
    </row>
    <row r="5334" spans="1:21" x14ac:dyDescent="0.2">
      <c r="A5334">
        <v>5386</v>
      </c>
      <c r="B5334" s="16">
        <v>25</v>
      </c>
      <c r="C5334" s="16">
        <v>3</v>
      </c>
      <c r="D5334" s="16">
        <v>2015</v>
      </c>
      <c r="E5334" s="16">
        <v>42738</v>
      </c>
      <c r="F5334" t="s">
        <v>5243</v>
      </c>
      <c r="G5334">
        <v>100000</v>
      </c>
      <c r="H5334">
        <v>0</v>
      </c>
      <c r="I5334">
        <v>0</v>
      </c>
      <c r="J5334" s="8">
        <f t="shared" si="667"/>
        <v>1</v>
      </c>
      <c r="K5334" s="8" t="str">
        <f t="shared" si="668"/>
        <v/>
      </c>
      <c r="L5334" s="8" t="str">
        <f t="shared" si="669"/>
        <v>Open Secret</v>
      </c>
      <c r="M5334" s="8" t="str">
        <f t="shared" si="670"/>
        <v/>
      </c>
      <c r="N5334" s="8" t="str">
        <f t="shared" si="671"/>
        <v>Open Secret</v>
      </c>
      <c r="O5334" s="10">
        <f>INDEX(cpi!$A$1:$M$106,MATCH($D5334,cpi!$A:$A,0),MATCH($C5334,cpi!$1:$1,0))</f>
        <v>236.119</v>
      </c>
      <c r="P5334" s="10">
        <f>cpi!$I$2</f>
        <v>245.51900000000001</v>
      </c>
      <c r="Q5334" s="10">
        <f t="shared" si="672"/>
        <v>1.0398104345690098</v>
      </c>
      <c r="R5334" s="8" t="str">
        <f t="shared" si="673"/>
        <v/>
      </c>
      <c r="S5334" s="11">
        <f t="shared" si="674"/>
        <v>103981.04345690098</v>
      </c>
      <c r="T5334" s="11">
        <f t="shared" si="675"/>
        <v>0</v>
      </c>
      <c r="U5334" s="11">
        <f t="shared" si="676"/>
        <v>0</v>
      </c>
    </row>
    <row r="5335" spans="1:21" x14ac:dyDescent="0.2">
      <c r="A5335">
        <v>5387</v>
      </c>
      <c r="B5335" s="16">
        <v>10</v>
      </c>
      <c r="C5335" s="16">
        <v>11</v>
      </c>
      <c r="D5335" s="16">
        <v>2015</v>
      </c>
      <c r="E5335" s="16">
        <v>42288</v>
      </c>
      <c r="F5335" t="s">
        <v>5244</v>
      </c>
      <c r="G5335">
        <v>100000</v>
      </c>
      <c r="H5335">
        <v>0</v>
      </c>
      <c r="I5335">
        <v>0</v>
      </c>
      <c r="J5335" s="8">
        <f t="shared" si="667"/>
        <v>1</v>
      </c>
      <c r="K5335" s="8" t="str">
        <f t="shared" si="668"/>
        <v/>
      </c>
      <c r="L5335" s="8" t="str">
        <f t="shared" si="669"/>
        <v>The Night Visitor</v>
      </c>
      <c r="M5335" s="8" t="str">
        <f t="shared" si="670"/>
        <v/>
      </c>
      <c r="N5335" s="8" t="str">
        <f t="shared" si="671"/>
        <v>The Night Visitor</v>
      </c>
      <c r="O5335" s="10">
        <f>INDEX(cpi!$A$1:$M$106,MATCH($D5335,cpi!$A:$A,0),MATCH($C5335,cpi!$1:$1,0))</f>
        <v>237.33600000000001</v>
      </c>
      <c r="P5335" s="10">
        <f>cpi!$I$2</f>
        <v>245.51900000000001</v>
      </c>
      <c r="Q5335" s="10">
        <f t="shared" si="672"/>
        <v>1.0344785451848855</v>
      </c>
      <c r="R5335" s="8" t="str">
        <f t="shared" si="673"/>
        <v/>
      </c>
      <c r="S5335" s="11">
        <f t="shared" si="674"/>
        <v>103447.85451848854</v>
      </c>
      <c r="T5335" s="11">
        <f t="shared" si="675"/>
        <v>0</v>
      </c>
      <c r="U5335" s="11">
        <f t="shared" si="676"/>
        <v>0</v>
      </c>
    </row>
    <row r="5336" spans="1:21" x14ac:dyDescent="0.2">
      <c r="A5336">
        <v>5388</v>
      </c>
      <c r="B5336" s="16">
        <v>7</v>
      </c>
      <c r="C5336" s="16">
        <v>7</v>
      </c>
      <c r="D5336" s="16">
        <v>2015</v>
      </c>
      <c r="E5336" s="16">
        <v>42192</v>
      </c>
      <c r="F5336" t="s">
        <v>5245</v>
      </c>
      <c r="G5336">
        <v>100000</v>
      </c>
      <c r="H5336">
        <v>0</v>
      </c>
      <c r="I5336">
        <v>0</v>
      </c>
      <c r="J5336" s="8">
        <f t="shared" si="667"/>
        <v>1</v>
      </c>
      <c r="K5336" s="8" t="str">
        <f t="shared" si="668"/>
        <v/>
      </c>
      <c r="L5336" s="8" t="str">
        <f t="shared" si="669"/>
        <v>Tiger Orange</v>
      </c>
      <c r="M5336" s="8" t="str">
        <f t="shared" si="670"/>
        <v/>
      </c>
      <c r="N5336" s="8" t="str">
        <f t="shared" si="671"/>
        <v>Tiger Orange</v>
      </c>
      <c r="O5336" s="10">
        <f>INDEX(cpi!$A$1:$M$106,MATCH($D5336,cpi!$A:$A,0),MATCH($C5336,cpi!$1:$1,0))</f>
        <v>238.654</v>
      </c>
      <c r="P5336" s="10">
        <f>cpi!$I$2</f>
        <v>245.51900000000001</v>
      </c>
      <c r="Q5336" s="10">
        <f t="shared" si="672"/>
        <v>1.0287654931406975</v>
      </c>
      <c r="R5336" s="8" t="str">
        <f t="shared" si="673"/>
        <v/>
      </c>
      <c r="S5336" s="11">
        <f t="shared" si="674"/>
        <v>102876.54931406975</v>
      </c>
      <c r="T5336" s="11">
        <f t="shared" si="675"/>
        <v>0</v>
      </c>
      <c r="U5336" s="11">
        <f t="shared" si="676"/>
        <v>0</v>
      </c>
    </row>
    <row r="5337" spans="1:21" x14ac:dyDescent="0.2">
      <c r="A5337">
        <v>5389</v>
      </c>
      <c r="B5337" s="16">
        <v>30</v>
      </c>
      <c r="C5337" s="16">
        <v>8</v>
      </c>
      <c r="D5337" s="16">
        <v>1972</v>
      </c>
      <c r="E5337" s="16">
        <v>27188</v>
      </c>
      <c r="F5337" t="s">
        <v>2819</v>
      </c>
      <c r="G5337">
        <v>87000</v>
      </c>
      <c r="H5337">
        <v>3100000</v>
      </c>
      <c r="I5337">
        <v>3100000</v>
      </c>
      <c r="J5337" s="8" t="str">
        <f t="shared" si="667"/>
        <v/>
      </c>
      <c r="K5337" s="8" t="str">
        <f t="shared" si="668"/>
        <v/>
      </c>
      <c r="L5337" s="8" t="str">
        <f t="shared" si="669"/>
        <v>The Last House on the Left</v>
      </c>
      <c r="M5337" s="8" t="str">
        <f t="shared" si="670"/>
        <v/>
      </c>
      <c r="N5337" s="8" t="str">
        <f t="shared" si="671"/>
        <v>The Last House on the Left</v>
      </c>
      <c r="O5337" s="10">
        <f>INDEX(cpi!$A$1:$M$106,MATCH($D5337,cpi!$A:$A,0),MATCH($C5337,cpi!$1:$1,0))</f>
        <v>42</v>
      </c>
      <c r="P5337" s="10">
        <f>cpi!$I$2</f>
        <v>245.51900000000001</v>
      </c>
      <c r="Q5337" s="10">
        <f t="shared" si="672"/>
        <v>5.8456904761904767</v>
      </c>
      <c r="R5337" s="8" t="str">
        <f t="shared" si="673"/>
        <v/>
      </c>
      <c r="S5337" s="11">
        <f t="shared" si="674"/>
        <v>508575.07142857148</v>
      </c>
      <c r="T5337" s="11">
        <f t="shared" si="675"/>
        <v>18121640.476190478</v>
      </c>
      <c r="U5337" s="11">
        <f t="shared" si="676"/>
        <v>18121640.476190478</v>
      </c>
    </row>
    <row r="5338" spans="1:21" x14ac:dyDescent="0.2">
      <c r="A5338">
        <v>5390</v>
      </c>
      <c r="B5338" s="16">
        <v>17</v>
      </c>
      <c r="C5338" s="16">
        <v>7</v>
      </c>
      <c r="D5338" s="16">
        <v>2015</v>
      </c>
      <c r="E5338" s="16">
        <v>42497</v>
      </c>
      <c r="F5338" t="s">
        <v>5246</v>
      </c>
      <c r="G5338">
        <v>75000</v>
      </c>
      <c r="H5338">
        <v>8799</v>
      </c>
      <c r="I5338">
        <v>8799</v>
      </c>
      <c r="J5338" s="8" t="str">
        <f t="shared" si="667"/>
        <v/>
      </c>
      <c r="K5338" s="8" t="str">
        <f t="shared" si="668"/>
        <v/>
      </c>
      <c r="L5338" s="8" t="str">
        <f t="shared" si="669"/>
        <v>Dawn of the Crescent Moon</v>
      </c>
      <c r="M5338" s="8" t="str">
        <f t="shared" si="670"/>
        <v/>
      </c>
      <c r="N5338" s="8" t="str">
        <f t="shared" si="671"/>
        <v>Dawn of the Crescent Moon</v>
      </c>
      <c r="O5338" s="10">
        <f>INDEX(cpi!$A$1:$M$106,MATCH($D5338,cpi!$A:$A,0),MATCH($C5338,cpi!$1:$1,0))</f>
        <v>238.654</v>
      </c>
      <c r="P5338" s="10">
        <f>cpi!$I$2</f>
        <v>245.51900000000001</v>
      </c>
      <c r="Q5338" s="10">
        <f t="shared" si="672"/>
        <v>1.0287654931406975</v>
      </c>
      <c r="R5338" s="8" t="str">
        <f t="shared" si="673"/>
        <v/>
      </c>
      <c r="S5338" s="11">
        <f t="shared" si="674"/>
        <v>77157.411985552317</v>
      </c>
      <c r="T5338" s="11">
        <f t="shared" si="675"/>
        <v>9052.1075741449968</v>
      </c>
      <c r="U5338" s="11">
        <f t="shared" si="676"/>
        <v>9052.1075741449968</v>
      </c>
    </row>
    <row r="5339" spans="1:21" x14ac:dyDescent="0.2">
      <c r="A5339">
        <v>5391</v>
      </c>
      <c r="B5339" s="16">
        <v>29</v>
      </c>
      <c r="C5339" s="16">
        <v>9</v>
      </c>
      <c r="D5339" s="16">
        <v>2015</v>
      </c>
      <c r="E5339" s="16">
        <v>42864</v>
      </c>
      <c r="F5339" t="s">
        <v>5247</v>
      </c>
      <c r="G5339">
        <v>75000</v>
      </c>
      <c r="H5339">
        <v>0</v>
      </c>
      <c r="I5339">
        <v>0</v>
      </c>
      <c r="J5339" s="8">
        <f t="shared" si="667"/>
        <v>1</v>
      </c>
      <c r="K5339" s="8" t="str">
        <f t="shared" si="668"/>
        <v/>
      </c>
      <c r="L5339" s="8" t="str">
        <f t="shared" si="669"/>
        <v>Queen Crab</v>
      </c>
      <c r="M5339" s="8" t="str">
        <f t="shared" si="670"/>
        <v/>
      </c>
      <c r="N5339" s="8" t="str">
        <f t="shared" si="671"/>
        <v>Queen Crab</v>
      </c>
      <c r="O5339" s="10">
        <f>INDEX(cpi!$A$1:$M$106,MATCH($D5339,cpi!$A:$A,0),MATCH($C5339,cpi!$1:$1,0))</f>
        <v>237.94499999999999</v>
      </c>
      <c r="P5339" s="10">
        <f>cpi!$I$2</f>
        <v>245.51900000000001</v>
      </c>
      <c r="Q5339" s="10">
        <f t="shared" si="672"/>
        <v>1.0318308852886171</v>
      </c>
      <c r="R5339" s="8" t="str">
        <f t="shared" si="673"/>
        <v/>
      </c>
      <c r="S5339" s="11">
        <f t="shared" si="674"/>
        <v>77387.316396646289</v>
      </c>
      <c r="T5339" s="11">
        <f t="shared" si="675"/>
        <v>0</v>
      </c>
      <c r="U5339" s="11">
        <f t="shared" si="676"/>
        <v>0</v>
      </c>
    </row>
    <row r="5340" spans="1:21" x14ac:dyDescent="0.2">
      <c r="A5340">
        <v>5392</v>
      </c>
      <c r="B5340" s="16">
        <v>25</v>
      </c>
      <c r="C5340" s="16">
        <v>7</v>
      </c>
      <c r="D5340" s="16">
        <v>2014</v>
      </c>
      <c r="E5340" s="16">
        <v>42376</v>
      </c>
      <c r="F5340" t="s">
        <v>5248</v>
      </c>
      <c r="G5340">
        <v>70000</v>
      </c>
      <c r="H5340">
        <v>30312</v>
      </c>
      <c r="I5340">
        <v>30312</v>
      </c>
      <c r="J5340" s="8" t="str">
        <f t="shared" si="667"/>
        <v/>
      </c>
      <c r="K5340" s="8" t="str">
        <f t="shared" si="668"/>
        <v/>
      </c>
      <c r="L5340" s="8" t="str">
        <f t="shared" si="669"/>
        <v>Happy Christmas</v>
      </c>
      <c r="M5340" s="8" t="str">
        <f t="shared" si="670"/>
        <v/>
      </c>
      <c r="N5340" s="8" t="str">
        <f t="shared" si="671"/>
        <v>Happy Christmas</v>
      </c>
      <c r="O5340" s="10">
        <f>INDEX(cpi!$A$1:$M$106,MATCH($D5340,cpi!$A:$A,0),MATCH($C5340,cpi!$1:$1,0))</f>
        <v>238.25</v>
      </c>
      <c r="P5340" s="10">
        <f>cpi!$I$2</f>
        <v>245.51900000000001</v>
      </c>
      <c r="Q5340" s="10">
        <f t="shared" si="672"/>
        <v>1.0305099685204617</v>
      </c>
      <c r="R5340" s="8" t="str">
        <f t="shared" si="673"/>
        <v/>
      </c>
      <c r="S5340" s="11">
        <f t="shared" si="674"/>
        <v>72135.697796432316</v>
      </c>
      <c r="T5340" s="11">
        <f t="shared" si="675"/>
        <v>31236.818165792236</v>
      </c>
      <c r="U5340" s="11">
        <f t="shared" si="676"/>
        <v>31236.818165792236</v>
      </c>
    </row>
    <row r="5341" spans="1:21" x14ac:dyDescent="0.2">
      <c r="A5341">
        <v>5393</v>
      </c>
      <c r="B5341" s="16">
        <v>28</v>
      </c>
      <c r="C5341" s="16">
        <v>1</v>
      </c>
      <c r="D5341" s="16">
        <v>2005</v>
      </c>
      <c r="E5341" s="16">
        <v>39173</v>
      </c>
      <c r="F5341" t="s">
        <v>5249</v>
      </c>
      <c r="G5341">
        <v>70000</v>
      </c>
      <c r="H5341">
        <v>4930</v>
      </c>
      <c r="I5341">
        <v>4930</v>
      </c>
      <c r="J5341" s="8" t="str">
        <f t="shared" si="667"/>
        <v/>
      </c>
      <c r="K5341" s="8" t="str">
        <f t="shared" si="668"/>
        <v/>
      </c>
      <c r="L5341" s="8" t="str">
        <f t="shared" si="669"/>
        <v>Peace, Propaganda and the Promised Land</v>
      </c>
      <c r="M5341" s="8" t="str">
        <f t="shared" si="670"/>
        <v/>
      </c>
      <c r="N5341" s="8" t="str">
        <f t="shared" si="671"/>
        <v>Peace, Propaganda and the Promised Land</v>
      </c>
      <c r="O5341" s="10">
        <f>INDEX(cpi!$A$1:$M$106,MATCH($D5341,cpi!$A:$A,0),MATCH($C5341,cpi!$1:$1,0))</f>
        <v>190.7</v>
      </c>
      <c r="P5341" s="10">
        <f>cpi!$I$2</f>
        <v>245.51900000000001</v>
      </c>
      <c r="Q5341" s="10">
        <f t="shared" si="672"/>
        <v>1.2874619821709492</v>
      </c>
      <c r="R5341" s="8" t="str">
        <f t="shared" si="673"/>
        <v/>
      </c>
      <c r="S5341" s="11">
        <f t="shared" si="674"/>
        <v>90122.338751966439</v>
      </c>
      <c r="T5341" s="11">
        <f t="shared" si="675"/>
        <v>6347.18757210278</v>
      </c>
      <c r="U5341" s="11">
        <f t="shared" si="676"/>
        <v>6347.18757210278</v>
      </c>
    </row>
    <row r="5342" spans="1:21" x14ac:dyDescent="0.2">
      <c r="A5342">
        <v>5394</v>
      </c>
      <c r="B5342" s="16">
        <v>31</v>
      </c>
      <c r="C5342" s="16">
        <v>12</v>
      </c>
      <c r="D5342" s="16">
        <v>2011</v>
      </c>
      <c r="E5342" s="16">
        <v>41467</v>
      </c>
      <c r="F5342" t="s">
        <v>5250</v>
      </c>
      <c r="G5342">
        <v>70000</v>
      </c>
      <c r="H5342">
        <v>0</v>
      </c>
      <c r="I5342">
        <v>8555</v>
      </c>
      <c r="J5342" s="8" t="str">
        <f t="shared" si="667"/>
        <v/>
      </c>
      <c r="K5342" s="8" t="str">
        <f t="shared" si="668"/>
        <v/>
      </c>
      <c r="L5342" s="8" t="str">
        <f t="shared" si="669"/>
        <v>Absentia</v>
      </c>
      <c r="M5342" s="8" t="str">
        <f t="shared" si="670"/>
        <v/>
      </c>
      <c r="N5342" s="8" t="str">
        <f t="shared" si="671"/>
        <v>Absentia</v>
      </c>
      <c r="O5342" s="10">
        <f>INDEX(cpi!$A$1:$M$106,MATCH($D5342,cpi!$A:$A,0),MATCH($C5342,cpi!$1:$1,0))</f>
        <v>225.672</v>
      </c>
      <c r="P5342" s="10">
        <f>cpi!$I$2</f>
        <v>245.51900000000001</v>
      </c>
      <c r="Q5342" s="10">
        <f t="shared" si="672"/>
        <v>1.0879462228366834</v>
      </c>
      <c r="R5342" s="8" t="str">
        <f t="shared" si="673"/>
        <v/>
      </c>
      <c r="S5342" s="11">
        <f t="shared" si="674"/>
        <v>76156.235598567844</v>
      </c>
      <c r="T5342" s="11">
        <f t="shared" si="675"/>
        <v>0</v>
      </c>
      <c r="U5342" s="11">
        <f t="shared" si="676"/>
        <v>9307.3799363678263</v>
      </c>
    </row>
    <row r="5343" spans="1:21" x14ac:dyDescent="0.2">
      <c r="A5343">
        <v>5395</v>
      </c>
      <c r="B5343" s="16">
        <v>10</v>
      </c>
      <c r="C5343" s="16">
        <v>7</v>
      </c>
      <c r="D5343" s="16">
        <v>1998</v>
      </c>
      <c r="E5343" s="16">
        <v>36075</v>
      </c>
      <c r="F5343" t="s">
        <v>5251</v>
      </c>
      <c r="G5343">
        <v>68000</v>
      </c>
      <c r="H5343">
        <v>3221152</v>
      </c>
      <c r="I5343">
        <v>4678513</v>
      </c>
      <c r="J5343" s="8" t="str">
        <f t="shared" si="667"/>
        <v/>
      </c>
      <c r="K5343" s="8" t="str">
        <f t="shared" si="668"/>
        <v/>
      </c>
      <c r="L5343" s="8" t="str">
        <f t="shared" si="669"/>
        <v>Pi</v>
      </c>
      <c r="M5343" s="8" t="str">
        <f t="shared" si="670"/>
        <v/>
      </c>
      <c r="N5343" s="8" t="str">
        <f t="shared" si="671"/>
        <v>Pi</v>
      </c>
      <c r="O5343" s="10">
        <f>INDEX(cpi!$A$1:$M$106,MATCH($D5343,cpi!$A:$A,0),MATCH($C5343,cpi!$1:$1,0))</f>
        <v>163.19999999999999</v>
      </c>
      <c r="P5343" s="10">
        <f>cpi!$I$2</f>
        <v>245.51900000000001</v>
      </c>
      <c r="Q5343" s="10">
        <f t="shared" si="672"/>
        <v>1.5044056372549022</v>
      </c>
      <c r="R5343" s="8" t="str">
        <f t="shared" si="673"/>
        <v/>
      </c>
      <c r="S5343" s="11">
        <f t="shared" si="674"/>
        <v>102299.58333333334</v>
      </c>
      <c r="T5343" s="11">
        <f t="shared" si="675"/>
        <v>4845919.2272549029</v>
      </c>
      <c r="U5343" s="11">
        <f t="shared" si="676"/>
        <v>7038381.3311703438</v>
      </c>
    </row>
    <row r="5344" spans="1:21" x14ac:dyDescent="0.2">
      <c r="A5344">
        <v>5396</v>
      </c>
      <c r="B5344" s="16">
        <v>20</v>
      </c>
      <c r="C5344" s="16">
        <v>2</v>
      </c>
      <c r="D5344" s="16">
        <v>1998</v>
      </c>
      <c r="E5344" s="16">
        <v>36374</v>
      </c>
      <c r="F5344" t="s">
        <v>5252</v>
      </c>
      <c r="G5344">
        <v>68000</v>
      </c>
      <c r="H5344">
        <v>33598</v>
      </c>
      <c r="I5344">
        <v>33598</v>
      </c>
      <c r="J5344" s="8" t="str">
        <f t="shared" si="667"/>
        <v/>
      </c>
      <c r="K5344" s="8" t="str">
        <f t="shared" si="668"/>
        <v/>
      </c>
      <c r="L5344" s="8" t="str">
        <f t="shared" si="669"/>
        <v>I Love You â€¦ Don't Touch Me!</v>
      </c>
      <c r="M5344" s="8" t="str">
        <f t="shared" si="670"/>
        <v/>
      </c>
      <c r="N5344" s="8" t="str">
        <f t="shared" si="671"/>
        <v>I Love You â€¦ Don't Touch Me!</v>
      </c>
      <c r="O5344" s="10">
        <f>INDEX(cpi!$A$1:$M$106,MATCH($D5344,cpi!$A:$A,0),MATCH($C5344,cpi!$1:$1,0))</f>
        <v>161.9</v>
      </c>
      <c r="P5344" s="10">
        <f>cpi!$I$2</f>
        <v>245.51900000000001</v>
      </c>
      <c r="Q5344" s="10">
        <f t="shared" si="672"/>
        <v>1.516485484867202</v>
      </c>
      <c r="R5344" s="8" t="str">
        <f t="shared" si="673"/>
        <v/>
      </c>
      <c r="S5344" s="11">
        <f t="shared" si="674"/>
        <v>103121.01297096974</v>
      </c>
      <c r="T5344" s="11">
        <f t="shared" si="675"/>
        <v>50950.879320568252</v>
      </c>
      <c r="U5344" s="11">
        <f t="shared" si="676"/>
        <v>50950.879320568252</v>
      </c>
    </row>
    <row r="5345" spans="1:21" x14ac:dyDescent="0.2">
      <c r="A5345">
        <v>5397</v>
      </c>
      <c r="B5345" s="16">
        <v>26</v>
      </c>
      <c r="C5345" s="16">
        <v>2</v>
      </c>
      <c r="D5345" s="16">
        <v>1999</v>
      </c>
      <c r="E5345" s="16">
        <v>36924</v>
      </c>
      <c r="F5345" t="s">
        <v>5253</v>
      </c>
      <c r="G5345">
        <v>66000</v>
      </c>
      <c r="H5345">
        <v>541636</v>
      </c>
      <c r="I5345">
        <v>602920</v>
      </c>
      <c r="J5345" s="8" t="str">
        <f t="shared" si="667"/>
        <v/>
      </c>
      <c r="K5345" s="8" t="str">
        <f t="shared" si="668"/>
        <v/>
      </c>
      <c r="L5345" s="8" t="str">
        <f t="shared" si="669"/>
        <v>20 Dates</v>
      </c>
      <c r="M5345" s="8" t="str">
        <f t="shared" si="670"/>
        <v/>
      </c>
      <c r="N5345" s="8" t="str">
        <f t="shared" si="671"/>
        <v>20 Dates</v>
      </c>
      <c r="O5345" s="10">
        <f>INDEX(cpi!$A$1:$M$106,MATCH($D5345,cpi!$A:$A,0),MATCH($C5345,cpi!$1:$1,0))</f>
        <v>164.5</v>
      </c>
      <c r="P5345" s="10">
        <f>cpi!$I$2</f>
        <v>245.51900000000001</v>
      </c>
      <c r="Q5345" s="10">
        <f t="shared" si="672"/>
        <v>1.4925167173252281</v>
      </c>
      <c r="R5345" s="8" t="str">
        <f t="shared" si="673"/>
        <v/>
      </c>
      <c r="S5345" s="11">
        <f t="shared" si="674"/>
        <v>98506.103343465045</v>
      </c>
      <c r="T5345" s="11">
        <f t="shared" si="675"/>
        <v>808400.78470516717</v>
      </c>
      <c r="U5345" s="11">
        <f t="shared" si="676"/>
        <v>899868.17920972651</v>
      </c>
    </row>
    <row r="5346" spans="1:21" x14ac:dyDescent="0.2">
      <c r="A5346">
        <v>5398</v>
      </c>
      <c r="B5346" s="16">
        <v>7</v>
      </c>
      <c r="C5346" s="16">
        <v>5</v>
      </c>
      <c r="D5346" s="16">
        <v>2004</v>
      </c>
      <c r="E5346" s="16">
        <v>38173</v>
      </c>
      <c r="F5346" t="s">
        <v>5254</v>
      </c>
      <c r="G5346">
        <v>65000</v>
      </c>
      <c r="H5346">
        <v>11529368</v>
      </c>
      <c r="I5346">
        <v>22233808</v>
      </c>
      <c r="J5346" s="8" t="str">
        <f t="shared" si="667"/>
        <v/>
      </c>
      <c r="K5346" s="8" t="str">
        <f t="shared" si="668"/>
        <v/>
      </c>
      <c r="L5346" s="8" t="str">
        <f t="shared" si="669"/>
        <v>Super Size Me</v>
      </c>
      <c r="M5346" s="8" t="str">
        <f t="shared" si="670"/>
        <v/>
      </c>
      <c r="N5346" s="8" t="str">
        <f t="shared" si="671"/>
        <v>Super Size Me</v>
      </c>
      <c r="O5346" s="10">
        <f>INDEX(cpi!$A$1:$M$106,MATCH($D5346,cpi!$A:$A,0),MATCH($C5346,cpi!$1:$1,0))</f>
        <v>189.1</v>
      </c>
      <c r="P5346" s="10">
        <f>cpi!$I$2</f>
        <v>245.51900000000001</v>
      </c>
      <c r="Q5346" s="10">
        <f t="shared" si="672"/>
        <v>1.2983553675304074</v>
      </c>
      <c r="R5346" s="8" t="str">
        <f t="shared" si="673"/>
        <v/>
      </c>
      <c r="S5346" s="11">
        <f t="shared" si="674"/>
        <v>84393.098889476474</v>
      </c>
      <c r="T5346" s="11">
        <f t="shared" si="675"/>
        <v>14969216.827033319</v>
      </c>
      <c r="U5346" s="11">
        <f t="shared" si="676"/>
        <v>28867383.95744051</v>
      </c>
    </row>
    <row r="5347" spans="1:21" x14ac:dyDescent="0.2">
      <c r="A5347">
        <v>5399</v>
      </c>
      <c r="B5347" s="16">
        <v>25</v>
      </c>
      <c r="C5347" s="16">
        <v>1</v>
      </c>
      <c r="D5347" s="16">
        <v>2013</v>
      </c>
      <c r="E5347" s="16">
        <v>42005</v>
      </c>
      <c r="F5347" t="s">
        <v>5255</v>
      </c>
      <c r="G5347">
        <v>60000</v>
      </c>
      <c r="H5347">
        <v>4917</v>
      </c>
      <c r="I5347">
        <v>4917</v>
      </c>
      <c r="J5347" s="8" t="str">
        <f t="shared" si="667"/>
        <v/>
      </c>
      <c r="K5347" s="8" t="str">
        <f t="shared" si="668"/>
        <v/>
      </c>
      <c r="L5347" s="8" t="str">
        <f t="shared" si="669"/>
        <v>Supporting Characters</v>
      </c>
      <c r="M5347" s="8" t="str">
        <f t="shared" si="670"/>
        <v/>
      </c>
      <c r="N5347" s="8" t="str">
        <f t="shared" si="671"/>
        <v>Supporting Characters</v>
      </c>
      <c r="O5347" s="10">
        <f>INDEX(cpi!$A$1:$M$106,MATCH($D5347,cpi!$A:$A,0),MATCH($C5347,cpi!$1:$1,0))</f>
        <v>230.28</v>
      </c>
      <c r="P5347" s="10">
        <f>cpi!$I$2</f>
        <v>245.51900000000001</v>
      </c>
      <c r="Q5347" s="10">
        <f t="shared" si="672"/>
        <v>1.0661759597012332</v>
      </c>
      <c r="R5347" s="8" t="str">
        <f t="shared" si="673"/>
        <v/>
      </c>
      <c r="S5347" s="11">
        <f t="shared" si="674"/>
        <v>63970.557582073998</v>
      </c>
      <c r="T5347" s="11">
        <f t="shared" si="675"/>
        <v>5242.3871938509637</v>
      </c>
      <c r="U5347" s="11">
        <f t="shared" si="676"/>
        <v>5242.3871938509637</v>
      </c>
    </row>
    <row r="5348" spans="1:21" x14ac:dyDescent="0.2">
      <c r="A5348">
        <v>5400</v>
      </c>
      <c r="B5348" s="16">
        <v>16</v>
      </c>
      <c r="C5348" s="16">
        <v>3</v>
      </c>
      <c r="D5348" s="16">
        <v>2012</v>
      </c>
      <c r="E5348" s="16">
        <v>41367</v>
      </c>
      <c r="F5348" t="s">
        <v>5256</v>
      </c>
      <c r="G5348">
        <v>60000</v>
      </c>
      <c r="H5348">
        <v>0</v>
      </c>
      <c r="I5348">
        <v>0</v>
      </c>
      <c r="J5348" s="8">
        <f t="shared" si="667"/>
        <v>1</v>
      </c>
      <c r="K5348" s="8" t="str">
        <f t="shared" si="668"/>
        <v/>
      </c>
      <c r="L5348" s="8" t="str">
        <f t="shared" si="669"/>
        <v>The FP</v>
      </c>
      <c r="M5348" s="8" t="str">
        <f t="shared" si="670"/>
        <v/>
      </c>
      <c r="N5348" s="8" t="str">
        <f t="shared" si="671"/>
        <v>The FP</v>
      </c>
      <c r="O5348" s="10">
        <f>INDEX(cpi!$A$1:$M$106,MATCH($D5348,cpi!$A:$A,0),MATCH($C5348,cpi!$1:$1,0))</f>
        <v>229.392</v>
      </c>
      <c r="P5348" s="10">
        <f>cpi!$I$2</f>
        <v>245.51900000000001</v>
      </c>
      <c r="Q5348" s="10">
        <f t="shared" si="672"/>
        <v>1.0703032363813909</v>
      </c>
      <c r="R5348" s="8" t="str">
        <f t="shared" si="673"/>
        <v/>
      </c>
      <c r="S5348" s="11">
        <f t="shared" si="674"/>
        <v>64218.194182883453</v>
      </c>
      <c r="T5348" s="11">
        <f t="shared" si="675"/>
        <v>0</v>
      </c>
      <c r="U5348" s="11">
        <f t="shared" si="676"/>
        <v>0</v>
      </c>
    </row>
    <row r="5349" spans="1:21" x14ac:dyDescent="0.2">
      <c r="A5349">
        <v>5401</v>
      </c>
      <c r="B5349" s="16">
        <v>31</v>
      </c>
      <c r="C5349" s="16">
        <v>12</v>
      </c>
      <c r="D5349" s="16">
        <v>2012</v>
      </c>
      <c r="E5349" s="16">
        <v>41832</v>
      </c>
      <c r="F5349" t="s">
        <v>5257</v>
      </c>
      <c r="G5349">
        <v>60000</v>
      </c>
      <c r="H5349">
        <v>0</v>
      </c>
      <c r="I5349">
        <v>0</v>
      </c>
      <c r="J5349" s="8">
        <f t="shared" si="667"/>
        <v>1</v>
      </c>
      <c r="K5349" s="8" t="str">
        <f t="shared" si="668"/>
        <v/>
      </c>
      <c r="L5349" s="8" t="str">
        <f t="shared" si="669"/>
        <v>Hayride</v>
      </c>
      <c r="M5349" s="8" t="str">
        <f t="shared" si="670"/>
        <v/>
      </c>
      <c r="N5349" s="8" t="str">
        <f t="shared" si="671"/>
        <v>Hayride</v>
      </c>
      <c r="O5349" s="10">
        <f>INDEX(cpi!$A$1:$M$106,MATCH($D5349,cpi!$A:$A,0),MATCH($C5349,cpi!$1:$1,0))</f>
        <v>229.601</v>
      </c>
      <c r="P5349" s="10">
        <f>cpi!$I$2</f>
        <v>245.51900000000001</v>
      </c>
      <c r="Q5349" s="10">
        <f t="shared" si="672"/>
        <v>1.0693289663372547</v>
      </c>
      <c r="R5349" s="8" t="str">
        <f t="shared" si="673"/>
        <v/>
      </c>
      <c r="S5349" s="11">
        <f t="shared" si="674"/>
        <v>64159.737980235281</v>
      </c>
      <c r="T5349" s="11">
        <f t="shared" si="675"/>
        <v>0</v>
      </c>
      <c r="U5349" s="11">
        <f t="shared" si="676"/>
        <v>0</v>
      </c>
    </row>
    <row r="5350" spans="1:21" x14ac:dyDescent="0.2">
      <c r="A5350">
        <v>5402</v>
      </c>
      <c r="B5350" s="16">
        <v>22</v>
      </c>
      <c r="C5350" s="16">
        <v>12</v>
      </c>
      <c r="D5350" s="16">
        <v>2015</v>
      </c>
      <c r="E5350" s="16">
        <v>42655</v>
      </c>
      <c r="F5350" t="s">
        <v>5258</v>
      </c>
      <c r="G5350">
        <v>60000</v>
      </c>
      <c r="H5350">
        <v>0</v>
      </c>
      <c r="I5350">
        <v>0</v>
      </c>
      <c r="J5350" s="8">
        <f t="shared" si="667"/>
        <v>1</v>
      </c>
      <c r="K5350" s="8" t="str">
        <f t="shared" si="668"/>
        <v/>
      </c>
      <c r="L5350" s="8" t="str">
        <f t="shared" si="669"/>
        <v>The Brain That Wouldn't Die</v>
      </c>
      <c r="M5350" s="8" t="str">
        <f t="shared" si="670"/>
        <v/>
      </c>
      <c r="N5350" s="8" t="str">
        <f t="shared" si="671"/>
        <v>The Brain That Wouldn't Die</v>
      </c>
      <c r="O5350" s="10">
        <f>INDEX(cpi!$A$1:$M$106,MATCH($D5350,cpi!$A:$A,0),MATCH($C5350,cpi!$1:$1,0))</f>
        <v>236.52500000000001</v>
      </c>
      <c r="P5350" s="10">
        <f>cpi!$I$2</f>
        <v>245.51900000000001</v>
      </c>
      <c r="Q5350" s="10">
        <f t="shared" si="672"/>
        <v>1.0380255786914703</v>
      </c>
      <c r="R5350" s="8" t="str">
        <f t="shared" si="673"/>
        <v/>
      </c>
      <c r="S5350" s="11">
        <f t="shared" si="674"/>
        <v>62281.534721488213</v>
      </c>
      <c r="T5350" s="11">
        <f t="shared" si="675"/>
        <v>0</v>
      </c>
      <c r="U5350" s="11">
        <f t="shared" si="676"/>
        <v>0</v>
      </c>
    </row>
    <row r="5351" spans="1:21" x14ac:dyDescent="0.2">
      <c r="A5351">
        <v>5403</v>
      </c>
      <c r="B5351" s="16">
        <v>4</v>
      </c>
      <c r="C5351" s="16">
        <v>10</v>
      </c>
      <c r="D5351" s="16">
        <v>2013</v>
      </c>
      <c r="E5351" s="16">
        <v>41374</v>
      </c>
      <c r="F5351" t="s">
        <v>5259</v>
      </c>
      <c r="G5351">
        <v>55000</v>
      </c>
      <c r="H5351">
        <v>0</v>
      </c>
      <c r="I5351">
        <v>0</v>
      </c>
      <c r="J5351" s="8">
        <f t="shared" si="667"/>
        <v>1</v>
      </c>
      <c r="K5351" s="8" t="str">
        <f t="shared" si="668"/>
        <v/>
      </c>
      <c r="L5351" s="8" t="str">
        <f t="shared" si="669"/>
        <v>The Dirties</v>
      </c>
      <c r="M5351" s="8" t="str">
        <f t="shared" si="670"/>
        <v/>
      </c>
      <c r="N5351" s="8" t="str">
        <f t="shared" si="671"/>
        <v>The Dirties</v>
      </c>
      <c r="O5351" s="10">
        <f>INDEX(cpi!$A$1:$M$106,MATCH($D5351,cpi!$A:$A,0),MATCH($C5351,cpi!$1:$1,0))</f>
        <v>233.54599999999999</v>
      </c>
      <c r="P5351" s="10">
        <f>cpi!$I$2</f>
        <v>245.51900000000001</v>
      </c>
      <c r="Q5351" s="10">
        <f t="shared" si="672"/>
        <v>1.0512661317256558</v>
      </c>
      <c r="R5351" s="8" t="str">
        <f t="shared" si="673"/>
        <v/>
      </c>
      <c r="S5351" s="11">
        <f t="shared" si="674"/>
        <v>57819.637244911064</v>
      </c>
      <c r="T5351" s="11">
        <f t="shared" si="675"/>
        <v>0</v>
      </c>
      <c r="U5351" s="11">
        <f t="shared" si="676"/>
        <v>0</v>
      </c>
    </row>
    <row r="5352" spans="1:21" x14ac:dyDescent="0.2">
      <c r="A5352">
        <v>5404</v>
      </c>
      <c r="B5352" s="16">
        <v>9</v>
      </c>
      <c r="C5352" s="16">
        <v>8</v>
      </c>
      <c r="D5352" s="16">
        <v>1995</v>
      </c>
      <c r="E5352" s="16">
        <v>34950</v>
      </c>
      <c r="F5352" t="s">
        <v>5260</v>
      </c>
      <c r="G5352">
        <v>50000</v>
      </c>
      <c r="H5352">
        <v>10426506</v>
      </c>
      <c r="I5352">
        <v>10426506</v>
      </c>
      <c r="J5352" s="8" t="str">
        <f t="shared" si="667"/>
        <v/>
      </c>
      <c r="K5352" s="8" t="str">
        <f t="shared" si="668"/>
        <v/>
      </c>
      <c r="L5352" s="8" t="str">
        <f t="shared" si="669"/>
        <v>The Brothers McMullen</v>
      </c>
      <c r="M5352" s="8" t="str">
        <f t="shared" si="670"/>
        <v/>
      </c>
      <c r="N5352" s="8" t="str">
        <f t="shared" si="671"/>
        <v>The Brothers McMullen</v>
      </c>
      <c r="O5352" s="10">
        <f>INDEX(cpi!$A$1:$M$106,MATCH($D5352,cpi!$A:$A,0),MATCH($C5352,cpi!$1:$1,0))</f>
        <v>152.9</v>
      </c>
      <c r="P5352" s="10">
        <f>cpi!$I$2</f>
        <v>245.51900000000001</v>
      </c>
      <c r="Q5352" s="10">
        <f t="shared" si="672"/>
        <v>1.6057488554610857</v>
      </c>
      <c r="R5352" s="8" t="str">
        <f t="shared" si="673"/>
        <v/>
      </c>
      <c r="S5352" s="11">
        <f t="shared" si="674"/>
        <v>80287.442773054281</v>
      </c>
      <c r="T5352" s="11">
        <f t="shared" si="675"/>
        <v>16742350.075958142</v>
      </c>
      <c r="U5352" s="11">
        <f t="shared" si="676"/>
        <v>16742350.075958142</v>
      </c>
    </row>
    <row r="5353" spans="1:21" x14ac:dyDescent="0.2">
      <c r="A5353">
        <v>5405</v>
      </c>
      <c r="B5353" s="16">
        <v>16</v>
      </c>
      <c r="C5353" s="16">
        <v>3</v>
      </c>
      <c r="D5353" s="16">
        <v>2001</v>
      </c>
      <c r="E5353" s="16">
        <v>37349</v>
      </c>
      <c r="F5353" t="s">
        <v>5261</v>
      </c>
      <c r="G5353">
        <v>50000</v>
      </c>
      <c r="H5353">
        <v>2335352</v>
      </c>
      <c r="I5353">
        <v>2335352</v>
      </c>
      <c r="J5353" s="8" t="str">
        <f t="shared" si="667"/>
        <v/>
      </c>
      <c r="K5353" s="8" t="str">
        <f t="shared" si="668"/>
        <v/>
      </c>
      <c r="L5353" s="8" t="str">
        <f t="shared" si="669"/>
        <v>Gabriela</v>
      </c>
      <c r="M5353" s="8" t="str">
        <f t="shared" si="670"/>
        <v/>
      </c>
      <c r="N5353" s="8" t="str">
        <f t="shared" si="671"/>
        <v>Gabriela</v>
      </c>
      <c r="O5353" s="10">
        <f>INDEX(cpi!$A$1:$M$106,MATCH($D5353,cpi!$A:$A,0),MATCH($C5353,cpi!$1:$1,0))</f>
        <v>176.2</v>
      </c>
      <c r="P5353" s="10">
        <f>cpi!$I$2</f>
        <v>245.51900000000001</v>
      </c>
      <c r="Q5353" s="10">
        <f t="shared" si="672"/>
        <v>1.3934108967082861</v>
      </c>
      <c r="R5353" s="8" t="str">
        <f t="shared" si="673"/>
        <v/>
      </c>
      <c r="S5353" s="11">
        <f t="shared" si="674"/>
        <v>69670.544835414301</v>
      </c>
      <c r="T5353" s="11">
        <f t="shared" si="675"/>
        <v>3254104.9244494895</v>
      </c>
      <c r="U5353" s="11">
        <f t="shared" si="676"/>
        <v>3254104.9244494895</v>
      </c>
    </row>
    <row r="5354" spans="1:21" x14ac:dyDescent="0.2">
      <c r="A5354">
        <v>5406</v>
      </c>
      <c r="B5354" s="16">
        <v>12</v>
      </c>
      <c r="C5354" s="16">
        <v>11</v>
      </c>
      <c r="D5354" s="16">
        <v>2010</v>
      </c>
      <c r="E5354" s="16">
        <v>40523</v>
      </c>
      <c r="F5354" t="s">
        <v>5262</v>
      </c>
      <c r="G5354">
        <v>50000</v>
      </c>
      <c r="H5354">
        <v>391674</v>
      </c>
      <c r="I5354">
        <v>424149</v>
      </c>
      <c r="J5354" s="8" t="str">
        <f t="shared" si="667"/>
        <v/>
      </c>
      <c r="K5354" s="8" t="str">
        <f t="shared" si="668"/>
        <v/>
      </c>
      <c r="L5354" s="8" t="str">
        <f t="shared" si="669"/>
        <v>Tiny Furniture</v>
      </c>
      <c r="M5354" s="8" t="str">
        <f t="shared" si="670"/>
        <v/>
      </c>
      <c r="N5354" s="8" t="str">
        <f t="shared" si="671"/>
        <v>Tiny Furniture</v>
      </c>
      <c r="O5354" s="10">
        <f>INDEX(cpi!$A$1:$M$106,MATCH($D5354,cpi!$A:$A,0),MATCH($C5354,cpi!$1:$1,0))</f>
        <v>218.803</v>
      </c>
      <c r="P5354" s="10">
        <f>cpi!$I$2</f>
        <v>245.51900000000001</v>
      </c>
      <c r="Q5354" s="10">
        <f t="shared" si="672"/>
        <v>1.1221007024583758</v>
      </c>
      <c r="R5354" s="8" t="str">
        <f t="shared" si="673"/>
        <v/>
      </c>
      <c r="S5354" s="11">
        <f t="shared" si="674"/>
        <v>56105.035122918787</v>
      </c>
      <c r="T5354" s="11">
        <f t="shared" si="675"/>
        <v>439497.67053468188</v>
      </c>
      <c r="U5354" s="11">
        <f t="shared" si="676"/>
        <v>475937.89084701764</v>
      </c>
    </row>
    <row r="5355" spans="1:21" x14ac:dyDescent="0.2">
      <c r="A5355">
        <v>5407</v>
      </c>
      <c r="B5355" s="16">
        <v>22</v>
      </c>
      <c r="C5355" s="16">
        <v>2</v>
      </c>
      <c r="D5355" s="16">
        <v>2008</v>
      </c>
      <c r="E5355" s="16">
        <v>40088</v>
      </c>
      <c r="F5355" t="s">
        <v>5263</v>
      </c>
      <c r="G5355">
        <v>50000</v>
      </c>
      <c r="H5355">
        <v>251150</v>
      </c>
      <c r="I5355">
        <v>406299</v>
      </c>
      <c r="J5355" s="8" t="str">
        <f t="shared" si="667"/>
        <v/>
      </c>
      <c r="K5355" s="8" t="str">
        <f t="shared" si="668"/>
        <v/>
      </c>
      <c r="L5355" s="8" t="str">
        <f t="shared" si="669"/>
        <v>The Signal</v>
      </c>
      <c r="M5355" s="8" t="str">
        <f t="shared" si="670"/>
        <v/>
      </c>
      <c r="N5355" s="8" t="str">
        <f t="shared" si="671"/>
        <v>The Signal</v>
      </c>
      <c r="O5355" s="10">
        <f>INDEX(cpi!$A$1:$M$106,MATCH($D5355,cpi!$A:$A,0),MATCH($C5355,cpi!$1:$1,0))</f>
        <v>211.69300000000001</v>
      </c>
      <c r="P5355" s="10">
        <f>cpi!$I$2</f>
        <v>245.51900000000001</v>
      </c>
      <c r="Q5355" s="10">
        <f t="shared" si="672"/>
        <v>1.1597879948793772</v>
      </c>
      <c r="R5355" s="8" t="str">
        <f t="shared" si="673"/>
        <v/>
      </c>
      <c r="S5355" s="11">
        <f t="shared" si="674"/>
        <v>57989.399743968861</v>
      </c>
      <c r="T5355" s="11">
        <f t="shared" si="675"/>
        <v>291280.75491395558</v>
      </c>
      <c r="U5355" s="11">
        <f t="shared" si="676"/>
        <v>471220.70253149606</v>
      </c>
    </row>
    <row r="5356" spans="1:21" x14ac:dyDescent="0.2">
      <c r="A5356">
        <v>5408</v>
      </c>
      <c r="B5356" s="16">
        <v>31</v>
      </c>
      <c r="C5356" s="16">
        <v>7</v>
      </c>
      <c r="D5356" s="16">
        <v>2015</v>
      </c>
      <c r="E5356" s="16">
        <v>42923</v>
      </c>
      <c r="F5356" t="s">
        <v>5264</v>
      </c>
      <c r="G5356">
        <v>50000</v>
      </c>
      <c r="H5356">
        <v>8374</v>
      </c>
      <c r="I5356">
        <v>8374</v>
      </c>
      <c r="J5356" s="8" t="str">
        <f t="shared" si="667"/>
        <v/>
      </c>
      <c r="K5356" s="8" t="str">
        <f t="shared" si="668"/>
        <v/>
      </c>
      <c r="L5356" s="8" t="str">
        <f t="shared" si="669"/>
        <v>Counting</v>
      </c>
      <c r="M5356" s="8" t="str">
        <f t="shared" si="670"/>
        <v/>
      </c>
      <c r="N5356" s="8" t="str">
        <f t="shared" si="671"/>
        <v>Counting</v>
      </c>
      <c r="O5356" s="10">
        <f>INDEX(cpi!$A$1:$M$106,MATCH($D5356,cpi!$A:$A,0),MATCH($C5356,cpi!$1:$1,0))</f>
        <v>238.654</v>
      </c>
      <c r="P5356" s="10">
        <f>cpi!$I$2</f>
        <v>245.51900000000001</v>
      </c>
      <c r="Q5356" s="10">
        <f t="shared" si="672"/>
        <v>1.0287654931406975</v>
      </c>
      <c r="R5356" s="8" t="str">
        <f t="shared" si="673"/>
        <v/>
      </c>
      <c r="S5356" s="11">
        <f t="shared" si="674"/>
        <v>51438.274657034875</v>
      </c>
      <c r="T5356" s="11">
        <f t="shared" si="675"/>
        <v>8614.8822395602019</v>
      </c>
      <c r="U5356" s="11">
        <f t="shared" si="676"/>
        <v>8614.8822395602019</v>
      </c>
    </row>
    <row r="5357" spans="1:21" x14ac:dyDescent="0.2">
      <c r="A5357">
        <v>5409</v>
      </c>
      <c r="B5357" s="16">
        <v>31</v>
      </c>
      <c r="C5357" s="16">
        <v>12</v>
      </c>
      <c r="D5357" s="16">
        <v>2009</v>
      </c>
      <c r="E5357" s="16">
        <v>40736</v>
      </c>
      <c r="F5357" t="s">
        <v>5265</v>
      </c>
      <c r="G5357">
        <v>50000</v>
      </c>
      <c r="H5357">
        <v>0</v>
      </c>
      <c r="I5357">
        <v>0</v>
      </c>
      <c r="J5357" s="8">
        <f t="shared" si="667"/>
        <v>1</v>
      </c>
      <c r="K5357" s="8" t="str">
        <f t="shared" si="668"/>
        <v/>
      </c>
      <c r="L5357" s="8" t="str">
        <f t="shared" si="669"/>
        <v>Big Things</v>
      </c>
      <c r="M5357" s="8" t="str">
        <f t="shared" si="670"/>
        <v/>
      </c>
      <c r="N5357" s="8" t="str">
        <f t="shared" si="671"/>
        <v>Big Things</v>
      </c>
      <c r="O5357" s="10">
        <f>INDEX(cpi!$A$1:$M$106,MATCH($D5357,cpi!$A:$A,0),MATCH($C5357,cpi!$1:$1,0))</f>
        <v>215.94900000000001</v>
      </c>
      <c r="P5357" s="10">
        <f>cpi!$I$2</f>
        <v>245.51900000000001</v>
      </c>
      <c r="Q5357" s="10">
        <f t="shared" si="672"/>
        <v>1.1369304789556793</v>
      </c>
      <c r="R5357" s="8" t="str">
        <f t="shared" si="673"/>
        <v/>
      </c>
      <c r="S5357" s="11">
        <f t="shared" si="674"/>
        <v>56846.523947783964</v>
      </c>
      <c r="T5357" s="11">
        <f t="shared" si="675"/>
        <v>0</v>
      </c>
      <c r="U5357" s="11">
        <f t="shared" si="676"/>
        <v>0</v>
      </c>
    </row>
    <row r="5358" spans="1:21" x14ac:dyDescent="0.2">
      <c r="A5358">
        <v>5410</v>
      </c>
      <c r="B5358" s="16">
        <v>31</v>
      </c>
      <c r="C5358" s="16">
        <v>12</v>
      </c>
      <c r="D5358" s="16">
        <v>2005</v>
      </c>
      <c r="E5358" s="16">
        <v>39275</v>
      </c>
      <c r="F5358" t="s">
        <v>5266</v>
      </c>
      <c r="G5358">
        <v>50000</v>
      </c>
      <c r="H5358">
        <v>0</v>
      </c>
      <c r="I5358">
        <v>0</v>
      </c>
      <c r="J5358" s="8">
        <f t="shared" si="667"/>
        <v>1</v>
      </c>
      <c r="K5358" s="8" t="str">
        <f t="shared" si="668"/>
        <v/>
      </c>
      <c r="L5358" s="8" t="str">
        <f t="shared" si="669"/>
        <v>The Call of Cthulhu</v>
      </c>
      <c r="M5358" s="8" t="str">
        <f t="shared" si="670"/>
        <v/>
      </c>
      <c r="N5358" s="8" t="str">
        <f t="shared" si="671"/>
        <v>The Call of Cthulhu</v>
      </c>
      <c r="O5358" s="10">
        <f>INDEX(cpi!$A$1:$M$106,MATCH($D5358,cpi!$A:$A,0),MATCH($C5358,cpi!$1:$1,0))</f>
        <v>196.8</v>
      </c>
      <c r="P5358" s="10">
        <f>cpi!$I$2</f>
        <v>245.51900000000001</v>
      </c>
      <c r="Q5358" s="10">
        <f t="shared" si="672"/>
        <v>1.2475558943089431</v>
      </c>
      <c r="R5358" s="8" t="str">
        <f t="shared" si="673"/>
        <v/>
      </c>
      <c r="S5358" s="11">
        <f t="shared" si="674"/>
        <v>62377.794715447155</v>
      </c>
      <c r="T5358" s="11">
        <f t="shared" si="675"/>
        <v>0</v>
      </c>
      <c r="U5358" s="11">
        <f t="shared" si="676"/>
        <v>0</v>
      </c>
    </row>
    <row r="5359" spans="1:21" x14ac:dyDescent="0.2">
      <c r="A5359">
        <v>5411</v>
      </c>
      <c r="B5359" s="16">
        <v>4</v>
      </c>
      <c r="C5359" s="16">
        <v>8</v>
      </c>
      <c r="D5359" s="16">
        <v>2015</v>
      </c>
      <c r="E5359" s="16">
        <v>42102</v>
      </c>
      <c r="F5359" t="s">
        <v>5267</v>
      </c>
      <c r="G5359">
        <v>50000</v>
      </c>
      <c r="H5359">
        <v>0</v>
      </c>
      <c r="I5359">
        <v>0</v>
      </c>
      <c r="J5359" s="8">
        <f t="shared" si="667"/>
        <v>1</v>
      </c>
      <c r="K5359" s="8" t="str">
        <f t="shared" si="668"/>
        <v/>
      </c>
      <c r="L5359" s="8" t="str">
        <f t="shared" si="669"/>
        <v>Bending Steel</v>
      </c>
      <c r="M5359" s="8" t="str">
        <f t="shared" si="670"/>
        <v/>
      </c>
      <c r="N5359" s="8" t="str">
        <f t="shared" si="671"/>
        <v>Bending Steel</v>
      </c>
      <c r="O5359" s="10">
        <f>INDEX(cpi!$A$1:$M$106,MATCH($D5359,cpi!$A:$A,0),MATCH($C5359,cpi!$1:$1,0))</f>
        <v>238.316</v>
      </c>
      <c r="P5359" s="10">
        <f>cpi!$I$2</f>
        <v>245.51900000000001</v>
      </c>
      <c r="Q5359" s="10">
        <f t="shared" si="672"/>
        <v>1.030224575773343</v>
      </c>
      <c r="R5359" s="8" t="str">
        <f t="shared" si="673"/>
        <v/>
      </c>
      <c r="S5359" s="11">
        <f t="shared" si="674"/>
        <v>51511.228788667155</v>
      </c>
      <c r="T5359" s="11">
        <f t="shared" si="675"/>
        <v>0</v>
      </c>
      <c r="U5359" s="11">
        <f t="shared" si="676"/>
        <v>0</v>
      </c>
    </row>
    <row r="5360" spans="1:21" x14ac:dyDescent="0.2">
      <c r="A5360">
        <v>5412</v>
      </c>
      <c r="B5360" s="16">
        <v>1</v>
      </c>
      <c r="C5360" s="16">
        <v>9</v>
      </c>
      <c r="D5360" s="16">
        <v>2015</v>
      </c>
      <c r="E5360" s="16">
        <v>42013</v>
      </c>
      <c r="F5360" t="s">
        <v>5268</v>
      </c>
      <c r="G5360">
        <v>50000</v>
      </c>
      <c r="H5360">
        <v>0</v>
      </c>
      <c r="I5360">
        <v>0</v>
      </c>
      <c r="J5360" s="8">
        <f t="shared" si="667"/>
        <v>1</v>
      </c>
      <c r="K5360" s="8" t="str">
        <f t="shared" si="668"/>
        <v/>
      </c>
      <c r="L5360" s="8" t="str">
        <f t="shared" si="669"/>
        <v>Run, Hide, Die</v>
      </c>
      <c r="M5360" s="8" t="str">
        <f t="shared" si="670"/>
        <v/>
      </c>
      <c r="N5360" s="8" t="str">
        <f t="shared" si="671"/>
        <v>Run, Hide, Die</v>
      </c>
      <c r="O5360" s="10">
        <f>INDEX(cpi!$A$1:$M$106,MATCH($D5360,cpi!$A:$A,0),MATCH($C5360,cpi!$1:$1,0))</f>
        <v>237.94499999999999</v>
      </c>
      <c r="P5360" s="10">
        <f>cpi!$I$2</f>
        <v>245.51900000000001</v>
      </c>
      <c r="Q5360" s="10">
        <f t="shared" si="672"/>
        <v>1.0318308852886171</v>
      </c>
      <c r="R5360" s="8" t="str">
        <f t="shared" si="673"/>
        <v/>
      </c>
      <c r="S5360" s="11">
        <f t="shared" si="674"/>
        <v>51591.544264430857</v>
      </c>
      <c r="T5360" s="11">
        <f t="shared" si="675"/>
        <v>0</v>
      </c>
      <c r="U5360" s="11">
        <f t="shared" si="676"/>
        <v>0</v>
      </c>
    </row>
    <row r="5361" spans="1:21" x14ac:dyDescent="0.2">
      <c r="A5361">
        <v>5413</v>
      </c>
      <c r="B5361" s="16">
        <v>31</v>
      </c>
      <c r="C5361" s="16">
        <v>12</v>
      </c>
      <c r="D5361" s="16">
        <v>2014</v>
      </c>
      <c r="E5361" s="16">
        <v>42563</v>
      </c>
      <c r="F5361" t="s">
        <v>5269</v>
      </c>
      <c r="G5361">
        <v>50000</v>
      </c>
      <c r="H5361">
        <v>0</v>
      </c>
      <c r="I5361">
        <v>0</v>
      </c>
      <c r="J5361" s="8">
        <f t="shared" si="667"/>
        <v>1</v>
      </c>
      <c r="K5361" s="8" t="str">
        <f t="shared" si="668"/>
        <v/>
      </c>
      <c r="L5361" s="8" t="str">
        <f t="shared" si="669"/>
        <v>The Image Revolution</v>
      </c>
      <c r="M5361" s="8" t="str">
        <f t="shared" si="670"/>
        <v/>
      </c>
      <c r="N5361" s="8" t="str">
        <f t="shared" si="671"/>
        <v>The Image Revolution</v>
      </c>
      <c r="O5361" s="10">
        <f>INDEX(cpi!$A$1:$M$106,MATCH($D5361,cpi!$A:$A,0),MATCH($C5361,cpi!$1:$1,0))</f>
        <v>234.81200000000001</v>
      </c>
      <c r="P5361" s="10">
        <f>cpi!$I$2</f>
        <v>245.51900000000001</v>
      </c>
      <c r="Q5361" s="10">
        <f t="shared" si="672"/>
        <v>1.0455981806721972</v>
      </c>
      <c r="R5361" s="8" t="str">
        <f t="shared" si="673"/>
        <v/>
      </c>
      <c r="S5361" s="11">
        <f t="shared" si="674"/>
        <v>52279.90903360986</v>
      </c>
      <c r="T5361" s="11">
        <f t="shared" si="675"/>
        <v>0</v>
      </c>
      <c r="U5361" s="11">
        <f t="shared" si="676"/>
        <v>0</v>
      </c>
    </row>
    <row r="5362" spans="1:21" x14ac:dyDescent="0.2">
      <c r="A5362">
        <v>5414</v>
      </c>
      <c r="B5362" s="16">
        <v>25</v>
      </c>
      <c r="C5362" s="16">
        <v>10</v>
      </c>
      <c r="D5362" s="16">
        <v>2013</v>
      </c>
      <c r="E5362" s="16">
        <v>42014</v>
      </c>
      <c r="F5362" t="s">
        <v>5270</v>
      </c>
      <c r="G5362">
        <v>45000</v>
      </c>
      <c r="H5362">
        <v>0</v>
      </c>
      <c r="I5362">
        <v>0</v>
      </c>
      <c r="J5362" s="8">
        <f t="shared" ref="J5362:J5414" si="677">IF(I5362=0,1,"")</f>
        <v>1</v>
      </c>
      <c r="K5362" s="8" t="str">
        <f t="shared" ref="K5362:K5414" si="678">IF(D5362&gt;2017,1,"")</f>
        <v/>
      </c>
      <c r="L5362" s="8" t="str">
        <f t="shared" ref="L5362:L5414" si="679">F5362</f>
        <v>A True Story</v>
      </c>
      <c r="M5362" s="8" t="str">
        <f t="shared" ref="M5362:M5414" si="680">IF(COUNTIF($L$2:$L$5233,L5362)&gt;1,1,"")</f>
        <v/>
      </c>
      <c r="N5362" s="8" t="str">
        <f t="shared" ref="N5362:N5414" si="681">IF(M5362=1,L5362&amp;" ("&amp;D5362&amp;")",L5362)</f>
        <v>A True Story</v>
      </c>
      <c r="O5362" s="10">
        <f>INDEX(cpi!$A$1:$M$106,MATCH($D5362,cpi!$A:$A,0),MATCH($C5362,cpi!$1:$1,0))</f>
        <v>233.54599999999999</v>
      </c>
      <c r="P5362" s="10">
        <f>cpi!$I$2</f>
        <v>245.51900000000001</v>
      </c>
      <c r="Q5362" s="10">
        <f t="shared" ref="Q5362:Q5414" si="682">P5362/O5362</f>
        <v>1.0512661317256558</v>
      </c>
      <c r="R5362" s="8" t="str">
        <f t="shared" ref="R5362:R5414" si="683">IF(ISERROR(Q5362),1,"")</f>
        <v/>
      </c>
      <c r="S5362" s="11">
        <f t="shared" ref="S5362:S5414" si="684">G5362*$Q5362</f>
        <v>47306.975927654508</v>
      </c>
      <c r="T5362" s="11">
        <f t="shared" ref="T5362:T5414" si="685">H5362*$Q5362</f>
        <v>0</v>
      </c>
      <c r="U5362" s="11">
        <f t="shared" ref="U5362:U5414" si="686">I5362*$Q5362</f>
        <v>0</v>
      </c>
    </row>
    <row r="5363" spans="1:21" x14ac:dyDescent="0.2">
      <c r="A5363">
        <v>5415</v>
      </c>
      <c r="B5363" s="16">
        <v>27</v>
      </c>
      <c r="C5363" s="16">
        <v>10</v>
      </c>
      <c r="D5363" s="16">
        <v>2000</v>
      </c>
      <c r="E5363" s="16">
        <v>37325</v>
      </c>
      <c r="F5363" t="s">
        <v>5271</v>
      </c>
      <c r="G5363">
        <v>42000</v>
      </c>
      <c r="H5363">
        <v>241816</v>
      </c>
      <c r="I5363">
        <v>342722</v>
      </c>
      <c r="J5363" s="8" t="str">
        <f t="shared" si="677"/>
        <v/>
      </c>
      <c r="K5363" s="8" t="str">
        <f t="shared" si="678"/>
        <v/>
      </c>
      <c r="L5363" s="8" t="str">
        <f t="shared" si="679"/>
        <v>George Washington</v>
      </c>
      <c r="M5363" s="8" t="str">
        <f t="shared" si="680"/>
        <v/>
      </c>
      <c r="N5363" s="8" t="str">
        <f t="shared" si="681"/>
        <v>George Washington</v>
      </c>
      <c r="O5363" s="10">
        <f>INDEX(cpi!$A$1:$M$106,MATCH($D5363,cpi!$A:$A,0),MATCH($C5363,cpi!$1:$1,0))</f>
        <v>174</v>
      </c>
      <c r="P5363" s="10">
        <f>cpi!$I$2</f>
        <v>245.51900000000001</v>
      </c>
      <c r="Q5363" s="10">
        <f t="shared" si="682"/>
        <v>1.411028735632184</v>
      </c>
      <c r="R5363" s="8" t="str">
        <f t="shared" si="683"/>
        <v/>
      </c>
      <c r="S5363" s="11">
        <f t="shared" si="684"/>
        <v>59263.206896551725</v>
      </c>
      <c r="T5363" s="11">
        <f t="shared" si="685"/>
        <v>341209.32473563222</v>
      </c>
      <c r="U5363" s="11">
        <f t="shared" si="686"/>
        <v>483590.59033333336</v>
      </c>
    </row>
    <row r="5364" spans="1:21" x14ac:dyDescent="0.2">
      <c r="A5364">
        <v>5416</v>
      </c>
      <c r="B5364" s="16">
        <v>21</v>
      </c>
      <c r="C5364" s="16">
        <v>6</v>
      </c>
      <c r="D5364" s="16">
        <v>2013</v>
      </c>
      <c r="E5364" s="16">
        <v>41888</v>
      </c>
      <c r="F5364" t="s">
        <v>5272</v>
      </c>
      <c r="G5364">
        <v>42000</v>
      </c>
      <c r="H5364">
        <v>0</v>
      </c>
      <c r="I5364">
        <v>0</v>
      </c>
      <c r="J5364" s="8">
        <f t="shared" si="677"/>
        <v>1</v>
      </c>
      <c r="K5364" s="8" t="str">
        <f t="shared" si="678"/>
        <v/>
      </c>
      <c r="L5364" s="8" t="str">
        <f t="shared" si="679"/>
        <v>This Is Martin Bonner</v>
      </c>
      <c r="M5364" s="8" t="str">
        <f t="shared" si="680"/>
        <v/>
      </c>
      <c r="N5364" s="8" t="str">
        <f t="shared" si="681"/>
        <v>This Is Martin Bonner</v>
      </c>
      <c r="O5364" s="10">
        <f>INDEX(cpi!$A$1:$M$106,MATCH($D5364,cpi!$A:$A,0),MATCH($C5364,cpi!$1:$1,0))</f>
        <v>233.50399999999999</v>
      </c>
      <c r="P5364" s="10">
        <f>cpi!$I$2</f>
        <v>245.51900000000001</v>
      </c>
      <c r="Q5364" s="10">
        <f t="shared" si="682"/>
        <v>1.0514552213238317</v>
      </c>
      <c r="R5364" s="8" t="str">
        <f t="shared" si="683"/>
        <v/>
      </c>
      <c r="S5364" s="11">
        <f t="shared" si="684"/>
        <v>44161.119295600933</v>
      </c>
      <c r="T5364" s="11">
        <f t="shared" si="685"/>
        <v>0</v>
      </c>
      <c r="U5364" s="11">
        <f t="shared" si="686"/>
        <v>0</v>
      </c>
    </row>
    <row r="5365" spans="1:21" x14ac:dyDescent="0.2">
      <c r="A5365">
        <v>5417</v>
      </c>
      <c r="B5365" s="16">
        <v>25</v>
      </c>
      <c r="C5365" s="16">
        <v>8</v>
      </c>
      <c r="D5365" s="16">
        <v>2000</v>
      </c>
      <c r="E5365" s="16">
        <v>37264</v>
      </c>
      <c r="F5365" t="s">
        <v>5273</v>
      </c>
      <c r="G5365">
        <v>40000</v>
      </c>
      <c r="H5365">
        <v>277233</v>
      </c>
      <c r="I5365">
        <v>277233</v>
      </c>
      <c r="J5365" s="8" t="str">
        <f t="shared" si="677"/>
        <v/>
      </c>
      <c r="K5365" s="8" t="str">
        <f t="shared" si="678"/>
        <v/>
      </c>
      <c r="L5365" s="8" t="str">
        <f t="shared" si="679"/>
        <v>Smiling Fish and Goat on Fire</v>
      </c>
      <c r="M5365" s="8" t="str">
        <f t="shared" si="680"/>
        <v/>
      </c>
      <c r="N5365" s="8" t="str">
        <f t="shared" si="681"/>
        <v>Smiling Fish and Goat on Fire</v>
      </c>
      <c r="O5365" s="10">
        <f>INDEX(cpi!$A$1:$M$106,MATCH($D5365,cpi!$A:$A,0),MATCH($C5365,cpi!$1:$1,0))</f>
        <v>172.8</v>
      </c>
      <c r="P5365" s="10">
        <f>cpi!$I$2</f>
        <v>245.51900000000001</v>
      </c>
      <c r="Q5365" s="10">
        <f t="shared" si="682"/>
        <v>1.4208275462962963</v>
      </c>
      <c r="R5365" s="8" t="str">
        <f t="shared" si="683"/>
        <v/>
      </c>
      <c r="S5365" s="11">
        <f t="shared" si="684"/>
        <v>56833.101851851854</v>
      </c>
      <c r="T5365" s="11">
        <f t="shared" si="685"/>
        <v>393900.28314236109</v>
      </c>
      <c r="U5365" s="11">
        <f t="shared" si="686"/>
        <v>393900.28314236109</v>
      </c>
    </row>
    <row r="5366" spans="1:21" x14ac:dyDescent="0.2">
      <c r="A5366">
        <v>5418</v>
      </c>
      <c r="B5366" s="16">
        <v>12</v>
      </c>
      <c r="C5366" s="16">
        <v>3</v>
      </c>
      <c r="D5366" s="16">
        <v>2010</v>
      </c>
      <c r="E5366" s="16">
        <v>40515</v>
      </c>
      <c r="F5366" t="s">
        <v>5274</v>
      </c>
      <c r="G5366">
        <v>40000</v>
      </c>
      <c r="H5366">
        <v>25572</v>
      </c>
      <c r="I5366">
        <v>25572</v>
      </c>
      <c r="J5366" s="8" t="str">
        <f t="shared" si="677"/>
        <v/>
      </c>
      <c r="K5366" s="8" t="str">
        <f t="shared" si="678"/>
        <v/>
      </c>
      <c r="L5366" s="8" t="str">
        <f t="shared" si="679"/>
        <v>The Exploding Girl</v>
      </c>
      <c r="M5366" s="8" t="str">
        <f t="shared" si="680"/>
        <v/>
      </c>
      <c r="N5366" s="8" t="str">
        <f t="shared" si="681"/>
        <v>The Exploding Girl</v>
      </c>
      <c r="O5366" s="10">
        <f>INDEX(cpi!$A$1:$M$106,MATCH($D5366,cpi!$A:$A,0),MATCH($C5366,cpi!$1:$1,0))</f>
        <v>217.631</v>
      </c>
      <c r="P5366" s="10">
        <f>cpi!$I$2</f>
        <v>245.51900000000001</v>
      </c>
      <c r="Q5366" s="10">
        <f t="shared" si="682"/>
        <v>1.1281435089670131</v>
      </c>
      <c r="R5366" s="8" t="str">
        <f t="shared" si="683"/>
        <v/>
      </c>
      <c r="S5366" s="11">
        <f t="shared" si="684"/>
        <v>45125.740358680523</v>
      </c>
      <c r="T5366" s="11">
        <f t="shared" si="685"/>
        <v>28848.885811304459</v>
      </c>
      <c r="U5366" s="11">
        <f t="shared" si="686"/>
        <v>28848.885811304459</v>
      </c>
    </row>
    <row r="5367" spans="1:21" x14ac:dyDescent="0.2">
      <c r="A5367">
        <v>5419</v>
      </c>
      <c r="B5367" s="16">
        <v>11</v>
      </c>
      <c r="C5367" s="16">
        <v>2</v>
      </c>
      <c r="D5367" s="16">
        <v>2011</v>
      </c>
      <c r="E5367" s="16">
        <v>40849</v>
      </c>
      <c r="F5367" t="s">
        <v>5275</v>
      </c>
      <c r="G5367">
        <v>40000</v>
      </c>
      <c r="H5367">
        <v>3632</v>
      </c>
      <c r="I5367">
        <v>3632</v>
      </c>
      <c r="J5367" s="8" t="str">
        <f t="shared" si="677"/>
        <v/>
      </c>
      <c r="K5367" s="8" t="str">
        <f t="shared" si="678"/>
        <v/>
      </c>
      <c r="L5367" s="8" t="str">
        <f t="shared" si="679"/>
        <v>Raymond Did It</v>
      </c>
      <c r="M5367" s="8" t="str">
        <f t="shared" si="680"/>
        <v/>
      </c>
      <c r="N5367" s="8" t="str">
        <f t="shared" si="681"/>
        <v>Raymond Did It</v>
      </c>
      <c r="O5367" s="10">
        <f>INDEX(cpi!$A$1:$M$106,MATCH($D5367,cpi!$A:$A,0),MATCH($C5367,cpi!$1:$1,0))</f>
        <v>221.309</v>
      </c>
      <c r="P5367" s="10">
        <f>cpi!$I$2</f>
        <v>245.51900000000001</v>
      </c>
      <c r="Q5367" s="10">
        <f t="shared" si="682"/>
        <v>1.109394556931711</v>
      </c>
      <c r="R5367" s="8" t="str">
        <f t="shared" si="683"/>
        <v/>
      </c>
      <c r="S5367" s="11">
        <f t="shared" si="684"/>
        <v>44375.782277268438</v>
      </c>
      <c r="T5367" s="11">
        <f t="shared" si="685"/>
        <v>4029.3210307759741</v>
      </c>
      <c r="U5367" s="11">
        <f t="shared" si="686"/>
        <v>4029.3210307759741</v>
      </c>
    </row>
    <row r="5368" spans="1:21" x14ac:dyDescent="0.2">
      <c r="A5368">
        <v>5420</v>
      </c>
      <c r="B5368" s="16">
        <v>1</v>
      </c>
      <c r="C5368" s="16">
        <v>7</v>
      </c>
      <c r="D5368" s="16">
        <v>1991</v>
      </c>
      <c r="E5368" s="16">
        <v>33245</v>
      </c>
      <c r="F5368" t="s">
        <v>5276</v>
      </c>
      <c r="G5368">
        <v>35000</v>
      </c>
      <c r="H5368">
        <v>321952</v>
      </c>
      <c r="I5368">
        <v>321952</v>
      </c>
      <c r="J5368" s="8" t="str">
        <f t="shared" si="677"/>
        <v/>
      </c>
      <c r="K5368" s="8" t="str">
        <f t="shared" si="678"/>
        <v/>
      </c>
      <c r="L5368" s="8" t="str">
        <f t="shared" si="679"/>
        <v>The Last Waltz</v>
      </c>
      <c r="M5368" s="8" t="str">
        <f t="shared" si="680"/>
        <v/>
      </c>
      <c r="N5368" s="8" t="str">
        <f t="shared" si="681"/>
        <v>The Last Waltz</v>
      </c>
      <c r="O5368" s="10">
        <f>INDEX(cpi!$A$1:$M$106,MATCH($D5368,cpi!$A:$A,0),MATCH($C5368,cpi!$1:$1,0))</f>
        <v>136.19999999999999</v>
      </c>
      <c r="P5368" s="10">
        <f>cpi!$I$2</f>
        <v>245.51900000000001</v>
      </c>
      <c r="Q5368" s="10">
        <f t="shared" si="682"/>
        <v>1.8026358296622615</v>
      </c>
      <c r="R5368" s="8" t="str">
        <f t="shared" si="683"/>
        <v/>
      </c>
      <c r="S5368" s="11">
        <f t="shared" si="684"/>
        <v>63092.254038179155</v>
      </c>
      <c r="T5368" s="11">
        <f t="shared" si="685"/>
        <v>580362.21063142444</v>
      </c>
      <c r="U5368" s="11">
        <f t="shared" si="686"/>
        <v>580362.21063142444</v>
      </c>
    </row>
    <row r="5369" spans="1:21" x14ac:dyDescent="0.2">
      <c r="A5369">
        <v>5421</v>
      </c>
      <c r="B5369" s="16">
        <v>25</v>
      </c>
      <c r="C5369" s="16">
        <v>10</v>
      </c>
      <c r="D5369" s="16">
        <v>2013</v>
      </c>
      <c r="E5369" s="16">
        <v>42014</v>
      </c>
      <c r="F5369" t="s">
        <v>5277</v>
      </c>
      <c r="G5369">
        <v>35000</v>
      </c>
      <c r="H5369">
        <v>0</v>
      </c>
      <c r="I5369">
        <v>0</v>
      </c>
      <c r="J5369" s="8">
        <f t="shared" si="677"/>
        <v>1</v>
      </c>
      <c r="K5369" s="8" t="str">
        <f t="shared" si="678"/>
        <v/>
      </c>
      <c r="L5369" s="8" t="str">
        <f t="shared" si="679"/>
        <v>Her Cry: La Llorona Investigation</v>
      </c>
      <c r="M5369" s="8" t="str">
        <f t="shared" si="680"/>
        <v/>
      </c>
      <c r="N5369" s="8" t="str">
        <f t="shared" si="681"/>
        <v>Her Cry: La Llorona Investigation</v>
      </c>
      <c r="O5369" s="10">
        <f>INDEX(cpi!$A$1:$M$106,MATCH($D5369,cpi!$A:$A,0),MATCH($C5369,cpi!$1:$1,0))</f>
        <v>233.54599999999999</v>
      </c>
      <c r="P5369" s="10">
        <f>cpi!$I$2</f>
        <v>245.51900000000001</v>
      </c>
      <c r="Q5369" s="10">
        <f t="shared" si="682"/>
        <v>1.0512661317256558</v>
      </c>
      <c r="R5369" s="8" t="str">
        <f t="shared" si="683"/>
        <v/>
      </c>
      <c r="S5369" s="11">
        <f t="shared" si="684"/>
        <v>36794.314610397952</v>
      </c>
      <c r="T5369" s="11">
        <f t="shared" si="685"/>
        <v>0</v>
      </c>
      <c r="U5369" s="11">
        <f t="shared" si="686"/>
        <v>0</v>
      </c>
    </row>
    <row r="5370" spans="1:21" x14ac:dyDescent="0.2">
      <c r="A5370">
        <v>5422</v>
      </c>
      <c r="B5370" s="16">
        <v>31</v>
      </c>
      <c r="C5370" s="16">
        <v>12</v>
      </c>
      <c r="D5370" s="16">
        <v>2014</v>
      </c>
      <c r="E5370" s="16">
        <v>42563</v>
      </c>
      <c r="F5370" t="s">
        <v>5278</v>
      </c>
      <c r="G5370">
        <v>35000</v>
      </c>
      <c r="H5370">
        <v>0</v>
      </c>
      <c r="I5370">
        <v>0</v>
      </c>
      <c r="J5370" s="8">
        <f t="shared" si="677"/>
        <v>1</v>
      </c>
      <c r="K5370" s="8" t="str">
        <f t="shared" si="678"/>
        <v/>
      </c>
      <c r="L5370" s="8" t="str">
        <f t="shared" si="679"/>
        <v>Happy 40th</v>
      </c>
      <c r="M5370" s="8" t="str">
        <f t="shared" si="680"/>
        <v/>
      </c>
      <c r="N5370" s="8" t="str">
        <f t="shared" si="681"/>
        <v>Happy 40th</v>
      </c>
      <c r="O5370" s="10">
        <f>INDEX(cpi!$A$1:$M$106,MATCH($D5370,cpi!$A:$A,0),MATCH($C5370,cpi!$1:$1,0))</f>
        <v>234.81200000000001</v>
      </c>
      <c r="P5370" s="10">
        <f>cpi!$I$2</f>
        <v>245.51900000000001</v>
      </c>
      <c r="Q5370" s="10">
        <f t="shared" si="682"/>
        <v>1.0455981806721972</v>
      </c>
      <c r="R5370" s="8" t="str">
        <f t="shared" si="683"/>
        <v/>
      </c>
      <c r="S5370" s="11">
        <f t="shared" si="684"/>
        <v>36595.936323526905</v>
      </c>
      <c r="T5370" s="11">
        <f t="shared" si="685"/>
        <v>0</v>
      </c>
      <c r="U5370" s="11">
        <f t="shared" si="686"/>
        <v>0</v>
      </c>
    </row>
    <row r="5371" spans="1:21" x14ac:dyDescent="0.2">
      <c r="A5371">
        <v>5423</v>
      </c>
      <c r="B5371" s="16">
        <v>18</v>
      </c>
      <c r="C5371" s="16">
        <v>7</v>
      </c>
      <c r="D5371" s="16">
        <v>2008</v>
      </c>
      <c r="E5371" s="16">
        <v>39971</v>
      </c>
      <c r="F5371" t="s">
        <v>5279</v>
      </c>
      <c r="G5371">
        <v>30000</v>
      </c>
      <c r="H5371">
        <v>243768</v>
      </c>
      <c r="I5371">
        <v>243768</v>
      </c>
      <c r="J5371" s="8" t="str">
        <f t="shared" si="677"/>
        <v/>
      </c>
      <c r="K5371" s="8" t="str">
        <f t="shared" si="678"/>
        <v/>
      </c>
      <c r="L5371" s="8" t="str">
        <f t="shared" si="679"/>
        <v>The Legend of God's Gun</v>
      </c>
      <c r="M5371" s="8" t="str">
        <f t="shared" si="680"/>
        <v/>
      </c>
      <c r="N5371" s="8" t="str">
        <f t="shared" si="681"/>
        <v>The Legend of God's Gun</v>
      </c>
      <c r="O5371" s="10">
        <f>INDEX(cpi!$A$1:$M$106,MATCH($D5371,cpi!$A:$A,0),MATCH($C5371,cpi!$1:$1,0))</f>
        <v>219.964</v>
      </c>
      <c r="P5371" s="10">
        <f>cpi!$I$2</f>
        <v>245.51900000000001</v>
      </c>
      <c r="Q5371" s="10">
        <f t="shared" si="682"/>
        <v>1.1161781018712154</v>
      </c>
      <c r="R5371" s="8" t="str">
        <f t="shared" si="683"/>
        <v/>
      </c>
      <c r="S5371" s="11">
        <f t="shared" si="684"/>
        <v>33485.343056136458</v>
      </c>
      <c r="T5371" s="11">
        <f t="shared" si="685"/>
        <v>272088.50353694241</v>
      </c>
      <c r="U5371" s="11">
        <f t="shared" si="686"/>
        <v>272088.50353694241</v>
      </c>
    </row>
    <row r="5372" spans="1:21" x14ac:dyDescent="0.2">
      <c r="A5372">
        <v>5424</v>
      </c>
      <c r="B5372" s="16">
        <v>1</v>
      </c>
      <c r="C5372" s="16">
        <v>9</v>
      </c>
      <c r="D5372" s="16">
        <v>2006</v>
      </c>
      <c r="E5372" s="16">
        <v>38726</v>
      </c>
      <c r="F5372" t="s">
        <v>5280</v>
      </c>
      <c r="G5372">
        <v>30000</v>
      </c>
      <c r="H5372">
        <v>103509</v>
      </c>
      <c r="I5372">
        <v>103509</v>
      </c>
      <c r="J5372" s="8" t="str">
        <f t="shared" si="677"/>
        <v/>
      </c>
      <c r="K5372" s="8" t="str">
        <f t="shared" si="678"/>
        <v/>
      </c>
      <c r="L5372" s="8" t="str">
        <f t="shared" si="679"/>
        <v>Mutual Appreciation</v>
      </c>
      <c r="M5372" s="8" t="str">
        <f t="shared" si="680"/>
        <v/>
      </c>
      <c r="N5372" s="8" t="str">
        <f t="shared" si="681"/>
        <v>Mutual Appreciation</v>
      </c>
      <c r="O5372" s="10">
        <f>INDEX(cpi!$A$1:$M$106,MATCH($D5372,cpi!$A:$A,0),MATCH($C5372,cpi!$1:$1,0))</f>
        <v>202.9</v>
      </c>
      <c r="P5372" s="10">
        <f>cpi!$I$2</f>
        <v>245.51900000000001</v>
      </c>
      <c r="Q5372" s="10">
        <f t="shared" si="682"/>
        <v>1.2100492853622473</v>
      </c>
      <c r="R5372" s="8" t="str">
        <f t="shared" si="683"/>
        <v/>
      </c>
      <c r="S5372" s="11">
        <f t="shared" si="684"/>
        <v>36301.478560867421</v>
      </c>
      <c r="T5372" s="11">
        <f t="shared" si="685"/>
        <v>125250.99147856086</v>
      </c>
      <c r="U5372" s="11">
        <f t="shared" si="686"/>
        <v>125250.99147856086</v>
      </c>
    </row>
    <row r="5373" spans="1:21" x14ac:dyDescent="0.2">
      <c r="A5373">
        <v>5425</v>
      </c>
      <c r="B5373" s="16">
        <v>29</v>
      </c>
      <c r="C5373" s="16">
        <v>4</v>
      </c>
      <c r="D5373" s="16">
        <v>2005</v>
      </c>
      <c r="E5373" s="16">
        <v>39206</v>
      </c>
      <c r="F5373" t="s">
        <v>5281</v>
      </c>
      <c r="G5373">
        <v>30000</v>
      </c>
      <c r="H5373">
        <v>77070</v>
      </c>
      <c r="I5373">
        <v>82698</v>
      </c>
      <c r="J5373" s="8" t="str">
        <f t="shared" si="677"/>
        <v/>
      </c>
      <c r="K5373" s="8" t="str">
        <f t="shared" si="678"/>
        <v/>
      </c>
      <c r="L5373" s="8" t="str">
        <f t="shared" si="679"/>
        <v>Funny Ha Ha</v>
      </c>
      <c r="M5373" s="8" t="str">
        <f t="shared" si="680"/>
        <v/>
      </c>
      <c r="N5373" s="8" t="str">
        <f t="shared" si="681"/>
        <v>Funny Ha Ha</v>
      </c>
      <c r="O5373" s="10">
        <f>INDEX(cpi!$A$1:$M$106,MATCH($D5373,cpi!$A:$A,0),MATCH($C5373,cpi!$1:$1,0))</f>
        <v>194.6</v>
      </c>
      <c r="P5373" s="10">
        <f>cpi!$I$2</f>
        <v>245.51900000000001</v>
      </c>
      <c r="Q5373" s="10">
        <f t="shared" si="682"/>
        <v>1.2616598150051388</v>
      </c>
      <c r="R5373" s="8" t="str">
        <f t="shared" si="683"/>
        <v/>
      </c>
      <c r="S5373" s="11">
        <f t="shared" si="684"/>
        <v>37849.794450154164</v>
      </c>
      <c r="T5373" s="11">
        <f t="shared" si="685"/>
        <v>97236.121942446043</v>
      </c>
      <c r="U5373" s="11">
        <f t="shared" si="686"/>
        <v>104336.74338129497</v>
      </c>
    </row>
    <row r="5374" spans="1:21" x14ac:dyDescent="0.2">
      <c r="A5374">
        <v>5426</v>
      </c>
      <c r="B5374" s="16">
        <v>15</v>
      </c>
      <c r="C5374" s="16">
        <v>10</v>
      </c>
      <c r="D5374" s="16">
        <v>2010</v>
      </c>
      <c r="E5374" s="16">
        <v>40612</v>
      </c>
      <c r="F5374" t="s">
        <v>5282</v>
      </c>
      <c r="G5374">
        <v>30000</v>
      </c>
      <c r="H5374">
        <v>9812</v>
      </c>
      <c r="I5374">
        <v>9812</v>
      </c>
      <c r="J5374" s="8" t="str">
        <f t="shared" si="677"/>
        <v/>
      </c>
      <c r="K5374" s="8" t="str">
        <f t="shared" si="678"/>
        <v/>
      </c>
      <c r="L5374" s="8" t="str">
        <f t="shared" si="679"/>
        <v>Down Terrace</v>
      </c>
      <c r="M5374" s="8" t="str">
        <f t="shared" si="680"/>
        <v/>
      </c>
      <c r="N5374" s="8" t="str">
        <f t="shared" si="681"/>
        <v>Down Terrace</v>
      </c>
      <c r="O5374" s="10">
        <f>INDEX(cpi!$A$1:$M$106,MATCH($D5374,cpi!$A:$A,0),MATCH($C5374,cpi!$1:$1,0))</f>
        <v>218.71100000000001</v>
      </c>
      <c r="P5374" s="10">
        <f>cpi!$I$2</f>
        <v>245.51900000000001</v>
      </c>
      <c r="Q5374" s="10">
        <f t="shared" si="682"/>
        <v>1.1225727101060303</v>
      </c>
      <c r="R5374" s="8" t="str">
        <f t="shared" si="683"/>
        <v/>
      </c>
      <c r="S5374" s="11">
        <f t="shared" si="684"/>
        <v>33677.181303180907</v>
      </c>
      <c r="T5374" s="11">
        <f t="shared" si="685"/>
        <v>11014.68343156037</v>
      </c>
      <c r="U5374" s="11">
        <f t="shared" si="686"/>
        <v>11014.68343156037</v>
      </c>
    </row>
    <row r="5375" spans="1:21" x14ac:dyDescent="0.2">
      <c r="A5375">
        <v>5427</v>
      </c>
      <c r="B5375" s="16">
        <v>31</v>
      </c>
      <c r="C5375" s="16">
        <v>12</v>
      </c>
      <c r="D5375" s="16">
        <v>2013</v>
      </c>
      <c r="E5375" s="16">
        <v>42197</v>
      </c>
      <c r="F5375" t="s">
        <v>5283</v>
      </c>
      <c r="G5375">
        <v>30000</v>
      </c>
      <c r="H5375">
        <v>0</v>
      </c>
      <c r="I5375">
        <v>0</v>
      </c>
      <c r="J5375" s="8">
        <f t="shared" si="677"/>
        <v>1</v>
      </c>
      <c r="K5375" s="8" t="str">
        <f t="shared" si="678"/>
        <v/>
      </c>
      <c r="L5375" s="8" t="str">
        <f t="shared" si="679"/>
        <v>Paraphobia</v>
      </c>
      <c r="M5375" s="8" t="str">
        <f t="shared" si="680"/>
        <v/>
      </c>
      <c r="N5375" s="8" t="str">
        <f t="shared" si="681"/>
        <v>Paraphobia</v>
      </c>
      <c r="O5375" s="10">
        <f>INDEX(cpi!$A$1:$M$106,MATCH($D5375,cpi!$A:$A,0),MATCH($C5375,cpi!$1:$1,0))</f>
        <v>233.04900000000001</v>
      </c>
      <c r="P5375" s="10">
        <f>cpi!$I$2</f>
        <v>245.51900000000001</v>
      </c>
      <c r="Q5375" s="10">
        <f t="shared" si="682"/>
        <v>1.0535080605366254</v>
      </c>
      <c r="R5375" s="8" t="str">
        <f t="shared" si="683"/>
        <v/>
      </c>
      <c r="S5375" s="11">
        <f t="shared" si="684"/>
        <v>31605.241816098762</v>
      </c>
      <c r="T5375" s="11">
        <f t="shared" si="685"/>
        <v>0</v>
      </c>
      <c r="U5375" s="11">
        <f t="shared" si="686"/>
        <v>0</v>
      </c>
    </row>
    <row r="5376" spans="1:21" x14ac:dyDescent="0.2">
      <c r="A5376">
        <v>5428</v>
      </c>
      <c r="B5376" s="16">
        <v>19</v>
      </c>
      <c r="C5376" s="16">
        <v>10</v>
      </c>
      <c r="D5376" s="16">
        <v>1994</v>
      </c>
      <c r="E5376" s="16">
        <v>34890</v>
      </c>
      <c r="F5376" t="s">
        <v>5284</v>
      </c>
      <c r="G5376">
        <v>27000</v>
      </c>
      <c r="H5376">
        <v>3073428</v>
      </c>
      <c r="I5376">
        <v>3894240</v>
      </c>
      <c r="J5376" s="8" t="str">
        <f t="shared" si="677"/>
        <v/>
      </c>
      <c r="K5376" s="8" t="str">
        <f t="shared" si="678"/>
        <v/>
      </c>
      <c r="L5376" s="8" t="str">
        <f t="shared" si="679"/>
        <v>Clerks</v>
      </c>
      <c r="M5376" s="8" t="str">
        <f t="shared" si="680"/>
        <v/>
      </c>
      <c r="N5376" s="8" t="str">
        <f t="shared" si="681"/>
        <v>Clerks</v>
      </c>
      <c r="O5376" s="10">
        <f>INDEX(cpi!$A$1:$M$106,MATCH($D5376,cpi!$A:$A,0),MATCH($C5376,cpi!$1:$1,0))</f>
        <v>149.5</v>
      </c>
      <c r="P5376" s="10">
        <f>cpi!$I$2</f>
        <v>245.51900000000001</v>
      </c>
      <c r="Q5376" s="10">
        <f t="shared" si="682"/>
        <v>1.6422675585284281</v>
      </c>
      <c r="R5376" s="8" t="str">
        <f t="shared" si="683"/>
        <v/>
      </c>
      <c r="S5376" s="11">
        <f t="shared" si="684"/>
        <v>44341.224080267559</v>
      </c>
      <c r="T5376" s="11">
        <f t="shared" si="685"/>
        <v>5047391.0978729101</v>
      </c>
      <c r="U5376" s="11">
        <f t="shared" si="686"/>
        <v>6395384.0171237458</v>
      </c>
    </row>
    <row r="5377" spans="1:21" x14ac:dyDescent="0.2">
      <c r="A5377">
        <v>5429</v>
      </c>
      <c r="B5377" s="16">
        <v>24</v>
      </c>
      <c r="C5377" s="16">
        <v>12</v>
      </c>
      <c r="D5377" s="16">
        <v>1999</v>
      </c>
      <c r="E5377" s="16">
        <v>36872</v>
      </c>
      <c r="F5377" t="s">
        <v>5285</v>
      </c>
      <c r="G5377">
        <v>27000</v>
      </c>
      <c r="H5377">
        <v>8231</v>
      </c>
      <c r="I5377">
        <v>8231</v>
      </c>
      <c r="J5377" s="8" t="str">
        <f t="shared" si="677"/>
        <v/>
      </c>
      <c r="K5377" s="8" t="str">
        <f t="shared" si="678"/>
        <v/>
      </c>
      <c r="L5377" s="8" t="str">
        <f t="shared" si="679"/>
        <v>Pink Narcissus</v>
      </c>
      <c r="M5377" s="8" t="str">
        <f t="shared" si="680"/>
        <v/>
      </c>
      <c r="N5377" s="8" t="str">
        <f t="shared" si="681"/>
        <v>Pink Narcissus</v>
      </c>
      <c r="O5377" s="10">
        <f>INDEX(cpi!$A$1:$M$106,MATCH($D5377,cpi!$A:$A,0),MATCH($C5377,cpi!$1:$1,0))</f>
        <v>168.3</v>
      </c>
      <c r="P5377" s="10">
        <f>cpi!$I$2</f>
        <v>245.51900000000001</v>
      </c>
      <c r="Q5377" s="10">
        <f t="shared" si="682"/>
        <v>1.4588175876411169</v>
      </c>
      <c r="R5377" s="8" t="str">
        <f t="shared" si="683"/>
        <v/>
      </c>
      <c r="S5377" s="11">
        <f t="shared" si="684"/>
        <v>39388.074866310155</v>
      </c>
      <c r="T5377" s="11">
        <f t="shared" si="685"/>
        <v>12007.527563874033</v>
      </c>
      <c r="U5377" s="11">
        <f t="shared" si="686"/>
        <v>12007.527563874033</v>
      </c>
    </row>
    <row r="5378" spans="1:21" x14ac:dyDescent="0.2">
      <c r="A5378">
        <v>5430</v>
      </c>
      <c r="B5378" s="16">
        <v>27</v>
      </c>
      <c r="C5378" s="16">
        <v>1</v>
      </c>
      <c r="D5378" s="16">
        <v>2017</v>
      </c>
      <c r="E5378" s="16">
        <v>43525</v>
      </c>
      <c r="F5378" t="s">
        <v>5286</v>
      </c>
      <c r="G5378">
        <v>27000</v>
      </c>
      <c r="H5378">
        <v>3547</v>
      </c>
      <c r="I5378">
        <v>3547</v>
      </c>
      <c r="J5378" s="8" t="str">
        <f t="shared" si="677"/>
        <v/>
      </c>
      <c r="K5378" s="8" t="str">
        <f t="shared" si="678"/>
        <v/>
      </c>
      <c r="L5378" s="8" t="str">
        <f t="shared" si="679"/>
        <v>Emily</v>
      </c>
      <c r="M5378" s="8" t="str">
        <f t="shared" si="680"/>
        <v/>
      </c>
      <c r="N5378" s="8" t="str">
        <f t="shared" si="681"/>
        <v>Emily</v>
      </c>
      <c r="O5378" s="10">
        <f>INDEX(cpi!$A$1:$M$106,MATCH($D5378,cpi!$A:$A,0),MATCH($C5378,cpi!$1:$1,0))</f>
        <v>242.839</v>
      </c>
      <c r="P5378" s="10">
        <f>cpi!$I$2</f>
        <v>245.51900000000001</v>
      </c>
      <c r="Q5378" s="10">
        <f t="shared" si="682"/>
        <v>1.0110361185806234</v>
      </c>
      <c r="R5378" s="8" t="str">
        <f t="shared" si="683"/>
        <v/>
      </c>
      <c r="S5378" s="11">
        <f t="shared" si="684"/>
        <v>27297.975201676833</v>
      </c>
      <c r="T5378" s="11">
        <f t="shared" si="685"/>
        <v>3586.1451126054712</v>
      </c>
      <c r="U5378" s="11">
        <f t="shared" si="686"/>
        <v>3586.1451126054712</v>
      </c>
    </row>
    <row r="5379" spans="1:21" x14ac:dyDescent="0.2">
      <c r="A5379">
        <v>5431</v>
      </c>
      <c r="B5379" s="16">
        <v>30</v>
      </c>
      <c r="C5379" s="16">
        <v>6</v>
      </c>
      <c r="D5379" s="16">
        <v>1972</v>
      </c>
      <c r="E5379" s="16">
        <v>27186</v>
      </c>
      <c r="F5379" t="s">
        <v>5287</v>
      </c>
      <c r="G5379">
        <v>25000</v>
      </c>
      <c r="H5379">
        <v>45000000</v>
      </c>
      <c r="I5379">
        <v>45000000</v>
      </c>
      <c r="J5379" s="8" t="str">
        <f t="shared" si="677"/>
        <v/>
      </c>
      <c r="K5379" s="8" t="str">
        <f t="shared" si="678"/>
        <v/>
      </c>
      <c r="L5379" s="8" t="str">
        <f t="shared" si="679"/>
        <v>Deep Throat</v>
      </c>
      <c r="M5379" s="8" t="str">
        <f t="shared" si="680"/>
        <v/>
      </c>
      <c r="N5379" s="8" t="str">
        <f t="shared" si="681"/>
        <v>Deep Throat</v>
      </c>
      <c r="O5379" s="10">
        <f>INDEX(cpi!$A$1:$M$106,MATCH($D5379,cpi!$A:$A,0),MATCH($C5379,cpi!$1:$1,0))</f>
        <v>41.7</v>
      </c>
      <c r="P5379" s="10">
        <f>cpi!$I$2</f>
        <v>245.51900000000001</v>
      </c>
      <c r="Q5379" s="10">
        <f t="shared" si="682"/>
        <v>5.8877458033573138</v>
      </c>
      <c r="R5379" s="8" t="str">
        <f t="shared" si="683"/>
        <v/>
      </c>
      <c r="S5379" s="11">
        <f t="shared" si="684"/>
        <v>147193.64508393285</v>
      </c>
      <c r="T5379" s="11">
        <f t="shared" si="685"/>
        <v>264948561.15107912</v>
      </c>
      <c r="U5379" s="11">
        <f t="shared" si="686"/>
        <v>264948561.15107912</v>
      </c>
    </row>
    <row r="5380" spans="1:21" x14ac:dyDescent="0.2">
      <c r="A5380">
        <v>5432</v>
      </c>
      <c r="B5380" s="16">
        <v>1</v>
      </c>
      <c r="C5380" s="16">
        <v>8</v>
      </c>
      <c r="D5380" s="16">
        <v>1997</v>
      </c>
      <c r="E5380" s="16">
        <v>35438</v>
      </c>
      <c r="F5380" t="s">
        <v>5288</v>
      </c>
      <c r="G5380">
        <v>25000</v>
      </c>
      <c r="H5380">
        <v>2883661</v>
      </c>
      <c r="I5380">
        <v>2883661</v>
      </c>
      <c r="J5380" s="8" t="str">
        <f t="shared" si="677"/>
        <v/>
      </c>
      <c r="K5380" s="8" t="str">
        <f t="shared" si="678"/>
        <v/>
      </c>
      <c r="L5380" s="8" t="str">
        <f t="shared" si="679"/>
        <v>In the Company of Men</v>
      </c>
      <c r="M5380" s="8" t="str">
        <f t="shared" si="680"/>
        <v/>
      </c>
      <c r="N5380" s="8" t="str">
        <f t="shared" si="681"/>
        <v>In the Company of Men</v>
      </c>
      <c r="O5380" s="10">
        <f>INDEX(cpi!$A$1:$M$106,MATCH($D5380,cpi!$A:$A,0),MATCH($C5380,cpi!$1:$1,0))</f>
        <v>160.80000000000001</v>
      </c>
      <c r="P5380" s="10">
        <f>cpi!$I$2</f>
        <v>245.51900000000001</v>
      </c>
      <c r="Q5380" s="10">
        <f t="shared" si="682"/>
        <v>1.5268594527363184</v>
      </c>
      <c r="R5380" s="8" t="str">
        <f t="shared" si="683"/>
        <v/>
      </c>
      <c r="S5380" s="11">
        <f t="shared" si="684"/>
        <v>38171.486318407959</v>
      </c>
      <c r="T5380" s="11">
        <f t="shared" si="685"/>
        <v>4402945.0563370651</v>
      </c>
      <c r="U5380" s="11">
        <f t="shared" si="686"/>
        <v>4402945.0563370651</v>
      </c>
    </row>
    <row r="5381" spans="1:21" x14ac:dyDescent="0.2">
      <c r="A5381">
        <v>5433</v>
      </c>
      <c r="B5381" s="16">
        <v>14</v>
      </c>
      <c r="C5381" s="16">
        <v>1</v>
      </c>
      <c r="D5381" s="16">
        <v>2000</v>
      </c>
      <c r="E5381" s="16">
        <v>36923</v>
      </c>
      <c r="F5381" t="s">
        <v>5289</v>
      </c>
      <c r="G5381">
        <v>25000</v>
      </c>
      <c r="H5381">
        <v>195043</v>
      </c>
      <c r="I5381">
        <v>195043</v>
      </c>
      <c r="J5381" s="8" t="str">
        <f t="shared" si="677"/>
        <v/>
      </c>
      <c r="K5381" s="8" t="str">
        <f t="shared" si="678"/>
        <v/>
      </c>
      <c r="L5381" s="8" t="str">
        <f t="shared" si="679"/>
        <v>The Terrorist</v>
      </c>
      <c r="M5381" s="8" t="str">
        <f t="shared" si="680"/>
        <v/>
      </c>
      <c r="N5381" s="8" t="str">
        <f t="shared" si="681"/>
        <v>The Terrorist</v>
      </c>
      <c r="O5381" s="10">
        <f>INDEX(cpi!$A$1:$M$106,MATCH($D5381,cpi!$A:$A,0),MATCH($C5381,cpi!$1:$1,0))</f>
        <v>168.8</v>
      </c>
      <c r="P5381" s="10">
        <f>cpi!$I$2</f>
        <v>245.51900000000001</v>
      </c>
      <c r="Q5381" s="10">
        <f t="shared" si="682"/>
        <v>1.4544964454976304</v>
      </c>
      <c r="R5381" s="8" t="str">
        <f t="shared" si="683"/>
        <v/>
      </c>
      <c r="S5381" s="11">
        <f t="shared" si="684"/>
        <v>36362.411137440758</v>
      </c>
      <c r="T5381" s="11">
        <f t="shared" si="685"/>
        <v>283689.35021919431</v>
      </c>
      <c r="U5381" s="11">
        <f t="shared" si="686"/>
        <v>283689.35021919431</v>
      </c>
    </row>
    <row r="5382" spans="1:21" x14ac:dyDescent="0.2">
      <c r="A5382">
        <v>5434</v>
      </c>
      <c r="B5382" s="16">
        <v>1</v>
      </c>
      <c r="C5382" s="16">
        <v>9</v>
      </c>
      <c r="D5382" s="16">
        <v>2015</v>
      </c>
      <c r="E5382" s="16">
        <v>42013</v>
      </c>
      <c r="F5382" t="s">
        <v>5290</v>
      </c>
      <c r="G5382">
        <v>25000</v>
      </c>
      <c r="H5382">
        <v>0</v>
      </c>
      <c r="I5382">
        <v>428923</v>
      </c>
      <c r="J5382" s="8" t="str">
        <f t="shared" si="677"/>
        <v/>
      </c>
      <c r="K5382" s="8" t="str">
        <f t="shared" si="678"/>
        <v/>
      </c>
      <c r="L5382" s="8" t="str">
        <f t="shared" si="679"/>
        <v>Backmask</v>
      </c>
      <c r="M5382" s="8" t="str">
        <f t="shared" si="680"/>
        <v/>
      </c>
      <c r="N5382" s="8" t="str">
        <f t="shared" si="681"/>
        <v>Backmask</v>
      </c>
      <c r="O5382" s="10">
        <f>INDEX(cpi!$A$1:$M$106,MATCH($D5382,cpi!$A:$A,0),MATCH($C5382,cpi!$1:$1,0))</f>
        <v>237.94499999999999</v>
      </c>
      <c r="P5382" s="10">
        <f>cpi!$I$2</f>
        <v>245.51900000000001</v>
      </c>
      <c r="Q5382" s="10">
        <f t="shared" si="682"/>
        <v>1.0318308852886171</v>
      </c>
      <c r="R5382" s="8" t="str">
        <f t="shared" si="683"/>
        <v/>
      </c>
      <c r="S5382" s="11">
        <f t="shared" si="684"/>
        <v>25795.772132215428</v>
      </c>
      <c r="T5382" s="11">
        <f t="shared" si="685"/>
        <v>0</v>
      </c>
      <c r="U5382" s="11">
        <f t="shared" si="686"/>
        <v>442575.9988106495</v>
      </c>
    </row>
    <row r="5383" spans="1:21" x14ac:dyDescent="0.2">
      <c r="A5383">
        <v>5435</v>
      </c>
      <c r="B5383" s="16">
        <v>13</v>
      </c>
      <c r="C5383" s="16">
        <v>6</v>
      </c>
      <c r="D5383" s="16">
        <v>2003</v>
      </c>
      <c r="E5383" s="16">
        <v>37992</v>
      </c>
      <c r="F5383" t="s">
        <v>5291</v>
      </c>
      <c r="G5383">
        <v>25000</v>
      </c>
      <c r="H5383">
        <v>0</v>
      </c>
      <c r="I5383">
        <v>0</v>
      </c>
      <c r="J5383" s="8">
        <f t="shared" si="677"/>
        <v>1</v>
      </c>
      <c r="K5383" s="8" t="str">
        <f t="shared" si="678"/>
        <v/>
      </c>
      <c r="L5383" s="8" t="str">
        <f t="shared" si="679"/>
        <v>Manito</v>
      </c>
      <c r="M5383" s="8" t="str">
        <f t="shared" si="680"/>
        <v/>
      </c>
      <c r="N5383" s="8" t="str">
        <f t="shared" si="681"/>
        <v>Manito</v>
      </c>
      <c r="O5383" s="10">
        <f>INDEX(cpi!$A$1:$M$106,MATCH($D5383,cpi!$A:$A,0),MATCH($C5383,cpi!$1:$1,0))</f>
        <v>183.7</v>
      </c>
      <c r="P5383" s="10">
        <f>cpi!$I$2</f>
        <v>245.51900000000001</v>
      </c>
      <c r="Q5383" s="10">
        <f t="shared" si="682"/>
        <v>1.3365215024496462</v>
      </c>
      <c r="R5383" s="8" t="str">
        <f t="shared" si="683"/>
        <v/>
      </c>
      <c r="S5383" s="11">
        <f t="shared" si="684"/>
        <v>33413.037561241152</v>
      </c>
      <c r="T5383" s="11">
        <f t="shared" si="685"/>
        <v>0</v>
      </c>
      <c r="U5383" s="11">
        <f t="shared" si="686"/>
        <v>0</v>
      </c>
    </row>
    <row r="5384" spans="1:21" x14ac:dyDescent="0.2">
      <c r="A5384">
        <v>5436</v>
      </c>
      <c r="B5384" s="16">
        <v>21</v>
      </c>
      <c r="C5384" s="16">
        <v>4</v>
      </c>
      <c r="D5384" s="16">
        <v>2015</v>
      </c>
      <c r="E5384" s="16">
        <v>42617</v>
      </c>
      <c r="F5384" t="s">
        <v>5292</v>
      </c>
      <c r="G5384">
        <v>25000</v>
      </c>
      <c r="H5384">
        <v>0</v>
      </c>
      <c r="I5384">
        <v>0</v>
      </c>
      <c r="J5384" s="8">
        <f t="shared" si="677"/>
        <v>1</v>
      </c>
      <c r="K5384" s="8" t="str">
        <f t="shared" si="678"/>
        <v/>
      </c>
      <c r="L5384" s="8" t="str">
        <f t="shared" si="679"/>
        <v>Ten</v>
      </c>
      <c r="M5384" s="8" t="str">
        <f t="shared" si="680"/>
        <v/>
      </c>
      <c r="N5384" s="8" t="str">
        <f t="shared" si="681"/>
        <v>Ten</v>
      </c>
      <c r="O5384" s="10">
        <f>INDEX(cpi!$A$1:$M$106,MATCH($D5384,cpi!$A:$A,0),MATCH($C5384,cpi!$1:$1,0))</f>
        <v>236.59899999999999</v>
      </c>
      <c r="P5384" s="10">
        <f>cpi!$I$2</f>
        <v>245.51900000000001</v>
      </c>
      <c r="Q5384" s="10">
        <f t="shared" si="682"/>
        <v>1.0377009201222323</v>
      </c>
      <c r="R5384" s="8" t="str">
        <f t="shared" si="683"/>
        <v/>
      </c>
      <c r="S5384" s="11">
        <f t="shared" si="684"/>
        <v>25942.523003055805</v>
      </c>
      <c r="T5384" s="11">
        <f t="shared" si="685"/>
        <v>0</v>
      </c>
      <c r="U5384" s="11">
        <f t="shared" si="686"/>
        <v>0</v>
      </c>
    </row>
    <row r="5385" spans="1:21" x14ac:dyDescent="0.2">
      <c r="A5385">
        <v>5437</v>
      </c>
      <c r="B5385" s="16">
        <v>1</v>
      </c>
      <c r="C5385" s="16">
        <v>12</v>
      </c>
      <c r="D5385" s="16">
        <v>2015</v>
      </c>
      <c r="E5385" s="16">
        <v>42016</v>
      </c>
      <c r="F5385" t="s">
        <v>5293</v>
      </c>
      <c r="G5385">
        <v>25000</v>
      </c>
      <c r="H5385">
        <v>0</v>
      </c>
      <c r="I5385">
        <v>0</v>
      </c>
      <c r="J5385" s="8">
        <f t="shared" si="677"/>
        <v>1</v>
      </c>
      <c r="K5385" s="8" t="str">
        <f t="shared" si="678"/>
        <v/>
      </c>
      <c r="L5385" s="8" t="str">
        <f t="shared" si="679"/>
        <v>Dutch Kills</v>
      </c>
      <c r="M5385" s="8" t="str">
        <f t="shared" si="680"/>
        <v/>
      </c>
      <c r="N5385" s="8" t="str">
        <f t="shared" si="681"/>
        <v>Dutch Kills</v>
      </c>
      <c r="O5385" s="10">
        <f>INDEX(cpi!$A$1:$M$106,MATCH($D5385,cpi!$A:$A,0),MATCH($C5385,cpi!$1:$1,0))</f>
        <v>236.52500000000001</v>
      </c>
      <c r="P5385" s="10">
        <f>cpi!$I$2</f>
        <v>245.51900000000001</v>
      </c>
      <c r="Q5385" s="10">
        <f t="shared" si="682"/>
        <v>1.0380255786914703</v>
      </c>
      <c r="R5385" s="8" t="str">
        <f t="shared" si="683"/>
        <v/>
      </c>
      <c r="S5385" s="11">
        <f t="shared" si="684"/>
        <v>25950.639467286757</v>
      </c>
      <c r="T5385" s="11">
        <f t="shared" si="685"/>
        <v>0</v>
      </c>
      <c r="U5385" s="11">
        <f t="shared" si="686"/>
        <v>0</v>
      </c>
    </row>
    <row r="5386" spans="1:21" x14ac:dyDescent="0.2">
      <c r="A5386">
        <v>5438</v>
      </c>
      <c r="B5386" s="16">
        <v>1</v>
      </c>
      <c r="C5386" s="16">
        <v>8</v>
      </c>
      <c r="D5386" s="16">
        <v>1991</v>
      </c>
      <c r="E5386" s="16">
        <v>33246</v>
      </c>
      <c r="F5386" t="s">
        <v>5294</v>
      </c>
      <c r="G5386">
        <v>23000</v>
      </c>
      <c r="H5386">
        <v>1227508</v>
      </c>
      <c r="I5386">
        <v>1227508</v>
      </c>
      <c r="J5386" s="8" t="str">
        <f t="shared" si="677"/>
        <v/>
      </c>
      <c r="K5386" s="8" t="str">
        <f t="shared" si="678"/>
        <v/>
      </c>
      <c r="L5386" s="8" t="str">
        <f t="shared" si="679"/>
        <v>Slacker</v>
      </c>
      <c r="M5386" s="8" t="str">
        <f t="shared" si="680"/>
        <v/>
      </c>
      <c r="N5386" s="8" t="str">
        <f t="shared" si="681"/>
        <v>Slacker</v>
      </c>
      <c r="O5386" s="10">
        <f>INDEX(cpi!$A$1:$M$106,MATCH($D5386,cpi!$A:$A,0),MATCH($C5386,cpi!$1:$1,0))</f>
        <v>136.6</v>
      </c>
      <c r="P5386" s="10">
        <f>cpi!$I$2</f>
        <v>245.51900000000001</v>
      </c>
      <c r="Q5386" s="10">
        <f t="shared" si="682"/>
        <v>1.7973572474377746</v>
      </c>
      <c r="R5386" s="8" t="str">
        <f t="shared" si="683"/>
        <v/>
      </c>
      <c r="S5386" s="11">
        <f t="shared" si="684"/>
        <v>41339.216691068817</v>
      </c>
      <c r="T5386" s="11">
        <f t="shared" si="685"/>
        <v>2206270.4000878478</v>
      </c>
      <c r="U5386" s="11">
        <f t="shared" si="686"/>
        <v>2206270.4000878478</v>
      </c>
    </row>
    <row r="5387" spans="1:21" x14ac:dyDescent="0.2">
      <c r="A5387">
        <v>5439</v>
      </c>
      <c r="B5387" s="16">
        <v>31</v>
      </c>
      <c r="C5387" s="16">
        <v>12</v>
      </c>
      <c r="D5387" s="16">
        <v>2014</v>
      </c>
      <c r="E5387" s="16">
        <v>42563</v>
      </c>
      <c r="F5387" t="s">
        <v>5295</v>
      </c>
      <c r="G5387">
        <v>22000</v>
      </c>
      <c r="H5387">
        <v>0</v>
      </c>
      <c r="I5387">
        <v>0</v>
      </c>
      <c r="J5387" s="8">
        <f t="shared" si="677"/>
        <v>1</v>
      </c>
      <c r="K5387" s="8" t="str">
        <f t="shared" si="678"/>
        <v/>
      </c>
      <c r="L5387" s="8" t="str">
        <f t="shared" si="679"/>
        <v>Dry Spell</v>
      </c>
      <c r="M5387" s="8" t="str">
        <f t="shared" si="680"/>
        <v/>
      </c>
      <c r="N5387" s="8" t="str">
        <f t="shared" si="681"/>
        <v>Dry Spell</v>
      </c>
      <c r="O5387" s="10">
        <f>INDEX(cpi!$A$1:$M$106,MATCH($D5387,cpi!$A:$A,0),MATCH($C5387,cpi!$1:$1,0))</f>
        <v>234.81200000000001</v>
      </c>
      <c r="P5387" s="10">
        <f>cpi!$I$2</f>
        <v>245.51900000000001</v>
      </c>
      <c r="Q5387" s="10">
        <f t="shared" si="682"/>
        <v>1.0455981806721972</v>
      </c>
      <c r="R5387" s="8" t="str">
        <f t="shared" si="683"/>
        <v/>
      </c>
      <c r="S5387" s="11">
        <f t="shared" si="684"/>
        <v>23003.159974788337</v>
      </c>
      <c r="T5387" s="11">
        <f t="shared" si="685"/>
        <v>0</v>
      </c>
      <c r="U5387" s="11">
        <f t="shared" si="686"/>
        <v>0</v>
      </c>
    </row>
    <row r="5388" spans="1:21" x14ac:dyDescent="0.2">
      <c r="A5388">
        <v>5440</v>
      </c>
      <c r="B5388" s="16">
        <v>31</v>
      </c>
      <c r="C5388" s="16">
        <v>12</v>
      </c>
      <c r="D5388" s="16">
        <v>2003</v>
      </c>
      <c r="E5388" s="16">
        <v>38545</v>
      </c>
      <c r="F5388" t="s">
        <v>5296</v>
      </c>
      <c r="G5388">
        <v>20000</v>
      </c>
      <c r="H5388">
        <v>0</v>
      </c>
      <c r="I5388">
        <v>0</v>
      </c>
      <c r="J5388" s="8">
        <f t="shared" si="677"/>
        <v>1</v>
      </c>
      <c r="K5388" s="8" t="str">
        <f t="shared" si="678"/>
        <v/>
      </c>
      <c r="L5388" s="8" t="str">
        <f t="shared" si="679"/>
        <v>Flywheel</v>
      </c>
      <c r="M5388" s="8" t="str">
        <f t="shared" si="680"/>
        <v/>
      </c>
      <c r="N5388" s="8" t="str">
        <f t="shared" si="681"/>
        <v>Flywheel</v>
      </c>
      <c r="O5388" s="10">
        <f>INDEX(cpi!$A$1:$M$106,MATCH($D5388,cpi!$A:$A,0),MATCH($C5388,cpi!$1:$1,0))</f>
        <v>184.3</v>
      </c>
      <c r="P5388" s="10">
        <f>cpi!$I$2</f>
        <v>245.51900000000001</v>
      </c>
      <c r="Q5388" s="10">
        <f t="shared" si="682"/>
        <v>1.3321703743895821</v>
      </c>
      <c r="R5388" s="8" t="str">
        <f t="shared" si="683"/>
        <v/>
      </c>
      <c r="S5388" s="11">
        <f t="shared" si="684"/>
        <v>26643.407487791643</v>
      </c>
      <c r="T5388" s="11">
        <f t="shared" si="685"/>
        <v>0</v>
      </c>
      <c r="U5388" s="11">
        <f t="shared" si="686"/>
        <v>0</v>
      </c>
    </row>
    <row r="5389" spans="1:21" x14ac:dyDescent="0.2">
      <c r="A5389">
        <v>5441</v>
      </c>
      <c r="B5389" s="16">
        <v>4</v>
      </c>
      <c r="C5389" s="16">
        <v>1</v>
      </c>
      <c r="D5389" s="16">
        <v>2013</v>
      </c>
      <c r="E5389" s="16">
        <v>41365</v>
      </c>
      <c r="F5389" t="s">
        <v>5297</v>
      </c>
      <c r="G5389">
        <v>20000</v>
      </c>
      <c r="H5389">
        <v>0</v>
      </c>
      <c r="I5389">
        <v>0</v>
      </c>
      <c r="J5389" s="8">
        <f t="shared" si="677"/>
        <v>1</v>
      </c>
      <c r="K5389" s="8" t="str">
        <f t="shared" si="678"/>
        <v/>
      </c>
      <c r="L5389" s="8" t="str">
        <f t="shared" si="679"/>
        <v>All Superheroes Must Die</v>
      </c>
      <c r="M5389" s="8" t="str">
        <f t="shared" si="680"/>
        <v/>
      </c>
      <c r="N5389" s="8" t="str">
        <f t="shared" si="681"/>
        <v>All Superheroes Must Die</v>
      </c>
      <c r="O5389" s="10">
        <f>INDEX(cpi!$A$1:$M$106,MATCH($D5389,cpi!$A:$A,0),MATCH($C5389,cpi!$1:$1,0))</f>
        <v>230.28</v>
      </c>
      <c r="P5389" s="10">
        <f>cpi!$I$2</f>
        <v>245.51900000000001</v>
      </c>
      <c r="Q5389" s="10">
        <f t="shared" si="682"/>
        <v>1.0661759597012332</v>
      </c>
      <c r="R5389" s="8" t="str">
        <f t="shared" si="683"/>
        <v/>
      </c>
      <c r="S5389" s="11">
        <f t="shared" si="684"/>
        <v>21323.519194024666</v>
      </c>
      <c r="T5389" s="11">
        <f t="shared" si="685"/>
        <v>0</v>
      </c>
      <c r="U5389" s="11">
        <f t="shared" si="686"/>
        <v>0</v>
      </c>
    </row>
    <row r="5390" spans="1:21" x14ac:dyDescent="0.2">
      <c r="A5390">
        <v>5442</v>
      </c>
      <c r="B5390" s="16">
        <v>21</v>
      </c>
      <c r="C5390" s="16">
        <v>4</v>
      </c>
      <c r="D5390" s="16">
        <v>2015</v>
      </c>
      <c r="E5390" s="16">
        <v>42617</v>
      </c>
      <c r="F5390" t="s">
        <v>5298</v>
      </c>
      <c r="G5390">
        <v>20000</v>
      </c>
      <c r="H5390">
        <v>0</v>
      </c>
      <c r="I5390">
        <v>0</v>
      </c>
      <c r="J5390" s="8">
        <f t="shared" si="677"/>
        <v>1</v>
      </c>
      <c r="K5390" s="8" t="str">
        <f t="shared" si="678"/>
        <v/>
      </c>
      <c r="L5390" s="8" t="str">
        <f t="shared" si="679"/>
        <v>The Front Man</v>
      </c>
      <c r="M5390" s="8" t="str">
        <f t="shared" si="680"/>
        <v/>
      </c>
      <c r="N5390" s="8" t="str">
        <f t="shared" si="681"/>
        <v>The Front Man</v>
      </c>
      <c r="O5390" s="10">
        <f>INDEX(cpi!$A$1:$M$106,MATCH($D5390,cpi!$A:$A,0),MATCH($C5390,cpi!$1:$1,0))</f>
        <v>236.59899999999999</v>
      </c>
      <c r="P5390" s="10">
        <f>cpi!$I$2</f>
        <v>245.51900000000001</v>
      </c>
      <c r="Q5390" s="10">
        <f t="shared" si="682"/>
        <v>1.0377009201222323</v>
      </c>
      <c r="R5390" s="8" t="str">
        <f t="shared" si="683"/>
        <v/>
      </c>
      <c r="S5390" s="11">
        <f t="shared" si="684"/>
        <v>20754.018402444646</v>
      </c>
      <c r="T5390" s="11">
        <f t="shared" si="685"/>
        <v>0</v>
      </c>
      <c r="U5390" s="11">
        <f t="shared" si="686"/>
        <v>0</v>
      </c>
    </row>
    <row r="5391" spans="1:21" x14ac:dyDescent="0.2">
      <c r="A5391">
        <v>5443</v>
      </c>
      <c r="B5391" s="16">
        <v>25</v>
      </c>
      <c r="C5391" s="16">
        <v>11</v>
      </c>
      <c r="D5391" s="16">
        <v>2011</v>
      </c>
      <c r="E5391" s="16">
        <v>41285</v>
      </c>
      <c r="F5391" t="s">
        <v>5299</v>
      </c>
      <c r="G5391">
        <v>17300</v>
      </c>
      <c r="H5391">
        <v>0</v>
      </c>
      <c r="I5391">
        <v>0</v>
      </c>
      <c r="J5391" s="8">
        <f t="shared" si="677"/>
        <v>1</v>
      </c>
      <c r="K5391" s="8" t="str">
        <f t="shared" si="678"/>
        <v/>
      </c>
      <c r="L5391" s="8" t="str">
        <f t="shared" si="679"/>
        <v>The Ridges</v>
      </c>
      <c r="M5391" s="8" t="str">
        <f t="shared" si="680"/>
        <v/>
      </c>
      <c r="N5391" s="8" t="str">
        <f t="shared" si="681"/>
        <v>The Ridges</v>
      </c>
      <c r="O5391" s="10">
        <f>INDEX(cpi!$A$1:$M$106,MATCH($D5391,cpi!$A:$A,0),MATCH($C5391,cpi!$1:$1,0))</f>
        <v>226.23</v>
      </c>
      <c r="P5391" s="10">
        <f>cpi!$I$2</f>
        <v>245.51900000000001</v>
      </c>
      <c r="Q5391" s="10">
        <f t="shared" si="682"/>
        <v>1.085262785660611</v>
      </c>
      <c r="R5391" s="8" t="str">
        <f t="shared" si="683"/>
        <v/>
      </c>
      <c r="S5391" s="11">
        <f t="shared" si="684"/>
        <v>18775.04619192857</v>
      </c>
      <c r="T5391" s="11">
        <f t="shared" si="685"/>
        <v>0</v>
      </c>
      <c r="U5391" s="11">
        <f t="shared" si="686"/>
        <v>0</v>
      </c>
    </row>
    <row r="5392" spans="1:21" x14ac:dyDescent="0.2">
      <c r="A5392">
        <v>5444</v>
      </c>
      <c r="B5392" s="16">
        <v>2</v>
      </c>
      <c r="C5392" s="16">
        <v>6</v>
      </c>
      <c r="D5392" s="16">
        <v>2006</v>
      </c>
      <c r="E5392" s="16">
        <v>38754</v>
      </c>
      <c r="F5392" t="s">
        <v>5300</v>
      </c>
      <c r="G5392">
        <v>15000</v>
      </c>
      <c r="H5392">
        <v>194523</v>
      </c>
      <c r="I5392">
        <v>195254</v>
      </c>
      <c r="J5392" s="8" t="str">
        <f t="shared" si="677"/>
        <v/>
      </c>
      <c r="K5392" s="8" t="str">
        <f t="shared" si="678"/>
        <v/>
      </c>
      <c r="L5392" s="8" t="str">
        <f t="shared" si="679"/>
        <v>The Puffy Chair</v>
      </c>
      <c r="M5392" s="8" t="str">
        <f t="shared" si="680"/>
        <v/>
      </c>
      <c r="N5392" s="8" t="str">
        <f t="shared" si="681"/>
        <v>The Puffy Chair</v>
      </c>
      <c r="O5392" s="10">
        <f>INDEX(cpi!$A$1:$M$106,MATCH($D5392,cpi!$A:$A,0),MATCH($C5392,cpi!$1:$1,0))</f>
        <v>202.9</v>
      </c>
      <c r="P5392" s="10">
        <f>cpi!$I$2</f>
        <v>245.51900000000001</v>
      </c>
      <c r="Q5392" s="10">
        <f t="shared" si="682"/>
        <v>1.2100492853622473</v>
      </c>
      <c r="R5392" s="8" t="str">
        <f t="shared" si="683"/>
        <v/>
      </c>
      <c r="S5392" s="11">
        <f t="shared" si="684"/>
        <v>18150.739280433711</v>
      </c>
      <c r="T5392" s="11">
        <f t="shared" si="685"/>
        <v>235382.41713652044</v>
      </c>
      <c r="U5392" s="11">
        <f t="shared" si="686"/>
        <v>236266.96316412024</v>
      </c>
    </row>
    <row r="5393" spans="1:21" x14ac:dyDescent="0.2">
      <c r="A5393">
        <v>5445</v>
      </c>
      <c r="B5393" s="16">
        <v>2</v>
      </c>
      <c r="C5393" s="16">
        <v>4</v>
      </c>
      <c r="D5393" s="16">
        <v>2010</v>
      </c>
      <c r="E5393" s="16">
        <v>40213</v>
      </c>
      <c r="F5393" t="s">
        <v>5301</v>
      </c>
      <c r="G5393">
        <v>15000</v>
      </c>
      <c r="H5393">
        <v>115592</v>
      </c>
      <c r="I5393">
        <v>115592</v>
      </c>
      <c r="J5393" s="8" t="str">
        <f t="shared" si="677"/>
        <v/>
      </c>
      <c r="K5393" s="8" t="str">
        <f t="shared" si="678"/>
        <v/>
      </c>
      <c r="L5393" s="8" t="str">
        <f t="shared" si="679"/>
        <v>Breaking Upwards</v>
      </c>
      <c r="M5393" s="8" t="str">
        <f t="shared" si="680"/>
        <v/>
      </c>
      <c r="N5393" s="8" t="str">
        <f t="shared" si="681"/>
        <v>Breaking Upwards</v>
      </c>
      <c r="O5393" s="10">
        <f>INDEX(cpi!$A$1:$M$106,MATCH($D5393,cpi!$A:$A,0),MATCH($C5393,cpi!$1:$1,0))</f>
        <v>218.00899999999999</v>
      </c>
      <c r="P5393" s="10">
        <f>cpi!$I$2</f>
        <v>245.51900000000001</v>
      </c>
      <c r="Q5393" s="10">
        <f t="shared" si="682"/>
        <v>1.1261874509767946</v>
      </c>
      <c r="R5393" s="8" t="str">
        <f t="shared" si="683"/>
        <v/>
      </c>
      <c r="S5393" s="11">
        <f t="shared" si="684"/>
        <v>16892.81176465192</v>
      </c>
      <c r="T5393" s="11">
        <f t="shared" si="685"/>
        <v>130178.25983330964</v>
      </c>
      <c r="U5393" s="11">
        <f t="shared" si="686"/>
        <v>130178.25983330964</v>
      </c>
    </row>
    <row r="5394" spans="1:21" x14ac:dyDescent="0.2">
      <c r="A5394">
        <v>5446</v>
      </c>
      <c r="B5394" s="16">
        <v>31</v>
      </c>
      <c r="C5394" s="16">
        <v>12</v>
      </c>
      <c r="D5394" s="16">
        <v>2014</v>
      </c>
      <c r="E5394" s="16">
        <v>42563</v>
      </c>
      <c r="F5394" t="s">
        <v>5302</v>
      </c>
      <c r="G5394">
        <v>15000</v>
      </c>
      <c r="H5394">
        <v>0</v>
      </c>
      <c r="I5394">
        <v>0</v>
      </c>
      <c r="J5394" s="8">
        <f t="shared" si="677"/>
        <v>1</v>
      </c>
      <c r="K5394" s="8" t="str">
        <f t="shared" si="678"/>
        <v/>
      </c>
      <c r="L5394" s="8" t="str">
        <f t="shared" si="679"/>
        <v>Stories of Our Lives</v>
      </c>
      <c r="M5394" s="8" t="str">
        <f t="shared" si="680"/>
        <v/>
      </c>
      <c r="N5394" s="8" t="str">
        <f t="shared" si="681"/>
        <v>Stories of Our Lives</v>
      </c>
      <c r="O5394" s="10">
        <f>INDEX(cpi!$A$1:$M$106,MATCH($D5394,cpi!$A:$A,0),MATCH($C5394,cpi!$1:$1,0))</f>
        <v>234.81200000000001</v>
      </c>
      <c r="P5394" s="10">
        <f>cpi!$I$2</f>
        <v>245.51900000000001</v>
      </c>
      <c r="Q5394" s="10">
        <f t="shared" si="682"/>
        <v>1.0455981806721972</v>
      </c>
      <c r="R5394" s="8" t="str">
        <f t="shared" si="683"/>
        <v/>
      </c>
      <c r="S5394" s="11">
        <f t="shared" si="684"/>
        <v>15683.972710082959</v>
      </c>
      <c r="T5394" s="11">
        <f t="shared" si="685"/>
        <v>0</v>
      </c>
      <c r="U5394" s="11">
        <f t="shared" si="686"/>
        <v>0</v>
      </c>
    </row>
    <row r="5395" spans="1:21" x14ac:dyDescent="0.2">
      <c r="A5395">
        <v>5447</v>
      </c>
      <c r="B5395" s="16">
        <v>11</v>
      </c>
      <c r="C5395" s="16">
        <v>4</v>
      </c>
      <c r="D5395" s="16">
        <v>1997</v>
      </c>
      <c r="E5395" s="16">
        <v>35738</v>
      </c>
      <c r="F5395" t="s">
        <v>5303</v>
      </c>
      <c r="G5395">
        <v>12000</v>
      </c>
      <c r="H5395">
        <v>413802</v>
      </c>
      <c r="I5395">
        <v>413802</v>
      </c>
      <c r="J5395" s="8" t="str">
        <f t="shared" si="677"/>
        <v/>
      </c>
      <c r="K5395" s="8" t="str">
        <f t="shared" si="678"/>
        <v/>
      </c>
      <c r="L5395" s="8" t="str">
        <f t="shared" si="679"/>
        <v>Pink Flamingos</v>
      </c>
      <c r="M5395" s="8" t="str">
        <f t="shared" si="680"/>
        <v/>
      </c>
      <c r="N5395" s="8" t="str">
        <f t="shared" si="681"/>
        <v>Pink Flamingos</v>
      </c>
      <c r="O5395" s="10">
        <f>INDEX(cpi!$A$1:$M$106,MATCH($D5395,cpi!$A:$A,0),MATCH($C5395,cpi!$1:$1,0))</f>
        <v>160.19999999999999</v>
      </c>
      <c r="P5395" s="10">
        <f>cpi!$I$2</f>
        <v>245.51900000000001</v>
      </c>
      <c r="Q5395" s="10">
        <f t="shared" si="682"/>
        <v>1.532578027465668</v>
      </c>
      <c r="R5395" s="8" t="str">
        <f t="shared" si="683"/>
        <v/>
      </c>
      <c r="S5395" s="11">
        <f t="shared" si="684"/>
        <v>18390.936329588014</v>
      </c>
      <c r="T5395" s="11">
        <f t="shared" si="685"/>
        <v>634183.8529213483</v>
      </c>
      <c r="U5395" s="11">
        <f t="shared" si="686"/>
        <v>634183.8529213483</v>
      </c>
    </row>
    <row r="5396" spans="1:21" x14ac:dyDescent="0.2">
      <c r="A5396">
        <v>5448</v>
      </c>
      <c r="B5396" s="16">
        <v>28</v>
      </c>
      <c r="C5396" s="16">
        <v>4</v>
      </c>
      <c r="D5396" s="16">
        <v>2006</v>
      </c>
      <c r="E5396" s="16">
        <v>39542</v>
      </c>
      <c r="F5396" t="s">
        <v>5304</v>
      </c>
      <c r="G5396">
        <v>12000</v>
      </c>
      <c r="H5396">
        <v>1336</v>
      </c>
      <c r="I5396">
        <v>1336</v>
      </c>
      <c r="J5396" s="8" t="str">
        <f t="shared" si="677"/>
        <v/>
      </c>
      <c r="K5396" s="8" t="str">
        <f t="shared" si="678"/>
        <v/>
      </c>
      <c r="L5396" s="8" t="str">
        <f t="shared" si="679"/>
        <v>Grip: A Criminal's Story</v>
      </c>
      <c r="M5396" s="8" t="str">
        <f t="shared" si="680"/>
        <v/>
      </c>
      <c r="N5396" s="8" t="str">
        <f t="shared" si="681"/>
        <v>Grip: A Criminal's Story</v>
      </c>
      <c r="O5396" s="10">
        <f>INDEX(cpi!$A$1:$M$106,MATCH($D5396,cpi!$A:$A,0),MATCH($C5396,cpi!$1:$1,0))</f>
        <v>201.5</v>
      </c>
      <c r="P5396" s="10">
        <f>cpi!$I$2</f>
        <v>245.51900000000001</v>
      </c>
      <c r="Q5396" s="10">
        <f t="shared" si="682"/>
        <v>1.2184565756823822</v>
      </c>
      <c r="R5396" s="8" t="str">
        <f t="shared" si="683"/>
        <v/>
      </c>
      <c r="S5396" s="11">
        <f t="shared" si="684"/>
        <v>14621.478908188587</v>
      </c>
      <c r="T5396" s="11">
        <f t="shared" si="685"/>
        <v>1627.8579851116626</v>
      </c>
      <c r="U5396" s="11">
        <f t="shared" si="686"/>
        <v>1627.8579851116626</v>
      </c>
    </row>
    <row r="5397" spans="1:21" x14ac:dyDescent="0.2">
      <c r="A5397">
        <v>5449</v>
      </c>
      <c r="B5397" s="16">
        <v>31</v>
      </c>
      <c r="C5397" s="16">
        <v>12</v>
      </c>
      <c r="D5397" s="16">
        <v>2007</v>
      </c>
      <c r="E5397" s="16">
        <v>40006</v>
      </c>
      <c r="F5397" t="s">
        <v>5305</v>
      </c>
      <c r="G5397">
        <v>12000</v>
      </c>
      <c r="H5397">
        <v>0</v>
      </c>
      <c r="I5397">
        <v>0</v>
      </c>
      <c r="J5397" s="8">
        <f t="shared" si="677"/>
        <v>1</v>
      </c>
      <c r="K5397" s="8" t="str">
        <f t="shared" si="678"/>
        <v/>
      </c>
      <c r="L5397" s="8" t="str">
        <f t="shared" si="679"/>
        <v>Tin Can Man</v>
      </c>
      <c r="M5397" s="8" t="str">
        <f t="shared" si="680"/>
        <v/>
      </c>
      <c r="N5397" s="8" t="str">
        <f t="shared" si="681"/>
        <v>Tin Can Man</v>
      </c>
      <c r="O5397" s="10">
        <f>INDEX(cpi!$A$1:$M$106,MATCH($D5397,cpi!$A:$A,0),MATCH($C5397,cpi!$1:$1,0))</f>
        <v>210.036</v>
      </c>
      <c r="P5397" s="10">
        <f>cpi!$I$2</f>
        <v>245.51900000000001</v>
      </c>
      <c r="Q5397" s="10">
        <f t="shared" si="682"/>
        <v>1.1689377059170809</v>
      </c>
      <c r="R5397" s="8" t="str">
        <f t="shared" si="683"/>
        <v/>
      </c>
      <c r="S5397" s="11">
        <f t="shared" si="684"/>
        <v>14027.252471004971</v>
      </c>
      <c r="T5397" s="11">
        <f t="shared" si="685"/>
        <v>0</v>
      </c>
      <c r="U5397" s="11">
        <f t="shared" si="686"/>
        <v>0</v>
      </c>
    </row>
    <row r="5398" spans="1:21" x14ac:dyDescent="0.2">
      <c r="A5398">
        <v>5450</v>
      </c>
      <c r="B5398" s="16">
        <v>9</v>
      </c>
      <c r="C5398" s="16">
        <v>3</v>
      </c>
      <c r="D5398" s="16">
        <v>2001</v>
      </c>
      <c r="E5398" s="16">
        <v>37137</v>
      </c>
      <c r="F5398" t="s">
        <v>5306</v>
      </c>
      <c r="G5398">
        <v>10000</v>
      </c>
      <c r="H5398">
        <v>673780</v>
      </c>
      <c r="I5398">
        <v>673780</v>
      </c>
      <c r="J5398" s="8" t="str">
        <f t="shared" si="677"/>
        <v/>
      </c>
      <c r="K5398" s="8" t="str">
        <f t="shared" si="678"/>
        <v/>
      </c>
      <c r="L5398" s="8" t="str">
        <f t="shared" si="679"/>
        <v>Dayereh</v>
      </c>
      <c r="M5398" s="8" t="str">
        <f t="shared" si="680"/>
        <v/>
      </c>
      <c r="N5398" s="8" t="str">
        <f t="shared" si="681"/>
        <v>Dayereh</v>
      </c>
      <c r="O5398" s="10">
        <f>INDEX(cpi!$A$1:$M$106,MATCH($D5398,cpi!$A:$A,0),MATCH($C5398,cpi!$1:$1,0))</f>
        <v>176.2</v>
      </c>
      <c r="P5398" s="10">
        <f>cpi!$I$2</f>
        <v>245.51900000000001</v>
      </c>
      <c r="Q5398" s="10">
        <f t="shared" si="682"/>
        <v>1.3934108967082861</v>
      </c>
      <c r="R5398" s="8" t="str">
        <f t="shared" si="683"/>
        <v/>
      </c>
      <c r="S5398" s="11">
        <f t="shared" si="684"/>
        <v>13934.108967082861</v>
      </c>
      <c r="T5398" s="11">
        <f t="shared" si="685"/>
        <v>938852.39398410905</v>
      </c>
      <c r="U5398" s="11">
        <f t="shared" si="686"/>
        <v>938852.39398410905</v>
      </c>
    </row>
    <row r="5399" spans="1:21" x14ac:dyDescent="0.2">
      <c r="A5399">
        <v>5451</v>
      </c>
      <c r="B5399" s="16">
        <v>28</v>
      </c>
      <c r="C5399" s="16">
        <v>4</v>
      </c>
      <c r="D5399" s="16">
        <v>2006</v>
      </c>
      <c r="E5399" s="16">
        <v>39542</v>
      </c>
      <c r="F5399" t="s">
        <v>5307</v>
      </c>
      <c r="G5399">
        <v>10000</v>
      </c>
      <c r="H5399">
        <v>138711</v>
      </c>
      <c r="I5399">
        <v>138711</v>
      </c>
      <c r="J5399" s="8" t="str">
        <f t="shared" si="677"/>
        <v/>
      </c>
      <c r="K5399" s="8" t="str">
        <f t="shared" si="678"/>
        <v/>
      </c>
      <c r="L5399" s="8" t="str">
        <f t="shared" si="679"/>
        <v>Clean</v>
      </c>
      <c r="M5399" s="8" t="str">
        <f t="shared" si="680"/>
        <v/>
      </c>
      <c r="N5399" s="8" t="str">
        <f t="shared" si="681"/>
        <v>Clean</v>
      </c>
      <c r="O5399" s="10">
        <f>INDEX(cpi!$A$1:$M$106,MATCH($D5399,cpi!$A:$A,0),MATCH($C5399,cpi!$1:$1,0))</f>
        <v>201.5</v>
      </c>
      <c r="P5399" s="10">
        <f>cpi!$I$2</f>
        <v>245.51900000000001</v>
      </c>
      <c r="Q5399" s="10">
        <f t="shared" si="682"/>
        <v>1.2184565756823822</v>
      </c>
      <c r="R5399" s="8" t="str">
        <f t="shared" si="683"/>
        <v/>
      </c>
      <c r="S5399" s="11">
        <f t="shared" si="684"/>
        <v>12184.565756823822</v>
      </c>
      <c r="T5399" s="11">
        <f t="shared" si="685"/>
        <v>169013.33006947892</v>
      </c>
      <c r="U5399" s="11">
        <f t="shared" si="686"/>
        <v>169013.33006947892</v>
      </c>
    </row>
    <row r="5400" spans="1:21" x14ac:dyDescent="0.2">
      <c r="A5400">
        <v>5452</v>
      </c>
      <c r="B5400" s="16">
        <v>6</v>
      </c>
      <c r="C5400" s="16">
        <v>7</v>
      </c>
      <c r="D5400" s="16">
        <v>2001</v>
      </c>
      <c r="E5400" s="16">
        <v>37049</v>
      </c>
      <c r="F5400" t="s">
        <v>5308</v>
      </c>
      <c r="G5400">
        <v>10000</v>
      </c>
      <c r="H5400">
        <v>94596</v>
      </c>
      <c r="I5400">
        <v>94596</v>
      </c>
      <c r="J5400" s="8" t="str">
        <f t="shared" si="677"/>
        <v/>
      </c>
      <c r="K5400" s="8" t="str">
        <f t="shared" si="678"/>
        <v/>
      </c>
      <c r="L5400" s="8" t="str">
        <f t="shared" si="679"/>
        <v>Cure</v>
      </c>
      <c r="M5400" s="8" t="str">
        <f t="shared" si="680"/>
        <v/>
      </c>
      <c r="N5400" s="8" t="str">
        <f t="shared" si="681"/>
        <v>Cure</v>
      </c>
      <c r="O5400" s="10">
        <f>INDEX(cpi!$A$1:$M$106,MATCH($D5400,cpi!$A:$A,0),MATCH($C5400,cpi!$1:$1,0))</f>
        <v>177.5</v>
      </c>
      <c r="P5400" s="10">
        <f>cpi!$I$2</f>
        <v>245.51900000000001</v>
      </c>
      <c r="Q5400" s="10">
        <f t="shared" si="682"/>
        <v>1.3832056338028169</v>
      </c>
      <c r="R5400" s="8" t="str">
        <f t="shared" si="683"/>
        <v/>
      </c>
      <c r="S5400" s="11">
        <f t="shared" si="684"/>
        <v>13832.056338028169</v>
      </c>
      <c r="T5400" s="11">
        <f t="shared" si="685"/>
        <v>130845.72013521128</v>
      </c>
      <c r="U5400" s="11">
        <f t="shared" si="686"/>
        <v>130845.72013521128</v>
      </c>
    </row>
    <row r="5401" spans="1:21" x14ac:dyDescent="0.2">
      <c r="A5401">
        <v>5453</v>
      </c>
      <c r="B5401" s="16">
        <v>28</v>
      </c>
      <c r="C5401" s="16">
        <v>5</v>
      </c>
      <c r="D5401" s="16">
        <v>2004</v>
      </c>
      <c r="E5401" s="16">
        <v>38812</v>
      </c>
      <c r="F5401" t="s">
        <v>5309</v>
      </c>
      <c r="G5401">
        <v>10000</v>
      </c>
      <c r="H5401">
        <v>1987</v>
      </c>
      <c r="I5401">
        <v>1987</v>
      </c>
      <c r="J5401" s="8" t="str">
        <f t="shared" si="677"/>
        <v/>
      </c>
      <c r="K5401" s="8" t="str">
        <f t="shared" si="678"/>
        <v/>
      </c>
      <c r="L5401" s="8" t="str">
        <f t="shared" si="679"/>
        <v>On the Down Low</v>
      </c>
      <c r="M5401" s="8" t="str">
        <f t="shared" si="680"/>
        <v/>
      </c>
      <c r="N5401" s="8" t="str">
        <f t="shared" si="681"/>
        <v>On the Down Low</v>
      </c>
      <c r="O5401" s="10">
        <f>INDEX(cpi!$A$1:$M$106,MATCH($D5401,cpi!$A:$A,0),MATCH($C5401,cpi!$1:$1,0))</f>
        <v>189.1</v>
      </c>
      <c r="P5401" s="10">
        <f>cpi!$I$2</f>
        <v>245.51900000000001</v>
      </c>
      <c r="Q5401" s="10">
        <f t="shared" si="682"/>
        <v>1.2983553675304074</v>
      </c>
      <c r="R5401" s="8" t="str">
        <f t="shared" si="683"/>
        <v/>
      </c>
      <c r="S5401" s="11">
        <f t="shared" si="684"/>
        <v>12983.553675304074</v>
      </c>
      <c r="T5401" s="11">
        <f t="shared" si="685"/>
        <v>2579.8321152829194</v>
      </c>
      <c r="U5401" s="11">
        <f t="shared" si="686"/>
        <v>2579.8321152829194</v>
      </c>
    </row>
    <row r="5402" spans="1:21" x14ac:dyDescent="0.2">
      <c r="A5402">
        <v>5455</v>
      </c>
      <c r="B5402" s="16">
        <v>1</v>
      </c>
      <c r="C5402" s="16">
        <v>4</v>
      </c>
      <c r="D5402" s="16">
        <v>1996</v>
      </c>
      <c r="E5402" s="16">
        <v>35068</v>
      </c>
      <c r="F5402" t="s">
        <v>5310</v>
      </c>
      <c r="G5402">
        <v>10000</v>
      </c>
      <c r="H5402">
        <v>527</v>
      </c>
      <c r="I5402">
        <v>527</v>
      </c>
      <c r="J5402" s="8" t="str">
        <f t="shared" si="677"/>
        <v/>
      </c>
      <c r="K5402" s="8" t="str">
        <f t="shared" si="678"/>
        <v/>
      </c>
      <c r="L5402" s="8" t="str">
        <f t="shared" si="679"/>
        <v>Bang</v>
      </c>
      <c r="M5402" s="8" t="str">
        <f t="shared" si="680"/>
        <v/>
      </c>
      <c r="N5402" s="8" t="str">
        <f t="shared" si="681"/>
        <v>Bang</v>
      </c>
      <c r="O5402" s="10">
        <f>INDEX(cpi!$A$1:$M$106,MATCH($D5402,cpi!$A:$A,0),MATCH($C5402,cpi!$1:$1,0))</f>
        <v>156.30000000000001</v>
      </c>
      <c r="P5402" s="10">
        <f>cpi!$I$2</f>
        <v>245.51900000000001</v>
      </c>
      <c r="Q5402" s="10">
        <f t="shared" si="682"/>
        <v>1.5708189379398592</v>
      </c>
      <c r="R5402" s="8" t="str">
        <f t="shared" si="683"/>
        <v/>
      </c>
      <c r="S5402" s="11">
        <f t="shared" si="684"/>
        <v>15708.189379398591</v>
      </c>
      <c r="T5402" s="11">
        <f t="shared" si="685"/>
        <v>827.82158029430582</v>
      </c>
      <c r="U5402" s="11">
        <f t="shared" si="686"/>
        <v>827.82158029430582</v>
      </c>
    </row>
    <row r="5403" spans="1:21" x14ac:dyDescent="0.2">
      <c r="A5403">
        <v>5456</v>
      </c>
      <c r="B5403" s="16">
        <v>14</v>
      </c>
      <c r="C5403" s="16">
        <v>8</v>
      </c>
      <c r="D5403" s="16">
        <v>2008</v>
      </c>
      <c r="E5403" s="16">
        <v>39852</v>
      </c>
      <c r="F5403" t="s">
        <v>5311</v>
      </c>
      <c r="G5403">
        <v>10000</v>
      </c>
      <c r="H5403">
        <v>401</v>
      </c>
      <c r="I5403">
        <v>401</v>
      </c>
      <c r="J5403" s="8" t="str">
        <f t="shared" si="677"/>
        <v/>
      </c>
      <c r="K5403" s="8" t="str">
        <f t="shared" si="678"/>
        <v/>
      </c>
      <c r="L5403" s="8" t="str">
        <f t="shared" si="679"/>
        <v>The Rise and Fall of Miss Thang</v>
      </c>
      <c r="M5403" s="8" t="str">
        <f t="shared" si="680"/>
        <v/>
      </c>
      <c r="N5403" s="8" t="str">
        <f t="shared" si="681"/>
        <v>The Rise and Fall of Miss Thang</v>
      </c>
      <c r="O5403" s="10">
        <f>INDEX(cpi!$A$1:$M$106,MATCH($D5403,cpi!$A:$A,0),MATCH($C5403,cpi!$1:$1,0))</f>
        <v>219.08600000000001</v>
      </c>
      <c r="P5403" s="10">
        <f>cpi!$I$2</f>
        <v>245.51900000000001</v>
      </c>
      <c r="Q5403" s="10">
        <f t="shared" si="682"/>
        <v>1.1206512511068711</v>
      </c>
      <c r="R5403" s="8" t="str">
        <f t="shared" si="683"/>
        <v/>
      </c>
      <c r="S5403" s="11">
        <f t="shared" si="684"/>
        <v>11206.512511068711</v>
      </c>
      <c r="T5403" s="11">
        <f t="shared" si="685"/>
        <v>449.38115169385532</v>
      </c>
      <c r="U5403" s="11">
        <f t="shared" si="686"/>
        <v>449.38115169385532</v>
      </c>
    </row>
    <row r="5404" spans="1:21" x14ac:dyDescent="0.2">
      <c r="A5404">
        <v>5457</v>
      </c>
      <c r="B5404" s="16">
        <v>19</v>
      </c>
      <c r="C5404" s="16">
        <v>5</v>
      </c>
      <c r="D5404" s="16">
        <v>2015</v>
      </c>
      <c r="E5404" s="16">
        <v>42556</v>
      </c>
      <c r="F5404" t="s">
        <v>5312</v>
      </c>
      <c r="G5404">
        <v>10000</v>
      </c>
      <c r="H5404">
        <v>0</v>
      </c>
      <c r="I5404">
        <v>0</v>
      </c>
      <c r="J5404" s="8">
        <f t="shared" si="677"/>
        <v>1</v>
      </c>
      <c r="K5404" s="8" t="str">
        <f t="shared" si="678"/>
        <v/>
      </c>
      <c r="L5404" s="8" t="str">
        <f t="shared" si="679"/>
        <v>Family Motocross</v>
      </c>
      <c r="M5404" s="8" t="str">
        <f t="shared" si="680"/>
        <v/>
      </c>
      <c r="N5404" s="8" t="str">
        <f t="shared" si="681"/>
        <v>Family Motocross</v>
      </c>
      <c r="O5404" s="10">
        <f>INDEX(cpi!$A$1:$M$106,MATCH($D5404,cpi!$A:$A,0),MATCH($C5404,cpi!$1:$1,0))</f>
        <v>237.80500000000001</v>
      </c>
      <c r="P5404" s="10">
        <f>cpi!$I$2</f>
        <v>245.51900000000001</v>
      </c>
      <c r="Q5404" s="10">
        <f t="shared" si="682"/>
        <v>1.0324383423393115</v>
      </c>
      <c r="R5404" s="8" t="str">
        <f t="shared" si="683"/>
        <v/>
      </c>
      <c r="S5404" s="11">
        <f t="shared" si="684"/>
        <v>10324.383423393116</v>
      </c>
      <c r="T5404" s="11">
        <f t="shared" si="685"/>
        <v>0</v>
      </c>
      <c r="U5404" s="11">
        <f t="shared" si="686"/>
        <v>0</v>
      </c>
    </row>
    <row r="5405" spans="1:21" x14ac:dyDescent="0.2">
      <c r="A5405">
        <v>5458</v>
      </c>
      <c r="B5405" s="16">
        <v>13</v>
      </c>
      <c r="C5405" s="16">
        <v>1</v>
      </c>
      <c r="D5405" s="16">
        <v>2012</v>
      </c>
      <c r="E5405" s="16">
        <v>41275</v>
      </c>
      <c r="F5405" t="s">
        <v>5313</v>
      </c>
      <c r="G5405">
        <v>9000</v>
      </c>
      <c r="H5405">
        <v>4584</v>
      </c>
      <c r="I5405">
        <v>4584</v>
      </c>
      <c r="J5405" s="8" t="str">
        <f t="shared" si="677"/>
        <v/>
      </c>
      <c r="K5405" s="8" t="str">
        <f t="shared" si="678"/>
        <v/>
      </c>
      <c r="L5405" s="8" t="str">
        <f t="shared" si="679"/>
        <v>Newlyweds</v>
      </c>
      <c r="M5405" s="8" t="str">
        <f t="shared" si="680"/>
        <v/>
      </c>
      <c r="N5405" s="8" t="str">
        <f t="shared" si="681"/>
        <v>Newlyweds</v>
      </c>
      <c r="O5405" s="10">
        <f>INDEX(cpi!$A$1:$M$106,MATCH($D5405,cpi!$A:$A,0),MATCH($C5405,cpi!$1:$1,0))</f>
        <v>226.66499999999999</v>
      </c>
      <c r="P5405" s="10">
        <f>cpi!$I$2</f>
        <v>245.51900000000001</v>
      </c>
      <c r="Q5405" s="10">
        <f t="shared" si="682"/>
        <v>1.0831800233825248</v>
      </c>
      <c r="R5405" s="8" t="str">
        <f t="shared" si="683"/>
        <v/>
      </c>
      <c r="S5405" s="11">
        <f t="shared" si="684"/>
        <v>9748.620210442723</v>
      </c>
      <c r="T5405" s="11">
        <f t="shared" si="685"/>
        <v>4965.2972271854942</v>
      </c>
      <c r="U5405" s="11">
        <f t="shared" si="686"/>
        <v>4965.2972271854942</v>
      </c>
    </row>
    <row r="5406" spans="1:21" x14ac:dyDescent="0.2">
      <c r="A5406">
        <v>5459</v>
      </c>
      <c r="B5406" s="16">
        <v>26</v>
      </c>
      <c r="C5406" s="16">
        <v>2</v>
      </c>
      <c r="D5406" s="16">
        <v>1993</v>
      </c>
      <c r="E5406" s="16">
        <v>34732</v>
      </c>
      <c r="F5406" t="s">
        <v>5314</v>
      </c>
      <c r="G5406">
        <v>7000</v>
      </c>
      <c r="H5406">
        <v>2040920</v>
      </c>
      <c r="I5406">
        <v>2041928</v>
      </c>
      <c r="J5406" s="8" t="str">
        <f t="shared" si="677"/>
        <v/>
      </c>
      <c r="K5406" s="8" t="str">
        <f t="shared" si="678"/>
        <v/>
      </c>
      <c r="L5406" s="8" t="str">
        <f t="shared" si="679"/>
        <v>El Mariachi</v>
      </c>
      <c r="M5406" s="8" t="str">
        <f t="shared" si="680"/>
        <v/>
      </c>
      <c r="N5406" s="8" t="str">
        <f t="shared" si="681"/>
        <v>El Mariachi</v>
      </c>
      <c r="O5406" s="10">
        <f>INDEX(cpi!$A$1:$M$106,MATCH($D5406,cpi!$A:$A,0),MATCH($C5406,cpi!$1:$1,0))</f>
        <v>143.1</v>
      </c>
      <c r="P5406" s="10">
        <f>cpi!$I$2</f>
        <v>245.51900000000001</v>
      </c>
      <c r="Q5406" s="10">
        <f t="shared" si="682"/>
        <v>1.715716282320056</v>
      </c>
      <c r="R5406" s="8" t="str">
        <f t="shared" si="683"/>
        <v/>
      </c>
      <c r="S5406" s="11">
        <f t="shared" si="684"/>
        <v>12010.013976240392</v>
      </c>
      <c r="T5406" s="11">
        <f t="shared" si="685"/>
        <v>3501639.6749126487</v>
      </c>
      <c r="U5406" s="11">
        <f t="shared" si="686"/>
        <v>3503369.1169252275</v>
      </c>
    </row>
    <row r="5407" spans="1:21" x14ac:dyDescent="0.2">
      <c r="A5407">
        <v>5460</v>
      </c>
      <c r="B5407" s="16">
        <v>8</v>
      </c>
      <c r="C5407" s="16">
        <v>10</v>
      </c>
      <c r="D5407" s="16">
        <v>2004</v>
      </c>
      <c r="E5407" s="16">
        <v>38209</v>
      </c>
      <c r="F5407" t="s">
        <v>5315</v>
      </c>
      <c r="G5407">
        <v>7000</v>
      </c>
      <c r="H5407">
        <v>424760</v>
      </c>
      <c r="I5407">
        <v>841926</v>
      </c>
      <c r="J5407" s="8" t="str">
        <f t="shared" si="677"/>
        <v/>
      </c>
      <c r="K5407" s="8" t="str">
        <f t="shared" si="678"/>
        <v/>
      </c>
      <c r="L5407" s="8" t="str">
        <f t="shared" si="679"/>
        <v>Primer</v>
      </c>
      <c r="M5407" s="8" t="str">
        <f t="shared" si="680"/>
        <v/>
      </c>
      <c r="N5407" s="8" t="str">
        <f t="shared" si="681"/>
        <v>Primer</v>
      </c>
      <c r="O5407" s="10">
        <f>INDEX(cpi!$A$1:$M$106,MATCH($D5407,cpi!$A:$A,0),MATCH($C5407,cpi!$1:$1,0))</f>
        <v>190.9</v>
      </c>
      <c r="P5407" s="10">
        <f>cpi!$I$2</f>
        <v>245.51900000000001</v>
      </c>
      <c r="Q5407" s="10">
        <f t="shared" si="682"/>
        <v>1.2861131482451544</v>
      </c>
      <c r="R5407" s="8" t="str">
        <f t="shared" si="683"/>
        <v/>
      </c>
      <c r="S5407" s="11">
        <f t="shared" si="684"/>
        <v>9002.7920377160808</v>
      </c>
      <c r="T5407" s="11">
        <f t="shared" si="685"/>
        <v>546289.42084861174</v>
      </c>
      <c r="U5407" s="11">
        <f t="shared" si="686"/>
        <v>1082812.09844945</v>
      </c>
    </row>
    <row r="5408" spans="1:21" x14ac:dyDescent="0.2">
      <c r="A5408">
        <v>5461</v>
      </c>
      <c r="B5408" s="16">
        <v>26</v>
      </c>
      <c r="C5408" s="16">
        <v>5</v>
      </c>
      <c r="D5408" s="16">
        <v>2006</v>
      </c>
      <c r="E5408" s="16">
        <v>39483</v>
      </c>
      <c r="F5408" t="s">
        <v>5316</v>
      </c>
      <c r="G5408">
        <v>7000</v>
      </c>
      <c r="H5408">
        <v>70071</v>
      </c>
      <c r="I5408">
        <v>71644</v>
      </c>
      <c r="J5408" s="8" t="str">
        <f t="shared" si="677"/>
        <v/>
      </c>
      <c r="K5408" s="8" t="str">
        <f t="shared" si="678"/>
        <v/>
      </c>
      <c r="L5408" s="8" t="str">
        <f t="shared" si="679"/>
        <v>Cavite</v>
      </c>
      <c r="M5408" s="8" t="str">
        <f t="shared" si="680"/>
        <v/>
      </c>
      <c r="N5408" s="8" t="str">
        <f t="shared" si="681"/>
        <v>Cavite</v>
      </c>
      <c r="O5408" s="10">
        <f>INDEX(cpi!$A$1:$M$106,MATCH($D5408,cpi!$A:$A,0),MATCH($C5408,cpi!$1:$1,0))</f>
        <v>202.5</v>
      </c>
      <c r="P5408" s="10">
        <f>cpi!$I$2</f>
        <v>245.51900000000001</v>
      </c>
      <c r="Q5408" s="10">
        <f t="shared" si="682"/>
        <v>1.2124395061728395</v>
      </c>
      <c r="R5408" s="8" t="str">
        <f t="shared" si="683"/>
        <v/>
      </c>
      <c r="S5408" s="11">
        <f t="shared" si="684"/>
        <v>8487.076543209876</v>
      </c>
      <c r="T5408" s="11">
        <f t="shared" si="685"/>
        <v>84956.848637037037</v>
      </c>
      <c r="U5408" s="11">
        <f t="shared" si="686"/>
        <v>86864.015980246913</v>
      </c>
    </row>
    <row r="5409" spans="1:21" x14ac:dyDescent="0.2">
      <c r="A5409">
        <v>5462</v>
      </c>
      <c r="B5409" s="16">
        <v>1</v>
      </c>
      <c r="C5409" s="16">
        <v>1</v>
      </c>
      <c r="D5409" s="16">
        <v>2004</v>
      </c>
      <c r="E5409" s="16">
        <v>37987</v>
      </c>
      <c r="F5409" t="s">
        <v>5317</v>
      </c>
      <c r="G5409">
        <v>7000</v>
      </c>
      <c r="H5409">
        <v>900</v>
      </c>
      <c r="I5409">
        <v>900</v>
      </c>
      <c r="J5409" s="8" t="str">
        <f t="shared" si="677"/>
        <v/>
      </c>
      <c r="K5409" s="8" t="str">
        <f t="shared" si="678"/>
        <v/>
      </c>
      <c r="L5409" s="8" t="str">
        <f t="shared" si="679"/>
        <v>The Mongol King</v>
      </c>
      <c r="M5409" s="8" t="str">
        <f t="shared" si="680"/>
        <v/>
      </c>
      <c r="N5409" s="8" t="str">
        <f t="shared" si="681"/>
        <v>The Mongol King</v>
      </c>
      <c r="O5409" s="10">
        <f>INDEX(cpi!$A$1:$M$106,MATCH($D5409,cpi!$A:$A,0),MATCH($C5409,cpi!$1:$1,0))</f>
        <v>185.2</v>
      </c>
      <c r="P5409" s="10">
        <f>cpi!$I$2</f>
        <v>245.51900000000001</v>
      </c>
      <c r="Q5409" s="10">
        <f t="shared" si="682"/>
        <v>1.3256965442764579</v>
      </c>
      <c r="R5409" s="8" t="str">
        <f t="shared" si="683"/>
        <v/>
      </c>
      <c r="S5409" s="11">
        <f t="shared" si="684"/>
        <v>9279.8758099352053</v>
      </c>
      <c r="T5409" s="11">
        <f t="shared" si="685"/>
        <v>1193.1268898488122</v>
      </c>
      <c r="U5409" s="11">
        <f t="shared" si="686"/>
        <v>1193.1268898488122</v>
      </c>
    </row>
    <row r="5410" spans="1:21" x14ac:dyDescent="0.2">
      <c r="A5410">
        <v>5463</v>
      </c>
      <c r="B5410" s="16">
        <v>2</v>
      </c>
      <c r="C5410" s="16">
        <v>4</v>
      </c>
      <c r="D5410" s="16">
        <v>1999</v>
      </c>
      <c r="E5410" s="16">
        <v>36195</v>
      </c>
      <c r="F5410" t="s">
        <v>5318</v>
      </c>
      <c r="G5410">
        <v>6000</v>
      </c>
      <c r="H5410">
        <v>48482</v>
      </c>
      <c r="I5410">
        <v>240495</v>
      </c>
      <c r="J5410" s="8" t="str">
        <f t="shared" si="677"/>
        <v/>
      </c>
      <c r="K5410" s="8" t="str">
        <f t="shared" si="678"/>
        <v/>
      </c>
      <c r="L5410" s="8" t="str">
        <f t="shared" si="679"/>
        <v>Following</v>
      </c>
      <c r="M5410" s="8" t="str">
        <f t="shared" si="680"/>
        <v/>
      </c>
      <c r="N5410" s="8" t="str">
        <f t="shared" si="681"/>
        <v>Following</v>
      </c>
      <c r="O5410" s="10">
        <f>INDEX(cpi!$A$1:$M$106,MATCH($D5410,cpi!$A:$A,0),MATCH($C5410,cpi!$1:$1,0))</f>
        <v>166.2</v>
      </c>
      <c r="P5410" s="10">
        <f>cpi!$I$2</f>
        <v>245.51900000000001</v>
      </c>
      <c r="Q5410" s="10">
        <f t="shared" si="682"/>
        <v>1.4772503008423588</v>
      </c>
      <c r="R5410" s="8" t="str">
        <f t="shared" si="683"/>
        <v/>
      </c>
      <c r="S5410" s="11">
        <f t="shared" si="684"/>
        <v>8863.501805054153</v>
      </c>
      <c r="T5410" s="11">
        <f t="shared" si="685"/>
        <v>71620.049085439241</v>
      </c>
      <c r="U5410" s="11">
        <f t="shared" si="686"/>
        <v>355271.31110108306</v>
      </c>
    </row>
    <row r="5411" spans="1:21" x14ac:dyDescent="0.2">
      <c r="A5411">
        <v>5464</v>
      </c>
      <c r="B5411" s="16">
        <v>13</v>
      </c>
      <c r="C5411" s="16">
        <v>7</v>
      </c>
      <c r="D5411" s="16">
        <v>2005</v>
      </c>
      <c r="E5411" s="16">
        <v>38724</v>
      </c>
      <c r="F5411" t="s">
        <v>5319</v>
      </c>
      <c r="G5411">
        <v>5000</v>
      </c>
      <c r="H5411">
        <v>1338</v>
      </c>
      <c r="I5411">
        <v>1338</v>
      </c>
      <c r="J5411" s="8" t="str">
        <f t="shared" si="677"/>
        <v/>
      </c>
      <c r="K5411" s="8" t="str">
        <f t="shared" si="678"/>
        <v/>
      </c>
      <c r="L5411" s="8" t="str">
        <f t="shared" si="679"/>
        <v>Return to the Land of Wonders</v>
      </c>
      <c r="M5411" s="8" t="str">
        <f t="shared" si="680"/>
        <v/>
      </c>
      <c r="N5411" s="8" t="str">
        <f t="shared" si="681"/>
        <v>Return to the Land of Wonders</v>
      </c>
      <c r="O5411" s="10">
        <f>INDEX(cpi!$A$1:$M$106,MATCH($D5411,cpi!$A:$A,0),MATCH($C5411,cpi!$1:$1,0))</f>
        <v>195.4</v>
      </c>
      <c r="P5411" s="10">
        <f>cpi!$I$2</f>
        <v>245.51900000000001</v>
      </c>
      <c r="Q5411" s="10">
        <f t="shared" si="682"/>
        <v>1.2564943705220062</v>
      </c>
      <c r="R5411" s="8" t="str">
        <f t="shared" si="683"/>
        <v/>
      </c>
      <c r="S5411" s="11">
        <f t="shared" si="684"/>
        <v>6282.4718526100305</v>
      </c>
      <c r="T5411" s="11">
        <f t="shared" si="685"/>
        <v>1681.1894677584444</v>
      </c>
      <c r="U5411" s="11">
        <f t="shared" si="686"/>
        <v>1681.1894677584444</v>
      </c>
    </row>
    <row r="5412" spans="1:21" x14ac:dyDescent="0.2">
      <c r="A5412">
        <v>5465</v>
      </c>
      <c r="B5412" s="16">
        <v>29</v>
      </c>
      <c r="C5412" s="16">
        <v>9</v>
      </c>
      <c r="D5412" s="16">
        <v>2015</v>
      </c>
      <c r="E5412" s="16">
        <v>42864</v>
      </c>
      <c r="F5412" t="s">
        <v>5320</v>
      </c>
      <c r="G5412">
        <v>5000</v>
      </c>
      <c r="H5412">
        <v>0</v>
      </c>
      <c r="I5412">
        <v>0</v>
      </c>
      <c r="J5412" s="8">
        <f t="shared" si="677"/>
        <v>1</v>
      </c>
      <c r="K5412" s="8" t="str">
        <f t="shared" si="678"/>
        <v/>
      </c>
      <c r="L5412" s="8" t="str">
        <f t="shared" si="679"/>
        <v>Signed Sealed Delivered</v>
      </c>
      <c r="M5412" s="8" t="str">
        <f t="shared" si="680"/>
        <v/>
      </c>
      <c r="N5412" s="8" t="str">
        <f t="shared" si="681"/>
        <v>Signed Sealed Delivered</v>
      </c>
      <c r="O5412" s="10">
        <f>INDEX(cpi!$A$1:$M$106,MATCH($D5412,cpi!$A:$A,0),MATCH($C5412,cpi!$1:$1,0))</f>
        <v>237.94499999999999</v>
      </c>
      <c r="P5412" s="10">
        <f>cpi!$I$2</f>
        <v>245.51900000000001</v>
      </c>
      <c r="Q5412" s="10">
        <f t="shared" si="682"/>
        <v>1.0318308852886171</v>
      </c>
      <c r="R5412" s="8" t="str">
        <f t="shared" si="683"/>
        <v/>
      </c>
      <c r="S5412" s="11">
        <f t="shared" si="684"/>
        <v>5159.1544264430859</v>
      </c>
      <c r="T5412" s="11">
        <f t="shared" si="685"/>
        <v>0</v>
      </c>
      <c r="U5412" s="11">
        <f t="shared" si="686"/>
        <v>0</v>
      </c>
    </row>
    <row r="5413" spans="1:21" x14ac:dyDescent="0.2">
      <c r="A5413">
        <v>5466</v>
      </c>
      <c r="B5413" s="16">
        <v>29</v>
      </c>
      <c r="C5413" s="16">
        <v>9</v>
      </c>
      <c r="D5413" s="16">
        <v>2015</v>
      </c>
      <c r="E5413" s="16">
        <v>42864</v>
      </c>
      <c r="F5413" t="s">
        <v>5321</v>
      </c>
      <c r="G5413">
        <v>1400</v>
      </c>
      <c r="H5413">
        <v>0</v>
      </c>
      <c r="I5413">
        <v>0</v>
      </c>
      <c r="J5413" s="8">
        <f t="shared" si="677"/>
        <v>1</v>
      </c>
      <c r="K5413" s="8" t="str">
        <f t="shared" si="678"/>
        <v/>
      </c>
      <c r="L5413" s="8" t="str">
        <f t="shared" si="679"/>
        <v>A Plague So Pleasant</v>
      </c>
      <c r="M5413" s="8" t="str">
        <f t="shared" si="680"/>
        <v/>
      </c>
      <c r="N5413" s="8" t="str">
        <f t="shared" si="681"/>
        <v>A Plague So Pleasant</v>
      </c>
      <c r="O5413" s="10">
        <f>INDEX(cpi!$A$1:$M$106,MATCH($D5413,cpi!$A:$A,0),MATCH($C5413,cpi!$1:$1,0))</f>
        <v>237.94499999999999</v>
      </c>
      <c r="P5413" s="10">
        <f>cpi!$I$2</f>
        <v>245.51900000000001</v>
      </c>
      <c r="Q5413" s="10">
        <f t="shared" si="682"/>
        <v>1.0318308852886171</v>
      </c>
      <c r="R5413" s="8" t="str">
        <f t="shared" si="683"/>
        <v/>
      </c>
      <c r="S5413" s="11">
        <f t="shared" si="684"/>
        <v>1444.563239404064</v>
      </c>
      <c r="T5413" s="11">
        <f t="shared" si="685"/>
        <v>0</v>
      </c>
      <c r="U5413" s="11">
        <f t="shared" si="686"/>
        <v>0</v>
      </c>
    </row>
    <row r="5414" spans="1:21" x14ac:dyDescent="0.2">
      <c r="A5414">
        <v>5467</v>
      </c>
      <c r="B5414" s="16">
        <v>5</v>
      </c>
      <c r="C5414" s="16">
        <v>8</v>
      </c>
      <c r="D5414" s="16">
        <v>2005</v>
      </c>
      <c r="E5414" s="16">
        <v>38480</v>
      </c>
      <c r="F5414" t="s">
        <v>5322</v>
      </c>
      <c r="G5414">
        <v>1100</v>
      </c>
      <c r="H5414">
        <v>181041</v>
      </c>
      <c r="I5414">
        <v>181041</v>
      </c>
      <c r="J5414" s="8" t="str">
        <f t="shared" si="677"/>
        <v/>
      </c>
      <c r="K5414" s="8" t="str">
        <f t="shared" si="678"/>
        <v/>
      </c>
      <c r="L5414" s="8" t="str">
        <f t="shared" si="679"/>
        <v>My Date With Drew</v>
      </c>
      <c r="M5414" s="8" t="str">
        <f t="shared" si="680"/>
        <v/>
      </c>
      <c r="N5414" s="8" t="str">
        <f t="shared" si="681"/>
        <v>My Date With Drew</v>
      </c>
      <c r="O5414" s="10">
        <f>INDEX(cpi!$A$1:$M$106,MATCH($D5414,cpi!$A:$A,0),MATCH($C5414,cpi!$1:$1,0))</f>
        <v>196.4</v>
      </c>
      <c r="P5414" s="10">
        <f>cpi!$I$2</f>
        <v>245.51900000000001</v>
      </c>
      <c r="Q5414" s="10">
        <f t="shared" si="682"/>
        <v>1.2500967413441955</v>
      </c>
      <c r="R5414" s="8" t="str">
        <f t="shared" si="683"/>
        <v/>
      </c>
      <c r="S5414" s="11">
        <f t="shared" si="684"/>
        <v>1375.106415478615</v>
      </c>
      <c r="T5414" s="11">
        <f t="shared" si="685"/>
        <v>226318.7641496945</v>
      </c>
      <c r="U5414" s="11">
        <f t="shared" si="686"/>
        <v>226318.7641496945</v>
      </c>
    </row>
    <row r="5416" spans="1:21" x14ac:dyDescent="0.2">
      <c r="B5416" s="19">
        <f>MAX(B$2:B$5414)</f>
        <v>31</v>
      </c>
      <c r="C5416" s="19">
        <f>MAX(C$2:C$5414)</f>
        <v>12</v>
      </c>
      <c r="D5416" s="19">
        <f>MAX(D$2:D$5414)</f>
        <v>2020</v>
      </c>
      <c r="K5416" s="8">
        <f>COUNTIF(K2:K5414,1)</f>
        <v>6</v>
      </c>
      <c r="R5416" s="8">
        <f>COUNTIF(R2:R5414,1)</f>
        <v>18</v>
      </c>
    </row>
    <row r="5417" spans="1:21" x14ac:dyDescent="0.2">
      <c r="B5417" s="19">
        <f>MIN(B$2:B$5414)</f>
        <v>1</v>
      </c>
      <c r="C5417" s="19">
        <f>MIN(C$2:C$5414)</f>
        <v>1</v>
      </c>
      <c r="D5417" s="19">
        <f>MIN(D$2:D$5414)</f>
        <v>1915</v>
      </c>
    </row>
  </sheetData>
  <conditionalFormatting sqref="L2:L5414">
    <cfRule type="duplicateValues" dxfId="0" priority="1"/>
  </conditionalFormatting>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96"/>
  <sheetViews>
    <sheetView workbookViewId="0">
      <selection activeCell="N42" sqref="N42"/>
    </sheetView>
  </sheetViews>
  <sheetFormatPr baseColWidth="10" defaultRowHeight="16" x14ac:dyDescent="0.2"/>
  <cols>
    <col min="1" max="5" width="10.83203125" style="16"/>
    <col min="6" max="6" width="11.6640625" style="24" customWidth="1"/>
    <col min="7" max="10" width="19.33203125" style="16" customWidth="1"/>
    <col min="11" max="16384" width="10.83203125" style="16"/>
  </cols>
  <sheetData>
    <row r="1" spans="1:10" x14ac:dyDescent="0.2">
      <c r="A1" s="19" t="s">
        <v>5331</v>
      </c>
      <c r="B1" s="16" t="s">
        <v>5324</v>
      </c>
      <c r="C1" s="16" t="s">
        <v>5325</v>
      </c>
      <c r="D1" s="16" t="s">
        <v>5323</v>
      </c>
      <c r="E1" s="16" t="s">
        <v>5326</v>
      </c>
      <c r="F1" s="24" t="s">
        <v>5327</v>
      </c>
      <c r="G1" t="s">
        <v>5328</v>
      </c>
      <c r="H1" t="s">
        <v>5329</v>
      </c>
      <c r="I1" t="s">
        <v>5330</v>
      </c>
      <c r="J1" s="16" t="s">
        <v>5517</v>
      </c>
    </row>
    <row r="2" spans="1:10" x14ac:dyDescent="0.2">
      <c r="A2" s="19">
        <v>1</v>
      </c>
      <c r="B2" s="17">
        <v>18</v>
      </c>
      <c r="C2" s="16">
        <v>12</v>
      </c>
      <c r="D2" s="16">
        <v>2009</v>
      </c>
      <c r="E2" s="25">
        <v>40165</v>
      </c>
      <c r="F2" s="24" t="s">
        <v>0</v>
      </c>
      <c r="G2" s="23">
        <v>483195453.55616373</v>
      </c>
      <c r="H2" s="23">
        <v>864644298.34069622</v>
      </c>
      <c r="I2" s="23">
        <v>3165122341.5790672</v>
      </c>
      <c r="J2" s="23">
        <f>I2-G2</f>
        <v>2681926888.0229034</v>
      </c>
    </row>
    <row r="3" spans="1:10" x14ac:dyDescent="0.2">
      <c r="A3" s="19">
        <v>2</v>
      </c>
      <c r="B3" s="17">
        <v>18</v>
      </c>
      <c r="C3" s="16">
        <v>12</v>
      </c>
      <c r="D3" s="16">
        <v>2015</v>
      </c>
      <c r="E3" s="25">
        <v>42356</v>
      </c>
      <c r="F3" s="24" t="s">
        <v>1</v>
      </c>
      <c r="G3" s="23">
        <v>317635827.0795899</v>
      </c>
      <c r="H3" s="23">
        <v>972279348.14406514</v>
      </c>
      <c r="I3" s="23">
        <v>2136944047.4358947</v>
      </c>
      <c r="J3" s="23">
        <f t="shared" ref="J3:J66" si="0">I3-G3</f>
        <v>1819308220.3563049</v>
      </c>
    </row>
    <row r="4" spans="1:10" x14ac:dyDescent="0.2">
      <c r="A4" s="19">
        <v>3</v>
      </c>
      <c r="B4" s="17">
        <v>24</v>
      </c>
      <c r="C4" s="16">
        <v>5</v>
      </c>
      <c r="D4" s="16">
        <v>2007</v>
      </c>
      <c r="E4" s="25">
        <v>39226</v>
      </c>
      <c r="F4" s="24" t="s">
        <v>5343</v>
      </c>
      <c r="G4" s="23">
        <v>354200789.61668485</v>
      </c>
      <c r="H4" s="23">
        <v>365323196.19510072</v>
      </c>
      <c r="I4" s="23">
        <v>1137480917.5594738</v>
      </c>
      <c r="J4" s="23">
        <f t="shared" si="0"/>
        <v>783280127.94278884</v>
      </c>
    </row>
    <row r="5" spans="1:10" x14ac:dyDescent="0.2">
      <c r="A5" s="19">
        <v>4</v>
      </c>
      <c r="B5" s="17">
        <v>6</v>
      </c>
      <c r="C5" s="16">
        <v>11</v>
      </c>
      <c r="D5" s="16">
        <v>2015</v>
      </c>
      <c r="E5" s="25">
        <v>42314</v>
      </c>
      <c r="F5" s="24" t="s">
        <v>3</v>
      </c>
      <c r="G5" s="23">
        <v>310343563.55546564</v>
      </c>
      <c r="H5" s="23">
        <v>206972441.48306617</v>
      </c>
      <c r="I5" s="23">
        <v>909948972.7392261</v>
      </c>
      <c r="J5" s="23">
        <f t="shared" si="0"/>
        <v>599605409.1837604</v>
      </c>
    </row>
    <row r="6" spans="1:10" x14ac:dyDescent="0.2">
      <c r="A6" s="19">
        <v>5</v>
      </c>
      <c r="B6" s="17">
        <v>20</v>
      </c>
      <c r="C6" s="16">
        <v>7</v>
      </c>
      <c r="D6" s="16">
        <v>2012</v>
      </c>
      <c r="E6" s="25">
        <v>41110</v>
      </c>
      <c r="F6" s="24" t="s">
        <v>4</v>
      </c>
      <c r="G6" s="23">
        <v>294703387.9810043</v>
      </c>
      <c r="H6" s="23">
        <v>480247675.49838066</v>
      </c>
      <c r="I6" s="23">
        <v>1162137732.8522463</v>
      </c>
      <c r="J6" s="23">
        <f t="shared" si="0"/>
        <v>867434344.87124205</v>
      </c>
    </row>
    <row r="7" spans="1:10" x14ac:dyDescent="0.2">
      <c r="A7" s="19">
        <v>6</v>
      </c>
      <c r="B7" s="17">
        <v>2</v>
      </c>
      <c r="C7" s="16">
        <v>7</v>
      </c>
      <c r="D7" s="16">
        <v>2013</v>
      </c>
      <c r="E7" s="25">
        <v>41457</v>
      </c>
      <c r="F7" s="24" t="s">
        <v>5</v>
      </c>
      <c r="G7" s="23">
        <v>289036306.27236772</v>
      </c>
      <c r="H7" s="23">
        <v>93860194.406946182</v>
      </c>
      <c r="I7" s="23">
        <v>273272912.51855767</v>
      </c>
      <c r="J7" s="23">
        <f t="shared" si="0"/>
        <v>-15763393.753810048</v>
      </c>
    </row>
    <row r="8" spans="1:10" x14ac:dyDescent="0.2">
      <c r="A8" s="19">
        <v>7</v>
      </c>
      <c r="B8" s="17">
        <v>9</v>
      </c>
      <c r="C8" s="16">
        <v>3</v>
      </c>
      <c r="D8" s="16">
        <v>2012</v>
      </c>
      <c r="E8" s="25">
        <v>40977</v>
      </c>
      <c r="F8" s="24" t="s">
        <v>6</v>
      </c>
      <c r="G8" s="23">
        <v>294333390.00488251</v>
      </c>
      <c r="H8" s="23">
        <v>78194940.579449162</v>
      </c>
      <c r="I8" s="23">
        <v>302658315.60778058</v>
      </c>
      <c r="J8" s="23">
        <f t="shared" si="0"/>
        <v>8324925.6028980613</v>
      </c>
    </row>
    <row r="9" spans="1:10" x14ac:dyDescent="0.2">
      <c r="A9" s="19">
        <v>8</v>
      </c>
      <c r="B9" s="17">
        <v>24</v>
      </c>
      <c r="C9" s="16">
        <v>11</v>
      </c>
      <c r="D9" s="16">
        <v>2010</v>
      </c>
      <c r="E9" s="25">
        <v>40506</v>
      </c>
      <c r="F9" s="24" t="s">
        <v>7</v>
      </c>
      <c r="G9" s="23">
        <v>291746182.63917768</v>
      </c>
      <c r="H9" s="23">
        <v>225342435.454651</v>
      </c>
      <c r="I9" s="23">
        <v>658204002.43499398</v>
      </c>
      <c r="J9" s="23">
        <f t="shared" si="0"/>
        <v>366457819.7958163</v>
      </c>
    </row>
    <row r="10" spans="1:10" x14ac:dyDescent="0.2">
      <c r="A10" s="19">
        <v>9</v>
      </c>
      <c r="B10" s="17">
        <v>4</v>
      </c>
      <c r="C10" s="16">
        <v>5</v>
      </c>
      <c r="D10" s="16">
        <v>2007</v>
      </c>
      <c r="E10" s="25">
        <v>39206</v>
      </c>
      <c r="F10" s="24" t="s">
        <v>8</v>
      </c>
      <c r="G10" s="23">
        <v>304612679.07034898</v>
      </c>
      <c r="H10" s="23">
        <v>397330996.84180737</v>
      </c>
      <c r="I10" s="23">
        <v>1056534000.2085607</v>
      </c>
      <c r="J10" s="23">
        <f t="shared" si="0"/>
        <v>751921321.13821173</v>
      </c>
    </row>
    <row r="11" spans="1:10" x14ac:dyDescent="0.2">
      <c r="A11" s="19">
        <v>10</v>
      </c>
      <c r="B11" s="17">
        <v>1</v>
      </c>
      <c r="C11" s="16">
        <v>5</v>
      </c>
      <c r="D11" s="16">
        <v>2015</v>
      </c>
      <c r="E11" s="25">
        <v>42125</v>
      </c>
      <c r="F11" s="24" t="s">
        <v>9</v>
      </c>
      <c r="G11" s="23">
        <v>258109585.58482787</v>
      </c>
      <c r="H11" s="23">
        <v>473895257.48193681</v>
      </c>
      <c r="I11" s="23">
        <v>1453899002.9928639</v>
      </c>
      <c r="J11" s="23">
        <f t="shared" si="0"/>
        <v>1195789417.408036</v>
      </c>
    </row>
    <row r="12" spans="1:10" x14ac:dyDescent="0.2">
      <c r="A12" s="19">
        <v>11</v>
      </c>
      <c r="B12" s="17">
        <v>6</v>
      </c>
      <c r="C12" s="16">
        <v>5</v>
      </c>
      <c r="D12" s="16">
        <v>2016</v>
      </c>
      <c r="E12" s="25">
        <v>42496</v>
      </c>
      <c r="F12" s="24" t="s">
        <v>10</v>
      </c>
      <c r="G12" s="23">
        <v>255505163.82285237</v>
      </c>
      <c r="H12" s="23">
        <v>417070633.77914828</v>
      </c>
      <c r="I12" s="23">
        <v>1178701015.7304282</v>
      </c>
      <c r="J12" s="23">
        <f t="shared" si="0"/>
        <v>923195851.90757585</v>
      </c>
    </row>
    <row r="13" spans="1:10" x14ac:dyDescent="0.2">
      <c r="A13" s="19">
        <v>12</v>
      </c>
      <c r="B13" s="17">
        <v>25</v>
      </c>
      <c r="C13" s="16">
        <v>3</v>
      </c>
      <c r="D13" s="16">
        <v>2016</v>
      </c>
      <c r="E13" s="25">
        <v>42454</v>
      </c>
      <c r="F13" s="24" t="s">
        <v>11</v>
      </c>
      <c r="G13" s="23">
        <v>257755152.60443789</v>
      </c>
      <c r="H13" s="23">
        <v>340608168.87560683</v>
      </c>
      <c r="I13" s="23">
        <v>895091053.15827358</v>
      </c>
      <c r="J13" s="23">
        <f t="shared" si="0"/>
        <v>637335900.55383563</v>
      </c>
    </row>
    <row r="14" spans="1:10" x14ac:dyDescent="0.2">
      <c r="A14" s="19">
        <v>13</v>
      </c>
      <c r="B14" s="17">
        <v>14</v>
      </c>
      <c r="C14" s="16">
        <v>12</v>
      </c>
      <c r="D14" s="16">
        <v>2012</v>
      </c>
      <c r="E14" s="25">
        <v>41257</v>
      </c>
      <c r="F14" s="24" t="s">
        <v>12</v>
      </c>
      <c r="G14" s="23">
        <v>267332241.58431369</v>
      </c>
      <c r="H14" s="23">
        <v>324010492.16594005</v>
      </c>
      <c r="I14" s="23">
        <v>1087511374.1307399</v>
      </c>
      <c r="J14" s="23">
        <f t="shared" si="0"/>
        <v>820179132.5464263</v>
      </c>
    </row>
    <row r="15" spans="1:10" x14ac:dyDescent="0.2">
      <c r="A15" s="19">
        <v>14</v>
      </c>
      <c r="B15" s="17">
        <v>15</v>
      </c>
      <c r="C15" s="16">
        <v>7</v>
      </c>
      <c r="D15" s="16">
        <v>2009</v>
      </c>
      <c r="E15" s="25">
        <v>40009</v>
      </c>
      <c r="F15" s="24" t="s">
        <v>13</v>
      </c>
      <c r="G15" s="23">
        <v>285021894.48853266</v>
      </c>
      <c r="H15" s="23">
        <v>344259929.54870421</v>
      </c>
      <c r="I15" s="23">
        <v>1066077294.7561609</v>
      </c>
      <c r="J15" s="23">
        <f t="shared" si="0"/>
        <v>781055400.26762819</v>
      </c>
    </row>
    <row r="16" spans="1:10" x14ac:dyDescent="0.2">
      <c r="A16" s="19">
        <v>15</v>
      </c>
      <c r="B16" s="17">
        <v>13</v>
      </c>
      <c r="C16" s="16">
        <v>12</v>
      </c>
      <c r="D16" s="16">
        <v>2013</v>
      </c>
      <c r="E16" s="25">
        <v>41621</v>
      </c>
      <c r="F16" s="24" t="s">
        <v>14</v>
      </c>
      <c r="G16" s="23">
        <v>263377015.13415635</v>
      </c>
      <c r="H16" s="23">
        <v>272191564.31799752</v>
      </c>
      <c r="I16" s="23">
        <v>1011754222.8147085</v>
      </c>
      <c r="J16" s="23">
        <f t="shared" si="0"/>
        <v>748377207.68055212</v>
      </c>
    </row>
    <row r="17" spans="1:10" x14ac:dyDescent="0.2">
      <c r="A17" s="19">
        <v>16</v>
      </c>
      <c r="B17" s="17">
        <v>17</v>
      </c>
      <c r="C17" s="16">
        <v>12</v>
      </c>
      <c r="D17" s="16">
        <v>2014</v>
      </c>
      <c r="E17" s="25">
        <v>41990</v>
      </c>
      <c r="F17" s="24" t="s">
        <v>15</v>
      </c>
      <c r="G17" s="23">
        <v>261399545.16804931</v>
      </c>
      <c r="H17" s="23">
        <v>266752786.18627664</v>
      </c>
      <c r="I17" s="23">
        <v>998671512.65681469</v>
      </c>
      <c r="J17" s="23">
        <f t="shared" si="0"/>
        <v>737271967.48876536</v>
      </c>
    </row>
    <row r="18" spans="1:10" x14ac:dyDescent="0.2">
      <c r="A18" s="19">
        <v>17</v>
      </c>
      <c r="B18" s="17">
        <v>20</v>
      </c>
      <c r="C18" s="16">
        <v>5</v>
      </c>
      <c r="D18" s="16">
        <v>2011</v>
      </c>
      <c r="E18" s="25">
        <v>40683</v>
      </c>
      <c r="F18" s="24" t="s">
        <v>16</v>
      </c>
      <c r="G18" s="23">
        <v>271635083.46462268</v>
      </c>
      <c r="H18" s="23">
        <v>261925623.22372147</v>
      </c>
      <c r="I18" s="23">
        <v>1136155975.8462632</v>
      </c>
      <c r="J18" s="23">
        <f t="shared" si="0"/>
        <v>864520892.38164043</v>
      </c>
    </row>
    <row r="19" spans="1:10" x14ac:dyDescent="0.2">
      <c r="A19" s="19">
        <v>18</v>
      </c>
      <c r="B19" s="17">
        <v>14</v>
      </c>
      <c r="C19" s="16">
        <v>4</v>
      </c>
      <c r="D19" s="16">
        <v>2017</v>
      </c>
      <c r="E19" s="25">
        <v>42839</v>
      </c>
      <c r="F19" s="24" t="s">
        <v>17</v>
      </c>
      <c r="G19" s="23">
        <v>251017282.55713141</v>
      </c>
      <c r="H19" s="23">
        <v>226683431.22979748</v>
      </c>
      <c r="I19" s="23">
        <v>1242479784.6664457</v>
      </c>
      <c r="J19" s="23">
        <f t="shared" si="0"/>
        <v>991462502.10931432</v>
      </c>
    </row>
    <row r="20" spans="1:10" x14ac:dyDescent="0.2">
      <c r="A20" s="19">
        <v>19</v>
      </c>
      <c r="B20" s="17">
        <v>28</v>
      </c>
      <c r="C20" s="16">
        <v>6</v>
      </c>
      <c r="D20" s="16">
        <v>2006</v>
      </c>
      <c r="E20" s="25">
        <v>38896</v>
      </c>
      <c r="F20" s="24" t="s">
        <v>18</v>
      </c>
      <c r="G20" s="23">
        <v>280731434.20404136</v>
      </c>
      <c r="H20" s="23">
        <v>242155062.98669294</v>
      </c>
      <c r="I20" s="23">
        <v>452661365.56793982</v>
      </c>
      <c r="J20" s="23">
        <f t="shared" si="0"/>
        <v>171929931.36389846</v>
      </c>
    </row>
    <row r="21" spans="1:10" x14ac:dyDescent="0.2">
      <c r="A21" s="19">
        <v>20</v>
      </c>
      <c r="B21" s="17">
        <v>26</v>
      </c>
      <c r="C21" s="16">
        <v>5</v>
      </c>
      <c r="D21" s="16">
        <v>2017</v>
      </c>
      <c r="E21" s="25">
        <v>42881</v>
      </c>
      <c r="F21" s="24" t="s">
        <v>19</v>
      </c>
      <c r="G21" s="23">
        <v>230738682.56426388</v>
      </c>
      <c r="H21" s="23">
        <v>173113077.01308772</v>
      </c>
      <c r="I21" s="23">
        <v>787129995.45524299</v>
      </c>
      <c r="J21" s="23">
        <f t="shared" si="0"/>
        <v>556391312.89097905</v>
      </c>
    </row>
    <row r="22" spans="1:10" x14ac:dyDescent="0.2">
      <c r="A22" s="19">
        <v>21</v>
      </c>
      <c r="B22" s="17">
        <v>14</v>
      </c>
      <c r="C22" s="16">
        <v>11</v>
      </c>
      <c r="D22" s="16">
        <v>2008</v>
      </c>
      <c r="E22" s="25">
        <v>39766</v>
      </c>
      <c r="F22" s="24" t="s">
        <v>20</v>
      </c>
      <c r="G22" s="23">
        <v>265832034.83582437</v>
      </c>
      <c r="H22" s="23">
        <v>195754580.81022948</v>
      </c>
      <c r="I22" s="23">
        <v>683872648.22164047</v>
      </c>
      <c r="J22" s="23">
        <f t="shared" si="0"/>
        <v>418040613.3858161</v>
      </c>
    </row>
    <row r="23" spans="1:10" x14ac:dyDescent="0.2">
      <c r="A23" s="19">
        <v>22</v>
      </c>
      <c r="B23" s="17">
        <v>4</v>
      </c>
      <c r="C23" s="16">
        <v>5</v>
      </c>
      <c r="D23" s="16">
        <v>2012</v>
      </c>
      <c r="E23" s="25">
        <v>41033</v>
      </c>
      <c r="F23" s="24" t="s">
        <v>5393</v>
      </c>
      <c r="G23" s="23">
        <v>240374975.5237909</v>
      </c>
      <c r="H23" s="23">
        <v>665870248.24268651</v>
      </c>
      <c r="I23" s="23">
        <v>1623310484.0845594</v>
      </c>
      <c r="J23" s="23">
        <f t="shared" si="0"/>
        <v>1382935508.5607686</v>
      </c>
    </row>
    <row r="24" spans="1:10" x14ac:dyDescent="0.2">
      <c r="A24" s="19">
        <v>23</v>
      </c>
      <c r="B24" s="17">
        <v>7</v>
      </c>
      <c r="C24" s="16">
        <v>7</v>
      </c>
      <c r="D24" s="16">
        <v>2006</v>
      </c>
      <c r="E24" s="25">
        <v>38905</v>
      </c>
      <c r="F24" s="24" t="s">
        <v>5344</v>
      </c>
      <c r="G24" s="23">
        <v>271458353.80835384</v>
      </c>
      <c r="H24" s="23">
        <v>510722726.51807374</v>
      </c>
      <c r="I24" s="23">
        <v>1286369729.4664767</v>
      </c>
      <c r="J24" s="23">
        <f t="shared" si="0"/>
        <v>1014911375.6581228</v>
      </c>
    </row>
    <row r="25" spans="1:10" x14ac:dyDescent="0.2">
      <c r="A25" s="19">
        <v>24</v>
      </c>
      <c r="B25" s="17">
        <v>14</v>
      </c>
      <c r="C25" s="16">
        <v>6</v>
      </c>
      <c r="D25" s="16">
        <v>2013</v>
      </c>
      <c r="E25" s="25">
        <v>41439</v>
      </c>
      <c r="F25" s="24" t="s">
        <v>23</v>
      </c>
      <c r="G25" s="23">
        <v>236577424.79786214</v>
      </c>
      <c r="H25" s="23">
        <v>306021329.54399925</v>
      </c>
      <c r="I25" s="23">
        <v>702371581.04290295</v>
      </c>
      <c r="J25" s="23">
        <f t="shared" si="0"/>
        <v>465794156.24504077</v>
      </c>
    </row>
    <row r="26" spans="1:10" x14ac:dyDescent="0.2">
      <c r="A26" s="19">
        <v>25</v>
      </c>
      <c r="B26" s="17">
        <v>16</v>
      </c>
      <c r="C26" s="16">
        <v>5</v>
      </c>
      <c r="D26" s="16">
        <v>2008</v>
      </c>
      <c r="E26" s="25">
        <v>39584</v>
      </c>
      <c r="F26" s="24" t="s">
        <v>24</v>
      </c>
      <c r="G26" s="23">
        <v>255002838.91576496</v>
      </c>
      <c r="H26" s="23">
        <v>160506142.22880274</v>
      </c>
      <c r="I26" s="23">
        <v>472992058.83005279</v>
      </c>
      <c r="J26" s="23">
        <f t="shared" si="0"/>
        <v>217989219.91428784</v>
      </c>
    </row>
    <row r="27" spans="1:10" x14ac:dyDescent="0.2">
      <c r="A27" s="19">
        <v>26</v>
      </c>
      <c r="B27" s="17">
        <v>3</v>
      </c>
      <c r="C27" s="16">
        <v>7</v>
      </c>
      <c r="D27" s="16">
        <v>2012</v>
      </c>
      <c r="E27" s="25">
        <v>41093</v>
      </c>
      <c r="F27" s="24" t="s">
        <v>25</v>
      </c>
      <c r="G27" s="23">
        <v>235762710.38480341</v>
      </c>
      <c r="H27" s="23">
        <v>280804815.05821377</v>
      </c>
      <c r="I27" s="23">
        <v>812192106.91901064</v>
      </c>
      <c r="J27" s="23">
        <f t="shared" si="0"/>
        <v>576429396.53420722</v>
      </c>
    </row>
    <row r="28" spans="1:10" x14ac:dyDescent="0.2">
      <c r="A28" s="19">
        <v>27</v>
      </c>
      <c r="B28" s="17">
        <v>21</v>
      </c>
      <c r="C28" s="16">
        <v>6</v>
      </c>
      <c r="D28" s="16">
        <v>2017</v>
      </c>
      <c r="E28" s="25">
        <v>42907</v>
      </c>
      <c r="F28" s="24" t="s">
        <v>26</v>
      </c>
      <c r="G28" s="23">
        <v>217499634.62676817</v>
      </c>
      <c r="H28" s="23">
        <v>130468391.66980466</v>
      </c>
      <c r="I28" s="23">
        <v>605359298.97931051</v>
      </c>
      <c r="J28" s="23">
        <f t="shared" si="0"/>
        <v>387859664.35254234</v>
      </c>
    </row>
    <row r="29" spans="1:10" x14ac:dyDescent="0.2">
      <c r="A29" s="19">
        <v>28</v>
      </c>
      <c r="B29" s="17">
        <v>12</v>
      </c>
      <c r="C29" s="16">
        <v>6</v>
      </c>
      <c r="D29" s="16">
        <v>2015</v>
      </c>
      <c r="E29" s="25">
        <v>42167</v>
      </c>
      <c r="F29" s="24" t="s">
        <v>27</v>
      </c>
      <c r="G29" s="23">
        <v>221199410.82308769</v>
      </c>
      <c r="H29" s="23">
        <v>671003793.26507092</v>
      </c>
      <c r="I29" s="23">
        <v>1719841461.7653809</v>
      </c>
      <c r="J29" s="23">
        <f t="shared" si="0"/>
        <v>1498642050.9422932</v>
      </c>
    </row>
    <row r="30" spans="1:10" x14ac:dyDescent="0.2">
      <c r="A30" s="19">
        <v>29</v>
      </c>
      <c r="B30" s="17">
        <v>25</v>
      </c>
      <c r="C30" s="16">
        <v>5</v>
      </c>
      <c r="D30" s="16">
        <v>2012</v>
      </c>
      <c r="E30" s="25">
        <v>41054</v>
      </c>
      <c r="F30" s="24" t="s">
        <v>28</v>
      </c>
      <c r="G30" s="23">
        <v>229691643.27828908</v>
      </c>
      <c r="H30" s="23">
        <v>191253926.21554729</v>
      </c>
      <c r="I30" s="23">
        <v>698918001.974262</v>
      </c>
      <c r="J30" s="23">
        <f t="shared" si="0"/>
        <v>469226358.69597292</v>
      </c>
    </row>
    <row r="31" spans="1:10" x14ac:dyDescent="0.2">
      <c r="A31" s="19">
        <v>30</v>
      </c>
      <c r="B31" s="17">
        <v>24</v>
      </c>
      <c r="C31" s="16">
        <v>6</v>
      </c>
      <c r="D31" s="16">
        <v>2009</v>
      </c>
      <c r="E31" s="25">
        <v>39988</v>
      </c>
      <c r="F31" s="24" t="s">
        <v>29</v>
      </c>
      <c r="G31" s="23">
        <v>239038772.70008764</v>
      </c>
      <c r="H31" s="23">
        <v>457715847.10922468</v>
      </c>
      <c r="I31" s="23">
        <v>952193534.23050821</v>
      </c>
      <c r="J31" s="23">
        <f t="shared" si="0"/>
        <v>713154761.53042054</v>
      </c>
    </row>
    <row r="32" spans="1:10" x14ac:dyDescent="0.2">
      <c r="A32" s="19">
        <v>31</v>
      </c>
      <c r="B32" s="17">
        <v>27</v>
      </c>
      <c r="C32" s="16">
        <v>6</v>
      </c>
      <c r="D32" s="16">
        <v>2014</v>
      </c>
      <c r="E32" s="25">
        <v>41817</v>
      </c>
      <c r="F32" s="24" t="s">
        <v>30</v>
      </c>
      <c r="G32" s="23">
        <v>216322652.64765489</v>
      </c>
      <c r="H32" s="23">
        <v>252828723.73194936</v>
      </c>
      <c r="I32" s="23">
        <v>1137279340.6999326</v>
      </c>
      <c r="J32" s="23">
        <f t="shared" si="0"/>
        <v>920956688.05227768</v>
      </c>
    </row>
    <row r="33" spans="1:10" x14ac:dyDescent="0.2">
      <c r="A33" s="19">
        <v>32</v>
      </c>
      <c r="B33" s="17">
        <v>26</v>
      </c>
      <c r="C33" s="16">
        <v>5</v>
      </c>
      <c r="D33" s="16">
        <v>2006</v>
      </c>
      <c r="E33" s="25">
        <v>38863</v>
      </c>
      <c r="F33" s="24" t="s">
        <v>31</v>
      </c>
      <c r="G33" s="23">
        <v>254612296.2962963</v>
      </c>
      <c r="H33" s="23">
        <v>284150307.69273084</v>
      </c>
      <c r="I33" s="23">
        <v>556826114.57271111</v>
      </c>
      <c r="J33" s="23">
        <f t="shared" si="0"/>
        <v>302213818.27641481</v>
      </c>
    </row>
    <row r="34" spans="1:10" x14ac:dyDescent="0.2">
      <c r="A34" s="19">
        <v>33</v>
      </c>
      <c r="B34" s="17">
        <v>14</v>
      </c>
      <c r="C34" s="16">
        <v>5</v>
      </c>
      <c r="D34" s="16">
        <v>2010</v>
      </c>
      <c r="E34" s="25">
        <v>40312</v>
      </c>
      <c r="F34" s="24" t="s">
        <v>32</v>
      </c>
      <c r="G34" s="23">
        <v>236316173.03302807</v>
      </c>
      <c r="H34" s="23">
        <v>118461617.76104832</v>
      </c>
      <c r="I34" s="23">
        <v>362623327.94402736</v>
      </c>
      <c r="J34" s="23">
        <f t="shared" si="0"/>
        <v>126307154.9109993</v>
      </c>
    </row>
    <row r="35" spans="1:10" x14ac:dyDescent="0.2">
      <c r="A35" s="19">
        <v>34</v>
      </c>
      <c r="B35" s="17">
        <v>18</v>
      </c>
      <c r="C35" s="16">
        <v>5</v>
      </c>
      <c r="D35" s="16">
        <v>2012</v>
      </c>
      <c r="E35" s="25">
        <v>41047</v>
      </c>
      <c r="F35" s="24" t="s">
        <v>33</v>
      </c>
      <c r="G35" s="23">
        <v>223281643.93098798</v>
      </c>
      <c r="H35" s="23">
        <v>69691008.570371822</v>
      </c>
      <c r="I35" s="23">
        <v>326074773.71073258</v>
      </c>
      <c r="J35" s="23">
        <f t="shared" si="0"/>
        <v>102793129.7797446</v>
      </c>
    </row>
    <row r="36" spans="1:10" x14ac:dyDescent="0.2">
      <c r="A36" s="19">
        <v>35</v>
      </c>
      <c r="B36" s="17">
        <v>14</v>
      </c>
      <c r="C36" s="16">
        <v>12</v>
      </c>
      <c r="D36" s="16">
        <v>2005</v>
      </c>
      <c r="E36" s="25">
        <v>38700</v>
      </c>
      <c r="F36" s="24" t="s">
        <v>5394</v>
      </c>
      <c r="G36" s="23">
        <v>258244070.12195122</v>
      </c>
      <c r="H36" s="23">
        <v>272067020.61979169</v>
      </c>
      <c r="I36" s="23">
        <v>686801173.64473069</v>
      </c>
      <c r="J36" s="23">
        <f t="shared" si="0"/>
        <v>428557103.52277946</v>
      </c>
    </row>
    <row r="37" spans="1:10" x14ac:dyDescent="0.2">
      <c r="A37" s="19">
        <v>36</v>
      </c>
      <c r="B37" s="17">
        <v>7</v>
      </c>
      <c r="C37" s="16">
        <v>12</v>
      </c>
      <c r="D37" s="16">
        <v>2007</v>
      </c>
      <c r="E37" s="25">
        <v>39423</v>
      </c>
      <c r="F37" s="24" t="s">
        <v>35</v>
      </c>
      <c r="G37" s="23">
        <v>239632229.71300158</v>
      </c>
      <c r="H37" s="23">
        <v>81951566.735378698</v>
      </c>
      <c r="I37" s="23">
        <v>429307052.01775885</v>
      </c>
      <c r="J37" s="23">
        <f t="shared" si="0"/>
        <v>189674822.30475727</v>
      </c>
    </row>
    <row r="38" spans="1:10" x14ac:dyDescent="0.2">
      <c r="A38" s="19">
        <v>37</v>
      </c>
      <c r="B38" s="17">
        <v>19</v>
      </c>
      <c r="C38" s="16">
        <v>12</v>
      </c>
      <c r="D38" s="16">
        <v>1997</v>
      </c>
      <c r="E38" s="25">
        <v>35783</v>
      </c>
      <c r="F38" s="24" t="s">
        <v>36</v>
      </c>
      <c r="G38" s="23">
        <v>304425294.48233104</v>
      </c>
      <c r="H38" s="23">
        <v>1002582547.5185244</v>
      </c>
      <c r="I38" s="23">
        <v>3360270249.1735396</v>
      </c>
      <c r="J38" s="23">
        <f t="shared" si="0"/>
        <v>3055844954.6912088</v>
      </c>
    </row>
    <row r="39" spans="1:10" x14ac:dyDescent="0.2">
      <c r="A39" s="19">
        <v>38</v>
      </c>
      <c r="B39" s="17">
        <v>16</v>
      </c>
      <c r="C39" s="16">
        <v>12</v>
      </c>
      <c r="D39" s="16">
        <v>2016</v>
      </c>
      <c r="E39" s="25">
        <v>42720</v>
      </c>
      <c r="F39" s="24" t="s">
        <v>37</v>
      </c>
      <c r="G39" s="23">
        <v>203385632.39338616</v>
      </c>
      <c r="H39" s="23">
        <v>541186107.93579984</v>
      </c>
      <c r="I39" s="23">
        <v>1068779791.3502437</v>
      </c>
      <c r="J39" s="23">
        <f t="shared" si="0"/>
        <v>865394158.95685756</v>
      </c>
    </row>
    <row r="40" spans="1:10" x14ac:dyDescent="0.2">
      <c r="A40" s="19">
        <v>39</v>
      </c>
      <c r="B40" s="17">
        <v>17</v>
      </c>
      <c r="C40" s="16">
        <v>6</v>
      </c>
      <c r="D40" s="16">
        <v>2016</v>
      </c>
      <c r="E40" s="25">
        <v>42538</v>
      </c>
      <c r="F40" s="24" t="s">
        <v>38</v>
      </c>
      <c r="G40" s="23">
        <v>203734990.74757904</v>
      </c>
      <c r="H40" s="23">
        <v>495377108.10461879</v>
      </c>
      <c r="I40" s="23">
        <v>1041714708.1883677</v>
      </c>
      <c r="J40" s="23">
        <f t="shared" si="0"/>
        <v>837979717.44078875</v>
      </c>
    </row>
    <row r="41" spans="1:10" x14ac:dyDescent="0.2">
      <c r="A41" s="19">
        <v>40</v>
      </c>
      <c r="B41" s="17">
        <v>18</v>
      </c>
      <c r="C41" s="16">
        <v>6</v>
      </c>
      <c r="D41" s="16">
        <v>2010</v>
      </c>
      <c r="E41" s="25">
        <v>40347</v>
      </c>
      <c r="F41" s="24" t="s">
        <v>39</v>
      </c>
      <c r="G41" s="23">
        <v>225282958.27311724</v>
      </c>
      <c r="H41" s="23">
        <v>467467635.32090014</v>
      </c>
      <c r="I41" s="23">
        <v>1205059077.2181358</v>
      </c>
      <c r="J41" s="23">
        <f t="shared" si="0"/>
        <v>979776118.94501853</v>
      </c>
    </row>
    <row r="42" spans="1:10" x14ac:dyDescent="0.2">
      <c r="A42" s="19">
        <v>41</v>
      </c>
      <c r="B42" s="17">
        <v>3</v>
      </c>
      <c r="C42" s="16">
        <v>5</v>
      </c>
      <c r="D42" s="16">
        <v>2013</v>
      </c>
      <c r="E42" s="25">
        <v>41397</v>
      </c>
      <c r="F42" s="24" t="s">
        <v>40</v>
      </c>
      <c r="G42" s="23">
        <v>210795681.38401771</v>
      </c>
      <c r="H42" s="23">
        <v>431069023.28518754</v>
      </c>
      <c r="I42" s="23">
        <v>1280997210.6255469</v>
      </c>
      <c r="J42" s="23">
        <f t="shared" si="0"/>
        <v>1070201529.2415292</v>
      </c>
    </row>
    <row r="43" spans="1:10" x14ac:dyDescent="0.2">
      <c r="A43" s="19">
        <v>42</v>
      </c>
      <c r="B43" s="17">
        <v>5</v>
      </c>
      <c r="C43" s="16">
        <v>5</v>
      </c>
      <c r="D43" s="16">
        <v>2017</v>
      </c>
      <c r="E43" s="25">
        <v>42860</v>
      </c>
      <c r="F43" s="24" t="s">
        <v>41</v>
      </c>
      <c r="G43" s="23">
        <v>200642332.66457731</v>
      </c>
      <c r="H43" s="23">
        <v>391065049.43926233</v>
      </c>
      <c r="I43" s="23">
        <v>863240826.26575482</v>
      </c>
      <c r="J43" s="23">
        <f t="shared" si="0"/>
        <v>662598493.60117745</v>
      </c>
    </row>
    <row r="44" spans="1:10" x14ac:dyDescent="0.2">
      <c r="A44" s="19">
        <v>43</v>
      </c>
      <c r="B44" s="17">
        <v>30</v>
      </c>
      <c r="C44" s="16">
        <v>6</v>
      </c>
      <c r="D44" s="16">
        <v>2004</v>
      </c>
      <c r="E44" s="25">
        <v>38168</v>
      </c>
      <c r="F44" s="24" t="s">
        <v>42</v>
      </c>
      <c r="G44" s="23">
        <v>258849762.78334215</v>
      </c>
      <c r="H44" s="23">
        <v>483433621.6801002</v>
      </c>
      <c r="I44" s="23">
        <v>1029071041.5800213</v>
      </c>
      <c r="J44" s="23">
        <f t="shared" si="0"/>
        <v>770221278.79667914</v>
      </c>
    </row>
    <row r="45" spans="1:10" x14ac:dyDescent="0.2">
      <c r="A45" s="19">
        <v>44</v>
      </c>
      <c r="B45" s="17">
        <v>5</v>
      </c>
      <c r="C45" s="16">
        <v>3</v>
      </c>
      <c r="D45" s="16">
        <v>2010</v>
      </c>
      <c r="E45" s="25">
        <v>40242</v>
      </c>
      <c r="F45" s="24" t="s">
        <v>5395</v>
      </c>
      <c r="G45" s="23">
        <v>225628701.79340261</v>
      </c>
      <c r="H45" s="23">
        <v>377015531.50098103</v>
      </c>
      <c r="I45" s="23">
        <v>1156901139.2498772</v>
      </c>
      <c r="J45" s="23">
        <f t="shared" si="0"/>
        <v>931272437.45647454</v>
      </c>
    </row>
    <row r="46" spans="1:10" x14ac:dyDescent="0.2">
      <c r="A46" s="19">
        <v>45</v>
      </c>
      <c r="B46" s="17">
        <v>8</v>
      </c>
      <c r="C46" s="16">
        <v>11</v>
      </c>
      <c r="D46" s="16">
        <v>2012</v>
      </c>
      <c r="E46" s="25">
        <v>41221</v>
      </c>
      <c r="F46" s="24" t="s">
        <v>44</v>
      </c>
      <c r="G46" s="23">
        <v>213289838.89393234</v>
      </c>
      <c r="H46" s="23">
        <v>324584772.2352131</v>
      </c>
      <c r="I46" s="23">
        <v>1184320604.3242753</v>
      </c>
      <c r="J46" s="23">
        <f t="shared" si="0"/>
        <v>971030765.43034291</v>
      </c>
    </row>
    <row r="47" spans="1:10" x14ac:dyDescent="0.2">
      <c r="A47" s="19">
        <v>46</v>
      </c>
      <c r="B47" s="17">
        <v>21</v>
      </c>
      <c r="C47" s="16">
        <v>6</v>
      </c>
      <c r="D47" s="16">
        <v>2013</v>
      </c>
      <c r="E47" s="25">
        <v>41446</v>
      </c>
      <c r="F47" s="24" t="s">
        <v>45</v>
      </c>
      <c r="G47" s="23">
        <v>210291044.26476634</v>
      </c>
      <c r="H47" s="23">
        <v>282303455.39156073</v>
      </c>
      <c r="I47" s="23">
        <v>781849831.04251325</v>
      </c>
      <c r="J47" s="23">
        <f t="shared" si="0"/>
        <v>571558786.77774692</v>
      </c>
    </row>
    <row r="48" spans="1:10" x14ac:dyDescent="0.2">
      <c r="A48" s="19">
        <v>47</v>
      </c>
      <c r="B48" s="17">
        <v>8</v>
      </c>
      <c r="C48" s="16">
        <v>3</v>
      </c>
      <c r="D48" s="16">
        <v>2013</v>
      </c>
      <c r="E48" s="25">
        <v>41341</v>
      </c>
      <c r="F48" s="24" t="s">
        <v>46</v>
      </c>
      <c r="G48" s="23">
        <v>210951441.96277061</v>
      </c>
      <c r="H48" s="23">
        <v>247626400.68617928</v>
      </c>
      <c r="I48" s="23">
        <v>517209744.43972892</v>
      </c>
      <c r="J48" s="23">
        <f t="shared" si="0"/>
        <v>306258302.47695827</v>
      </c>
    </row>
    <row r="49" spans="1:10" x14ac:dyDescent="0.2">
      <c r="A49" s="19">
        <v>48</v>
      </c>
      <c r="B49" s="17">
        <v>23</v>
      </c>
      <c r="C49" s="16">
        <v>5</v>
      </c>
      <c r="D49" s="16">
        <v>2014</v>
      </c>
      <c r="E49" s="25">
        <v>41782</v>
      </c>
      <c r="F49" s="24" t="s">
        <v>47</v>
      </c>
      <c r="G49" s="23">
        <v>206405212.27406472</v>
      </c>
      <c r="H49" s="23">
        <v>241413119.40372425</v>
      </c>
      <c r="I49" s="23">
        <v>771813874.12873054</v>
      </c>
      <c r="J49" s="23">
        <f t="shared" si="0"/>
        <v>565408661.85466576</v>
      </c>
    </row>
    <row r="50" spans="1:10" x14ac:dyDescent="0.2">
      <c r="A50" s="19">
        <v>49</v>
      </c>
      <c r="B50" s="17">
        <v>2</v>
      </c>
      <c r="C50" s="16">
        <v>5</v>
      </c>
      <c r="D50" s="16">
        <v>2014</v>
      </c>
      <c r="E50" s="25">
        <v>41761</v>
      </c>
      <c r="F50" s="24" t="s">
        <v>48</v>
      </c>
      <c r="G50" s="23">
        <v>206405212.27406472</v>
      </c>
      <c r="H50" s="23">
        <v>209350545.50746951</v>
      </c>
      <c r="I50" s="23">
        <v>731702696.16807055</v>
      </c>
      <c r="J50" s="23">
        <f t="shared" si="0"/>
        <v>525297483.89400584</v>
      </c>
    </row>
    <row r="51" spans="1:10" x14ac:dyDescent="0.2">
      <c r="A51" s="19">
        <v>50</v>
      </c>
      <c r="B51" s="17">
        <v>24</v>
      </c>
      <c r="C51" s="16">
        <v>6</v>
      </c>
      <c r="D51" s="16">
        <v>2011</v>
      </c>
      <c r="E51" s="25">
        <v>40718</v>
      </c>
      <c r="F51" s="24" t="s">
        <v>49</v>
      </c>
      <c r="G51" s="23">
        <v>217541046.06551424</v>
      </c>
      <c r="H51" s="23">
        <v>208242118.08829004</v>
      </c>
      <c r="I51" s="23">
        <v>609283939.88524389</v>
      </c>
      <c r="J51" s="23">
        <f t="shared" si="0"/>
        <v>391742893.81972969</v>
      </c>
    </row>
    <row r="52" spans="1:10" x14ac:dyDescent="0.2">
      <c r="A52" s="19">
        <v>51</v>
      </c>
      <c r="B52" s="17">
        <v>17</v>
      </c>
      <c r="C52" s="16">
        <v>12</v>
      </c>
      <c r="D52" s="16">
        <v>2010</v>
      </c>
      <c r="E52" s="25">
        <v>40529</v>
      </c>
      <c r="F52" s="24" t="s">
        <v>50</v>
      </c>
      <c r="G52" s="23">
        <v>224035149.35281211</v>
      </c>
      <c r="H52" s="23">
        <v>192740534.03381255</v>
      </c>
      <c r="I52" s="23">
        <v>448140604.29601836</v>
      </c>
      <c r="J52" s="23">
        <f t="shared" si="0"/>
        <v>224105454.94320625</v>
      </c>
    </row>
    <row r="53" spans="1:10" x14ac:dyDescent="0.2">
      <c r="A53" s="19">
        <v>52</v>
      </c>
      <c r="B53" s="17">
        <v>13</v>
      </c>
      <c r="C53" s="16">
        <v>11</v>
      </c>
      <c r="D53" s="16">
        <v>2009</v>
      </c>
      <c r="E53" s="25">
        <v>40130</v>
      </c>
      <c r="F53" s="24">
        <v>2012</v>
      </c>
      <c r="G53" s="23">
        <v>226985623.81546709</v>
      </c>
      <c r="H53" s="23">
        <v>188525369.24917024</v>
      </c>
      <c r="I53" s="23">
        <v>894787020.23178005</v>
      </c>
      <c r="J53" s="23">
        <f t="shared" si="0"/>
        <v>667801396.41631293</v>
      </c>
    </row>
    <row r="54" spans="1:10" x14ac:dyDescent="0.2">
      <c r="A54" s="19">
        <v>53</v>
      </c>
      <c r="B54" s="17">
        <v>21</v>
      </c>
      <c r="C54" s="16">
        <v>5</v>
      </c>
      <c r="D54" s="16">
        <v>2009</v>
      </c>
      <c r="E54" s="25">
        <v>39954</v>
      </c>
      <c r="F54" s="24" t="s">
        <v>51</v>
      </c>
      <c r="G54" s="23">
        <v>229611514.28998953</v>
      </c>
      <c r="H54" s="23">
        <v>143877409.40825135</v>
      </c>
      <c r="I54" s="23">
        <v>419605619.1084094</v>
      </c>
      <c r="J54" s="23">
        <f t="shared" si="0"/>
        <v>189994104.81841987</v>
      </c>
    </row>
    <row r="55" spans="1:10" x14ac:dyDescent="0.2">
      <c r="A55" s="19">
        <v>54</v>
      </c>
      <c r="B55" s="17">
        <v>17</v>
      </c>
      <c r="C55" s="16">
        <v>6</v>
      </c>
      <c r="D55" s="16">
        <v>2011</v>
      </c>
      <c r="E55" s="25">
        <v>40711</v>
      </c>
      <c r="F55" s="24" t="s">
        <v>52</v>
      </c>
      <c r="G55" s="23">
        <v>217541046.06551424</v>
      </c>
      <c r="H55" s="23">
        <v>126827704.64672475</v>
      </c>
      <c r="I55" s="23">
        <v>238789902.89093664</v>
      </c>
      <c r="J55" s="23">
        <f t="shared" si="0"/>
        <v>21248856.825422406</v>
      </c>
    </row>
    <row r="56" spans="1:10" x14ac:dyDescent="0.2">
      <c r="A56" s="19">
        <v>55</v>
      </c>
      <c r="B56" s="17">
        <v>28</v>
      </c>
      <c r="C56" s="16">
        <v>5</v>
      </c>
      <c r="D56" s="16">
        <v>2010</v>
      </c>
      <c r="E56" s="25">
        <v>40326</v>
      </c>
      <c r="F56" s="24" t="s">
        <v>53</v>
      </c>
      <c r="G56" s="23">
        <v>225063021.93621722</v>
      </c>
      <c r="H56" s="23">
        <v>102133234.75255984</v>
      </c>
      <c r="I56" s="23">
        <v>354018053.42813206</v>
      </c>
      <c r="J56" s="23">
        <f t="shared" si="0"/>
        <v>128955031.49191484</v>
      </c>
    </row>
    <row r="57" spans="1:10" x14ac:dyDescent="0.2">
      <c r="A57" s="19">
        <v>56</v>
      </c>
      <c r="B57" s="17">
        <v>29</v>
      </c>
      <c r="C57" s="16">
        <v>6</v>
      </c>
      <c r="D57" s="16">
        <v>2011</v>
      </c>
      <c r="E57" s="25">
        <v>40723</v>
      </c>
      <c r="F57" s="24" t="s">
        <v>54</v>
      </c>
      <c r="G57" s="23">
        <v>212102519.91387638</v>
      </c>
      <c r="H57" s="23">
        <v>383297036.73907286</v>
      </c>
      <c r="I57" s="23">
        <v>1222352851.4137614</v>
      </c>
      <c r="J57" s="23">
        <f t="shared" si="0"/>
        <v>1010250331.499885</v>
      </c>
    </row>
    <row r="58" spans="1:10" x14ac:dyDescent="0.2">
      <c r="A58" s="19">
        <v>57</v>
      </c>
      <c r="B58" s="17">
        <v>9</v>
      </c>
      <c r="C58" s="16">
        <v>6</v>
      </c>
      <c r="D58" s="16">
        <v>2017</v>
      </c>
      <c r="E58" s="25">
        <v>42895</v>
      </c>
      <c r="F58" s="24" t="s">
        <v>5396</v>
      </c>
      <c r="G58" s="23">
        <v>195448980.42497602</v>
      </c>
      <c r="H58" s="23">
        <v>80285554.934069529</v>
      </c>
      <c r="I58" s="23">
        <v>404744261.21886468</v>
      </c>
      <c r="J58" s="23">
        <f t="shared" si="0"/>
        <v>209295280.79388866</v>
      </c>
    </row>
    <row r="59" spans="1:10" x14ac:dyDescent="0.2">
      <c r="A59" s="19">
        <v>58</v>
      </c>
      <c r="B59" s="17">
        <v>1</v>
      </c>
      <c r="C59" s="16">
        <v>3</v>
      </c>
      <c r="D59" s="16">
        <v>2013</v>
      </c>
      <c r="E59" s="25">
        <v>41334</v>
      </c>
      <c r="F59" s="24" t="s">
        <v>56</v>
      </c>
      <c r="G59" s="23">
        <v>205677655.91370136</v>
      </c>
      <c r="H59" s="23">
        <v>68757094.25473316</v>
      </c>
      <c r="I59" s="23">
        <v>208512424.5550687</v>
      </c>
      <c r="J59" s="23">
        <f t="shared" si="0"/>
        <v>2834768.641367346</v>
      </c>
    </row>
    <row r="60" spans="1:10" x14ac:dyDescent="0.2">
      <c r="A60" s="19">
        <v>59</v>
      </c>
      <c r="B60" s="17">
        <v>3</v>
      </c>
      <c r="C60" s="16">
        <v>4</v>
      </c>
      <c r="D60" s="16">
        <v>2015</v>
      </c>
      <c r="E60" s="25">
        <v>42097</v>
      </c>
      <c r="F60" s="24" t="s">
        <v>57</v>
      </c>
      <c r="G60" s="23">
        <v>197163174.82322413</v>
      </c>
      <c r="H60" s="23">
        <v>364267173.70018476</v>
      </c>
      <c r="I60" s="23">
        <v>1573931504.9809849</v>
      </c>
      <c r="J60" s="23">
        <f t="shared" si="0"/>
        <v>1376768330.1577609</v>
      </c>
    </row>
    <row r="61" spans="1:10" x14ac:dyDescent="0.2">
      <c r="A61" s="19">
        <v>60</v>
      </c>
      <c r="B61" s="17">
        <v>16</v>
      </c>
      <c r="C61" s="16">
        <v>5</v>
      </c>
      <c r="D61" s="16">
        <v>2013</v>
      </c>
      <c r="E61" s="25">
        <v>41410</v>
      </c>
      <c r="F61" s="24" t="s">
        <v>58</v>
      </c>
      <c r="G61" s="23">
        <v>200255897.31481683</v>
      </c>
      <c r="H61" s="23">
        <v>241127768.65809101</v>
      </c>
      <c r="I61" s="23">
        <v>492610097.3281076</v>
      </c>
      <c r="J61" s="23">
        <f t="shared" si="0"/>
        <v>292354200.01329076</v>
      </c>
    </row>
    <row r="62" spans="1:10" x14ac:dyDescent="0.2">
      <c r="A62" s="19">
        <v>61</v>
      </c>
      <c r="B62" s="17">
        <v>21</v>
      </c>
      <c r="C62" s="16">
        <v>6</v>
      </c>
      <c r="D62" s="16">
        <v>2013</v>
      </c>
      <c r="E62" s="25">
        <v>41446</v>
      </c>
      <c r="F62" s="24" t="s">
        <v>59</v>
      </c>
      <c r="G62" s="23">
        <v>199776492.05152804</v>
      </c>
      <c r="H62" s="23">
        <v>212772174.71653163</v>
      </c>
      <c r="I62" s="23">
        <v>558863853.95260894</v>
      </c>
      <c r="J62" s="23">
        <f t="shared" si="0"/>
        <v>359087361.90108091</v>
      </c>
    </row>
    <row r="63" spans="1:10" x14ac:dyDescent="0.2">
      <c r="A63" s="19">
        <v>62</v>
      </c>
      <c r="B63" s="17">
        <v>10</v>
      </c>
      <c r="C63" s="16">
        <v>5</v>
      </c>
      <c r="D63" s="16">
        <v>2013</v>
      </c>
      <c r="E63" s="25">
        <v>41404</v>
      </c>
      <c r="F63" s="24" t="s">
        <v>5397</v>
      </c>
      <c r="G63" s="23">
        <v>200255897.31481683</v>
      </c>
      <c r="H63" s="23">
        <v>152658674.07525814</v>
      </c>
      <c r="I63" s="23">
        <v>369989021.58218038</v>
      </c>
      <c r="J63" s="23">
        <f t="shared" si="0"/>
        <v>169733124.26736355</v>
      </c>
    </row>
    <row r="64" spans="1:10" x14ac:dyDescent="0.2">
      <c r="A64" s="19">
        <v>63</v>
      </c>
      <c r="B64" s="17">
        <v>6</v>
      </c>
      <c r="C64" s="16">
        <v>11</v>
      </c>
      <c r="D64" s="16">
        <v>2009</v>
      </c>
      <c r="E64" s="25">
        <v>40123</v>
      </c>
      <c r="F64" s="24" t="s">
        <v>61</v>
      </c>
      <c r="G64" s="23">
        <v>215636342.62469375</v>
      </c>
      <c r="H64" s="23">
        <v>156456495.29837283</v>
      </c>
      <c r="I64" s="23">
        <v>358307812.59068549</v>
      </c>
      <c r="J64" s="23">
        <f t="shared" si="0"/>
        <v>142671469.96599174</v>
      </c>
    </row>
    <row r="65" spans="1:10" x14ac:dyDescent="0.2">
      <c r="A65" s="19">
        <v>64</v>
      </c>
      <c r="B65" s="17">
        <v>12</v>
      </c>
      <c r="C65" s="16">
        <v>7</v>
      </c>
      <c r="D65" s="16">
        <v>2013</v>
      </c>
      <c r="E65" s="25">
        <v>41467</v>
      </c>
      <c r="F65" s="24" t="s">
        <v>62</v>
      </c>
      <c r="G65" s="23">
        <v>199697811.60636315</v>
      </c>
      <c r="H65" s="23">
        <v>106999039.70193839</v>
      </c>
      <c r="I65" s="23">
        <v>431980952.06345147</v>
      </c>
      <c r="J65" s="23">
        <f t="shared" si="0"/>
        <v>232283140.45708832</v>
      </c>
    </row>
    <row r="66" spans="1:10" x14ac:dyDescent="0.2">
      <c r="A66" s="19">
        <v>65</v>
      </c>
      <c r="B66" s="17">
        <v>25</v>
      </c>
      <c r="C66" s="16">
        <v>11</v>
      </c>
      <c r="D66" s="16">
        <v>2015</v>
      </c>
      <c r="E66" s="25">
        <v>42333</v>
      </c>
      <c r="F66" s="24" t="s">
        <v>63</v>
      </c>
      <c r="G66" s="23">
        <v>193964727.22216603</v>
      </c>
      <c r="H66" s="23">
        <v>127330984.82859743</v>
      </c>
      <c r="I66" s="23">
        <v>345870341.61335826</v>
      </c>
      <c r="J66" s="23">
        <f t="shared" si="0"/>
        <v>151905614.39119223</v>
      </c>
    </row>
    <row r="67" spans="1:10" x14ac:dyDescent="0.2">
      <c r="A67" s="19">
        <v>66</v>
      </c>
      <c r="B67" s="17">
        <v>2</v>
      </c>
      <c r="C67" s="16">
        <v>5</v>
      </c>
      <c r="D67" s="16">
        <v>2008</v>
      </c>
      <c r="E67" s="25">
        <v>39570</v>
      </c>
      <c r="F67" s="24" t="s">
        <v>64</v>
      </c>
      <c r="G67" s="23">
        <v>210802346.83703238</v>
      </c>
      <c r="H67" s="23">
        <v>361088696.0901159</v>
      </c>
      <c r="I67" s="23">
        <v>663201803.27879989</v>
      </c>
      <c r="J67" s="23">
        <f t="shared" ref="J67:J130" si="1">I67-G67</f>
        <v>452399456.44176751</v>
      </c>
    </row>
    <row r="68" spans="1:10" x14ac:dyDescent="0.2">
      <c r="A68" s="19">
        <v>67</v>
      </c>
      <c r="B68" s="17">
        <v>18</v>
      </c>
      <c r="C68" s="16">
        <v>7</v>
      </c>
      <c r="D68" s="16">
        <v>2008</v>
      </c>
      <c r="E68" s="25">
        <v>39647</v>
      </c>
      <c r="F68" s="24" t="s">
        <v>65</v>
      </c>
      <c r="G68" s="23">
        <v>206492948.84617484</v>
      </c>
      <c r="H68" s="23">
        <v>595308409.3342638</v>
      </c>
      <c r="I68" s="23">
        <v>1117987000.1943138</v>
      </c>
      <c r="J68" s="23">
        <f t="shared" si="1"/>
        <v>911494051.34813893</v>
      </c>
    </row>
    <row r="69" spans="1:10" x14ac:dyDescent="0.2">
      <c r="A69" s="19">
        <v>68</v>
      </c>
      <c r="B69" s="17">
        <v>22</v>
      </c>
      <c r="C69" s="16">
        <v>5</v>
      </c>
      <c r="D69" s="16">
        <v>2008</v>
      </c>
      <c r="E69" s="25">
        <v>39590</v>
      </c>
      <c r="F69" s="24" t="s">
        <v>66</v>
      </c>
      <c r="G69" s="23">
        <v>209669000.88629565</v>
      </c>
      <c r="H69" s="23">
        <v>359297697.81781542</v>
      </c>
      <c r="I69" s="23">
        <v>891442488.65474617</v>
      </c>
      <c r="J69" s="23">
        <f t="shared" si="1"/>
        <v>681773487.7684505</v>
      </c>
    </row>
    <row r="70" spans="1:10" x14ac:dyDescent="0.2">
      <c r="A70" s="19">
        <v>69</v>
      </c>
      <c r="B70" s="17">
        <v>22</v>
      </c>
      <c r="C70" s="16">
        <v>6</v>
      </c>
      <c r="D70" s="16">
        <v>2012</v>
      </c>
      <c r="E70" s="25">
        <v>41082</v>
      </c>
      <c r="F70" s="24" t="s">
        <v>67</v>
      </c>
      <c r="G70" s="23">
        <v>197931893.25338376</v>
      </c>
      <c r="H70" s="23">
        <v>253868710.91110256</v>
      </c>
      <c r="I70" s="23">
        <v>593374707.51055872</v>
      </c>
      <c r="J70" s="23">
        <f t="shared" si="1"/>
        <v>395442814.25717497</v>
      </c>
    </row>
    <row r="71" spans="1:10" x14ac:dyDescent="0.2">
      <c r="A71" s="19">
        <v>70</v>
      </c>
      <c r="B71" s="17">
        <v>10</v>
      </c>
      <c r="C71" s="16">
        <v>3</v>
      </c>
      <c r="D71" s="16">
        <v>2017</v>
      </c>
      <c r="E71" s="25">
        <v>42804</v>
      </c>
      <c r="F71" s="24" t="s">
        <v>68</v>
      </c>
      <c r="G71" s="23">
        <v>186303645.18603286</v>
      </c>
      <c r="H71" s="23">
        <v>169237034.91547614</v>
      </c>
      <c r="I71" s="23">
        <v>565091913.4675945</v>
      </c>
      <c r="J71" s="23">
        <f t="shared" si="1"/>
        <v>378788268.28156161</v>
      </c>
    </row>
    <row r="72" spans="1:10" x14ac:dyDescent="0.2">
      <c r="A72" s="19">
        <v>71</v>
      </c>
      <c r="B72" s="17">
        <v>22</v>
      </c>
      <c r="C72" s="16">
        <v>7</v>
      </c>
      <c r="D72" s="16">
        <v>2016</v>
      </c>
      <c r="E72" s="25">
        <v>42573</v>
      </c>
      <c r="F72" s="24" t="s">
        <v>69</v>
      </c>
      <c r="G72" s="23">
        <v>188760306.36501157</v>
      </c>
      <c r="H72" s="23">
        <v>162077088.23769474</v>
      </c>
      <c r="I72" s="23">
        <v>343235937.4799608</v>
      </c>
      <c r="J72" s="23">
        <f t="shared" si="1"/>
        <v>154475631.11494923</v>
      </c>
    </row>
    <row r="73" spans="1:10" x14ac:dyDescent="0.2">
      <c r="A73" s="19">
        <v>73</v>
      </c>
      <c r="B73" s="17">
        <v>9</v>
      </c>
      <c r="C73" s="16">
        <v>12</v>
      </c>
      <c r="D73" s="16">
        <v>2005</v>
      </c>
      <c r="E73" s="25">
        <v>38695</v>
      </c>
      <c r="F73" s="24" t="s">
        <v>71</v>
      </c>
      <c r="G73" s="23">
        <v>224560060.97560975</v>
      </c>
      <c r="H73" s="23">
        <v>363925723.83985263</v>
      </c>
      <c r="I73" s="23">
        <v>898913390.13144314</v>
      </c>
      <c r="J73" s="23">
        <f t="shared" si="1"/>
        <v>674353329.15583336</v>
      </c>
    </row>
    <row r="74" spans="1:10" x14ac:dyDescent="0.2">
      <c r="A74" s="19">
        <v>74</v>
      </c>
      <c r="B74" s="17">
        <v>30</v>
      </c>
      <c r="C74" s="16">
        <v>5</v>
      </c>
      <c r="D74" s="16">
        <v>2014</v>
      </c>
      <c r="E74" s="25">
        <v>41789</v>
      </c>
      <c r="F74" s="24" t="s">
        <v>72</v>
      </c>
      <c r="G74" s="23">
        <v>185764691.04665825</v>
      </c>
      <c r="H74" s="23">
        <v>249138653.90177384</v>
      </c>
      <c r="I74" s="23">
        <v>782829679.02675486</v>
      </c>
      <c r="J74" s="23">
        <f t="shared" si="1"/>
        <v>597064987.98009658</v>
      </c>
    </row>
    <row r="75" spans="1:10" x14ac:dyDescent="0.2">
      <c r="A75" s="19">
        <v>75</v>
      </c>
      <c r="B75" s="17">
        <v>18</v>
      </c>
      <c r="C75" s="16">
        <v>11</v>
      </c>
      <c r="D75" s="16">
        <v>2016</v>
      </c>
      <c r="E75" s="25">
        <v>42692</v>
      </c>
      <c r="F75" s="24" t="s">
        <v>73</v>
      </c>
      <c r="G75" s="23">
        <v>183106984.37558267</v>
      </c>
      <c r="H75" s="23">
        <v>238077303.27124584</v>
      </c>
      <c r="I75" s="23">
        <v>817672724.7206291</v>
      </c>
      <c r="J75" s="23">
        <f t="shared" si="1"/>
        <v>634565740.3450464</v>
      </c>
    </row>
    <row r="76" spans="1:10" x14ac:dyDescent="0.2">
      <c r="A76" s="19">
        <v>76</v>
      </c>
      <c r="B76" s="17">
        <v>27</v>
      </c>
      <c r="C76" s="16">
        <v>6</v>
      </c>
      <c r="D76" s="16">
        <v>2008</v>
      </c>
      <c r="E76" s="25">
        <v>39626</v>
      </c>
      <c r="F76" s="24" t="s">
        <v>74</v>
      </c>
      <c r="G76" s="23">
        <v>201967049.7909193</v>
      </c>
      <c r="H76" s="23">
        <v>251121525.56779018</v>
      </c>
      <c r="I76" s="23">
        <v>597587954.46329558</v>
      </c>
      <c r="J76" s="23">
        <f t="shared" si="1"/>
        <v>395620904.67237628</v>
      </c>
    </row>
    <row r="77" spans="1:10" x14ac:dyDescent="0.2">
      <c r="A77" s="19">
        <v>77</v>
      </c>
      <c r="B77" s="17">
        <v>10</v>
      </c>
      <c r="C77" s="16">
        <v>8</v>
      </c>
      <c r="D77" s="16">
        <v>2007</v>
      </c>
      <c r="E77" s="25">
        <v>39304</v>
      </c>
      <c r="F77" s="24" t="s">
        <v>75</v>
      </c>
      <c r="G77" s="23">
        <v>212553182.27946728</v>
      </c>
      <c r="H77" s="23">
        <v>165467891.2132822</v>
      </c>
      <c r="I77" s="23">
        <v>302989698.59491044</v>
      </c>
      <c r="J77" s="23">
        <f t="shared" si="1"/>
        <v>90436516.315443158</v>
      </c>
    </row>
    <row r="78" spans="1:10" x14ac:dyDescent="0.2">
      <c r="A78" s="19">
        <v>78</v>
      </c>
      <c r="B78" s="17">
        <v>1</v>
      </c>
      <c r="C78" s="16">
        <v>7</v>
      </c>
      <c r="D78" s="16">
        <v>2016</v>
      </c>
      <c r="E78" s="25">
        <v>42552</v>
      </c>
      <c r="F78" s="24" t="s">
        <v>76</v>
      </c>
      <c r="G78" s="23">
        <v>183658676.46325451</v>
      </c>
      <c r="H78" s="23">
        <v>129217205.36952892</v>
      </c>
      <c r="I78" s="23">
        <v>356239735.99771851</v>
      </c>
      <c r="J78" s="23">
        <f t="shared" si="1"/>
        <v>172581059.534464</v>
      </c>
    </row>
    <row r="79" spans="1:10" x14ac:dyDescent="0.2">
      <c r="A79" s="19">
        <v>79</v>
      </c>
      <c r="B79" s="17">
        <v>23</v>
      </c>
      <c r="C79" s="16">
        <v>11</v>
      </c>
      <c r="D79" s="16">
        <v>2011</v>
      </c>
      <c r="E79" s="25">
        <v>40870</v>
      </c>
      <c r="F79" s="24" t="s">
        <v>77</v>
      </c>
      <c r="G79" s="23">
        <v>195347301.41890997</v>
      </c>
      <c r="H79" s="23">
        <v>80162400.628267705</v>
      </c>
      <c r="I79" s="23">
        <v>195399159.61585999</v>
      </c>
      <c r="J79" s="23">
        <f t="shared" si="1"/>
        <v>51858.196950018406</v>
      </c>
    </row>
    <row r="80" spans="1:10" x14ac:dyDescent="0.2">
      <c r="A80" s="19">
        <v>80</v>
      </c>
      <c r="B80" s="17">
        <v>21</v>
      </c>
      <c r="C80" s="16">
        <v>7</v>
      </c>
      <c r="D80" s="16">
        <v>2017</v>
      </c>
      <c r="E80" s="25">
        <v>42937</v>
      </c>
      <c r="F80" s="24" t="s">
        <v>78</v>
      </c>
      <c r="G80" s="23">
        <v>180539001.41347954</v>
      </c>
      <c r="H80" s="23">
        <v>40600583.542482011</v>
      </c>
      <c r="I80" s="23">
        <v>215779457.22857928</v>
      </c>
      <c r="J80" s="23">
        <f t="shared" si="1"/>
        <v>35240455.815099746</v>
      </c>
    </row>
    <row r="81" spans="1:10" x14ac:dyDescent="0.2">
      <c r="A81" s="19">
        <v>81</v>
      </c>
      <c r="B81" s="17">
        <v>6</v>
      </c>
      <c r="C81" s="16">
        <v>2</v>
      </c>
      <c r="D81" s="16">
        <v>2015</v>
      </c>
      <c r="E81" s="25">
        <v>42041</v>
      </c>
      <c r="F81" s="24" t="s">
        <v>79</v>
      </c>
      <c r="G81" s="23">
        <v>187233838.32789427</v>
      </c>
      <c r="H81" s="23">
        <v>49666671.987973005</v>
      </c>
      <c r="I81" s="23">
        <v>190353550.50809467</v>
      </c>
      <c r="J81" s="23">
        <f t="shared" si="1"/>
        <v>3119712.180200398</v>
      </c>
    </row>
    <row r="82" spans="1:10" x14ac:dyDescent="0.2">
      <c r="A82" s="19">
        <v>82</v>
      </c>
      <c r="B82" s="17">
        <v>27</v>
      </c>
      <c r="C82" s="16">
        <v>5</v>
      </c>
      <c r="D82" s="16">
        <v>2016</v>
      </c>
      <c r="E82" s="25">
        <v>42517</v>
      </c>
      <c r="F82" s="24" t="s">
        <v>80</v>
      </c>
      <c r="G82" s="23">
        <v>181919676.64187089</v>
      </c>
      <c r="H82" s="23">
        <v>158865434.46790773</v>
      </c>
      <c r="I82" s="23">
        <v>554694034.26227057</v>
      </c>
      <c r="J82" s="23">
        <f t="shared" si="1"/>
        <v>372774357.62039971</v>
      </c>
    </row>
    <row r="83" spans="1:10" x14ac:dyDescent="0.2">
      <c r="A83" s="19">
        <v>83</v>
      </c>
      <c r="B83" s="17">
        <v>6</v>
      </c>
      <c r="C83" s="16">
        <v>6</v>
      </c>
      <c r="D83" s="16">
        <v>2014</v>
      </c>
      <c r="E83" s="25">
        <v>41796</v>
      </c>
      <c r="F83" s="24" t="s">
        <v>81</v>
      </c>
      <c r="G83" s="23">
        <v>183359200.81563127</v>
      </c>
      <c r="H83" s="23">
        <v>103223252.90385707</v>
      </c>
      <c r="I83" s="23">
        <v>381697463.87292272</v>
      </c>
      <c r="J83" s="23">
        <f t="shared" si="1"/>
        <v>198338263.05729145</v>
      </c>
    </row>
    <row r="84" spans="1:10" x14ac:dyDescent="0.2">
      <c r="A84" s="19">
        <v>84</v>
      </c>
      <c r="B84" s="17">
        <v>15</v>
      </c>
      <c r="C84" s="16">
        <v>4</v>
      </c>
      <c r="D84" s="16">
        <v>2016</v>
      </c>
      <c r="E84" s="25">
        <v>42475</v>
      </c>
      <c r="F84" s="24" t="s">
        <v>5398</v>
      </c>
      <c r="G84" s="23">
        <v>179577219.02023315</v>
      </c>
      <c r="H84" s="23">
        <v>373521767.9347533</v>
      </c>
      <c r="I84" s="23">
        <v>989112474.73611259</v>
      </c>
      <c r="J84" s="23">
        <f t="shared" si="1"/>
        <v>809535255.71587944</v>
      </c>
    </row>
    <row r="85" spans="1:10" x14ac:dyDescent="0.2">
      <c r="A85" s="19">
        <v>85</v>
      </c>
      <c r="B85" s="17">
        <v>19</v>
      </c>
      <c r="C85" s="16">
        <v>6</v>
      </c>
      <c r="D85" s="16">
        <v>2015</v>
      </c>
      <c r="E85" s="25">
        <v>42174</v>
      </c>
      <c r="F85" s="24" t="s">
        <v>83</v>
      </c>
      <c r="G85" s="23">
        <v>180046032.06530392</v>
      </c>
      <c r="H85" s="23">
        <v>366740095.13576627</v>
      </c>
      <c r="I85" s="23">
        <v>878323785.73210883</v>
      </c>
      <c r="J85" s="23">
        <f t="shared" si="1"/>
        <v>698277753.66680491</v>
      </c>
    </row>
    <row r="86" spans="1:10" x14ac:dyDescent="0.2">
      <c r="A86" s="19">
        <v>86</v>
      </c>
      <c r="B86" s="17">
        <v>7</v>
      </c>
      <c r="C86" s="16">
        <v>7</v>
      </c>
      <c r="D86" s="16">
        <v>2017</v>
      </c>
      <c r="E86" s="25">
        <v>42923</v>
      </c>
      <c r="F86" s="24" t="s">
        <v>84</v>
      </c>
      <c r="G86" s="23">
        <v>175524029.15199399</v>
      </c>
      <c r="H86" s="23">
        <v>334123208.95770186</v>
      </c>
      <c r="I86" s="23">
        <v>881122362.67171741</v>
      </c>
      <c r="J86" s="23">
        <f t="shared" si="1"/>
        <v>705598333.51972342</v>
      </c>
    </row>
    <row r="87" spans="1:10" x14ac:dyDescent="0.2">
      <c r="A87" s="19">
        <v>87</v>
      </c>
      <c r="B87" s="17">
        <v>5</v>
      </c>
      <c r="C87" s="16">
        <v>8</v>
      </c>
      <c r="D87" s="16">
        <v>2016</v>
      </c>
      <c r="E87" s="25">
        <v>42587</v>
      </c>
      <c r="F87" s="24" t="s">
        <v>85</v>
      </c>
      <c r="G87" s="23">
        <v>178393204.8711018</v>
      </c>
      <c r="H87" s="23">
        <v>331403660.21044719</v>
      </c>
      <c r="I87" s="23">
        <v>760566741.64321208</v>
      </c>
      <c r="J87" s="23">
        <f t="shared" si="1"/>
        <v>582173536.77211022</v>
      </c>
    </row>
    <row r="88" spans="1:10" x14ac:dyDescent="0.2">
      <c r="A88" s="19">
        <v>88</v>
      </c>
      <c r="B88" s="17">
        <v>29</v>
      </c>
      <c r="C88" s="16">
        <v>5</v>
      </c>
      <c r="D88" s="16">
        <v>2009</v>
      </c>
      <c r="E88" s="25">
        <v>39962</v>
      </c>
      <c r="F88" s="24" t="s">
        <v>86</v>
      </c>
      <c r="G88" s="23">
        <v>200910075.00374085</v>
      </c>
      <c r="H88" s="23">
        <v>336385648.94656217</v>
      </c>
      <c r="I88" s="23">
        <v>839853044.87738955</v>
      </c>
      <c r="J88" s="23">
        <f t="shared" si="1"/>
        <v>638942969.87364864</v>
      </c>
    </row>
    <row r="89" spans="1:10" x14ac:dyDescent="0.2">
      <c r="A89" s="19">
        <v>89</v>
      </c>
      <c r="B89" s="17">
        <v>27</v>
      </c>
      <c r="C89" s="16">
        <v>3</v>
      </c>
      <c r="D89" s="16">
        <v>2009</v>
      </c>
      <c r="E89" s="25">
        <v>39899</v>
      </c>
      <c r="F89" s="24" t="s">
        <v>87</v>
      </c>
      <c r="G89" s="23">
        <v>201993451.14687201</v>
      </c>
      <c r="H89" s="23">
        <v>228946910.15422007</v>
      </c>
      <c r="I89" s="23">
        <v>440562006.54518616</v>
      </c>
      <c r="J89" s="23">
        <f t="shared" si="1"/>
        <v>238568555.39831415</v>
      </c>
    </row>
    <row r="90" spans="1:10" x14ac:dyDescent="0.2">
      <c r="A90" s="19">
        <v>90</v>
      </c>
      <c r="B90" s="17">
        <v>7</v>
      </c>
      <c r="C90" s="16">
        <v>8</v>
      </c>
      <c r="D90" s="16">
        <v>2009</v>
      </c>
      <c r="E90" s="25">
        <v>40032</v>
      </c>
      <c r="F90" s="24" t="s">
        <v>88</v>
      </c>
      <c r="G90" s="23">
        <v>199068844.57499745</v>
      </c>
      <c r="H90" s="23">
        <v>170859649.48739308</v>
      </c>
      <c r="I90" s="23">
        <v>344069472.76528722</v>
      </c>
      <c r="J90" s="23">
        <f t="shared" si="1"/>
        <v>145000628.19028977</v>
      </c>
    </row>
    <row r="91" spans="1:10" x14ac:dyDescent="0.2">
      <c r="A91" s="19">
        <v>91</v>
      </c>
      <c r="B91" s="17">
        <v>30</v>
      </c>
      <c r="C91" s="16">
        <v>6</v>
      </c>
      <c r="D91" s="16">
        <v>1999</v>
      </c>
      <c r="E91" s="25">
        <v>36341</v>
      </c>
      <c r="F91" s="24" t="s">
        <v>89</v>
      </c>
      <c r="G91" s="23">
        <v>258518802.64741278</v>
      </c>
      <c r="H91" s="23">
        <v>168119476.49481952</v>
      </c>
      <c r="I91" s="23">
        <v>326811101.68390495</v>
      </c>
      <c r="J91" s="23">
        <f t="shared" si="1"/>
        <v>68292299.036492169</v>
      </c>
    </row>
    <row r="92" spans="1:10" x14ac:dyDescent="0.2">
      <c r="A92" s="19">
        <v>92</v>
      </c>
      <c r="B92" s="17">
        <v>1</v>
      </c>
      <c r="C92" s="16">
        <v>8</v>
      </c>
      <c r="D92" s="16">
        <v>2008</v>
      </c>
      <c r="E92" s="25">
        <v>39661</v>
      </c>
      <c r="F92" s="24" t="s">
        <v>90</v>
      </c>
      <c r="G92" s="23">
        <v>196113968.94370246</v>
      </c>
      <c r="H92" s="23">
        <v>114857537.00256519</v>
      </c>
      <c r="I92" s="23">
        <v>454715703.79565555</v>
      </c>
      <c r="J92" s="23">
        <f t="shared" si="1"/>
        <v>258601734.85195309</v>
      </c>
    </row>
    <row r="93" spans="1:10" x14ac:dyDescent="0.2">
      <c r="A93" s="19">
        <v>93</v>
      </c>
      <c r="B93" s="17">
        <v>22</v>
      </c>
      <c r="C93" s="16">
        <v>6</v>
      </c>
      <c r="D93" s="16">
        <v>2007</v>
      </c>
      <c r="E93" s="25">
        <v>39255</v>
      </c>
      <c r="F93" s="24" t="s">
        <v>91</v>
      </c>
      <c r="G93" s="23">
        <v>206217482.91353095</v>
      </c>
      <c r="H93" s="23">
        <v>118179928.1941618</v>
      </c>
      <c r="I93" s="23">
        <v>205193853.50153106</v>
      </c>
      <c r="J93" s="23">
        <f t="shared" si="1"/>
        <v>-1023629.4119998813</v>
      </c>
    </row>
    <row r="94" spans="1:10" x14ac:dyDescent="0.2">
      <c r="A94" s="19">
        <v>94</v>
      </c>
      <c r="B94" s="17">
        <v>28</v>
      </c>
      <c r="C94" s="16">
        <v>7</v>
      </c>
      <c r="D94" s="16">
        <v>1995</v>
      </c>
      <c r="E94" s="25">
        <v>34908</v>
      </c>
      <c r="F94" s="24" t="s">
        <v>92</v>
      </c>
      <c r="G94" s="23">
        <v>281743114.75409836</v>
      </c>
      <c r="H94" s="23">
        <v>142072942.21757376</v>
      </c>
      <c r="I94" s="23">
        <v>425426017.62740982</v>
      </c>
      <c r="J94" s="23">
        <f t="shared" si="1"/>
        <v>143682902.87331146</v>
      </c>
    </row>
    <row r="95" spans="1:10" x14ac:dyDescent="0.2">
      <c r="A95" s="19">
        <v>95</v>
      </c>
      <c r="B95" s="17">
        <v>12</v>
      </c>
      <c r="C95" s="16">
        <v>5</v>
      </c>
      <c r="D95" s="16">
        <v>2017</v>
      </c>
      <c r="E95" s="25">
        <v>42867</v>
      </c>
      <c r="F95" s="24" t="s">
        <v>93</v>
      </c>
      <c r="G95" s="23">
        <v>175562041.08150512</v>
      </c>
      <c r="H95" s="23">
        <v>39300883.122643858</v>
      </c>
      <c r="I95" s="23">
        <v>140462281.35785529</v>
      </c>
      <c r="J95" s="23">
        <f t="shared" si="1"/>
        <v>-35099759.72364983</v>
      </c>
    </row>
    <row r="96" spans="1:10" x14ac:dyDescent="0.2">
      <c r="A96" s="19">
        <v>96</v>
      </c>
      <c r="B96" s="17">
        <v>25</v>
      </c>
      <c r="C96" s="16">
        <v>12</v>
      </c>
      <c r="D96" s="16">
        <v>2013</v>
      </c>
      <c r="E96" s="25">
        <v>41633</v>
      </c>
      <c r="F96" s="24" t="s">
        <v>94</v>
      </c>
      <c r="G96" s="23">
        <v>184363910.59390944</v>
      </c>
      <c r="H96" s="23">
        <v>40415176.634634778</v>
      </c>
      <c r="I96" s="23">
        <v>159834887.52144399</v>
      </c>
      <c r="J96" s="23">
        <f t="shared" si="1"/>
        <v>-24529023.07246545</v>
      </c>
    </row>
    <row r="97" spans="1:10" x14ac:dyDescent="0.2">
      <c r="A97" s="19">
        <v>98</v>
      </c>
      <c r="B97" s="17">
        <v>1</v>
      </c>
      <c r="C97" s="16">
        <v>8</v>
      </c>
      <c r="D97" s="16">
        <v>2014</v>
      </c>
      <c r="E97" s="25">
        <v>41852</v>
      </c>
      <c r="F97" s="24" t="s">
        <v>96</v>
      </c>
      <c r="G97" s="23">
        <v>175479836.20066258</v>
      </c>
      <c r="H97" s="23">
        <v>343911692.00228715</v>
      </c>
      <c r="I97" s="23">
        <v>795905658.63589537</v>
      </c>
      <c r="J97" s="23">
        <f t="shared" si="1"/>
        <v>620425822.43523276</v>
      </c>
    </row>
    <row r="98" spans="1:10" x14ac:dyDescent="0.2">
      <c r="A98" s="19">
        <v>99</v>
      </c>
      <c r="B98" s="17">
        <v>7</v>
      </c>
      <c r="C98" s="16">
        <v>5</v>
      </c>
      <c r="D98" s="16">
        <v>2010</v>
      </c>
      <c r="E98" s="25">
        <v>40305</v>
      </c>
      <c r="F98" s="24" t="s">
        <v>97</v>
      </c>
      <c r="G98" s="23">
        <v>191303568.64578462</v>
      </c>
      <c r="H98" s="23">
        <v>351585948.14229208</v>
      </c>
      <c r="I98" s="23">
        <v>698996670.01664233</v>
      </c>
      <c r="J98" s="23">
        <f t="shared" si="1"/>
        <v>507693101.37085772</v>
      </c>
    </row>
    <row r="99" spans="1:10" x14ac:dyDescent="0.2">
      <c r="A99" s="19">
        <v>100</v>
      </c>
      <c r="B99" s="17">
        <v>4</v>
      </c>
      <c r="C99" s="16">
        <v>4</v>
      </c>
      <c r="D99" s="16">
        <v>2014</v>
      </c>
      <c r="E99" s="25">
        <v>41733</v>
      </c>
      <c r="F99" s="24" t="s">
        <v>98</v>
      </c>
      <c r="G99" s="23">
        <v>176057189.37706688</v>
      </c>
      <c r="H99" s="23">
        <v>269001878.6748414</v>
      </c>
      <c r="I99" s="23">
        <v>739856403.90004301</v>
      </c>
      <c r="J99" s="23">
        <f t="shared" si="1"/>
        <v>563799214.52297616</v>
      </c>
    </row>
    <row r="100" spans="1:10" x14ac:dyDescent="0.2">
      <c r="A100" s="19">
        <v>102</v>
      </c>
      <c r="B100" s="17">
        <v>11</v>
      </c>
      <c r="C100" s="16">
        <v>7</v>
      </c>
      <c r="D100" s="16">
        <v>2014</v>
      </c>
      <c r="E100" s="25">
        <v>41831</v>
      </c>
      <c r="F100" s="24" t="s">
        <v>99</v>
      </c>
      <c r="G100" s="23">
        <v>175186694.64847851</v>
      </c>
      <c r="H100" s="23">
        <v>214908308.35547116</v>
      </c>
      <c r="I100" s="23">
        <v>732326309.33789718</v>
      </c>
      <c r="J100" s="23">
        <f t="shared" si="1"/>
        <v>557139614.68941867</v>
      </c>
    </row>
    <row r="101" spans="1:10" x14ac:dyDescent="0.2">
      <c r="A101" s="19">
        <v>103</v>
      </c>
      <c r="B101" s="17">
        <v>10</v>
      </c>
      <c r="C101" s="16">
        <v>11</v>
      </c>
      <c r="D101" s="16">
        <v>2004</v>
      </c>
      <c r="E101" s="25">
        <v>38301</v>
      </c>
      <c r="F101" s="24" t="s">
        <v>100</v>
      </c>
      <c r="G101" s="23">
        <v>218524764.39790577</v>
      </c>
      <c r="H101" s="23">
        <v>250596048.83780628</v>
      </c>
      <c r="I101" s="23">
        <v>410171292.56585866</v>
      </c>
      <c r="J101" s="23">
        <f t="shared" si="1"/>
        <v>191646528.1679529</v>
      </c>
    </row>
    <row r="102" spans="1:10" x14ac:dyDescent="0.2">
      <c r="A102" s="19">
        <v>104</v>
      </c>
      <c r="B102" s="17">
        <v>1</v>
      </c>
      <c r="C102" s="16">
        <v>6</v>
      </c>
      <c r="D102" s="16">
        <v>2012</v>
      </c>
      <c r="E102" s="25">
        <v>41061</v>
      </c>
      <c r="F102" s="24" t="s">
        <v>101</v>
      </c>
      <c r="G102" s="23">
        <v>181883361.36797425</v>
      </c>
      <c r="H102" s="23">
        <v>165981143.94776404</v>
      </c>
      <c r="I102" s="23">
        <v>429054018.49490583</v>
      </c>
      <c r="J102" s="23">
        <f t="shared" si="1"/>
        <v>247170657.12693158</v>
      </c>
    </row>
    <row r="103" spans="1:10" x14ac:dyDescent="0.2">
      <c r="A103" s="19">
        <v>105</v>
      </c>
      <c r="B103" s="17">
        <v>1</v>
      </c>
      <c r="C103" s="16">
        <v>7</v>
      </c>
      <c r="D103" s="16">
        <v>2003</v>
      </c>
      <c r="E103" s="25">
        <v>37803</v>
      </c>
      <c r="F103" s="24" t="s">
        <v>102</v>
      </c>
      <c r="G103" s="23">
        <v>226961555.19303972</v>
      </c>
      <c r="H103" s="23">
        <v>200738545.27256119</v>
      </c>
      <c r="I103" s="23">
        <v>578162260.87886894</v>
      </c>
      <c r="J103" s="23">
        <f t="shared" si="1"/>
        <v>351200705.68582922</v>
      </c>
    </row>
    <row r="104" spans="1:10" x14ac:dyDescent="0.2">
      <c r="A104" s="19">
        <v>106</v>
      </c>
      <c r="B104" s="17">
        <v>7</v>
      </c>
      <c r="C104" s="16">
        <v>5</v>
      </c>
      <c r="D104" s="16">
        <v>2004</v>
      </c>
      <c r="E104" s="25">
        <v>38114</v>
      </c>
      <c r="F104" s="24" t="s">
        <v>103</v>
      </c>
      <c r="G104" s="23">
        <v>220720412.48016927</v>
      </c>
      <c r="H104" s="23">
        <v>155998106.31080911</v>
      </c>
      <c r="I104" s="23">
        <v>389702072.46628243</v>
      </c>
      <c r="J104" s="23">
        <f t="shared" si="1"/>
        <v>168981659.98611316</v>
      </c>
    </row>
    <row r="105" spans="1:10" x14ac:dyDescent="0.2">
      <c r="A105" s="19">
        <v>107</v>
      </c>
      <c r="B105" s="17">
        <v>22</v>
      </c>
      <c r="C105" s="16">
        <v>5</v>
      </c>
      <c r="D105" s="16">
        <v>2015</v>
      </c>
      <c r="E105" s="25">
        <v>42146</v>
      </c>
      <c r="F105" s="24" t="s">
        <v>104</v>
      </c>
      <c r="G105" s="23">
        <v>175514518.19768295</v>
      </c>
      <c r="H105" s="23">
        <v>96467241.399962142</v>
      </c>
      <c r="I105" s="23">
        <v>214007388.73944196</v>
      </c>
      <c r="J105" s="23">
        <f t="shared" si="1"/>
        <v>38492870.541759014</v>
      </c>
    </row>
    <row r="106" spans="1:10" x14ac:dyDescent="0.2">
      <c r="A106" s="19">
        <v>108</v>
      </c>
      <c r="B106" s="17">
        <v>27</v>
      </c>
      <c r="C106" s="16">
        <v>5</v>
      </c>
      <c r="D106" s="16">
        <v>2016</v>
      </c>
      <c r="E106" s="25">
        <v>42517</v>
      </c>
      <c r="F106" s="24" t="s">
        <v>105</v>
      </c>
      <c r="G106" s="23">
        <v>173743511.39953962</v>
      </c>
      <c r="H106" s="23">
        <v>78738904.714830443</v>
      </c>
      <c r="I106" s="23">
        <v>283551844.03522891</v>
      </c>
      <c r="J106" s="23">
        <f t="shared" si="1"/>
        <v>109808332.63568929</v>
      </c>
    </row>
    <row r="107" spans="1:10" x14ac:dyDescent="0.2">
      <c r="A107" s="19">
        <v>109</v>
      </c>
      <c r="B107" s="17">
        <v>21</v>
      </c>
      <c r="C107" s="16">
        <v>5</v>
      </c>
      <c r="D107" s="16">
        <v>2010</v>
      </c>
      <c r="E107" s="25">
        <v>40319</v>
      </c>
      <c r="F107" s="24" t="s">
        <v>106</v>
      </c>
      <c r="G107" s="23">
        <v>185676993.09737921</v>
      </c>
      <c r="H107" s="23">
        <v>268654113.64781511</v>
      </c>
      <c r="I107" s="23">
        <v>851013557.14273202</v>
      </c>
      <c r="J107" s="23">
        <f t="shared" si="1"/>
        <v>665336564.04535282</v>
      </c>
    </row>
    <row r="108" spans="1:10" x14ac:dyDescent="0.2">
      <c r="A108" s="19">
        <v>110</v>
      </c>
      <c r="B108" s="17">
        <v>4</v>
      </c>
      <c r="C108" s="16">
        <v>11</v>
      </c>
      <c r="D108" s="16">
        <v>2016</v>
      </c>
      <c r="E108" s="25">
        <v>42678</v>
      </c>
      <c r="F108" s="24" t="s">
        <v>107</v>
      </c>
      <c r="G108" s="23">
        <v>167848069.01095077</v>
      </c>
      <c r="H108" s="23">
        <v>236657557.83636415</v>
      </c>
      <c r="I108" s="23">
        <v>689236987.55134594</v>
      </c>
      <c r="J108" s="23">
        <f t="shared" si="1"/>
        <v>521388918.54039514</v>
      </c>
    </row>
    <row r="109" spans="1:10" x14ac:dyDescent="0.2">
      <c r="A109" s="19">
        <v>111</v>
      </c>
      <c r="B109" s="17">
        <v>7</v>
      </c>
      <c r="C109" s="16">
        <v>11</v>
      </c>
      <c r="D109" s="16">
        <v>2014</v>
      </c>
      <c r="E109" s="25">
        <v>41950</v>
      </c>
      <c r="F109" s="24" t="s">
        <v>108</v>
      </c>
      <c r="G109" s="23">
        <v>171545473.02361625</v>
      </c>
      <c r="H109" s="23">
        <v>231355403.1222904</v>
      </c>
      <c r="I109" s="23">
        <v>677997434.70377851</v>
      </c>
      <c r="J109" s="23">
        <f t="shared" si="1"/>
        <v>506451961.68016225</v>
      </c>
    </row>
    <row r="110" spans="1:10" x14ac:dyDescent="0.2">
      <c r="A110" s="19">
        <v>112</v>
      </c>
      <c r="B110" s="17">
        <v>26</v>
      </c>
      <c r="C110" s="16">
        <v>3</v>
      </c>
      <c r="D110" s="16">
        <v>2010</v>
      </c>
      <c r="E110" s="25">
        <v>40263</v>
      </c>
      <c r="F110" s="24" t="s">
        <v>109</v>
      </c>
      <c r="G110" s="23">
        <v>186143678.97955716</v>
      </c>
      <c r="H110" s="23">
        <v>245462853.42570224</v>
      </c>
      <c r="I110" s="23">
        <v>558285496.2727232</v>
      </c>
      <c r="J110" s="23">
        <f t="shared" si="1"/>
        <v>372141817.29316604</v>
      </c>
    </row>
    <row r="111" spans="1:10" x14ac:dyDescent="0.2">
      <c r="A111" s="19">
        <v>113</v>
      </c>
      <c r="B111" s="17">
        <v>2</v>
      </c>
      <c r="C111" s="16">
        <v>11</v>
      </c>
      <c r="D111" s="16">
        <v>2012</v>
      </c>
      <c r="E111" s="25">
        <v>41215</v>
      </c>
      <c r="F111" s="24" t="s">
        <v>110</v>
      </c>
      <c r="G111" s="23">
        <v>175964117.08749416</v>
      </c>
      <c r="H111" s="23">
        <v>201998996.80899221</v>
      </c>
      <c r="I111" s="23">
        <v>529504311.6153565</v>
      </c>
      <c r="J111" s="23">
        <f t="shared" si="1"/>
        <v>353540194.52786231</v>
      </c>
    </row>
    <row r="112" spans="1:10" x14ac:dyDescent="0.2">
      <c r="A112" s="19">
        <v>114</v>
      </c>
      <c r="B112" s="17">
        <v>5</v>
      </c>
      <c r="C112" s="16">
        <v>11</v>
      </c>
      <c r="D112" s="16">
        <v>2014</v>
      </c>
      <c r="E112" s="25">
        <v>41948</v>
      </c>
      <c r="F112" s="24" t="s">
        <v>111</v>
      </c>
      <c r="G112" s="23">
        <v>171545473.02361625</v>
      </c>
      <c r="H112" s="23">
        <v>195476476.1402069</v>
      </c>
      <c r="I112" s="23">
        <v>694241849.05851758</v>
      </c>
      <c r="J112" s="23">
        <f t="shared" si="1"/>
        <v>522696376.03490132</v>
      </c>
    </row>
    <row r="113" spans="1:10" x14ac:dyDescent="0.2">
      <c r="A113" s="19">
        <v>115</v>
      </c>
      <c r="B113" s="17">
        <v>24</v>
      </c>
      <c r="C113" s="16">
        <v>6</v>
      </c>
      <c r="D113" s="16">
        <v>2016</v>
      </c>
      <c r="E113" s="25">
        <v>42545</v>
      </c>
      <c r="F113" s="24" t="s">
        <v>112</v>
      </c>
      <c r="G113" s="23">
        <v>168081367.36675271</v>
      </c>
      <c r="H113" s="23">
        <v>105070500.76937823</v>
      </c>
      <c r="I113" s="23">
        <v>394883525.10780942</v>
      </c>
      <c r="J113" s="23">
        <f t="shared" si="1"/>
        <v>226802157.74105671</v>
      </c>
    </row>
    <row r="114" spans="1:10" x14ac:dyDescent="0.2">
      <c r="A114" s="19">
        <v>116</v>
      </c>
      <c r="B114" s="17">
        <v>29</v>
      </c>
      <c r="C114" s="16">
        <v>7</v>
      </c>
      <c r="D114" s="16">
        <v>2011</v>
      </c>
      <c r="E114" s="25">
        <v>40753</v>
      </c>
      <c r="F114" s="24" t="s">
        <v>113</v>
      </c>
      <c r="G114" s="23">
        <v>177138999.30064359</v>
      </c>
      <c r="H114" s="23">
        <v>108935649.65328299</v>
      </c>
      <c r="I114" s="23">
        <v>191169185.06601834</v>
      </c>
      <c r="J114" s="23">
        <f t="shared" si="1"/>
        <v>14030185.76537475</v>
      </c>
    </row>
    <row r="115" spans="1:10" x14ac:dyDescent="0.2">
      <c r="A115" s="19">
        <v>117</v>
      </c>
      <c r="B115" s="17">
        <v>17</v>
      </c>
      <c r="C115" s="16">
        <v>3</v>
      </c>
      <c r="D115" s="16">
        <v>2017</v>
      </c>
      <c r="E115" s="25">
        <v>42811</v>
      </c>
      <c r="F115" s="24" t="s">
        <v>5399</v>
      </c>
      <c r="G115" s="23">
        <v>161127476.91765004</v>
      </c>
      <c r="H115" s="23">
        <v>507565817.10753852</v>
      </c>
      <c r="I115" s="23">
        <v>1268848802.2547405</v>
      </c>
      <c r="J115" s="23">
        <f t="shared" si="1"/>
        <v>1107721325.3370905</v>
      </c>
    </row>
    <row r="116" spans="1:10" x14ac:dyDescent="0.2">
      <c r="A116" s="19">
        <v>118</v>
      </c>
      <c r="B116" s="17">
        <v>17</v>
      </c>
      <c r="C116" s="16">
        <v>5</v>
      </c>
      <c r="D116" s="16">
        <v>2007</v>
      </c>
      <c r="E116" s="25">
        <v>39219</v>
      </c>
      <c r="F116" s="24" t="s">
        <v>115</v>
      </c>
      <c r="G116" s="23">
        <v>188907087.79556525</v>
      </c>
      <c r="H116" s="23">
        <v>381025529.96617442</v>
      </c>
      <c r="I116" s="23">
        <v>953190850.04392421</v>
      </c>
      <c r="J116" s="23">
        <f t="shared" si="1"/>
        <v>764283762.24835896</v>
      </c>
    </row>
    <row r="117" spans="1:10" x14ac:dyDescent="0.2">
      <c r="A117" s="19">
        <v>119</v>
      </c>
      <c r="B117" s="17">
        <v>16</v>
      </c>
      <c r="C117" s="16">
        <v>7</v>
      </c>
      <c r="D117" s="16">
        <v>2010</v>
      </c>
      <c r="E117" s="25">
        <v>40375</v>
      </c>
      <c r="F117" s="24" t="s">
        <v>116</v>
      </c>
      <c r="G117" s="23">
        <v>180188339.12050313</v>
      </c>
      <c r="H117" s="23">
        <v>329492616.52029032</v>
      </c>
      <c r="I117" s="23">
        <v>937432178.97518027</v>
      </c>
      <c r="J117" s="23">
        <f t="shared" si="1"/>
        <v>757243839.8546772</v>
      </c>
    </row>
    <row r="118" spans="1:10" x14ac:dyDescent="0.2">
      <c r="A118" s="19">
        <v>120</v>
      </c>
      <c r="B118" s="17">
        <v>20</v>
      </c>
      <c r="C118" s="16">
        <v>11</v>
      </c>
      <c r="D118" s="16">
        <v>2015</v>
      </c>
      <c r="E118" s="25">
        <v>42328</v>
      </c>
      <c r="F118" s="24" t="s">
        <v>117</v>
      </c>
      <c r="G118" s="23">
        <v>165516567.22958168</v>
      </c>
      <c r="H118" s="23">
        <v>291437332.28476924</v>
      </c>
      <c r="I118" s="23">
        <v>672952528.37164605</v>
      </c>
      <c r="J118" s="23">
        <f t="shared" si="1"/>
        <v>507435961.14206433</v>
      </c>
    </row>
    <row r="119" spans="1:10" x14ac:dyDescent="0.2">
      <c r="A119" s="19">
        <v>121</v>
      </c>
      <c r="B119" s="17">
        <v>24</v>
      </c>
      <c r="C119" s="16">
        <v>5</v>
      </c>
      <c r="D119" s="16">
        <v>2013</v>
      </c>
      <c r="E119" s="25">
        <v>41418</v>
      </c>
      <c r="F119" s="24" t="s">
        <v>118</v>
      </c>
      <c r="G119" s="23">
        <v>168636545.10721418</v>
      </c>
      <c r="H119" s="23">
        <v>251563408.0669257</v>
      </c>
      <c r="I119" s="23">
        <v>831905624.54843855</v>
      </c>
      <c r="J119" s="23">
        <f t="shared" si="1"/>
        <v>663269079.44122434</v>
      </c>
    </row>
    <row r="120" spans="1:10" x14ac:dyDescent="0.2">
      <c r="A120" s="19">
        <v>122</v>
      </c>
      <c r="B120" s="17">
        <v>16</v>
      </c>
      <c r="C120" s="16">
        <v>5</v>
      </c>
      <c r="D120" s="16">
        <v>2014</v>
      </c>
      <c r="E120" s="25">
        <v>41775</v>
      </c>
      <c r="F120" s="24" t="s">
        <v>5400</v>
      </c>
      <c r="G120" s="23">
        <v>165124169.81925178</v>
      </c>
      <c r="H120" s="23">
        <v>207102933.10134929</v>
      </c>
      <c r="I120" s="23">
        <v>546020291.65536356</v>
      </c>
      <c r="J120" s="23">
        <f t="shared" si="1"/>
        <v>380896121.83611178</v>
      </c>
    </row>
    <row r="121" spans="1:10" x14ac:dyDescent="0.2">
      <c r="A121" s="19">
        <v>123</v>
      </c>
      <c r="B121" s="17">
        <v>3</v>
      </c>
      <c r="C121" s="16">
        <v>6</v>
      </c>
      <c r="D121" s="16">
        <v>2011</v>
      </c>
      <c r="E121" s="25">
        <v>40697</v>
      </c>
      <c r="F121" s="24" t="s">
        <v>120</v>
      </c>
      <c r="G121" s="23">
        <v>174032836.85241139</v>
      </c>
      <c r="H121" s="23">
        <v>159249079.11189428</v>
      </c>
      <c r="I121" s="23">
        <v>386579472.25035667</v>
      </c>
      <c r="J121" s="23">
        <f t="shared" si="1"/>
        <v>212546635.39794528</v>
      </c>
    </row>
    <row r="122" spans="1:10" x14ac:dyDescent="0.2">
      <c r="A122" s="19">
        <v>124</v>
      </c>
      <c r="B122" s="17">
        <v>25</v>
      </c>
      <c r="C122" s="16">
        <v>12</v>
      </c>
      <c r="D122" s="16">
        <v>2008</v>
      </c>
      <c r="E122" s="25">
        <v>39807</v>
      </c>
      <c r="F122" s="24" t="s">
        <v>121</v>
      </c>
      <c r="G122" s="23">
        <v>186859219.51405141</v>
      </c>
      <c r="H122" s="23">
        <v>148914332.10701716</v>
      </c>
      <c r="I122" s="23">
        <v>385174457.78009593</v>
      </c>
      <c r="J122" s="23">
        <f t="shared" si="1"/>
        <v>198315238.26604453</v>
      </c>
    </row>
    <row r="123" spans="1:10" x14ac:dyDescent="0.2">
      <c r="A123" s="19">
        <v>125</v>
      </c>
      <c r="B123" s="17">
        <v>14</v>
      </c>
      <c r="C123" s="16">
        <v>7</v>
      </c>
      <c r="D123" s="16">
        <v>2010</v>
      </c>
      <c r="E123" s="25">
        <v>40373</v>
      </c>
      <c r="F123" s="24" t="s">
        <v>122</v>
      </c>
      <c r="G123" s="23">
        <v>180188339.12050313</v>
      </c>
      <c r="H123" s="23">
        <v>71119201.138149008</v>
      </c>
      <c r="I123" s="23">
        <v>245491205.94869068</v>
      </c>
      <c r="J123" s="23">
        <f t="shared" si="1"/>
        <v>65302866.828187555</v>
      </c>
    </row>
    <row r="124" spans="1:10" x14ac:dyDescent="0.2">
      <c r="A124" s="19">
        <v>126</v>
      </c>
      <c r="B124" s="17">
        <v>12</v>
      </c>
      <c r="C124" s="16">
        <v>5</v>
      </c>
      <c r="D124" s="16">
        <v>2006</v>
      </c>
      <c r="E124" s="25">
        <v>38849</v>
      </c>
      <c r="F124" s="24" t="s">
        <v>123</v>
      </c>
      <c r="G124" s="23">
        <v>193990320.98765433</v>
      </c>
      <c r="H124" s="23">
        <v>73564545.160607398</v>
      </c>
      <c r="I124" s="23">
        <v>220269725.40752098</v>
      </c>
      <c r="J124" s="23">
        <f t="shared" si="1"/>
        <v>26279404.419866651</v>
      </c>
    </row>
    <row r="125" spans="1:10" x14ac:dyDescent="0.2">
      <c r="A125" s="19">
        <v>127</v>
      </c>
      <c r="B125" s="17">
        <v>10</v>
      </c>
      <c r="C125" s="16">
        <v>6</v>
      </c>
      <c r="D125" s="16">
        <v>2016</v>
      </c>
      <c r="E125" s="25">
        <v>42531</v>
      </c>
      <c r="F125" s="24" t="s">
        <v>124</v>
      </c>
      <c r="G125" s="23">
        <v>162987992.59806323</v>
      </c>
      <c r="H125" s="23">
        <v>48107591.922366798</v>
      </c>
      <c r="I125" s="23">
        <v>441214256.56982052</v>
      </c>
      <c r="J125" s="23">
        <f t="shared" si="1"/>
        <v>278226263.97175729</v>
      </c>
    </row>
    <row r="126" spans="1:10" x14ac:dyDescent="0.2">
      <c r="A126" s="19">
        <v>129</v>
      </c>
      <c r="B126" s="17">
        <v>30</v>
      </c>
      <c r="C126" s="16">
        <v>9</v>
      </c>
      <c r="D126" s="16">
        <v>2016</v>
      </c>
      <c r="E126" s="25">
        <v>42643</v>
      </c>
      <c r="F126" s="24" t="s">
        <v>126</v>
      </c>
      <c r="G126" s="23">
        <v>158643421.64123464</v>
      </c>
      <c r="H126" s="23">
        <v>62474518.761340857</v>
      </c>
      <c r="I126" s="23">
        <v>125014284.71455672</v>
      </c>
      <c r="J126" s="23">
        <f t="shared" si="1"/>
        <v>-33629136.926677912</v>
      </c>
    </row>
    <row r="127" spans="1:10" x14ac:dyDescent="0.2">
      <c r="A127" s="19">
        <v>130</v>
      </c>
      <c r="B127" s="17">
        <v>10</v>
      </c>
      <c r="C127" s="16">
        <v>12</v>
      </c>
      <c r="D127" s="16">
        <v>2010</v>
      </c>
      <c r="E127" s="25">
        <v>40522</v>
      </c>
      <c r="F127" s="24" t="s">
        <v>127</v>
      </c>
      <c r="G127" s="23">
        <v>173627240.74842939</v>
      </c>
      <c r="H127" s="23">
        <v>116931729.66867265</v>
      </c>
      <c r="I127" s="23">
        <v>468442879.00323486</v>
      </c>
      <c r="J127" s="23">
        <f t="shared" si="1"/>
        <v>294815638.25480545</v>
      </c>
    </row>
    <row r="128" spans="1:10" x14ac:dyDescent="0.2">
      <c r="A128" s="19">
        <v>131</v>
      </c>
      <c r="B128" s="17">
        <v>1</v>
      </c>
      <c r="C128" s="16">
        <v>7</v>
      </c>
      <c r="D128" s="16">
        <v>2015</v>
      </c>
      <c r="E128" s="25">
        <v>42186</v>
      </c>
      <c r="F128" s="24" t="s">
        <v>128</v>
      </c>
      <c r="G128" s="23">
        <v>159458651.43680811</v>
      </c>
      <c r="H128" s="23">
        <v>92342974.164120451</v>
      </c>
      <c r="I128" s="23">
        <v>452822402.96062088</v>
      </c>
      <c r="J128" s="23">
        <f t="shared" si="1"/>
        <v>293363751.52381277</v>
      </c>
    </row>
    <row r="129" spans="1:10" x14ac:dyDescent="0.2">
      <c r="A129" s="19">
        <v>132</v>
      </c>
      <c r="B129" s="17">
        <v>24</v>
      </c>
      <c r="C129" s="16">
        <v>11</v>
      </c>
      <c r="D129" s="16">
        <v>2004</v>
      </c>
      <c r="E129" s="25">
        <v>38315</v>
      </c>
      <c r="F129" s="24" t="s">
        <v>129</v>
      </c>
      <c r="G129" s="23">
        <v>199243167.53926703</v>
      </c>
      <c r="H129" s="23">
        <v>44086974.016382203</v>
      </c>
      <c r="I129" s="23">
        <v>215050466.16297907</v>
      </c>
      <c r="J129" s="23">
        <f t="shared" si="1"/>
        <v>15807298.623712033</v>
      </c>
    </row>
    <row r="130" spans="1:10" x14ac:dyDescent="0.2">
      <c r="A130" s="19">
        <v>133</v>
      </c>
      <c r="B130" s="17">
        <v>14</v>
      </c>
      <c r="C130" s="16">
        <v>7</v>
      </c>
      <c r="D130" s="16">
        <v>2017</v>
      </c>
      <c r="E130" s="25">
        <v>42930</v>
      </c>
      <c r="F130" s="24" t="s">
        <v>130</v>
      </c>
      <c r="G130" s="23">
        <v>152455156.7491605</v>
      </c>
      <c r="H130" s="23">
        <v>147018985.99438286</v>
      </c>
      <c r="I130" s="23">
        <v>486332009.20649469</v>
      </c>
      <c r="J130" s="23">
        <f t="shared" si="1"/>
        <v>333876852.45733416</v>
      </c>
    </row>
    <row r="131" spans="1:10" x14ac:dyDescent="0.2">
      <c r="A131" s="19">
        <v>134</v>
      </c>
      <c r="B131" s="17">
        <v>25</v>
      </c>
      <c r="C131" s="16">
        <v>5</v>
      </c>
      <c r="D131" s="16">
        <v>2001</v>
      </c>
      <c r="E131" s="25">
        <v>37036</v>
      </c>
      <c r="F131" s="24" t="s">
        <v>131</v>
      </c>
      <c r="G131" s="23">
        <v>209319800.22509852</v>
      </c>
      <c r="H131" s="23">
        <v>274312361.61927408</v>
      </c>
      <c r="I131" s="23">
        <v>620691727.4043051</v>
      </c>
      <c r="J131" s="23">
        <f t="shared" ref="J131:J194" si="2">I131-G131</f>
        <v>411371927.17920661</v>
      </c>
    </row>
    <row r="132" spans="1:10" x14ac:dyDescent="0.2">
      <c r="A132" s="19">
        <v>135</v>
      </c>
      <c r="B132" s="17">
        <v>2</v>
      </c>
      <c r="C132" s="16">
        <v>7</v>
      </c>
      <c r="D132" s="16">
        <v>2007</v>
      </c>
      <c r="E132" s="25">
        <v>39265</v>
      </c>
      <c r="F132" s="24" t="s">
        <v>132</v>
      </c>
      <c r="G132" s="23">
        <v>177981502.55162051</v>
      </c>
      <c r="H132" s="23">
        <v>376290841.81473267</v>
      </c>
      <c r="I132" s="23">
        <v>834830596.95556867</v>
      </c>
      <c r="J132" s="23">
        <f t="shared" si="2"/>
        <v>656849094.40394819</v>
      </c>
    </row>
    <row r="133" spans="1:10" x14ac:dyDescent="0.2">
      <c r="A133" s="19">
        <v>136</v>
      </c>
      <c r="B133" s="17">
        <v>2</v>
      </c>
      <c r="C133" s="16">
        <v>6</v>
      </c>
      <c r="D133" s="16">
        <v>2017</v>
      </c>
      <c r="E133" s="25">
        <v>42888</v>
      </c>
      <c r="F133" s="24" t="s">
        <v>133</v>
      </c>
      <c r="G133" s="23">
        <v>150345369.55767387</v>
      </c>
      <c r="H133" s="23">
        <v>413350162.47627115</v>
      </c>
      <c r="I133" s="23">
        <v>818730799.56158483</v>
      </c>
      <c r="J133" s="23">
        <f t="shared" si="2"/>
        <v>668385430.00391102</v>
      </c>
    </row>
    <row r="134" spans="1:10" x14ac:dyDescent="0.2">
      <c r="A134" s="19">
        <v>137</v>
      </c>
      <c r="B134" s="17">
        <v>22</v>
      </c>
      <c r="C134" s="16">
        <v>11</v>
      </c>
      <c r="D134" s="16">
        <v>2013</v>
      </c>
      <c r="E134" s="25">
        <v>41600</v>
      </c>
      <c r="F134" s="24" t="s">
        <v>134</v>
      </c>
      <c r="G134" s="23">
        <v>158012648.61478791</v>
      </c>
      <c r="H134" s="23">
        <v>422144494.68471146</v>
      </c>
      <c r="I134" s="23">
        <v>1342301627.6494086</v>
      </c>
      <c r="J134" s="23">
        <f t="shared" si="2"/>
        <v>1184288979.0346208</v>
      </c>
    </row>
    <row r="135" spans="1:10" x14ac:dyDescent="0.2">
      <c r="A135" s="19">
        <v>138</v>
      </c>
      <c r="B135" s="17">
        <v>4</v>
      </c>
      <c r="C135" s="16">
        <v>3</v>
      </c>
      <c r="D135" s="16">
        <v>2016</v>
      </c>
      <c r="E135" s="25">
        <v>42433</v>
      </c>
      <c r="F135" s="24" t="s">
        <v>135</v>
      </c>
      <c r="G135" s="23">
        <v>154653091.56266272</v>
      </c>
      <c r="H135" s="23">
        <v>351854597.3691566</v>
      </c>
      <c r="I135" s="23">
        <v>1051559545.1913477</v>
      </c>
      <c r="J135" s="23">
        <f t="shared" si="2"/>
        <v>896906453.628685</v>
      </c>
    </row>
    <row r="136" spans="1:10" x14ac:dyDescent="0.2">
      <c r="A136" s="19">
        <v>139</v>
      </c>
      <c r="B136" s="17">
        <v>11</v>
      </c>
      <c r="C136" s="16">
        <v>7</v>
      </c>
      <c r="D136" s="16">
        <v>2007</v>
      </c>
      <c r="E136" s="25">
        <v>39274</v>
      </c>
      <c r="F136" s="24" t="s">
        <v>136</v>
      </c>
      <c r="G136" s="23">
        <v>176802817.10425878</v>
      </c>
      <c r="H136" s="23">
        <v>344181735.24127334</v>
      </c>
      <c r="I136" s="23">
        <v>1111434293.8625004</v>
      </c>
      <c r="J136" s="23">
        <f t="shared" si="2"/>
        <v>934631476.75824165</v>
      </c>
    </row>
    <row r="137" spans="1:10" x14ac:dyDescent="0.2">
      <c r="A137" s="19">
        <v>140</v>
      </c>
      <c r="B137" s="17">
        <v>18</v>
      </c>
      <c r="C137" s="16">
        <v>11</v>
      </c>
      <c r="D137" s="16">
        <v>2005</v>
      </c>
      <c r="E137" s="25">
        <v>38674</v>
      </c>
      <c r="F137" s="24" t="s">
        <v>137</v>
      </c>
      <c r="G137" s="23">
        <v>186375759.10931173</v>
      </c>
      <c r="H137" s="23">
        <v>360342664.90730768</v>
      </c>
      <c r="I137" s="23">
        <v>1114416553.438674</v>
      </c>
      <c r="J137" s="23">
        <f t="shared" si="2"/>
        <v>928040794.32936227</v>
      </c>
    </row>
    <row r="138" spans="1:10" x14ac:dyDescent="0.2">
      <c r="A138" s="19">
        <v>141</v>
      </c>
      <c r="B138" s="17">
        <v>15</v>
      </c>
      <c r="C138" s="16">
        <v>5</v>
      </c>
      <c r="D138" s="16">
        <v>2003</v>
      </c>
      <c r="E138" s="25">
        <v>37756</v>
      </c>
      <c r="F138" s="24" t="s">
        <v>138</v>
      </c>
      <c r="G138" s="23">
        <v>200696730.2452316</v>
      </c>
      <c r="H138" s="23">
        <v>376712698.47188556</v>
      </c>
      <c r="I138" s="23">
        <v>988199831.23243046</v>
      </c>
      <c r="J138" s="23">
        <f t="shared" si="2"/>
        <v>787503100.98719883</v>
      </c>
    </row>
    <row r="139" spans="1:10" x14ac:dyDescent="0.2">
      <c r="A139" s="19">
        <v>142</v>
      </c>
      <c r="B139" s="17">
        <v>14</v>
      </c>
      <c r="C139" s="16">
        <v>12</v>
      </c>
      <c r="D139" s="16">
        <v>2007</v>
      </c>
      <c r="E139" s="25">
        <v>39430</v>
      </c>
      <c r="F139" s="24" t="s">
        <v>139</v>
      </c>
      <c r="G139" s="23">
        <v>175340655.88756213</v>
      </c>
      <c r="H139" s="23">
        <v>299707456.92257518</v>
      </c>
      <c r="I139" s="23">
        <v>684451232.37443101</v>
      </c>
      <c r="J139" s="23">
        <f t="shared" si="2"/>
        <v>509110576.48686886</v>
      </c>
    </row>
    <row r="140" spans="1:10" x14ac:dyDescent="0.2">
      <c r="A140" s="19">
        <v>143</v>
      </c>
      <c r="B140" s="17">
        <v>23</v>
      </c>
      <c r="C140" s="16">
        <v>11</v>
      </c>
      <c r="D140" s="16">
        <v>2016</v>
      </c>
      <c r="E140" s="25">
        <v>42697</v>
      </c>
      <c r="F140" s="24" t="s">
        <v>140</v>
      </c>
      <c r="G140" s="23">
        <v>152589153.64631888</v>
      </c>
      <c r="H140" s="23">
        <v>253050845.38346738</v>
      </c>
      <c r="I140" s="23">
        <v>650576275.29366529</v>
      </c>
      <c r="J140" s="23">
        <f t="shared" si="2"/>
        <v>497987121.64734638</v>
      </c>
    </row>
    <row r="141" spans="1:10" x14ac:dyDescent="0.2">
      <c r="A141" s="19">
        <v>144</v>
      </c>
      <c r="B141" s="17">
        <v>1</v>
      </c>
      <c r="C141" s="16">
        <v>7</v>
      </c>
      <c r="D141" s="16">
        <v>2008</v>
      </c>
      <c r="E141" s="25">
        <v>39630</v>
      </c>
      <c r="F141" s="24" t="s">
        <v>141</v>
      </c>
      <c r="G141" s="23">
        <v>167426715.2806823</v>
      </c>
      <c r="H141" s="23">
        <v>254428639.44193596</v>
      </c>
      <c r="I141" s="23">
        <v>696756624.84391999</v>
      </c>
      <c r="J141" s="23">
        <f t="shared" si="2"/>
        <v>529329909.56323767</v>
      </c>
    </row>
    <row r="142" spans="1:10" x14ac:dyDescent="0.2">
      <c r="A142" s="19">
        <v>145</v>
      </c>
      <c r="B142" s="17">
        <v>15</v>
      </c>
      <c r="C142" s="16">
        <v>7</v>
      </c>
      <c r="D142" s="16">
        <v>2005</v>
      </c>
      <c r="E142" s="25">
        <v>38548</v>
      </c>
      <c r="F142" s="24" t="s">
        <v>142</v>
      </c>
      <c r="G142" s="23">
        <v>188474155.57830092</v>
      </c>
      <c r="H142" s="23">
        <v>259414666.73717505</v>
      </c>
      <c r="I142" s="23">
        <v>597872041.9969089</v>
      </c>
      <c r="J142" s="23">
        <f t="shared" si="2"/>
        <v>409397886.41860795</v>
      </c>
    </row>
    <row r="143" spans="1:10" x14ac:dyDescent="0.2">
      <c r="A143" s="19">
        <v>146</v>
      </c>
      <c r="B143" s="17">
        <v>29</v>
      </c>
      <c r="C143" s="16">
        <v>6</v>
      </c>
      <c r="D143" s="16">
        <v>2007</v>
      </c>
      <c r="E143" s="25">
        <v>39262</v>
      </c>
      <c r="F143" s="24" t="s">
        <v>143</v>
      </c>
      <c r="G143" s="23">
        <v>176757842.49731225</v>
      </c>
      <c r="H143" s="23">
        <v>243272589.29324412</v>
      </c>
      <c r="I143" s="23">
        <v>738317148.70366013</v>
      </c>
      <c r="J143" s="23">
        <f t="shared" si="2"/>
        <v>561559306.20634794</v>
      </c>
    </row>
    <row r="144" spans="1:10" x14ac:dyDescent="0.2">
      <c r="A144" s="19">
        <v>147</v>
      </c>
      <c r="B144" s="17">
        <v>8</v>
      </c>
      <c r="C144" s="16">
        <v>11</v>
      </c>
      <c r="D144" s="16">
        <v>2013</v>
      </c>
      <c r="E144" s="25">
        <v>41586</v>
      </c>
      <c r="F144" s="24" t="s">
        <v>144</v>
      </c>
      <c r="G144" s="23">
        <v>158012648.61478791</v>
      </c>
      <c r="H144" s="23">
        <v>217385522.10143778</v>
      </c>
      <c r="I144" s="23">
        <v>679035672.37944138</v>
      </c>
      <c r="J144" s="23">
        <f t="shared" si="2"/>
        <v>521023023.76465344</v>
      </c>
    </row>
    <row r="145" spans="1:10" x14ac:dyDescent="0.2">
      <c r="A145" s="19">
        <v>148</v>
      </c>
      <c r="B145" s="17">
        <v>15</v>
      </c>
      <c r="C145" s="16">
        <v>6</v>
      </c>
      <c r="D145" s="16">
        <v>2005</v>
      </c>
      <c r="E145" s="25">
        <v>38518</v>
      </c>
      <c r="F145" s="24" t="s">
        <v>145</v>
      </c>
      <c r="G145" s="23">
        <v>189346272.49357328</v>
      </c>
      <c r="H145" s="23">
        <v>259207187.91108486</v>
      </c>
      <c r="I145" s="23">
        <v>453348904.69263756</v>
      </c>
      <c r="J145" s="23">
        <f t="shared" si="2"/>
        <v>264002632.19906428</v>
      </c>
    </row>
    <row r="146" spans="1:10" x14ac:dyDescent="0.2">
      <c r="A146" s="19">
        <v>149</v>
      </c>
      <c r="B146" s="17">
        <v>31</v>
      </c>
      <c r="C146" s="16">
        <v>7</v>
      </c>
      <c r="D146" s="16">
        <v>2015</v>
      </c>
      <c r="E146" s="25">
        <v>42216</v>
      </c>
      <c r="F146" s="24" t="s">
        <v>146</v>
      </c>
      <c r="G146" s="23">
        <v>154314823.97110462</v>
      </c>
      <c r="H146" s="23">
        <v>200652867.15773883</v>
      </c>
      <c r="I146" s="23">
        <v>721029187.08840847</v>
      </c>
      <c r="J146" s="23">
        <f t="shared" si="2"/>
        <v>566714363.11730385</v>
      </c>
    </row>
    <row r="147" spans="1:10" x14ac:dyDescent="0.2">
      <c r="A147" s="19">
        <v>150</v>
      </c>
      <c r="B147" s="17">
        <v>21</v>
      </c>
      <c r="C147" s="16">
        <v>7</v>
      </c>
      <c r="D147" s="16">
        <v>2017</v>
      </c>
      <c r="E147" s="25">
        <v>42937</v>
      </c>
      <c r="F147" s="24" t="s">
        <v>147</v>
      </c>
      <c r="G147" s="23">
        <v>150449167.84456629</v>
      </c>
      <c r="H147" s="23">
        <v>187822473.30857566</v>
      </c>
      <c r="I147" s="23">
        <v>509806782.43123388</v>
      </c>
      <c r="J147" s="23">
        <f t="shared" si="2"/>
        <v>359357614.5866676</v>
      </c>
    </row>
    <row r="148" spans="1:10" x14ac:dyDescent="0.2">
      <c r="A148" s="19">
        <v>151</v>
      </c>
      <c r="B148" s="17">
        <v>6</v>
      </c>
      <c r="C148" s="16">
        <v>5</v>
      </c>
      <c r="D148" s="16">
        <v>2011</v>
      </c>
      <c r="E148" s="25">
        <v>40669</v>
      </c>
      <c r="F148" s="24" t="s">
        <v>148</v>
      </c>
      <c r="G148" s="23">
        <v>162981050.07877362</v>
      </c>
      <c r="H148" s="23">
        <v>196697074.63957089</v>
      </c>
      <c r="I148" s="23">
        <v>488211493.53322649</v>
      </c>
      <c r="J148" s="23">
        <f t="shared" si="2"/>
        <v>325230443.45445287</v>
      </c>
    </row>
    <row r="149" spans="1:10" x14ac:dyDescent="0.2">
      <c r="A149" s="19">
        <v>152</v>
      </c>
      <c r="B149" s="17">
        <v>7</v>
      </c>
      <c r="C149" s="16">
        <v>11</v>
      </c>
      <c r="D149" s="16">
        <v>2008</v>
      </c>
      <c r="E149" s="25">
        <v>39759</v>
      </c>
      <c r="F149" s="24" t="s">
        <v>149</v>
      </c>
      <c r="G149" s="23">
        <v>173368718.3711898</v>
      </c>
      <c r="H149" s="23">
        <v>208055117.96186888</v>
      </c>
      <c r="I149" s="23">
        <v>692916445.90813696</v>
      </c>
      <c r="J149" s="23">
        <f t="shared" si="2"/>
        <v>519547727.53694713</v>
      </c>
    </row>
    <row r="150" spans="1:10" x14ac:dyDescent="0.2">
      <c r="A150" s="19">
        <v>153</v>
      </c>
      <c r="B150" s="17">
        <v>1</v>
      </c>
      <c r="C150" s="16">
        <v>5</v>
      </c>
      <c r="D150" s="16">
        <v>2009</v>
      </c>
      <c r="E150" s="25">
        <v>39934</v>
      </c>
      <c r="F150" s="24" t="s">
        <v>150</v>
      </c>
      <c r="G150" s="23">
        <v>172208635.71749216</v>
      </c>
      <c r="H150" s="23">
        <v>206516220.37016967</v>
      </c>
      <c r="I150" s="23">
        <v>430321551.74248093</v>
      </c>
      <c r="J150" s="23">
        <f t="shared" si="2"/>
        <v>258112916.02498877</v>
      </c>
    </row>
    <row r="151" spans="1:10" x14ac:dyDescent="0.2">
      <c r="A151" s="19">
        <v>154</v>
      </c>
      <c r="B151" s="17">
        <v>22</v>
      </c>
      <c r="C151" s="16">
        <v>5</v>
      </c>
      <c r="D151" s="16">
        <v>2009</v>
      </c>
      <c r="E151" s="25">
        <v>39955</v>
      </c>
      <c r="F151" s="24" t="s">
        <v>151</v>
      </c>
      <c r="G151" s="23">
        <v>172208635.71749216</v>
      </c>
      <c r="H151" s="23">
        <v>203485995.88601211</v>
      </c>
      <c r="I151" s="23">
        <v>461784417.34951091</v>
      </c>
      <c r="J151" s="23">
        <f t="shared" si="2"/>
        <v>289575781.63201874</v>
      </c>
    </row>
    <row r="152" spans="1:10" x14ac:dyDescent="0.2">
      <c r="A152" s="19">
        <v>155</v>
      </c>
      <c r="B152" s="17">
        <v>26</v>
      </c>
      <c r="C152" s="16">
        <v>5</v>
      </c>
      <c r="D152" s="16">
        <v>2011</v>
      </c>
      <c r="E152" s="25">
        <v>40689</v>
      </c>
      <c r="F152" s="24" t="s">
        <v>152</v>
      </c>
      <c r="G152" s="23">
        <v>162981050.07877362</v>
      </c>
      <c r="H152" s="23">
        <v>179549772.08182275</v>
      </c>
      <c r="I152" s="23">
        <v>722372810.27903998</v>
      </c>
      <c r="J152" s="23">
        <f t="shared" si="2"/>
        <v>559391760.20026636</v>
      </c>
    </row>
    <row r="153" spans="1:10" x14ac:dyDescent="0.2">
      <c r="A153" s="19">
        <v>156</v>
      </c>
      <c r="B153" s="17">
        <v>15</v>
      </c>
      <c r="C153" s="16">
        <v>5</v>
      </c>
      <c r="D153" s="16">
        <v>2015</v>
      </c>
      <c r="E153" s="25">
        <v>42139</v>
      </c>
      <c r="F153" s="24" t="s">
        <v>153</v>
      </c>
      <c r="G153" s="23">
        <v>154865751.35089672</v>
      </c>
      <c r="H153" s="23">
        <v>158620062.64681566</v>
      </c>
      <c r="I153" s="23">
        <v>382768427.30032587</v>
      </c>
      <c r="J153" s="23">
        <f t="shared" si="2"/>
        <v>227902675.94942915</v>
      </c>
    </row>
    <row r="154" spans="1:10" x14ac:dyDescent="0.2">
      <c r="A154" s="19">
        <v>157</v>
      </c>
      <c r="B154" s="17">
        <v>5</v>
      </c>
      <c r="C154" s="16">
        <v>11</v>
      </c>
      <c r="D154" s="16">
        <v>2003</v>
      </c>
      <c r="E154" s="25">
        <v>37930</v>
      </c>
      <c r="F154" s="24" t="s">
        <v>154</v>
      </c>
      <c r="G154" s="23">
        <v>199608943.0894309</v>
      </c>
      <c r="H154" s="23">
        <v>185331460.9880217</v>
      </c>
      <c r="I154" s="23">
        <v>568619688.53626013</v>
      </c>
      <c r="J154" s="23">
        <f t="shared" si="2"/>
        <v>369010745.4468292</v>
      </c>
    </row>
    <row r="155" spans="1:10" x14ac:dyDescent="0.2">
      <c r="A155" s="19">
        <v>158</v>
      </c>
      <c r="B155" s="17">
        <v>5</v>
      </c>
      <c r="C155" s="16">
        <v>5</v>
      </c>
      <c r="D155" s="16">
        <v>2006</v>
      </c>
      <c r="E155" s="25">
        <v>38842</v>
      </c>
      <c r="F155" s="24" t="s">
        <v>155</v>
      </c>
      <c r="G155" s="23">
        <v>181865925.92592591</v>
      </c>
      <c r="H155" s="23">
        <v>161862308.4425284</v>
      </c>
      <c r="I155" s="23">
        <v>481946338.07215798</v>
      </c>
      <c r="J155" s="23">
        <f t="shared" si="2"/>
        <v>300080412.14623207</v>
      </c>
    </row>
    <row r="156" spans="1:10" x14ac:dyDescent="0.2">
      <c r="A156" s="19">
        <v>159</v>
      </c>
      <c r="B156" s="17">
        <v>15</v>
      </c>
      <c r="C156" s="16">
        <v>5</v>
      </c>
      <c r="D156" s="16">
        <v>2009</v>
      </c>
      <c r="E156" s="25">
        <v>39948</v>
      </c>
      <c r="F156" s="24" t="s">
        <v>156</v>
      </c>
      <c r="G156" s="23">
        <v>172208635.71749216</v>
      </c>
      <c r="H156" s="23">
        <v>153123149.84884223</v>
      </c>
      <c r="I156" s="23">
        <v>563553731.64219856</v>
      </c>
      <c r="J156" s="23">
        <f t="shared" si="2"/>
        <v>391345095.9247064</v>
      </c>
    </row>
    <row r="157" spans="1:10" x14ac:dyDescent="0.2">
      <c r="A157" s="19">
        <v>160</v>
      </c>
      <c r="B157" s="17">
        <v>14</v>
      </c>
      <c r="C157" s="16">
        <v>5</v>
      </c>
      <c r="D157" s="16">
        <v>2004</v>
      </c>
      <c r="E157" s="25">
        <v>38121</v>
      </c>
      <c r="F157" s="24" t="s">
        <v>157</v>
      </c>
      <c r="G157" s="23">
        <v>194753305.1295611</v>
      </c>
      <c r="H157" s="23">
        <v>173068922.93211532</v>
      </c>
      <c r="I157" s="23">
        <v>628613377.16306198</v>
      </c>
      <c r="J157" s="23">
        <f t="shared" si="2"/>
        <v>433860072.03350091</v>
      </c>
    </row>
    <row r="158" spans="1:10" x14ac:dyDescent="0.2">
      <c r="A158" s="19">
        <v>161</v>
      </c>
      <c r="B158" s="17">
        <v>1</v>
      </c>
      <c r="C158" s="16">
        <v>7</v>
      </c>
      <c r="D158" s="16">
        <v>2010</v>
      </c>
      <c r="E158" s="25">
        <v>40360</v>
      </c>
      <c r="F158" s="24" t="s">
        <v>158</v>
      </c>
      <c r="G158" s="23">
        <v>168926567.92547166</v>
      </c>
      <c r="H158" s="23">
        <v>148398821.98628971</v>
      </c>
      <c r="I158" s="23">
        <v>360054457.56975108</v>
      </c>
      <c r="J158" s="23">
        <f t="shared" si="2"/>
        <v>191127889.64427942</v>
      </c>
    </row>
    <row r="159" spans="1:10" x14ac:dyDescent="0.2">
      <c r="A159" s="19">
        <v>162</v>
      </c>
      <c r="B159" s="17">
        <v>2</v>
      </c>
      <c r="C159" s="16">
        <v>11</v>
      </c>
      <c r="D159" s="16">
        <v>2007</v>
      </c>
      <c r="E159" s="25">
        <v>39388</v>
      </c>
      <c r="F159" s="24" t="s">
        <v>159</v>
      </c>
      <c r="G159" s="23">
        <v>175223026.3063989</v>
      </c>
      <c r="H159" s="23">
        <v>147924770.53989258</v>
      </c>
      <c r="I159" s="23">
        <v>335954614.20832443</v>
      </c>
      <c r="J159" s="23">
        <f t="shared" si="2"/>
        <v>160731587.90192553</v>
      </c>
    </row>
    <row r="160" spans="1:10" x14ac:dyDescent="0.2">
      <c r="A160" s="19">
        <v>163</v>
      </c>
      <c r="B160" s="17">
        <v>24</v>
      </c>
      <c r="C160" s="16">
        <v>7</v>
      </c>
      <c r="D160" s="16">
        <v>2009</v>
      </c>
      <c r="E160" s="25">
        <v>40018</v>
      </c>
      <c r="F160" s="24" t="s">
        <v>160</v>
      </c>
      <c r="G160" s="23">
        <v>171013136.69311959</v>
      </c>
      <c r="H160" s="23">
        <v>136168377.82796457</v>
      </c>
      <c r="I160" s="23">
        <v>333837983.12744772</v>
      </c>
      <c r="J160" s="23">
        <f t="shared" si="2"/>
        <v>162824846.43432814</v>
      </c>
    </row>
    <row r="161" spans="1:10" x14ac:dyDescent="0.2">
      <c r="A161" s="19">
        <v>164</v>
      </c>
      <c r="B161" s="17">
        <v>21</v>
      </c>
      <c r="C161" s="16">
        <v>11</v>
      </c>
      <c r="D161" s="16">
        <v>2008</v>
      </c>
      <c r="E161" s="25">
        <v>39773</v>
      </c>
      <c r="F161" s="24" t="s">
        <v>161</v>
      </c>
      <c r="G161" s="23">
        <v>173368718.3711898</v>
      </c>
      <c r="H161" s="23">
        <v>131822360.15497704</v>
      </c>
      <c r="I161" s="23">
        <v>379117175.93725312</v>
      </c>
      <c r="J161" s="23">
        <f t="shared" si="2"/>
        <v>205748457.56606331</v>
      </c>
    </row>
    <row r="162" spans="1:10" x14ac:dyDescent="0.2">
      <c r="A162" s="19">
        <v>165</v>
      </c>
      <c r="B162" s="17">
        <v>30</v>
      </c>
      <c r="C162" s="16">
        <v>3</v>
      </c>
      <c r="D162" s="16">
        <v>2012</v>
      </c>
      <c r="E162" s="25">
        <v>40998</v>
      </c>
      <c r="F162" s="24" t="s">
        <v>162</v>
      </c>
      <c r="G162" s="23">
        <v>160545485.45720863</v>
      </c>
      <c r="H162" s="23">
        <v>89552360.623199597</v>
      </c>
      <c r="I162" s="23">
        <v>326731557.80531585</v>
      </c>
      <c r="J162" s="23">
        <f t="shared" si="2"/>
        <v>166186072.34810722</v>
      </c>
    </row>
    <row r="163" spans="1:10" x14ac:dyDescent="0.2">
      <c r="A163" s="19">
        <v>166</v>
      </c>
      <c r="B163" s="17">
        <v>16</v>
      </c>
      <c r="C163" s="16">
        <v>11</v>
      </c>
      <c r="D163" s="16">
        <v>2007</v>
      </c>
      <c r="E163" s="25">
        <v>39402</v>
      </c>
      <c r="F163" s="24" t="s">
        <v>163</v>
      </c>
      <c r="G163" s="23">
        <v>175223026.3063989</v>
      </c>
      <c r="H163" s="23">
        <v>96016628.801367417</v>
      </c>
      <c r="I163" s="23">
        <v>227784344.58377939</v>
      </c>
      <c r="J163" s="23">
        <f t="shared" si="2"/>
        <v>52561318.277380496</v>
      </c>
    </row>
    <row r="164" spans="1:10" x14ac:dyDescent="0.2">
      <c r="A164" s="19">
        <v>167</v>
      </c>
      <c r="B164" s="17">
        <v>11</v>
      </c>
      <c r="C164" s="16">
        <v>5</v>
      </c>
      <c r="D164" s="16">
        <v>2012</v>
      </c>
      <c r="E164" s="25">
        <v>41040</v>
      </c>
      <c r="F164" s="24" t="s">
        <v>164</v>
      </c>
      <c r="G164" s="23">
        <v>160249983.68252727</v>
      </c>
      <c r="H164" s="23">
        <v>85175162.175362796</v>
      </c>
      <c r="I164" s="23">
        <v>254479824.4008964</v>
      </c>
      <c r="J164" s="23">
        <f t="shared" si="2"/>
        <v>94229840.718369126</v>
      </c>
    </row>
    <row r="165" spans="1:10" x14ac:dyDescent="0.2">
      <c r="A165" s="19">
        <v>168</v>
      </c>
      <c r="B165" s="17">
        <v>28</v>
      </c>
      <c r="C165" s="16">
        <v>6</v>
      </c>
      <c r="D165" s="16">
        <v>2013</v>
      </c>
      <c r="E165" s="25">
        <v>41453</v>
      </c>
      <c r="F165" s="24" t="s">
        <v>165</v>
      </c>
      <c r="G165" s="23">
        <v>157718283.19857475</v>
      </c>
      <c r="H165" s="23">
        <v>76865355.385329589</v>
      </c>
      <c r="I165" s="23">
        <v>216011367.58193865</v>
      </c>
      <c r="J165" s="23">
        <f t="shared" si="2"/>
        <v>58293084.383363903</v>
      </c>
    </row>
    <row r="166" spans="1:10" x14ac:dyDescent="0.2">
      <c r="A166" s="19">
        <v>169</v>
      </c>
      <c r="B166" s="17">
        <v>12</v>
      </c>
      <c r="C166" s="16">
        <v>2</v>
      </c>
      <c r="D166" s="16">
        <v>2010</v>
      </c>
      <c r="E166" s="25">
        <v>40221</v>
      </c>
      <c r="F166" s="24" t="s">
        <v>166</v>
      </c>
      <c r="G166" s="23">
        <v>169916397.91271609</v>
      </c>
      <c r="H166" s="23">
        <v>70447207.172597706</v>
      </c>
      <c r="I166" s="23">
        <v>161572775.53301865</v>
      </c>
      <c r="J166" s="23">
        <f t="shared" si="2"/>
        <v>-8343622.3796974421</v>
      </c>
    </row>
    <row r="167" spans="1:10" x14ac:dyDescent="0.2">
      <c r="A167" s="19">
        <v>170</v>
      </c>
      <c r="B167" s="17">
        <v>17</v>
      </c>
      <c r="C167" s="16">
        <v>2</v>
      </c>
      <c r="D167" s="16">
        <v>2017</v>
      </c>
      <c r="E167" s="25">
        <v>42783</v>
      </c>
      <c r="F167" s="24" t="s">
        <v>167</v>
      </c>
      <c r="G167" s="23">
        <v>151179788.4262509</v>
      </c>
      <c r="H167" s="23">
        <v>45512277.198946647</v>
      </c>
      <c r="I167" s="23">
        <v>334385267.39224887</v>
      </c>
      <c r="J167" s="23">
        <f t="shared" si="2"/>
        <v>183205478.96599796</v>
      </c>
    </row>
    <row r="168" spans="1:10" x14ac:dyDescent="0.2">
      <c r="A168" s="19">
        <v>171</v>
      </c>
      <c r="B168" s="17">
        <v>9</v>
      </c>
      <c r="C168" s="16">
        <v>10</v>
      </c>
      <c r="D168" s="16">
        <v>2015</v>
      </c>
      <c r="E168" s="25">
        <v>42286</v>
      </c>
      <c r="F168" s="24" t="s">
        <v>168</v>
      </c>
      <c r="G168" s="23">
        <v>154844263.74254745</v>
      </c>
      <c r="H168" s="23">
        <v>36221500.50908602</v>
      </c>
      <c r="I168" s="23">
        <v>127889304.64467412</v>
      </c>
      <c r="J168" s="23">
        <f t="shared" si="2"/>
        <v>-26954959.09787333</v>
      </c>
    </row>
    <row r="169" spans="1:10" x14ac:dyDescent="0.2">
      <c r="A169" s="19">
        <v>172</v>
      </c>
      <c r="B169" s="17">
        <v>11</v>
      </c>
      <c r="C169" s="16">
        <v>3</v>
      </c>
      <c r="D169" s="16">
        <v>2011</v>
      </c>
      <c r="E169" s="25">
        <v>40613</v>
      </c>
      <c r="F169" s="24" t="s">
        <v>169</v>
      </c>
      <c r="G169" s="23">
        <v>164802185.5575991</v>
      </c>
      <c r="H169" s="23">
        <v>23503821.823365416</v>
      </c>
      <c r="I169" s="23">
        <v>43452577.044494264</v>
      </c>
      <c r="J169" s="23">
        <f t="shared" si="2"/>
        <v>-121349608.51310483</v>
      </c>
    </row>
    <row r="170" spans="1:10" x14ac:dyDescent="0.2">
      <c r="A170" s="19">
        <v>173</v>
      </c>
      <c r="B170" s="17">
        <v>3</v>
      </c>
      <c r="C170" s="16">
        <v>11</v>
      </c>
      <c r="D170" s="16">
        <v>2006</v>
      </c>
      <c r="E170" s="25">
        <v>39024</v>
      </c>
      <c r="F170" s="24" t="s">
        <v>170</v>
      </c>
      <c r="G170" s="23">
        <v>181550029.77667496</v>
      </c>
      <c r="H170" s="23">
        <v>78792313.269320101</v>
      </c>
      <c r="I170" s="23">
        <v>218538869.57019356</v>
      </c>
      <c r="J170" s="23">
        <f t="shared" si="2"/>
        <v>36988839.793518603</v>
      </c>
    </row>
    <row r="171" spans="1:10" x14ac:dyDescent="0.2">
      <c r="A171" s="19">
        <v>174</v>
      </c>
      <c r="B171" s="17">
        <v>8</v>
      </c>
      <c r="C171" s="16">
        <v>6</v>
      </c>
      <c r="D171" s="16">
        <v>2012</v>
      </c>
      <c r="E171" s="25">
        <v>41068</v>
      </c>
      <c r="F171" s="24" t="s">
        <v>171</v>
      </c>
      <c r="G171" s="23">
        <v>155135808.2256251</v>
      </c>
      <c r="H171" s="23">
        <v>231517706.57386765</v>
      </c>
      <c r="I171" s="23">
        <v>799132655.56893909</v>
      </c>
      <c r="J171" s="23">
        <f t="shared" si="2"/>
        <v>643996847.34331393</v>
      </c>
    </row>
    <row r="172" spans="1:10" x14ac:dyDescent="0.2">
      <c r="A172" s="19">
        <v>175</v>
      </c>
      <c r="B172" s="17">
        <v>16</v>
      </c>
      <c r="C172" s="16">
        <v>12</v>
      </c>
      <c r="D172" s="16">
        <v>2011</v>
      </c>
      <c r="E172" s="25">
        <v>40893</v>
      </c>
      <c r="F172" s="24" t="s">
        <v>172</v>
      </c>
      <c r="G172" s="23">
        <v>157752202.31131908</v>
      </c>
      <c r="H172" s="23">
        <v>227813657.63877222</v>
      </c>
      <c r="I172" s="23">
        <v>755810634.53317213</v>
      </c>
      <c r="J172" s="23">
        <f t="shared" si="2"/>
        <v>598058432.22185302</v>
      </c>
    </row>
    <row r="173" spans="1:10" x14ac:dyDescent="0.2">
      <c r="A173" s="19">
        <v>176</v>
      </c>
      <c r="B173" s="17">
        <v>13</v>
      </c>
      <c r="C173" s="16">
        <v>6</v>
      </c>
      <c r="D173" s="16">
        <v>2014</v>
      </c>
      <c r="E173" s="25">
        <v>41803</v>
      </c>
      <c r="F173" s="24" t="s">
        <v>173</v>
      </c>
      <c r="G173" s="23">
        <v>149365641.11385694</v>
      </c>
      <c r="H173" s="23">
        <v>182332104.98129168</v>
      </c>
      <c r="I173" s="23">
        <v>634652470.5888406</v>
      </c>
      <c r="J173" s="23">
        <f t="shared" si="2"/>
        <v>485286829.47498369</v>
      </c>
    </row>
    <row r="174" spans="1:10" x14ac:dyDescent="0.2">
      <c r="A174" s="19">
        <v>177</v>
      </c>
      <c r="B174" s="17">
        <v>16</v>
      </c>
      <c r="C174" s="16">
        <v>6</v>
      </c>
      <c r="D174" s="16">
        <v>1999</v>
      </c>
      <c r="E174" s="25">
        <v>36327</v>
      </c>
      <c r="F174" s="24" t="s">
        <v>174</v>
      </c>
      <c r="G174" s="23">
        <v>214201293.62214202</v>
      </c>
      <c r="H174" s="23">
        <v>252745441.08941638</v>
      </c>
      <c r="I174" s="23">
        <v>662091499.45283401</v>
      </c>
      <c r="J174" s="23">
        <f t="shared" si="2"/>
        <v>447890205.83069199</v>
      </c>
    </row>
    <row r="175" spans="1:10" x14ac:dyDescent="0.2">
      <c r="A175" s="19">
        <v>178</v>
      </c>
      <c r="B175" s="17">
        <v>7</v>
      </c>
      <c r="C175" s="16">
        <v>3</v>
      </c>
      <c r="D175" s="16">
        <v>2014</v>
      </c>
      <c r="E175" s="25">
        <v>41705</v>
      </c>
      <c r="F175" s="24" t="s">
        <v>175</v>
      </c>
      <c r="G175" s="23">
        <v>150661488.06778026</v>
      </c>
      <c r="H175" s="23">
        <v>115860170.15810879</v>
      </c>
      <c r="I175" s="23">
        <v>280340953.33831304</v>
      </c>
      <c r="J175" s="23">
        <f t="shared" si="2"/>
        <v>129679465.27053279</v>
      </c>
    </row>
    <row r="176" spans="1:10" x14ac:dyDescent="0.2">
      <c r="A176" s="19">
        <v>179</v>
      </c>
      <c r="B176" s="17">
        <v>21</v>
      </c>
      <c r="C176" s="16">
        <v>11</v>
      </c>
      <c r="D176" s="16">
        <v>2012</v>
      </c>
      <c r="E176" s="25">
        <v>41234</v>
      </c>
      <c r="F176" s="24" t="s">
        <v>176</v>
      </c>
      <c r="G176" s="23">
        <v>154635133.19810095</v>
      </c>
      <c r="H176" s="23">
        <v>110284452.46698606</v>
      </c>
      <c r="I176" s="23">
        <v>327294219.71991259</v>
      </c>
      <c r="J176" s="23">
        <f t="shared" si="2"/>
        <v>172659086.52181163</v>
      </c>
    </row>
    <row r="177" spans="1:10" x14ac:dyDescent="0.2">
      <c r="A177" s="19">
        <v>180</v>
      </c>
      <c r="B177" s="17">
        <v>8</v>
      </c>
      <c r="C177" s="16">
        <v>4</v>
      </c>
      <c r="D177" s="16">
        <v>2005</v>
      </c>
      <c r="E177" s="25">
        <v>38450</v>
      </c>
      <c r="F177" s="24" t="s">
        <v>177</v>
      </c>
      <c r="G177" s="23">
        <v>182940673.17574513</v>
      </c>
      <c r="H177" s="23">
        <v>86640608.191546768</v>
      </c>
      <c r="I177" s="23">
        <v>153508578.38681912</v>
      </c>
      <c r="J177" s="23">
        <f t="shared" si="2"/>
        <v>-29432094.788926005</v>
      </c>
    </row>
    <row r="178" spans="1:10" x14ac:dyDescent="0.2">
      <c r="A178" s="19">
        <v>181</v>
      </c>
      <c r="B178" s="17">
        <v>15</v>
      </c>
      <c r="C178" s="16">
        <v>7</v>
      </c>
      <c r="D178" s="16">
        <v>2016</v>
      </c>
      <c r="E178" s="25">
        <v>42566</v>
      </c>
      <c r="F178" s="24" t="s">
        <v>5401</v>
      </c>
      <c r="G178" s="23">
        <v>146926941.1706036</v>
      </c>
      <c r="H178" s="23">
        <v>130959425.24521671</v>
      </c>
      <c r="I178" s="23">
        <v>233689391.60010478</v>
      </c>
      <c r="J178" s="23">
        <f t="shared" si="2"/>
        <v>86762450.429501176</v>
      </c>
    </row>
    <row r="179" spans="1:10" x14ac:dyDescent="0.2">
      <c r="A179" s="19">
        <v>182</v>
      </c>
      <c r="B179" s="17">
        <v>22</v>
      </c>
      <c r="C179" s="16">
        <v>11</v>
      </c>
      <c r="D179" s="16">
        <v>2002</v>
      </c>
      <c r="E179" s="25">
        <v>37582</v>
      </c>
      <c r="F179" s="24" t="s">
        <v>179</v>
      </c>
      <c r="G179" s="23">
        <v>192298389.40981796</v>
      </c>
      <c r="H179" s="23">
        <v>217950099.42162713</v>
      </c>
      <c r="I179" s="23">
        <v>584942096.11219525</v>
      </c>
      <c r="J179" s="23">
        <f t="shared" si="2"/>
        <v>392643706.70237732</v>
      </c>
    </row>
    <row r="180" spans="1:10" x14ac:dyDescent="0.2">
      <c r="A180" s="19">
        <v>183</v>
      </c>
      <c r="B180" s="17">
        <v>8</v>
      </c>
      <c r="C180" s="16">
        <v>5</v>
      </c>
      <c r="D180" s="16">
        <v>2009</v>
      </c>
      <c r="E180" s="25">
        <v>39941</v>
      </c>
      <c r="F180" s="24" t="s">
        <v>180</v>
      </c>
      <c r="G180" s="23">
        <v>160728060.00299269</v>
      </c>
      <c r="H180" s="23">
        <v>295888899.70288885</v>
      </c>
      <c r="I180" s="23">
        <v>442783356.19049269</v>
      </c>
      <c r="J180" s="23">
        <f t="shared" si="2"/>
        <v>282055296.1875</v>
      </c>
    </row>
    <row r="181" spans="1:10" x14ac:dyDescent="0.2">
      <c r="A181" s="19">
        <v>184</v>
      </c>
      <c r="B181" s="17">
        <v>1</v>
      </c>
      <c r="C181" s="16">
        <v>7</v>
      </c>
      <c r="D181" s="16">
        <v>1998</v>
      </c>
      <c r="E181" s="25">
        <v>35977</v>
      </c>
      <c r="F181" s="24" t="s">
        <v>181</v>
      </c>
      <c r="G181" s="23">
        <v>210616789.21568629</v>
      </c>
      <c r="H181" s="23">
        <v>303255353.34839463</v>
      </c>
      <c r="I181" s="23">
        <v>834343366.42156875</v>
      </c>
      <c r="J181" s="23">
        <f t="shared" si="2"/>
        <v>623726577.20588243</v>
      </c>
    </row>
    <row r="182" spans="1:10" x14ac:dyDescent="0.2">
      <c r="A182" s="19">
        <v>185</v>
      </c>
      <c r="B182" s="17">
        <v>3</v>
      </c>
      <c r="C182" s="16">
        <v>7</v>
      </c>
      <c r="D182" s="16">
        <v>2002</v>
      </c>
      <c r="E182" s="25">
        <v>37440</v>
      </c>
      <c r="F182" s="24" t="s">
        <v>182</v>
      </c>
      <c r="G182" s="23">
        <v>190853192.67073849</v>
      </c>
      <c r="H182" s="23">
        <v>259585974.97921711</v>
      </c>
      <c r="I182" s="23">
        <v>602234254.44062746</v>
      </c>
      <c r="J182" s="23">
        <f t="shared" si="2"/>
        <v>411381061.769889</v>
      </c>
    </row>
    <row r="183" spans="1:10" x14ac:dyDescent="0.2">
      <c r="A183" s="19">
        <v>186</v>
      </c>
      <c r="B183" s="17">
        <v>22</v>
      </c>
      <c r="C183" s="16">
        <v>7</v>
      </c>
      <c r="D183" s="16">
        <v>2011</v>
      </c>
      <c r="E183" s="25">
        <v>40746</v>
      </c>
      <c r="F183" s="24" t="s">
        <v>183</v>
      </c>
      <c r="G183" s="23">
        <v>152143925.77969387</v>
      </c>
      <c r="H183" s="23">
        <v>191977927.83834687</v>
      </c>
      <c r="I183" s="23">
        <v>402713860.68529844</v>
      </c>
      <c r="J183" s="23">
        <f t="shared" si="2"/>
        <v>250569934.90560457</v>
      </c>
    </row>
    <row r="184" spans="1:10" x14ac:dyDescent="0.2">
      <c r="A184" s="19">
        <v>187</v>
      </c>
      <c r="B184" s="17">
        <v>29</v>
      </c>
      <c r="C184" s="16">
        <v>1</v>
      </c>
      <c r="D184" s="16">
        <v>2016</v>
      </c>
      <c r="E184" s="25">
        <v>42398</v>
      </c>
      <c r="F184" s="24" t="s">
        <v>184</v>
      </c>
      <c r="G184" s="23">
        <v>145083742.76114741</v>
      </c>
      <c r="H184" s="23">
        <v>148740494.55613384</v>
      </c>
      <c r="I184" s="23">
        <v>537446540.96716559</v>
      </c>
      <c r="J184" s="23">
        <f t="shared" si="2"/>
        <v>392362798.20601821</v>
      </c>
    </row>
    <row r="185" spans="1:10" x14ac:dyDescent="0.2">
      <c r="A185" s="19">
        <v>188</v>
      </c>
      <c r="B185" s="17">
        <v>10</v>
      </c>
      <c r="C185" s="16">
        <v>7</v>
      </c>
      <c r="D185" s="16">
        <v>1998</v>
      </c>
      <c r="E185" s="25">
        <v>35986</v>
      </c>
      <c r="F185" s="24" t="s">
        <v>185</v>
      </c>
      <c r="G185" s="23">
        <v>210616789.21568629</v>
      </c>
      <c r="H185" s="23">
        <v>196241596.10267773</v>
      </c>
      <c r="I185" s="23">
        <v>429357368.87254906</v>
      </c>
      <c r="J185" s="23">
        <f t="shared" si="2"/>
        <v>218740579.65686277</v>
      </c>
    </row>
    <row r="186" spans="1:10" x14ac:dyDescent="0.2">
      <c r="A186" s="19">
        <v>189</v>
      </c>
      <c r="B186" s="17">
        <v>27</v>
      </c>
      <c r="C186" s="16">
        <v>3</v>
      </c>
      <c r="D186" s="16">
        <v>2013</v>
      </c>
      <c r="E186" s="25">
        <v>41360</v>
      </c>
      <c r="F186" s="24" t="s">
        <v>186</v>
      </c>
      <c r="G186" s="23">
        <v>147666009.37393942</v>
      </c>
      <c r="H186" s="23">
        <v>129232080.90345532</v>
      </c>
      <c r="I186" s="23">
        <v>396315217.61929011</v>
      </c>
      <c r="J186" s="23">
        <f t="shared" si="2"/>
        <v>248649208.24535069</v>
      </c>
    </row>
    <row r="187" spans="1:10" x14ac:dyDescent="0.2">
      <c r="A187" s="19">
        <v>190</v>
      </c>
      <c r="B187" s="17">
        <v>5</v>
      </c>
      <c r="C187" s="16">
        <v>12</v>
      </c>
      <c r="D187" s="16">
        <v>2003</v>
      </c>
      <c r="E187" s="25">
        <v>37960</v>
      </c>
      <c r="F187" s="24" t="s">
        <v>187</v>
      </c>
      <c r="G187" s="23">
        <v>186503852.41454148</v>
      </c>
      <c r="H187" s="23">
        <v>148018216.29639173</v>
      </c>
      <c r="I187" s="23">
        <v>608549514.72287023</v>
      </c>
      <c r="J187" s="23">
        <f t="shared" si="2"/>
        <v>422045662.30832875</v>
      </c>
    </row>
    <row r="188" spans="1:10" x14ac:dyDescent="0.2">
      <c r="A188" s="19">
        <v>191</v>
      </c>
      <c r="B188" s="17">
        <v>21</v>
      </c>
      <c r="C188" s="16">
        <v>12</v>
      </c>
      <c r="D188" s="16">
        <v>2005</v>
      </c>
      <c r="E188" s="25">
        <v>38707</v>
      </c>
      <c r="F188" s="24" t="s">
        <v>188</v>
      </c>
      <c r="G188" s="23">
        <v>174657825.20325205</v>
      </c>
      <c r="H188" s="23">
        <v>137917304.11585367</v>
      </c>
      <c r="I188" s="23">
        <v>253277449.05467987</v>
      </c>
      <c r="J188" s="23">
        <f t="shared" si="2"/>
        <v>78619623.851427823</v>
      </c>
    </row>
    <row r="189" spans="1:10" x14ac:dyDescent="0.2">
      <c r="A189" s="19">
        <v>192</v>
      </c>
      <c r="B189" s="17">
        <v>12</v>
      </c>
      <c r="C189" s="16">
        <v>12</v>
      </c>
      <c r="D189" s="16">
        <v>2014</v>
      </c>
      <c r="E189" s="25">
        <v>41985</v>
      </c>
      <c r="F189" s="24" t="s">
        <v>189</v>
      </c>
      <c r="G189" s="23">
        <v>146383745.29410762</v>
      </c>
      <c r="H189" s="23">
        <v>67979056.510088921</v>
      </c>
      <c r="I189" s="23">
        <v>280549166.64074659</v>
      </c>
      <c r="J189" s="23">
        <f t="shared" si="2"/>
        <v>134165421.34663898</v>
      </c>
    </row>
    <row r="190" spans="1:10" x14ac:dyDescent="0.2">
      <c r="A190" s="19">
        <v>193</v>
      </c>
      <c r="B190" s="17">
        <v>1</v>
      </c>
      <c r="C190" s="16">
        <v>7</v>
      </c>
      <c r="D190" s="16">
        <v>2016</v>
      </c>
      <c r="E190" s="25">
        <v>42552</v>
      </c>
      <c r="F190" s="24" t="s">
        <v>190</v>
      </c>
      <c r="G190" s="23">
        <v>142845637.24919796</v>
      </c>
      <c r="H190" s="23">
        <v>56611532.018842369</v>
      </c>
      <c r="I190" s="23">
        <v>203968493.65516901</v>
      </c>
      <c r="J190" s="23">
        <f t="shared" si="2"/>
        <v>61122856.40597105</v>
      </c>
    </row>
    <row r="191" spans="1:10" x14ac:dyDescent="0.2">
      <c r="A191" s="19">
        <v>194</v>
      </c>
      <c r="B191" s="17">
        <v>26</v>
      </c>
      <c r="C191" s="16">
        <v>2</v>
      </c>
      <c r="D191" s="16">
        <v>2016</v>
      </c>
      <c r="E191" s="25">
        <v>42426</v>
      </c>
      <c r="F191" s="24" t="s">
        <v>191</v>
      </c>
      <c r="G191" s="23">
        <v>144964425.94396716</v>
      </c>
      <c r="H191" s="23">
        <v>32258171.606614623</v>
      </c>
      <c r="I191" s="23">
        <v>138289294.58277348</v>
      </c>
      <c r="J191" s="23">
        <f t="shared" si="2"/>
        <v>-6675131.3611936867</v>
      </c>
    </row>
    <row r="192" spans="1:10" x14ac:dyDescent="0.2">
      <c r="A192" s="19">
        <v>195</v>
      </c>
      <c r="B192" s="17">
        <v>3</v>
      </c>
      <c r="C192" s="16">
        <v>5</v>
      </c>
      <c r="D192" s="16">
        <v>2002</v>
      </c>
      <c r="E192" s="25">
        <v>37379</v>
      </c>
      <c r="F192" s="24" t="s">
        <v>192</v>
      </c>
      <c r="G192" s="23">
        <v>189806123.47052279</v>
      </c>
      <c r="H192" s="23">
        <v>551265770.20926034</v>
      </c>
      <c r="I192" s="23">
        <v>1122049652.3004727</v>
      </c>
      <c r="J192" s="23">
        <f t="shared" si="2"/>
        <v>932243528.82994998</v>
      </c>
    </row>
    <row r="193" spans="1:10" x14ac:dyDescent="0.2">
      <c r="A193" s="19">
        <v>196</v>
      </c>
      <c r="B193" s="17">
        <v>6</v>
      </c>
      <c r="C193" s="16">
        <v>3</v>
      </c>
      <c r="D193" s="16">
        <v>2009</v>
      </c>
      <c r="E193" s="25">
        <v>39878</v>
      </c>
      <c r="F193" s="24" t="s">
        <v>193</v>
      </c>
      <c r="G193" s="23">
        <v>159286264.33296195</v>
      </c>
      <c r="H193" s="23">
        <v>124093001.89780875</v>
      </c>
      <c r="I193" s="23">
        <v>212460586.72779712</v>
      </c>
      <c r="J193" s="23">
        <f t="shared" si="2"/>
        <v>53174322.394835174</v>
      </c>
    </row>
    <row r="194" spans="1:10" x14ac:dyDescent="0.2">
      <c r="A194" s="19">
        <v>197</v>
      </c>
      <c r="B194" s="17">
        <v>29</v>
      </c>
      <c r="C194" s="16">
        <v>7</v>
      </c>
      <c r="D194" s="16">
        <v>2005</v>
      </c>
      <c r="E194" s="25">
        <v>38562</v>
      </c>
      <c r="F194" s="24" t="s">
        <v>194</v>
      </c>
      <c r="G194" s="23">
        <v>173396223.13203686</v>
      </c>
      <c r="H194" s="23">
        <v>40354510.54848516</v>
      </c>
      <c r="I194" s="23">
        <v>96017211.162610039</v>
      </c>
      <c r="J194" s="23">
        <f t="shared" si="2"/>
        <v>-77379011.969426826</v>
      </c>
    </row>
    <row r="195" spans="1:10" x14ac:dyDescent="0.2">
      <c r="A195" s="19">
        <v>198</v>
      </c>
      <c r="B195" s="17">
        <v>13</v>
      </c>
      <c r="C195" s="16">
        <v>6</v>
      </c>
      <c r="D195" s="16">
        <v>2008</v>
      </c>
      <c r="E195" s="25">
        <v>39612</v>
      </c>
      <c r="F195" s="24" t="s">
        <v>195</v>
      </c>
      <c r="G195" s="23">
        <v>154280385.25695223</v>
      </c>
      <c r="H195" s="23">
        <v>151258636.1668396</v>
      </c>
      <c r="I195" s="23">
        <v>297984271.13233101</v>
      </c>
      <c r="J195" s="23">
        <f t="shared" ref="J195:J258" si="3">I195-G195</f>
        <v>143703885.87537879</v>
      </c>
    </row>
    <row r="196" spans="1:10" x14ac:dyDescent="0.2">
      <c r="A196" s="19">
        <v>199</v>
      </c>
      <c r="B196" s="17">
        <v>20</v>
      </c>
      <c r="C196" s="16">
        <v>6</v>
      </c>
      <c r="D196" s="16">
        <v>2003</v>
      </c>
      <c r="E196" s="25">
        <v>37792</v>
      </c>
      <c r="F196" s="24" t="s">
        <v>196</v>
      </c>
      <c r="G196" s="23">
        <v>183103445.83560154</v>
      </c>
      <c r="H196" s="23">
        <v>176657715.37531847</v>
      </c>
      <c r="I196" s="23">
        <v>327548587.26317912</v>
      </c>
      <c r="J196" s="23">
        <f t="shared" si="3"/>
        <v>144445141.42757758</v>
      </c>
    </row>
    <row r="197" spans="1:10" x14ac:dyDescent="0.2">
      <c r="A197" s="19">
        <v>200</v>
      </c>
      <c r="B197" s="17">
        <v>11</v>
      </c>
      <c r="C197" s="16">
        <v>7</v>
      </c>
      <c r="D197" s="16">
        <v>2001</v>
      </c>
      <c r="E197" s="25">
        <v>37083</v>
      </c>
      <c r="F197" s="24" t="s">
        <v>197</v>
      </c>
      <c r="G197" s="23">
        <v>189499171.8309859</v>
      </c>
      <c r="H197" s="23">
        <v>44444928.280394368</v>
      </c>
      <c r="I197" s="23">
        <v>117754826.87194367</v>
      </c>
      <c r="J197" s="23">
        <f t="shared" si="3"/>
        <v>-71744344.959042236</v>
      </c>
    </row>
    <row r="198" spans="1:10" x14ac:dyDescent="0.2">
      <c r="A198" s="19">
        <v>201</v>
      </c>
      <c r="B198" s="17">
        <v>16</v>
      </c>
      <c r="C198" s="16">
        <v>11</v>
      </c>
      <c r="D198" s="16">
        <v>2012</v>
      </c>
      <c r="E198" s="25">
        <v>41229</v>
      </c>
      <c r="F198" s="24" t="s">
        <v>198</v>
      </c>
      <c r="G198" s="23">
        <v>145250380.28676793</v>
      </c>
      <c r="H198" s="23">
        <v>311749480.29720569</v>
      </c>
      <c r="I198" s="23">
        <v>884859277.40520191</v>
      </c>
      <c r="J198" s="23">
        <f t="shared" si="3"/>
        <v>739608897.11843395</v>
      </c>
    </row>
    <row r="199" spans="1:10" x14ac:dyDescent="0.2">
      <c r="A199" s="19">
        <v>203</v>
      </c>
      <c r="B199" s="17">
        <v>22</v>
      </c>
      <c r="C199" s="16">
        <v>3</v>
      </c>
      <c r="D199" s="16">
        <v>2013</v>
      </c>
      <c r="E199" s="25">
        <v>41355</v>
      </c>
      <c r="F199" s="24" t="s">
        <v>199</v>
      </c>
      <c r="G199" s="23">
        <v>142392223.32487017</v>
      </c>
      <c r="H199" s="23">
        <v>197417245.71825343</v>
      </c>
      <c r="I199" s="23">
        <v>604448052.98541939</v>
      </c>
      <c r="J199" s="23">
        <f t="shared" si="3"/>
        <v>462055829.66054922</v>
      </c>
    </row>
    <row r="200" spans="1:10" x14ac:dyDescent="0.2">
      <c r="A200" s="19">
        <v>204</v>
      </c>
      <c r="B200" s="17">
        <v>25</v>
      </c>
      <c r="C200" s="16">
        <v>12</v>
      </c>
      <c r="D200" s="16">
        <v>2015</v>
      </c>
      <c r="E200" s="25">
        <v>42363</v>
      </c>
      <c r="F200" s="24" t="s">
        <v>200</v>
      </c>
      <c r="G200" s="23">
        <v>140133453.12334847</v>
      </c>
      <c r="H200" s="23">
        <v>190620831.18903288</v>
      </c>
      <c r="I200" s="23">
        <v>553216254.29048514</v>
      </c>
      <c r="J200" s="23">
        <f t="shared" si="3"/>
        <v>413082801.16713667</v>
      </c>
    </row>
    <row r="201" spans="1:10" x14ac:dyDescent="0.2">
      <c r="A201" s="19">
        <v>205</v>
      </c>
      <c r="B201" s="17">
        <v>19</v>
      </c>
      <c r="C201" s="16">
        <v>11</v>
      </c>
      <c r="D201" s="16">
        <v>1999</v>
      </c>
      <c r="E201" s="25">
        <v>36483</v>
      </c>
      <c r="F201" s="24" t="s">
        <v>201</v>
      </c>
      <c r="G201" s="23">
        <v>196940374.33155078</v>
      </c>
      <c r="H201" s="23">
        <v>185168679.21889481</v>
      </c>
      <c r="I201" s="23">
        <v>527699048.79702908</v>
      </c>
      <c r="J201" s="23">
        <f t="shared" si="3"/>
        <v>330758674.4654783</v>
      </c>
    </row>
    <row r="202" spans="1:10" x14ac:dyDescent="0.2">
      <c r="A202" s="19">
        <v>206</v>
      </c>
      <c r="B202" s="17">
        <v>4</v>
      </c>
      <c r="C202" s="16">
        <v>3</v>
      </c>
      <c r="D202" s="16">
        <v>2011</v>
      </c>
      <c r="E202" s="25">
        <v>40606</v>
      </c>
      <c r="F202" s="24" t="s">
        <v>202</v>
      </c>
      <c r="G202" s="23">
        <v>148321967.00183919</v>
      </c>
      <c r="H202" s="23">
        <v>135420791.56895202</v>
      </c>
      <c r="I202" s="23">
        <v>269731269.06391549</v>
      </c>
      <c r="J202" s="23">
        <f t="shared" si="3"/>
        <v>121409302.0620763</v>
      </c>
    </row>
    <row r="203" spans="1:10" x14ac:dyDescent="0.2">
      <c r="A203" s="19">
        <v>207</v>
      </c>
      <c r="B203" s="17">
        <v>14</v>
      </c>
      <c r="C203" s="16">
        <v>11</v>
      </c>
      <c r="D203" s="16">
        <v>2003</v>
      </c>
      <c r="E203" s="25">
        <v>37939</v>
      </c>
      <c r="F203" s="24" t="s">
        <v>203</v>
      </c>
      <c r="G203" s="23">
        <v>179648048.78048781</v>
      </c>
      <c r="H203" s="23">
        <v>124990310.91779946</v>
      </c>
      <c r="I203" s="23">
        <v>283327777.5832141</v>
      </c>
      <c r="J203" s="23">
        <f t="shared" si="3"/>
        <v>103679728.8027263</v>
      </c>
    </row>
    <row r="204" spans="1:10" x14ac:dyDescent="0.2">
      <c r="A204" s="19">
        <v>208</v>
      </c>
      <c r="B204" s="17">
        <v>17</v>
      </c>
      <c r="C204" s="16">
        <v>7</v>
      </c>
      <c r="D204" s="16">
        <v>2013</v>
      </c>
      <c r="E204" s="25">
        <v>41472</v>
      </c>
      <c r="F204" s="24" t="s">
        <v>204</v>
      </c>
      <c r="G204" s="23">
        <v>141890550.35188958</v>
      </c>
      <c r="H204" s="23">
        <v>87265978.225098044</v>
      </c>
      <c r="I204" s="23">
        <v>301540098.86291718</v>
      </c>
      <c r="J204" s="23">
        <f t="shared" si="3"/>
        <v>159649548.5110276</v>
      </c>
    </row>
    <row r="205" spans="1:10" x14ac:dyDescent="0.2">
      <c r="A205" s="19">
        <v>209</v>
      </c>
      <c r="B205" s="17">
        <v>3</v>
      </c>
      <c r="C205" s="16">
        <v>6</v>
      </c>
      <c r="D205" s="16">
        <v>2016</v>
      </c>
      <c r="E205" s="25">
        <v>42524</v>
      </c>
      <c r="F205" s="24" t="s">
        <v>205</v>
      </c>
      <c r="G205" s="23">
        <v>137521118.75461584</v>
      </c>
      <c r="H205" s="23">
        <v>83583910.852795228</v>
      </c>
      <c r="I205" s="23">
        <v>250210861.9983238</v>
      </c>
      <c r="J205" s="23">
        <f t="shared" si="3"/>
        <v>112689743.24370795</v>
      </c>
    </row>
    <row r="206" spans="1:10" x14ac:dyDescent="0.2">
      <c r="A206" s="19">
        <v>210</v>
      </c>
      <c r="B206" s="17">
        <v>18</v>
      </c>
      <c r="C206" s="16">
        <v>11</v>
      </c>
      <c r="D206" s="16">
        <v>2011</v>
      </c>
      <c r="E206" s="25">
        <v>40865</v>
      </c>
      <c r="F206" s="24" t="s">
        <v>206</v>
      </c>
      <c r="G206" s="23">
        <v>146510476.06418249</v>
      </c>
      <c r="H206" s="23">
        <v>69463835.591451183</v>
      </c>
      <c r="I206" s="23">
        <v>171424274.30426559</v>
      </c>
      <c r="J206" s="23">
        <f t="shared" si="3"/>
        <v>24913798.240083098</v>
      </c>
    </row>
    <row r="207" spans="1:10" x14ac:dyDescent="0.2">
      <c r="A207" s="19">
        <v>211</v>
      </c>
      <c r="B207" s="17">
        <v>28</v>
      </c>
      <c r="C207" s="16">
        <v>7</v>
      </c>
      <c r="D207" s="16">
        <v>2006</v>
      </c>
      <c r="E207" s="25">
        <v>38926</v>
      </c>
      <c r="F207" s="24" t="s">
        <v>207</v>
      </c>
      <c r="G207" s="23">
        <v>162875012.28501227</v>
      </c>
      <c r="H207" s="23">
        <v>76586048.289543003</v>
      </c>
      <c r="I207" s="23">
        <v>197644069.04454055</v>
      </c>
      <c r="J207" s="23">
        <f t="shared" si="3"/>
        <v>34769056.759528279</v>
      </c>
    </row>
    <row r="208" spans="1:10" x14ac:dyDescent="0.2">
      <c r="A208" s="19">
        <v>212</v>
      </c>
      <c r="B208" s="17">
        <v>29</v>
      </c>
      <c r="C208" s="16">
        <v>6</v>
      </c>
      <c r="D208" s="16">
        <v>2005</v>
      </c>
      <c r="E208" s="25">
        <v>38532</v>
      </c>
      <c r="F208" s="24" t="s">
        <v>208</v>
      </c>
      <c r="G208" s="23">
        <v>166624719.79434448</v>
      </c>
      <c r="H208" s="23">
        <v>295734078.32249874</v>
      </c>
      <c r="I208" s="23">
        <v>766014906.10110545</v>
      </c>
      <c r="J208" s="23">
        <f t="shared" si="3"/>
        <v>599390186.30676103</v>
      </c>
    </row>
    <row r="209" spans="1:10" x14ac:dyDescent="0.2">
      <c r="A209" s="19">
        <v>213</v>
      </c>
      <c r="B209" s="17">
        <v>26</v>
      </c>
      <c r="C209" s="16">
        <v>11</v>
      </c>
      <c r="D209" s="16">
        <v>2014</v>
      </c>
      <c r="E209" s="25">
        <v>41969</v>
      </c>
      <c r="F209" s="24" t="s">
        <v>209</v>
      </c>
      <c r="G209" s="23">
        <v>137236378.41889298</v>
      </c>
      <c r="H209" s="23">
        <v>86657402.754208118</v>
      </c>
      <c r="I209" s="23">
        <v>382235451.1215663</v>
      </c>
      <c r="J209" s="23">
        <f t="shared" si="3"/>
        <v>244999072.70267332</v>
      </c>
    </row>
    <row r="210" spans="1:10" x14ac:dyDescent="0.2">
      <c r="A210" s="19">
        <v>214</v>
      </c>
      <c r="B210" s="17">
        <v>22</v>
      </c>
      <c r="C210" s="16">
        <v>11</v>
      </c>
      <c r="D210" s="16">
        <v>2013</v>
      </c>
      <c r="E210" s="25">
        <v>41600</v>
      </c>
      <c r="F210" s="24" t="s">
        <v>210</v>
      </c>
      <c r="G210" s="23">
        <v>136944295.46614951</v>
      </c>
      <c r="H210" s="23">
        <v>447352819.25692827</v>
      </c>
      <c r="I210" s="23">
        <v>911067272.05845916</v>
      </c>
      <c r="J210" s="23">
        <f t="shared" si="3"/>
        <v>774122976.59230971</v>
      </c>
    </row>
    <row r="211" spans="1:10" x14ac:dyDescent="0.2">
      <c r="A211" s="19">
        <v>215</v>
      </c>
      <c r="B211" s="17">
        <v>4</v>
      </c>
      <c r="C211" s="16">
        <v>6</v>
      </c>
      <c r="D211" s="16">
        <v>2004</v>
      </c>
      <c r="E211" s="25">
        <v>38142</v>
      </c>
      <c r="F211" s="24" t="s">
        <v>211</v>
      </c>
      <c r="G211" s="23">
        <v>168252345.80917239</v>
      </c>
      <c r="H211" s="23">
        <v>322965492.65201902</v>
      </c>
      <c r="I211" s="23">
        <v>1031113209.6042753</v>
      </c>
      <c r="J211" s="23">
        <f t="shared" si="3"/>
        <v>862860863.79510295</v>
      </c>
    </row>
    <row r="212" spans="1:10" x14ac:dyDescent="0.2">
      <c r="A212" s="19">
        <v>216</v>
      </c>
      <c r="B212" s="17">
        <v>3</v>
      </c>
      <c r="C212" s="16">
        <v>8</v>
      </c>
      <c r="D212" s="16">
        <v>2007</v>
      </c>
      <c r="E212" s="25">
        <v>39297</v>
      </c>
      <c r="F212" s="24" t="s">
        <v>212</v>
      </c>
      <c r="G212" s="23">
        <v>153510631.64628193</v>
      </c>
      <c r="H212" s="23">
        <v>268609443.36119699</v>
      </c>
      <c r="I212" s="23">
        <v>522126928.24866652</v>
      </c>
      <c r="J212" s="23">
        <f t="shared" si="3"/>
        <v>368616296.60238457</v>
      </c>
    </row>
    <row r="213" spans="1:10" x14ac:dyDescent="0.2">
      <c r="A213" s="19">
        <v>217</v>
      </c>
      <c r="B213" s="17">
        <v>6</v>
      </c>
      <c r="C213" s="16">
        <v>6</v>
      </c>
      <c r="D213" s="16">
        <v>2008</v>
      </c>
      <c r="E213" s="25">
        <v>39605</v>
      </c>
      <c r="F213" s="24" t="s">
        <v>213</v>
      </c>
      <c r="G213" s="23">
        <v>145865091.51566392</v>
      </c>
      <c r="H213" s="23">
        <v>241726048.70657408</v>
      </c>
      <c r="I213" s="23">
        <v>709028364.8771292</v>
      </c>
      <c r="J213" s="23">
        <f t="shared" si="3"/>
        <v>563163273.36146522</v>
      </c>
    </row>
    <row r="214" spans="1:10" x14ac:dyDescent="0.2">
      <c r="A214" s="19">
        <v>218</v>
      </c>
      <c r="B214" s="17">
        <v>17</v>
      </c>
      <c r="C214" s="16">
        <v>7</v>
      </c>
      <c r="D214" s="16">
        <v>2015</v>
      </c>
      <c r="E214" s="25">
        <v>42202</v>
      </c>
      <c r="F214" s="24" t="s">
        <v>214</v>
      </c>
      <c r="G214" s="23">
        <v>133739514.10829069</v>
      </c>
      <c r="H214" s="23">
        <v>185385767.08371535</v>
      </c>
      <c r="I214" s="23">
        <v>534277063.05744725</v>
      </c>
      <c r="J214" s="23">
        <f t="shared" si="3"/>
        <v>400537548.94915658</v>
      </c>
    </row>
    <row r="215" spans="1:10" x14ac:dyDescent="0.2">
      <c r="A215" s="19">
        <v>219</v>
      </c>
      <c r="B215" s="17">
        <v>27</v>
      </c>
      <c r="C215" s="16">
        <v>3</v>
      </c>
      <c r="D215" s="16">
        <v>2015</v>
      </c>
      <c r="E215" s="25">
        <v>42090</v>
      </c>
      <c r="F215" s="24" t="s">
        <v>5402</v>
      </c>
      <c r="G215" s="23">
        <v>135175356.49397126</v>
      </c>
      <c r="H215" s="23">
        <v>184459781.96456027</v>
      </c>
      <c r="I215" s="23">
        <v>401438980.1896925</v>
      </c>
      <c r="J215" s="23">
        <f t="shared" si="3"/>
        <v>266263623.69572124</v>
      </c>
    </row>
    <row r="216" spans="1:10" x14ac:dyDescent="0.2">
      <c r="A216" s="19">
        <v>220</v>
      </c>
      <c r="B216" s="17">
        <v>28</v>
      </c>
      <c r="C216" s="16">
        <v>10</v>
      </c>
      <c r="D216" s="16">
        <v>2011</v>
      </c>
      <c r="E216" s="25">
        <v>40844</v>
      </c>
      <c r="F216" s="24" t="s">
        <v>216</v>
      </c>
      <c r="G216" s="23">
        <v>140965148.99236381</v>
      </c>
      <c r="H216" s="23">
        <v>161850224.50027165</v>
      </c>
      <c r="I216" s="23">
        <v>601799172.18616211</v>
      </c>
      <c r="J216" s="23">
        <f t="shared" si="3"/>
        <v>460834023.1937983</v>
      </c>
    </row>
    <row r="217" spans="1:10" x14ac:dyDescent="0.2">
      <c r="A217" s="19">
        <v>221</v>
      </c>
      <c r="B217" s="17">
        <v>5</v>
      </c>
      <c r="C217" s="16">
        <v>11</v>
      </c>
      <c r="D217" s="16">
        <v>2010</v>
      </c>
      <c r="E217" s="25">
        <v>40487</v>
      </c>
      <c r="F217" s="24" t="s">
        <v>217</v>
      </c>
      <c r="G217" s="23">
        <v>145873091.31958884</v>
      </c>
      <c r="H217" s="23">
        <v>166537532.90725905</v>
      </c>
      <c r="I217" s="23">
        <v>361189862.20916533</v>
      </c>
      <c r="J217" s="23">
        <f t="shared" si="3"/>
        <v>215316770.88957649</v>
      </c>
    </row>
    <row r="218" spans="1:10" x14ac:dyDescent="0.2">
      <c r="A218" s="19">
        <v>222</v>
      </c>
      <c r="B218" s="17">
        <v>18</v>
      </c>
      <c r="C218" s="16">
        <v>7</v>
      </c>
      <c r="D218" s="16">
        <v>2003</v>
      </c>
      <c r="E218" s="25">
        <v>37820</v>
      </c>
      <c r="F218" s="24" t="s">
        <v>218</v>
      </c>
      <c r="G218" s="23">
        <v>173558836.3240892</v>
      </c>
      <c r="H218" s="23">
        <v>184961478.31174552</v>
      </c>
      <c r="I218" s="23">
        <v>364836670.73767269</v>
      </c>
      <c r="J218" s="23">
        <f t="shared" si="3"/>
        <v>191277834.41358349</v>
      </c>
    </row>
    <row r="219" spans="1:10" x14ac:dyDescent="0.2">
      <c r="A219" s="19">
        <v>223</v>
      </c>
      <c r="B219" s="17">
        <v>11</v>
      </c>
      <c r="C219" s="16">
        <v>4</v>
      </c>
      <c r="D219" s="16">
        <v>2014</v>
      </c>
      <c r="E219" s="25">
        <v>41740</v>
      </c>
      <c r="F219" s="24" t="s">
        <v>219</v>
      </c>
      <c r="G219" s="23">
        <v>134631968.3471688</v>
      </c>
      <c r="H219" s="23">
        <v>136225218.59504709</v>
      </c>
      <c r="I219" s="23">
        <v>511330595.0207743</v>
      </c>
      <c r="J219" s="23">
        <f t="shared" si="3"/>
        <v>376698626.6736055</v>
      </c>
    </row>
    <row r="220" spans="1:10" x14ac:dyDescent="0.2">
      <c r="A220" s="19">
        <v>224</v>
      </c>
      <c r="B220" s="17">
        <v>23</v>
      </c>
      <c r="C220" s="16">
        <v>7</v>
      </c>
      <c r="D220" s="16">
        <v>2010</v>
      </c>
      <c r="E220" s="25">
        <v>40382</v>
      </c>
      <c r="F220" s="24" t="s">
        <v>220</v>
      </c>
      <c r="G220" s="23">
        <v>146403025.53540879</v>
      </c>
      <c r="H220" s="23">
        <v>133239555.61871651</v>
      </c>
      <c r="I220" s="23">
        <v>327323936.11508596</v>
      </c>
      <c r="J220" s="23">
        <f t="shared" si="3"/>
        <v>180920910.57967716</v>
      </c>
    </row>
    <row r="221" spans="1:10" x14ac:dyDescent="0.2">
      <c r="A221" s="19">
        <v>225</v>
      </c>
      <c r="B221" s="17">
        <v>28</v>
      </c>
      <c r="C221" s="16">
        <v>3</v>
      </c>
      <c r="D221" s="16">
        <v>2014</v>
      </c>
      <c r="E221" s="25">
        <v>41726</v>
      </c>
      <c r="F221" s="24" t="s">
        <v>221</v>
      </c>
      <c r="G221" s="23">
        <v>135075816.88835472</v>
      </c>
      <c r="H221" s="23">
        <v>105151373.94182646</v>
      </c>
      <c r="I221" s="23">
        <v>366607264.06510139</v>
      </c>
      <c r="J221" s="23">
        <f t="shared" si="3"/>
        <v>231531447.17674667</v>
      </c>
    </row>
    <row r="222" spans="1:10" x14ac:dyDescent="0.2">
      <c r="A222" s="19">
        <v>226</v>
      </c>
      <c r="B222" s="17">
        <v>21</v>
      </c>
      <c r="C222" s="16">
        <v>12</v>
      </c>
      <c r="D222" s="16">
        <v>2011</v>
      </c>
      <c r="E222" s="25">
        <v>40898</v>
      </c>
      <c r="F222" s="24" t="s">
        <v>222</v>
      </c>
      <c r="G222" s="23">
        <v>141433008.96876884</v>
      </c>
      <c r="H222" s="23">
        <v>84415739.459432274</v>
      </c>
      <c r="I222" s="23">
        <v>406885306.35421765</v>
      </c>
      <c r="J222" s="23">
        <f t="shared" si="3"/>
        <v>265452297.38544881</v>
      </c>
    </row>
    <row r="223" spans="1:10" x14ac:dyDescent="0.2">
      <c r="A223" s="19">
        <v>227</v>
      </c>
      <c r="B223" s="17">
        <v>31</v>
      </c>
      <c r="C223" s="16">
        <v>5</v>
      </c>
      <c r="D223" s="16">
        <v>2013</v>
      </c>
      <c r="E223" s="25">
        <v>41425</v>
      </c>
      <c r="F223" s="24" t="s">
        <v>223</v>
      </c>
      <c r="G223" s="23">
        <v>137017192.8996115</v>
      </c>
      <c r="H223" s="23">
        <v>63788983.379523076</v>
      </c>
      <c r="I223" s="23">
        <v>265075216.25763595</v>
      </c>
      <c r="J223" s="23">
        <f t="shared" si="3"/>
        <v>128058023.35802445</v>
      </c>
    </row>
    <row r="224" spans="1:10" x14ac:dyDescent="0.2">
      <c r="A224" s="19">
        <v>228</v>
      </c>
      <c r="B224" s="17">
        <v>26</v>
      </c>
      <c r="C224" s="16">
        <v>11</v>
      </c>
      <c r="D224" s="16">
        <v>2008</v>
      </c>
      <c r="E224" s="25">
        <v>39778</v>
      </c>
      <c r="F224" s="24" t="s">
        <v>224</v>
      </c>
      <c r="G224" s="23">
        <v>150252889.25503117</v>
      </c>
      <c r="H224" s="23">
        <v>57274092.112689175</v>
      </c>
      <c r="I224" s="23">
        <v>248588562.50624925</v>
      </c>
      <c r="J224" s="23">
        <f t="shared" si="3"/>
        <v>98335673.251218081</v>
      </c>
    </row>
    <row r="225" spans="1:10" x14ac:dyDescent="0.2">
      <c r="A225" s="19">
        <v>229</v>
      </c>
      <c r="B225" s="17">
        <v>19</v>
      </c>
      <c r="C225" s="16">
        <v>7</v>
      </c>
      <c r="D225" s="16">
        <v>2013</v>
      </c>
      <c r="E225" s="25">
        <v>41474</v>
      </c>
      <c r="F225" s="24" t="s">
        <v>225</v>
      </c>
      <c r="G225" s="23">
        <v>136635344.78330109</v>
      </c>
      <c r="H225" s="23">
        <v>35334798.801113889</v>
      </c>
      <c r="I225" s="23">
        <v>83112839.714216009</v>
      </c>
      <c r="J225" s="23">
        <f t="shared" si="3"/>
        <v>-53522505.069085076</v>
      </c>
    </row>
    <row r="226" spans="1:10" x14ac:dyDescent="0.2">
      <c r="A226" s="19">
        <v>230</v>
      </c>
      <c r="B226" s="17">
        <v>18</v>
      </c>
      <c r="C226" s="16">
        <v>11</v>
      </c>
      <c r="D226" s="16">
        <v>2011</v>
      </c>
      <c r="E226" s="25">
        <v>40865</v>
      </c>
      <c r="F226" s="24" t="s">
        <v>226</v>
      </c>
      <c r="G226" s="23">
        <v>138371005.1717279</v>
      </c>
      <c r="H226" s="23">
        <v>305270457.53006679</v>
      </c>
      <c r="I226" s="23">
        <v>748201925.03854048</v>
      </c>
      <c r="J226" s="23">
        <f t="shared" si="3"/>
        <v>609830919.86681259</v>
      </c>
    </row>
    <row r="227" spans="1:10" x14ac:dyDescent="0.2">
      <c r="A227" s="19">
        <v>231</v>
      </c>
      <c r="B227" s="17">
        <v>19</v>
      </c>
      <c r="C227" s="16">
        <v>5</v>
      </c>
      <c r="D227" s="16">
        <v>2000</v>
      </c>
      <c r="E227" s="25">
        <v>36665</v>
      </c>
      <c r="F227" s="24" t="s">
        <v>227</v>
      </c>
      <c r="G227" s="23">
        <v>182528702.62390673</v>
      </c>
      <c r="H227" s="23">
        <v>197199805.71251896</v>
      </c>
      <c r="I227" s="23">
        <v>509860736.32476389</v>
      </c>
      <c r="J227" s="23">
        <f t="shared" si="3"/>
        <v>327332033.70085716</v>
      </c>
    </row>
    <row r="228" spans="1:10" x14ac:dyDescent="0.2">
      <c r="A228" s="19">
        <v>232</v>
      </c>
      <c r="B228" s="17">
        <v>3</v>
      </c>
      <c r="C228" s="16">
        <v>3</v>
      </c>
      <c r="D228" s="16">
        <v>2017</v>
      </c>
      <c r="E228" s="25">
        <v>42797</v>
      </c>
      <c r="F228" s="24" t="s">
        <v>228</v>
      </c>
      <c r="G228" s="23">
        <v>127894934.80338472</v>
      </c>
      <c r="H228" s="23">
        <v>227871581.56977206</v>
      </c>
      <c r="I228" s="23">
        <v>619914873.84502935</v>
      </c>
      <c r="J228" s="23">
        <f t="shared" si="3"/>
        <v>492019939.04164463</v>
      </c>
    </row>
    <row r="229" spans="1:10" x14ac:dyDescent="0.2">
      <c r="A229" s="19">
        <v>233</v>
      </c>
      <c r="B229" s="17">
        <v>19</v>
      </c>
      <c r="C229" s="16">
        <v>12</v>
      </c>
      <c r="D229" s="16">
        <v>2014</v>
      </c>
      <c r="E229" s="25">
        <v>41992</v>
      </c>
      <c r="F229" s="24" t="s">
        <v>229</v>
      </c>
      <c r="G229" s="23">
        <v>132790968.94536905</v>
      </c>
      <c r="H229" s="23">
        <v>118933259.97520994</v>
      </c>
      <c r="I229" s="23">
        <v>372804498.24241942</v>
      </c>
      <c r="J229" s="23">
        <f t="shared" si="3"/>
        <v>240013529.29705036</v>
      </c>
    </row>
    <row r="230" spans="1:10" x14ac:dyDescent="0.2">
      <c r="A230" s="19">
        <v>234</v>
      </c>
      <c r="B230" s="17">
        <v>15</v>
      </c>
      <c r="C230" s="16">
        <v>7</v>
      </c>
      <c r="D230" s="16">
        <v>2011</v>
      </c>
      <c r="E230" s="25">
        <v>40739</v>
      </c>
      <c r="F230" s="24" t="s">
        <v>230</v>
      </c>
      <c r="G230" s="23">
        <v>135842790.87472668</v>
      </c>
      <c r="H230" s="23">
        <v>414061018.74833345</v>
      </c>
      <c r="I230" s="23">
        <v>1457877023.8297331</v>
      </c>
      <c r="J230" s="23">
        <f t="shared" si="3"/>
        <v>1322034232.9550064</v>
      </c>
    </row>
    <row r="231" spans="1:10" x14ac:dyDescent="0.2">
      <c r="A231" s="19">
        <v>235</v>
      </c>
      <c r="B231" s="17">
        <v>21</v>
      </c>
      <c r="C231" s="16">
        <v>11</v>
      </c>
      <c r="D231" s="16">
        <v>2014</v>
      </c>
      <c r="E231" s="25">
        <v>41964</v>
      </c>
      <c r="F231" s="24" t="s">
        <v>231</v>
      </c>
      <c r="G231" s="23">
        <v>129958691.68455777</v>
      </c>
      <c r="H231" s="23">
        <v>350509908.27612418</v>
      </c>
      <c r="I231" s="23">
        <v>797065026.6036222</v>
      </c>
      <c r="J231" s="23">
        <f t="shared" si="3"/>
        <v>667106334.9190644</v>
      </c>
    </row>
    <row r="232" spans="1:10" x14ac:dyDescent="0.2">
      <c r="A232" s="19">
        <v>236</v>
      </c>
      <c r="B232" s="17">
        <v>16</v>
      </c>
      <c r="C232" s="16">
        <v>11</v>
      </c>
      <c r="D232" s="16">
        <v>2001</v>
      </c>
      <c r="E232" s="25">
        <v>37211</v>
      </c>
      <c r="F232" s="24" t="s">
        <v>5361</v>
      </c>
      <c r="G232" s="23">
        <v>172998167.98196167</v>
      </c>
      <c r="H232" s="23">
        <v>439519906.76691091</v>
      </c>
      <c r="I232" s="23">
        <v>1349047147.3086188</v>
      </c>
      <c r="J232" s="23">
        <f t="shared" si="3"/>
        <v>1176048979.3266571</v>
      </c>
    </row>
    <row r="233" spans="1:10" x14ac:dyDescent="0.2">
      <c r="A233" s="19">
        <v>237</v>
      </c>
      <c r="B233" s="17">
        <v>9</v>
      </c>
      <c r="C233" s="16">
        <v>7</v>
      </c>
      <c r="D233" s="16">
        <v>2003</v>
      </c>
      <c r="E233" s="25">
        <v>37811</v>
      </c>
      <c r="F233" s="24" t="s">
        <v>233</v>
      </c>
      <c r="G233" s="23">
        <v>166883496.46547037</v>
      </c>
      <c r="H233" s="23">
        <v>407744743.36735183</v>
      </c>
      <c r="I233" s="23">
        <v>847706886.42989135</v>
      </c>
      <c r="J233" s="23">
        <f t="shared" si="3"/>
        <v>680823389.96442103</v>
      </c>
    </row>
    <row r="234" spans="1:10" x14ac:dyDescent="0.2">
      <c r="A234" s="19">
        <v>238</v>
      </c>
      <c r="B234" s="17">
        <v>19</v>
      </c>
      <c r="C234" s="16">
        <v>11</v>
      </c>
      <c r="D234" s="16">
        <v>2010</v>
      </c>
      <c r="E234" s="25">
        <v>40501</v>
      </c>
      <c r="F234" s="24" t="s">
        <v>234</v>
      </c>
      <c r="G234" s="23">
        <v>140262587.80729696</v>
      </c>
      <c r="H234" s="23">
        <v>332123074.45645171</v>
      </c>
      <c r="I234" s="23">
        <v>1077534571.0995507</v>
      </c>
      <c r="J234" s="23">
        <f t="shared" si="3"/>
        <v>937271983.29225373</v>
      </c>
    </row>
    <row r="235" spans="1:10" x14ac:dyDescent="0.2">
      <c r="A235" s="19">
        <v>239</v>
      </c>
      <c r="B235" s="17">
        <v>19</v>
      </c>
      <c r="C235" s="16">
        <v>5</v>
      </c>
      <c r="D235" s="16">
        <v>2006</v>
      </c>
      <c r="E235" s="25">
        <v>38856</v>
      </c>
      <c r="F235" s="24" t="s">
        <v>235</v>
      </c>
      <c r="G235" s="23">
        <v>151554938.27160493</v>
      </c>
      <c r="H235" s="23">
        <v>263749407.73146665</v>
      </c>
      <c r="I235" s="23">
        <v>930935858.13936293</v>
      </c>
      <c r="J235" s="23">
        <f t="shared" si="3"/>
        <v>779380919.86775804</v>
      </c>
    </row>
    <row r="236" spans="1:10" x14ac:dyDescent="0.2">
      <c r="A236" s="19">
        <v>240</v>
      </c>
      <c r="B236" s="17">
        <v>2</v>
      </c>
      <c r="C236" s="16">
        <v>5</v>
      </c>
      <c r="D236" s="16">
        <v>2003</v>
      </c>
      <c r="E236" s="25">
        <v>37743</v>
      </c>
      <c r="F236" s="24" t="s">
        <v>236</v>
      </c>
      <c r="G236" s="23">
        <v>167247275.20435968</v>
      </c>
      <c r="H236" s="23">
        <v>287598005.02008718</v>
      </c>
      <c r="I236" s="23">
        <v>544390597.94650686</v>
      </c>
      <c r="J236" s="23">
        <f t="shared" si="3"/>
        <v>377143322.74214721</v>
      </c>
    </row>
    <row r="237" spans="1:10" x14ac:dyDescent="0.2">
      <c r="A237" s="19">
        <v>241</v>
      </c>
      <c r="B237" s="17">
        <v>29</v>
      </c>
      <c r="C237" s="16">
        <v>4</v>
      </c>
      <c r="D237" s="16">
        <v>2011</v>
      </c>
      <c r="E237" s="25">
        <v>40662</v>
      </c>
      <c r="F237" s="24" t="s">
        <v>237</v>
      </c>
      <c r="G237" s="23">
        <v>136456452.91810802</v>
      </c>
      <c r="H237" s="23">
        <v>229069638.55266201</v>
      </c>
      <c r="I237" s="23">
        <v>687707559.19484591</v>
      </c>
      <c r="J237" s="23">
        <f t="shared" si="3"/>
        <v>551251106.27673793</v>
      </c>
    </row>
    <row r="238" spans="1:10" x14ac:dyDescent="0.2">
      <c r="A238" s="19">
        <v>242</v>
      </c>
      <c r="B238" s="17">
        <v>8</v>
      </c>
      <c r="C238" s="16">
        <v>8</v>
      </c>
      <c r="D238" s="16">
        <v>2014</v>
      </c>
      <c r="E238" s="25">
        <v>41859</v>
      </c>
      <c r="F238" s="24" t="s">
        <v>5403</v>
      </c>
      <c r="G238" s="23">
        <v>129029291.32401662</v>
      </c>
      <c r="H238" s="23">
        <v>197368111.25122344</v>
      </c>
      <c r="I238" s="23">
        <v>500638557.5791921</v>
      </c>
      <c r="J238" s="23">
        <f t="shared" si="3"/>
        <v>371609266.25517547</v>
      </c>
    </row>
    <row r="239" spans="1:10" x14ac:dyDescent="0.2">
      <c r="A239" s="19">
        <v>243</v>
      </c>
      <c r="B239" s="17">
        <v>16</v>
      </c>
      <c r="C239" s="16">
        <v>12</v>
      </c>
      <c r="D239" s="16">
        <v>2011</v>
      </c>
      <c r="E239" s="25">
        <v>40893</v>
      </c>
      <c r="F239" s="24" t="s">
        <v>239</v>
      </c>
      <c r="G239" s="23">
        <v>135993277.85458544</v>
      </c>
      <c r="H239" s="23">
        <v>203281030.60610977</v>
      </c>
      <c r="I239" s="23">
        <v>582773019.52354312</v>
      </c>
      <c r="J239" s="23">
        <f t="shared" si="3"/>
        <v>446779741.66895771</v>
      </c>
    </row>
    <row r="240" spans="1:10" x14ac:dyDescent="0.2">
      <c r="A240" s="19">
        <v>244</v>
      </c>
      <c r="B240" s="17">
        <v>28</v>
      </c>
      <c r="C240" s="16">
        <v>5</v>
      </c>
      <c r="D240" s="16">
        <v>2004</v>
      </c>
      <c r="E240" s="25">
        <v>38135</v>
      </c>
      <c r="F240" s="24" t="s">
        <v>240</v>
      </c>
      <c r="G240" s="23">
        <v>162294420.94130093</v>
      </c>
      <c r="H240" s="23">
        <v>242455918.71856692</v>
      </c>
      <c r="I240" s="23">
        <v>722300343.96906412</v>
      </c>
      <c r="J240" s="23">
        <f t="shared" si="3"/>
        <v>560005923.02776313</v>
      </c>
    </row>
    <row r="241" spans="1:10" x14ac:dyDescent="0.2">
      <c r="A241" s="19">
        <v>245</v>
      </c>
      <c r="B241" s="17">
        <v>31</v>
      </c>
      <c r="C241" s="16">
        <v>3</v>
      </c>
      <c r="D241" s="16">
        <v>2017</v>
      </c>
      <c r="E241" s="25">
        <v>42825</v>
      </c>
      <c r="F241" s="24" t="s">
        <v>241</v>
      </c>
      <c r="G241" s="23">
        <v>125880841.3419141</v>
      </c>
      <c r="H241" s="23">
        <v>176232865.69419321</v>
      </c>
      <c r="I241" s="23">
        <v>495783195.13180423</v>
      </c>
      <c r="J241" s="23">
        <f t="shared" si="3"/>
        <v>369902353.78989011</v>
      </c>
    </row>
    <row r="242" spans="1:10" x14ac:dyDescent="0.2">
      <c r="A242" s="19">
        <v>246</v>
      </c>
      <c r="B242" s="17">
        <v>1</v>
      </c>
      <c r="C242" s="16">
        <v>4</v>
      </c>
      <c r="D242" s="16">
        <v>2010</v>
      </c>
      <c r="E242" s="25">
        <v>40269</v>
      </c>
      <c r="F242" s="24" t="s">
        <v>5404</v>
      </c>
      <c r="G242" s="23">
        <v>140773431.37209934</v>
      </c>
      <c r="H242" s="23">
        <v>183810558.67818302</v>
      </c>
      <c r="I242" s="23">
        <v>555452417.50052524</v>
      </c>
      <c r="J242" s="23">
        <f t="shared" si="3"/>
        <v>414678986.1284259</v>
      </c>
    </row>
    <row r="243" spans="1:10" x14ac:dyDescent="0.2">
      <c r="A243" s="19">
        <v>247</v>
      </c>
      <c r="B243" s="17">
        <v>4</v>
      </c>
      <c r="C243" s="16">
        <v>11</v>
      </c>
      <c r="D243" s="16">
        <v>2016</v>
      </c>
      <c r="E243" s="25">
        <v>42678</v>
      </c>
      <c r="F243" s="24" t="s">
        <v>243</v>
      </c>
      <c r="G243" s="23">
        <v>127157628.03859906</v>
      </c>
      <c r="H243" s="23">
        <v>156360205.36813712</v>
      </c>
      <c r="I243" s="23">
        <v>350731302.75519258</v>
      </c>
      <c r="J243" s="23">
        <f t="shared" si="3"/>
        <v>223573674.7165935</v>
      </c>
    </row>
    <row r="244" spans="1:10" x14ac:dyDescent="0.2">
      <c r="A244" s="19">
        <v>248</v>
      </c>
      <c r="B244" s="17">
        <v>19</v>
      </c>
      <c r="C244" s="16">
        <v>5</v>
      </c>
      <c r="D244" s="16">
        <v>1998</v>
      </c>
      <c r="E244" s="25">
        <v>35934</v>
      </c>
      <c r="F244" s="24" t="s">
        <v>5405</v>
      </c>
      <c r="G244" s="23">
        <v>188512745.70024571</v>
      </c>
      <c r="H244" s="23">
        <v>205575854.72104424</v>
      </c>
      <c r="I244" s="23">
        <v>567046339.06633914</v>
      </c>
      <c r="J244" s="23">
        <f t="shared" si="3"/>
        <v>378533593.3660934</v>
      </c>
    </row>
    <row r="245" spans="1:10" x14ac:dyDescent="0.2">
      <c r="A245" s="19">
        <v>249</v>
      </c>
      <c r="B245" s="17">
        <v>8</v>
      </c>
      <c r="C245" s="16">
        <v>6</v>
      </c>
      <c r="D245" s="16">
        <v>2012</v>
      </c>
      <c r="E245" s="25">
        <v>41068</v>
      </c>
      <c r="F245" s="24" t="s">
        <v>244</v>
      </c>
      <c r="G245" s="23">
        <v>133737765.71174578</v>
      </c>
      <c r="H245" s="23">
        <v>135318101.02317432</v>
      </c>
      <c r="I245" s="23">
        <v>430580254.20534861</v>
      </c>
      <c r="J245" s="23">
        <f t="shared" si="3"/>
        <v>296842488.49360281</v>
      </c>
    </row>
    <row r="246" spans="1:10" x14ac:dyDescent="0.2">
      <c r="A246" s="19">
        <v>250</v>
      </c>
      <c r="B246" s="17">
        <v>10</v>
      </c>
      <c r="C246" s="16">
        <v>8</v>
      </c>
      <c r="D246" s="16">
        <v>2012</v>
      </c>
      <c r="E246" s="25">
        <v>41131</v>
      </c>
      <c r="F246" s="24" t="s">
        <v>245</v>
      </c>
      <c r="G246" s="23">
        <v>133214724.43234845</v>
      </c>
      <c r="H246" s="23">
        <v>120643378.77380317</v>
      </c>
      <c r="I246" s="23">
        <v>298780293.00622022</v>
      </c>
      <c r="J246" s="23">
        <f t="shared" si="3"/>
        <v>165565568.57387179</v>
      </c>
    </row>
    <row r="247" spans="1:10" x14ac:dyDescent="0.2">
      <c r="A247" s="19">
        <v>251</v>
      </c>
      <c r="B247" s="17">
        <v>20</v>
      </c>
      <c r="C247" s="16">
        <v>6</v>
      </c>
      <c r="D247" s="16">
        <v>1997</v>
      </c>
      <c r="E247" s="25">
        <v>35601</v>
      </c>
      <c r="F247" s="24" t="s">
        <v>246</v>
      </c>
      <c r="G247" s="23">
        <v>191452744.85339987</v>
      </c>
      <c r="H247" s="23">
        <v>164381625.39741108</v>
      </c>
      <c r="I247" s="23">
        <v>365012797.10209602</v>
      </c>
      <c r="J247" s="23">
        <f t="shared" si="3"/>
        <v>173560052.24869615</v>
      </c>
    </row>
    <row r="248" spans="1:10" x14ac:dyDescent="0.2">
      <c r="A248" s="19">
        <v>252</v>
      </c>
      <c r="B248" s="17">
        <v>3</v>
      </c>
      <c r="C248" s="16">
        <v>8</v>
      </c>
      <c r="D248" s="16">
        <v>2012</v>
      </c>
      <c r="E248" s="25">
        <v>41124</v>
      </c>
      <c r="F248" s="24" t="s">
        <v>5406</v>
      </c>
      <c r="G248" s="23">
        <v>133214724.43234845</v>
      </c>
      <c r="H248" s="23">
        <v>62747299.323770836</v>
      </c>
      <c r="I248" s="23">
        <v>225778803.05788291</v>
      </c>
      <c r="J248" s="23">
        <f t="shared" si="3"/>
        <v>92564078.62553446</v>
      </c>
    </row>
    <row r="249" spans="1:10" x14ac:dyDescent="0.2">
      <c r="A249" s="19">
        <v>253</v>
      </c>
      <c r="B249" s="17">
        <v>21</v>
      </c>
      <c r="C249" s="16">
        <v>12</v>
      </c>
      <c r="D249" s="16">
        <v>2016</v>
      </c>
      <c r="E249" s="25">
        <v>42725</v>
      </c>
      <c r="F249" s="24" t="s">
        <v>5362</v>
      </c>
      <c r="G249" s="23">
        <v>127116020.24586636</v>
      </c>
      <c r="H249" s="23">
        <v>55573037.314904414</v>
      </c>
      <c r="I249" s="23">
        <v>244569136.2164585</v>
      </c>
      <c r="J249" s="23">
        <f t="shared" si="3"/>
        <v>117453115.97059214</v>
      </c>
    </row>
    <row r="250" spans="1:10" x14ac:dyDescent="0.2">
      <c r="A250" s="19">
        <v>254</v>
      </c>
      <c r="B250" s="17">
        <v>13</v>
      </c>
      <c r="C250" s="16">
        <v>1</v>
      </c>
      <c r="D250" s="16">
        <v>2017</v>
      </c>
      <c r="E250" s="25">
        <v>42748</v>
      </c>
      <c r="F250" s="24" t="s">
        <v>249</v>
      </c>
      <c r="G250" s="23">
        <v>126379514.82257792</v>
      </c>
      <c r="H250" s="23">
        <v>33738443.109031089</v>
      </c>
      <c r="I250" s="23">
        <v>62361989.787851207</v>
      </c>
      <c r="J250" s="23">
        <f t="shared" si="3"/>
        <v>-64017525.034726717</v>
      </c>
    </row>
    <row r="251" spans="1:10" x14ac:dyDescent="0.2">
      <c r="A251" s="19">
        <v>255</v>
      </c>
      <c r="B251" s="17">
        <v>27</v>
      </c>
      <c r="C251" s="16">
        <v>8</v>
      </c>
      <c r="D251" s="16">
        <v>1999</v>
      </c>
      <c r="E251" s="25">
        <v>36399</v>
      </c>
      <c r="F251" s="24" t="s">
        <v>250</v>
      </c>
      <c r="G251" s="23">
        <v>183661729.50329146</v>
      </c>
      <c r="H251" s="23">
        <v>48044290.745547578</v>
      </c>
      <c r="I251" s="23">
        <v>90653811.990311205</v>
      </c>
      <c r="J251" s="23">
        <f t="shared" si="3"/>
        <v>-93007917.512980253</v>
      </c>
    </row>
    <row r="252" spans="1:10" x14ac:dyDescent="0.2">
      <c r="A252" s="19">
        <v>256</v>
      </c>
      <c r="B252" s="17">
        <v>17</v>
      </c>
      <c r="C252" s="16">
        <v>11</v>
      </c>
      <c r="D252" s="16">
        <v>2000</v>
      </c>
      <c r="E252" s="25">
        <v>36847</v>
      </c>
      <c r="F252" s="24" t="s">
        <v>251</v>
      </c>
      <c r="G252" s="23">
        <v>173456846.63986218</v>
      </c>
      <c r="H252" s="23">
        <v>366719962.02857554</v>
      </c>
      <c r="I252" s="23">
        <v>486724710.64421028</v>
      </c>
      <c r="J252" s="23">
        <f t="shared" si="3"/>
        <v>313267864.0043481</v>
      </c>
    </row>
    <row r="253" spans="1:10" x14ac:dyDescent="0.2">
      <c r="A253" s="19">
        <v>257</v>
      </c>
      <c r="B253" s="17">
        <v>24</v>
      </c>
      <c r="C253" s="16">
        <v>5</v>
      </c>
      <c r="D253" s="16">
        <v>2000</v>
      </c>
      <c r="E253" s="25">
        <v>36670</v>
      </c>
      <c r="F253" s="24" t="s">
        <v>252</v>
      </c>
      <c r="G253" s="23">
        <v>171791720.1166181</v>
      </c>
      <c r="H253" s="23">
        <v>308380294.67866474</v>
      </c>
      <c r="I253" s="23">
        <v>786789637.66649568</v>
      </c>
      <c r="J253" s="23">
        <f t="shared" si="3"/>
        <v>614997917.54987764</v>
      </c>
    </row>
    <row r="254" spans="1:10" x14ac:dyDescent="0.2">
      <c r="A254" s="19">
        <v>258</v>
      </c>
      <c r="B254" s="17">
        <v>30</v>
      </c>
      <c r="C254" s="16">
        <v>6</v>
      </c>
      <c r="D254" s="16">
        <v>2000</v>
      </c>
      <c r="E254" s="25">
        <v>36707</v>
      </c>
      <c r="F254" s="24" t="s">
        <v>253</v>
      </c>
      <c r="G254" s="23">
        <v>170894895.59164733</v>
      </c>
      <c r="H254" s="23">
        <v>260071318.42950115</v>
      </c>
      <c r="I254" s="23">
        <v>468125884.94342226</v>
      </c>
      <c r="J254" s="23">
        <f t="shared" si="3"/>
        <v>297230989.35177493</v>
      </c>
    </row>
    <row r="255" spans="1:10" x14ac:dyDescent="0.2">
      <c r="A255" s="19">
        <v>259</v>
      </c>
      <c r="B255" s="17">
        <v>29</v>
      </c>
      <c r="C255" s="16">
        <v>7</v>
      </c>
      <c r="D255" s="16">
        <v>2016</v>
      </c>
      <c r="E255" s="25">
        <v>42580</v>
      </c>
      <c r="F255" s="24" t="s">
        <v>254</v>
      </c>
      <c r="G255" s="23">
        <v>122439117.64216968</v>
      </c>
      <c r="H255" s="23">
        <v>165489650.10505846</v>
      </c>
      <c r="I255" s="23">
        <v>424656672.2435503</v>
      </c>
      <c r="J255" s="23">
        <f t="shared" si="3"/>
        <v>302217554.60138059</v>
      </c>
    </row>
    <row r="256" spans="1:10" x14ac:dyDescent="0.2">
      <c r="A256" s="19">
        <v>260</v>
      </c>
      <c r="B256" s="17">
        <v>15</v>
      </c>
      <c r="C256" s="16">
        <v>6</v>
      </c>
      <c r="D256" s="16">
        <v>2007</v>
      </c>
      <c r="E256" s="25">
        <v>39248</v>
      </c>
      <c r="F256" s="24" t="s">
        <v>255</v>
      </c>
      <c r="G256" s="23">
        <v>141406273.99784979</v>
      </c>
      <c r="H256" s="23">
        <v>155454678.5825046</v>
      </c>
      <c r="I256" s="23">
        <v>341119882.57194078</v>
      </c>
      <c r="J256" s="23">
        <f t="shared" si="3"/>
        <v>199713608.57409099</v>
      </c>
    </row>
    <row r="257" spans="1:10" x14ac:dyDescent="0.2">
      <c r="A257" s="19">
        <v>261</v>
      </c>
      <c r="B257" s="17">
        <v>21</v>
      </c>
      <c r="C257" s="16">
        <v>11</v>
      </c>
      <c r="D257" s="16">
        <v>2012</v>
      </c>
      <c r="E257" s="25">
        <v>41234</v>
      </c>
      <c r="F257" s="24" t="s">
        <v>256</v>
      </c>
      <c r="G257" s="23">
        <v>127973903.3363594</v>
      </c>
      <c r="H257" s="23">
        <v>133292308.93106188</v>
      </c>
      <c r="I257" s="23">
        <v>648387269.85990846</v>
      </c>
      <c r="J257" s="23">
        <f t="shared" si="3"/>
        <v>520413366.52354908</v>
      </c>
    </row>
    <row r="258" spans="1:10" x14ac:dyDescent="0.2">
      <c r="A258" s="19">
        <v>262</v>
      </c>
      <c r="B258" s="17">
        <v>16</v>
      </c>
      <c r="C258" s="16">
        <v>2</v>
      </c>
      <c r="D258" s="16">
        <v>2007</v>
      </c>
      <c r="E258" s="25">
        <v>39129</v>
      </c>
      <c r="F258" s="24" t="s">
        <v>257</v>
      </c>
      <c r="G258" s="23">
        <v>144778500.14004984</v>
      </c>
      <c r="H258" s="23">
        <v>139714384.67670113</v>
      </c>
      <c r="I258" s="23">
        <v>276943884.076536</v>
      </c>
      <c r="J258" s="23">
        <f t="shared" si="3"/>
        <v>132165383.93648615</v>
      </c>
    </row>
    <row r="259" spans="1:10" x14ac:dyDescent="0.2">
      <c r="A259" s="19">
        <v>263</v>
      </c>
      <c r="B259" s="17">
        <v>27</v>
      </c>
      <c r="C259" s="16">
        <v>6</v>
      </c>
      <c r="D259" s="16">
        <v>2003</v>
      </c>
      <c r="E259" s="25">
        <v>37799</v>
      </c>
      <c r="F259" s="24" t="s">
        <v>258</v>
      </c>
      <c r="G259" s="23">
        <v>160382580.29395753</v>
      </c>
      <c r="H259" s="23">
        <v>134740517.12701145</v>
      </c>
      <c r="I259" s="23">
        <v>303657685.35655963</v>
      </c>
      <c r="J259" s="23">
        <f t="shared" ref="J259:J322" si="4">I259-G259</f>
        <v>143275105.0626021</v>
      </c>
    </row>
    <row r="260" spans="1:10" x14ac:dyDescent="0.2">
      <c r="A260" s="19">
        <v>264</v>
      </c>
      <c r="B260" s="17">
        <v>9</v>
      </c>
      <c r="C260" s="16">
        <v>8</v>
      </c>
      <c r="D260" s="16">
        <v>2013</v>
      </c>
      <c r="E260" s="25">
        <v>41495</v>
      </c>
      <c r="F260" s="24" t="s">
        <v>259</v>
      </c>
      <c r="G260" s="23">
        <v>125973396.2723996</v>
      </c>
      <c r="H260" s="23">
        <v>97681993.850284562</v>
      </c>
      <c r="I260" s="23">
        <v>300438247.41308039</v>
      </c>
      <c r="J260" s="23">
        <f t="shared" si="4"/>
        <v>174464851.14068079</v>
      </c>
    </row>
    <row r="261" spans="1:10" x14ac:dyDescent="0.2">
      <c r="A261" s="19">
        <v>265</v>
      </c>
      <c r="B261" s="17">
        <v>19</v>
      </c>
      <c r="C261" s="16">
        <v>4</v>
      </c>
      <c r="D261" s="16">
        <v>2013</v>
      </c>
      <c r="E261" s="25">
        <v>41383</v>
      </c>
      <c r="F261" s="24" t="s">
        <v>260</v>
      </c>
      <c r="G261" s="23">
        <v>126702590.19227545</v>
      </c>
      <c r="H261" s="23">
        <v>94084312.328098193</v>
      </c>
      <c r="I261" s="23">
        <v>303998193.00448972</v>
      </c>
      <c r="J261" s="23">
        <f t="shared" si="4"/>
        <v>177295602.81221426</v>
      </c>
    </row>
    <row r="262" spans="1:10" x14ac:dyDescent="0.2">
      <c r="A262" s="19">
        <v>266</v>
      </c>
      <c r="B262" s="17">
        <v>24</v>
      </c>
      <c r="C262" s="16">
        <v>3</v>
      </c>
      <c r="D262" s="16">
        <v>2017</v>
      </c>
      <c r="E262" s="25">
        <v>42818</v>
      </c>
      <c r="F262" s="24" t="s">
        <v>261</v>
      </c>
      <c r="G262" s="23">
        <v>120845607.68823753</v>
      </c>
      <c r="H262" s="23">
        <v>85965990.293518066</v>
      </c>
      <c r="I262" s="23">
        <v>141837689.13634071</v>
      </c>
      <c r="J262" s="23">
        <f t="shared" si="4"/>
        <v>20992081.448103175</v>
      </c>
    </row>
    <row r="263" spans="1:10" x14ac:dyDescent="0.2">
      <c r="A263" s="19">
        <v>267</v>
      </c>
      <c r="B263" s="17">
        <v>19</v>
      </c>
      <c r="C263" s="16">
        <v>7</v>
      </c>
      <c r="D263" s="16">
        <v>2002</v>
      </c>
      <c r="E263" s="25">
        <v>37456</v>
      </c>
      <c r="F263" s="24" t="s">
        <v>262</v>
      </c>
      <c r="G263" s="23">
        <v>163588450.86063299</v>
      </c>
      <c r="H263" s="23">
        <v>88551527.219955578</v>
      </c>
      <c r="I263" s="23">
        <v>226297357.02387562</v>
      </c>
      <c r="J263" s="23">
        <f t="shared" si="4"/>
        <v>62708906.163242638</v>
      </c>
    </row>
    <row r="264" spans="1:10" x14ac:dyDescent="0.2">
      <c r="A264" s="19">
        <v>268</v>
      </c>
      <c r="B264" s="17">
        <v>12</v>
      </c>
      <c r="C264" s="16">
        <v>2</v>
      </c>
      <c r="D264" s="16">
        <v>2014</v>
      </c>
      <c r="E264" s="25">
        <v>41682</v>
      </c>
      <c r="F264" s="24" t="s">
        <v>5407</v>
      </c>
      <c r="G264" s="23">
        <v>125488348.71646342</v>
      </c>
      <c r="H264" s="23">
        <v>61287471.097035103</v>
      </c>
      <c r="I264" s="23">
        <v>254094872.70554686</v>
      </c>
      <c r="J264" s="23">
        <f t="shared" si="4"/>
        <v>128606523.98908344</v>
      </c>
    </row>
    <row r="265" spans="1:10" x14ac:dyDescent="0.2">
      <c r="A265" s="19">
        <v>269</v>
      </c>
      <c r="B265" s="17">
        <v>11</v>
      </c>
      <c r="C265" s="16">
        <v>6</v>
      </c>
      <c r="D265" s="16">
        <v>2004</v>
      </c>
      <c r="E265" s="25">
        <v>38149</v>
      </c>
      <c r="F265" s="24" t="s">
        <v>264</v>
      </c>
      <c r="G265" s="23">
        <v>155309857.67000529</v>
      </c>
      <c r="H265" s="23">
        <v>74694659.529620469</v>
      </c>
      <c r="I265" s="23">
        <v>138759975.81849766</v>
      </c>
      <c r="J265" s="23">
        <f t="shared" si="4"/>
        <v>-16549881.851507634</v>
      </c>
    </row>
    <row r="266" spans="1:10" x14ac:dyDescent="0.2">
      <c r="A266" s="19">
        <v>270</v>
      </c>
      <c r="B266" s="17">
        <v>7</v>
      </c>
      <c r="C266" s="16">
        <v>8</v>
      </c>
      <c r="D266" s="16">
        <v>2015</v>
      </c>
      <c r="E266" s="25">
        <v>42223</v>
      </c>
      <c r="F266" s="24" t="s">
        <v>5408</v>
      </c>
      <c r="G266" s="23">
        <v>123626949.09280117</v>
      </c>
      <c r="H266" s="23">
        <v>57813677.081740215</v>
      </c>
      <c r="I266" s="23">
        <v>173054647.57852599</v>
      </c>
      <c r="J266" s="23">
        <f t="shared" si="4"/>
        <v>49427698.485724822</v>
      </c>
    </row>
    <row r="267" spans="1:10" x14ac:dyDescent="0.2">
      <c r="A267" s="19">
        <v>271</v>
      </c>
      <c r="B267" s="17">
        <v>9</v>
      </c>
      <c r="C267" s="16">
        <v>5</v>
      </c>
      <c r="D267" s="16">
        <v>2008</v>
      </c>
      <c r="E267" s="25">
        <v>39577</v>
      </c>
      <c r="F267" s="24" t="s">
        <v>266</v>
      </c>
      <c r="G267" s="23">
        <v>136001514.08840799</v>
      </c>
      <c r="H267" s="23">
        <v>49805755.948124006</v>
      </c>
      <c r="I267" s="23">
        <v>105848235.3289357</v>
      </c>
      <c r="J267" s="23">
        <f t="shared" si="4"/>
        <v>-30153278.759472296</v>
      </c>
    </row>
    <row r="268" spans="1:10" x14ac:dyDescent="0.2">
      <c r="A268" s="19">
        <v>272</v>
      </c>
      <c r="B268" s="17">
        <v>22</v>
      </c>
      <c r="C268" s="16">
        <v>7</v>
      </c>
      <c r="D268" s="16">
        <v>2005</v>
      </c>
      <c r="E268" s="25">
        <v>38555</v>
      </c>
      <c r="F268" s="24" t="s">
        <v>5409</v>
      </c>
      <c r="G268" s="23">
        <v>150779324.46264073</v>
      </c>
      <c r="H268" s="23">
        <v>45006262.542717502</v>
      </c>
      <c r="I268" s="23">
        <v>204832346.4731167</v>
      </c>
      <c r="J268" s="23">
        <f t="shared" si="4"/>
        <v>54053022.010475963</v>
      </c>
    </row>
    <row r="269" spans="1:10" x14ac:dyDescent="0.2">
      <c r="A269" s="19">
        <v>273</v>
      </c>
      <c r="B269" s="17">
        <v>17</v>
      </c>
      <c r="C269" s="16">
        <v>12</v>
      </c>
      <c r="D269" s="16">
        <v>2010</v>
      </c>
      <c r="E269" s="25">
        <v>40529</v>
      </c>
      <c r="F269" s="24" t="s">
        <v>268</v>
      </c>
      <c r="G269" s="23">
        <v>134421089.61168727</v>
      </c>
      <c r="H269" s="23">
        <v>33843444.170198791</v>
      </c>
      <c r="I269" s="23">
        <v>55592280.23151397</v>
      </c>
      <c r="J269" s="23">
        <f t="shared" si="4"/>
        <v>-78828809.380173296</v>
      </c>
    </row>
    <row r="270" spans="1:10" x14ac:dyDescent="0.2">
      <c r="A270" s="19">
        <v>274</v>
      </c>
      <c r="B270" s="17">
        <v>23</v>
      </c>
      <c r="C270" s="16">
        <v>6</v>
      </c>
      <c r="D270" s="16">
        <v>2010</v>
      </c>
      <c r="E270" s="25">
        <v>40352</v>
      </c>
      <c r="F270" s="24" t="s">
        <v>269</v>
      </c>
      <c r="G270" s="23">
        <v>131790530.58977358</v>
      </c>
      <c r="H270" s="23">
        <v>86084037.025049895</v>
      </c>
      <c r="I270" s="23">
        <v>291461370.45410961</v>
      </c>
      <c r="J270" s="23">
        <f t="shared" si="4"/>
        <v>159670839.86433601</v>
      </c>
    </row>
    <row r="271" spans="1:10" x14ac:dyDescent="0.2">
      <c r="A271" s="19">
        <v>275</v>
      </c>
      <c r="B271" s="17">
        <v>19</v>
      </c>
      <c r="C271" s="16">
        <v>5</v>
      </c>
      <c r="D271" s="16">
        <v>1999</v>
      </c>
      <c r="E271" s="25">
        <v>36299</v>
      </c>
      <c r="F271" s="24" t="s">
        <v>270</v>
      </c>
      <c r="G271" s="23">
        <v>169883784.59687126</v>
      </c>
      <c r="H271" s="23">
        <v>701021266.86138999</v>
      </c>
      <c r="I271" s="23">
        <v>1517202058.0767932</v>
      </c>
      <c r="J271" s="23">
        <f t="shared" si="4"/>
        <v>1347318273.4799218</v>
      </c>
    </row>
    <row r="272" spans="1:10" x14ac:dyDescent="0.2">
      <c r="A272" s="19">
        <v>276</v>
      </c>
      <c r="B272" s="17">
        <v>19</v>
      </c>
      <c r="C272" s="16">
        <v>5</v>
      </c>
      <c r="D272" s="16">
        <v>2005</v>
      </c>
      <c r="E272" s="25">
        <v>38491</v>
      </c>
      <c r="F272" s="24" t="s">
        <v>271</v>
      </c>
      <c r="G272" s="23">
        <v>145240149.17695475</v>
      </c>
      <c r="H272" s="23">
        <v>480265698.53118831</v>
      </c>
      <c r="I272" s="23">
        <v>1072249769.9699743</v>
      </c>
      <c r="J272" s="23">
        <f t="shared" si="4"/>
        <v>927009620.79301953</v>
      </c>
    </row>
    <row r="273" spans="1:10" x14ac:dyDescent="0.2">
      <c r="A273" s="19">
        <v>277</v>
      </c>
      <c r="B273" s="17">
        <v>16</v>
      </c>
      <c r="C273" s="16">
        <v>5</v>
      </c>
      <c r="D273" s="16">
        <v>2002</v>
      </c>
      <c r="E273" s="25">
        <v>37392</v>
      </c>
      <c r="F273" s="24" t="s">
        <v>272</v>
      </c>
      <c r="G273" s="23">
        <v>157033843.15906563</v>
      </c>
      <c r="H273" s="23">
        <v>424232717.06373751</v>
      </c>
      <c r="I273" s="23">
        <v>896725532.25353169</v>
      </c>
      <c r="J273" s="23">
        <f t="shared" si="4"/>
        <v>739691689.09446609</v>
      </c>
    </row>
    <row r="274" spans="1:10" x14ac:dyDescent="0.2">
      <c r="A274" s="19">
        <v>278</v>
      </c>
      <c r="B274" s="17">
        <v>2</v>
      </c>
      <c r="C274" s="16">
        <v>11</v>
      </c>
      <c r="D274" s="16">
        <v>2001</v>
      </c>
      <c r="E274" s="25">
        <v>37197</v>
      </c>
      <c r="F274" s="24" t="s">
        <v>273</v>
      </c>
      <c r="G274" s="23">
        <v>159158314.54340473</v>
      </c>
      <c r="H274" s="23">
        <v>400557778.36851746</v>
      </c>
      <c r="I274" s="23">
        <v>774696479.20609355</v>
      </c>
      <c r="J274" s="23">
        <f t="shared" si="4"/>
        <v>615538164.66268885</v>
      </c>
    </row>
    <row r="275" spans="1:10" x14ac:dyDescent="0.2">
      <c r="A275" s="19">
        <v>279</v>
      </c>
      <c r="B275" s="17">
        <v>26</v>
      </c>
      <c r="C275" s="16">
        <v>7</v>
      </c>
      <c r="D275" s="16">
        <v>2013</v>
      </c>
      <c r="E275" s="25">
        <v>41481</v>
      </c>
      <c r="F275" s="24" t="s">
        <v>274</v>
      </c>
      <c r="G275" s="23">
        <v>120869728.07753558</v>
      </c>
      <c r="H275" s="23">
        <v>139322701.35699242</v>
      </c>
      <c r="I275" s="23">
        <v>437713273.54144764</v>
      </c>
      <c r="J275" s="23">
        <f t="shared" si="4"/>
        <v>316843545.46391207</v>
      </c>
    </row>
    <row r="276" spans="1:10" x14ac:dyDescent="0.2">
      <c r="A276" s="19">
        <v>280</v>
      </c>
      <c r="B276" s="17">
        <v>7</v>
      </c>
      <c r="C276" s="16">
        <v>2</v>
      </c>
      <c r="D276" s="16">
        <v>1997</v>
      </c>
      <c r="E276" s="25">
        <v>35468</v>
      </c>
      <c r="F276" s="24" t="s">
        <v>275</v>
      </c>
      <c r="G276" s="23">
        <v>176909053.88471177</v>
      </c>
      <c r="H276" s="23">
        <v>103320820.84450501</v>
      </c>
      <c r="I276" s="23">
        <v>274132116.5413534</v>
      </c>
      <c r="J276" s="23">
        <f t="shared" si="4"/>
        <v>97223062.656641632</v>
      </c>
    </row>
    <row r="277" spans="1:10" x14ac:dyDescent="0.2">
      <c r="A277" s="19">
        <v>281</v>
      </c>
      <c r="B277" s="17">
        <v>22</v>
      </c>
      <c r="C277" s="16">
        <v>4</v>
      </c>
      <c r="D277" s="16">
        <v>2016</v>
      </c>
      <c r="E277" s="25">
        <v>42482</v>
      </c>
      <c r="F277" s="24" t="s">
        <v>5363</v>
      </c>
      <c r="G277" s="23">
        <v>118007886.78472465</v>
      </c>
      <c r="H277" s="23">
        <v>49258559.647351645</v>
      </c>
      <c r="I277" s="23">
        <v>169468870.72167218</v>
      </c>
      <c r="J277" s="23">
        <f t="shared" si="4"/>
        <v>51460983.936947525</v>
      </c>
    </row>
    <row r="278" spans="1:10" x14ac:dyDescent="0.2">
      <c r="A278" s="19">
        <v>282</v>
      </c>
      <c r="B278" s="17">
        <v>14</v>
      </c>
      <c r="C278" s="16">
        <v>6</v>
      </c>
      <c r="D278" s="16">
        <v>2002</v>
      </c>
      <c r="E278" s="25">
        <v>37421</v>
      </c>
      <c r="F278" s="24" t="s">
        <v>277</v>
      </c>
      <c r="G278" s="23">
        <v>156946553.64091164</v>
      </c>
      <c r="H278" s="23">
        <v>55837582.330694832</v>
      </c>
      <c r="I278" s="23">
        <v>105943379.62498611</v>
      </c>
      <c r="J278" s="23">
        <f t="shared" si="4"/>
        <v>-51003174.015925527</v>
      </c>
    </row>
    <row r="279" spans="1:10" x14ac:dyDescent="0.2">
      <c r="A279" s="19">
        <v>283</v>
      </c>
      <c r="B279" s="17">
        <v>4</v>
      </c>
      <c r="C279" s="16">
        <v>7</v>
      </c>
      <c r="D279" s="16">
        <v>2008</v>
      </c>
      <c r="E279" s="25">
        <v>39633</v>
      </c>
      <c r="F279" s="24" t="s">
        <v>278</v>
      </c>
      <c r="G279" s="23">
        <v>126686214.56238294</v>
      </c>
      <c r="H279" s="23">
        <v>1115967.1442099616</v>
      </c>
      <c r="I279" s="23">
        <v>148451476.5912104</v>
      </c>
      <c r="J279" s="23">
        <f t="shared" si="4"/>
        <v>21765262.028827459</v>
      </c>
    </row>
    <row r="280" spans="1:10" x14ac:dyDescent="0.2">
      <c r="A280" s="19">
        <v>284</v>
      </c>
      <c r="B280" s="17">
        <v>25</v>
      </c>
      <c r="C280" s="16">
        <v>12</v>
      </c>
      <c r="D280" s="16">
        <v>2010</v>
      </c>
      <c r="E280" s="25">
        <v>40537</v>
      </c>
      <c r="F280" s="24" t="s">
        <v>279</v>
      </c>
      <c r="G280" s="23">
        <v>125459683.63757478</v>
      </c>
      <c r="H280" s="23">
        <v>47920290.636689648</v>
      </c>
      <c r="I280" s="23">
        <v>259900766.14599028</v>
      </c>
      <c r="J280" s="23">
        <f t="shared" si="4"/>
        <v>134441082.50841552</v>
      </c>
    </row>
    <row r="281" spans="1:10" x14ac:dyDescent="0.2">
      <c r="A281" s="19">
        <v>285</v>
      </c>
      <c r="B281" s="17">
        <v>4</v>
      </c>
      <c r="C281" s="16">
        <v>10</v>
      </c>
      <c r="D281" s="16">
        <v>2013</v>
      </c>
      <c r="E281" s="25">
        <v>41551</v>
      </c>
      <c r="F281" s="24" t="s">
        <v>280</v>
      </c>
      <c r="G281" s="23">
        <v>115639274.48982213</v>
      </c>
      <c r="H281" s="23">
        <v>288144377.71957129</v>
      </c>
      <c r="I281" s="23">
        <v>731620040.83839154</v>
      </c>
      <c r="J281" s="23">
        <f t="shared" si="4"/>
        <v>615980766.34856939</v>
      </c>
    </row>
    <row r="282" spans="1:10" x14ac:dyDescent="0.2">
      <c r="A282" s="19">
        <v>286</v>
      </c>
      <c r="B282" s="17">
        <v>22</v>
      </c>
      <c r="C282" s="16">
        <v>12</v>
      </c>
      <c r="D282" s="16">
        <v>2006</v>
      </c>
      <c r="E282" s="25">
        <v>39073</v>
      </c>
      <c r="F282" s="24" t="s">
        <v>281</v>
      </c>
      <c r="G282" s="23">
        <v>133830971.25867195</v>
      </c>
      <c r="H282" s="23">
        <v>305211589.17785925</v>
      </c>
      <c r="I282" s="23">
        <v>704980685.82870662</v>
      </c>
      <c r="J282" s="23">
        <f t="shared" si="4"/>
        <v>571149714.57003462</v>
      </c>
    </row>
    <row r="283" spans="1:10" x14ac:dyDescent="0.2">
      <c r="A283" s="19">
        <v>287</v>
      </c>
      <c r="B283" s="17">
        <v>10</v>
      </c>
      <c r="C283" s="16">
        <v>6</v>
      </c>
      <c r="D283" s="16">
        <v>2005</v>
      </c>
      <c r="E283" s="25">
        <v>38513</v>
      </c>
      <c r="F283" s="24" t="s">
        <v>282</v>
      </c>
      <c r="G283" s="23">
        <v>138853933.16195375</v>
      </c>
      <c r="H283" s="23">
        <v>235213865.72648332</v>
      </c>
      <c r="I283" s="23">
        <v>613638562.73886895</v>
      </c>
      <c r="J283" s="23">
        <f t="shared" si="4"/>
        <v>474784629.5769152</v>
      </c>
    </row>
    <row r="284" spans="1:10" x14ac:dyDescent="0.2">
      <c r="A284" s="19">
        <v>288</v>
      </c>
      <c r="B284" s="17">
        <v>29</v>
      </c>
      <c r="C284" s="16">
        <v>5</v>
      </c>
      <c r="D284" s="16">
        <v>2015</v>
      </c>
      <c r="E284" s="25">
        <v>42153</v>
      </c>
      <c r="F284" s="24" t="s">
        <v>283</v>
      </c>
      <c r="G284" s="23">
        <v>113568217.65732427</v>
      </c>
      <c r="H284" s="23">
        <v>160224965.33633858</v>
      </c>
      <c r="I284" s="23">
        <v>482304769.25228649</v>
      </c>
      <c r="J284" s="23">
        <f t="shared" si="4"/>
        <v>368736551.59496224</v>
      </c>
    </row>
    <row r="285" spans="1:10" x14ac:dyDescent="0.2">
      <c r="A285" s="19">
        <v>289</v>
      </c>
      <c r="B285" s="17">
        <v>29</v>
      </c>
      <c r="C285" s="16">
        <v>7</v>
      </c>
      <c r="D285" s="16">
        <v>2011</v>
      </c>
      <c r="E285" s="25">
        <v>40753</v>
      </c>
      <c r="F285" s="24" t="s">
        <v>284</v>
      </c>
      <c r="G285" s="23">
        <v>119541655.96975946</v>
      </c>
      <c r="H285" s="23">
        <v>154984841.92775384</v>
      </c>
      <c r="I285" s="23">
        <v>612650251.12046194</v>
      </c>
      <c r="J285" s="23">
        <f t="shared" si="4"/>
        <v>493108595.15070248</v>
      </c>
    </row>
    <row r="286" spans="1:10" x14ac:dyDescent="0.2">
      <c r="A286" s="19">
        <v>290</v>
      </c>
      <c r="B286" s="17">
        <v>27</v>
      </c>
      <c r="C286" s="16">
        <v>6</v>
      </c>
      <c r="D286" s="16">
        <v>2007</v>
      </c>
      <c r="E286" s="25">
        <v>39260</v>
      </c>
      <c r="F286" s="24" t="s">
        <v>285</v>
      </c>
      <c r="G286" s="23">
        <v>129622417.83136231</v>
      </c>
      <c r="H286" s="23">
        <v>158527513.51154298</v>
      </c>
      <c r="I286" s="23">
        <v>450482853.84010231</v>
      </c>
      <c r="J286" s="23">
        <f t="shared" si="4"/>
        <v>320860436.00874001</v>
      </c>
    </row>
    <row r="287" spans="1:10" x14ac:dyDescent="0.2">
      <c r="A287" s="19">
        <v>291</v>
      </c>
      <c r="B287" s="17">
        <v>20</v>
      </c>
      <c r="C287" s="16">
        <v>3</v>
      </c>
      <c r="D287" s="16">
        <v>2015</v>
      </c>
      <c r="E287" s="25">
        <v>42083</v>
      </c>
      <c r="F287" s="24" t="s">
        <v>286</v>
      </c>
      <c r="G287" s="23">
        <v>114379147.80259107</v>
      </c>
      <c r="H287" s="23">
        <v>135361557.42811042</v>
      </c>
      <c r="I287" s="23">
        <v>307034260.1754539</v>
      </c>
      <c r="J287" s="23">
        <f t="shared" si="4"/>
        <v>192655112.37286282</v>
      </c>
    </row>
    <row r="288" spans="1:10" x14ac:dyDescent="0.2">
      <c r="A288" s="19">
        <v>292</v>
      </c>
      <c r="B288" s="17">
        <v>10</v>
      </c>
      <c r="C288" s="16">
        <v>12</v>
      </c>
      <c r="D288" s="16">
        <v>2004</v>
      </c>
      <c r="E288" s="25">
        <v>38331</v>
      </c>
      <c r="F288" s="24" t="s">
        <v>287</v>
      </c>
      <c r="G288" s="23">
        <v>141918497.10982656</v>
      </c>
      <c r="H288" s="23">
        <v>161956916.70018917</v>
      </c>
      <c r="I288" s="23">
        <v>468316946.66549653</v>
      </c>
      <c r="J288" s="23">
        <f t="shared" si="4"/>
        <v>326398449.55566996</v>
      </c>
    </row>
    <row r="289" spans="1:10" x14ac:dyDescent="0.2">
      <c r="A289" s="19">
        <v>293</v>
      </c>
      <c r="B289" s="17">
        <v>19</v>
      </c>
      <c r="C289" s="16">
        <v>12</v>
      </c>
      <c r="D289" s="16">
        <v>1997</v>
      </c>
      <c r="E289" s="25">
        <v>35783</v>
      </c>
      <c r="F289" s="24" t="s">
        <v>288</v>
      </c>
      <c r="G289" s="23">
        <v>167433911.96528208</v>
      </c>
      <c r="H289" s="23">
        <v>190728955.60597643</v>
      </c>
      <c r="I289" s="23">
        <v>516768445.996553</v>
      </c>
      <c r="J289" s="23">
        <f t="shared" si="4"/>
        <v>349334534.03127092</v>
      </c>
    </row>
    <row r="290" spans="1:10" x14ac:dyDescent="0.2">
      <c r="A290" s="19">
        <v>294</v>
      </c>
      <c r="B290" s="17">
        <v>28</v>
      </c>
      <c r="C290" s="16">
        <v>6</v>
      </c>
      <c r="D290" s="16">
        <v>2000</v>
      </c>
      <c r="E290" s="25">
        <v>36705</v>
      </c>
      <c r="F290" s="24" t="s">
        <v>289</v>
      </c>
      <c r="G290" s="23">
        <v>156653654.29234338</v>
      </c>
      <c r="H290" s="23">
        <v>161396474.69546404</v>
      </c>
      <c r="I290" s="23">
        <v>306613925.17401391</v>
      </c>
      <c r="J290" s="23">
        <f t="shared" si="4"/>
        <v>149960270.88167053</v>
      </c>
    </row>
    <row r="291" spans="1:10" x14ac:dyDescent="0.2">
      <c r="A291" s="19">
        <v>295</v>
      </c>
      <c r="B291" s="17">
        <v>7</v>
      </c>
      <c r="C291" s="16">
        <v>3</v>
      </c>
      <c r="D291" s="16">
        <v>2014</v>
      </c>
      <c r="E291" s="25">
        <v>41705</v>
      </c>
      <c r="F291" s="24" t="s">
        <v>290</v>
      </c>
      <c r="G291" s="23">
        <v>114294921.98245399</v>
      </c>
      <c r="H291" s="23">
        <v>110741441.94482698</v>
      </c>
      <c r="I291" s="23">
        <v>343695273.83997411</v>
      </c>
      <c r="J291" s="23">
        <f t="shared" si="4"/>
        <v>229400351.8575201</v>
      </c>
    </row>
    <row r="292" spans="1:10" x14ac:dyDescent="0.2">
      <c r="A292" s="19">
        <v>296</v>
      </c>
      <c r="B292" s="17">
        <v>17</v>
      </c>
      <c r="C292" s="16">
        <v>12</v>
      </c>
      <c r="D292" s="16">
        <v>2004</v>
      </c>
      <c r="E292" s="25">
        <v>38338</v>
      </c>
      <c r="F292" s="24" t="s">
        <v>291</v>
      </c>
      <c r="G292" s="23">
        <v>141918497.10982656</v>
      </c>
      <c r="H292" s="23">
        <v>132382641.07311086</v>
      </c>
      <c r="I292" s="23">
        <v>268833489.40067261</v>
      </c>
      <c r="J292" s="23">
        <f t="shared" si="4"/>
        <v>126914992.29084605</v>
      </c>
    </row>
    <row r="293" spans="1:10" x14ac:dyDescent="0.2">
      <c r="A293" s="19">
        <v>297</v>
      </c>
      <c r="B293" s="17">
        <v>21</v>
      </c>
      <c r="C293" s="16">
        <v>12</v>
      </c>
      <c r="D293" s="16">
        <v>2016</v>
      </c>
      <c r="E293" s="25">
        <v>42725</v>
      </c>
      <c r="F293" s="24" t="s">
        <v>292</v>
      </c>
      <c r="G293" s="23">
        <v>111862097.8163624</v>
      </c>
      <c r="H293" s="23">
        <v>101707146.74835151</v>
      </c>
      <c r="I293" s="23">
        <v>307327123.86973149</v>
      </c>
      <c r="J293" s="23">
        <f t="shared" si="4"/>
        <v>195465026.0533691</v>
      </c>
    </row>
    <row r="294" spans="1:10" x14ac:dyDescent="0.2">
      <c r="A294" s="19">
        <v>298</v>
      </c>
      <c r="B294" s="17">
        <v>14</v>
      </c>
      <c r="C294" s="16">
        <v>1</v>
      </c>
      <c r="D294" s="16">
        <v>2011</v>
      </c>
      <c r="E294" s="25">
        <v>40557</v>
      </c>
      <c r="F294" s="24" t="s">
        <v>293</v>
      </c>
      <c r="G294" s="23">
        <v>122635192.50941092</v>
      </c>
      <c r="H294" s="23">
        <v>110126449.69779724</v>
      </c>
      <c r="I294" s="23">
        <v>255477538.40905356</v>
      </c>
      <c r="J294" s="23">
        <f t="shared" si="4"/>
        <v>132842345.89964265</v>
      </c>
    </row>
    <row r="295" spans="1:10" x14ac:dyDescent="0.2">
      <c r="A295" s="19">
        <v>299</v>
      </c>
      <c r="B295" s="17">
        <v>30</v>
      </c>
      <c r="C295" s="16">
        <v>9</v>
      </c>
      <c r="D295" s="16">
        <v>2016</v>
      </c>
      <c r="E295" s="25">
        <v>42643</v>
      </c>
      <c r="F295" s="24" t="s">
        <v>5364</v>
      </c>
      <c r="G295" s="23">
        <v>111863951.15728085</v>
      </c>
      <c r="H295" s="23">
        <v>88721164.739988729</v>
      </c>
      <c r="I295" s="23">
        <v>301669449.94303066</v>
      </c>
      <c r="J295" s="23">
        <f t="shared" si="4"/>
        <v>189805498.78574979</v>
      </c>
    </row>
    <row r="296" spans="1:10" x14ac:dyDescent="0.2">
      <c r="A296" s="19">
        <v>300</v>
      </c>
      <c r="B296" s="17">
        <v>7</v>
      </c>
      <c r="C296" s="16">
        <v>10</v>
      </c>
      <c r="D296" s="16">
        <v>2011</v>
      </c>
      <c r="E296" s="25">
        <v>40823</v>
      </c>
      <c r="F296" s="24" t="s">
        <v>295</v>
      </c>
      <c r="G296" s="23">
        <v>119278202.9935386</v>
      </c>
      <c r="H296" s="23">
        <v>92671908.358195588</v>
      </c>
      <c r="I296" s="23">
        <v>286137935.27092898</v>
      </c>
      <c r="J296" s="23">
        <f t="shared" si="4"/>
        <v>166859732.27739036</v>
      </c>
    </row>
    <row r="297" spans="1:10" x14ac:dyDescent="0.2">
      <c r="A297" s="19">
        <v>301</v>
      </c>
      <c r="B297" s="17">
        <v>11</v>
      </c>
      <c r="C297" s="16">
        <v>6</v>
      </c>
      <c r="D297" s="16">
        <v>2010</v>
      </c>
      <c r="E297" s="25">
        <v>40340</v>
      </c>
      <c r="F297" s="24" t="s">
        <v>296</v>
      </c>
      <c r="G297" s="23">
        <v>123905627.05021448</v>
      </c>
      <c r="H297" s="23">
        <v>86984114.533897638</v>
      </c>
      <c r="I297" s="23">
        <v>199647076.65335718</v>
      </c>
      <c r="J297" s="23">
        <f t="shared" si="4"/>
        <v>75741449.603142694</v>
      </c>
    </row>
    <row r="298" spans="1:10" x14ac:dyDescent="0.2">
      <c r="A298" s="19">
        <v>302</v>
      </c>
      <c r="B298" s="17">
        <v>31</v>
      </c>
      <c r="C298" s="16">
        <v>7</v>
      </c>
      <c r="D298" s="16">
        <v>2013</v>
      </c>
      <c r="E298" s="25">
        <v>41486</v>
      </c>
      <c r="F298" s="24" t="s">
        <v>297</v>
      </c>
      <c r="G298" s="23">
        <v>115614522.50894707</v>
      </c>
      <c r="H298" s="23">
        <v>74642610.789123103</v>
      </c>
      <c r="I298" s="23">
        <v>366337776.7574659</v>
      </c>
      <c r="J298" s="23">
        <f t="shared" si="4"/>
        <v>250723254.24851882</v>
      </c>
    </row>
    <row r="299" spans="1:10" x14ac:dyDescent="0.2">
      <c r="A299" s="19">
        <v>304</v>
      </c>
      <c r="B299" s="17">
        <v>18</v>
      </c>
      <c r="C299" s="16">
        <v>3</v>
      </c>
      <c r="D299" s="16">
        <v>2016</v>
      </c>
      <c r="E299" s="25">
        <v>42447</v>
      </c>
      <c r="F299" s="24" t="s">
        <v>298</v>
      </c>
      <c r="G299" s="23">
        <v>113412267.14595267</v>
      </c>
      <c r="H299" s="23">
        <v>68237120.661939591</v>
      </c>
      <c r="I299" s="23">
        <v>176803590.93892884</v>
      </c>
      <c r="J299" s="23">
        <f t="shared" si="4"/>
        <v>63391323.792976171</v>
      </c>
    </row>
    <row r="300" spans="1:10" x14ac:dyDescent="0.2">
      <c r="A300" s="19">
        <v>305</v>
      </c>
      <c r="B300" s="17">
        <v>12</v>
      </c>
      <c r="C300" s="16">
        <v>6</v>
      </c>
      <c r="D300" s="16">
        <v>2009</v>
      </c>
      <c r="E300" s="25">
        <v>39976</v>
      </c>
      <c r="F300" s="24" t="s">
        <v>299</v>
      </c>
      <c r="G300" s="23">
        <v>125210785.7000459</v>
      </c>
      <c r="H300" s="23">
        <v>74503049.194586754</v>
      </c>
      <c r="I300" s="23">
        <v>173433295.27629548</v>
      </c>
      <c r="J300" s="23">
        <f t="shared" si="4"/>
        <v>48222509.576249585</v>
      </c>
    </row>
    <row r="301" spans="1:10" x14ac:dyDescent="0.2">
      <c r="A301" s="19">
        <v>306</v>
      </c>
      <c r="B301" s="17">
        <v>1</v>
      </c>
      <c r="C301" s="16">
        <v>11</v>
      </c>
      <c r="D301" s="16">
        <v>2013</v>
      </c>
      <c r="E301" s="25">
        <v>41579</v>
      </c>
      <c r="F301" s="24" t="s">
        <v>300</v>
      </c>
      <c r="G301" s="23">
        <v>115875942.31751113</v>
      </c>
      <c r="H301" s="23">
        <v>65035047.119646974</v>
      </c>
      <c r="I301" s="23">
        <v>134819850.16830638</v>
      </c>
      <c r="J301" s="23">
        <f t="shared" si="4"/>
        <v>18943907.850795254</v>
      </c>
    </row>
    <row r="302" spans="1:10" x14ac:dyDescent="0.2">
      <c r="A302" s="19">
        <v>307</v>
      </c>
      <c r="B302" s="17">
        <v>2</v>
      </c>
      <c r="C302" s="16">
        <v>4</v>
      </c>
      <c r="D302" s="16">
        <v>2004</v>
      </c>
      <c r="E302" s="25">
        <v>38079</v>
      </c>
      <c r="F302" s="24" t="s">
        <v>301</v>
      </c>
      <c r="G302" s="23">
        <v>143654734.04255319</v>
      </c>
      <c r="H302" s="23">
        <v>65332022.13939894</v>
      </c>
      <c r="I302" s="23">
        <v>99882432.671590433</v>
      </c>
      <c r="J302" s="23">
        <f t="shared" si="4"/>
        <v>-43772301.370962754</v>
      </c>
    </row>
    <row r="303" spans="1:10" x14ac:dyDescent="0.2">
      <c r="A303" s="19">
        <v>308</v>
      </c>
      <c r="B303" s="17">
        <v>13</v>
      </c>
      <c r="C303" s="16">
        <v>6</v>
      </c>
      <c r="D303" s="16">
        <v>1997</v>
      </c>
      <c r="E303" s="25">
        <v>35594</v>
      </c>
      <c r="F303" s="24" t="s">
        <v>302</v>
      </c>
      <c r="G303" s="23">
        <v>168478415.47099188</v>
      </c>
      <c r="H303" s="23">
        <v>73666545.415090442</v>
      </c>
      <c r="I303" s="23">
        <v>230460092.90081096</v>
      </c>
      <c r="J303" s="23">
        <f t="shared" si="4"/>
        <v>61981677.429819077</v>
      </c>
    </row>
    <row r="304" spans="1:10" x14ac:dyDescent="0.2">
      <c r="A304" s="19">
        <v>309</v>
      </c>
      <c r="B304" s="17">
        <v>6</v>
      </c>
      <c r="C304" s="16">
        <v>5</v>
      </c>
      <c r="D304" s="16">
        <v>2005</v>
      </c>
      <c r="E304" s="25">
        <v>38478</v>
      </c>
      <c r="F304" s="24" t="s">
        <v>303</v>
      </c>
      <c r="G304" s="23">
        <v>138925360.08230454</v>
      </c>
      <c r="H304" s="23">
        <v>59862196.303225309</v>
      </c>
      <c r="I304" s="23">
        <v>276402553.37040639</v>
      </c>
      <c r="J304" s="23">
        <f t="shared" si="4"/>
        <v>137477193.28810185</v>
      </c>
    </row>
    <row r="305" spans="1:10" x14ac:dyDescent="0.2">
      <c r="A305" s="19">
        <v>310</v>
      </c>
      <c r="B305" s="17">
        <v>31</v>
      </c>
      <c r="C305" s="16">
        <v>3</v>
      </c>
      <c r="D305" s="16">
        <v>2017</v>
      </c>
      <c r="E305" s="25">
        <v>42825</v>
      </c>
      <c r="F305" s="24" t="s">
        <v>304</v>
      </c>
      <c r="G305" s="23">
        <v>110775140.38088441</v>
      </c>
      <c r="H305" s="23">
        <v>40849397.463845514</v>
      </c>
      <c r="I305" s="23">
        <v>169102125.90019318</v>
      </c>
      <c r="J305" s="23">
        <f t="shared" si="4"/>
        <v>58326985.519308776</v>
      </c>
    </row>
    <row r="306" spans="1:10" x14ac:dyDescent="0.2">
      <c r="A306" s="19">
        <v>311</v>
      </c>
      <c r="B306" s="17">
        <v>16</v>
      </c>
      <c r="C306" s="16">
        <v>6</v>
      </c>
      <c r="D306" s="16">
        <v>2004</v>
      </c>
      <c r="E306" s="25">
        <v>38154</v>
      </c>
      <c r="F306" s="24" t="s">
        <v>5410</v>
      </c>
      <c r="G306" s="23">
        <v>142367369.53083819</v>
      </c>
      <c r="H306" s="23">
        <v>31067354.314818136</v>
      </c>
      <c r="I306" s="23">
        <v>93191297.382820249</v>
      </c>
      <c r="J306" s="23">
        <f t="shared" si="4"/>
        <v>-49176072.148017943</v>
      </c>
    </row>
    <row r="307" spans="1:10" x14ac:dyDescent="0.2">
      <c r="A307" s="19">
        <v>312</v>
      </c>
      <c r="B307" s="17">
        <v>19</v>
      </c>
      <c r="C307" s="16">
        <v>12</v>
      </c>
      <c r="D307" s="16">
        <v>2001</v>
      </c>
      <c r="E307" s="25">
        <v>37244</v>
      </c>
      <c r="F307" s="24" t="s">
        <v>306</v>
      </c>
      <c r="G307" s="23">
        <v>151452014.71420488</v>
      </c>
      <c r="H307" s="23">
        <v>438439340.55036789</v>
      </c>
      <c r="I307" s="23">
        <v>1232751294.9983871</v>
      </c>
      <c r="J307" s="23">
        <f t="shared" si="4"/>
        <v>1081299280.2841823</v>
      </c>
    </row>
    <row r="308" spans="1:10" x14ac:dyDescent="0.2">
      <c r="A308" s="19">
        <v>313</v>
      </c>
      <c r="B308" s="17">
        <v>21</v>
      </c>
      <c r="C308" s="16">
        <v>11</v>
      </c>
      <c r="D308" s="16">
        <v>2003</v>
      </c>
      <c r="E308" s="25">
        <v>37946</v>
      </c>
      <c r="F308" s="24" t="s">
        <v>307</v>
      </c>
      <c r="G308" s="23">
        <v>145049165.31165311</v>
      </c>
      <c r="H308" s="23">
        <v>134427684.68226016</v>
      </c>
      <c r="I308" s="23">
        <v>178075506.90448239</v>
      </c>
      <c r="J308" s="23">
        <f t="shared" si="4"/>
        <v>33026341.592829287</v>
      </c>
    </row>
    <row r="309" spans="1:10" x14ac:dyDescent="0.2">
      <c r="A309" s="19">
        <v>314</v>
      </c>
      <c r="B309" s="17">
        <v>25</v>
      </c>
      <c r="C309" s="16">
        <v>12</v>
      </c>
      <c r="D309" s="16">
        <v>2001</v>
      </c>
      <c r="E309" s="25">
        <v>37250</v>
      </c>
      <c r="F309" s="24" t="s">
        <v>308</v>
      </c>
      <c r="G309" s="23">
        <v>151452014.71420488</v>
      </c>
      <c r="H309" s="23">
        <v>80844760.31892474</v>
      </c>
      <c r="I309" s="23">
        <v>121834067.05350311</v>
      </c>
      <c r="J309" s="23">
        <f t="shared" si="4"/>
        <v>-29617947.660701767</v>
      </c>
    </row>
    <row r="310" spans="1:10" x14ac:dyDescent="0.2">
      <c r="A310" s="19">
        <v>315</v>
      </c>
      <c r="B310" s="17">
        <v>2</v>
      </c>
      <c r="C310" s="16">
        <v>10</v>
      </c>
      <c r="D310" s="16">
        <v>2015</v>
      </c>
      <c r="E310" s="25">
        <v>42279</v>
      </c>
      <c r="F310" s="24" t="s">
        <v>309</v>
      </c>
      <c r="G310" s="23">
        <v>111487869.89463417</v>
      </c>
      <c r="H310" s="23">
        <v>235810949.07498804</v>
      </c>
      <c r="I310" s="23">
        <v>685291063.09208369</v>
      </c>
      <c r="J310" s="23">
        <f t="shared" si="4"/>
        <v>573803193.19744956</v>
      </c>
    </row>
    <row r="311" spans="1:10" x14ac:dyDescent="0.2">
      <c r="A311" s="19">
        <v>316</v>
      </c>
      <c r="B311" s="17">
        <v>16</v>
      </c>
      <c r="C311" s="16">
        <v>7</v>
      </c>
      <c r="D311" s="16">
        <v>2004</v>
      </c>
      <c r="E311" s="25">
        <v>38184</v>
      </c>
      <c r="F311" s="24" t="s">
        <v>310</v>
      </c>
      <c r="G311" s="23">
        <v>136111378.03590286</v>
      </c>
      <c r="H311" s="23">
        <v>187705397.91941395</v>
      </c>
      <c r="I311" s="23">
        <v>451928126.08033264</v>
      </c>
      <c r="J311" s="23">
        <f t="shared" si="4"/>
        <v>315816748.04442978</v>
      </c>
    </row>
    <row r="312" spans="1:10" x14ac:dyDescent="0.2">
      <c r="A312" s="19">
        <v>317</v>
      </c>
      <c r="B312" s="17">
        <v>17</v>
      </c>
      <c r="C312" s="16">
        <v>12</v>
      </c>
      <c r="D312" s="16">
        <v>1999</v>
      </c>
      <c r="E312" s="25">
        <v>36511</v>
      </c>
      <c r="F312" s="24" t="s">
        <v>311</v>
      </c>
      <c r="G312" s="23">
        <v>153175846.70231727</v>
      </c>
      <c r="H312" s="23">
        <v>204256671.3087106</v>
      </c>
      <c r="I312" s="23">
        <v>435916904.22612</v>
      </c>
      <c r="J312" s="23">
        <f t="shared" si="4"/>
        <v>282741057.52380276</v>
      </c>
    </row>
    <row r="313" spans="1:10" x14ac:dyDescent="0.2">
      <c r="A313" s="19">
        <v>318</v>
      </c>
      <c r="B313" s="17">
        <v>25</v>
      </c>
      <c r="C313" s="16">
        <v>11</v>
      </c>
      <c r="D313" s="16">
        <v>2009</v>
      </c>
      <c r="E313" s="25">
        <v>40142</v>
      </c>
      <c r="F313" s="24" t="s">
        <v>312</v>
      </c>
      <c r="G313" s="23">
        <v>119167452.50312023</v>
      </c>
      <c r="H313" s="23">
        <v>118487515.93205288</v>
      </c>
      <c r="I313" s="23">
        <v>307562544.48842973</v>
      </c>
      <c r="J313" s="23">
        <f t="shared" si="4"/>
        <v>188395091.98530948</v>
      </c>
    </row>
    <row r="314" spans="1:10" x14ac:dyDescent="0.2">
      <c r="A314" s="19">
        <v>319</v>
      </c>
      <c r="B314" s="17">
        <v>7</v>
      </c>
      <c r="C314" s="16">
        <v>3</v>
      </c>
      <c r="D314" s="16">
        <v>2008</v>
      </c>
      <c r="E314" s="25">
        <v>39514</v>
      </c>
      <c r="F314" s="24" t="s">
        <v>313</v>
      </c>
      <c r="G314" s="23">
        <v>120731215.57828481</v>
      </c>
      <c r="H314" s="23">
        <v>108984874.32710932</v>
      </c>
      <c r="I314" s="23">
        <v>309377394.05081302</v>
      </c>
      <c r="J314" s="23">
        <f t="shared" si="4"/>
        <v>188646178.47252822</v>
      </c>
    </row>
    <row r="315" spans="1:10" x14ac:dyDescent="0.2">
      <c r="A315" s="19">
        <v>320</v>
      </c>
      <c r="B315" s="17">
        <v>22</v>
      </c>
      <c r="C315" s="16">
        <v>7</v>
      </c>
      <c r="D315" s="16">
        <v>2016</v>
      </c>
      <c r="E315" s="25">
        <v>42573</v>
      </c>
      <c r="F315" s="24" t="s">
        <v>314</v>
      </c>
      <c r="G315" s="23">
        <v>107134227.93689847</v>
      </c>
      <c r="H315" s="23">
        <v>65365151.441860475</v>
      </c>
      <c r="I315" s="23">
        <v>412050114.17874485</v>
      </c>
      <c r="J315" s="23">
        <f t="shared" si="4"/>
        <v>304915886.24184638</v>
      </c>
    </row>
    <row r="316" spans="1:10" x14ac:dyDescent="0.2">
      <c r="A316" s="19">
        <v>321</v>
      </c>
      <c r="B316" s="17">
        <v>27</v>
      </c>
      <c r="C316" s="16">
        <v>4</v>
      </c>
      <c r="D316" s="16">
        <v>2001</v>
      </c>
      <c r="E316" s="25">
        <v>37008</v>
      </c>
      <c r="F316" s="24" t="s">
        <v>315</v>
      </c>
      <c r="G316" s="23">
        <v>145729197.28660259</v>
      </c>
      <c r="H316" s="23">
        <v>9316191.3910062183</v>
      </c>
      <c r="I316" s="23">
        <v>14385233.013629168</v>
      </c>
      <c r="J316" s="23">
        <f t="shared" si="4"/>
        <v>-131343964.27297342</v>
      </c>
    </row>
    <row r="317" spans="1:10" x14ac:dyDescent="0.2">
      <c r="A317" s="19">
        <v>323</v>
      </c>
      <c r="B317" s="17">
        <v>9</v>
      </c>
      <c r="C317" s="16">
        <v>6</v>
      </c>
      <c r="D317" s="16">
        <v>2000</v>
      </c>
      <c r="E317" s="25">
        <v>36686</v>
      </c>
      <c r="F317" s="24" t="s">
        <v>317</v>
      </c>
      <c r="G317" s="23">
        <v>147112022.62180975</v>
      </c>
      <c r="H317" s="23">
        <v>144752260.33150813</v>
      </c>
      <c r="I317" s="23">
        <v>331312521.35238975</v>
      </c>
      <c r="J317" s="23">
        <f t="shared" si="4"/>
        <v>184200498.73058</v>
      </c>
    </row>
    <row r="318" spans="1:10" x14ac:dyDescent="0.2">
      <c r="A318" s="19">
        <v>324</v>
      </c>
      <c r="B318" s="17">
        <v>5</v>
      </c>
      <c r="C318" s="16">
        <v>5</v>
      </c>
      <c r="D318" s="16">
        <v>2000</v>
      </c>
      <c r="E318" s="25">
        <v>36651</v>
      </c>
      <c r="F318" s="24" t="s">
        <v>318</v>
      </c>
      <c r="G318" s="23">
        <v>147454559.76676387</v>
      </c>
      <c r="H318" s="23">
        <v>268687697.49151605</v>
      </c>
      <c r="I318" s="23">
        <v>655219067.75390673</v>
      </c>
      <c r="J318" s="23">
        <f t="shared" si="4"/>
        <v>507764507.98714286</v>
      </c>
    </row>
    <row r="319" spans="1:10" x14ac:dyDescent="0.2">
      <c r="A319" s="19">
        <v>325</v>
      </c>
      <c r="B319" s="17">
        <v>23</v>
      </c>
      <c r="C319" s="16">
        <v>5</v>
      </c>
      <c r="D319" s="16">
        <v>2013</v>
      </c>
      <c r="E319" s="25">
        <v>41417</v>
      </c>
      <c r="F319" s="24" t="s">
        <v>319</v>
      </c>
      <c r="G319" s="23">
        <v>108559775.91276912</v>
      </c>
      <c r="H319" s="23">
        <v>118256453.14287923</v>
      </c>
      <c r="I319" s="23">
        <v>381540259.19151735</v>
      </c>
      <c r="J319" s="23">
        <f t="shared" si="4"/>
        <v>272980483.27874821</v>
      </c>
    </row>
    <row r="320" spans="1:10" x14ac:dyDescent="0.2">
      <c r="A320" s="19">
        <v>327</v>
      </c>
      <c r="B320" s="17">
        <v>1</v>
      </c>
      <c r="C320" s="16">
        <v>7</v>
      </c>
      <c r="D320" s="16">
        <v>2009</v>
      </c>
      <c r="E320" s="25">
        <v>39995</v>
      </c>
      <c r="F320" s="24" t="s">
        <v>321</v>
      </c>
      <c r="G320" s="23">
        <v>116858976.74029839</v>
      </c>
      <c r="H320" s="23">
        <v>110707771.02395624</v>
      </c>
      <c r="I320" s="23">
        <v>242020879.54535154</v>
      </c>
      <c r="J320" s="23">
        <f t="shared" si="4"/>
        <v>125161902.80505314</v>
      </c>
    </row>
    <row r="321" spans="1:10" x14ac:dyDescent="0.2">
      <c r="A321" s="19">
        <v>328</v>
      </c>
      <c r="B321" s="17">
        <v>17</v>
      </c>
      <c r="C321" s="16">
        <v>11</v>
      </c>
      <c r="D321" s="16">
        <v>2006</v>
      </c>
      <c r="E321" s="25">
        <v>39038</v>
      </c>
      <c r="F321" s="24" t="s">
        <v>5411</v>
      </c>
      <c r="G321" s="23">
        <v>124282570.71960299</v>
      </c>
      <c r="H321" s="23">
        <v>203926984.7890819</v>
      </c>
      <c r="I321" s="23">
        <v>724275302.54033256</v>
      </c>
      <c r="J321" s="23">
        <f t="shared" si="4"/>
        <v>599992731.82072961</v>
      </c>
    </row>
    <row r="322" spans="1:10" x14ac:dyDescent="0.2">
      <c r="A322" s="19">
        <v>329</v>
      </c>
      <c r="B322" s="17">
        <v>21</v>
      </c>
      <c r="C322" s="16">
        <v>6</v>
      </c>
      <c r="D322" s="16">
        <v>2002</v>
      </c>
      <c r="E322" s="25">
        <v>37428</v>
      </c>
      <c r="F322" s="24" t="s">
        <v>323</v>
      </c>
      <c r="G322" s="23">
        <v>139204769.31628683</v>
      </c>
      <c r="H322" s="23">
        <v>180181077.02371317</v>
      </c>
      <c r="I322" s="23">
        <v>489706975.85639805</v>
      </c>
      <c r="J322" s="23">
        <f t="shared" si="4"/>
        <v>350502206.54011118</v>
      </c>
    </row>
    <row r="323" spans="1:10" x14ac:dyDescent="0.2">
      <c r="A323" s="19">
        <v>330</v>
      </c>
      <c r="B323" s="17">
        <v>26</v>
      </c>
      <c r="C323" s="16">
        <v>10</v>
      </c>
      <c r="D323" s="16">
        <v>2012</v>
      </c>
      <c r="E323" s="25">
        <v>41208</v>
      </c>
      <c r="F323" s="24" t="s">
        <v>324</v>
      </c>
      <c r="G323" s="23">
        <v>108262419.10451891</v>
      </c>
      <c r="H323" s="23">
        <v>28772618.671208777</v>
      </c>
      <c r="I323" s="23">
        <v>138695997.68683669</v>
      </c>
      <c r="J323" s="23">
        <f t="shared" ref="J323:J386" si="5">I323-G323</f>
        <v>30433578.582317784</v>
      </c>
    </row>
    <row r="324" spans="1:10" x14ac:dyDescent="0.2">
      <c r="A324" s="19">
        <v>331</v>
      </c>
      <c r="B324" s="17">
        <v>15</v>
      </c>
      <c r="C324" s="16">
        <v>11</v>
      </c>
      <c r="D324" s="16">
        <v>2002</v>
      </c>
      <c r="E324" s="25">
        <v>37575</v>
      </c>
      <c r="F324" s="24" t="s">
        <v>325</v>
      </c>
      <c r="G324" s="23">
        <v>135421400.99282956</v>
      </c>
      <c r="H324" s="23">
        <v>354787657.52741313</v>
      </c>
      <c r="I324" s="23">
        <v>1190326534.8044455</v>
      </c>
      <c r="J324" s="23">
        <f t="shared" si="5"/>
        <v>1054905133.8116159</v>
      </c>
    </row>
    <row r="325" spans="1:10" x14ac:dyDescent="0.2">
      <c r="A325" s="19">
        <v>332</v>
      </c>
      <c r="B325" s="17">
        <v>2</v>
      </c>
      <c r="C325" s="16">
        <v>7</v>
      </c>
      <c r="D325" s="16">
        <v>1991</v>
      </c>
      <c r="E325" s="25">
        <v>33421</v>
      </c>
      <c r="F325" s="24" t="s">
        <v>326</v>
      </c>
      <c r="G325" s="23">
        <v>180263582.96622616</v>
      </c>
      <c r="H325" s="23">
        <v>366771685.7231645</v>
      </c>
      <c r="I325" s="23">
        <v>929114247.46852434</v>
      </c>
      <c r="J325" s="23">
        <f t="shared" si="5"/>
        <v>748850664.50229812</v>
      </c>
    </row>
    <row r="326" spans="1:10" x14ac:dyDescent="0.2">
      <c r="A326" s="19">
        <v>333</v>
      </c>
      <c r="B326" s="17">
        <v>16</v>
      </c>
      <c r="C326" s="16">
        <v>6</v>
      </c>
      <c r="D326" s="16">
        <v>1995</v>
      </c>
      <c r="E326" s="25">
        <v>34866</v>
      </c>
      <c r="F326" s="24" t="s">
        <v>327</v>
      </c>
      <c r="G326" s="23">
        <v>160996065.57377049</v>
      </c>
      <c r="H326" s="23">
        <v>296282849.75165898</v>
      </c>
      <c r="I326" s="23">
        <v>541798681.34908855</v>
      </c>
      <c r="J326" s="23">
        <f t="shared" si="5"/>
        <v>380802615.77531803</v>
      </c>
    </row>
    <row r="327" spans="1:10" x14ac:dyDescent="0.2">
      <c r="A327" s="19">
        <v>334</v>
      </c>
      <c r="B327" s="17">
        <v>27</v>
      </c>
      <c r="C327" s="16">
        <v>7</v>
      </c>
      <c r="D327" s="16">
        <v>2001</v>
      </c>
      <c r="E327" s="25">
        <v>37099</v>
      </c>
      <c r="F327" s="24" t="s">
        <v>328</v>
      </c>
      <c r="G327" s="23">
        <v>138320563.38028169</v>
      </c>
      <c r="H327" s="23">
        <v>248993252.91864789</v>
      </c>
      <c r="I327" s="23">
        <v>501013319.39752114</v>
      </c>
      <c r="J327" s="23">
        <f t="shared" si="5"/>
        <v>362692756.01723945</v>
      </c>
    </row>
    <row r="328" spans="1:10" x14ac:dyDescent="0.2">
      <c r="A328" s="19">
        <v>335</v>
      </c>
      <c r="B328" s="17">
        <v>19</v>
      </c>
      <c r="C328" s="16">
        <v>11</v>
      </c>
      <c r="D328" s="16">
        <v>2004</v>
      </c>
      <c r="E328" s="25">
        <v>38310</v>
      </c>
      <c r="F328" s="24" t="s">
        <v>329</v>
      </c>
      <c r="G328" s="23">
        <v>128543979.05759163</v>
      </c>
      <c r="H328" s="23">
        <v>222387513.53946596</v>
      </c>
      <c r="I328" s="23">
        <v>425896294.76329845</v>
      </c>
      <c r="J328" s="23">
        <f t="shared" si="5"/>
        <v>297352315.70570683</v>
      </c>
    </row>
    <row r="329" spans="1:10" x14ac:dyDescent="0.2">
      <c r="A329" s="19">
        <v>336</v>
      </c>
      <c r="B329" s="17">
        <v>25</v>
      </c>
      <c r="C329" s="16">
        <v>12</v>
      </c>
      <c r="D329" s="16">
        <v>2012</v>
      </c>
      <c r="E329" s="25">
        <v>41268</v>
      </c>
      <c r="F329" s="24" t="s">
        <v>330</v>
      </c>
      <c r="G329" s="23">
        <v>106932896.63372546</v>
      </c>
      <c r="H329" s="23">
        <v>174092566.45330814</v>
      </c>
      <c r="I329" s="23">
        <v>481142775.13877124</v>
      </c>
      <c r="J329" s="23">
        <f t="shared" si="5"/>
        <v>374209878.50504577</v>
      </c>
    </row>
    <row r="330" spans="1:10" x14ac:dyDescent="0.2">
      <c r="A330" s="19">
        <v>337</v>
      </c>
      <c r="B330" s="17">
        <v>22</v>
      </c>
      <c r="C330" s="16">
        <v>12</v>
      </c>
      <c r="D330" s="16">
        <v>2010</v>
      </c>
      <c r="E330" s="25">
        <v>40534</v>
      </c>
      <c r="F330" s="24" t="s">
        <v>331</v>
      </c>
      <c r="G330" s="23">
        <v>112017574.67640606</v>
      </c>
      <c r="H330" s="23">
        <v>166277319.60361168</v>
      </c>
      <c r="I330" s="23">
        <v>347983238.71313405</v>
      </c>
      <c r="J330" s="23">
        <f t="shared" si="5"/>
        <v>235965664.03672799</v>
      </c>
    </row>
    <row r="331" spans="1:10" x14ac:dyDescent="0.2">
      <c r="A331" s="19">
        <v>338</v>
      </c>
      <c r="B331" s="17">
        <v>15</v>
      </c>
      <c r="C331" s="16">
        <v>7</v>
      </c>
      <c r="D331" s="16">
        <v>1994</v>
      </c>
      <c r="E331" s="25">
        <v>34530</v>
      </c>
      <c r="F331" s="24" t="s">
        <v>332</v>
      </c>
      <c r="G331" s="23">
        <v>165444070.08086252</v>
      </c>
      <c r="H331" s="23">
        <v>242015574.57081535</v>
      </c>
      <c r="I331" s="23">
        <v>604367188.00539076</v>
      </c>
      <c r="J331" s="23">
        <f t="shared" si="5"/>
        <v>438923117.92452824</v>
      </c>
    </row>
    <row r="332" spans="1:10" x14ac:dyDescent="0.2">
      <c r="A332" s="19">
        <v>339</v>
      </c>
      <c r="B332" s="17">
        <v>2</v>
      </c>
      <c r="C332" s="16">
        <v>11</v>
      </c>
      <c r="D332" s="16">
        <v>2007</v>
      </c>
      <c r="E332" s="25">
        <v>39388</v>
      </c>
      <c r="F332" s="24" t="s">
        <v>333</v>
      </c>
      <c r="G332" s="23">
        <v>116815350.87093259</v>
      </c>
      <c r="H332" s="23">
        <v>152052286.76665384</v>
      </c>
      <c r="I332" s="23">
        <v>313048150.70946872</v>
      </c>
      <c r="J332" s="23">
        <f t="shared" si="5"/>
        <v>196232799.83853614</v>
      </c>
    </row>
    <row r="333" spans="1:10" x14ac:dyDescent="0.2">
      <c r="A333" s="19">
        <v>340</v>
      </c>
      <c r="B333" s="17">
        <v>18</v>
      </c>
      <c r="C333" s="16">
        <v>9</v>
      </c>
      <c r="D333" s="16">
        <v>2009</v>
      </c>
      <c r="E333" s="25">
        <v>40074</v>
      </c>
      <c r="F333" s="24" t="s">
        <v>334</v>
      </c>
      <c r="G333" s="23">
        <v>113682519.25044799</v>
      </c>
      <c r="H333" s="23">
        <v>141955674.41496235</v>
      </c>
      <c r="I333" s="23">
        <v>269231669.4959138</v>
      </c>
      <c r="J333" s="23">
        <f t="shared" si="5"/>
        <v>155549150.24546582</v>
      </c>
    </row>
    <row r="334" spans="1:10" x14ac:dyDescent="0.2">
      <c r="A334" s="19">
        <v>341</v>
      </c>
      <c r="B334" s="17">
        <v>6</v>
      </c>
      <c r="C334" s="16">
        <v>8</v>
      </c>
      <c r="D334" s="16">
        <v>2010</v>
      </c>
      <c r="E334" s="25">
        <v>40396</v>
      </c>
      <c r="F334" s="24" t="s">
        <v>335</v>
      </c>
      <c r="G334" s="23">
        <v>112462439.07801679</v>
      </c>
      <c r="H334" s="23">
        <v>134077695.12707502</v>
      </c>
      <c r="I334" s="23">
        <v>192239323.43586245</v>
      </c>
      <c r="J334" s="23">
        <f t="shared" si="5"/>
        <v>79776884.357845664</v>
      </c>
    </row>
    <row r="335" spans="1:10" x14ac:dyDescent="0.2">
      <c r="A335" s="19">
        <v>342</v>
      </c>
      <c r="B335" s="17">
        <v>17</v>
      </c>
      <c r="C335" s="16">
        <v>12</v>
      </c>
      <c r="D335" s="16">
        <v>2004</v>
      </c>
      <c r="E335" s="25">
        <v>38338</v>
      </c>
      <c r="F335" s="24" t="s">
        <v>336</v>
      </c>
      <c r="G335" s="23">
        <v>129016815.55438779</v>
      </c>
      <c r="H335" s="23">
        <v>153048928.73737782</v>
      </c>
      <c r="I335" s="23">
        <v>274749080.69603783</v>
      </c>
      <c r="J335" s="23">
        <f t="shared" si="5"/>
        <v>145732265.14165002</v>
      </c>
    </row>
    <row r="336" spans="1:10" x14ac:dyDescent="0.2">
      <c r="A336" s="19">
        <v>343</v>
      </c>
      <c r="B336" s="17">
        <v>25</v>
      </c>
      <c r="C336" s="16">
        <v>12</v>
      </c>
      <c r="D336" s="16">
        <v>2013</v>
      </c>
      <c r="E336" s="25">
        <v>41633</v>
      </c>
      <c r="F336" s="24" t="s">
        <v>337</v>
      </c>
      <c r="G336" s="23">
        <v>105350806.05366254</v>
      </c>
      <c r="H336" s="23">
        <v>123155823.41132551</v>
      </c>
      <c r="I336" s="23">
        <v>410731623.7137512</v>
      </c>
      <c r="J336" s="23">
        <f t="shared" si="5"/>
        <v>305380817.66008866</v>
      </c>
    </row>
    <row r="337" spans="1:10" x14ac:dyDescent="0.2">
      <c r="A337" s="19">
        <v>344</v>
      </c>
      <c r="B337" s="17">
        <v>24</v>
      </c>
      <c r="C337" s="16">
        <v>5</v>
      </c>
      <c r="D337" s="16">
        <v>2013</v>
      </c>
      <c r="E337" s="25">
        <v>41418</v>
      </c>
      <c r="F337" s="24" t="s">
        <v>338</v>
      </c>
      <c r="G337" s="23">
        <v>105397840.69200885</v>
      </c>
      <c r="H337" s="23">
        <v>113322369.16850761</v>
      </c>
      <c r="I337" s="23">
        <v>276979666.27263522</v>
      </c>
      <c r="J337" s="23">
        <f t="shared" si="5"/>
        <v>171581825.58062637</v>
      </c>
    </row>
    <row r="338" spans="1:10" x14ac:dyDescent="0.2">
      <c r="A338" s="19">
        <v>345</v>
      </c>
      <c r="B338" s="17">
        <v>21</v>
      </c>
      <c r="C338" s="16">
        <v>6</v>
      </c>
      <c r="D338" s="16">
        <v>1996</v>
      </c>
      <c r="E338" s="25">
        <v>35237</v>
      </c>
      <c r="F338" s="24" t="s">
        <v>339</v>
      </c>
      <c r="G338" s="23">
        <v>156680918.95341417</v>
      </c>
      <c r="H338" s="23">
        <v>158710817.40062541</v>
      </c>
      <c r="I338" s="23">
        <v>367260074.02680284</v>
      </c>
      <c r="J338" s="23">
        <f t="shared" si="5"/>
        <v>210579155.07338867</v>
      </c>
    </row>
    <row r="339" spans="1:10" x14ac:dyDescent="0.2">
      <c r="A339" s="19">
        <v>346</v>
      </c>
      <c r="B339" s="17">
        <v>21</v>
      </c>
      <c r="C339" s="16">
        <v>6</v>
      </c>
      <c r="D339" s="16">
        <v>1996</v>
      </c>
      <c r="E339" s="25">
        <v>35237</v>
      </c>
      <c r="F339" s="24" t="s">
        <v>340</v>
      </c>
      <c r="G339" s="23">
        <v>156680918.95341417</v>
      </c>
      <c r="H339" s="23">
        <v>156898471.97619018</v>
      </c>
      <c r="I339" s="23">
        <v>509996391.19336319</v>
      </c>
      <c r="J339" s="23">
        <f t="shared" si="5"/>
        <v>353315472.23994899</v>
      </c>
    </row>
    <row r="340" spans="1:10" x14ac:dyDescent="0.2">
      <c r="A340" s="19">
        <v>347</v>
      </c>
      <c r="B340" s="17">
        <v>15</v>
      </c>
      <c r="C340" s="16">
        <v>12</v>
      </c>
      <c r="D340" s="16">
        <v>2000</v>
      </c>
      <c r="E340" s="25">
        <v>36875</v>
      </c>
      <c r="F340" s="24" t="s">
        <v>341</v>
      </c>
      <c r="G340" s="23">
        <v>141102873.56321841</v>
      </c>
      <c r="H340" s="23">
        <v>126000030.49647702</v>
      </c>
      <c r="I340" s="23">
        <v>238882329.34705174</v>
      </c>
      <c r="J340" s="23">
        <f t="shared" si="5"/>
        <v>97779455.783833325</v>
      </c>
    </row>
    <row r="341" spans="1:10" x14ac:dyDescent="0.2">
      <c r="A341" s="19">
        <v>348</v>
      </c>
      <c r="B341" s="17">
        <v>17</v>
      </c>
      <c r="C341" s="16">
        <v>8</v>
      </c>
      <c r="D341" s="16">
        <v>2012</v>
      </c>
      <c r="E341" s="25">
        <v>41138</v>
      </c>
      <c r="F341" s="24" t="s">
        <v>342</v>
      </c>
      <c r="G341" s="23">
        <v>106571779.54587875</v>
      </c>
      <c r="H341" s="23">
        <v>90616057.330086514</v>
      </c>
      <c r="I341" s="23">
        <v>332481844.93319273</v>
      </c>
      <c r="J341" s="23">
        <f t="shared" si="5"/>
        <v>225910065.38731396</v>
      </c>
    </row>
    <row r="342" spans="1:10" x14ac:dyDescent="0.2">
      <c r="A342" s="19">
        <v>349</v>
      </c>
      <c r="B342" s="17">
        <v>16</v>
      </c>
      <c r="C342" s="16">
        <v>10</v>
      </c>
      <c r="D342" s="16">
        <v>2009</v>
      </c>
      <c r="E342" s="25">
        <v>40102</v>
      </c>
      <c r="F342" s="24" t="s">
        <v>343</v>
      </c>
      <c r="G342" s="23">
        <v>113573136.82769212</v>
      </c>
      <c r="H342" s="23">
        <v>87716471.152680442</v>
      </c>
      <c r="I342" s="23">
        <v>112577845.45749085</v>
      </c>
      <c r="J342" s="23">
        <f t="shared" si="5"/>
        <v>-995291.37020127475</v>
      </c>
    </row>
    <row r="343" spans="1:10" x14ac:dyDescent="0.2">
      <c r="A343" s="19">
        <v>350</v>
      </c>
      <c r="B343" s="17">
        <v>15</v>
      </c>
      <c r="C343" s="16">
        <v>12</v>
      </c>
      <c r="D343" s="16">
        <v>2006</v>
      </c>
      <c r="E343" s="25">
        <v>39066</v>
      </c>
      <c r="F343" s="24" t="s">
        <v>344</v>
      </c>
      <c r="G343" s="23">
        <v>121664519.32606541</v>
      </c>
      <c r="H343" s="23">
        <v>91285087.163513377</v>
      </c>
      <c r="I343" s="23">
        <v>303538515.89041132</v>
      </c>
      <c r="J343" s="23">
        <f t="shared" si="5"/>
        <v>181873996.5643459</v>
      </c>
    </row>
    <row r="344" spans="1:10" x14ac:dyDescent="0.2">
      <c r="A344" s="19">
        <v>351</v>
      </c>
      <c r="B344" s="17">
        <v>25</v>
      </c>
      <c r="C344" s="16">
        <v>7</v>
      </c>
      <c r="D344" s="16">
        <v>2014</v>
      </c>
      <c r="E344" s="25">
        <v>41845</v>
      </c>
      <c r="F344" s="24" t="s">
        <v>5412</v>
      </c>
      <c r="G344" s="23">
        <v>103050996.85204618</v>
      </c>
      <c r="H344" s="23">
        <v>74906341.324935988</v>
      </c>
      <c r="I344" s="23">
        <v>250814392.95137882</v>
      </c>
      <c r="J344" s="23">
        <f t="shared" si="5"/>
        <v>147763396.09933263</v>
      </c>
    </row>
    <row r="345" spans="1:10" x14ac:dyDescent="0.2">
      <c r="A345" s="19">
        <v>352</v>
      </c>
      <c r="B345" s="17">
        <v>10</v>
      </c>
      <c r="C345" s="16">
        <v>12</v>
      </c>
      <c r="D345" s="16">
        <v>2010</v>
      </c>
      <c r="E345" s="25">
        <v>40522</v>
      </c>
      <c r="F345" s="24" t="s">
        <v>346</v>
      </c>
      <c r="G345" s="23">
        <v>112017574.67640606</v>
      </c>
      <c r="H345" s="23">
        <v>75758781.796992421</v>
      </c>
      <c r="I345" s="23">
        <v>312228119.41614389</v>
      </c>
      <c r="J345" s="23">
        <f t="shared" si="5"/>
        <v>200210544.73973784</v>
      </c>
    </row>
    <row r="346" spans="1:10" x14ac:dyDescent="0.2">
      <c r="A346" s="19">
        <v>353</v>
      </c>
      <c r="B346" s="17">
        <v>24</v>
      </c>
      <c r="C346" s="16">
        <v>11</v>
      </c>
      <c r="D346" s="16">
        <v>1999</v>
      </c>
      <c r="E346" s="25">
        <v>36488</v>
      </c>
      <c r="F346" s="24" t="s">
        <v>347</v>
      </c>
      <c r="G346" s="23">
        <v>145881758.7641117</v>
      </c>
      <c r="H346" s="23">
        <v>97578912.348882943</v>
      </c>
      <c r="I346" s="23">
        <v>309308680.1843434</v>
      </c>
      <c r="J346" s="23">
        <f t="shared" si="5"/>
        <v>163426921.4202317</v>
      </c>
    </row>
    <row r="347" spans="1:10" x14ac:dyDescent="0.2">
      <c r="A347" s="19">
        <v>354</v>
      </c>
      <c r="B347" s="17">
        <v>11</v>
      </c>
      <c r="C347" s="16">
        <v>6</v>
      </c>
      <c r="D347" s="16">
        <v>2004</v>
      </c>
      <c r="E347" s="25">
        <v>38149</v>
      </c>
      <c r="F347" s="24" t="s">
        <v>348</v>
      </c>
      <c r="G347" s="23">
        <v>129424881.39167108</v>
      </c>
      <c r="H347" s="23">
        <v>76976254.524707437</v>
      </c>
      <c r="I347" s="23">
        <v>124535171.83947814</v>
      </c>
      <c r="J347" s="23">
        <f t="shared" si="5"/>
        <v>-4889709.5521929413</v>
      </c>
    </row>
    <row r="348" spans="1:10" x14ac:dyDescent="0.2">
      <c r="A348" s="19">
        <v>355</v>
      </c>
      <c r="B348" s="17">
        <v>8</v>
      </c>
      <c r="C348" s="16">
        <v>6</v>
      </c>
      <c r="D348" s="16">
        <v>2007</v>
      </c>
      <c r="E348" s="25">
        <v>39241</v>
      </c>
      <c r="F348" s="24" t="s">
        <v>349</v>
      </c>
      <c r="G348" s="23">
        <v>117838561.66487484</v>
      </c>
      <c r="H348" s="23">
        <v>69368843.894879818</v>
      </c>
      <c r="I348" s="23">
        <v>171332254.62992916</v>
      </c>
      <c r="J348" s="23">
        <f t="shared" si="5"/>
        <v>53493692.965054318</v>
      </c>
    </row>
    <row r="349" spans="1:10" x14ac:dyDescent="0.2">
      <c r="A349" s="19">
        <v>356</v>
      </c>
      <c r="B349" s="17">
        <v>8</v>
      </c>
      <c r="C349" s="16">
        <v>12</v>
      </c>
      <c r="D349" s="16">
        <v>2006</v>
      </c>
      <c r="E349" s="25">
        <v>39059</v>
      </c>
      <c r="F349" s="24" t="s">
        <v>350</v>
      </c>
      <c r="G349" s="23">
        <v>121664519.32606541</v>
      </c>
      <c r="H349" s="23">
        <v>69808565.700713575</v>
      </c>
      <c r="I349" s="23">
        <v>208506117.73242816</v>
      </c>
      <c r="J349" s="23">
        <f t="shared" si="5"/>
        <v>86841598.406362757</v>
      </c>
    </row>
    <row r="350" spans="1:10" x14ac:dyDescent="0.2">
      <c r="A350" s="19">
        <v>357</v>
      </c>
      <c r="B350" s="17">
        <v>24</v>
      </c>
      <c r="C350" s="16">
        <v>9</v>
      </c>
      <c r="D350" s="16">
        <v>2010</v>
      </c>
      <c r="E350" s="25">
        <v>40445</v>
      </c>
      <c r="F350" s="24" t="s">
        <v>351</v>
      </c>
      <c r="G350" s="23">
        <v>112397053.63968888</v>
      </c>
      <c r="H350" s="23">
        <v>62577411.416674674</v>
      </c>
      <c r="I350" s="23">
        <v>157037473.35010231</v>
      </c>
      <c r="J350" s="23">
        <f t="shared" si="5"/>
        <v>44640419.710413426</v>
      </c>
    </row>
    <row r="351" spans="1:10" x14ac:dyDescent="0.2">
      <c r="A351" s="19">
        <v>358</v>
      </c>
      <c r="B351" s="17">
        <v>7</v>
      </c>
      <c r="C351" s="16">
        <v>11</v>
      </c>
      <c r="D351" s="16">
        <v>1997</v>
      </c>
      <c r="E351" s="25">
        <v>35741</v>
      </c>
      <c r="F351" s="24" t="s">
        <v>352</v>
      </c>
      <c r="G351" s="23">
        <v>152024148.60681114</v>
      </c>
      <c r="H351" s="23">
        <v>83262032.978873074</v>
      </c>
      <c r="I351" s="23">
        <v>184101243.96284831</v>
      </c>
      <c r="J351" s="23">
        <f t="shared" si="5"/>
        <v>32077095.35603717</v>
      </c>
    </row>
    <row r="352" spans="1:10" x14ac:dyDescent="0.2">
      <c r="A352" s="19">
        <v>359</v>
      </c>
      <c r="B352" s="17">
        <v>5</v>
      </c>
      <c r="C352" s="16">
        <v>6</v>
      </c>
      <c r="D352" s="16">
        <v>2009</v>
      </c>
      <c r="E352" s="25">
        <v>39969</v>
      </c>
      <c r="F352" s="24" t="s">
        <v>353</v>
      </c>
      <c r="G352" s="23">
        <v>113827987.00004172</v>
      </c>
      <c r="H352" s="23">
        <v>56274701.376632534</v>
      </c>
      <c r="I352" s="23">
        <v>79165818.036185697</v>
      </c>
      <c r="J352" s="23">
        <f t="shared" si="5"/>
        <v>-34662168.963856027</v>
      </c>
    </row>
    <row r="353" spans="1:10" x14ac:dyDescent="0.2">
      <c r="A353" s="19">
        <v>360</v>
      </c>
      <c r="B353" s="17">
        <v>25</v>
      </c>
      <c r="C353" s="16">
        <v>12</v>
      </c>
      <c r="D353" s="16">
        <v>2003</v>
      </c>
      <c r="E353" s="25">
        <v>37980</v>
      </c>
      <c r="F353" s="24" t="s">
        <v>5413</v>
      </c>
      <c r="G353" s="23">
        <v>133217037.43895821</v>
      </c>
      <c r="H353" s="23">
        <v>64500825.361638628</v>
      </c>
      <c r="I353" s="23">
        <v>126896535.11511122</v>
      </c>
      <c r="J353" s="23">
        <f t="shared" si="5"/>
        <v>-6320502.3238469958</v>
      </c>
    </row>
    <row r="354" spans="1:10" x14ac:dyDescent="0.2">
      <c r="A354" s="19">
        <v>361</v>
      </c>
      <c r="B354" s="17">
        <v>23</v>
      </c>
      <c r="C354" s="16">
        <v>7</v>
      </c>
      <c r="D354" s="16">
        <v>2004</v>
      </c>
      <c r="E354" s="25">
        <v>38191</v>
      </c>
      <c r="F354" s="24" t="s">
        <v>355</v>
      </c>
      <c r="G354" s="23">
        <v>129629883.84371701</v>
      </c>
      <c r="H354" s="23">
        <v>52114297.200110883</v>
      </c>
      <c r="I354" s="23">
        <v>106484959.3806811</v>
      </c>
      <c r="J354" s="23">
        <f t="shared" si="5"/>
        <v>-23144924.463035911</v>
      </c>
    </row>
    <row r="355" spans="1:10" x14ac:dyDescent="0.2">
      <c r="A355" s="19">
        <v>362</v>
      </c>
      <c r="B355" s="17">
        <v>15</v>
      </c>
      <c r="C355" s="16">
        <v>8</v>
      </c>
      <c r="D355" s="16">
        <v>2014</v>
      </c>
      <c r="E355" s="25">
        <v>41866</v>
      </c>
      <c r="F355" s="24" t="s">
        <v>356</v>
      </c>
      <c r="G355" s="23">
        <v>103223433.05921328</v>
      </c>
      <c r="H355" s="23">
        <v>40590079.883019693</v>
      </c>
      <c r="I355" s="23">
        <v>216213225.30473572</v>
      </c>
      <c r="J355" s="23">
        <f t="shared" si="5"/>
        <v>112989792.24552244</v>
      </c>
    </row>
    <row r="356" spans="1:10" x14ac:dyDescent="0.2">
      <c r="A356" s="19">
        <v>363</v>
      </c>
      <c r="B356" s="17">
        <v>27</v>
      </c>
      <c r="C356" s="16">
        <v>11</v>
      </c>
      <c r="D356" s="16">
        <v>2002</v>
      </c>
      <c r="E356" s="25">
        <v>37587</v>
      </c>
      <c r="F356" s="24" t="s">
        <v>357</v>
      </c>
      <c r="G356" s="23">
        <v>135421400.99282956</v>
      </c>
      <c r="H356" s="23">
        <v>51623388.293028124</v>
      </c>
      <c r="I356" s="23">
        <v>124316846.11141753</v>
      </c>
      <c r="J356" s="23">
        <f t="shared" si="5"/>
        <v>-11104554.881412029</v>
      </c>
    </row>
    <row r="357" spans="1:10" x14ac:dyDescent="0.2">
      <c r="A357" s="19">
        <v>364</v>
      </c>
      <c r="B357" s="17">
        <v>12</v>
      </c>
      <c r="C357" s="16">
        <v>3</v>
      </c>
      <c r="D357" s="16">
        <v>2010</v>
      </c>
      <c r="E357" s="25">
        <v>40249</v>
      </c>
      <c r="F357" s="24" t="s">
        <v>358</v>
      </c>
      <c r="G357" s="23">
        <v>112814350.89670131</v>
      </c>
      <c r="H357" s="23">
        <v>40046090.322164588</v>
      </c>
      <c r="I357" s="23">
        <v>110019961.9878602</v>
      </c>
      <c r="J357" s="23">
        <f t="shared" si="5"/>
        <v>-2794388.9088411033</v>
      </c>
    </row>
    <row r="358" spans="1:10" x14ac:dyDescent="0.2">
      <c r="A358" s="19">
        <v>365</v>
      </c>
      <c r="B358" s="17">
        <v>25</v>
      </c>
      <c r="C358" s="16">
        <v>12</v>
      </c>
      <c r="D358" s="16">
        <v>2015</v>
      </c>
      <c r="E358" s="25">
        <v>42363</v>
      </c>
      <c r="F358" s="24" t="s">
        <v>5414</v>
      </c>
      <c r="G358" s="23">
        <v>103802557.86914703</v>
      </c>
      <c r="H358" s="23">
        <v>29876951.496201247</v>
      </c>
      <c r="I358" s="23">
        <v>133003848.13592221</v>
      </c>
      <c r="J358" s="23">
        <f t="shared" si="5"/>
        <v>29201290.266775176</v>
      </c>
    </row>
    <row r="359" spans="1:10" x14ac:dyDescent="0.2">
      <c r="A359" s="19">
        <v>366</v>
      </c>
      <c r="B359" s="17">
        <v>11</v>
      </c>
      <c r="C359" s="16">
        <v>12</v>
      </c>
      <c r="D359" s="16">
        <v>2015</v>
      </c>
      <c r="E359" s="25">
        <v>42349</v>
      </c>
      <c r="F359" s="24" t="s">
        <v>360</v>
      </c>
      <c r="G359" s="23">
        <v>103802557.86914703</v>
      </c>
      <c r="H359" s="23">
        <v>25972186.802249234</v>
      </c>
      <c r="I359" s="23">
        <v>93859059.648671389</v>
      </c>
      <c r="J359" s="23">
        <f t="shared" si="5"/>
        <v>-9943498.2204756439</v>
      </c>
    </row>
    <row r="360" spans="1:10" x14ac:dyDescent="0.2">
      <c r="A360" s="19">
        <v>367</v>
      </c>
      <c r="B360" s="17">
        <v>18</v>
      </c>
      <c r="C360" s="16">
        <v>4</v>
      </c>
      <c r="D360" s="16">
        <v>2014</v>
      </c>
      <c r="E360" s="25">
        <v>41747</v>
      </c>
      <c r="F360" s="24" t="s">
        <v>361</v>
      </c>
      <c r="G360" s="23">
        <v>103563052.57474522</v>
      </c>
      <c r="H360" s="23">
        <v>23842605.973590303</v>
      </c>
      <c r="I360" s="23">
        <v>106710600.93516737</v>
      </c>
      <c r="J360" s="23">
        <f t="shared" si="5"/>
        <v>3147548.3604221493</v>
      </c>
    </row>
    <row r="361" spans="1:10" x14ac:dyDescent="0.2">
      <c r="A361" s="19">
        <v>368</v>
      </c>
      <c r="B361" s="17">
        <v>18</v>
      </c>
      <c r="C361" s="16">
        <v>2</v>
      </c>
      <c r="D361" s="16">
        <v>2005</v>
      </c>
      <c r="E361" s="25">
        <v>38401</v>
      </c>
      <c r="F361" s="24" t="s">
        <v>362</v>
      </c>
      <c r="G361" s="23">
        <v>128007820.64650677</v>
      </c>
      <c r="H361" s="23">
        <v>21784911.110625651</v>
      </c>
      <c r="I361" s="23">
        <v>76700266.167977065</v>
      </c>
      <c r="J361" s="23">
        <f t="shared" si="5"/>
        <v>-51307554.478529707</v>
      </c>
    </row>
    <row r="362" spans="1:10" x14ac:dyDescent="0.2">
      <c r="A362" s="19">
        <v>369</v>
      </c>
      <c r="B362" s="17">
        <v>16</v>
      </c>
      <c r="C362" s="16">
        <v>8</v>
      </c>
      <c r="D362" s="16">
        <v>2002</v>
      </c>
      <c r="E362" s="25">
        <v>37484</v>
      </c>
      <c r="F362" s="24" t="s">
        <v>363</v>
      </c>
      <c r="G362" s="23">
        <v>135871057.00055343</v>
      </c>
      <c r="H362" s="23">
        <v>5993410.9127725521</v>
      </c>
      <c r="I362" s="23">
        <v>9640044.7006364148</v>
      </c>
      <c r="J362" s="23">
        <f t="shared" si="5"/>
        <v>-126231012.29991701</v>
      </c>
    </row>
    <row r="363" spans="1:10" x14ac:dyDescent="0.2">
      <c r="A363" s="19">
        <v>370</v>
      </c>
      <c r="B363" s="17">
        <v>20</v>
      </c>
      <c r="C363" s="16">
        <v>1</v>
      </c>
      <c r="D363" s="16">
        <v>2012</v>
      </c>
      <c r="E363" s="25">
        <v>40928</v>
      </c>
      <c r="F363" s="24" t="s">
        <v>364</v>
      </c>
      <c r="G363" s="23">
        <v>108318002.33825248</v>
      </c>
      <c r="H363" s="23">
        <v>337339.08740211325</v>
      </c>
      <c r="I363" s="23">
        <v>106397542.57085566</v>
      </c>
      <c r="J363" s="23">
        <f t="shared" si="5"/>
        <v>-1920459.7673968226</v>
      </c>
    </row>
    <row r="364" spans="1:10" x14ac:dyDescent="0.2">
      <c r="A364" s="19">
        <v>372</v>
      </c>
      <c r="B364" s="17">
        <v>6</v>
      </c>
      <c r="C364" s="16">
        <v>11</v>
      </c>
      <c r="D364" s="16">
        <v>2015</v>
      </c>
      <c r="E364" s="25">
        <v>42314</v>
      </c>
      <c r="F364" s="24" t="s">
        <v>366</v>
      </c>
      <c r="G364" s="23">
        <v>102413375.97330366</v>
      </c>
      <c r="H364" s="23">
        <v>134666773.2257601</v>
      </c>
      <c r="I364" s="23">
        <v>259110018.43682373</v>
      </c>
      <c r="J364" s="23">
        <f t="shared" si="5"/>
        <v>156696642.46352005</v>
      </c>
    </row>
    <row r="365" spans="1:10" x14ac:dyDescent="0.2">
      <c r="A365" s="19">
        <v>373</v>
      </c>
      <c r="B365" s="17">
        <v>4</v>
      </c>
      <c r="C365" s="16">
        <v>5</v>
      </c>
      <c r="D365" s="16">
        <v>2001</v>
      </c>
      <c r="E365" s="25">
        <v>37015</v>
      </c>
      <c r="F365" s="24" t="s">
        <v>367</v>
      </c>
      <c r="G365" s="23">
        <v>135401586.94428813</v>
      </c>
      <c r="H365" s="23">
        <v>279103622.76398426</v>
      </c>
      <c r="I365" s="23">
        <v>601073059.87622404</v>
      </c>
      <c r="J365" s="23">
        <f t="shared" si="5"/>
        <v>465671472.93193591</v>
      </c>
    </row>
    <row r="366" spans="1:10" x14ac:dyDescent="0.2">
      <c r="A366" s="19">
        <v>374</v>
      </c>
      <c r="B366" s="17">
        <v>20</v>
      </c>
      <c r="C366" s="16">
        <v>12</v>
      </c>
      <c r="D366" s="16">
        <v>2002</v>
      </c>
      <c r="E366" s="25">
        <v>37610</v>
      </c>
      <c r="F366" s="24" t="s">
        <v>368</v>
      </c>
      <c r="G366" s="23">
        <v>131649215.03593145</v>
      </c>
      <c r="H366" s="23">
        <v>105496487.72526258</v>
      </c>
      <c r="I366" s="23">
        <v>248538274.3134273</v>
      </c>
      <c r="J366" s="23">
        <f t="shared" si="5"/>
        <v>116889059.27749585</v>
      </c>
    </row>
    <row r="367" spans="1:10" x14ac:dyDescent="0.2">
      <c r="A367" s="19">
        <v>375</v>
      </c>
      <c r="B367" s="17">
        <v>19</v>
      </c>
      <c r="C367" s="16">
        <v>5</v>
      </c>
      <c r="D367" s="16">
        <v>2017</v>
      </c>
      <c r="E367" s="25">
        <v>42874</v>
      </c>
      <c r="F367" s="24" t="s">
        <v>369</v>
      </c>
      <c r="G367" s="23">
        <v>97311531.34231998</v>
      </c>
      <c r="H367" s="23">
        <v>74500535.641245753</v>
      </c>
      <c r="I367" s="23">
        <v>239629175.42419288</v>
      </c>
      <c r="J367" s="23">
        <f t="shared" si="5"/>
        <v>142317644.08187288</v>
      </c>
    </row>
    <row r="368" spans="1:10" x14ac:dyDescent="0.2">
      <c r="A368" s="19">
        <v>376</v>
      </c>
      <c r="B368" s="17">
        <v>13</v>
      </c>
      <c r="C368" s="16">
        <v>3</v>
      </c>
      <c r="D368" s="16">
        <v>2015</v>
      </c>
      <c r="E368" s="25">
        <v>42076</v>
      </c>
      <c r="F368" s="24" t="s">
        <v>5415</v>
      </c>
      <c r="G368" s="23">
        <v>98781991.284055933</v>
      </c>
      <c r="H368" s="23">
        <v>209159275.77707428</v>
      </c>
      <c r="I368" s="23">
        <v>555832074.66238213</v>
      </c>
      <c r="J368" s="23">
        <f t="shared" si="5"/>
        <v>457050083.37832618</v>
      </c>
    </row>
    <row r="369" spans="1:10" x14ac:dyDescent="0.2">
      <c r="A369" s="19">
        <v>377</v>
      </c>
      <c r="B369" s="17">
        <v>13</v>
      </c>
      <c r="C369" s="16">
        <v>7</v>
      </c>
      <c r="D369" s="16">
        <v>2012</v>
      </c>
      <c r="E369" s="25">
        <v>41103</v>
      </c>
      <c r="F369" s="24" t="s">
        <v>371</v>
      </c>
      <c r="G369" s="23">
        <v>101806624.93889238</v>
      </c>
      <c r="H369" s="23">
        <v>172880340.68159875</v>
      </c>
      <c r="I369" s="23">
        <v>942799150.91444504</v>
      </c>
      <c r="J369" s="23">
        <f t="shared" si="5"/>
        <v>840992525.97555268</v>
      </c>
    </row>
    <row r="370" spans="1:10" x14ac:dyDescent="0.2">
      <c r="A370" s="19">
        <v>378</v>
      </c>
      <c r="B370" s="17">
        <v>28</v>
      </c>
      <c r="C370" s="16">
        <v>12</v>
      </c>
      <c r="D370" s="16">
        <v>2001</v>
      </c>
      <c r="E370" s="25">
        <v>37253</v>
      </c>
      <c r="F370" s="24" t="s">
        <v>372</v>
      </c>
      <c r="G370" s="23">
        <v>131999462.36559141</v>
      </c>
      <c r="H370" s="23">
        <v>150950062.44286928</v>
      </c>
      <c r="I370" s="23">
        <v>221885656.46924165</v>
      </c>
      <c r="J370" s="23">
        <f t="shared" si="5"/>
        <v>89886194.103650242</v>
      </c>
    </row>
    <row r="371" spans="1:10" x14ac:dyDescent="0.2">
      <c r="A371" s="19">
        <v>379</v>
      </c>
      <c r="B371" s="17">
        <v>27</v>
      </c>
      <c r="C371" s="16">
        <v>5</v>
      </c>
      <c r="D371" s="16">
        <v>2010</v>
      </c>
      <c r="E371" s="25">
        <v>40325</v>
      </c>
      <c r="F371" s="24" t="s">
        <v>373</v>
      </c>
      <c r="G371" s="23">
        <v>106904935.41970317</v>
      </c>
      <c r="H371" s="23">
        <v>107296198.48081841</v>
      </c>
      <c r="I371" s="23">
        <v>331608732.0159778</v>
      </c>
      <c r="J371" s="23">
        <f t="shared" si="5"/>
        <v>224703796.59627461</v>
      </c>
    </row>
    <row r="372" spans="1:10" x14ac:dyDescent="0.2">
      <c r="A372" s="19">
        <v>380</v>
      </c>
      <c r="B372" s="17">
        <v>12</v>
      </c>
      <c r="C372" s="16">
        <v>2</v>
      </c>
      <c r="D372" s="16">
        <v>2010</v>
      </c>
      <c r="E372" s="25">
        <v>40221</v>
      </c>
      <c r="F372" s="24" t="s">
        <v>374</v>
      </c>
      <c r="G372" s="23">
        <v>107613718.67805353</v>
      </c>
      <c r="H372" s="23">
        <v>100554601.96389699</v>
      </c>
      <c r="I372" s="23">
        <v>252666673.74242067</v>
      </c>
      <c r="J372" s="23">
        <f t="shared" si="5"/>
        <v>145052955.06436715</v>
      </c>
    </row>
    <row r="373" spans="1:10" x14ac:dyDescent="0.2">
      <c r="A373" s="19">
        <v>381</v>
      </c>
      <c r="B373" s="17">
        <v>10</v>
      </c>
      <c r="C373" s="16">
        <v>8</v>
      </c>
      <c r="D373" s="16">
        <v>2012</v>
      </c>
      <c r="E373" s="25">
        <v>41131</v>
      </c>
      <c r="F373" s="24" t="s">
        <v>375</v>
      </c>
      <c r="G373" s="23">
        <v>101243190.56858481</v>
      </c>
      <c r="H373" s="23">
        <v>92619131.475412264</v>
      </c>
      <c r="I373" s="23">
        <v>111802051.79367043</v>
      </c>
      <c r="J373" s="23">
        <f t="shared" si="5"/>
        <v>10558861.225085616</v>
      </c>
    </row>
    <row r="374" spans="1:10" x14ac:dyDescent="0.2">
      <c r="A374" s="19">
        <v>382</v>
      </c>
      <c r="B374" s="17">
        <v>12</v>
      </c>
      <c r="C374" s="16">
        <v>11</v>
      </c>
      <c r="D374" s="16">
        <v>2010</v>
      </c>
      <c r="E374" s="25">
        <v>40494</v>
      </c>
      <c r="F374" s="24" t="s">
        <v>376</v>
      </c>
      <c r="G374" s="23">
        <v>106599566.73354571</v>
      </c>
      <c r="H374" s="23">
        <v>91521834.512771755</v>
      </c>
      <c r="I374" s="23">
        <v>190209095.53374952</v>
      </c>
      <c r="J374" s="23">
        <f t="shared" si="5"/>
        <v>83609528.800203815</v>
      </c>
    </row>
    <row r="375" spans="1:10" x14ac:dyDescent="0.2">
      <c r="A375" s="19">
        <v>383</v>
      </c>
      <c r="B375" s="17">
        <v>9</v>
      </c>
      <c r="C375" s="16">
        <v>5</v>
      </c>
      <c r="D375" s="16">
        <v>1997</v>
      </c>
      <c r="E375" s="25">
        <v>35559</v>
      </c>
      <c r="F375" s="24" t="s">
        <v>377</v>
      </c>
      <c r="G375" s="23">
        <v>145685852.59212992</v>
      </c>
      <c r="H375" s="23">
        <v>97488160.320911929</v>
      </c>
      <c r="I375" s="23">
        <v>404698063.09780765</v>
      </c>
      <c r="J375" s="23">
        <f t="shared" si="5"/>
        <v>259012210.50567773</v>
      </c>
    </row>
    <row r="376" spans="1:10" x14ac:dyDescent="0.2">
      <c r="A376" s="19">
        <v>384</v>
      </c>
      <c r="B376" s="17">
        <v>31</v>
      </c>
      <c r="C376" s="16">
        <v>3</v>
      </c>
      <c r="D376" s="16">
        <v>2000</v>
      </c>
      <c r="E376" s="25">
        <v>36616</v>
      </c>
      <c r="F376" s="24" t="s">
        <v>378</v>
      </c>
      <c r="G376" s="23">
        <v>136240099.29906544</v>
      </c>
      <c r="H376" s="23">
        <v>72856416.624176413</v>
      </c>
      <c r="I376" s="23">
        <v>94220784.462616831</v>
      </c>
      <c r="J376" s="23">
        <f t="shared" si="5"/>
        <v>-42019314.83644861</v>
      </c>
    </row>
    <row r="377" spans="1:10" x14ac:dyDescent="0.2">
      <c r="A377" s="19">
        <v>385</v>
      </c>
      <c r="B377" s="17">
        <v>11</v>
      </c>
      <c r="C377" s="16">
        <v>12</v>
      </c>
      <c r="D377" s="16">
        <v>2009</v>
      </c>
      <c r="E377" s="25">
        <v>40158</v>
      </c>
      <c r="F377" s="24" t="s">
        <v>379</v>
      </c>
      <c r="G377" s="23">
        <v>108008395.50078954</v>
      </c>
      <c r="H377" s="23">
        <v>50154814.916521959</v>
      </c>
      <c r="I377" s="23">
        <v>107888390.2148748</v>
      </c>
      <c r="J377" s="23">
        <f t="shared" si="5"/>
        <v>-120005.28591473401</v>
      </c>
    </row>
    <row r="378" spans="1:10" x14ac:dyDescent="0.2">
      <c r="A378" s="19">
        <v>386</v>
      </c>
      <c r="B378" s="17">
        <v>19</v>
      </c>
      <c r="C378" s="16">
        <v>8</v>
      </c>
      <c r="D378" s="16">
        <v>2016</v>
      </c>
      <c r="E378" s="25">
        <v>42601</v>
      </c>
      <c r="F378" s="24" t="s">
        <v>5416</v>
      </c>
      <c r="G378" s="23">
        <v>96842025.501455262</v>
      </c>
      <c r="H378" s="23">
        <v>26922569.338311557</v>
      </c>
      <c r="I378" s="23">
        <v>90445456.808622822</v>
      </c>
      <c r="J378" s="23">
        <f t="shared" si="5"/>
        <v>-6396568.6928324401</v>
      </c>
    </row>
    <row r="379" spans="1:10" x14ac:dyDescent="0.2">
      <c r="A379" s="19">
        <v>387</v>
      </c>
      <c r="B379" s="17">
        <v>6</v>
      </c>
      <c r="C379" s="16">
        <v>2</v>
      </c>
      <c r="D379" s="16">
        <v>2015</v>
      </c>
      <c r="E379" s="25">
        <v>42041</v>
      </c>
      <c r="F379" s="24" t="s">
        <v>381</v>
      </c>
      <c r="G379" s="23">
        <v>99369914.196368471</v>
      </c>
      <c r="H379" s="23">
        <v>18015519.634013854</v>
      </c>
      <c r="I379" s="23">
        <v>115711835.27549611</v>
      </c>
      <c r="J379" s="23">
        <f t="shared" si="5"/>
        <v>16341921.07912764</v>
      </c>
    </row>
    <row r="380" spans="1:10" x14ac:dyDescent="0.2">
      <c r="A380" s="19">
        <v>388</v>
      </c>
      <c r="B380" s="17">
        <v>30</v>
      </c>
      <c r="C380" s="16">
        <v>5</v>
      </c>
      <c r="D380" s="16">
        <v>2003</v>
      </c>
      <c r="E380" s="25">
        <v>37771</v>
      </c>
      <c r="F380" s="24" t="s">
        <v>382</v>
      </c>
      <c r="G380" s="23">
        <v>125769950.95367847</v>
      </c>
      <c r="H380" s="23">
        <v>509140002.14185286</v>
      </c>
      <c r="I380" s="23">
        <v>1252922084.4306812</v>
      </c>
      <c r="J380" s="23">
        <f t="shared" si="5"/>
        <v>1127152133.4770029</v>
      </c>
    </row>
    <row r="381" spans="1:10" x14ac:dyDescent="0.2">
      <c r="A381" s="19">
        <v>389</v>
      </c>
      <c r="B381" s="17">
        <v>17</v>
      </c>
      <c r="C381" s="16">
        <v>12</v>
      </c>
      <c r="D381" s="16">
        <v>2003</v>
      </c>
      <c r="E381" s="25">
        <v>37972</v>
      </c>
      <c r="F381" s="24" t="s">
        <v>383</v>
      </c>
      <c r="G381" s="23">
        <v>125224015.19262071</v>
      </c>
      <c r="H381" s="23">
        <v>503355120.72542048</v>
      </c>
      <c r="I381" s="23">
        <v>1520543716.1094899</v>
      </c>
      <c r="J381" s="23">
        <f t="shared" si="5"/>
        <v>1395319700.9168692</v>
      </c>
    </row>
    <row r="382" spans="1:10" x14ac:dyDescent="0.2">
      <c r="A382" s="19">
        <v>390</v>
      </c>
      <c r="B382" s="17">
        <v>18</v>
      </c>
      <c r="C382" s="16">
        <v>12</v>
      </c>
      <c r="D382" s="16">
        <v>2002</v>
      </c>
      <c r="E382" s="25">
        <v>37608</v>
      </c>
      <c r="F382" s="24" t="s">
        <v>384</v>
      </c>
      <c r="G382" s="23">
        <v>127577589.8286346</v>
      </c>
      <c r="H382" s="23">
        <v>464910359.32944167</v>
      </c>
      <c r="I382" s="23">
        <v>1268582211.9444721</v>
      </c>
      <c r="J382" s="23">
        <f t="shared" si="5"/>
        <v>1141004622.1158376</v>
      </c>
    </row>
    <row r="383" spans="1:10" x14ac:dyDescent="0.2">
      <c r="A383" s="19">
        <v>391</v>
      </c>
      <c r="B383" s="17">
        <v>15</v>
      </c>
      <c r="C383" s="16">
        <v>6</v>
      </c>
      <c r="D383" s="16">
        <v>2001</v>
      </c>
      <c r="E383" s="25">
        <v>37057</v>
      </c>
      <c r="F383" s="24" t="s">
        <v>385</v>
      </c>
      <c r="G383" s="23">
        <v>129656101.12359552</v>
      </c>
      <c r="H383" s="23">
        <v>180889823.96616292</v>
      </c>
      <c r="I383" s="23">
        <v>377009852.19671351</v>
      </c>
      <c r="J383" s="23">
        <f t="shared" si="5"/>
        <v>247353751.07311797</v>
      </c>
    </row>
    <row r="384" spans="1:10" x14ac:dyDescent="0.2">
      <c r="A384" s="19">
        <v>392</v>
      </c>
      <c r="B384" s="17">
        <v>13</v>
      </c>
      <c r="C384" s="16">
        <v>2</v>
      </c>
      <c r="D384" s="16">
        <v>2015</v>
      </c>
      <c r="E384" s="25">
        <v>42048</v>
      </c>
      <c r="F384" s="24" t="s">
        <v>386</v>
      </c>
      <c r="G384" s="23">
        <v>98323915.099564582</v>
      </c>
      <c r="H384" s="23">
        <v>134161647.45850836</v>
      </c>
      <c r="I384" s="23">
        <v>423171197.90542001</v>
      </c>
      <c r="J384" s="23">
        <f t="shared" si="5"/>
        <v>324847282.80585539</v>
      </c>
    </row>
    <row r="385" spans="1:10" x14ac:dyDescent="0.2">
      <c r="A385" s="19">
        <v>393</v>
      </c>
      <c r="B385" s="17">
        <v>18</v>
      </c>
      <c r="C385" s="16">
        <v>7</v>
      </c>
      <c r="D385" s="16">
        <v>2001</v>
      </c>
      <c r="E385" s="25">
        <v>37090</v>
      </c>
      <c r="F385" s="24" t="s">
        <v>387</v>
      </c>
      <c r="G385" s="23">
        <v>128638123.94366197</v>
      </c>
      <c r="H385" s="23">
        <v>250589990.92216903</v>
      </c>
      <c r="I385" s="23">
        <v>506114941.40845072</v>
      </c>
      <c r="J385" s="23">
        <f t="shared" si="5"/>
        <v>377476817.46478873</v>
      </c>
    </row>
    <row r="386" spans="1:10" x14ac:dyDescent="0.2">
      <c r="A386" s="19">
        <v>394</v>
      </c>
      <c r="B386" s="17">
        <v>5</v>
      </c>
      <c r="C386" s="16">
        <v>8</v>
      </c>
      <c r="D386" s="16">
        <v>2011</v>
      </c>
      <c r="E386" s="25">
        <v>40760</v>
      </c>
      <c r="F386" s="24" t="s">
        <v>388</v>
      </c>
      <c r="G386" s="23">
        <v>100789101.50301266</v>
      </c>
      <c r="H386" s="23">
        <v>191564518.57694942</v>
      </c>
      <c r="I386" s="23">
        <v>523301550.5132094</v>
      </c>
      <c r="J386" s="23">
        <f t="shared" si="5"/>
        <v>422512449.01019675</v>
      </c>
    </row>
    <row r="387" spans="1:10" x14ac:dyDescent="0.2">
      <c r="A387" s="19">
        <v>395</v>
      </c>
      <c r="B387" s="17">
        <v>14</v>
      </c>
      <c r="C387" s="16">
        <v>2</v>
      </c>
      <c r="D387" s="16">
        <v>2008</v>
      </c>
      <c r="E387" s="25">
        <v>39492</v>
      </c>
      <c r="F387" s="24" t="s">
        <v>389</v>
      </c>
      <c r="G387" s="23">
        <v>107280389.52634239</v>
      </c>
      <c r="H387" s="23">
        <v>82571167.764200985</v>
      </c>
      <c r="I387" s="23">
        <v>188859490.87675551</v>
      </c>
      <c r="J387" s="23">
        <f t="shared" ref="J387:J450" si="6">I387-G387</f>
        <v>81579101.350413114</v>
      </c>
    </row>
    <row r="388" spans="1:10" x14ac:dyDescent="0.2">
      <c r="A388" s="19">
        <v>396</v>
      </c>
      <c r="B388" s="17">
        <v>5</v>
      </c>
      <c r="C388" s="16">
        <v>11</v>
      </c>
      <c r="D388" s="16">
        <v>2004</v>
      </c>
      <c r="E388" s="25">
        <v>38296</v>
      </c>
      <c r="F388" s="24" t="s">
        <v>390</v>
      </c>
      <c r="G388" s="23">
        <v>118260460.7329843</v>
      </c>
      <c r="H388" s="23">
        <v>336066782.54841888</v>
      </c>
      <c r="I388" s="23">
        <v>790194227.35229325</v>
      </c>
      <c r="J388" s="23">
        <f t="shared" si="6"/>
        <v>671933766.61930895</v>
      </c>
    </row>
    <row r="389" spans="1:10" x14ac:dyDescent="0.2">
      <c r="A389" s="19">
        <v>397</v>
      </c>
      <c r="B389" s="17">
        <v>14</v>
      </c>
      <c r="C389" s="16">
        <v>2</v>
      </c>
      <c r="D389" s="16">
        <v>2013</v>
      </c>
      <c r="E389" s="25">
        <v>41319</v>
      </c>
      <c r="F389" s="24" t="s">
        <v>391</v>
      </c>
      <c r="G389" s="23">
        <v>97291369.106587544</v>
      </c>
      <c r="H389" s="23">
        <v>71222779.148376599</v>
      </c>
      <c r="I389" s="23">
        <v>321748054.59783953</v>
      </c>
      <c r="J389" s="23">
        <f t="shared" si="6"/>
        <v>224456685.49125201</v>
      </c>
    </row>
    <row r="390" spans="1:10" x14ac:dyDescent="0.2">
      <c r="A390" s="19">
        <v>398</v>
      </c>
      <c r="B390" s="17">
        <v>9</v>
      </c>
      <c r="C390" s="16">
        <v>4</v>
      </c>
      <c r="D390" s="16">
        <v>2004</v>
      </c>
      <c r="E390" s="25">
        <v>38086</v>
      </c>
      <c r="F390" s="24" t="s">
        <v>5417</v>
      </c>
      <c r="G390" s="23">
        <v>120147595.74468085</v>
      </c>
      <c r="H390" s="23">
        <v>29261636.12701064</v>
      </c>
      <c r="I390" s="23">
        <v>31227094.079138298</v>
      </c>
      <c r="J390" s="23">
        <f t="shared" si="6"/>
        <v>-88920501.665542558</v>
      </c>
    </row>
    <row r="391" spans="1:10" x14ac:dyDescent="0.2">
      <c r="A391" s="19">
        <v>399</v>
      </c>
      <c r="B391" s="17">
        <v>22</v>
      </c>
      <c r="C391" s="16">
        <v>12</v>
      </c>
      <c r="D391" s="16">
        <v>1995</v>
      </c>
      <c r="E391" s="25">
        <v>35055</v>
      </c>
      <c r="F391" s="24" t="s">
        <v>393</v>
      </c>
      <c r="G391" s="23">
        <v>147151452.76872963</v>
      </c>
      <c r="H391" s="23">
        <v>16022429.186436482</v>
      </c>
      <c r="I391" s="23">
        <v>29617943.844416939</v>
      </c>
      <c r="J391" s="23">
        <f t="shared" si="6"/>
        <v>-117533508.92431268</v>
      </c>
    </row>
    <row r="392" spans="1:10" x14ac:dyDescent="0.2">
      <c r="A392" s="19">
        <v>400</v>
      </c>
      <c r="B392" s="17">
        <v>25</v>
      </c>
      <c r="C392" s="16">
        <v>12</v>
      </c>
      <c r="D392" s="16">
        <v>2013</v>
      </c>
      <c r="E392" s="25">
        <v>41633</v>
      </c>
      <c r="F392" s="24" t="s">
        <v>394</v>
      </c>
      <c r="G392" s="23">
        <v>95869233.508832917</v>
      </c>
      <c r="H392" s="23">
        <v>61352978.253165647</v>
      </c>
      <c r="I392" s="23">
        <v>198625078.54108793</v>
      </c>
      <c r="J392" s="23">
        <f t="shared" si="6"/>
        <v>102755845.03225501</v>
      </c>
    </row>
    <row r="393" spans="1:10" x14ac:dyDescent="0.2">
      <c r="A393" s="19">
        <v>401</v>
      </c>
      <c r="B393" s="17">
        <v>1</v>
      </c>
      <c r="C393" s="16">
        <v>7</v>
      </c>
      <c r="D393" s="16">
        <v>1997</v>
      </c>
      <c r="E393" s="25">
        <v>35612</v>
      </c>
      <c r="F393" s="24" t="s">
        <v>395</v>
      </c>
      <c r="G393" s="23">
        <v>137674205.60747662</v>
      </c>
      <c r="H393" s="23">
        <v>383484675.66816825</v>
      </c>
      <c r="I393" s="23">
        <v>899151061.33795011</v>
      </c>
      <c r="J393" s="23">
        <f t="shared" si="6"/>
        <v>761476855.73047352</v>
      </c>
    </row>
    <row r="394" spans="1:10" x14ac:dyDescent="0.2">
      <c r="A394" s="19">
        <v>402</v>
      </c>
      <c r="B394" s="17">
        <v>19</v>
      </c>
      <c r="C394" s="16">
        <v>11</v>
      </c>
      <c r="D394" s="16">
        <v>1999</v>
      </c>
      <c r="E394" s="25">
        <v>36483</v>
      </c>
      <c r="F394" s="24" t="s">
        <v>396</v>
      </c>
      <c r="G394" s="23">
        <v>131293582.88770053</v>
      </c>
      <c r="H394" s="23">
        <v>358653482.68509209</v>
      </c>
      <c r="I394" s="23">
        <v>745978446.61464047</v>
      </c>
      <c r="J394" s="23">
        <f t="shared" si="6"/>
        <v>614684863.72693992</v>
      </c>
    </row>
    <row r="395" spans="1:10" x14ac:dyDescent="0.2">
      <c r="A395" s="19">
        <v>403</v>
      </c>
      <c r="B395" s="17">
        <v>3</v>
      </c>
      <c r="C395" s="16">
        <v>8</v>
      </c>
      <c r="D395" s="16">
        <v>2001</v>
      </c>
      <c r="E395" s="25">
        <v>37106</v>
      </c>
      <c r="F395" s="24" t="s">
        <v>397</v>
      </c>
      <c r="G395" s="23">
        <v>124488507.04225352</v>
      </c>
      <c r="H395" s="23">
        <v>312831714.56019157</v>
      </c>
      <c r="I395" s="23">
        <v>480561368.15103102</v>
      </c>
      <c r="J395" s="23">
        <f t="shared" si="6"/>
        <v>356072861.10877752</v>
      </c>
    </row>
    <row r="396" spans="1:10" x14ac:dyDescent="0.2">
      <c r="A396" s="19">
        <v>405</v>
      </c>
      <c r="B396" s="17">
        <v>25</v>
      </c>
      <c r="C396" s="16">
        <v>12</v>
      </c>
      <c r="D396" s="16">
        <v>2009</v>
      </c>
      <c r="E396" s="25">
        <v>40172</v>
      </c>
      <c r="F396" s="24" t="s">
        <v>398</v>
      </c>
      <c r="G396" s="23">
        <v>102323743.10601114</v>
      </c>
      <c r="H396" s="23">
        <v>237651076.13094294</v>
      </c>
      <c r="I396" s="23">
        <v>566689595.09897244</v>
      </c>
      <c r="J396" s="23">
        <f t="shared" si="6"/>
        <v>464365851.99296129</v>
      </c>
    </row>
    <row r="397" spans="1:10" x14ac:dyDescent="0.2">
      <c r="A397" s="19">
        <v>406</v>
      </c>
      <c r="B397" s="17">
        <v>1</v>
      </c>
      <c r="C397" s="16">
        <v>7</v>
      </c>
      <c r="D397" s="16">
        <v>2009</v>
      </c>
      <c r="E397" s="25">
        <v>39995</v>
      </c>
      <c r="F397" s="24" t="s">
        <v>399</v>
      </c>
      <c r="G397" s="23">
        <v>102607882.01587176</v>
      </c>
      <c r="H397" s="23">
        <v>224111239.22291979</v>
      </c>
      <c r="I397" s="23">
        <v>980135407.90979838</v>
      </c>
      <c r="J397" s="23">
        <f t="shared" si="6"/>
        <v>877527525.89392662</v>
      </c>
    </row>
    <row r="398" spans="1:10" x14ac:dyDescent="0.2">
      <c r="A398" s="19">
        <v>407</v>
      </c>
      <c r="B398" s="17">
        <v>21</v>
      </c>
      <c r="C398" s="16">
        <v>7</v>
      </c>
      <c r="D398" s="16">
        <v>2000</v>
      </c>
      <c r="E398" s="25">
        <v>36728</v>
      </c>
      <c r="F398" s="24" t="s">
        <v>400</v>
      </c>
      <c r="G398" s="23">
        <v>127874479.16666666</v>
      </c>
      <c r="H398" s="23">
        <v>220888032.36787614</v>
      </c>
      <c r="I398" s="23">
        <v>410184372.02135992</v>
      </c>
      <c r="J398" s="23">
        <f t="shared" si="6"/>
        <v>282309892.85469329</v>
      </c>
    </row>
    <row r="399" spans="1:10" x14ac:dyDescent="0.2">
      <c r="A399" s="19">
        <v>408</v>
      </c>
      <c r="B399" s="17">
        <v>15</v>
      </c>
      <c r="C399" s="16">
        <v>4</v>
      </c>
      <c r="D399" s="16">
        <v>2011</v>
      </c>
      <c r="E399" s="25">
        <v>40648</v>
      </c>
      <c r="F399" s="24" t="s">
        <v>401</v>
      </c>
      <c r="G399" s="23">
        <v>98248646.101037771</v>
      </c>
      <c r="H399" s="23">
        <v>156782797.63932931</v>
      </c>
      <c r="I399" s="23">
        <v>532201790.90762806</v>
      </c>
      <c r="J399" s="23">
        <f t="shared" si="6"/>
        <v>433953144.80659032</v>
      </c>
    </row>
    <row r="400" spans="1:10" x14ac:dyDescent="0.2">
      <c r="A400" s="19">
        <v>409</v>
      </c>
      <c r="B400" s="17">
        <v>6</v>
      </c>
      <c r="C400" s="16">
        <v>10</v>
      </c>
      <c r="D400" s="16">
        <v>2006</v>
      </c>
      <c r="E400" s="25">
        <v>38996</v>
      </c>
      <c r="F400" s="24" t="s">
        <v>402</v>
      </c>
      <c r="G400" s="23">
        <v>109498067.39345887</v>
      </c>
      <c r="H400" s="23">
        <v>161064740.50785431</v>
      </c>
      <c r="I400" s="23">
        <v>352414199.7832557</v>
      </c>
      <c r="J400" s="23">
        <f t="shared" si="6"/>
        <v>242916132.38979682</v>
      </c>
    </row>
    <row r="401" spans="1:10" x14ac:dyDescent="0.2">
      <c r="A401" s="19">
        <v>410</v>
      </c>
      <c r="B401" s="17">
        <v>3</v>
      </c>
      <c r="C401" s="16">
        <v>11</v>
      </c>
      <c r="D401" s="16">
        <v>2000</v>
      </c>
      <c r="E401" s="25">
        <v>36833</v>
      </c>
      <c r="F401" s="24" t="s">
        <v>403</v>
      </c>
      <c r="G401" s="23">
        <v>126919643.88282597</v>
      </c>
      <c r="H401" s="23">
        <v>176708168.3104825</v>
      </c>
      <c r="I401" s="23">
        <v>366284578.29241818</v>
      </c>
      <c r="J401" s="23">
        <f t="shared" si="6"/>
        <v>239364934.40959221</v>
      </c>
    </row>
    <row r="402" spans="1:10" x14ac:dyDescent="0.2">
      <c r="A402" s="19">
        <v>411</v>
      </c>
      <c r="B402" s="17">
        <v>19</v>
      </c>
      <c r="C402" s="16">
        <v>6</v>
      </c>
      <c r="D402" s="16">
        <v>1998</v>
      </c>
      <c r="E402" s="25">
        <v>35965</v>
      </c>
      <c r="F402" s="24" t="s">
        <v>404</v>
      </c>
      <c r="G402" s="23">
        <v>135562638.0368098</v>
      </c>
      <c r="H402" s="23">
        <v>181684442.58788955</v>
      </c>
      <c r="I402" s="23">
        <v>457147340.49079752</v>
      </c>
      <c r="J402" s="23">
        <f t="shared" si="6"/>
        <v>321584702.45398772</v>
      </c>
    </row>
    <row r="403" spans="1:10" x14ac:dyDescent="0.2">
      <c r="A403" s="19">
        <v>412</v>
      </c>
      <c r="B403" s="17">
        <v>13</v>
      </c>
      <c r="C403" s="16">
        <v>8</v>
      </c>
      <c r="D403" s="16">
        <v>2008</v>
      </c>
      <c r="E403" s="25">
        <v>39673</v>
      </c>
      <c r="F403" s="24" t="s">
        <v>405</v>
      </c>
      <c r="G403" s="23">
        <v>100858612.59961841</v>
      </c>
      <c r="H403" s="23">
        <v>123788601.88845018</v>
      </c>
      <c r="I403" s="23">
        <v>214146648.38807589</v>
      </c>
      <c r="J403" s="23">
        <f t="shared" si="6"/>
        <v>113288035.78845748</v>
      </c>
    </row>
    <row r="404" spans="1:10" x14ac:dyDescent="0.2">
      <c r="A404" s="19">
        <v>413</v>
      </c>
      <c r="B404" s="17">
        <v>20</v>
      </c>
      <c r="C404" s="16">
        <v>12</v>
      </c>
      <c r="D404" s="16">
        <v>2011</v>
      </c>
      <c r="E404" s="25">
        <v>40897</v>
      </c>
      <c r="F404" s="24" t="s">
        <v>406</v>
      </c>
      <c r="G404" s="23">
        <v>97915160.055301502</v>
      </c>
      <c r="H404" s="23">
        <v>111531669.77545731</v>
      </c>
      <c r="I404" s="23">
        <v>260426006.50692156</v>
      </c>
      <c r="J404" s="23">
        <f t="shared" si="6"/>
        <v>162510846.45162004</v>
      </c>
    </row>
    <row r="405" spans="1:10" x14ac:dyDescent="0.2">
      <c r="A405" s="19">
        <v>414</v>
      </c>
      <c r="B405" s="17">
        <v>11</v>
      </c>
      <c r="C405" s="16">
        <v>7</v>
      </c>
      <c r="D405" s="16">
        <v>1997</v>
      </c>
      <c r="E405" s="25">
        <v>35622</v>
      </c>
      <c r="F405" s="24" t="s">
        <v>407</v>
      </c>
      <c r="G405" s="23">
        <v>137674205.60747662</v>
      </c>
      <c r="H405" s="23">
        <v>154379179.16355762</v>
      </c>
      <c r="I405" s="23">
        <v>253779452.33644861</v>
      </c>
      <c r="J405" s="23">
        <f t="shared" si="6"/>
        <v>116105246.72897199</v>
      </c>
    </row>
    <row r="406" spans="1:10" x14ac:dyDescent="0.2">
      <c r="A406" s="19">
        <v>415</v>
      </c>
      <c r="B406" s="17">
        <v>6</v>
      </c>
      <c r="C406" s="16">
        <v>6</v>
      </c>
      <c r="D406" s="16">
        <v>2008</v>
      </c>
      <c r="E406" s="25">
        <v>39605</v>
      </c>
      <c r="F406" s="24" t="s">
        <v>408</v>
      </c>
      <c r="G406" s="23">
        <v>100983524.89545965</v>
      </c>
      <c r="H406" s="23">
        <v>112225052.40227135</v>
      </c>
      <c r="I406" s="23">
        <v>227674079.01345432</v>
      </c>
      <c r="J406" s="23">
        <f t="shared" si="6"/>
        <v>126690554.11799467</v>
      </c>
    </row>
    <row r="407" spans="1:10" x14ac:dyDescent="0.2">
      <c r="A407" s="19">
        <v>416</v>
      </c>
      <c r="B407" s="17">
        <v>19</v>
      </c>
      <c r="C407" s="16">
        <v>5</v>
      </c>
      <c r="D407" s="16">
        <v>1995</v>
      </c>
      <c r="E407" s="25">
        <v>34838</v>
      </c>
      <c r="F407" s="24" t="s">
        <v>409</v>
      </c>
      <c r="G407" s="23">
        <v>145182063.07490146</v>
      </c>
      <c r="H407" s="23">
        <v>161333565.97885022</v>
      </c>
      <c r="I407" s="23">
        <v>590571057.3893168</v>
      </c>
      <c r="J407" s="23">
        <f t="shared" si="6"/>
        <v>445388994.31441534</v>
      </c>
    </row>
    <row r="408" spans="1:10" x14ac:dyDescent="0.2">
      <c r="A408" s="19">
        <v>417</v>
      </c>
      <c r="B408" s="17">
        <v>23</v>
      </c>
      <c r="C408" s="16">
        <v>9</v>
      </c>
      <c r="D408" s="16">
        <v>2016</v>
      </c>
      <c r="E408" s="25">
        <v>42636</v>
      </c>
      <c r="F408" s="24" t="s">
        <v>410</v>
      </c>
      <c r="G408" s="23">
        <v>91525050.94686614</v>
      </c>
      <c r="H408" s="23">
        <v>95010983.867289618</v>
      </c>
      <c r="I408" s="23">
        <v>162470168.42775899</v>
      </c>
      <c r="J408" s="23">
        <f t="shared" si="6"/>
        <v>70945117.480892852</v>
      </c>
    </row>
    <row r="409" spans="1:10" x14ac:dyDescent="0.2">
      <c r="A409" s="19">
        <v>418</v>
      </c>
      <c r="B409" s="17">
        <v>18</v>
      </c>
      <c r="C409" s="16">
        <v>12</v>
      </c>
      <c r="D409" s="16">
        <v>2015</v>
      </c>
      <c r="E409" s="25">
        <v>42356</v>
      </c>
      <c r="F409" s="24" t="s">
        <v>411</v>
      </c>
      <c r="G409" s="23">
        <v>93422302.082232326</v>
      </c>
      <c r="H409" s="23">
        <v>89152889.382741779</v>
      </c>
      <c r="I409" s="23">
        <v>259008588.7460945</v>
      </c>
      <c r="J409" s="23">
        <f t="shared" si="6"/>
        <v>165586286.66386217</v>
      </c>
    </row>
    <row r="410" spans="1:10" x14ac:dyDescent="0.2">
      <c r="A410" s="19">
        <v>419</v>
      </c>
      <c r="B410" s="17">
        <v>8</v>
      </c>
      <c r="C410" s="16">
        <v>6</v>
      </c>
      <c r="D410" s="16">
        <v>2001</v>
      </c>
      <c r="E410" s="25">
        <v>37050</v>
      </c>
      <c r="F410" s="24" t="s">
        <v>412</v>
      </c>
      <c r="G410" s="23">
        <v>124138820.22471911</v>
      </c>
      <c r="H410" s="23">
        <v>115935674.57010113</v>
      </c>
      <c r="I410" s="23">
        <v>256621176.07516855</v>
      </c>
      <c r="J410" s="23">
        <f t="shared" si="6"/>
        <v>132482355.85044944</v>
      </c>
    </row>
    <row r="411" spans="1:10" x14ac:dyDescent="0.2">
      <c r="A411" s="19">
        <v>420</v>
      </c>
      <c r="B411" s="17">
        <v>25</v>
      </c>
      <c r="C411" s="16">
        <v>12</v>
      </c>
      <c r="D411" s="16">
        <v>2008</v>
      </c>
      <c r="E411" s="25">
        <v>39807</v>
      </c>
      <c r="F411" s="24" t="s">
        <v>413</v>
      </c>
      <c r="G411" s="23">
        <v>105108310.97665392</v>
      </c>
      <c r="H411" s="23">
        <v>97024036.039338246</v>
      </c>
      <c r="I411" s="23">
        <v>238131178.57056624</v>
      </c>
      <c r="J411" s="23">
        <f t="shared" si="6"/>
        <v>133022867.59391232</v>
      </c>
    </row>
    <row r="412" spans="1:10" x14ac:dyDescent="0.2">
      <c r="A412" s="19">
        <v>421</v>
      </c>
      <c r="B412" s="17">
        <v>24</v>
      </c>
      <c r="C412" s="16">
        <v>7</v>
      </c>
      <c r="D412" s="16">
        <v>2015</v>
      </c>
      <c r="E412" s="25">
        <v>42209</v>
      </c>
      <c r="F412" s="24" t="s">
        <v>414</v>
      </c>
      <c r="G412" s="23">
        <v>92588894.382662773</v>
      </c>
      <c r="H412" s="23">
        <v>81012798.116163999</v>
      </c>
      <c r="I412" s="23">
        <v>251148713.40811387</v>
      </c>
      <c r="J412" s="23">
        <f t="shared" si="6"/>
        <v>158559819.02545109</v>
      </c>
    </row>
    <row r="413" spans="1:10" x14ac:dyDescent="0.2">
      <c r="A413" s="19">
        <v>422</v>
      </c>
      <c r="B413" s="17">
        <v>29</v>
      </c>
      <c r="C413" s="16">
        <v>6</v>
      </c>
      <c r="D413" s="16">
        <v>2001</v>
      </c>
      <c r="E413" s="25">
        <v>37071</v>
      </c>
      <c r="F413" s="24" t="s">
        <v>415</v>
      </c>
      <c r="G413" s="23">
        <v>124138820.22471911</v>
      </c>
      <c r="H413" s="23">
        <v>108437589.13815169</v>
      </c>
      <c r="I413" s="23">
        <v>325381641.01123595</v>
      </c>
      <c r="J413" s="23">
        <f t="shared" si="6"/>
        <v>201242820.78651685</v>
      </c>
    </row>
    <row r="414" spans="1:10" x14ac:dyDescent="0.2">
      <c r="A414" s="19">
        <v>423</v>
      </c>
      <c r="B414" s="17">
        <v>26</v>
      </c>
      <c r="C414" s="16">
        <v>11</v>
      </c>
      <c r="D414" s="16">
        <v>2003</v>
      </c>
      <c r="E414" s="25">
        <v>37951</v>
      </c>
      <c r="F414" s="24" t="s">
        <v>416</v>
      </c>
      <c r="G414" s="23">
        <v>119765365.85365854</v>
      </c>
      <c r="H414" s="23">
        <v>100892997.66333875</v>
      </c>
      <c r="I414" s="23">
        <v>207261454.93730083</v>
      </c>
      <c r="J414" s="23">
        <f t="shared" si="6"/>
        <v>87496089.083642289</v>
      </c>
    </row>
    <row r="415" spans="1:10" x14ac:dyDescent="0.2">
      <c r="A415" s="19">
        <v>424</v>
      </c>
      <c r="B415" s="17">
        <v>4</v>
      </c>
      <c r="C415" s="16">
        <v>8</v>
      </c>
      <c r="D415" s="16">
        <v>2000</v>
      </c>
      <c r="E415" s="25">
        <v>36742</v>
      </c>
      <c r="F415" s="24" t="s">
        <v>417</v>
      </c>
      <c r="G415" s="23">
        <v>127874479.16666666</v>
      </c>
      <c r="H415" s="23">
        <v>104017846.91817129</v>
      </c>
      <c r="I415" s="23">
        <v>271662226.85185182</v>
      </c>
      <c r="J415" s="23">
        <f t="shared" si="6"/>
        <v>143787747.68518516</v>
      </c>
    </row>
    <row r="416" spans="1:10" x14ac:dyDescent="0.2">
      <c r="A416" s="19">
        <v>425</v>
      </c>
      <c r="B416" s="17">
        <v>22</v>
      </c>
      <c r="C416" s="16">
        <v>4</v>
      </c>
      <c r="D416" s="16">
        <v>2005</v>
      </c>
      <c r="E416" s="25">
        <v>38464</v>
      </c>
      <c r="F416" s="24" t="s">
        <v>418</v>
      </c>
      <c r="G416" s="23">
        <v>113549383.3504625</v>
      </c>
      <c r="H416" s="23">
        <v>91732964.956623852</v>
      </c>
      <c r="I416" s="23">
        <v>205339975.88079652</v>
      </c>
      <c r="J416" s="23">
        <f t="shared" si="6"/>
        <v>91790592.530334026</v>
      </c>
    </row>
    <row r="417" spans="1:10" x14ac:dyDescent="0.2">
      <c r="A417" s="19">
        <v>426</v>
      </c>
      <c r="B417" s="17">
        <v>7</v>
      </c>
      <c r="C417" s="16">
        <v>8</v>
      </c>
      <c r="D417" s="16">
        <v>2013</v>
      </c>
      <c r="E417" s="25">
        <v>41493</v>
      </c>
      <c r="F417" s="24" t="s">
        <v>419</v>
      </c>
      <c r="G417" s="23">
        <v>94480047.204299703</v>
      </c>
      <c r="H417" s="23">
        <v>71972332.202508166</v>
      </c>
      <c r="I417" s="23">
        <v>210858001.59282872</v>
      </c>
      <c r="J417" s="23">
        <f t="shared" si="6"/>
        <v>116377954.38852902</v>
      </c>
    </row>
    <row r="418" spans="1:10" x14ac:dyDescent="0.2">
      <c r="A418" s="19">
        <v>427</v>
      </c>
      <c r="B418" s="17">
        <v>25</v>
      </c>
      <c r="C418" s="16">
        <v>7</v>
      </c>
      <c r="D418" s="16">
        <v>2003</v>
      </c>
      <c r="E418" s="25">
        <v>37827</v>
      </c>
      <c r="F418" s="24" t="s">
        <v>420</v>
      </c>
      <c r="G418" s="23">
        <v>120156117.45513867</v>
      </c>
      <c r="H418" s="23">
        <v>87652229.529102772</v>
      </c>
      <c r="I418" s="23">
        <v>209729756.78312671</v>
      </c>
      <c r="J418" s="23">
        <f t="shared" si="6"/>
        <v>89573639.327988043</v>
      </c>
    </row>
    <row r="419" spans="1:10" x14ac:dyDescent="0.2">
      <c r="A419" s="19">
        <v>428</v>
      </c>
      <c r="B419" s="17">
        <v>10</v>
      </c>
      <c r="C419" s="16">
        <v>6</v>
      </c>
      <c r="D419" s="16">
        <v>2016</v>
      </c>
      <c r="E419" s="25">
        <v>42531</v>
      </c>
      <c r="F419" s="24" t="s">
        <v>421</v>
      </c>
      <c r="G419" s="23">
        <v>91680745.836410567</v>
      </c>
      <c r="H419" s="23">
        <v>66290822.698968545</v>
      </c>
      <c r="I419" s="23">
        <v>334813540.50427771</v>
      </c>
      <c r="J419" s="23">
        <f t="shared" si="6"/>
        <v>243132794.66786712</v>
      </c>
    </row>
    <row r="420" spans="1:10" x14ac:dyDescent="0.2">
      <c r="A420" s="19">
        <v>429</v>
      </c>
      <c r="B420" s="17">
        <v>21</v>
      </c>
      <c r="C420" s="16">
        <v>11</v>
      </c>
      <c r="D420" s="16">
        <v>2001</v>
      </c>
      <c r="E420" s="25">
        <v>37216</v>
      </c>
      <c r="F420" s="24" t="s">
        <v>422</v>
      </c>
      <c r="G420" s="23">
        <v>124558680.94701239</v>
      </c>
      <c r="H420" s="23">
        <v>86308869.045321301</v>
      </c>
      <c r="I420" s="23">
        <v>197978494.48500562</v>
      </c>
      <c r="J420" s="23">
        <f t="shared" si="6"/>
        <v>73419813.537993222</v>
      </c>
    </row>
    <row r="421" spans="1:10" x14ac:dyDescent="0.2">
      <c r="A421" s="19">
        <v>430</v>
      </c>
      <c r="B421" s="17">
        <v>4</v>
      </c>
      <c r="C421" s="16">
        <v>4</v>
      </c>
      <c r="D421" s="16">
        <v>1997</v>
      </c>
      <c r="E421" s="25">
        <v>35524</v>
      </c>
      <c r="F421" s="24" t="s">
        <v>423</v>
      </c>
      <c r="G421" s="23">
        <v>137932022.47191012</v>
      </c>
      <c r="H421" s="23">
        <v>94044051.403096139</v>
      </c>
      <c r="I421" s="23">
        <v>259618717.85268414</v>
      </c>
      <c r="J421" s="23">
        <f t="shared" si="6"/>
        <v>121686695.38077402</v>
      </c>
    </row>
    <row r="422" spans="1:10" x14ac:dyDescent="0.2">
      <c r="A422" s="19">
        <v>431</v>
      </c>
      <c r="B422" s="17">
        <v>10</v>
      </c>
      <c r="C422" s="16">
        <v>3</v>
      </c>
      <c r="D422" s="16">
        <v>2000</v>
      </c>
      <c r="E422" s="25">
        <v>36595</v>
      </c>
      <c r="F422" s="24" t="s">
        <v>424</v>
      </c>
      <c r="G422" s="23">
        <v>129069567.75700936</v>
      </c>
      <c r="H422" s="23">
        <v>87300669.393603981</v>
      </c>
      <c r="I422" s="23">
        <v>152015268.69158879</v>
      </c>
      <c r="J422" s="23">
        <f t="shared" si="6"/>
        <v>22945700.934579432</v>
      </c>
    </row>
    <row r="423" spans="1:10" x14ac:dyDescent="0.2">
      <c r="A423" s="19">
        <v>432</v>
      </c>
      <c r="B423" s="17">
        <v>17</v>
      </c>
      <c r="C423" s="16">
        <v>12</v>
      </c>
      <c r="D423" s="16">
        <v>1999</v>
      </c>
      <c r="E423" s="25">
        <v>36511</v>
      </c>
      <c r="F423" s="24" t="s">
        <v>425</v>
      </c>
      <c r="G423" s="23">
        <v>131293582.88770053</v>
      </c>
      <c r="H423" s="23">
        <v>84933491.994913831</v>
      </c>
      <c r="I423" s="23">
        <v>127530965.55403446</v>
      </c>
      <c r="J423" s="23">
        <f t="shared" si="6"/>
        <v>-3762617.3336660713</v>
      </c>
    </row>
    <row r="424" spans="1:10" x14ac:dyDescent="0.2">
      <c r="A424" s="19">
        <v>433</v>
      </c>
      <c r="B424" s="17">
        <v>7</v>
      </c>
      <c r="C424" s="16">
        <v>7</v>
      </c>
      <c r="D424" s="16">
        <v>2004</v>
      </c>
      <c r="E424" s="25">
        <v>38175</v>
      </c>
      <c r="F424" s="24" t="s">
        <v>426</v>
      </c>
      <c r="G424" s="23">
        <v>116666895.45934531</v>
      </c>
      <c r="H424" s="23">
        <v>67249343.177386492</v>
      </c>
      <c r="I424" s="23">
        <v>264286766.61983633</v>
      </c>
      <c r="J424" s="23">
        <f t="shared" si="6"/>
        <v>147619871.16049102</v>
      </c>
    </row>
    <row r="425" spans="1:10" x14ac:dyDescent="0.2">
      <c r="A425" s="19">
        <v>434</v>
      </c>
      <c r="B425" s="17">
        <v>25</v>
      </c>
      <c r="C425" s="16">
        <v>4</v>
      </c>
      <c r="D425" s="16">
        <v>1997</v>
      </c>
      <c r="E425" s="25">
        <v>35545</v>
      </c>
      <c r="F425" s="24" t="s">
        <v>427</v>
      </c>
      <c r="G425" s="23">
        <v>137932022.47191012</v>
      </c>
      <c r="H425" s="23">
        <v>72869174.82599251</v>
      </c>
      <c r="I425" s="23">
        <v>184062621.09862673</v>
      </c>
      <c r="J425" s="23">
        <f t="shared" si="6"/>
        <v>46130598.626716614</v>
      </c>
    </row>
    <row r="426" spans="1:10" x14ac:dyDescent="0.2">
      <c r="A426" s="19">
        <v>435</v>
      </c>
      <c r="B426" s="17">
        <v>26</v>
      </c>
      <c r="C426" s="16">
        <v>3</v>
      </c>
      <c r="D426" s="16">
        <v>1997</v>
      </c>
      <c r="E426" s="25">
        <v>35515</v>
      </c>
      <c r="F426" s="24" t="s">
        <v>428</v>
      </c>
      <c r="G426" s="23">
        <v>138104437.5</v>
      </c>
      <c r="H426" s="23">
        <v>65807674.423543751</v>
      </c>
      <c r="I426" s="23">
        <v>216210169.375</v>
      </c>
      <c r="J426" s="23">
        <f t="shared" si="6"/>
        <v>78105731.875</v>
      </c>
    </row>
    <row r="427" spans="1:10" x14ac:dyDescent="0.2">
      <c r="A427" s="19">
        <v>436</v>
      </c>
      <c r="B427" s="17">
        <v>19</v>
      </c>
      <c r="C427" s="16">
        <v>7</v>
      </c>
      <c r="D427" s="16">
        <v>2002</v>
      </c>
      <c r="E427" s="25">
        <v>37456</v>
      </c>
      <c r="F427" s="24" t="s">
        <v>429</v>
      </c>
      <c r="G427" s="23">
        <v>122691338.14547473</v>
      </c>
      <c r="H427" s="23">
        <v>47943638.885918938</v>
      </c>
      <c r="I427" s="23">
        <v>89586660.407518044</v>
      </c>
      <c r="J427" s="23">
        <f t="shared" si="6"/>
        <v>-33104677.737956688</v>
      </c>
    </row>
    <row r="428" spans="1:10" x14ac:dyDescent="0.2">
      <c r="A428" s="19">
        <v>437</v>
      </c>
      <c r="B428" s="17">
        <v>19</v>
      </c>
      <c r="C428" s="16">
        <v>8</v>
      </c>
      <c r="D428" s="16">
        <v>2011</v>
      </c>
      <c r="E428" s="25">
        <v>40774</v>
      </c>
      <c r="F428" s="24" t="s">
        <v>5418</v>
      </c>
      <c r="G428" s="23">
        <v>97537840.164205804</v>
      </c>
      <c r="H428" s="23">
        <v>23078559.495460067</v>
      </c>
      <c r="I428" s="23">
        <v>68662448.599735156</v>
      </c>
      <c r="J428" s="23">
        <f t="shared" si="6"/>
        <v>-28875391.564470649</v>
      </c>
    </row>
    <row r="429" spans="1:10" x14ac:dyDescent="0.2">
      <c r="A429" s="19">
        <v>438</v>
      </c>
      <c r="B429" s="17">
        <v>21</v>
      </c>
      <c r="C429" s="16">
        <v>10</v>
      </c>
      <c r="D429" s="16">
        <v>2011</v>
      </c>
      <c r="E429" s="25">
        <v>40837</v>
      </c>
      <c r="F429" s="24" t="s">
        <v>431</v>
      </c>
      <c r="G429" s="23">
        <v>97591256.994713396</v>
      </c>
      <c r="H429" s="23">
        <v>22096734.939987902</v>
      </c>
      <c r="I429" s="23">
        <v>151676237.28296846</v>
      </c>
      <c r="J429" s="23">
        <f t="shared" si="6"/>
        <v>54084980.288255066</v>
      </c>
    </row>
    <row r="430" spans="1:10" x14ac:dyDescent="0.2">
      <c r="A430" s="19">
        <v>439</v>
      </c>
      <c r="B430" s="17">
        <v>21</v>
      </c>
      <c r="C430" s="16">
        <v>4</v>
      </c>
      <c r="D430" s="16">
        <v>2017</v>
      </c>
      <c r="E430" s="25">
        <v>42846</v>
      </c>
      <c r="F430" s="24" t="s">
        <v>432</v>
      </c>
      <c r="G430" s="23">
        <v>90366221.720567301</v>
      </c>
      <c r="H430" s="23">
        <v>8257753.6989089008</v>
      </c>
      <c r="I430" s="23">
        <v>10566916.904954115</v>
      </c>
      <c r="J430" s="23">
        <f t="shared" si="6"/>
        <v>-79799304.81561318</v>
      </c>
    </row>
    <row r="431" spans="1:10" x14ac:dyDescent="0.2">
      <c r="A431" s="19">
        <v>440</v>
      </c>
      <c r="B431" s="17">
        <v>24</v>
      </c>
      <c r="C431" s="16">
        <v>11</v>
      </c>
      <c r="D431" s="16">
        <v>2010</v>
      </c>
      <c r="E431" s="25">
        <v>40506</v>
      </c>
      <c r="F431" s="24" t="s">
        <v>433</v>
      </c>
      <c r="G431" s="23">
        <v>100989063.22125383</v>
      </c>
      <c r="H431" s="23">
        <v>219324.68120181168</v>
      </c>
      <c r="I431" s="23">
        <v>22964930.930124357</v>
      </c>
      <c r="J431" s="23">
        <f t="shared" si="6"/>
        <v>-78024132.29112947</v>
      </c>
    </row>
    <row r="432" spans="1:10" x14ac:dyDescent="0.2">
      <c r="A432" s="19">
        <v>441</v>
      </c>
      <c r="B432" s="17">
        <v>10</v>
      </c>
      <c r="C432" s="16">
        <v>5</v>
      </c>
      <c r="D432" s="16">
        <v>1996</v>
      </c>
      <c r="E432" s="25">
        <v>35195</v>
      </c>
      <c r="F432" s="24" t="s">
        <v>434</v>
      </c>
      <c r="G432" s="23">
        <v>137967254.15070242</v>
      </c>
      <c r="H432" s="23">
        <v>378921395.89281607</v>
      </c>
      <c r="I432" s="23">
        <v>777163271.39208174</v>
      </c>
      <c r="J432" s="23">
        <f t="shared" si="6"/>
        <v>639196017.24137926</v>
      </c>
    </row>
    <row r="433" spans="1:10" x14ac:dyDescent="0.2">
      <c r="A433" s="19">
        <v>442</v>
      </c>
      <c r="B433" s="17">
        <v>3</v>
      </c>
      <c r="C433" s="16">
        <v>6</v>
      </c>
      <c r="D433" s="16">
        <v>2005</v>
      </c>
      <c r="E433" s="25">
        <v>38506</v>
      </c>
      <c r="F433" s="24" t="s">
        <v>435</v>
      </c>
      <c r="G433" s="23">
        <v>111083146.52956299</v>
      </c>
      <c r="H433" s="23">
        <v>77821205.649403602</v>
      </c>
      <c r="I433" s="23">
        <v>132569515.23019023</v>
      </c>
      <c r="J433" s="23">
        <f t="shared" si="6"/>
        <v>21486368.700627238</v>
      </c>
    </row>
    <row r="434" spans="1:10" x14ac:dyDescent="0.2">
      <c r="A434" s="19">
        <v>443</v>
      </c>
      <c r="B434" s="17">
        <v>8</v>
      </c>
      <c r="C434" s="16">
        <v>7</v>
      </c>
      <c r="D434" s="16">
        <v>2005</v>
      </c>
      <c r="E434" s="25">
        <v>38541</v>
      </c>
      <c r="F434" s="24" t="s">
        <v>5419</v>
      </c>
      <c r="G434" s="23">
        <v>109943257.42067555</v>
      </c>
      <c r="H434" s="23">
        <v>194374753.6618219</v>
      </c>
      <c r="I434" s="23">
        <v>418579425.01151484</v>
      </c>
      <c r="J434" s="23">
        <f t="shared" si="6"/>
        <v>308636167.59083927</v>
      </c>
    </row>
    <row r="435" spans="1:10" x14ac:dyDescent="0.2">
      <c r="A435" s="19">
        <v>444</v>
      </c>
      <c r="B435" s="17">
        <v>9</v>
      </c>
      <c r="C435" s="16">
        <v>2</v>
      </c>
      <c r="D435" s="16">
        <v>2001</v>
      </c>
      <c r="E435" s="25">
        <v>36931</v>
      </c>
      <c r="F435" s="24" t="s">
        <v>436</v>
      </c>
      <c r="G435" s="23">
        <v>121502576.79180887</v>
      </c>
      <c r="H435" s="23">
        <v>230564778.47584754</v>
      </c>
      <c r="I435" s="23">
        <v>488943519.02912402</v>
      </c>
      <c r="J435" s="23">
        <f t="shared" si="6"/>
        <v>367440942.23731518</v>
      </c>
    </row>
    <row r="436" spans="1:10" x14ac:dyDescent="0.2">
      <c r="A436" s="19">
        <v>445</v>
      </c>
      <c r="B436" s="17">
        <v>25</v>
      </c>
      <c r="C436" s="16">
        <v>7</v>
      </c>
      <c r="D436" s="16">
        <v>2003</v>
      </c>
      <c r="E436" s="25">
        <v>37827</v>
      </c>
      <c r="F436" s="24" t="s">
        <v>437</v>
      </c>
      <c r="G436" s="23">
        <v>114815845.56824362</v>
      </c>
      <c r="H436" s="23">
        <v>160579110.58306691</v>
      </c>
      <c r="I436" s="23">
        <v>198545090.00814575</v>
      </c>
      <c r="J436" s="23">
        <f t="shared" si="6"/>
        <v>83729244.439902127</v>
      </c>
    </row>
    <row r="437" spans="1:10" x14ac:dyDescent="0.2">
      <c r="A437" s="19">
        <v>446</v>
      </c>
      <c r="B437" s="17">
        <v>22</v>
      </c>
      <c r="C437" s="16">
        <v>12</v>
      </c>
      <c r="D437" s="16">
        <v>2000</v>
      </c>
      <c r="E437" s="25">
        <v>36882</v>
      </c>
      <c r="F437" s="24" t="s">
        <v>438</v>
      </c>
      <c r="G437" s="23">
        <v>119937442.52873564</v>
      </c>
      <c r="H437" s="23">
        <v>329661665.92929888</v>
      </c>
      <c r="I437" s="23">
        <v>602834534.81496561</v>
      </c>
      <c r="J437" s="23">
        <f t="shared" si="6"/>
        <v>482897092.28622997</v>
      </c>
    </row>
    <row r="438" spans="1:10" x14ac:dyDescent="0.2">
      <c r="A438" s="19">
        <v>447</v>
      </c>
      <c r="B438" s="17">
        <v>17</v>
      </c>
      <c r="C438" s="16">
        <v>11</v>
      </c>
      <c r="D438" s="16">
        <v>2006</v>
      </c>
      <c r="E438" s="25">
        <v>39038</v>
      </c>
      <c r="F438" s="24" t="s">
        <v>439</v>
      </c>
      <c r="G438" s="23">
        <v>103568808.93300249</v>
      </c>
      <c r="H438" s="23">
        <v>241254788.23584616</v>
      </c>
      <c r="I438" s="23">
        <v>469106167.88845164</v>
      </c>
      <c r="J438" s="23">
        <f t="shared" si="6"/>
        <v>365537358.95544916</v>
      </c>
    </row>
    <row r="439" spans="1:10" x14ac:dyDescent="0.2">
      <c r="A439" s="19">
        <v>448</v>
      </c>
      <c r="B439" s="17">
        <v>7</v>
      </c>
      <c r="C439" s="16">
        <v>12</v>
      </c>
      <c r="D439" s="16">
        <v>2001</v>
      </c>
      <c r="E439" s="25">
        <v>37232</v>
      </c>
      <c r="F439" s="24" t="s">
        <v>440</v>
      </c>
      <c r="G439" s="23">
        <v>118104782.11658178</v>
      </c>
      <c r="H439" s="23">
        <v>254852265.14346349</v>
      </c>
      <c r="I439" s="23">
        <v>626272878.956146</v>
      </c>
      <c r="J439" s="23">
        <f t="shared" si="6"/>
        <v>508168096.8395642</v>
      </c>
    </row>
    <row r="440" spans="1:10" x14ac:dyDescent="0.2">
      <c r="A440" s="19">
        <v>449</v>
      </c>
      <c r="B440" s="17">
        <v>23</v>
      </c>
      <c r="C440" s="16">
        <v>7</v>
      </c>
      <c r="D440" s="16">
        <v>2004</v>
      </c>
      <c r="E440" s="25">
        <v>38191</v>
      </c>
      <c r="F440" s="24" t="s">
        <v>441</v>
      </c>
      <c r="G440" s="23">
        <v>110185401.26715946</v>
      </c>
      <c r="H440" s="23">
        <v>228261956.89836326</v>
      </c>
      <c r="I440" s="23">
        <v>374095576.22254491</v>
      </c>
      <c r="J440" s="23">
        <f t="shared" si="6"/>
        <v>263910174.95538545</v>
      </c>
    </row>
    <row r="441" spans="1:10" x14ac:dyDescent="0.2">
      <c r="A441" s="19">
        <v>450</v>
      </c>
      <c r="B441" s="17">
        <v>25</v>
      </c>
      <c r="C441" s="16">
        <v>7</v>
      </c>
      <c r="D441" s="16">
        <v>1997</v>
      </c>
      <c r="E441" s="25">
        <v>35636</v>
      </c>
      <c r="F441" s="24" t="s">
        <v>442</v>
      </c>
      <c r="G441" s="23">
        <v>130025638.62928349</v>
      </c>
      <c r="H441" s="23">
        <v>264573735.70885357</v>
      </c>
      <c r="I441" s="23">
        <v>482270222.80502802</v>
      </c>
      <c r="J441" s="23">
        <f t="shared" si="6"/>
        <v>352244584.17574453</v>
      </c>
    </row>
    <row r="442" spans="1:10" x14ac:dyDescent="0.2">
      <c r="A442" s="19">
        <v>451</v>
      </c>
      <c r="B442" s="17">
        <v>3</v>
      </c>
      <c r="C442" s="16">
        <v>4</v>
      </c>
      <c r="D442" s="16">
        <v>2009</v>
      </c>
      <c r="E442" s="25">
        <v>39906</v>
      </c>
      <c r="F442" s="24" t="s">
        <v>443</v>
      </c>
      <c r="G442" s="23">
        <v>97866793.284561992</v>
      </c>
      <c r="H442" s="23">
        <v>178536969.04208872</v>
      </c>
      <c r="I442" s="23">
        <v>418022769.0796051</v>
      </c>
      <c r="J442" s="23">
        <f t="shared" si="6"/>
        <v>320155975.79504311</v>
      </c>
    </row>
    <row r="443" spans="1:10" x14ac:dyDescent="0.2">
      <c r="A443" s="19">
        <v>452</v>
      </c>
      <c r="B443" s="17">
        <v>14</v>
      </c>
      <c r="C443" s="16">
        <v>3</v>
      </c>
      <c r="D443" s="16">
        <v>2008</v>
      </c>
      <c r="E443" s="25">
        <v>39521</v>
      </c>
      <c r="F443" s="24" t="s">
        <v>444</v>
      </c>
      <c r="G443" s="23">
        <v>97734793.563373417</v>
      </c>
      <c r="H443" s="23">
        <v>177681209.64857537</v>
      </c>
      <c r="I443" s="23">
        <v>344345992.52947623</v>
      </c>
      <c r="J443" s="23">
        <f t="shared" si="6"/>
        <v>246611198.96610281</v>
      </c>
    </row>
    <row r="444" spans="1:10" x14ac:dyDescent="0.2">
      <c r="A444" s="19">
        <v>453</v>
      </c>
      <c r="B444" s="17">
        <v>21</v>
      </c>
      <c r="C444" s="16">
        <v>3</v>
      </c>
      <c r="D444" s="16">
        <v>2014</v>
      </c>
      <c r="E444" s="25">
        <v>41719</v>
      </c>
      <c r="F444" s="24" t="s">
        <v>445</v>
      </c>
      <c r="G444" s="23">
        <v>88318803.350078076</v>
      </c>
      <c r="H444" s="23">
        <v>156841617.11309686</v>
      </c>
      <c r="I444" s="23">
        <v>286791899.00604331</v>
      </c>
      <c r="J444" s="23">
        <f t="shared" si="6"/>
        <v>198473095.65596524</v>
      </c>
    </row>
    <row r="445" spans="1:10" x14ac:dyDescent="0.2">
      <c r="A445" s="19">
        <v>454</v>
      </c>
      <c r="B445" s="17">
        <v>28</v>
      </c>
      <c r="C445" s="16">
        <v>9</v>
      </c>
      <c r="D445" s="16">
        <v>2012</v>
      </c>
      <c r="E445" s="25">
        <v>41180</v>
      </c>
      <c r="F445" s="24" t="s">
        <v>446</v>
      </c>
      <c r="G445" s="23">
        <v>90183594.273293361</v>
      </c>
      <c r="H445" s="23">
        <v>157357691.13255864</v>
      </c>
      <c r="I445" s="23">
        <v>401588406.81754655</v>
      </c>
      <c r="J445" s="23">
        <f t="shared" si="6"/>
        <v>311404812.54425317</v>
      </c>
    </row>
    <row r="446" spans="1:10" x14ac:dyDescent="0.2">
      <c r="A446" s="19">
        <v>455</v>
      </c>
      <c r="B446" s="17">
        <v>21</v>
      </c>
      <c r="C446" s="16">
        <v>11</v>
      </c>
      <c r="D446" s="16">
        <v>2007</v>
      </c>
      <c r="E446" s="25">
        <v>39407</v>
      </c>
      <c r="F446" s="24" t="s">
        <v>447</v>
      </c>
      <c r="G446" s="23">
        <v>99293048.240292713</v>
      </c>
      <c r="H446" s="23">
        <v>149181236.45386031</v>
      </c>
      <c r="I446" s="23">
        <v>397620928.61815995</v>
      </c>
      <c r="J446" s="23">
        <f t="shared" si="6"/>
        <v>298327880.37786722</v>
      </c>
    </row>
    <row r="447" spans="1:10" x14ac:dyDescent="0.2">
      <c r="A447" s="19">
        <v>456</v>
      </c>
      <c r="B447" s="17">
        <v>10</v>
      </c>
      <c r="C447" s="16">
        <v>2</v>
      </c>
      <c r="D447" s="16">
        <v>2012</v>
      </c>
      <c r="E447" s="25">
        <v>40949</v>
      </c>
      <c r="F447" s="24" t="s">
        <v>448</v>
      </c>
      <c r="G447" s="23">
        <v>91666695.949715137</v>
      </c>
      <c r="H447" s="23">
        <v>136078271.90175828</v>
      </c>
      <c r="I447" s="23">
        <v>224898481.84412044</v>
      </c>
      <c r="J447" s="23">
        <f t="shared" si="6"/>
        <v>133231785.89440531</v>
      </c>
    </row>
    <row r="448" spans="1:10" x14ac:dyDescent="0.2">
      <c r="A448" s="19">
        <v>457</v>
      </c>
      <c r="B448" s="17">
        <v>20</v>
      </c>
      <c r="C448" s="16">
        <v>7</v>
      </c>
      <c r="D448" s="16">
        <v>2007</v>
      </c>
      <c r="E448" s="25">
        <v>39283</v>
      </c>
      <c r="F448" s="24" t="s">
        <v>449</v>
      </c>
      <c r="G448" s="23">
        <v>100188263.02574664</v>
      </c>
      <c r="H448" s="23">
        <v>141118445.21730781</v>
      </c>
      <c r="I448" s="23">
        <v>218891861.61132795</v>
      </c>
      <c r="J448" s="23">
        <f t="shared" si="6"/>
        <v>118703598.5855813</v>
      </c>
    </row>
    <row r="449" spans="1:10" x14ac:dyDescent="0.2">
      <c r="A449" s="19">
        <v>458</v>
      </c>
      <c r="B449" s="17">
        <v>8</v>
      </c>
      <c r="C449" s="16">
        <v>6</v>
      </c>
      <c r="D449" s="16">
        <v>2007</v>
      </c>
      <c r="E449" s="25">
        <v>39241</v>
      </c>
      <c r="F449" s="24" t="s">
        <v>450</v>
      </c>
      <c r="G449" s="23">
        <v>100162777.41514361</v>
      </c>
      <c r="H449" s="23">
        <v>138041352.62601271</v>
      </c>
      <c r="I449" s="23">
        <v>367355193.62585914</v>
      </c>
      <c r="J449" s="23">
        <f t="shared" si="6"/>
        <v>267192416.21071553</v>
      </c>
    </row>
    <row r="450" spans="1:10" x14ac:dyDescent="0.2">
      <c r="A450" s="19">
        <v>459</v>
      </c>
      <c r="B450" s="17">
        <v>25</v>
      </c>
      <c r="C450" s="16">
        <v>12</v>
      </c>
      <c r="D450" s="16">
        <v>2009</v>
      </c>
      <c r="E450" s="25">
        <v>40172</v>
      </c>
      <c r="F450" s="24" t="s">
        <v>5345</v>
      </c>
      <c r="G450" s="23">
        <v>96639090.711232737</v>
      </c>
      <c r="H450" s="23">
        <v>128172283.89399812</v>
      </c>
      <c r="I450" s="23">
        <v>255371348.47642729</v>
      </c>
      <c r="J450" s="23">
        <f t="shared" si="6"/>
        <v>158732257.76519454</v>
      </c>
    </row>
    <row r="451" spans="1:10" x14ac:dyDescent="0.2">
      <c r="A451" s="19">
        <v>460</v>
      </c>
      <c r="B451" s="17">
        <v>20</v>
      </c>
      <c r="C451" s="16">
        <v>11</v>
      </c>
      <c r="D451" s="16">
        <v>1998</v>
      </c>
      <c r="E451" s="25">
        <v>36119</v>
      </c>
      <c r="F451" s="24" t="s">
        <v>452</v>
      </c>
      <c r="G451" s="23">
        <v>127250701.21951221</v>
      </c>
      <c r="H451" s="23">
        <v>166997586.49319515</v>
      </c>
      <c r="I451" s="23">
        <v>375239616.37124395</v>
      </c>
      <c r="J451" s="23">
        <f t="shared" ref="J451:J514" si="7">I451-G451</f>
        <v>247988915.15173173</v>
      </c>
    </row>
    <row r="452" spans="1:10" x14ac:dyDescent="0.2">
      <c r="A452" s="19">
        <v>461</v>
      </c>
      <c r="B452" s="17">
        <v>29</v>
      </c>
      <c r="C452" s="16">
        <v>9</v>
      </c>
      <c r="D452" s="16">
        <v>2006</v>
      </c>
      <c r="E452" s="25">
        <v>38989</v>
      </c>
      <c r="F452" s="24" t="s">
        <v>453</v>
      </c>
      <c r="G452" s="23">
        <v>102854189.25579102</v>
      </c>
      <c r="H452" s="23">
        <v>102981557.83351897</v>
      </c>
      <c r="I452" s="23">
        <v>232247370.62593395</v>
      </c>
      <c r="J452" s="23">
        <f t="shared" si="7"/>
        <v>129393181.37014292</v>
      </c>
    </row>
    <row r="453" spans="1:10" x14ac:dyDescent="0.2">
      <c r="A453" s="19">
        <v>462</v>
      </c>
      <c r="B453" s="17">
        <v>4</v>
      </c>
      <c r="C453" s="16">
        <v>11</v>
      </c>
      <c r="D453" s="16">
        <v>2011</v>
      </c>
      <c r="E453" s="25">
        <v>40851</v>
      </c>
      <c r="F453" s="24" t="s">
        <v>454</v>
      </c>
      <c r="G453" s="23">
        <v>92247336.781151935</v>
      </c>
      <c r="H453" s="23">
        <v>84701037.969455868</v>
      </c>
      <c r="I453" s="23">
        <v>163248425.40323564</v>
      </c>
      <c r="J453" s="23">
        <f t="shared" si="7"/>
        <v>71001088.622083709</v>
      </c>
    </row>
    <row r="454" spans="1:10" x14ac:dyDescent="0.2">
      <c r="A454" s="19">
        <v>463</v>
      </c>
      <c r="B454" s="17">
        <v>22</v>
      </c>
      <c r="C454" s="16">
        <v>11</v>
      </c>
      <c r="D454" s="16">
        <v>2000</v>
      </c>
      <c r="E454" s="25">
        <v>36852</v>
      </c>
      <c r="F454" s="24" t="s">
        <v>455</v>
      </c>
      <c r="G454" s="23">
        <v>119868552.5560023</v>
      </c>
      <c r="H454" s="23">
        <v>94402209.213790938</v>
      </c>
      <c r="I454" s="23">
        <v>94402209.213790938</v>
      </c>
      <c r="J454" s="23">
        <f t="shared" si="7"/>
        <v>-25466343.342211366</v>
      </c>
    </row>
    <row r="455" spans="1:10" x14ac:dyDescent="0.2">
      <c r="A455" s="19">
        <v>464</v>
      </c>
      <c r="B455" s="17">
        <v>30</v>
      </c>
      <c r="C455" s="16">
        <v>3</v>
      </c>
      <c r="D455" s="16">
        <v>2012</v>
      </c>
      <c r="E455" s="25">
        <v>40998</v>
      </c>
      <c r="F455" s="24" t="s">
        <v>456</v>
      </c>
      <c r="G455" s="23">
        <v>90975775.092418224</v>
      </c>
      <c r="H455" s="23">
        <v>69500319.395066097</v>
      </c>
      <c r="I455" s="23">
        <v>185819071.66404235</v>
      </c>
      <c r="J455" s="23">
        <f t="shared" si="7"/>
        <v>94843296.57162413</v>
      </c>
    </row>
    <row r="456" spans="1:10" x14ac:dyDescent="0.2">
      <c r="A456" s="19">
        <v>465</v>
      </c>
      <c r="B456" s="17">
        <v>8</v>
      </c>
      <c r="C456" s="16">
        <v>12</v>
      </c>
      <c r="D456" s="16">
        <v>2006</v>
      </c>
      <c r="E456" s="25">
        <v>39059</v>
      </c>
      <c r="F456" s="24" t="s">
        <v>457</v>
      </c>
      <c r="G456" s="23">
        <v>103414841.4271556</v>
      </c>
      <c r="H456" s="23">
        <v>76989307.829534188</v>
      </c>
      <c r="I456" s="23">
        <v>249643821.39819625</v>
      </c>
      <c r="J456" s="23">
        <f t="shared" si="7"/>
        <v>146228979.97104067</v>
      </c>
    </row>
    <row r="457" spans="1:10" x14ac:dyDescent="0.2">
      <c r="A457" s="19">
        <v>466</v>
      </c>
      <c r="B457" s="17">
        <v>16</v>
      </c>
      <c r="C457" s="16">
        <v>6</v>
      </c>
      <c r="D457" s="16">
        <v>2006</v>
      </c>
      <c r="E457" s="25">
        <v>38884</v>
      </c>
      <c r="F457" s="24" t="s">
        <v>458</v>
      </c>
      <c r="G457" s="23">
        <v>102854189.25579102</v>
      </c>
      <c r="H457" s="23">
        <v>75767853.128092647</v>
      </c>
      <c r="I457" s="23">
        <v>190938764.99455395</v>
      </c>
      <c r="J457" s="23">
        <f t="shared" si="7"/>
        <v>88084575.73876293</v>
      </c>
    </row>
    <row r="458" spans="1:10" x14ac:dyDescent="0.2">
      <c r="A458" s="19">
        <v>467</v>
      </c>
      <c r="B458" s="17">
        <v>9</v>
      </c>
      <c r="C458" s="16">
        <v>12</v>
      </c>
      <c r="D458" s="16">
        <v>2005</v>
      </c>
      <c r="E458" s="25">
        <v>38695</v>
      </c>
      <c r="F458" s="24" t="s">
        <v>459</v>
      </c>
      <c r="G458" s="23">
        <v>106042251.01626016</v>
      </c>
      <c r="H458" s="23">
        <v>71124225.699730694</v>
      </c>
      <c r="I458" s="23">
        <v>201493816.65501523</v>
      </c>
      <c r="J458" s="23">
        <f t="shared" si="7"/>
        <v>95451565.638755068</v>
      </c>
    </row>
    <row r="459" spans="1:10" x14ac:dyDescent="0.2">
      <c r="A459" s="19">
        <v>468</v>
      </c>
      <c r="B459" s="17">
        <v>16</v>
      </c>
      <c r="C459" s="16">
        <v>3</v>
      </c>
      <c r="D459" s="16">
        <v>2001</v>
      </c>
      <c r="E459" s="25">
        <v>36966</v>
      </c>
      <c r="F459" s="24" t="s">
        <v>460</v>
      </c>
      <c r="G459" s="23">
        <v>118439926.22020432</v>
      </c>
      <c r="H459" s="23">
        <v>71616834.701129407</v>
      </c>
      <c r="I459" s="23">
        <v>135120856.33409196</v>
      </c>
      <c r="J459" s="23">
        <f t="shared" si="7"/>
        <v>16680930.113887638</v>
      </c>
    </row>
    <row r="460" spans="1:10" x14ac:dyDescent="0.2">
      <c r="A460" s="19">
        <v>469</v>
      </c>
      <c r="B460" s="17">
        <v>18</v>
      </c>
      <c r="C460" s="16">
        <v>6</v>
      </c>
      <c r="D460" s="16">
        <v>1993</v>
      </c>
      <c r="E460" s="25">
        <v>34138</v>
      </c>
      <c r="F460" s="24" t="s">
        <v>461</v>
      </c>
      <c r="G460" s="23">
        <v>144522957.06371191</v>
      </c>
      <c r="H460" s="23">
        <v>85041378.382867038</v>
      </c>
      <c r="I460" s="23">
        <v>233444513.30187672</v>
      </c>
      <c r="J460" s="23">
        <f t="shared" si="7"/>
        <v>88921556.238164812</v>
      </c>
    </row>
    <row r="461" spans="1:10" x14ac:dyDescent="0.2">
      <c r="A461" s="19">
        <v>470</v>
      </c>
      <c r="B461" s="17">
        <v>26</v>
      </c>
      <c r="C461" s="16">
        <v>9</v>
      </c>
      <c r="D461" s="16">
        <v>2003</v>
      </c>
      <c r="E461" s="25">
        <v>37890</v>
      </c>
      <c r="F461" s="24" t="s">
        <v>462</v>
      </c>
      <c r="G461" s="23">
        <v>112684206.26349892</v>
      </c>
      <c r="H461" s="23">
        <v>63158494.058407128</v>
      </c>
      <c r="I461" s="23">
        <v>107158561.21742441</v>
      </c>
      <c r="J461" s="23">
        <f t="shared" si="7"/>
        <v>-5525645.0460745096</v>
      </c>
    </row>
    <row r="462" spans="1:10" x14ac:dyDescent="0.2">
      <c r="A462" s="19">
        <v>471</v>
      </c>
      <c r="B462" s="17">
        <v>23</v>
      </c>
      <c r="C462" s="16">
        <v>11</v>
      </c>
      <c r="D462" s="16">
        <v>2011</v>
      </c>
      <c r="E462" s="25">
        <v>40870</v>
      </c>
      <c r="F462" s="24" t="s">
        <v>463</v>
      </c>
      <c r="G462" s="23">
        <v>92247336.781151935</v>
      </c>
      <c r="H462" s="23">
        <v>50423988.535609782</v>
      </c>
      <c r="I462" s="23">
        <v>162482423.0533351</v>
      </c>
      <c r="J462" s="23">
        <f t="shared" si="7"/>
        <v>70235086.272183165</v>
      </c>
    </row>
    <row r="463" spans="1:10" x14ac:dyDescent="0.2">
      <c r="A463" s="19">
        <v>472</v>
      </c>
      <c r="B463" s="17">
        <v>30</v>
      </c>
      <c r="C463" s="16">
        <v>7</v>
      </c>
      <c r="D463" s="16">
        <v>2010</v>
      </c>
      <c r="E463" s="25">
        <v>40389</v>
      </c>
      <c r="F463" s="24" t="s">
        <v>464</v>
      </c>
      <c r="G463" s="23">
        <v>95725055.157767281</v>
      </c>
      <c r="H463" s="23">
        <v>51285308.688772589</v>
      </c>
      <c r="I463" s="23">
        <v>129487757.35865623</v>
      </c>
      <c r="J463" s="23">
        <f t="shared" si="7"/>
        <v>33762702.200888947</v>
      </c>
    </row>
    <row r="464" spans="1:10" x14ac:dyDescent="0.2">
      <c r="A464" s="19">
        <v>473</v>
      </c>
      <c r="B464" s="17">
        <v>20</v>
      </c>
      <c r="C464" s="16">
        <v>1</v>
      </c>
      <c r="D464" s="16">
        <v>2017</v>
      </c>
      <c r="E464" s="25">
        <v>42755</v>
      </c>
      <c r="F464" s="24" t="s">
        <v>465</v>
      </c>
      <c r="G464" s="23">
        <v>85938070.07935299</v>
      </c>
      <c r="H464" s="23">
        <v>45393917.209949799</v>
      </c>
      <c r="I464" s="23">
        <v>348923662.32453191</v>
      </c>
      <c r="J464" s="23">
        <f t="shared" si="7"/>
        <v>262985592.24517894</v>
      </c>
    </row>
    <row r="465" spans="1:10" x14ac:dyDescent="0.2">
      <c r="A465" s="19">
        <v>474</v>
      </c>
      <c r="B465" s="17">
        <v>13</v>
      </c>
      <c r="C465" s="16">
        <v>11</v>
      </c>
      <c r="D465" s="16">
        <v>1998</v>
      </c>
      <c r="E465" s="25">
        <v>36112</v>
      </c>
      <c r="F465" s="24" t="s">
        <v>466</v>
      </c>
      <c r="G465" s="23">
        <v>127250701.21951221</v>
      </c>
      <c r="H465" s="23">
        <v>66844049.308274396</v>
      </c>
      <c r="I465" s="23">
        <v>66844049.308274396</v>
      </c>
      <c r="J465" s="23">
        <f t="shared" si="7"/>
        <v>-60406651.911237814</v>
      </c>
    </row>
    <row r="466" spans="1:10" x14ac:dyDescent="0.2">
      <c r="A466" s="19">
        <v>475</v>
      </c>
      <c r="B466" s="17">
        <v>8</v>
      </c>
      <c r="C466" s="16">
        <v>2</v>
      </c>
      <c r="D466" s="16">
        <v>2002</v>
      </c>
      <c r="E466" s="25">
        <v>37295</v>
      </c>
      <c r="F466" s="24" t="s">
        <v>467</v>
      </c>
      <c r="G466" s="23">
        <v>117374100.11248593</v>
      </c>
      <c r="H466" s="23">
        <v>55301610.935365573</v>
      </c>
      <c r="I466" s="23">
        <v>108196146.96654667</v>
      </c>
      <c r="J466" s="23">
        <f t="shared" si="7"/>
        <v>-9177953.1459392607</v>
      </c>
    </row>
    <row r="467" spans="1:10" x14ac:dyDescent="0.2">
      <c r="A467" s="19">
        <v>476</v>
      </c>
      <c r="B467" s="17">
        <v>15</v>
      </c>
      <c r="C467" s="16">
        <v>3</v>
      </c>
      <c r="D467" s="16">
        <v>2002</v>
      </c>
      <c r="E467" s="25">
        <v>37330</v>
      </c>
      <c r="F467" s="24" t="s">
        <v>468</v>
      </c>
      <c r="G467" s="23">
        <v>116717645.41387025</v>
      </c>
      <c r="H467" s="23">
        <v>52109299.966638699</v>
      </c>
      <c r="I467" s="23">
        <v>108408399.51921141</v>
      </c>
      <c r="J467" s="23">
        <f t="shared" si="7"/>
        <v>-8309245.8946588337</v>
      </c>
    </row>
    <row r="468" spans="1:10" x14ac:dyDescent="0.2">
      <c r="A468" s="19">
        <v>477</v>
      </c>
      <c r="B468" s="17">
        <v>30</v>
      </c>
      <c r="C468" s="16">
        <v>6</v>
      </c>
      <c r="D468" s="16">
        <v>1995</v>
      </c>
      <c r="E468" s="25">
        <v>34880</v>
      </c>
      <c r="F468" s="24" t="s">
        <v>469</v>
      </c>
      <c r="G468" s="23">
        <v>136846655.7377049</v>
      </c>
      <c r="H468" s="23">
        <v>55846173.549691804</v>
      </c>
      <c r="I468" s="23">
        <v>182711073.22182295</v>
      </c>
      <c r="J468" s="23">
        <f t="shared" si="7"/>
        <v>45864417.484118044</v>
      </c>
    </row>
    <row r="469" spans="1:10" x14ac:dyDescent="0.2">
      <c r="A469" s="19">
        <v>478</v>
      </c>
      <c r="B469" s="17">
        <v>2</v>
      </c>
      <c r="C469" s="16">
        <v>3</v>
      </c>
      <c r="D469" s="16">
        <v>2007</v>
      </c>
      <c r="E469" s="25">
        <v>39143</v>
      </c>
      <c r="F469" s="24" t="s">
        <v>470</v>
      </c>
      <c r="G469" s="23">
        <v>101626061.59180334</v>
      </c>
      <c r="H469" s="23">
        <v>39550572.400541507</v>
      </c>
      <c r="I469" s="23">
        <v>99330608.631014064</v>
      </c>
      <c r="J469" s="23">
        <f t="shared" si="7"/>
        <v>-2295452.9607892781</v>
      </c>
    </row>
    <row r="470" spans="1:10" x14ac:dyDescent="0.2">
      <c r="A470" s="19">
        <v>479</v>
      </c>
      <c r="B470" s="17">
        <v>13</v>
      </c>
      <c r="C470" s="16">
        <v>8</v>
      </c>
      <c r="D470" s="16">
        <v>2010</v>
      </c>
      <c r="E470" s="25">
        <v>40403</v>
      </c>
      <c r="F470" s="24" t="s">
        <v>471</v>
      </c>
      <c r="G470" s="23">
        <v>95593073.216314271</v>
      </c>
      <c r="H470" s="23">
        <v>35550856.998259373</v>
      </c>
      <c r="I470" s="23">
        <v>54045808.936366305</v>
      </c>
      <c r="J470" s="23">
        <f t="shared" si="7"/>
        <v>-41547264.279947966</v>
      </c>
    </row>
    <row r="471" spans="1:10" x14ac:dyDescent="0.2">
      <c r="A471" s="19">
        <v>480</v>
      </c>
      <c r="B471" s="17">
        <v>28</v>
      </c>
      <c r="C471" s="16">
        <v>3</v>
      </c>
      <c r="D471" s="16">
        <v>2003</v>
      </c>
      <c r="E471" s="25">
        <v>37708</v>
      </c>
      <c r="F471" s="24" t="s">
        <v>472</v>
      </c>
      <c r="G471" s="23">
        <v>113295955.48317048</v>
      </c>
      <c r="H471" s="23">
        <v>41467999.152768731</v>
      </c>
      <c r="I471" s="23">
        <v>98810908.960309461</v>
      </c>
      <c r="J471" s="23">
        <f t="shared" si="7"/>
        <v>-14485046.522861019</v>
      </c>
    </row>
    <row r="472" spans="1:10" x14ac:dyDescent="0.2">
      <c r="A472" s="19">
        <v>481</v>
      </c>
      <c r="B472" s="17">
        <v>9</v>
      </c>
      <c r="C472" s="16">
        <v>5</v>
      </c>
      <c r="D472" s="16">
        <v>1997</v>
      </c>
      <c r="E472" s="25">
        <v>35559</v>
      </c>
      <c r="F472" s="24" t="s">
        <v>473</v>
      </c>
      <c r="G472" s="23">
        <v>130350499.68769521</v>
      </c>
      <c r="H472" s="23">
        <v>43983448.348032482</v>
      </c>
      <c r="I472" s="23">
        <v>54718195.38113679</v>
      </c>
      <c r="J472" s="23">
        <f t="shared" si="7"/>
        <v>-75632304.306558415</v>
      </c>
    </row>
    <row r="473" spans="1:10" x14ac:dyDescent="0.2">
      <c r="A473" s="19">
        <v>482</v>
      </c>
      <c r="B473" s="17">
        <v>14</v>
      </c>
      <c r="C473" s="16">
        <v>6</v>
      </c>
      <c r="D473" s="16">
        <v>2002</v>
      </c>
      <c r="E473" s="25">
        <v>37421</v>
      </c>
      <c r="F473" s="24" t="s">
        <v>474</v>
      </c>
      <c r="G473" s="23">
        <v>114639221.78988327</v>
      </c>
      <c r="H473" s="23">
        <v>209208615.07012787</v>
      </c>
      <c r="I473" s="23">
        <v>377073189.83388549</v>
      </c>
      <c r="J473" s="23">
        <f t="shared" si="7"/>
        <v>262433968.04400223</v>
      </c>
    </row>
    <row r="474" spans="1:10" x14ac:dyDescent="0.2">
      <c r="A474" s="19">
        <v>483</v>
      </c>
      <c r="B474" s="17">
        <v>28</v>
      </c>
      <c r="C474" s="16">
        <v>7</v>
      </c>
      <c r="D474" s="16">
        <v>2000</v>
      </c>
      <c r="E474" s="25">
        <v>36735</v>
      </c>
      <c r="F474" s="24" t="s">
        <v>475</v>
      </c>
      <c r="G474" s="23">
        <v>119349513.88888888</v>
      </c>
      <c r="H474" s="23">
        <v>175199324.93318865</v>
      </c>
      <c r="I474" s="23">
        <v>236294909.42392939</v>
      </c>
      <c r="J474" s="23">
        <f t="shared" si="7"/>
        <v>116945395.53504051</v>
      </c>
    </row>
    <row r="475" spans="1:10" x14ac:dyDescent="0.2">
      <c r="A475" s="19">
        <v>484</v>
      </c>
      <c r="B475" s="17">
        <v>19</v>
      </c>
      <c r="C475" s="16">
        <v>7</v>
      </c>
      <c r="D475" s="16">
        <v>2013</v>
      </c>
      <c r="E475" s="25">
        <v>41474</v>
      </c>
      <c r="F475" s="24" t="s">
        <v>476</v>
      </c>
      <c r="G475" s="23">
        <v>88287453.552286863</v>
      </c>
      <c r="H475" s="23">
        <v>55981140.38185586</v>
      </c>
      <c r="I475" s="23">
        <v>144163489.82277095</v>
      </c>
      <c r="J475" s="23">
        <f t="shared" si="7"/>
        <v>55876036.27048409</v>
      </c>
    </row>
    <row r="476" spans="1:10" x14ac:dyDescent="0.2">
      <c r="A476" s="19">
        <v>485</v>
      </c>
      <c r="B476" s="17">
        <v>23</v>
      </c>
      <c r="C476" s="16">
        <v>6</v>
      </c>
      <c r="D476" s="16">
        <v>2006</v>
      </c>
      <c r="E476" s="25">
        <v>38891</v>
      </c>
      <c r="F476" s="24" t="s">
        <v>477</v>
      </c>
      <c r="G476" s="23">
        <v>99829066.042385399</v>
      </c>
      <c r="H476" s="23">
        <v>166207085.55212912</v>
      </c>
      <c r="I476" s="23">
        <v>287610672.08571213</v>
      </c>
      <c r="J476" s="23">
        <f t="shared" si="7"/>
        <v>187781606.04332674</v>
      </c>
    </row>
    <row r="477" spans="1:10" x14ac:dyDescent="0.2">
      <c r="A477" s="19">
        <v>486</v>
      </c>
      <c r="B477" s="17">
        <v>15</v>
      </c>
      <c r="C477" s="16">
        <v>12</v>
      </c>
      <c r="D477" s="16">
        <v>2006</v>
      </c>
      <c r="E477" s="25">
        <v>39066</v>
      </c>
      <c r="F477" s="24" t="s">
        <v>478</v>
      </c>
      <c r="G477" s="23">
        <v>100373228.44400397</v>
      </c>
      <c r="H477" s="23">
        <v>100964162.7475322</v>
      </c>
      <c r="I477" s="23">
        <v>175179519.53643212</v>
      </c>
      <c r="J477" s="23">
        <f t="shared" si="7"/>
        <v>74806291.092428148</v>
      </c>
    </row>
    <row r="478" spans="1:10" x14ac:dyDescent="0.2">
      <c r="A478" s="19">
        <v>487</v>
      </c>
      <c r="B478" s="17">
        <v>14</v>
      </c>
      <c r="C478" s="16">
        <v>2</v>
      </c>
      <c r="D478" s="16">
        <v>2008</v>
      </c>
      <c r="E478" s="25">
        <v>39492</v>
      </c>
      <c r="F478" s="24" t="s">
        <v>479</v>
      </c>
      <c r="G478" s="23">
        <v>95682509.577548623</v>
      </c>
      <c r="H478" s="23">
        <v>94137979.31218794</v>
      </c>
      <c r="I478" s="23">
        <v>259371448.66165155</v>
      </c>
      <c r="J478" s="23">
        <f t="shared" si="7"/>
        <v>163688939.08410293</v>
      </c>
    </row>
    <row r="479" spans="1:10" x14ac:dyDescent="0.2">
      <c r="A479" s="19">
        <v>488</v>
      </c>
      <c r="B479" s="17">
        <v>11</v>
      </c>
      <c r="C479" s="16">
        <v>7</v>
      </c>
      <c r="D479" s="16">
        <v>2008</v>
      </c>
      <c r="E479" s="25">
        <v>39640</v>
      </c>
      <c r="F479" s="24" t="s">
        <v>480</v>
      </c>
      <c r="G479" s="23">
        <v>92084693.40437527</v>
      </c>
      <c r="H479" s="23">
        <v>84814470.686371416</v>
      </c>
      <c r="I479" s="23">
        <v>179021643.72214091</v>
      </c>
      <c r="J479" s="23">
        <f t="shared" si="7"/>
        <v>86936950.317765638</v>
      </c>
    </row>
    <row r="480" spans="1:10" x14ac:dyDescent="0.2">
      <c r="A480" s="19">
        <v>489</v>
      </c>
      <c r="B480" s="17">
        <v>27</v>
      </c>
      <c r="C480" s="16">
        <v>5</v>
      </c>
      <c r="D480" s="16">
        <v>2005</v>
      </c>
      <c r="E480" s="25">
        <v>38499</v>
      </c>
      <c r="F480" s="24" t="s">
        <v>481</v>
      </c>
      <c r="G480" s="23">
        <v>103562541.15226337</v>
      </c>
      <c r="H480" s="23">
        <v>199698208.3319959</v>
      </c>
      <c r="I480" s="23">
        <v>240366849.4588066</v>
      </c>
      <c r="J480" s="23">
        <f t="shared" si="7"/>
        <v>136804308.30654323</v>
      </c>
    </row>
    <row r="481" spans="1:10" x14ac:dyDescent="0.2">
      <c r="A481" s="19">
        <v>490</v>
      </c>
      <c r="B481" s="17">
        <v>13</v>
      </c>
      <c r="C481" s="16">
        <v>8</v>
      </c>
      <c r="D481" s="16">
        <v>2010</v>
      </c>
      <c r="E481" s="25">
        <v>40403</v>
      </c>
      <c r="F481" s="24" t="s">
        <v>482</v>
      </c>
      <c r="G481" s="23">
        <v>92219200.043973759</v>
      </c>
      <c r="H481" s="23">
        <v>115913376.01211111</v>
      </c>
      <c r="I481" s="23">
        <v>301700931.75045806</v>
      </c>
      <c r="J481" s="23">
        <f t="shared" si="7"/>
        <v>209481731.70648432</v>
      </c>
    </row>
    <row r="482" spans="1:10" x14ac:dyDescent="0.2">
      <c r="A482" s="19">
        <v>491</v>
      </c>
      <c r="B482" s="17">
        <v>17</v>
      </c>
      <c r="C482" s="16">
        <v>11</v>
      </c>
      <c r="D482" s="16">
        <v>2000</v>
      </c>
      <c r="E482" s="25">
        <v>36847</v>
      </c>
      <c r="F482" s="24" t="s">
        <v>483</v>
      </c>
      <c r="G482" s="23">
        <v>115637897.75990811</v>
      </c>
      <c r="H482" s="23">
        <v>48714158.103497997</v>
      </c>
      <c r="I482" s="23">
        <v>135416065.08938542</v>
      </c>
      <c r="J482" s="23">
        <f t="shared" si="7"/>
        <v>19778167.32947731</v>
      </c>
    </row>
    <row r="483" spans="1:10" x14ac:dyDescent="0.2">
      <c r="A483" s="19">
        <v>492</v>
      </c>
      <c r="B483" s="17">
        <v>23</v>
      </c>
      <c r="C483" s="16">
        <v>5</v>
      </c>
      <c r="D483" s="16">
        <v>2003</v>
      </c>
      <c r="E483" s="25">
        <v>37764</v>
      </c>
      <c r="F483" s="24" t="s">
        <v>484</v>
      </c>
      <c r="G483" s="23">
        <v>108376234.33242507</v>
      </c>
      <c r="H483" s="23">
        <v>324733992.73790193</v>
      </c>
      <c r="I483" s="23">
        <v>648208436.88039231</v>
      </c>
      <c r="J483" s="23">
        <f t="shared" si="7"/>
        <v>539832202.5479672</v>
      </c>
    </row>
    <row r="484" spans="1:10" x14ac:dyDescent="0.2">
      <c r="A484" s="19">
        <v>493</v>
      </c>
      <c r="B484" s="17">
        <v>23</v>
      </c>
      <c r="C484" s="16">
        <v>3</v>
      </c>
      <c r="D484" s="16">
        <v>2012</v>
      </c>
      <c r="E484" s="25">
        <v>40991</v>
      </c>
      <c r="F484" s="24" t="s">
        <v>485</v>
      </c>
      <c r="G484" s="23">
        <v>85624258.91051127</v>
      </c>
      <c r="H484" s="23">
        <v>436695164.12581086</v>
      </c>
      <c r="I484" s="23">
        <v>725583586.56230831</v>
      </c>
      <c r="J484" s="23">
        <f t="shared" si="7"/>
        <v>639959327.65179706</v>
      </c>
    </row>
    <row r="485" spans="1:10" x14ac:dyDescent="0.2">
      <c r="A485" s="19">
        <v>494</v>
      </c>
      <c r="B485" s="17">
        <v>26</v>
      </c>
      <c r="C485" s="16">
        <v>5</v>
      </c>
      <c r="D485" s="16">
        <v>2011</v>
      </c>
      <c r="E485" s="25">
        <v>40689</v>
      </c>
      <c r="F485" s="24" t="s">
        <v>486</v>
      </c>
      <c r="G485" s="23">
        <v>86923226.708679259</v>
      </c>
      <c r="H485" s="23">
        <v>276485730.90976882</v>
      </c>
      <c r="I485" s="23">
        <v>637217121.75078773</v>
      </c>
      <c r="J485" s="23">
        <f t="shared" si="7"/>
        <v>550293895.04210854</v>
      </c>
    </row>
    <row r="486" spans="1:10" x14ac:dyDescent="0.2">
      <c r="A486" s="19">
        <v>495</v>
      </c>
      <c r="B486" s="17">
        <v>21</v>
      </c>
      <c r="C486" s="16">
        <v>5</v>
      </c>
      <c r="D486" s="16">
        <v>1996</v>
      </c>
      <c r="E486" s="25">
        <v>35206</v>
      </c>
      <c r="F486" s="24" t="s">
        <v>487</v>
      </c>
      <c r="G486" s="23">
        <v>125424776.50063857</v>
      </c>
      <c r="H486" s="23">
        <v>283745157.52767563</v>
      </c>
      <c r="I486" s="23">
        <v>717583357.52800763</v>
      </c>
      <c r="J486" s="23">
        <f t="shared" si="7"/>
        <v>592158581.02736902</v>
      </c>
    </row>
    <row r="487" spans="1:10" x14ac:dyDescent="0.2">
      <c r="A487" s="19">
        <v>496</v>
      </c>
      <c r="B487" s="17">
        <v>10</v>
      </c>
      <c r="C487" s="16">
        <v>2</v>
      </c>
      <c r="D487" s="16">
        <v>2017</v>
      </c>
      <c r="E487" s="25">
        <v>42776</v>
      </c>
      <c r="F487" s="24" t="s">
        <v>488</v>
      </c>
      <c r="G487" s="23">
        <v>80629220.494000494</v>
      </c>
      <c r="H487" s="23">
        <v>177132705.79301569</v>
      </c>
      <c r="I487" s="23">
        <v>313386627.59671682</v>
      </c>
      <c r="J487" s="23">
        <f t="shared" si="7"/>
        <v>232757407.10271633</v>
      </c>
    </row>
    <row r="488" spans="1:10" x14ac:dyDescent="0.2">
      <c r="A488" s="19">
        <v>497</v>
      </c>
      <c r="B488" s="17">
        <v>25</v>
      </c>
      <c r="C488" s="16">
        <v>9</v>
      </c>
      <c r="D488" s="16">
        <v>2015</v>
      </c>
      <c r="E488" s="25">
        <v>42272</v>
      </c>
      <c r="F488" s="24" t="s">
        <v>489</v>
      </c>
      <c r="G488" s="23">
        <v>82546470.823089361</v>
      </c>
      <c r="H488" s="23">
        <v>175101814.73487571</v>
      </c>
      <c r="I488" s="23">
        <v>485735831.74919415</v>
      </c>
      <c r="J488" s="23">
        <f t="shared" si="7"/>
        <v>403189360.92610478</v>
      </c>
    </row>
    <row r="489" spans="1:10" x14ac:dyDescent="0.2">
      <c r="A489" s="19">
        <v>498</v>
      </c>
      <c r="B489" s="17">
        <v>18</v>
      </c>
      <c r="C489" s="16">
        <v>6</v>
      </c>
      <c r="D489" s="16">
        <v>1992</v>
      </c>
      <c r="E489" s="25">
        <v>33773</v>
      </c>
      <c r="F489" s="24" t="s">
        <v>490</v>
      </c>
      <c r="G489" s="23">
        <v>140096433.66619119</v>
      </c>
      <c r="H489" s="23">
        <v>285155144.30502856</v>
      </c>
      <c r="I489" s="23">
        <v>467264144.80762488</v>
      </c>
      <c r="J489" s="23">
        <f t="shared" si="7"/>
        <v>327167711.14143372</v>
      </c>
    </row>
    <row r="490" spans="1:10" x14ac:dyDescent="0.2">
      <c r="A490" s="19">
        <v>499</v>
      </c>
      <c r="B490" s="17">
        <v>7</v>
      </c>
      <c r="C490" s="16">
        <v>5</v>
      </c>
      <c r="D490" s="16">
        <v>1999</v>
      </c>
      <c r="E490" s="25">
        <v>36287</v>
      </c>
      <c r="F490" s="24" t="s">
        <v>5420</v>
      </c>
      <c r="G490" s="23">
        <v>118180024.0673887</v>
      </c>
      <c r="H490" s="23">
        <v>229543258.89453673</v>
      </c>
      <c r="I490" s="23">
        <v>615105587.41439235</v>
      </c>
      <c r="J490" s="23">
        <f t="shared" si="7"/>
        <v>496925563.34700364</v>
      </c>
    </row>
    <row r="491" spans="1:10" x14ac:dyDescent="0.2">
      <c r="A491" s="19">
        <v>500</v>
      </c>
      <c r="B491" s="17">
        <v>19</v>
      </c>
      <c r="C491" s="16">
        <v>5</v>
      </c>
      <c r="D491" s="16">
        <v>2006</v>
      </c>
      <c r="E491" s="25">
        <v>38856</v>
      </c>
      <c r="F491" s="24" t="s">
        <v>491</v>
      </c>
      <c r="G491" s="23">
        <v>96995160.493827164</v>
      </c>
      <c r="H491" s="23">
        <v>187951572.03683949</v>
      </c>
      <c r="I491" s="23">
        <v>416348388.57379258</v>
      </c>
      <c r="J491" s="23">
        <f t="shared" si="7"/>
        <v>319353228.07996541</v>
      </c>
    </row>
    <row r="492" spans="1:10" x14ac:dyDescent="0.2">
      <c r="A492" s="19">
        <v>501</v>
      </c>
      <c r="B492" s="17">
        <v>21</v>
      </c>
      <c r="C492" s="16">
        <v>6</v>
      </c>
      <c r="D492" s="16">
        <v>2002</v>
      </c>
      <c r="E492" s="25">
        <v>37428</v>
      </c>
      <c r="F492" s="24" t="s">
        <v>492</v>
      </c>
      <c r="G492" s="23">
        <v>109180211.22846027</v>
      </c>
      <c r="H492" s="23">
        <v>198942076.36193997</v>
      </c>
      <c r="I492" s="23">
        <v>335456198.99944413</v>
      </c>
      <c r="J492" s="23">
        <f t="shared" si="7"/>
        <v>226275987.77098387</v>
      </c>
    </row>
    <row r="493" spans="1:10" x14ac:dyDescent="0.2">
      <c r="A493" s="19">
        <v>502</v>
      </c>
      <c r="B493" s="17">
        <v>8</v>
      </c>
      <c r="C493" s="16">
        <v>5</v>
      </c>
      <c r="D493" s="16">
        <v>1998</v>
      </c>
      <c r="E493" s="25">
        <v>35923</v>
      </c>
      <c r="F493" s="24" t="s">
        <v>493</v>
      </c>
      <c r="G493" s="23">
        <v>120648157.24815725</v>
      </c>
      <c r="H493" s="23">
        <v>211835035.87601966</v>
      </c>
      <c r="I493" s="23">
        <v>527028346.68683046</v>
      </c>
      <c r="J493" s="23">
        <f t="shared" si="7"/>
        <v>406380189.4386732</v>
      </c>
    </row>
    <row r="494" spans="1:10" x14ac:dyDescent="0.2">
      <c r="A494" s="19">
        <v>503</v>
      </c>
      <c r="B494" s="17">
        <v>12</v>
      </c>
      <c r="C494" s="16">
        <v>7</v>
      </c>
      <c r="D494" s="16">
        <v>2013</v>
      </c>
      <c r="E494" s="25">
        <v>41467</v>
      </c>
      <c r="F494" s="24" t="s">
        <v>494</v>
      </c>
      <c r="G494" s="23">
        <v>84083289.097416058</v>
      </c>
      <c r="H494" s="23">
        <v>140491115.38500232</v>
      </c>
      <c r="I494" s="23">
        <v>259632178.27510747</v>
      </c>
      <c r="J494" s="23">
        <f t="shared" si="7"/>
        <v>175548889.1776914</v>
      </c>
    </row>
    <row r="495" spans="1:10" x14ac:dyDescent="0.2">
      <c r="A495" s="19">
        <v>504</v>
      </c>
      <c r="B495" s="17">
        <v>16</v>
      </c>
      <c r="C495" s="16">
        <v>12</v>
      </c>
      <c r="D495" s="16">
        <v>2011</v>
      </c>
      <c r="E495" s="25">
        <v>40893</v>
      </c>
      <c r="F495" s="24" t="s">
        <v>495</v>
      </c>
      <c r="G495" s="23">
        <v>87035697.826934665</v>
      </c>
      <c r="H495" s="23">
        <v>144813681.09420311</v>
      </c>
      <c r="I495" s="23">
        <v>379789540.03348666</v>
      </c>
      <c r="J495" s="23">
        <f t="shared" si="7"/>
        <v>292753842.20655203</v>
      </c>
    </row>
    <row r="496" spans="1:10" x14ac:dyDescent="0.2">
      <c r="A496" s="19">
        <v>506</v>
      </c>
      <c r="B496" s="17">
        <v>20</v>
      </c>
      <c r="C496" s="16">
        <v>6</v>
      </c>
      <c r="D496" s="16">
        <v>2008</v>
      </c>
      <c r="E496" s="25">
        <v>39619</v>
      </c>
      <c r="F496" s="24" t="s">
        <v>496</v>
      </c>
      <c r="G496" s="23">
        <v>89763133.24040857</v>
      </c>
      <c r="H496" s="23">
        <v>146223255.39360648</v>
      </c>
      <c r="I496" s="23">
        <v>254410505.11575535</v>
      </c>
      <c r="J496" s="23">
        <f t="shared" si="7"/>
        <v>164647371.87534678</v>
      </c>
    </row>
    <row r="497" spans="1:10" x14ac:dyDescent="0.2">
      <c r="A497" s="19">
        <v>507</v>
      </c>
      <c r="B497" s="17">
        <v>11</v>
      </c>
      <c r="C497" s="16">
        <v>3</v>
      </c>
      <c r="D497" s="16">
        <v>2005</v>
      </c>
      <c r="E497" s="25">
        <v>38422</v>
      </c>
      <c r="F497" s="24" t="s">
        <v>497</v>
      </c>
      <c r="G497" s="23">
        <v>101611588.20486291</v>
      </c>
      <c r="H497" s="23">
        <v>162832585.34003103</v>
      </c>
      <c r="I497" s="23">
        <v>331126778.30433524</v>
      </c>
      <c r="J497" s="23">
        <f t="shared" si="7"/>
        <v>229515190.09947234</v>
      </c>
    </row>
    <row r="498" spans="1:10" x14ac:dyDescent="0.2">
      <c r="A498" s="19">
        <v>508</v>
      </c>
      <c r="B498" s="17">
        <v>19</v>
      </c>
      <c r="C498" s="16">
        <v>2</v>
      </c>
      <c r="D498" s="16">
        <v>2010</v>
      </c>
      <c r="E498" s="25">
        <v>40228</v>
      </c>
      <c r="F498" s="24" t="s">
        <v>498</v>
      </c>
      <c r="G498" s="23">
        <v>90622078.886781916</v>
      </c>
      <c r="H498" s="23">
        <v>145009977.54345509</v>
      </c>
      <c r="I498" s="23">
        <v>339223115.39975363</v>
      </c>
      <c r="J498" s="23">
        <f t="shared" si="7"/>
        <v>248601036.5129717</v>
      </c>
    </row>
    <row r="499" spans="1:10" x14ac:dyDescent="0.2">
      <c r="A499" s="19">
        <v>509</v>
      </c>
      <c r="B499" s="17">
        <v>12</v>
      </c>
      <c r="C499" s="16">
        <v>12</v>
      </c>
      <c r="D499" s="16">
        <v>2003</v>
      </c>
      <c r="E499" s="25">
        <v>37967</v>
      </c>
      <c r="F499" s="24" t="s">
        <v>499</v>
      </c>
      <c r="G499" s="23">
        <v>106573629.95116657</v>
      </c>
      <c r="H499" s="23">
        <v>166101985.51599565</v>
      </c>
      <c r="I499" s="23">
        <v>355270178.67931628</v>
      </c>
      <c r="J499" s="23">
        <f t="shared" si="7"/>
        <v>248696548.72814971</v>
      </c>
    </row>
    <row r="500" spans="1:10" x14ac:dyDescent="0.2">
      <c r="A500" s="19">
        <v>510</v>
      </c>
      <c r="B500" s="17">
        <v>26</v>
      </c>
      <c r="C500" s="16">
        <v>11</v>
      </c>
      <c r="D500" s="16">
        <v>2008</v>
      </c>
      <c r="E500" s="25">
        <v>39778</v>
      </c>
      <c r="F500" s="24" t="s">
        <v>500</v>
      </c>
      <c r="G500" s="23">
        <v>92463316.464634567</v>
      </c>
      <c r="H500" s="23">
        <v>138863766.48115805</v>
      </c>
      <c r="I500" s="23">
        <v>194533060.65012118</v>
      </c>
      <c r="J500" s="23">
        <f t="shared" si="7"/>
        <v>102069744.18548661</v>
      </c>
    </row>
    <row r="501" spans="1:10" x14ac:dyDescent="0.2">
      <c r="A501" s="19">
        <v>511</v>
      </c>
      <c r="B501" s="17">
        <v>27</v>
      </c>
      <c r="C501" s="16">
        <v>6</v>
      </c>
      <c r="D501" s="16">
        <v>1997</v>
      </c>
      <c r="E501" s="25">
        <v>35608</v>
      </c>
      <c r="F501" s="24" t="s">
        <v>501</v>
      </c>
      <c r="G501" s="23">
        <v>122529756.70617591</v>
      </c>
      <c r="H501" s="23">
        <v>171964610.66608858</v>
      </c>
      <c r="I501" s="23">
        <v>369427216.46912038</v>
      </c>
      <c r="J501" s="23">
        <f t="shared" si="7"/>
        <v>246897459.76294446</v>
      </c>
    </row>
    <row r="502" spans="1:10" x14ac:dyDescent="0.2">
      <c r="A502" s="19">
        <v>512</v>
      </c>
      <c r="B502" s="17">
        <v>25</v>
      </c>
      <c r="C502" s="16">
        <v>12</v>
      </c>
      <c r="D502" s="16">
        <v>2008</v>
      </c>
      <c r="E502" s="25">
        <v>39807</v>
      </c>
      <c r="F502" s="24" t="s">
        <v>502</v>
      </c>
      <c r="G502" s="23">
        <v>93429609.757025704</v>
      </c>
      <c r="H502" s="23">
        <v>128584806.97159751</v>
      </c>
      <c r="I502" s="23">
        <v>258646952.12942615</v>
      </c>
      <c r="J502" s="23">
        <f t="shared" si="7"/>
        <v>165217342.37240046</v>
      </c>
    </row>
    <row r="503" spans="1:10" x14ac:dyDescent="0.2">
      <c r="A503" s="19">
        <v>513</v>
      </c>
      <c r="B503" s="17">
        <v>12</v>
      </c>
      <c r="C503" s="16">
        <v>7</v>
      </c>
      <c r="D503" s="16">
        <v>2002</v>
      </c>
      <c r="E503" s="25">
        <v>37449</v>
      </c>
      <c r="F503" s="24" t="s">
        <v>503</v>
      </c>
      <c r="G503" s="23">
        <v>109058967.240422</v>
      </c>
      <c r="H503" s="23">
        <v>141850972.91930038</v>
      </c>
      <c r="I503" s="23">
        <v>249955674.19636869</v>
      </c>
      <c r="J503" s="23">
        <f t="shared" si="7"/>
        <v>140896706.95594668</v>
      </c>
    </row>
    <row r="504" spans="1:10" x14ac:dyDescent="0.2">
      <c r="A504" s="19">
        <v>514</v>
      </c>
      <c r="B504" s="17">
        <v>11</v>
      </c>
      <c r="C504" s="16">
        <v>2</v>
      </c>
      <c r="D504" s="16">
        <v>2011</v>
      </c>
      <c r="E504" s="25">
        <v>40585</v>
      </c>
      <c r="F504" s="24" t="s">
        <v>504</v>
      </c>
      <c r="G504" s="23">
        <v>88751564.554536879</v>
      </c>
      <c r="H504" s="23">
        <v>114298823.33556703</v>
      </c>
      <c r="I504" s="23">
        <v>238492042.73485038</v>
      </c>
      <c r="J504" s="23">
        <f t="shared" si="7"/>
        <v>149740478.1803135</v>
      </c>
    </row>
    <row r="505" spans="1:10" x14ac:dyDescent="0.2">
      <c r="A505" s="19">
        <v>515</v>
      </c>
      <c r="B505" s="17">
        <v>14</v>
      </c>
      <c r="C505" s="16">
        <v>2</v>
      </c>
      <c r="D505" s="16">
        <v>2003</v>
      </c>
      <c r="E505" s="25">
        <v>37666</v>
      </c>
      <c r="F505" s="24" t="s">
        <v>505</v>
      </c>
      <c r="G505" s="23">
        <v>107272091.75314038</v>
      </c>
      <c r="H505" s="23">
        <v>137500720.89482251</v>
      </c>
      <c r="I505" s="23">
        <v>245093288.02207538</v>
      </c>
      <c r="J505" s="23">
        <f t="shared" si="7"/>
        <v>137821196.26893502</v>
      </c>
    </row>
    <row r="506" spans="1:10" x14ac:dyDescent="0.2">
      <c r="A506" s="19">
        <v>516</v>
      </c>
      <c r="B506" s="17">
        <v>26</v>
      </c>
      <c r="C506" s="16">
        <v>9</v>
      </c>
      <c r="D506" s="16">
        <v>2008</v>
      </c>
      <c r="E506" s="25">
        <v>39717</v>
      </c>
      <c r="F506" s="24" t="s">
        <v>506</v>
      </c>
      <c r="G506" s="23">
        <v>89776262.323855147</v>
      </c>
      <c r="H506" s="23">
        <v>113837134.42368466</v>
      </c>
      <c r="I506" s="23">
        <v>199826887.62066066</v>
      </c>
      <c r="J506" s="23">
        <f t="shared" si="7"/>
        <v>110050625.29680552</v>
      </c>
    </row>
    <row r="507" spans="1:10" x14ac:dyDescent="0.2">
      <c r="A507" s="19">
        <v>517</v>
      </c>
      <c r="B507" s="17">
        <v>6</v>
      </c>
      <c r="C507" s="16">
        <v>6</v>
      </c>
      <c r="D507" s="16">
        <v>1997</v>
      </c>
      <c r="E507" s="25">
        <v>35587</v>
      </c>
      <c r="F507" s="24" t="s">
        <v>507</v>
      </c>
      <c r="G507" s="23">
        <v>122529756.70617591</v>
      </c>
      <c r="H507" s="23">
        <v>154873895.23011228</v>
      </c>
      <c r="I507" s="23">
        <v>343263396.16585773</v>
      </c>
      <c r="J507" s="23">
        <f t="shared" si="7"/>
        <v>220733639.45968181</v>
      </c>
    </row>
    <row r="508" spans="1:10" x14ac:dyDescent="0.2">
      <c r="A508" s="19">
        <v>518</v>
      </c>
      <c r="B508" s="17">
        <v>17</v>
      </c>
      <c r="C508" s="16">
        <v>12</v>
      </c>
      <c r="D508" s="16">
        <v>2010</v>
      </c>
      <c r="E508" s="25">
        <v>40529</v>
      </c>
      <c r="F508" s="24" t="s">
        <v>508</v>
      </c>
      <c r="G508" s="23">
        <v>89614059.741124839</v>
      </c>
      <c r="H508" s="23">
        <v>112293150.23204322</v>
      </c>
      <c r="I508" s="23">
        <v>229383641.28912899</v>
      </c>
      <c r="J508" s="23">
        <f t="shared" si="7"/>
        <v>139769581.54800415</v>
      </c>
    </row>
    <row r="509" spans="1:10" x14ac:dyDescent="0.2">
      <c r="A509" s="19">
        <v>519</v>
      </c>
      <c r="B509" s="17">
        <v>25</v>
      </c>
      <c r="C509" s="16">
        <v>12</v>
      </c>
      <c r="D509" s="16">
        <v>2003</v>
      </c>
      <c r="E509" s="25">
        <v>37980</v>
      </c>
      <c r="F509" s="24" t="s">
        <v>509</v>
      </c>
      <c r="G509" s="23">
        <v>106573629.95116657</v>
      </c>
      <c r="H509" s="23">
        <v>127398935.19623439</v>
      </c>
      <c r="I509" s="23">
        <v>220039788.19192076</v>
      </c>
      <c r="J509" s="23">
        <f t="shared" si="7"/>
        <v>113466158.24075419</v>
      </c>
    </row>
    <row r="510" spans="1:10" x14ac:dyDescent="0.2">
      <c r="A510" s="19">
        <v>520</v>
      </c>
      <c r="B510" s="17">
        <v>15</v>
      </c>
      <c r="C510" s="16">
        <v>1</v>
      </c>
      <c r="D510" s="16">
        <v>2010</v>
      </c>
      <c r="E510" s="25">
        <v>40193</v>
      </c>
      <c r="F510" s="24" t="s">
        <v>510</v>
      </c>
      <c r="G510" s="23">
        <v>90644662.577819631</v>
      </c>
      <c r="H510" s="23">
        <v>107453649.04503269</v>
      </c>
      <c r="I510" s="23">
        <v>179873928.01147738</v>
      </c>
      <c r="J510" s="23">
        <f t="shared" si="7"/>
        <v>89229265.43365775</v>
      </c>
    </row>
    <row r="511" spans="1:10" x14ac:dyDescent="0.2">
      <c r="A511" s="19">
        <v>521</v>
      </c>
      <c r="B511" s="17">
        <v>26</v>
      </c>
      <c r="C511" s="16">
        <v>11</v>
      </c>
      <c r="D511" s="16">
        <v>1997</v>
      </c>
      <c r="E511" s="25">
        <v>35760</v>
      </c>
      <c r="F511" s="24" t="s">
        <v>511</v>
      </c>
      <c r="G511" s="23">
        <v>121619318.88544892</v>
      </c>
      <c r="H511" s="23">
        <v>141373034.22736225</v>
      </c>
      <c r="I511" s="23">
        <v>270593560.54315174</v>
      </c>
      <c r="J511" s="23">
        <f t="shared" si="7"/>
        <v>148974241.6577028</v>
      </c>
    </row>
    <row r="512" spans="1:10" x14ac:dyDescent="0.2">
      <c r="A512" s="19">
        <v>522</v>
      </c>
      <c r="B512" s="17">
        <v>23</v>
      </c>
      <c r="C512" s="16">
        <v>7</v>
      </c>
      <c r="D512" s="16">
        <v>1999</v>
      </c>
      <c r="E512" s="25">
        <v>36364</v>
      </c>
      <c r="F512" s="24" t="s">
        <v>512</v>
      </c>
      <c r="G512" s="23">
        <v>117825554.8890222</v>
      </c>
      <c r="H512" s="23">
        <v>134304791.64184165</v>
      </c>
      <c r="I512" s="23">
        <v>265385721.45587885</v>
      </c>
      <c r="J512" s="23">
        <f t="shared" si="7"/>
        <v>147560166.56685665</v>
      </c>
    </row>
    <row r="513" spans="1:10" x14ac:dyDescent="0.2">
      <c r="A513" s="19">
        <v>523</v>
      </c>
      <c r="B513" s="17">
        <v>15</v>
      </c>
      <c r="C513" s="16">
        <v>11</v>
      </c>
      <c r="D513" s="16">
        <v>1996</v>
      </c>
      <c r="E513" s="25">
        <v>35384</v>
      </c>
      <c r="F513" s="24" t="s">
        <v>513</v>
      </c>
      <c r="G513" s="23">
        <v>123843127.36443885</v>
      </c>
      <c r="H513" s="23">
        <v>140041087.03749055</v>
      </c>
      <c r="I513" s="23">
        <v>387319380.83228248</v>
      </c>
      <c r="J513" s="23">
        <f t="shared" si="7"/>
        <v>263476253.46784365</v>
      </c>
    </row>
    <row r="514" spans="1:10" x14ac:dyDescent="0.2">
      <c r="A514" s="19">
        <v>524</v>
      </c>
      <c r="B514" s="17">
        <v>17</v>
      </c>
      <c r="C514" s="16">
        <v>10</v>
      </c>
      <c r="D514" s="16">
        <v>2014</v>
      </c>
      <c r="E514" s="25">
        <v>41929</v>
      </c>
      <c r="F514" s="24" t="s">
        <v>514</v>
      </c>
      <c r="G514" s="23">
        <v>82724473.851570755</v>
      </c>
      <c r="H514" s="23">
        <v>88676078.884430557</v>
      </c>
      <c r="I514" s="23">
        <v>217413740.54150856</v>
      </c>
      <c r="J514" s="23">
        <f t="shared" si="7"/>
        <v>134689266.6899378</v>
      </c>
    </row>
    <row r="515" spans="1:10" x14ac:dyDescent="0.2">
      <c r="A515" s="19">
        <v>525</v>
      </c>
      <c r="B515" s="17">
        <v>10</v>
      </c>
      <c r="C515" s="16">
        <v>2</v>
      </c>
      <c r="D515" s="16">
        <v>2006</v>
      </c>
      <c r="E515" s="25">
        <v>38758</v>
      </c>
      <c r="F515" s="24" t="s">
        <v>515</v>
      </c>
      <c r="G515" s="23">
        <v>98850125.81781581</v>
      </c>
      <c r="H515" s="23">
        <v>101601216.25569201</v>
      </c>
      <c r="I515" s="23">
        <v>196373774.3835229</v>
      </c>
      <c r="J515" s="23">
        <f t="shared" ref="J515:J578" si="8">I515-G515</f>
        <v>97523648.565707088</v>
      </c>
    </row>
    <row r="516" spans="1:10" x14ac:dyDescent="0.2">
      <c r="A516" s="19">
        <v>526</v>
      </c>
      <c r="B516" s="17">
        <v>8</v>
      </c>
      <c r="C516" s="16">
        <v>7</v>
      </c>
      <c r="D516" s="16">
        <v>2011</v>
      </c>
      <c r="E516" s="25">
        <v>40732</v>
      </c>
      <c r="F516" s="24" t="s">
        <v>516</v>
      </c>
      <c r="G516" s="23">
        <v>86939386.159825072</v>
      </c>
      <c r="H516" s="23">
        <v>87331554.516399458</v>
      </c>
      <c r="I516" s="23">
        <v>185621593.70258319</v>
      </c>
      <c r="J516" s="23">
        <f t="shared" si="8"/>
        <v>98682207.542758122</v>
      </c>
    </row>
    <row r="517" spans="1:10" x14ac:dyDescent="0.2">
      <c r="A517" s="19">
        <v>527</v>
      </c>
      <c r="B517" s="17">
        <v>12</v>
      </c>
      <c r="C517" s="16">
        <v>12</v>
      </c>
      <c r="D517" s="16">
        <v>2008</v>
      </c>
      <c r="E517" s="25">
        <v>39794</v>
      </c>
      <c r="F517" s="24" t="s">
        <v>5421</v>
      </c>
      <c r="G517" s="23">
        <v>93429609.757025704</v>
      </c>
      <c r="H517" s="23">
        <v>92690322.276680559</v>
      </c>
      <c r="I517" s="23">
        <v>272191960.02236623</v>
      </c>
      <c r="J517" s="23">
        <f t="shared" si="8"/>
        <v>178762350.26534051</v>
      </c>
    </row>
    <row r="518" spans="1:10" x14ac:dyDescent="0.2">
      <c r="A518" s="19">
        <v>528</v>
      </c>
      <c r="B518" s="17">
        <v>8</v>
      </c>
      <c r="C518" s="16">
        <v>8</v>
      </c>
      <c r="D518" s="16">
        <v>1997</v>
      </c>
      <c r="E518" s="25">
        <v>35650</v>
      </c>
      <c r="F518" s="24" t="s">
        <v>518</v>
      </c>
      <c r="G518" s="23">
        <v>122148756.21890548</v>
      </c>
      <c r="H518" s="23">
        <v>116222999.4142413</v>
      </c>
      <c r="I518" s="23">
        <v>218010669.52513683</v>
      </c>
      <c r="J518" s="23">
        <f t="shared" si="8"/>
        <v>95861913.30623135</v>
      </c>
    </row>
    <row r="519" spans="1:10" x14ac:dyDescent="0.2">
      <c r="A519" s="19">
        <v>529</v>
      </c>
      <c r="B519" s="17">
        <v>12</v>
      </c>
      <c r="C519" s="16">
        <v>6</v>
      </c>
      <c r="D519" s="16">
        <v>1998</v>
      </c>
      <c r="E519" s="25">
        <v>35958</v>
      </c>
      <c r="F519" s="24" t="s">
        <v>519</v>
      </c>
      <c r="G519" s="23">
        <v>120500122.69938649</v>
      </c>
      <c r="H519" s="23">
        <v>111973675.60482208</v>
      </c>
      <c r="I519" s="23">
        <v>248230252.7607362</v>
      </c>
      <c r="J519" s="23">
        <f t="shared" si="8"/>
        <v>127730130.0613497</v>
      </c>
    </row>
    <row r="520" spans="1:10" x14ac:dyDescent="0.2">
      <c r="A520" s="19">
        <v>530</v>
      </c>
      <c r="B520" s="17">
        <v>24</v>
      </c>
      <c r="C520" s="16">
        <v>5</v>
      </c>
      <c r="D520" s="16">
        <v>2002</v>
      </c>
      <c r="E520" s="25">
        <v>37400</v>
      </c>
      <c r="F520" s="24" t="s">
        <v>520</v>
      </c>
      <c r="G520" s="23">
        <v>109240934.37152392</v>
      </c>
      <c r="H520" s="23">
        <v>99976360.933759734</v>
      </c>
      <c r="I520" s="23">
        <v>145447899.86590657</v>
      </c>
      <c r="J520" s="23">
        <f t="shared" si="8"/>
        <v>36206965.49438265</v>
      </c>
    </row>
    <row r="521" spans="1:10" x14ac:dyDescent="0.2">
      <c r="A521" s="19">
        <v>531</v>
      </c>
      <c r="B521" s="17">
        <v>8</v>
      </c>
      <c r="C521" s="16">
        <v>6</v>
      </c>
      <c r="D521" s="16">
        <v>2001</v>
      </c>
      <c r="E521" s="25">
        <v>37050</v>
      </c>
      <c r="F521" s="24" t="s">
        <v>521</v>
      </c>
      <c r="G521" s="23">
        <v>110345617.9775281</v>
      </c>
      <c r="H521" s="23">
        <v>96239267.280398875</v>
      </c>
      <c r="I521" s="23">
        <v>202870988.31093821</v>
      </c>
      <c r="J521" s="23">
        <f t="shared" si="8"/>
        <v>92525370.333410114</v>
      </c>
    </row>
    <row r="522" spans="1:10" x14ac:dyDescent="0.2">
      <c r="A522" s="19">
        <v>532</v>
      </c>
      <c r="B522" s="17">
        <v>3</v>
      </c>
      <c r="C522" s="16">
        <v>4</v>
      </c>
      <c r="D522" s="16">
        <v>1998</v>
      </c>
      <c r="E522" s="25">
        <v>35888</v>
      </c>
      <c r="F522" s="24" t="s">
        <v>522</v>
      </c>
      <c r="G522" s="23">
        <v>120870892.30769232</v>
      </c>
      <c r="H522" s="23">
        <v>104428868.6427754</v>
      </c>
      <c r="I522" s="23">
        <v>205552007.52321848</v>
      </c>
      <c r="J522" s="23">
        <f t="shared" si="8"/>
        <v>84681115.215526164</v>
      </c>
    </row>
    <row r="523" spans="1:10" x14ac:dyDescent="0.2">
      <c r="A523" s="19">
        <v>533</v>
      </c>
      <c r="B523" s="17">
        <v>30</v>
      </c>
      <c r="C523" s="16">
        <v>7</v>
      </c>
      <c r="D523" s="16">
        <v>2004</v>
      </c>
      <c r="E523" s="25">
        <v>38198</v>
      </c>
      <c r="F523" s="24" t="s">
        <v>523</v>
      </c>
      <c r="G523" s="23">
        <v>103703907.07497361</v>
      </c>
      <c r="H523" s="23">
        <v>85489237.465728626</v>
      </c>
      <c r="I523" s="23">
        <v>124637462.38653116</v>
      </c>
      <c r="J523" s="23">
        <f t="shared" si="8"/>
        <v>20933555.311557546</v>
      </c>
    </row>
    <row r="524" spans="1:10" x14ac:dyDescent="0.2">
      <c r="A524" s="19">
        <v>534</v>
      </c>
      <c r="B524" s="17">
        <v>22</v>
      </c>
      <c r="C524" s="16">
        <v>11</v>
      </c>
      <c r="D524" s="16">
        <v>2006</v>
      </c>
      <c r="E524" s="25">
        <v>39043</v>
      </c>
      <c r="F524" s="24" t="s">
        <v>524</v>
      </c>
      <c r="G524" s="23">
        <v>97476526.054590583</v>
      </c>
      <c r="H524" s="23">
        <v>78028272.76279901</v>
      </c>
      <c r="I524" s="23">
        <v>220587692.11763772</v>
      </c>
      <c r="J524" s="23">
        <f t="shared" si="8"/>
        <v>123111166.06304714</v>
      </c>
    </row>
    <row r="525" spans="1:10" x14ac:dyDescent="0.2">
      <c r="A525" s="19">
        <v>535</v>
      </c>
      <c r="B525" s="17">
        <v>24</v>
      </c>
      <c r="C525" s="16">
        <v>6</v>
      </c>
      <c r="D525" s="16">
        <v>2005</v>
      </c>
      <c r="E525" s="25">
        <v>38527</v>
      </c>
      <c r="F525" s="24" t="s">
        <v>525</v>
      </c>
      <c r="G525" s="23">
        <v>100984678.66323908</v>
      </c>
      <c r="H525" s="23">
        <v>79920737.709619537</v>
      </c>
      <c r="I525" s="23">
        <v>165563504.62629306</v>
      </c>
      <c r="J525" s="23">
        <f t="shared" si="8"/>
        <v>64578825.963053986</v>
      </c>
    </row>
    <row r="526" spans="1:10" x14ac:dyDescent="0.2">
      <c r="A526" s="19">
        <v>536</v>
      </c>
      <c r="B526" s="17">
        <v>1</v>
      </c>
      <c r="C526" s="16">
        <v>1</v>
      </c>
      <c r="D526" s="16">
        <v>2000</v>
      </c>
      <c r="E526" s="25">
        <v>36526</v>
      </c>
      <c r="F526" s="24" t="s">
        <v>526</v>
      </c>
      <c r="G526" s="23">
        <v>116359715.63981043</v>
      </c>
      <c r="H526" s="23">
        <v>88007548.052914694</v>
      </c>
      <c r="I526" s="23">
        <v>88007548.052914694</v>
      </c>
      <c r="J526" s="23">
        <f t="shared" si="8"/>
        <v>-28352167.586895734</v>
      </c>
    </row>
    <row r="527" spans="1:10" x14ac:dyDescent="0.2">
      <c r="A527" s="19">
        <v>537</v>
      </c>
      <c r="B527" s="17">
        <v>8</v>
      </c>
      <c r="C527" s="16">
        <v>3</v>
      </c>
      <c r="D527" s="16">
        <v>2002</v>
      </c>
      <c r="E527" s="25">
        <v>37323</v>
      </c>
      <c r="F527" s="24" t="s">
        <v>527</v>
      </c>
      <c r="G527" s="23">
        <v>109851901.56599553</v>
      </c>
      <c r="H527" s="23">
        <v>77836689.463428408</v>
      </c>
      <c r="I527" s="23">
        <v>135919194.81661072</v>
      </c>
      <c r="J527" s="23">
        <f t="shared" si="8"/>
        <v>26067293.250615194</v>
      </c>
    </row>
    <row r="528" spans="1:10" x14ac:dyDescent="0.2">
      <c r="A528" s="19">
        <v>538</v>
      </c>
      <c r="B528" s="17">
        <v>2</v>
      </c>
      <c r="C528" s="16">
        <v>10</v>
      </c>
      <c r="D528" s="16">
        <v>1998</v>
      </c>
      <c r="E528" s="25">
        <v>36070</v>
      </c>
      <c r="F528" s="24" t="s">
        <v>528</v>
      </c>
      <c r="G528" s="23">
        <v>119765365.85365854</v>
      </c>
      <c r="H528" s="23">
        <v>83064830.928762197</v>
      </c>
      <c r="I528" s="23">
        <v>107017904.09949391</v>
      </c>
      <c r="J528" s="23">
        <f t="shared" si="8"/>
        <v>-12747461.754164636</v>
      </c>
    </row>
    <row r="529" spans="1:10" x14ac:dyDescent="0.2">
      <c r="A529" s="19">
        <v>539</v>
      </c>
      <c r="B529" s="17">
        <v>25</v>
      </c>
      <c r="C529" s="16">
        <v>12</v>
      </c>
      <c r="D529" s="16">
        <v>1998</v>
      </c>
      <c r="E529" s="25">
        <v>36154</v>
      </c>
      <c r="F529" s="24" t="s">
        <v>529</v>
      </c>
      <c r="G529" s="23">
        <v>119838438.07199511</v>
      </c>
      <c r="H529" s="23">
        <v>75845802.881043315</v>
      </c>
      <c r="I529" s="23">
        <v>75845802.881043315</v>
      </c>
      <c r="J529" s="23">
        <f t="shared" si="8"/>
        <v>-43992635.190951794</v>
      </c>
    </row>
    <row r="530" spans="1:10" x14ac:dyDescent="0.2">
      <c r="A530" s="19">
        <v>540</v>
      </c>
      <c r="B530" s="17">
        <v>28</v>
      </c>
      <c r="C530" s="16">
        <v>10</v>
      </c>
      <c r="D530" s="16">
        <v>2005</v>
      </c>
      <c r="E530" s="25">
        <v>38653</v>
      </c>
      <c r="F530" s="24" t="s">
        <v>530</v>
      </c>
      <c r="G530" s="23">
        <v>98602008.032128513</v>
      </c>
      <c r="H530" s="23">
        <v>56172745.579236947</v>
      </c>
      <c r="I530" s="23">
        <v>174371902.70775101</v>
      </c>
      <c r="J530" s="23">
        <f t="shared" si="8"/>
        <v>75769894.675622493</v>
      </c>
    </row>
    <row r="531" spans="1:10" x14ac:dyDescent="0.2">
      <c r="A531" s="19">
        <v>541</v>
      </c>
      <c r="B531" s="17">
        <v>10</v>
      </c>
      <c r="C531" s="16">
        <v>11</v>
      </c>
      <c r="D531" s="16">
        <v>2000</v>
      </c>
      <c r="E531" s="25">
        <v>36840</v>
      </c>
      <c r="F531" s="24" t="s">
        <v>531</v>
      </c>
      <c r="G531" s="23">
        <v>112817461.22917864</v>
      </c>
      <c r="H531" s="23">
        <v>55623057.122624934</v>
      </c>
      <c r="I531" s="23">
        <v>82173969.71814476</v>
      </c>
      <c r="J531" s="23">
        <f t="shared" si="8"/>
        <v>-30643491.511033878</v>
      </c>
    </row>
    <row r="532" spans="1:10" x14ac:dyDescent="0.2">
      <c r="A532" s="19">
        <v>542</v>
      </c>
      <c r="B532" s="17">
        <v>25</v>
      </c>
      <c r="C532" s="16">
        <v>9</v>
      </c>
      <c r="D532" s="16">
        <v>2009</v>
      </c>
      <c r="E532" s="25">
        <v>40081</v>
      </c>
      <c r="F532" s="24" t="s">
        <v>532</v>
      </c>
      <c r="G532" s="23">
        <v>90946015.400358394</v>
      </c>
      <c r="H532" s="23">
        <v>43856183.080293931</v>
      </c>
      <c r="I532" s="23">
        <v>136041995.02544346</v>
      </c>
      <c r="J532" s="23">
        <f t="shared" si="8"/>
        <v>45095979.625085071</v>
      </c>
    </row>
    <row r="533" spans="1:10" x14ac:dyDescent="0.2">
      <c r="A533" s="19">
        <v>543</v>
      </c>
      <c r="B533" s="17">
        <v>8</v>
      </c>
      <c r="C533" s="16">
        <v>6</v>
      </c>
      <c r="D533" s="16">
        <v>2001</v>
      </c>
      <c r="E533" s="25">
        <v>37050</v>
      </c>
      <c r="F533" s="24" t="s">
        <v>533</v>
      </c>
      <c r="G533" s="23">
        <v>110345617.9775281</v>
      </c>
      <c r="H533" s="23">
        <v>52843321.958123602</v>
      </c>
      <c r="I533" s="23">
        <v>135645015.74555057</v>
      </c>
      <c r="J533" s="23">
        <f t="shared" si="8"/>
        <v>25299397.768022478</v>
      </c>
    </row>
    <row r="534" spans="1:10" x14ac:dyDescent="0.2">
      <c r="A534" s="19">
        <v>544</v>
      </c>
      <c r="B534" s="17">
        <v>26</v>
      </c>
      <c r="C534" s="16">
        <v>8</v>
      </c>
      <c r="D534" s="16">
        <v>2005</v>
      </c>
      <c r="E534" s="25">
        <v>38590</v>
      </c>
      <c r="F534" s="24" t="s">
        <v>534</v>
      </c>
      <c r="G534" s="23">
        <v>100007739.30753563</v>
      </c>
      <c r="H534" s="23">
        <v>47378213.961924642</v>
      </c>
      <c r="I534" s="23">
        <v>131634734.32852341</v>
      </c>
      <c r="J534" s="23">
        <f t="shared" si="8"/>
        <v>31626995.020987779</v>
      </c>
    </row>
    <row r="535" spans="1:10" x14ac:dyDescent="0.2">
      <c r="A535" s="19">
        <v>545</v>
      </c>
      <c r="B535" s="17">
        <v>13</v>
      </c>
      <c r="C535" s="16">
        <v>12</v>
      </c>
      <c r="D535" s="16">
        <v>1996</v>
      </c>
      <c r="E535" s="25">
        <v>35412</v>
      </c>
      <c r="F535" s="24" t="s">
        <v>535</v>
      </c>
      <c r="G535" s="23">
        <v>123843127.36443885</v>
      </c>
      <c r="H535" s="23">
        <v>58471010.862692311</v>
      </c>
      <c r="I535" s="23">
        <v>156926297.11742121</v>
      </c>
      <c r="J535" s="23">
        <f t="shared" si="8"/>
        <v>33083169.752982363</v>
      </c>
    </row>
    <row r="536" spans="1:10" x14ac:dyDescent="0.2">
      <c r="A536" s="19">
        <v>546</v>
      </c>
      <c r="B536" s="17">
        <v>14</v>
      </c>
      <c r="C536" s="16">
        <v>4</v>
      </c>
      <c r="D536" s="16">
        <v>2006</v>
      </c>
      <c r="E536" s="25">
        <v>38821</v>
      </c>
      <c r="F536" s="24" t="s">
        <v>536</v>
      </c>
      <c r="G536" s="23">
        <v>97476526.054590583</v>
      </c>
      <c r="H536" s="23">
        <v>45550836.674312659</v>
      </c>
      <c r="I536" s="23">
        <v>120640198.26884864</v>
      </c>
      <c r="J536" s="23">
        <f t="shared" si="8"/>
        <v>23163672.21425806</v>
      </c>
    </row>
    <row r="537" spans="1:10" x14ac:dyDescent="0.2">
      <c r="A537" s="19">
        <v>547</v>
      </c>
      <c r="B537" s="17">
        <v>20</v>
      </c>
      <c r="C537" s="16">
        <v>12</v>
      </c>
      <c r="D537" s="16">
        <v>2013</v>
      </c>
      <c r="E537" s="25">
        <v>41628</v>
      </c>
      <c r="F537" s="24" t="s">
        <v>537</v>
      </c>
      <c r="G537" s="23">
        <v>84280644.842930034</v>
      </c>
      <c r="H537" s="23">
        <v>38006484.266394623</v>
      </c>
      <c r="I537" s="23">
        <v>137567851.60575673</v>
      </c>
      <c r="J537" s="23">
        <f t="shared" si="8"/>
        <v>53287206.762826696</v>
      </c>
    </row>
    <row r="538" spans="1:10" x14ac:dyDescent="0.2">
      <c r="A538" s="19">
        <v>548</v>
      </c>
      <c r="B538" s="17">
        <v>22</v>
      </c>
      <c r="C538" s="16">
        <v>12</v>
      </c>
      <c r="D538" s="16">
        <v>2000</v>
      </c>
      <c r="E538" s="25">
        <v>36882</v>
      </c>
      <c r="F538" s="24" t="s">
        <v>538</v>
      </c>
      <c r="G538" s="23">
        <v>112882298.85057472</v>
      </c>
      <c r="H538" s="23">
        <v>48774671.903298855</v>
      </c>
      <c r="I538" s="23">
        <v>93910378.303982764</v>
      </c>
      <c r="J538" s="23">
        <f t="shared" si="8"/>
        <v>-18971920.546591952</v>
      </c>
    </row>
    <row r="539" spans="1:10" x14ac:dyDescent="0.2">
      <c r="A539" s="19">
        <v>549</v>
      </c>
      <c r="B539" s="17">
        <v>6</v>
      </c>
      <c r="C539" s="16">
        <v>12</v>
      </c>
      <c r="D539" s="16">
        <v>1996</v>
      </c>
      <c r="E539" s="25">
        <v>35405</v>
      </c>
      <c r="F539" s="24" t="s">
        <v>539</v>
      </c>
      <c r="G539" s="23">
        <v>123843127.36443885</v>
      </c>
      <c r="H539" s="23">
        <v>50943319.37269862</v>
      </c>
      <c r="I539" s="23">
        <v>245996244.97168979</v>
      </c>
      <c r="J539" s="23">
        <f t="shared" si="8"/>
        <v>122153117.60725094</v>
      </c>
    </row>
    <row r="540" spans="1:10" x14ac:dyDescent="0.2">
      <c r="A540" s="19">
        <v>550</v>
      </c>
      <c r="B540" s="17">
        <v>23</v>
      </c>
      <c r="C540" s="16">
        <v>10</v>
      </c>
      <c r="D540" s="16">
        <v>2015</v>
      </c>
      <c r="E540" s="25">
        <v>42300</v>
      </c>
      <c r="F540" s="24" t="s">
        <v>540</v>
      </c>
      <c r="G540" s="23">
        <v>82583607.329358652</v>
      </c>
      <c r="H540" s="23">
        <v>28251501.087042443</v>
      </c>
      <c r="I540" s="23">
        <v>135472633.16507035</v>
      </c>
      <c r="J540" s="23">
        <f t="shared" si="8"/>
        <v>52889025.835711703</v>
      </c>
    </row>
    <row r="541" spans="1:10" x14ac:dyDescent="0.2">
      <c r="A541" s="19">
        <v>551</v>
      </c>
      <c r="B541" s="17">
        <v>21</v>
      </c>
      <c r="C541" s="16">
        <v>2</v>
      </c>
      <c r="D541" s="16">
        <v>2014</v>
      </c>
      <c r="E541" s="25">
        <v>41691</v>
      </c>
      <c r="F541" s="24" t="s">
        <v>541</v>
      </c>
      <c r="G541" s="23">
        <v>83658899.14430894</v>
      </c>
      <c r="H541" s="23">
        <v>24228697.437727071</v>
      </c>
      <c r="I541" s="23">
        <v>113429998.65034649</v>
      </c>
      <c r="J541" s="23">
        <f t="shared" si="8"/>
        <v>29771099.506037548</v>
      </c>
    </row>
    <row r="542" spans="1:10" x14ac:dyDescent="0.2">
      <c r="A542" s="19">
        <v>552</v>
      </c>
      <c r="B542" s="17">
        <v>12</v>
      </c>
      <c r="C542" s="16">
        <v>5</v>
      </c>
      <c r="D542" s="16">
        <v>2000</v>
      </c>
      <c r="E542" s="25">
        <v>36658</v>
      </c>
      <c r="F542" s="24" t="s">
        <v>542</v>
      </c>
      <c r="G542" s="23">
        <v>114527813.41107872</v>
      </c>
      <c r="H542" s="23">
        <v>30738814.166268222</v>
      </c>
      <c r="I542" s="23">
        <v>42555189.819807582</v>
      </c>
      <c r="J542" s="23">
        <f t="shared" si="8"/>
        <v>-71972623.591271132</v>
      </c>
    </row>
    <row r="543" spans="1:10" x14ac:dyDescent="0.2">
      <c r="A543" s="19">
        <v>553</v>
      </c>
      <c r="B543" s="17">
        <v>14</v>
      </c>
      <c r="C543" s="16">
        <v>11</v>
      </c>
      <c r="D543" s="16">
        <v>2003</v>
      </c>
      <c r="E543" s="25">
        <v>37939</v>
      </c>
      <c r="F543" s="24" t="s">
        <v>543</v>
      </c>
      <c r="G543" s="23">
        <v>106458102.98102981</v>
      </c>
      <c r="H543" s="23">
        <v>27879806.91371274</v>
      </c>
      <c r="I543" s="23">
        <v>72578692.648119241</v>
      </c>
      <c r="J543" s="23">
        <f t="shared" si="8"/>
        <v>-33879410.332910568</v>
      </c>
    </row>
    <row r="544" spans="1:10" x14ac:dyDescent="0.2">
      <c r="A544" s="19">
        <v>554</v>
      </c>
      <c r="B544" s="17">
        <v>18</v>
      </c>
      <c r="C544" s="16">
        <v>12</v>
      </c>
      <c r="D544" s="16">
        <v>2009</v>
      </c>
      <c r="E544" s="25">
        <v>40165</v>
      </c>
      <c r="F544" s="24" t="s">
        <v>544</v>
      </c>
      <c r="G544" s="23">
        <v>90954438.316454351</v>
      </c>
      <c r="H544" s="23">
        <v>22371341.24184414</v>
      </c>
      <c r="I544" s="23">
        <v>60835851.554311432</v>
      </c>
      <c r="J544" s="23">
        <f t="shared" si="8"/>
        <v>-30118586.762142919</v>
      </c>
    </row>
    <row r="545" spans="1:10" x14ac:dyDescent="0.2">
      <c r="A545" s="19">
        <v>555</v>
      </c>
      <c r="B545" s="17">
        <v>26</v>
      </c>
      <c r="C545" s="16">
        <v>11</v>
      </c>
      <c r="D545" s="16">
        <v>2003</v>
      </c>
      <c r="E545" s="25">
        <v>37951</v>
      </c>
      <c r="F545" s="24" t="s">
        <v>545</v>
      </c>
      <c r="G545" s="23">
        <v>106458102.98102981</v>
      </c>
      <c r="H545" s="23">
        <v>25923531.482607048</v>
      </c>
      <c r="I545" s="23">
        <v>35534628.902417347</v>
      </c>
      <c r="J545" s="23">
        <f t="shared" si="8"/>
        <v>-70923474.078612462</v>
      </c>
    </row>
    <row r="546" spans="1:10" x14ac:dyDescent="0.2">
      <c r="A546" s="19">
        <v>556</v>
      </c>
      <c r="B546" s="17">
        <v>22</v>
      </c>
      <c r="C546" s="16">
        <v>4</v>
      </c>
      <c r="D546" s="16">
        <v>2010</v>
      </c>
      <c r="E546" s="25">
        <v>40290</v>
      </c>
      <c r="F546" s="24" t="s">
        <v>546</v>
      </c>
      <c r="G546" s="23">
        <v>90094996.078143567</v>
      </c>
      <c r="H546" s="23">
        <v>21873171.926668167</v>
      </c>
      <c r="I546" s="23">
        <v>97739027.187272087</v>
      </c>
      <c r="J546" s="23">
        <f t="shared" si="8"/>
        <v>7644031.1091285199</v>
      </c>
    </row>
    <row r="547" spans="1:10" x14ac:dyDescent="0.2">
      <c r="A547" s="19">
        <v>557</v>
      </c>
      <c r="B547" s="17">
        <v>25</v>
      </c>
      <c r="C547" s="16">
        <v>11</v>
      </c>
      <c r="D547" s="16">
        <v>1998</v>
      </c>
      <c r="E547" s="25">
        <v>36124</v>
      </c>
      <c r="F547" s="24" t="s">
        <v>547</v>
      </c>
      <c r="G547" s="23">
        <v>119765365.85365854</v>
      </c>
      <c r="H547" s="23">
        <v>27426059.191097565</v>
      </c>
      <c r="I547" s="23">
        <v>103495031.31304879</v>
      </c>
      <c r="J547" s="23">
        <f t="shared" si="8"/>
        <v>-16270334.540609747</v>
      </c>
    </row>
    <row r="548" spans="1:10" x14ac:dyDescent="0.2">
      <c r="A548" s="19">
        <v>558</v>
      </c>
      <c r="B548" s="17">
        <v>25</v>
      </c>
      <c r="C548" s="16">
        <v>12</v>
      </c>
      <c r="D548" s="16">
        <v>1997</v>
      </c>
      <c r="E548" s="25">
        <v>35789</v>
      </c>
      <c r="F548" s="24" t="s">
        <v>548</v>
      </c>
      <c r="G548" s="23">
        <v>121770117.79293242</v>
      </c>
      <c r="H548" s="23">
        <v>26866603.815102294</v>
      </c>
      <c r="I548" s="23">
        <v>31722825.033087414</v>
      </c>
      <c r="J548" s="23">
        <f t="shared" si="8"/>
        <v>-90047292.759845003</v>
      </c>
    </row>
    <row r="549" spans="1:10" x14ac:dyDescent="0.2">
      <c r="A549" s="19">
        <v>559</v>
      </c>
      <c r="B549" s="17">
        <v>10</v>
      </c>
      <c r="C549" s="16">
        <v>11</v>
      </c>
      <c r="D549" s="16">
        <v>2000</v>
      </c>
      <c r="E549" s="25">
        <v>36840</v>
      </c>
      <c r="F549" s="24" t="s">
        <v>549</v>
      </c>
      <c r="G549" s="23">
        <v>112817461.22917864</v>
      </c>
      <c r="H549" s="23">
        <v>24651870.37283171</v>
      </c>
      <c r="I549" s="23">
        <v>47191500.3153992</v>
      </c>
      <c r="J549" s="23">
        <f t="shared" si="8"/>
        <v>-65625960.913779438</v>
      </c>
    </row>
    <row r="550" spans="1:10" x14ac:dyDescent="0.2">
      <c r="A550" s="19">
        <v>560</v>
      </c>
      <c r="B550" s="17">
        <v>12</v>
      </c>
      <c r="C550" s="16">
        <v>1</v>
      </c>
      <c r="D550" s="16">
        <v>2007</v>
      </c>
      <c r="E550" s="25">
        <v>39094</v>
      </c>
      <c r="F550" s="24" t="s">
        <v>550</v>
      </c>
      <c r="G550" s="23">
        <v>97035412.220377833</v>
      </c>
      <c r="H550" s="23">
        <v>18355173.69672852</v>
      </c>
      <c r="I550" s="23">
        <v>137457627.33981997</v>
      </c>
      <c r="J550" s="23">
        <f t="shared" si="8"/>
        <v>40422215.119442135</v>
      </c>
    </row>
    <row r="551" spans="1:10" x14ac:dyDescent="0.2">
      <c r="A551" s="19">
        <v>561</v>
      </c>
      <c r="B551" s="17">
        <v>17</v>
      </c>
      <c r="C551" s="16">
        <v>8</v>
      </c>
      <c r="D551" s="16">
        <v>2007</v>
      </c>
      <c r="E551" s="25">
        <v>39311</v>
      </c>
      <c r="F551" s="24" t="s">
        <v>551</v>
      </c>
      <c r="G551" s="23">
        <v>94468081.013096571</v>
      </c>
      <c r="H551" s="23">
        <v>17800373.707436141</v>
      </c>
      <c r="I551" s="23">
        <v>47407675.201152377</v>
      </c>
      <c r="J551" s="23">
        <f t="shared" si="8"/>
        <v>-47060405.811944194</v>
      </c>
    </row>
    <row r="552" spans="1:10" x14ac:dyDescent="0.2">
      <c r="A552" s="19">
        <v>562</v>
      </c>
      <c r="B552" s="17">
        <v>16</v>
      </c>
      <c r="C552" s="16">
        <v>6</v>
      </c>
      <c r="D552" s="16">
        <v>2000</v>
      </c>
      <c r="E552" s="25">
        <v>36693</v>
      </c>
      <c r="F552" s="24" t="s">
        <v>552</v>
      </c>
      <c r="G552" s="23">
        <v>113929930.39443155</v>
      </c>
      <c r="H552" s="23">
        <v>12964699.152958237</v>
      </c>
      <c r="I552" s="23">
        <v>12964699.152958237</v>
      </c>
      <c r="J552" s="23">
        <f t="shared" si="8"/>
        <v>-100965231.24147332</v>
      </c>
    </row>
    <row r="553" spans="1:10" x14ac:dyDescent="0.2">
      <c r="A553" s="19">
        <v>563</v>
      </c>
      <c r="B553" s="17">
        <v>2</v>
      </c>
      <c r="C553" s="16">
        <v>9</v>
      </c>
      <c r="D553" s="16">
        <v>2005</v>
      </c>
      <c r="E553" s="25">
        <v>38597</v>
      </c>
      <c r="F553" s="24" t="s">
        <v>553</v>
      </c>
      <c r="G553" s="23">
        <v>98800402.414486915</v>
      </c>
      <c r="H553" s="23">
        <v>2347066.5446126759</v>
      </c>
      <c r="I553" s="23">
        <v>7781088.6774094561</v>
      </c>
      <c r="J553" s="23">
        <f t="shared" si="8"/>
        <v>-91019313.73707746</v>
      </c>
    </row>
    <row r="554" spans="1:10" x14ac:dyDescent="0.2">
      <c r="A554" s="19">
        <v>565</v>
      </c>
      <c r="B554" s="17">
        <v>15</v>
      </c>
      <c r="C554" s="16">
        <v>6</v>
      </c>
      <c r="D554" s="16">
        <v>1994</v>
      </c>
      <c r="E554" s="25">
        <v>34500</v>
      </c>
      <c r="F554" s="24" t="s">
        <v>555</v>
      </c>
      <c r="G554" s="23">
        <v>131551734.45945947</v>
      </c>
      <c r="H554" s="23">
        <v>701355116.16662169</v>
      </c>
      <c r="I554" s="23">
        <v>1638142814.1395948</v>
      </c>
      <c r="J554" s="23">
        <f t="shared" si="8"/>
        <v>1506591079.6801353</v>
      </c>
    </row>
    <row r="555" spans="1:10" x14ac:dyDescent="0.2">
      <c r="A555" s="19">
        <v>566</v>
      </c>
      <c r="B555" s="17">
        <v>10</v>
      </c>
      <c r="C555" s="16">
        <v>2</v>
      </c>
      <c r="D555" s="16">
        <v>2012</v>
      </c>
      <c r="E555" s="25">
        <v>40949</v>
      </c>
      <c r="F555" s="24" t="s">
        <v>556</v>
      </c>
      <c r="G555" s="23">
        <v>85196105.647382304</v>
      </c>
      <c r="H555" s="23">
        <v>112006230.87857929</v>
      </c>
      <c r="I555" s="23">
        <v>343098911.76026845</v>
      </c>
      <c r="J555" s="23">
        <f t="shared" si="8"/>
        <v>257902806.11288613</v>
      </c>
    </row>
    <row r="556" spans="1:10" x14ac:dyDescent="0.2">
      <c r="A556" s="19">
        <v>567</v>
      </c>
      <c r="B556" s="17">
        <v>11</v>
      </c>
      <c r="C556" s="16">
        <v>11</v>
      </c>
      <c r="D556" s="16">
        <v>2011</v>
      </c>
      <c r="E556" s="25">
        <v>40858</v>
      </c>
      <c r="F556" s="24" t="s">
        <v>557</v>
      </c>
      <c r="G556" s="23">
        <v>85735760.067188263</v>
      </c>
      <c r="H556" s="23">
        <v>80481088.04527694</v>
      </c>
      <c r="I556" s="23">
        <v>163352904.73687398</v>
      </c>
      <c r="J556" s="23">
        <f t="shared" si="8"/>
        <v>77617144.669685721</v>
      </c>
    </row>
    <row r="557" spans="1:10" x14ac:dyDescent="0.2">
      <c r="A557" s="19">
        <v>568</v>
      </c>
      <c r="B557" s="17">
        <v>21</v>
      </c>
      <c r="C557" s="16">
        <v>12</v>
      </c>
      <c r="D557" s="16">
        <v>2001</v>
      </c>
      <c r="E557" s="25">
        <v>37246</v>
      </c>
      <c r="F557" s="24" t="s">
        <v>558</v>
      </c>
      <c r="G557" s="23">
        <v>108378505.94227505</v>
      </c>
      <c r="H557" s="23">
        <v>237194691.50494623</v>
      </c>
      <c r="I557" s="23">
        <v>441389609.1233843</v>
      </c>
      <c r="J557" s="23">
        <f t="shared" si="8"/>
        <v>333011103.18110925</v>
      </c>
    </row>
    <row r="558" spans="1:10" x14ac:dyDescent="0.2">
      <c r="A558" s="19">
        <v>569</v>
      </c>
      <c r="B558" s="17">
        <v>27</v>
      </c>
      <c r="C558" s="16">
        <v>9</v>
      </c>
      <c r="D558" s="16">
        <v>2013</v>
      </c>
      <c r="E558" s="25">
        <v>41544</v>
      </c>
      <c r="F558" s="24" t="s">
        <v>559</v>
      </c>
      <c r="G558" s="23">
        <v>81787588.245091811</v>
      </c>
      <c r="H558" s="23">
        <v>125610601.69495921</v>
      </c>
      <c r="I558" s="23">
        <v>287716833.25502568</v>
      </c>
      <c r="J558" s="23">
        <f t="shared" si="8"/>
        <v>205929245.00993389</v>
      </c>
    </row>
    <row r="559" spans="1:10" x14ac:dyDescent="0.2">
      <c r="A559" s="19">
        <v>570</v>
      </c>
      <c r="B559" s="17">
        <v>4</v>
      </c>
      <c r="C559" s="16">
        <v>10</v>
      </c>
      <c r="D559" s="16">
        <v>2002</v>
      </c>
      <c r="E559" s="25">
        <v>37533</v>
      </c>
      <c r="F559" s="24" t="s">
        <v>560</v>
      </c>
      <c r="G559" s="23">
        <v>105628692.77440706</v>
      </c>
      <c r="H559" s="23">
        <v>125881532.06276888</v>
      </c>
      <c r="I559" s="23">
        <v>279584822.18963045</v>
      </c>
      <c r="J559" s="23">
        <f t="shared" si="8"/>
        <v>173956129.41522339</v>
      </c>
    </row>
    <row r="560" spans="1:10" x14ac:dyDescent="0.2">
      <c r="A560" s="19">
        <v>571</v>
      </c>
      <c r="B560" s="17">
        <v>5</v>
      </c>
      <c r="C560" s="16">
        <v>3</v>
      </c>
      <c r="D560" s="16">
        <v>2004</v>
      </c>
      <c r="E560" s="25">
        <v>38051</v>
      </c>
      <c r="F560" s="24" t="s">
        <v>561</v>
      </c>
      <c r="G560" s="23">
        <v>102190405.54962647</v>
      </c>
      <c r="H560" s="23">
        <v>88154593.961520821</v>
      </c>
      <c r="I560" s="23">
        <v>141608036.86440235</v>
      </c>
      <c r="J560" s="23">
        <f t="shared" si="8"/>
        <v>39417631.314775884</v>
      </c>
    </row>
    <row r="561" spans="1:10" x14ac:dyDescent="0.2">
      <c r="A561" s="19">
        <v>572</v>
      </c>
      <c r="B561" s="17">
        <v>11</v>
      </c>
      <c r="C561" s="16">
        <v>7</v>
      </c>
      <c r="D561" s="16">
        <v>2003</v>
      </c>
      <c r="E561" s="25">
        <v>37813</v>
      </c>
      <c r="F561" s="24" t="s">
        <v>562</v>
      </c>
      <c r="G561" s="23">
        <v>104135301.79445352</v>
      </c>
      <c r="H561" s="23">
        <v>88735565.094486147</v>
      </c>
      <c r="I561" s="23">
        <v>239331232.3049266</v>
      </c>
      <c r="J561" s="23">
        <f t="shared" si="8"/>
        <v>135195930.51047307</v>
      </c>
    </row>
    <row r="562" spans="1:10" x14ac:dyDescent="0.2">
      <c r="A562" s="19">
        <v>573</v>
      </c>
      <c r="B562" s="17">
        <v>20</v>
      </c>
      <c r="C562" s="16">
        <v>8</v>
      </c>
      <c r="D562" s="16">
        <v>2004</v>
      </c>
      <c r="E562" s="25">
        <v>38219</v>
      </c>
      <c r="F562" s="24" t="s">
        <v>563</v>
      </c>
      <c r="G562" s="23">
        <v>101057952.50659631</v>
      </c>
      <c r="H562" s="23">
        <v>54175954.347741432</v>
      </c>
      <c r="I562" s="23">
        <v>56952039.624163598</v>
      </c>
      <c r="J562" s="23">
        <f t="shared" si="8"/>
        <v>-44105912.882432714</v>
      </c>
    </row>
    <row r="563" spans="1:10" x14ac:dyDescent="0.2">
      <c r="A563" s="19">
        <v>574</v>
      </c>
      <c r="B563" s="17">
        <v>31</v>
      </c>
      <c r="C563" s="16">
        <v>12</v>
      </c>
      <c r="D563" s="16">
        <v>2012</v>
      </c>
      <c r="E563" s="25">
        <v>41274</v>
      </c>
      <c r="F563" s="24" t="s">
        <v>564</v>
      </c>
      <c r="G563" s="23">
        <v>82979927.787770972</v>
      </c>
      <c r="H563" s="23">
        <v>0</v>
      </c>
      <c r="I563" s="23">
        <v>64887015.34346541</v>
      </c>
      <c r="J563" s="23">
        <f t="shared" si="8"/>
        <v>-18092912.444305561</v>
      </c>
    </row>
    <row r="564" spans="1:10" x14ac:dyDescent="0.2">
      <c r="A564" s="19">
        <v>575</v>
      </c>
      <c r="B564" s="17">
        <v>12</v>
      </c>
      <c r="C564" s="16">
        <v>2</v>
      </c>
      <c r="D564" s="16">
        <v>2016</v>
      </c>
      <c r="E564" s="25">
        <v>42412</v>
      </c>
      <c r="F564" s="24" t="s">
        <v>565</v>
      </c>
      <c r="G564" s="23">
        <v>80248164.361838967</v>
      </c>
      <c r="H564" s="23">
        <v>1357708.8559661931</v>
      </c>
      <c r="I564" s="23">
        <v>94128692.457886815</v>
      </c>
      <c r="J564" s="23">
        <f t="shared" si="8"/>
        <v>13880528.096047848</v>
      </c>
    </row>
    <row r="565" spans="1:10" x14ac:dyDescent="0.2">
      <c r="A565" s="19">
        <v>576</v>
      </c>
      <c r="B565" s="17">
        <v>3</v>
      </c>
      <c r="C565" s="16">
        <v>7</v>
      </c>
      <c r="D565" s="16">
        <v>2013</v>
      </c>
      <c r="E565" s="25">
        <v>41458</v>
      </c>
      <c r="F565" s="24" t="s">
        <v>566</v>
      </c>
      <c r="G565" s="23">
        <v>79879124.642545253</v>
      </c>
      <c r="H565" s="23">
        <v>386851852.17133427</v>
      </c>
      <c r="I565" s="23">
        <v>1024992988.3746512</v>
      </c>
      <c r="J565" s="23">
        <f t="shared" si="8"/>
        <v>945113863.73210597</v>
      </c>
    </row>
    <row r="566" spans="1:10" x14ac:dyDescent="0.2">
      <c r="A566" s="19">
        <v>577</v>
      </c>
      <c r="B566" s="17">
        <v>6</v>
      </c>
      <c r="C566" s="16">
        <v>6</v>
      </c>
      <c r="D566" s="16">
        <v>2003</v>
      </c>
      <c r="E566" s="25">
        <v>37778</v>
      </c>
      <c r="F566" s="24" t="s">
        <v>567</v>
      </c>
      <c r="G566" s="23">
        <v>101575634.18617311</v>
      </c>
      <c r="H566" s="23">
        <v>169898690.90964615</v>
      </c>
      <c r="I566" s="23">
        <v>315967859.66267282</v>
      </c>
      <c r="J566" s="23">
        <f t="shared" si="8"/>
        <v>214392225.47649971</v>
      </c>
    </row>
    <row r="567" spans="1:10" x14ac:dyDescent="0.2">
      <c r="A567" s="19">
        <v>578</v>
      </c>
      <c r="B567" s="17">
        <v>25</v>
      </c>
      <c r="C567" s="16">
        <v>12</v>
      </c>
      <c r="D567" s="16">
        <v>2006</v>
      </c>
      <c r="E567" s="25">
        <v>39076</v>
      </c>
      <c r="F567" s="24" t="s">
        <v>568</v>
      </c>
      <c r="G567" s="23">
        <v>92465034.687809721</v>
      </c>
      <c r="H567" s="23">
        <v>43254635.885911793</v>
      </c>
      <c r="I567" s="23">
        <v>84976596.906387508</v>
      </c>
      <c r="J567" s="23">
        <f t="shared" si="8"/>
        <v>-7488437.7814222127</v>
      </c>
    </row>
    <row r="568" spans="1:10" x14ac:dyDescent="0.2">
      <c r="A568" s="19">
        <v>579</v>
      </c>
      <c r="B568" s="17">
        <v>30</v>
      </c>
      <c r="C568" s="16">
        <v>6</v>
      </c>
      <c r="D568" s="16">
        <v>2000</v>
      </c>
      <c r="E568" s="25">
        <v>36707</v>
      </c>
      <c r="F568" s="24" t="s">
        <v>569</v>
      </c>
      <c r="G568" s="23">
        <v>108233433.87470998</v>
      </c>
      <c r="H568" s="23">
        <v>37028096.093909509</v>
      </c>
      <c r="I568" s="23">
        <v>50028925.276044086</v>
      </c>
      <c r="J568" s="23">
        <f t="shared" si="8"/>
        <v>-58204508.598665893</v>
      </c>
    </row>
    <row r="569" spans="1:10" x14ac:dyDescent="0.2">
      <c r="A569" s="19">
        <v>580</v>
      </c>
      <c r="B569" s="17">
        <v>8</v>
      </c>
      <c r="C569" s="16">
        <v>7</v>
      </c>
      <c r="D569" s="16">
        <v>2016</v>
      </c>
      <c r="E569" s="25">
        <v>42559</v>
      </c>
      <c r="F569" s="24" t="s">
        <v>570</v>
      </c>
      <c r="G569" s="23">
        <v>76524448.526356041</v>
      </c>
      <c r="H569" s="23">
        <v>375872102.6533488</v>
      </c>
      <c r="I569" s="23">
        <v>893763018.3367399</v>
      </c>
      <c r="J569" s="23">
        <f t="shared" si="8"/>
        <v>817238569.8103838</v>
      </c>
    </row>
    <row r="570" spans="1:10" x14ac:dyDescent="0.2">
      <c r="A570" s="19">
        <v>581</v>
      </c>
      <c r="B570" s="17">
        <v>2</v>
      </c>
      <c r="C570" s="16">
        <v>7</v>
      </c>
      <c r="D570" s="16">
        <v>1996</v>
      </c>
      <c r="E570" s="25">
        <v>35248</v>
      </c>
      <c r="F570" s="24" t="s">
        <v>571</v>
      </c>
      <c r="G570" s="23">
        <v>117286146.49681529</v>
      </c>
      <c r="H570" s="23">
        <v>478792161.26334399</v>
      </c>
      <c r="I570" s="23">
        <v>1278263988.3164458</v>
      </c>
      <c r="J570" s="23">
        <f t="shared" si="8"/>
        <v>1160977841.8196306</v>
      </c>
    </row>
    <row r="571" spans="1:10" x14ac:dyDescent="0.2">
      <c r="A571" s="19">
        <v>582</v>
      </c>
      <c r="B571" s="17">
        <v>21</v>
      </c>
      <c r="C571" s="16">
        <v>12</v>
      </c>
      <c r="D571" s="16">
        <v>2016</v>
      </c>
      <c r="E571" s="25">
        <v>42725</v>
      </c>
      <c r="F571" s="24" t="s">
        <v>572</v>
      </c>
      <c r="G571" s="23">
        <v>76269612.147519812</v>
      </c>
      <c r="H571" s="23">
        <v>274905218.85812575</v>
      </c>
      <c r="I571" s="23">
        <v>638515247.76315081</v>
      </c>
      <c r="J571" s="23">
        <f t="shared" si="8"/>
        <v>562245635.61563098</v>
      </c>
    </row>
    <row r="572" spans="1:10" x14ac:dyDescent="0.2">
      <c r="A572" s="19">
        <v>583</v>
      </c>
      <c r="B572" s="17">
        <v>30</v>
      </c>
      <c r="C572" s="16">
        <v>6</v>
      </c>
      <c r="D572" s="16">
        <v>2017</v>
      </c>
      <c r="E572" s="25">
        <v>42916</v>
      </c>
      <c r="F572" s="24" t="s">
        <v>573</v>
      </c>
      <c r="G572" s="23">
        <v>75172684.778836936</v>
      </c>
      <c r="H572" s="23">
        <v>263242689.40836072</v>
      </c>
      <c r="I572" s="23">
        <v>1027115673.9931417</v>
      </c>
      <c r="J572" s="23">
        <f t="shared" si="8"/>
        <v>951942989.21430469</v>
      </c>
    </row>
    <row r="573" spans="1:10" x14ac:dyDescent="0.2">
      <c r="A573" s="19">
        <v>584</v>
      </c>
      <c r="B573" s="17">
        <v>22</v>
      </c>
      <c r="C573" s="16">
        <v>5</v>
      </c>
      <c r="D573" s="16">
        <v>1997</v>
      </c>
      <c r="E573" s="25">
        <v>35572</v>
      </c>
      <c r="F573" s="24" t="s">
        <v>574</v>
      </c>
      <c r="G573" s="23">
        <v>115015146.78326046</v>
      </c>
      <c r="H573" s="23">
        <v>351312506.81699562</v>
      </c>
      <c r="I573" s="23">
        <v>948704737.01112437</v>
      </c>
      <c r="J573" s="23">
        <f t="shared" si="8"/>
        <v>833689590.22786391</v>
      </c>
    </row>
    <row r="574" spans="1:10" x14ac:dyDescent="0.2">
      <c r="A574" s="19">
        <v>585</v>
      </c>
      <c r="B574" s="17">
        <v>31</v>
      </c>
      <c r="C574" s="16">
        <v>3</v>
      </c>
      <c r="D574" s="16">
        <v>2006</v>
      </c>
      <c r="E574" s="25">
        <v>38807</v>
      </c>
      <c r="F574" s="24" t="s">
        <v>575</v>
      </c>
      <c r="G574" s="23">
        <v>92161786.78678678</v>
      </c>
      <c r="H574" s="23">
        <v>240026920.6071021</v>
      </c>
      <c r="I574" s="23">
        <v>801069368.45524526</v>
      </c>
      <c r="J574" s="23">
        <f t="shared" si="8"/>
        <v>708907581.66845846</v>
      </c>
    </row>
    <row r="575" spans="1:10" x14ac:dyDescent="0.2">
      <c r="A575" s="19">
        <v>586</v>
      </c>
      <c r="B575" s="17">
        <v>27</v>
      </c>
      <c r="C575" s="16">
        <v>5</v>
      </c>
      <c r="D575" s="16">
        <v>2005</v>
      </c>
      <c r="E575" s="25">
        <v>38499</v>
      </c>
      <c r="F575" s="24" t="s">
        <v>576</v>
      </c>
      <c r="G575" s="23">
        <v>94721836.41975309</v>
      </c>
      <c r="H575" s="23">
        <v>244502976.95678499</v>
      </c>
      <c r="I575" s="23">
        <v>702911255.58001029</v>
      </c>
      <c r="J575" s="23">
        <f t="shared" si="8"/>
        <v>608189419.16025722</v>
      </c>
    </row>
    <row r="576" spans="1:10" x14ac:dyDescent="0.2">
      <c r="A576" s="19">
        <v>587</v>
      </c>
      <c r="B576" s="17">
        <v>25</v>
      </c>
      <c r="C576" s="16">
        <v>6</v>
      </c>
      <c r="D576" s="16">
        <v>2010</v>
      </c>
      <c r="E576" s="25">
        <v>40354</v>
      </c>
      <c r="F576" s="24" t="s">
        <v>577</v>
      </c>
      <c r="G576" s="23">
        <v>84481109.352418959</v>
      </c>
      <c r="H576" s="23">
        <v>182480532.12916753</v>
      </c>
      <c r="I576" s="23">
        <v>306636498.10827428</v>
      </c>
      <c r="J576" s="23">
        <f t="shared" si="8"/>
        <v>222155388.75585532</v>
      </c>
    </row>
    <row r="577" spans="1:10" x14ac:dyDescent="0.2">
      <c r="A577" s="19">
        <v>588</v>
      </c>
      <c r="B577" s="17">
        <v>1</v>
      </c>
      <c r="C577" s="16">
        <v>10</v>
      </c>
      <c r="D577" s="16">
        <v>2004</v>
      </c>
      <c r="E577" s="25">
        <v>38261</v>
      </c>
      <c r="F577" s="24" t="s">
        <v>578</v>
      </c>
      <c r="G577" s="23">
        <v>96458486.118386582</v>
      </c>
      <c r="H577" s="23">
        <v>207594095.48454687</v>
      </c>
      <c r="I577" s="23">
        <v>478327399.0587585</v>
      </c>
      <c r="J577" s="23">
        <f t="shared" si="8"/>
        <v>381868912.94037193</v>
      </c>
    </row>
    <row r="578" spans="1:10" x14ac:dyDescent="0.2">
      <c r="A578" s="19">
        <v>589</v>
      </c>
      <c r="B578" s="17">
        <v>14</v>
      </c>
      <c r="C578" s="16">
        <v>7</v>
      </c>
      <c r="D578" s="16">
        <v>2000</v>
      </c>
      <c r="E578" s="25">
        <v>36721</v>
      </c>
      <c r="F578" s="24" t="s">
        <v>579</v>
      </c>
      <c r="G578" s="23">
        <v>106562065.97222222</v>
      </c>
      <c r="H578" s="23">
        <v>223495770.9382118</v>
      </c>
      <c r="I578" s="23">
        <v>421804436.76778358</v>
      </c>
      <c r="J578" s="23">
        <f t="shared" si="8"/>
        <v>315242370.79556137</v>
      </c>
    </row>
    <row r="579" spans="1:10" x14ac:dyDescent="0.2">
      <c r="A579" s="19">
        <v>590</v>
      </c>
      <c r="B579" s="17">
        <v>27</v>
      </c>
      <c r="C579" s="16">
        <v>6</v>
      </c>
      <c r="D579" s="16">
        <v>2008</v>
      </c>
      <c r="E579" s="25">
        <v>39626</v>
      </c>
      <c r="F579" s="24" t="s">
        <v>580</v>
      </c>
      <c r="G579" s="23">
        <v>84152937.412883043</v>
      </c>
      <c r="H579" s="23">
        <v>150923862.31734115</v>
      </c>
      <c r="I579" s="23">
        <v>384204679.03361291</v>
      </c>
      <c r="J579" s="23">
        <f t="shared" ref="J579:J642" si="9">I579-G579</f>
        <v>300051741.62072986</v>
      </c>
    </row>
    <row r="580" spans="1:10" x14ac:dyDescent="0.2">
      <c r="A580" s="19">
        <v>591</v>
      </c>
      <c r="B580" s="17">
        <v>7</v>
      </c>
      <c r="C580" s="16">
        <v>6</v>
      </c>
      <c r="D580" s="16">
        <v>1996</v>
      </c>
      <c r="E580" s="25">
        <v>35223</v>
      </c>
      <c r="F580" s="24" t="s">
        <v>581</v>
      </c>
      <c r="G580" s="23">
        <v>117510689.21506064</v>
      </c>
      <c r="H580" s="23">
        <v>210061341.87114871</v>
      </c>
      <c r="I580" s="23">
        <v>526556798.15704536</v>
      </c>
      <c r="J580" s="23">
        <f t="shared" si="9"/>
        <v>409046108.94198471</v>
      </c>
    </row>
    <row r="581" spans="1:10" x14ac:dyDescent="0.2">
      <c r="A581" s="19">
        <v>592</v>
      </c>
      <c r="B581" s="17">
        <v>13</v>
      </c>
      <c r="C581" s="16">
        <v>2</v>
      </c>
      <c r="D581" s="16">
        <v>2004</v>
      </c>
      <c r="E581" s="25">
        <v>38030</v>
      </c>
      <c r="F581" s="24" t="s">
        <v>582</v>
      </c>
      <c r="G581" s="23">
        <v>98893259.935553178</v>
      </c>
      <c r="H581" s="23">
        <v>159253528.54891518</v>
      </c>
      <c r="I581" s="23">
        <v>258863431.01907092</v>
      </c>
      <c r="J581" s="23">
        <f t="shared" si="9"/>
        <v>159970171.08351773</v>
      </c>
    </row>
    <row r="582" spans="1:10" x14ac:dyDescent="0.2">
      <c r="A582" s="19">
        <v>593</v>
      </c>
      <c r="B582" s="17">
        <v>20</v>
      </c>
      <c r="C582" s="16">
        <v>7</v>
      </c>
      <c r="D582" s="16">
        <v>2007</v>
      </c>
      <c r="E582" s="25">
        <v>39283</v>
      </c>
      <c r="F582" s="24" t="s">
        <v>583</v>
      </c>
      <c r="G582" s="23">
        <v>88401408.552129388</v>
      </c>
      <c r="H582" s="23">
        <v>140112518.51728046</v>
      </c>
      <c r="I582" s="23">
        <v>239315074.01316378</v>
      </c>
      <c r="J582" s="23">
        <f t="shared" si="9"/>
        <v>150913665.46103439</v>
      </c>
    </row>
    <row r="583" spans="1:10" x14ac:dyDescent="0.2">
      <c r="A583" s="19">
        <v>594</v>
      </c>
      <c r="B583" s="17">
        <v>31</v>
      </c>
      <c r="C583" s="16">
        <v>5</v>
      </c>
      <c r="D583" s="16">
        <v>2013</v>
      </c>
      <c r="E583" s="25">
        <v>41425</v>
      </c>
      <c r="F583" s="24" t="s">
        <v>584</v>
      </c>
      <c r="G583" s="23">
        <v>79048380.51900664</v>
      </c>
      <c r="H583" s="23">
        <v>124078542.38249804</v>
      </c>
      <c r="I583" s="23">
        <v>361271335.35727322</v>
      </c>
      <c r="J583" s="23">
        <f t="shared" si="9"/>
        <v>282222954.83826661</v>
      </c>
    </row>
    <row r="584" spans="1:10" x14ac:dyDescent="0.2">
      <c r="A584" s="19">
        <v>595</v>
      </c>
      <c r="B584" s="17">
        <v>15</v>
      </c>
      <c r="C584" s="16">
        <v>12</v>
      </c>
      <c r="D584" s="16">
        <v>2006</v>
      </c>
      <c r="E584" s="25">
        <v>39066</v>
      </c>
      <c r="F584" s="24" t="s">
        <v>585</v>
      </c>
      <c r="G584" s="23">
        <v>91248389.494549066</v>
      </c>
      <c r="H584" s="23">
        <v>125759693.51419227</v>
      </c>
      <c r="I584" s="23">
        <v>189442235.32063925</v>
      </c>
      <c r="J584" s="23">
        <f t="shared" si="9"/>
        <v>98193845.826090187</v>
      </c>
    </row>
    <row r="585" spans="1:10" x14ac:dyDescent="0.2">
      <c r="A585" s="19">
        <v>596</v>
      </c>
      <c r="B585" s="17">
        <v>23</v>
      </c>
      <c r="C585" s="16">
        <v>7</v>
      </c>
      <c r="D585" s="16">
        <v>1999</v>
      </c>
      <c r="E585" s="25">
        <v>36364</v>
      </c>
      <c r="F585" s="24" t="s">
        <v>586</v>
      </c>
      <c r="G585" s="23">
        <v>110461457.70845832</v>
      </c>
      <c r="H585" s="23">
        <v>143434887.69547093</v>
      </c>
      <c r="I585" s="23">
        <v>143434887.69547093</v>
      </c>
      <c r="J585" s="23">
        <f t="shared" si="9"/>
        <v>32973429.98701261</v>
      </c>
    </row>
    <row r="586" spans="1:10" x14ac:dyDescent="0.2">
      <c r="A586" s="19">
        <v>597</v>
      </c>
      <c r="B586" s="17">
        <v>11</v>
      </c>
      <c r="C586" s="16">
        <v>11</v>
      </c>
      <c r="D586" s="16">
        <v>2011</v>
      </c>
      <c r="E586" s="25">
        <v>40858</v>
      </c>
      <c r="F586" s="24" t="s">
        <v>587</v>
      </c>
      <c r="G586" s="23">
        <v>81394708.924545825</v>
      </c>
      <c r="H586" s="23">
        <v>90623802.103271008</v>
      </c>
      <c r="I586" s="23">
        <v>229600837.54924193</v>
      </c>
      <c r="J586" s="23">
        <f t="shared" si="9"/>
        <v>148206128.62469611</v>
      </c>
    </row>
    <row r="587" spans="1:10" x14ac:dyDescent="0.2">
      <c r="A587" s="19">
        <v>598</v>
      </c>
      <c r="B587" s="17">
        <v>18</v>
      </c>
      <c r="C587" s="16">
        <v>6</v>
      </c>
      <c r="D587" s="16">
        <v>2004</v>
      </c>
      <c r="E587" s="25">
        <v>38156</v>
      </c>
      <c r="F587" s="24" t="s">
        <v>588</v>
      </c>
      <c r="G587" s="23">
        <v>97068661.043753311</v>
      </c>
      <c r="H587" s="23">
        <v>99752880.019615188</v>
      </c>
      <c r="I587" s="23">
        <v>283018512.07022142</v>
      </c>
      <c r="J587" s="23">
        <f t="shared" si="9"/>
        <v>185949851.0264681</v>
      </c>
    </row>
    <row r="588" spans="1:10" x14ac:dyDescent="0.2">
      <c r="A588" s="19">
        <v>599</v>
      </c>
      <c r="B588" s="17">
        <v>18</v>
      </c>
      <c r="C588" s="16">
        <v>2</v>
      </c>
      <c r="D588" s="16">
        <v>2005</v>
      </c>
      <c r="E588" s="25">
        <v>38401</v>
      </c>
      <c r="F588" s="24" t="s">
        <v>589</v>
      </c>
      <c r="G588" s="23">
        <v>96005865.484880075</v>
      </c>
      <c r="H588" s="23">
        <v>97255449.668310732</v>
      </c>
      <c r="I588" s="23">
        <v>283658816.23466629</v>
      </c>
      <c r="J588" s="23">
        <f t="shared" si="9"/>
        <v>187652950.7497862</v>
      </c>
    </row>
    <row r="589" spans="1:10" x14ac:dyDescent="0.2">
      <c r="A589" s="19">
        <v>600</v>
      </c>
      <c r="B589" s="17">
        <v>21</v>
      </c>
      <c r="C589" s="16">
        <v>7</v>
      </c>
      <c r="D589" s="16">
        <v>2006</v>
      </c>
      <c r="E589" s="25">
        <v>38919</v>
      </c>
      <c r="F589" s="24" t="s">
        <v>590</v>
      </c>
      <c r="G589" s="23">
        <v>90486117.936117932</v>
      </c>
      <c r="H589" s="23">
        <v>88870651.175380841</v>
      </c>
      <c r="I589" s="23">
        <v>170436478.69793612</v>
      </c>
      <c r="J589" s="23">
        <f t="shared" si="9"/>
        <v>79950360.761818185</v>
      </c>
    </row>
    <row r="590" spans="1:10" x14ac:dyDescent="0.2">
      <c r="A590" s="19">
        <v>601</v>
      </c>
      <c r="B590" s="17">
        <v>8</v>
      </c>
      <c r="C590" s="16">
        <v>12</v>
      </c>
      <c r="D590" s="16">
        <v>2000</v>
      </c>
      <c r="E590" s="25">
        <v>36868</v>
      </c>
      <c r="F590" s="24" t="s">
        <v>591</v>
      </c>
      <c r="G590" s="23">
        <v>105827155.1724138</v>
      </c>
      <c r="H590" s="23">
        <v>96617878.585287362</v>
      </c>
      <c r="I590" s="23">
        <v>301254635.05747128</v>
      </c>
      <c r="J590" s="23">
        <f t="shared" si="9"/>
        <v>195427479.88505748</v>
      </c>
    </row>
    <row r="591" spans="1:10" x14ac:dyDescent="0.2">
      <c r="A591" s="19">
        <v>602</v>
      </c>
      <c r="B591" s="17">
        <v>21</v>
      </c>
      <c r="C591" s="16">
        <v>12</v>
      </c>
      <c r="D591" s="16">
        <v>2007</v>
      </c>
      <c r="E591" s="25">
        <v>39437</v>
      </c>
      <c r="F591" s="24" t="s">
        <v>592</v>
      </c>
      <c r="G591" s="23">
        <v>87670327.943781063</v>
      </c>
      <c r="H591" s="23">
        <v>77922667.463220596</v>
      </c>
      <c r="I591" s="23">
        <v>139702984.36053345</v>
      </c>
      <c r="J591" s="23">
        <f t="shared" si="9"/>
        <v>52032656.416752383</v>
      </c>
    </row>
    <row r="592" spans="1:10" x14ac:dyDescent="0.2">
      <c r="A592" s="19">
        <v>603</v>
      </c>
      <c r="B592" s="17">
        <v>16</v>
      </c>
      <c r="C592" s="16">
        <v>4</v>
      </c>
      <c r="D592" s="16">
        <v>1999</v>
      </c>
      <c r="E592" s="25">
        <v>36266</v>
      </c>
      <c r="F592" s="24" t="s">
        <v>5422</v>
      </c>
      <c r="G592" s="23">
        <v>110793772.5631769</v>
      </c>
      <c r="H592" s="23">
        <v>94636475.918489784</v>
      </c>
      <c r="I592" s="23">
        <v>108609786.51415765</v>
      </c>
      <c r="J592" s="23">
        <f t="shared" si="9"/>
        <v>-2183986.0490192473</v>
      </c>
    </row>
    <row r="593" spans="1:10" x14ac:dyDescent="0.2">
      <c r="A593" s="19">
        <v>604</v>
      </c>
      <c r="B593" s="17">
        <v>4</v>
      </c>
      <c r="C593" s="16">
        <v>3</v>
      </c>
      <c r="D593" s="16">
        <v>2005</v>
      </c>
      <c r="E593" s="25">
        <v>38415</v>
      </c>
      <c r="F593" s="24" t="s">
        <v>594</v>
      </c>
      <c r="G593" s="23">
        <v>95260863.94205898</v>
      </c>
      <c r="H593" s="23">
        <v>70936829.198753238</v>
      </c>
      <c r="I593" s="23">
        <v>120592654.47399379</v>
      </c>
      <c r="J593" s="23">
        <f t="shared" si="9"/>
        <v>25331790.531934813</v>
      </c>
    </row>
    <row r="594" spans="1:10" x14ac:dyDescent="0.2">
      <c r="A594" s="19">
        <v>605</v>
      </c>
      <c r="B594" s="17">
        <v>23</v>
      </c>
      <c r="C594" s="16">
        <v>12</v>
      </c>
      <c r="D594" s="16">
        <v>2005</v>
      </c>
      <c r="E594" s="25">
        <v>38709</v>
      </c>
      <c r="F594" s="24" t="s">
        <v>595</v>
      </c>
      <c r="G594" s="23">
        <v>93566692.073170736</v>
      </c>
      <c r="H594" s="23">
        <v>59108062.996493906</v>
      </c>
      <c r="I594" s="23">
        <v>164044582.76762196</v>
      </c>
      <c r="J594" s="23">
        <f t="shared" si="9"/>
        <v>70477890.694451228</v>
      </c>
    </row>
    <row r="595" spans="1:10" x14ac:dyDescent="0.2">
      <c r="A595" s="19">
        <v>607</v>
      </c>
      <c r="B595" s="17">
        <v>4</v>
      </c>
      <c r="C595" s="16">
        <v>6</v>
      </c>
      <c r="D595" s="16">
        <v>2010</v>
      </c>
      <c r="E595" s="25">
        <v>40333</v>
      </c>
      <c r="F595" s="24" t="s">
        <v>596</v>
      </c>
      <c r="G595" s="23">
        <v>84481109.352418959</v>
      </c>
      <c r="H595" s="23">
        <v>53009038.404317208</v>
      </c>
      <c r="I595" s="23">
        <v>107654558.12507054</v>
      </c>
      <c r="J595" s="23">
        <f t="shared" si="9"/>
        <v>23173448.772651583</v>
      </c>
    </row>
    <row r="596" spans="1:10" x14ac:dyDescent="0.2">
      <c r="A596" s="19">
        <v>608</v>
      </c>
      <c r="B596" s="17">
        <v>14</v>
      </c>
      <c r="C596" s="16">
        <v>8</v>
      </c>
      <c r="D596" s="16">
        <v>2015</v>
      </c>
      <c r="E596" s="25">
        <v>42230</v>
      </c>
      <c r="F596" s="24" t="s">
        <v>597</v>
      </c>
      <c r="G596" s="23">
        <v>77266843.183000728</v>
      </c>
      <c r="H596" s="23">
        <v>46818668.140498333</v>
      </c>
      <c r="I596" s="23">
        <v>108632142.68689892</v>
      </c>
      <c r="J596" s="23">
        <f t="shared" si="9"/>
        <v>31365299.503898188</v>
      </c>
    </row>
    <row r="597" spans="1:10" x14ac:dyDescent="0.2">
      <c r="A597" s="19">
        <v>609</v>
      </c>
      <c r="B597" s="17">
        <v>7</v>
      </c>
      <c r="C597" s="16">
        <v>3</v>
      </c>
      <c r="D597" s="16">
        <v>2003</v>
      </c>
      <c r="E597" s="25">
        <v>37687</v>
      </c>
      <c r="F597" s="24" t="s">
        <v>598</v>
      </c>
      <c r="G597" s="23">
        <v>99967019.543973953</v>
      </c>
      <c r="H597" s="23">
        <v>58157423.755168304</v>
      </c>
      <c r="I597" s="23">
        <v>114138954.69979371</v>
      </c>
      <c r="J597" s="23">
        <f t="shared" si="9"/>
        <v>14171935.155819759</v>
      </c>
    </row>
    <row r="598" spans="1:10" x14ac:dyDescent="0.2">
      <c r="A598" s="19">
        <v>610</v>
      </c>
      <c r="B598" s="17">
        <v>21</v>
      </c>
      <c r="C598" s="16">
        <v>7</v>
      </c>
      <c r="D598" s="16">
        <v>2006</v>
      </c>
      <c r="E598" s="25">
        <v>38919</v>
      </c>
      <c r="F598" s="24" t="s">
        <v>599</v>
      </c>
      <c r="G598" s="23">
        <v>90486117.936117932</v>
      </c>
      <c r="H598" s="23">
        <v>51016277.18776904</v>
      </c>
      <c r="I598" s="23">
        <v>87813965.148457006</v>
      </c>
      <c r="J598" s="23">
        <f t="shared" si="9"/>
        <v>-2672152.7876609266</v>
      </c>
    </row>
    <row r="599" spans="1:10" x14ac:dyDescent="0.2">
      <c r="A599" s="19">
        <v>611</v>
      </c>
      <c r="B599" s="17">
        <v>17</v>
      </c>
      <c r="C599" s="16">
        <v>12</v>
      </c>
      <c r="D599" s="16">
        <v>2004</v>
      </c>
      <c r="E599" s="25">
        <v>38338</v>
      </c>
      <c r="F599" s="24" t="s">
        <v>600</v>
      </c>
      <c r="G599" s="23">
        <v>96762611.665790856</v>
      </c>
      <c r="H599" s="23">
        <v>54244244.075664736</v>
      </c>
      <c r="I599" s="23">
        <v>70113312.388854429</v>
      </c>
      <c r="J599" s="23">
        <f t="shared" si="9"/>
        <v>-26649299.276936427</v>
      </c>
    </row>
    <row r="600" spans="1:10" x14ac:dyDescent="0.2">
      <c r="A600" s="19">
        <v>612</v>
      </c>
      <c r="B600" s="17">
        <v>12</v>
      </c>
      <c r="C600" s="16">
        <v>10</v>
      </c>
      <c r="D600" s="16">
        <v>2001</v>
      </c>
      <c r="E600" s="25">
        <v>37176</v>
      </c>
      <c r="F600" s="24" t="s">
        <v>601</v>
      </c>
      <c r="G600" s="23">
        <v>103623663.47777154</v>
      </c>
      <c r="H600" s="23">
        <v>57370579.474670798</v>
      </c>
      <c r="I600" s="23">
        <v>98820044.865779415</v>
      </c>
      <c r="J600" s="23">
        <f t="shared" si="9"/>
        <v>-4803618.6119921207</v>
      </c>
    </row>
    <row r="601" spans="1:10" x14ac:dyDescent="0.2">
      <c r="A601" s="19">
        <v>613</v>
      </c>
      <c r="B601" s="17">
        <v>17</v>
      </c>
      <c r="C601" s="16">
        <v>12</v>
      </c>
      <c r="D601" s="16">
        <v>1999</v>
      </c>
      <c r="E601" s="25">
        <v>36511</v>
      </c>
      <c r="F601" s="24" t="s">
        <v>602</v>
      </c>
      <c r="G601" s="23">
        <v>109411319.07308377</v>
      </c>
      <c r="H601" s="23">
        <v>57260235.861152701</v>
      </c>
      <c r="I601" s="23">
        <v>57260235.861152701</v>
      </c>
      <c r="J601" s="23">
        <f t="shared" si="9"/>
        <v>-52151083.211931072</v>
      </c>
    </row>
    <row r="602" spans="1:10" x14ac:dyDescent="0.2">
      <c r="A602" s="19">
        <v>614</v>
      </c>
      <c r="B602" s="17">
        <v>7</v>
      </c>
      <c r="C602" s="16">
        <v>7</v>
      </c>
      <c r="D602" s="16">
        <v>1995</v>
      </c>
      <c r="E602" s="25">
        <v>34887</v>
      </c>
      <c r="F602" s="24" t="s">
        <v>603</v>
      </c>
      <c r="G602" s="23">
        <v>120747049.18032786</v>
      </c>
      <c r="H602" s="23">
        <v>60150403.362806559</v>
      </c>
      <c r="I602" s="23">
        <v>205046862.37919998</v>
      </c>
      <c r="J602" s="23">
        <f t="shared" si="9"/>
        <v>84299813.198872119</v>
      </c>
    </row>
    <row r="603" spans="1:10" x14ac:dyDescent="0.2">
      <c r="A603" s="19">
        <v>615</v>
      </c>
      <c r="B603" s="17">
        <v>25</v>
      </c>
      <c r="C603" s="16">
        <v>3</v>
      </c>
      <c r="D603" s="16">
        <v>2011</v>
      </c>
      <c r="E603" s="25">
        <v>40627</v>
      </c>
      <c r="F603" s="24" t="s">
        <v>604</v>
      </c>
      <c r="G603" s="23">
        <v>82401092.778799549</v>
      </c>
      <c r="H603" s="23">
        <v>39983759.116728641</v>
      </c>
      <c r="I603" s="23">
        <v>98615857.862194419</v>
      </c>
      <c r="J603" s="23">
        <f t="shared" si="9"/>
        <v>16214765.08339487</v>
      </c>
    </row>
    <row r="604" spans="1:10" x14ac:dyDescent="0.2">
      <c r="A604" s="19">
        <v>616</v>
      </c>
      <c r="B604" s="17">
        <v>11</v>
      </c>
      <c r="C604" s="16">
        <v>3</v>
      </c>
      <c r="D604" s="16">
        <v>2005</v>
      </c>
      <c r="E604" s="25">
        <v>38422</v>
      </c>
      <c r="F604" s="24" t="s">
        <v>605</v>
      </c>
      <c r="G604" s="23">
        <v>95260863.94205898</v>
      </c>
      <c r="H604" s="23">
        <v>43993299.787465081</v>
      </c>
      <c r="I604" s="23">
        <v>98609528.447578892</v>
      </c>
      <c r="J604" s="23">
        <f t="shared" si="9"/>
        <v>3348664.5055199116</v>
      </c>
    </row>
    <row r="605" spans="1:10" x14ac:dyDescent="0.2">
      <c r="A605" s="19">
        <v>617</v>
      </c>
      <c r="B605" s="17">
        <v>28</v>
      </c>
      <c r="C605" s="16">
        <v>10</v>
      </c>
      <c r="D605" s="16">
        <v>2016</v>
      </c>
      <c r="E605" s="25">
        <v>42671</v>
      </c>
      <c r="F605" s="24" t="s">
        <v>606</v>
      </c>
      <c r="G605" s="23">
        <v>76175903.59452112</v>
      </c>
      <c r="H605" s="23">
        <v>34893909.363365583</v>
      </c>
      <c r="I605" s="23">
        <v>223015497.47098193</v>
      </c>
      <c r="J605" s="23">
        <f t="shared" si="9"/>
        <v>146839593.87646079</v>
      </c>
    </row>
    <row r="606" spans="1:10" x14ac:dyDescent="0.2">
      <c r="A606" s="19">
        <v>618</v>
      </c>
      <c r="B606" s="17">
        <v>13</v>
      </c>
      <c r="C606" s="16">
        <v>6</v>
      </c>
      <c r="D606" s="16">
        <v>2003</v>
      </c>
      <c r="E606" s="25">
        <v>37785</v>
      </c>
      <c r="F606" s="24" t="s">
        <v>607</v>
      </c>
      <c r="G606" s="23">
        <v>100239112.68372346</v>
      </c>
      <c r="H606" s="23">
        <v>40373354.193875886</v>
      </c>
      <c r="I606" s="23">
        <v>67373718.817675561</v>
      </c>
      <c r="J606" s="23">
        <f t="shared" si="9"/>
        <v>-32865393.866047904</v>
      </c>
    </row>
    <row r="607" spans="1:10" x14ac:dyDescent="0.2">
      <c r="A607" s="19">
        <v>619</v>
      </c>
      <c r="B607" s="17">
        <v>16</v>
      </c>
      <c r="C607" s="16">
        <v>6</v>
      </c>
      <c r="D607" s="16">
        <v>2000</v>
      </c>
      <c r="E607" s="25">
        <v>36693</v>
      </c>
      <c r="F607" s="24" t="s">
        <v>608</v>
      </c>
      <c r="G607" s="23">
        <v>106809309.74477957</v>
      </c>
      <c r="H607" s="23">
        <v>32401642.297569606</v>
      </c>
      <c r="I607" s="23">
        <v>52339380.116595127</v>
      </c>
      <c r="J607" s="23">
        <f t="shared" si="9"/>
        <v>-54469929.628184445</v>
      </c>
    </row>
    <row r="608" spans="1:10" x14ac:dyDescent="0.2">
      <c r="A608" s="19">
        <v>620</v>
      </c>
      <c r="B608" s="17">
        <v>17</v>
      </c>
      <c r="C608" s="16">
        <v>12</v>
      </c>
      <c r="D608" s="16">
        <v>2004</v>
      </c>
      <c r="E608" s="25">
        <v>38338</v>
      </c>
      <c r="F608" s="24" t="s">
        <v>609</v>
      </c>
      <c r="G608" s="23">
        <v>96762611.665790856</v>
      </c>
      <c r="H608" s="23">
        <v>27105375.01008933</v>
      </c>
      <c r="I608" s="23">
        <v>43877561.032159746</v>
      </c>
      <c r="J608" s="23">
        <f t="shared" si="9"/>
        <v>-52885050.63363111</v>
      </c>
    </row>
    <row r="609" spans="1:10" x14ac:dyDescent="0.2">
      <c r="A609" s="19">
        <v>621</v>
      </c>
      <c r="B609" s="17">
        <v>23</v>
      </c>
      <c r="C609" s="16">
        <v>10</v>
      </c>
      <c r="D609" s="16">
        <v>1998</v>
      </c>
      <c r="E609" s="25">
        <v>36091</v>
      </c>
      <c r="F609" s="24" t="s">
        <v>610</v>
      </c>
      <c r="G609" s="23">
        <v>112280030.48780489</v>
      </c>
      <c r="H609" s="23">
        <v>21891734.570475612</v>
      </c>
      <c r="I609" s="23">
        <v>21891734.570475612</v>
      </c>
      <c r="J609" s="23">
        <f t="shared" si="9"/>
        <v>-90388295.917329282</v>
      </c>
    </row>
    <row r="610" spans="1:10" x14ac:dyDescent="0.2">
      <c r="A610" s="19">
        <v>622</v>
      </c>
      <c r="B610" s="17">
        <v>15</v>
      </c>
      <c r="C610" s="16">
        <v>1</v>
      </c>
      <c r="D610" s="16">
        <v>1999</v>
      </c>
      <c r="E610" s="25">
        <v>36175</v>
      </c>
      <c r="F610" s="24" t="s">
        <v>611</v>
      </c>
      <c r="G610" s="23">
        <v>112075015.21606816</v>
      </c>
      <c r="H610" s="23">
        <v>20936643.932501521</v>
      </c>
      <c r="I610" s="23">
        <v>45766489.970237374</v>
      </c>
      <c r="J610" s="23">
        <f t="shared" si="9"/>
        <v>-66308525.245830789</v>
      </c>
    </row>
    <row r="611" spans="1:10" x14ac:dyDescent="0.2">
      <c r="A611" s="19">
        <v>623</v>
      </c>
      <c r="B611" s="17">
        <v>23</v>
      </c>
      <c r="C611" s="16">
        <v>2</v>
      </c>
      <c r="D611" s="16">
        <v>2001</v>
      </c>
      <c r="E611" s="25">
        <v>36945</v>
      </c>
      <c r="F611" s="24" t="s">
        <v>612</v>
      </c>
      <c r="G611" s="23">
        <v>104743600.68259385</v>
      </c>
      <c r="H611" s="23">
        <v>7554830.513782708</v>
      </c>
      <c r="I611" s="23">
        <v>7554830.513782708</v>
      </c>
      <c r="J611" s="23">
        <f t="shared" si="9"/>
        <v>-97188770.168811142</v>
      </c>
    </row>
    <row r="612" spans="1:10" x14ac:dyDescent="0.2">
      <c r="A612" s="19">
        <v>624</v>
      </c>
      <c r="B612" s="17">
        <v>10</v>
      </c>
      <c r="C612" s="16">
        <v>7</v>
      </c>
      <c r="D612" s="16">
        <v>2015</v>
      </c>
      <c r="E612" s="25">
        <v>42195</v>
      </c>
      <c r="F612" s="24" t="s">
        <v>613</v>
      </c>
      <c r="G612" s="23">
        <v>76128646.492411613</v>
      </c>
      <c r="H612" s="23">
        <v>345712292.29189545</v>
      </c>
      <c r="I612" s="23">
        <v>1200821754.5691841</v>
      </c>
      <c r="J612" s="23">
        <f t="shared" si="9"/>
        <v>1124693108.0767725</v>
      </c>
    </row>
    <row r="613" spans="1:10" x14ac:dyDescent="0.2">
      <c r="A613" s="19">
        <v>625</v>
      </c>
      <c r="B613" s="17">
        <v>6</v>
      </c>
      <c r="C613" s="16">
        <v>2</v>
      </c>
      <c r="D613" s="16">
        <v>2015</v>
      </c>
      <c r="E613" s="25">
        <v>42041</v>
      </c>
      <c r="F613" s="24" t="s">
        <v>614</v>
      </c>
      <c r="G613" s="23">
        <v>77403933.163487017</v>
      </c>
      <c r="H613" s="23">
        <v>170491610.25642249</v>
      </c>
      <c r="I613" s="23">
        <v>325927076.04147887</v>
      </c>
      <c r="J613" s="23">
        <f t="shared" si="9"/>
        <v>248523142.87799186</v>
      </c>
    </row>
    <row r="614" spans="1:10" x14ac:dyDescent="0.2">
      <c r="A614" s="19">
        <v>626</v>
      </c>
      <c r="B614" s="17">
        <v>22</v>
      </c>
      <c r="C614" s="16">
        <v>11</v>
      </c>
      <c r="D614" s="16">
        <v>2000</v>
      </c>
      <c r="E614" s="25">
        <v>36852</v>
      </c>
      <c r="F614" s="24" t="s">
        <v>615</v>
      </c>
      <c r="G614" s="23">
        <v>103288765.89324526</v>
      </c>
      <c r="H614" s="23">
        <v>133969526.65259622</v>
      </c>
      <c r="I614" s="23">
        <v>349873943.07993686</v>
      </c>
      <c r="J614" s="23">
        <f t="shared" si="9"/>
        <v>246585177.18669158</v>
      </c>
    </row>
    <row r="615" spans="1:10" x14ac:dyDescent="0.2">
      <c r="A615" s="19">
        <v>627</v>
      </c>
      <c r="B615" s="17">
        <v>4</v>
      </c>
      <c r="C615" s="16">
        <v>8</v>
      </c>
      <c r="D615" s="16">
        <v>2006</v>
      </c>
      <c r="E615" s="25">
        <v>38933</v>
      </c>
      <c r="F615" s="24" t="s">
        <v>616</v>
      </c>
      <c r="G615" s="23">
        <v>87900377.63609612</v>
      </c>
      <c r="H615" s="23">
        <v>178465915.19206962</v>
      </c>
      <c r="I615" s="23">
        <v>196114803.46971554</v>
      </c>
      <c r="J615" s="23">
        <f t="shared" si="9"/>
        <v>108214425.83361942</v>
      </c>
    </row>
    <row r="616" spans="1:10" x14ac:dyDescent="0.2">
      <c r="A616" s="19">
        <v>628</v>
      </c>
      <c r="B616" s="17">
        <v>20</v>
      </c>
      <c r="C616" s="16">
        <v>5</v>
      </c>
      <c r="D616" s="16">
        <v>2016</v>
      </c>
      <c r="E616" s="25">
        <v>42510</v>
      </c>
      <c r="F616" s="24" t="s">
        <v>617</v>
      </c>
      <c r="G616" s="23">
        <v>74607507.836272895</v>
      </c>
      <c r="H616" s="23">
        <v>109876792.68928398</v>
      </c>
      <c r="I616" s="23">
        <v>360599065.41271871</v>
      </c>
      <c r="J616" s="23">
        <f t="shared" si="9"/>
        <v>285991557.57644582</v>
      </c>
    </row>
    <row r="617" spans="1:10" x14ac:dyDescent="0.2">
      <c r="A617" s="19">
        <v>629</v>
      </c>
      <c r="B617" s="17">
        <v>7</v>
      </c>
      <c r="C617" s="16">
        <v>8</v>
      </c>
      <c r="D617" s="16">
        <v>1998</v>
      </c>
      <c r="E617" s="25">
        <v>36014</v>
      </c>
      <c r="F617" s="24" t="s">
        <v>618</v>
      </c>
      <c r="G617" s="23">
        <v>109687190.94247246</v>
      </c>
      <c r="H617" s="23">
        <v>83529664.297864139</v>
      </c>
      <c r="I617" s="23">
        <v>156103518.03103426</v>
      </c>
      <c r="J617" s="23">
        <f t="shared" si="9"/>
        <v>46416327.088561803</v>
      </c>
    </row>
    <row r="618" spans="1:10" x14ac:dyDescent="0.2">
      <c r="A618" s="19">
        <v>630</v>
      </c>
      <c r="B618" s="17">
        <v>13</v>
      </c>
      <c r="C618" s="16">
        <v>2</v>
      </c>
      <c r="D618" s="16">
        <v>1998</v>
      </c>
      <c r="E618" s="25">
        <v>35839</v>
      </c>
      <c r="F618" s="24" t="s">
        <v>619</v>
      </c>
      <c r="G618" s="23">
        <v>110703440.39530575</v>
      </c>
      <c r="H618" s="23">
        <v>56213529.799789995</v>
      </c>
      <c r="I618" s="23">
        <v>76079489.651550338</v>
      </c>
      <c r="J618" s="23">
        <f t="shared" si="9"/>
        <v>-34623950.743755415</v>
      </c>
    </row>
    <row r="619" spans="1:10" x14ac:dyDescent="0.2">
      <c r="A619" s="19">
        <v>631</v>
      </c>
      <c r="B619" s="17">
        <v>27</v>
      </c>
      <c r="C619" s="16">
        <v>7</v>
      </c>
      <c r="D619" s="16">
        <v>2007</v>
      </c>
      <c r="E619" s="25">
        <v>39290</v>
      </c>
      <c r="F619" s="24" t="s">
        <v>620</v>
      </c>
      <c r="G619" s="23">
        <v>85454694.933725074</v>
      </c>
      <c r="H619" s="23">
        <v>215858575.9041858</v>
      </c>
      <c r="I619" s="23">
        <v>621250943.3574717</v>
      </c>
      <c r="J619" s="23">
        <f t="shared" si="9"/>
        <v>535796248.42374665</v>
      </c>
    </row>
    <row r="620" spans="1:10" x14ac:dyDescent="0.2">
      <c r="A620" s="19">
        <v>632</v>
      </c>
      <c r="B620" s="17">
        <v>8</v>
      </c>
      <c r="C620" s="16">
        <v>2</v>
      </c>
      <c r="D620" s="16">
        <v>2008</v>
      </c>
      <c r="E620" s="25">
        <v>39486</v>
      </c>
      <c r="F620" s="24" t="s">
        <v>621</v>
      </c>
      <c r="G620" s="23">
        <v>84084629.628754854</v>
      </c>
      <c r="H620" s="23">
        <v>81453118.219681337</v>
      </c>
      <c r="I620" s="23">
        <v>126837855.05120151</v>
      </c>
      <c r="J620" s="23">
        <f t="shared" si="9"/>
        <v>42753225.422446653</v>
      </c>
    </row>
    <row r="621" spans="1:10" x14ac:dyDescent="0.2">
      <c r="A621" s="19">
        <v>633</v>
      </c>
      <c r="B621" s="17">
        <v>31</v>
      </c>
      <c r="C621" s="16">
        <v>7</v>
      </c>
      <c r="D621" s="16">
        <v>2009</v>
      </c>
      <c r="E621" s="25">
        <v>40025</v>
      </c>
      <c r="F621" s="24" t="s">
        <v>622</v>
      </c>
      <c r="G621" s="23">
        <v>82656349.401674464</v>
      </c>
      <c r="H621" s="23">
        <v>59119292.658752449</v>
      </c>
      <c r="I621" s="23">
        <v>81949842.830054179</v>
      </c>
      <c r="J621" s="23">
        <f t="shared" si="9"/>
        <v>-706506.57162028551</v>
      </c>
    </row>
    <row r="622" spans="1:10" x14ac:dyDescent="0.2">
      <c r="A622" s="19">
        <v>634</v>
      </c>
      <c r="B622" s="17">
        <v>28</v>
      </c>
      <c r="C622" s="16">
        <v>9</v>
      </c>
      <c r="D622" s="16">
        <v>2007</v>
      </c>
      <c r="E622" s="25">
        <v>39353</v>
      </c>
      <c r="F622" s="24" t="s">
        <v>623</v>
      </c>
      <c r="G622" s="23">
        <v>85376408.94047676</v>
      </c>
      <c r="H622" s="23">
        <v>55897701.341790974</v>
      </c>
      <c r="I622" s="23">
        <v>101874195.2776536</v>
      </c>
      <c r="J622" s="23">
        <f t="shared" si="9"/>
        <v>16497786.337176844</v>
      </c>
    </row>
    <row r="623" spans="1:10" x14ac:dyDescent="0.2">
      <c r="A623" s="19">
        <v>635</v>
      </c>
      <c r="B623" s="17">
        <v>22</v>
      </c>
      <c r="C623" s="16">
        <v>6</v>
      </c>
      <c r="D623" s="16">
        <v>2001</v>
      </c>
      <c r="E623" s="25">
        <v>37064</v>
      </c>
      <c r="F623" s="24" t="s">
        <v>624</v>
      </c>
      <c r="G623" s="23">
        <v>99311056.179775283</v>
      </c>
      <c r="H623" s="23">
        <v>155795213.87190449</v>
      </c>
      <c r="I623" s="23">
        <v>242900665.38314047</v>
      </c>
      <c r="J623" s="23">
        <f t="shared" si="9"/>
        <v>143589609.20336521</v>
      </c>
    </row>
    <row r="624" spans="1:10" x14ac:dyDescent="0.2">
      <c r="A624" s="19">
        <v>636</v>
      </c>
      <c r="B624" s="17">
        <v>24</v>
      </c>
      <c r="C624" s="16">
        <v>5</v>
      </c>
      <c r="D624" s="16">
        <v>1995</v>
      </c>
      <c r="E624" s="25">
        <v>34843</v>
      </c>
      <c r="F624" s="24" t="s">
        <v>625</v>
      </c>
      <c r="G624" s="23">
        <v>116145650.45992117</v>
      </c>
      <c r="H624" s="23">
        <v>121865254.30875823</v>
      </c>
      <c r="I624" s="23">
        <v>337218446.22810781</v>
      </c>
      <c r="J624" s="23">
        <f t="shared" si="9"/>
        <v>221072795.76818663</v>
      </c>
    </row>
    <row r="625" spans="1:10" x14ac:dyDescent="0.2">
      <c r="A625" s="19">
        <v>637</v>
      </c>
      <c r="B625" s="17">
        <v>4</v>
      </c>
      <c r="C625" s="16">
        <v>11</v>
      </c>
      <c r="D625" s="16">
        <v>2005</v>
      </c>
      <c r="E625" s="25">
        <v>38660</v>
      </c>
      <c r="F625" s="24" t="s">
        <v>626</v>
      </c>
      <c r="G625" s="23">
        <v>89460364.372469634</v>
      </c>
      <c r="H625" s="23">
        <v>77839885.492206469</v>
      </c>
      <c r="I625" s="23">
        <v>120457809.07520242</v>
      </c>
      <c r="J625" s="23">
        <f t="shared" si="9"/>
        <v>30997444.702732787</v>
      </c>
    </row>
    <row r="626" spans="1:10" x14ac:dyDescent="0.2">
      <c r="A626" s="19">
        <v>638</v>
      </c>
      <c r="B626" s="17">
        <v>27</v>
      </c>
      <c r="C626" s="16">
        <v>4</v>
      </c>
      <c r="D626" s="16">
        <v>2001</v>
      </c>
      <c r="E626" s="25">
        <v>37008</v>
      </c>
      <c r="F626" s="24" t="s">
        <v>627</v>
      </c>
      <c r="G626" s="23">
        <v>99928592.425098911</v>
      </c>
      <c r="H626" s="23">
        <v>45268858.451164499</v>
      </c>
      <c r="I626" s="23">
        <v>75802595.025500283</v>
      </c>
      <c r="J626" s="23">
        <f t="shared" si="9"/>
        <v>-24125997.399598628</v>
      </c>
    </row>
    <row r="627" spans="1:10" x14ac:dyDescent="0.2">
      <c r="A627" s="19">
        <v>639</v>
      </c>
      <c r="B627" s="17">
        <v>21</v>
      </c>
      <c r="C627" s="16">
        <v>12</v>
      </c>
      <c r="D627" s="16">
        <v>2001</v>
      </c>
      <c r="E627" s="25">
        <v>37246</v>
      </c>
      <c r="F627" s="24" t="s">
        <v>628</v>
      </c>
      <c r="G627" s="23">
        <v>100041697.79286927</v>
      </c>
      <c r="H627" s="23">
        <v>38621711.577804185</v>
      </c>
      <c r="I627" s="23">
        <v>51835958.219275609</v>
      </c>
      <c r="J627" s="23">
        <f t="shared" si="9"/>
        <v>-48205739.573593661</v>
      </c>
    </row>
    <row r="628" spans="1:10" x14ac:dyDescent="0.2">
      <c r="A628" s="19">
        <v>640</v>
      </c>
      <c r="B628" s="17">
        <v>25</v>
      </c>
      <c r="C628" s="16">
        <v>6</v>
      </c>
      <c r="D628" s="16">
        <v>2004</v>
      </c>
      <c r="E628" s="25">
        <v>38163</v>
      </c>
      <c r="F628" s="24" t="s">
        <v>629</v>
      </c>
      <c r="G628" s="23">
        <v>93185914.602003172</v>
      </c>
      <c r="H628" s="23">
        <v>24819491.119272538</v>
      </c>
      <c r="I628" s="23">
        <v>80472190.1176911</v>
      </c>
      <c r="J628" s="23">
        <f t="shared" si="9"/>
        <v>-12713724.484312072</v>
      </c>
    </row>
    <row r="629" spans="1:10" x14ac:dyDescent="0.2">
      <c r="A629" s="19">
        <v>641</v>
      </c>
      <c r="B629" s="17">
        <v>30</v>
      </c>
      <c r="C629" s="16">
        <v>7</v>
      </c>
      <c r="D629" s="16">
        <v>2004</v>
      </c>
      <c r="E629" s="25">
        <v>38198</v>
      </c>
      <c r="F629" s="24" t="s">
        <v>630</v>
      </c>
      <c r="G629" s="23">
        <v>92922557.228220701</v>
      </c>
      <c r="H629" s="23">
        <v>148034112.52840549</v>
      </c>
      <c r="I629" s="23">
        <v>333980550.88725454</v>
      </c>
      <c r="J629" s="23">
        <f t="shared" si="9"/>
        <v>241057993.65903383</v>
      </c>
    </row>
    <row r="630" spans="1:10" x14ac:dyDescent="0.2">
      <c r="A630" s="19">
        <v>642</v>
      </c>
      <c r="B630" s="17">
        <v>26</v>
      </c>
      <c r="C630" s="16">
        <v>6</v>
      </c>
      <c r="D630" s="16">
        <v>1998</v>
      </c>
      <c r="E630" s="25">
        <v>35972</v>
      </c>
      <c r="F630" s="24" t="s">
        <v>631</v>
      </c>
      <c r="G630" s="23">
        <v>107696984.66257668</v>
      </c>
      <c r="H630" s="23">
        <v>217136107.38033742</v>
      </c>
      <c r="I630" s="23">
        <v>443073837.44168711</v>
      </c>
      <c r="J630" s="23">
        <f t="shared" si="9"/>
        <v>335376852.77911043</v>
      </c>
    </row>
    <row r="631" spans="1:10" x14ac:dyDescent="0.2">
      <c r="A631" s="19">
        <v>643</v>
      </c>
      <c r="B631" s="17">
        <v>2</v>
      </c>
      <c r="C631" s="16">
        <v>8</v>
      </c>
      <c r="D631" s="16">
        <v>2002</v>
      </c>
      <c r="E631" s="25">
        <v>37470</v>
      </c>
      <c r="F631" s="24" t="s">
        <v>632</v>
      </c>
      <c r="G631" s="23">
        <v>96064395.762374118</v>
      </c>
      <c r="H631" s="23">
        <v>309744290.75320977</v>
      </c>
      <c r="I631" s="23">
        <v>554719806.52520764</v>
      </c>
      <c r="J631" s="23">
        <f t="shared" si="9"/>
        <v>458655410.76283354</v>
      </c>
    </row>
    <row r="632" spans="1:10" x14ac:dyDescent="0.2">
      <c r="A632" s="19">
        <v>644</v>
      </c>
      <c r="B632" s="17">
        <v>19</v>
      </c>
      <c r="C632" s="16">
        <v>5</v>
      </c>
      <c r="D632" s="16">
        <v>2004</v>
      </c>
      <c r="E632" s="25">
        <v>38126</v>
      </c>
      <c r="F632" s="24" t="s">
        <v>633</v>
      </c>
      <c r="G632" s="23">
        <v>90884875.727128521</v>
      </c>
      <c r="H632" s="23">
        <v>572868466.08774734</v>
      </c>
      <c r="I632" s="23">
        <v>1216569537.6018405</v>
      </c>
      <c r="J632" s="23">
        <f t="shared" si="9"/>
        <v>1125684661.874712</v>
      </c>
    </row>
    <row r="633" spans="1:10" x14ac:dyDescent="0.2">
      <c r="A633" s="19">
        <v>645</v>
      </c>
      <c r="B633" s="17">
        <v>9</v>
      </c>
      <c r="C633" s="16">
        <v>6</v>
      </c>
      <c r="D633" s="16">
        <v>2006</v>
      </c>
      <c r="E633" s="25">
        <v>38877</v>
      </c>
      <c r="F633" s="24" t="s">
        <v>634</v>
      </c>
      <c r="G633" s="23">
        <v>84703449.975357309</v>
      </c>
      <c r="H633" s="23">
        <v>295352437.93818629</v>
      </c>
      <c r="I633" s="23">
        <v>558620760.30889106</v>
      </c>
      <c r="J633" s="23">
        <f t="shared" si="9"/>
        <v>473917310.33353376</v>
      </c>
    </row>
    <row r="634" spans="1:10" x14ac:dyDescent="0.2">
      <c r="A634" s="19">
        <v>646</v>
      </c>
      <c r="B634" s="17">
        <v>23</v>
      </c>
      <c r="C634" s="16">
        <v>12</v>
      </c>
      <c r="D634" s="16">
        <v>2009</v>
      </c>
      <c r="E634" s="25">
        <v>40170</v>
      </c>
      <c r="F634" s="24" t="s">
        <v>635</v>
      </c>
      <c r="G634" s="23">
        <v>79585133.52689755</v>
      </c>
      <c r="H634" s="23">
        <v>249686546.00682569</v>
      </c>
      <c r="I634" s="23">
        <v>504209581.76489353</v>
      </c>
      <c r="J634" s="23">
        <f t="shared" si="9"/>
        <v>424624448.23799598</v>
      </c>
    </row>
    <row r="635" spans="1:10" x14ac:dyDescent="0.2">
      <c r="A635" s="19">
        <v>647</v>
      </c>
      <c r="B635" s="17">
        <v>22</v>
      </c>
      <c r="C635" s="16">
        <v>6</v>
      </c>
      <c r="D635" s="16">
        <v>1988</v>
      </c>
      <c r="E635" s="25">
        <v>32316</v>
      </c>
      <c r="F635" s="24" t="s">
        <v>636</v>
      </c>
      <c r="G635" s="23">
        <v>145646864.40677968</v>
      </c>
      <c r="H635" s="23">
        <v>320657160.36735594</v>
      </c>
      <c r="I635" s="23">
        <v>731355326.27118647</v>
      </c>
      <c r="J635" s="23">
        <f t="shared" si="9"/>
        <v>585708461.86440682</v>
      </c>
    </row>
    <row r="636" spans="1:10" x14ac:dyDescent="0.2">
      <c r="A636" s="19">
        <v>648</v>
      </c>
      <c r="B636" s="17">
        <v>30</v>
      </c>
      <c r="C636" s="16">
        <v>7</v>
      </c>
      <c r="D636" s="16">
        <v>1999</v>
      </c>
      <c r="E636" s="25">
        <v>36371</v>
      </c>
      <c r="F636" s="24" t="s">
        <v>637</v>
      </c>
      <c r="G636" s="23">
        <v>103097360.52789442</v>
      </c>
      <c r="H636" s="23">
        <v>224247818.54931614</v>
      </c>
      <c r="I636" s="23">
        <v>456777536.43900424</v>
      </c>
      <c r="J636" s="23">
        <f t="shared" si="9"/>
        <v>353680175.91110981</v>
      </c>
    </row>
    <row r="637" spans="1:10" x14ac:dyDescent="0.2">
      <c r="A637" s="19">
        <v>649</v>
      </c>
      <c r="B637" s="17">
        <v>9</v>
      </c>
      <c r="C637" s="16">
        <v>8</v>
      </c>
      <c r="D637" s="16">
        <v>2002</v>
      </c>
      <c r="E637" s="25">
        <v>37477</v>
      </c>
      <c r="F637" s="24" t="s">
        <v>638</v>
      </c>
      <c r="G637" s="23">
        <v>95109739.900387391</v>
      </c>
      <c r="H637" s="23">
        <v>192841791.20088547</v>
      </c>
      <c r="I637" s="23">
        <v>363047464.30547875</v>
      </c>
      <c r="J637" s="23">
        <f t="shared" si="9"/>
        <v>267937724.40509135</v>
      </c>
    </row>
    <row r="638" spans="1:10" x14ac:dyDescent="0.2">
      <c r="A638" s="19">
        <v>650</v>
      </c>
      <c r="B638" s="17">
        <v>8</v>
      </c>
      <c r="C638" s="16">
        <v>11</v>
      </c>
      <c r="D638" s="16">
        <v>1996</v>
      </c>
      <c r="E638" s="25">
        <v>35377</v>
      </c>
      <c r="F638" s="24" t="s">
        <v>639</v>
      </c>
      <c r="G638" s="23">
        <v>108362736.443884</v>
      </c>
      <c r="H638" s="23">
        <v>211296005.96745902</v>
      </c>
      <c r="I638" s="23">
        <v>477879667.7175284</v>
      </c>
      <c r="J638" s="23">
        <f t="shared" si="9"/>
        <v>369516931.27364439</v>
      </c>
    </row>
    <row r="639" spans="1:10" x14ac:dyDescent="0.2">
      <c r="A639" s="19">
        <v>651</v>
      </c>
      <c r="B639" s="17">
        <v>21</v>
      </c>
      <c r="C639" s="16">
        <v>8</v>
      </c>
      <c r="D639" s="16">
        <v>2009</v>
      </c>
      <c r="E639" s="25">
        <v>40046</v>
      </c>
      <c r="F639" s="24" t="s">
        <v>640</v>
      </c>
      <c r="G639" s="23">
        <v>79627537.829998985</v>
      </c>
      <c r="H639" s="23">
        <v>137385479.32339668</v>
      </c>
      <c r="I639" s="23">
        <v>360502602.47234446</v>
      </c>
      <c r="J639" s="23">
        <f t="shared" si="9"/>
        <v>280875064.64234549</v>
      </c>
    </row>
    <row r="640" spans="1:10" x14ac:dyDescent="0.2">
      <c r="A640" s="19">
        <v>652</v>
      </c>
      <c r="B640" s="17">
        <v>11</v>
      </c>
      <c r="C640" s="16">
        <v>12</v>
      </c>
      <c r="D640" s="16">
        <v>1991</v>
      </c>
      <c r="E640" s="25">
        <v>33583</v>
      </c>
      <c r="F640" s="24" t="s">
        <v>641</v>
      </c>
      <c r="G640" s="23">
        <v>124628934.01015228</v>
      </c>
      <c r="H640" s="23">
        <v>213035043.42376357</v>
      </c>
      <c r="I640" s="23">
        <v>535645941.17575777</v>
      </c>
      <c r="J640" s="23">
        <f t="shared" si="9"/>
        <v>411017007.16560549</v>
      </c>
    </row>
    <row r="641" spans="1:10" x14ac:dyDescent="0.2">
      <c r="A641" s="19">
        <v>653</v>
      </c>
      <c r="B641" s="17">
        <v>3</v>
      </c>
      <c r="C641" s="16">
        <v>7</v>
      </c>
      <c r="D641" s="16">
        <v>1990</v>
      </c>
      <c r="E641" s="25">
        <v>33057</v>
      </c>
      <c r="F641" s="24" t="s">
        <v>642</v>
      </c>
      <c r="G641" s="23">
        <v>131797009.20245399</v>
      </c>
      <c r="H641" s="23">
        <v>220899088.97762269</v>
      </c>
      <c r="I641" s="23">
        <v>451525303.7114647</v>
      </c>
      <c r="J641" s="23">
        <f t="shared" si="9"/>
        <v>319728294.50901073</v>
      </c>
    </row>
    <row r="642" spans="1:10" x14ac:dyDescent="0.2">
      <c r="A642" s="19">
        <v>654</v>
      </c>
      <c r="B642" s="17">
        <v>8</v>
      </c>
      <c r="C642" s="16">
        <v>8</v>
      </c>
      <c r="D642" s="16">
        <v>2003</v>
      </c>
      <c r="E642" s="25">
        <v>37841</v>
      </c>
      <c r="F642" s="24" t="s">
        <v>643</v>
      </c>
      <c r="G642" s="23">
        <v>93100379.198266536</v>
      </c>
      <c r="H642" s="23">
        <v>155447837.1497454</v>
      </c>
      <c r="I642" s="23">
        <v>275516937.02173352</v>
      </c>
      <c r="J642" s="23">
        <f t="shared" si="9"/>
        <v>182416557.82346699</v>
      </c>
    </row>
    <row r="643" spans="1:10" x14ac:dyDescent="0.2">
      <c r="A643" s="19">
        <v>655</v>
      </c>
      <c r="B643" s="17">
        <v>19</v>
      </c>
      <c r="C643" s="16">
        <v>11</v>
      </c>
      <c r="D643" s="16">
        <v>1999</v>
      </c>
      <c r="E643" s="25">
        <v>36483</v>
      </c>
      <c r="F643" s="24" t="s">
        <v>644</v>
      </c>
      <c r="G643" s="23">
        <v>102117231.13487819</v>
      </c>
      <c r="H643" s="23">
        <v>147440271.94569221</v>
      </c>
      <c r="I643" s="23">
        <v>302074936.2356506</v>
      </c>
      <c r="J643" s="23">
        <f t="shared" ref="J643:J706" si="10">I643-G643</f>
        <v>199957705.10077241</v>
      </c>
    </row>
    <row r="644" spans="1:10" x14ac:dyDescent="0.2">
      <c r="A644" s="19">
        <v>656</v>
      </c>
      <c r="B644" s="17">
        <v>14</v>
      </c>
      <c r="C644" s="16">
        <v>12</v>
      </c>
      <c r="D644" s="16">
        <v>2001</v>
      </c>
      <c r="E644" s="25">
        <v>37239</v>
      </c>
      <c r="F644" s="24" t="s">
        <v>645</v>
      </c>
      <c r="G644" s="23">
        <v>97262761.743067354</v>
      </c>
      <c r="H644" s="23">
        <v>139801128.02095076</v>
      </c>
      <c r="I644" s="23">
        <v>281682135.44422752</v>
      </c>
      <c r="J644" s="23">
        <f t="shared" si="10"/>
        <v>184419373.70116016</v>
      </c>
    </row>
    <row r="645" spans="1:10" x14ac:dyDescent="0.2">
      <c r="A645" s="19">
        <v>657</v>
      </c>
      <c r="B645" s="17">
        <v>13</v>
      </c>
      <c r="C645" s="16">
        <v>6</v>
      </c>
      <c r="D645" s="16">
        <v>1997</v>
      </c>
      <c r="E645" s="25">
        <v>35594</v>
      </c>
      <c r="F645" s="24" t="s">
        <v>5423</v>
      </c>
      <c r="G645" s="23">
        <v>107213537.11790392</v>
      </c>
      <c r="H645" s="23">
        <v>151802270.27709916</v>
      </c>
      <c r="I645" s="23">
        <v>383977625.07797873</v>
      </c>
      <c r="J645" s="23">
        <f t="shared" si="10"/>
        <v>276764087.96007478</v>
      </c>
    </row>
    <row r="646" spans="1:10" x14ac:dyDescent="0.2">
      <c r="A646" s="19">
        <v>658</v>
      </c>
      <c r="B646" s="17">
        <v>22</v>
      </c>
      <c r="C646" s="16">
        <v>3</v>
      </c>
      <c r="D646" s="16">
        <v>2013</v>
      </c>
      <c r="E646" s="25">
        <v>41355</v>
      </c>
      <c r="F646" s="24" t="s">
        <v>646</v>
      </c>
      <c r="G646" s="23">
        <v>73833004.686969712</v>
      </c>
      <c r="H646" s="23">
        <v>104344590.91152325</v>
      </c>
      <c r="I646" s="23">
        <v>158806528.00417575</v>
      </c>
      <c r="J646" s="23">
        <f t="shared" si="10"/>
        <v>84973523.31720604</v>
      </c>
    </row>
    <row r="647" spans="1:10" x14ac:dyDescent="0.2">
      <c r="A647" s="19">
        <v>659</v>
      </c>
      <c r="B647" s="17">
        <v>11</v>
      </c>
      <c r="C647" s="16">
        <v>3</v>
      </c>
      <c r="D647" s="16">
        <v>2011</v>
      </c>
      <c r="E647" s="25">
        <v>40613</v>
      </c>
      <c r="F647" s="24" t="s">
        <v>647</v>
      </c>
      <c r="G647" s="23">
        <v>76907686.593546242</v>
      </c>
      <c r="H647" s="23">
        <v>91797486.052307501</v>
      </c>
      <c r="I647" s="23">
        <v>234528865.21743253</v>
      </c>
      <c r="J647" s="23">
        <f t="shared" si="10"/>
        <v>157621178.62388629</v>
      </c>
    </row>
    <row r="648" spans="1:10" x14ac:dyDescent="0.2">
      <c r="A648" s="19">
        <v>660</v>
      </c>
      <c r="B648" s="17">
        <v>13</v>
      </c>
      <c r="C648" s="16">
        <v>8</v>
      </c>
      <c r="D648" s="16">
        <v>2004</v>
      </c>
      <c r="E648" s="25">
        <v>38212</v>
      </c>
      <c r="F648" s="24" t="s">
        <v>648</v>
      </c>
      <c r="G648" s="23">
        <v>90693034.300791562</v>
      </c>
      <c r="H648" s="23">
        <v>104013374.18904486</v>
      </c>
      <c r="I648" s="23">
        <v>223549932.67208973</v>
      </c>
      <c r="J648" s="23">
        <f t="shared" si="10"/>
        <v>132856898.37129816</v>
      </c>
    </row>
    <row r="649" spans="1:10" x14ac:dyDescent="0.2">
      <c r="A649" s="19">
        <v>661</v>
      </c>
      <c r="B649" s="17">
        <v>25</v>
      </c>
      <c r="C649" s="16">
        <v>12</v>
      </c>
      <c r="D649" s="16">
        <v>2011</v>
      </c>
      <c r="E649" s="25">
        <v>40902</v>
      </c>
      <c r="F649" s="24" t="s">
        <v>649</v>
      </c>
      <c r="G649" s="23">
        <v>76156235.598567843</v>
      </c>
      <c r="H649" s="23">
        <v>86908798.691556782</v>
      </c>
      <c r="I649" s="23">
        <v>170606862.45768639</v>
      </c>
      <c r="J649" s="23">
        <f t="shared" si="10"/>
        <v>94450626.859118551</v>
      </c>
    </row>
    <row r="650" spans="1:10" x14ac:dyDescent="0.2">
      <c r="A650" s="19">
        <v>662</v>
      </c>
      <c r="B650" s="17">
        <v>1</v>
      </c>
      <c r="C650" s="16">
        <v>3</v>
      </c>
      <c r="D650" s="16">
        <v>2002</v>
      </c>
      <c r="E650" s="25">
        <v>37316</v>
      </c>
      <c r="F650" s="24" t="s">
        <v>650</v>
      </c>
      <c r="G650" s="23">
        <v>96120413.870246083</v>
      </c>
      <c r="H650" s="23">
        <v>107270651.01635346</v>
      </c>
      <c r="I650" s="23">
        <v>157442851.38690156</v>
      </c>
      <c r="J650" s="23">
        <f t="shared" si="10"/>
        <v>61322437.516655475</v>
      </c>
    </row>
    <row r="651" spans="1:10" x14ac:dyDescent="0.2">
      <c r="A651" s="19">
        <v>663</v>
      </c>
      <c r="B651" s="17">
        <v>7</v>
      </c>
      <c r="C651" s="16">
        <v>2</v>
      </c>
      <c r="D651" s="16">
        <v>2014</v>
      </c>
      <c r="E651" s="25">
        <v>41677</v>
      </c>
      <c r="F651" s="24" t="s">
        <v>651</v>
      </c>
      <c r="G651" s="23">
        <v>73201536.751270324</v>
      </c>
      <c r="H651" s="23">
        <v>81600492.845588014</v>
      </c>
      <c r="I651" s="23">
        <v>165961214.86070848</v>
      </c>
      <c r="J651" s="23">
        <f t="shared" si="10"/>
        <v>92759678.109438151</v>
      </c>
    </row>
    <row r="652" spans="1:10" x14ac:dyDescent="0.2">
      <c r="A652" s="19">
        <v>664</v>
      </c>
      <c r="B652" s="17">
        <v>23</v>
      </c>
      <c r="C652" s="16">
        <v>9</v>
      </c>
      <c r="D652" s="16">
        <v>2016</v>
      </c>
      <c r="E652" s="25">
        <v>42636</v>
      </c>
      <c r="F652" s="24" t="s">
        <v>652</v>
      </c>
      <c r="G652" s="23">
        <v>71186150.736451447</v>
      </c>
      <c r="H652" s="23">
        <v>73910829.130349413</v>
      </c>
      <c r="I652" s="23">
        <v>177052445.98322895</v>
      </c>
      <c r="J652" s="23">
        <f t="shared" si="10"/>
        <v>105866295.2467775</v>
      </c>
    </row>
    <row r="653" spans="1:10" x14ac:dyDescent="0.2">
      <c r="A653" s="19">
        <v>665</v>
      </c>
      <c r="B653" s="17">
        <v>11</v>
      </c>
      <c r="C653" s="16">
        <v>12</v>
      </c>
      <c r="D653" s="16">
        <v>1998</v>
      </c>
      <c r="E653" s="25">
        <v>36140</v>
      </c>
      <c r="F653" s="24" t="s">
        <v>653</v>
      </c>
      <c r="G653" s="23">
        <v>104858633.31299572</v>
      </c>
      <c r="H653" s="23">
        <v>105139741.33314215</v>
      </c>
      <c r="I653" s="23">
        <v>176462100.0610128</v>
      </c>
      <c r="J653" s="23">
        <f t="shared" si="10"/>
        <v>71603466.748017088</v>
      </c>
    </row>
    <row r="654" spans="1:10" x14ac:dyDescent="0.2">
      <c r="A654" s="19">
        <v>666</v>
      </c>
      <c r="B654" s="17">
        <v>10</v>
      </c>
      <c r="C654" s="16">
        <v>12</v>
      </c>
      <c r="D654" s="16">
        <v>2003</v>
      </c>
      <c r="E654" s="25">
        <v>37965</v>
      </c>
      <c r="F654" s="24" t="s">
        <v>654</v>
      </c>
      <c r="G654" s="23">
        <v>93251926.207270741</v>
      </c>
      <c r="H654" s="23">
        <v>88499897.30316332</v>
      </c>
      <c r="I654" s="23">
        <v>165128276.87811717</v>
      </c>
      <c r="J654" s="23">
        <f t="shared" si="10"/>
        <v>71876350.670846432</v>
      </c>
    </row>
    <row r="655" spans="1:10" x14ac:dyDescent="0.2">
      <c r="A655" s="19">
        <v>667</v>
      </c>
      <c r="B655" s="17">
        <v>17</v>
      </c>
      <c r="C655" s="16">
        <v>6</v>
      </c>
      <c r="D655" s="16">
        <v>1994</v>
      </c>
      <c r="E655" s="25">
        <v>34502</v>
      </c>
      <c r="F655" s="24" t="s">
        <v>655</v>
      </c>
      <c r="G655" s="23">
        <v>116123851.35135137</v>
      </c>
      <c r="H655" s="23">
        <v>107848794.37083109</v>
      </c>
      <c r="I655" s="23">
        <v>217336997.0735338</v>
      </c>
      <c r="J655" s="23">
        <f t="shared" si="10"/>
        <v>101213145.72218244</v>
      </c>
    </row>
    <row r="656" spans="1:10" x14ac:dyDescent="0.2">
      <c r="A656" s="19">
        <v>668</v>
      </c>
      <c r="B656" s="17">
        <v>20</v>
      </c>
      <c r="C656" s="16">
        <v>1</v>
      </c>
      <c r="D656" s="16">
        <v>2012</v>
      </c>
      <c r="E656" s="25">
        <v>40928</v>
      </c>
      <c r="F656" s="24" t="s">
        <v>656</v>
      </c>
      <c r="G656" s="23">
        <v>75822601.636776745</v>
      </c>
      <c r="H656" s="23">
        <v>67504904.481243238</v>
      </c>
      <c r="I656" s="23">
        <v>173720336.32748771</v>
      </c>
      <c r="J656" s="23">
        <f t="shared" si="10"/>
        <v>97897734.690710962</v>
      </c>
    </row>
    <row r="657" spans="1:10" x14ac:dyDescent="0.2">
      <c r="A657" s="19">
        <v>669</v>
      </c>
      <c r="B657" s="17">
        <v>10</v>
      </c>
      <c r="C657" s="16">
        <v>10</v>
      </c>
      <c r="D657" s="16">
        <v>2014</v>
      </c>
      <c r="E657" s="25">
        <v>41922</v>
      </c>
      <c r="F657" s="24" t="s">
        <v>657</v>
      </c>
      <c r="G657" s="23">
        <v>72383914.620124415</v>
      </c>
      <c r="H657" s="23">
        <v>57898735.162003592</v>
      </c>
      <c r="I657" s="23">
        <v>227742258.19172987</v>
      </c>
      <c r="J657" s="23">
        <f t="shared" si="10"/>
        <v>155358343.57160544</v>
      </c>
    </row>
    <row r="658" spans="1:10" x14ac:dyDescent="0.2">
      <c r="A658" s="19">
        <v>670</v>
      </c>
      <c r="B658" s="17">
        <v>29</v>
      </c>
      <c r="C658" s="16">
        <v>9</v>
      </c>
      <c r="D658" s="16">
        <v>2006</v>
      </c>
      <c r="E658" s="25">
        <v>38989</v>
      </c>
      <c r="F658" s="24" t="s">
        <v>658</v>
      </c>
      <c r="G658" s="23">
        <v>84703449.975357309</v>
      </c>
      <c r="H658" s="23">
        <v>66566906.993139476</v>
      </c>
      <c r="I658" s="23">
        <v>114922664.20532282</v>
      </c>
      <c r="J658" s="23">
        <f t="shared" si="10"/>
        <v>30219214.229965508</v>
      </c>
    </row>
    <row r="659" spans="1:10" x14ac:dyDescent="0.2">
      <c r="A659" s="19">
        <v>671</v>
      </c>
      <c r="B659" s="17">
        <v>9</v>
      </c>
      <c r="C659" s="16">
        <v>8</v>
      </c>
      <c r="D659" s="16">
        <v>1989</v>
      </c>
      <c r="E659" s="25">
        <v>32729</v>
      </c>
      <c r="F659" s="24" t="s">
        <v>659</v>
      </c>
      <c r="G659" s="23">
        <v>137932022.47191012</v>
      </c>
      <c r="H659" s="23">
        <v>106883770.52066614</v>
      </c>
      <c r="I659" s="23">
        <v>106883770.52066614</v>
      </c>
      <c r="J659" s="23">
        <f t="shared" si="10"/>
        <v>-31048251.951243982</v>
      </c>
    </row>
    <row r="660" spans="1:10" x14ac:dyDescent="0.2">
      <c r="A660" s="19">
        <v>672</v>
      </c>
      <c r="B660" s="17">
        <v>24</v>
      </c>
      <c r="C660" s="16">
        <v>9</v>
      </c>
      <c r="D660" s="16">
        <v>2010</v>
      </c>
      <c r="E660" s="25">
        <v>40445</v>
      </c>
      <c r="F660" s="24" t="s">
        <v>660</v>
      </c>
      <c r="G660" s="23">
        <v>78677937.547782212</v>
      </c>
      <c r="H660" s="23">
        <v>58979922.292740762</v>
      </c>
      <c r="I660" s="23">
        <v>154469090.52532285</v>
      </c>
      <c r="J660" s="23">
        <f t="shared" si="10"/>
        <v>75791152.977540642</v>
      </c>
    </row>
    <row r="661" spans="1:10" x14ac:dyDescent="0.2">
      <c r="A661" s="19">
        <v>673</v>
      </c>
      <c r="B661" s="17">
        <v>14</v>
      </c>
      <c r="C661" s="16">
        <v>1</v>
      </c>
      <c r="D661" s="16">
        <v>2011</v>
      </c>
      <c r="E661" s="25">
        <v>40557</v>
      </c>
      <c r="F661" s="24" t="s">
        <v>661</v>
      </c>
      <c r="G661" s="23">
        <v>78040577.051443309</v>
      </c>
      <c r="H661" s="23">
        <v>54043422.919086568</v>
      </c>
      <c r="I661" s="23">
        <v>78650257.911003843</v>
      </c>
      <c r="J661" s="23">
        <f t="shared" si="10"/>
        <v>609680.85956053436</v>
      </c>
    </row>
    <row r="662" spans="1:10" x14ac:dyDescent="0.2">
      <c r="A662" s="19">
        <v>674</v>
      </c>
      <c r="B662" s="17">
        <v>25</v>
      </c>
      <c r="C662" s="16">
        <v>12</v>
      </c>
      <c r="D662" s="16">
        <v>2005</v>
      </c>
      <c r="E662" s="25">
        <v>38711</v>
      </c>
      <c r="F662" s="24" t="s">
        <v>662</v>
      </c>
      <c r="G662" s="23">
        <v>87328912.601626024</v>
      </c>
      <c r="H662" s="23">
        <v>53640087.889532521</v>
      </c>
      <c r="I662" s="23">
        <v>110949589.47498983</v>
      </c>
      <c r="J662" s="23">
        <f t="shared" si="10"/>
        <v>23620676.873363808</v>
      </c>
    </row>
    <row r="663" spans="1:10" x14ac:dyDescent="0.2">
      <c r="A663" s="19">
        <v>675</v>
      </c>
      <c r="B663" s="17">
        <v>6</v>
      </c>
      <c r="C663" s="16">
        <v>11</v>
      </c>
      <c r="D663" s="16">
        <v>1998</v>
      </c>
      <c r="E663" s="25">
        <v>36105</v>
      </c>
      <c r="F663" s="24" t="s">
        <v>663</v>
      </c>
      <c r="G663" s="23">
        <v>104794695.12195122</v>
      </c>
      <c r="H663" s="23">
        <v>61281205.559908539</v>
      </c>
      <c r="I663" s="23">
        <v>174596642.06806099</v>
      </c>
      <c r="J663" s="23">
        <f t="shared" si="10"/>
        <v>69801946.946109772</v>
      </c>
    </row>
    <row r="664" spans="1:10" x14ac:dyDescent="0.2">
      <c r="A664" s="19">
        <v>676</v>
      </c>
      <c r="B664" s="17">
        <v>10</v>
      </c>
      <c r="C664" s="16">
        <v>8</v>
      </c>
      <c r="D664" s="16">
        <v>2007</v>
      </c>
      <c r="E664" s="25">
        <v>39304</v>
      </c>
      <c r="F664" s="24" t="s">
        <v>664</v>
      </c>
      <c r="G664" s="23">
        <v>82659570.8864595</v>
      </c>
      <c r="H664" s="23">
        <v>45622105.661499538</v>
      </c>
      <c r="I664" s="23">
        <v>161802856.76570457</v>
      </c>
      <c r="J664" s="23">
        <f t="shared" si="10"/>
        <v>79143285.879245073</v>
      </c>
    </row>
    <row r="665" spans="1:10" x14ac:dyDescent="0.2">
      <c r="A665" s="19">
        <v>677</v>
      </c>
      <c r="B665" s="17">
        <v>15</v>
      </c>
      <c r="C665" s="16">
        <v>6</v>
      </c>
      <c r="D665" s="16">
        <v>2012</v>
      </c>
      <c r="E665" s="25">
        <v>41075</v>
      </c>
      <c r="F665" s="24" t="s">
        <v>665</v>
      </c>
      <c r="G665" s="23">
        <v>74893148.798577636</v>
      </c>
      <c r="H665" s="23">
        <v>41211145.927483246</v>
      </c>
      <c r="I665" s="23">
        <v>65298193.782009602</v>
      </c>
      <c r="J665" s="23">
        <f t="shared" si="10"/>
        <v>-9594955.0165680349</v>
      </c>
    </row>
    <row r="666" spans="1:10" x14ac:dyDescent="0.2">
      <c r="A666" s="19">
        <v>678</v>
      </c>
      <c r="B666" s="17">
        <v>8</v>
      </c>
      <c r="C666" s="16">
        <v>10</v>
      </c>
      <c r="D666" s="16">
        <v>1997</v>
      </c>
      <c r="E666" s="25">
        <v>35711</v>
      </c>
      <c r="F666" s="24" t="s">
        <v>666</v>
      </c>
      <c r="G666" s="23">
        <v>106351051.98019803</v>
      </c>
      <c r="H666" s="23">
        <v>57651209.738836639</v>
      </c>
      <c r="I666" s="23">
        <v>199705829.16952971</v>
      </c>
      <c r="J666" s="23">
        <f t="shared" si="10"/>
        <v>93354777.189331681</v>
      </c>
    </row>
    <row r="667" spans="1:10" x14ac:dyDescent="0.2">
      <c r="A667" s="19">
        <v>679</v>
      </c>
      <c r="B667" s="17">
        <v>17</v>
      </c>
      <c r="C667" s="16">
        <v>9</v>
      </c>
      <c r="D667" s="16">
        <v>2004</v>
      </c>
      <c r="E667" s="25">
        <v>38247</v>
      </c>
      <c r="F667" s="24" t="s">
        <v>667</v>
      </c>
      <c r="G667" s="23">
        <v>90502001.053185895</v>
      </c>
      <c r="H667" s="23">
        <v>48819468.570405476</v>
      </c>
      <c r="I667" s="23">
        <v>64296311.444054767</v>
      </c>
      <c r="J667" s="23">
        <f t="shared" si="10"/>
        <v>-26205689.609131128</v>
      </c>
    </row>
    <row r="668" spans="1:10" x14ac:dyDescent="0.2">
      <c r="A668" s="19">
        <v>680</v>
      </c>
      <c r="B668" s="17">
        <v>1</v>
      </c>
      <c r="C668" s="16">
        <v>11</v>
      </c>
      <c r="D668" s="16">
        <v>2002</v>
      </c>
      <c r="E668" s="25">
        <v>37561</v>
      </c>
      <c r="F668" s="24" t="s">
        <v>668</v>
      </c>
      <c r="G668" s="23">
        <v>94794980.694980681</v>
      </c>
      <c r="H668" s="23">
        <v>45448961.914522886</v>
      </c>
      <c r="I668" s="23">
        <v>81631779.468383893</v>
      </c>
      <c r="J668" s="23">
        <f t="shared" si="10"/>
        <v>-13163201.226596788</v>
      </c>
    </row>
    <row r="669" spans="1:10" x14ac:dyDescent="0.2">
      <c r="A669" s="19">
        <v>681</v>
      </c>
      <c r="B669" s="17">
        <v>7</v>
      </c>
      <c r="C669" s="16">
        <v>6</v>
      </c>
      <c r="D669" s="16">
        <v>2002</v>
      </c>
      <c r="E669" s="25">
        <v>37414</v>
      </c>
      <c r="F669" s="24" t="s">
        <v>669</v>
      </c>
      <c r="G669" s="23">
        <v>95532684.824902728</v>
      </c>
      <c r="H669" s="23">
        <v>41156867.2112507</v>
      </c>
      <c r="I669" s="23">
        <v>94382220.185125068</v>
      </c>
      <c r="J669" s="23">
        <f t="shared" si="10"/>
        <v>-1150464.6397776604</v>
      </c>
    </row>
    <row r="670" spans="1:10" x14ac:dyDescent="0.2">
      <c r="A670" s="19">
        <v>682</v>
      </c>
      <c r="B670" s="17">
        <v>21</v>
      </c>
      <c r="C670" s="16">
        <v>10</v>
      </c>
      <c r="D670" s="16">
        <v>2005</v>
      </c>
      <c r="E670" s="25">
        <v>38646</v>
      </c>
      <c r="F670" s="24" t="s">
        <v>670</v>
      </c>
      <c r="G670" s="23">
        <v>86276757.028112456</v>
      </c>
      <c r="H670" s="23">
        <v>34772413.49348896</v>
      </c>
      <c r="I670" s="23">
        <v>67311076.144091368</v>
      </c>
      <c r="J670" s="23">
        <f t="shared" si="10"/>
        <v>-18965680.884021088</v>
      </c>
    </row>
    <row r="671" spans="1:10" x14ac:dyDescent="0.2">
      <c r="A671" s="19">
        <v>683</v>
      </c>
      <c r="B671" s="17">
        <v>29</v>
      </c>
      <c r="C671" s="16">
        <v>1</v>
      </c>
      <c r="D671" s="16">
        <v>2016</v>
      </c>
      <c r="E671" s="25">
        <v>42398</v>
      </c>
      <c r="F671" s="24" t="s">
        <v>671</v>
      </c>
      <c r="G671" s="23">
        <v>72541871.380573705</v>
      </c>
      <c r="H671" s="23">
        <v>28570676.149360955</v>
      </c>
      <c r="I671" s="23">
        <v>51041249.337144814</v>
      </c>
      <c r="J671" s="23">
        <f t="shared" si="10"/>
        <v>-21500622.04342889</v>
      </c>
    </row>
    <row r="672" spans="1:10" x14ac:dyDescent="0.2">
      <c r="A672" s="19">
        <v>684</v>
      </c>
      <c r="B672" s="17">
        <v>18</v>
      </c>
      <c r="C672" s="16">
        <v>10</v>
      </c>
      <c r="D672" s="16">
        <v>2013</v>
      </c>
      <c r="E672" s="25">
        <v>41565</v>
      </c>
      <c r="F672" s="24" t="s">
        <v>672</v>
      </c>
      <c r="G672" s="23">
        <v>73588629.2207959</v>
      </c>
      <c r="H672" s="23">
        <v>26424588.692741472</v>
      </c>
      <c r="I672" s="23">
        <v>109054106.64637801</v>
      </c>
      <c r="J672" s="23">
        <f t="shared" si="10"/>
        <v>35465477.425582111</v>
      </c>
    </row>
    <row r="673" spans="1:10" x14ac:dyDescent="0.2">
      <c r="A673" s="19">
        <v>685</v>
      </c>
      <c r="B673" s="17">
        <v>23</v>
      </c>
      <c r="C673" s="16">
        <v>9</v>
      </c>
      <c r="D673" s="16">
        <v>2011</v>
      </c>
      <c r="E673" s="25">
        <v>40809</v>
      </c>
      <c r="F673" s="24" t="s">
        <v>673</v>
      </c>
      <c r="G673" s="23">
        <v>75747744.491799951</v>
      </c>
      <c r="H673" s="23">
        <v>27188014.5698293</v>
      </c>
      <c r="I673" s="23">
        <v>70779824.340862706</v>
      </c>
      <c r="J673" s="23">
        <f t="shared" si="10"/>
        <v>-4967920.1509372443</v>
      </c>
    </row>
    <row r="674" spans="1:10" x14ac:dyDescent="0.2">
      <c r="A674" s="19">
        <v>686</v>
      </c>
      <c r="B674" s="17">
        <v>16</v>
      </c>
      <c r="C674" s="16">
        <v>1</v>
      </c>
      <c r="D674" s="16">
        <v>1998</v>
      </c>
      <c r="E674" s="25">
        <v>35811</v>
      </c>
      <c r="F674" s="24" t="s">
        <v>674</v>
      </c>
      <c r="G674" s="23">
        <v>106351051.98019803</v>
      </c>
      <c r="H674" s="23">
        <v>30189367.198471535</v>
      </c>
      <c r="I674" s="23">
        <v>30189367.198471535</v>
      </c>
      <c r="J674" s="23">
        <f t="shared" si="10"/>
        <v>-76161684.781726494</v>
      </c>
    </row>
    <row r="675" spans="1:10" x14ac:dyDescent="0.2">
      <c r="A675" s="19">
        <v>687</v>
      </c>
      <c r="B675" s="17">
        <v>15</v>
      </c>
      <c r="C675" s="16">
        <v>2</v>
      </c>
      <c r="D675" s="16">
        <v>2002</v>
      </c>
      <c r="E675" s="25">
        <v>37302</v>
      </c>
      <c r="F675" s="24" t="s">
        <v>675</v>
      </c>
      <c r="G675" s="23">
        <v>96661023.622047231</v>
      </c>
      <c r="H675" s="23">
        <v>26342635.219263215</v>
      </c>
      <c r="I675" s="23">
        <v>45674839.943672664</v>
      </c>
      <c r="J675" s="23">
        <f t="shared" si="10"/>
        <v>-50986183.678374566</v>
      </c>
    </row>
    <row r="676" spans="1:10" x14ac:dyDescent="0.2">
      <c r="A676" s="19">
        <v>688</v>
      </c>
      <c r="B676" s="17">
        <v>8</v>
      </c>
      <c r="C676" s="16">
        <v>2</v>
      </c>
      <c r="D676" s="16">
        <v>2002</v>
      </c>
      <c r="E676" s="25">
        <v>37295</v>
      </c>
      <c r="F676" s="24" t="s">
        <v>676</v>
      </c>
      <c r="G676" s="23">
        <v>96661023.622047231</v>
      </c>
      <c r="H676" s="23">
        <v>26223503.269392572</v>
      </c>
      <c r="I676" s="23">
        <v>35698998.37824522</v>
      </c>
      <c r="J676" s="23">
        <f t="shared" si="10"/>
        <v>-60962025.243802011</v>
      </c>
    </row>
    <row r="677" spans="1:10" x14ac:dyDescent="0.2">
      <c r="A677" s="19">
        <v>689</v>
      </c>
      <c r="B677" s="17">
        <v>10</v>
      </c>
      <c r="C677" s="16">
        <v>1</v>
      </c>
      <c r="D677" s="16">
        <v>2014</v>
      </c>
      <c r="E677" s="25">
        <v>41649</v>
      </c>
      <c r="F677" s="24" t="s">
        <v>677</v>
      </c>
      <c r="G677" s="23">
        <v>73472229.347287059</v>
      </c>
      <c r="H677" s="23">
        <v>19783487.239957932</v>
      </c>
      <c r="I677" s="23">
        <v>61877596.776453935</v>
      </c>
      <c r="J677" s="23">
        <f t="shared" si="10"/>
        <v>-11594632.570833124</v>
      </c>
    </row>
    <row r="678" spans="1:10" x14ac:dyDescent="0.2">
      <c r="A678" s="19">
        <v>690</v>
      </c>
      <c r="B678" s="17">
        <v>20</v>
      </c>
      <c r="C678" s="16">
        <v>9</v>
      </c>
      <c r="D678" s="16">
        <v>2002</v>
      </c>
      <c r="E678" s="25">
        <v>37519</v>
      </c>
      <c r="F678" s="24" t="s">
        <v>678</v>
      </c>
      <c r="G678" s="23">
        <v>94952099.447513819</v>
      </c>
      <c r="H678" s="23">
        <v>19390360.845292818</v>
      </c>
      <c r="I678" s="23">
        <v>19390360.845292818</v>
      </c>
      <c r="J678" s="23">
        <f t="shared" si="10"/>
        <v>-75561738.602220997</v>
      </c>
    </row>
    <row r="679" spans="1:10" x14ac:dyDescent="0.2">
      <c r="A679" s="19">
        <v>691</v>
      </c>
      <c r="B679" s="17">
        <v>10</v>
      </c>
      <c r="C679" s="16">
        <v>8</v>
      </c>
      <c r="D679" s="16">
        <v>2001</v>
      </c>
      <c r="E679" s="25">
        <v>37113</v>
      </c>
      <c r="F679" s="24" t="s">
        <v>679</v>
      </c>
      <c r="G679" s="23">
        <v>96824394.366197184</v>
      </c>
      <c r="H679" s="23">
        <v>18807323.897515494</v>
      </c>
      <c r="I679" s="23">
        <v>18807323.897515494</v>
      </c>
      <c r="J679" s="23">
        <f t="shared" si="10"/>
        <v>-78017070.468681693</v>
      </c>
    </row>
    <row r="680" spans="1:10" x14ac:dyDescent="0.2">
      <c r="A680" s="19">
        <v>692</v>
      </c>
      <c r="B680" s="17">
        <v>9</v>
      </c>
      <c r="C680" s="16">
        <v>5</v>
      </c>
      <c r="D680" s="16">
        <v>2014</v>
      </c>
      <c r="E680" s="25">
        <v>41768</v>
      </c>
      <c r="F680" s="24" t="s">
        <v>5365</v>
      </c>
      <c r="G680" s="23">
        <v>72241824.295922652</v>
      </c>
      <c r="H680" s="23">
        <v>8733362.644358974</v>
      </c>
      <c r="I680" s="23">
        <v>20751910.896288354</v>
      </c>
      <c r="J680" s="23">
        <f t="shared" si="10"/>
        <v>-51489913.399634302</v>
      </c>
    </row>
    <row r="681" spans="1:10" x14ac:dyDescent="0.2">
      <c r="A681" s="19">
        <v>693</v>
      </c>
      <c r="B681" s="17">
        <v>16</v>
      </c>
      <c r="C681" s="16">
        <v>1</v>
      </c>
      <c r="D681" s="16">
        <v>2015</v>
      </c>
      <c r="E681" s="25">
        <v>42020</v>
      </c>
      <c r="F681" s="24" t="s">
        <v>681</v>
      </c>
      <c r="G681" s="23">
        <v>73537934.251006603</v>
      </c>
      <c r="H681" s="23">
        <v>8288140.1541460035</v>
      </c>
      <c r="I681" s="23">
        <v>20536433.58761612</v>
      </c>
      <c r="J681" s="23">
        <f t="shared" si="10"/>
        <v>-53001500.663390487</v>
      </c>
    </row>
    <row r="682" spans="1:10" x14ac:dyDescent="0.2">
      <c r="A682" s="19">
        <v>694</v>
      </c>
      <c r="B682" s="17">
        <v>31</v>
      </c>
      <c r="C682" s="16">
        <v>3</v>
      </c>
      <c r="D682" s="16">
        <v>2006</v>
      </c>
      <c r="E682" s="25">
        <v>38807</v>
      </c>
      <c r="F682" s="24" t="s">
        <v>682</v>
      </c>
      <c r="G682" s="23">
        <v>86017667.667667672</v>
      </c>
      <c r="H682" s="23">
        <v>7306753.5764964968</v>
      </c>
      <c r="I682" s="23">
        <v>43521452.437827826</v>
      </c>
      <c r="J682" s="23">
        <f t="shared" si="10"/>
        <v>-42496215.229839846</v>
      </c>
    </row>
    <row r="683" spans="1:10" x14ac:dyDescent="0.2">
      <c r="A683" s="19">
        <v>695</v>
      </c>
      <c r="B683" s="17">
        <v>28</v>
      </c>
      <c r="C683" s="16">
        <v>5</v>
      </c>
      <c r="D683" s="16">
        <v>2010</v>
      </c>
      <c r="E683" s="25">
        <v>40326</v>
      </c>
      <c r="F683" s="24" t="s">
        <v>683</v>
      </c>
      <c r="G683" s="23">
        <v>78772057.677676022</v>
      </c>
      <c r="H683" s="23">
        <v>697046.06118398742</v>
      </c>
      <c r="I683" s="23">
        <v>43878615.348696932</v>
      </c>
      <c r="J683" s="23">
        <f t="shared" si="10"/>
        <v>-34893442.32897909</v>
      </c>
    </row>
    <row r="684" spans="1:10" x14ac:dyDescent="0.2">
      <c r="A684" s="19">
        <v>696</v>
      </c>
      <c r="B684" s="17">
        <v>9</v>
      </c>
      <c r="C684" s="16">
        <v>7</v>
      </c>
      <c r="D684" s="16">
        <v>2010</v>
      </c>
      <c r="E684" s="25">
        <v>40368</v>
      </c>
      <c r="F684" s="24" t="s">
        <v>684</v>
      </c>
      <c r="G684" s="23">
        <v>77706221.245716974</v>
      </c>
      <c r="H684" s="23">
        <v>283249295.14205706</v>
      </c>
      <c r="I684" s="23">
        <v>612071670.7282064</v>
      </c>
      <c r="J684" s="23">
        <f t="shared" si="10"/>
        <v>534365449.48248941</v>
      </c>
    </row>
    <row r="685" spans="1:10" x14ac:dyDescent="0.2">
      <c r="A685" s="19">
        <v>697</v>
      </c>
      <c r="B685" s="17">
        <v>30</v>
      </c>
      <c r="C685" s="16">
        <v>7</v>
      </c>
      <c r="D685" s="16">
        <v>2010</v>
      </c>
      <c r="E685" s="25">
        <v>40389</v>
      </c>
      <c r="F685" s="24" t="s">
        <v>685</v>
      </c>
      <c r="G685" s="23">
        <v>77706221.245716974</v>
      </c>
      <c r="H685" s="23">
        <v>82240589.850525901</v>
      </c>
      <c r="I685" s="23">
        <v>97748234.60530892</v>
      </c>
      <c r="J685" s="23">
        <f t="shared" si="10"/>
        <v>20042013.359591946</v>
      </c>
    </row>
    <row r="686" spans="1:10" x14ac:dyDescent="0.2">
      <c r="A686" s="19">
        <v>698</v>
      </c>
      <c r="B686" s="17">
        <v>30</v>
      </c>
      <c r="C686" s="16">
        <v>6</v>
      </c>
      <c r="D686" s="16">
        <v>2010</v>
      </c>
      <c r="E686" s="25">
        <v>40359</v>
      </c>
      <c r="F686" s="24" t="s">
        <v>686</v>
      </c>
      <c r="G686" s="23">
        <v>76596205.812859863</v>
      </c>
      <c r="H686" s="23">
        <v>338523409.6013993</v>
      </c>
      <c r="I686" s="23">
        <v>795364669.68427038</v>
      </c>
      <c r="J686" s="23">
        <f t="shared" si="10"/>
        <v>718768463.87141049</v>
      </c>
    </row>
    <row r="687" spans="1:10" x14ac:dyDescent="0.2">
      <c r="A687" s="19">
        <v>699</v>
      </c>
      <c r="B687" s="17">
        <v>31</v>
      </c>
      <c r="C687" s="16">
        <v>5</v>
      </c>
      <c r="D687" s="16">
        <v>2002</v>
      </c>
      <c r="E687" s="25">
        <v>37407</v>
      </c>
      <c r="F687" s="24" t="s">
        <v>687</v>
      </c>
      <c r="G687" s="23">
        <v>92854794.215795323</v>
      </c>
      <c r="H687" s="23">
        <v>161773971.16284761</v>
      </c>
      <c r="I687" s="23">
        <v>264226510.01112348</v>
      </c>
      <c r="J687" s="23">
        <f t="shared" si="10"/>
        <v>171371715.79532814</v>
      </c>
    </row>
    <row r="688" spans="1:10" x14ac:dyDescent="0.2">
      <c r="A688" s="19">
        <v>700</v>
      </c>
      <c r="B688" s="17">
        <v>26</v>
      </c>
      <c r="C688" s="16">
        <v>6</v>
      </c>
      <c r="D688" s="16">
        <v>2015</v>
      </c>
      <c r="E688" s="25">
        <v>42181</v>
      </c>
      <c r="F688" s="24" t="s">
        <v>688</v>
      </c>
      <c r="G688" s="23">
        <v>69960743.88823238</v>
      </c>
      <c r="H688" s="23">
        <v>83628634.906301588</v>
      </c>
      <c r="I688" s="23">
        <v>223280319.07396138</v>
      </c>
      <c r="J688" s="23">
        <f t="shared" si="10"/>
        <v>153319575.185729</v>
      </c>
    </row>
    <row r="689" spans="1:10" x14ac:dyDescent="0.2">
      <c r="A689" s="19">
        <v>701</v>
      </c>
      <c r="B689" s="17">
        <v>13</v>
      </c>
      <c r="C689" s="16">
        <v>7</v>
      </c>
      <c r="D689" s="16">
        <v>2001</v>
      </c>
      <c r="E689" s="25">
        <v>37085</v>
      </c>
      <c r="F689" s="24" t="s">
        <v>689</v>
      </c>
      <c r="G689" s="23">
        <v>94057983.098591551</v>
      </c>
      <c r="H689" s="23">
        <v>98304263.942512676</v>
      </c>
      <c r="I689" s="23">
        <v>157052059.9449521</v>
      </c>
      <c r="J689" s="23">
        <f t="shared" si="10"/>
        <v>62994076.846360549</v>
      </c>
    </row>
    <row r="690" spans="1:10" x14ac:dyDescent="0.2">
      <c r="A690" s="19">
        <v>702</v>
      </c>
      <c r="B690" s="17">
        <v>25</v>
      </c>
      <c r="C690" s="16">
        <v>2</v>
      </c>
      <c r="D690" s="16">
        <v>2011</v>
      </c>
      <c r="E690" s="25">
        <v>40599</v>
      </c>
      <c r="F690" s="24" t="s">
        <v>690</v>
      </c>
      <c r="G690" s="23">
        <v>75438829.871356338</v>
      </c>
      <c r="H690" s="23">
        <v>49990133.030947685</v>
      </c>
      <c r="I690" s="23">
        <v>96709778.673822582</v>
      </c>
      <c r="J690" s="23">
        <f t="shared" si="10"/>
        <v>21270948.802466244</v>
      </c>
    </row>
    <row r="691" spans="1:10" x14ac:dyDescent="0.2">
      <c r="A691" s="19">
        <v>703</v>
      </c>
      <c r="B691" s="17">
        <v>22</v>
      </c>
      <c r="C691" s="16">
        <v>11</v>
      </c>
      <c r="D691" s="16">
        <v>1995</v>
      </c>
      <c r="E691" s="25">
        <v>35025</v>
      </c>
      <c r="F691" s="24" t="s">
        <v>691</v>
      </c>
      <c r="G691" s="23">
        <v>108693307.29166669</v>
      </c>
      <c r="H691" s="23">
        <v>56463347.112031259</v>
      </c>
      <c r="I691" s="23">
        <v>123437605.57557294</v>
      </c>
      <c r="J691" s="23">
        <f t="shared" si="10"/>
        <v>14744298.283906251</v>
      </c>
    </row>
    <row r="692" spans="1:10" x14ac:dyDescent="0.2">
      <c r="A692" s="19">
        <v>704</v>
      </c>
      <c r="B692" s="17">
        <v>21</v>
      </c>
      <c r="C692" s="16">
        <v>3</v>
      </c>
      <c r="D692" s="16">
        <v>2003</v>
      </c>
      <c r="E692" s="25">
        <v>37701</v>
      </c>
      <c r="F692" s="24" t="s">
        <v>692</v>
      </c>
      <c r="G692" s="23">
        <v>90636764.386536375</v>
      </c>
      <c r="H692" s="23">
        <v>44898877.92666667</v>
      </c>
      <c r="I692" s="23">
        <v>100880408.87129208</v>
      </c>
      <c r="J692" s="23">
        <f t="shared" si="10"/>
        <v>10243644.48475571</v>
      </c>
    </row>
    <row r="693" spans="1:10" x14ac:dyDescent="0.2">
      <c r="A693" s="19">
        <v>705</v>
      </c>
      <c r="B693" s="17">
        <v>6</v>
      </c>
      <c r="C693" s="16">
        <v>8</v>
      </c>
      <c r="D693" s="16">
        <v>1999</v>
      </c>
      <c r="E693" s="25">
        <v>36378</v>
      </c>
      <c r="F693" s="24" t="s">
        <v>693</v>
      </c>
      <c r="G693" s="23">
        <v>99911980.849790558</v>
      </c>
      <c r="H693" s="23">
        <v>43729139.31004788</v>
      </c>
      <c r="I693" s="23">
        <v>49165526.503345303</v>
      </c>
      <c r="J693" s="23">
        <f t="shared" si="10"/>
        <v>-50746454.346445255</v>
      </c>
    </row>
    <row r="694" spans="1:10" x14ac:dyDescent="0.2">
      <c r="A694" s="19">
        <v>706</v>
      </c>
      <c r="B694" s="17">
        <v>5</v>
      </c>
      <c r="C694" s="16">
        <v>11</v>
      </c>
      <c r="D694" s="16">
        <v>1999</v>
      </c>
      <c r="E694" s="25">
        <v>36469</v>
      </c>
      <c r="F694" s="24" t="s">
        <v>694</v>
      </c>
      <c r="G694" s="23">
        <v>99199595.959595948</v>
      </c>
      <c r="H694" s="23">
        <v>42254938.813089713</v>
      </c>
      <c r="I694" s="23">
        <v>87915929.306256682</v>
      </c>
      <c r="J694" s="23">
        <f t="shared" si="10"/>
        <v>-11283666.653339267</v>
      </c>
    </row>
    <row r="695" spans="1:10" x14ac:dyDescent="0.2">
      <c r="A695" s="19">
        <v>708</v>
      </c>
      <c r="B695" s="17">
        <v>2</v>
      </c>
      <c r="C695" s="16">
        <v>3</v>
      </c>
      <c r="D695" s="16">
        <v>2012</v>
      </c>
      <c r="E695" s="25">
        <v>40970</v>
      </c>
      <c r="F695" s="24" t="s">
        <v>695</v>
      </c>
      <c r="G695" s="23">
        <v>72245468.455743879</v>
      </c>
      <c r="H695" s="23">
        <v>229077536.83432728</v>
      </c>
      <c r="I695" s="23">
        <v>375651554.63053203</v>
      </c>
      <c r="J695" s="23">
        <f t="shared" si="10"/>
        <v>303406086.17478812</v>
      </c>
    </row>
    <row r="696" spans="1:10" x14ac:dyDescent="0.2">
      <c r="A696" s="19">
        <v>709</v>
      </c>
      <c r="B696" s="17">
        <v>10</v>
      </c>
      <c r="C696" s="16">
        <v>10</v>
      </c>
      <c r="D696" s="16">
        <v>2008</v>
      </c>
      <c r="E696" s="25">
        <v>39731</v>
      </c>
      <c r="F696" s="24" t="s">
        <v>696</v>
      </c>
      <c r="G696" s="23">
        <v>76521692.454738125</v>
      </c>
      <c r="H696" s="23">
        <v>44659948.385320425</v>
      </c>
      <c r="I696" s="23">
        <v>134402167.80979162</v>
      </c>
      <c r="J696" s="23">
        <f t="shared" si="10"/>
        <v>57880475.355053499</v>
      </c>
    </row>
    <row r="697" spans="1:10" x14ac:dyDescent="0.2">
      <c r="A697" s="19">
        <v>710</v>
      </c>
      <c r="B697" s="17">
        <v>22</v>
      </c>
      <c r="C697" s="16">
        <v>6</v>
      </c>
      <c r="D697" s="16">
        <v>2012</v>
      </c>
      <c r="E697" s="25">
        <v>41082</v>
      </c>
      <c r="F697" s="24" t="s">
        <v>697</v>
      </c>
      <c r="G697" s="23">
        <v>72218393.484342724</v>
      </c>
      <c r="H697" s="23">
        <v>40141806.570307389</v>
      </c>
      <c r="I697" s="23">
        <v>147100554.38808948</v>
      </c>
      <c r="J697" s="23">
        <f t="shared" si="10"/>
        <v>74882160.903746754</v>
      </c>
    </row>
    <row r="698" spans="1:10" x14ac:dyDescent="0.2">
      <c r="A698" s="19">
        <v>711</v>
      </c>
      <c r="B698" s="17">
        <v>20</v>
      </c>
      <c r="C698" s="16">
        <v>9</v>
      </c>
      <c r="D698" s="16">
        <v>1996</v>
      </c>
      <c r="E698" s="25">
        <v>35328</v>
      </c>
      <c r="F698" s="24" t="s">
        <v>698</v>
      </c>
      <c r="G698" s="23">
        <v>104244442.33206591</v>
      </c>
      <c r="H698" s="23">
        <v>28186338.917065907</v>
      </c>
      <c r="I698" s="23">
        <v>28186338.917065907</v>
      </c>
      <c r="J698" s="23">
        <f t="shared" si="10"/>
        <v>-76058103.415000007</v>
      </c>
    </row>
    <row r="699" spans="1:10" x14ac:dyDescent="0.2">
      <c r="A699" s="19">
        <v>712</v>
      </c>
      <c r="B699" s="17">
        <v>17</v>
      </c>
      <c r="C699" s="16">
        <v>8</v>
      </c>
      <c r="D699" s="16">
        <v>2007</v>
      </c>
      <c r="E699" s="25">
        <v>39311</v>
      </c>
      <c r="F699" s="24" t="s">
        <v>699</v>
      </c>
      <c r="G699" s="23">
        <v>79117017.848468378</v>
      </c>
      <c r="H699" s="23">
        <v>7004879.0581818698</v>
      </c>
      <c r="I699" s="23">
        <v>29943749.564244382</v>
      </c>
      <c r="J699" s="23">
        <f t="shared" si="10"/>
        <v>-49173268.284223996</v>
      </c>
    </row>
    <row r="700" spans="1:10" x14ac:dyDescent="0.2">
      <c r="A700" s="19">
        <v>713</v>
      </c>
      <c r="B700" s="17">
        <v>30</v>
      </c>
      <c r="C700" s="16">
        <v>4</v>
      </c>
      <c r="D700" s="16">
        <v>1999</v>
      </c>
      <c r="E700" s="25">
        <v>36280</v>
      </c>
      <c r="F700" s="24" t="s">
        <v>700</v>
      </c>
      <c r="G700" s="23">
        <v>97498519.855595678</v>
      </c>
      <c r="H700" s="23">
        <v>129565777.12709989</v>
      </c>
      <c r="I700" s="23">
        <v>312733888.68832737</v>
      </c>
      <c r="J700" s="23">
        <f t="shared" si="10"/>
        <v>215235368.83273169</v>
      </c>
    </row>
    <row r="701" spans="1:10" x14ac:dyDescent="0.2">
      <c r="A701" s="19">
        <v>714</v>
      </c>
      <c r="B701" s="17">
        <v>19</v>
      </c>
      <c r="C701" s="16">
        <v>6</v>
      </c>
      <c r="D701" s="16">
        <v>1998</v>
      </c>
      <c r="E701" s="25">
        <v>35965</v>
      </c>
      <c r="F701" s="24" t="s">
        <v>701</v>
      </c>
      <c r="G701" s="23">
        <v>99412601.226993859</v>
      </c>
      <c r="H701" s="23">
        <v>126371962.63464417</v>
      </c>
      <c r="I701" s="23">
        <v>284947277.29163802</v>
      </c>
      <c r="J701" s="23">
        <f t="shared" si="10"/>
        <v>185534676.06464416</v>
      </c>
    </row>
    <row r="702" spans="1:10" x14ac:dyDescent="0.2">
      <c r="A702" s="19">
        <v>715</v>
      </c>
      <c r="B702" s="17">
        <v>14</v>
      </c>
      <c r="C702" s="16">
        <v>3</v>
      </c>
      <c r="D702" s="16">
        <v>2014</v>
      </c>
      <c r="E702" s="25">
        <v>41712</v>
      </c>
      <c r="F702" s="24" t="s">
        <v>702</v>
      </c>
      <c r="G702" s="23">
        <v>68576953.189472392</v>
      </c>
      <c r="H702" s="23">
        <v>45269628.258700006</v>
      </c>
      <c r="I702" s="23">
        <v>201750922.31788921</v>
      </c>
      <c r="J702" s="23">
        <f t="shared" si="10"/>
        <v>133173969.12841682</v>
      </c>
    </row>
    <row r="703" spans="1:10" x14ac:dyDescent="0.2">
      <c r="A703" s="19">
        <v>716</v>
      </c>
      <c r="B703" s="17">
        <v>24</v>
      </c>
      <c r="C703" s="16">
        <v>7</v>
      </c>
      <c r="D703" s="16">
        <v>1998</v>
      </c>
      <c r="E703" s="25">
        <v>36000</v>
      </c>
      <c r="F703" s="24" t="s">
        <v>703</v>
      </c>
      <c r="G703" s="23">
        <v>97786366.421568647</v>
      </c>
      <c r="H703" s="23">
        <v>325455721.41001844</v>
      </c>
      <c r="I703" s="23">
        <v>729689516.14041066</v>
      </c>
      <c r="J703" s="23">
        <f t="shared" si="10"/>
        <v>631903149.71884203</v>
      </c>
    </row>
    <row r="704" spans="1:10" x14ac:dyDescent="0.2">
      <c r="A704" s="19">
        <v>717</v>
      </c>
      <c r="B704" s="17">
        <v>15</v>
      </c>
      <c r="C704" s="16">
        <v>12</v>
      </c>
      <c r="D704" s="16">
        <v>2000</v>
      </c>
      <c r="E704" s="25">
        <v>36875</v>
      </c>
      <c r="F704" s="24" t="s">
        <v>704</v>
      </c>
      <c r="G704" s="23">
        <v>91716867.816091955</v>
      </c>
      <c r="H704" s="23">
        <v>257943281.57377589</v>
      </c>
      <c r="I704" s="23">
        <v>527873078.70021266</v>
      </c>
      <c r="J704" s="23">
        <f t="shared" si="10"/>
        <v>436156210.8841207</v>
      </c>
    </row>
    <row r="705" spans="1:10" x14ac:dyDescent="0.2">
      <c r="A705" s="19">
        <v>718</v>
      </c>
      <c r="B705" s="17">
        <v>9</v>
      </c>
      <c r="C705" s="16">
        <v>11</v>
      </c>
      <c r="D705" s="16">
        <v>2012</v>
      </c>
      <c r="E705" s="25">
        <v>41222</v>
      </c>
      <c r="F705" s="24" t="s">
        <v>705</v>
      </c>
      <c r="G705" s="23">
        <v>69319197.640528008</v>
      </c>
      <c r="H705" s="23">
        <v>194315546.03179985</v>
      </c>
      <c r="I705" s="23">
        <v>291509921.1837278</v>
      </c>
      <c r="J705" s="23">
        <f t="shared" si="10"/>
        <v>222190723.54319978</v>
      </c>
    </row>
    <row r="706" spans="1:10" x14ac:dyDescent="0.2">
      <c r="A706" s="19">
        <v>719</v>
      </c>
      <c r="B706" s="17">
        <v>15</v>
      </c>
      <c r="C706" s="16">
        <v>3</v>
      </c>
      <c r="D706" s="16">
        <v>2002</v>
      </c>
      <c r="E706" s="25">
        <v>37330</v>
      </c>
      <c r="F706" s="24" t="s">
        <v>706</v>
      </c>
      <c r="G706" s="23">
        <v>89254670.022371367</v>
      </c>
      <c r="H706" s="23">
        <v>242206148.14426732</v>
      </c>
      <c r="I706" s="23">
        <v>530195181.30322707</v>
      </c>
      <c r="J706" s="23">
        <f t="shared" si="10"/>
        <v>440940511.28085572</v>
      </c>
    </row>
    <row r="707" spans="1:10" x14ac:dyDescent="0.2">
      <c r="A707" s="19">
        <v>720</v>
      </c>
      <c r="B707" s="17">
        <v>30</v>
      </c>
      <c r="C707" s="16">
        <v>6</v>
      </c>
      <c r="D707" s="16">
        <v>1995</v>
      </c>
      <c r="E707" s="25">
        <v>34880</v>
      </c>
      <c r="F707" s="24" t="s">
        <v>707</v>
      </c>
      <c r="G707" s="23">
        <v>104647442.62295082</v>
      </c>
      <c r="H707" s="23">
        <v>277026728.57327211</v>
      </c>
      <c r="I707" s="23">
        <v>537887855.08196723</v>
      </c>
      <c r="J707" s="23">
        <f t="shared" ref="J707:J770" si="11">I707-G707</f>
        <v>433240412.45901644</v>
      </c>
    </row>
    <row r="708" spans="1:10" x14ac:dyDescent="0.2">
      <c r="A708" s="19">
        <v>721</v>
      </c>
      <c r="B708" s="17">
        <v>31</v>
      </c>
      <c r="C708" s="16">
        <v>3</v>
      </c>
      <c r="D708" s="16">
        <v>1999</v>
      </c>
      <c r="E708" s="25">
        <v>36250</v>
      </c>
      <c r="F708" s="24" t="s">
        <v>708</v>
      </c>
      <c r="G708" s="23">
        <v>96719606.060606062</v>
      </c>
      <c r="H708" s="23">
        <v>255161096.56769699</v>
      </c>
      <c r="I708" s="23">
        <v>689711056.70773935</v>
      </c>
      <c r="J708" s="23">
        <f t="shared" si="11"/>
        <v>592991450.64713335</v>
      </c>
    </row>
    <row r="709" spans="1:10" x14ac:dyDescent="0.2">
      <c r="A709" s="19">
        <v>722</v>
      </c>
      <c r="B709" s="17">
        <v>25</v>
      </c>
      <c r="C709" s="16">
        <v>12</v>
      </c>
      <c r="D709" s="16">
        <v>2012</v>
      </c>
      <c r="E709" s="25">
        <v>41268</v>
      </c>
      <c r="F709" s="24" t="s">
        <v>709</v>
      </c>
      <c r="G709" s="23">
        <v>69506382.811921552</v>
      </c>
      <c r="H709" s="23">
        <v>159126597.53498462</v>
      </c>
      <c r="I709" s="23">
        <v>472824175.32148385</v>
      </c>
      <c r="J709" s="23">
        <f t="shared" si="11"/>
        <v>403317792.50956231</v>
      </c>
    </row>
    <row r="710" spans="1:10" x14ac:dyDescent="0.2">
      <c r="A710" s="19">
        <v>723</v>
      </c>
      <c r="B710" s="17">
        <v>1</v>
      </c>
      <c r="C710" s="16">
        <v>11</v>
      </c>
      <c r="D710" s="16">
        <v>2002</v>
      </c>
      <c r="E710" s="25">
        <v>37561</v>
      </c>
      <c r="F710" s="24" t="s">
        <v>710</v>
      </c>
      <c r="G710" s="23">
        <v>88023910.645339206</v>
      </c>
      <c r="H710" s="23">
        <v>188541602.03103143</v>
      </c>
      <c r="I710" s="23">
        <v>234043192.76462215</v>
      </c>
      <c r="J710" s="23">
        <f t="shared" si="11"/>
        <v>146019282.11928296</v>
      </c>
    </row>
    <row r="711" spans="1:10" x14ac:dyDescent="0.2">
      <c r="A711" s="19">
        <v>724</v>
      </c>
      <c r="B711" s="17">
        <v>1</v>
      </c>
      <c r="C711" s="16">
        <v>6</v>
      </c>
      <c r="D711" s="16">
        <v>1990</v>
      </c>
      <c r="E711" s="25">
        <v>33025</v>
      </c>
      <c r="F711" s="24" t="s">
        <v>5424</v>
      </c>
      <c r="G711" s="23">
        <v>122854003.07929176</v>
      </c>
      <c r="H711" s="23">
        <v>225663598.74088529</v>
      </c>
      <c r="I711" s="23">
        <v>494062098.53733641</v>
      </c>
      <c r="J711" s="23">
        <f t="shared" si="11"/>
        <v>371208095.45804465</v>
      </c>
    </row>
    <row r="712" spans="1:10" x14ac:dyDescent="0.2">
      <c r="A712" s="19">
        <v>725</v>
      </c>
      <c r="B712" s="17">
        <v>18</v>
      </c>
      <c r="C712" s="16">
        <v>12</v>
      </c>
      <c r="D712" s="16">
        <v>1998</v>
      </c>
      <c r="E712" s="25">
        <v>36147</v>
      </c>
      <c r="F712" s="24" t="s">
        <v>711</v>
      </c>
      <c r="G712" s="23">
        <v>97368730.933496028</v>
      </c>
      <c r="H712" s="23">
        <v>173498338.1995424</v>
      </c>
      <c r="I712" s="23">
        <v>375693503.35570467</v>
      </c>
      <c r="J712" s="23">
        <f t="shared" si="11"/>
        <v>278324772.42220867</v>
      </c>
    </row>
    <row r="713" spans="1:10" x14ac:dyDescent="0.2">
      <c r="A713" s="19">
        <v>726</v>
      </c>
      <c r="B713" s="17">
        <v>25</v>
      </c>
      <c r="C713" s="16">
        <v>12</v>
      </c>
      <c r="D713" s="16">
        <v>2014</v>
      </c>
      <c r="E713" s="25">
        <v>41998</v>
      </c>
      <c r="F713" s="24" t="s">
        <v>712</v>
      </c>
      <c r="G713" s="23">
        <v>67963881.743692815</v>
      </c>
      <c r="H713" s="23">
        <v>120910772.62876257</v>
      </c>
      <c r="I713" s="23">
        <v>170984395.26368326</v>
      </c>
      <c r="J713" s="23">
        <f t="shared" si="11"/>
        <v>103020513.51999044</v>
      </c>
    </row>
    <row r="714" spans="1:10" x14ac:dyDescent="0.2">
      <c r="A714" s="19">
        <v>727</v>
      </c>
      <c r="B714" s="17">
        <v>5</v>
      </c>
      <c r="C714" s="16">
        <v>6</v>
      </c>
      <c r="D714" s="16">
        <v>2015</v>
      </c>
      <c r="E714" s="25">
        <v>42160</v>
      </c>
      <c r="F714" s="24" t="s">
        <v>713</v>
      </c>
      <c r="G714" s="23">
        <v>66874240.481398597</v>
      </c>
      <c r="H714" s="23">
        <v>114021312.55092651</v>
      </c>
      <c r="I714" s="23">
        <v>239847768.10285032</v>
      </c>
      <c r="J714" s="23">
        <f t="shared" si="11"/>
        <v>172973527.62145174</v>
      </c>
    </row>
    <row r="715" spans="1:10" x14ac:dyDescent="0.2">
      <c r="A715" s="19">
        <v>728</v>
      </c>
      <c r="B715" s="17">
        <v>5</v>
      </c>
      <c r="C715" s="16">
        <v>11</v>
      </c>
      <c r="D715" s="16">
        <v>2010</v>
      </c>
      <c r="E715" s="25">
        <v>40487</v>
      </c>
      <c r="F715" s="24" t="s">
        <v>714</v>
      </c>
      <c r="G715" s="23">
        <v>72936545.65979442</v>
      </c>
      <c r="H715" s="23">
        <v>112814930.77479285</v>
      </c>
      <c r="I715" s="23">
        <v>237592528.88816422</v>
      </c>
      <c r="J715" s="23">
        <f t="shared" si="11"/>
        <v>164655983.2283698</v>
      </c>
    </row>
    <row r="716" spans="1:10" x14ac:dyDescent="0.2">
      <c r="A716" s="19">
        <v>729</v>
      </c>
      <c r="B716" s="17">
        <v>25</v>
      </c>
      <c r="C716" s="16">
        <v>7</v>
      </c>
      <c r="D716" s="16">
        <v>2008</v>
      </c>
      <c r="E716" s="25">
        <v>39654</v>
      </c>
      <c r="F716" s="24" t="s">
        <v>715</v>
      </c>
      <c r="G716" s="23">
        <v>72551576.621629</v>
      </c>
      <c r="H716" s="23">
        <v>112141066.66803205</v>
      </c>
      <c r="I716" s="23">
        <v>143394053.52042606</v>
      </c>
      <c r="J716" s="23">
        <f t="shared" si="11"/>
        <v>70842476.898797065</v>
      </c>
    </row>
    <row r="717" spans="1:10" x14ac:dyDescent="0.2">
      <c r="A717" s="19">
        <v>730</v>
      </c>
      <c r="B717" s="17">
        <v>15</v>
      </c>
      <c r="C717" s="16">
        <v>12</v>
      </c>
      <c r="D717" s="16">
        <v>1995</v>
      </c>
      <c r="E717" s="25">
        <v>35048</v>
      </c>
      <c r="F717" s="24" t="s">
        <v>716</v>
      </c>
      <c r="G717" s="23">
        <v>103965700.3257329</v>
      </c>
      <c r="H717" s="23">
        <v>160680285.42599347</v>
      </c>
      <c r="I717" s="23">
        <v>420274641.777785</v>
      </c>
      <c r="J717" s="23">
        <f t="shared" si="11"/>
        <v>316308941.45205212</v>
      </c>
    </row>
    <row r="718" spans="1:10" x14ac:dyDescent="0.2">
      <c r="A718" s="19">
        <v>731</v>
      </c>
      <c r="B718" s="17">
        <v>17</v>
      </c>
      <c r="C718" s="16">
        <v>7</v>
      </c>
      <c r="D718" s="16">
        <v>1998</v>
      </c>
      <c r="E718" s="25">
        <v>35993</v>
      </c>
      <c r="F718" s="24" t="s">
        <v>717</v>
      </c>
      <c r="G718" s="23">
        <v>97786366.421568647</v>
      </c>
      <c r="H718" s="23">
        <v>141156492.91455272</v>
      </c>
      <c r="I718" s="23">
        <v>351579597.42647064</v>
      </c>
      <c r="J718" s="23">
        <f t="shared" si="11"/>
        <v>253793231.00490201</v>
      </c>
    </row>
    <row r="719" spans="1:10" x14ac:dyDescent="0.2">
      <c r="A719" s="19">
        <v>732</v>
      </c>
      <c r="B719" s="17">
        <v>4</v>
      </c>
      <c r="C719" s="16">
        <v>8</v>
      </c>
      <c r="D719" s="16">
        <v>2000</v>
      </c>
      <c r="E719" s="25">
        <v>36742</v>
      </c>
      <c r="F719" s="24" t="s">
        <v>718</v>
      </c>
      <c r="G719" s="23">
        <v>92353790.509259254</v>
      </c>
      <c r="H719" s="23">
        <v>128519595.96826968</v>
      </c>
      <c r="I719" s="23">
        <v>183107790.29697338</v>
      </c>
      <c r="J719" s="23">
        <f t="shared" si="11"/>
        <v>90753999.787714124</v>
      </c>
    </row>
    <row r="720" spans="1:10" x14ac:dyDescent="0.2">
      <c r="A720" s="19">
        <v>733</v>
      </c>
      <c r="B720" s="17">
        <v>19</v>
      </c>
      <c r="C720" s="16">
        <v>12</v>
      </c>
      <c r="D720" s="16">
        <v>2014</v>
      </c>
      <c r="E720" s="25">
        <v>41992</v>
      </c>
      <c r="F720" s="24" t="s">
        <v>719</v>
      </c>
      <c r="G720" s="23">
        <v>67963881.743692815</v>
      </c>
      <c r="H720" s="23">
        <v>89828659.246452466</v>
      </c>
      <c r="I720" s="23">
        <v>146216998.5242449</v>
      </c>
      <c r="J720" s="23">
        <f t="shared" si="11"/>
        <v>78253116.780552089</v>
      </c>
    </row>
    <row r="721" spans="1:10" x14ac:dyDescent="0.2">
      <c r="A721" s="19">
        <v>734</v>
      </c>
      <c r="B721" s="17">
        <v>28</v>
      </c>
      <c r="C721" s="16">
        <v>5</v>
      </c>
      <c r="D721" s="16">
        <v>1993</v>
      </c>
      <c r="E721" s="25">
        <v>34117</v>
      </c>
      <c r="F721" s="24" t="s">
        <v>720</v>
      </c>
      <c r="G721" s="23">
        <v>110670839.11234398</v>
      </c>
      <c r="H721" s="23">
        <v>143104564.74000695</v>
      </c>
      <c r="I721" s="23">
        <v>434170214.97919565</v>
      </c>
      <c r="J721" s="23">
        <f t="shared" si="11"/>
        <v>323499375.86685169</v>
      </c>
    </row>
    <row r="722" spans="1:10" x14ac:dyDescent="0.2">
      <c r="A722" s="19">
        <v>735</v>
      </c>
      <c r="B722" s="17">
        <v>12</v>
      </c>
      <c r="C722" s="16">
        <v>8</v>
      </c>
      <c r="D722" s="16">
        <v>2016</v>
      </c>
      <c r="E722" s="25">
        <v>42594</v>
      </c>
      <c r="F722" s="24" t="s">
        <v>5425</v>
      </c>
      <c r="G722" s="23">
        <v>66260333.237837814</v>
      </c>
      <c r="H722" s="23">
        <v>77711292.138929367</v>
      </c>
      <c r="I722" s="23">
        <v>140440279.89746687</v>
      </c>
      <c r="J722" s="23">
        <f t="shared" si="11"/>
        <v>74179946.659629047</v>
      </c>
    </row>
    <row r="723" spans="1:10" x14ac:dyDescent="0.2">
      <c r="A723" s="19">
        <v>736</v>
      </c>
      <c r="B723" s="17">
        <v>9</v>
      </c>
      <c r="C723" s="16">
        <v>2</v>
      </c>
      <c r="D723" s="16">
        <v>1996</v>
      </c>
      <c r="E723" s="25">
        <v>35104</v>
      </c>
      <c r="F723" s="24" t="s">
        <v>722</v>
      </c>
      <c r="G723" s="23">
        <v>103026049.0639122</v>
      </c>
      <c r="H723" s="23">
        <v>111975045.43216914</v>
      </c>
      <c r="I723" s="23">
        <v>235130799.46703032</v>
      </c>
      <c r="J723" s="23">
        <f t="shared" si="11"/>
        <v>132104750.40311812</v>
      </c>
    </row>
    <row r="724" spans="1:10" x14ac:dyDescent="0.2">
      <c r="A724" s="19">
        <v>737</v>
      </c>
      <c r="B724" s="17">
        <v>9</v>
      </c>
      <c r="C724" s="16">
        <v>8</v>
      </c>
      <c r="D724" s="16">
        <v>2006</v>
      </c>
      <c r="E724" s="25">
        <v>38938</v>
      </c>
      <c r="F724" s="24" t="s">
        <v>723</v>
      </c>
      <c r="G724" s="23">
        <v>78267459.538989693</v>
      </c>
      <c r="H724" s="23">
        <v>84623852.528038248</v>
      </c>
      <c r="I724" s="23">
        <v>196626707.57442865</v>
      </c>
      <c r="J724" s="23">
        <f t="shared" si="11"/>
        <v>118359248.03543895</v>
      </c>
    </row>
    <row r="725" spans="1:10" x14ac:dyDescent="0.2">
      <c r="A725" s="19">
        <v>738</v>
      </c>
      <c r="B725" s="17">
        <v>7</v>
      </c>
      <c r="C725" s="16">
        <v>7</v>
      </c>
      <c r="D725" s="16">
        <v>2000</v>
      </c>
      <c r="E725" s="25">
        <v>36714</v>
      </c>
      <c r="F725" s="24" t="s">
        <v>724</v>
      </c>
      <c r="G725" s="23">
        <v>92353790.509259254</v>
      </c>
      <c r="H725" s="23">
        <v>99015175.644074067</v>
      </c>
      <c r="I725" s="23">
        <v>99015175.644074067</v>
      </c>
      <c r="J725" s="23">
        <f t="shared" si="11"/>
        <v>6661385.1348148137</v>
      </c>
    </row>
    <row r="726" spans="1:10" x14ac:dyDescent="0.2">
      <c r="A726" s="19">
        <v>739</v>
      </c>
      <c r="B726" s="17">
        <v>19</v>
      </c>
      <c r="C726" s="16">
        <v>12</v>
      </c>
      <c r="D726" s="16">
        <v>2003</v>
      </c>
      <c r="E726" s="25">
        <v>37974</v>
      </c>
      <c r="F726" s="24" t="s">
        <v>725</v>
      </c>
      <c r="G726" s="23">
        <v>86591074.335322842</v>
      </c>
      <c r="H726" s="23">
        <v>84996599.61421594</v>
      </c>
      <c r="I726" s="23">
        <v>188109342.85247421</v>
      </c>
      <c r="J726" s="23">
        <f t="shared" si="11"/>
        <v>101518268.51715137</v>
      </c>
    </row>
    <row r="727" spans="1:10" x14ac:dyDescent="0.2">
      <c r="A727" s="19">
        <v>740</v>
      </c>
      <c r="B727" s="17">
        <v>16</v>
      </c>
      <c r="C727" s="16">
        <v>5</v>
      </c>
      <c r="D727" s="16">
        <v>2012</v>
      </c>
      <c r="E727" s="25">
        <v>41045</v>
      </c>
      <c r="F727" s="24" t="s">
        <v>726</v>
      </c>
      <c r="G727" s="23">
        <v>69441659.595761821</v>
      </c>
      <c r="H727" s="23">
        <v>63726314.014394194</v>
      </c>
      <c r="I727" s="23">
        <v>192459052.03116855</v>
      </c>
      <c r="J727" s="23">
        <f t="shared" si="11"/>
        <v>123017392.43540673</v>
      </c>
    </row>
    <row r="728" spans="1:10" x14ac:dyDescent="0.2">
      <c r="A728" s="19">
        <v>741</v>
      </c>
      <c r="B728" s="17">
        <v>16</v>
      </c>
      <c r="C728" s="16">
        <v>7</v>
      </c>
      <c r="D728" s="16">
        <v>1999</v>
      </c>
      <c r="E728" s="25">
        <v>36357</v>
      </c>
      <c r="F728" s="24" t="s">
        <v>727</v>
      </c>
      <c r="G728" s="23">
        <v>95733263.34733054</v>
      </c>
      <c r="H728" s="23">
        <v>82023093.562999412</v>
      </c>
      <c r="I728" s="23">
        <v>153567116.60418117</v>
      </c>
      <c r="J728" s="23">
        <f t="shared" si="11"/>
        <v>57833853.25685063</v>
      </c>
    </row>
    <row r="729" spans="1:10" x14ac:dyDescent="0.2">
      <c r="A729" s="19">
        <v>742</v>
      </c>
      <c r="B729" s="17">
        <v>17</v>
      </c>
      <c r="C729" s="16">
        <v>2</v>
      </c>
      <c r="D729" s="16">
        <v>2012</v>
      </c>
      <c r="E729" s="25">
        <v>40956</v>
      </c>
      <c r="F729" s="24" t="s">
        <v>728</v>
      </c>
      <c r="G729" s="23">
        <v>70098061.608605698</v>
      </c>
      <c r="H729" s="23">
        <v>59055773.865445852</v>
      </c>
      <c r="I729" s="23">
        <v>169286341.0395321</v>
      </c>
      <c r="J729" s="23">
        <f t="shared" si="11"/>
        <v>99188279.430926397</v>
      </c>
    </row>
    <row r="730" spans="1:10" x14ac:dyDescent="0.2">
      <c r="A730" s="19">
        <v>743</v>
      </c>
      <c r="B730" s="17">
        <v>27</v>
      </c>
      <c r="C730" s="16">
        <v>2</v>
      </c>
      <c r="D730" s="16">
        <v>2015</v>
      </c>
      <c r="E730" s="25">
        <v>42062</v>
      </c>
      <c r="F730" s="24" t="s">
        <v>729</v>
      </c>
      <c r="G730" s="23">
        <v>67989941.292252108</v>
      </c>
      <c r="H730" s="23">
        <v>56340610.649180733</v>
      </c>
      <c r="I730" s="23">
        <v>161463519.87797052</v>
      </c>
      <c r="J730" s="23">
        <f t="shared" si="11"/>
        <v>93473578.585718408</v>
      </c>
    </row>
    <row r="731" spans="1:10" x14ac:dyDescent="0.2">
      <c r="A731" s="19">
        <v>744</v>
      </c>
      <c r="B731" s="17">
        <v>8</v>
      </c>
      <c r="C731" s="16">
        <v>12</v>
      </c>
      <c r="D731" s="16">
        <v>2004</v>
      </c>
      <c r="E731" s="25">
        <v>38329</v>
      </c>
      <c r="F731" s="24" t="s">
        <v>730</v>
      </c>
      <c r="G731" s="23">
        <v>83860930.110352069</v>
      </c>
      <c r="H731" s="23">
        <v>67601442.721445084</v>
      </c>
      <c r="I731" s="23">
        <v>169467670.61290067</v>
      </c>
      <c r="J731" s="23">
        <f t="shared" si="11"/>
        <v>85606740.502548605</v>
      </c>
    </row>
    <row r="732" spans="1:10" x14ac:dyDescent="0.2">
      <c r="A732" s="19">
        <v>745</v>
      </c>
      <c r="B732" s="17">
        <v>21</v>
      </c>
      <c r="C732" s="16">
        <v>11</v>
      </c>
      <c r="D732" s="16">
        <v>2012</v>
      </c>
      <c r="E732" s="25">
        <v>41234</v>
      </c>
      <c r="F732" s="24" t="s">
        <v>731</v>
      </c>
      <c r="G732" s="23">
        <v>69319197.640528008</v>
      </c>
      <c r="H732" s="23">
        <v>47784157.63712693</v>
      </c>
      <c r="I732" s="23">
        <v>51364618.969815955</v>
      </c>
      <c r="J732" s="23">
        <f t="shared" si="11"/>
        <v>-17954578.670712054</v>
      </c>
    </row>
    <row r="733" spans="1:10" x14ac:dyDescent="0.2">
      <c r="A733" s="19">
        <v>746</v>
      </c>
      <c r="B733" s="17">
        <v>22</v>
      </c>
      <c r="C733" s="16">
        <v>12</v>
      </c>
      <c r="D733" s="16">
        <v>2006</v>
      </c>
      <c r="E733" s="25">
        <v>39073</v>
      </c>
      <c r="F733" s="24" t="s">
        <v>732</v>
      </c>
      <c r="G733" s="23">
        <v>79081937.561942518</v>
      </c>
      <c r="H733" s="23">
        <v>52979257.799385533</v>
      </c>
      <c r="I733" s="23">
        <v>52979257.799385533</v>
      </c>
      <c r="J733" s="23">
        <f t="shared" si="11"/>
        <v>-26102679.762556985</v>
      </c>
    </row>
    <row r="734" spans="1:10" x14ac:dyDescent="0.2">
      <c r="A734" s="19">
        <v>747</v>
      </c>
      <c r="B734" s="17">
        <v>18</v>
      </c>
      <c r="C734" s="16">
        <v>9</v>
      </c>
      <c r="D734" s="16">
        <v>2015</v>
      </c>
      <c r="E734" s="25">
        <v>42265</v>
      </c>
      <c r="F734" s="24" t="s">
        <v>733</v>
      </c>
      <c r="G734" s="23">
        <v>67069007.543760113</v>
      </c>
      <c r="H734" s="23">
        <v>44688028.134863101</v>
      </c>
      <c r="I734" s="23">
        <v>228718395.21252391</v>
      </c>
      <c r="J734" s="23">
        <f t="shared" si="11"/>
        <v>161649387.66876379</v>
      </c>
    </row>
    <row r="735" spans="1:10" x14ac:dyDescent="0.2">
      <c r="A735" s="19">
        <v>748</v>
      </c>
      <c r="B735" s="17">
        <v>14</v>
      </c>
      <c r="C735" s="16">
        <v>9</v>
      </c>
      <c r="D735" s="16">
        <v>2012</v>
      </c>
      <c r="E735" s="25">
        <v>41166</v>
      </c>
      <c r="F735" s="24" t="s">
        <v>734</v>
      </c>
      <c r="G735" s="23">
        <v>68963925.032518461</v>
      </c>
      <c r="H735" s="23">
        <v>44927908.082249023</v>
      </c>
      <c r="I735" s="23">
        <v>253512446.2200495</v>
      </c>
      <c r="J735" s="23">
        <f t="shared" si="11"/>
        <v>184548521.18753105</v>
      </c>
    </row>
    <row r="736" spans="1:10" x14ac:dyDescent="0.2">
      <c r="A736" s="19">
        <v>749</v>
      </c>
      <c r="B736" s="17">
        <v>20</v>
      </c>
      <c r="C736" s="16">
        <v>3</v>
      </c>
      <c r="D736" s="16">
        <v>1998</v>
      </c>
      <c r="E736" s="25">
        <v>35874</v>
      </c>
      <c r="F736" s="24" t="s">
        <v>735</v>
      </c>
      <c r="G736" s="23">
        <v>98389241.676942065</v>
      </c>
      <c r="H736" s="23">
        <v>59060767.038816288</v>
      </c>
      <c r="I736" s="23">
        <v>59060767.038816288</v>
      </c>
      <c r="J736" s="23">
        <f t="shared" si="11"/>
        <v>-39328474.638125777</v>
      </c>
    </row>
    <row r="737" spans="1:10" x14ac:dyDescent="0.2">
      <c r="A737" s="19">
        <v>750</v>
      </c>
      <c r="B737" s="17">
        <v>15</v>
      </c>
      <c r="C737" s="16">
        <v>10</v>
      </c>
      <c r="D737" s="16">
        <v>1999</v>
      </c>
      <c r="E737" s="25">
        <v>36448</v>
      </c>
      <c r="F737" s="24" t="s">
        <v>736</v>
      </c>
      <c r="G737" s="23">
        <v>94879518.430439964</v>
      </c>
      <c r="H737" s="23">
        <v>54052280.695231877</v>
      </c>
      <c r="I737" s="23">
        <v>147211710.81982762</v>
      </c>
      <c r="J737" s="23">
        <f t="shared" si="11"/>
        <v>52332192.389387652</v>
      </c>
    </row>
    <row r="738" spans="1:10" x14ac:dyDescent="0.2">
      <c r="A738" s="19">
        <v>751</v>
      </c>
      <c r="B738" s="17">
        <v>22</v>
      </c>
      <c r="C738" s="16">
        <v>8</v>
      </c>
      <c r="D738" s="16">
        <v>2008</v>
      </c>
      <c r="E738" s="25">
        <v>39682</v>
      </c>
      <c r="F738" s="24" t="s">
        <v>737</v>
      </c>
      <c r="G738" s="23">
        <v>72842331.321946621</v>
      </c>
      <c r="H738" s="23">
        <v>40697606.696037166</v>
      </c>
      <c r="I738" s="23">
        <v>81266063.93864052</v>
      </c>
      <c r="J738" s="23">
        <f t="shared" si="11"/>
        <v>8423732.616693899</v>
      </c>
    </row>
    <row r="739" spans="1:10" x14ac:dyDescent="0.2">
      <c r="A739" s="19">
        <v>752</v>
      </c>
      <c r="B739" s="17">
        <v>11</v>
      </c>
      <c r="C739" s="16">
        <v>10</v>
      </c>
      <c r="D739" s="16">
        <v>1996</v>
      </c>
      <c r="E739" s="25">
        <v>35349</v>
      </c>
      <c r="F739" s="24" t="s">
        <v>738</v>
      </c>
      <c r="G739" s="23">
        <v>100813234.36512949</v>
      </c>
      <c r="H739" s="23">
        <v>51876337.653998733</v>
      </c>
      <c r="I739" s="23">
        <v>51876337.653998733</v>
      </c>
      <c r="J739" s="23">
        <f t="shared" si="11"/>
        <v>-48936896.711130753</v>
      </c>
    </row>
    <row r="740" spans="1:10" x14ac:dyDescent="0.2">
      <c r="A740" s="19">
        <v>753</v>
      </c>
      <c r="B740" s="17">
        <v>8</v>
      </c>
      <c r="C740" s="16">
        <v>12</v>
      </c>
      <c r="D740" s="16">
        <v>2000</v>
      </c>
      <c r="E740" s="25">
        <v>36868</v>
      </c>
      <c r="F740" s="24" t="s">
        <v>739</v>
      </c>
      <c r="G740" s="23">
        <v>91716867.816091955</v>
      </c>
      <c r="H740" s="23">
        <v>45998028.391890809</v>
      </c>
      <c r="I740" s="23">
        <v>88557581.532155186</v>
      </c>
      <c r="J740" s="23">
        <f t="shared" si="11"/>
        <v>-3159286.2839367688</v>
      </c>
    </row>
    <row r="741" spans="1:10" x14ac:dyDescent="0.2">
      <c r="A741" s="19">
        <v>754</v>
      </c>
      <c r="B741" s="17">
        <v>11</v>
      </c>
      <c r="C741" s="16">
        <v>11</v>
      </c>
      <c r="D741" s="16">
        <v>2005</v>
      </c>
      <c r="E741" s="25">
        <v>38667</v>
      </c>
      <c r="F741" s="24" t="s">
        <v>740</v>
      </c>
      <c r="G741" s="23">
        <v>80762828.947368413</v>
      </c>
      <c r="H741" s="23">
        <v>34846725.380870447</v>
      </c>
      <c r="I741" s="23">
        <v>72743129.733097166</v>
      </c>
      <c r="J741" s="23">
        <f t="shared" si="11"/>
        <v>-8019699.2142712474</v>
      </c>
    </row>
    <row r="742" spans="1:10" x14ac:dyDescent="0.2">
      <c r="A742" s="19">
        <v>755</v>
      </c>
      <c r="B742" s="17">
        <v>26</v>
      </c>
      <c r="C742" s="16">
        <v>11</v>
      </c>
      <c r="D742" s="16">
        <v>2003</v>
      </c>
      <c r="E742" s="25">
        <v>37951</v>
      </c>
      <c r="F742" s="24" t="s">
        <v>741</v>
      </c>
      <c r="G742" s="23">
        <v>86497208.672086731</v>
      </c>
      <c r="H742" s="23">
        <v>35796984.251403794</v>
      </c>
      <c r="I742" s="23">
        <v>50904848.871149056</v>
      </c>
      <c r="J742" s="23">
        <f t="shared" si="11"/>
        <v>-35592359.800937675</v>
      </c>
    </row>
    <row r="743" spans="1:10" x14ac:dyDescent="0.2">
      <c r="A743" s="19">
        <v>756</v>
      </c>
      <c r="B743" s="17">
        <v>14</v>
      </c>
      <c r="C743" s="16">
        <v>1</v>
      </c>
      <c r="D743" s="16">
        <v>2005</v>
      </c>
      <c r="E743" s="25">
        <v>38366</v>
      </c>
      <c r="F743" s="24" t="s">
        <v>742</v>
      </c>
      <c r="G743" s="23">
        <v>83685028.841111705</v>
      </c>
      <c r="H743" s="23">
        <v>31426589.070361827</v>
      </c>
      <c r="I743" s="23">
        <v>73159554.638316736</v>
      </c>
      <c r="J743" s="23">
        <f t="shared" si="11"/>
        <v>-10525474.202794969</v>
      </c>
    </row>
    <row r="744" spans="1:10" x14ac:dyDescent="0.2">
      <c r="A744" s="19">
        <v>757</v>
      </c>
      <c r="B744" s="17">
        <v>23</v>
      </c>
      <c r="C744" s="16">
        <v>10</v>
      </c>
      <c r="D744" s="16">
        <v>2009</v>
      </c>
      <c r="E744" s="25">
        <v>40109</v>
      </c>
      <c r="F744" s="24" t="s">
        <v>743</v>
      </c>
      <c r="G744" s="23">
        <v>73822538.937999874</v>
      </c>
      <c r="H744" s="23">
        <v>22204760.07518376</v>
      </c>
      <c r="I744" s="23">
        <v>47287587.232300386</v>
      </c>
      <c r="J744" s="23">
        <f t="shared" si="11"/>
        <v>-26534951.705699489</v>
      </c>
    </row>
    <row r="745" spans="1:10" x14ac:dyDescent="0.2">
      <c r="A745" s="19">
        <v>758</v>
      </c>
      <c r="B745" s="17">
        <v>24</v>
      </c>
      <c r="C745" s="16">
        <v>1</v>
      </c>
      <c r="D745" s="16">
        <v>2014</v>
      </c>
      <c r="E745" s="25">
        <v>41663</v>
      </c>
      <c r="F745" s="24" t="s">
        <v>744</v>
      </c>
      <c r="G745" s="23">
        <v>68224212.965337977</v>
      </c>
      <c r="H745" s="23">
        <v>20021486.882085875</v>
      </c>
      <c r="I745" s="23">
        <v>78274468.721720621</v>
      </c>
      <c r="J745" s="23">
        <f t="shared" si="11"/>
        <v>10050255.756382644</v>
      </c>
    </row>
    <row r="746" spans="1:10" x14ac:dyDescent="0.2">
      <c r="A746" s="19">
        <v>759</v>
      </c>
      <c r="B746" s="17">
        <v>24</v>
      </c>
      <c r="C746" s="16">
        <v>5</v>
      </c>
      <c r="D746" s="16">
        <v>1991</v>
      </c>
      <c r="E746" s="25">
        <v>33382</v>
      </c>
      <c r="F746" s="24" t="s">
        <v>745</v>
      </c>
      <c r="G746" s="23">
        <v>117689786.13569322</v>
      </c>
      <c r="H746" s="23">
        <v>31176777.561976403</v>
      </c>
      <c r="I746" s="23">
        <v>31176777.561976403</v>
      </c>
      <c r="J746" s="23">
        <f t="shared" si="11"/>
        <v>-86513008.573716819</v>
      </c>
    </row>
    <row r="747" spans="1:10" x14ac:dyDescent="0.2">
      <c r="A747" s="19">
        <v>760</v>
      </c>
      <c r="B747" s="17">
        <v>22</v>
      </c>
      <c r="C747" s="16">
        <v>8</v>
      </c>
      <c r="D747" s="16">
        <v>2014</v>
      </c>
      <c r="E747" s="25">
        <v>41873</v>
      </c>
      <c r="F747" s="24" t="s">
        <v>746</v>
      </c>
      <c r="G747" s="23">
        <v>67095231.488488637</v>
      </c>
      <c r="H747" s="23">
        <v>14201277.602357768</v>
      </c>
      <c r="I747" s="23">
        <v>40772584.07384003</v>
      </c>
      <c r="J747" s="23">
        <f t="shared" si="11"/>
        <v>-26322647.414648607</v>
      </c>
    </row>
    <row r="748" spans="1:10" x14ac:dyDescent="0.2">
      <c r="A748" s="19">
        <v>761</v>
      </c>
      <c r="B748" s="17">
        <v>25</v>
      </c>
      <c r="C748" s="16">
        <v>12</v>
      </c>
      <c r="D748" s="16">
        <v>2016</v>
      </c>
      <c r="E748" s="25">
        <v>42729</v>
      </c>
      <c r="F748" s="24" t="s">
        <v>747</v>
      </c>
      <c r="G748" s="23">
        <v>66100330.527850501</v>
      </c>
      <c r="H748" s="23">
        <v>10554244.860022699</v>
      </c>
      <c r="I748" s="23">
        <v>22147225.906445712</v>
      </c>
      <c r="J748" s="23">
        <f t="shared" si="11"/>
        <v>-43953104.621404789</v>
      </c>
    </row>
    <row r="749" spans="1:10" x14ac:dyDescent="0.2">
      <c r="A749" s="19">
        <v>762</v>
      </c>
      <c r="B749" s="17">
        <v>27</v>
      </c>
      <c r="C749" s="16">
        <v>10</v>
      </c>
      <c r="D749" s="16">
        <v>2000</v>
      </c>
      <c r="E749" s="25">
        <v>36826</v>
      </c>
      <c r="F749" s="24" t="s">
        <v>748</v>
      </c>
      <c r="G749" s="23">
        <v>91716867.816091955</v>
      </c>
      <c r="H749" s="23">
        <v>14130371.939344829</v>
      </c>
      <c r="I749" s="23">
        <v>14130371.939344829</v>
      </c>
      <c r="J749" s="23">
        <f t="shared" si="11"/>
        <v>-77586495.876747131</v>
      </c>
    </row>
    <row r="750" spans="1:10" x14ac:dyDescent="0.2">
      <c r="A750" s="19">
        <v>763</v>
      </c>
      <c r="B750" s="17">
        <v>23</v>
      </c>
      <c r="C750" s="16">
        <v>9</v>
      </c>
      <c r="D750" s="16">
        <v>2005</v>
      </c>
      <c r="E750" s="25">
        <v>38618</v>
      </c>
      <c r="F750" s="24" t="s">
        <v>749</v>
      </c>
      <c r="G750" s="23">
        <v>80275326.961770624</v>
      </c>
      <c r="H750" s="23">
        <v>2557596.6171026155</v>
      </c>
      <c r="I750" s="23">
        <v>32938720.359557342</v>
      </c>
      <c r="J750" s="23">
        <f t="shared" si="11"/>
        <v>-47336606.602213278</v>
      </c>
    </row>
    <row r="751" spans="1:10" x14ac:dyDescent="0.2">
      <c r="A751" s="19">
        <v>764</v>
      </c>
      <c r="B751" s="17">
        <v>4</v>
      </c>
      <c r="C751" s="16">
        <v>9</v>
      </c>
      <c r="D751" s="16">
        <v>2015</v>
      </c>
      <c r="E751" s="25">
        <v>42251</v>
      </c>
      <c r="F751" s="24" t="s">
        <v>750</v>
      </c>
      <c r="G751" s="23">
        <v>67069007.543760113</v>
      </c>
      <c r="H751" s="23">
        <v>76427.713673327875</v>
      </c>
      <c r="I751" s="23">
        <v>126419790.05486982</v>
      </c>
      <c r="J751" s="23">
        <f t="shared" si="11"/>
        <v>59350782.511109702</v>
      </c>
    </row>
    <row r="752" spans="1:10" x14ac:dyDescent="0.2">
      <c r="A752" s="19">
        <v>765</v>
      </c>
      <c r="B752" s="17">
        <v>14</v>
      </c>
      <c r="C752" s="16">
        <v>7</v>
      </c>
      <c r="D752" s="16">
        <v>2006</v>
      </c>
      <c r="E752" s="25">
        <v>38912</v>
      </c>
      <c r="F752" s="24" t="s">
        <v>751</v>
      </c>
      <c r="G752" s="23">
        <v>77214820.638820633</v>
      </c>
      <c r="H752" s="23">
        <v>70743310.188663393</v>
      </c>
      <c r="I752" s="23">
        <v>122622017.80537102</v>
      </c>
      <c r="J752" s="23">
        <f t="shared" si="11"/>
        <v>45407197.166550383</v>
      </c>
    </row>
    <row r="753" spans="1:10" x14ac:dyDescent="0.2">
      <c r="A753" s="19">
        <v>766</v>
      </c>
      <c r="B753" s="17">
        <v>8</v>
      </c>
      <c r="C753" s="16">
        <v>10</v>
      </c>
      <c r="D753" s="16">
        <v>1999</v>
      </c>
      <c r="E753" s="25">
        <v>36441</v>
      </c>
      <c r="F753" s="24" t="s">
        <v>752</v>
      </c>
      <c r="G753" s="23">
        <v>93419833.531510115</v>
      </c>
      <c r="H753" s="23">
        <v>45330403.600214042</v>
      </c>
      <c r="I753" s="23">
        <v>92252085.612366244</v>
      </c>
      <c r="J753" s="23">
        <f t="shared" si="11"/>
        <v>-1167747.9191438705</v>
      </c>
    </row>
    <row r="754" spans="1:10" x14ac:dyDescent="0.2">
      <c r="A754" s="19">
        <v>767</v>
      </c>
      <c r="B754" s="17">
        <v>27</v>
      </c>
      <c r="C754" s="16">
        <v>12</v>
      </c>
      <c r="D754" s="16">
        <v>2006</v>
      </c>
      <c r="E754" s="25">
        <v>39078</v>
      </c>
      <c r="F754" s="24" t="s">
        <v>753</v>
      </c>
      <c r="G754" s="23">
        <v>77500298.810703665</v>
      </c>
      <c r="H754" s="23">
        <v>2704958.7416600594</v>
      </c>
      <c r="I754" s="23">
        <v>162548011.06192765</v>
      </c>
      <c r="J754" s="23">
        <f t="shared" si="11"/>
        <v>85047712.251223981</v>
      </c>
    </row>
    <row r="755" spans="1:10" x14ac:dyDescent="0.2">
      <c r="A755" s="19">
        <v>768</v>
      </c>
      <c r="B755" s="17">
        <v>11</v>
      </c>
      <c r="C755" s="16">
        <v>6</v>
      </c>
      <c r="D755" s="16">
        <v>1993</v>
      </c>
      <c r="E755" s="25">
        <v>34131</v>
      </c>
      <c r="F755" s="24" t="s">
        <v>754</v>
      </c>
      <c r="G755" s="23">
        <v>107117015.23545706</v>
      </c>
      <c r="H755" s="23">
        <v>672810992.62669671</v>
      </c>
      <c r="I755" s="23">
        <v>1766261958.5255957</v>
      </c>
      <c r="J755" s="23">
        <f t="shared" si="11"/>
        <v>1659144943.2901387</v>
      </c>
    </row>
    <row r="756" spans="1:10" x14ac:dyDescent="0.2">
      <c r="A756" s="19">
        <v>769</v>
      </c>
      <c r="B756" s="17">
        <v>25</v>
      </c>
      <c r="C756" s="16">
        <v>7</v>
      </c>
      <c r="D756" s="16">
        <v>2002</v>
      </c>
      <c r="E756" s="25">
        <v>37462</v>
      </c>
      <c r="F756" s="24" t="s">
        <v>755</v>
      </c>
      <c r="G756" s="23">
        <v>85883936.701832309</v>
      </c>
      <c r="H756" s="23">
        <v>290530074.61127704</v>
      </c>
      <c r="I756" s="23">
        <v>403979856.75234312</v>
      </c>
      <c r="J756" s="23">
        <f t="shared" si="11"/>
        <v>318095920.05051082</v>
      </c>
    </row>
    <row r="757" spans="1:10" x14ac:dyDescent="0.2">
      <c r="A757" s="19">
        <v>770</v>
      </c>
      <c r="B757" s="17">
        <v>1</v>
      </c>
      <c r="C757" s="16">
        <v>4</v>
      </c>
      <c r="D757" s="16">
        <v>2011</v>
      </c>
      <c r="E757" s="25">
        <v>40634</v>
      </c>
      <c r="F757" s="24" t="s">
        <v>756</v>
      </c>
      <c r="G757" s="23">
        <v>68774052.270726442</v>
      </c>
      <c r="H757" s="23">
        <v>117991498.66297476</v>
      </c>
      <c r="I757" s="23">
        <v>205948367.65478468</v>
      </c>
      <c r="J757" s="23">
        <f t="shared" si="11"/>
        <v>137174315.38405824</v>
      </c>
    </row>
    <row r="758" spans="1:10" x14ac:dyDescent="0.2">
      <c r="A758" s="19">
        <v>771</v>
      </c>
      <c r="B758" s="17">
        <v>24</v>
      </c>
      <c r="C758" s="16">
        <v>6</v>
      </c>
      <c r="D758" s="16">
        <v>1994</v>
      </c>
      <c r="E758" s="25">
        <v>34509</v>
      </c>
      <c r="F758" s="24" t="s">
        <v>757</v>
      </c>
      <c r="G758" s="23">
        <v>104511466.21621622</v>
      </c>
      <c r="H758" s="23">
        <v>41559067.486486487</v>
      </c>
      <c r="I758" s="23">
        <v>41559067.486486487</v>
      </c>
      <c r="J758" s="23">
        <f t="shared" si="11"/>
        <v>-62952398.729729734</v>
      </c>
    </row>
    <row r="759" spans="1:10" x14ac:dyDescent="0.2">
      <c r="A759" s="19">
        <v>772</v>
      </c>
      <c r="B759" s="17">
        <v>3</v>
      </c>
      <c r="C759" s="16">
        <v>8</v>
      </c>
      <c r="D759" s="16">
        <v>1994</v>
      </c>
      <c r="E759" s="25">
        <v>34549</v>
      </c>
      <c r="F759" s="24" t="s">
        <v>758</v>
      </c>
      <c r="G759" s="23">
        <v>102162268.45637584</v>
      </c>
      <c r="H759" s="23">
        <v>201049834.15076509</v>
      </c>
      <c r="I759" s="23">
        <v>341914043.62416106</v>
      </c>
      <c r="J759" s="23">
        <f t="shared" si="11"/>
        <v>239751775.16778523</v>
      </c>
    </row>
    <row r="760" spans="1:10" x14ac:dyDescent="0.2">
      <c r="A760" s="19">
        <v>773</v>
      </c>
      <c r="B760" s="17">
        <v>21</v>
      </c>
      <c r="C760" s="16">
        <v>4</v>
      </c>
      <c r="D760" s="16">
        <v>2000</v>
      </c>
      <c r="E760" s="25">
        <v>36637</v>
      </c>
      <c r="F760" s="24" t="s">
        <v>759</v>
      </c>
      <c r="G760" s="23">
        <v>88862685.347343832</v>
      </c>
      <c r="H760" s="23">
        <v>110485026.26719205</v>
      </c>
      <c r="I760" s="23">
        <v>182928180.59293637</v>
      </c>
      <c r="J760" s="23">
        <f t="shared" si="11"/>
        <v>94065495.245592535</v>
      </c>
    </row>
    <row r="761" spans="1:10" x14ac:dyDescent="0.2">
      <c r="A761" s="19">
        <v>774</v>
      </c>
      <c r="B761" s="17">
        <v>17</v>
      </c>
      <c r="C761" s="16">
        <v>11</v>
      </c>
      <c r="D761" s="16">
        <v>1995</v>
      </c>
      <c r="E761" s="25">
        <v>35020</v>
      </c>
      <c r="F761" s="24" t="s">
        <v>760</v>
      </c>
      <c r="G761" s="23">
        <v>99102721.354166672</v>
      </c>
      <c r="H761" s="23">
        <v>95942324.38116537</v>
      </c>
      <c r="I761" s="23">
        <v>172347325.68324873</v>
      </c>
      <c r="J761" s="23">
        <f t="shared" si="11"/>
        <v>73244604.329082057</v>
      </c>
    </row>
    <row r="762" spans="1:10" x14ac:dyDescent="0.2">
      <c r="A762" s="19">
        <v>775</v>
      </c>
      <c r="B762" s="17">
        <v>25</v>
      </c>
      <c r="C762" s="16">
        <v>12</v>
      </c>
      <c r="D762" s="16">
        <v>2015</v>
      </c>
      <c r="E762" s="25">
        <v>42363</v>
      </c>
      <c r="F762" s="24" t="s">
        <v>761</v>
      </c>
      <c r="G762" s="23">
        <v>64357585.878871158</v>
      </c>
      <c r="H762" s="23">
        <v>56175262.060687035</v>
      </c>
      <c r="I762" s="23">
        <v>150973927.93083185</v>
      </c>
      <c r="J762" s="23">
        <f t="shared" si="11"/>
        <v>86616342.051960692</v>
      </c>
    </row>
    <row r="763" spans="1:10" x14ac:dyDescent="0.2">
      <c r="A763" s="19">
        <v>776</v>
      </c>
      <c r="B763" s="17">
        <v>20</v>
      </c>
      <c r="C763" s="16">
        <v>6</v>
      </c>
      <c r="D763" s="16">
        <v>2008</v>
      </c>
      <c r="E763" s="25">
        <v>39619</v>
      </c>
      <c r="F763" s="24" t="s">
        <v>762</v>
      </c>
      <c r="G763" s="23">
        <v>69566428.261316642</v>
      </c>
      <c r="H763" s="23">
        <v>36129798.018042646</v>
      </c>
      <c r="I763" s="23">
        <v>45019965.663112678</v>
      </c>
      <c r="J763" s="23">
        <f t="shared" si="11"/>
        <v>-24546462.598203965</v>
      </c>
    </row>
    <row r="764" spans="1:10" x14ac:dyDescent="0.2">
      <c r="A764" s="19">
        <v>777</v>
      </c>
      <c r="B764" s="17">
        <v>23</v>
      </c>
      <c r="C764" s="16">
        <v>2</v>
      </c>
      <c r="D764" s="16">
        <v>2001</v>
      </c>
      <c r="E764" s="25">
        <v>36945</v>
      </c>
      <c r="F764" s="24" t="s">
        <v>763</v>
      </c>
      <c r="G764" s="23">
        <v>86588043.230944261</v>
      </c>
      <c r="H764" s="23">
        <v>21980279.806643914</v>
      </c>
      <c r="I764" s="23">
        <v>26128428.055244595</v>
      </c>
      <c r="J764" s="23">
        <f t="shared" si="11"/>
        <v>-60459615.175699666</v>
      </c>
    </row>
    <row r="765" spans="1:10" x14ac:dyDescent="0.2">
      <c r="A765" s="19">
        <v>778</v>
      </c>
      <c r="B765" s="17">
        <v>3</v>
      </c>
      <c r="C765" s="16">
        <v>10</v>
      </c>
      <c r="D765" s="16">
        <v>2014</v>
      </c>
      <c r="E765" s="25">
        <v>41915</v>
      </c>
      <c r="F765" s="24" t="s">
        <v>764</v>
      </c>
      <c r="G765" s="23">
        <v>63077411.311822705</v>
      </c>
      <c r="H765" s="23">
        <v>173480655.49477535</v>
      </c>
      <c r="I765" s="23">
        <v>381119084.86221796</v>
      </c>
      <c r="J765" s="23">
        <f t="shared" si="11"/>
        <v>318041673.55039525</v>
      </c>
    </row>
    <row r="766" spans="1:10" x14ac:dyDescent="0.2">
      <c r="A766" s="19">
        <v>779</v>
      </c>
      <c r="B766" s="17">
        <v>30</v>
      </c>
      <c r="C766" s="16">
        <v>3</v>
      </c>
      <c r="D766" s="16">
        <v>2007</v>
      </c>
      <c r="E766" s="25">
        <v>39171</v>
      </c>
      <c r="F766" s="24" t="s">
        <v>765</v>
      </c>
      <c r="G766" s="23">
        <v>72931644.201176524</v>
      </c>
      <c r="H766" s="23">
        <v>141791727.52353033</v>
      </c>
      <c r="I766" s="23">
        <v>174072947.08798552</v>
      </c>
      <c r="J766" s="23">
        <f t="shared" si="11"/>
        <v>101141302.88680899</v>
      </c>
    </row>
    <row r="767" spans="1:10" x14ac:dyDescent="0.2">
      <c r="A767" s="19">
        <v>780</v>
      </c>
      <c r="B767" s="17">
        <v>18</v>
      </c>
      <c r="C767" s="16">
        <v>9</v>
      </c>
      <c r="D767" s="16">
        <v>2015</v>
      </c>
      <c r="E767" s="25">
        <v>42265</v>
      </c>
      <c r="F767" s="24" t="s">
        <v>766</v>
      </c>
      <c r="G767" s="23">
        <v>62941684.002605647</v>
      </c>
      <c r="H767" s="23">
        <v>84297685.946954131</v>
      </c>
      <c r="I767" s="23">
        <v>320586958.67804742</v>
      </c>
      <c r="J767" s="23">
        <f t="shared" si="11"/>
        <v>257645274.67544177</v>
      </c>
    </row>
    <row r="768" spans="1:10" x14ac:dyDescent="0.2">
      <c r="A768" s="19">
        <v>781</v>
      </c>
      <c r="B768" s="17">
        <v>2</v>
      </c>
      <c r="C768" s="16">
        <v>8</v>
      </c>
      <c r="D768" s="16">
        <v>2013</v>
      </c>
      <c r="E768" s="25">
        <v>41488</v>
      </c>
      <c r="F768" s="24" t="s">
        <v>767</v>
      </c>
      <c r="G768" s="23">
        <v>64036476.438469797</v>
      </c>
      <c r="H768" s="23">
        <v>79376319.889258027</v>
      </c>
      <c r="I768" s="23">
        <v>139088292.3493332</v>
      </c>
      <c r="J768" s="23">
        <f t="shared" si="11"/>
        <v>75051815.9108634</v>
      </c>
    </row>
    <row r="769" spans="1:10" x14ac:dyDescent="0.2">
      <c r="A769" s="19">
        <v>782</v>
      </c>
      <c r="B769" s="17">
        <v>19</v>
      </c>
      <c r="C769" s="16">
        <v>2</v>
      </c>
      <c r="D769" s="16">
        <v>2016</v>
      </c>
      <c r="E769" s="25">
        <v>42419</v>
      </c>
      <c r="F769" s="24" t="s">
        <v>768</v>
      </c>
      <c r="G769" s="23">
        <v>62873142.452269189</v>
      </c>
      <c r="H769" s="23">
        <v>3343974.14368376</v>
      </c>
      <c r="I769" s="23">
        <v>571779539.39547729</v>
      </c>
      <c r="J769" s="23">
        <f t="shared" si="11"/>
        <v>508906396.9432081</v>
      </c>
    </row>
    <row r="770" spans="1:10" x14ac:dyDescent="0.2">
      <c r="A770" s="19">
        <v>783</v>
      </c>
      <c r="B770" s="17">
        <v>22</v>
      </c>
      <c r="C770" s="16">
        <v>12</v>
      </c>
      <c r="D770" s="16">
        <v>2004</v>
      </c>
      <c r="E770" s="25">
        <v>38343</v>
      </c>
      <c r="F770" s="24" t="s">
        <v>769</v>
      </c>
      <c r="G770" s="23">
        <v>77410089.332632676</v>
      </c>
      <c r="H770" s="23">
        <v>360173115.32540721</v>
      </c>
      <c r="I770" s="23">
        <v>666459035.4515239</v>
      </c>
      <c r="J770" s="23">
        <f t="shared" si="11"/>
        <v>589048946.11889124</v>
      </c>
    </row>
    <row r="771" spans="1:10" x14ac:dyDescent="0.2">
      <c r="A771" s="19">
        <v>784</v>
      </c>
      <c r="B771" s="17">
        <v>7</v>
      </c>
      <c r="C771" s="16">
        <v>2</v>
      </c>
      <c r="D771" s="16">
        <v>2014</v>
      </c>
      <c r="E771" s="25">
        <v>41677</v>
      </c>
      <c r="F771" s="24" t="s">
        <v>770</v>
      </c>
      <c r="G771" s="23">
        <v>62744174.358231708</v>
      </c>
      <c r="H771" s="23">
        <v>269574821.55132651</v>
      </c>
      <c r="I771" s="23">
        <v>478664208.82597822</v>
      </c>
      <c r="J771" s="23">
        <f t="shared" ref="J771:J834" si="12">I771-G771</f>
        <v>415920034.4677465</v>
      </c>
    </row>
    <row r="772" spans="1:10" x14ac:dyDescent="0.2">
      <c r="A772" s="19">
        <v>785</v>
      </c>
      <c r="B772" s="17">
        <v>9</v>
      </c>
      <c r="C772" s="16">
        <v>3</v>
      </c>
      <c r="D772" s="16">
        <v>2007</v>
      </c>
      <c r="E772" s="25">
        <v>39150</v>
      </c>
      <c r="F772" s="24">
        <v>300</v>
      </c>
      <c r="G772" s="23">
        <v>71736043.47656706</v>
      </c>
      <c r="H772" s="23">
        <v>251811373.68197533</v>
      </c>
      <c r="I772" s="23">
        <v>542996338.57603037</v>
      </c>
      <c r="J772" s="23">
        <f t="shared" si="12"/>
        <v>471260295.09946334</v>
      </c>
    </row>
    <row r="773" spans="1:10" x14ac:dyDescent="0.2">
      <c r="A773" s="19">
        <v>786</v>
      </c>
      <c r="B773" s="17">
        <v>2</v>
      </c>
      <c r="C773" s="16">
        <v>3</v>
      </c>
      <c r="D773" s="16">
        <v>2007</v>
      </c>
      <c r="E773" s="25">
        <v>39143</v>
      </c>
      <c r="F773" s="24" t="s">
        <v>771</v>
      </c>
      <c r="G773" s="23">
        <v>71736043.47656706</v>
      </c>
      <c r="H773" s="23">
        <v>201116282.91955277</v>
      </c>
      <c r="I773" s="23">
        <v>303150999.6434269</v>
      </c>
      <c r="J773" s="23">
        <f t="shared" si="12"/>
        <v>231414956.16685984</v>
      </c>
    </row>
    <row r="774" spans="1:10" x14ac:dyDescent="0.2">
      <c r="A774" s="19">
        <v>787</v>
      </c>
      <c r="B774" s="17">
        <v>25</v>
      </c>
      <c r="C774" s="16">
        <v>12</v>
      </c>
      <c r="D774" s="16">
        <v>2008</v>
      </c>
      <c r="E774" s="25">
        <v>39807</v>
      </c>
      <c r="F774" s="24" t="s">
        <v>772</v>
      </c>
      <c r="G774" s="23">
        <v>70072207.317769289</v>
      </c>
      <c r="H774" s="23">
        <v>167184988.63980535</v>
      </c>
      <c r="I774" s="23">
        <v>289412243.51042205</v>
      </c>
      <c r="J774" s="23">
        <f t="shared" si="12"/>
        <v>219340036.19265276</v>
      </c>
    </row>
    <row r="775" spans="1:10" x14ac:dyDescent="0.2">
      <c r="A775" s="19">
        <v>788</v>
      </c>
      <c r="B775" s="17">
        <v>10</v>
      </c>
      <c r="C775" s="16">
        <v>12</v>
      </c>
      <c r="D775" s="16">
        <v>1999</v>
      </c>
      <c r="E775" s="25">
        <v>36504</v>
      </c>
      <c r="F775" s="24" t="s">
        <v>773</v>
      </c>
      <c r="G775" s="23">
        <v>87529055.258467019</v>
      </c>
      <c r="H775" s="23">
        <v>199568250.40467021</v>
      </c>
      <c r="I775" s="23">
        <v>424080277.14263809</v>
      </c>
      <c r="J775" s="23">
        <f t="shared" si="12"/>
        <v>336551221.88417107</v>
      </c>
    </row>
    <row r="776" spans="1:10" x14ac:dyDescent="0.2">
      <c r="A776" s="19">
        <v>789</v>
      </c>
      <c r="B776" s="17">
        <v>4</v>
      </c>
      <c r="C776" s="16">
        <v>11</v>
      </c>
      <c r="D776" s="16">
        <v>2005</v>
      </c>
      <c r="E776" s="25">
        <v>38660</v>
      </c>
      <c r="F776" s="24" t="s">
        <v>774</v>
      </c>
      <c r="G776" s="23">
        <v>74550303.643724695</v>
      </c>
      <c r="H776" s="23">
        <v>168218616.41768724</v>
      </c>
      <c r="I776" s="23">
        <v>385231019.12518722</v>
      </c>
      <c r="J776" s="23">
        <f t="shared" si="12"/>
        <v>310680715.48146254</v>
      </c>
    </row>
    <row r="777" spans="1:10" x14ac:dyDescent="0.2">
      <c r="A777" s="19">
        <v>790</v>
      </c>
      <c r="B777" s="17">
        <v>5</v>
      </c>
      <c r="C777" s="16">
        <v>6</v>
      </c>
      <c r="D777" s="16">
        <v>1998</v>
      </c>
      <c r="E777" s="25">
        <v>35951</v>
      </c>
      <c r="F777" s="24" t="s">
        <v>775</v>
      </c>
      <c r="G777" s="23">
        <v>90375092.024539873</v>
      </c>
      <c r="H777" s="23">
        <v>189212607.92220244</v>
      </c>
      <c r="I777" s="23">
        <v>397828445.34551531</v>
      </c>
      <c r="J777" s="23">
        <f t="shared" si="12"/>
        <v>307453353.32097542</v>
      </c>
    </row>
    <row r="778" spans="1:10" x14ac:dyDescent="0.2">
      <c r="A778" s="19">
        <v>791</v>
      </c>
      <c r="B778" s="17">
        <v>9</v>
      </c>
      <c r="C778" s="16">
        <v>9</v>
      </c>
      <c r="D778" s="16">
        <v>2016</v>
      </c>
      <c r="E778" s="25">
        <v>42622</v>
      </c>
      <c r="F778" s="24" t="s">
        <v>776</v>
      </c>
      <c r="G778" s="23">
        <v>61016700.631244093</v>
      </c>
      <c r="H778" s="23">
        <v>127189346.02501367</v>
      </c>
      <c r="I778" s="23">
        <v>242594349.53923324</v>
      </c>
      <c r="J778" s="23">
        <f t="shared" si="12"/>
        <v>181577648.90798914</v>
      </c>
    </row>
    <row r="779" spans="1:10" x14ac:dyDescent="0.2">
      <c r="A779" s="19">
        <v>792</v>
      </c>
      <c r="B779" s="17">
        <v>14</v>
      </c>
      <c r="C779" s="16">
        <v>6</v>
      </c>
      <c r="D779" s="16">
        <v>2002</v>
      </c>
      <c r="E779" s="25">
        <v>37421</v>
      </c>
      <c r="F779" s="24" t="s">
        <v>777</v>
      </c>
      <c r="G779" s="23">
        <v>81885158.421345189</v>
      </c>
      <c r="H779" s="23">
        <v>165775083.88126737</v>
      </c>
      <c r="I779" s="23">
        <v>292544788.0519678</v>
      </c>
      <c r="J779" s="23">
        <f t="shared" si="12"/>
        <v>210659629.63062263</v>
      </c>
    </row>
    <row r="780" spans="1:10" x14ac:dyDescent="0.2">
      <c r="A780" s="19">
        <v>793</v>
      </c>
      <c r="B780" s="17">
        <v>9</v>
      </c>
      <c r="C780" s="16">
        <v>10</v>
      </c>
      <c r="D780" s="16">
        <v>2009</v>
      </c>
      <c r="E780" s="25">
        <v>40095</v>
      </c>
      <c r="F780" s="24" t="s">
        <v>778</v>
      </c>
      <c r="G780" s="23">
        <v>68143882.09661527</v>
      </c>
      <c r="H780" s="23">
        <v>124028293.65538424</v>
      </c>
      <c r="I780" s="23">
        <v>195857354.87372383</v>
      </c>
      <c r="J780" s="23">
        <f t="shared" si="12"/>
        <v>127713472.77710856</v>
      </c>
    </row>
    <row r="781" spans="1:10" x14ac:dyDescent="0.2">
      <c r="A781" s="19">
        <v>794</v>
      </c>
      <c r="B781" s="17">
        <v>17</v>
      </c>
      <c r="C781" s="16">
        <v>11</v>
      </c>
      <c r="D781" s="16">
        <v>1995</v>
      </c>
      <c r="E781" s="25">
        <v>35020</v>
      </c>
      <c r="F781" s="24" t="s">
        <v>779</v>
      </c>
      <c r="G781" s="23">
        <v>95905859.375000015</v>
      </c>
      <c r="H781" s="23">
        <v>170120915.9139258</v>
      </c>
      <c r="I781" s="23">
        <v>569728663.30975914</v>
      </c>
      <c r="J781" s="23">
        <f t="shared" si="12"/>
        <v>473822803.93475914</v>
      </c>
    </row>
    <row r="782" spans="1:10" x14ac:dyDescent="0.2">
      <c r="A782" s="19">
        <v>795</v>
      </c>
      <c r="B782" s="17">
        <v>30</v>
      </c>
      <c r="C782" s="16">
        <v>5</v>
      </c>
      <c r="D782" s="16">
        <v>2003</v>
      </c>
      <c r="E782" s="25">
        <v>37771</v>
      </c>
      <c r="F782" s="24" t="s">
        <v>780</v>
      </c>
      <c r="G782" s="23">
        <v>80278692.098092645</v>
      </c>
      <c r="H782" s="23">
        <v>141994290.68244141</v>
      </c>
      <c r="I782" s="23">
        <v>235835836.34027791</v>
      </c>
      <c r="J782" s="23">
        <f t="shared" si="12"/>
        <v>155557144.24218526</v>
      </c>
    </row>
    <row r="783" spans="1:10" x14ac:dyDescent="0.2">
      <c r="A783" s="19">
        <v>796</v>
      </c>
      <c r="B783" s="17">
        <v>9</v>
      </c>
      <c r="C783" s="16">
        <v>5</v>
      </c>
      <c r="D783" s="16">
        <v>2003</v>
      </c>
      <c r="E783" s="25">
        <v>37750</v>
      </c>
      <c r="F783" s="24" t="s">
        <v>781</v>
      </c>
      <c r="G783" s="23">
        <v>80278692.098092645</v>
      </c>
      <c r="H783" s="23">
        <v>139348798.70484468</v>
      </c>
      <c r="I783" s="23">
        <v>219810534.24879017</v>
      </c>
      <c r="J783" s="23">
        <f t="shared" si="12"/>
        <v>139531842.15069753</v>
      </c>
    </row>
    <row r="784" spans="1:10" x14ac:dyDescent="0.2">
      <c r="A784" s="19">
        <v>797</v>
      </c>
      <c r="B784" s="17">
        <v>18</v>
      </c>
      <c r="C784" s="16">
        <v>6</v>
      </c>
      <c r="D784" s="16">
        <v>1999</v>
      </c>
      <c r="E784" s="25">
        <v>36329</v>
      </c>
      <c r="F784" s="24" t="s">
        <v>782</v>
      </c>
      <c r="G784" s="23">
        <v>88635018.05054152</v>
      </c>
      <c r="H784" s="23">
        <v>151722250.76527077</v>
      </c>
      <c r="I784" s="23">
        <v>221153014.90486163</v>
      </c>
      <c r="J784" s="23">
        <f t="shared" si="12"/>
        <v>132517996.85432011</v>
      </c>
    </row>
    <row r="785" spans="1:10" x14ac:dyDescent="0.2">
      <c r="A785" s="19">
        <v>798</v>
      </c>
      <c r="B785" s="17">
        <v>18</v>
      </c>
      <c r="C785" s="16">
        <v>12</v>
      </c>
      <c r="D785" s="16">
        <v>1998</v>
      </c>
      <c r="E785" s="25">
        <v>36147</v>
      </c>
      <c r="F785" s="24" t="s">
        <v>783</v>
      </c>
      <c r="G785" s="23">
        <v>89878828.553996339</v>
      </c>
      <c r="H785" s="23">
        <v>151914975.62276998</v>
      </c>
      <c r="I785" s="23">
        <v>327478287.39824283</v>
      </c>
      <c r="J785" s="23">
        <f t="shared" si="12"/>
        <v>237599458.84424651</v>
      </c>
    </row>
    <row r="786" spans="1:10" x14ac:dyDescent="0.2">
      <c r="A786" s="19">
        <v>799</v>
      </c>
      <c r="B786" s="17">
        <v>6</v>
      </c>
      <c r="C786" s="16">
        <v>8</v>
      </c>
      <c r="D786" s="16">
        <v>2004</v>
      </c>
      <c r="E786" s="25">
        <v>38205</v>
      </c>
      <c r="F786" s="24" t="s">
        <v>784</v>
      </c>
      <c r="G786" s="23">
        <v>77736886.543535635</v>
      </c>
      <c r="H786" s="23">
        <v>129781929.01787864</v>
      </c>
      <c r="I786" s="23">
        <v>282016665.16563588</v>
      </c>
      <c r="J786" s="23">
        <f t="shared" si="12"/>
        <v>204279778.62210023</v>
      </c>
    </row>
    <row r="787" spans="1:10" x14ac:dyDescent="0.2">
      <c r="A787" s="19">
        <v>800</v>
      </c>
      <c r="B787" s="17">
        <v>4</v>
      </c>
      <c r="C787" s="16">
        <v>7</v>
      </c>
      <c r="D787" s="16">
        <v>2001</v>
      </c>
      <c r="E787" s="25">
        <v>37076</v>
      </c>
      <c r="F787" s="24" t="s">
        <v>785</v>
      </c>
      <c r="G787" s="23">
        <v>82992338.028169021</v>
      </c>
      <c r="H787" s="23">
        <v>129157034.92038873</v>
      </c>
      <c r="I787" s="23">
        <v>277609370.70422536</v>
      </c>
      <c r="J787" s="23">
        <f t="shared" si="12"/>
        <v>194617032.67605633</v>
      </c>
    </row>
    <row r="788" spans="1:10" x14ac:dyDescent="0.2">
      <c r="A788" s="19">
        <v>801</v>
      </c>
      <c r="B788" s="17">
        <v>20</v>
      </c>
      <c r="C788" s="16">
        <v>12</v>
      </c>
      <c r="D788" s="16">
        <v>2002</v>
      </c>
      <c r="E788" s="25">
        <v>37610</v>
      </c>
      <c r="F788" s="24" t="s">
        <v>786</v>
      </c>
      <c r="G788" s="23">
        <v>81432504.145936981</v>
      </c>
      <c r="H788" s="23">
        <v>126702079.11797678</v>
      </c>
      <c r="I788" s="23">
        <v>270143251.42272526</v>
      </c>
      <c r="J788" s="23">
        <f t="shared" si="12"/>
        <v>188710747.27678829</v>
      </c>
    </row>
    <row r="789" spans="1:10" x14ac:dyDescent="0.2">
      <c r="A789" s="19">
        <v>802</v>
      </c>
      <c r="B789" s="17">
        <v>2</v>
      </c>
      <c r="C789" s="16">
        <v>10</v>
      </c>
      <c r="D789" s="16">
        <v>1998</v>
      </c>
      <c r="E789" s="25">
        <v>36070</v>
      </c>
      <c r="F789" s="24" t="s">
        <v>787</v>
      </c>
      <c r="G789" s="23">
        <v>89824024.390243918</v>
      </c>
      <c r="H789" s="23">
        <v>135870608.32864025</v>
      </c>
      <c r="I789" s="23">
        <v>228239646.74327442</v>
      </c>
      <c r="J789" s="23">
        <f t="shared" si="12"/>
        <v>138415622.3530305</v>
      </c>
    </row>
    <row r="790" spans="1:10" x14ac:dyDescent="0.2">
      <c r="A790" s="19">
        <v>803</v>
      </c>
      <c r="B790" s="17">
        <v>19</v>
      </c>
      <c r="C790" s="16">
        <v>4</v>
      </c>
      <c r="D790" s="16">
        <v>2002</v>
      </c>
      <c r="E790" s="25">
        <v>37365</v>
      </c>
      <c r="F790" s="24" t="s">
        <v>788</v>
      </c>
      <c r="G790" s="23">
        <v>81930700.778642938</v>
      </c>
      <c r="H790" s="23">
        <v>123688047.94215795</v>
      </c>
      <c r="I790" s="23">
        <v>226525598.27055618</v>
      </c>
      <c r="J790" s="23">
        <f t="shared" si="12"/>
        <v>144594897.49191326</v>
      </c>
    </row>
    <row r="791" spans="1:10" x14ac:dyDescent="0.2">
      <c r="A791" s="19">
        <v>804</v>
      </c>
      <c r="B791" s="17">
        <v>15</v>
      </c>
      <c r="C791" s="16">
        <v>10</v>
      </c>
      <c r="D791" s="16">
        <v>2010</v>
      </c>
      <c r="E791" s="25">
        <v>40466</v>
      </c>
      <c r="F791" s="24" t="s">
        <v>789</v>
      </c>
      <c r="G791" s="23">
        <v>67354362.606361821</v>
      </c>
      <c r="H791" s="23">
        <v>101458303.39616206</v>
      </c>
      <c r="I791" s="23">
        <v>220517838.54340661</v>
      </c>
      <c r="J791" s="23">
        <f t="shared" si="12"/>
        <v>153163475.9370448</v>
      </c>
    </row>
    <row r="792" spans="1:10" x14ac:dyDescent="0.2">
      <c r="A792" s="19">
        <v>805</v>
      </c>
      <c r="B792" s="17">
        <v>5</v>
      </c>
      <c r="C792" s="16">
        <v>3</v>
      </c>
      <c r="D792" s="16">
        <v>2004</v>
      </c>
      <c r="E792" s="25">
        <v>38051</v>
      </c>
      <c r="F792" s="24" t="s">
        <v>790</v>
      </c>
      <c r="G792" s="23">
        <v>78608004.268943444</v>
      </c>
      <c r="H792" s="23">
        <v>115554061.05536287</v>
      </c>
      <c r="I792" s="23">
        <v>222985000.2229189</v>
      </c>
      <c r="J792" s="23">
        <f t="shared" si="12"/>
        <v>144376995.95397544</v>
      </c>
    </row>
    <row r="793" spans="1:10" x14ac:dyDescent="0.2">
      <c r="A793" s="19">
        <v>806</v>
      </c>
      <c r="B793" s="17">
        <v>27</v>
      </c>
      <c r="C793" s="16">
        <v>6</v>
      </c>
      <c r="D793" s="16">
        <v>1990</v>
      </c>
      <c r="E793" s="25">
        <v>33051</v>
      </c>
      <c r="F793" s="24" t="s">
        <v>791</v>
      </c>
      <c r="G793" s="23">
        <v>113403695.15011548</v>
      </c>
      <c r="H793" s="23">
        <v>156252776.71614319</v>
      </c>
      <c r="I793" s="23">
        <v>298007395.65378749</v>
      </c>
      <c r="J793" s="23">
        <f t="shared" si="12"/>
        <v>184603700.503672</v>
      </c>
    </row>
    <row r="794" spans="1:10" x14ac:dyDescent="0.2">
      <c r="A794" s="19">
        <v>807</v>
      </c>
      <c r="B794" s="17">
        <v>21</v>
      </c>
      <c r="C794" s="16">
        <v>12</v>
      </c>
      <c r="D794" s="16">
        <v>2005</v>
      </c>
      <c r="E794" s="25">
        <v>38707</v>
      </c>
      <c r="F794" s="24" t="s">
        <v>792</v>
      </c>
      <c r="G794" s="23">
        <v>74853353.658536583</v>
      </c>
      <c r="H794" s="23">
        <v>103012153.57615346</v>
      </c>
      <c r="I794" s="23">
        <v>168439170.76356706</v>
      </c>
      <c r="J794" s="23">
        <f t="shared" si="12"/>
        <v>93585817.105030477</v>
      </c>
    </row>
    <row r="795" spans="1:10" x14ac:dyDescent="0.2">
      <c r="A795" s="19">
        <v>809</v>
      </c>
      <c r="B795" s="17">
        <v>13</v>
      </c>
      <c r="C795" s="16">
        <v>8</v>
      </c>
      <c r="D795" s="16">
        <v>2010</v>
      </c>
      <c r="E795" s="25">
        <v>40403</v>
      </c>
      <c r="F795" s="24" t="s">
        <v>793</v>
      </c>
      <c r="G795" s="23">
        <v>67477463.446810067</v>
      </c>
      <c r="H795" s="23">
        <v>90615496.908965155</v>
      </c>
      <c r="I795" s="23">
        <v>232346037.21504545</v>
      </c>
      <c r="J795" s="23">
        <f t="shared" si="12"/>
        <v>164868573.76823539</v>
      </c>
    </row>
    <row r="796" spans="1:10" x14ac:dyDescent="0.2">
      <c r="A796" s="19">
        <v>810</v>
      </c>
      <c r="B796" s="17">
        <v>21</v>
      </c>
      <c r="C796" s="16">
        <v>12</v>
      </c>
      <c r="D796" s="16">
        <v>2012</v>
      </c>
      <c r="E796" s="25">
        <v>41264</v>
      </c>
      <c r="F796" s="24" t="s">
        <v>794</v>
      </c>
      <c r="G796" s="23">
        <v>64159737.980235286</v>
      </c>
      <c r="H796" s="23">
        <v>85621957.36074321</v>
      </c>
      <c r="I796" s="23">
        <v>232440824.43884829</v>
      </c>
      <c r="J796" s="23">
        <f t="shared" si="12"/>
        <v>168281086.45861301</v>
      </c>
    </row>
    <row r="797" spans="1:10" x14ac:dyDescent="0.2">
      <c r="A797" s="19">
        <v>811</v>
      </c>
      <c r="B797" s="17">
        <v>23</v>
      </c>
      <c r="C797" s="16">
        <v>4</v>
      </c>
      <c r="D797" s="16">
        <v>2004</v>
      </c>
      <c r="E797" s="25">
        <v>38100</v>
      </c>
      <c r="F797" s="24" t="s">
        <v>795</v>
      </c>
      <c r="G797" s="23">
        <v>78357127.659574464</v>
      </c>
      <c r="H797" s="23">
        <v>101742572.11438298</v>
      </c>
      <c r="I797" s="23">
        <v>171038694.40160108</v>
      </c>
      <c r="J797" s="23">
        <f t="shared" si="12"/>
        <v>92681566.742026612</v>
      </c>
    </row>
    <row r="798" spans="1:10" x14ac:dyDescent="0.2">
      <c r="A798" s="19">
        <v>812</v>
      </c>
      <c r="B798" s="17">
        <v>22</v>
      </c>
      <c r="C798" s="16">
        <v>12</v>
      </c>
      <c r="D798" s="16">
        <v>2000</v>
      </c>
      <c r="E798" s="25">
        <v>36882</v>
      </c>
      <c r="F798" s="24" t="s">
        <v>796</v>
      </c>
      <c r="G798" s="23">
        <v>84661724.137931034</v>
      </c>
      <c r="H798" s="23">
        <v>106905301.06387931</v>
      </c>
      <c r="I798" s="23">
        <v>175977666.48216668</v>
      </c>
      <c r="J798" s="23">
        <f t="shared" si="12"/>
        <v>91315942.344235644</v>
      </c>
    </row>
    <row r="799" spans="1:10" x14ac:dyDescent="0.2">
      <c r="A799" s="19">
        <v>813</v>
      </c>
      <c r="B799" s="17">
        <v>9</v>
      </c>
      <c r="C799" s="16">
        <v>9</v>
      </c>
      <c r="D799" s="16">
        <v>2011</v>
      </c>
      <c r="E799" s="25">
        <v>40795</v>
      </c>
      <c r="F799" s="24" t="s">
        <v>797</v>
      </c>
      <c r="G799" s="23">
        <v>64926638.135828532</v>
      </c>
      <c r="H799" s="23">
        <v>81870431.432740241</v>
      </c>
      <c r="I799" s="23">
        <v>148846042.81074005</v>
      </c>
      <c r="J799" s="23">
        <f t="shared" si="12"/>
        <v>83919404.674911529</v>
      </c>
    </row>
    <row r="800" spans="1:10" x14ac:dyDescent="0.2">
      <c r="A800" s="19">
        <v>814</v>
      </c>
      <c r="B800" s="17">
        <v>22</v>
      </c>
      <c r="C800" s="16">
        <v>12</v>
      </c>
      <c r="D800" s="16">
        <v>1999</v>
      </c>
      <c r="E800" s="25">
        <v>36516</v>
      </c>
      <c r="F800" s="24" t="s">
        <v>798</v>
      </c>
      <c r="G800" s="23">
        <v>87529055.258467019</v>
      </c>
      <c r="H800" s="23">
        <v>110185706.13076648</v>
      </c>
      <c r="I800" s="23">
        <v>146218500.54550207</v>
      </c>
      <c r="J800" s="23">
        <f t="shared" si="12"/>
        <v>58689445.287035048</v>
      </c>
    </row>
    <row r="801" spans="1:10" x14ac:dyDescent="0.2">
      <c r="A801" s="19">
        <v>815</v>
      </c>
      <c r="B801" s="17">
        <v>15</v>
      </c>
      <c r="C801" s="16">
        <v>5</v>
      </c>
      <c r="D801" s="16">
        <v>1998</v>
      </c>
      <c r="E801" s="25">
        <v>35930</v>
      </c>
      <c r="F801" s="24" t="s">
        <v>799</v>
      </c>
      <c r="G801" s="23">
        <v>90486117.936117932</v>
      </c>
      <c r="H801" s="23">
        <v>113686099.53437962</v>
      </c>
      <c r="I801" s="23">
        <v>281839468.69899875</v>
      </c>
      <c r="J801" s="23">
        <f t="shared" si="12"/>
        <v>191353350.7628808</v>
      </c>
    </row>
    <row r="802" spans="1:10" x14ac:dyDescent="0.2">
      <c r="A802" s="19">
        <v>816</v>
      </c>
      <c r="B802" s="17">
        <v>6</v>
      </c>
      <c r="C802" s="16">
        <v>2</v>
      </c>
      <c r="D802" s="16">
        <v>2009</v>
      </c>
      <c r="E802" s="25">
        <v>39850</v>
      </c>
      <c r="F802" s="24" t="s">
        <v>800</v>
      </c>
      <c r="G802" s="23">
        <v>69423308.02618371</v>
      </c>
      <c r="H802" s="23">
        <v>87110317.766613424</v>
      </c>
      <c r="I802" s="23">
        <v>145831823.84707791</v>
      </c>
      <c r="J802" s="23">
        <f t="shared" si="12"/>
        <v>76408515.820894197</v>
      </c>
    </row>
    <row r="803" spans="1:10" x14ac:dyDescent="0.2">
      <c r="A803" s="19">
        <v>817</v>
      </c>
      <c r="B803" s="17">
        <v>1</v>
      </c>
      <c r="C803" s="16">
        <v>10</v>
      </c>
      <c r="D803" s="16">
        <v>2004</v>
      </c>
      <c r="E803" s="25">
        <v>38261</v>
      </c>
      <c r="F803" s="24" t="s">
        <v>801</v>
      </c>
      <c r="G803" s="23">
        <v>77166788.894709259</v>
      </c>
      <c r="H803" s="23">
        <v>95869069.465337873</v>
      </c>
      <c r="I803" s="23">
        <v>131611621.31017286</v>
      </c>
      <c r="J803" s="23">
        <f t="shared" si="12"/>
        <v>54444832.415463597</v>
      </c>
    </row>
    <row r="804" spans="1:10" x14ac:dyDescent="0.2">
      <c r="A804" s="19">
        <v>818</v>
      </c>
      <c r="B804" s="17">
        <v>28</v>
      </c>
      <c r="C804" s="16">
        <v>7</v>
      </c>
      <c r="D804" s="16">
        <v>1999</v>
      </c>
      <c r="E804" s="25">
        <v>36369</v>
      </c>
      <c r="F804" s="24" t="s">
        <v>802</v>
      </c>
      <c r="G804" s="23">
        <v>88369166.166766658</v>
      </c>
      <c r="H804" s="23">
        <v>108470541.63366528</v>
      </c>
      <c r="I804" s="23">
        <v>243086238.09437314</v>
      </c>
      <c r="J804" s="23">
        <f t="shared" si="12"/>
        <v>154717071.92760646</v>
      </c>
    </row>
    <row r="805" spans="1:10" x14ac:dyDescent="0.2">
      <c r="A805" s="19">
        <v>819</v>
      </c>
      <c r="B805" s="17">
        <v>28</v>
      </c>
      <c r="C805" s="16">
        <v>10</v>
      </c>
      <c r="D805" s="16">
        <v>2009</v>
      </c>
      <c r="E805" s="25">
        <v>40114</v>
      </c>
      <c r="F805" s="24" t="s">
        <v>803</v>
      </c>
      <c r="G805" s="23">
        <v>68143882.09661527</v>
      </c>
      <c r="H805" s="23">
        <v>81876028.242153421</v>
      </c>
      <c r="I805" s="23">
        <v>286307674.53199923</v>
      </c>
      <c r="J805" s="23">
        <f t="shared" si="12"/>
        <v>218163792.43538398</v>
      </c>
    </row>
    <row r="806" spans="1:10" x14ac:dyDescent="0.2">
      <c r="A806" s="19">
        <v>820</v>
      </c>
      <c r="B806" s="17">
        <v>17</v>
      </c>
      <c r="C806" s="16">
        <v>1</v>
      </c>
      <c r="D806" s="16">
        <v>2003</v>
      </c>
      <c r="E806" s="25">
        <v>37638</v>
      </c>
      <c r="F806" s="24" t="s">
        <v>804</v>
      </c>
      <c r="G806" s="23">
        <v>81073968.079251528</v>
      </c>
      <c r="H806" s="23">
        <v>90158598.068816751</v>
      </c>
      <c r="I806" s="23">
        <v>122588185.30051735</v>
      </c>
      <c r="J806" s="23">
        <f t="shared" si="12"/>
        <v>41514217.221265823</v>
      </c>
    </row>
    <row r="807" spans="1:10" x14ac:dyDescent="0.2">
      <c r="A807" s="19">
        <v>821</v>
      </c>
      <c r="B807" s="17">
        <v>13</v>
      </c>
      <c r="C807" s="16">
        <v>6</v>
      </c>
      <c r="D807" s="16">
        <v>2008</v>
      </c>
      <c r="E807" s="25">
        <v>39612</v>
      </c>
      <c r="F807" s="24" t="s">
        <v>805</v>
      </c>
      <c r="G807" s="23">
        <v>67322349.930306435</v>
      </c>
      <c r="H807" s="23">
        <v>72379239.072303101</v>
      </c>
      <c r="I807" s="23">
        <v>182643722.14562988</v>
      </c>
      <c r="J807" s="23">
        <f t="shared" si="12"/>
        <v>115321372.21532345</v>
      </c>
    </row>
    <row r="808" spans="1:10" x14ac:dyDescent="0.2">
      <c r="A808" s="19">
        <v>822</v>
      </c>
      <c r="B808" s="17">
        <v>4</v>
      </c>
      <c r="C808" s="16">
        <v>3</v>
      </c>
      <c r="D808" s="16">
        <v>2016</v>
      </c>
      <c r="E808" s="25">
        <v>42433</v>
      </c>
      <c r="F808" s="24" t="s">
        <v>806</v>
      </c>
      <c r="G808" s="23">
        <v>61861236.625065088</v>
      </c>
      <c r="H808" s="23">
        <v>64463800.711118206</v>
      </c>
      <c r="I808" s="23">
        <v>199871554.31558126</v>
      </c>
      <c r="J808" s="23">
        <f t="shared" si="12"/>
        <v>138010317.69051617</v>
      </c>
    </row>
    <row r="809" spans="1:10" x14ac:dyDescent="0.2">
      <c r="A809" s="19">
        <v>823</v>
      </c>
      <c r="B809" s="17">
        <v>7</v>
      </c>
      <c r="C809" s="16">
        <v>4</v>
      </c>
      <c r="D809" s="16">
        <v>2000</v>
      </c>
      <c r="E809" s="25">
        <v>36623</v>
      </c>
      <c r="F809" s="24" t="s">
        <v>807</v>
      </c>
      <c r="G809" s="23">
        <v>85996147.110332742</v>
      </c>
      <c r="H809" s="23">
        <v>87892158.629900753</v>
      </c>
      <c r="I809" s="23">
        <v>102793962.28364857</v>
      </c>
      <c r="J809" s="23">
        <f t="shared" si="12"/>
        <v>16797815.173315823</v>
      </c>
    </row>
    <row r="810" spans="1:10" x14ac:dyDescent="0.2">
      <c r="A810" s="19">
        <v>824</v>
      </c>
      <c r="B810" s="17">
        <v>10</v>
      </c>
      <c r="C810" s="16">
        <v>3</v>
      </c>
      <c r="D810" s="16">
        <v>2006</v>
      </c>
      <c r="E810" s="25">
        <v>38786</v>
      </c>
      <c r="F810" s="24" t="s">
        <v>808</v>
      </c>
      <c r="G810" s="23">
        <v>73729429.429429427</v>
      </c>
      <c r="H810" s="23">
        <v>75110097.784339339</v>
      </c>
      <c r="I810" s="23">
        <v>107059517.20375876</v>
      </c>
      <c r="J810" s="23">
        <f t="shared" si="12"/>
        <v>33330087.774329334</v>
      </c>
    </row>
    <row r="811" spans="1:10" x14ac:dyDescent="0.2">
      <c r="A811" s="19">
        <v>825</v>
      </c>
      <c r="B811" s="17">
        <v>22</v>
      </c>
      <c r="C811" s="16">
        <v>11</v>
      </c>
      <c r="D811" s="16">
        <v>1996</v>
      </c>
      <c r="E811" s="25">
        <v>35391</v>
      </c>
      <c r="F811" s="24" t="s">
        <v>809</v>
      </c>
      <c r="G811" s="23">
        <v>92882345.523329139</v>
      </c>
      <c r="H811" s="23">
        <v>93799386.853032798</v>
      </c>
      <c r="I811" s="23">
        <v>200985613.58695462</v>
      </c>
      <c r="J811" s="23">
        <f t="shared" si="12"/>
        <v>108103268.06362548</v>
      </c>
    </row>
    <row r="812" spans="1:10" x14ac:dyDescent="0.2">
      <c r="A812" s="19">
        <v>826</v>
      </c>
      <c r="B812" s="17">
        <v>2</v>
      </c>
      <c r="C812" s="16">
        <v>4</v>
      </c>
      <c r="D812" s="16">
        <v>2004</v>
      </c>
      <c r="E812" s="25">
        <v>38079</v>
      </c>
      <c r="F812" s="24" t="s">
        <v>810</v>
      </c>
      <c r="G812" s="23">
        <v>78357127.659574464</v>
      </c>
      <c r="H812" s="23">
        <v>77866034.809585109</v>
      </c>
      <c r="I812" s="23">
        <v>130365310.3415</v>
      </c>
      <c r="J812" s="23">
        <f t="shared" si="12"/>
        <v>52008182.681925535</v>
      </c>
    </row>
    <row r="813" spans="1:10" x14ac:dyDescent="0.2">
      <c r="A813" s="19">
        <v>827</v>
      </c>
      <c r="B813" s="17">
        <v>21</v>
      </c>
      <c r="C813" s="16">
        <v>10</v>
      </c>
      <c r="D813" s="16">
        <v>2016</v>
      </c>
      <c r="E813" s="25">
        <v>42664</v>
      </c>
      <c r="F813" s="24" t="s">
        <v>811</v>
      </c>
      <c r="G813" s="23">
        <v>60940722.875616901</v>
      </c>
      <c r="H813" s="23">
        <v>59617370.702083729</v>
      </c>
      <c r="I813" s="23">
        <v>162547603.50736982</v>
      </c>
      <c r="J813" s="23">
        <f t="shared" si="12"/>
        <v>101606880.63175291</v>
      </c>
    </row>
    <row r="814" spans="1:10" x14ac:dyDescent="0.2">
      <c r="A814" s="19">
        <v>828</v>
      </c>
      <c r="B814" s="17">
        <v>25</v>
      </c>
      <c r="C814" s="16">
        <v>5</v>
      </c>
      <c r="D814" s="16">
        <v>2017</v>
      </c>
      <c r="E814" s="25">
        <v>42880</v>
      </c>
      <c r="F814" s="24" t="s">
        <v>812</v>
      </c>
      <c r="G814" s="23">
        <v>60192699.799373187</v>
      </c>
      <c r="H814" s="23">
        <v>58246655.769896165</v>
      </c>
      <c r="I814" s="23">
        <v>177100536.3920272</v>
      </c>
      <c r="J814" s="23">
        <f t="shared" si="12"/>
        <v>116907836.59265402</v>
      </c>
    </row>
    <row r="815" spans="1:10" x14ac:dyDescent="0.2">
      <c r="A815" s="19">
        <v>829</v>
      </c>
      <c r="B815" s="17">
        <v>25</v>
      </c>
      <c r="C815" s="16">
        <v>12</v>
      </c>
      <c r="D815" s="16">
        <v>1998</v>
      </c>
      <c r="E815" s="25">
        <v>36154</v>
      </c>
      <c r="F815" s="24" t="s">
        <v>813</v>
      </c>
      <c r="G815" s="23">
        <v>89878828.553996339</v>
      </c>
      <c r="H815" s="23">
        <v>84950444.326656491</v>
      </c>
      <c r="I815" s="23">
        <v>84950444.326656491</v>
      </c>
      <c r="J815" s="23">
        <f t="shared" si="12"/>
        <v>-4928384.2273398489</v>
      </c>
    </row>
    <row r="816" spans="1:10" x14ac:dyDescent="0.2">
      <c r="A816" s="19">
        <v>830</v>
      </c>
      <c r="B816" s="17">
        <v>25</v>
      </c>
      <c r="C816" s="16">
        <v>12</v>
      </c>
      <c r="D816" s="16">
        <v>2015</v>
      </c>
      <c r="E816" s="25">
        <v>42363</v>
      </c>
      <c r="F816" s="24" t="s">
        <v>814</v>
      </c>
      <c r="G816" s="23">
        <v>62281534.721488215</v>
      </c>
      <c r="H816" s="23">
        <v>58597822.764646448</v>
      </c>
      <c r="I816" s="23">
        <v>104979740.1188923</v>
      </c>
      <c r="J816" s="23">
        <f t="shared" si="12"/>
        <v>42698205.397404082</v>
      </c>
    </row>
    <row r="817" spans="1:10" x14ac:dyDescent="0.2">
      <c r="A817" s="19">
        <v>831</v>
      </c>
      <c r="B817" s="17">
        <v>17</v>
      </c>
      <c r="C817" s="16">
        <v>8</v>
      </c>
      <c r="D817" s="16">
        <v>2012</v>
      </c>
      <c r="E817" s="25">
        <v>41138</v>
      </c>
      <c r="F817" s="24" t="s">
        <v>815</v>
      </c>
      <c r="G817" s="23">
        <v>63943067.727527253</v>
      </c>
      <c r="H817" s="23">
        <v>59683448.050686046</v>
      </c>
      <c r="I817" s="23">
        <v>115225047.83238924</v>
      </c>
      <c r="J817" s="23">
        <f t="shared" si="12"/>
        <v>51281980.104861982</v>
      </c>
    </row>
    <row r="818" spans="1:10" x14ac:dyDescent="0.2">
      <c r="A818" s="19">
        <v>832</v>
      </c>
      <c r="B818" s="17">
        <v>14</v>
      </c>
      <c r="C818" s="16">
        <v>11</v>
      </c>
      <c r="D818" s="16">
        <v>1997</v>
      </c>
      <c r="E818" s="25">
        <v>35748</v>
      </c>
      <c r="F818" s="24" t="s">
        <v>816</v>
      </c>
      <c r="G818" s="23">
        <v>91214489.164086685</v>
      </c>
      <c r="H818" s="23">
        <v>83547821.655597523</v>
      </c>
      <c r="I818" s="23">
        <v>242261032.80110836</v>
      </c>
      <c r="J818" s="23">
        <f t="shared" si="12"/>
        <v>151046543.63702166</v>
      </c>
    </row>
    <row r="819" spans="1:10" x14ac:dyDescent="0.2">
      <c r="A819" s="19">
        <v>833</v>
      </c>
      <c r="B819" s="17">
        <v>25</v>
      </c>
      <c r="C819" s="16">
        <v>12</v>
      </c>
      <c r="D819" s="16">
        <v>2003</v>
      </c>
      <c r="E819" s="25">
        <v>37980</v>
      </c>
      <c r="F819" s="24" t="s">
        <v>817</v>
      </c>
      <c r="G819" s="23">
        <v>79930222.463374928</v>
      </c>
      <c r="H819" s="23">
        <v>71656529.23736842</v>
      </c>
      <c r="I819" s="23">
        <v>131644795.30922951</v>
      </c>
      <c r="J819" s="23">
        <f t="shared" si="12"/>
        <v>51714572.84585458</v>
      </c>
    </row>
    <row r="820" spans="1:10" x14ac:dyDescent="0.2">
      <c r="A820" s="19">
        <v>834</v>
      </c>
      <c r="B820" s="17">
        <v>1</v>
      </c>
      <c r="C820" s="16">
        <v>3</v>
      </c>
      <c r="D820" s="16">
        <v>1996</v>
      </c>
      <c r="E820" s="25">
        <v>35125</v>
      </c>
      <c r="F820" s="24" t="s">
        <v>818</v>
      </c>
      <c r="G820" s="23">
        <v>94612331.406551063</v>
      </c>
      <c r="H820" s="23">
        <v>80492704.018747598</v>
      </c>
      <c r="I820" s="23">
        <v>158705564.64816314</v>
      </c>
      <c r="J820" s="23">
        <f t="shared" si="12"/>
        <v>64093233.241612077</v>
      </c>
    </row>
    <row r="821" spans="1:10" x14ac:dyDescent="0.2">
      <c r="A821" s="19">
        <v>835</v>
      </c>
      <c r="B821" s="17">
        <v>19</v>
      </c>
      <c r="C821" s="16">
        <v>12</v>
      </c>
      <c r="D821" s="16">
        <v>2008</v>
      </c>
      <c r="E821" s="25">
        <v>39801</v>
      </c>
      <c r="F821" s="24" t="s">
        <v>819</v>
      </c>
      <c r="G821" s="23">
        <v>70072207.317769289</v>
      </c>
      <c r="H821" s="23">
        <v>59417897.536270149</v>
      </c>
      <c r="I821" s="23">
        <v>105671594.59026867</v>
      </c>
      <c r="J821" s="23">
        <f t="shared" si="12"/>
        <v>35599387.272499382</v>
      </c>
    </row>
    <row r="822" spans="1:10" x14ac:dyDescent="0.2">
      <c r="A822" s="19">
        <v>836</v>
      </c>
      <c r="B822" s="17">
        <v>26</v>
      </c>
      <c r="C822" s="16">
        <v>9</v>
      </c>
      <c r="D822" s="16">
        <v>2014</v>
      </c>
      <c r="E822" s="25">
        <v>41908</v>
      </c>
      <c r="F822" s="24" t="s">
        <v>820</v>
      </c>
      <c r="G822" s="23">
        <v>61887485.243518695</v>
      </c>
      <c r="H822" s="23">
        <v>52436549.383462653</v>
      </c>
      <c r="I822" s="23">
        <v>115467865.94716235</v>
      </c>
      <c r="J822" s="23">
        <f t="shared" si="12"/>
        <v>53580380.70364365</v>
      </c>
    </row>
    <row r="823" spans="1:10" x14ac:dyDescent="0.2">
      <c r="A823" s="19">
        <v>837</v>
      </c>
      <c r="B823" s="17">
        <v>4</v>
      </c>
      <c r="C823" s="16">
        <v>8</v>
      </c>
      <c r="D823" s="16">
        <v>2017</v>
      </c>
      <c r="E823" s="25">
        <v>42951</v>
      </c>
      <c r="F823" s="24" t="s">
        <v>821</v>
      </c>
      <c r="G823" s="23">
        <v>60000000</v>
      </c>
      <c r="H823" s="23">
        <v>50644837</v>
      </c>
      <c r="I823" s="23">
        <v>111531403</v>
      </c>
      <c r="J823" s="23">
        <f t="shared" si="12"/>
        <v>51531403</v>
      </c>
    </row>
    <row r="824" spans="1:10" x14ac:dyDescent="0.2">
      <c r="A824" s="19">
        <v>838</v>
      </c>
      <c r="B824" s="17">
        <v>27</v>
      </c>
      <c r="C824" s="16">
        <v>9</v>
      </c>
      <c r="D824" s="16">
        <v>2002</v>
      </c>
      <c r="E824" s="25">
        <v>37526</v>
      </c>
      <c r="F824" s="24" t="s">
        <v>822</v>
      </c>
      <c r="G824" s="23">
        <v>81387513.812154695</v>
      </c>
      <c r="H824" s="23">
        <v>68617812.895027623</v>
      </c>
      <c r="I824" s="23">
        <v>141654459.11809394</v>
      </c>
      <c r="J824" s="23">
        <f t="shared" si="12"/>
        <v>60266945.305939242</v>
      </c>
    </row>
    <row r="825" spans="1:10" x14ac:dyDescent="0.2">
      <c r="A825" s="19">
        <v>839</v>
      </c>
      <c r="B825" s="17">
        <v>17</v>
      </c>
      <c r="C825" s="16">
        <v>1</v>
      </c>
      <c r="D825" s="16">
        <v>2014</v>
      </c>
      <c r="E825" s="25">
        <v>41656</v>
      </c>
      <c r="F825" s="24" t="s">
        <v>823</v>
      </c>
      <c r="G825" s="23">
        <v>62976196.583388902</v>
      </c>
      <c r="H825" s="23">
        <v>53086217.346517548</v>
      </c>
      <c r="I825" s="23">
        <v>137894162.0788146</v>
      </c>
      <c r="J825" s="23">
        <f t="shared" si="12"/>
        <v>74917965.495425701</v>
      </c>
    </row>
    <row r="826" spans="1:10" x14ac:dyDescent="0.2">
      <c r="A826" s="19">
        <v>840</v>
      </c>
      <c r="B826" s="17">
        <v>14</v>
      </c>
      <c r="C826" s="16">
        <v>7</v>
      </c>
      <c r="D826" s="16">
        <v>1995</v>
      </c>
      <c r="E826" s="25">
        <v>34894</v>
      </c>
      <c r="F826" s="24" t="s">
        <v>824</v>
      </c>
      <c r="G826" s="23">
        <v>96597639.344262287</v>
      </c>
      <c r="H826" s="23">
        <v>80536805.469357371</v>
      </c>
      <c r="I826" s="23">
        <v>167957669.07591474</v>
      </c>
      <c r="J826" s="23">
        <f t="shared" si="12"/>
        <v>71360029.731652454</v>
      </c>
    </row>
    <row r="827" spans="1:10" x14ac:dyDescent="0.2">
      <c r="A827" s="19">
        <v>841</v>
      </c>
      <c r="B827" s="17">
        <v>24</v>
      </c>
      <c r="C827" s="16">
        <v>3</v>
      </c>
      <c r="D827" s="16">
        <v>2005</v>
      </c>
      <c r="E827" s="25">
        <v>38435</v>
      </c>
      <c r="F827" s="24" t="s">
        <v>825</v>
      </c>
      <c r="G827" s="23">
        <v>76208691.153647184</v>
      </c>
      <c r="H827" s="23">
        <v>61574089.783310913</v>
      </c>
      <c r="I827" s="23">
        <v>128770328.41967925</v>
      </c>
      <c r="J827" s="23">
        <f t="shared" si="12"/>
        <v>52561637.26603207</v>
      </c>
    </row>
    <row r="828" spans="1:10" x14ac:dyDescent="0.2">
      <c r="A828" s="19">
        <v>842</v>
      </c>
      <c r="B828" s="17">
        <v>26</v>
      </c>
      <c r="C828" s="16">
        <v>11</v>
      </c>
      <c r="D828" s="16">
        <v>1997</v>
      </c>
      <c r="E828" s="25">
        <v>35760</v>
      </c>
      <c r="F828" s="24" t="s">
        <v>826</v>
      </c>
      <c r="G828" s="23">
        <v>91214489.164086685</v>
      </c>
      <c r="H828" s="23">
        <v>72659969.190972134</v>
      </c>
      <c r="I828" s="23">
        <v>244302806.81114551</v>
      </c>
      <c r="J828" s="23">
        <f t="shared" si="12"/>
        <v>153088317.64705884</v>
      </c>
    </row>
    <row r="829" spans="1:10" x14ac:dyDescent="0.2">
      <c r="A829" s="19">
        <v>843</v>
      </c>
      <c r="B829" s="17">
        <v>23</v>
      </c>
      <c r="C829" s="16">
        <v>3</v>
      </c>
      <c r="D829" s="16">
        <v>2007</v>
      </c>
      <c r="E829" s="25">
        <v>39164</v>
      </c>
      <c r="F829" s="24" t="s">
        <v>827</v>
      </c>
      <c r="G829" s="23">
        <v>71736043.47656706</v>
      </c>
      <c r="H829" s="23">
        <v>56197516.698439755</v>
      </c>
      <c r="I829" s="23">
        <v>114225971.56414352</v>
      </c>
      <c r="J829" s="23">
        <f t="shared" si="12"/>
        <v>42489928.087576464</v>
      </c>
    </row>
    <row r="830" spans="1:10" x14ac:dyDescent="0.2">
      <c r="A830" s="19">
        <v>844</v>
      </c>
      <c r="B830" s="17">
        <v>16</v>
      </c>
      <c r="C830" s="16">
        <v>10</v>
      </c>
      <c r="D830" s="16">
        <v>1998</v>
      </c>
      <c r="E830" s="25">
        <v>36084</v>
      </c>
      <c r="F830" s="24" t="s">
        <v>828</v>
      </c>
      <c r="G830" s="23">
        <v>89824024.390243918</v>
      </c>
      <c r="H830" s="23">
        <v>70138427.741475612</v>
      </c>
      <c r="I830" s="23">
        <v>102305068.08806708</v>
      </c>
      <c r="J830" s="23">
        <f t="shared" si="12"/>
        <v>12481043.697823167</v>
      </c>
    </row>
    <row r="831" spans="1:10" x14ac:dyDescent="0.2">
      <c r="A831" s="19">
        <v>845</v>
      </c>
      <c r="B831" s="17">
        <v>11</v>
      </c>
      <c r="C831" s="16">
        <v>1</v>
      </c>
      <c r="D831" s="16">
        <v>2013</v>
      </c>
      <c r="E831" s="25">
        <v>41285</v>
      </c>
      <c r="F831" s="24" t="s">
        <v>829</v>
      </c>
      <c r="G831" s="23">
        <v>63970557.582073994</v>
      </c>
      <c r="H831" s="23">
        <v>49045056.903148338</v>
      </c>
      <c r="I831" s="23">
        <v>110989880.16179</v>
      </c>
      <c r="J831" s="23">
        <f t="shared" si="12"/>
        <v>47019322.579716004</v>
      </c>
    </row>
    <row r="832" spans="1:10" x14ac:dyDescent="0.2">
      <c r="A832" s="19">
        <v>846</v>
      </c>
      <c r="B832" s="17">
        <v>7</v>
      </c>
      <c r="C832" s="16">
        <v>4</v>
      </c>
      <c r="D832" s="16">
        <v>2017</v>
      </c>
      <c r="E832" s="25">
        <v>42832</v>
      </c>
      <c r="F832" s="24" t="s">
        <v>830</v>
      </c>
      <c r="G832" s="23">
        <v>60244147.813711539</v>
      </c>
      <c r="H832" s="23">
        <v>45194358.442680471</v>
      </c>
      <c r="I832" s="23">
        <v>198061626.37256876</v>
      </c>
      <c r="J832" s="23">
        <f t="shared" si="12"/>
        <v>137817478.5588572</v>
      </c>
    </row>
    <row r="833" spans="1:10" x14ac:dyDescent="0.2">
      <c r="A833" s="19">
        <v>847</v>
      </c>
      <c r="B833" s="17">
        <v>19</v>
      </c>
      <c r="C833" s="16">
        <v>6</v>
      </c>
      <c r="D833" s="16">
        <v>2009</v>
      </c>
      <c r="E833" s="25">
        <v>39983</v>
      </c>
      <c r="F833" s="24" t="s">
        <v>831</v>
      </c>
      <c r="G833" s="23">
        <v>68296792.200025037</v>
      </c>
      <c r="H833" s="23">
        <v>49329952.306291811</v>
      </c>
      <c r="I833" s="23">
        <v>65570296.607850052</v>
      </c>
      <c r="J833" s="23">
        <f t="shared" si="12"/>
        <v>-2726495.5921749845</v>
      </c>
    </row>
    <row r="834" spans="1:10" x14ac:dyDescent="0.2">
      <c r="A834" s="19">
        <v>848</v>
      </c>
      <c r="B834" s="17">
        <v>29</v>
      </c>
      <c r="C834" s="16">
        <v>1</v>
      </c>
      <c r="D834" s="16">
        <v>2010</v>
      </c>
      <c r="E834" s="25">
        <v>40207</v>
      </c>
      <c r="F834" s="24" t="s">
        <v>832</v>
      </c>
      <c r="G834" s="23">
        <v>67983496.933364719</v>
      </c>
      <c r="H834" s="23">
        <v>49077161.799784943</v>
      </c>
      <c r="I834" s="23">
        <v>93831339.14200668</v>
      </c>
      <c r="J834" s="23">
        <f t="shared" si="12"/>
        <v>25847842.208641961</v>
      </c>
    </row>
    <row r="835" spans="1:10" x14ac:dyDescent="0.2">
      <c r="A835" s="19">
        <v>849</v>
      </c>
      <c r="B835" s="17">
        <v>13</v>
      </c>
      <c r="C835" s="16">
        <v>12</v>
      </c>
      <c r="D835" s="16">
        <v>2002</v>
      </c>
      <c r="E835" s="25">
        <v>37603</v>
      </c>
      <c r="F835" s="24" t="s">
        <v>833</v>
      </c>
      <c r="G835" s="23">
        <v>81432504.145936981</v>
      </c>
      <c r="H835" s="23">
        <v>58705247.337042563</v>
      </c>
      <c r="I835" s="23">
        <v>91357533.03866224</v>
      </c>
      <c r="J835" s="23">
        <f t="shared" ref="J835:J898" si="13">I835-G835</f>
        <v>9925028.8927252591</v>
      </c>
    </row>
    <row r="836" spans="1:10" x14ac:dyDescent="0.2">
      <c r="A836" s="19">
        <v>850</v>
      </c>
      <c r="B836" s="17">
        <v>19</v>
      </c>
      <c r="C836" s="16">
        <v>2</v>
      </c>
      <c r="D836" s="16">
        <v>2002</v>
      </c>
      <c r="E836" s="25">
        <v>37306</v>
      </c>
      <c r="F836" s="24" t="s">
        <v>834</v>
      </c>
      <c r="G836" s="23">
        <v>82852305.961754769</v>
      </c>
      <c r="H836" s="23">
        <v>59463075.133059613</v>
      </c>
      <c r="I836" s="23">
        <v>113438868.27883576</v>
      </c>
      <c r="J836" s="23">
        <f t="shared" si="13"/>
        <v>30586562.317080989</v>
      </c>
    </row>
    <row r="837" spans="1:10" x14ac:dyDescent="0.2">
      <c r="A837" s="19">
        <v>851</v>
      </c>
      <c r="B837" s="17">
        <v>20</v>
      </c>
      <c r="C837" s="16">
        <v>11</v>
      </c>
      <c r="D837" s="16">
        <v>2009</v>
      </c>
      <c r="E837" s="25">
        <v>40137</v>
      </c>
      <c r="F837" s="24" t="s">
        <v>835</v>
      </c>
      <c r="G837" s="23">
        <v>68095687.144640133</v>
      </c>
      <c r="H837" s="23">
        <v>47887225.152036235</v>
      </c>
      <c r="I837" s="23">
        <v>123702753.51383072</v>
      </c>
      <c r="J837" s="23">
        <f t="shared" si="13"/>
        <v>55607066.369190589</v>
      </c>
    </row>
    <row r="838" spans="1:10" x14ac:dyDescent="0.2">
      <c r="A838" s="19">
        <v>852</v>
      </c>
      <c r="B838" s="17">
        <v>20</v>
      </c>
      <c r="C838" s="16">
        <v>3</v>
      </c>
      <c r="D838" s="16">
        <v>2009</v>
      </c>
      <c r="E838" s="25">
        <v>39892</v>
      </c>
      <c r="F838" s="24" t="s">
        <v>836</v>
      </c>
      <c r="G838" s="23">
        <v>69254897.536070406</v>
      </c>
      <c r="H838" s="23">
        <v>46831113.968731932</v>
      </c>
      <c r="I838" s="23">
        <v>93585950.593317628</v>
      </c>
      <c r="J838" s="23">
        <f t="shared" si="13"/>
        <v>24331053.057247221</v>
      </c>
    </row>
    <row r="839" spans="1:10" x14ac:dyDescent="0.2">
      <c r="A839" s="19">
        <v>853</v>
      </c>
      <c r="B839" s="17">
        <v>12</v>
      </c>
      <c r="C839" s="16">
        <v>9</v>
      </c>
      <c r="D839" s="16">
        <v>2008</v>
      </c>
      <c r="E839" s="25">
        <v>39703</v>
      </c>
      <c r="F839" s="24" t="s">
        <v>837</v>
      </c>
      <c r="G839" s="23">
        <v>67332196.742891356</v>
      </c>
      <c r="H839" s="23">
        <v>44979489.730874881</v>
      </c>
      <c r="I839" s="23">
        <v>88072095.64632535</v>
      </c>
      <c r="J839" s="23">
        <f t="shared" si="13"/>
        <v>20739898.903433993</v>
      </c>
    </row>
    <row r="840" spans="1:10" x14ac:dyDescent="0.2">
      <c r="A840" s="19">
        <v>854</v>
      </c>
      <c r="B840" s="17">
        <v>11</v>
      </c>
      <c r="C840" s="16">
        <v>12</v>
      </c>
      <c r="D840" s="16">
        <v>2009</v>
      </c>
      <c r="E840" s="25">
        <v>40158</v>
      </c>
      <c r="F840" s="24" t="s">
        <v>838</v>
      </c>
      <c r="G840" s="23">
        <v>68215828.737340763</v>
      </c>
      <c r="H840" s="23">
        <v>42625074.429221712</v>
      </c>
      <c r="I840" s="23">
        <v>141563774.16292274</v>
      </c>
      <c r="J840" s="23">
        <f t="shared" si="13"/>
        <v>73347945.425581977</v>
      </c>
    </row>
    <row r="841" spans="1:10" x14ac:dyDescent="0.2">
      <c r="A841" s="19">
        <v>855</v>
      </c>
      <c r="B841" s="17">
        <v>17</v>
      </c>
      <c r="C841" s="16">
        <v>4</v>
      </c>
      <c r="D841" s="16">
        <v>2009</v>
      </c>
      <c r="E841" s="25">
        <v>39920</v>
      </c>
      <c r="F841" s="24" t="s">
        <v>839</v>
      </c>
      <c r="G841" s="23">
        <v>69082442.318514347</v>
      </c>
      <c r="H841" s="23">
        <v>42621512.350614332</v>
      </c>
      <c r="I841" s="23">
        <v>102279100.38918589</v>
      </c>
      <c r="J841" s="23">
        <f t="shared" si="13"/>
        <v>33196658.070671543</v>
      </c>
    </row>
    <row r="842" spans="1:10" x14ac:dyDescent="0.2">
      <c r="A842" s="19">
        <v>856</v>
      </c>
      <c r="B842" s="17">
        <v>12</v>
      </c>
      <c r="C842" s="16">
        <v>2</v>
      </c>
      <c r="D842" s="16">
        <v>1999</v>
      </c>
      <c r="E842" s="25">
        <v>36203</v>
      </c>
      <c r="F842" s="24" t="s">
        <v>840</v>
      </c>
      <c r="G842" s="23">
        <v>89551003.039513677</v>
      </c>
      <c r="H842" s="23">
        <v>54999391.777623102</v>
      </c>
      <c r="I842" s="23">
        <v>54999391.777623102</v>
      </c>
      <c r="J842" s="23">
        <f t="shared" si="13"/>
        <v>-34551611.261890575</v>
      </c>
    </row>
    <row r="843" spans="1:10" x14ac:dyDescent="0.2">
      <c r="A843" s="19">
        <v>857</v>
      </c>
      <c r="B843" s="17">
        <v>21</v>
      </c>
      <c r="C843" s="16">
        <v>4</v>
      </c>
      <c r="D843" s="16">
        <v>2006</v>
      </c>
      <c r="E843" s="25">
        <v>38828</v>
      </c>
      <c r="F843" s="24" t="s">
        <v>841</v>
      </c>
      <c r="G843" s="23">
        <v>73107394.540942937</v>
      </c>
      <c r="H843" s="23">
        <v>44206453.829990074</v>
      </c>
      <c r="I843" s="23">
        <v>95137938.693513647</v>
      </c>
      <c r="J843" s="23">
        <f t="shared" si="13"/>
        <v>22030544.15257071</v>
      </c>
    </row>
    <row r="844" spans="1:10" x14ac:dyDescent="0.2">
      <c r="A844" s="19">
        <v>858</v>
      </c>
      <c r="B844" s="17">
        <v>21</v>
      </c>
      <c r="C844" s="16">
        <v>9</v>
      </c>
      <c r="D844" s="16">
        <v>2012</v>
      </c>
      <c r="E844" s="25">
        <v>41173</v>
      </c>
      <c r="F844" s="24" t="s">
        <v>842</v>
      </c>
      <c r="G844" s="23">
        <v>63659007.722324729</v>
      </c>
      <c r="H844" s="23">
        <v>37944096.907625951</v>
      </c>
      <c r="I844" s="23">
        <v>50735075.865669571</v>
      </c>
      <c r="J844" s="23">
        <f t="shared" si="13"/>
        <v>-12923931.856655158</v>
      </c>
    </row>
    <row r="845" spans="1:10" x14ac:dyDescent="0.2">
      <c r="A845" s="19">
        <v>859</v>
      </c>
      <c r="B845" s="17">
        <v>10</v>
      </c>
      <c r="C845" s="16">
        <v>10</v>
      </c>
      <c r="D845" s="16">
        <v>2003</v>
      </c>
      <c r="E845" s="25">
        <v>37904</v>
      </c>
      <c r="F845" s="24" t="s">
        <v>843</v>
      </c>
      <c r="G845" s="23">
        <v>79627783.783783779</v>
      </c>
      <c r="H845" s="23">
        <v>46884345.399632432</v>
      </c>
      <c r="I845" s="23">
        <v>161017502.15638921</v>
      </c>
      <c r="J845" s="23">
        <f t="shared" si="13"/>
        <v>81389718.372605428</v>
      </c>
    </row>
    <row r="846" spans="1:10" x14ac:dyDescent="0.2">
      <c r="A846" s="19">
        <v>860</v>
      </c>
      <c r="B846" s="17">
        <v>10</v>
      </c>
      <c r="C846" s="16">
        <v>1</v>
      </c>
      <c r="D846" s="16">
        <v>1997</v>
      </c>
      <c r="E846" s="25">
        <v>35440</v>
      </c>
      <c r="F846" s="24" t="s">
        <v>844</v>
      </c>
      <c r="G846" s="23">
        <v>92590446.260213703</v>
      </c>
      <c r="H846" s="23">
        <v>52400958.136719048</v>
      </c>
      <c r="I846" s="23">
        <v>52400958.136719048</v>
      </c>
      <c r="J846" s="23">
        <f t="shared" si="13"/>
        <v>-40189488.123494655</v>
      </c>
    </row>
    <row r="847" spans="1:10" x14ac:dyDescent="0.2">
      <c r="A847" s="19">
        <v>861</v>
      </c>
      <c r="B847" s="17">
        <v>3</v>
      </c>
      <c r="C847" s="16">
        <v>4</v>
      </c>
      <c r="D847" s="16">
        <v>1998</v>
      </c>
      <c r="E847" s="25">
        <v>35888</v>
      </c>
      <c r="F847" s="24" t="s">
        <v>845</v>
      </c>
      <c r="G847" s="23">
        <v>90653169.230769247</v>
      </c>
      <c r="H847" s="23">
        <v>49834059.626510777</v>
      </c>
      <c r="I847" s="23">
        <v>49834059.626510777</v>
      </c>
      <c r="J847" s="23">
        <f t="shared" si="13"/>
        <v>-40819109.60425847</v>
      </c>
    </row>
    <row r="848" spans="1:10" x14ac:dyDescent="0.2">
      <c r="A848" s="19">
        <v>862</v>
      </c>
      <c r="B848" s="17">
        <v>15</v>
      </c>
      <c r="C848" s="16">
        <v>9</v>
      </c>
      <c r="D848" s="16">
        <v>2000</v>
      </c>
      <c r="E848" s="25">
        <v>36784</v>
      </c>
      <c r="F848" s="24" t="s">
        <v>846</v>
      </c>
      <c r="G848" s="23">
        <v>84807944.732297063</v>
      </c>
      <c r="H848" s="23">
        <v>45969230.516338512</v>
      </c>
      <c r="I848" s="23">
        <v>66957555.80385147</v>
      </c>
      <c r="J848" s="23">
        <f t="shared" si="13"/>
        <v>-17850388.928445593</v>
      </c>
    </row>
    <row r="849" spans="1:10" x14ac:dyDescent="0.2">
      <c r="A849" s="19">
        <v>863</v>
      </c>
      <c r="B849" s="17">
        <v>6</v>
      </c>
      <c r="C849" s="16">
        <v>12</v>
      </c>
      <c r="D849" s="16">
        <v>2002</v>
      </c>
      <c r="E849" s="25">
        <v>37596</v>
      </c>
      <c r="F849" s="24" t="s">
        <v>847</v>
      </c>
      <c r="G849" s="23">
        <v>81432504.145936981</v>
      </c>
      <c r="H849" s="23">
        <v>43596586.247822002</v>
      </c>
      <c r="I849" s="23">
        <v>74639346.290121615</v>
      </c>
      <c r="J849" s="23">
        <f t="shared" si="13"/>
        <v>-6793157.8558153659</v>
      </c>
    </row>
    <row r="850" spans="1:10" x14ac:dyDescent="0.2">
      <c r="A850" s="19">
        <v>864</v>
      </c>
      <c r="B850" s="17">
        <v>24</v>
      </c>
      <c r="C850" s="16">
        <v>4</v>
      </c>
      <c r="D850" s="16">
        <v>2009</v>
      </c>
      <c r="E850" s="25">
        <v>39927</v>
      </c>
      <c r="F850" s="24" t="s">
        <v>848</v>
      </c>
      <c r="G850" s="23">
        <v>69082442.318514347</v>
      </c>
      <c r="H850" s="23">
        <v>36521766.422819354</v>
      </c>
      <c r="I850" s="23">
        <v>44200125.602401048</v>
      </c>
      <c r="J850" s="23">
        <f t="shared" si="13"/>
        <v>-24882316.716113299</v>
      </c>
    </row>
    <row r="851" spans="1:10" x14ac:dyDescent="0.2">
      <c r="A851" s="19">
        <v>865</v>
      </c>
      <c r="B851" s="17">
        <v>21</v>
      </c>
      <c r="C851" s="16">
        <v>8</v>
      </c>
      <c r="D851" s="16">
        <v>2013</v>
      </c>
      <c r="E851" s="25">
        <v>41507</v>
      </c>
      <c r="F851" s="24" t="s">
        <v>849</v>
      </c>
      <c r="G851" s="23">
        <v>62986698.136199802</v>
      </c>
      <c r="H851" s="23">
        <v>32716782.746909704</v>
      </c>
      <c r="I851" s="23">
        <v>79747003.956237689</v>
      </c>
      <c r="J851" s="23">
        <f t="shared" si="13"/>
        <v>16760305.820037887</v>
      </c>
    </row>
    <row r="852" spans="1:10" x14ac:dyDescent="0.2">
      <c r="A852" s="19">
        <v>866</v>
      </c>
      <c r="B852" s="17">
        <v>3</v>
      </c>
      <c r="C852" s="16">
        <v>11</v>
      </c>
      <c r="D852" s="16">
        <v>2000</v>
      </c>
      <c r="E852" s="25">
        <v>36833</v>
      </c>
      <c r="F852" s="24" t="s">
        <v>850</v>
      </c>
      <c r="G852" s="23">
        <v>84613095.921883985</v>
      </c>
      <c r="H852" s="23">
        <v>43286969.774916716</v>
      </c>
      <c r="I852" s="23">
        <v>55330599.007662266</v>
      </c>
      <c r="J852" s="23">
        <f t="shared" si="13"/>
        <v>-29282496.914221719</v>
      </c>
    </row>
    <row r="853" spans="1:10" x14ac:dyDescent="0.2">
      <c r="A853" s="19">
        <v>867</v>
      </c>
      <c r="B853" s="17">
        <v>22</v>
      </c>
      <c r="C853" s="16">
        <v>2</v>
      </c>
      <c r="D853" s="16">
        <v>2002</v>
      </c>
      <c r="E853" s="25">
        <v>37309</v>
      </c>
      <c r="F853" s="24" t="s">
        <v>851</v>
      </c>
      <c r="G853" s="23">
        <v>82852305.961754769</v>
      </c>
      <c r="H853" s="23">
        <v>41514259.50390888</v>
      </c>
      <c r="I853" s="23">
        <v>41514259.50390888</v>
      </c>
      <c r="J853" s="23">
        <f t="shared" si="13"/>
        <v>-41338046.457845889</v>
      </c>
    </row>
    <row r="854" spans="1:10" x14ac:dyDescent="0.2">
      <c r="A854" s="19">
        <v>868</v>
      </c>
      <c r="B854" s="17">
        <v>13</v>
      </c>
      <c r="C854" s="16">
        <v>5</v>
      </c>
      <c r="D854" s="16">
        <v>2011</v>
      </c>
      <c r="E854" s="25">
        <v>40676</v>
      </c>
      <c r="F854" s="24" t="s">
        <v>852</v>
      </c>
      <c r="G854" s="23">
        <v>65192420.031509444</v>
      </c>
      <c r="H854" s="23">
        <v>31658119.341549981</v>
      </c>
      <c r="I854" s="23">
        <v>91436743.505576104</v>
      </c>
      <c r="J854" s="23">
        <f t="shared" si="13"/>
        <v>26244323.47406666</v>
      </c>
    </row>
    <row r="855" spans="1:10" x14ac:dyDescent="0.2">
      <c r="A855" s="19">
        <v>869</v>
      </c>
      <c r="B855" s="17">
        <v>16</v>
      </c>
      <c r="C855" s="16">
        <v>6</v>
      </c>
      <c r="D855" s="16">
        <v>2006</v>
      </c>
      <c r="E855" s="25">
        <v>38884</v>
      </c>
      <c r="F855" s="24" t="s">
        <v>853</v>
      </c>
      <c r="G855" s="23">
        <v>72602957.121734843</v>
      </c>
      <c r="H855" s="23">
        <v>34397764.892523408</v>
      </c>
      <c r="I855" s="23">
        <v>179069594.84271562</v>
      </c>
      <c r="J855" s="23">
        <f t="shared" si="13"/>
        <v>106466637.72098078</v>
      </c>
    </row>
    <row r="856" spans="1:10" x14ac:dyDescent="0.2">
      <c r="A856" s="19">
        <v>870</v>
      </c>
      <c r="B856" s="17">
        <v>29</v>
      </c>
      <c r="C856" s="16">
        <v>4</v>
      </c>
      <c r="D856" s="16">
        <v>2005</v>
      </c>
      <c r="E856" s="25">
        <v>38471</v>
      </c>
      <c r="F856" s="24" t="s">
        <v>854</v>
      </c>
      <c r="G856" s="23">
        <v>75699588.900308326</v>
      </c>
      <c r="H856" s="23">
        <v>33905760.075580679</v>
      </c>
      <c r="I856" s="23">
        <v>89671123.898807809</v>
      </c>
      <c r="J856" s="23">
        <f t="shared" si="13"/>
        <v>13971534.998499483</v>
      </c>
    </row>
    <row r="857" spans="1:10" x14ac:dyDescent="0.2">
      <c r="A857" s="19">
        <v>871</v>
      </c>
      <c r="B857" s="17">
        <v>15</v>
      </c>
      <c r="C857" s="16">
        <v>8</v>
      </c>
      <c r="D857" s="16">
        <v>1997</v>
      </c>
      <c r="E857" s="25">
        <v>35657</v>
      </c>
      <c r="F857" s="24" t="s">
        <v>855</v>
      </c>
      <c r="G857" s="23">
        <v>91611567.164179102</v>
      </c>
      <c r="H857" s="23">
        <v>40726291.682823382</v>
      </c>
      <c r="I857" s="23">
        <v>40726291.682823382</v>
      </c>
      <c r="J857" s="23">
        <f t="shared" si="13"/>
        <v>-50885275.481355719</v>
      </c>
    </row>
    <row r="858" spans="1:10" x14ac:dyDescent="0.2">
      <c r="A858" s="19">
        <v>872</v>
      </c>
      <c r="B858" s="17">
        <v>2</v>
      </c>
      <c r="C858" s="16">
        <v>7</v>
      </c>
      <c r="D858" s="16">
        <v>2003</v>
      </c>
      <c r="E858" s="25">
        <v>37804</v>
      </c>
      <c r="F858" s="24" t="s">
        <v>856</v>
      </c>
      <c r="G858" s="23">
        <v>80104078.303425774</v>
      </c>
      <c r="H858" s="23">
        <v>35357208.545883633</v>
      </c>
      <c r="I858" s="23">
        <v>107830615.07230017</v>
      </c>
      <c r="J858" s="23">
        <f t="shared" si="13"/>
        <v>27726536.768874392</v>
      </c>
    </row>
    <row r="859" spans="1:10" x14ac:dyDescent="0.2">
      <c r="A859" s="19">
        <v>873</v>
      </c>
      <c r="B859" s="17">
        <v>8</v>
      </c>
      <c r="C859" s="16">
        <v>7</v>
      </c>
      <c r="D859" s="16">
        <v>2005</v>
      </c>
      <c r="E859" s="25">
        <v>38541</v>
      </c>
      <c r="F859" s="24" t="s">
        <v>857</v>
      </c>
      <c r="G859" s="23">
        <v>75389662.231320366</v>
      </c>
      <c r="H859" s="23">
        <v>32006797.954283521</v>
      </c>
      <c r="I859" s="23">
        <v>62162662.846811667</v>
      </c>
      <c r="J859" s="23">
        <f t="shared" si="13"/>
        <v>-13226999.384508699</v>
      </c>
    </row>
    <row r="860" spans="1:10" x14ac:dyDescent="0.2">
      <c r="A860" s="19">
        <v>874</v>
      </c>
      <c r="B860" s="17">
        <v>14</v>
      </c>
      <c r="C860" s="16">
        <v>8</v>
      </c>
      <c r="D860" s="16">
        <v>1998</v>
      </c>
      <c r="E860" s="25">
        <v>36021</v>
      </c>
      <c r="F860" s="24" t="s">
        <v>5426</v>
      </c>
      <c r="G860" s="23">
        <v>90153855.56915544</v>
      </c>
      <c r="H860" s="23">
        <v>35138090.274810284</v>
      </c>
      <c r="I860" s="23">
        <v>73002709.613855571</v>
      </c>
      <c r="J860" s="23">
        <f t="shared" si="13"/>
        <v>-17151145.955299869</v>
      </c>
    </row>
    <row r="861" spans="1:10" x14ac:dyDescent="0.2">
      <c r="A861" s="19">
        <v>875</v>
      </c>
      <c r="B861" s="17">
        <v>15</v>
      </c>
      <c r="C861" s="16">
        <v>9</v>
      </c>
      <c r="D861" s="16">
        <v>2006</v>
      </c>
      <c r="E861" s="25">
        <v>38975</v>
      </c>
      <c r="F861" s="24" t="s">
        <v>858</v>
      </c>
      <c r="G861" s="23">
        <v>72602957.121734843</v>
      </c>
      <c r="H861" s="23">
        <v>27435221.167801872</v>
      </c>
      <c r="I861" s="23">
        <v>59581041.988541149</v>
      </c>
      <c r="J861" s="23">
        <f t="shared" si="13"/>
        <v>-13021915.133193694</v>
      </c>
    </row>
    <row r="862" spans="1:10" x14ac:dyDescent="0.2">
      <c r="A862" s="19">
        <v>876</v>
      </c>
      <c r="B862" s="17">
        <v>26</v>
      </c>
      <c r="C862" s="16">
        <v>3</v>
      </c>
      <c r="D862" s="16">
        <v>1999</v>
      </c>
      <c r="E862" s="25">
        <v>36245</v>
      </c>
      <c r="F862" s="24" t="s">
        <v>859</v>
      </c>
      <c r="G862" s="23">
        <v>89279636.36363636</v>
      </c>
      <c r="H862" s="23">
        <v>33492792.815703031</v>
      </c>
      <c r="I862" s="23">
        <v>52555483.173278786</v>
      </c>
      <c r="J862" s="23">
        <f t="shared" si="13"/>
        <v>-36724153.190357573</v>
      </c>
    </row>
    <row r="863" spans="1:10" x14ac:dyDescent="0.2">
      <c r="A863" s="19">
        <v>877</v>
      </c>
      <c r="B863" s="17">
        <v>25</v>
      </c>
      <c r="C863" s="16">
        <v>12</v>
      </c>
      <c r="D863" s="16">
        <v>2008</v>
      </c>
      <c r="E863" s="25">
        <v>39807</v>
      </c>
      <c r="F863" s="24" t="s">
        <v>860</v>
      </c>
      <c r="G863" s="23">
        <v>70072207.317769289</v>
      </c>
      <c r="H863" s="23">
        <v>23131055.195178568</v>
      </c>
      <c r="I863" s="23">
        <v>45554161.536864743</v>
      </c>
      <c r="J863" s="23">
        <f t="shared" si="13"/>
        <v>-24518045.780904546</v>
      </c>
    </row>
    <row r="864" spans="1:10" x14ac:dyDescent="0.2">
      <c r="A864" s="19">
        <v>878</v>
      </c>
      <c r="B864" s="17">
        <v>19</v>
      </c>
      <c r="C864" s="16">
        <v>10</v>
      </c>
      <c r="D864" s="16">
        <v>2001</v>
      </c>
      <c r="E864" s="25">
        <v>37183</v>
      </c>
      <c r="F864" s="24" t="s">
        <v>861</v>
      </c>
      <c r="G864" s="23">
        <v>82898930.782217234</v>
      </c>
      <c r="H864" s="23">
        <v>25157169.963320207</v>
      </c>
      <c r="I864" s="23">
        <v>28381371.894721445</v>
      </c>
      <c r="J864" s="23">
        <f t="shared" si="13"/>
        <v>-54517558.887495786</v>
      </c>
    </row>
    <row r="865" spans="1:10" x14ac:dyDescent="0.2">
      <c r="A865" s="19">
        <v>879</v>
      </c>
      <c r="B865" s="17">
        <v>23</v>
      </c>
      <c r="C865" s="16">
        <v>1</v>
      </c>
      <c r="D865" s="16">
        <v>2009</v>
      </c>
      <c r="E865" s="25">
        <v>39836</v>
      </c>
      <c r="F865" s="24" t="s">
        <v>862</v>
      </c>
      <c r="G865" s="23">
        <v>69768545.488128901</v>
      </c>
      <c r="H865" s="23">
        <v>20120578.740739688</v>
      </c>
      <c r="I865" s="23">
        <v>77508130.706781656</v>
      </c>
      <c r="J865" s="23">
        <f t="shared" si="13"/>
        <v>7739585.218652755</v>
      </c>
    </row>
    <row r="866" spans="1:10" x14ac:dyDescent="0.2">
      <c r="A866" s="19">
        <v>880</v>
      </c>
      <c r="B866" s="17">
        <v>14</v>
      </c>
      <c r="C866" s="16">
        <v>1</v>
      </c>
      <c r="D866" s="16">
        <v>2000</v>
      </c>
      <c r="E866" s="25">
        <v>36539</v>
      </c>
      <c r="F866" s="24" t="s">
        <v>863</v>
      </c>
      <c r="G866" s="23">
        <v>87269786.729857817</v>
      </c>
      <c r="H866" s="23">
        <v>20681292.965</v>
      </c>
      <c r="I866" s="23">
        <v>21550537.857736968</v>
      </c>
      <c r="J866" s="23">
        <f t="shared" si="13"/>
        <v>-65719248.87212085</v>
      </c>
    </row>
    <row r="867" spans="1:10" x14ac:dyDescent="0.2">
      <c r="A867" s="19">
        <v>881</v>
      </c>
      <c r="B867" s="17">
        <v>22</v>
      </c>
      <c r="C867" s="16">
        <v>9</v>
      </c>
      <c r="D867" s="16">
        <v>2006</v>
      </c>
      <c r="E867" s="25">
        <v>38982</v>
      </c>
      <c r="F867" s="24" t="s">
        <v>864</v>
      </c>
      <c r="G867" s="23">
        <v>72602957.121734843</v>
      </c>
      <c r="H867" s="23">
        <v>15840307.476441596</v>
      </c>
      <c r="I867" s="23">
        <v>17928548.820606209</v>
      </c>
      <c r="J867" s="23">
        <f t="shared" si="13"/>
        <v>-54674408.301128633</v>
      </c>
    </row>
    <row r="868" spans="1:10" x14ac:dyDescent="0.2">
      <c r="A868" s="19">
        <v>882</v>
      </c>
      <c r="B868" s="17">
        <v>14</v>
      </c>
      <c r="C868" s="16">
        <v>2</v>
      </c>
      <c r="D868" s="16">
        <v>2014</v>
      </c>
      <c r="E868" s="25">
        <v>41684</v>
      </c>
      <c r="F868" s="24" t="s">
        <v>865</v>
      </c>
      <c r="G868" s="23">
        <v>62744174.358231708</v>
      </c>
      <c r="H868" s="23">
        <v>13176518.180299938</v>
      </c>
      <c r="I868" s="23">
        <v>23496250.181147534</v>
      </c>
      <c r="J868" s="23">
        <f t="shared" si="13"/>
        <v>-39247924.177084178</v>
      </c>
    </row>
    <row r="869" spans="1:10" x14ac:dyDescent="0.2">
      <c r="A869" s="19">
        <v>883</v>
      </c>
      <c r="B869" s="17">
        <v>9</v>
      </c>
      <c r="C869" s="16">
        <v>10</v>
      </c>
      <c r="D869" s="16">
        <v>1998</v>
      </c>
      <c r="E869" s="25">
        <v>36077</v>
      </c>
      <c r="F869" s="24" t="s">
        <v>866</v>
      </c>
      <c r="G869" s="23">
        <v>89824024.390243918</v>
      </c>
      <c r="H869" s="23">
        <v>18069178.897323173</v>
      </c>
      <c r="I869" s="23">
        <v>18069178.897323173</v>
      </c>
      <c r="J869" s="23">
        <f t="shared" si="13"/>
        <v>-71754845.492920741</v>
      </c>
    </row>
    <row r="870" spans="1:10" x14ac:dyDescent="0.2">
      <c r="A870" s="19">
        <v>884</v>
      </c>
      <c r="B870" s="17">
        <v>11</v>
      </c>
      <c r="C870" s="16">
        <v>7</v>
      </c>
      <c r="D870" s="16">
        <v>2008</v>
      </c>
      <c r="E870" s="25">
        <v>39640</v>
      </c>
      <c r="F870" s="24" t="s">
        <v>867</v>
      </c>
      <c r="G870" s="23">
        <v>66970686.112272918</v>
      </c>
      <c r="H870" s="23">
        <v>13174533.645623829</v>
      </c>
      <c r="I870" s="23">
        <v>56533088.143123426</v>
      </c>
      <c r="J870" s="23">
        <f t="shared" si="13"/>
        <v>-10437597.969149493</v>
      </c>
    </row>
    <row r="871" spans="1:10" x14ac:dyDescent="0.2">
      <c r="A871" s="19">
        <v>885</v>
      </c>
      <c r="B871" s="17">
        <v>12</v>
      </c>
      <c r="C871" s="16">
        <v>8</v>
      </c>
      <c r="D871" s="16">
        <v>2005</v>
      </c>
      <c r="E871" s="25">
        <v>38576</v>
      </c>
      <c r="F871" s="24" t="s">
        <v>868</v>
      </c>
      <c r="G871" s="23">
        <v>75005804.480651721</v>
      </c>
      <c r="H871" s="23">
        <v>12709111.021069245</v>
      </c>
      <c r="I871" s="23">
        <v>13247362.674796334</v>
      </c>
      <c r="J871" s="23">
        <f t="shared" si="13"/>
        <v>-61758441.805855386</v>
      </c>
    </row>
    <row r="872" spans="1:10" x14ac:dyDescent="0.2">
      <c r="A872" s="19">
        <v>886</v>
      </c>
      <c r="B872" s="17">
        <v>24</v>
      </c>
      <c r="C872" s="16">
        <v>2</v>
      </c>
      <c r="D872" s="16">
        <v>2017</v>
      </c>
      <c r="E872" s="25">
        <v>42790</v>
      </c>
      <c r="F872" s="24" t="s">
        <v>869</v>
      </c>
      <c r="G872" s="23">
        <v>60471915.370500363</v>
      </c>
      <c r="H872" s="23">
        <v>9494641.0075984299</v>
      </c>
      <c r="I872" s="23">
        <v>20994383.580555249</v>
      </c>
      <c r="J872" s="23">
        <f t="shared" si="13"/>
        <v>-39477531.789945111</v>
      </c>
    </row>
    <row r="873" spans="1:10" x14ac:dyDescent="0.2">
      <c r="A873" s="19">
        <v>887</v>
      </c>
      <c r="B873" s="17">
        <v>23</v>
      </c>
      <c r="C873" s="16">
        <v>1</v>
      </c>
      <c r="D873" s="16">
        <v>2015</v>
      </c>
      <c r="E873" s="25">
        <v>42027</v>
      </c>
      <c r="F873" s="24" t="s">
        <v>870</v>
      </c>
      <c r="G873" s="23">
        <v>63032515.072291374</v>
      </c>
      <c r="H873" s="23">
        <v>8085111.3725562356</v>
      </c>
      <c r="I873" s="23">
        <v>31932412.908239808</v>
      </c>
      <c r="J873" s="23">
        <f t="shared" si="13"/>
        <v>-31100102.164051566</v>
      </c>
    </row>
    <row r="874" spans="1:10" x14ac:dyDescent="0.2">
      <c r="A874" s="19">
        <v>888</v>
      </c>
      <c r="B874" s="17">
        <v>11</v>
      </c>
      <c r="C874" s="16">
        <v>1</v>
      </c>
      <c r="D874" s="16">
        <v>2008</v>
      </c>
      <c r="E874" s="25">
        <v>39458</v>
      </c>
      <c r="F874" s="24" t="s">
        <v>871</v>
      </c>
      <c r="G874" s="23">
        <v>69789368.959636152</v>
      </c>
      <c r="H874" s="23">
        <v>5554833.6434716694</v>
      </c>
      <c r="I874" s="23">
        <v>15392301.218400607</v>
      </c>
      <c r="J874" s="23">
        <f t="shared" si="13"/>
        <v>-54397067.741235547</v>
      </c>
    </row>
    <row r="875" spans="1:10" x14ac:dyDescent="0.2">
      <c r="A875" s="19">
        <v>889</v>
      </c>
      <c r="B875" s="17">
        <v>24</v>
      </c>
      <c r="C875" s="16">
        <v>10</v>
      </c>
      <c r="D875" s="16">
        <v>2003</v>
      </c>
      <c r="E875" s="25">
        <v>37918</v>
      </c>
      <c r="F875" s="24" t="s">
        <v>872</v>
      </c>
      <c r="G875" s="23">
        <v>79627783.783783779</v>
      </c>
      <c r="H875" s="23">
        <v>5874270.3413135139</v>
      </c>
      <c r="I875" s="23">
        <v>15165230.863297297</v>
      </c>
      <c r="J875" s="23">
        <f t="shared" si="13"/>
        <v>-64462552.92048648</v>
      </c>
    </row>
    <row r="876" spans="1:10" x14ac:dyDescent="0.2">
      <c r="A876" s="19">
        <v>890</v>
      </c>
      <c r="B876" s="17">
        <v>5</v>
      </c>
      <c r="C876" s="16">
        <v>2</v>
      </c>
      <c r="D876" s="16">
        <v>2016</v>
      </c>
      <c r="E876" s="25">
        <v>42405</v>
      </c>
      <c r="F876" s="24" t="s">
        <v>873</v>
      </c>
      <c r="G876" s="23">
        <v>62127611.118843079</v>
      </c>
      <c r="H876" s="23">
        <v>735158.09328964073</v>
      </c>
      <c r="I876" s="23">
        <v>200939853.47814739</v>
      </c>
      <c r="J876" s="23">
        <f t="shared" si="13"/>
        <v>138812242.35930431</v>
      </c>
    </row>
    <row r="877" spans="1:10" x14ac:dyDescent="0.2">
      <c r="A877" s="19">
        <v>891</v>
      </c>
      <c r="B877" s="17">
        <v>11</v>
      </c>
      <c r="C877" s="16">
        <v>12</v>
      </c>
      <c r="D877" s="16">
        <v>2015</v>
      </c>
      <c r="E877" s="25">
        <v>42349</v>
      </c>
      <c r="F877" s="24" t="s">
        <v>874</v>
      </c>
      <c r="G877" s="23">
        <v>62281534.721488215</v>
      </c>
      <c r="H877" s="23">
        <v>0</v>
      </c>
      <c r="I877" s="23">
        <v>0</v>
      </c>
      <c r="J877" s="23">
        <f t="shared" si="13"/>
        <v>-62281534.721488215</v>
      </c>
    </row>
    <row r="878" spans="1:10" x14ac:dyDescent="0.2">
      <c r="A878" s="19">
        <v>892</v>
      </c>
      <c r="B878" s="17">
        <v>12</v>
      </c>
      <c r="C878" s="16">
        <v>2</v>
      </c>
      <c r="D878" s="16">
        <v>2016</v>
      </c>
      <c r="E878" s="25">
        <v>42412</v>
      </c>
      <c r="F878" s="24" t="s">
        <v>875</v>
      </c>
      <c r="G878" s="23">
        <v>60056690.748214975</v>
      </c>
      <c r="H878" s="23">
        <v>375945263.62324399</v>
      </c>
      <c r="I878" s="23">
        <v>829433894.61151528</v>
      </c>
      <c r="J878" s="23">
        <f t="shared" si="13"/>
        <v>769377203.86330032</v>
      </c>
    </row>
    <row r="879" spans="1:10" x14ac:dyDescent="0.2">
      <c r="A879" s="19">
        <v>893</v>
      </c>
      <c r="B879" s="17">
        <v>25</v>
      </c>
      <c r="C879" s="16">
        <v>12</v>
      </c>
      <c r="D879" s="16">
        <v>2014</v>
      </c>
      <c r="E879" s="25">
        <v>41998</v>
      </c>
      <c r="F879" s="24" t="s">
        <v>876</v>
      </c>
      <c r="G879" s="23">
        <v>60644694.47898744</v>
      </c>
      <c r="H879" s="23">
        <v>366091497.56855696</v>
      </c>
      <c r="I879" s="23">
        <v>572283458.79711425</v>
      </c>
      <c r="J879" s="23">
        <f t="shared" si="13"/>
        <v>511638764.3181268</v>
      </c>
    </row>
    <row r="880" spans="1:10" x14ac:dyDescent="0.2">
      <c r="A880" s="19">
        <v>894</v>
      </c>
      <c r="B880" s="17">
        <v>16</v>
      </c>
      <c r="C880" s="16">
        <v>10</v>
      </c>
      <c r="D880" s="16">
        <v>2015</v>
      </c>
      <c r="E880" s="25">
        <v>42293</v>
      </c>
      <c r="F880" s="24" t="s">
        <v>877</v>
      </c>
      <c r="G880" s="23">
        <v>59873115.313785017</v>
      </c>
      <c r="H880" s="23">
        <v>82655308.481832176</v>
      </c>
      <c r="I880" s="23">
        <v>164037185.99700639</v>
      </c>
      <c r="J880" s="23">
        <f t="shared" si="13"/>
        <v>104164070.68322137</v>
      </c>
    </row>
    <row r="881" spans="1:10" x14ac:dyDescent="0.2">
      <c r="A881" s="19">
        <v>895</v>
      </c>
      <c r="B881" s="17">
        <v>25</v>
      </c>
      <c r="C881" s="16">
        <v>5</v>
      </c>
      <c r="D881" s="16">
        <v>1988</v>
      </c>
      <c r="E881" s="25">
        <v>32288</v>
      </c>
      <c r="F881" s="24" t="s">
        <v>878</v>
      </c>
      <c r="G881" s="23">
        <v>121192357.44680852</v>
      </c>
      <c r="H881" s="23">
        <v>112240026.35837448</v>
      </c>
      <c r="I881" s="23">
        <v>394325685.93284255</v>
      </c>
      <c r="J881" s="23">
        <f t="shared" si="13"/>
        <v>273133328.48603404</v>
      </c>
    </row>
    <row r="882" spans="1:10" x14ac:dyDescent="0.2">
      <c r="A882" s="19">
        <v>896</v>
      </c>
      <c r="B882" s="17">
        <v>15</v>
      </c>
      <c r="C882" s="16">
        <v>12</v>
      </c>
      <c r="D882" s="16">
        <v>1995</v>
      </c>
      <c r="E882" s="25">
        <v>35048</v>
      </c>
      <c r="F882" s="24" t="s">
        <v>879</v>
      </c>
      <c r="G882" s="23">
        <v>92769394.136807814</v>
      </c>
      <c r="H882" s="23">
        <v>85505101.124175891</v>
      </c>
      <c r="I882" s="23">
        <v>139314038.43648207</v>
      </c>
      <c r="J882" s="23">
        <f t="shared" si="13"/>
        <v>46544644.299674258</v>
      </c>
    </row>
    <row r="883" spans="1:10" x14ac:dyDescent="0.2">
      <c r="A883" s="19">
        <v>897</v>
      </c>
      <c r="B883" s="17">
        <v>20</v>
      </c>
      <c r="C883" s="16">
        <v>1</v>
      </c>
      <c r="D883" s="16">
        <v>2012</v>
      </c>
      <c r="E883" s="25">
        <v>40928</v>
      </c>
      <c r="F883" s="24" t="s">
        <v>880</v>
      </c>
      <c r="G883" s="23">
        <v>62824441.356186442</v>
      </c>
      <c r="H883" s="23">
        <v>54025095.205095626</v>
      </c>
      <c r="I883" s="23">
        <v>54554901.301312506</v>
      </c>
      <c r="J883" s="23">
        <f t="shared" si="13"/>
        <v>-8269540.0548739359</v>
      </c>
    </row>
    <row r="884" spans="1:10" x14ac:dyDescent="0.2">
      <c r="A884" s="19">
        <v>898</v>
      </c>
      <c r="B884" s="17">
        <v>16</v>
      </c>
      <c r="C884" s="16">
        <v>9</v>
      </c>
      <c r="D884" s="16">
        <v>2005</v>
      </c>
      <c r="E884" s="25">
        <v>38611</v>
      </c>
      <c r="F884" s="24" t="s">
        <v>881</v>
      </c>
      <c r="G884" s="23">
        <v>71630291.750503018</v>
      </c>
      <c r="H884" s="23">
        <v>59673133.598943658</v>
      </c>
      <c r="I884" s="23">
        <v>124349053.97926055</v>
      </c>
      <c r="J884" s="23">
        <f t="shared" si="13"/>
        <v>52718762.22875753</v>
      </c>
    </row>
    <row r="885" spans="1:10" x14ac:dyDescent="0.2">
      <c r="A885" s="19">
        <v>899</v>
      </c>
      <c r="B885" s="17">
        <v>7</v>
      </c>
      <c r="C885" s="16">
        <v>6</v>
      </c>
      <c r="D885" s="16">
        <v>2013</v>
      </c>
      <c r="E885" s="25">
        <v>41432</v>
      </c>
      <c r="F885" s="24" t="s">
        <v>882</v>
      </c>
      <c r="G885" s="23">
        <v>60984402.836782239</v>
      </c>
      <c r="H885" s="23">
        <v>46971410.958767302</v>
      </c>
      <c r="I885" s="23">
        <v>98492716.803635061</v>
      </c>
      <c r="J885" s="23">
        <f t="shared" si="13"/>
        <v>37508313.966852821</v>
      </c>
    </row>
    <row r="886" spans="1:10" x14ac:dyDescent="0.2">
      <c r="A886" s="19">
        <v>900</v>
      </c>
      <c r="B886" s="17">
        <v>28</v>
      </c>
      <c r="C886" s="16">
        <v>4</v>
      </c>
      <c r="D886" s="16">
        <v>2000</v>
      </c>
      <c r="E886" s="25">
        <v>36644</v>
      </c>
      <c r="F886" s="24" t="s">
        <v>883</v>
      </c>
      <c r="G886" s="23">
        <v>83129608.873321652</v>
      </c>
      <c r="H886" s="23">
        <v>50496027.457297139</v>
      </c>
      <c r="I886" s="23">
        <v>85181140.125131339</v>
      </c>
      <c r="J886" s="23">
        <f t="shared" si="13"/>
        <v>2051531.2518096864</v>
      </c>
    </row>
    <row r="887" spans="1:10" x14ac:dyDescent="0.2">
      <c r="A887" s="19">
        <v>901</v>
      </c>
      <c r="B887" s="17">
        <v>4</v>
      </c>
      <c r="C887" s="16">
        <v>4</v>
      </c>
      <c r="D887" s="16">
        <v>2008</v>
      </c>
      <c r="E887" s="25">
        <v>39542</v>
      </c>
      <c r="F887" s="24" t="s">
        <v>884</v>
      </c>
      <c r="G887" s="23">
        <v>66287604.213701516</v>
      </c>
      <c r="H887" s="23">
        <v>35856951.461538106</v>
      </c>
      <c r="I887" s="23">
        <v>47256922.20075132</v>
      </c>
      <c r="J887" s="23">
        <f t="shared" si="13"/>
        <v>-19030682.012950197</v>
      </c>
    </row>
    <row r="888" spans="1:10" x14ac:dyDescent="0.2">
      <c r="A888" s="19">
        <v>902</v>
      </c>
      <c r="B888" s="17">
        <v>24</v>
      </c>
      <c r="C888" s="16">
        <v>3</v>
      </c>
      <c r="D888" s="16">
        <v>2017</v>
      </c>
      <c r="E888" s="25">
        <v>42818</v>
      </c>
      <c r="F888" s="24" t="s">
        <v>5427</v>
      </c>
      <c r="G888" s="23">
        <v>58408710.38264814</v>
      </c>
      <c r="H888" s="23">
        <v>30436952.192435633</v>
      </c>
      <c r="I888" s="23">
        <v>101704932.30930144</v>
      </c>
      <c r="J888" s="23">
        <f t="shared" si="13"/>
        <v>43296221.926653296</v>
      </c>
    </row>
    <row r="889" spans="1:10" x14ac:dyDescent="0.2">
      <c r="A889" s="19">
        <v>903</v>
      </c>
      <c r="B889" s="17">
        <v>18</v>
      </c>
      <c r="C889" s="16">
        <v>12</v>
      </c>
      <c r="D889" s="16">
        <v>2009</v>
      </c>
      <c r="E889" s="25">
        <v>40165</v>
      </c>
      <c r="F889" s="24" t="s">
        <v>885</v>
      </c>
      <c r="G889" s="23">
        <v>65941967.779429398</v>
      </c>
      <c r="H889" s="23">
        <v>33630502.480460666</v>
      </c>
      <c r="I889" s="23">
        <v>91500808.449004158</v>
      </c>
      <c r="J889" s="23">
        <f t="shared" si="13"/>
        <v>25558840.66957476</v>
      </c>
    </row>
    <row r="890" spans="1:10" x14ac:dyDescent="0.2">
      <c r="A890" s="19">
        <v>904</v>
      </c>
      <c r="B890" s="17">
        <v>12</v>
      </c>
      <c r="C890" s="16">
        <v>12</v>
      </c>
      <c r="D890" s="16">
        <v>2008</v>
      </c>
      <c r="E890" s="25">
        <v>39794</v>
      </c>
      <c r="F890" s="24" t="s">
        <v>886</v>
      </c>
      <c r="G890" s="23">
        <v>67736467.073843643</v>
      </c>
      <c r="H890" s="23">
        <v>343012.79778145632</v>
      </c>
      <c r="I890" s="23">
        <v>35174562.836934187</v>
      </c>
      <c r="J890" s="23">
        <f t="shared" si="13"/>
        <v>-32561904.236909457</v>
      </c>
    </row>
    <row r="891" spans="1:10" x14ac:dyDescent="0.2">
      <c r="A891" s="19">
        <v>905</v>
      </c>
      <c r="B891" s="17">
        <v>30</v>
      </c>
      <c r="C891" s="16">
        <v>5</v>
      </c>
      <c r="D891" s="16">
        <v>2008</v>
      </c>
      <c r="E891" s="25">
        <v>39598</v>
      </c>
      <c r="F891" s="24" t="s">
        <v>887</v>
      </c>
      <c r="G891" s="23">
        <v>65167392.167362154</v>
      </c>
      <c r="H891" s="23">
        <v>173002151.74536541</v>
      </c>
      <c r="I891" s="23">
        <v>470618798.40883154</v>
      </c>
      <c r="J891" s="23">
        <f t="shared" si="13"/>
        <v>405451406.24146938</v>
      </c>
    </row>
    <row r="892" spans="1:10" x14ac:dyDescent="0.2">
      <c r="A892" s="19">
        <v>906</v>
      </c>
      <c r="B892" s="17">
        <v>10</v>
      </c>
      <c r="C892" s="16">
        <v>9</v>
      </c>
      <c r="D892" s="16">
        <v>2010</v>
      </c>
      <c r="E892" s="25">
        <v>40431</v>
      </c>
      <c r="F892" s="24" t="s">
        <v>888</v>
      </c>
      <c r="G892" s="23">
        <v>64628305.842821106</v>
      </c>
      <c r="H892" s="23">
        <v>67582736.579795733</v>
      </c>
      <c r="I892" s="23">
        <v>332553872.040295</v>
      </c>
      <c r="J892" s="23">
        <f t="shared" si="13"/>
        <v>267925566.19747388</v>
      </c>
    </row>
    <row r="893" spans="1:10" x14ac:dyDescent="0.2">
      <c r="A893" s="19">
        <v>907</v>
      </c>
      <c r="B893" s="17">
        <v>15</v>
      </c>
      <c r="C893" s="16">
        <v>6</v>
      </c>
      <c r="D893" s="16">
        <v>2012</v>
      </c>
      <c r="E893" s="25">
        <v>41075</v>
      </c>
      <c r="F893" s="24" t="s">
        <v>889</v>
      </c>
      <c r="G893" s="23">
        <v>61519372.22740306</v>
      </c>
      <c r="H893" s="23">
        <v>39512650.625293054</v>
      </c>
      <c r="I893" s="23">
        <v>62145516.397933565</v>
      </c>
      <c r="J893" s="23">
        <f t="shared" si="13"/>
        <v>626144.17053050548</v>
      </c>
    </row>
    <row r="894" spans="1:10" x14ac:dyDescent="0.2">
      <c r="A894" s="19">
        <v>908</v>
      </c>
      <c r="B894" s="17">
        <v>17</v>
      </c>
      <c r="C894" s="16">
        <v>10</v>
      </c>
      <c r="D894" s="16">
        <v>1997</v>
      </c>
      <c r="E894" s="25">
        <v>35720</v>
      </c>
      <c r="F894" s="24" t="s">
        <v>890</v>
      </c>
      <c r="G894" s="23">
        <v>86600142.32673268</v>
      </c>
      <c r="H894" s="23">
        <v>92688624.585742578</v>
      </c>
      <c r="I894" s="23">
        <v>232464292.90257427</v>
      </c>
      <c r="J894" s="23">
        <f t="shared" si="13"/>
        <v>145864150.57584161</v>
      </c>
    </row>
    <row r="895" spans="1:10" x14ac:dyDescent="0.2">
      <c r="A895" s="19">
        <v>910</v>
      </c>
      <c r="B895" s="17">
        <v>17</v>
      </c>
      <c r="C895" s="16">
        <v>2</v>
      </c>
      <c r="D895" s="16">
        <v>2012</v>
      </c>
      <c r="E895" s="25">
        <v>40956</v>
      </c>
      <c r="F895" s="24" t="s">
        <v>891</v>
      </c>
      <c r="G895" s="23">
        <v>61470607.872161917</v>
      </c>
      <c r="H895" s="23">
        <v>55834725.875693455</v>
      </c>
      <c r="I895" s="23">
        <v>160920728.36712596</v>
      </c>
      <c r="J895" s="23">
        <f t="shared" si="13"/>
        <v>99450120.494964033</v>
      </c>
    </row>
    <row r="896" spans="1:10" x14ac:dyDescent="0.2">
      <c r="A896" s="19">
        <v>911</v>
      </c>
      <c r="B896" s="17">
        <v>31</v>
      </c>
      <c r="C896" s="16">
        <v>5</v>
      </c>
      <c r="D896" s="16">
        <v>1996</v>
      </c>
      <c r="E896" s="25">
        <v>35216</v>
      </c>
      <c r="F896" s="24" t="s">
        <v>892</v>
      </c>
      <c r="G896" s="23">
        <v>89365153.256704986</v>
      </c>
      <c r="H896" s="23">
        <v>80530043.862835243</v>
      </c>
      <c r="I896" s="23">
        <v>163623958.29450831</v>
      </c>
      <c r="J896" s="23">
        <f t="shared" si="13"/>
        <v>74258805.037803322</v>
      </c>
    </row>
    <row r="897" spans="1:10" x14ac:dyDescent="0.2">
      <c r="A897" s="19">
        <v>912</v>
      </c>
      <c r="B897" s="17">
        <v>12</v>
      </c>
      <c r="C897" s="16">
        <v>11</v>
      </c>
      <c r="D897" s="16">
        <v>2004</v>
      </c>
      <c r="E897" s="25">
        <v>38303</v>
      </c>
      <c r="F897" s="24" t="s">
        <v>893</v>
      </c>
      <c r="G897" s="23">
        <v>73270068.062827229</v>
      </c>
      <c r="H897" s="23">
        <v>36414108.065486915</v>
      </c>
      <c r="I897" s="23">
        <v>49269768.273120418</v>
      </c>
      <c r="J897" s="23">
        <f t="shared" si="13"/>
        <v>-24000299.789706811</v>
      </c>
    </row>
    <row r="898" spans="1:10" x14ac:dyDescent="0.2">
      <c r="A898" s="19">
        <v>913</v>
      </c>
      <c r="B898" s="17">
        <v>17</v>
      </c>
      <c r="C898" s="16">
        <v>8</v>
      </c>
      <c r="D898" s="16">
        <v>2001</v>
      </c>
      <c r="E898" s="25">
        <v>37120</v>
      </c>
      <c r="F898" s="24" t="s">
        <v>894</v>
      </c>
      <c r="G898" s="23">
        <v>78842721.126760557</v>
      </c>
      <c r="H898" s="23">
        <v>35311158.106507041</v>
      </c>
      <c r="I898" s="23">
        <v>85893604.92904225</v>
      </c>
      <c r="J898" s="23">
        <f t="shared" si="13"/>
        <v>7050883.8022816926</v>
      </c>
    </row>
    <row r="899" spans="1:10" x14ac:dyDescent="0.2">
      <c r="A899" s="19">
        <v>914</v>
      </c>
      <c r="B899" s="17">
        <v>11</v>
      </c>
      <c r="C899" s="16">
        <v>4</v>
      </c>
      <c r="D899" s="16">
        <v>2003</v>
      </c>
      <c r="E899" s="25">
        <v>37722</v>
      </c>
      <c r="F899" s="24" t="s">
        <v>895</v>
      </c>
      <c r="G899" s="23">
        <v>74804483.133841127</v>
      </c>
      <c r="H899" s="23">
        <v>181081539.27583244</v>
      </c>
      <c r="I899" s="23">
        <v>261362779.21054408</v>
      </c>
      <c r="J899" s="23">
        <f t="shared" ref="J899:J962" si="14">I899-G899</f>
        <v>186558296.07670295</v>
      </c>
    </row>
    <row r="900" spans="1:10" x14ac:dyDescent="0.2">
      <c r="A900" s="19">
        <v>915</v>
      </c>
      <c r="B900" s="17">
        <v>4</v>
      </c>
      <c r="C900" s="16">
        <v>3</v>
      </c>
      <c r="D900" s="16">
        <v>2005</v>
      </c>
      <c r="E900" s="25">
        <v>38415</v>
      </c>
      <c r="F900" s="24" t="s">
        <v>896</v>
      </c>
      <c r="G900" s="23">
        <v>71128111.743404031</v>
      </c>
      <c r="H900" s="23">
        <v>143535106.93595448</v>
      </c>
      <c r="I900" s="23">
        <v>251497419.40362132</v>
      </c>
      <c r="J900" s="23">
        <f t="shared" si="14"/>
        <v>180369307.66021729</v>
      </c>
    </row>
    <row r="901" spans="1:10" x14ac:dyDescent="0.2">
      <c r="A901" s="19">
        <v>916</v>
      </c>
      <c r="B901" s="17">
        <v>2</v>
      </c>
      <c r="C901" s="16">
        <v>4</v>
      </c>
      <c r="D901" s="16">
        <v>2004</v>
      </c>
      <c r="E901" s="25">
        <v>38079</v>
      </c>
      <c r="F901" s="24" t="s">
        <v>897</v>
      </c>
      <c r="G901" s="23">
        <v>73133319.148936167</v>
      </c>
      <c r="H901" s="23">
        <v>60353041.780085109</v>
      </c>
      <c r="I901" s="23">
        <v>61789589.120510638</v>
      </c>
      <c r="J901" s="23">
        <f t="shared" si="14"/>
        <v>-11343730.02842553</v>
      </c>
    </row>
    <row r="902" spans="1:10" x14ac:dyDescent="0.2">
      <c r="A902" s="19">
        <v>917</v>
      </c>
      <c r="B902" s="17">
        <v>22</v>
      </c>
      <c r="C902" s="16">
        <v>1</v>
      </c>
      <c r="D902" s="16">
        <v>2016</v>
      </c>
      <c r="E902" s="25">
        <v>42391</v>
      </c>
      <c r="F902" s="24" t="s">
        <v>898</v>
      </c>
      <c r="G902" s="23">
        <v>58033497.104458965</v>
      </c>
      <c r="H902" s="23">
        <v>33955.813680798259</v>
      </c>
      <c r="I902" s="23">
        <v>400116153.21523243</v>
      </c>
      <c r="J902" s="23">
        <f t="shared" si="14"/>
        <v>342082656.11077344</v>
      </c>
    </row>
    <row r="903" spans="1:10" x14ac:dyDescent="0.2">
      <c r="A903" s="19">
        <v>918</v>
      </c>
      <c r="B903" s="17">
        <v>6</v>
      </c>
      <c r="C903" s="16">
        <v>7</v>
      </c>
      <c r="D903" s="16">
        <v>1994</v>
      </c>
      <c r="E903" s="25">
        <v>34521</v>
      </c>
      <c r="F903" s="24" t="s">
        <v>899</v>
      </c>
      <c r="G903" s="23">
        <v>90994238.544474393</v>
      </c>
      <c r="H903" s="23">
        <v>546215480.12548518</v>
      </c>
      <c r="I903" s="23">
        <v>1124772564.3234704</v>
      </c>
      <c r="J903" s="23">
        <f t="shared" si="14"/>
        <v>1033778325.778996</v>
      </c>
    </row>
    <row r="904" spans="1:10" x14ac:dyDescent="0.2">
      <c r="A904" s="19">
        <v>919</v>
      </c>
      <c r="B904" s="17">
        <v>14</v>
      </c>
      <c r="C904" s="16">
        <v>12</v>
      </c>
      <c r="D904" s="16">
        <v>2007</v>
      </c>
      <c r="E904" s="25">
        <v>39430</v>
      </c>
      <c r="F904" s="24" t="s">
        <v>900</v>
      </c>
      <c r="G904" s="23">
        <v>64291573.825439453</v>
      </c>
      <c r="H904" s="23">
        <v>254041694.42146108</v>
      </c>
      <c r="I904" s="23">
        <v>423862695.42900741</v>
      </c>
      <c r="J904" s="23">
        <f t="shared" si="14"/>
        <v>359571121.60356796</v>
      </c>
    </row>
    <row r="905" spans="1:10" x14ac:dyDescent="0.2">
      <c r="A905" s="19">
        <v>920</v>
      </c>
      <c r="B905" s="17">
        <v>11</v>
      </c>
      <c r="C905" s="16">
        <v>2</v>
      </c>
      <c r="D905" s="16">
        <v>2005</v>
      </c>
      <c r="E905" s="25">
        <v>38394</v>
      </c>
      <c r="F905" s="24" t="s">
        <v>901</v>
      </c>
      <c r="G905" s="23">
        <v>70404301.355578721</v>
      </c>
      <c r="H905" s="23">
        <v>227577752.83828467</v>
      </c>
      <c r="I905" s="23">
        <v>469512533.86018246</v>
      </c>
      <c r="J905" s="23">
        <f t="shared" si="14"/>
        <v>399108232.50460374</v>
      </c>
    </row>
    <row r="906" spans="1:10" x14ac:dyDescent="0.2">
      <c r="A906" s="19">
        <v>921</v>
      </c>
      <c r="B906" s="17">
        <v>6</v>
      </c>
      <c r="C906" s="16">
        <v>10</v>
      </c>
      <c r="D906" s="16">
        <v>2000</v>
      </c>
      <c r="E906" s="25">
        <v>36805</v>
      </c>
      <c r="F906" s="24" t="s">
        <v>902</v>
      </c>
      <c r="G906" s="23">
        <v>77606580.459770113</v>
      </c>
      <c r="H906" s="23">
        <v>234548308.02160922</v>
      </c>
      <c r="I906" s="23">
        <v>466239226.41241384</v>
      </c>
      <c r="J906" s="23">
        <f t="shared" si="14"/>
        <v>388632645.95264375</v>
      </c>
    </row>
    <row r="907" spans="1:10" x14ac:dyDescent="0.2">
      <c r="A907" s="19">
        <v>922</v>
      </c>
      <c r="B907" s="17">
        <v>15</v>
      </c>
      <c r="C907" s="16">
        <v>12</v>
      </c>
      <c r="D907" s="16">
        <v>2006</v>
      </c>
      <c r="E907" s="25">
        <v>39066</v>
      </c>
      <c r="F907" s="24" t="s">
        <v>903</v>
      </c>
      <c r="G907" s="23">
        <v>66915485.629335977</v>
      </c>
      <c r="H907" s="23">
        <v>197809519.19070366</v>
      </c>
      <c r="I907" s="23">
        <v>373906254.15523785</v>
      </c>
      <c r="J907" s="23">
        <f t="shared" si="14"/>
        <v>306990768.52590185</v>
      </c>
    </row>
    <row r="908" spans="1:10" x14ac:dyDescent="0.2">
      <c r="A908" s="19">
        <v>923</v>
      </c>
      <c r="B908" s="17">
        <v>10</v>
      </c>
      <c r="C908" s="16">
        <v>6</v>
      </c>
      <c r="D908" s="16">
        <v>1995</v>
      </c>
      <c r="E908" s="25">
        <v>34860</v>
      </c>
      <c r="F908" s="24" t="s">
        <v>904</v>
      </c>
      <c r="G908" s="23">
        <v>88547836.065573767</v>
      </c>
      <c r="H908" s="23">
        <v>227937864.17827541</v>
      </c>
      <c r="I908" s="23">
        <v>558817343.60655737</v>
      </c>
      <c r="J908" s="23">
        <f t="shared" si="14"/>
        <v>470269507.54098362</v>
      </c>
    </row>
    <row r="909" spans="1:10" x14ac:dyDescent="0.2">
      <c r="A909" s="19">
        <v>924</v>
      </c>
      <c r="B909" s="17">
        <v>15</v>
      </c>
      <c r="C909" s="16">
        <v>12</v>
      </c>
      <c r="D909" s="16">
        <v>1978</v>
      </c>
      <c r="E909" s="25">
        <v>28839</v>
      </c>
      <c r="F909" s="24" t="s">
        <v>905</v>
      </c>
      <c r="G909" s="23">
        <v>199461521.4180207</v>
      </c>
      <c r="H909" s="23">
        <v>486751455.85438699</v>
      </c>
      <c r="I909" s="23">
        <v>1088697249.6307237</v>
      </c>
      <c r="J909" s="23">
        <f t="shared" si="14"/>
        <v>889235728.21270299</v>
      </c>
    </row>
    <row r="910" spans="1:10" x14ac:dyDescent="0.2">
      <c r="A910" s="19">
        <v>925</v>
      </c>
      <c r="B910" s="17">
        <v>28</v>
      </c>
      <c r="C910" s="16">
        <v>6</v>
      </c>
      <c r="D910" s="16">
        <v>1996</v>
      </c>
      <c r="E910" s="25">
        <v>35244</v>
      </c>
      <c r="F910" s="24" t="s">
        <v>906</v>
      </c>
      <c r="G910" s="23">
        <v>86174505.424377799</v>
      </c>
      <c r="H910" s="23">
        <v>201826988.71002555</v>
      </c>
      <c r="I910" s="23">
        <v>429014321.19247609</v>
      </c>
      <c r="J910" s="23">
        <f t="shared" si="14"/>
        <v>342839815.76809829</v>
      </c>
    </row>
    <row r="911" spans="1:10" x14ac:dyDescent="0.2">
      <c r="A911" s="19">
        <v>926</v>
      </c>
      <c r="B911" s="17">
        <v>10</v>
      </c>
      <c r="C911" s="16">
        <v>2</v>
      </c>
      <c r="D911" s="16">
        <v>2017</v>
      </c>
      <c r="E911" s="25">
        <v>42776</v>
      </c>
      <c r="F911" s="24" t="s">
        <v>907</v>
      </c>
      <c r="G911" s="23">
        <v>55432589.089625336</v>
      </c>
      <c r="H911" s="23">
        <v>115334062.80378321</v>
      </c>
      <c r="I911" s="23">
        <v>379821025.44521624</v>
      </c>
      <c r="J911" s="23">
        <f t="shared" si="14"/>
        <v>324388436.35559088</v>
      </c>
    </row>
    <row r="912" spans="1:10" x14ac:dyDescent="0.2">
      <c r="A912" s="19">
        <v>927</v>
      </c>
      <c r="B912" s="17">
        <v>11</v>
      </c>
      <c r="C912" s="16">
        <v>10</v>
      </c>
      <c r="D912" s="16">
        <v>2013</v>
      </c>
      <c r="E912" s="25">
        <v>41558</v>
      </c>
      <c r="F912" s="24" t="s">
        <v>908</v>
      </c>
      <c r="G912" s="23">
        <v>57819637.244911067</v>
      </c>
      <c r="H912" s="23">
        <v>112628886.66653678</v>
      </c>
      <c r="I912" s="23">
        <v>231959962.86597073</v>
      </c>
      <c r="J912" s="23">
        <f t="shared" si="14"/>
        <v>174140325.62105966</v>
      </c>
    </row>
    <row r="913" spans="1:10" x14ac:dyDescent="0.2">
      <c r="A913" s="19">
        <v>928</v>
      </c>
      <c r="B913" s="17">
        <v>16</v>
      </c>
      <c r="C913" s="16">
        <v>7</v>
      </c>
      <c r="D913" s="16">
        <v>1997</v>
      </c>
      <c r="E913" s="25">
        <v>35627</v>
      </c>
      <c r="F913" s="24" t="s">
        <v>909</v>
      </c>
      <c r="G913" s="23">
        <v>84134236.760124609</v>
      </c>
      <c r="H913" s="23">
        <v>161022614.30145171</v>
      </c>
      <c r="I913" s="23">
        <v>266878781.27964485</v>
      </c>
      <c r="J913" s="23">
        <f t="shared" si="14"/>
        <v>182744544.51952022</v>
      </c>
    </row>
    <row r="914" spans="1:10" x14ac:dyDescent="0.2">
      <c r="A914" s="19">
        <v>929</v>
      </c>
      <c r="B914" s="17">
        <v>1</v>
      </c>
      <c r="C914" s="16">
        <v>8</v>
      </c>
      <c r="D914" s="16">
        <v>2003</v>
      </c>
      <c r="E914" s="25">
        <v>37834</v>
      </c>
      <c r="F914" s="24" t="s">
        <v>910</v>
      </c>
      <c r="G914" s="23">
        <v>73150297.941495135</v>
      </c>
      <c r="H914" s="23">
        <v>138791657.94905201</v>
      </c>
      <c r="I914" s="23">
        <v>168146087.80977792</v>
      </c>
      <c r="J914" s="23">
        <f t="shared" si="14"/>
        <v>94995789.86828278</v>
      </c>
    </row>
    <row r="915" spans="1:10" x14ac:dyDescent="0.2">
      <c r="A915" s="19">
        <v>930</v>
      </c>
      <c r="B915" s="17">
        <v>26</v>
      </c>
      <c r="C915" s="16">
        <v>9</v>
      </c>
      <c r="D915" s="16">
        <v>2014</v>
      </c>
      <c r="E915" s="25">
        <v>41908</v>
      </c>
      <c r="F915" s="24" t="s">
        <v>911</v>
      </c>
      <c r="G915" s="23">
        <v>56730194.80655881</v>
      </c>
      <c r="H915" s="23">
        <v>104724700.82897605</v>
      </c>
      <c r="I915" s="23">
        <v>198972003.06202132</v>
      </c>
      <c r="J915" s="23">
        <f t="shared" si="14"/>
        <v>142241808.2554625</v>
      </c>
    </row>
    <row r="916" spans="1:10" x14ac:dyDescent="0.2">
      <c r="A916" s="19">
        <v>931</v>
      </c>
      <c r="B916" s="17">
        <v>26</v>
      </c>
      <c r="C916" s="16">
        <v>5</v>
      </c>
      <c r="D916" s="16">
        <v>1995</v>
      </c>
      <c r="E916" s="25">
        <v>34845</v>
      </c>
      <c r="F916" s="24" t="s">
        <v>912</v>
      </c>
      <c r="G916" s="23">
        <v>88722371.879106447</v>
      </c>
      <c r="H916" s="23">
        <v>161842824.32776612</v>
      </c>
      <c r="I916" s="23">
        <v>455387737.8449409</v>
      </c>
      <c r="J916" s="23">
        <f t="shared" si="14"/>
        <v>366665365.96583444</v>
      </c>
    </row>
    <row r="917" spans="1:10" x14ac:dyDescent="0.2">
      <c r="A917" s="19">
        <v>932</v>
      </c>
      <c r="B917" s="17">
        <v>9</v>
      </c>
      <c r="C917" s="16">
        <v>4</v>
      </c>
      <c r="D917" s="16">
        <v>2010</v>
      </c>
      <c r="E917" s="25">
        <v>40277</v>
      </c>
      <c r="F917" s="24" t="s">
        <v>913</v>
      </c>
      <c r="G917" s="23">
        <v>61940309.803723708</v>
      </c>
      <c r="H917" s="23">
        <v>111167544.45310056</v>
      </c>
      <c r="I917" s="23">
        <v>171483474.13697141</v>
      </c>
      <c r="J917" s="23">
        <f t="shared" si="14"/>
        <v>109543164.33324771</v>
      </c>
    </row>
    <row r="918" spans="1:10" x14ac:dyDescent="0.2">
      <c r="A918" s="19">
        <v>933</v>
      </c>
      <c r="B918" s="17">
        <v>13</v>
      </c>
      <c r="C918" s="16">
        <v>12</v>
      </c>
      <c r="D918" s="16">
        <v>2002</v>
      </c>
      <c r="E918" s="25">
        <v>37603</v>
      </c>
      <c r="F918" s="24" t="s">
        <v>914</v>
      </c>
      <c r="G918" s="23">
        <v>74646462.133775562</v>
      </c>
      <c r="H918" s="23">
        <v>127486515.71599779</v>
      </c>
      <c r="I918" s="23">
        <v>222362604.75192371</v>
      </c>
      <c r="J918" s="23">
        <f t="shared" si="14"/>
        <v>147716142.61814815</v>
      </c>
    </row>
    <row r="919" spans="1:10" x14ac:dyDescent="0.2">
      <c r="A919" s="19">
        <v>934</v>
      </c>
      <c r="B919" s="17">
        <v>12</v>
      </c>
      <c r="C919" s="16">
        <v>5</v>
      </c>
      <c r="D919" s="16">
        <v>1995</v>
      </c>
      <c r="E919" s="25">
        <v>34831</v>
      </c>
      <c r="F919" s="24" t="s">
        <v>915</v>
      </c>
      <c r="G919" s="23">
        <v>88722371.879106447</v>
      </c>
      <c r="H919" s="23">
        <v>147419794.54142576</v>
      </c>
      <c r="I919" s="23">
        <v>257112908.86468464</v>
      </c>
      <c r="J919" s="23">
        <f t="shared" si="14"/>
        <v>168390536.98557818</v>
      </c>
    </row>
    <row r="920" spans="1:10" x14ac:dyDescent="0.2">
      <c r="A920" s="19">
        <v>935</v>
      </c>
      <c r="B920" s="17">
        <v>23</v>
      </c>
      <c r="C920" s="16">
        <v>9</v>
      </c>
      <c r="D920" s="16">
        <v>2005</v>
      </c>
      <c r="E920" s="25">
        <v>38618</v>
      </c>
      <c r="F920" s="24" t="s">
        <v>916</v>
      </c>
      <c r="G920" s="23">
        <v>67925276.659959748</v>
      </c>
      <c r="H920" s="23">
        <v>110788581.42239437</v>
      </c>
      <c r="I920" s="23">
        <v>264776314.87513077</v>
      </c>
      <c r="J920" s="23">
        <f t="shared" si="14"/>
        <v>196851038.21517104</v>
      </c>
    </row>
    <row r="921" spans="1:10" x14ac:dyDescent="0.2">
      <c r="A921" s="19">
        <v>936</v>
      </c>
      <c r="B921" s="17">
        <v>9</v>
      </c>
      <c r="C921" s="16">
        <v>12</v>
      </c>
      <c r="D921" s="16">
        <v>1994</v>
      </c>
      <c r="E921" s="25">
        <v>34677</v>
      </c>
      <c r="F921" s="24" t="s">
        <v>917</v>
      </c>
      <c r="G921" s="23">
        <v>90204041.41616568</v>
      </c>
      <c r="H921" s="23">
        <v>136150845.93313962</v>
      </c>
      <c r="I921" s="23">
        <v>348023592.51837015</v>
      </c>
      <c r="J921" s="23">
        <f t="shared" si="14"/>
        <v>257819551.10220447</v>
      </c>
    </row>
    <row r="922" spans="1:10" x14ac:dyDescent="0.2">
      <c r="A922" s="19">
        <v>937</v>
      </c>
      <c r="B922" s="17">
        <v>10</v>
      </c>
      <c r="C922" s="16">
        <v>4</v>
      </c>
      <c r="D922" s="16">
        <v>1998</v>
      </c>
      <c r="E922" s="25">
        <v>35895</v>
      </c>
      <c r="F922" s="24" t="s">
        <v>918</v>
      </c>
      <c r="G922" s="23">
        <v>83098738.461538464</v>
      </c>
      <c r="H922" s="23">
        <v>118983658.01089847</v>
      </c>
      <c r="I922" s="23">
        <v>300289996.47243696</v>
      </c>
      <c r="J922" s="23">
        <f t="shared" si="14"/>
        <v>217191258.0108985</v>
      </c>
    </row>
    <row r="923" spans="1:10" x14ac:dyDescent="0.2">
      <c r="A923" s="19">
        <v>938</v>
      </c>
      <c r="B923" s="17">
        <v>16</v>
      </c>
      <c r="C923" s="16">
        <v>1</v>
      </c>
      <c r="D923" s="16">
        <v>2015</v>
      </c>
      <c r="E923" s="25">
        <v>42020</v>
      </c>
      <c r="F923" s="24" t="s">
        <v>919</v>
      </c>
      <c r="G923" s="23">
        <v>57779805.48293376</v>
      </c>
      <c r="H923" s="23">
        <v>80076063.819149628</v>
      </c>
      <c r="I923" s="23">
        <v>272659151.63931763</v>
      </c>
      <c r="J923" s="23">
        <f t="shared" si="14"/>
        <v>214879346.15638387</v>
      </c>
    </row>
    <row r="924" spans="1:10" x14ac:dyDescent="0.2">
      <c r="A924" s="19">
        <v>939</v>
      </c>
      <c r="B924" s="17">
        <v>28</v>
      </c>
      <c r="C924" s="16">
        <v>4</v>
      </c>
      <c r="D924" s="16">
        <v>2006</v>
      </c>
      <c r="E924" s="25">
        <v>38835</v>
      </c>
      <c r="F924" s="24" t="s">
        <v>920</v>
      </c>
      <c r="G924" s="23">
        <v>67015111.662531018</v>
      </c>
      <c r="H924" s="23">
        <v>87393185.007161289</v>
      </c>
      <c r="I924" s="23">
        <v>106644798.90294294</v>
      </c>
      <c r="J924" s="23">
        <f t="shared" si="14"/>
        <v>39629687.240411922</v>
      </c>
    </row>
    <row r="925" spans="1:10" x14ac:dyDescent="0.2">
      <c r="A925" s="19">
        <v>940</v>
      </c>
      <c r="B925" s="17">
        <v>28</v>
      </c>
      <c r="C925" s="16">
        <v>10</v>
      </c>
      <c r="D925" s="16">
        <v>1994</v>
      </c>
      <c r="E925" s="25">
        <v>34635</v>
      </c>
      <c r="F925" s="24" t="s">
        <v>921</v>
      </c>
      <c r="G925" s="23">
        <v>90324715.71906355</v>
      </c>
      <c r="H925" s="23">
        <v>117529976.50308362</v>
      </c>
      <c r="I925" s="23">
        <v>322813421.3191371</v>
      </c>
      <c r="J925" s="23">
        <f t="shared" si="14"/>
        <v>232488705.60007355</v>
      </c>
    </row>
    <row r="926" spans="1:10" x14ac:dyDescent="0.2">
      <c r="A926" s="19">
        <v>941</v>
      </c>
      <c r="B926" s="17">
        <v>10</v>
      </c>
      <c r="C926" s="16">
        <v>10</v>
      </c>
      <c r="D926" s="16">
        <v>2003</v>
      </c>
      <c r="E926" s="25">
        <v>37904</v>
      </c>
      <c r="F926" s="24" t="s">
        <v>922</v>
      </c>
      <c r="G926" s="23">
        <v>72992135.135135144</v>
      </c>
      <c r="H926" s="23">
        <v>93029322.938497305</v>
      </c>
      <c r="I926" s="23">
        <v>234197824.2872</v>
      </c>
      <c r="J926" s="23">
        <f t="shared" si="14"/>
        <v>161205689.15206486</v>
      </c>
    </row>
    <row r="927" spans="1:10" x14ac:dyDescent="0.2">
      <c r="A927" s="19">
        <v>942</v>
      </c>
      <c r="B927" s="17">
        <v>17</v>
      </c>
      <c r="C927" s="16">
        <v>6</v>
      </c>
      <c r="D927" s="16">
        <v>2011</v>
      </c>
      <c r="E927" s="25">
        <v>40711</v>
      </c>
      <c r="F927" s="24" t="s">
        <v>923</v>
      </c>
      <c r="G927" s="23">
        <v>59823787.668016411</v>
      </c>
      <c r="H927" s="23">
        <v>74208093.276632324</v>
      </c>
      <c r="I927" s="23">
        <v>206255508.23839948</v>
      </c>
      <c r="J927" s="23">
        <f t="shared" si="14"/>
        <v>146431720.57038307</v>
      </c>
    </row>
    <row r="928" spans="1:10" x14ac:dyDescent="0.2">
      <c r="A928" s="19">
        <v>943</v>
      </c>
      <c r="B928" s="17">
        <v>13</v>
      </c>
      <c r="C928" s="16">
        <v>8</v>
      </c>
      <c r="D928" s="16">
        <v>1999</v>
      </c>
      <c r="E928" s="25">
        <v>36385</v>
      </c>
      <c r="F928" s="24" t="s">
        <v>924</v>
      </c>
      <c r="G928" s="23">
        <v>80811160.981448248</v>
      </c>
      <c r="H928" s="23">
        <v>97647459.641597852</v>
      </c>
      <c r="I928" s="23">
        <v>145018962.2089228</v>
      </c>
      <c r="J928" s="23">
        <f t="shared" si="14"/>
        <v>64207801.227474555</v>
      </c>
    </row>
    <row r="929" spans="1:10" x14ac:dyDescent="0.2">
      <c r="A929" s="19">
        <v>944</v>
      </c>
      <c r="B929" s="17">
        <v>16</v>
      </c>
      <c r="C929" s="16">
        <v>4</v>
      </c>
      <c r="D929" s="16">
        <v>2004</v>
      </c>
      <c r="E929" s="25">
        <v>38093</v>
      </c>
      <c r="F929" s="24" t="s">
        <v>925</v>
      </c>
      <c r="G929" s="23">
        <v>71827367.021276593</v>
      </c>
      <c r="H929" s="23">
        <v>86464373.991914898</v>
      </c>
      <c r="I929" s="23">
        <v>200510642.36520213</v>
      </c>
      <c r="J929" s="23">
        <f t="shared" si="14"/>
        <v>128683275.34392554</v>
      </c>
    </row>
    <row r="930" spans="1:10" x14ac:dyDescent="0.2">
      <c r="A930" s="19">
        <v>945</v>
      </c>
      <c r="B930" s="17">
        <v>22</v>
      </c>
      <c r="C930" s="16">
        <v>12</v>
      </c>
      <c r="D930" s="16">
        <v>1989</v>
      </c>
      <c r="E930" s="25">
        <v>32864</v>
      </c>
      <c r="F930" s="24" t="s">
        <v>926</v>
      </c>
      <c r="G930" s="23">
        <v>107086003.17208566</v>
      </c>
      <c r="H930" s="23">
        <v>123457727.99893735</v>
      </c>
      <c r="I930" s="23">
        <v>123457727.99893735</v>
      </c>
      <c r="J930" s="23">
        <f t="shared" si="14"/>
        <v>16371724.826851696</v>
      </c>
    </row>
    <row r="931" spans="1:10" x14ac:dyDescent="0.2">
      <c r="A931" s="19">
        <v>946</v>
      </c>
      <c r="B931" s="17">
        <v>31</v>
      </c>
      <c r="C931" s="16">
        <v>7</v>
      </c>
      <c r="D931" s="16">
        <v>1992</v>
      </c>
      <c r="E931" s="25">
        <v>33816</v>
      </c>
      <c r="F931" s="24" t="s">
        <v>927</v>
      </c>
      <c r="G931" s="23">
        <v>96110640.569395021</v>
      </c>
      <c r="H931" s="23">
        <v>102091605.73202847</v>
      </c>
      <c r="I931" s="23">
        <v>260412042.74270463</v>
      </c>
      <c r="J931" s="23">
        <f t="shared" si="14"/>
        <v>164301402.17330962</v>
      </c>
    </row>
    <row r="932" spans="1:10" x14ac:dyDescent="0.2">
      <c r="A932" s="19">
        <v>947</v>
      </c>
      <c r="B932" s="17">
        <v>26</v>
      </c>
      <c r="C932" s="16">
        <v>5</v>
      </c>
      <c r="D932" s="16">
        <v>2000</v>
      </c>
      <c r="E932" s="25">
        <v>36672</v>
      </c>
      <c r="F932" s="24" t="s">
        <v>928</v>
      </c>
      <c r="G932" s="23">
        <v>78737871.72011663</v>
      </c>
      <c r="H932" s="23">
        <v>81504155.051282808</v>
      </c>
      <c r="I932" s="23">
        <v>101915201.74556851</v>
      </c>
      <c r="J932" s="23">
        <f t="shared" si="14"/>
        <v>23177330.025451884</v>
      </c>
    </row>
    <row r="933" spans="1:10" x14ac:dyDescent="0.2">
      <c r="A933" s="19">
        <v>948</v>
      </c>
      <c r="B933" s="17">
        <v>15</v>
      </c>
      <c r="C933" s="16">
        <v>3</v>
      </c>
      <c r="D933" s="16">
        <v>1996</v>
      </c>
      <c r="E933" s="25">
        <v>35139</v>
      </c>
      <c r="F933" s="24" t="s">
        <v>929</v>
      </c>
      <c r="G933" s="23">
        <v>86727970.456005141</v>
      </c>
      <c r="H933" s="23">
        <v>89375841.622658968</v>
      </c>
      <c r="I933" s="23">
        <v>192503282.85579962</v>
      </c>
      <c r="J933" s="23">
        <f t="shared" si="14"/>
        <v>105775312.39979447</v>
      </c>
    </row>
    <row r="934" spans="1:10" x14ac:dyDescent="0.2">
      <c r="A934" s="19">
        <v>949</v>
      </c>
      <c r="B934" s="17">
        <v>1</v>
      </c>
      <c r="C934" s="16">
        <v>11</v>
      </c>
      <c r="D934" s="16">
        <v>2013</v>
      </c>
      <c r="E934" s="25">
        <v>41579</v>
      </c>
      <c r="F934" s="24" t="s">
        <v>930</v>
      </c>
      <c r="G934" s="23">
        <v>57937971.158755563</v>
      </c>
      <c r="H934" s="23">
        <v>58728540.042305075</v>
      </c>
      <c r="I934" s="23">
        <v>116283690.79700862</v>
      </c>
      <c r="J934" s="23">
        <f t="shared" si="14"/>
        <v>58345719.638253056</v>
      </c>
    </row>
    <row r="935" spans="1:10" x14ac:dyDescent="0.2">
      <c r="A935" s="19">
        <v>950</v>
      </c>
      <c r="B935" s="17">
        <v>22</v>
      </c>
      <c r="C935" s="16">
        <v>5</v>
      </c>
      <c r="D935" s="16">
        <v>1992</v>
      </c>
      <c r="E935" s="25">
        <v>33746</v>
      </c>
      <c r="F935" s="24" t="s">
        <v>931</v>
      </c>
      <c r="G935" s="23">
        <v>96661023.622047246</v>
      </c>
      <c r="H935" s="23">
        <v>96533033.881932721</v>
      </c>
      <c r="I935" s="23">
        <v>278559495.3471725</v>
      </c>
      <c r="J935" s="23">
        <f t="shared" si="14"/>
        <v>181898471.72512525</v>
      </c>
    </row>
    <row r="936" spans="1:10" x14ac:dyDescent="0.2">
      <c r="A936" s="19">
        <v>951</v>
      </c>
      <c r="B936" s="17">
        <v>18</v>
      </c>
      <c r="C936" s="16">
        <v>4</v>
      </c>
      <c r="D936" s="16">
        <v>2008</v>
      </c>
      <c r="E936" s="25">
        <v>39556</v>
      </c>
      <c r="F936" s="24" t="s">
        <v>932</v>
      </c>
      <c r="G936" s="23">
        <v>62858935.030234195</v>
      </c>
      <c r="H936" s="23">
        <v>59516291.156580068</v>
      </c>
      <c r="I936" s="23">
        <v>147518800.19890794</v>
      </c>
      <c r="J936" s="23">
        <f t="shared" si="14"/>
        <v>84659865.168673754</v>
      </c>
    </row>
    <row r="937" spans="1:10" x14ac:dyDescent="0.2">
      <c r="A937" s="19">
        <v>952</v>
      </c>
      <c r="B937" s="17">
        <v>22</v>
      </c>
      <c r="C937" s="16">
        <v>12</v>
      </c>
      <c r="D937" s="16">
        <v>2004</v>
      </c>
      <c r="E937" s="25">
        <v>38343</v>
      </c>
      <c r="F937" s="24" t="s">
        <v>933</v>
      </c>
      <c r="G937" s="23">
        <v>70959248.554913282</v>
      </c>
      <c r="H937" s="23">
        <v>66089890.741586961</v>
      </c>
      <c r="I937" s="23">
        <v>198652498.6608828</v>
      </c>
      <c r="J937" s="23">
        <f t="shared" si="14"/>
        <v>127693250.10596952</v>
      </c>
    </row>
    <row r="938" spans="1:10" x14ac:dyDescent="0.2">
      <c r="A938" s="19">
        <v>953</v>
      </c>
      <c r="B938" s="17">
        <v>21</v>
      </c>
      <c r="C938" s="16">
        <v>3</v>
      </c>
      <c r="D938" s="16">
        <v>2014</v>
      </c>
      <c r="E938" s="25">
        <v>41719</v>
      </c>
      <c r="F938" s="24" t="s">
        <v>934</v>
      </c>
      <c r="G938" s="23">
        <v>57147460.991226994</v>
      </c>
      <c r="H938" s="23">
        <v>53177159.841666915</v>
      </c>
      <c r="I938" s="23">
        <v>82409029.591308251</v>
      </c>
      <c r="J938" s="23">
        <f t="shared" si="14"/>
        <v>25261568.600081258</v>
      </c>
    </row>
    <row r="939" spans="1:10" x14ac:dyDescent="0.2">
      <c r="A939" s="19">
        <v>954</v>
      </c>
      <c r="B939" s="17">
        <v>25</v>
      </c>
      <c r="C939" s="16">
        <v>12</v>
      </c>
      <c r="D939" s="16">
        <v>1996</v>
      </c>
      <c r="E939" s="25">
        <v>35424</v>
      </c>
      <c r="F939" s="24" t="s">
        <v>935</v>
      </c>
      <c r="G939" s="23">
        <v>85142150.063051715</v>
      </c>
      <c r="H939" s="23">
        <v>77474989.539098367</v>
      </c>
      <c r="I939" s="23">
        <v>235220173.01955235</v>
      </c>
      <c r="J939" s="23">
        <f t="shared" si="14"/>
        <v>150078022.95650065</v>
      </c>
    </row>
    <row r="940" spans="1:10" x14ac:dyDescent="0.2">
      <c r="A940" s="19">
        <v>955</v>
      </c>
      <c r="B940" s="17">
        <v>19</v>
      </c>
      <c r="C940" s="16">
        <v>8</v>
      </c>
      <c r="D940" s="16">
        <v>2016</v>
      </c>
      <c r="E940" s="25">
        <v>42601</v>
      </c>
      <c r="F940" s="24" t="s">
        <v>936</v>
      </c>
      <c r="G940" s="23">
        <v>56066435.816631995</v>
      </c>
      <c r="H940" s="23">
        <v>48954243.292154007</v>
      </c>
      <c r="I940" s="23">
        <v>75993472.611943588</v>
      </c>
      <c r="J940" s="23">
        <f t="shared" si="14"/>
        <v>19927036.795311593</v>
      </c>
    </row>
    <row r="941" spans="1:10" x14ac:dyDescent="0.2">
      <c r="A941" s="19">
        <v>956</v>
      </c>
      <c r="B941" s="17">
        <v>25</v>
      </c>
      <c r="C941" s="16">
        <v>9</v>
      </c>
      <c r="D941" s="16">
        <v>1998</v>
      </c>
      <c r="E941" s="25">
        <v>36063</v>
      </c>
      <c r="F941" s="24" t="s">
        <v>937</v>
      </c>
      <c r="G941" s="23">
        <v>82540006.11246945</v>
      </c>
      <c r="H941" s="23">
        <v>62446593.085550129</v>
      </c>
      <c r="I941" s="23">
        <v>106089571.79351468</v>
      </c>
      <c r="J941" s="23">
        <f t="shared" si="14"/>
        <v>23549565.681045234</v>
      </c>
    </row>
    <row r="942" spans="1:10" x14ac:dyDescent="0.2">
      <c r="A942" s="19">
        <v>957</v>
      </c>
      <c r="B942" s="17">
        <v>24</v>
      </c>
      <c r="C942" s="16">
        <v>11</v>
      </c>
      <c r="D942" s="16">
        <v>2010</v>
      </c>
      <c r="E942" s="25">
        <v>40506</v>
      </c>
      <c r="F942" s="24" t="s">
        <v>938</v>
      </c>
      <c r="G942" s="23">
        <v>61715538.635210671</v>
      </c>
      <c r="H942" s="23">
        <v>44256386.680918448</v>
      </c>
      <c r="I942" s="23">
        <v>101609220.22698501</v>
      </c>
      <c r="J942" s="23">
        <f t="shared" si="14"/>
        <v>39893681.591774337</v>
      </c>
    </row>
    <row r="943" spans="1:10" x14ac:dyDescent="0.2">
      <c r="A943" s="19">
        <v>958</v>
      </c>
      <c r="B943" s="17">
        <v>11</v>
      </c>
      <c r="C943" s="16">
        <v>10</v>
      </c>
      <c r="D943" s="16">
        <v>1996</v>
      </c>
      <c r="E943" s="25">
        <v>35349</v>
      </c>
      <c r="F943" s="24" t="s">
        <v>939</v>
      </c>
      <c r="G943" s="23">
        <v>85303506.00126341</v>
      </c>
      <c r="H943" s="23">
        <v>59812370.972950086</v>
      </c>
      <c r="I943" s="23">
        <v>59812370.972950086</v>
      </c>
      <c r="J943" s="23">
        <f t="shared" si="14"/>
        <v>-25491135.028313324</v>
      </c>
    </row>
    <row r="944" spans="1:10" x14ac:dyDescent="0.2">
      <c r="A944" s="19">
        <v>959</v>
      </c>
      <c r="B944" s="17">
        <v>24</v>
      </c>
      <c r="C944" s="16">
        <v>10</v>
      </c>
      <c r="D944" s="16">
        <v>2008</v>
      </c>
      <c r="E944" s="25">
        <v>39745</v>
      </c>
      <c r="F944" s="24" t="s">
        <v>940</v>
      </c>
      <c r="G944" s="23">
        <v>62351008.666823655</v>
      </c>
      <c r="H944" s="23">
        <v>40516594.622773848</v>
      </c>
      <c r="I944" s="23">
        <v>129016230.99841624</v>
      </c>
      <c r="J944" s="23">
        <f t="shared" si="14"/>
        <v>66665222.33159259</v>
      </c>
    </row>
    <row r="945" spans="1:10" x14ac:dyDescent="0.2">
      <c r="A945" s="19">
        <v>960</v>
      </c>
      <c r="B945" s="17">
        <v>27</v>
      </c>
      <c r="C945" s="16">
        <v>7</v>
      </c>
      <c r="D945" s="16">
        <v>2012</v>
      </c>
      <c r="E945" s="25">
        <v>41117</v>
      </c>
      <c r="F945" s="24" t="s">
        <v>941</v>
      </c>
      <c r="G945" s="23">
        <v>58940677.596200854</v>
      </c>
      <c r="H945" s="23">
        <v>36814347.226587057</v>
      </c>
      <c r="I945" s="23">
        <v>71939824.352062821</v>
      </c>
      <c r="J945" s="23">
        <f t="shared" si="14"/>
        <v>12999146.755861968</v>
      </c>
    </row>
    <row r="946" spans="1:10" x14ac:dyDescent="0.2">
      <c r="A946" s="19">
        <v>961</v>
      </c>
      <c r="B946" s="17">
        <v>14</v>
      </c>
      <c r="C946" s="16">
        <v>3</v>
      </c>
      <c r="D946" s="16">
        <v>2003</v>
      </c>
      <c r="E946" s="25">
        <v>37694</v>
      </c>
      <c r="F946" s="24" t="s">
        <v>942</v>
      </c>
      <c r="G946" s="23">
        <v>73309147.665580899</v>
      </c>
      <c r="H946" s="23">
        <v>45630289.957394138</v>
      </c>
      <c r="I946" s="23">
        <v>62930031.874619983</v>
      </c>
      <c r="J946" s="23">
        <f t="shared" si="14"/>
        <v>-10379115.790960915</v>
      </c>
    </row>
    <row r="947" spans="1:10" x14ac:dyDescent="0.2">
      <c r="A947" s="19">
        <v>962</v>
      </c>
      <c r="B947" s="17">
        <v>4</v>
      </c>
      <c r="C947" s="16">
        <v>6</v>
      </c>
      <c r="D947" s="16">
        <v>1999</v>
      </c>
      <c r="E947" s="25">
        <v>36315</v>
      </c>
      <c r="F947" s="24" t="s">
        <v>943</v>
      </c>
      <c r="G947" s="23">
        <v>81248766.546329737</v>
      </c>
      <c r="H947" s="23">
        <v>50381927.301040918</v>
      </c>
      <c r="I947" s="23">
        <v>50381927.301040918</v>
      </c>
      <c r="J947" s="23">
        <f t="shared" si="14"/>
        <v>-30866839.245288819</v>
      </c>
    </row>
    <row r="948" spans="1:10" x14ac:dyDescent="0.2">
      <c r="A948" s="19">
        <v>963</v>
      </c>
      <c r="B948" s="17">
        <v>12</v>
      </c>
      <c r="C948" s="16">
        <v>12</v>
      </c>
      <c r="D948" s="16">
        <v>2003</v>
      </c>
      <c r="E948" s="25">
        <v>37967</v>
      </c>
      <c r="F948" s="24" t="s">
        <v>944</v>
      </c>
      <c r="G948" s="23">
        <v>73269370.591427013</v>
      </c>
      <c r="H948" s="23">
        <v>45070975.244595766</v>
      </c>
      <c r="I948" s="23">
        <v>84642327.553532273</v>
      </c>
      <c r="J948" s="23">
        <f t="shared" si="14"/>
        <v>11372956.962105259</v>
      </c>
    </row>
    <row r="949" spans="1:10" x14ac:dyDescent="0.2">
      <c r="A949" s="19">
        <v>964</v>
      </c>
      <c r="B949" s="17">
        <v>29</v>
      </c>
      <c r="C949" s="16">
        <v>2</v>
      </c>
      <c r="D949" s="16">
        <v>2008</v>
      </c>
      <c r="E949" s="25">
        <v>39507</v>
      </c>
      <c r="F949" s="24" t="s">
        <v>945</v>
      </c>
      <c r="G949" s="23">
        <v>63788339.718365744</v>
      </c>
      <c r="H949" s="23">
        <v>38829351.812587097</v>
      </c>
      <c r="I949" s="23">
        <v>51007897.017837152</v>
      </c>
      <c r="J949" s="23">
        <f t="shared" si="14"/>
        <v>-12780442.700528592</v>
      </c>
    </row>
    <row r="950" spans="1:10" x14ac:dyDescent="0.2">
      <c r="A950" s="19">
        <v>965</v>
      </c>
      <c r="B950" s="17">
        <v>16</v>
      </c>
      <c r="C950" s="16">
        <v>10</v>
      </c>
      <c r="D950" s="16">
        <v>2015</v>
      </c>
      <c r="E950" s="25">
        <v>42293</v>
      </c>
      <c r="F950" s="24" t="s">
        <v>946</v>
      </c>
      <c r="G950" s="23">
        <v>56776230.038934067</v>
      </c>
      <c r="H950" s="23">
        <v>32094384.732801322</v>
      </c>
      <c r="I950" s="23">
        <v>77903795.59954676</v>
      </c>
      <c r="J950" s="23">
        <f t="shared" si="14"/>
        <v>21127565.560612693</v>
      </c>
    </row>
    <row r="951" spans="1:10" x14ac:dyDescent="0.2">
      <c r="A951" s="19">
        <v>966</v>
      </c>
      <c r="B951" s="17">
        <v>27</v>
      </c>
      <c r="C951" s="16">
        <v>4</v>
      </c>
      <c r="D951" s="16">
        <v>2012</v>
      </c>
      <c r="E951" s="25">
        <v>41026</v>
      </c>
      <c r="F951" s="24" t="s">
        <v>947</v>
      </c>
      <c r="G951" s="23">
        <v>58689375.665514916</v>
      </c>
      <c r="H951" s="23">
        <v>33134021.793658864</v>
      </c>
      <c r="I951" s="23">
        <v>145276057.78731772</v>
      </c>
      <c r="J951" s="23">
        <f t="shared" si="14"/>
        <v>86586682.121802807</v>
      </c>
    </row>
    <row r="952" spans="1:10" x14ac:dyDescent="0.2">
      <c r="A952" s="19">
        <v>967</v>
      </c>
      <c r="B952" s="17">
        <v>2</v>
      </c>
      <c r="C952" s="16">
        <v>12</v>
      </c>
      <c r="D952" s="16">
        <v>2005</v>
      </c>
      <c r="E952" s="25">
        <v>38688</v>
      </c>
      <c r="F952" s="24" t="s">
        <v>948</v>
      </c>
      <c r="G952" s="23">
        <v>68615574.18699187</v>
      </c>
      <c r="H952" s="23">
        <v>32259284.096814025</v>
      </c>
      <c r="I952" s="23">
        <v>67260195.77940549</v>
      </c>
      <c r="J952" s="23">
        <f t="shared" si="14"/>
        <v>-1355378.4075863808</v>
      </c>
    </row>
    <row r="953" spans="1:10" x14ac:dyDescent="0.2">
      <c r="A953" s="19">
        <v>968</v>
      </c>
      <c r="B953" s="17">
        <v>2</v>
      </c>
      <c r="C953" s="16">
        <v>8</v>
      </c>
      <c r="D953" s="16">
        <v>1996</v>
      </c>
      <c r="E953" s="25">
        <v>35279</v>
      </c>
      <c r="F953" s="24" t="s">
        <v>949</v>
      </c>
      <c r="G953" s="23">
        <v>85845804.195804194</v>
      </c>
      <c r="H953" s="23">
        <v>33130555.498258106</v>
      </c>
      <c r="I953" s="23">
        <v>93976703.587705016</v>
      </c>
      <c r="J953" s="23">
        <f t="shared" si="14"/>
        <v>8130899.3919008225</v>
      </c>
    </row>
    <row r="954" spans="1:10" x14ac:dyDescent="0.2">
      <c r="A954" s="19">
        <v>969</v>
      </c>
      <c r="B954" s="17">
        <v>16</v>
      </c>
      <c r="C954" s="16">
        <v>8</v>
      </c>
      <c r="D954" s="16">
        <v>1996</v>
      </c>
      <c r="E954" s="25">
        <v>35293</v>
      </c>
      <c r="F954" s="24" t="s">
        <v>950</v>
      </c>
      <c r="G954" s="23">
        <v>85845804.195804194</v>
      </c>
      <c r="H954" s="23">
        <v>29004901.359408773</v>
      </c>
      <c r="I954" s="23">
        <v>29004901.359408773</v>
      </c>
      <c r="J954" s="23">
        <f t="shared" si="14"/>
        <v>-56840902.83639542</v>
      </c>
    </row>
    <row r="955" spans="1:10" x14ac:dyDescent="0.2">
      <c r="A955" s="19">
        <v>970</v>
      </c>
      <c r="B955" s="17">
        <v>12</v>
      </c>
      <c r="C955" s="16">
        <v>10</v>
      </c>
      <c r="D955" s="16">
        <v>2007</v>
      </c>
      <c r="E955" s="25">
        <v>39367</v>
      </c>
      <c r="F955" s="24" t="s">
        <v>951</v>
      </c>
      <c r="G955" s="23">
        <v>64630054.179270215</v>
      </c>
      <c r="H955" s="23">
        <v>19136653.518589426</v>
      </c>
      <c r="I955" s="23">
        <v>87980147.745979637</v>
      </c>
      <c r="J955" s="23">
        <f t="shared" si="14"/>
        <v>23350093.566709422</v>
      </c>
    </row>
    <row r="956" spans="1:10" x14ac:dyDescent="0.2">
      <c r="A956" s="19">
        <v>971</v>
      </c>
      <c r="B956" s="17">
        <v>12</v>
      </c>
      <c r="C956" s="16">
        <v>6</v>
      </c>
      <c r="D956" s="16">
        <v>2009</v>
      </c>
      <c r="E956" s="25">
        <v>39976</v>
      </c>
      <c r="F956" s="24" t="s">
        <v>952</v>
      </c>
      <c r="G956" s="23">
        <v>62605392.850022949</v>
      </c>
      <c r="H956" s="23">
        <v>18352854.008414738</v>
      </c>
      <c r="I956" s="23">
        <v>18352854.008414738</v>
      </c>
      <c r="J956" s="23">
        <f t="shared" si="14"/>
        <v>-44252538.841608211</v>
      </c>
    </row>
    <row r="957" spans="1:10" x14ac:dyDescent="0.2">
      <c r="A957" s="19">
        <v>972</v>
      </c>
      <c r="B957" s="17">
        <v>21</v>
      </c>
      <c r="C957" s="16">
        <v>2</v>
      </c>
      <c r="D957" s="16">
        <v>2003</v>
      </c>
      <c r="E957" s="25">
        <v>37673</v>
      </c>
      <c r="F957" s="24" t="s">
        <v>953</v>
      </c>
      <c r="G957" s="23">
        <v>73749563.080283999</v>
      </c>
      <c r="H957" s="23">
        <v>17274740.976220645</v>
      </c>
      <c r="I957" s="23">
        <v>17329720.605046425</v>
      </c>
      <c r="J957" s="23">
        <f t="shared" si="14"/>
        <v>-56419842.475237578</v>
      </c>
    </row>
    <row r="958" spans="1:10" x14ac:dyDescent="0.2">
      <c r="A958" s="19">
        <v>973</v>
      </c>
      <c r="B958" s="17">
        <v>10</v>
      </c>
      <c r="C958" s="16">
        <v>1</v>
      </c>
      <c r="D958" s="16">
        <v>1997</v>
      </c>
      <c r="E958" s="25">
        <v>35440</v>
      </c>
      <c r="F958" s="24" t="s">
        <v>954</v>
      </c>
      <c r="G958" s="23">
        <v>84874575.738529235</v>
      </c>
      <c r="H958" s="23">
        <v>17797078.187969834</v>
      </c>
      <c r="I958" s="23">
        <v>17797078.187969834</v>
      </c>
      <c r="J958" s="23">
        <f t="shared" si="14"/>
        <v>-67077497.550559402</v>
      </c>
    </row>
    <row r="959" spans="1:10" x14ac:dyDescent="0.2">
      <c r="A959" s="19">
        <v>974</v>
      </c>
      <c r="B959" s="17">
        <v>1</v>
      </c>
      <c r="C959" s="16">
        <v>2</v>
      </c>
      <c r="D959" s="16">
        <v>2013</v>
      </c>
      <c r="E959" s="25">
        <v>41306</v>
      </c>
      <c r="F959" s="24" t="s">
        <v>955</v>
      </c>
      <c r="G959" s="23">
        <v>58163318.487633854</v>
      </c>
      <c r="H959" s="23">
        <v>10035635.391276071</v>
      </c>
      <c r="I959" s="23">
        <v>23897688.511285033</v>
      </c>
      <c r="J959" s="23">
        <f t="shared" si="14"/>
        <v>-34265629.976348817</v>
      </c>
    </row>
    <row r="960" spans="1:10" x14ac:dyDescent="0.2">
      <c r="A960" s="19">
        <v>975</v>
      </c>
      <c r="B960" s="17">
        <v>22</v>
      </c>
      <c r="C960" s="16">
        <v>9</v>
      </c>
      <c r="D960" s="16">
        <v>2006</v>
      </c>
      <c r="E960" s="25">
        <v>38982</v>
      </c>
      <c r="F960" s="24" t="s">
        <v>956</v>
      </c>
      <c r="G960" s="23">
        <v>66552710.694923602</v>
      </c>
      <c r="H960" s="23">
        <v>8738320.0921734832</v>
      </c>
      <c r="I960" s="23">
        <v>11521433.448506653</v>
      </c>
      <c r="J960" s="23">
        <f t="shared" si="14"/>
        <v>-55031277.246416949</v>
      </c>
    </row>
    <row r="961" spans="1:10" x14ac:dyDescent="0.2">
      <c r="A961" s="19">
        <v>976</v>
      </c>
      <c r="B961" s="17">
        <v>30</v>
      </c>
      <c r="C961" s="16">
        <v>7</v>
      </c>
      <c r="D961" s="16">
        <v>2004</v>
      </c>
      <c r="E961" s="25">
        <v>38198</v>
      </c>
      <c r="F961" s="24" t="s">
        <v>957</v>
      </c>
      <c r="G961" s="23">
        <v>71296436.114044353</v>
      </c>
      <c r="H961" s="23">
        <v>8773421.8349788804</v>
      </c>
      <c r="I961" s="23">
        <v>36596388.064604014</v>
      </c>
      <c r="J961" s="23">
        <f t="shared" si="14"/>
        <v>-34700048.049440339</v>
      </c>
    </row>
    <row r="962" spans="1:10" x14ac:dyDescent="0.2">
      <c r="A962" s="19">
        <v>977</v>
      </c>
      <c r="B962" s="17">
        <v>26</v>
      </c>
      <c r="C962" s="16">
        <v>11</v>
      </c>
      <c r="D962" s="16">
        <v>2004</v>
      </c>
      <c r="E962" s="25">
        <v>38317</v>
      </c>
      <c r="F962" s="24" t="s">
        <v>958</v>
      </c>
      <c r="G962" s="23">
        <v>70699188.481675401</v>
      </c>
      <c r="H962" s="23">
        <v>7928357.3927905764</v>
      </c>
      <c r="I962" s="23">
        <v>89671374.840963349</v>
      </c>
      <c r="J962" s="23">
        <f t="shared" si="14"/>
        <v>18972186.359287947</v>
      </c>
    </row>
    <row r="963" spans="1:10" x14ac:dyDescent="0.2">
      <c r="A963" s="19">
        <v>978</v>
      </c>
      <c r="B963" s="17">
        <v>4</v>
      </c>
      <c r="C963" s="16">
        <v>5</v>
      </c>
      <c r="D963" s="16">
        <v>2007</v>
      </c>
      <c r="E963" s="25">
        <v>39206</v>
      </c>
      <c r="F963" s="24" t="s">
        <v>959</v>
      </c>
      <c r="G963" s="23">
        <v>64936811.429725558</v>
      </c>
      <c r="H963" s="23">
        <v>6795089.4855661727</v>
      </c>
      <c r="I963" s="23">
        <v>7700123.2718166476</v>
      </c>
      <c r="J963" s="23">
        <f t="shared" ref="J963:J1026" si="15">I963-G963</f>
        <v>-57236688.157908909</v>
      </c>
    </row>
    <row r="964" spans="1:10" x14ac:dyDescent="0.2">
      <c r="A964" s="19">
        <v>979</v>
      </c>
      <c r="B964" s="17">
        <v>22</v>
      </c>
      <c r="C964" s="16">
        <v>7</v>
      </c>
      <c r="D964" s="16">
        <v>1998</v>
      </c>
      <c r="E964" s="25">
        <v>35998</v>
      </c>
      <c r="F964" s="24" t="s">
        <v>5428</v>
      </c>
      <c r="G964" s="23">
        <v>82742310.04901962</v>
      </c>
      <c r="H964" s="23">
        <v>1726732.7199509807</v>
      </c>
      <c r="I964" s="23">
        <v>1726732.7199509807</v>
      </c>
      <c r="J964" s="23">
        <f t="shared" si="15"/>
        <v>-81015577.329068646</v>
      </c>
    </row>
    <row r="965" spans="1:10" x14ac:dyDescent="0.2">
      <c r="A965" s="19">
        <v>980</v>
      </c>
      <c r="B965" s="17">
        <v>20</v>
      </c>
      <c r="C965" s="16">
        <v>9</v>
      </c>
      <c r="D965" s="16">
        <v>2002</v>
      </c>
      <c r="E965" s="25">
        <v>37519</v>
      </c>
      <c r="F965" s="24" t="s">
        <v>961</v>
      </c>
      <c r="G965" s="23">
        <v>74605220.994475141</v>
      </c>
      <c r="H965" s="23">
        <v>107378.61634806631</v>
      </c>
      <c r="I965" s="23">
        <v>2452463.5182872927</v>
      </c>
      <c r="J965" s="23">
        <f t="shared" si="15"/>
        <v>-72152757.476187855</v>
      </c>
    </row>
    <row r="966" spans="1:10" x14ac:dyDescent="0.2">
      <c r="A966" s="19">
        <v>981</v>
      </c>
      <c r="B966" s="17">
        <v>19</v>
      </c>
      <c r="C966" s="16">
        <v>6</v>
      </c>
      <c r="D966" s="16">
        <v>1981</v>
      </c>
      <c r="E966" s="25">
        <v>29756</v>
      </c>
      <c r="F966" s="24" t="s">
        <v>962</v>
      </c>
      <c r="G966" s="23">
        <v>146335827.81456953</v>
      </c>
      <c r="H966" s="23">
        <v>293174904.54099339</v>
      </c>
      <c r="I966" s="23">
        <v>293174904.54099339</v>
      </c>
      <c r="J966" s="23">
        <f t="shared" si="15"/>
        <v>146839076.72642386</v>
      </c>
    </row>
    <row r="967" spans="1:10" x14ac:dyDescent="0.2">
      <c r="A967" s="19">
        <v>982</v>
      </c>
      <c r="B967" s="17">
        <v>22</v>
      </c>
      <c r="C967" s="16">
        <v>3</v>
      </c>
      <c r="D967" s="16">
        <v>2002</v>
      </c>
      <c r="E967" s="25">
        <v>37337</v>
      </c>
      <c r="F967" s="24" t="s">
        <v>963</v>
      </c>
      <c r="G967" s="23">
        <v>74150033.55704698</v>
      </c>
      <c r="H967" s="23">
        <v>112154518.25991051</v>
      </c>
      <c r="I967" s="23">
        <v>211929860.06106824</v>
      </c>
      <c r="J967" s="23">
        <f t="shared" si="15"/>
        <v>137779826.50402126</v>
      </c>
    </row>
    <row r="968" spans="1:10" x14ac:dyDescent="0.2">
      <c r="A968" s="19">
        <v>983</v>
      </c>
      <c r="B968" s="17">
        <v>14</v>
      </c>
      <c r="C968" s="16">
        <v>7</v>
      </c>
      <c r="D968" s="16">
        <v>2006</v>
      </c>
      <c r="E968" s="25">
        <v>38912</v>
      </c>
      <c r="F968" s="24" t="s">
        <v>964</v>
      </c>
      <c r="G968" s="23">
        <v>65150004.914004914</v>
      </c>
      <c r="H968" s="23">
        <v>91453728.222063884</v>
      </c>
      <c r="I968" s="23">
        <v>157327622.07955775</v>
      </c>
      <c r="J968" s="23">
        <f t="shared" si="15"/>
        <v>92177617.165552825</v>
      </c>
    </row>
    <row r="969" spans="1:10" x14ac:dyDescent="0.2">
      <c r="A969" s="19">
        <v>984</v>
      </c>
      <c r="B969" s="17">
        <v>19</v>
      </c>
      <c r="C969" s="16">
        <v>12</v>
      </c>
      <c r="D969" s="16">
        <v>2008</v>
      </c>
      <c r="E969" s="25">
        <v>39801</v>
      </c>
      <c r="F969" s="24" t="s">
        <v>965</v>
      </c>
      <c r="G969" s="23">
        <v>63064986.585992351</v>
      </c>
      <c r="H969" s="23">
        <v>81694645.226401821</v>
      </c>
      <c r="I969" s="23">
        <v>194587399.17247942</v>
      </c>
      <c r="J969" s="23">
        <f t="shared" si="15"/>
        <v>131522412.58648707</v>
      </c>
    </row>
    <row r="970" spans="1:10" x14ac:dyDescent="0.2">
      <c r="A970" s="19">
        <v>985</v>
      </c>
      <c r="B970" s="17">
        <v>25</v>
      </c>
      <c r="C970" s="16">
        <v>12</v>
      </c>
      <c r="D970" s="16">
        <v>1990</v>
      </c>
      <c r="E970" s="25">
        <v>33232</v>
      </c>
      <c r="F970" s="24" t="s">
        <v>966</v>
      </c>
      <c r="G970" s="23">
        <v>99088385.650224209</v>
      </c>
      <c r="H970" s="23">
        <v>122063182.0594245</v>
      </c>
      <c r="I970" s="23">
        <v>122063182.0594245</v>
      </c>
      <c r="J970" s="23">
        <f t="shared" si="15"/>
        <v>22974796.409200296</v>
      </c>
    </row>
    <row r="971" spans="1:10" x14ac:dyDescent="0.2">
      <c r="A971" s="19">
        <v>986</v>
      </c>
      <c r="B971" s="17">
        <v>14</v>
      </c>
      <c r="C971" s="16">
        <v>10</v>
      </c>
      <c r="D971" s="16">
        <v>2005</v>
      </c>
      <c r="E971" s="25">
        <v>38639</v>
      </c>
      <c r="F971" s="24" t="s">
        <v>967</v>
      </c>
      <c r="G971" s="23">
        <v>66556355.421686746</v>
      </c>
      <c r="H971" s="23">
        <v>33093824.001475904</v>
      </c>
      <c r="I971" s="23">
        <v>62512900.299131528</v>
      </c>
      <c r="J971" s="23">
        <f t="shared" si="15"/>
        <v>-4043455.1225552186</v>
      </c>
    </row>
    <row r="972" spans="1:10" x14ac:dyDescent="0.2">
      <c r="A972" s="19">
        <v>987</v>
      </c>
      <c r="B972" s="17">
        <v>1</v>
      </c>
      <c r="C972" s="16">
        <v>8</v>
      </c>
      <c r="D972" s="16">
        <v>2003</v>
      </c>
      <c r="E972" s="25">
        <v>37834</v>
      </c>
      <c r="F972" s="24" t="s">
        <v>968</v>
      </c>
      <c r="G972" s="23">
        <v>71820292.524377033</v>
      </c>
      <c r="H972" s="23">
        <v>8096463.8369339118</v>
      </c>
      <c r="I972" s="23">
        <v>9477621.2623943668</v>
      </c>
      <c r="J972" s="23">
        <f t="shared" si="15"/>
        <v>-62342671.261982664</v>
      </c>
    </row>
    <row r="973" spans="1:10" x14ac:dyDescent="0.2">
      <c r="A973" s="19">
        <v>988</v>
      </c>
      <c r="B973" s="17">
        <v>16</v>
      </c>
      <c r="C973" s="16">
        <v>6</v>
      </c>
      <c r="D973" s="16">
        <v>2000</v>
      </c>
      <c r="E973" s="25">
        <v>36693</v>
      </c>
      <c r="F973" s="24" t="s">
        <v>969</v>
      </c>
      <c r="G973" s="23">
        <v>75497004.204303935</v>
      </c>
      <c r="H973" s="23">
        <v>100155613.82535963</v>
      </c>
      <c r="I973" s="23">
        <v>152652019.29264501</v>
      </c>
      <c r="J973" s="23">
        <f t="shared" si="15"/>
        <v>77155015.088341072</v>
      </c>
    </row>
    <row r="974" spans="1:10" x14ac:dyDescent="0.2">
      <c r="A974" s="19">
        <v>989</v>
      </c>
      <c r="B974" s="17">
        <v>5</v>
      </c>
      <c r="C974" s="16">
        <v>8</v>
      </c>
      <c r="D974" s="16">
        <v>2005</v>
      </c>
      <c r="E974" s="25">
        <v>38569</v>
      </c>
      <c r="F974" s="24" t="s">
        <v>970</v>
      </c>
      <c r="G974" s="23">
        <v>66255127.291242361</v>
      </c>
      <c r="H974" s="23">
        <v>100345549.19965886</v>
      </c>
      <c r="I974" s="23">
        <v>137321203.13777494</v>
      </c>
      <c r="J974" s="23">
        <f t="shared" si="15"/>
        <v>71066075.846532583</v>
      </c>
    </row>
    <row r="975" spans="1:10" x14ac:dyDescent="0.2">
      <c r="A975" s="19">
        <v>990</v>
      </c>
      <c r="B975" s="17">
        <v>16</v>
      </c>
      <c r="C975" s="16">
        <v>10</v>
      </c>
      <c r="D975" s="16">
        <v>2009</v>
      </c>
      <c r="E975" s="25">
        <v>40102</v>
      </c>
      <c r="F975" s="24" t="s">
        <v>971</v>
      </c>
      <c r="G975" s="23">
        <v>60193762.518676825</v>
      </c>
      <c r="H975" s="23">
        <v>83314671.659394845</v>
      </c>
      <c r="I975" s="23">
        <v>148962277.53803134</v>
      </c>
      <c r="J975" s="23">
        <f t="shared" si="15"/>
        <v>88768515.019354522</v>
      </c>
    </row>
    <row r="976" spans="1:10" x14ac:dyDescent="0.2">
      <c r="A976" s="19">
        <v>991</v>
      </c>
      <c r="B976" s="17">
        <v>18</v>
      </c>
      <c r="C976" s="16">
        <v>9</v>
      </c>
      <c r="D976" s="16">
        <v>2015</v>
      </c>
      <c r="E976" s="25">
        <v>42265</v>
      </c>
      <c r="F976" s="24" t="s">
        <v>972</v>
      </c>
      <c r="G976" s="23">
        <v>54687036.920296706</v>
      </c>
      <c r="H976" s="23">
        <v>64567517.228275441</v>
      </c>
      <c r="I976" s="23">
        <v>101983968.96580303</v>
      </c>
      <c r="J976" s="23">
        <f t="shared" si="15"/>
        <v>47296932.045506321</v>
      </c>
    </row>
    <row r="977" spans="1:10" x14ac:dyDescent="0.2">
      <c r="A977" s="19">
        <v>992</v>
      </c>
      <c r="B977" s="17">
        <v>14</v>
      </c>
      <c r="C977" s="16">
        <v>11</v>
      </c>
      <c r="D977" s="16">
        <v>1997</v>
      </c>
      <c r="E977" s="25">
        <v>35748</v>
      </c>
      <c r="F977" s="24" t="s">
        <v>973</v>
      </c>
      <c r="G977" s="23">
        <v>80572798.761609912</v>
      </c>
      <c r="H977" s="23">
        <v>88787285.28960371</v>
      </c>
      <c r="I977" s="23">
        <v>212531720.863839</v>
      </c>
      <c r="J977" s="23">
        <f t="shared" si="15"/>
        <v>131958922.10222909</v>
      </c>
    </row>
    <row r="978" spans="1:10" x14ac:dyDescent="0.2">
      <c r="A978" s="19">
        <v>993</v>
      </c>
      <c r="B978" s="17">
        <v>18</v>
      </c>
      <c r="C978" s="16">
        <v>5</v>
      </c>
      <c r="D978" s="16">
        <v>2001</v>
      </c>
      <c r="E978" s="25">
        <v>37029</v>
      </c>
      <c r="F978" s="24" t="s">
        <v>974</v>
      </c>
      <c r="G978" s="23">
        <v>73227388.857625216</v>
      </c>
      <c r="H978" s="23">
        <v>79287810.526229605</v>
      </c>
      <c r="I978" s="23">
        <v>247604854.53863257</v>
      </c>
      <c r="J978" s="23">
        <f t="shared" si="15"/>
        <v>174377465.68100736</v>
      </c>
    </row>
    <row r="979" spans="1:10" x14ac:dyDescent="0.2">
      <c r="A979" s="19">
        <v>994</v>
      </c>
      <c r="B979" s="17">
        <v>2</v>
      </c>
      <c r="C979" s="16">
        <v>11</v>
      </c>
      <c r="D979" s="16">
        <v>2001</v>
      </c>
      <c r="E979" s="25">
        <v>37197</v>
      </c>
      <c r="F979" s="24" t="s">
        <v>975</v>
      </c>
      <c r="G979" s="23">
        <v>73351223.224351749</v>
      </c>
      <c r="H979" s="23">
        <v>62565980.446042836</v>
      </c>
      <c r="I979" s="23">
        <v>75021848.540744081</v>
      </c>
      <c r="J979" s="23">
        <f t="shared" si="15"/>
        <v>1670625.3163923323</v>
      </c>
    </row>
    <row r="980" spans="1:10" x14ac:dyDescent="0.2">
      <c r="A980" s="19">
        <v>995</v>
      </c>
      <c r="B980" s="17">
        <v>20</v>
      </c>
      <c r="C980" s="16">
        <v>10</v>
      </c>
      <c r="D980" s="16">
        <v>2006</v>
      </c>
      <c r="E980" s="25">
        <v>39010</v>
      </c>
      <c r="F980" s="24" t="s">
        <v>976</v>
      </c>
      <c r="G980" s="23">
        <v>64482195.242814668</v>
      </c>
      <c r="H980" s="23">
        <v>40882169.242537163</v>
      </c>
      <c r="I980" s="23">
        <v>77449127.930520311</v>
      </c>
      <c r="J980" s="23">
        <f t="shared" si="15"/>
        <v>12966932.687705643</v>
      </c>
    </row>
    <row r="981" spans="1:10" x14ac:dyDescent="0.2">
      <c r="A981" s="19">
        <v>996</v>
      </c>
      <c r="B981" s="17">
        <v>6</v>
      </c>
      <c r="C981" s="16">
        <v>4</v>
      </c>
      <c r="D981" s="16">
        <v>2007</v>
      </c>
      <c r="E981" s="25">
        <v>39178</v>
      </c>
      <c r="F981" s="24" t="s">
        <v>977</v>
      </c>
      <c r="G981" s="23">
        <v>62957853.942695677</v>
      </c>
      <c r="H981" s="23">
        <v>29733969.273211539</v>
      </c>
      <c r="I981" s="23">
        <v>59617273.38809111</v>
      </c>
      <c r="J981" s="23">
        <f t="shared" si="15"/>
        <v>-3340580.5546045676</v>
      </c>
    </row>
    <row r="982" spans="1:10" x14ac:dyDescent="0.2">
      <c r="A982" s="19">
        <v>997</v>
      </c>
      <c r="B982" s="17">
        <v>16</v>
      </c>
      <c r="C982" s="16">
        <v>10</v>
      </c>
      <c r="D982" s="16">
        <v>1998</v>
      </c>
      <c r="E982" s="25">
        <v>36084</v>
      </c>
      <c r="F982" s="24" t="s">
        <v>978</v>
      </c>
      <c r="G982" s="23">
        <v>79344554.878048792</v>
      </c>
      <c r="H982" s="23">
        <v>34211705.827762201</v>
      </c>
      <c r="I982" s="23">
        <v>34211705.827762201</v>
      </c>
      <c r="J982" s="23">
        <f t="shared" si="15"/>
        <v>-45132849.050286591</v>
      </c>
    </row>
    <row r="983" spans="1:10" x14ac:dyDescent="0.2">
      <c r="A983" s="19">
        <v>998</v>
      </c>
      <c r="B983" s="17">
        <v>19</v>
      </c>
      <c r="C983" s="16">
        <v>12</v>
      </c>
      <c r="D983" s="16">
        <v>2012</v>
      </c>
      <c r="E983" s="25">
        <v>41262</v>
      </c>
      <c r="F983" s="24" t="s">
        <v>979</v>
      </c>
      <c r="G983" s="23">
        <v>56139770.732705876</v>
      </c>
      <c r="H983" s="23">
        <v>102356934.29734191</v>
      </c>
      <c r="I983" s="23">
        <v>143944975.97469088</v>
      </c>
      <c r="J983" s="23">
        <f t="shared" si="15"/>
        <v>87805205.241985008</v>
      </c>
    </row>
    <row r="984" spans="1:10" x14ac:dyDescent="0.2">
      <c r="A984" s="19">
        <v>999</v>
      </c>
      <c r="B984" s="17">
        <v>25</v>
      </c>
      <c r="C984" s="16">
        <v>12</v>
      </c>
      <c r="D984" s="16">
        <v>2002</v>
      </c>
      <c r="E984" s="25">
        <v>37615</v>
      </c>
      <c r="F984" s="24" t="s">
        <v>980</v>
      </c>
      <c r="G984" s="23">
        <v>70574836.926478714</v>
      </c>
      <c r="H984" s="23">
        <v>223405732.05749032</v>
      </c>
      <c r="I984" s="23">
        <v>482639989.35339415</v>
      </c>
      <c r="J984" s="23">
        <f t="shared" si="15"/>
        <v>412065152.42691541</v>
      </c>
    </row>
    <row r="985" spans="1:10" x14ac:dyDescent="0.2">
      <c r="A985" s="19">
        <v>1000</v>
      </c>
      <c r="B985" s="17">
        <v>18</v>
      </c>
      <c r="C985" s="16">
        <v>7</v>
      </c>
      <c r="D985" s="16">
        <v>2008</v>
      </c>
      <c r="E985" s="25">
        <v>39647</v>
      </c>
      <c r="F985" s="24" t="s">
        <v>981</v>
      </c>
      <c r="G985" s="23">
        <v>58041261.2973032</v>
      </c>
      <c r="H985" s="23">
        <v>160874820.14191869</v>
      </c>
      <c r="I985" s="23">
        <v>687285412.75919247</v>
      </c>
      <c r="J985" s="23">
        <f t="shared" si="15"/>
        <v>629244151.46188927</v>
      </c>
    </row>
    <row r="986" spans="1:10" x14ac:dyDescent="0.2">
      <c r="A986" s="19">
        <v>1001</v>
      </c>
      <c r="B986" s="17">
        <v>2</v>
      </c>
      <c r="C986" s="16">
        <v>6</v>
      </c>
      <c r="D986" s="16">
        <v>2006</v>
      </c>
      <c r="E986" s="25">
        <v>38870</v>
      </c>
      <c r="F986" s="24" t="s">
        <v>982</v>
      </c>
      <c r="G986" s="23">
        <v>62922562.838836864</v>
      </c>
      <c r="H986" s="23">
        <v>143636813.08390832</v>
      </c>
      <c r="I986" s="23">
        <v>248940180.81484967</v>
      </c>
      <c r="J986" s="23">
        <f t="shared" si="15"/>
        <v>186017617.97601283</v>
      </c>
    </row>
    <row r="987" spans="1:10" x14ac:dyDescent="0.2">
      <c r="A987" s="19">
        <v>1002</v>
      </c>
      <c r="B987" s="17">
        <v>12</v>
      </c>
      <c r="C987" s="16">
        <v>2</v>
      </c>
      <c r="D987" s="16">
        <v>2010</v>
      </c>
      <c r="E987" s="25">
        <v>40221</v>
      </c>
      <c r="F987" s="24" t="s">
        <v>983</v>
      </c>
      <c r="G987" s="23">
        <v>58904351.276408248</v>
      </c>
      <c r="H987" s="23">
        <v>125155495.65807115</v>
      </c>
      <c r="I987" s="23">
        <v>246457310.06700161</v>
      </c>
      <c r="J987" s="23">
        <f t="shared" si="15"/>
        <v>187552958.79059336</v>
      </c>
    </row>
    <row r="988" spans="1:10" x14ac:dyDescent="0.2">
      <c r="A988" s="19">
        <v>1003</v>
      </c>
      <c r="B988" s="17">
        <v>22</v>
      </c>
      <c r="C988" s="16">
        <v>11</v>
      </c>
      <c r="D988" s="16">
        <v>1995</v>
      </c>
      <c r="E988" s="25">
        <v>35025</v>
      </c>
      <c r="F988" s="24" t="s">
        <v>984</v>
      </c>
      <c r="G988" s="23">
        <v>83118411.458333343</v>
      </c>
      <c r="H988" s="23">
        <v>67834693.86523439</v>
      </c>
      <c r="I988" s="23">
        <v>176466781.25000003</v>
      </c>
      <c r="J988" s="23">
        <f t="shared" si="15"/>
        <v>93348369.791666687</v>
      </c>
    </row>
    <row r="989" spans="1:10" x14ac:dyDescent="0.2">
      <c r="A989" s="19">
        <v>1004</v>
      </c>
      <c r="B989" s="17">
        <v>5</v>
      </c>
      <c r="C989" s="16">
        <v>8</v>
      </c>
      <c r="D989" s="16">
        <v>2011</v>
      </c>
      <c r="E989" s="25">
        <v>40760</v>
      </c>
      <c r="F989" s="24" t="s">
        <v>985</v>
      </c>
      <c r="G989" s="23">
        <v>56355196.539318912</v>
      </c>
      <c r="H989" s="23">
        <v>40187188.684477702</v>
      </c>
      <c r="I989" s="23">
        <v>82186602.261608079</v>
      </c>
      <c r="J989" s="23">
        <f t="shared" si="15"/>
        <v>25831405.722289167</v>
      </c>
    </row>
    <row r="990" spans="1:10" x14ac:dyDescent="0.2">
      <c r="A990" s="19">
        <v>1005</v>
      </c>
      <c r="B990" s="17">
        <v>23</v>
      </c>
      <c r="C990" s="16">
        <v>12</v>
      </c>
      <c r="D990" s="16">
        <v>1998</v>
      </c>
      <c r="E990" s="25">
        <v>36152</v>
      </c>
      <c r="F990" s="24" t="s">
        <v>986</v>
      </c>
      <c r="G990" s="23">
        <v>77894984.746796817</v>
      </c>
      <c r="H990" s="23">
        <v>54527224.831171446</v>
      </c>
      <c r="I990" s="23">
        <v>146366225.25104332</v>
      </c>
      <c r="J990" s="23">
        <f t="shared" si="15"/>
        <v>68471240.504246503</v>
      </c>
    </row>
    <row r="991" spans="1:10" x14ac:dyDescent="0.2">
      <c r="A991" s="19">
        <v>1006</v>
      </c>
      <c r="B991" s="17">
        <v>22</v>
      </c>
      <c r="C991" s="16">
        <v>12</v>
      </c>
      <c r="D991" s="16">
        <v>1999</v>
      </c>
      <c r="E991" s="25">
        <v>36516</v>
      </c>
      <c r="F991" s="24" t="s">
        <v>987</v>
      </c>
      <c r="G991" s="23">
        <v>75858514.557338074</v>
      </c>
      <c r="H991" s="23">
        <v>50446838.529797971</v>
      </c>
      <c r="I991" s="23">
        <v>69159091.726470575</v>
      </c>
      <c r="J991" s="23">
        <f t="shared" si="15"/>
        <v>-6699422.8308674991</v>
      </c>
    </row>
    <row r="992" spans="1:10" x14ac:dyDescent="0.2">
      <c r="A992" s="19">
        <v>1007</v>
      </c>
      <c r="B992" s="17">
        <v>5</v>
      </c>
      <c r="C992" s="16">
        <v>2</v>
      </c>
      <c r="D992" s="16">
        <v>2010</v>
      </c>
      <c r="E992" s="25">
        <v>40214</v>
      </c>
      <c r="F992" s="24" t="s">
        <v>988</v>
      </c>
      <c r="G992" s="23">
        <v>58904351.276408248</v>
      </c>
      <c r="H992" s="23">
        <v>27274331.112309162</v>
      </c>
      <c r="I992" s="23">
        <v>60194773.43092446</v>
      </c>
      <c r="J992" s="23">
        <f t="shared" si="15"/>
        <v>1290422.1545162126</v>
      </c>
    </row>
    <row r="993" spans="1:10" x14ac:dyDescent="0.2">
      <c r="A993" s="19">
        <v>1008</v>
      </c>
      <c r="B993" s="17">
        <v>16</v>
      </c>
      <c r="C993" s="16">
        <v>4</v>
      </c>
      <c r="D993" s="16">
        <v>2003</v>
      </c>
      <c r="E993" s="25">
        <v>37727</v>
      </c>
      <c r="F993" s="24" t="s">
        <v>989</v>
      </c>
      <c r="G993" s="23">
        <v>69461305.767138198</v>
      </c>
      <c r="H993" s="23">
        <v>30737438.629124049</v>
      </c>
      <c r="I993" s="23">
        <v>30737438.629124049</v>
      </c>
      <c r="J993" s="23">
        <f t="shared" si="15"/>
        <v>-38723867.138014153</v>
      </c>
    </row>
    <row r="994" spans="1:10" x14ac:dyDescent="0.2">
      <c r="A994" s="19">
        <v>1009</v>
      </c>
      <c r="B994" s="17">
        <v>23</v>
      </c>
      <c r="C994" s="16">
        <v>6</v>
      </c>
      <c r="D994" s="16">
        <v>2000</v>
      </c>
      <c r="E994" s="25">
        <v>36700</v>
      </c>
      <c r="F994" s="24" t="s">
        <v>990</v>
      </c>
      <c r="G994" s="23">
        <v>72630330.626450107</v>
      </c>
      <c r="H994" s="23">
        <v>128984345.14780162</v>
      </c>
      <c r="I994" s="23">
        <v>212580431.57471576</v>
      </c>
      <c r="J994" s="23">
        <f t="shared" si="15"/>
        <v>139950100.94826567</v>
      </c>
    </row>
    <row r="995" spans="1:10" x14ac:dyDescent="0.2">
      <c r="A995" s="19">
        <v>1011</v>
      </c>
      <c r="B995" s="17">
        <v>4</v>
      </c>
      <c r="C995" s="16">
        <v>8</v>
      </c>
      <c r="D995" s="16">
        <v>2006</v>
      </c>
      <c r="E995" s="25">
        <v>38933</v>
      </c>
      <c r="F995" s="24" t="s">
        <v>991</v>
      </c>
      <c r="G995" s="23">
        <v>61409852.869053453</v>
      </c>
      <c r="H995" s="23">
        <v>87634268.273663551</v>
      </c>
      <c r="I995" s="23">
        <v>142788557.11150563</v>
      </c>
      <c r="J995" s="23">
        <f t="shared" si="15"/>
        <v>81378704.242452174</v>
      </c>
    </row>
    <row r="996" spans="1:10" x14ac:dyDescent="0.2">
      <c r="A996" s="19">
        <v>1012</v>
      </c>
      <c r="B996" s="17">
        <v>22</v>
      </c>
      <c r="C996" s="16">
        <v>11</v>
      </c>
      <c r="D996" s="16">
        <v>2006</v>
      </c>
      <c r="E996" s="25">
        <v>39043</v>
      </c>
      <c r="F996" s="24" t="s">
        <v>992</v>
      </c>
      <c r="G996" s="23">
        <v>62141285.359801494</v>
      </c>
      <c r="H996" s="23">
        <v>42759989.9122134</v>
      </c>
      <c r="I996" s="23">
        <v>57043027.885027297</v>
      </c>
      <c r="J996" s="23">
        <f t="shared" si="15"/>
        <v>-5098257.4747741967</v>
      </c>
    </row>
    <row r="997" spans="1:10" x14ac:dyDescent="0.2">
      <c r="A997" s="19">
        <v>1013</v>
      </c>
      <c r="B997" s="17">
        <v>4</v>
      </c>
      <c r="C997" s="16">
        <v>3</v>
      </c>
      <c r="D997" s="16">
        <v>2011</v>
      </c>
      <c r="E997" s="25">
        <v>40606</v>
      </c>
      <c r="F997" s="24" t="s">
        <v>993</v>
      </c>
      <c r="G997" s="23">
        <v>55153798.099943168</v>
      </c>
      <c r="H997" s="23">
        <v>68662792.558878943</v>
      </c>
      <c r="I997" s="23">
        <v>139457065.17147946</v>
      </c>
      <c r="J997" s="23">
        <f t="shared" si="15"/>
        <v>84303267.071536303</v>
      </c>
    </row>
    <row r="998" spans="1:10" x14ac:dyDescent="0.2">
      <c r="A998" s="19">
        <v>1014</v>
      </c>
      <c r="B998" s="17">
        <v>20</v>
      </c>
      <c r="C998" s="16">
        <v>11</v>
      </c>
      <c r="D998" s="16">
        <v>2009</v>
      </c>
      <c r="E998" s="25">
        <v>40137</v>
      </c>
      <c r="F998" s="24" t="s">
        <v>994</v>
      </c>
      <c r="G998" s="23">
        <v>56746405.953866772</v>
      </c>
      <c r="H998" s="23">
        <v>336646503.00950396</v>
      </c>
      <c r="I998" s="23">
        <v>780328597.86119807</v>
      </c>
      <c r="J998" s="23">
        <f t="shared" si="15"/>
        <v>723582191.90733135</v>
      </c>
    </row>
    <row r="999" spans="1:10" x14ac:dyDescent="0.2">
      <c r="A999" s="19">
        <v>1015</v>
      </c>
      <c r="B999" s="17">
        <v>18</v>
      </c>
      <c r="C999" s="16">
        <v>5</v>
      </c>
      <c r="D999" s="16">
        <v>2001</v>
      </c>
      <c r="E999" s="25">
        <v>37029</v>
      </c>
      <c r="F999" s="24" t="s">
        <v>995</v>
      </c>
      <c r="G999" s="23">
        <v>69082442.318514362</v>
      </c>
      <c r="H999" s="23">
        <v>369805237.1733765</v>
      </c>
      <c r="I999" s="23">
        <v>679512579.46024764</v>
      </c>
      <c r="J999" s="23">
        <f t="shared" si="15"/>
        <v>610430137.14173329</v>
      </c>
    </row>
    <row r="1000" spans="1:10" x14ac:dyDescent="0.2">
      <c r="A1000" s="19">
        <v>1016</v>
      </c>
      <c r="B1000" s="17">
        <v>29</v>
      </c>
      <c r="C1000" s="16">
        <v>6</v>
      </c>
      <c r="D1000" s="16">
        <v>2012</v>
      </c>
      <c r="E1000" s="25">
        <v>41089</v>
      </c>
      <c r="F1000" s="24" t="s">
        <v>996</v>
      </c>
      <c r="G1000" s="23">
        <v>53495106.284698315</v>
      </c>
      <c r="H1000" s="23">
        <v>233950940.04244414</v>
      </c>
      <c r="I1000" s="23">
        <v>594883371.14848912</v>
      </c>
      <c r="J1000" s="23">
        <f t="shared" si="15"/>
        <v>541388264.86379075</v>
      </c>
    </row>
    <row r="1001" spans="1:10" x14ac:dyDescent="0.2">
      <c r="A1001" s="19">
        <v>1017</v>
      </c>
      <c r="B1001" s="17">
        <v>13</v>
      </c>
      <c r="C1001" s="16">
        <v>6</v>
      </c>
      <c r="D1001" s="16">
        <v>2014</v>
      </c>
      <c r="E1001" s="25">
        <v>41803</v>
      </c>
      <c r="F1001" s="24" t="s">
        <v>997</v>
      </c>
      <c r="G1001" s="23">
        <v>51505393.487536877</v>
      </c>
      <c r="H1001" s="23">
        <v>197491597.82709375</v>
      </c>
      <c r="I1001" s="23">
        <v>341309633.18261504</v>
      </c>
      <c r="J1001" s="23">
        <f t="shared" si="15"/>
        <v>289804239.69507813</v>
      </c>
    </row>
    <row r="1002" spans="1:10" x14ac:dyDescent="0.2">
      <c r="A1002" s="19">
        <v>1018</v>
      </c>
      <c r="B1002" s="17">
        <v>14</v>
      </c>
      <c r="C1002" s="16">
        <v>6</v>
      </c>
      <c r="D1002" s="16">
        <v>1991</v>
      </c>
      <c r="E1002" s="25">
        <v>33403</v>
      </c>
      <c r="F1002" s="24" t="s">
        <v>998</v>
      </c>
      <c r="G1002" s="23">
        <v>90264338.235294119</v>
      </c>
      <c r="H1002" s="23">
        <v>298763961.75185293</v>
      </c>
      <c r="I1002" s="23">
        <v>704964481.61764705</v>
      </c>
      <c r="J1002" s="23">
        <f t="shared" si="15"/>
        <v>614700143.38235295</v>
      </c>
    </row>
    <row r="1003" spans="1:10" x14ac:dyDescent="0.2">
      <c r="A1003" s="19">
        <v>1019</v>
      </c>
      <c r="B1003" s="17">
        <v>13</v>
      </c>
      <c r="C1003" s="16">
        <v>12</v>
      </c>
      <c r="D1003" s="16">
        <v>1996</v>
      </c>
      <c r="E1003" s="25">
        <v>35412</v>
      </c>
      <c r="F1003" s="24" t="s">
        <v>999</v>
      </c>
      <c r="G1003" s="23">
        <v>77401954.602774277</v>
      </c>
      <c r="H1003" s="23">
        <v>238324630.73926863</v>
      </c>
      <c r="I1003" s="23">
        <v>424162711.22320306</v>
      </c>
      <c r="J1003" s="23">
        <f t="shared" si="15"/>
        <v>346760756.6204288</v>
      </c>
    </row>
    <row r="1004" spans="1:10" x14ac:dyDescent="0.2">
      <c r="A1004" s="19">
        <v>1020</v>
      </c>
      <c r="B1004" s="17">
        <v>25</v>
      </c>
      <c r="C1004" s="16">
        <v>12</v>
      </c>
      <c r="D1004" s="16">
        <v>2015</v>
      </c>
      <c r="E1004" s="25">
        <v>42363</v>
      </c>
      <c r="F1004" s="24" t="s">
        <v>5367</v>
      </c>
      <c r="G1004" s="23">
        <v>51901278.934573516</v>
      </c>
      <c r="H1004" s="23">
        <v>156074554.14481768</v>
      </c>
      <c r="I1004" s="23">
        <v>251988117.61590952</v>
      </c>
      <c r="J1004" s="23">
        <f t="shared" si="15"/>
        <v>200086838.68133599</v>
      </c>
    </row>
    <row r="1005" spans="1:10" x14ac:dyDescent="0.2">
      <c r="A1005" s="19">
        <v>1021</v>
      </c>
      <c r="B1005" s="17">
        <v>24</v>
      </c>
      <c r="C1005" s="16">
        <v>12</v>
      </c>
      <c r="D1005" s="16">
        <v>1997</v>
      </c>
      <c r="E1005" s="25">
        <v>35788</v>
      </c>
      <c r="F1005" s="24" t="s">
        <v>1001</v>
      </c>
      <c r="G1005" s="23">
        <v>76106323.620582759</v>
      </c>
      <c r="H1005" s="23">
        <v>226002311.11412895</v>
      </c>
      <c r="I1005" s="23">
        <v>478118073.29843146</v>
      </c>
      <c r="J1005" s="23">
        <f t="shared" si="15"/>
        <v>402011749.6778487</v>
      </c>
    </row>
    <row r="1006" spans="1:10" x14ac:dyDescent="0.2">
      <c r="A1006" s="19">
        <v>1022</v>
      </c>
      <c r="B1006" s="17">
        <v>25</v>
      </c>
      <c r="C1006" s="16">
        <v>12</v>
      </c>
      <c r="D1006" s="16">
        <v>1998</v>
      </c>
      <c r="E1006" s="25">
        <v>36154</v>
      </c>
      <c r="F1006" s="24" t="s">
        <v>1002</v>
      </c>
      <c r="G1006" s="23">
        <v>74899023.794996947</v>
      </c>
      <c r="H1006" s="23">
        <v>202249786.01825503</v>
      </c>
      <c r="I1006" s="23">
        <v>302851206.75411832</v>
      </c>
      <c r="J1006" s="23">
        <f t="shared" si="15"/>
        <v>227952182.95912138</v>
      </c>
    </row>
    <row r="1007" spans="1:10" x14ac:dyDescent="0.2">
      <c r="A1007" s="19">
        <v>1023</v>
      </c>
      <c r="B1007" s="17">
        <v>25</v>
      </c>
      <c r="C1007" s="16">
        <v>12</v>
      </c>
      <c r="D1007" s="16">
        <v>2014</v>
      </c>
      <c r="E1007" s="25">
        <v>41998</v>
      </c>
      <c r="F1007" s="24" t="s">
        <v>1003</v>
      </c>
      <c r="G1007" s="23">
        <v>52279909.03360986</v>
      </c>
      <c r="H1007" s="23">
        <v>133839047.2849258</v>
      </c>
      <c r="I1007" s="23">
        <v>212781709.9256767</v>
      </c>
      <c r="J1007" s="23">
        <f t="shared" si="15"/>
        <v>160501800.89206684</v>
      </c>
    </row>
    <row r="1008" spans="1:10" x14ac:dyDescent="0.2">
      <c r="A1008" s="19">
        <v>1024</v>
      </c>
      <c r="B1008" s="17">
        <v>17</v>
      </c>
      <c r="C1008" s="16">
        <v>6</v>
      </c>
      <c r="D1008" s="16">
        <v>2016</v>
      </c>
      <c r="E1008" s="25">
        <v>42538</v>
      </c>
      <c r="F1008" s="24" t="s">
        <v>1004</v>
      </c>
      <c r="G1008" s="23">
        <v>50933747.68689476</v>
      </c>
      <c r="H1008" s="23">
        <v>129820823.37024207</v>
      </c>
      <c r="I1008" s="23">
        <v>221252951.39744335</v>
      </c>
      <c r="J1008" s="23">
        <f t="shared" si="15"/>
        <v>170319203.71054858</v>
      </c>
    </row>
    <row r="1009" spans="1:10" x14ac:dyDescent="0.2">
      <c r="A1009" s="19">
        <v>1025</v>
      </c>
      <c r="B1009" s="17">
        <v>18</v>
      </c>
      <c r="C1009" s="16">
        <v>12</v>
      </c>
      <c r="D1009" s="16">
        <v>2013</v>
      </c>
      <c r="E1009" s="25">
        <v>41626</v>
      </c>
      <c r="F1009" s="24" t="s">
        <v>1005</v>
      </c>
      <c r="G1009" s="23">
        <v>52675403.026831269</v>
      </c>
      <c r="H1009" s="23">
        <v>134167103.35565911</v>
      </c>
      <c r="I1009" s="23">
        <v>181399079.74857649</v>
      </c>
      <c r="J1009" s="23">
        <f t="shared" si="15"/>
        <v>128723676.72174522</v>
      </c>
    </row>
    <row r="1010" spans="1:10" x14ac:dyDescent="0.2">
      <c r="A1010" s="19">
        <v>1026</v>
      </c>
      <c r="B1010" s="17">
        <v>10</v>
      </c>
      <c r="C1010" s="16">
        <v>6</v>
      </c>
      <c r="D1010" s="16">
        <v>2011</v>
      </c>
      <c r="E1010" s="25">
        <v>40704</v>
      </c>
      <c r="F1010" s="24" t="s">
        <v>1006</v>
      </c>
      <c r="G1010" s="23">
        <v>54385261.516378559</v>
      </c>
      <c r="H1010" s="23">
        <v>138143109.77175906</v>
      </c>
      <c r="I1010" s="23">
        <v>280598304.01846081</v>
      </c>
      <c r="J1010" s="23">
        <f t="shared" si="15"/>
        <v>226213042.50208226</v>
      </c>
    </row>
    <row r="1011" spans="1:10" x14ac:dyDescent="0.2">
      <c r="A1011" s="19">
        <v>1027</v>
      </c>
      <c r="B1011" s="17">
        <v>28</v>
      </c>
      <c r="C1011" s="16">
        <v>6</v>
      </c>
      <c r="D1011" s="16">
        <v>2002</v>
      </c>
      <c r="E1011" s="25">
        <v>37435</v>
      </c>
      <c r="F1011" s="24" t="s">
        <v>1007</v>
      </c>
      <c r="G1011" s="23">
        <v>68237632.017787665</v>
      </c>
      <c r="H1011" s="23">
        <v>172359322.0766426</v>
      </c>
      <c r="I1011" s="23">
        <v>233740550.10375211</v>
      </c>
      <c r="J1011" s="23">
        <f t="shared" si="15"/>
        <v>165502918.08596444</v>
      </c>
    </row>
    <row r="1012" spans="1:10" x14ac:dyDescent="0.2">
      <c r="A1012" s="19">
        <v>1028</v>
      </c>
      <c r="B1012" s="17">
        <v>17</v>
      </c>
      <c r="C1012" s="16">
        <v>3</v>
      </c>
      <c r="D1012" s="16">
        <v>2000</v>
      </c>
      <c r="E1012" s="25">
        <v>36602</v>
      </c>
      <c r="F1012" s="24" t="s">
        <v>1008</v>
      </c>
      <c r="G1012" s="23">
        <v>71705315.420560762</v>
      </c>
      <c r="H1012" s="23">
        <v>180050161.17123249</v>
      </c>
      <c r="I1012" s="23">
        <v>369720125.32778627</v>
      </c>
      <c r="J1012" s="23">
        <f t="shared" si="15"/>
        <v>298014809.90722549</v>
      </c>
    </row>
    <row r="1013" spans="1:10" x14ac:dyDescent="0.2">
      <c r="A1013" s="19">
        <v>1029</v>
      </c>
      <c r="B1013" s="17">
        <v>7</v>
      </c>
      <c r="C1013" s="16">
        <v>2</v>
      </c>
      <c r="D1013" s="16">
        <v>2003</v>
      </c>
      <c r="E1013" s="25">
        <v>37659</v>
      </c>
      <c r="F1013" s="24" t="s">
        <v>1009</v>
      </c>
      <c r="G1013" s="23">
        <v>67045057.345712736</v>
      </c>
      <c r="H1013" s="23">
        <v>141877424.92015293</v>
      </c>
      <c r="I1013" s="23">
        <v>239874854.75618792</v>
      </c>
      <c r="J1013" s="23">
        <f t="shared" si="15"/>
        <v>172829797.41047519</v>
      </c>
    </row>
    <row r="1014" spans="1:10" x14ac:dyDescent="0.2">
      <c r="A1014" s="19">
        <v>1030</v>
      </c>
      <c r="B1014" s="17">
        <v>11</v>
      </c>
      <c r="C1014" s="16">
        <v>11</v>
      </c>
      <c r="D1014" s="16">
        <v>1994</v>
      </c>
      <c r="E1014" s="25">
        <v>34649</v>
      </c>
      <c r="F1014" s="24" t="s">
        <v>1010</v>
      </c>
      <c r="G1014" s="23">
        <v>82003674.014696077</v>
      </c>
      <c r="H1014" s="23">
        <v>172641691.99433535</v>
      </c>
      <c r="I1014" s="23">
        <v>366662384.71310627</v>
      </c>
      <c r="J1014" s="23">
        <f t="shared" si="15"/>
        <v>284658710.69841021</v>
      </c>
    </row>
    <row r="1015" spans="1:10" x14ac:dyDescent="0.2">
      <c r="A1015" s="19">
        <v>1031</v>
      </c>
      <c r="B1015" s="17">
        <v>19</v>
      </c>
      <c r="C1015" s="16">
        <v>12</v>
      </c>
      <c r="D1015" s="16">
        <v>2008</v>
      </c>
      <c r="E1015" s="25">
        <v>39801</v>
      </c>
      <c r="F1015" s="24" t="s">
        <v>1011</v>
      </c>
      <c r="G1015" s="23">
        <v>58393506.098141067</v>
      </c>
      <c r="H1015" s="23">
        <v>114090372.05578706</v>
      </c>
      <c r="I1015" s="23">
        <v>263928108.70361704</v>
      </c>
      <c r="J1015" s="23">
        <f t="shared" si="15"/>
        <v>205534602.60547596</v>
      </c>
    </row>
    <row r="1016" spans="1:10" x14ac:dyDescent="0.2">
      <c r="A1016" s="19">
        <v>1032</v>
      </c>
      <c r="B1016" s="17">
        <v>28</v>
      </c>
      <c r="C1016" s="16">
        <v>2</v>
      </c>
      <c r="D1016" s="16">
        <v>2014</v>
      </c>
      <c r="E1016" s="25">
        <v>41698</v>
      </c>
      <c r="F1016" s="24" t="s">
        <v>1012</v>
      </c>
      <c r="G1016" s="23">
        <v>52286811.965193093</v>
      </c>
      <c r="H1016" s="23">
        <v>95938101.384013176</v>
      </c>
      <c r="I1016" s="23">
        <v>232554019.62060386</v>
      </c>
      <c r="J1016" s="23">
        <f t="shared" si="15"/>
        <v>180267207.65541077</v>
      </c>
    </row>
    <row r="1017" spans="1:10" x14ac:dyDescent="0.2">
      <c r="A1017" s="19">
        <v>1033</v>
      </c>
      <c r="B1017" s="17">
        <v>25</v>
      </c>
      <c r="C1017" s="16">
        <v>12</v>
      </c>
      <c r="D1017" s="16">
        <v>1998</v>
      </c>
      <c r="E1017" s="25">
        <v>36154</v>
      </c>
      <c r="F1017" s="24" t="s">
        <v>1013</v>
      </c>
      <c r="G1017" s="23">
        <v>74899023.794996947</v>
      </c>
      <c r="H1017" s="23">
        <v>136522438.29516777</v>
      </c>
      <c r="I1017" s="23">
        <v>239295309.05918851</v>
      </c>
      <c r="J1017" s="23">
        <f t="shared" si="15"/>
        <v>164396285.26419157</v>
      </c>
    </row>
    <row r="1018" spans="1:10" x14ac:dyDescent="0.2">
      <c r="A1018" s="19">
        <v>1034</v>
      </c>
      <c r="B1018" s="17">
        <v>9</v>
      </c>
      <c r="C1018" s="16">
        <v>8</v>
      </c>
      <c r="D1018" s="16">
        <v>2013</v>
      </c>
      <c r="E1018" s="25">
        <v>41495</v>
      </c>
      <c r="F1018" s="24" t="s">
        <v>1014</v>
      </c>
      <c r="G1018" s="23">
        <v>52488915.113499835</v>
      </c>
      <c r="H1018" s="23">
        <v>94776693.556955159</v>
      </c>
      <c r="I1018" s="23">
        <v>249909770.18394715</v>
      </c>
      <c r="J1018" s="23">
        <f t="shared" si="15"/>
        <v>197420855.07044733</v>
      </c>
    </row>
    <row r="1019" spans="1:10" x14ac:dyDescent="0.2">
      <c r="A1019" s="19">
        <v>1035</v>
      </c>
      <c r="B1019" s="17">
        <v>10</v>
      </c>
      <c r="C1019" s="16">
        <v>3</v>
      </c>
      <c r="D1019" s="16">
        <v>2006</v>
      </c>
      <c r="E1019" s="25">
        <v>38786</v>
      </c>
      <c r="F1019" s="24" t="s">
        <v>1015</v>
      </c>
      <c r="G1019" s="23">
        <v>61441191.191191189</v>
      </c>
      <c r="H1019" s="23">
        <v>109015341.46470471</v>
      </c>
      <c r="I1019" s="23">
        <v>157784543.7968919</v>
      </c>
      <c r="J1019" s="23">
        <f t="shared" si="15"/>
        <v>96343352.605700701</v>
      </c>
    </row>
    <row r="1020" spans="1:10" x14ac:dyDescent="0.2">
      <c r="A1020" s="19">
        <v>1036</v>
      </c>
      <c r="B1020" s="17">
        <v>24</v>
      </c>
      <c r="C1020" s="16">
        <v>3</v>
      </c>
      <c r="D1020" s="16">
        <v>2006</v>
      </c>
      <c r="E1020" s="25">
        <v>38800</v>
      </c>
      <c r="F1020" s="24" t="s">
        <v>1016</v>
      </c>
      <c r="G1020" s="23">
        <v>61441191.191191189</v>
      </c>
      <c r="H1020" s="23">
        <v>108915862.03204705</v>
      </c>
      <c r="I1020" s="23">
        <v>228313334.45713213</v>
      </c>
      <c r="J1020" s="23">
        <f t="shared" si="15"/>
        <v>166872143.26594093</v>
      </c>
    </row>
    <row r="1021" spans="1:10" x14ac:dyDescent="0.2">
      <c r="A1021" s="19">
        <v>1037</v>
      </c>
      <c r="B1021" s="17">
        <v>28</v>
      </c>
      <c r="C1021" s="16">
        <v>7</v>
      </c>
      <c r="D1021" s="16">
        <v>2017</v>
      </c>
      <c r="E1021" s="25">
        <v>42944</v>
      </c>
      <c r="F1021" s="24" t="s">
        <v>1017</v>
      </c>
      <c r="G1021" s="23">
        <v>50149722.614855431</v>
      </c>
      <c r="H1021" s="23">
        <v>85449849.578905672</v>
      </c>
      <c r="I1021" s="23">
        <v>200776700.31293049</v>
      </c>
      <c r="J1021" s="23">
        <f t="shared" si="15"/>
        <v>150626977.69807506</v>
      </c>
    </row>
    <row r="1022" spans="1:10" x14ac:dyDescent="0.2">
      <c r="A1022" s="19">
        <v>1038</v>
      </c>
      <c r="B1022" s="17">
        <v>29</v>
      </c>
      <c r="C1022" s="16">
        <v>7</v>
      </c>
      <c r="D1022" s="16">
        <v>2011</v>
      </c>
      <c r="E1022" s="25">
        <v>40753</v>
      </c>
      <c r="F1022" s="24" t="s">
        <v>1018</v>
      </c>
      <c r="G1022" s="23">
        <v>54337116.349890672</v>
      </c>
      <c r="H1022" s="23">
        <v>91668016.112830967</v>
      </c>
      <c r="I1022" s="23">
        <v>159905795.93059552</v>
      </c>
      <c r="J1022" s="23">
        <f t="shared" si="15"/>
        <v>105568679.58070484</v>
      </c>
    </row>
    <row r="1023" spans="1:10" x14ac:dyDescent="0.2">
      <c r="A1023" s="19">
        <v>1039</v>
      </c>
      <c r="B1023" s="17">
        <v>5</v>
      </c>
      <c r="C1023" s="16">
        <v>2</v>
      </c>
      <c r="D1023" s="16">
        <v>1999</v>
      </c>
      <c r="E1023" s="25">
        <v>36196</v>
      </c>
      <c r="F1023" s="24" t="s">
        <v>1019</v>
      </c>
      <c r="G1023" s="23">
        <v>74625835.866261408</v>
      </c>
      <c r="H1023" s="23">
        <v>121679098.49117933</v>
      </c>
      <c r="I1023" s="23">
        <v>241229687.54893011</v>
      </c>
      <c r="J1023" s="23">
        <f t="shared" si="15"/>
        <v>166603851.68266869</v>
      </c>
    </row>
    <row r="1024" spans="1:10" x14ac:dyDescent="0.2">
      <c r="A1024" s="19">
        <v>1040</v>
      </c>
      <c r="B1024" s="17">
        <v>9</v>
      </c>
      <c r="C1024" s="16">
        <v>6</v>
      </c>
      <c r="D1024" s="16">
        <v>1995</v>
      </c>
      <c r="E1024" s="25">
        <v>34859</v>
      </c>
      <c r="F1024" s="24" t="s">
        <v>1020</v>
      </c>
      <c r="G1024" s="23">
        <v>80498032.786885247</v>
      </c>
      <c r="H1024" s="23">
        <v>130442768.36607869</v>
      </c>
      <c r="I1024" s="23">
        <v>244749974.92345572</v>
      </c>
      <c r="J1024" s="23">
        <f t="shared" si="15"/>
        <v>164251942.13657045</v>
      </c>
    </row>
    <row r="1025" spans="1:10" x14ac:dyDescent="0.2">
      <c r="A1025" s="19">
        <v>1041</v>
      </c>
      <c r="B1025" s="17">
        <v>20</v>
      </c>
      <c r="C1025" s="16">
        <v>3</v>
      </c>
      <c r="D1025" s="16">
        <v>2009</v>
      </c>
      <c r="E1025" s="25">
        <v>39892</v>
      </c>
      <c r="F1025" s="24" t="s">
        <v>1021</v>
      </c>
      <c r="G1025" s="23">
        <v>57712414.613392003</v>
      </c>
      <c r="H1025" s="23">
        <v>92290962.498276994</v>
      </c>
      <c r="I1025" s="23">
        <v>215209959.99004743</v>
      </c>
      <c r="J1025" s="23">
        <f t="shared" si="15"/>
        <v>157497545.37665543</v>
      </c>
    </row>
    <row r="1026" spans="1:10" x14ac:dyDescent="0.2">
      <c r="A1026" s="19">
        <v>1042</v>
      </c>
      <c r="B1026" s="17">
        <v>18</v>
      </c>
      <c r="C1026" s="16">
        <v>3</v>
      </c>
      <c r="D1026" s="16">
        <v>2005</v>
      </c>
      <c r="E1026" s="25">
        <v>38429</v>
      </c>
      <c r="F1026" s="24" t="s">
        <v>1022</v>
      </c>
      <c r="G1026" s="23">
        <v>63507242.628039315</v>
      </c>
      <c r="H1026" s="23">
        <v>96456993.643626481</v>
      </c>
      <c r="I1026" s="23">
        <v>205689450.9638541</v>
      </c>
      <c r="J1026" s="23">
        <f t="shared" si="15"/>
        <v>142182208.33581477</v>
      </c>
    </row>
    <row r="1027" spans="1:10" x14ac:dyDescent="0.2">
      <c r="A1027" s="19">
        <v>1043</v>
      </c>
      <c r="B1027" s="17">
        <v>23</v>
      </c>
      <c r="C1027" s="16">
        <v>12</v>
      </c>
      <c r="D1027" s="16">
        <v>2011</v>
      </c>
      <c r="E1027" s="25">
        <v>40900</v>
      </c>
      <c r="F1027" s="24" t="s">
        <v>1023</v>
      </c>
      <c r="G1027" s="23">
        <v>54397311.14183417</v>
      </c>
      <c r="H1027" s="23">
        <v>82275443.526223913</v>
      </c>
      <c r="I1027" s="23">
        <v>129170846.51125085</v>
      </c>
      <c r="J1027" s="23">
        <f t="shared" ref="J1027:J1090" si="16">I1027-G1027</f>
        <v>74773535.369416684</v>
      </c>
    </row>
    <row r="1028" spans="1:10" x14ac:dyDescent="0.2">
      <c r="A1028" s="19">
        <v>1044</v>
      </c>
      <c r="B1028" s="17">
        <v>23</v>
      </c>
      <c r="C1028" s="16">
        <v>9</v>
      </c>
      <c r="D1028" s="16">
        <v>2011</v>
      </c>
      <c r="E1028" s="25">
        <v>40809</v>
      </c>
      <c r="F1028" s="24" t="s">
        <v>1024</v>
      </c>
      <c r="G1028" s="23">
        <v>54105531.779857107</v>
      </c>
      <c r="H1028" s="23">
        <v>81813507.002754644</v>
      </c>
      <c r="I1028" s="23">
        <v>120439817.30434264</v>
      </c>
      <c r="J1028" s="23">
        <f t="shared" si="16"/>
        <v>66334285.524485536</v>
      </c>
    </row>
    <row r="1029" spans="1:10" x14ac:dyDescent="0.2">
      <c r="A1029" s="19">
        <v>1045</v>
      </c>
      <c r="B1029" s="17">
        <v>11</v>
      </c>
      <c r="C1029" s="16">
        <v>6</v>
      </c>
      <c r="D1029" s="16">
        <v>2004</v>
      </c>
      <c r="E1029" s="25">
        <v>38149</v>
      </c>
      <c r="F1029" s="24" t="s">
        <v>1025</v>
      </c>
      <c r="G1029" s="23">
        <v>64712440.695835538</v>
      </c>
      <c r="H1029" s="23">
        <v>97544547.27288878</v>
      </c>
      <c r="I1029" s="23">
        <v>269326124.52003169</v>
      </c>
      <c r="J1029" s="23">
        <f t="shared" si="16"/>
        <v>204613683.82419616</v>
      </c>
    </row>
    <row r="1030" spans="1:10" x14ac:dyDescent="0.2">
      <c r="A1030" s="19">
        <v>1046</v>
      </c>
      <c r="B1030" s="17">
        <v>24</v>
      </c>
      <c r="C1030" s="16">
        <v>11</v>
      </c>
      <c r="D1030" s="16">
        <v>2004</v>
      </c>
      <c r="E1030" s="25">
        <v>38315</v>
      </c>
      <c r="F1030" s="24" t="s">
        <v>1026</v>
      </c>
      <c r="G1030" s="23">
        <v>64271989.528795816</v>
      </c>
      <c r="H1030" s="23">
        <v>94739357.471926704</v>
      </c>
      <c r="I1030" s="23">
        <v>124005331.53430891</v>
      </c>
      <c r="J1030" s="23">
        <f t="shared" si="16"/>
        <v>59733342.005513094</v>
      </c>
    </row>
    <row r="1031" spans="1:10" x14ac:dyDescent="0.2">
      <c r="A1031" s="19">
        <v>1047</v>
      </c>
      <c r="B1031" s="17">
        <v>17</v>
      </c>
      <c r="C1031" s="16">
        <v>3</v>
      </c>
      <c r="D1031" s="16">
        <v>2006</v>
      </c>
      <c r="E1031" s="25">
        <v>38793</v>
      </c>
      <c r="F1031" s="24" t="s">
        <v>1027</v>
      </c>
      <c r="G1031" s="23">
        <v>61441191.191191189</v>
      </c>
      <c r="H1031" s="23">
        <v>86645639.650475472</v>
      </c>
      <c r="I1031" s="23">
        <v>160010264.46485487</v>
      </c>
      <c r="J1031" s="23">
        <f t="shared" si="16"/>
        <v>98569073.27366367</v>
      </c>
    </row>
    <row r="1032" spans="1:10" x14ac:dyDescent="0.2">
      <c r="A1032" s="19">
        <v>1048</v>
      </c>
      <c r="B1032" s="17">
        <v>10</v>
      </c>
      <c r="C1032" s="16">
        <v>3</v>
      </c>
      <c r="D1032" s="16">
        <v>1995</v>
      </c>
      <c r="E1032" s="25">
        <v>34768</v>
      </c>
      <c r="F1032" s="24" t="s">
        <v>1028</v>
      </c>
      <c r="G1032" s="23">
        <v>81082892.998678997</v>
      </c>
      <c r="H1032" s="23">
        <v>109986630.24694186</v>
      </c>
      <c r="I1032" s="23">
        <v>109986630.24694186</v>
      </c>
      <c r="J1032" s="23">
        <f t="shared" si="16"/>
        <v>28903737.248262867</v>
      </c>
    </row>
    <row r="1033" spans="1:10" x14ac:dyDescent="0.2">
      <c r="A1033" s="19">
        <v>1049</v>
      </c>
      <c r="B1033" s="17">
        <v>13</v>
      </c>
      <c r="C1033" s="16">
        <v>3</v>
      </c>
      <c r="D1033" s="16">
        <v>2009</v>
      </c>
      <c r="E1033" s="25">
        <v>39885</v>
      </c>
      <c r="F1033" s="24" t="s">
        <v>1029</v>
      </c>
      <c r="G1033" s="23">
        <v>57712414.613392003</v>
      </c>
      <c r="H1033" s="23">
        <v>77533851.911700964</v>
      </c>
      <c r="I1033" s="23">
        <v>121315862.03863965</v>
      </c>
      <c r="J1033" s="23">
        <f t="shared" si="16"/>
        <v>63603447.425247647</v>
      </c>
    </row>
    <row r="1034" spans="1:10" x14ac:dyDescent="0.2">
      <c r="A1034" s="19">
        <v>1050</v>
      </c>
      <c r="B1034" s="17">
        <v>24</v>
      </c>
      <c r="C1034" s="16">
        <v>9</v>
      </c>
      <c r="D1034" s="16">
        <v>2004</v>
      </c>
      <c r="E1034" s="25">
        <v>38254</v>
      </c>
      <c r="F1034" s="24" t="s">
        <v>1030</v>
      </c>
      <c r="G1034" s="23">
        <v>64644286.466561355</v>
      </c>
      <c r="H1034" s="23">
        <v>86250853.143486053</v>
      </c>
      <c r="I1034" s="23">
        <v>151541582.47471303</v>
      </c>
      <c r="J1034" s="23">
        <f t="shared" si="16"/>
        <v>86897296.00815168</v>
      </c>
    </row>
    <row r="1035" spans="1:10" x14ac:dyDescent="0.2">
      <c r="A1035" s="19">
        <v>1051</v>
      </c>
      <c r="B1035" s="17">
        <v>22</v>
      </c>
      <c r="C1035" s="16">
        <v>6</v>
      </c>
      <c r="D1035" s="16">
        <v>2005</v>
      </c>
      <c r="E1035" s="25">
        <v>38525</v>
      </c>
      <c r="F1035" s="24" t="s">
        <v>1031</v>
      </c>
      <c r="G1035" s="23">
        <v>63115424.164524429</v>
      </c>
      <c r="H1035" s="23">
        <v>83325843.876390755</v>
      </c>
      <c r="I1035" s="23">
        <v>181912136.4213779</v>
      </c>
      <c r="J1035" s="23">
        <f t="shared" si="16"/>
        <v>118796712.25685346</v>
      </c>
    </row>
    <row r="1036" spans="1:10" x14ac:dyDescent="0.2">
      <c r="A1036" s="19">
        <v>1052</v>
      </c>
      <c r="B1036" s="17">
        <v>7</v>
      </c>
      <c r="C1036" s="16">
        <v>2</v>
      </c>
      <c r="D1036" s="16">
        <v>2003</v>
      </c>
      <c r="E1036" s="25">
        <v>37659</v>
      </c>
      <c r="F1036" s="24" t="s">
        <v>1032</v>
      </c>
      <c r="G1036" s="23">
        <v>67045057.345712736</v>
      </c>
      <c r="H1036" s="23">
        <v>81084587.352157295</v>
      </c>
      <c r="I1036" s="23">
        <v>118424145.34333698</v>
      </c>
      <c r="J1036" s="23">
        <f t="shared" si="16"/>
        <v>51379087.997624248</v>
      </c>
    </row>
    <row r="1037" spans="1:10" x14ac:dyDescent="0.2">
      <c r="A1037" s="19">
        <v>1053</v>
      </c>
      <c r="B1037" s="17">
        <v>18</v>
      </c>
      <c r="C1037" s="16">
        <v>7</v>
      </c>
      <c r="D1037" s="16">
        <v>2014</v>
      </c>
      <c r="E1037" s="25">
        <v>41838</v>
      </c>
      <c r="F1037" s="24" t="s">
        <v>1033</v>
      </c>
      <c r="G1037" s="23">
        <v>51525498.426023088</v>
      </c>
      <c r="H1037" s="23">
        <v>60962632.541061908</v>
      </c>
      <c r="I1037" s="23">
        <v>161171392.21505141</v>
      </c>
      <c r="J1037" s="23">
        <f t="shared" si="16"/>
        <v>109645893.78902832</v>
      </c>
    </row>
    <row r="1038" spans="1:10" x14ac:dyDescent="0.2">
      <c r="A1038" s="19">
        <v>1054</v>
      </c>
      <c r="B1038" s="17">
        <v>10</v>
      </c>
      <c r="C1038" s="16">
        <v>2</v>
      </c>
      <c r="D1038" s="16">
        <v>2006</v>
      </c>
      <c r="E1038" s="25">
        <v>38758</v>
      </c>
      <c r="F1038" s="24" t="s">
        <v>1034</v>
      </c>
      <c r="G1038" s="23">
        <v>61781328.636134878</v>
      </c>
      <c r="H1038" s="23">
        <v>72457289.264021143</v>
      </c>
      <c r="I1038" s="23">
        <v>87794485.563543037</v>
      </c>
      <c r="J1038" s="23">
        <f t="shared" si="16"/>
        <v>26013156.927408159</v>
      </c>
    </row>
    <row r="1039" spans="1:10" x14ac:dyDescent="0.2">
      <c r="A1039" s="19">
        <v>1055</v>
      </c>
      <c r="B1039" s="17">
        <v>6</v>
      </c>
      <c r="C1039" s="16">
        <v>4</v>
      </c>
      <c r="D1039" s="16">
        <v>2012</v>
      </c>
      <c r="E1039" s="25">
        <v>41005</v>
      </c>
      <c r="F1039" s="24" t="s">
        <v>1035</v>
      </c>
      <c r="G1039" s="23">
        <v>53353977.87774083</v>
      </c>
      <c r="H1039" s="23">
        <v>60566192.539126843</v>
      </c>
      <c r="I1039" s="23">
        <v>252683597.30320966</v>
      </c>
      <c r="J1039" s="23">
        <f t="shared" si="16"/>
        <v>199329619.42546883</v>
      </c>
    </row>
    <row r="1040" spans="1:10" x14ac:dyDescent="0.2">
      <c r="A1040" s="19">
        <v>1056</v>
      </c>
      <c r="B1040" s="17">
        <v>25</v>
      </c>
      <c r="C1040" s="16">
        <v>1</v>
      </c>
      <c r="D1040" s="16">
        <v>2013</v>
      </c>
      <c r="E1040" s="25">
        <v>41299</v>
      </c>
      <c r="F1040" s="24" t="s">
        <v>1036</v>
      </c>
      <c r="G1040" s="23">
        <v>53308797.98506166</v>
      </c>
      <c r="H1040" s="23">
        <v>59389705.916818656</v>
      </c>
      <c r="I1040" s="23">
        <v>229174219.74380752</v>
      </c>
      <c r="J1040" s="23">
        <f t="shared" si="16"/>
        <v>175865421.75874585</v>
      </c>
    </row>
    <row r="1041" spans="1:10" x14ac:dyDescent="0.2">
      <c r="A1041" s="19">
        <v>1057</v>
      </c>
      <c r="B1041" s="17">
        <v>18</v>
      </c>
      <c r="C1041" s="16">
        <v>2</v>
      </c>
      <c r="D1041" s="16">
        <v>2011</v>
      </c>
      <c r="E1041" s="25">
        <v>40592</v>
      </c>
      <c r="F1041" s="24" t="s">
        <v>1037</v>
      </c>
      <c r="G1041" s="23">
        <v>55469727.846585549</v>
      </c>
      <c r="H1041" s="23">
        <v>61128124.892358653</v>
      </c>
      <c r="I1041" s="23">
        <v>162188113.64436603</v>
      </c>
      <c r="J1041" s="23">
        <f t="shared" si="16"/>
        <v>106718385.79778048</v>
      </c>
    </row>
    <row r="1042" spans="1:10" x14ac:dyDescent="0.2">
      <c r="A1042" s="19">
        <v>1058</v>
      </c>
      <c r="B1042" s="17">
        <v>28</v>
      </c>
      <c r="C1042" s="16">
        <v>9</v>
      </c>
      <c r="D1042" s="16">
        <v>2001</v>
      </c>
      <c r="E1042" s="25">
        <v>37162</v>
      </c>
      <c r="F1042" s="24" t="s">
        <v>5368</v>
      </c>
      <c r="G1042" s="23">
        <v>68849971.957375214</v>
      </c>
      <c r="H1042" s="23">
        <v>75731493.606528327</v>
      </c>
      <c r="I1042" s="23">
        <v>143880444.78842962</v>
      </c>
      <c r="J1042" s="23">
        <f t="shared" si="16"/>
        <v>75030472.831054404</v>
      </c>
    </row>
    <row r="1043" spans="1:10" x14ac:dyDescent="0.2">
      <c r="A1043" s="19">
        <v>1059</v>
      </c>
      <c r="B1043" s="17">
        <v>15</v>
      </c>
      <c r="C1043" s="16">
        <v>1</v>
      </c>
      <c r="D1043" s="16">
        <v>2016</v>
      </c>
      <c r="E1043" s="25">
        <v>42384</v>
      </c>
      <c r="F1043" s="24" t="s">
        <v>1039</v>
      </c>
      <c r="G1043" s="23">
        <v>51815622.414695509</v>
      </c>
      <c r="H1043" s="23">
        <v>54772448.782104209</v>
      </c>
      <c r="I1043" s="23">
        <v>71931866.784134462</v>
      </c>
      <c r="J1043" s="23">
        <f t="shared" si="16"/>
        <v>20116244.369438954</v>
      </c>
    </row>
    <row r="1044" spans="1:10" x14ac:dyDescent="0.2">
      <c r="A1044" s="19">
        <v>1060</v>
      </c>
      <c r="B1044" s="17">
        <v>8</v>
      </c>
      <c r="C1044" s="16">
        <v>5</v>
      </c>
      <c r="D1044" s="16">
        <v>2002</v>
      </c>
      <c r="E1044" s="25">
        <v>37384</v>
      </c>
      <c r="F1044" s="24" t="s">
        <v>1040</v>
      </c>
      <c r="G1044" s="23">
        <v>68275583.982202455</v>
      </c>
      <c r="H1044" s="23">
        <v>72034120.742630705</v>
      </c>
      <c r="I1044" s="23">
        <v>162652232.771891</v>
      </c>
      <c r="J1044" s="23">
        <f t="shared" si="16"/>
        <v>94376648.789688542</v>
      </c>
    </row>
    <row r="1045" spans="1:10" x14ac:dyDescent="0.2">
      <c r="A1045" s="19">
        <v>1061</v>
      </c>
      <c r="B1045" s="17">
        <v>23</v>
      </c>
      <c r="C1045" s="16">
        <v>11</v>
      </c>
      <c r="D1045" s="16">
        <v>2005</v>
      </c>
      <c r="E1045" s="25">
        <v>38679</v>
      </c>
      <c r="F1045" s="24" t="s">
        <v>1041</v>
      </c>
      <c r="G1045" s="23">
        <v>62125253.036437243</v>
      </c>
      <c r="H1045" s="23">
        <v>63149847.559615381</v>
      </c>
      <c r="I1045" s="23">
        <v>115168985.6413006</v>
      </c>
      <c r="J1045" s="23">
        <f t="shared" si="16"/>
        <v>53043732.604863361</v>
      </c>
    </row>
    <row r="1046" spans="1:10" x14ac:dyDescent="0.2">
      <c r="A1046" s="19">
        <v>1062</v>
      </c>
      <c r="B1046" s="17">
        <v>10</v>
      </c>
      <c r="C1046" s="16">
        <v>9</v>
      </c>
      <c r="D1046" s="16">
        <v>2004</v>
      </c>
      <c r="E1046" s="25">
        <v>38240</v>
      </c>
      <c r="F1046" s="24" t="s">
        <v>1042</v>
      </c>
      <c r="G1046" s="23">
        <v>64644286.466561355</v>
      </c>
      <c r="H1046" s="23">
        <v>65601122.751353346</v>
      </c>
      <c r="I1046" s="23">
        <v>161828869.94705635</v>
      </c>
      <c r="J1046" s="23">
        <f t="shared" si="16"/>
        <v>97184583.480495006</v>
      </c>
    </row>
    <row r="1047" spans="1:10" x14ac:dyDescent="0.2">
      <c r="A1047" s="19">
        <v>1063</v>
      </c>
      <c r="B1047" s="17">
        <v>17</v>
      </c>
      <c r="C1047" s="16">
        <v>10</v>
      </c>
      <c r="D1047" s="16">
        <v>2014</v>
      </c>
      <c r="E1047" s="25">
        <v>41929</v>
      </c>
      <c r="F1047" s="24" t="s">
        <v>1043</v>
      </c>
      <c r="G1047" s="23">
        <v>51702796.157231726</v>
      </c>
      <c r="H1047" s="23">
        <v>51859500.093992829</v>
      </c>
      <c r="I1047" s="23">
        <v>100977156.44336297</v>
      </c>
      <c r="J1047" s="23">
        <f t="shared" si="16"/>
        <v>49274360.28613124</v>
      </c>
    </row>
    <row r="1048" spans="1:10" x14ac:dyDescent="0.2">
      <c r="A1048" s="19">
        <v>1064</v>
      </c>
      <c r="B1048" s="17">
        <v>14</v>
      </c>
      <c r="C1048" s="16">
        <v>2</v>
      </c>
      <c r="D1048" s="16">
        <v>1997</v>
      </c>
      <c r="E1048" s="25">
        <v>35475</v>
      </c>
      <c r="F1048" s="24" t="s">
        <v>1044</v>
      </c>
      <c r="G1048" s="23">
        <v>76916979.949874684</v>
      </c>
      <c r="H1048" s="23">
        <v>77022063.927882209</v>
      </c>
      <c r="I1048" s="23">
        <v>77022063.927882209</v>
      </c>
      <c r="J1048" s="23">
        <f t="shared" si="16"/>
        <v>105083.97800752521</v>
      </c>
    </row>
    <row r="1049" spans="1:10" x14ac:dyDescent="0.2">
      <c r="A1049" s="19">
        <v>1065</v>
      </c>
      <c r="B1049" s="17">
        <v>10</v>
      </c>
      <c r="C1049" s="16">
        <v>2</v>
      </c>
      <c r="D1049" s="16">
        <v>2006</v>
      </c>
      <c r="E1049" s="25">
        <v>38758</v>
      </c>
      <c r="F1049" s="24" t="s">
        <v>1045</v>
      </c>
      <c r="G1049" s="23">
        <v>61781328.636134878</v>
      </c>
      <c r="H1049" s="23">
        <v>60238264.580226474</v>
      </c>
      <c r="I1049" s="23">
        <v>102249568.0527982</v>
      </c>
      <c r="J1049" s="23">
        <f t="shared" si="16"/>
        <v>40468239.416663319</v>
      </c>
    </row>
    <row r="1050" spans="1:10" x14ac:dyDescent="0.2">
      <c r="A1050" s="19">
        <v>1066</v>
      </c>
      <c r="B1050" s="17">
        <v>12</v>
      </c>
      <c r="C1050" s="16">
        <v>9</v>
      </c>
      <c r="D1050" s="16">
        <v>1997</v>
      </c>
      <c r="E1050" s="25">
        <v>35685</v>
      </c>
      <c r="F1050" s="24" t="s">
        <v>1046</v>
      </c>
      <c r="G1050" s="23">
        <v>76153535.980148897</v>
      </c>
      <c r="H1050" s="23">
        <v>73511893.185725808</v>
      </c>
      <c r="I1050" s="23">
        <v>122409148.04236974</v>
      </c>
      <c r="J1050" s="23">
        <f t="shared" si="16"/>
        <v>46255612.062220842</v>
      </c>
    </row>
    <row r="1051" spans="1:10" x14ac:dyDescent="0.2">
      <c r="A1051" s="19">
        <v>1067</v>
      </c>
      <c r="B1051" s="17">
        <v>22</v>
      </c>
      <c r="C1051" s="16">
        <v>8</v>
      </c>
      <c r="D1051" s="16">
        <v>1997</v>
      </c>
      <c r="E1051" s="25">
        <v>35664</v>
      </c>
      <c r="F1051" s="24" t="s">
        <v>1047</v>
      </c>
      <c r="G1051" s="23">
        <v>76342972.63681592</v>
      </c>
      <c r="H1051" s="23">
        <v>73547531.168930352</v>
      </c>
      <c r="I1051" s="23">
        <v>73547531.168930352</v>
      </c>
      <c r="J1051" s="23">
        <f t="shared" si="16"/>
        <v>-2795441.4678855687</v>
      </c>
    </row>
    <row r="1052" spans="1:10" x14ac:dyDescent="0.2">
      <c r="A1052" s="19">
        <v>1068</v>
      </c>
      <c r="B1052" s="17">
        <v>8</v>
      </c>
      <c r="C1052" s="16">
        <v>8</v>
      </c>
      <c r="D1052" s="16">
        <v>2014</v>
      </c>
      <c r="E1052" s="25">
        <v>41859</v>
      </c>
      <c r="F1052" s="24" t="s">
        <v>1048</v>
      </c>
      <c r="G1052" s="23">
        <v>51611716.52960664</v>
      </c>
      <c r="H1052" s="23">
        <v>49136618.858306848</v>
      </c>
      <c r="I1052" s="23">
        <v>155278361.0755806</v>
      </c>
      <c r="J1052" s="23">
        <f t="shared" si="16"/>
        <v>103666644.54597396</v>
      </c>
    </row>
    <row r="1053" spans="1:10" x14ac:dyDescent="0.2">
      <c r="A1053" s="19">
        <v>1069</v>
      </c>
      <c r="B1053" s="17">
        <v>10</v>
      </c>
      <c r="C1053" s="16">
        <v>10</v>
      </c>
      <c r="D1053" s="16">
        <v>2014</v>
      </c>
      <c r="E1053" s="25">
        <v>41922</v>
      </c>
      <c r="F1053" s="24" t="s">
        <v>1049</v>
      </c>
      <c r="G1053" s="23">
        <v>51702796.157231726</v>
      </c>
      <c r="H1053" s="23">
        <v>48724082.256350212</v>
      </c>
      <c r="I1053" s="23">
        <v>78711704.027544618</v>
      </c>
      <c r="J1053" s="23">
        <f t="shared" si="16"/>
        <v>27008907.870312892</v>
      </c>
    </row>
    <row r="1054" spans="1:10" x14ac:dyDescent="0.2">
      <c r="A1054" s="19">
        <v>1070</v>
      </c>
      <c r="B1054" s="17">
        <v>21</v>
      </c>
      <c r="C1054" s="16">
        <v>4</v>
      </c>
      <c r="D1054" s="16">
        <v>2006</v>
      </c>
      <c r="E1054" s="25">
        <v>38828</v>
      </c>
      <c r="F1054" s="24" t="s">
        <v>1050</v>
      </c>
      <c r="G1054" s="23">
        <v>60922828.784119107</v>
      </c>
      <c r="H1054" s="23">
        <v>57246296.903265513</v>
      </c>
      <c r="I1054" s="23">
        <v>115392988.133067</v>
      </c>
      <c r="J1054" s="23">
        <f t="shared" si="16"/>
        <v>54470159.34894789</v>
      </c>
    </row>
    <row r="1055" spans="1:10" x14ac:dyDescent="0.2">
      <c r="A1055" s="19">
        <v>1071</v>
      </c>
      <c r="B1055" s="17">
        <v>11</v>
      </c>
      <c r="C1055" s="16">
        <v>8</v>
      </c>
      <c r="D1055" s="16">
        <v>2000</v>
      </c>
      <c r="E1055" s="25">
        <v>36749</v>
      </c>
      <c r="F1055" s="24" t="s">
        <v>1051</v>
      </c>
      <c r="G1055" s="23">
        <v>71041377.314814806</v>
      </c>
      <c r="H1055" s="23">
        <v>63563645.767482638</v>
      </c>
      <c r="I1055" s="23">
        <v>71118828.045190975</v>
      </c>
      <c r="J1055" s="23">
        <f t="shared" si="16"/>
        <v>77450.730376169086</v>
      </c>
    </row>
    <row r="1056" spans="1:10" x14ac:dyDescent="0.2">
      <c r="A1056" s="19">
        <v>1072</v>
      </c>
      <c r="B1056" s="17">
        <v>29</v>
      </c>
      <c r="C1056" s="16">
        <v>7</v>
      </c>
      <c r="D1056" s="16">
        <v>1998</v>
      </c>
      <c r="E1056" s="25">
        <v>36005</v>
      </c>
      <c r="F1056" s="24" t="s">
        <v>1052</v>
      </c>
      <c r="G1056" s="23">
        <v>75220281.862745106</v>
      </c>
      <c r="H1056" s="23">
        <v>67255606.38819854</v>
      </c>
      <c r="I1056" s="23">
        <v>73874991.192120105</v>
      </c>
      <c r="J1056" s="23">
        <f t="shared" si="16"/>
        <v>-1345290.6706250012</v>
      </c>
    </row>
    <row r="1057" spans="1:10" x14ac:dyDescent="0.2">
      <c r="A1057" s="19">
        <v>1073</v>
      </c>
      <c r="B1057" s="17">
        <v>19</v>
      </c>
      <c r="C1057" s="16">
        <v>8</v>
      </c>
      <c r="D1057" s="16">
        <v>2016</v>
      </c>
      <c r="E1057" s="25">
        <v>42601</v>
      </c>
      <c r="F1057" s="24" t="s">
        <v>1053</v>
      </c>
      <c r="G1057" s="23">
        <v>50969487.106029086</v>
      </c>
      <c r="H1057" s="23">
        <v>43868951.303252243</v>
      </c>
      <c r="I1057" s="23">
        <v>84644540.98807551</v>
      </c>
      <c r="J1057" s="23">
        <f t="shared" si="16"/>
        <v>33675053.882046424</v>
      </c>
    </row>
    <row r="1058" spans="1:10" x14ac:dyDescent="0.2">
      <c r="A1058" s="19">
        <v>1074</v>
      </c>
      <c r="B1058" s="17">
        <v>25</v>
      </c>
      <c r="C1058" s="16">
        <v>5</v>
      </c>
      <c r="D1058" s="16">
        <v>1994</v>
      </c>
      <c r="E1058" s="25">
        <v>34479</v>
      </c>
      <c r="F1058" s="24" t="s">
        <v>1054</v>
      </c>
      <c r="G1058" s="23">
        <v>83226779.661016941</v>
      </c>
      <c r="H1058" s="23">
        <v>70887345.938027114</v>
      </c>
      <c r="I1058" s="23">
        <v>198380913.33438644</v>
      </c>
      <c r="J1058" s="23">
        <f t="shared" si="16"/>
        <v>115154133.6733695</v>
      </c>
    </row>
    <row r="1059" spans="1:10" x14ac:dyDescent="0.2">
      <c r="A1059" s="19">
        <v>1075</v>
      </c>
      <c r="B1059" s="17">
        <v>15</v>
      </c>
      <c r="C1059" s="16">
        <v>6</v>
      </c>
      <c r="D1059" s="16">
        <v>1990</v>
      </c>
      <c r="E1059" s="25">
        <v>33039</v>
      </c>
      <c r="F1059" s="24" t="s">
        <v>1055</v>
      </c>
      <c r="G1059" s="23">
        <v>94503079.291762888</v>
      </c>
      <c r="H1059" s="23">
        <v>78392377.670076981</v>
      </c>
      <c r="I1059" s="23">
        <v>78392377.670076981</v>
      </c>
      <c r="J1059" s="23">
        <f t="shared" si="16"/>
        <v>-16110701.621685907</v>
      </c>
    </row>
    <row r="1060" spans="1:10" x14ac:dyDescent="0.2">
      <c r="A1060" s="19">
        <v>1076</v>
      </c>
      <c r="B1060" s="17">
        <v>26</v>
      </c>
      <c r="C1060" s="16">
        <v>9</v>
      </c>
      <c r="D1060" s="16">
        <v>1997</v>
      </c>
      <c r="E1060" s="25">
        <v>35699</v>
      </c>
      <c r="F1060" s="24" t="s">
        <v>1056</v>
      </c>
      <c r="G1060" s="23">
        <v>76153535.980148897</v>
      </c>
      <c r="H1060" s="23">
        <v>62846680.332878418</v>
      </c>
      <c r="I1060" s="23">
        <v>95903754.49126552</v>
      </c>
      <c r="J1060" s="23">
        <f t="shared" si="16"/>
        <v>19750218.511116624</v>
      </c>
    </row>
    <row r="1061" spans="1:10" x14ac:dyDescent="0.2">
      <c r="A1061" s="19">
        <v>1077</v>
      </c>
      <c r="B1061" s="17">
        <v>3</v>
      </c>
      <c r="C1061" s="16">
        <v>10</v>
      </c>
      <c r="D1061" s="16">
        <v>2003</v>
      </c>
      <c r="E1061" s="25">
        <v>37897</v>
      </c>
      <c r="F1061" s="24" t="s">
        <v>1057</v>
      </c>
      <c r="G1061" s="23">
        <v>66356486.486486487</v>
      </c>
      <c r="H1061" s="23">
        <v>54522614.016497299</v>
      </c>
      <c r="I1061" s="23">
        <v>73642197.782129735</v>
      </c>
      <c r="J1061" s="23">
        <f t="shared" si="16"/>
        <v>7285711.2956432477</v>
      </c>
    </row>
    <row r="1062" spans="1:10" x14ac:dyDescent="0.2">
      <c r="A1062" s="19">
        <v>1078</v>
      </c>
      <c r="B1062" s="17">
        <v>12</v>
      </c>
      <c r="C1062" s="16">
        <v>11</v>
      </c>
      <c r="D1062" s="16">
        <v>2004</v>
      </c>
      <c r="E1062" s="25">
        <v>38303</v>
      </c>
      <c r="F1062" s="24" t="s">
        <v>1058</v>
      </c>
      <c r="G1062" s="23">
        <v>64271989.528795816</v>
      </c>
      <c r="H1062" s="23">
        <v>51678561.609319374</v>
      </c>
      <c r="I1062" s="23">
        <v>339220556.37156546</v>
      </c>
      <c r="J1062" s="23">
        <f t="shared" si="16"/>
        <v>274948566.84276962</v>
      </c>
    </row>
    <row r="1063" spans="1:10" x14ac:dyDescent="0.2">
      <c r="A1063" s="19">
        <v>1079</v>
      </c>
      <c r="B1063" s="17">
        <v>11</v>
      </c>
      <c r="C1063" s="16">
        <v>2</v>
      </c>
      <c r="D1063" s="16">
        <v>2000</v>
      </c>
      <c r="E1063" s="25">
        <v>36567</v>
      </c>
      <c r="F1063" s="24" t="s">
        <v>1059</v>
      </c>
      <c r="G1063" s="23">
        <v>72296525.323910475</v>
      </c>
      <c r="H1063" s="23">
        <v>57517089.799063601</v>
      </c>
      <c r="I1063" s="23">
        <v>57517089.799063601</v>
      </c>
      <c r="J1063" s="23">
        <f t="shared" si="16"/>
        <v>-14779435.524846874</v>
      </c>
    </row>
    <row r="1064" spans="1:10" x14ac:dyDescent="0.2">
      <c r="A1064" s="19">
        <v>1080</v>
      </c>
      <c r="B1064" s="17">
        <v>10</v>
      </c>
      <c r="C1064" s="16">
        <v>6</v>
      </c>
      <c r="D1064" s="16">
        <v>2005</v>
      </c>
      <c r="E1064" s="25">
        <v>38513</v>
      </c>
      <c r="F1064" s="24" t="s">
        <v>1060</v>
      </c>
      <c r="G1064" s="23">
        <v>63115424.164524429</v>
      </c>
      <c r="H1064" s="23">
        <v>49454322.868874036</v>
      </c>
      <c r="I1064" s="23">
        <v>87636985.842437029</v>
      </c>
      <c r="J1064" s="23">
        <f t="shared" si="16"/>
        <v>24521561.6779126</v>
      </c>
    </row>
    <row r="1065" spans="1:10" x14ac:dyDescent="0.2">
      <c r="A1065" s="19">
        <v>1081</v>
      </c>
      <c r="B1065" s="17">
        <v>18</v>
      </c>
      <c r="C1065" s="16">
        <v>2</v>
      </c>
      <c r="D1065" s="16">
        <v>1994</v>
      </c>
      <c r="E1065" s="25">
        <v>34383</v>
      </c>
      <c r="F1065" s="24" t="s">
        <v>1061</v>
      </c>
      <c r="G1065" s="23">
        <v>83680640.763462856</v>
      </c>
      <c r="H1065" s="23">
        <v>64585485.055910021</v>
      </c>
      <c r="I1065" s="23">
        <v>64585485.055910021</v>
      </c>
      <c r="J1065" s="23">
        <f t="shared" si="16"/>
        <v>-19095155.707552835</v>
      </c>
    </row>
    <row r="1066" spans="1:10" x14ac:dyDescent="0.2">
      <c r="A1066" s="19">
        <v>1082</v>
      </c>
      <c r="B1066" s="17">
        <v>25</v>
      </c>
      <c r="C1066" s="16">
        <v>11</v>
      </c>
      <c r="D1066" s="16">
        <v>2009</v>
      </c>
      <c r="E1066" s="25">
        <v>40142</v>
      </c>
      <c r="F1066" s="24" t="s">
        <v>1062</v>
      </c>
      <c r="G1066" s="23">
        <v>56746405.953866772</v>
      </c>
      <c r="H1066" s="23">
        <v>43266731.896995328</v>
      </c>
      <c r="I1066" s="23">
        <v>70603755.715564176</v>
      </c>
      <c r="J1066" s="23">
        <f t="shared" si="16"/>
        <v>13857349.761697404</v>
      </c>
    </row>
    <row r="1067" spans="1:10" x14ac:dyDescent="0.2">
      <c r="A1067" s="19">
        <v>1083</v>
      </c>
      <c r="B1067" s="17">
        <v>28</v>
      </c>
      <c r="C1067" s="16">
        <v>5</v>
      </c>
      <c r="D1067" s="16">
        <v>2004</v>
      </c>
      <c r="E1067" s="25">
        <v>38135</v>
      </c>
      <c r="F1067" s="24" t="s">
        <v>1063</v>
      </c>
      <c r="G1067" s="23">
        <v>64917768.376520365</v>
      </c>
      <c r="H1067" s="23">
        <v>48669536.483511373</v>
      </c>
      <c r="I1067" s="23">
        <v>64825169.6717081</v>
      </c>
      <c r="J1067" s="23">
        <f t="shared" si="16"/>
        <v>-92598.704812265933</v>
      </c>
    </row>
    <row r="1068" spans="1:10" x14ac:dyDescent="0.2">
      <c r="A1068" s="19">
        <v>1084</v>
      </c>
      <c r="B1068" s="17">
        <v>20</v>
      </c>
      <c r="C1068" s="16">
        <v>5</v>
      </c>
      <c r="D1068" s="16">
        <v>2016</v>
      </c>
      <c r="E1068" s="25">
        <v>42510</v>
      </c>
      <c r="F1068" s="24" t="s">
        <v>1064</v>
      </c>
      <c r="G1068" s="23">
        <v>51101032.764570475</v>
      </c>
      <c r="H1068" s="23">
        <v>37060270.783281788</v>
      </c>
      <c r="I1068" s="23">
        <v>58522704.544401385</v>
      </c>
      <c r="J1068" s="23">
        <f t="shared" si="16"/>
        <v>7421671.7798309103</v>
      </c>
    </row>
    <row r="1069" spans="1:10" x14ac:dyDescent="0.2">
      <c r="A1069" s="19">
        <v>1085</v>
      </c>
      <c r="B1069" s="17">
        <v>17</v>
      </c>
      <c r="C1069" s="16">
        <v>9</v>
      </c>
      <c r="D1069" s="16">
        <v>1999</v>
      </c>
      <c r="E1069" s="25">
        <v>36420</v>
      </c>
      <c r="F1069" s="24" t="s">
        <v>1065</v>
      </c>
      <c r="G1069" s="23">
        <v>73114651.578320429</v>
      </c>
      <c r="H1069" s="23">
        <v>51456103.062298991</v>
      </c>
      <c r="I1069" s="23">
        <v>67430192.139130443</v>
      </c>
      <c r="J1069" s="23">
        <f t="shared" si="16"/>
        <v>-5684459.4391899854</v>
      </c>
    </row>
    <row r="1070" spans="1:10" x14ac:dyDescent="0.2">
      <c r="A1070" s="19">
        <v>1086</v>
      </c>
      <c r="B1070" s="17">
        <v>11</v>
      </c>
      <c r="C1070" s="16">
        <v>12</v>
      </c>
      <c r="D1070" s="16">
        <v>1998</v>
      </c>
      <c r="E1070" s="25">
        <v>36140</v>
      </c>
      <c r="F1070" s="24" t="s">
        <v>1066</v>
      </c>
      <c r="G1070" s="23">
        <v>74899023.794996947</v>
      </c>
      <c r="H1070" s="23">
        <v>51898093.83225137</v>
      </c>
      <c r="I1070" s="23">
        <v>51898093.83225137</v>
      </c>
      <c r="J1070" s="23">
        <f t="shared" si="16"/>
        <v>-23000929.962745577</v>
      </c>
    </row>
    <row r="1071" spans="1:10" x14ac:dyDescent="0.2">
      <c r="A1071" s="19">
        <v>1087</v>
      </c>
      <c r="B1071" s="17">
        <v>4</v>
      </c>
      <c r="C1071" s="16">
        <v>6</v>
      </c>
      <c r="D1071" s="16">
        <v>2010</v>
      </c>
      <c r="E1071" s="25">
        <v>40333</v>
      </c>
      <c r="F1071" s="24" t="s">
        <v>1067</v>
      </c>
      <c r="G1071" s="23">
        <v>56320739.568279311</v>
      </c>
      <c r="H1071" s="23">
        <v>37897986.855559379</v>
      </c>
      <c r="I1071" s="23">
        <v>101260105.23556533</v>
      </c>
      <c r="J1071" s="23">
        <f t="shared" si="16"/>
        <v>44939365.667286023</v>
      </c>
    </row>
    <row r="1072" spans="1:10" x14ac:dyDescent="0.2">
      <c r="A1072" s="19">
        <v>1088</v>
      </c>
      <c r="B1072" s="17">
        <v>28</v>
      </c>
      <c r="C1072" s="16">
        <v>6</v>
      </c>
      <c r="D1072" s="16">
        <v>1996</v>
      </c>
      <c r="E1072" s="25">
        <v>35244</v>
      </c>
      <c r="F1072" s="24" t="s">
        <v>1068</v>
      </c>
      <c r="G1072" s="23">
        <v>78340459.476707086</v>
      </c>
      <c r="H1072" s="23">
        <v>51876649.595513724</v>
      </c>
      <c r="I1072" s="23">
        <v>177534746.59615189</v>
      </c>
      <c r="J1072" s="23">
        <f t="shared" si="16"/>
        <v>99194287.119444802</v>
      </c>
    </row>
    <row r="1073" spans="1:10" x14ac:dyDescent="0.2">
      <c r="A1073" s="19">
        <v>1089</v>
      </c>
      <c r="B1073" s="17">
        <v>15</v>
      </c>
      <c r="C1073" s="16">
        <v>10</v>
      </c>
      <c r="D1073" s="16">
        <v>2010</v>
      </c>
      <c r="E1073" s="25">
        <v>40466</v>
      </c>
      <c r="F1073" s="24" t="s">
        <v>1069</v>
      </c>
      <c r="G1073" s="23">
        <v>56128635.505301513</v>
      </c>
      <c r="H1073" s="23">
        <v>36760822.306052282</v>
      </c>
      <c r="I1073" s="23">
        <v>118147343.78873947</v>
      </c>
      <c r="J1073" s="23">
        <f t="shared" si="16"/>
        <v>62018708.28343796</v>
      </c>
    </row>
    <row r="1074" spans="1:10" x14ac:dyDescent="0.2">
      <c r="A1074" s="19">
        <v>1090</v>
      </c>
      <c r="B1074" s="17">
        <v>19</v>
      </c>
      <c r="C1074" s="16">
        <v>4</v>
      </c>
      <c r="D1074" s="16">
        <v>2002</v>
      </c>
      <c r="E1074" s="25">
        <v>37365</v>
      </c>
      <c r="F1074" s="24" t="s">
        <v>1070</v>
      </c>
      <c r="G1074" s="23">
        <v>68275583.982202455</v>
      </c>
      <c r="H1074" s="23">
        <v>43525505.906624027</v>
      </c>
      <c r="I1074" s="23">
        <v>77347042.66169633</v>
      </c>
      <c r="J1074" s="23">
        <f t="shared" si="16"/>
        <v>9071458.6794938743</v>
      </c>
    </row>
    <row r="1075" spans="1:10" x14ac:dyDescent="0.2">
      <c r="A1075" s="19">
        <v>1091</v>
      </c>
      <c r="B1075" s="17">
        <v>6</v>
      </c>
      <c r="C1075" s="16">
        <v>10</v>
      </c>
      <c r="D1075" s="16">
        <v>1995</v>
      </c>
      <c r="E1075" s="25">
        <v>34978</v>
      </c>
      <c r="F1075" s="24" t="s">
        <v>1071</v>
      </c>
      <c r="G1075" s="23">
        <v>79869551.073519856</v>
      </c>
      <c r="H1075" s="23">
        <v>48410960.397475608</v>
      </c>
      <c r="I1075" s="23">
        <v>133072684.53540665</v>
      </c>
      <c r="J1075" s="23">
        <f t="shared" si="16"/>
        <v>53203133.461886793</v>
      </c>
    </row>
    <row r="1076" spans="1:10" x14ac:dyDescent="0.2">
      <c r="A1076" s="19">
        <v>1092</v>
      </c>
      <c r="B1076" s="17">
        <v>12</v>
      </c>
      <c r="C1076" s="16">
        <v>2</v>
      </c>
      <c r="D1076" s="16">
        <v>2016</v>
      </c>
      <c r="E1076" s="25">
        <v>42412</v>
      </c>
      <c r="F1076" s="24" t="s">
        <v>1072</v>
      </c>
      <c r="G1076" s="23">
        <v>51773009.265702561</v>
      </c>
      <c r="H1076" s="23">
        <v>29871672.999848172</v>
      </c>
      <c r="I1076" s="23">
        <v>57311367.910670534</v>
      </c>
      <c r="J1076" s="23">
        <f t="shared" si="16"/>
        <v>5538358.6449679732</v>
      </c>
    </row>
    <row r="1077" spans="1:10" x14ac:dyDescent="0.2">
      <c r="A1077" s="19">
        <v>1093</v>
      </c>
      <c r="B1077" s="17">
        <v>16</v>
      </c>
      <c r="C1077" s="16">
        <v>1</v>
      </c>
      <c r="D1077" s="16">
        <v>2009</v>
      </c>
      <c r="E1077" s="25">
        <v>39829</v>
      </c>
      <c r="F1077" s="24" t="s">
        <v>1073</v>
      </c>
      <c r="G1077" s="23">
        <v>58140454.573440745</v>
      </c>
      <c r="H1077" s="23">
        <v>33308448.9798241</v>
      </c>
      <c r="I1077" s="23">
        <v>61614642.087713063</v>
      </c>
      <c r="J1077" s="23">
        <f t="shared" si="16"/>
        <v>3474187.5142723173</v>
      </c>
    </row>
    <row r="1078" spans="1:10" x14ac:dyDescent="0.2">
      <c r="A1078" s="19">
        <v>1094</v>
      </c>
      <c r="B1078" s="17">
        <v>9</v>
      </c>
      <c r="C1078" s="16">
        <v>2</v>
      </c>
      <c r="D1078" s="16">
        <v>2007</v>
      </c>
      <c r="E1078" s="25">
        <v>39122</v>
      </c>
      <c r="F1078" s="24" t="s">
        <v>1074</v>
      </c>
      <c r="G1078" s="23">
        <v>60324375.058354095</v>
      </c>
      <c r="H1078" s="23">
        <v>33383177.373230334</v>
      </c>
      <c r="I1078" s="23">
        <v>97222757.524159819</v>
      </c>
      <c r="J1078" s="23">
        <f t="shared" si="16"/>
        <v>36898382.465805724</v>
      </c>
    </row>
    <row r="1079" spans="1:10" x14ac:dyDescent="0.2">
      <c r="A1079" s="19">
        <v>1095</v>
      </c>
      <c r="B1079" s="17">
        <v>15</v>
      </c>
      <c r="C1079" s="16">
        <v>10</v>
      </c>
      <c r="D1079" s="16">
        <v>1999</v>
      </c>
      <c r="E1079" s="25">
        <v>36448</v>
      </c>
      <c r="F1079" s="24" t="s">
        <v>1075</v>
      </c>
      <c r="G1079" s="23">
        <v>72984244.946492285</v>
      </c>
      <c r="H1079" s="23">
        <v>39557504.551545784</v>
      </c>
      <c r="I1079" s="23">
        <v>39557504.551545784</v>
      </c>
      <c r="J1079" s="23">
        <f t="shared" si="16"/>
        <v>-33426740.394946501</v>
      </c>
    </row>
    <row r="1080" spans="1:10" x14ac:dyDescent="0.2">
      <c r="A1080" s="19">
        <v>1096</v>
      </c>
      <c r="B1080" s="17">
        <v>29</v>
      </c>
      <c r="C1080" s="16">
        <v>3</v>
      </c>
      <c r="D1080" s="16">
        <v>2013</v>
      </c>
      <c r="E1080" s="25">
        <v>41362</v>
      </c>
      <c r="F1080" s="24" t="s">
        <v>1076</v>
      </c>
      <c r="G1080" s="23">
        <v>52737860.490692653</v>
      </c>
      <c r="H1080" s="23">
        <v>28081540.58167829</v>
      </c>
      <c r="I1080" s="23">
        <v>68007634.409785509</v>
      </c>
      <c r="J1080" s="23">
        <f t="shared" si="16"/>
        <v>15269773.919092856</v>
      </c>
    </row>
    <row r="1081" spans="1:10" x14ac:dyDescent="0.2">
      <c r="A1081" s="19">
        <v>1097</v>
      </c>
      <c r="B1081" s="17">
        <v>28</v>
      </c>
      <c r="C1081" s="16">
        <v>3</v>
      </c>
      <c r="D1081" s="16">
        <v>2003</v>
      </c>
      <c r="E1081" s="25">
        <v>37708</v>
      </c>
      <c r="F1081" s="24" t="s">
        <v>1077</v>
      </c>
      <c r="G1081" s="23">
        <v>66644679.695982635</v>
      </c>
      <c r="H1081" s="23">
        <v>35453967.262280136</v>
      </c>
      <c r="I1081" s="23">
        <v>56779265.094799139</v>
      </c>
      <c r="J1081" s="23">
        <f t="shared" si="16"/>
        <v>-9865414.6011834964</v>
      </c>
    </row>
    <row r="1082" spans="1:10" x14ac:dyDescent="0.2">
      <c r="A1082" s="19">
        <v>1098</v>
      </c>
      <c r="B1082" s="17">
        <v>13</v>
      </c>
      <c r="C1082" s="16">
        <v>3</v>
      </c>
      <c r="D1082" s="16">
        <v>2015</v>
      </c>
      <c r="E1082" s="25">
        <v>42076</v>
      </c>
      <c r="F1082" s="24" t="s">
        <v>1078</v>
      </c>
      <c r="G1082" s="23">
        <v>51990521.728450492</v>
      </c>
      <c r="H1082" s="23">
        <v>27515093.547050431</v>
      </c>
      <c r="I1082" s="23">
        <v>69627416.147095323</v>
      </c>
      <c r="J1082" s="23">
        <f t="shared" si="16"/>
        <v>17636894.418644831</v>
      </c>
    </row>
    <row r="1083" spans="1:10" x14ac:dyDescent="0.2">
      <c r="A1083" s="19">
        <v>1099</v>
      </c>
      <c r="B1083" s="17">
        <v>9</v>
      </c>
      <c r="C1083" s="16">
        <v>8</v>
      </c>
      <c r="D1083" s="16">
        <v>2002</v>
      </c>
      <c r="E1083" s="25">
        <v>37477</v>
      </c>
      <c r="F1083" s="24" t="s">
        <v>1079</v>
      </c>
      <c r="G1083" s="23">
        <v>67935528.500276715</v>
      </c>
      <c r="H1083" s="23">
        <v>35597560.676939681</v>
      </c>
      <c r="I1083" s="23">
        <v>35597560.676939681</v>
      </c>
      <c r="J1083" s="23">
        <f t="shared" si="16"/>
        <v>-32337967.823337033</v>
      </c>
    </row>
    <row r="1084" spans="1:10" x14ac:dyDescent="0.2">
      <c r="A1084" s="19">
        <v>1100</v>
      </c>
      <c r="B1084" s="17">
        <v>13</v>
      </c>
      <c r="C1084" s="16">
        <v>2</v>
      </c>
      <c r="D1084" s="16">
        <v>2009</v>
      </c>
      <c r="E1084" s="25">
        <v>39857</v>
      </c>
      <c r="F1084" s="24" t="s">
        <v>1080</v>
      </c>
      <c r="G1084" s="23">
        <v>57852756.688486427</v>
      </c>
      <c r="H1084" s="23">
        <v>29447662.922495089</v>
      </c>
      <c r="I1084" s="23">
        <v>62308028.721555382</v>
      </c>
      <c r="J1084" s="23">
        <f t="shared" si="16"/>
        <v>4455272.0330689549</v>
      </c>
    </row>
    <row r="1085" spans="1:10" x14ac:dyDescent="0.2">
      <c r="A1085" s="19">
        <v>1101</v>
      </c>
      <c r="B1085" s="17">
        <v>9</v>
      </c>
      <c r="C1085" s="16">
        <v>8</v>
      </c>
      <c r="D1085" s="16">
        <v>1996</v>
      </c>
      <c r="E1085" s="25">
        <v>35286</v>
      </c>
      <c r="F1085" s="24" t="s">
        <v>1081</v>
      </c>
      <c r="G1085" s="23">
        <v>78041640.178003818</v>
      </c>
      <c r="H1085" s="23">
        <v>39687078.740362361</v>
      </c>
      <c r="I1085" s="23">
        <v>39687078.740362361</v>
      </c>
      <c r="J1085" s="23">
        <f t="shared" si="16"/>
        <v>-38354561.437641457</v>
      </c>
    </row>
    <row r="1086" spans="1:10" x14ac:dyDescent="0.2">
      <c r="A1086" s="19">
        <v>1102</v>
      </c>
      <c r="B1086" s="17">
        <v>27</v>
      </c>
      <c r="C1086" s="16">
        <v>2</v>
      </c>
      <c r="D1086" s="16">
        <v>2004</v>
      </c>
      <c r="E1086" s="25">
        <v>38044</v>
      </c>
      <c r="F1086" s="24" t="s">
        <v>1082</v>
      </c>
      <c r="G1086" s="23">
        <v>65928839.95703546</v>
      </c>
      <c r="H1086" s="23">
        <v>33221608.383190125</v>
      </c>
      <c r="I1086" s="23">
        <v>52901100.757851779</v>
      </c>
      <c r="J1086" s="23">
        <f t="shared" si="16"/>
        <v>-13027739.19918368</v>
      </c>
    </row>
    <row r="1087" spans="1:10" x14ac:dyDescent="0.2">
      <c r="A1087" s="19">
        <v>1103</v>
      </c>
      <c r="B1087" s="17">
        <v>10</v>
      </c>
      <c r="C1087" s="16">
        <v>12</v>
      </c>
      <c r="D1087" s="16">
        <v>2004</v>
      </c>
      <c r="E1087" s="25">
        <v>38331</v>
      </c>
      <c r="F1087" s="24" t="s">
        <v>1083</v>
      </c>
      <c r="G1087" s="23">
        <v>64508407.777193896</v>
      </c>
      <c r="H1087" s="23">
        <v>30972713.404067259</v>
      </c>
      <c r="I1087" s="23">
        <v>44906529.483941145</v>
      </c>
      <c r="J1087" s="23">
        <f t="shared" si="16"/>
        <v>-19601878.293252751</v>
      </c>
    </row>
    <row r="1088" spans="1:10" x14ac:dyDescent="0.2">
      <c r="A1088" s="19">
        <v>1104</v>
      </c>
      <c r="B1088" s="17">
        <v>4</v>
      </c>
      <c r="C1088" s="16">
        <v>8</v>
      </c>
      <c r="D1088" s="16">
        <v>1999</v>
      </c>
      <c r="E1088" s="25">
        <v>36376</v>
      </c>
      <c r="F1088" s="24" t="s">
        <v>1084</v>
      </c>
      <c r="G1088" s="23">
        <v>73464691.801316589</v>
      </c>
      <c r="H1088" s="23">
        <v>34027824.083153807</v>
      </c>
      <c r="I1088" s="23">
        <v>46038731.106660686</v>
      </c>
      <c r="J1088" s="23">
        <f t="shared" si="16"/>
        <v>-27425960.694655903</v>
      </c>
    </row>
    <row r="1089" spans="1:10" x14ac:dyDescent="0.2">
      <c r="A1089" s="19">
        <v>1105</v>
      </c>
      <c r="B1089" s="17">
        <v>8</v>
      </c>
      <c r="C1089" s="16">
        <v>4</v>
      </c>
      <c r="D1089" s="16">
        <v>2011</v>
      </c>
      <c r="E1089" s="25">
        <v>40641</v>
      </c>
      <c r="F1089" s="24" t="s">
        <v>1085</v>
      </c>
      <c r="G1089" s="23">
        <v>54582581.167243205</v>
      </c>
      <c r="H1089" s="23">
        <v>23575794.242728073</v>
      </c>
      <c r="I1089" s="23">
        <v>28515728.52712689</v>
      </c>
      <c r="J1089" s="23">
        <f t="shared" si="16"/>
        <v>-26066852.640116315</v>
      </c>
    </row>
    <row r="1090" spans="1:10" x14ac:dyDescent="0.2">
      <c r="A1090" s="19">
        <v>1106</v>
      </c>
      <c r="B1090" s="17">
        <v>16</v>
      </c>
      <c r="C1090" s="16">
        <v>9</v>
      </c>
      <c r="D1090" s="16">
        <v>2016</v>
      </c>
      <c r="E1090" s="25">
        <v>42629</v>
      </c>
      <c r="F1090" s="24" t="s">
        <v>1086</v>
      </c>
      <c r="G1090" s="23">
        <v>50847250.526036747</v>
      </c>
      <c r="H1090" s="23">
        <v>21953319.736571565</v>
      </c>
      <c r="I1090" s="23">
        <v>34883196.903631724</v>
      </c>
      <c r="J1090" s="23">
        <f t="shared" si="16"/>
        <v>-15964053.622405022</v>
      </c>
    </row>
    <row r="1091" spans="1:10" x14ac:dyDescent="0.2">
      <c r="A1091" s="19">
        <v>1107</v>
      </c>
      <c r="B1091" s="17">
        <v>30</v>
      </c>
      <c r="C1091" s="16">
        <v>9</v>
      </c>
      <c r="D1091" s="16">
        <v>2011</v>
      </c>
      <c r="E1091" s="25">
        <v>40816</v>
      </c>
      <c r="F1091" s="24" t="s">
        <v>1087</v>
      </c>
      <c r="G1091" s="23">
        <v>54105531.779857107</v>
      </c>
      <c r="H1091" s="23">
        <v>23051488.677106425</v>
      </c>
      <c r="I1091" s="23">
        <v>45061430.717901699</v>
      </c>
      <c r="J1091" s="23">
        <f t="shared" ref="J1091:J1154" si="17">I1091-G1091</f>
        <v>-9044101.0619554073</v>
      </c>
    </row>
    <row r="1092" spans="1:10" x14ac:dyDescent="0.2">
      <c r="A1092" s="19">
        <v>1108</v>
      </c>
      <c r="B1092" s="17">
        <v>24</v>
      </c>
      <c r="C1092" s="16">
        <v>6</v>
      </c>
      <c r="D1092" s="16">
        <v>2016</v>
      </c>
      <c r="E1092" s="25">
        <v>42545</v>
      </c>
      <c r="F1092" s="24" t="s">
        <v>1088</v>
      </c>
      <c r="G1092" s="23">
        <v>50933747.68689476</v>
      </c>
      <c r="H1092" s="23">
        <v>21198662.459583934</v>
      </c>
      <c r="I1092" s="23">
        <v>23584425.686786883</v>
      </c>
      <c r="J1092" s="23">
        <f t="shared" si="17"/>
        <v>-27349322.000107877</v>
      </c>
    </row>
    <row r="1093" spans="1:10" x14ac:dyDescent="0.2">
      <c r="A1093" s="19">
        <v>1109</v>
      </c>
      <c r="B1093" s="17">
        <v>4</v>
      </c>
      <c r="C1093" s="16">
        <v>9</v>
      </c>
      <c r="D1093" s="16">
        <v>2009</v>
      </c>
      <c r="E1093" s="25">
        <v>40060</v>
      </c>
      <c r="F1093" s="24" t="s">
        <v>1089</v>
      </c>
      <c r="G1093" s="23">
        <v>56841259.625223994</v>
      </c>
      <c r="H1093" s="23">
        <v>23344599.603336591</v>
      </c>
      <c r="I1093" s="23">
        <v>47748964.70350375</v>
      </c>
      <c r="J1093" s="23">
        <f t="shared" si="17"/>
        <v>-9092294.921720244</v>
      </c>
    </row>
    <row r="1094" spans="1:10" x14ac:dyDescent="0.2">
      <c r="A1094" s="19">
        <v>1110</v>
      </c>
      <c r="B1094" s="17">
        <v>25</v>
      </c>
      <c r="C1094" s="16">
        <v>2</v>
      </c>
      <c r="D1094" s="16">
        <v>2005</v>
      </c>
      <c r="E1094" s="25">
        <v>38408</v>
      </c>
      <c r="F1094" s="24" t="s">
        <v>1090</v>
      </c>
      <c r="G1094" s="23">
        <v>64003910.323253386</v>
      </c>
      <c r="H1094" s="23">
        <v>25217164.324369133</v>
      </c>
      <c r="I1094" s="23">
        <v>28289352.019885298</v>
      </c>
      <c r="J1094" s="23">
        <f t="shared" si="17"/>
        <v>-35714558.303368092</v>
      </c>
    </row>
    <row r="1095" spans="1:10" x14ac:dyDescent="0.2">
      <c r="A1095" s="19">
        <v>1112</v>
      </c>
      <c r="B1095" s="17">
        <v>21</v>
      </c>
      <c r="C1095" s="16">
        <v>2</v>
      </c>
      <c r="D1095" s="16">
        <v>2003</v>
      </c>
      <c r="E1095" s="25">
        <v>37673</v>
      </c>
      <c r="F1095" s="24" t="s">
        <v>1091</v>
      </c>
      <c r="G1095" s="23">
        <v>67045057.345712736</v>
      </c>
      <c r="H1095" s="23">
        <v>26408558.659557622</v>
      </c>
      <c r="I1095" s="23">
        <v>38779113.258175865</v>
      </c>
      <c r="J1095" s="23">
        <f t="shared" si="17"/>
        <v>-28265944.087536871</v>
      </c>
    </row>
    <row r="1096" spans="1:10" x14ac:dyDescent="0.2">
      <c r="A1096" s="19">
        <v>1113</v>
      </c>
      <c r="B1096" s="17">
        <v>14</v>
      </c>
      <c r="C1096" s="16">
        <v>2</v>
      </c>
      <c r="D1096" s="16">
        <v>2013</v>
      </c>
      <c r="E1096" s="25">
        <v>41319</v>
      </c>
      <c r="F1096" s="24" t="s">
        <v>1092</v>
      </c>
      <c r="G1096" s="23">
        <v>52875744.079667144</v>
      </c>
      <c r="H1096" s="23">
        <v>20570925.413807366</v>
      </c>
      <c r="I1096" s="23">
        <v>63750038.475246169</v>
      </c>
      <c r="J1096" s="23">
        <f t="shared" si="17"/>
        <v>10874294.395579025</v>
      </c>
    </row>
    <row r="1097" spans="1:10" x14ac:dyDescent="0.2">
      <c r="A1097" s="19">
        <v>1114</v>
      </c>
      <c r="B1097" s="17">
        <v>30</v>
      </c>
      <c r="C1097" s="16">
        <v>9</v>
      </c>
      <c r="D1097" s="16">
        <v>2005</v>
      </c>
      <c r="E1097" s="25">
        <v>38625</v>
      </c>
      <c r="F1097" s="24" t="s">
        <v>1093</v>
      </c>
      <c r="G1097" s="23">
        <v>61750251.509054318</v>
      </c>
      <c r="H1097" s="23">
        <v>23196144.823003016</v>
      </c>
      <c r="I1097" s="23">
        <v>51848261.523204222</v>
      </c>
      <c r="J1097" s="23">
        <f t="shared" si="17"/>
        <v>-9901989.9858500957</v>
      </c>
    </row>
    <row r="1098" spans="1:10" x14ac:dyDescent="0.2">
      <c r="A1098" s="19">
        <v>1115</v>
      </c>
      <c r="B1098" s="17">
        <v>14</v>
      </c>
      <c r="C1098" s="16">
        <v>9</v>
      </c>
      <c r="D1098" s="16">
        <v>2007</v>
      </c>
      <c r="E1098" s="25">
        <v>39339</v>
      </c>
      <c r="F1098" s="24" t="s">
        <v>1094</v>
      </c>
      <c r="G1098" s="23">
        <v>58880282.027915008</v>
      </c>
      <c r="H1098" s="23">
        <v>20232754.575926904</v>
      </c>
      <c r="I1098" s="23">
        <v>66036695.134884171</v>
      </c>
      <c r="J1098" s="23">
        <f t="shared" si="17"/>
        <v>7156413.1069691628</v>
      </c>
    </row>
    <row r="1099" spans="1:10" x14ac:dyDescent="0.2">
      <c r="A1099" s="19">
        <v>1116</v>
      </c>
      <c r="B1099" s="17">
        <v>1</v>
      </c>
      <c r="C1099" s="16">
        <v>7</v>
      </c>
      <c r="D1099" s="16">
        <v>1994</v>
      </c>
      <c r="E1099" s="25">
        <v>34516</v>
      </c>
      <c r="F1099" s="24" t="s">
        <v>1095</v>
      </c>
      <c r="G1099" s="23">
        <v>82722035.040431261</v>
      </c>
      <c r="H1099" s="23">
        <v>27433232.563510779</v>
      </c>
      <c r="I1099" s="23">
        <v>27433232.563510779</v>
      </c>
      <c r="J1099" s="23">
        <f t="shared" si="17"/>
        <v>-55288802.476920485</v>
      </c>
    </row>
    <row r="1100" spans="1:10" x14ac:dyDescent="0.2">
      <c r="A1100" s="19">
        <v>1117</v>
      </c>
      <c r="B1100" s="17">
        <v>12</v>
      </c>
      <c r="C1100" s="16">
        <v>11</v>
      </c>
      <c r="D1100" s="16">
        <v>1999</v>
      </c>
      <c r="E1100" s="25">
        <v>36476</v>
      </c>
      <c r="F1100" s="24" t="s">
        <v>1096</v>
      </c>
      <c r="G1100" s="23">
        <v>72940879.382055849</v>
      </c>
      <c r="H1100" s="23">
        <v>20819219.06204991</v>
      </c>
      <c r="I1100" s="23">
        <v>20819219.06204991</v>
      </c>
      <c r="J1100" s="23">
        <f t="shared" si="17"/>
        <v>-52121660.320005938</v>
      </c>
    </row>
    <row r="1101" spans="1:10" x14ac:dyDescent="0.2">
      <c r="A1101" s="19">
        <v>1118</v>
      </c>
      <c r="B1101" s="17">
        <v>3</v>
      </c>
      <c r="C1101" s="16">
        <v>11</v>
      </c>
      <c r="D1101" s="16">
        <v>1995</v>
      </c>
      <c r="E1101" s="25">
        <v>35006</v>
      </c>
      <c r="F1101" s="24" t="s">
        <v>1097</v>
      </c>
      <c r="G1101" s="23">
        <v>79921549.479166672</v>
      </c>
      <c r="H1101" s="23">
        <v>18377955.507441409</v>
      </c>
      <c r="I1101" s="23">
        <v>41715047.955358081</v>
      </c>
      <c r="J1101" s="23">
        <f t="shared" si="17"/>
        <v>-38206501.523808591</v>
      </c>
    </row>
    <row r="1102" spans="1:10" x14ac:dyDescent="0.2">
      <c r="A1102" s="19">
        <v>1119</v>
      </c>
      <c r="B1102" s="17">
        <v>25</v>
      </c>
      <c r="C1102" s="16">
        <v>2</v>
      </c>
      <c r="D1102" s="16">
        <v>2011</v>
      </c>
      <c r="E1102" s="25">
        <v>40599</v>
      </c>
      <c r="F1102" s="24" t="s">
        <v>1098</v>
      </c>
      <c r="G1102" s="23">
        <v>55469727.846585549</v>
      </c>
      <c r="H1102" s="23">
        <v>11893855.654885251</v>
      </c>
      <c r="I1102" s="23">
        <v>45532418.18261797</v>
      </c>
      <c r="J1102" s="23">
        <f t="shared" si="17"/>
        <v>-9937309.6639675796</v>
      </c>
    </row>
    <row r="1103" spans="1:10" x14ac:dyDescent="0.2">
      <c r="A1103" s="19">
        <v>1120</v>
      </c>
      <c r="B1103" s="17">
        <v>7</v>
      </c>
      <c r="C1103" s="16">
        <v>11</v>
      </c>
      <c r="D1103" s="16">
        <v>1997</v>
      </c>
      <c r="E1103" s="25">
        <v>35741</v>
      </c>
      <c r="F1103" s="24" t="s">
        <v>1099</v>
      </c>
      <c r="G1103" s="23">
        <v>76012074.303405568</v>
      </c>
      <c r="H1103" s="23">
        <v>16055328.103541795</v>
      </c>
      <c r="I1103" s="23">
        <v>16055328.103541795</v>
      </c>
      <c r="J1103" s="23">
        <f t="shared" si="17"/>
        <v>-59956746.199863777</v>
      </c>
    </row>
    <row r="1104" spans="1:10" x14ac:dyDescent="0.2">
      <c r="A1104" s="19">
        <v>1121</v>
      </c>
      <c r="B1104" s="17">
        <v>13</v>
      </c>
      <c r="C1104" s="16">
        <v>10</v>
      </c>
      <c r="D1104" s="16">
        <v>1995</v>
      </c>
      <c r="E1104" s="25">
        <v>34985</v>
      </c>
      <c r="F1104" s="24" t="s">
        <v>1100</v>
      </c>
      <c r="G1104" s="23">
        <v>79869551.073519856</v>
      </c>
      <c r="H1104" s="23">
        <v>16547383.175757971</v>
      </c>
      <c r="I1104" s="23">
        <v>16547383.175757971</v>
      </c>
      <c r="J1104" s="23">
        <f t="shared" si="17"/>
        <v>-63322167.897761881</v>
      </c>
    </row>
    <row r="1105" spans="1:10" x14ac:dyDescent="0.2">
      <c r="A1105" s="19">
        <v>1122</v>
      </c>
      <c r="B1105" s="17">
        <v>14</v>
      </c>
      <c r="C1105" s="16">
        <v>10</v>
      </c>
      <c r="D1105" s="16">
        <v>2005</v>
      </c>
      <c r="E1105" s="25">
        <v>38639</v>
      </c>
      <c r="F1105" s="24" t="s">
        <v>1101</v>
      </c>
      <c r="G1105" s="23">
        <v>61626255.020080321</v>
      </c>
      <c r="H1105" s="23">
        <v>12533796.716054218</v>
      </c>
      <c r="I1105" s="23">
        <v>28310118.001194779</v>
      </c>
      <c r="J1105" s="23">
        <f t="shared" si="17"/>
        <v>-33316137.018885542</v>
      </c>
    </row>
    <row r="1106" spans="1:10" x14ac:dyDescent="0.2">
      <c r="A1106" s="19">
        <v>1123</v>
      </c>
      <c r="B1106" s="17">
        <v>13</v>
      </c>
      <c r="C1106" s="16">
        <v>10</v>
      </c>
      <c r="D1106" s="16">
        <v>1995</v>
      </c>
      <c r="E1106" s="25">
        <v>34985</v>
      </c>
      <c r="F1106" s="24" t="s">
        <v>1102</v>
      </c>
      <c r="G1106" s="23">
        <v>79869551.073519856</v>
      </c>
      <c r="H1106" s="23">
        <v>15674990.432856215</v>
      </c>
      <c r="I1106" s="23">
        <v>15674990.432856215</v>
      </c>
      <c r="J1106" s="23">
        <f t="shared" si="17"/>
        <v>-64194560.640663639</v>
      </c>
    </row>
    <row r="1107" spans="1:10" x14ac:dyDescent="0.2">
      <c r="A1107" s="19">
        <v>1124</v>
      </c>
      <c r="B1107" s="17">
        <v>27</v>
      </c>
      <c r="C1107" s="16">
        <v>2</v>
      </c>
      <c r="D1107" s="16">
        <v>2009</v>
      </c>
      <c r="E1107" s="25">
        <v>39871</v>
      </c>
      <c r="F1107" s="24" t="s">
        <v>1103</v>
      </c>
      <c r="G1107" s="23">
        <v>57852756.688486427</v>
      </c>
      <c r="H1107" s="23">
        <v>10569740.300971286</v>
      </c>
      <c r="I1107" s="23">
        <v>14272316.729034418</v>
      </c>
      <c r="J1107" s="23">
        <f t="shared" si="17"/>
        <v>-43580439.959452011</v>
      </c>
    </row>
    <row r="1108" spans="1:10" x14ac:dyDescent="0.2">
      <c r="A1108" s="19">
        <v>1125</v>
      </c>
      <c r="B1108" s="17">
        <v>29</v>
      </c>
      <c r="C1108" s="16">
        <v>3</v>
      </c>
      <c r="D1108" s="16">
        <v>2002</v>
      </c>
      <c r="E1108" s="25">
        <v>37344</v>
      </c>
      <c r="F1108" s="24" t="s">
        <v>1104</v>
      </c>
      <c r="G1108" s="23">
        <v>68657438.478747204</v>
      </c>
      <c r="H1108" s="23">
        <v>11473777.086045861</v>
      </c>
      <c r="I1108" s="23">
        <v>11498832.931644294</v>
      </c>
      <c r="J1108" s="23">
        <f t="shared" si="17"/>
        <v>-57158605.547102913</v>
      </c>
    </row>
    <row r="1109" spans="1:10" x14ac:dyDescent="0.2">
      <c r="A1109" s="19">
        <v>1126</v>
      </c>
      <c r="B1109" s="17">
        <v>13</v>
      </c>
      <c r="C1109" s="16">
        <v>11</v>
      </c>
      <c r="D1109" s="16">
        <v>2009</v>
      </c>
      <c r="E1109" s="25">
        <v>40130</v>
      </c>
      <c r="F1109" s="24" t="s">
        <v>1105</v>
      </c>
      <c r="G1109" s="23">
        <v>56746405.953866772</v>
      </c>
      <c r="H1109" s="23">
        <v>9099248.7420746069</v>
      </c>
      <c r="I1109" s="23">
        <v>42528765.316271432</v>
      </c>
      <c r="J1109" s="23">
        <f t="shared" si="17"/>
        <v>-14217640.637595341</v>
      </c>
    </row>
    <row r="1110" spans="1:10" x14ac:dyDescent="0.2">
      <c r="A1110" s="19">
        <v>1127</v>
      </c>
      <c r="B1110" s="17">
        <v>30</v>
      </c>
      <c r="C1110" s="16">
        <v>1</v>
      </c>
      <c r="D1110" s="16">
        <v>2004</v>
      </c>
      <c r="E1110" s="25">
        <v>38016</v>
      </c>
      <c r="F1110" s="24" t="s">
        <v>1106</v>
      </c>
      <c r="G1110" s="23">
        <v>66284827.213822894</v>
      </c>
      <c r="H1110" s="23">
        <v>8579104.6624514032</v>
      </c>
      <c r="I1110" s="23">
        <v>8784217.7574784011</v>
      </c>
      <c r="J1110" s="23">
        <f t="shared" si="17"/>
        <v>-57500609.456344493</v>
      </c>
    </row>
    <row r="1111" spans="1:10" x14ac:dyDescent="0.2">
      <c r="A1111" s="19">
        <v>1128</v>
      </c>
      <c r="B1111" s="17">
        <v>3</v>
      </c>
      <c r="C1111" s="16">
        <v>3</v>
      </c>
      <c r="D1111" s="16">
        <v>2000</v>
      </c>
      <c r="E1111" s="25">
        <v>36588</v>
      </c>
      <c r="F1111" s="24" t="s">
        <v>1107</v>
      </c>
      <c r="G1111" s="23">
        <v>71705315.420560762</v>
      </c>
      <c r="H1111" s="23">
        <v>9022826.1182126179</v>
      </c>
      <c r="I1111" s="23">
        <v>9022826.1182126179</v>
      </c>
      <c r="J1111" s="23">
        <f t="shared" si="17"/>
        <v>-62682489.302348144</v>
      </c>
    </row>
    <row r="1112" spans="1:10" x14ac:dyDescent="0.2">
      <c r="A1112" s="19">
        <v>1129</v>
      </c>
      <c r="B1112" s="17">
        <v>17</v>
      </c>
      <c r="C1112" s="16">
        <v>4</v>
      </c>
      <c r="D1112" s="16">
        <v>2015</v>
      </c>
      <c r="E1112" s="25">
        <v>42111</v>
      </c>
      <c r="F1112" s="24" t="s">
        <v>1108</v>
      </c>
      <c r="G1112" s="23">
        <v>51885046.006111614</v>
      </c>
      <c r="H1112" s="23">
        <v>1270488.3675332526</v>
      </c>
      <c r="I1112" s="23">
        <v>3563807.4010033859</v>
      </c>
      <c r="J1112" s="23">
        <f t="shared" si="17"/>
        <v>-48321238.605108231</v>
      </c>
    </row>
    <row r="1113" spans="1:10" x14ac:dyDescent="0.2">
      <c r="A1113" s="19">
        <v>1130</v>
      </c>
      <c r="B1113" s="17">
        <v>23</v>
      </c>
      <c r="C1113" s="16">
        <v>1</v>
      </c>
      <c r="D1113" s="16">
        <v>2009</v>
      </c>
      <c r="E1113" s="25">
        <v>39836</v>
      </c>
      <c r="F1113" s="24" t="s">
        <v>1109</v>
      </c>
      <c r="G1113" s="23">
        <v>58140454.573440745</v>
      </c>
      <c r="H1113" s="23">
        <v>193029.79761109769</v>
      </c>
      <c r="I1113" s="23">
        <v>1454228.8175454549</v>
      </c>
      <c r="J1113" s="23">
        <f t="shared" si="17"/>
        <v>-56686225.755895287</v>
      </c>
    </row>
    <row r="1114" spans="1:10" x14ac:dyDescent="0.2">
      <c r="A1114" s="19">
        <v>1131</v>
      </c>
      <c r="B1114" s="17">
        <v>15</v>
      </c>
      <c r="C1114" s="16">
        <v>3</v>
      </c>
      <c r="D1114" s="16">
        <v>2013</v>
      </c>
      <c r="E1114" s="25">
        <v>41348</v>
      </c>
      <c r="F1114" s="24" t="s">
        <v>1110</v>
      </c>
      <c r="G1114" s="23">
        <v>52737860.490692653</v>
      </c>
      <c r="H1114" s="23">
        <v>107709.69675177106</v>
      </c>
      <c r="I1114" s="23">
        <v>27831919.630889326</v>
      </c>
      <c r="J1114" s="23">
        <f t="shared" si="17"/>
        <v>-24905940.859803326</v>
      </c>
    </row>
    <row r="1115" spans="1:10" x14ac:dyDescent="0.2">
      <c r="A1115" s="19">
        <v>1132</v>
      </c>
      <c r="B1115" s="17">
        <v>2</v>
      </c>
      <c r="C1115" s="16">
        <v>10</v>
      </c>
      <c r="D1115" s="16">
        <v>2015</v>
      </c>
      <c r="E1115" s="25">
        <v>42279</v>
      </c>
      <c r="F1115" s="24" t="s">
        <v>1111</v>
      </c>
      <c r="G1115" s="23">
        <v>51614754.580849156</v>
      </c>
      <c r="H1115" s="23">
        <v>47924.29962831844</v>
      </c>
      <c r="I1115" s="23">
        <v>16006687.171595793</v>
      </c>
      <c r="J1115" s="23">
        <f t="shared" si="17"/>
        <v>-35608067.409253359</v>
      </c>
    </row>
    <row r="1116" spans="1:10" x14ac:dyDescent="0.2">
      <c r="A1116" s="19">
        <v>1134</v>
      </c>
      <c r="B1116" s="17">
        <v>2</v>
      </c>
      <c r="C1116" s="16">
        <v>11</v>
      </c>
      <c r="D1116" s="16">
        <v>2001</v>
      </c>
      <c r="E1116" s="25">
        <v>37197</v>
      </c>
      <c r="F1116" s="24" t="s">
        <v>1113</v>
      </c>
      <c r="G1116" s="23">
        <v>67815281.848928973</v>
      </c>
      <c r="H1116" s="23">
        <v>60764908.975050732</v>
      </c>
      <c r="I1116" s="23">
        <v>100600685.04167981</v>
      </c>
      <c r="J1116" s="23">
        <f t="shared" si="17"/>
        <v>32785403.192750841</v>
      </c>
    </row>
    <row r="1117" spans="1:10" x14ac:dyDescent="0.2">
      <c r="A1117" s="19">
        <v>1135</v>
      </c>
      <c r="B1117" s="17">
        <v>6</v>
      </c>
      <c r="C1117" s="16">
        <v>3</v>
      </c>
      <c r="D1117" s="16">
        <v>2015</v>
      </c>
      <c r="E1117" s="25">
        <v>42069</v>
      </c>
      <c r="F1117" s="24" t="s">
        <v>1114</v>
      </c>
      <c r="G1117" s="23">
        <v>50950711.293881483</v>
      </c>
      <c r="H1117" s="23">
        <v>32826054.278105535</v>
      </c>
      <c r="I1117" s="23">
        <v>109182233.4799995</v>
      </c>
      <c r="J1117" s="23">
        <f t="shared" si="17"/>
        <v>58231522.186118014</v>
      </c>
    </row>
    <row r="1118" spans="1:10" x14ac:dyDescent="0.2">
      <c r="A1118" s="19">
        <v>1136</v>
      </c>
      <c r="B1118" s="17">
        <v>11</v>
      </c>
      <c r="C1118" s="16">
        <v>7</v>
      </c>
      <c r="D1118" s="16">
        <v>1990</v>
      </c>
      <c r="E1118" s="25">
        <v>33065</v>
      </c>
      <c r="F1118" s="24" t="s">
        <v>1115</v>
      </c>
      <c r="G1118" s="23">
        <v>92257906.441717789</v>
      </c>
      <c r="H1118" s="23">
        <v>38453451.256832816</v>
      </c>
      <c r="I1118" s="23">
        <v>38453451.256832816</v>
      </c>
      <c r="J1118" s="23">
        <f t="shared" si="17"/>
        <v>-53804455.184884973</v>
      </c>
    </row>
    <row r="1119" spans="1:10" x14ac:dyDescent="0.2">
      <c r="A1119" s="19">
        <v>1137</v>
      </c>
      <c r="B1119" s="17">
        <v>16</v>
      </c>
      <c r="C1119" s="16">
        <v>11</v>
      </c>
      <c r="D1119" s="16">
        <v>2012</v>
      </c>
      <c r="E1119" s="25">
        <v>41229</v>
      </c>
      <c r="F1119" s="24" t="s">
        <v>1116</v>
      </c>
      <c r="G1119" s="23">
        <v>52256010.529013425</v>
      </c>
      <c r="H1119" s="23">
        <v>13668004.263177555</v>
      </c>
      <c r="I1119" s="23">
        <v>75722827.267768785</v>
      </c>
      <c r="J1119" s="23">
        <f t="shared" si="17"/>
        <v>23466816.73875536</v>
      </c>
    </row>
    <row r="1120" spans="1:10" x14ac:dyDescent="0.2">
      <c r="A1120" s="19">
        <v>1138</v>
      </c>
      <c r="B1120" s="17">
        <v>24</v>
      </c>
      <c r="C1120" s="16">
        <v>5</v>
      </c>
      <c r="D1120" s="16">
        <v>1989</v>
      </c>
      <c r="E1120" s="25">
        <v>32652</v>
      </c>
      <c r="F1120" s="24" t="s">
        <v>1117</v>
      </c>
      <c r="G1120" s="23">
        <v>95193150.242326334</v>
      </c>
      <c r="H1120" s="23">
        <v>391029278.16893381</v>
      </c>
      <c r="I1120" s="23">
        <v>940373082.69235873</v>
      </c>
      <c r="J1120" s="23">
        <f t="shared" si="17"/>
        <v>845179932.45003235</v>
      </c>
    </row>
    <row r="1121" spans="1:10" x14ac:dyDescent="0.2">
      <c r="A1121" s="19">
        <v>1139</v>
      </c>
      <c r="B1121" s="17">
        <v>18</v>
      </c>
      <c r="C1121" s="16">
        <v>10</v>
      </c>
      <c r="D1121" s="16">
        <v>2002</v>
      </c>
      <c r="E1121" s="25">
        <v>37547</v>
      </c>
      <c r="F1121" s="24" t="s">
        <v>1118</v>
      </c>
      <c r="G1121" s="23">
        <v>65002272.476558186</v>
      </c>
      <c r="H1121" s="23">
        <v>174820935.89881963</v>
      </c>
      <c r="I1121" s="23">
        <v>336140951.26439047</v>
      </c>
      <c r="J1121" s="23">
        <f t="shared" si="17"/>
        <v>271138678.78783226</v>
      </c>
    </row>
    <row r="1122" spans="1:10" x14ac:dyDescent="0.2">
      <c r="A1122" s="19">
        <v>1140</v>
      </c>
      <c r="B1122" s="17">
        <v>27</v>
      </c>
      <c r="C1122" s="16">
        <v>12</v>
      </c>
      <c r="D1122" s="16">
        <v>2000</v>
      </c>
      <c r="E1122" s="25">
        <v>36887</v>
      </c>
      <c r="F1122" s="24" t="s">
        <v>1119</v>
      </c>
      <c r="G1122" s="23">
        <v>67729379.31034483</v>
      </c>
      <c r="H1122" s="23">
        <v>175119214.94278163</v>
      </c>
      <c r="I1122" s="23">
        <v>293917285.63218391</v>
      </c>
      <c r="J1122" s="23">
        <f t="shared" si="17"/>
        <v>226187906.32183909</v>
      </c>
    </row>
    <row r="1123" spans="1:10" x14ac:dyDescent="0.2">
      <c r="A1123" s="19">
        <v>1141</v>
      </c>
      <c r="B1123" s="17">
        <v>29</v>
      </c>
      <c r="C1123" s="16">
        <v>3</v>
      </c>
      <c r="D1123" s="16">
        <v>2002</v>
      </c>
      <c r="E1123" s="25">
        <v>37344</v>
      </c>
      <c r="F1123" s="24" t="s">
        <v>1120</v>
      </c>
      <c r="G1123" s="23">
        <v>65911140.939597316</v>
      </c>
      <c r="H1123" s="23">
        <v>130872566.8762472</v>
      </c>
      <c r="I1123" s="23">
        <v>269560592.60331655</v>
      </c>
      <c r="J1123" s="23">
        <f t="shared" si="17"/>
        <v>203649451.66371924</v>
      </c>
    </row>
    <row r="1124" spans="1:10" x14ac:dyDescent="0.2">
      <c r="A1124" s="19">
        <v>1142</v>
      </c>
      <c r="B1124" s="17">
        <v>9</v>
      </c>
      <c r="C1124" s="16">
        <v>1</v>
      </c>
      <c r="D1124" s="16">
        <v>2015</v>
      </c>
      <c r="E1124" s="25">
        <v>42013</v>
      </c>
      <c r="F1124" s="24" t="s">
        <v>1121</v>
      </c>
      <c r="G1124" s="23">
        <v>50426012.057833105</v>
      </c>
      <c r="H1124" s="23">
        <v>93767614.851313829</v>
      </c>
      <c r="I1124" s="23">
        <v>344216808.07188493</v>
      </c>
      <c r="J1124" s="23">
        <f t="shared" si="17"/>
        <v>293790796.0140518</v>
      </c>
    </row>
    <row r="1125" spans="1:10" x14ac:dyDescent="0.2">
      <c r="A1125" s="19">
        <v>1143</v>
      </c>
      <c r="B1125" s="17">
        <v>6</v>
      </c>
      <c r="C1125" s="16">
        <v>8</v>
      </c>
      <c r="D1125" s="16">
        <v>1999</v>
      </c>
      <c r="E1125" s="25">
        <v>36378</v>
      </c>
      <c r="F1125" s="24" t="s">
        <v>1122</v>
      </c>
      <c r="G1125" s="23">
        <v>70526104.129263923</v>
      </c>
      <c r="H1125" s="23">
        <v>101828327.9055416</v>
      </c>
      <c r="I1125" s="23">
        <v>182639488.88698983</v>
      </c>
      <c r="J1125" s="23">
        <f t="shared" si="17"/>
        <v>112113384.75772591</v>
      </c>
    </row>
    <row r="1126" spans="1:10" x14ac:dyDescent="0.2">
      <c r="A1126" s="19">
        <v>1144</v>
      </c>
      <c r="B1126" s="17">
        <v>5</v>
      </c>
      <c r="C1126" s="16">
        <v>11</v>
      </c>
      <c r="D1126" s="16">
        <v>1999</v>
      </c>
      <c r="E1126" s="25">
        <v>36469</v>
      </c>
      <c r="F1126" s="24" t="s">
        <v>1123</v>
      </c>
      <c r="G1126" s="23">
        <v>70023244.206773609</v>
      </c>
      <c r="H1126" s="23">
        <v>96993995.060665473</v>
      </c>
      <c r="I1126" s="23">
        <v>220957019.57046938</v>
      </c>
      <c r="J1126" s="23">
        <f t="shared" si="17"/>
        <v>150933775.36369577</v>
      </c>
    </row>
    <row r="1127" spans="1:10" x14ac:dyDescent="0.2">
      <c r="A1127" s="19">
        <v>1145</v>
      </c>
      <c r="B1127" s="17">
        <v>1</v>
      </c>
      <c r="C1127" s="16">
        <v>10</v>
      </c>
      <c r="D1127" s="16">
        <v>1999</v>
      </c>
      <c r="E1127" s="25">
        <v>36434</v>
      </c>
      <c r="F1127" s="24" t="s">
        <v>1124</v>
      </c>
      <c r="G1127" s="23">
        <v>70064875.148632586</v>
      </c>
      <c r="H1127" s="23">
        <v>88532861.038549364</v>
      </c>
      <c r="I1127" s="23">
        <v>157284019.7781451</v>
      </c>
      <c r="J1127" s="23">
        <f t="shared" si="17"/>
        <v>87219144.629512519</v>
      </c>
    </row>
    <row r="1128" spans="1:10" x14ac:dyDescent="0.2">
      <c r="A1128" s="19">
        <v>1146</v>
      </c>
      <c r="B1128" s="17">
        <v>22</v>
      </c>
      <c r="C1128" s="16">
        <v>1</v>
      </c>
      <c r="D1128" s="16">
        <v>2010</v>
      </c>
      <c r="E1128" s="25">
        <v>40200</v>
      </c>
      <c r="F1128" s="24" t="s">
        <v>1125</v>
      </c>
      <c r="G1128" s="23">
        <v>54386797.546691775</v>
      </c>
      <c r="H1128" s="23">
        <v>68008714.278493866</v>
      </c>
      <c r="I1128" s="23">
        <v>127594130.52160029</v>
      </c>
      <c r="J1128" s="23">
        <f t="shared" si="17"/>
        <v>73207332.974908516</v>
      </c>
    </row>
    <row r="1129" spans="1:10" x14ac:dyDescent="0.2">
      <c r="A1129" s="19">
        <v>1147</v>
      </c>
      <c r="B1129" s="17">
        <v>17</v>
      </c>
      <c r="C1129" s="16">
        <v>8</v>
      </c>
      <c r="D1129" s="16">
        <v>2001</v>
      </c>
      <c r="E1129" s="25">
        <v>37120</v>
      </c>
      <c r="F1129" s="24" t="s">
        <v>1126</v>
      </c>
      <c r="G1129" s="23">
        <v>66393870.422535211</v>
      </c>
      <c r="H1129" s="23">
        <v>78299429.767532393</v>
      </c>
      <c r="I1129" s="23">
        <v>119795598.7816169</v>
      </c>
      <c r="J1129" s="23">
        <f t="shared" si="17"/>
        <v>53401728.359081686</v>
      </c>
    </row>
    <row r="1130" spans="1:10" x14ac:dyDescent="0.2">
      <c r="A1130" s="19">
        <v>1148</v>
      </c>
      <c r="B1130" s="17">
        <v>7</v>
      </c>
      <c r="C1130" s="16">
        <v>9</v>
      </c>
      <c r="D1130" s="16">
        <v>2007</v>
      </c>
      <c r="E1130" s="25">
        <v>39332</v>
      </c>
      <c r="F1130" s="24" t="s">
        <v>1127</v>
      </c>
      <c r="G1130" s="23">
        <v>56525070.746798411</v>
      </c>
      <c r="H1130" s="23">
        <v>63127806.654534988</v>
      </c>
      <c r="I1130" s="23">
        <v>83812342.56882824</v>
      </c>
      <c r="J1130" s="23">
        <f t="shared" si="17"/>
        <v>27287271.822029829</v>
      </c>
    </row>
    <row r="1131" spans="1:10" x14ac:dyDescent="0.2">
      <c r="A1131" s="19">
        <v>1149</v>
      </c>
      <c r="B1131" s="17">
        <v>13</v>
      </c>
      <c r="C1131" s="16">
        <v>8</v>
      </c>
      <c r="D1131" s="16">
        <v>2001</v>
      </c>
      <c r="E1131" s="25">
        <v>37116</v>
      </c>
      <c r="F1131" s="24" t="s">
        <v>1128</v>
      </c>
      <c r="G1131" s="23">
        <v>66393870.422535211</v>
      </c>
      <c r="H1131" s="23">
        <v>69596185.11357747</v>
      </c>
      <c r="I1131" s="23">
        <v>69596185.11357747</v>
      </c>
      <c r="J1131" s="23">
        <f t="shared" si="17"/>
        <v>3202314.6910422593</v>
      </c>
    </row>
    <row r="1132" spans="1:10" x14ac:dyDescent="0.2">
      <c r="A1132" s="19">
        <v>1150</v>
      </c>
      <c r="B1132" s="17">
        <v>25</v>
      </c>
      <c r="C1132" s="16">
        <v>12</v>
      </c>
      <c r="D1132" s="16">
        <v>2001</v>
      </c>
      <c r="E1132" s="25">
        <v>37250</v>
      </c>
      <c r="F1132" s="24" t="s">
        <v>1129</v>
      </c>
      <c r="G1132" s="23">
        <v>66694465.195246182</v>
      </c>
      <c r="H1132" s="23">
        <v>65437626.061726093</v>
      </c>
      <c r="I1132" s="23">
        <v>98565774.288522929</v>
      </c>
      <c r="J1132" s="23">
        <f t="shared" si="17"/>
        <v>31871309.093276747</v>
      </c>
    </row>
    <row r="1133" spans="1:10" x14ac:dyDescent="0.2">
      <c r="A1133" s="19">
        <v>1151</v>
      </c>
      <c r="B1133" s="17">
        <v>20</v>
      </c>
      <c r="C1133" s="16">
        <v>10</v>
      </c>
      <c r="D1133" s="16">
        <v>2000</v>
      </c>
      <c r="E1133" s="25">
        <v>36819</v>
      </c>
      <c r="F1133" s="24" t="s">
        <v>1130</v>
      </c>
      <c r="G1133" s="23">
        <v>67729379.31034483</v>
      </c>
      <c r="H1133" s="23">
        <v>53449762.861632191</v>
      </c>
      <c r="I1133" s="23">
        <v>127523449.08193104</v>
      </c>
      <c r="J1133" s="23">
        <f t="shared" si="17"/>
        <v>59794069.77158621</v>
      </c>
    </row>
    <row r="1134" spans="1:10" x14ac:dyDescent="0.2">
      <c r="A1134" s="19">
        <v>1152</v>
      </c>
      <c r="B1134" s="17">
        <v>26</v>
      </c>
      <c r="C1134" s="16">
        <v>6</v>
      </c>
      <c r="D1134" s="16">
        <v>1998</v>
      </c>
      <c r="E1134" s="25">
        <v>35972</v>
      </c>
      <c r="F1134" s="24" t="s">
        <v>1131</v>
      </c>
      <c r="G1134" s="23">
        <v>72300073.619631901</v>
      </c>
      <c r="H1134" s="23">
        <v>56578675.661300614</v>
      </c>
      <c r="I1134" s="23">
        <v>116828737.01099385</v>
      </c>
      <c r="J1134" s="23">
        <f t="shared" si="17"/>
        <v>44528663.391361952</v>
      </c>
    </row>
    <row r="1135" spans="1:10" x14ac:dyDescent="0.2">
      <c r="A1135" s="19">
        <v>1153</v>
      </c>
      <c r="B1135" s="17">
        <v>14</v>
      </c>
      <c r="C1135" s="16">
        <v>12</v>
      </c>
      <c r="D1135" s="16">
        <v>1984</v>
      </c>
      <c r="E1135" s="25">
        <v>31030</v>
      </c>
      <c r="F1135" s="24" t="s">
        <v>1132</v>
      </c>
      <c r="G1135" s="23">
        <v>111917492.87749289</v>
      </c>
      <c r="H1135" s="23">
        <v>60455780.163333341</v>
      </c>
      <c r="I1135" s="23">
        <v>60455780.163333341</v>
      </c>
      <c r="J1135" s="23">
        <f t="shared" si="17"/>
        <v>-51461712.714159548</v>
      </c>
    </row>
    <row r="1136" spans="1:10" x14ac:dyDescent="0.2">
      <c r="A1136" s="19">
        <v>1154</v>
      </c>
      <c r="B1136" s="17">
        <v>25</v>
      </c>
      <c r="C1136" s="16">
        <v>1</v>
      </c>
      <c r="D1136" s="16">
        <v>2008</v>
      </c>
      <c r="E1136" s="25">
        <v>39472</v>
      </c>
      <c r="F1136" s="24" t="s">
        <v>1133</v>
      </c>
      <c r="G1136" s="23">
        <v>55249917.093045294</v>
      </c>
      <c r="H1136" s="23">
        <v>49729700.139733754</v>
      </c>
      <c r="I1136" s="23">
        <v>130523021.77652548</v>
      </c>
      <c r="J1136" s="23">
        <f t="shared" si="17"/>
        <v>75273104.683480188</v>
      </c>
    </row>
    <row r="1137" spans="1:10" x14ac:dyDescent="0.2">
      <c r="A1137" s="19">
        <v>1155</v>
      </c>
      <c r="B1137" s="17">
        <v>13</v>
      </c>
      <c r="C1137" s="16">
        <v>7</v>
      </c>
      <c r="D1137" s="16">
        <v>2016</v>
      </c>
      <c r="E1137" s="25">
        <v>42564</v>
      </c>
      <c r="F1137" s="24" t="s">
        <v>1134</v>
      </c>
      <c r="G1137" s="23">
        <v>48465484.066692166</v>
      </c>
      <c r="H1137" s="23">
        <v>15750576.256096549</v>
      </c>
      <c r="I1137" s="23">
        <v>18702221.166726235</v>
      </c>
      <c r="J1137" s="23">
        <f t="shared" si="17"/>
        <v>-29763262.899965931</v>
      </c>
    </row>
    <row r="1138" spans="1:10" x14ac:dyDescent="0.2">
      <c r="A1138" s="19">
        <v>1156</v>
      </c>
      <c r="B1138" s="17">
        <v>15</v>
      </c>
      <c r="C1138" s="16">
        <v>6</v>
      </c>
      <c r="D1138" s="16">
        <v>1990</v>
      </c>
      <c r="E1138" s="25">
        <v>33039</v>
      </c>
      <c r="F1138" s="24" t="s">
        <v>1135</v>
      </c>
      <c r="G1138" s="23">
        <v>88832894.534257114</v>
      </c>
      <c r="H1138" s="23">
        <v>196072580.9760893</v>
      </c>
      <c r="I1138" s="23">
        <v>307586214.54036951</v>
      </c>
      <c r="J1138" s="23">
        <f t="shared" si="17"/>
        <v>218753320.0061124</v>
      </c>
    </row>
    <row r="1139" spans="1:10" x14ac:dyDescent="0.2">
      <c r="A1139" s="19">
        <v>1157</v>
      </c>
      <c r="B1139" s="17">
        <v>11</v>
      </c>
      <c r="C1139" s="16">
        <v>11</v>
      </c>
      <c r="D1139" s="16">
        <v>2016</v>
      </c>
      <c r="E1139" s="25">
        <v>42685</v>
      </c>
      <c r="F1139" s="24" t="s">
        <v>1136</v>
      </c>
      <c r="G1139" s="23">
        <v>47811268.142513245</v>
      </c>
      <c r="H1139" s="23">
        <v>102281668.34943423</v>
      </c>
      <c r="I1139" s="23">
        <v>206685947.44862503</v>
      </c>
      <c r="J1139" s="23">
        <f t="shared" si="17"/>
        <v>158874679.30611178</v>
      </c>
    </row>
    <row r="1140" spans="1:10" x14ac:dyDescent="0.2">
      <c r="A1140" s="19">
        <v>1158</v>
      </c>
      <c r="B1140" s="17">
        <v>14</v>
      </c>
      <c r="C1140" s="16">
        <v>6</v>
      </c>
      <c r="D1140" s="16">
        <v>1996</v>
      </c>
      <c r="E1140" s="25">
        <v>35230</v>
      </c>
      <c r="F1140" s="24" t="s">
        <v>1137</v>
      </c>
      <c r="G1140" s="23">
        <v>73640031.908104673</v>
      </c>
      <c r="H1140" s="23">
        <v>94385047.786247611</v>
      </c>
      <c r="I1140" s="23">
        <v>161108402.093963</v>
      </c>
      <c r="J1140" s="23">
        <f t="shared" si="17"/>
        <v>87468370.185858324</v>
      </c>
    </row>
    <row r="1141" spans="1:10" x14ac:dyDescent="0.2">
      <c r="A1141" s="19">
        <v>1159</v>
      </c>
      <c r="B1141" s="17">
        <v>22</v>
      </c>
      <c r="C1141" s="16">
        <v>4</v>
      </c>
      <c r="D1141" s="16">
        <v>2009</v>
      </c>
      <c r="E1141" s="25">
        <v>39925</v>
      </c>
      <c r="F1141" s="24" t="s">
        <v>1138</v>
      </c>
      <c r="G1141" s="23">
        <v>54114579.816169575</v>
      </c>
      <c r="H1141" s="23">
        <v>36857297.542412303</v>
      </c>
      <c r="I1141" s="23">
        <v>134449765.59990153</v>
      </c>
      <c r="J1141" s="23">
        <f t="shared" si="17"/>
        <v>80335185.783731952</v>
      </c>
    </row>
    <row r="1142" spans="1:10" x14ac:dyDescent="0.2">
      <c r="A1142" s="19">
        <v>1160</v>
      </c>
      <c r="B1142" s="17">
        <v>19</v>
      </c>
      <c r="C1142" s="16">
        <v>10</v>
      </c>
      <c r="D1142" s="16">
        <v>2001</v>
      </c>
      <c r="E1142" s="25">
        <v>37183</v>
      </c>
      <c r="F1142" s="24" t="s">
        <v>1139</v>
      </c>
      <c r="G1142" s="23">
        <v>64937495.7794035</v>
      </c>
      <c r="H1142" s="23">
        <v>41147510.180680931</v>
      </c>
      <c r="I1142" s="23">
        <v>41147510.180680931</v>
      </c>
      <c r="J1142" s="23">
        <f t="shared" si="17"/>
        <v>-23789985.59872257</v>
      </c>
    </row>
    <row r="1143" spans="1:10" x14ac:dyDescent="0.2">
      <c r="A1143" s="19">
        <v>1161</v>
      </c>
      <c r="B1143" s="17">
        <v>5</v>
      </c>
      <c r="C1143" s="16">
        <v>1</v>
      </c>
      <c r="D1143" s="16">
        <v>2007</v>
      </c>
      <c r="E1143" s="25">
        <v>39087</v>
      </c>
      <c r="F1143" s="24" t="s">
        <v>1140</v>
      </c>
      <c r="G1143" s="23">
        <v>57008304.679471977</v>
      </c>
      <c r="H1143" s="23">
        <v>19223966.917674493</v>
      </c>
      <c r="I1143" s="23">
        <v>45999416.407507308</v>
      </c>
      <c r="J1143" s="23">
        <f t="shared" si="17"/>
        <v>-11008888.271964669</v>
      </c>
    </row>
    <row r="1144" spans="1:10" x14ac:dyDescent="0.2">
      <c r="A1144" s="19">
        <v>1162</v>
      </c>
      <c r="B1144" s="17">
        <v>27</v>
      </c>
      <c r="C1144" s="16">
        <v>11</v>
      </c>
      <c r="D1144" s="16">
        <v>2002</v>
      </c>
      <c r="E1144" s="25">
        <v>37587</v>
      </c>
      <c r="F1144" s="24" t="s">
        <v>1141</v>
      </c>
      <c r="G1144" s="23">
        <v>63648058.466629893</v>
      </c>
      <c r="H1144" s="23">
        <v>20272635.188758962</v>
      </c>
      <c r="I1144" s="23">
        <v>20272635.188758962</v>
      </c>
      <c r="J1144" s="23">
        <f t="shared" si="17"/>
        <v>-43375423.277870931</v>
      </c>
    </row>
    <row r="1145" spans="1:10" x14ac:dyDescent="0.2">
      <c r="A1145" s="19">
        <v>1163</v>
      </c>
      <c r="B1145" s="17">
        <v>18</v>
      </c>
      <c r="C1145" s="16">
        <v>6</v>
      </c>
      <c r="D1145" s="16">
        <v>2010</v>
      </c>
      <c r="E1145" s="25">
        <v>40347</v>
      </c>
      <c r="F1145" s="24" t="s">
        <v>1142</v>
      </c>
      <c r="G1145" s="23">
        <v>52941495.194182552</v>
      </c>
      <c r="H1145" s="23">
        <v>11880428.595063427</v>
      </c>
      <c r="I1145" s="23">
        <v>12416127.815126281</v>
      </c>
      <c r="J1145" s="23">
        <f t="shared" si="17"/>
        <v>-40525367.379056275</v>
      </c>
    </row>
    <row r="1146" spans="1:10" x14ac:dyDescent="0.2">
      <c r="A1146" s="19">
        <v>1164</v>
      </c>
      <c r="B1146" s="17">
        <v>23</v>
      </c>
      <c r="C1146" s="16">
        <v>2</v>
      </c>
      <c r="D1146" s="16">
        <v>1996</v>
      </c>
      <c r="E1146" s="25">
        <v>35118</v>
      </c>
      <c r="F1146" s="24" t="s">
        <v>1143</v>
      </c>
      <c r="G1146" s="23">
        <v>74495758.55390574</v>
      </c>
      <c r="H1146" s="23">
        <v>9045836.099328598</v>
      </c>
      <c r="I1146" s="23">
        <v>20446708.198837958</v>
      </c>
      <c r="J1146" s="23">
        <f t="shared" si="17"/>
        <v>-54049050.355067782</v>
      </c>
    </row>
    <row r="1147" spans="1:10" x14ac:dyDescent="0.2">
      <c r="A1147" s="19">
        <v>1165</v>
      </c>
      <c r="B1147" s="17">
        <v>23</v>
      </c>
      <c r="C1147" s="16">
        <v>12</v>
      </c>
      <c r="D1147" s="16">
        <v>2016</v>
      </c>
      <c r="E1147" s="25">
        <v>42727</v>
      </c>
      <c r="F1147" s="24" t="s">
        <v>1144</v>
      </c>
      <c r="G1147" s="23">
        <v>47287159.531462282</v>
      </c>
      <c r="H1147" s="23">
        <v>7220369.9462498771</v>
      </c>
      <c r="I1147" s="23">
        <v>16423177.277780082</v>
      </c>
      <c r="J1147" s="23">
        <f t="shared" si="17"/>
        <v>-30863982.2536822</v>
      </c>
    </row>
    <row r="1148" spans="1:10" x14ac:dyDescent="0.2">
      <c r="A1148" s="19">
        <v>1166</v>
      </c>
      <c r="B1148" s="17">
        <v>20</v>
      </c>
      <c r="C1148" s="16">
        <v>6</v>
      </c>
      <c r="D1148" s="16">
        <v>1997</v>
      </c>
      <c r="E1148" s="25">
        <v>35601</v>
      </c>
      <c r="F1148" s="24" t="s">
        <v>1145</v>
      </c>
      <c r="G1148" s="23">
        <v>70454610.106051147</v>
      </c>
      <c r="H1148" s="23">
        <v>194229809.80291328</v>
      </c>
      <c r="I1148" s="23">
        <v>457837672.54810351</v>
      </c>
      <c r="J1148" s="23">
        <f t="shared" si="17"/>
        <v>387383062.44205236</v>
      </c>
    </row>
    <row r="1149" spans="1:10" x14ac:dyDescent="0.2">
      <c r="A1149" s="19">
        <v>1167</v>
      </c>
      <c r="B1149" s="17">
        <v>20</v>
      </c>
      <c r="C1149" s="16">
        <v>7</v>
      </c>
      <c r="D1149" s="16">
        <v>2001</v>
      </c>
      <c r="E1149" s="25">
        <v>37092</v>
      </c>
      <c r="F1149" s="24" t="s">
        <v>1146</v>
      </c>
      <c r="G1149" s="23">
        <v>63627459.154929578</v>
      </c>
      <c r="H1149" s="23">
        <v>129478660.66077183</v>
      </c>
      <c r="I1149" s="23">
        <v>222209900.57953238</v>
      </c>
      <c r="J1149" s="23">
        <f t="shared" si="17"/>
        <v>158582441.42460281</v>
      </c>
    </row>
    <row r="1150" spans="1:10" x14ac:dyDescent="0.2">
      <c r="A1150" s="19">
        <v>1168</v>
      </c>
      <c r="B1150" s="17">
        <v>22</v>
      </c>
      <c r="C1150" s="16">
        <v>11</v>
      </c>
      <c r="D1150" s="16">
        <v>1996</v>
      </c>
      <c r="E1150" s="25">
        <v>35391</v>
      </c>
      <c r="F1150" s="24" t="s">
        <v>1147</v>
      </c>
      <c r="G1150" s="23">
        <v>71209798.234552339</v>
      </c>
      <c r="H1150" s="23">
        <v>142462768.18330392</v>
      </c>
      <c r="I1150" s="23">
        <v>232205863.80832285</v>
      </c>
      <c r="J1150" s="23">
        <f t="shared" si="17"/>
        <v>160996065.57377052</v>
      </c>
    </row>
    <row r="1151" spans="1:10" x14ac:dyDescent="0.2">
      <c r="A1151" s="19">
        <v>1169</v>
      </c>
      <c r="B1151" s="17">
        <v>24</v>
      </c>
      <c r="C1151" s="16">
        <v>5</v>
      </c>
      <c r="D1151" s="16">
        <v>2002</v>
      </c>
      <c r="E1151" s="25">
        <v>37400</v>
      </c>
      <c r="F1151" s="24" t="s">
        <v>1148</v>
      </c>
      <c r="G1151" s="23">
        <v>62813537.263626255</v>
      </c>
      <c r="H1151" s="23">
        <v>91848660.631023362</v>
      </c>
      <c r="I1151" s="23">
        <v>155152849.45484427</v>
      </c>
      <c r="J1151" s="23">
        <f t="shared" si="17"/>
        <v>92339312.191218019</v>
      </c>
    </row>
    <row r="1152" spans="1:10" x14ac:dyDescent="0.2">
      <c r="A1152" s="19">
        <v>1170</v>
      </c>
      <c r="B1152" s="17">
        <v>20</v>
      </c>
      <c r="C1152" s="16">
        <v>9</v>
      </c>
      <c r="D1152" s="16">
        <v>2013</v>
      </c>
      <c r="E1152" s="25">
        <v>41537</v>
      </c>
      <c r="F1152" s="24" t="s">
        <v>1149</v>
      </c>
      <c r="G1152" s="23">
        <v>48233705.888131067</v>
      </c>
      <c r="H1152" s="23">
        <v>63964502.025368467</v>
      </c>
      <c r="I1152" s="23">
        <v>118908984.38489169</v>
      </c>
      <c r="J1152" s="23">
        <f t="shared" si="17"/>
        <v>70675278.496760622</v>
      </c>
    </row>
    <row r="1153" spans="1:10" x14ac:dyDescent="0.2">
      <c r="A1153" s="19">
        <v>1171</v>
      </c>
      <c r="B1153" s="17">
        <v>12</v>
      </c>
      <c r="C1153" s="16">
        <v>7</v>
      </c>
      <c r="D1153" s="16">
        <v>1996</v>
      </c>
      <c r="E1153" s="25">
        <v>35258</v>
      </c>
      <c r="F1153" s="24" t="s">
        <v>1150</v>
      </c>
      <c r="G1153" s="23">
        <v>71935503.184713379</v>
      </c>
      <c r="H1153" s="23">
        <v>92270393.861757964</v>
      </c>
      <c r="I1153" s="23">
        <v>157684413.54939491</v>
      </c>
      <c r="J1153" s="23">
        <f t="shared" si="17"/>
        <v>85748910.364681527</v>
      </c>
    </row>
    <row r="1154" spans="1:10" x14ac:dyDescent="0.2">
      <c r="A1154" s="19">
        <v>1172</v>
      </c>
      <c r="B1154" s="17">
        <v>17</v>
      </c>
      <c r="C1154" s="16">
        <v>9</v>
      </c>
      <c r="D1154" s="16">
        <v>1982</v>
      </c>
      <c r="E1154" s="25">
        <v>30211</v>
      </c>
      <c r="F1154" s="24" t="s">
        <v>1151</v>
      </c>
      <c r="G1154" s="23">
        <v>115361327.88559754</v>
      </c>
      <c r="H1154" s="23">
        <v>11056219.633135851</v>
      </c>
      <c r="I1154" s="23">
        <v>11056219.633135851</v>
      </c>
      <c r="J1154" s="23">
        <f t="shared" si="17"/>
        <v>-104305108.25246169</v>
      </c>
    </row>
    <row r="1155" spans="1:10" x14ac:dyDescent="0.2">
      <c r="A1155" s="19">
        <v>1173</v>
      </c>
      <c r="B1155" s="17">
        <v>21</v>
      </c>
      <c r="C1155" s="16">
        <v>3</v>
      </c>
      <c r="D1155" s="16">
        <v>1997</v>
      </c>
      <c r="E1155" s="25">
        <v>35510</v>
      </c>
      <c r="F1155" s="24" t="s">
        <v>1152</v>
      </c>
      <c r="G1155" s="23">
        <v>69052218.75</v>
      </c>
      <c r="H1155" s="23">
        <v>278373454.90115625</v>
      </c>
      <c r="I1155" s="23">
        <v>464507546.77615625</v>
      </c>
      <c r="J1155" s="23">
        <f t="shared" ref="J1155:J1218" si="18">I1155-G1155</f>
        <v>395455328.02615625</v>
      </c>
    </row>
    <row r="1156" spans="1:10" x14ac:dyDescent="0.2">
      <c r="A1156" s="19">
        <v>1174</v>
      </c>
      <c r="B1156" s="17">
        <v>20</v>
      </c>
      <c r="C1156" s="16">
        <v>11</v>
      </c>
      <c r="D1156" s="16">
        <v>1998</v>
      </c>
      <c r="E1156" s="25">
        <v>36119</v>
      </c>
      <c r="F1156" s="24" t="s">
        <v>1153</v>
      </c>
      <c r="G1156" s="23">
        <v>67368018.292682931</v>
      </c>
      <c r="H1156" s="23">
        <v>243720371.22094515</v>
      </c>
      <c r="I1156" s="23">
        <v>543578046.49732327</v>
      </c>
      <c r="J1156" s="23">
        <f t="shared" si="18"/>
        <v>476210028.20464033</v>
      </c>
    </row>
    <row r="1157" spans="1:10" x14ac:dyDescent="0.2">
      <c r="A1157" s="19">
        <v>1175</v>
      </c>
      <c r="B1157" s="17">
        <v>5</v>
      </c>
      <c r="C1157" s="16">
        <v>10</v>
      </c>
      <c r="D1157" s="16">
        <v>2012</v>
      </c>
      <c r="E1157" s="25">
        <v>41187</v>
      </c>
      <c r="F1157" s="24" t="s">
        <v>1154</v>
      </c>
      <c r="G1157" s="23">
        <v>47762831.957875989</v>
      </c>
      <c r="H1157" s="23">
        <v>148440817.96821246</v>
      </c>
      <c r="I1157" s="23">
        <v>401003367.77096367</v>
      </c>
      <c r="J1157" s="23">
        <f t="shared" si="18"/>
        <v>353240535.8130877</v>
      </c>
    </row>
    <row r="1158" spans="1:10" x14ac:dyDescent="0.2">
      <c r="A1158" s="19">
        <v>1176</v>
      </c>
      <c r="B1158" s="17">
        <v>27</v>
      </c>
      <c r="C1158" s="16">
        <v>5</v>
      </c>
      <c r="D1158" s="16">
        <v>1994</v>
      </c>
      <c r="E1158" s="25">
        <v>34481</v>
      </c>
      <c r="F1158" s="24" t="s">
        <v>1155</v>
      </c>
      <c r="G1158" s="23">
        <v>74904101.69491525</v>
      </c>
      <c r="H1158" s="23">
        <v>217273841.74204746</v>
      </c>
      <c r="I1158" s="23">
        <v>596736010.16949153</v>
      </c>
      <c r="J1158" s="23">
        <f t="shared" si="18"/>
        <v>521831908.47457629</v>
      </c>
    </row>
    <row r="1159" spans="1:10" x14ac:dyDescent="0.2">
      <c r="A1159" s="19">
        <v>1177</v>
      </c>
      <c r="B1159" s="17">
        <v>24</v>
      </c>
      <c r="C1159" s="16">
        <v>10</v>
      </c>
      <c r="D1159" s="16">
        <v>2003</v>
      </c>
      <c r="E1159" s="25">
        <v>37918</v>
      </c>
      <c r="F1159" s="24" t="s">
        <v>1156</v>
      </c>
      <c r="G1159" s="23">
        <v>59720837.837837838</v>
      </c>
      <c r="H1159" s="23">
        <v>145984379.09490812</v>
      </c>
      <c r="I1159" s="23">
        <v>205970534.05405405</v>
      </c>
      <c r="J1159" s="23">
        <f t="shared" si="18"/>
        <v>146249696.21621621</v>
      </c>
    </row>
    <row r="1160" spans="1:10" x14ac:dyDescent="0.2">
      <c r="A1160" s="19">
        <v>1178</v>
      </c>
      <c r="B1160" s="17">
        <v>22</v>
      </c>
      <c r="C1160" s="16">
        <v>12</v>
      </c>
      <c r="D1160" s="16">
        <v>2000</v>
      </c>
      <c r="E1160" s="25">
        <v>36882</v>
      </c>
      <c r="F1160" s="24" t="s">
        <v>1157</v>
      </c>
      <c r="G1160" s="23">
        <v>63496293.103448279</v>
      </c>
      <c r="H1160" s="23">
        <v>150708687.32283333</v>
      </c>
      <c r="I1160" s="23">
        <v>301143094.64694828</v>
      </c>
      <c r="J1160" s="23">
        <f t="shared" si="18"/>
        <v>237646801.54350001</v>
      </c>
    </row>
    <row r="1161" spans="1:10" x14ac:dyDescent="0.2">
      <c r="A1161" s="19">
        <v>1179</v>
      </c>
      <c r="B1161" s="17">
        <v>11</v>
      </c>
      <c r="C1161" s="16">
        <v>7</v>
      </c>
      <c r="D1161" s="16">
        <v>2008</v>
      </c>
      <c r="E1161" s="25">
        <v>39640</v>
      </c>
      <c r="F1161" s="24" t="s">
        <v>1158</v>
      </c>
      <c r="G1161" s="23">
        <v>50228014.584204689</v>
      </c>
      <c r="H1161" s="23">
        <v>113520190.65860778</v>
      </c>
      <c r="I1161" s="23">
        <v>271433236.67192358</v>
      </c>
      <c r="J1161" s="23">
        <f t="shared" si="18"/>
        <v>221205222.0877189</v>
      </c>
    </row>
    <row r="1162" spans="1:10" x14ac:dyDescent="0.2">
      <c r="A1162" s="19">
        <v>1180</v>
      </c>
      <c r="B1162" s="17">
        <v>17</v>
      </c>
      <c r="C1162" s="16">
        <v>12</v>
      </c>
      <c r="D1162" s="16">
        <v>1993</v>
      </c>
      <c r="E1162" s="25">
        <v>34320</v>
      </c>
      <c r="F1162" s="24" t="s">
        <v>1159</v>
      </c>
      <c r="G1162" s="23">
        <v>75777469.135802463</v>
      </c>
      <c r="H1162" s="23">
        <v>169687738.96477365</v>
      </c>
      <c r="I1162" s="23">
        <v>316574453.4006927</v>
      </c>
      <c r="J1162" s="23">
        <f t="shared" si="18"/>
        <v>240796984.26489025</v>
      </c>
    </row>
    <row r="1163" spans="1:10" x14ac:dyDescent="0.2">
      <c r="A1163" s="19">
        <v>1181</v>
      </c>
      <c r="B1163" s="17">
        <v>11</v>
      </c>
      <c r="C1163" s="16">
        <v>8</v>
      </c>
      <c r="D1163" s="16">
        <v>2004</v>
      </c>
      <c r="E1163" s="25">
        <v>38210</v>
      </c>
      <c r="F1163" s="24" t="s">
        <v>1160</v>
      </c>
      <c r="G1163" s="23">
        <v>58302664.907651722</v>
      </c>
      <c r="H1163" s="23">
        <v>123277013.88794197</v>
      </c>
      <c r="I1163" s="23">
        <v>158157554.8800264</v>
      </c>
      <c r="J1163" s="23">
        <f t="shared" si="18"/>
        <v>99854889.972374678</v>
      </c>
    </row>
    <row r="1164" spans="1:10" x14ac:dyDescent="0.2">
      <c r="A1164" s="19">
        <v>1182</v>
      </c>
      <c r="B1164" s="17">
        <v>25</v>
      </c>
      <c r="C1164" s="16">
        <v>12</v>
      </c>
      <c r="D1164" s="16">
        <v>2007</v>
      </c>
      <c r="E1164" s="25">
        <v>39441</v>
      </c>
      <c r="F1164" s="24" t="s">
        <v>1161</v>
      </c>
      <c r="G1164" s="23">
        <v>52602196.766268641</v>
      </c>
      <c r="H1164" s="23">
        <v>109256518.42797425</v>
      </c>
      <c r="I1164" s="23">
        <v>204342953.05559525</v>
      </c>
      <c r="J1164" s="23">
        <f t="shared" si="18"/>
        <v>151740756.28932661</v>
      </c>
    </row>
    <row r="1165" spans="1:10" x14ac:dyDescent="0.2">
      <c r="A1165" s="19">
        <v>1183</v>
      </c>
      <c r="B1165" s="17">
        <v>20</v>
      </c>
      <c r="C1165" s="16">
        <v>7</v>
      </c>
      <c r="D1165" s="16">
        <v>1994</v>
      </c>
      <c r="E1165" s="25">
        <v>34535</v>
      </c>
      <c r="F1165" s="24" t="s">
        <v>1162</v>
      </c>
      <c r="G1165" s="23">
        <v>74449831.536388144</v>
      </c>
      <c r="H1165" s="23">
        <v>152399154.24197438</v>
      </c>
      <c r="I1165" s="23">
        <v>194587392.11259434</v>
      </c>
      <c r="J1165" s="23">
        <f t="shared" si="18"/>
        <v>120137560.57620619</v>
      </c>
    </row>
    <row r="1166" spans="1:10" x14ac:dyDescent="0.2">
      <c r="A1166" s="19">
        <v>1184</v>
      </c>
      <c r="B1166" s="17">
        <v>23</v>
      </c>
      <c r="C1166" s="16">
        <v>11</v>
      </c>
      <c r="D1166" s="16">
        <v>2011</v>
      </c>
      <c r="E1166" s="25">
        <v>40870</v>
      </c>
      <c r="F1166" s="24" t="s">
        <v>1163</v>
      </c>
      <c r="G1166" s="23">
        <v>48836825.354727492</v>
      </c>
      <c r="H1166" s="23">
        <v>96182414.991460025</v>
      </c>
      <c r="I1166" s="23">
        <v>174696836.48286259</v>
      </c>
      <c r="J1166" s="23">
        <f t="shared" si="18"/>
        <v>125860011.1281351</v>
      </c>
    </row>
    <row r="1167" spans="1:10" x14ac:dyDescent="0.2">
      <c r="A1167" s="19">
        <v>1185</v>
      </c>
      <c r="B1167" s="17">
        <v>5</v>
      </c>
      <c r="C1167" s="16">
        <v>6</v>
      </c>
      <c r="D1167" s="16">
        <v>1992</v>
      </c>
      <c r="E1167" s="25">
        <v>33760</v>
      </c>
      <c r="F1167" s="24" t="s">
        <v>1164</v>
      </c>
      <c r="G1167" s="23">
        <v>78804243.937232539</v>
      </c>
      <c r="H1167" s="23">
        <v>145853281.57201856</v>
      </c>
      <c r="I1167" s="23">
        <v>311889685.44935811</v>
      </c>
      <c r="J1167" s="23">
        <f t="shared" si="18"/>
        <v>233085441.51212555</v>
      </c>
    </row>
    <row r="1168" spans="1:10" x14ac:dyDescent="0.2">
      <c r="A1168" s="19">
        <v>1186</v>
      </c>
      <c r="B1168" s="17">
        <v>13</v>
      </c>
      <c r="C1168" s="16">
        <v>5</v>
      </c>
      <c r="D1168" s="16">
        <v>2005</v>
      </c>
      <c r="E1168" s="25">
        <v>38485</v>
      </c>
      <c r="F1168" s="24" t="s">
        <v>1165</v>
      </c>
      <c r="G1168" s="23">
        <v>56833101.851851858</v>
      </c>
      <c r="H1168" s="23">
        <v>104738735.03199075</v>
      </c>
      <c r="I1168" s="23">
        <v>196934655.81388375</v>
      </c>
      <c r="J1168" s="23">
        <f t="shared" si="18"/>
        <v>140101553.9620319</v>
      </c>
    </row>
    <row r="1169" spans="1:10" x14ac:dyDescent="0.2">
      <c r="A1169" s="19">
        <v>1187</v>
      </c>
      <c r="B1169" s="17">
        <v>5</v>
      </c>
      <c r="C1169" s="16">
        <v>10</v>
      </c>
      <c r="D1169" s="16">
        <v>2001</v>
      </c>
      <c r="E1169" s="25">
        <v>37169</v>
      </c>
      <c r="F1169" s="24" t="s">
        <v>1166</v>
      </c>
      <c r="G1169" s="23">
        <v>62174198.086662926</v>
      </c>
      <c r="H1169" s="23">
        <v>105365972.41240294</v>
      </c>
      <c r="I1169" s="23">
        <v>144389712.84680924</v>
      </c>
      <c r="J1169" s="23">
        <f t="shared" si="18"/>
        <v>82215514.76014632</v>
      </c>
    </row>
    <row r="1170" spans="1:10" x14ac:dyDescent="0.2">
      <c r="A1170" s="19">
        <v>1188</v>
      </c>
      <c r="B1170" s="17">
        <v>7</v>
      </c>
      <c r="C1170" s="16">
        <v>10</v>
      </c>
      <c r="D1170" s="16">
        <v>2016</v>
      </c>
      <c r="E1170" s="25">
        <v>42650</v>
      </c>
      <c r="F1170" s="24" t="s">
        <v>1167</v>
      </c>
      <c r="G1170" s="23">
        <v>45705542.156712674</v>
      </c>
      <c r="H1170" s="23">
        <v>76577132.235540614</v>
      </c>
      <c r="I1170" s="23">
        <v>172998453.00179124</v>
      </c>
      <c r="J1170" s="23">
        <f t="shared" si="18"/>
        <v>127292910.84507856</v>
      </c>
    </row>
    <row r="1171" spans="1:10" x14ac:dyDescent="0.2">
      <c r="A1171" s="19">
        <v>1189</v>
      </c>
      <c r="B1171" s="17">
        <v>24</v>
      </c>
      <c r="C1171" s="16">
        <v>12</v>
      </c>
      <c r="D1171" s="16">
        <v>1999</v>
      </c>
      <c r="E1171" s="25">
        <v>36518</v>
      </c>
      <c r="F1171" s="24" t="s">
        <v>1168</v>
      </c>
      <c r="G1171" s="23">
        <v>65646791.443850264</v>
      </c>
      <c r="H1171" s="23">
        <v>104194187.66366012</v>
      </c>
      <c r="I1171" s="23">
        <v>132057603.58760545</v>
      </c>
      <c r="J1171" s="23">
        <f t="shared" si="18"/>
        <v>66410812.143755183</v>
      </c>
    </row>
    <row r="1172" spans="1:10" x14ac:dyDescent="0.2">
      <c r="A1172" s="19">
        <v>1190</v>
      </c>
      <c r="B1172" s="17">
        <v>4</v>
      </c>
      <c r="C1172" s="16">
        <v>7</v>
      </c>
      <c r="D1172" s="16">
        <v>2001</v>
      </c>
      <c r="E1172" s="25">
        <v>37076</v>
      </c>
      <c r="F1172" s="24" t="s">
        <v>1169</v>
      </c>
      <c r="G1172" s="23">
        <v>62244253.521126762</v>
      </c>
      <c r="H1172" s="23">
        <v>98591328.906929582</v>
      </c>
      <c r="I1172" s="23">
        <v>195293559.93475494</v>
      </c>
      <c r="J1172" s="23">
        <f t="shared" si="18"/>
        <v>133049306.41362818</v>
      </c>
    </row>
    <row r="1173" spans="1:10" x14ac:dyDescent="0.2">
      <c r="A1173" s="19">
        <v>1191</v>
      </c>
      <c r="B1173" s="17">
        <v>21</v>
      </c>
      <c r="C1173" s="16">
        <v>8</v>
      </c>
      <c r="D1173" s="16">
        <v>1998</v>
      </c>
      <c r="E1173" s="25">
        <v>36028</v>
      </c>
      <c r="F1173" s="24" t="s">
        <v>1170</v>
      </c>
      <c r="G1173" s="23">
        <v>67615391.676866591</v>
      </c>
      <c r="H1173" s="23">
        <v>105392675.97089352</v>
      </c>
      <c r="I1173" s="23">
        <v>197193059.48636475</v>
      </c>
      <c r="J1173" s="23">
        <f t="shared" si="18"/>
        <v>129577667.80949816</v>
      </c>
    </row>
    <row r="1174" spans="1:10" x14ac:dyDescent="0.2">
      <c r="A1174" s="19">
        <v>1192</v>
      </c>
      <c r="B1174" s="17">
        <v>14</v>
      </c>
      <c r="C1174" s="16">
        <v>1</v>
      </c>
      <c r="D1174" s="16">
        <v>2005</v>
      </c>
      <c r="E1174" s="25">
        <v>38366</v>
      </c>
      <c r="F1174" s="24" t="s">
        <v>1171</v>
      </c>
      <c r="G1174" s="23">
        <v>57935789.197692715</v>
      </c>
      <c r="H1174" s="23">
        <v>86600971.87290509</v>
      </c>
      <c r="I1174" s="23">
        <v>98703925.606360778</v>
      </c>
      <c r="J1174" s="23">
        <f t="shared" si="18"/>
        <v>40768136.408668064</v>
      </c>
    </row>
    <row r="1175" spans="1:10" x14ac:dyDescent="0.2">
      <c r="A1175" s="19">
        <v>1193</v>
      </c>
      <c r="B1175" s="17">
        <v>19</v>
      </c>
      <c r="C1175" s="16">
        <v>3</v>
      </c>
      <c r="D1175" s="16">
        <v>2010</v>
      </c>
      <c r="E1175" s="25">
        <v>40256</v>
      </c>
      <c r="F1175" s="24" t="s">
        <v>1172</v>
      </c>
      <c r="G1175" s="23">
        <v>50766457.903515592</v>
      </c>
      <c r="H1175" s="23">
        <v>75654689.071556911</v>
      </c>
      <c r="I1175" s="23">
        <v>153211857.92190912</v>
      </c>
      <c r="J1175" s="23">
        <f t="shared" si="18"/>
        <v>102445400.01839353</v>
      </c>
    </row>
    <row r="1176" spans="1:10" x14ac:dyDescent="0.2">
      <c r="A1176" s="19">
        <v>1194</v>
      </c>
      <c r="B1176" s="17">
        <v>12</v>
      </c>
      <c r="C1176" s="16">
        <v>4</v>
      </c>
      <c r="D1176" s="16">
        <v>2002</v>
      </c>
      <c r="E1176" s="25">
        <v>37358</v>
      </c>
      <c r="F1176" s="24" t="s">
        <v>1173</v>
      </c>
      <c r="G1176" s="23">
        <v>61448025.583982207</v>
      </c>
      <c r="H1176" s="23">
        <v>91202863.730322585</v>
      </c>
      <c r="I1176" s="23">
        <v>91202863.730322585</v>
      </c>
      <c r="J1176" s="23">
        <f t="shared" si="18"/>
        <v>29754838.146340378</v>
      </c>
    </row>
    <row r="1177" spans="1:10" x14ac:dyDescent="0.2">
      <c r="A1177" s="19">
        <v>1195</v>
      </c>
      <c r="B1177" s="17">
        <v>11</v>
      </c>
      <c r="C1177" s="16">
        <v>4</v>
      </c>
      <c r="D1177" s="16">
        <v>1997</v>
      </c>
      <c r="E1177" s="25">
        <v>35531</v>
      </c>
      <c r="F1177" s="24" t="s">
        <v>1174</v>
      </c>
      <c r="G1177" s="23">
        <v>68966011.23595506</v>
      </c>
      <c r="H1177" s="23">
        <v>100535443.49396379</v>
      </c>
      <c r="I1177" s="23">
        <v>209961514.65501249</v>
      </c>
      <c r="J1177" s="23">
        <f t="shared" si="18"/>
        <v>140995503.41905743</v>
      </c>
    </row>
    <row r="1178" spans="1:10" x14ac:dyDescent="0.2">
      <c r="A1178" s="19">
        <v>1196</v>
      </c>
      <c r="B1178" s="17">
        <v>20</v>
      </c>
      <c r="C1178" s="16">
        <v>1</v>
      </c>
      <c r="D1178" s="16">
        <v>2006</v>
      </c>
      <c r="E1178" s="25">
        <v>38737</v>
      </c>
      <c r="F1178" s="24" t="s">
        <v>1175</v>
      </c>
      <c r="G1178" s="23">
        <v>55715355.521936461</v>
      </c>
      <c r="H1178" s="23">
        <v>77158183.918935955</v>
      </c>
      <c r="I1178" s="23">
        <v>140424687.3851639</v>
      </c>
      <c r="J1178" s="23">
        <f t="shared" si="18"/>
        <v>84709331.863227442</v>
      </c>
    </row>
    <row r="1179" spans="1:10" x14ac:dyDescent="0.2">
      <c r="A1179" s="19">
        <v>1197</v>
      </c>
      <c r="B1179" s="17">
        <v>4</v>
      </c>
      <c r="C1179" s="16">
        <v>8</v>
      </c>
      <c r="D1179" s="16">
        <v>2000</v>
      </c>
      <c r="E1179" s="25">
        <v>36742</v>
      </c>
      <c r="F1179" s="24" t="s">
        <v>1176</v>
      </c>
      <c r="G1179" s="23">
        <v>63937239.583333328</v>
      </c>
      <c r="H1179" s="23">
        <v>86366805.431776613</v>
      </c>
      <c r="I1179" s="23">
        <v>161855664.23614582</v>
      </c>
      <c r="J1179" s="23">
        <f t="shared" si="18"/>
        <v>97918424.652812496</v>
      </c>
    </row>
    <row r="1180" spans="1:10" x14ac:dyDescent="0.2">
      <c r="A1180" s="19">
        <v>1198</v>
      </c>
      <c r="B1180" s="17">
        <v>7</v>
      </c>
      <c r="C1180" s="16">
        <v>11</v>
      </c>
      <c r="D1180" s="16">
        <v>2003</v>
      </c>
      <c r="E1180" s="25">
        <v>37932</v>
      </c>
      <c r="F1180" s="24" t="s">
        <v>1177</v>
      </c>
      <c r="G1180" s="23">
        <v>59882682.926829271</v>
      </c>
      <c r="H1180" s="23">
        <v>79141323.698005423</v>
      </c>
      <c r="I1180" s="23">
        <v>329953911.61622226</v>
      </c>
      <c r="J1180" s="23">
        <f t="shared" si="18"/>
        <v>270071228.68939298</v>
      </c>
    </row>
    <row r="1181" spans="1:10" x14ac:dyDescent="0.2">
      <c r="A1181" s="19">
        <v>1199</v>
      </c>
      <c r="B1181" s="17">
        <v>9</v>
      </c>
      <c r="C1181" s="16">
        <v>8</v>
      </c>
      <c r="D1181" s="16">
        <v>1996</v>
      </c>
      <c r="E1181" s="25">
        <v>35286</v>
      </c>
      <c r="F1181" s="24" t="s">
        <v>1178</v>
      </c>
      <c r="G1181" s="23">
        <v>70237476.160203427</v>
      </c>
      <c r="H1181" s="23">
        <v>91491857.764437377</v>
      </c>
      <c r="I1181" s="23">
        <v>91491857.764437377</v>
      </c>
      <c r="J1181" s="23">
        <f t="shared" si="18"/>
        <v>21254381.60423395</v>
      </c>
    </row>
    <row r="1182" spans="1:10" x14ac:dyDescent="0.2">
      <c r="A1182" s="19">
        <v>1200</v>
      </c>
      <c r="B1182" s="17">
        <v>7</v>
      </c>
      <c r="C1182" s="16">
        <v>10</v>
      </c>
      <c r="D1182" s="16">
        <v>1994</v>
      </c>
      <c r="E1182" s="25">
        <v>34614</v>
      </c>
      <c r="F1182" s="24" t="s">
        <v>1179</v>
      </c>
      <c r="G1182" s="23">
        <v>73902040.133779258</v>
      </c>
      <c r="H1182" s="23">
        <v>94204705.849759191</v>
      </c>
      <c r="I1182" s="23">
        <v>94204705.849759191</v>
      </c>
      <c r="J1182" s="23">
        <f t="shared" si="18"/>
        <v>20302665.715979934</v>
      </c>
    </row>
    <row r="1183" spans="1:10" x14ac:dyDescent="0.2">
      <c r="A1183" s="19">
        <v>1201</v>
      </c>
      <c r="B1183" s="17">
        <v>9</v>
      </c>
      <c r="C1183" s="16">
        <v>12</v>
      </c>
      <c r="D1183" s="16">
        <v>2016</v>
      </c>
      <c r="E1183" s="25">
        <v>42713</v>
      </c>
      <c r="F1183" s="24" t="s">
        <v>1180</v>
      </c>
      <c r="G1183" s="23">
        <v>45761767.288511887</v>
      </c>
      <c r="H1183" s="23">
        <v>55694607.008954912</v>
      </c>
      <c r="I1183" s="23">
        <v>92888754.532895401</v>
      </c>
      <c r="J1183" s="23">
        <f t="shared" si="18"/>
        <v>47126987.244383514</v>
      </c>
    </row>
    <row r="1184" spans="1:10" x14ac:dyDescent="0.2">
      <c r="A1184" s="19">
        <v>1202</v>
      </c>
      <c r="B1184" s="17">
        <v>16</v>
      </c>
      <c r="C1184" s="16">
        <v>8</v>
      </c>
      <c r="D1184" s="16">
        <v>1996</v>
      </c>
      <c r="E1184" s="25">
        <v>35293</v>
      </c>
      <c r="F1184" s="24" t="s">
        <v>1181</v>
      </c>
      <c r="G1184" s="23">
        <v>70237476.160203427</v>
      </c>
      <c r="H1184" s="23">
        <v>84058007.572612837</v>
      </c>
      <c r="I1184" s="23">
        <v>118396329.25093451</v>
      </c>
      <c r="J1184" s="23">
        <f t="shared" si="18"/>
        <v>48158853.090731084</v>
      </c>
    </row>
    <row r="1185" spans="1:10" x14ac:dyDescent="0.2">
      <c r="A1185" s="19">
        <v>1203</v>
      </c>
      <c r="B1185" s="17">
        <v>23</v>
      </c>
      <c r="C1185" s="16">
        <v>11</v>
      </c>
      <c r="D1185" s="16">
        <v>2005</v>
      </c>
      <c r="E1185" s="25">
        <v>38679</v>
      </c>
      <c r="F1185" s="24" t="s">
        <v>1182</v>
      </c>
      <c r="G1185" s="23">
        <v>55912727.732793517</v>
      </c>
      <c r="H1185" s="23">
        <v>66299966.91256579</v>
      </c>
      <c r="I1185" s="23">
        <v>89907563.066411942</v>
      </c>
      <c r="J1185" s="23">
        <f t="shared" si="18"/>
        <v>33994835.333618425</v>
      </c>
    </row>
    <row r="1186" spans="1:10" x14ac:dyDescent="0.2">
      <c r="A1186" s="19">
        <v>1204</v>
      </c>
      <c r="B1186" s="17">
        <v>13</v>
      </c>
      <c r="C1186" s="16">
        <v>5</v>
      </c>
      <c r="D1186" s="16">
        <v>2005</v>
      </c>
      <c r="E1186" s="25">
        <v>38485</v>
      </c>
      <c r="F1186" s="24" t="s">
        <v>1183</v>
      </c>
      <c r="G1186" s="23">
        <v>56833101.851851858</v>
      </c>
      <c r="H1186" s="23">
        <v>66738131.449362144</v>
      </c>
      <c r="I1186" s="23">
        <v>70527004.906152263</v>
      </c>
      <c r="J1186" s="23">
        <f t="shared" si="18"/>
        <v>13693903.054300405</v>
      </c>
    </row>
    <row r="1187" spans="1:10" x14ac:dyDescent="0.2">
      <c r="A1187" s="19">
        <v>1205</v>
      </c>
      <c r="B1187" s="17">
        <v>29</v>
      </c>
      <c r="C1187" s="16">
        <v>4</v>
      </c>
      <c r="D1187" s="16">
        <v>2005</v>
      </c>
      <c r="E1187" s="25">
        <v>38471</v>
      </c>
      <c r="F1187" s="24" t="s">
        <v>1184</v>
      </c>
      <c r="G1187" s="23">
        <v>56774691.675231248</v>
      </c>
      <c r="H1187" s="23">
        <v>64368763.407646455</v>
      </c>
      <c r="I1187" s="23">
        <v>129630769.3477184</v>
      </c>
      <c r="J1187" s="23">
        <f t="shared" si="18"/>
        <v>72856077.672487155</v>
      </c>
    </row>
    <row r="1188" spans="1:10" x14ac:dyDescent="0.2">
      <c r="A1188" s="19">
        <v>1206</v>
      </c>
      <c r="B1188" s="17">
        <v>21</v>
      </c>
      <c r="C1188" s="16">
        <v>9</v>
      </c>
      <c r="D1188" s="16">
        <v>2007</v>
      </c>
      <c r="E1188" s="25">
        <v>39346</v>
      </c>
      <c r="F1188" s="24" t="s">
        <v>1185</v>
      </c>
      <c r="G1188" s="23">
        <v>52992253.825123511</v>
      </c>
      <c r="H1188" s="23">
        <v>59644170.077226728</v>
      </c>
      <c r="I1188" s="23">
        <v>172122279.0324716</v>
      </c>
      <c r="J1188" s="23">
        <f t="shared" si="18"/>
        <v>119130025.20734808</v>
      </c>
    </row>
    <row r="1189" spans="1:10" x14ac:dyDescent="0.2">
      <c r="A1189" s="19">
        <v>1207</v>
      </c>
      <c r="B1189" s="17">
        <v>25</v>
      </c>
      <c r="C1189" s="16">
        <v>12</v>
      </c>
      <c r="D1189" s="16">
        <v>2004</v>
      </c>
      <c r="E1189" s="25">
        <v>38346</v>
      </c>
      <c r="F1189" s="24" t="s">
        <v>1186</v>
      </c>
      <c r="G1189" s="23">
        <v>58057566.999474511</v>
      </c>
      <c r="H1189" s="23">
        <v>62075867.969332628</v>
      </c>
      <c r="I1189" s="23">
        <v>62655153.471171826</v>
      </c>
      <c r="J1189" s="23">
        <f t="shared" si="18"/>
        <v>4597586.4716973156</v>
      </c>
    </row>
    <row r="1190" spans="1:10" x14ac:dyDescent="0.2">
      <c r="A1190" s="19">
        <v>1208</v>
      </c>
      <c r="B1190" s="17">
        <v>6</v>
      </c>
      <c r="C1190" s="16">
        <v>7</v>
      </c>
      <c r="D1190" s="16">
        <v>2012</v>
      </c>
      <c r="E1190" s="25">
        <v>41096</v>
      </c>
      <c r="F1190" s="24" t="s">
        <v>1187</v>
      </c>
      <c r="G1190" s="23">
        <v>48224190.760527968</v>
      </c>
      <c r="H1190" s="23">
        <v>50713737.817323141</v>
      </c>
      <c r="I1190" s="23">
        <v>86369375.621289894</v>
      </c>
      <c r="J1190" s="23">
        <f t="shared" si="18"/>
        <v>38145184.860761926</v>
      </c>
    </row>
    <row r="1191" spans="1:10" x14ac:dyDescent="0.2">
      <c r="A1191" s="19">
        <v>1209</v>
      </c>
      <c r="B1191" s="17">
        <v>30</v>
      </c>
      <c r="C1191" s="16">
        <v>9</v>
      </c>
      <c r="D1191" s="16">
        <v>1994</v>
      </c>
      <c r="E1191" s="25">
        <v>34607</v>
      </c>
      <c r="F1191" s="24" t="s">
        <v>1188</v>
      </c>
      <c r="G1191" s="23">
        <v>73951506.024096385</v>
      </c>
      <c r="H1191" s="23">
        <v>76934216.767068267</v>
      </c>
      <c r="I1191" s="23">
        <v>154829803.1124498</v>
      </c>
      <c r="J1191" s="23">
        <f t="shared" si="18"/>
        <v>80878297.08835341</v>
      </c>
    </row>
    <row r="1192" spans="1:10" x14ac:dyDescent="0.2">
      <c r="A1192" s="19">
        <v>1210</v>
      </c>
      <c r="B1192" s="17">
        <v>23</v>
      </c>
      <c r="C1192" s="16">
        <v>5</v>
      </c>
      <c r="D1192" s="16">
        <v>2014</v>
      </c>
      <c r="E1192" s="25">
        <v>41782</v>
      </c>
      <c r="F1192" s="24" t="s">
        <v>1189</v>
      </c>
      <c r="G1192" s="23">
        <v>46441172.761664562</v>
      </c>
      <c r="H1192" s="23">
        <v>47773251.112143755</v>
      </c>
      <c r="I1192" s="23">
        <v>132089780.32609919</v>
      </c>
      <c r="J1192" s="23">
        <f t="shared" si="18"/>
        <v>85648607.564434618</v>
      </c>
    </row>
    <row r="1193" spans="1:10" x14ac:dyDescent="0.2">
      <c r="A1193" s="19">
        <v>1211</v>
      </c>
      <c r="B1193" s="17">
        <v>16</v>
      </c>
      <c r="C1193" s="16">
        <v>6</v>
      </c>
      <c r="D1193" s="16">
        <v>2017</v>
      </c>
      <c r="E1193" s="25">
        <v>42902</v>
      </c>
      <c r="F1193" s="24" t="s">
        <v>1190</v>
      </c>
      <c r="G1193" s="23">
        <v>45103610.867302157</v>
      </c>
      <c r="H1193" s="23">
        <v>45025733.97047621</v>
      </c>
      <c r="I1193" s="23">
        <v>55003206.967585884</v>
      </c>
      <c r="J1193" s="23">
        <f t="shared" si="18"/>
        <v>9899596.100283727</v>
      </c>
    </row>
    <row r="1194" spans="1:10" x14ac:dyDescent="0.2">
      <c r="A1194" s="19">
        <v>1213</v>
      </c>
      <c r="B1194" s="17">
        <v>13</v>
      </c>
      <c r="C1194" s="16">
        <v>1</v>
      </c>
      <c r="D1194" s="16">
        <v>2006</v>
      </c>
      <c r="E1194" s="25">
        <v>38730</v>
      </c>
      <c r="F1194" s="24" t="s">
        <v>1191</v>
      </c>
      <c r="G1194" s="23">
        <v>55715355.521936461</v>
      </c>
      <c r="H1194" s="23">
        <v>47543721.758744329</v>
      </c>
      <c r="I1194" s="23">
        <v>53664098.13511347</v>
      </c>
      <c r="J1194" s="23">
        <f t="shared" si="18"/>
        <v>-2051257.3868229911</v>
      </c>
    </row>
    <row r="1195" spans="1:10" x14ac:dyDescent="0.2">
      <c r="A1195" s="19">
        <v>1214</v>
      </c>
      <c r="B1195" s="17">
        <v>3</v>
      </c>
      <c r="C1195" s="16">
        <v>3</v>
      </c>
      <c r="D1195" s="16">
        <v>2006</v>
      </c>
      <c r="E1195" s="25">
        <v>38779</v>
      </c>
      <c r="F1195" s="24" t="s">
        <v>1192</v>
      </c>
      <c r="G1195" s="23">
        <v>55297072.072072074</v>
      </c>
      <c r="H1195" s="23">
        <v>45337628.244139142</v>
      </c>
      <c r="I1195" s="23">
        <v>80604871.987882882</v>
      </c>
      <c r="J1195" s="23">
        <f t="shared" si="18"/>
        <v>25307799.915810809</v>
      </c>
    </row>
    <row r="1196" spans="1:10" x14ac:dyDescent="0.2">
      <c r="A1196" s="19">
        <v>1215</v>
      </c>
      <c r="B1196" s="17">
        <v>14</v>
      </c>
      <c r="C1196" s="16">
        <v>7</v>
      </c>
      <c r="D1196" s="16">
        <v>1995</v>
      </c>
      <c r="E1196" s="25">
        <v>34894</v>
      </c>
      <c r="F1196" s="24" t="s">
        <v>1193</v>
      </c>
      <c r="G1196" s="23">
        <v>72448229.508196712</v>
      </c>
      <c r="H1196" s="23">
        <v>57358425.693232782</v>
      </c>
      <c r="I1196" s="23">
        <v>57358425.693232782</v>
      </c>
      <c r="J1196" s="23">
        <f t="shared" si="18"/>
        <v>-15089803.814963929</v>
      </c>
    </row>
    <row r="1197" spans="1:10" x14ac:dyDescent="0.2">
      <c r="A1197" s="19">
        <v>1216</v>
      </c>
      <c r="B1197" s="17">
        <v>10</v>
      </c>
      <c r="C1197" s="16">
        <v>9</v>
      </c>
      <c r="D1197" s="16">
        <v>2004</v>
      </c>
      <c r="E1197" s="25">
        <v>38240</v>
      </c>
      <c r="F1197" s="24" t="s">
        <v>1194</v>
      </c>
      <c r="G1197" s="23">
        <v>58179857.819905214</v>
      </c>
      <c r="H1197" s="23">
        <v>41377023.584939443</v>
      </c>
      <c r="I1197" s="23">
        <v>79481422.410194844</v>
      </c>
      <c r="J1197" s="23">
        <f t="shared" si="18"/>
        <v>21301564.59028963</v>
      </c>
    </row>
    <row r="1198" spans="1:10" x14ac:dyDescent="0.2">
      <c r="A1198" s="19">
        <v>1217</v>
      </c>
      <c r="B1198" s="17">
        <v>28</v>
      </c>
      <c r="C1198" s="16">
        <v>7</v>
      </c>
      <c r="D1198" s="16">
        <v>2006</v>
      </c>
      <c r="E1198" s="25">
        <v>38926</v>
      </c>
      <c r="F1198" s="24" t="s">
        <v>1195</v>
      </c>
      <c r="G1198" s="23">
        <v>54291670.761670761</v>
      </c>
      <c r="H1198" s="23">
        <v>33953449.88041769</v>
      </c>
      <c r="I1198" s="23">
        <v>59854634.2312629</v>
      </c>
      <c r="J1198" s="23">
        <f t="shared" si="18"/>
        <v>5562963.4695921391</v>
      </c>
    </row>
    <row r="1199" spans="1:10" x14ac:dyDescent="0.2">
      <c r="A1199" s="19">
        <v>1218</v>
      </c>
      <c r="B1199" s="17">
        <v>18</v>
      </c>
      <c r="C1199" s="16">
        <v>7</v>
      </c>
      <c r="D1199" s="16">
        <v>2003</v>
      </c>
      <c r="E1199" s="25">
        <v>37820</v>
      </c>
      <c r="F1199" s="24" t="s">
        <v>1196</v>
      </c>
      <c r="G1199" s="23">
        <v>60078058.727569334</v>
      </c>
      <c r="H1199" s="23">
        <v>37399938.641495384</v>
      </c>
      <c r="I1199" s="23">
        <v>217785200.46135944</v>
      </c>
      <c r="J1199" s="23">
        <f t="shared" si="18"/>
        <v>157707141.7337901</v>
      </c>
    </row>
    <row r="1200" spans="1:10" x14ac:dyDescent="0.2">
      <c r="A1200" s="19">
        <v>1219</v>
      </c>
      <c r="B1200" s="17">
        <v>14</v>
      </c>
      <c r="C1200" s="16">
        <v>12</v>
      </c>
      <c r="D1200" s="16">
        <v>1984</v>
      </c>
      <c r="E1200" s="25">
        <v>31030</v>
      </c>
      <c r="F1200" s="24" t="s">
        <v>1197</v>
      </c>
      <c r="G1200" s="23">
        <v>104922649.57264958</v>
      </c>
      <c r="H1200" s="23">
        <v>63996919.586410262</v>
      </c>
      <c r="I1200" s="23">
        <v>63996919.586410262</v>
      </c>
      <c r="J1200" s="23">
        <f t="shared" si="18"/>
        <v>-40925729.986239322</v>
      </c>
    </row>
    <row r="1201" spans="1:10" x14ac:dyDescent="0.2">
      <c r="A1201" s="19">
        <v>1220</v>
      </c>
      <c r="B1201" s="17">
        <v>31</v>
      </c>
      <c r="C1201" s="16">
        <v>7</v>
      </c>
      <c r="D1201" s="16">
        <v>2009</v>
      </c>
      <c r="E1201" s="25">
        <v>40025</v>
      </c>
      <c r="F1201" s="24" t="s">
        <v>1198</v>
      </c>
      <c r="G1201" s="23">
        <v>51303941.007935882</v>
      </c>
      <c r="H1201" s="23">
        <v>28730676.680526208</v>
      </c>
      <c r="I1201" s="23">
        <v>67893677.999531001</v>
      </c>
      <c r="J1201" s="23">
        <f t="shared" si="18"/>
        <v>16589736.991595119</v>
      </c>
    </row>
    <row r="1202" spans="1:10" x14ac:dyDescent="0.2">
      <c r="A1202" s="19">
        <v>1221</v>
      </c>
      <c r="B1202" s="17">
        <v>14</v>
      </c>
      <c r="C1202" s="16">
        <v>9</v>
      </c>
      <c r="D1202" s="16">
        <v>2007</v>
      </c>
      <c r="E1202" s="25">
        <v>39339</v>
      </c>
      <c r="F1202" s="24" t="s">
        <v>1199</v>
      </c>
      <c r="G1202" s="23">
        <v>52992253.825123511</v>
      </c>
      <c r="H1202" s="23">
        <v>28667246.636706796</v>
      </c>
      <c r="I1202" s="23">
        <v>34582913.243882202</v>
      </c>
      <c r="J1202" s="23">
        <f t="shared" si="18"/>
        <v>-18409340.58124131</v>
      </c>
    </row>
    <row r="1203" spans="1:10" x14ac:dyDescent="0.2">
      <c r="A1203" s="19">
        <v>1222</v>
      </c>
      <c r="B1203" s="17">
        <v>26</v>
      </c>
      <c r="C1203" s="16">
        <v>12</v>
      </c>
      <c r="D1203" s="16">
        <v>2008</v>
      </c>
      <c r="E1203" s="25">
        <v>39808</v>
      </c>
      <c r="F1203" s="24" t="s">
        <v>1200</v>
      </c>
      <c r="G1203" s="23">
        <v>52554155.488326959</v>
      </c>
      <c r="H1203" s="23">
        <v>26757632.941948742</v>
      </c>
      <c r="I1203" s="23">
        <v>92921539.539167002</v>
      </c>
      <c r="J1203" s="23">
        <f t="shared" si="18"/>
        <v>40367384.050840043</v>
      </c>
    </row>
    <row r="1204" spans="1:10" x14ac:dyDescent="0.2">
      <c r="A1204" s="19">
        <v>1223</v>
      </c>
      <c r="B1204" s="17">
        <v>29</v>
      </c>
      <c r="C1204" s="16">
        <v>8</v>
      </c>
      <c r="D1204" s="16">
        <v>2008</v>
      </c>
      <c r="E1204" s="25">
        <v>39689</v>
      </c>
      <c r="F1204" s="24" t="s">
        <v>1201</v>
      </c>
      <c r="G1204" s="23">
        <v>50429306.299809203</v>
      </c>
      <c r="H1204" s="23">
        <v>25251155.002455652</v>
      </c>
      <c r="I1204" s="23">
        <v>78688205.211391866</v>
      </c>
      <c r="J1204" s="23">
        <f t="shared" si="18"/>
        <v>28258898.911582664</v>
      </c>
    </row>
    <row r="1205" spans="1:10" x14ac:dyDescent="0.2">
      <c r="A1205" s="19">
        <v>1224</v>
      </c>
      <c r="B1205" s="17">
        <v>4</v>
      </c>
      <c r="C1205" s="16">
        <v>11</v>
      </c>
      <c r="D1205" s="16">
        <v>1994</v>
      </c>
      <c r="E1205" s="25">
        <v>34642</v>
      </c>
      <c r="F1205" s="24" t="s">
        <v>1202</v>
      </c>
      <c r="G1205" s="23">
        <v>73803306.613226458</v>
      </c>
      <c r="H1205" s="23">
        <v>36091942.469098203</v>
      </c>
      <c r="I1205" s="23">
        <v>183698555.69555113</v>
      </c>
      <c r="J1205" s="23">
        <f t="shared" si="18"/>
        <v>109895249.08232467</v>
      </c>
    </row>
    <row r="1206" spans="1:10" x14ac:dyDescent="0.2">
      <c r="A1206" s="19">
        <v>1225</v>
      </c>
      <c r="B1206" s="17">
        <v>4</v>
      </c>
      <c r="C1206" s="16">
        <v>10</v>
      </c>
      <c r="D1206" s="16">
        <v>1996</v>
      </c>
      <c r="E1206" s="25">
        <v>35342</v>
      </c>
      <c r="F1206" s="24" t="s">
        <v>1203</v>
      </c>
      <c r="G1206" s="23">
        <v>69793777.637397334</v>
      </c>
      <c r="H1206" s="23">
        <v>31647354.121787742</v>
      </c>
      <c r="I1206" s="23">
        <v>56462919.503973462</v>
      </c>
      <c r="J1206" s="23">
        <f t="shared" si="18"/>
        <v>-13330858.133423872</v>
      </c>
    </row>
    <row r="1207" spans="1:10" x14ac:dyDescent="0.2">
      <c r="A1207" s="19">
        <v>1226</v>
      </c>
      <c r="B1207" s="17">
        <v>17</v>
      </c>
      <c r="C1207" s="16">
        <v>7</v>
      </c>
      <c r="D1207" s="16">
        <v>1996</v>
      </c>
      <c r="E1207" s="25">
        <v>35263</v>
      </c>
      <c r="F1207" s="24" t="s">
        <v>1204</v>
      </c>
      <c r="G1207" s="23">
        <v>70371687.89808917</v>
      </c>
      <c r="H1207" s="23">
        <v>31484802.969388537</v>
      </c>
      <c r="I1207" s="23">
        <v>31484802.969388537</v>
      </c>
      <c r="J1207" s="23">
        <f t="shared" si="18"/>
        <v>-38886884.928700633</v>
      </c>
    </row>
    <row r="1208" spans="1:10" x14ac:dyDescent="0.2">
      <c r="A1208" s="19">
        <v>1227</v>
      </c>
      <c r="B1208" s="17">
        <v>19</v>
      </c>
      <c r="C1208" s="16">
        <v>1</v>
      </c>
      <c r="D1208" s="16">
        <v>2001</v>
      </c>
      <c r="E1208" s="25">
        <v>36910</v>
      </c>
      <c r="F1208" s="24" t="s">
        <v>1205</v>
      </c>
      <c r="G1208" s="23">
        <v>63097401.484865792</v>
      </c>
      <c r="H1208" s="23">
        <v>27650585.34363221</v>
      </c>
      <c r="I1208" s="23">
        <v>41232233.709354654</v>
      </c>
      <c r="J1208" s="23">
        <f t="shared" si="18"/>
        <v>-21865167.775511138</v>
      </c>
    </row>
    <row r="1209" spans="1:10" x14ac:dyDescent="0.2">
      <c r="A1209" s="19">
        <v>1228</v>
      </c>
      <c r="B1209" s="17">
        <v>16</v>
      </c>
      <c r="C1209" s="16">
        <v>12</v>
      </c>
      <c r="D1209" s="16">
        <v>2005</v>
      </c>
      <c r="E1209" s="25">
        <v>38702</v>
      </c>
      <c r="F1209" s="24" t="s">
        <v>1206</v>
      </c>
      <c r="G1209" s="23">
        <v>56140015.243902437</v>
      </c>
      <c r="H1209" s="23">
        <v>24200752.93754065</v>
      </c>
      <c r="I1209" s="23">
        <v>41110703.147383131</v>
      </c>
      <c r="J1209" s="23">
        <f t="shared" si="18"/>
        <v>-15029312.096519306</v>
      </c>
    </row>
    <row r="1210" spans="1:10" x14ac:dyDescent="0.2">
      <c r="A1210" s="19">
        <v>1229</v>
      </c>
      <c r="B1210" s="17">
        <v>7</v>
      </c>
      <c r="C1210" s="16">
        <v>6</v>
      </c>
      <c r="D1210" s="16">
        <v>1996</v>
      </c>
      <c r="E1210" s="25">
        <v>35223</v>
      </c>
      <c r="F1210" s="24" t="s">
        <v>1207</v>
      </c>
      <c r="G1210" s="23">
        <v>70506413.529036388</v>
      </c>
      <c r="H1210" s="23">
        <v>26981392.762482453</v>
      </c>
      <c r="I1210" s="23">
        <v>26981392.762482453</v>
      </c>
      <c r="J1210" s="23">
        <f t="shared" si="18"/>
        <v>-43525020.766553938</v>
      </c>
    </row>
    <row r="1211" spans="1:10" x14ac:dyDescent="0.2">
      <c r="A1211" s="19">
        <v>1230</v>
      </c>
      <c r="B1211" s="17">
        <v>1</v>
      </c>
      <c r="C1211" s="16">
        <v>7</v>
      </c>
      <c r="D1211" s="16">
        <v>2005</v>
      </c>
      <c r="E1211" s="25">
        <v>38534</v>
      </c>
      <c r="F1211" s="24" t="s">
        <v>1208</v>
      </c>
      <c r="G1211" s="23">
        <v>56542246.673490278</v>
      </c>
      <c r="H1211" s="23">
        <v>21120431.465025589</v>
      </c>
      <c r="I1211" s="23">
        <v>21978617.12009212</v>
      </c>
      <c r="J1211" s="23">
        <f t="shared" si="18"/>
        <v>-34563629.553398162</v>
      </c>
    </row>
    <row r="1212" spans="1:10" x14ac:dyDescent="0.2">
      <c r="A1212" s="19">
        <v>1231</v>
      </c>
      <c r="B1212" s="17">
        <v>19</v>
      </c>
      <c r="C1212" s="16">
        <v>2</v>
      </c>
      <c r="D1212" s="16">
        <v>2010</v>
      </c>
      <c r="E1212" s="25">
        <v>40228</v>
      </c>
      <c r="F1212" s="24" t="s">
        <v>1209</v>
      </c>
      <c r="G1212" s="23">
        <v>50974919.373814829</v>
      </c>
      <c r="H1212" s="23">
        <v>17605093.493759833</v>
      </c>
      <c r="I1212" s="23">
        <v>74233632.113116577</v>
      </c>
      <c r="J1212" s="23">
        <f t="shared" si="18"/>
        <v>23258712.739301749</v>
      </c>
    </row>
    <row r="1213" spans="1:10" x14ac:dyDescent="0.2">
      <c r="A1213" s="19">
        <v>1232</v>
      </c>
      <c r="B1213" s="17">
        <v>22</v>
      </c>
      <c r="C1213" s="16">
        <v>12</v>
      </c>
      <c r="D1213" s="16">
        <v>2000</v>
      </c>
      <c r="E1213" s="25">
        <v>36882</v>
      </c>
      <c r="F1213" s="24" t="s">
        <v>1210</v>
      </c>
      <c r="G1213" s="23">
        <v>63496293.103448279</v>
      </c>
      <c r="H1213" s="23">
        <v>21909219.556752875</v>
      </c>
      <c r="I1213" s="23">
        <v>25568217.434327587</v>
      </c>
      <c r="J1213" s="23">
        <f t="shared" si="18"/>
        <v>-37928075.669120692</v>
      </c>
    </row>
    <row r="1214" spans="1:10" x14ac:dyDescent="0.2">
      <c r="A1214" s="19">
        <v>1233</v>
      </c>
      <c r="B1214" s="17">
        <v>5</v>
      </c>
      <c r="C1214" s="16">
        <v>9</v>
      </c>
      <c r="D1214" s="16">
        <v>2008</v>
      </c>
      <c r="E1214" s="25">
        <v>39696</v>
      </c>
      <c r="F1214" s="24" t="s">
        <v>1211</v>
      </c>
      <c r="G1214" s="23">
        <v>50499147.557168521</v>
      </c>
      <c r="H1214" s="23">
        <v>17167615.015915312</v>
      </c>
      <c r="I1214" s="23">
        <v>52292577.650123641</v>
      </c>
      <c r="J1214" s="23">
        <f t="shared" si="18"/>
        <v>1793430.0929551199</v>
      </c>
    </row>
    <row r="1215" spans="1:10" x14ac:dyDescent="0.2">
      <c r="A1215" s="19">
        <v>1234</v>
      </c>
      <c r="B1215" s="17">
        <v>20</v>
      </c>
      <c r="C1215" s="16">
        <v>12</v>
      </c>
      <c r="D1215" s="16">
        <v>1995</v>
      </c>
      <c r="E1215" s="25">
        <v>35053</v>
      </c>
      <c r="F1215" s="24" t="s">
        <v>1212</v>
      </c>
      <c r="G1215" s="23">
        <v>71976254.071661234</v>
      </c>
      <c r="H1215" s="23">
        <v>21861985.838638436</v>
      </c>
      <c r="I1215" s="23">
        <v>55450904.40541368</v>
      </c>
      <c r="J1215" s="23">
        <f t="shared" si="18"/>
        <v>-16525349.666247554</v>
      </c>
    </row>
    <row r="1216" spans="1:10" x14ac:dyDescent="0.2">
      <c r="A1216" s="19">
        <v>1235</v>
      </c>
      <c r="B1216" s="17">
        <v>21</v>
      </c>
      <c r="C1216" s="16">
        <v>9</v>
      </c>
      <c r="D1216" s="16">
        <v>2012</v>
      </c>
      <c r="E1216" s="25">
        <v>41173</v>
      </c>
      <c r="F1216" s="24" t="s">
        <v>1213</v>
      </c>
      <c r="G1216" s="23">
        <v>47744255.791743547</v>
      </c>
      <c r="H1216" s="23">
        <v>14232789.701979628</v>
      </c>
      <c r="I1216" s="23">
        <v>43996444.176338658</v>
      </c>
      <c r="J1216" s="23">
        <f t="shared" si="18"/>
        <v>-3747811.615404889</v>
      </c>
    </row>
    <row r="1217" spans="1:10" x14ac:dyDescent="0.2">
      <c r="A1217" s="19">
        <v>1236</v>
      </c>
      <c r="B1217" s="17">
        <v>28</v>
      </c>
      <c r="C1217" s="16">
        <v>10</v>
      </c>
      <c r="D1217" s="16">
        <v>2011</v>
      </c>
      <c r="E1217" s="25">
        <v>40844</v>
      </c>
      <c r="F1217" s="24" t="s">
        <v>1214</v>
      </c>
      <c r="G1217" s="23">
        <v>48795628.497356698</v>
      </c>
      <c r="H1217" s="23">
        <v>14215592.497979429</v>
      </c>
      <c r="I1217" s="23">
        <v>23361971.972158063</v>
      </c>
      <c r="J1217" s="23">
        <f t="shared" si="18"/>
        <v>-25433656.525198635</v>
      </c>
    </row>
    <row r="1218" spans="1:10" x14ac:dyDescent="0.2">
      <c r="A1218" s="19">
        <v>1237</v>
      </c>
      <c r="B1218" s="17">
        <v>30</v>
      </c>
      <c r="C1218" s="16">
        <v>1</v>
      </c>
      <c r="D1218" s="16">
        <v>1998</v>
      </c>
      <c r="E1218" s="25">
        <v>35825</v>
      </c>
      <c r="F1218" s="24" t="s">
        <v>1215</v>
      </c>
      <c r="G1218" s="23">
        <v>68368533.415841594</v>
      </c>
      <c r="H1218" s="23">
        <v>17020765.720878713</v>
      </c>
      <c r="I1218" s="23">
        <v>17020765.720878713</v>
      </c>
      <c r="J1218" s="23">
        <f t="shared" si="18"/>
        <v>-51347767.694962882</v>
      </c>
    </row>
    <row r="1219" spans="1:10" x14ac:dyDescent="0.2">
      <c r="A1219" s="19">
        <v>1238</v>
      </c>
      <c r="B1219" s="17">
        <v>21</v>
      </c>
      <c r="C1219" s="16">
        <v>10</v>
      </c>
      <c r="D1219" s="16">
        <v>2011</v>
      </c>
      <c r="E1219" s="25">
        <v>40837</v>
      </c>
      <c r="F1219" s="24" t="s">
        <v>1216</v>
      </c>
      <c r="G1219" s="23">
        <v>48795628.497356698</v>
      </c>
      <c r="H1219" s="23">
        <v>9006556.1428931076</v>
      </c>
      <c r="I1219" s="23">
        <v>178418136.05425295</v>
      </c>
      <c r="J1219" s="23">
        <f t="shared" ref="J1219:J1282" si="19">I1219-G1219</f>
        <v>129622507.55689625</v>
      </c>
    </row>
    <row r="1220" spans="1:10" x14ac:dyDescent="0.2">
      <c r="A1220" s="19">
        <v>1239</v>
      </c>
      <c r="B1220" s="17">
        <v>26</v>
      </c>
      <c r="C1220" s="16">
        <v>9</v>
      </c>
      <c r="D1220" s="16">
        <v>2008</v>
      </c>
      <c r="E1220" s="25">
        <v>39717</v>
      </c>
      <c r="F1220" s="24" t="s">
        <v>1217</v>
      </c>
      <c r="G1220" s="23">
        <v>50499147.557168521</v>
      </c>
      <c r="H1220" s="23">
        <v>8884356.5512539819</v>
      </c>
      <c r="I1220" s="23">
        <v>10858996.663099967</v>
      </c>
      <c r="J1220" s="23">
        <f t="shared" si="19"/>
        <v>-39640150.894068554</v>
      </c>
    </row>
    <row r="1221" spans="1:10" x14ac:dyDescent="0.2">
      <c r="A1221" s="19">
        <v>1240</v>
      </c>
      <c r="B1221" s="17">
        <v>5</v>
      </c>
      <c r="C1221" s="16">
        <v>4</v>
      </c>
      <c r="D1221" s="16">
        <v>2002</v>
      </c>
      <c r="E1221" s="25">
        <v>37351</v>
      </c>
      <c r="F1221" s="24" t="s">
        <v>1218</v>
      </c>
      <c r="G1221" s="23">
        <v>61448025.583982207</v>
      </c>
      <c r="H1221" s="23">
        <v>9916739.0849388205</v>
      </c>
      <c r="I1221" s="23">
        <v>11591652.497491658</v>
      </c>
      <c r="J1221" s="23">
        <f t="shared" si="19"/>
        <v>-49856373.086490549</v>
      </c>
    </row>
    <row r="1222" spans="1:10" x14ac:dyDescent="0.2">
      <c r="A1222" s="19">
        <v>1241</v>
      </c>
      <c r="B1222" s="17">
        <v>21</v>
      </c>
      <c r="C1222" s="16">
        <v>12</v>
      </c>
      <c r="D1222" s="16">
        <v>2006</v>
      </c>
      <c r="E1222" s="25">
        <v>39072</v>
      </c>
      <c r="F1222" s="24" t="s">
        <v>1219</v>
      </c>
      <c r="G1222" s="23">
        <v>54749033.696729437</v>
      </c>
      <c r="H1222" s="23">
        <v>7989432.8056838457</v>
      </c>
      <c r="I1222" s="23">
        <v>93565403.883305252</v>
      </c>
      <c r="J1222" s="23">
        <f t="shared" si="19"/>
        <v>38816370.186575815</v>
      </c>
    </row>
    <row r="1223" spans="1:10" x14ac:dyDescent="0.2">
      <c r="A1223" s="19">
        <v>1242</v>
      </c>
      <c r="B1223" s="17">
        <v>16</v>
      </c>
      <c r="C1223" s="16">
        <v>11</v>
      </c>
      <c r="D1223" s="16">
        <v>2007</v>
      </c>
      <c r="E1223" s="25">
        <v>39402</v>
      </c>
      <c r="F1223" s="24" t="s">
        <v>1220</v>
      </c>
      <c r="G1223" s="23">
        <v>52566907.891919672</v>
      </c>
      <c r="H1223" s="23">
        <v>5394074.9870442534</v>
      </c>
      <c r="I1223" s="23">
        <v>36303194.878326364</v>
      </c>
      <c r="J1223" s="23">
        <f t="shared" si="19"/>
        <v>-16263713.013593309</v>
      </c>
    </row>
    <row r="1224" spans="1:10" x14ac:dyDescent="0.2">
      <c r="A1224" s="19">
        <v>1243</v>
      </c>
      <c r="B1224" s="17">
        <v>25</v>
      </c>
      <c r="C1224" s="16">
        <v>12</v>
      </c>
      <c r="D1224" s="16">
        <v>2002</v>
      </c>
      <c r="E1224" s="25">
        <v>37615</v>
      </c>
      <c r="F1224" s="24" t="s">
        <v>1221</v>
      </c>
      <c r="G1224" s="23">
        <v>61074378.109452739</v>
      </c>
      <c r="H1224" s="23">
        <v>4996984.8253676062</v>
      </c>
      <c r="I1224" s="23">
        <v>42998820.093471535</v>
      </c>
      <c r="J1224" s="23">
        <f t="shared" si="19"/>
        <v>-18075558.015981205</v>
      </c>
    </row>
    <row r="1225" spans="1:10" x14ac:dyDescent="0.2">
      <c r="A1225" s="19">
        <v>1244</v>
      </c>
      <c r="B1225" s="17">
        <v>31</v>
      </c>
      <c r="C1225" s="16">
        <v>1</v>
      </c>
      <c r="D1225" s="16">
        <v>1997</v>
      </c>
      <c r="E1225" s="25">
        <v>35461</v>
      </c>
      <c r="F1225" s="24" t="s">
        <v>1222</v>
      </c>
      <c r="G1225" s="23">
        <v>69442834.695160285</v>
      </c>
      <c r="H1225" s="23">
        <v>3324830.334758014</v>
      </c>
      <c r="I1225" s="23">
        <v>3324830.334758014</v>
      </c>
      <c r="J1225" s="23">
        <f t="shared" si="19"/>
        <v>-66118004.360402271</v>
      </c>
    </row>
    <row r="1226" spans="1:10" x14ac:dyDescent="0.2">
      <c r="A1226" s="19">
        <v>1245</v>
      </c>
      <c r="B1226" s="17">
        <v>31</v>
      </c>
      <c r="C1226" s="16">
        <v>12</v>
      </c>
      <c r="D1226" s="16">
        <v>2012</v>
      </c>
      <c r="E1226" s="25">
        <v>41274</v>
      </c>
      <c r="F1226" s="24" t="s">
        <v>1223</v>
      </c>
      <c r="G1226" s="23">
        <v>48119803.485176459</v>
      </c>
      <c r="H1226" s="23">
        <v>0</v>
      </c>
      <c r="I1226" s="23">
        <v>78815.960792853701</v>
      </c>
      <c r="J1226" s="23">
        <f t="shared" si="19"/>
        <v>-48040987.524383605</v>
      </c>
    </row>
    <row r="1227" spans="1:10" x14ac:dyDescent="0.2">
      <c r="A1227" s="19">
        <v>1246</v>
      </c>
      <c r="B1227" s="17">
        <v>12</v>
      </c>
      <c r="C1227" s="16">
        <v>10</v>
      </c>
      <c r="D1227" s="16">
        <v>2012</v>
      </c>
      <c r="E1227" s="25">
        <v>41194</v>
      </c>
      <c r="F1227" s="24" t="s">
        <v>1224</v>
      </c>
      <c r="G1227" s="23">
        <v>47232133.825010702</v>
      </c>
      <c r="H1227" s="23">
        <v>144376960.92832348</v>
      </c>
      <c r="I1227" s="23">
        <v>241086351.27501655</v>
      </c>
      <c r="J1227" s="23">
        <f t="shared" si="19"/>
        <v>193854217.45000583</v>
      </c>
    </row>
    <row r="1228" spans="1:10" x14ac:dyDescent="0.2">
      <c r="A1228" s="19">
        <v>1247</v>
      </c>
      <c r="B1228" s="17">
        <v>6</v>
      </c>
      <c r="C1228" s="16">
        <v>8</v>
      </c>
      <c r="D1228" s="16">
        <v>1993</v>
      </c>
      <c r="E1228" s="25">
        <v>34187</v>
      </c>
      <c r="F1228" s="24" t="s">
        <v>1225</v>
      </c>
      <c r="G1228" s="23">
        <v>74605220.994475141</v>
      </c>
      <c r="H1228" s="23">
        <v>311774811.59834254</v>
      </c>
      <c r="I1228" s="23">
        <v>599750213.49808705</v>
      </c>
      <c r="J1228" s="23">
        <f t="shared" si="19"/>
        <v>525144992.50361192</v>
      </c>
    </row>
    <row r="1229" spans="1:10" x14ac:dyDescent="0.2">
      <c r="A1229" s="19">
        <v>1248</v>
      </c>
      <c r="B1229" s="17">
        <v>22</v>
      </c>
      <c r="C1229" s="16">
        <v>5</v>
      </c>
      <c r="D1229" s="16">
        <v>1985</v>
      </c>
      <c r="E1229" s="25">
        <v>31189</v>
      </c>
      <c r="F1229" s="24" t="s">
        <v>1226</v>
      </c>
      <c r="G1229" s="23">
        <v>100678807.08294502</v>
      </c>
      <c r="H1229" s="23">
        <v>344173778.6505872</v>
      </c>
      <c r="I1229" s="23">
        <v>687361673.8117429</v>
      </c>
      <c r="J1229" s="23">
        <f t="shared" si="19"/>
        <v>586682866.72879791</v>
      </c>
    </row>
    <row r="1230" spans="1:10" x14ac:dyDescent="0.2">
      <c r="A1230" s="19">
        <v>1249</v>
      </c>
      <c r="B1230" s="17">
        <v>18</v>
      </c>
      <c r="C1230" s="16">
        <v>10</v>
      </c>
      <c r="D1230" s="16">
        <v>1996</v>
      </c>
      <c r="E1230" s="25">
        <v>35356</v>
      </c>
      <c r="F1230" s="24" t="s">
        <v>1227</v>
      </c>
      <c r="G1230" s="23">
        <v>68242804.801010728</v>
      </c>
      <c r="H1230" s="23">
        <v>82668173.608262777</v>
      </c>
      <c r="I1230" s="23">
        <v>256842423.13447881</v>
      </c>
      <c r="J1230" s="23">
        <f t="shared" si="19"/>
        <v>188599618.33346808</v>
      </c>
    </row>
    <row r="1231" spans="1:10" x14ac:dyDescent="0.2">
      <c r="A1231" s="19">
        <v>1250</v>
      </c>
      <c r="B1231" s="17">
        <v>30</v>
      </c>
      <c r="C1231" s="16">
        <v>7</v>
      </c>
      <c r="D1231" s="16">
        <v>2010</v>
      </c>
      <c r="E1231" s="25">
        <v>40389</v>
      </c>
      <c r="F1231" s="24" t="s">
        <v>1228</v>
      </c>
      <c r="G1231" s="23">
        <v>49551793.258138359</v>
      </c>
      <c r="H1231" s="23">
        <v>35143779.375797555</v>
      </c>
      <c r="I1231" s="23">
        <v>54594908.998151474</v>
      </c>
      <c r="J1231" s="23">
        <f t="shared" si="19"/>
        <v>5043115.7400131151</v>
      </c>
    </row>
    <row r="1232" spans="1:10" x14ac:dyDescent="0.2">
      <c r="A1232" s="19">
        <v>1251</v>
      </c>
      <c r="B1232" s="17">
        <v>2</v>
      </c>
      <c r="C1232" s="16">
        <v>2</v>
      </c>
      <c r="D1232" s="16">
        <v>1996</v>
      </c>
      <c r="E1232" s="25">
        <v>35097</v>
      </c>
      <c r="F1232" s="24" t="s">
        <v>1229</v>
      </c>
      <c r="G1232" s="23">
        <v>69740710.135571331</v>
      </c>
      <c r="H1232" s="23">
        <v>36028881.40449322</v>
      </c>
      <c r="I1232" s="23">
        <v>36028881.40449322</v>
      </c>
      <c r="J1232" s="23">
        <f t="shared" si="19"/>
        <v>-33711828.731078111</v>
      </c>
    </row>
    <row r="1233" spans="1:10" x14ac:dyDescent="0.2">
      <c r="A1233" s="19">
        <v>1252</v>
      </c>
      <c r="B1233" s="17">
        <v>6</v>
      </c>
      <c r="C1233" s="16">
        <v>2</v>
      </c>
      <c r="D1233" s="16">
        <v>2014</v>
      </c>
      <c r="E1233" s="25">
        <v>41676</v>
      </c>
      <c r="F1233" s="24" t="s">
        <v>1230</v>
      </c>
      <c r="G1233" s="23">
        <v>46012394.52936992</v>
      </c>
      <c r="H1233" s="23">
        <v>6384402.7447919548</v>
      </c>
      <c r="I1233" s="23">
        <v>12907137.570791503</v>
      </c>
      <c r="J1233" s="23">
        <f t="shared" si="19"/>
        <v>-33105256.958578415</v>
      </c>
    </row>
    <row r="1234" spans="1:10" x14ac:dyDescent="0.2">
      <c r="A1234" s="19">
        <v>1253</v>
      </c>
      <c r="B1234" s="17">
        <v>19</v>
      </c>
      <c r="C1234" s="16">
        <v>11</v>
      </c>
      <c r="D1234" s="16">
        <v>1980</v>
      </c>
      <c r="E1234" s="25">
        <v>29544</v>
      </c>
      <c r="F1234" s="24" t="s">
        <v>1231</v>
      </c>
      <c r="G1234" s="23">
        <v>126348959.06432749</v>
      </c>
      <c r="H1234" s="23">
        <v>10005490.792853801</v>
      </c>
      <c r="I1234" s="23">
        <v>10006042.133766081</v>
      </c>
      <c r="J1234" s="23">
        <f t="shared" si="19"/>
        <v>-116342916.93056141</v>
      </c>
    </row>
    <row r="1235" spans="1:10" x14ac:dyDescent="0.2">
      <c r="A1235" s="19">
        <v>1254</v>
      </c>
      <c r="B1235" s="17">
        <v>28</v>
      </c>
      <c r="C1235" s="16">
        <v>6</v>
      </c>
      <c r="D1235" s="16">
        <v>2013</v>
      </c>
      <c r="E1235" s="25">
        <v>41453</v>
      </c>
      <c r="F1235" s="24" t="s">
        <v>1232</v>
      </c>
      <c r="G1235" s="23">
        <v>45212574.516924761</v>
      </c>
      <c r="H1235" s="23">
        <v>167792892.87829331</v>
      </c>
      <c r="I1235" s="23">
        <v>241548467.45540121</v>
      </c>
      <c r="J1235" s="23">
        <f t="shared" si="19"/>
        <v>196335892.93847644</v>
      </c>
    </row>
    <row r="1236" spans="1:10" x14ac:dyDescent="0.2">
      <c r="A1236" s="19">
        <v>1255</v>
      </c>
      <c r="B1236" s="17">
        <v>19</v>
      </c>
      <c r="C1236" s="16">
        <v>12</v>
      </c>
      <c r="D1236" s="16">
        <v>2000</v>
      </c>
      <c r="E1236" s="25">
        <v>36879</v>
      </c>
      <c r="F1236" s="24" t="s">
        <v>1233</v>
      </c>
      <c r="G1236" s="23">
        <v>60674235.632183909</v>
      </c>
      <c r="H1236" s="23">
        <v>73047014.657109201</v>
      </c>
      <c r="I1236" s="23">
        <v>112901521.29504023</v>
      </c>
      <c r="J1236" s="23">
        <f t="shared" si="19"/>
        <v>52227285.662856326</v>
      </c>
    </row>
    <row r="1237" spans="1:10" x14ac:dyDescent="0.2">
      <c r="A1237" s="19">
        <v>1256</v>
      </c>
      <c r="B1237" s="17">
        <v>14</v>
      </c>
      <c r="C1237" s="16">
        <v>4</v>
      </c>
      <c r="D1237" s="16">
        <v>2000</v>
      </c>
      <c r="E1237" s="25">
        <v>36630</v>
      </c>
      <c r="F1237" s="24" t="s">
        <v>1234</v>
      </c>
      <c r="G1237" s="23">
        <v>61630572.095738463</v>
      </c>
      <c r="H1237" s="23">
        <v>53081859.937448919</v>
      </c>
      <c r="I1237" s="23">
        <v>88954374.439392865</v>
      </c>
      <c r="J1237" s="23">
        <f t="shared" si="19"/>
        <v>27323802.343654402</v>
      </c>
    </row>
    <row r="1238" spans="1:10" x14ac:dyDescent="0.2">
      <c r="A1238" s="19">
        <v>1257</v>
      </c>
      <c r="B1238" s="17">
        <v>13</v>
      </c>
      <c r="C1238" s="16">
        <v>5</v>
      </c>
      <c r="D1238" s="16">
        <v>2005</v>
      </c>
      <c r="E1238" s="25">
        <v>38485</v>
      </c>
      <c r="F1238" s="24" t="s">
        <v>1235</v>
      </c>
      <c r="G1238" s="23">
        <v>54307186.213991776</v>
      </c>
      <c r="H1238" s="23">
        <v>30989980.299891979</v>
      </c>
      <c r="I1238" s="23">
        <v>61932446.863677986</v>
      </c>
      <c r="J1238" s="23">
        <f t="shared" si="19"/>
        <v>7625260.6496862099</v>
      </c>
    </row>
    <row r="1239" spans="1:10" x14ac:dyDescent="0.2">
      <c r="A1239" s="19">
        <v>1258</v>
      </c>
      <c r="B1239" s="17">
        <v>12</v>
      </c>
      <c r="C1239" s="16">
        <v>4</v>
      </c>
      <c r="D1239" s="16">
        <v>2002</v>
      </c>
      <c r="E1239" s="25">
        <v>37358</v>
      </c>
      <c r="F1239" s="24" t="s">
        <v>1236</v>
      </c>
      <c r="G1239" s="23">
        <v>58717002.224694103</v>
      </c>
      <c r="H1239" s="23">
        <v>33359821.752880979</v>
      </c>
      <c r="I1239" s="23">
        <v>86134778.055417135</v>
      </c>
      <c r="J1239" s="23">
        <f t="shared" si="19"/>
        <v>27417775.830723032</v>
      </c>
    </row>
    <row r="1240" spans="1:10" x14ac:dyDescent="0.2">
      <c r="A1240" s="19">
        <v>1259</v>
      </c>
      <c r="B1240" s="17">
        <v>6</v>
      </c>
      <c r="C1240" s="16">
        <v>1</v>
      </c>
      <c r="D1240" s="16">
        <v>2017</v>
      </c>
      <c r="E1240" s="25">
        <v>42741</v>
      </c>
      <c r="F1240" s="24" t="s">
        <v>1237</v>
      </c>
      <c r="G1240" s="23">
        <v>43474553.098966807</v>
      </c>
      <c r="H1240" s="23">
        <v>3782107.1662171232</v>
      </c>
      <c r="I1240" s="23">
        <v>46941227.106547959</v>
      </c>
      <c r="J1240" s="23">
        <f t="shared" si="19"/>
        <v>3466674.007581152</v>
      </c>
    </row>
    <row r="1241" spans="1:10" x14ac:dyDescent="0.2">
      <c r="A1241" s="19">
        <v>1260</v>
      </c>
      <c r="B1241" s="17">
        <v>28</v>
      </c>
      <c r="C1241" s="16">
        <v>1</v>
      </c>
      <c r="D1241" s="16">
        <v>2011</v>
      </c>
      <c r="E1241" s="25">
        <v>40571</v>
      </c>
      <c r="F1241" s="24" t="s">
        <v>1238</v>
      </c>
      <c r="G1241" s="23">
        <v>47381778.924090587</v>
      </c>
      <c r="H1241" s="23">
        <v>32466550.121749319</v>
      </c>
      <c r="I1241" s="23">
        <v>85117065.801333204</v>
      </c>
      <c r="J1241" s="23">
        <f t="shared" si="19"/>
        <v>37735286.877242617</v>
      </c>
    </row>
    <row r="1242" spans="1:10" x14ac:dyDescent="0.2">
      <c r="A1242" s="19">
        <v>1261</v>
      </c>
      <c r="B1242" s="17">
        <v>30</v>
      </c>
      <c r="C1242" s="16">
        <v>6</v>
      </c>
      <c r="D1242" s="16">
        <v>1993</v>
      </c>
      <c r="E1242" s="25">
        <v>34150</v>
      </c>
      <c r="F1242" s="24" t="s">
        <v>1239</v>
      </c>
      <c r="G1242" s="23">
        <v>71411343.490304708</v>
      </c>
      <c r="H1242" s="23">
        <v>269222281.59936285</v>
      </c>
      <c r="I1242" s="23">
        <v>459652530.90684211</v>
      </c>
      <c r="J1242" s="23">
        <f t="shared" si="19"/>
        <v>388241187.4165374</v>
      </c>
    </row>
    <row r="1243" spans="1:10" x14ac:dyDescent="0.2">
      <c r="A1243" s="19">
        <v>1262</v>
      </c>
      <c r="B1243" s="17">
        <v>16</v>
      </c>
      <c r="C1243" s="16">
        <v>3</v>
      </c>
      <c r="D1243" s="16">
        <v>2012</v>
      </c>
      <c r="E1243" s="25">
        <v>40984</v>
      </c>
      <c r="F1243" s="24" t="s">
        <v>1240</v>
      </c>
      <c r="G1243" s="23">
        <v>44952735.928018421</v>
      </c>
      <c r="H1243" s="23">
        <v>148180986.05955309</v>
      </c>
      <c r="I1243" s="23">
        <v>217070799.13707107</v>
      </c>
      <c r="J1243" s="23">
        <f t="shared" si="19"/>
        <v>172118063.20905265</v>
      </c>
    </row>
    <row r="1244" spans="1:10" x14ac:dyDescent="0.2">
      <c r="A1244" s="19">
        <v>1263</v>
      </c>
      <c r="B1244" s="17">
        <v>28</v>
      </c>
      <c r="C1244" s="16">
        <v>5</v>
      </c>
      <c r="D1244" s="16">
        <v>1999</v>
      </c>
      <c r="E1244" s="25">
        <v>36308</v>
      </c>
      <c r="F1244" s="24" t="s">
        <v>1241</v>
      </c>
      <c r="G1244" s="23">
        <v>62044512.635379069</v>
      </c>
      <c r="H1244" s="23">
        <v>171493511.75019255</v>
      </c>
      <c r="I1244" s="23">
        <v>537317631.2833575</v>
      </c>
      <c r="J1244" s="23">
        <f t="shared" si="19"/>
        <v>475273118.64797843</v>
      </c>
    </row>
    <row r="1245" spans="1:10" x14ac:dyDescent="0.2">
      <c r="A1245" s="19">
        <v>1264</v>
      </c>
      <c r="B1245" s="17">
        <v>21</v>
      </c>
      <c r="C1245" s="16">
        <v>6</v>
      </c>
      <c r="D1245" s="16">
        <v>2000</v>
      </c>
      <c r="E1245" s="25">
        <v>36698</v>
      </c>
      <c r="F1245" s="24" t="s">
        <v>1242</v>
      </c>
      <c r="G1245" s="23">
        <v>59813213.457076564</v>
      </c>
      <c r="H1245" s="23">
        <v>152087791.28123549</v>
      </c>
      <c r="I1245" s="23">
        <v>324406811.00281322</v>
      </c>
      <c r="J1245" s="23">
        <f t="shared" si="19"/>
        <v>264593597.54573667</v>
      </c>
    </row>
    <row r="1246" spans="1:10" x14ac:dyDescent="0.2">
      <c r="A1246" s="19">
        <v>1265</v>
      </c>
      <c r="B1246" s="17">
        <v>16</v>
      </c>
      <c r="C1246" s="16">
        <v>1</v>
      </c>
      <c r="D1246" s="16">
        <v>2004</v>
      </c>
      <c r="E1246" s="25">
        <v>38002</v>
      </c>
      <c r="F1246" s="24" t="s">
        <v>1243</v>
      </c>
      <c r="G1246" s="23">
        <v>55679254.859611228</v>
      </c>
      <c r="H1246" s="23">
        <v>116758743.87220842</v>
      </c>
      <c r="I1246" s="23">
        <v>229404376.34335855</v>
      </c>
      <c r="J1246" s="23">
        <f t="shared" si="19"/>
        <v>173725121.4837473</v>
      </c>
    </row>
    <row r="1247" spans="1:10" x14ac:dyDescent="0.2">
      <c r="A1247" s="19">
        <v>1266</v>
      </c>
      <c r="B1247" s="17">
        <v>1</v>
      </c>
      <c r="C1247" s="16">
        <v>7</v>
      </c>
      <c r="D1247" s="16">
        <v>1992</v>
      </c>
      <c r="E1247" s="25">
        <v>33786</v>
      </c>
      <c r="F1247" s="24" t="s">
        <v>1244</v>
      </c>
      <c r="G1247" s="23">
        <v>73393580.071174383</v>
      </c>
      <c r="H1247" s="23">
        <v>122414277.56893951</v>
      </c>
      <c r="I1247" s="23">
        <v>229009715.29135942</v>
      </c>
      <c r="J1247" s="23">
        <f t="shared" si="19"/>
        <v>155616135.22018504</v>
      </c>
    </row>
    <row r="1248" spans="1:10" x14ac:dyDescent="0.2">
      <c r="A1248" s="19">
        <v>1267</v>
      </c>
      <c r="B1248" s="17">
        <v>10</v>
      </c>
      <c r="C1248" s="16">
        <v>7</v>
      </c>
      <c r="D1248" s="16">
        <v>2009</v>
      </c>
      <c r="E1248" s="25">
        <v>40004</v>
      </c>
      <c r="F1248" s="24" t="s">
        <v>1245</v>
      </c>
      <c r="G1248" s="23">
        <v>47883678.274073489</v>
      </c>
      <c r="H1248" s="23">
        <v>68467423.65287368</v>
      </c>
      <c r="I1248" s="23">
        <v>158139868.58901513</v>
      </c>
      <c r="J1248" s="23">
        <f t="shared" si="19"/>
        <v>110256190.31494164</v>
      </c>
    </row>
    <row r="1249" spans="1:10" x14ac:dyDescent="0.2">
      <c r="A1249" s="19">
        <v>1268</v>
      </c>
      <c r="B1249" s="17">
        <v>12</v>
      </c>
      <c r="C1249" s="16">
        <v>6</v>
      </c>
      <c r="D1249" s="16">
        <v>1963</v>
      </c>
      <c r="E1249" s="25">
        <v>23174</v>
      </c>
      <c r="F1249" s="24" t="s">
        <v>1246</v>
      </c>
      <c r="G1249" s="23">
        <v>336986862.74509805</v>
      </c>
      <c r="H1249" s="23">
        <v>457339313.72549021</v>
      </c>
      <c r="I1249" s="23">
        <v>569668267.97385621</v>
      </c>
      <c r="J1249" s="23">
        <f t="shared" si="19"/>
        <v>232681405.22875816</v>
      </c>
    </row>
    <row r="1250" spans="1:10" x14ac:dyDescent="0.2">
      <c r="A1250" s="19">
        <v>1269</v>
      </c>
      <c r="B1250" s="17">
        <v>12</v>
      </c>
      <c r="C1250" s="16">
        <v>5</v>
      </c>
      <c r="D1250" s="16">
        <v>2017</v>
      </c>
      <c r="E1250" s="25">
        <v>42867</v>
      </c>
      <c r="F1250" s="24" t="s">
        <v>1247</v>
      </c>
      <c r="G1250" s="23">
        <v>42134889.859561235</v>
      </c>
      <c r="H1250" s="23">
        <v>45999439.758357063</v>
      </c>
      <c r="I1250" s="23">
        <v>58037978.715020038</v>
      </c>
      <c r="J1250" s="23">
        <f t="shared" si="19"/>
        <v>15903088.855458803</v>
      </c>
    </row>
    <row r="1251" spans="1:10" x14ac:dyDescent="0.2">
      <c r="A1251" s="19">
        <v>1270</v>
      </c>
      <c r="B1251" s="17">
        <v>12</v>
      </c>
      <c r="C1251" s="16">
        <v>10</v>
      </c>
      <c r="D1251" s="16">
        <v>2012</v>
      </c>
      <c r="E1251" s="25">
        <v>41194</v>
      </c>
      <c r="F1251" s="24" t="s">
        <v>1248</v>
      </c>
      <c r="G1251" s="23">
        <v>44578643.160684258</v>
      </c>
      <c r="H1251" s="23">
        <v>48070974.398950361</v>
      </c>
      <c r="I1251" s="23">
        <v>77735874.94607833</v>
      </c>
      <c r="J1251" s="23">
        <f t="shared" si="19"/>
        <v>33157231.785394073</v>
      </c>
    </row>
    <row r="1252" spans="1:10" x14ac:dyDescent="0.2">
      <c r="A1252" s="19">
        <v>1271</v>
      </c>
      <c r="B1252" s="17">
        <v>5</v>
      </c>
      <c r="C1252" s="16">
        <v>4</v>
      </c>
      <c r="D1252" s="16">
        <v>2002</v>
      </c>
      <c r="E1252" s="25">
        <v>37351</v>
      </c>
      <c r="F1252" s="24" t="s">
        <v>1249</v>
      </c>
      <c r="G1252" s="23">
        <v>57351490.545050055</v>
      </c>
      <c r="H1252" s="23">
        <v>56727734.368370414</v>
      </c>
      <c r="I1252" s="23">
        <v>87093836.990545049</v>
      </c>
      <c r="J1252" s="23">
        <f t="shared" si="19"/>
        <v>29742346.445494995</v>
      </c>
    </row>
    <row r="1253" spans="1:10" x14ac:dyDescent="0.2">
      <c r="A1253" s="19">
        <v>1272</v>
      </c>
      <c r="B1253" s="17">
        <v>15</v>
      </c>
      <c r="C1253" s="16">
        <v>11</v>
      </c>
      <c r="D1253" s="16">
        <v>1996</v>
      </c>
      <c r="E1253" s="25">
        <v>35384</v>
      </c>
      <c r="F1253" s="24" t="s">
        <v>1250</v>
      </c>
      <c r="G1253" s="23">
        <v>65017641.866330393</v>
      </c>
      <c r="H1253" s="23">
        <v>63883655.242187902</v>
      </c>
      <c r="I1253" s="23">
        <v>63883655.242187902</v>
      </c>
      <c r="J1253" s="23">
        <f t="shared" si="19"/>
        <v>-1133986.6241424903</v>
      </c>
    </row>
    <row r="1254" spans="1:10" x14ac:dyDescent="0.2">
      <c r="A1254" s="19">
        <v>1273</v>
      </c>
      <c r="B1254" s="17">
        <v>11</v>
      </c>
      <c r="C1254" s="16">
        <v>3</v>
      </c>
      <c r="D1254" s="16">
        <v>2011</v>
      </c>
      <c r="E1254" s="25">
        <v>40613</v>
      </c>
      <c r="F1254" s="24" t="s">
        <v>1251</v>
      </c>
      <c r="G1254" s="23">
        <v>46144611.956127748</v>
      </c>
      <c r="H1254" s="23">
        <v>41378710.736162387</v>
      </c>
      <c r="I1254" s="23">
        <v>100725384.06743725</v>
      </c>
      <c r="J1254" s="23">
        <f t="shared" si="19"/>
        <v>54580772.111309499</v>
      </c>
    </row>
    <row r="1255" spans="1:10" x14ac:dyDescent="0.2">
      <c r="A1255" s="19">
        <v>1274</v>
      </c>
      <c r="B1255" s="17">
        <v>25</v>
      </c>
      <c r="C1255" s="16">
        <v>1</v>
      </c>
      <c r="D1255" s="16">
        <v>2002</v>
      </c>
      <c r="E1255" s="25">
        <v>37281</v>
      </c>
      <c r="F1255" s="24" t="s">
        <v>1252</v>
      </c>
      <c r="G1255" s="23">
        <v>58225849.802371547</v>
      </c>
      <c r="H1255" s="23">
        <v>48838589.572128743</v>
      </c>
      <c r="I1255" s="23">
        <v>78242448.249830604</v>
      </c>
      <c r="J1255" s="23">
        <f t="shared" si="19"/>
        <v>20016598.447459057</v>
      </c>
    </row>
    <row r="1256" spans="1:10" x14ac:dyDescent="0.2">
      <c r="A1256" s="19">
        <v>1275</v>
      </c>
      <c r="B1256" s="17">
        <v>14</v>
      </c>
      <c r="C1256" s="16">
        <v>7</v>
      </c>
      <c r="D1256" s="16">
        <v>1989</v>
      </c>
      <c r="E1256" s="25">
        <v>32703</v>
      </c>
      <c r="F1256" s="24" t="s">
        <v>1253</v>
      </c>
      <c r="G1256" s="23">
        <v>82892266.881028935</v>
      </c>
      <c r="H1256" s="23">
        <v>68419701.413062707</v>
      </c>
      <c r="I1256" s="23">
        <v>308215187.74746788</v>
      </c>
      <c r="J1256" s="23">
        <f t="shared" si="19"/>
        <v>225322920.86643893</v>
      </c>
    </row>
    <row r="1257" spans="1:10" x14ac:dyDescent="0.2">
      <c r="A1257" s="19">
        <v>1276</v>
      </c>
      <c r="B1257" s="17">
        <v>27</v>
      </c>
      <c r="C1257" s="16">
        <v>1</v>
      </c>
      <c r="D1257" s="16">
        <v>2012</v>
      </c>
      <c r="E1257" s="25">
        <v>40935</v>
      </c>
      <c r="F1257" s="24" t="s">
        <v>1254</v>
      </c>
      <c r="G1257" s="23">
        <v>45493560.982066043</v>
      </c>
      <c r="H1257" s="23">
        <v>28611687.973498333</v>
      </c>
      <c r="I1257" s="23">
        <v>39208106.689162418</v>
      </c>
      <c r="J1257" s="23">
        <f t="shared" si="19"/>
        <v>-6285454.2929036245</v>
      </c>
    </row>
    <row r="1258" spans="1:10" x14ac:dyDescent="0.2">
      <c r="A1258" s="19">
        <v>1277</v>
      </c>
      <c r="B1258" s="17">
        <v>9</v>
      </c>
      <c r="C1258" s="16">
        <v>3</v>
      </c>
      <c r="D1258" s="16">
        <v>2001</v>
      </c>
      <c r="E1258" s="25">
        <v>36959</v>
      </c>
      <c r="F1258" s="24" t="s">
        <v>1255</v>
      </c>
      <c r="G1258" s="23">
        <v>58523257.661748014</v>
      </c>
      <c r="H1258" s="23">
        <v>33964998.13441544</v>
      </c>
      <c r="I1258" s="23">
        <v>78493433.129489213</v>
      </c>
      <c r="J1258" s="23">
        <f t="shared" si="19"/>
        <v>19970175.467741199</v>
      </c>
    </row>
    <row r="1259" spans="1:10" x14ac:dyDescent="0.2">
      <c r="A1259" s="19">
        <v>1278</v>
      </c>
      <c r="B1259" s="17">
        <v>16</v>
      </c>
      <c r="C1259" s="16">
        <v>9</v>
      </c>
      <c r="D1259" s="16">
        <v>2005</v>
      </c>
      <c r="E1259" s="25">
        <v>38611</v>
      </c>
      <c r="F1259" s="24" t="s">
        <v>1256</v>
      </c>
      <c r="G1259" s="23">
        <v>51870211.267605633</v>
      </c>
      <c r="H1259" s="23">
        <v>29824916.99702213</v>
      </c>
      <c r="I1259" s="23">
        <v>74640896.857711256</v>
      </c>
      <c r="J1259" s="23">
        <f t="shared" si="19"/>
        <v>22770685.590105623</v>
      </c>
    </row>
    <row r="1260" spans="1:10" x14ac:dyDescent="0.2">
      <c r="A1260" s="19">
        <v>1279</v>
      </c>
      <c r="B1260" s="17">
        <v>28</v>
      </c>
      <c r="C1260" s="16">
        <v>5</v>
      </c>
      <c r="D1260" s="16">
        <v>1993</v>
      </c>
      <c r="E1260" s="25">
        <v>34117</v>
      </c>
      <c r="F1260" s="24" t="s">
        <v>1257</v>
      </c>
      <c r="G1260" s="23">
        <v>71510388.349514574</v>
      </c>
      <c r="H1260" s="23">
        <v>35491128.444750354</v>
      </c>
      <c r="I1260" s="23">
        <v>35491128.444750354</v>
      </c>
      <c r="J1260" s="23">
        <f t="shared" si="19"/>
        <v>-36019259.90476422</v>
      </c>
    </row>
    <row r="1261" spans="1:10" x14ac:dyDescent="0.2">
      <c r="A1261" s="19">
        <v>1280</v>
      </c>
      <c r="B1261" s="17">
        <v>2</v>
      </c>
      <c r="C1261" s="16">
        <v>10</v>
      </c>
      <c r="D1261" s="16">
        <v>1992</v>
      </c>
      <c r="E1261" s="25">
        <v>33879</v>
      </c>
      <c r="F1261" s="24" t="s">
        <v>1258</v>
      </c>
      <c r="G1261" s="23">
        <v>72720719.322990119</v>
      </c>
      <c r="H1261" s="23">
        <v>33740981.86027503</v>
      </c>
      <c r="I1261" s="23">
        <v>115638363.38354725</v>
      </c>
      <c r="J1261" s="23">
        <f t="shared" si="19"/>
        <v>42917644.060557127</v>
      </c>
    </row>
    <row r="1262" spans="1:10" x14ac:dyDescent="0.2">
      <c r="A1262" s="19">
        <v>1281</v>
      </c>
      <c r="B1262" s="17">
        <v>27</v>
      </c>
      <c r="C1262" s="16">
        <v>1</v>
      </c>
      <c r="D1262" s="16">
        <v>2012</v>
      </c>
      <c r="E1262" s="25">
        <v>40935</v>
      </c>
      <c r="F1262" s="24" t="s">
        <v>1259</v>
      </c>
      <c r="G1262" s="23">
        <v>45493560.982066043</v>
      </c>
      <c r="H1262" s="23">
        <v>20168812.035382614</v>
      </c>
      <c r="I1262" s="23">
        <v>49488693.939968675</v>
      </c>
      <c r="J1262" s="23">
        <f t="shared" si="19"/>
        <v>3995132.9579026327</v>
      </c>
    </row>
    <row r="1263" spans="1:10" x14ac:dyDescent="0.2">
      <c r="A1263" s="19">
        <v>1282</v>
      </c>
      <c r="B1263" s="17">
        <v>3</v>
      </c>
      <c r="C1263" s="16">
        <v>12</v>
      </c>
      <c r="D1263" s="16">
        <v>2010</v>
      </c>
      <c r="E1263" s="25">
        <v>40515</v>
      </c>
      <c r="F1263" s="24" t="s">
        <v>1260</v>
      </c>
      <c r="G1263" s="23">
        <v>47047381.36409054</v>
      </c>
      <c r="H1263" s="23">
        <v>6347296.640919067</v>
      </c>
      <c r="I1263" s="23">
        <v>9537540.3650669102</v>
      </c>
      <c r="J1263" s="23">
        <f t="shared" si="19"/>
        <v>-37509840.999023631</v>
      </c>
    </row>
    <row r="1264" spans="1:10" x14ac:dyDescent="0.2">
      <c r="A1264" s="19">
        <v>1283</v>
      </c>
      <c r="B1264" s="17">
        <v>18</v>
      </c>
      <c r="C1264" s="16">
        <v>4</v>
      </c>
      <c r="D1264" s="16">
        <v>1997</v>
      </c>
      <c r="E1264" s="25">
        <v>35538</v>
      </c>
      <c r="F1264" s="24" t="s">
        <v>1261</v>
      </c>
      <c r="G1264" s="23">
        <v>64368277.153558053</v>
      </c>
      <c r="H1264" s="23">
        <v>6756247.6278401995</v>
      </c>
      <c r="I1264" s="23">
        <v>6756247.6278401995</v>
      </c>
      <c r="J1264" s="23">
        <f t="shared" si="19"/>
        <v>-57612029.525717854</v>
      </c>
    </row>
    <row r="1265" spans="1:10" x14ac:dyDescent="0.2">
      <c r="A1265" s="19">
        <v>1284</v>
      </c>
      <c r="B1265" s="17">
        <v>28</v>
      </c>
      <c r="C1265" s="16">
        <v>5</v>
      </c>
      <c r="D1265" s="16">
        <v>2010</v>
      </c>
      <c r="E1265" s="25">
        <v>40326</v>
      </c>
      <c r="F1265" s="24" t="s">
        <v>1262</v>
      </c>
      <c r="G1265" s="23">
        <v>47263234.606605612</v>
      </c>
      <c r="H1265" s="23">
        <v>1417551.5664594963</v>
      </c>
      <c r="I1265" s="23">
        <v>13230241.969941974</v>
      </c>
      <c r="J1265" s="23">
        <f t="shared" si="19"/>
        <v>-34032992.636663638</v>
      </c>
    </row>
    <row r="1266" spans="1:10" x14ac:dyDescent="0.2">
      <c r="A1266" s="19">
        <v>1285</v>
      </c>
      <c r="B1266" s="17">
        <v>31</v>
      </c>
      <c r="C1266" s="16">
        <v>12</v>
      </c>
      <c r="D1266" s="16">
        <v>2006</v>
      </c>
      <c r="E1266" s="25">
        <v>39082</v>
      </c>
      <c r="F1266" s="24" t="s">
        <v>1263</v>
      </c>
      <c r="G1266" s="23">
        <v>51099098.116947472</v>
      </c>
      <c r="H1266" s="23">
        <v>0</v>
      </c>
      <c r="I1266" s="23">
        <v>101995748.90702675</v>
      </c>
      <c r="J1266" s="23">
        <f t="shared" si="19"/>
        <v>50896650.790079281</v>
      </c>
    </row>
    <row r="1267" spans="1:10" x14ac:dyDescent="0.2">
      <c r="A1267" s="19">
        <v>1286</v>
      </c>
      <c r="B1267" s="17">
        <v>31</v>
      </c>
      <c r="C1267" s="16">
        <v>12</v>
      </c>
      <c r="D1267" s="16">
        <v>2015</v>
      </c>
      <c r="E1267" s="25">
        <v>42369</v>
      </c>
      <c r="F1267" s="24" t="s">
        <v>1264</v>
      </c>
      <c r="G1267" s="23">
        <v>43597074.305041753</v>
      </c>
      <c r="H1267" s="23">
        <v>0</v>
      </c>
      <c r="I1267" s="23">
        <v>189082.58731212345</v>
      </c>
      <c r="J1267" s="23">
        <f t="shared" si="19"/>
        <v>-43407991.717729628</v>
      </c>
    </row>
    <row r="1268" spans="1:10" x14ac:dyDescent="0.2">
      <c r="A1268" s="19">
        <v>1287</v>
      </c>
      <c r="B1268" s="17">
        <v>8</v>
      </c>
      <c r="C1268" s="16">
        <v>11</v>
      </c>
      <c r="D1268" s="16">
        <v>2002</v>
      </c>
      <c r="E1268" s="25">
        <v>37568</v>
      </c>
      <c r="F1268" s="24" t="s">
        <v>1265</v>
      </c>
      <c r="G1268" s="23">
        <v>55522774.407060117</v>
      </c>
      <c r="H1268" s="23">
        <v>158069377.66092113</v>
      </c>
      <c r="I1268" s="23">
        <v>332822988.81023717</v>
      </c>
      <c r="J1268" s="23">
        <f t="shared" si="19"/>
        <v>277300214.40317702</v>
      </c>
    </row>
    <row r="1269" spans="1:10" x14ac:dyDescent="0.2">
      <c r="A1269" s="19">
        <v>1288</v>
      </c>
      <c r="B1269" s="17">
        <v>11</v>
      </c>
      <c r="C1269" s="16">
        <v>5</v>
      </c>
      <c r="D1269" s="16">
        <v>2001</v>
      </c>
      <c r="E1269" s="25">
        <v>37022</v>
      </c>
      <c r="F1269" s="24" t="s">
        <v>5369</v>
      </c>
      <c r="G1269" s="23">
        <v>56647602.701181777</v>
      </c>
      <c r="H1269" s="23">
        <v>77488346.923770413</v>
      </c>
      <c r="I1269" s="23">
        <v>139025079.865695</v>
      </c>
      <c r="J1269" s="23">
        <f t="shared" si="19"/>
        <v>82377477.16451323</v>
      </c>
    </row>
    <row r="1270" spans="1:10" x14ac:dyDescent="0.2">
      <c r="A1270" s="19">
        <v>1289</v>
      </c>
      <c r="B1270" s="17">
        <v>22</v>
      </c>
      <c r="C1270" s="16">
        <v>8</v>
      </c>
      <c r="D1270" s="16">
        <v>2003</v>
      </c>
      <c r="E1270" s="25">
        <v>37855</v>
      </c>
      <c r="F1270" s="24" t="s">
        <v>1267</v>
      </c>
      <c r="G1270" s="23">
        <v>54530222.101841822</v>
      </c>
      <c r="H1270" s="23">
        <v>29405059.176939331</v>
      </c>
      <c r="I1270" s="23">
        <v>29405059.176939331</v>
      </c>
      <c r="J1270" s="23">
        <f t="shared" si="19"/>
        <v>-25125162.924902491</v>
      </c>
    </row>
    <row r="1271" spans="1:10" x14ac:dyDescent="0.2">
      <c r="A1271" s="19">
        <v>1290</v>
      </c>
      <c r="B1271" s="17">
        <v>14</v>
      </c>
      <c r="C1271" s="16">
        <v>10</v>
      </c>
      <c r="D1271" s="16">
        <v>2011</v>
      </c>
      <c r="E1271" s="25">
        <v>40830</v>
      </c>
      <c r="F1271" s="24" t="s">
        <v>1268</v>
      </c>
      <c r="G1271" s="23">
        <v>44458239.297591656</v>
      </c>
      <c r="H1271" s="23">
        <v>7811787.5887042293</v>
      </c>
      <c r="I1271" s="23">
        <v>8332692.850733811</v>
      </c>
      <c r="J1271" s="23">
        <f t="shared" si="19"/>
        <v>-36125546.446857847</v>
      </c>
    </row>
    <row r="1272" spans="1:10" x14ac:dyDescent="0.2">
      <c r="A1272" s="19">
        <v>1291</v>
      </c>
      <c r="B1272" s="17">
        <v>6</v>
      </c>
      <c r="C1272" s="16">
        <v>8</v>
      </c>
      <c r="D1272" s="16">
        <v>1999</v>
      </c>
      <c r="E1272" s="25">
        <v>36378</v>
      </c>
      <c r="F1272" s="24" t="s">
        <v>1269</v>
      </c>
      <c r="G1272" s="23">
        <v>58771753.441053264</v>
      </c>
      <c r="H1272" s="23">
        <v>431246985.67054462</v>
      </c>
      <c r="I1272" s="23">
        <v>988550137.67533219</v>
      </c>
      <c r="J1272" s="23">
        <f t="shared" si="19"/>
        <v>929778384.23427892</v>
      </c>
    </row>
    <row r="1273" spans="1:10" x14ac:dyDescent="0.2">
      <c r="A1273" s="19">
        <v>1292</v>
      </c>
      <c r="B1273" s="17">
        <v>15</v>
      </c>
      <c r="C1273" s="16">
        <v>7</v>
      </c>
      <c r="D1273" s="16">
        <v>2005</v>
      </c>
      <c r="E1273" s="25">
        <v>38548</v>
      </c>
      <c r="F1273" s="24" t="s">
        <v>1270</v>
      </c>
      <c r="G1273" s="23">
        <v>50259774.820880249</v>
      </c>
      <c r="H1273" s="23">
        <v>262881701.60180146</v>
      </c>
      <c r="I1273" s="23">
        <v>355862285.02042991</v>
      </c>
      <c r="J1273" s="23">
        <f t="shared" si="19"/>
        <v>305602510.19954967</v>
      </c>
    </row>
    <row r="1274" spans="1:10" x14ac:dyDescent="0.2">
      <c r="A1274" s="19">
        <v>1293</v>
      </c>
      <c r="B1274" s="17">
        <v>11</v>
      </c>
      <c r="C1274" s="16">
        <v>6</v>
      </c>
      <c r="D1274" s="16">
        <v>2010</v>
      </c>
      <c r="E1274" s="25">
        <v>40340</v>
      </c>
      <c r="F1274" s="24" t="s">
        <v>5429</v>
      </c>
      <c r="G1274" s="23">
        <v>45056591.654623449</v>
      </c>
      <c r="H1274" s="23">
        <v>198915410.54638129</v>
      </c>
      <c r="I1274" s="23">
        <v>396244493.394912</v>
      </c>
      <c r="J1274" s="23">
        <f t="shared" si="19"/>
        <v>351187901.74028856</v>
      </c>
    </row>
    <row r="1275" spans="1:10" x14ac:dyDescent="0.2">
      <c r="A1275" s="19">
        <v>1294</v>
      </c>
      <c r="B1275" s="17">
        <v>13</v>
      </c>
      <c r="C1275" s="16">
        <v>2</v>
      </c>
      <c r="D1275" s="16">
        <v>2015</v>
      </c>
      <c r="E1275" s="25">
        <v>42048</v>
      </c>
      <c r="F1275" s="24" t="s">
        <v>1272</v>
      </c>
      <c r="G1275" s="23">
        <v>41839963.872155145</v>
      </c>
      <c r="H1275" s="23">
        <v>173810772.49840236</v>
      </c>
      <c r="I1275" s="23">
        <v>597263497.92272985</v>
      </c>
      <c r="J1275" s="23">
        <f t="shared" si="19"/>
        <v>555423534.05057466</v>
      </c>
    </row>
    <row r="1276" spans="1:10" x14ac:dyDescent="0.2">
      <c r="A1276" s="19">
        <v>1295</v>
      </c>
      <c r="B1276" s="17">
        <v>19</v>
      </c>
      <c r="C1276" s="16">
        <v>6</v>
      </c>
      <c r="D1276" s="16">
        <v>2009</v>
      </c>
      <c r="E1276" s="25">
        <v>39983</v>
      </c>
      <c r="F1276" s="24" t="s">
        <v>1273</v>
      </c>
      <c r="G1276" s="23">
        <v>45531194.800016694</v>
      </c>
      <c r="H1276" s="23">
        <v>186630126.2122044</v>
      </c>
      <c r="I1276" s="23">
        <v>358227735.75462812</v>
      </c>
      <c r="J1276" s="23">
        <f t="shared" si="19"/>
        <v>312696540.95461142</v>
      </c>
    </row>
    <row r="1277" spans="1:10" x14ac:dyDescent="0.2">
      <c r="A1277" s="19">
        <v>1296</v>
      </c>
      <c r="B1277" s="17">
        <v>13</v>
      </c>
      <c r="C1277" s="16">
        <v>12</v>
      </c>
      <c r="D1277" s="16">
        <v>2013</v>
      </c>
      <c r="E1277" s="25">
        <v>41621</v>
      </c>
      <c r="F1277" s="24" t="s">
        <v>1274</v>
      </c>
      <c r="G1277" s="23">
        <v>42140322.421465017</v>
      </c>
      <c r="H1277" s="23">
        <v>158150319.70458144</v>
      </c>
      <c r="I1277" s="23">
        <v>271676861.36643368</v>
      </c>
      <c r="J1277" s="23">
        <f t="shared" si="19"/>
        <v>229536538.94496867</v>
      </c>
    </row>
    <row r="1278" spans="1:10" x14ac:dyDescent="0.2">
      <c r="A1278" s="19">
        <v>1297</v>
      </c>
      <c r="B1278" s="17">
        <v>25</v>
      </c>
      <c r="C1278" s="16">
        <v>12</v>
      </c>
      <c r="D1278" s="16">
        <v>2003</v>
      </c>
      <c r="E1278" s="25">
        <v>37980</v>
      </c>
      <c r="F1278" s="24" t="s">
        <v>1275</v>
      </c>
      <c r="G1278" s="23">
        <v>53286814.975583285</v>
      </c>
      <c r="H1278" s="23">
        <v>184658188.97632119</v>
      </c>
      <c r="I1278" s="23">
        <v>253394941.78864348</v>
      </c>
      <c r="J1278" s="23">
        <f t="shared" si="19"/>
        <v>200108126.81306019</v>
      </c>
    </row>
    <row r="1279" spans="1:10" x14ac:dyDescent="0.2">
      <c r="A1279" s="19">
        <v>1298</v>
      </c>
      <c r="B1279" s="17">
        <v>25</v>
      </c>
      <c r="C1279" s="16">
        <v>7</v>
      </c>
      <c r="D1279" s="16">
        <v>2014</v>
      </c>
      <c r="E1279" s="25">
        <v>41845</v>
      </c>
      <c r="F1279" s="24" t="s">
        <v>1276</v>
      </c>
      <c r="G1279" s="23">
        <v>41220398.740818471</v>
      </c>
      <c r="H1279" s="23">
        <v>130435727.53511018</v>
      </c>
      <c r="I1279" s="23">
        <v>471466323.84362644</v>
      </c>
      <c r="J1279" s="23">
        <f t="shared" si="19"/>
        <v>430245925.102808</v>
      </c>
    </row>
    <row r="1280" spans="1:10" x14ac:dyDescent="0.2">
      <c r="A1280" s="19">
        <v>1299</v>
      </c>
      <c r="B1280" s="17">
        <v>25</v>
      </c>
      <c r="C1280" s="16">
        <v>12</v>
      </c>
      <c r="D1280" s="16">
        <v>2013</v>
      </c>
      <c r="E1280" s="25">
        <v>41633</v>
      </c>
      <c r="F1280" s="24" t="s">
        <v>1277</v>
      </c>
      <c r="G1280" s="23">
        <v>42140322.421465017</v>
      </c>
      <c r="H1280" s="23">
        <v>131789223.99117354</v>
      </c>
      <c r="I1280" s="23">
        <v>157820387.31772289</v>
      </c>
      <c r="J1280" s="23">
        <f t="shared" si="19"/>
        <v>115680064.89625788</v>
      </c>
    </row>
    <row r="1281" spans="1:10" x14ac:dyDescent="0.2">
      <c r="A1281" s="19">
        <v>1300</v>
      </c>
      <c r="B1281" s="17">
        <v>22</v>
      </c>
      <c r="C1281" s="16">
        <v>11</v>
      </c>
      <c r="D1281" s="16">
        <v>1989</v>
      </c>
      <c r="E1281" s="25">
        <v>32834</v>
      </c>
      <c r="F1281" s="24" t="s">
        <v>1278</v>
      </c>
      <c r="G1281" s="23">
        <v>78004447.974583</v>
      </c>
      <c r="H1281" s="23">
        <v>230990675.46495631</v>
      </c>
      <c r="I1281" s="23">
        <v>647436918.18903887</v>
      </c>
      <c r="J1281" s="23">
        <f t="shared" si="19"/>
        <v>569432470.21445584</v>
      </c>
    </row>
    <row r="1282" spans="1:10" x14ac:dyDescent="0.2">
      <c r="A1282" s="19">
        <v>1301</v>
      </c>
      <c r="B1282" s="17">
        <v>24</v>
      </c>
      <c r="C1282" s="16">
        <v>9</v>
      </c>
      <c r="D1282" s="16">
        <v>1999</v>
      </c>
      <c r="E1282" s="25">
        <v>36427</v>
      </c>
      <c r="F1282" s="24" t="s">
        <v>1279</v>
      </c>
      <c r="G1282" s="23">
        <v>58491721.262656346</v>
      </c>
      <c r="H1282" s="23">
        <v>170701114.829595</v>
      </c>
      <c r="I1282" s="23">
        <v>260047219.05830258</v>
      </c>
      <c r="J1282" s="23">
        <f t="shared" si="19"/>
        <v>201555497.79564625</v>
      </c>
    </row>
    <row r="1283" spans="1:10" x14ac:dyDescent="0.2">
      <c r="A1283" s="19">
        <v>1302</v>
      </c>
      <c r="B1283" s="17">
        <v>25</v>
      </c>
      <c r="C1283" s="16">
        <v>7</v>
      </c>
      <c r="D1283" s="16">
        <v>2003</v>
      </c>
      <c r="E1283" s="25">
        <v>37827</v>
      </c>
      <c r="F1283" s="24" t="s">
        <v>1280</v>
      </c>
      <c r="G1283" s="23">
        <v>53402718.868950523</v>
      </c>
      <c r="H1283" s="23">
        <v>149208038.9477379</v>
      </c>
      <c r="I1283" s="23">
        <v>224093822.5144372</v>
      </c>
      <c r="J1283" s="23">
        <f t="shared" ref="J1283:J1346" si="20">I1283-G1283</f>
        <v>170691103.64548668</v>
      </c>
    </row>
    <row r="1284" spans="1:10" x14ac:dyDescent="0.2">
      <c r="A1284" s="19">
        <v>1303</v>
      </c>
      <c r="B1284" s="17">
        <v>24</v>
      </c>
      <c r="C1284" s="16">
        <v>7</v>
      </c>
      <c r="D1284" s="16">
        <v>1996</v>
      </c>
      <c r="E1284" s="25">
        <v>35270</v>
      </c>
      <c r="F1284" s="24" t="s">
        <v>1281</v>
      </c>
      <c r="G1284" s="23">
        <v>62552611.464968152</v>
      </c>
      <c r="H1284" s="23">
        <v>170089944.41167516</v>
      </c>
      <c r="I1284" s="23">
        <v>238115909.37982804</v>
      </c>
      <c r="J1284" s="23">
        <f t="shared" si="20"/>
        <v>175563297.91485989</v>
      </c>
    </row>
    <row r="1285" spans="1:10" x14ac:dyDescent="0.2">
      <c r="A1285" s="19">
        <v>1304</v>
      </c>
      <c r="B1285" s="17">
        <v>1</v>
      </c>
      <c r="C1285" s="16">
        <v>7</v>
      </c>
      <c r="D1285" s="16">
        <v>1992</v>
      </c>
      <c r="E1285" s="25">
        <v>33786</v>
      </c>
      <c r="F1285" s="24" t="s">
        <v>1282</v>
      </c>
      <c r="G1285" s="23">
        <v>69898647.686832741</v>
      </c>
      <c r="H1285" s="23">
        <v>187911898.44893238</v>
      </c>
      <c r="I1285" s="23">
        <v>231434537.82387188</v>
      </c>
      <c r="J1285" s="23">
        <f t="shared" si="20"/>
        <v>161535890.13703912</v>
      </c>
    </row>
    <row r="1286" spans="1:10" x14ac:dyDescent="0.2">
      <c r="A1286" s="19">
        <v>1305</v>
      </c>
      <c r="B1286" s="17">
        <v>10</v>
      </c>
      <c r="C1286" s="16">
        <v>6</v>
      </c>
      <c r="D1286" s="16">
        <v>2016</v>
      </c>
      <c r="E1286" s="25">
        <v>42531</v>
      </c>
      <c r="F1286" s="24" t="s">
        <v>1283</v>
      </c>
      <c r="G1286" s="23">
        <v>40746998.149515808</v>
      </c>
      <c r="H1286" s="23">
        <v>104383630.65892175</v>
      </c>
      <c r="I1286" s="23">
        <v>317082960.99939424</v>
      </c>
      <c r="J1286" s="23">
        <f t="shared" si="20"/>
        <v>276335962.84987843</v>
      </c>
    </row>
    <row r="1287" spans="1:10" x14ac:dyDescent="0.2">
      <c r="A1287" s="19">
        <v>1306</v>
      </c>
      <c r="B1287" s="17">
        <v>1</v>
      </c>
      <c r="C1287" s="16">
        <v>10</v>
      </c>
      <c r="D1287" s="16">
        <v>2010</v>
      </c>
      <c r="E1287" s="25">
        <v>40452</v>
      </c>
      <c r="F1287" s="24" t="s">
        <v>1284</v>
      </c>
      <c r="G1287" s="23">
        <v>44902908.404241212</v>
      </c>
      <c r="H1287" s="23">
        <v>108847674.18276173</v>
      </c>
      <c r="I1287" s="23">
        <v>252491450.64978442</v>
      </c>
      <c r="J1287" s="23">
        <f t="shared" si="20"/>
        <v>207588542.24554321</v>
      </c>
    </row>
    <row r="1288" spans="1:10" x14ac:dyDescent="0.2">
      <c r="A1288" s="19">
        <v>1307</v>
      </c>
      <c r="B1288" s="17">
        <v>12</v>
      </c>
      <c r="C1288" s="16">
        <v>4</v>
      </c>
      <c r="D1288" s="16">
        <v>2013</v>
      </c>
      <c r="E1288" s="25">
        <v>41376</v>
      </c>
      <c r="F1288" s="24">
        <v>42</v>
      </c>
      <c r="G1288" s="23">
        <v>42234196.730758481</v>
      </c>
      <c r="H1288" s="23">
        <v>100327559.23101437</v>
      </c>
      <c r="I1288" s="23">
        <v>102914919.03797343</v>
      </c>
      <c r="J1288" s="23">
        <f t="shared" si="20"/>
        <v>60680722.307214953</v>
      </c>
    </row>
    <row r="1289" spans="1:10" x14ac:dyDescent="0.2">
      <c r="A1289" s="19">
        <v>1308</v>
      </c>
      <c r="B1289" s="17">
        <v>7</v>
      </c>
      <c r="C1289" s="16">
        <v>8</v>
      </c>
      <c r="D1289" s="16">
        <v>2009</v>
      </c>
      <c r="E1289" s="25">
        <v>40032</v>
      </c>
      <c r="F1289" s="24" t="s">
        <v>1285</v>
      </c>
      <c r="G1289" s="23">
        <v>45501450.188570842</v>
      </c>
      <c r="H1289" s="23">
        <v>107071084.56542528</v>
      </c>
      <c r="I1289" s="23">
        <v>144064551.88135788</v>
      </c>
      <c r="J1289" s="23">
        <f t="shared" si="20"/>
        <v>98563101.692787036</v>
      </c>
    </row>
    <row r="1290" spans="1:10" x14ac:dyDescent="0.2">
      <c r="A1290" s="19">
        <v>1309</v>
      </c>
      <c r="B1290" s="17">
        <v>6</v>
      </c>
      <c r="C1290" s="16">
        <v>2</v>
      </c>
      <c r="D1290" s="16">
        <v>2009</v>
      </c>
      <c r="E1290" s="25">
        <v>39850</v>
      </c>
      <c r="F1290" s="24" t="s">
        <v>1286</v>
      </c>
      <c r="G1290" s="23">
        <v>46282205.350789145</v>
      </c>
      <c r="H1290" s="23">
        <v>108709556.54006965</v>
      </c>
      <c r="I1290" s="23">
        <v>209489063.31963354</v>
      </c>
      <c r="J1290" s="23">
        <f t="shared" si="20"/>
        <v>163206857.96884441</v>
      </c>
    </row>
    <row r="1291" spans="1:10" x14ac:dyDescent="0.2">
      <c r="A1291" s="19">
        <v>1310</v>
      </c>
      <c r="B1291" s="17">
        <v>10</v>
      </c>
      <c r="C1291" s="16">
        <v>2</v>
      </c>
      <c r="D1291" s="16">
        <v>2017</v>
      </c>
      <c r="E1291" s="25">
        <v>42776</v>
      </c>
      <c r="F1291" s="24" t="s">
        <v>1287</v>
      </c>
      <c r="G1291" s="23">
        <v>40314610.247000247</v>
      </c>
      <c r="H1291" s="23">
        <v>92753017.107736766</v>
      </c>
      <c r="I1291" s="23">
        <v>168206653.98541892</v>
      </c>
      <c r="J1291" s="23">
        <f t="shared" si="20"/>
        <v>127892043.73841867</v>
      </c>
    </row>
    <row r="1292" spans="1:10" x14ac:dyDescent="0.2">
      <c r="A1292" s="19">
        <v>1311</v>
      </c>
      <c r="B1292" s="17">
        <v>15</v>
      </c>
      <c r="C1292" s="16">
        <v>1</v>
      </c>
      <c r="D1292" s="16">
        <v>2016</v>
      </c>
      <c r="E1292" s="25">
        <v>42384</v>
      </c>
      <c r="F1292" s="24" t="s">
        <v>1288</v>
      </c>
      <c r="G1292" s="23">
        <v>41452497.931756407</v>
      </c>
      <c r="H1292" s="23">
        <v>94162131.550908342</v>
      </c>
      <c r="I1292" s="23">
        <v>129360101.45791759</v>
      </c>
      <c r="J1292" s="23">
        <f t="shared" si="20"/>
        <v>87907603.526161179</v>
      </c>
    </row>
    <row r="1293" spans="1:10" x14ac:dyDescent="0.2">
      <c r="A1293" s="19">
        <v>1312</v>
      </c>
      <c r="B1293" s="17">
        <v>14</v>
      </c>
      <c r="C1293" s="16">
        <v>4</v>
      </c>
      <c r="D1293" s="16">
        <v>2006</v>
      </c>
      <c r="E1293" s="25">
        <v>38821</v>
      </c>
      <c r="F1293" s="24" t="s">
        <v>1289</v>
      </c>
      <c r="G1293" s="23">
        <v>48738263.027295291</v>
      </c>
      <c r="H1293" s="23">
        <v>110526951.42322581</v>
      </c>
      <c r="I1293" s="23">
        <v>217751130.08327544</v>
      </c>
      <c r="J1293" s="23">
        <f t="shared" si="20"/>
        <v>169012867.05598015</v>
      </c>
    </row>
    <row r="1294" spans="1:10" x14ac:dyDescent="0.2">
      <c r="A1294" s="19">
        <v>1314</v>
      </c>
      <c r="B1294" s="17">
        <v>27</v>
      </c>
      <c r="C1294" s="16">
        <v>3</v>
      </c>
      <c r="D1294" s="16">
        <v>2015</v>
      </c>
      <c r="E1294" s="25">
        <v>42090</v>
      </c>
      <c r="F1294" s="24" t="s">
        <v>1290</v>
      </c>
      <c r="G1294" s="23">
        <v>41592417.382760391</v>
      </c>
      <c r="H1294" s="23">
        <v>94010772.233945608</v>
      </c>
      <c r="I1294" s="23">
        <v>110751720.23050666</v>
      </c>
      <c r="J1294" s="23">
        <f t="shared" si="20"/>
        <v>69159302.847746268</v>
      </c>
    </row>
    <row r="1295" spans="1:10" x14ac:dyDescent="0.2">
      <c r="A1295" s="19">
        <v>1315</v>
      </c>
      <c r="B1295" s="17">
        <v>4</v>
      </c>
      <c r="C1295" s="16">
        <v>2</v>
      </c>
      <c r="D1295" s="16">
        <v>2000</v>
      </c>
      <c r="E1295" s="25">
        <v>36560</v>
      </c>
      <c r="F1295" s="24" t="s">
        <v>1291</v>
      </c>
      <c r="G1295" s="23">
        <v>57837220.259128384</v>
      </c>
      <c r="H1295" s="23">
        <v>128887463.37717314</v>
      </c>
      <c r="I1295" s="23">
        <v>234006611.19813895</v>
      </c>
      <c r="J1295" s="23">
        <f t="shared" si="20"/>
        <v>176169390.93901056</v>
      </c>
    </row>
    <row r="1296" spans="1:10" x14ac:dyDescent="0.2">
      <c r="A1296" s="19">
        <v>1316</v>
      </c>
      <c r="B1296" s="17">
        <v>24</v>
      </c>
      <c r="C1296" s="16">
        <v>5</v>
      </c>
      <c r="D1296" s="16">
        <v>1990</v>
      </c>
      <c r="E1296" s="25">
        <v>33017</v>
      </c>
      <c r="F1296" s="24" t="s">
        <v>1292</v>
      </c>
      <c r="G1296" s="23">
        <v>76012074.303405583</v>
      </c>
      <c r="H1296" s="23">
        <v>167331617.85508516</v>
      </c>
      <c r="I1296" s="23">
        <v>463842122.61165643</v>
      </c>
      <c r="J1296" s="23">
        <f t="shared" si="20"/>
        <v>387830048.30825084</v>
      </c>
    </row>
    <row r="1297" spans="1:10" x14ac:dyDescent="0.2">
      <c r="A1297" s="19">
        <v>1317</v>
      </c>
      <c r="B1297" s="17">
        <v>14</v>
      </c>
      <c r="C1297" s="16">
        <v>10</v>
      </c>
      <c r="D1297" s="16">
        <v>2016</v>
      </c>
      <c r="E1297" s="25">
        <v>42657</v>
      </c>
      <c r="F1297" s="24" t="s">
        <v>1293</v>
      </c>
      <c r="G1297" s="23">
        <v>40627148.5837446</v>
      </c>
      <c r="H1297" s="23">
        <v>87612491.626387388</v>
      </c>
      <c r="I1297" s="23">
        <v>155459829.76124087</v>
      </c>
      <c r="J1297" s="23">
        <f t="shared" si="20"/>
        <v>114832681.17749627</v>
      </c>
    </row>
    <row r="1298" spans="1:10" x14ac:dyDescent="0.2">
      <c r="A1298" s="19">
        <v>1318</v>
      </c>
      <c r="B1298" s="17">
        <v>14</v>
      </c>
      <c r="C1298" s="16">
        <v>11</v>
      </c>
      <c r="D1298" s="16">
        <v>2014</v>
      </c>
      <c r="E1298" s="25">
        <v>41957</v>
      </c>
      <c r="F1298" s="24" t="s">
        <v>1294</v>
      </c>
      <c r="G1298" s="23">
        <v>41586781.339058481</v>
      </c>
      <c r="H1298" s="23">
        <v>89627841.538634181</v>
      </c>
      <c r="I1298" s="23">
        <v>162763999.95870438</v>
      </c>
      <c r="J1298" s="23">
        <f t="shared" si="20"/>
        <v>121177218.61964589</v>
      </c>
    </row>
    <row r="1299" spans="1:10" x14ac:dyDescent="0.2">
      <c r="A1299" s="19">
        <v>1319</v>
      </c>
      <c r="B1299" s="17">
        <v>25</v>
      </c>
      <c r="C1299" s="16">
        <v>4</v>
      </c>
      <c r="D1299" s="16">
        <v>2014</v>
      </c>
      <c r="E1299" s="25">
        <v>41754</v>
      </c>
      <c r="F1299" s="24" t="s">
        <v>1295</v>
      </c>
      <c r="G1299" s="23">
        <v>41425221.029898092</v>
      </c>
      <c r="H1299" s="23">
        <v>86900992.922685936</v>
      </c>
      <c r="I1299" s="23">
        <v>202063107.38580263</v>
      </c>
      <c r="J1299" s="23">
        <f t="shared" si="20"/>
        <v>160637886.35590452</v>
      </c>
    </row>
    <row r="1300" spans="1:10" x14ac:dyDescent="0.2">
      <c r="A1300" s="19">
        <v>1320</v>
      </c>
      <c r="B1300" s="17">
        <v>13</v>
      </c>
      <c r="C1300" s="16">
        <v>11</v>
      </c>
      <c r="D1300" s="16">
        <v>1992</v>
      </c>
      <c r="E1300" s="25">
        <v>33921</v>
      </c>
      <c r="F1300" s="24" t="s">
        <v>1296</v>
      </c>
      <c r="G1300" s="23">
        <v>69160281.690140843</v>
      </c>
      <c r="H1300" s="23">
        <v>142682485.05640844</v>
      </c>
      <c r="I1300" s="23">
        <v>373228114.62780279</v>
      </c>
      <c r="J1300" s="23">
        <f t="shared" si="20"/>
        <v>304067832.93766195</v>
      </c>
    </row>
    <row r="1301" spans="1:10" x14ac:dyDescent="0.2">
      <c r="A1301" s="19">
        <v>1321</v>
      </c>
      <c r="B1301" s="17">
        <v>17</v>
      </c>
      <c r="C1301" s="16">
        <v>2</v>
      </c>
      <c r="D1301" s="16">
        <v>2006</v>
      </c>
      <c r="E1301" s="25">
        <v>38765</v>
      </c>
      <c r="F1301" s="24" t="s">
        <v>1297</v>
      </c>
      <c r="G1301" s="23">
        <v>49425062.908907905</v>
      </c>
      <c r="H1301" s="23">
        <v>100842653.98205839</v>
      </c>
      <c r="I1301" s="23">
        <v>148838627.03012583</v>
      </c>
      <c r="J1301" s="23">
        <f t="shared" si="20"/>
        <v>99413564.121217921</v>
      </c>
    </row>
    <row r="1302" spans="1:10" x14ac:dyDescent="0.2">
      <c r="A1302" s="19">
        <v>1322</v>
      </c>
      <c r="B1302" s="17">
        <v>24</v>
      </c>
      <c r="C1302" s="16">
        <v>12</v>
      </c>
      <c r="D1302" s="16">
        <v>1999</v>
      </c>
      <c r="E1302" s="25">
        <v>36518</v>
      </c>
      <c r="F1302" s="24" t="s">
        <v>1298</v>
      </c>
      <c r="G1302" s="23">
        <v>58352703.505644679</v>
      </c>
      <c r="H1302" s="23">
        <v>118590396.27489601</v>
      </c>
      <c r="I1302" s="23">
        <v>187884231.68784907</v>
      </c>
      <c r="J1302" s="23">
        <f t="shared" si="20"/>
        <v>129531528.1822044</v>
      </c>
    </row>
    <row r="1303" spans="1:10" x14ac:dyDescent="0.2">
      <c r="A1303" s="19">
        <v>1323</v>
      </c>
      <c r="B1303" s="17">
        <v>25</v>
      </c>
      <c r="C1303" s="16">
        <v>9</v>
      </c>
      <c r="D1303" s="16">
        <v>2015</v>
      </c>
      <c r="E1303" s="25">
        <v>42272</v>
      </c>
      <c r="F1303" s="24" t="s">
        <v>1299</v>
      </c>
      <c r="G1303" s="23">
        <v>41273235.411544681</v>
      </c>
      <c r="H1303" s="23">
        <v>78176328.5833617</v>
      </c>
      <c r="I1303" s="23">
        <v>203510826.53111434</v>
      </c>
      <c r="J1303" s="23">
        <f t="shared" si="20"/>
        <v>162237591.11956966</v>
      </c>
    </row>
    <row r="1304" spans="1:10" x14ac:dyDescent="0.2">
      <c r="A1304" s="19">
        <v>1324</v>
      </c>
      <c r="B1304" s="17">
        <v>25</v>
      </c>
      <c r="C1304" s="16">
        <v>9</v>
      </c>
      <c r="D1304" s="16">
        <v>1992</v>
      </c>
      <c r="E1304" s="25">
        <v>33872</v>
      </c>
      <c r="F1304" s="24" t="s">
        <v>1300</v>
      </c>
      <c r="G1304" s="23">
        <v>69502901.62774238</v>
      </c>
      <c r="H1304" s="23">
        <v>131196902.04716206</v>
      </c>
      <c r="I1304" s="23">
        <v>131196902.04716206</v>
      </c>
      <c r="J1304" s="23">
        <f t="shared" si="20"/>
        <v>61694000.419419676</v>
      </c>
    </row>
    <row r="1305" spans="1:10" x14ac:dyDescent="0.2">
      <c r="A1305" s="19">
        <v>1325</v>
      </c>
      <c r="B1305" s="17">
        <v>29</v>
      </c>
      <c r="C1305" s="16">
        <v>10</v>
      </c>
      <c r="D1305" s="16">
        <v>2004</v>
      </c>
      <c r="E1305" s="25">
        <v>38289</v>
      </c>
      <c r="F1305" s="24" t="s">
        <v>1301</v>
      </c>
      <c r="G1305" s="23">
        <v>51444525.92980618</v>
      </c>
      <c r="H1305" s="23">
        <v>96852030.311183855</v>
      </c>
      <c r="I1305" s="23">
        <v>160536622.39804086</v>
      </c>
      <c r="J1305" s="23">
        <f t="shared" si="20"/>
        <v>109092096.46823469</v>
      </c>
    </row>
    <row r="1306" spans="1:10" x14ac:dyDescent="0.2">
      <c r="A1306" s="19">
        <v>1326</v>
      </c>
      <c r="B1306" s="17">
        <v>1</v>
      </c>
      <c r="C1306" s="16">
        <v>4</v>
      </c>
      <c r="D1306" s="16">
        <v>2005</v>
      </c>
      <c r="E1306" s="25">
        <v>38443</v>
      </c>
      <c r="F1306" s="24" t="s">
        <v>1302</v>
      </c>
      <c r="G1306" s="23">
        <v>50466392.600205556</v>
      </c>
      <c r="H1306" s="23">
        <v>93493811.832374111</v>
      </c>
      <c r="I1306" s="23">
        <v>200008303.6970298</v>
      </c>
      <c r="J1306" s="23">
        <f t="shared" si="20"/>
        <v>149541911.09682423</v>
      </c>
    </row>
    <row r="1307" spans="1:10" x14ac:dyDescent="0.2">
      <c r="A1307" s="19">
        <v>1327</v>
      </c>
      <c r="B1307" s="17">
        <v>16</v>
      </c>
      <c r="C1307" s="16">
        <v>10</v>
      </c>
      <c r="D1307" s="16">
        <v>2015</v>
      </c>
      <c r="E1307" s="25">
        <v>42293</v>
      </c>
      <c r="F1307" s="24" t="s">
        <v>1303</v>
      </c>
      <c r="G1307" s="23">
        <v>41291803.664679326</v>
      </c>
      <c r="H1307" s="23">
        <v>74649133.310597971</v>
      </c>
      <c r="I1307" s="23">
        <v>167861993.12341595</v>
      </c>
      <c r="J1307" s="23">
        <f t="shared" si="20"/>
        <v>126570189.45873663</v>
      </c>
    </row>
    <row r="1308" spans="1:10" x14ac:dyDescent="0.2">
      <c r="A1308" s="19">
        <v>1328</v>
      </c>
      <c r="B1308" s="17">
        <v>22</v>
      </c>
      <c r="C1308" s="16">
        <v>2</v>
      </c>
      <c r="D1308" s="16">
        <v>2008</v>
      </c>
      <c r="E1308" s="25">
        <v>39500</v>
      </c>
      <c r="F1308" s="24" t="s">
        <v>1304</v>
      </c>
      <c r="G1308" s="23">
        <v>46391519.79517509</v>
      </c>
      <c r="H1308" s="23">
        <v>83813594.133079514</v>
      </c>
      <c r="I1308" s="23">
        <v>174996152.96562004</v>
      </c>
      <c r="J1308" s="23">
        <f t="shared" si="20"/>
        <v>128604633.17044495</v>
      </c>
    </row>
    <row r="1309" spans="1:10" x14ac:dyDescent="0.2">
      <c r="A1309" s="19">
        <v>1329</v>
      </c>
      <c r="B1309" s="17">
        <v>20</v>
      </c>
      <c r="C1309" s="16">
        <v>3</v>
      </c>
      <c r="D1309" s="16">
        <v>2009</v>
      </c>
      <c r="E1309" s="25">
        <v>39892</v>
      </c>
      <c r="F1309" s="24" t="s">
        <v>1305</v>
      </c>
      <c r="G1309" s="23">
        <v>46169931.690713607</v>
      </c>
      <c r="H1309" s="23">
        <v>82459510.696345717</v>
      </c>
      <c r="I1309" s="23">
        <v>105878622.18832771</v>
      </c>
      <c r="J1309" s="23">
        <f t="shared" si="20"/>
        <v>59708690.497614108</v>
      </c>
    </row>
    <row r="1310" spans="1:10" x14ac:dyDescent="0.2">
      <c r="A1310" s="19">
        <v>1330</v>
      </c>
      <c r="B1310" s="17">
        <v>9</v>
      </c>
      <c r="C1310" s="16">
        <v>11</v>
      </c>
      <c r="D1310" s="16">
        <v>2001</v>
      </c>
      <c r="E1310" s="25">
        <v>37204</v>
      </c>
      <c r="F1310" s="24" t="s">
        <v>1306</v>
      </c>
      <c r="G1310" s="23">
        <v>55359413.754227728</v>
      </c>
      <c r="H1310" s="23">
        <v>98036395.477023676</v>
      </c>
      <c r="I1310" s="23">
        <v>98036395.477023676</v>
      </c>
      <c r="J1310" s="23">
        <f t="shared" si="20"/>
        <v>42676981.722795948</v>
      </c>
    </row>
    <row r="1311" spans="1:10" x14ac:dyDescent="0.2">
      <c r="A1311" s="19">
        <v>1331</v>
      </c>
      <c r="B1311" s="17">
        <v>20</v>
      </c>
      <c r="C1311" s="16">
        <v>12</v>
      </c>
      <c r="D1311" s="16">
        <v>1991</v>
      </c>
      <c r="E1311" s="25">
        <v>33592</v>
      </c>
      <c r="F1311" s="24" t="s">
        <v>1307</v>
      </c>
      <c r="G1311" s="23">
        <v>71216533.720087007</v>
      </c>
      <c r="H1311" s="23">
        <v>125350888.05991296</v>
      </c>
      <c r="I1311" s="23">
        <v>365696900.65264684</v>
      </c>
      <c r="J1311" s="23">
        <f t="shared" si="20"/>
        <v>294480366.93255985</v>
      </c>
    </row>
    <row r="1312" spans="1:10" x14ac:dyDescent="0.2">
      <c r="A1312" s="19">
        <v>1332</v>
      </c>
      <c r="B1312" s="17">
        <v>27</v>
      </c>
      <c r="C1312" s="16">
        <v>1</v>
      </c>
      <c r="D1312" s="16">
        <v>2006</v>
      </c>
      <c r="E1312" s="25">
        <v>38744</v>
      </c>
      <c r="F1312" s="24" t="s">
        <v>1308</v>
      </c>
      <c r="G1312" s="23">
        <v>49524760.463943519</v>
      </c>
      <c r="H1312" s="23">
        <v>86873823.900494203</v>
      </c>
      <c r="I1312" s="23">
        <v>169680961.71530005</v>
      </c>
      <c r="J1312" s="23">
        <f t="shared" si="20"/>
        <v>120156201.25135654</v>
      </c>
    </row>
    <row r="1313" spans="1:10" x14ac:dyDescent="0.2">
      <c r="A1313" s="19">
        <v>1333</v>
      </c>
      <c r="B1313" s="17">
        <v>4</v>
      </c>
      <c r="C1313" s="16">
        <v>11</v>
      </c>
      <c r="D1313" s="16">
        <v>2016</v>
      </c>
      <c r="E1313" s="25">
        <v>42678</v>
      </c>
      <c r="F1313" s="24" t="s">
        <v>1309</v>
      </c>
      <c r="G1313" s="23">
        <v>40690440.9723517</v>
      </c>
      <c r="H1313" s="23">
        <v>68369721.798299581</v>
      </c>
      <c r="I1313" s="23">
        <v>161440996.93492934</v>
      </c>
      <c r="J1313" s="23">
        <f t="shared" si="20"/>
        <v>120750555.96257764</v>
      </c>
    </row>
    <row r="1314" spans="1:10" x14ac:dyDescent="0.2">
      <c r="A1314" s="19">
        <v>1334</v>
      </c>
      <c r="B1314" s="17">
        <v>2</v>
      </c>
      <c r="C1314" s="16">
        <v>3</v>
      </c>
      <c r="D1314" s="16">
        <v>2001</v>
      </c>
      <c r="E1314" s="25">
        <v>36952</v>
      </c>
      <c r="F1314" s="24" t="s">
        <v>1310</v>
      </c>
      <c r="G1314" s="23">
        <v>55736435.868331447</v>
      </c>
      <c r="H1314" s="23">
        <v>93091852.134988651</v>
      </c>
      <c r="I1314" s="23">
        <v>202376560.16884223</v>
      </c>
      <c r="J1314" s="23">
        <f t="shared" si="20"/>
        <v>146640124.30051076</v>
      </c>
    </row>
    <row r="1315" spans="1:10" x14ac:dyDescent="0.2">
      <c r="A1315" s="19">
        <v>1335</v>
      </c>
      <c r="B1315" s="17">
        <v>28</v>
      </c>
      <c r="C1315" s="16">
        <v>8</v>
      </c>
      <c r="D1315" s="16">
        <v>2009</v>
      </c>
      <c r="E1315" s="25">
        <v>40053</v>
      </c>
      <c r="F1315" s="24" t="s">
        <v>1311</v>
      </c>
      <c r="G1315" s="23">
        <v>45501450.188570842</v>
      </c>
      <c r="H1315" s="23">
        <v>75620793.880018905</v>
      </c>
      <c r="I1315" s="23">
        <v>213156806.7886107</v>
      </c>
      <c r="J1315" s="23">
        <f t="shared" si="20"/>
        <v>167655356.60003984</v>
      </c>
    </row>
    <row r="1316" spans="1:10" x14ac:dyDescent="0.2">
      <c r="A1316" s="19">
        <v>1336</v>
      </c>
      <c r="B1316" s="17">
        <v>17</v>
      </c>
      <c r="C1316" s="16">
        <v>4</v>
      </c>
      <c r="D1316" s="16">
        <v>2009</v>
      </c>
      <c r="E1316" s="25">
        <v>39920</v>
      </c>
      <c r="F1316" s="24" t="s">
        <v>1312</v>
      </c>
      <c r="G1316" s="23">
        <v>46054961.545676231</v>
      </c>
      <c r="H1316" s="23">
        <v>73880297.382343829</v>
      </c>
      <c r="I1316" s="23">
        <v>160587785.81042019</v>
      </c>
      <c r="J1316" s="23">
        <f t="shared" si="20"/>
        <v>114532824.26474395</v>
      </c>
    </row>
    <row r="1317" spans="1:10" x14ac:dyDescent="0.2">
      <c r="A1317" s="19">
        <v>1337</v>
      </c>
      <c r="B1317" s="17">
        <v>18</v>
      </c>
      <c r="C1317" s="16">
        <v>2</v>
      </c>
      <c r="D1317" s="16">
        <v>2011</v>
      </c>
      <c r="E1317" s="25">
        <v>40592</v>
      </c>
      <c r="F1317" s="24" t="s">
        <v>5430</v>
      </c>
      <c r="G1317" s="23">
        <v>44375782.27726844</v>
      </c>
      <c r="H1317" s="23">
        <v>70653342.182392046</v>
      </c>
      <c r="I1317" s="23">
        <v>151014207.35296351</v>
      </c>
      <c r="J1317" s="23">
        <f t="shared" si="20"/>
        <v>106638425.07569507</v>
      </c>
    </row>
    <row r="1318" spans="1:10" x14ac:dyDescent="0.2">
      <c r="A1318" s="19">
        <v>1338</v>
      </c>
      <c r="B1318" s="17">
        <v>4</v>
      </c>
      <c r="C1318" s="16">
        <v>6</v>
      </c>
      <c r="D1318" s="16">
        <v>2010</v>
      </c>
      <c r="E1318" s="25">
        <v>40333</v>
      </c>
      <c r="F1318" s="24" t="s">
        <v>1314</v>
      </c>
      <c r="G1318" s="23">
        <v>45056591.654623449</v>
      </c>
      <c r="H1318" s="23">
        <v>68884236.230559945</v>
      </c>
      <c r="I1318" s="23">
        <v>103017250.35728213</v>
      </c>
      <c r="J1318" s="23">
        <f t="shared" si="20"/>
        <v>57960658.702658683</v>
      </c>
    </row>
    <row r="1319" spans="1:10" x14ac:dyDescent="0.2">
      <c r="A1319" s="19">
        <v>1339</v>
      </c>
      <c r="B1319" s="17">
        <v>21</v>
      </c>
      <c r="C1319" s="16">
        <v>11</v>
      </c>
      <c r="D1319" s="16">
        <v>2003</v>
      </c>
      <c r="E1319" s="25">
        <v>37946</v>
      </c>
      <c r="F1319" s="24" t="s">
        <v>1315</v>
      </c>
      <c r="G1319" s="23">
        <v>53229051.490514904</v>
      </c>
      <c r="H1319" s="23">
        <v>79295408.494807586</v>
      </c>
      <c r="I1319" s="23">
        <v>188277558.57684553</v>
      </c>
      <c r="J1319" s="23">
        <f t="shared" si="20"/>
        <v>135048507.08633062</v>
      </c>
    </row>
    <row r="1320" spans="1:10" x14ac:dyDescent="0.2">
      <c r="A1320" s="19">
        <v>1340</v>
      </c>
      <c r="B1320" s="17">
        <v>30</v>
      </c>
      <c r="C1320" s="16">
        <v>11</v>
      </c>
      <c r="D1320" s="16">
        <v>2001</v>
      </c>
      <c r="E1320" s="25">
        <v>37225</v>
      </c>
      <c r="F1320" s="24" t="s">
        <v>1316</v>
      </c>
      <c r="G1320" s="23">
        <v>55359413.754227728</v>
      </c>
      <c r="H1320" s="23">
        <v>81455470.489898533</v>
      </c>
      <c r="I1320" s="23">
        <v>81455470.489898533</v>
      </c>
      <c r="J1320" s="23">
        <f t="shared" si="20"/>
        <v>26096056.735670805</v>
      </c>
    </row>
    <row r="1321" spans="1:10" x14ac:dyDescent="0.2">
      <c r="A1321" s="19">
        <v>1341</v>
      </c>
      <c r="B1321" s="17">
        <v>18</v>
      </c>
      <c r="C1321" s="16">
        <v>3</v>
      </c>
      <c r="D1321" s="16">
        <v>2011</v>
      </c>
      <c r="E1321" s="25">
        <v>40620</v>
      </c>
      <c r="F1321" s="24" t="s">
        <v>1317</v>
      </c>
      <c r="G1321" s="23">
        <v>43947249.482026428</v>
      </c>
      <c r="H1321" s="23">
        <v>63733619.616319187</v>
      </c>
      <c r="I1321" s="23">
        <v>95744670.88936621</v>
      </c>
      <c r="J1321" s="23">
        <f t="shared" si="20"/>
        <v>51797421.407339782</v>
      </c>
    </row>
    <row r="1322" spans="1:10" x14ac:dyDescent="0.2">
      <c r="A1322" s="19">
        <v>1342</v>
      </c>
      <c r="B1322" s="17">
        <v>15</v>
      </c>
      <c r="C1322" s="16">
        <v>10</v>
      </c>
      <c r="D1322" s="16">
        <v>2004</v>
      </c>
      <c r="E1322" s="25">
        <v>38275</v>
      </c>
      <c r="F1322" s="24" t="s">
        <v>1318</v>
      </c>
      <c r="G1322" s="23">
        <v>51444525.92980618</v>
      </c>
      <c r="H1322" s="23">
        <v>74450366.164264008</v>
      </c>
      <c r="I1322" s="23">
        <v>151887238.82010475</v>
      </c>
      <c r="J1322" s="23">
        <f t="shared" si="20"/>
        <v>100442712.89029858</v>
      </c>
    </row>
    <row r="1323" spans="1:10" x14ac:dyDescent="0.2">
      <c r="A1323" s="19">
        <v>1343</v>
      </c>
      <c r="B1323" s="17">
        <v>25</v>
      </c>
      <c r="C1323" s="16">
        <v>8</v>
      </c>
      <c r="D1323" s="16">
        <v>2006</v>
      </c>
      <c r="E1323" s="25">
        <v>38954</v>
      </c>
      <c r="F1323" s="24" t="s">
        <v>1319</v>
      </c>
      <c r="G1323" s="23">
        <v>48164590.48553212</v>
      </c>
      <c r="H1323" s="23">
        <v>69606204.257420301</v>
      </c>
      <c r="I1323" s="23">
        <v>70442070.622427657</v>
      </c>
      <c r="J1323" s="23">
        <f t="shared" si="20"/>
        <v>22277480.136895537</v>
      </c>
    </row>
    <row r="1324" spans="1:10" x14ac:dyDescent="0.2">
      <c r="A1324" s="19">
        <v>1344</v>
      </c>
      <c r="B1324" s="17">
        <v>15</v>
      </c>
      <c r="C1324" s="16">
        <v>2</v>
      </c>
      <c r="D1324" s="16">
        <v>2013</v>
      </c>
      <c r="E1324" s="25">
        <v>41320</v>
      </c>
      <c r="F1324" s="24" t="s">
        <v>1320</v>
      </c>
      <c r="G1324" s="23">
        <v>42300595.263733715</v>
      </c>
      <c r="H1324" s="23">
        <v>60292071.62143898</v>
      </c>
      <c r="I1324" s="23">
        <v>78421718.643513709</v>
      </c>
      <c r="J1324" s="23">
        <f t="shared" si="20"/>
        <v>36121123.379779994</v>
      </c>
    </row>
    <row r="1325" spans="1:10" x14ac:dyDescent="0.2">
      <c r="A1325" s="19">
        <v>1345</v>
      </c>
      <c r="B1325" s="17">
        <v>10</v>
      </c>
      <c r="C1325" s="16">
        <v>7</v>
      </c>
      <c r="D1325" s="16">
        <v>1998</v>
      </c>
      <c r="E1325" s="25">
        <v>35986</v>
      </c>
      <c r="F1325" s="24" t="s">
        <v>1321</v>
      </c>
      <c r="G1325" s="23">
        <v>60176225.490196086</v>
      </c>
      <c r="H1325" s="23">
        <v>82958678.180986539</v>
      </c>
      <c r="I1325" s="23">
        <v>107931811.75941791</v>
      </c>
      <c r="J1325" s="23">
        <f t="shared" si="20"/>
        <v>47755586.26922182</v>
      </c>
    </row>
    <row r="1326" spans="1:10" x14ac:dyDescent="0.2">
      <c r="A1326" s="19">
        <v>1346</v>
      </c>
      <c r="B1326" s="17">
        <v>31</v>
      </c>
      <c r="C1326" s="16">
        <v>7</v>
      </c>
      <c r="D1326" s="16">
        <v>1997</v>
      </c>
      <c r="E1326" s="25">
        <v>35642</v>
      </c>
      <c r="F1326" s="24" t="s">
        <v>1322</v>
      </c>
      <c r="G1326" s="23">
        <v>61188535.825545169</v>
      </c>
      <c r="H1326" s="23">
        <v>84103630.254504681</v>
      </c>
      <c r="I1326" s="23">
        <v>134538077.45682865</v>
      </c>
      <c r="J1326" s="23">
        <f t="shared" si="20"/>
        <v>73349541.631283492</v>
      </c>
    </row>
    <row r="1327" spans="1:10" x14ac:dyDescent="0.2">
      <c r="A1327" s="19">
        <v>1347</v>
      </c>
      <c r="B1327" s="17">
        <v>26</v>
      </c>
      <c r="C1327" s="16">
        <v>11</v>
      </c>
      <c r="D1327" s="16">
        <v>2014</v>
      </c>
      <c r="E1327" s="25">
        <v>41969</v>
      </c>
      <c r="F1327" s="24" t="s">
        <v>1323</v>
      </c>
      <c r="G1327" s="23">
        <v>41586781.339058481</v>
      </c>
      <c r="H1327" s="23">
        <v>56605178.912149429</v>
      </c>
      <c r="I1327" s="23">
        <v>110148159.88618723</v>
      </c>
      <c r="J1327" s="23">
        <f t="shared" si="20"/>
        <v>68561378.547128737</v>
      </c>
    </row>
    <row r="1328" spans="1:10" x14ac:dyDescent="0.2">
      <c r="A1328" s="19">
        <v>1348</v>
      </c>
      <c r="B1328" s="17">
        <v>25</v>
      </c>
      <c r="C1328" s="16">
        <v>1</v>
      </c>
      <c r="D1328" s="16">
        <v>2002</v>
      </c>
      <c r="E1328" s="25">
        <v>37281</v>
      </c>
      <c r="F1328" s="24" t="s">
        <v>1324</v>
      </c>
      <c r="G1328" s="23">
        <v>55453190.287972897</v>
      </c>
      <c r="H1328" s="23">
        <v>75178034.251699612</v>
      </c>
      <c r="I1328" s="23">
        <v>104514138.83517787</v>
      </c>
      <c r="J1328" s="23">
        <f t="shared" si="20"/>
        <v>49060948.547204971</v>
      </c>
    </row>
    <row r="1329" spans="1:10" x14ac:dyDescent="0.2">
      <c r="A1329" s="19">
        <v>1349</v>
      </c>
      <c r="B1329" s="17">
        <v>20</v>
      </c>
      <c r="C1329" s="16">
        <v>10</v>
      </c>
      <c r="D1329" s="16">
        <v>2006</v>
      </c>
      <c r="E1329" s="25">
        <v>39010</v>
      </c>
      <c r="F1329" s="24" t="s">
        <v>1325</v>
      </c>
      <c r="G1329" s="23">
        <v>48665807.730426162</v>
      </c>
      <c r="H1329" s="23">
        <v>64591560.69588206</v>
      </c>
      <c r="I1329" s="23">
        <v>127026719.98490585</v>
      </c>
      <c r="J1329" s="23">
        <f t="shared" si="20"/>
        <v>78360912.254479691</v>
      </c>
    </row>
    <row r="1330" spans="1:10" x14ac:dyDescent="0.2">
      <c r="A1330" s="19">
        <v>1350</v>
      </c>
      <c r="B1330" s="17">
        <v>16</v>
      </c>
      <c r="C1330" s="16">
        <v>6</v>
      </c>
      <c r="D1330" s="16">
        <v>2006</v>
      </c>
      <c r="E1330" s="25">
        <v>38884</v>
      </c>
      <c r="F1330" s="24" t="s">
        <v>1326</v>
      </c>
      <c r="G1330" s="23">
        <v>48401971.414489895</v>
      </c>
      <c r="H1330" s="23">
        <v>63322013.418477081</v>
      </c>
      <c r="I1330" s="23">
        <v>138950093.75361753</v>
      </c>
      <c r="J1330" s="23">
        <f t="shared" si="20"/>
        <v>90548122.33912763</v>
      </c>
    </row>
    <row r="1331" spans="1:10" x14ac:dyDescent="0.2">
      <c r="A1331" s="19">
        <v>1351</v>
      </c>
      <c r="B1331" s="17">
        <v>9</v>
      </c>
      <c r="C1331" s="16">
        <v>7</v>
      </c>
      <c r="D1331" s="16">
        <v>2010</v>
      </c>
      <c r="E1331" s="25">
        <v>40368</v>
      </c>
      <c r="F1331" s="24" t="s">
        <v>1327</v>
      </c>
      <c r="G1331" s="23">
        <v>45047084.780125782</v>
      </c>
      <c r="H1331" s="23">
        <v>58561985.02402173</v>
      </c>
      <c r="I1331" s="23">
        <v>143288457.70576257</v>
      </c>
      <c r="J1331" s="23">
        <f t="shared" si="20"/>
        <v>98241372.925636783</v>
      </c>
    </row>
    <row r="1332" spans="1:10" x14ac:dyDescent="0.2">
      <c r="A1332" s="19">
        <v>1352</v>
      </c>
      <c r="B1332" s="17">
        <v>15</v>
      </c>
      <c r="C1332" s="16">
        <v>8</v>
      </c>
      <c r="D1332" s="16">
        <v>2012</v>
      </c>
      <c r="E1332" s="25">
        <v>41136</v>
      </c>
      <c r="F1332" s="24" t="s">
        <v>1328</v>
      </c>
      <c r="G1332" s="23">
        <v>42628711.8183515</v>
      </c>
      <c r="H1332" s="23">
        <v>55261144.420932464</v>
      </c>
      <c r="I1332" s="23">
        <v>58880011.930432029</v>
      </c>
      <c r="J1332" s="23">
        <f t="shared" si="20"/>
        <v>16251300.112080529</v>
      </c>
    </row>
    <row r="1333" spans="1:10" x14ac:dyDescent="0.2">
      <c r="A1333" s="19">
        <v>1353</v>
      </c>
      <c r="B1333" s="17">
        <v>31</v>
      </c>
      <c r="C1333" s="16">
        <v>7</v>
      </c>
      <c r="D1333" s="16">
        <v>1987</v>
      </c>
      <c r="E1333" s="25">
        <v>31989</v>
      </c>
      <c r="F1333" s="24" t="s">
        <v>1329</v>
      </c>
      <c r="G1333" s="23">
        <v>86298418.277680144</v>
      </c>
      <c r="H1333" s="23">
        <v>110429613.48857646</v>
      </c>
      <c r="I1333" s="23">
        <v>412506439.36731112</v>
      </c>
      <c r="J1333" s="23">
        <f t="shared" si="20"/>
        <v>326208021.08963096</v>
      </c>
    </row>
    <row r="1334" spans="1:10" x14ac:dyDescent="0.2">
      <c r="A1334" s="19">
        <v>1354</v>
      </c>
      <c r="B1334" s="17">
        <v>8</v>
      </c>
      <c r="C1334" s="16">
        <v>12</v>
      </c>
      <c r="D1334" s="16">
        <v>2006</v>
      </c>
      <c r="E1334" s="25">
        <v>39059</v>
      </c>
      <c r="F1334" s="24" t="s">
        <v>1330</v>
      </c>
      <c r="G1334" s="23">
        <v>48665807.730426162</v>
      </c>
      <c r="H1334" s="23">
        <v>61886646.970094152</v>
      </c>
      <c r="I1334" s="23">
        <v>147253331.95821607</v>
      </c>
      <c r="J1334" s="23">
        <f t="shared" si="20"/>
        <v>98587524.227789909</v>
      </c>
    </row>
    <row r="1335" spans="1:10" x14ac:dyDescent="0.2">
      <c r="A1335" s="19">
        <v>1355</v>
      </c>
      <c r="B1335" s="17">
        <v>14</v>
      </c>
      <c r="C1335" s="16">
        <v>2</v>
      </c>
      <c r="D1335" s="16">
        <v>2007</v>
      </c>
      <c r="E1335" s="25">
        <v>39127</v>
      </c>
      <c r="F1335" s="24" t="s">
        <v>1331</v>
      </c>
      <c r="G1335" s="23">
        <v>48259500.046683274</v>
      </c>
      <c r="H1335" s="23">
        <v>61015196.530159853</v>
      </c>
      <c r="I1335" s="23">
        <v>176509550.93029451</v>
      </c>
      <c r="J1335" s="23">
        <f t="shared" si="20"/>
        <v>128250050.88361123</v>
      </c>
    </row>
    <row r="1336" spans="1:10" x14ac:dyDescent="0.2">
      <c r="A1336" s="19">
        <v>1356</v>
      </c>
      <c r="B1336" s="17">
        <v>18</v>
      </c>
      <c r="C1336" s="16">
        <v>6</v>
      </c>
      <c r="D1336" s="16">
        <v>1986</v>
      </c>
      <c r="E1336" s="25">
        <v>31581</v>
      </c>
      <c r="F1336" s="24" t="s">
        <v>1332</v>
      </c>
      <c r="G1336" s="23">
        <v>89687305.936073065</v>
      </c>
      <c r="H1336" s="23">
        <v>111776372.33542466</v>
      </c>
      <c r="I1336" s="23">
        <v>111776372.33542466</v>
      </c>
      <c r="J1336" s="23">
        <f t="shared" si="20"/>
        <v>22089066.399351597</v>
      </c>
    </row>
    <row r="1337" spans="1:10" x14ac:dyDescent="0.2">
      <c r="A1337" s="19">
        <v>1357</v>
      </c>
      <c r="B1337" s="17">
        <v>12</v>
      </c>
      <c r="C1337" s="16">
        <v>3</v>
      </c>
      <c r="D1337" s="16">
        <v>2004</v>
      </c>
      <c r="E1337" s="25">
        <v>38058</v>
      </c>
      <c r="F1337" s="24" t="s">
        <v>1333</v>
      </c>
      <c r="G1337" s="23">
        <v>52405336.179295629</v>
      </c>
      <c r="H1337" s="23">
        <v>62831418.426302031</v>
      </c>
      <c r="I1337" s="23">
        <v>120678419.90378335</v>
      </c>
      <c r="J1337" s="23">
        <f t="shared" si="20"/>
        <v>68273083.724487722</v>
      </c>
    </row>
    <row r="1338" spans="1:10" x14ac:dyDescent="0.2">
      <c r="A1338" s="19">
        <v>1358</v>
      </c>
      <c r="B1338" s="17">
        <v>12</v>
      </c>
      <c r="C1338" s="16">
        <v>8</v>
      </c>
      <c r="D1338" s="16">
        <v>2005</v>
      </c>
      <c r="E1338" s="25">
        <v>38576</v>
      </c>
      <c r="F1338" s="24" t="s">
        <v>1334</v>
      </c>
      <c r="G1338" s="23">
        <v>50003869.653767817</v>
      </c>
      <c r="H1338" s="23">
        <v>59889278.406746432</v>
      </c>
      <c r="I1338" s="23">
        <v>115330072.55825865</v>
      </c>
      <c r="J1338" s="23">
        <f t="shared" si="20"/>
        <v>65326202.904490836</v>
      </c>
    </row>
    <row r="1339" spans="1:10" x14ac:dyDescent="0.2">
      <c r="A1339" s="19">
        <v>1359</v>
      </c>
      <c r="B1339" s="17">
        <v>20</v>
      </c>
      <c r="C1339" s="16">
        <v>6</v>
      </c>
      <c r="D1339" s="16">
        <v>2014</v>
      </c>
      <c r="E1339" s="25">
        <v>41810</v>
      </c>
      <c r="F1339" s="24" t="s">
        <v>1335</v>
      </c>
      <c r="G1339" s="23">
        <v>41204314.790029503</v>
      </c>
      <c r="H1339" s="23">
        <v>48463498.339565255</v>
      </c>
      <c r="I1339" s="23">
        <v>67248255.992028311</v>
      </c>
      <c r="J1339" s="23">
        <f t="shared" si="20"/>
        <v>26043941.201998807</v>
      </c>
    </row>
    <row r="1340" spans="1:10" x14ac:dyDescent="0.2">
      <c r="A1340" s="19">
        <v>1360</v>
      </c>
      <c r="B1340" s="17">
        <v>2</v>
      </c>
      <c r="C1340" s="16">
        <v>5</v>
      </c>
      <c r="D1340" s="16">
        <v>2008</v>
      </c>
      <c r="E1340" s="25">
        <v>39570</v>
      </c>
      <c r="F1340" s="24" t="s">
        <v>1336</v>
      </c>
      <c r="G1340" s="23">
        <v>45333838.029469326</v>
      </c>
      <c r="H1340" s="23">
        <v>52148345.761226408</v>
      </c>
      <c r="I1340" s="23">
        <v>120756580.76840909</v>
      </c>
      <c r="J1340" s="23">
        <f t="shared" si="20"/>
        <v>75422742.738939762</v>
      </c>
    </row>
    <row r="1341" spans="1:10" x14ac:dyDescent="0.2">
      <c r="A1341" s="19">
        <v>1361</v>
      </c>
      <c r="B1341" s="17">
        <v>21</v>
      </c>
      <c r="C1341" s="16">
        <v>11</v>
      </c>
      <c r="D1341" s="16">
        <v>1997</v>
      </c>
      <c r="E1341" s="25">
        <v>35755</v>
      </c>
      <c r="F1341" s="24" t="s">
        <v>1337</v>
      </c>
      <c r="G1341" s="23">
        <v>60809659.442724459</v>
      </c>
      <c r="H1341" s="23">
        <v>69804577.140006199</v>
      </c>
      <c r="I1341" s="23">
        <v>69804577.140006199</v>
      </c>
      <c r="J1341" s="23">
        <f t="shared" si="20"/>
        <v>8994917.6972817406</v>
      </c>
    </row>
    <row r="1342" spans="1:10" x14ac:dyDescent="0.2">
      <c r="A1342" s="19">
        <v>1362</v>
      </c>
      <c r="B1342" s="17">
        <v>7</v>
      </c>
      <c r="C1342" s="16">
        <v>2</v>
      </c>
      <c r="D1342" s="16">
        <v>1992</v>
      </c>
      <c r="E1342" s="25">
        <v>33641</v>
      </c>
      <c r="F1342" s="24" t="s">
        <v>1338</v>
      </c>
      <c r="G1342" s="23">
        <v>70856854.256854266</v>
      </c>
      <c r="H1342" s="23">
        <v>79622272.269552678</v>
      </c>
      <c r="I1342" s="23">
        <v>79622272.269552678</v>
      </c>
      <c r="J1342" s="23">
        <f t="shared" si="20"/>
        <v>8765418.0126984119</v>
      </c>
    </row>
    <row r="1343" spans="1:10" x14ac:dyDescent="0.2">
      <c r="A1343" s="19">
        <v>1363</v>
      </c>
      <c r="B1343" s="17">
        <v>12</v>
      </c>
      <c r="C1343" s="16">
        <v>12</v>
      </c>
      <c r="D1343" s="16">
        <v>1997</v>
      </c>
      <c r="E1343" s="25">
        <v>35776</v>
      </c>
      <c r="F1343" s="24" t="s">
        <v>1339</v>
      </c>
      <c r="G1343" s="23">
        <v>60885058.89646621</v>
      </c>
      <c r="H1343" s="23">
        <v>67297156.697135761</v>
      </c>
      <c r="I1343" s="23">
        <v>88664096.859076247</v>
      </c>
      <c r="J1343" s="23">
        <f t="shared" si="20"/>
        <v>27779037.962610036</v>
      </c>
    </row>
    <row r="1344" spans="1:10" x14ac:dyDescent="0.2">
      <c r="A1344" s="19">
        <v>1364</v>
      </c>
      <c r="B1344" s="17">
        <v>30</v>
      </c>
      <c r="C1344" s="16">
        <v>5</v>
      </c>
      <c r="D1344" s="16">
        <v>2014</v>
      </c>
      <c r="E1344" s="25">
        <v>41789</v>
      </c>
      <c r="F1344" s="24" t="s">
        <v>1340</v>
      </c>
      <c r="G1344" s="23">
        <v>41281042.454812944</v>
      </c>
      <c r="H1344" s="23">
        <v>44089149.24688945</v>
      </c>
      <c r="I1344" s="23">
        <v>89557732.392110124</v>
      </c>
      <c r="J1344" s="23">
        <f t="shared" si="20"/>
        <v>48276689.93729718</v>
      </c>
    </row>
    <row r="1345" spans="1:10" x14ac:dyDescent="0.2">
      <c r="A1345" s="19">
        <v>1365</v>
      </c>
      <c r="B1345" s="17">
        <v>12</v>
      </c>
      <c r="C1345" s="16">
        <v>8</v>
      </c>
      <c r="D1345" s="16">
        <v>2011</v>
      </c>
      <c r="E1345" s="25">
        <v>40767</v>
      </c>
      <c r="F1345" s="24" t="s">
        <v>1341</v>
      </c>
      <c r="G1345" s="23">
        <v>43350151.184091471</v>
      </c>
      <c r="H1345" s="23">
        <v>46154519.065602869</v>
      </c>
      <c r="I1345" s="23">
        <v>167993935.94930369</v>
      </c>
      <c r="J1345" s="23">
        <f t="shared" si="20"/>
        <v>124643784.76521221</v>
      </c>
    </row>
    <row r="1346" spans="1:10" x14ac:dyDescent="0.2">
      <c r="A1346" s="19">
        <v>1366</v>
      </c>
      <c r="B1346" s="17">
        <v>8</v>
      </c>
      <c r="C1346" s="16">
        <v>4</v>
      </c>
      <c r="D1346" s="16">
        <v>2005</v>
      </c>
      <c r="E1346" s="25">
        <v>38450</v>
      </c>
      <c r="F1346" s="24" t="s">
        <v>1342</v>
      </c>
      <c r="G1346" s="23">
        <v>50466392.600205556</v>
      </c>
      <c r="H1346" s="23">
        <v>53079377.131608427</v>
      </c>
      <c r="I1346" s="23">
        <v>63172655.651649542</v>
      </c>
      <c r="J1346" s="23">
        <f t="shared" si="20"/>
        <v>12706263.051443987</v>
      </c>
    </row>
    <row r="1347" spans="1:10" x14ac:dyDescent="0.2">
      <c r="A1347" s="19">
        <v>1367</v>
      </c>
      <c r="B1347" s="17">
        <v>25</v>
      </c>
      <c r="C1347" s="16">
        <v>12</v>
      </c>
      <c r="D1347" s="16">
        <v>2007</v>
      </c>
      <c r="E1347" s="25">
        <v>39441</v>
      </c>
      <c r="F1347" s="24" t="s">
        <v>1343</v>
      </c>
      <c r="G1347" s="23">
        <v>46757508.236683235</v>
      </c>
      <c r="H1347" s="23">
        <v>48858166.44410482</v>
      </c>
      <c r="I1347" s="23">
        <v>150657944.74464378</v>
      </c>
      <c r="J1347" s="23">
        <f t="shared" ref="J1347:J1410" si="21">I1347-G1347</f>
        <v>103900436.50796054</v>
      </c>
    </row>
    <row r="1348" spans="1:10" x14ac:dyDescent="0.2">
      <c r="A1348" s="19">
        <v>1368</v>
      </c>
      <c r="B1348" s="17">
        <v>25</v>
      </c>
      <c r="C1348" s="16">
        <v>12</v>
      </c>
      <c r="D1348" s="16">
        <v>2007</v>
      </c>
      <c r="E1348" s="25">
        <v>39441</v>
      </c>
      <c r="F1348" s="24" t="s">
        <v>1344</v>
      </c>
      <c r="G1348" s="23">
        <v>46757508.236683235</v>
      </c>
      <c r="H1348" s="23">
        <v>47240065.593626805</v>
      </c>
      <c r="I1348" s="23">
        <v>120902940.53326572</v>
      </c>
      <c r="J1348" s="23">
        <f t="shared" si="21"/>
        <v>74145432.29658249</v>
      </c>
    </row>
    <row r="1349" spans="1:10" x14ac:dyDescent="0.2">
      <c r="A1349" s="19">
        <v>1369</v>
      </c>
      <c r="B1349" s="17">
        <v>18</v>
      </c>
      <c r="C1349" s="16">
        <v>7</v>
      </c>
      <c r="D1349" s="16">
        <v>2014</v>
      </c>
      <c r="E1349" s="25">
        <v>41838</v>
      </c>
      <c r="F1349" s="24" t="s">
        <v>1345</v>
      </c>
      <c r="G1349" s="23">
        <v>41220398.740818471</v>
      </c>
      <c r="H1349" s="23">
        <v>39719433.14789927</v>
      </c>
      <c r="I1349" s="23">
        <v>129915885.75098006</v>
      </c>
      <c r="J1349" s="23">
        <f t="shared" si="21"/>
        <v>88695487.010161594</v>
      </c>
    </row>
    <row r="1350" spans="1:10" x14ac:dyDescent="0.2">
      <c r="A1350" s="19">
        <v>1370</v>
      </c>
      <c r="B1350" s="17">
        <v>15</v>
      </c>
      <c r="C1350" s="16">
        <v>4</v>
      </c>
      <c r="D1350" s="16">
        <v>2011</v>
      </c>
      <c r="E1350" s="25">
        <v>40648</v>
      </c>
      <c r="F1350" s="24" t="s">
        <v>1346</v>
      </c>
      <c r="G1350" s="23">
        <v>43666064.933794565</v>
      </c>
      <c r="H1350" s="23">
        <v>41680272.032013372</v>
      </c>
      <c r="I1350" s="23">
        <v>104787191.74770793</v>
      </c>
      <c r="J1350" s="23">
        <f t="shared" si="21"/>
        <v>61121126.813913368</v>
      </c>
    </row>
    <row r="1351" spans="1:10" x14ac:dyDescent="0.2">
      <c r="A1351" s="19">
        <v>1371</v>
      </c>
      <c r="B1351" s="17">
        <v>21</v>
      </c>
      <c r="C1351" s="16">
        <v>12</v>
      </c>
      <c r="D1351" s="16">
        <v>1994</v>
      </c>
      <c r="E1351" s="25">
        <v>34689</v>
      </c>
      <c r="F1351" s="24" t="s">
        <v>1347</v>
      </c>
      <c r="G1351" s="23">
        <v>65602939.211756855</v>
      </c>
      <c r="H1351" s="23">
        <v>62466718.53950569</v>
      </c>
      <c r="I1351" s="23">
        <v>62466718.53950569</v>
      </c>
      <c r="J1351" s="23">
        <f t="shared" si="21"/>
        <v>-3136220.6722511649</v>
      </c>
    </row>
    <row r="1352" spans="1:10" x14ac:dyDescent="0.2">
      <c r="A1352" s="19">
        <v>1372</v>
      </c>
      <c r="B1352" s="17">
        <v>11</v>
      </c>
      <c r="C1352" s="16">
        <v>8</v>
      </c>
      <c r="D1352" s="16">
        <v>2000</v>
      </c>
      <c r="E1352" s="25">
        <v>36749</v>
      </c>
      <c r="F1352" s="24" t="s">
        <v>1348</v>
      </c>
      <c r="G1352" s="23">
        <v>56833101.851851851</v>
      </c>
      <c r="H1352" s="23">
        <v>53640404.31822338</v>
      </c>
      <c r="I1352" s="23">
        <v>128894184.36340277</v>
      </c>
      <c r="J1352" s="23">
        <f t="shared" si="21"/>
        <v>72061082.511550918</v>
      </c>
    </row>
    <row r="1353" spans="1:10" x14ac:dyDescent="0.2">
      <c r="A1353" s="19">
        <v>1373</v>
      </c>
      <c r="B1353" s="17">
        <v>18</v>
      </c>
      <c r="C1353" s="16">
        <v>3</v>
      </c>
      <c r="D1353" s="16">
        <v>2011</v>
      </c>
      <c r="E1353" s="25">
        <v>40620</v>
      </c>
      <c r="F1353" s="24" t="s">
        <v>1349</v>
      </c>
      <c r="G1353" s="23">
        <v>43947249.482026428</v>
      </c>
      <c r="H1353" s="23">
        <v>41104900.694308333</v>
      </c>
      <c r="I1353" s="23">
        <v>111144907.76273006</v>
      </c>
      <c r="J1353" s="23">
        <f t="shared" si="21"/>
        <v>67197658.280703634</v>
      </c>
    </row>
    <row r="1354" spans="1:10" x14ac:dyDescent="0.2">
      <c r="A1354" s="19">
        <v>1374</v>
      </c>
      <c r="B1354" s="17">
        <v>19</v>
      </c>
      <c r="C1354" s="16">
        <v>12</v>
      </c>
      <c r="D1354" s="16">
        <v>2012</v>
      </c>
      <c r="E1354" s="25">
        <v>41262</v>
      </c>
      <c r="F1354" s="24" t="s">
        <v>1350</v>
      </c>
      <c r="G1354" s="23">
        <v>42773158.653490186</v>
      </c>
      <c r="H1354" s="23">
        <v>39708691.741695382</v>
      </c>
      <c r="I1354" s="23">
        <v>44157591.063653909</v>
      </c>
      <c r="J1354" s="23">
        <f t="shared" si="21"/>
        <v>1384432.4101637229</v>
      </c>
    </row>
    <row r="1355" spans="1:10" x14ac:dyDescent="0.2">
      <c r="A1355" s="19">
        <v>1375</v>
      </c>
      <c r="B1355" s="17">
        <v>26</v>
      </c>
      <c r="C1355" s="16">
        <v>8</v>
      </c>
      <c r="D1355" s="16">
        <v>2011</v>
      </c>
      <c r="E1355" s="25">
        <v>40781</v>
      </c>
      <c r="F1355" s="24" t="s">
        <v>1351</v>
      </c>
      <c r="G1355" s="23">
        <v>43350151.184091471</v>
      </c>
      <c r="H1355" s="23">
        <v>39736757.854845621</v>
      </c>
      <c r="I1355" s="23">
        <v>78350263.439837575</v>
      </c>
      <c r="J1355" s="23">
        <f t="shared" si="21"/>
        <v>35000112.255746104</v>
      </c>
    </row>
    <row r="1356" spans="1:10" x14ac:dyDescent="0.2">
      <c r="A1356" s="19">
        <v>1376</v>
      </c>
      <c r="B1356" s="17">
        <v>26</v>
      </c>
      <c r="C1356" s="16">
        <v>2</v>
      </c>
      <c r="D1356" s="16">
        <v>1999</v>
      </c>
      <c r="E1356" s="25">
        <v>36217</v>
      </c>
      <c r="F1356" s="24" t="s">
        <v>1352</v>
      </c>
      <c r="G1356" s="23">
        <v>59700668.693009123</v>
      </c>
      <c r="H1356" s="23">
        <v>54392446.421872348</v>
      </c>
      <c r="I1356" s="23">
        <v>143876859.33552584</v>
      </c>
      <c r="J1356" s="23">
        <f t="shared" si="21"/>
        <v>84176190.642516717</v>
      </c>
    </row>
    <row r="1357" spans="1:10" x14ac:dyDescent="0.2">
      <c r="A1357" s="19">
        <v>1377</v>
      </c>
      <c r="B1357" s="17">
        <v>18</v>
      </c>
      <c r="C1357" s="16">
        <v>2</v>
      </c>
      <c r="D1357" s="16">
        <v>2000</v>
      </c>
      <c r="E1357" s="25">
        <v>36574</v>
      </c>
      <c r="F1357" s="24" t="s">
        <v>1353</v>
      </c>
      <c r="G1357" s="23">
        <v>57837220.259128384</v>
      </c>
      <c r="H1357" s="23">
        <v>52108312.012785628</v>
      </c>
      <c r="I1357" s="23">
        <v>74997122.987261474</v>
      </c>
      <c r="J1357" s="23">
        <f t="shared" si="21"/>
        <v>17159902.72813309</v>
      </c>
    </row>
    <row r="1358" spans="1:10" x14ac:dyDescent="0.2">
      <c r="A1358" s="19">
        <v>1378</v>
      </c>
      <c r="B1358" s="17">
        <v>1</v>
      </c>
      <c r="C1358" s="16">
        <v>3</v>
      </c>
      <c r="D1358" s="16">
        <v>1991</v>
      </c>
      <c r="E1358" s="25">
        <v>33298</v>
      </c>
      <c r="F1358" s="24" t="s">
        <v>1354</v>
      </c>
      <c r="G1358" s="23">
        <v>72746370.370370373</v>
      </c>
      <c r="H1358" s="23">
        <v>62592601.129385181</v>
      </c>
      <c r="I1358" s="23">
        <v>62592601.129385181</v>
      </c>
      <c r="J1358" s="23">
        <f t="shared" si="21"/>
        <v>-10153769.240985192</v>
      </c>
    </row>
    <row r="1359" spans="1:10" x14ac:dyDescent="0.2">
      <c r="A1359" s="19">
        <v>1379</v>
      </c>
      <c r="B1359" s="17">
        <v>20</v>
      </c>
      <c r="C1359" s="16">
        <v>8</v>
      </c>
      <c r="D1359" s="16">
        <v>1999</v>
      </c>
      <c r="E1359" s="25">
        <v>36392</v>
      </c>
      <c r="F1359" s="24" t="s">
        <v>1355</v>
      </c>
      <c r="G1359" s="23">
        <v>58771753.441053264</v>
      </c>
      <c r="H1359" s="23">
        <v>49756668.961687617</v>
      </c>
      <c r="I1359" s="23">
        <v>79142545.682214245</v>
      </c>
      <c r="J1359" s="23">
        <f t="shared" si="21"/>
        <v>20370792.241160981</v>
      </c>
    </row>
    <row r="1360" spans="1:10" x14ac:dyDescent="0.2">
      <c r="A1360" s="19">
        <v>1380</v>
      </c>
      <c r="B1360" s="17">
        <v>20</v>
      </c>
      <c r="C1360" s="16">
        <v>10</v>
      </c>
      <c r="D1360" s="16">
        <v>2000</v>
      </c>
      <c r="E1360" s="25">
        <v>36819</v>
      </c>
      <c r="F1360" s="24" t="s">
        <v>1356</v>
      </c>
      <c r="G1360" s="23">
        <v>56441149.425287358</v>
      </c>
      <c r="H1360" s="23">
        <v>47282051.842057474</v>
      </c>
      <c r="I1360" s="23">
        <v>78589651.235028744</v>
      </c>
      <c r="J1360" s="23">
        <f t="shared" si="21"/>
        <v>22148501.809741385</v>
      </c>
    </row>
    <row r="1361" spans="1:10" x14ac:dyDescent="0.2">
      <c r="A1361" s="19">
        <v>1381</v>
      </c>
      <c r="B1361" s="17">
        <v>8</v>
      </c>
      <c r="C1361" s="16">
        <v>4</v>
      </c>
      <c r="D1361" s="16">
        <v>2011</v>
      </c>
      <c r="E1361" s="25">
        <v>40641</v>
      </c>
      <c r="F1361" s="24" t="s">
        <v>1357</v>
      </c>
      <c r="G1361" s="23">
        <v>43666064.933794565</v>
      </c>
      <c r="H1361" s="23">
        <v>36063144.762892053</v>
      </c>
      <c r="I1361" s="23">
        <v>52167785.552261837</v>
      </c>
      <c r="J1361" s="23">
        <f t="shared" si="21"/>
        <v>8501720.6184672713</v>
      </c>
    </row>
    <row r="1362" spans="1:10" x14ac:dyDescent="0.2">
      <c r="A1362" s="19">
        <v>1382</v>
      </c>
      <c r="B1362" s="17">
        <v>21</v>
      </c>
      <c r="C1362" s="16">
        <v>3</v>
      </c>
      <c r="D1362" s="16">
        <v>2008</v>
      </c>
      <c r="E1362" s="25">
        <v>39528</v>
      </c>
      <c r="F1362" s="24" t="s">
        <v>1358</v>
      </c>
      <c r="G1362" s="23">
        <v>45992844.029822789</v>
      </c>
      <c r="H1362" s="23">
        <v>37785540.594095387</v>
      </c>
      <c r="I1362" s="23">
        <v>57130313.614593871</v>
      </c>
      <c r="J1362" s="23">
        <f t="shared" si="21"/>
        <v>11137469.584771082</v>
      </c>
    </row>
    <row r="1363" spans="1:10" x14ac:dyDescent="0.2">
      <c r="A1363" s="19">
        <v>1383</v>
      </c>
      <c r="B1363" s="17">
        <v>21</v>
      </c>
      <c r="C1363" s="16">
        <v>12</v>
      </c>
      <c r="D1363" s="16">
        <v>2016</v>
      </c>
      <c r="E1363" s="25">
        <v>42725</v>
      </c>
      <c r="F1363" s="24" t="s">
        <v>1359</v>
      </c>
      <c r="G1363" s="23">
        <v>40677126.478677236</v>
      </c>
      <c r="H1363" s="23">
        <v>32426138.483544026</v>
      </c>
      <c r="I1363" s="23">
        <v>49894995.533214331</v>
      </c>
      <c r="J1363" s="23">
        <f t="shared" si="21"/>
        <v>9217869.0545370951</v>
      </c>
    </row>
    <row r="1364" spans="1:10" x14ac:dyDescent="0.2">
      <c r="A1364" s="19">
        <v>1384</v>
      </c>
      <c r="B1364" s="17">
        <v>25</v>
      </c>
      <c r="C1364" s="16">
        <v>12</v>
      </c>
      <c r="D1364" s="16">
        <v>2011</v>
      </c>
      <c r="E1364" s="25">
        <v>40902</v>
      </c>
      <c r="F1364" s="24" t="s">
        <v>1360</v>
      </c>
      <c r="G1364" s="23">
        <v>43517848.913467333</v>
      </c>
      <c r="H1364" s="23">
        <v>34648781.839302175</v>
      </c>
      <c r="I1364" s="23">
        <v>60106723.453680567</v>
      </c>
      <c r="J1364" s="23">
        <f t="shared" si="21"/>
        <v>16588874.540213235</v>
      </c>
    </row>
    <row r="1365" spans="1:10" x14ac:dyDescent="0.2">
      <c r="A1365" s="19">
        <v>1385</v>
      </c>
      <c r="B1365" s="17">
        <v>1</v>
      </c>
      <c r="C1365" s="16">
        <v>7</v>
      </c>
      <c r="D1365" s="16">
        <v>1994</v>
      </c>
      <c r="E1365" s="25">
        <v>34516</v>
      </c>
      <c r="F1365" s="24" t="s">
        <v>1361</v>
      </c>
      <c r="G1365" s="23">
        <v>66177628.032345012</v>
      </c>
      <c r="H1365" s="23">
        <v>52670112.37466307</v>
      </c>
      <c r="I1365" s="23">
        <v>52670112.37466307</v>
      </c>
      <c r="J1365" s="23">
        <f t="shared" si="21"/>
        <v>-13507515.657681942</v>
      </c>
    </row>
    <row r="1366" spans="1:10" x14ac:dyDescent="0.2">
      <c r="A1366" s="19">
        <v>1386</v>
      </c>
      <c r="B1366" s="17">
        <v>10</v>
      </c>
      <c r="C1366" s="16">
        <v>11</v>
      </c>
      <c r="D1366" s="16">
        <v>2010</v>
      </c>
      <c r="E1366" s="25">
        <v>40492</v>
      </c>
      <c r="F1366" s="24" t="s">
        <v>1362</v>
      </c>
      <c r="G1366" s="23">
        <v>44884028.098335035</v>
      </c>
      <c r="H1366" s="23">
        <v>34798286.26165089</v>
      </c>
      <c r="I1366" s="23">
        <v>67096090.050547749</v>
      </c>
      <c r="J1366" s="23">
        <f t="shared" si="21"/>
        <v>22212061.952212714</v>
      </c>
    </row>
    <row r="1367" spans="1:10" x14ac:dyDescent="0.2">
      <c r="A1367" s="19">
        <v>1387</v>
      </c>
      <c r="B1367" s="17">
        <v>9</v>
      </c>
      <c r="C1367" s="16">
        <v>11</v>
      </c>
      <c r="D1367" s="16">
        <v>2005</v>
      </c>
      <c r="E1367" s="25">
        <v>38665</v>
      </c>
      <c r="F1367" s="24" t="s">
        <v>1363</v>
      </c>
      <c r="G1367" s="23">
        <v>49700202.429149799</v>
      </c>
      <c r="H1367" s="23">
        <v>38495105.415738866</v>
      </c>
      <c r="I1367" s="23">
        <v>57983927.756300606</v>
      </c>
      <c r="J1367" s="23">
        <f t="shared" si="21"/>
        <v>8283725.3271508068</v>
      </c>
    </row>
    <row r="1368" spans="1:10" x14ac:dyDescent="0.2">
      <c r="A1368" s="19">
        <v>1388</v>
      </c>
      <c r="B1368" s="17">
        <v>25</v>
      </c>
      <c r="C1368" s="16">
        <v>8</v>
      </c>
      <c r="D1368" s="16">
        <v>2000</v>
      </c>
      <c r="E1368" s="25">
        <v>36763</v>
      </c>
      <c r="F1368" s="24" t="s">
        <v>1364</v>
      </c>
      <c r="G1368" s="23">
        <v>56833101.851851851</v>
      </c>
      <c r="H1368" s="23">
        <v>42907720.257494211</v>
      </c>
      <c r="I1368" s="23">
        <v>42907720.257494211</v>
      </c>
      <c r="J1368" s="23">
        <f t="shared" si="21"/>
        <v>-13925381.59435764</v>
      </c>
    </row>
    <row r="1369" spans="1:10" x14ac:dyDescent="0.2">
      <c r="A1369" s="19">
        <v>1389</v>
      </c>
      <c r="B1369" s="17">
        <v>25</v>
      </c>
      <c r="C1369" s="16">
        <v>12</v>
      </c>
      <c r="D1369" s="16">
        <v>2013</v>
      </c>
      <c r="E1369" s="25">
        <v>41633</v>
      </c>
      <c r="F1369" s="24" t="s">
        <v>1365</v>
      </c>
      <c r="G1369" s="23">
        <v>42140322.421465017</v>
      </c>
      <c r="H1369" s="23">
        <v>31402188.672510933</v>
      </c>
      <c r="I1369" s="23">
        <v>73542511.093975946</v>
      </c>
      <c r="J1369" s="23">
        <f t="shared" si="21"/>
        <v>31402188.672510929</v>
      </c>
    </row>
    <row r="1370" spans="1:10" x14ac:dyDescent="0.2">
      <c r="A1370" s="19">
        <v>1390</v>
      </c>
      <c r="B1370" s="17">
        <v>11</v>
      </c>
      <c r="C1370" s="16">
        <v>8</v>
      </c>
      <c r="D1370" s="16">
        <v>2000</v>
      </c>
      <c r="E1370" s="25">
        <v>36749</v>
      </c>
      <c r="F1370" s="24" t="s">
        <v>1366</v>
      </c>
      <c r="G1370" s="23">
        <v>56833101.851851851</v>
      </c>
      <c r="H1370" s="23">
        <v>41735641.252210647</v>
      </c>
      <c r="I1370" s="23">
        <v>57452147.88880787</v>
      </c>
      <c r="J1370" s="23">
        <f t="shared" si="21"/>
        <v>619046.0369560197</v>
      </c>
    </row>
    <row r="1371" spans="1:10" x14ac:dyDescent="0.2">
      <c r="A1371" s="19">
        <v>1391</v>
      </c>
      <c r="B1371" s="17">
        <v>23</v>
      </c>
      <c r="C1371" s="16">
        <v>11</v>
      </c>
      <c r="D1371" s="16">
        <v>2005</v>
      </c>
      <c r="E1371" s="25">
        <v>38679</v>
      </c>
      <c r="F1371" s="24" t="s">
        <v>1367</v>
      </c>
      <c r="G1371" s="23">
        <v>49700202.429149799</v>
      </c>
      <c r="H1371" s="23">
        <v>36128999.301077932</v>
      </c>
      <c r="I1371" s="23">
        <v>39350905.626417004</v>
      </c>
      <c r="J1371" s="23">
        <f t="shared" si="21"/>
        <v>-10349296.802732795</v>
      </c>
    </row>
    <row r="1372" spans="1:10" x14ac:dyDescent="0.2">
      <c r="A1372" s="19">
        <v>1392</v>
      </c>
      <c r="B1372" s="17">
        <v>2</v>
      </c>
      <c r="C1372" s="16">
        <v>4</v>
      </c>
      <c r="D1372" s="16">
        <v>1999</v>
      </c>
      <c r="E1372" s="25">
        <v>36252</v>
      </c>
      <c r="F1372" s="24" t="s">
        <v>1368</v>
      </c>
      <c r="G1372" s="23">
        <v>59090012.033694349</v>
      </c>
      <c r="H1372" s="23">
        <v>42166809.857280388</v>
      </c>
      <c r="I1372" s="23">
        <v>42166809.857280388</v>
      </c>
      <c r="J1372" s="23">
        <f t="shared" si="21"/>
        <v>-16923202.176413961</v>
      </c>
    </row>
    <row r="1373" spans="1:10" x14ac:dyDescent="0.2">
      <c r="A1373" s="19">
        <v>1393</v>
      </c>
      <c r="B1373" s="17">
        <v>11</v>
      </c>
      <c r="C1373" s="16">
        <v>8</v>
      </c>
      <c r="D1373" s="16">
        <v>2017</v>
      </c>
      <c r="E1373" s="25">
        <v>42958</v>
      </c>
      <c r="F1373" s="24" t="s">
        <v>1369</v>
      </c>
      <c r="G1373" s="23">
        <v>40000000</v>
      </c>
      <c r="H1373" s="23">
        <v>28370522</v>
      </c>
      <c r="I1373" s="23">
        <v>41100475</v>
      </c>
      <c r="J1373" s="23">
        <f t="shared" si="21"/>
        <v>1100475</v>
      </c>
    </row>
    <row r="1374" spans="1:10" x14ac:dyDescent="0.2">
      <c r="A1374" s="19">
        <v>1394</v>
      </c>
      <c r="B1374" s="17">
        <v>23</v>
      </c>
      <c r="C1374" s="16">
        <v>8</v>
      </c>
      <c r="D1374" s="16">
        <v>1996</v>
      </c>
      <c r="E1374" s="25">
        <v>35300</v>
      </c>
      <c r="F1374" s="24" t="s">
        <v>1370</v>
      </c>
      <c r="G1374" s="23">
        <v>62433312.142403051</v>
      </c>
      <c r="H1374" s="23">
        <v>43208084.981106162</v>
      </c>
      <c r="I1374" s="23">
        <v>43208084.981106162</v>
      </c>
      <c r="J1374" s="23">
        <f t="shared" si="21"/>
        <v>-19225227.161296889</v>
      </c>
    </row>
    <row r="1375" spans="1:10" x14ac:dyDescent="0.2">
      <c r="A1375" s="19">
        <v>1395</v>
      </c>
      <c r="B1375" s="17">
        <v>7</v>
      </c>
      <c r="C1375" s="16">
        <v>9</v>
      </c>
      <c r="D1375" s="16">
        <v>2001</v>
      </c>
      <c r="E1375" s="25">
        <v>37141</v>
      </c>
      <c r="F1375" s="24" t="s">
        <v>1371</v>
      </c>
      <c r="G1375" s="23">
        <v>55079977.565900169</v>
      </c>
      <c r="H1375" s="23">
        <v>37253088.081800334</v>
      </c>
      <c r="I1375" s="23">
        <v>37253088.081800334</v>
      </c>
      <c r="J1375" s="23">
        <f t="shared" si="21"/>
        <v>-17826889.484099835</v>
      </c>
    </row>
    <row r="1376" spans="1:10" x14ac:dyDescent="0.2">
      <c r="A1376" s="19">
        <v>1396</v>
      </c>
      <c r="B1376" s="17">
        <v>27</v>
      </c>
      <c r="C1376" s="16">
        <v>1</v>
      </c>
      <c r="D1376" s="16">
        <v>2017</v>
      </c>
      <c r="E1376" s="25">
        <v>42762</v>
      </c>
      <c r="F1376" s="24" t="s">
        <v>1372</v>
      </c>
      <c r="G1376" s="23">
        <v>40441444.743224934</v>
      </c>
      <c r="H1376" s="23">
        <v>27140953.204172313</v>
      </c>
      <c r="I1376" s="23">
        <v>310745900.15283376</v>
      </c>
      <c r="J1376" s="23">
        <f t="shared" si="21"/>
        <v>270304455.40960884</v>
      </c>
    </row>
    <row r="1377" spans="1:10" x14ac:dyDescent="0.2">
      <c r="A1377" s="19">
        <v>1397</v>
      </c>
      <c r="B1377" s="17">
        <v>29</v>
      </c>
      <c r="C1377" s="16">
        <v>2</v>
      </c>
      <c r="D1377" s="16">
        <v>2008</v>
      </c>
      <c r="E1377" s="25">
        <v>39507</v>
      </c>
      <c r="F1377" s="24" t="s">
        <v>1373</v>
      </c>
      <c r="G1377" s="23">
        <v>46391519.79517509</v>
      </c>
      <c r="H1377" s="23">
        <v>31099665.211806722</v>
      </c>
      <c r="I1377" s="23">
        <v>90776571.565569013</v>
      </c>
      <c r="J1377" s="23">
        <f t="shared" si="21"/>
        <v>44385051.770393923</v>
      </c>
    </row>
    <row r="1378" spans="1:10" x14ac:dyDescent="0.2">
      <c r="A1378" s="19">
        <v>1398</v>
      </c>
      <c r="B1378" s="17">
        <v>30</v>
      </c>
      <c r="C1378" s="16">
        <v>6</v>
      </c>
      <c r="D1378" s="16">
        <v>2017</v>
      </c>
      <c r="E1378" s="25">
        <v>42916</v>
      </c>
      <c r="F1378" s="24" t="s">
        <v>1374</v>
      </c>
      <c r="G1378" s="23">
        <v>40092098.548713028</v>
      </c>
      <c r="H1378" s="23">
        <v>25643411.392198566</v>
      </c>
      <c r="I1378" s="23">
        <v>31264563.159016963</v>
      </c>
      <c r="J1378" s="23">
        <f t="shared" si="21"/>
        <v>-8827535.3896960653</v>
      </c>
    </row>
    <row r="1379" spans="1:10" x14ac:dyDescent="0.2">
      <c r="A1379" s="19">
        <v>1399</v>
      </c>
      <c r="B1379" s="17">
        <v>16</v>
      </c>
      <c r="C1379" s="16">
        <v>2</v>
      </c>
      <c r="D1379" s="16">
        <v>2001</v>
      </c>
      <c r="E1379" s="25">
        <v>36938</v>
      </c>
      <c r="F1379" s="24" t="s">
        <v>1375</v>
      </c>
      <c r="G1379" s="23">
        <v>55863253.697383389</v>
      </c>
      <c r="H1379" s="23">
        <v>35316892.835364051</v>
      </c>
      <c r="I1379" s="23">
        <v>91831128.010989755</v>
      </c>
      <c r="J1379" s="23">
        <f t="shared" si="21"/>
        <v>35967874.313606367</v>
      </c>
    </row>
    <row r="1380" spans="1:10" x14ac:dyDescent="0.2">
      <c r="A1380" s="19">
        <v>1400</v>
      </c>
      <c r="B1380" s="17">
        <v>5</v>
      </c>
      <c r="C1380" s="16">
        <v>4</v>
      </c>
      <c r="D1380" s="16">
        <v>2007</v>
      </c>
      <c r="E1380" s="25">
        <v>39177</v>
      </c>
      <c r="F1380" s="24" t="s">
        <v>1376</v>
      </c>
      <c r="G1380" s="23">
        <v>47515361.466185421</v>
      </c>
      <c r="H1380" s="23">
        <v>29847028.512168214</v>
      </c>
      <c r="I1380" s="23">
        <v>73917526.272055194</v>
      </c>
      <c r="J1380" s="23">
        <f t="shared" si="21"/>
        <v>26402164.805869773</v>
      </c>
    </row>
    <row r="1381" spans="1:10" x14ac:dyDescent="0.2">
      <c r="A1381" s="19">
        <v>1401</v>
      </c>
      <c r="B1381" s="17">
        <v>7</v>
      </c>
      <c r="C1381" s="16">
        <v>1</v>
      </c>
      <c r="D1381" s="16">
        <v>2011</v>
      </c>
      <c r="E1381" s="25">
        <v>40550</v>
      </c>
      <c r="F1381" s="24" t="s">
        <v>1377</v>
      </c>
      <c r="G1381" s="23">
        <v>44594615.457967609</v>
      </c>
      <c r="H1381" s="23">
        <v>27679017.138682157</v>
      </c>
      <c r="I1381" s="23">
        <v>101593892.12480077</v>
      </c>
      <c r="J1381" s="23">
        <f t="shared" si="21"/>
        <v>56999276.666833162</v>
      </c>
    </row>
    <row r="1382" spans="1:10" x14ac:dyDescent="0.2">
      <c r="A1382" s="19">
        <v>1402</v>
      </c>
      <c r="B1382" s="17">
        <v>3</v>
      </c>
      <c r="C1382" s="16">
        <v>6</v>
      </c>
      <c r="D1382" s="16">
        <v>1994</v>
      </c>
      <c r="E1382" s="25">
        <v>34488</v>
      </c>
      <c r="F1382" s="24" t="s">
        <v>1378</v>
      </c>
      <c r="G1382" s="23">
        <v>66356486.486486495</v>
      </c>
      <c r="H1382" s="23">
        <v>40100716.14581757</v>
      </c>
      <c r="I1382" s="23">
        <v>40100716.14581757</v>
      </c>
      <c r="J1382" s="23">
        <f t="shared" si="21"/>
        <v>-26255770.340668924</v>
      </c>
    </row>
    <row r="1383" spans="1:10" x14ac:dyDescent="0.2">
      <c r="A1383" s="19">
        <v>1403</v>
      </c>
      <c r="B1383" s="17">
        <v>15</v>
      </c>
      <c r="C1383" s="16">
        <v>5</v>
      </c>
      <c r="D1383" s="16">
        <v>1998</v>
      </c>
      <c r="E1383" s="25">
        <v>35930</v>
      </c>
      <c r="F1383" s="24" t="s">
        <v>1379</v>
      </c>
      <c r="G1383" s="23">
        <v>60324078.624078624</v>
      </c>
      <c r="H1383" s="23">
        <v>34343252.011670761</v>
      </c>
      <c r="I1383" s="23">
        <v>57568022.281941034</v>
      </c>
      <c r="J1383" s="23">
        <f t="shared" si="21"/>
        <v>-2756056.3421375901</v>
      </c>
    </row>
    <row r="1384" spans="1:10" x14ac:dyDescent="0.2">
      <c r="A1384" s="19">
        <v>1404</v>
      </c>
      <c r="B1384" s="17">
        <v>6</v>
      </c>
      <c r="C1384" s="16">
        <v>9</v>
      </c>
      <c r="D1384" s="16">
        <v>2002</v>
      </c>
      <c r="E1384" s="25">
        <v>37505</v>
      </c>
      <c r="F1384" s="24" t="s">
        <v>1380</v>
      </c>
      <c r="G1384" s="23">
        <v>54258342.541436464</v>
      </c>
      <c r="H1384" s="23">
        <v>30430676.115386743</v>
      </c>
      <c r="I1384" s="23">
        <v>30430676.115386743</v>
      </c>
      <c r="J1384" s="23">
        <f t="shared" si="21"/>
        <v>-23827666.42604972</v>
      </c>
    </row>
    <row r="1385" spans="1:10" x14ac:dyDescent="0.2">
      <c r="A1385" s="19">
        <v>1405</v>
      </c>
      <c r="B1385" s="17">
        <v>15</v>
      </c>
      <c r="C1385" s="16">
        <v>1</v>
      </c>
      <c r="D1385" s="16">
        <v>1999</v>
      </c>
      <c r="E1385" s="25">
        <v>36175</v>
      </c>
      <c r="F1385" s="24" t="s">
        <v>1381</v>
      </c>
      <c r="G1385" s="23">
        <v>59773341.448569693</v>
      </c>
      <c r="H1385" s="23">
        <v>33420968.283791844</v>
      </c>
      <c r="I1385" s="23">
        <v>33420968.283791844</v>
      </c>
      <c r="J1385" s="23">
        <f t="shared" si="21"/>
        <v>-26352373.164777849</v>
      </c>
    </row>
    <row r="1386" spans="1:10" x14ac:dyDescent="0.2">
      <c r="A1386" s="19">
        <v>1406</v>
      </c>
      <c r="B1386" s="17">
        <v>16</v>
      </c>
      <c r="C1386" s="16">
        <v>1</v>
      </c>
      <c r="D1386" s="16">
        <v>2004</v>
      </c>
      <c r="E1386" s="25">
        <v>38002</v>
      </c>
      <c r="F1386" s="24" t="s">
        <v>1382</v>
      </c>
      <c r="G1386" s="23">
        <v>53027861.771058314</v>
      </c>
      <c r="H1386" s="23">
        <v>28073376.895885531</v>
      </c>
      <c r="I1386" s="23">
        <v>61215790.502796978</v>
      </c>
      <c r="J1386" s="23">
        <f t="shared" si="21"/>
        <v>8187928.7317386642</v>
      </c>
    </row>
    <row r="1387" spans="1:10" x14ac:dyDescent="0.2">
      <c r="A1387" s="19">
        <v>1407</v>
      </c>
      <c r="B1387" s="17">
        <v>13</v>
      </c>
      <c r="C1387" s="16">
        <v>11</v>
      </c>
      <c r="D1387" s="16">
        <v>2009</v>
      </c>
      <c r="E1387" s="25">
        <v>40130</v>
      </c>
      <c r="F1387" s="24" t="s">
        <v>1383</v>
      </c>
      <c r="G1387" s="23">
        <v>45397124.763093419</v>
      </c>
      <c r="H1387" s="23">
        <v>23836803.355803631</v>
      </c>
      <c r="I1387" s="23">
        <v>53438163.122155964</v>
      </c>
      <c r="J1387" s="23">
        <f t="shared" si="21"/>
        <v>8041038.359062545</v>
      </c>
    </row>
    <row r="1388" spans="1:10" x14ac:dyDescent="0.2">
      <c r="A1388" s="19">
        <v>1408</v>
      </c>
      <c r="B1388" s="17">
        <v>22</v>
      </c>
      <c r="C1388" s="16">
        <v>9</v>
      </c>
      <c r="D1388" s="16">
        <v>1995</v>
      </c>
      <c r="E1388" s="25">
        <v>34964</v>
      </c>
      <c r="F1388" s="24" t="s">
        <v>1384</v>
      </c>
      <c r="G1388" s="23">
        <v>64104177.545691907</v>
      </c>
      <c r="H1388" s="23">
        <v>32614208.690117497</v>
      </c>
      <c r="I1388" s="23">
        <v>60499525.922493473</v>
      </c>
      <c r="J1388" s="23">
        <f t="shared" si="21"/>
        <v>-3604651.6231984347</v>
      </c>
    </row>
    <row r="1389" spans="1:10" x14ac:dyDescent="0.2">
      <c r="A1389" s="19">
        <v>1409</v>
      </c>
      <c r="B1389" s="17">
        <v>16</v>
      </c>
      <c r="C1389" s="16">
        <v>2</v>
      </c>
      <c r="D1389" s="16">
        <v>1996</v>
      </c>
      <c r="E1389" s="25">
        <v>35111</v>
      </c>
      <c r="F1389" s="24" t="s">
        <v>1385</v>
      </c>
      <c r="G1389" s="23">
        <v>63400645.577792123</v>
      </c>
      <c r="H1389" s="23">
        <v>32141044.451549385</v>
      </c>
      <c r="I1389" s="23">
        <v>32141044.451549385</v>
      </c>
      <c r="J1389" s="23">
        <f t="shared" si="21"/>
        <v>-31259601.126242738</v>
      </c>
    </row>
    <row r="1390" spans="1:10" x14ac:dyDescent="0.2">
      <c r="A1390" s="19">
        <v>1410</v>
      </c>
      <c r="B1390" s="17">
        <v>3</v>
      </c>
      <c r="C1390" s="16">
        <v>2</v>
      </c>
      <c r="D1390" s="16">
        <v>2012</v>
      </c>
      <c r="E1390" s="25">
        <v>40942</v>
      </c>
      <c r="F1390" s="24" t="s">
        <v>1386</v>
      </c>
      <c r="G1390" s="23">
        <v>43137268.682218887</v>
      </c>
      <c r="H1390" s="23">
        <v>21738271.650202271</v>
      </c>
      <c r="I1390" s="23">
        <v>27250545.960125271</v>
      </c>
      <c r="J1390" s="23">
        <f t="shared" si="21"/>
        <v>-15886722.722093616</v>
      </c>
    </row>
    <row r="1391" spans="1:10" x14ac:dyDescent="0.2">
      <c r="A1391" s="19">
        <v>1411</v>
      </c>
      <c r="B1391" s="17">
        <v>21</v>
      </c>
      <c r="C1391" s="16">
        <v>12</v>
      </c>
      <c r="D1391" s="16">
        <v>2012</v>
      </c>
      <c r="E1391" s="25">
        <v>41264</v>
      </c>
      <c r="F1391" s="24" t="s">
        <v>1387</v>
      </c>
      <c r="G1391" s="23">
        <v>42773158.653490186</v>
      </c>
      <c r="H1391" s="23">
        <v>20338510.758916557</v>
      </c>
      <c r="I1391" s="23">
        <v>181348147.41448861</v>
      </c>
      <c r="J1391" s="23">
        <f t="shared" si="21"/>
        <v>138574988.76099843</v>
      </c>
    </row>
    <row r="1392" spans="1:10" x14ac:dyDescent="0.2">
      <c r="A1392" s="19">
        <v>1412</v>
      </c>
      <c r="B1392" s="17">
        <v>9</v>
      </c>
      <c r="C1392" s="16">
        <v>3</v>
      </c>
      <c r="D1392" s="16">
        <v>2012</v>
      </c>
      <c r="E1392" s="25">
        <v>40977</v>
      </c>
      <c r="F1392" s="24" t="s">
        <v>1388</v>
      </c>
      <c r="G1392" s="23">
        <v>42812129.455255635</v>
      </c>
      <c r="H1392" s="23">
        <v>19747230.639747683</v>
      </c>
      <c r="I1392" s="23">
        <v>22252124.451741997</v>
      </c>
      <c r="J1392" s="23">
        <f t="shared" si="21"/>
        <v>-20560005.003513638</v>
      </c>
    </row>
    <row r="1393" spans="1:10" x14ac:dyDescent="0.2">
      <c r="A1393" s="19">
        <v>1413</v>
      </c>
      <c r="B1393" s="17">
        <v>20</v>
      </c>
      <c r="C1393" s="16">
        <v>10</v>
      </c>
      <c r="D1393" s="16">
        <v>2006</v>
      </c>
      <c r="E1393" s="25">
        <v>39010</v>
      </c>
      <c r="F1393" s="24" t="s">
        <v>1389</v>
      </c>
      <c r="G1393" s="23">
        <v>48665807.730426162</v>
      </c>
      <c r="H1393" s="23">
        <v>19420663.614712588</v>
      </c>
      <c r="I1393" s="23">
        <v>74048032.792115957</v>
      </c>
      <c r="J1393" s="23">
        <f t="shared" si="21"/>
        <v>25382225.061689794</v>
      </c>
    </row>
    <row r="1394" spans="1:10" x14ac:dyDescent="0.2">
      <c r="A1394" s="19">
        <v>1415</v>
      </c>
      <c r="B1394" s="17">
        <v>6</v>
      </c>
      <c r="C1394" s="16">
        <v>10</v>
      </c>
      <c r="D1394" s="16">
        <v>2000</v>
      </c>
      <c r="E1394" s="25">
        <v>36805</v>
      </c>
      <c r="F1394" s="24" t="s">
        <v>1390</v>
      </c>
      <c r="G1394" s="23">
        <v>56441149.425287358</v>
      </c>
      <c r="H1394" s="23">
        <v>21119123.893436782</v>
      </c>
      <c r="I1394" s="23">
        <v>27398201.767000001</v>
      </c>
      <c r="J1394" s="23">
        <f t="shared" si="21"/>
        <v>-29042947.658287358</v>
      </c>
    </row>
    <row r="1395" spans="1:10" x14ac:dyDescent="0.2">
      <c r="A1395" s="19">
        <v>1416</v>
      </c>
      <c r="B1395" s="17">
        <v>21</v>
      </c>
      <c r="C1395" s="16">
        <v>4</v>
      </c>
      <c r="D1395" s="16">
        <v>1995</v>
      </c>
      <c r="E1395" s="25">
        <v>34810</v>
      </c>
      <c r="F1395" s="24" t="s">
        <v>1391</v>
      </c>
      <c r="G1395" s="23">
        <v>64652797.893350884</v>
      </c>
      <c r="H1395" s="23">
        <v>24151734.740078997</v>
      </c>
      <c r="I1395" s="23">
        <v>24151734.740078997</v>
      </c>
      <c r="J1395" s="23">
        <f t="shared" si="21"/>
        <v>-40501063.153271884</v>
      </c>
    </row>
    <row r="1396" spans="1:10" x14ac:dyDescent="0.2">
      <c r="A1396" s="19">
        <v>1417</v>
      </c>
      <c r="B1396" s="17">
        <v>26</v>
      </c>
      <c r="C1396" s="16">
        <v>4</v>
      </c>
      <c r="D1396" s="16">
        <v>2002</v>
      </c>
      <c r="E1396" s="25">
        <v>37372</v>
      </c>
      <c r="F1396" s="24" t="s">
        <v>1392</v>
      </c>
      <c r="G1396" s="23">
        <v>54620467.185761958</v>
      </c>
      <c r="H1396" s="23">
        <v>19729717.033876531</v>
      </c>
      <c r="I1396" s="23">
        <v>19729717.033876531</v>
      </c>
      <c r="J1396" s="23">
        <f t="shared" si="21"/>
        <v>-34890750.151885428</v>
      </c>
    </row>
    <row r="1397" spans="1:10" x14ac:dyDescent="0.2">
      <c r="A1397" s="19">
        <v>1418</v>
      </c>
      <c r="B1397" s="17">
        <v>15</v>
      </c>
      <c r="C1397" s="16">
        <v>5</v>
      </c>
      <c r="D1397" s="16">
        <v>1987</v>
      </c>
      <c r="E1397" s="25">
        <v>31912</v>
      </c>
      <c r="F1397" s="24" t="s">
        <v>1393</v>
      </c>
      <c r="G1397" s="23">
        <v>86832537.577365175</v>
      </c>
      <c r="H1397" s="23">
        <v>31205836.109098148</v>
      </c>
      <c r="I1397" s="23">
        <v>31205836.109098148</v>
      </c>
      <c r="J1397" s="23">
        <f t="shared" si="21"/>
        <v>-55626701.468267024</v>
      </c>
    </row>
    <row r="1398" spans="1:10" x14ac:dyDescent="0.2">
      <c r="A1398" s="19">
        <v>1419</v>
      </c>
      <c r="B1398" s="17">
        <v>28</v>
      </c>
      <c r="C1398" s="16">
        <v>2</v>
      </c>
      <c r="D1398" s="16">
        <v>1992</v>
      </c>
      <c r="E1398" s="25">
        <v>33662</v>
      </c>
      <c r="F1398" s="24" t="s">
        <v>1394</v>
      </c>
      <c r="G1398" s="23">
        <v>70856854.256854266</v>
      </c>
      <c r="H1398" s="23">
        <v>25434126.292402599</v>
      </c>
      <c r="I1398" s="23">
        <v>25434126.292402599</v>
      </c>
      <c r="J1398" s="23">
        <f t="shared" si="21"/>
        <v>-45422727.964451671</v>
      </c>
    </row>
    <row r="1399" spans="1:10" x14ac:dyDescent="0.2">
      <c r="A1399" s="19">
        <v>1420</v>
      </c>
      <c r="B1399" s="17">
        <v>23</v>
      </c>
      <c r="C1399" s="16">
        <v>10</v>
      </c>
      <c r="D1399" s="16">
        <v>2009</v>
      </c>
      <c r="E1399" s="25">
        <v>40109</v>
      </c>
      <c r="F1399" s="24" t="s">
        <v>1395</v>
      </c>
      <c r="G1399" s="23">
        <v>45429254.731076851</v>
      </c>
      <c r="H1399" s="23">
        <v>16217761.253162917</v>
      </c>
      <c r="I1399" s="23">
        <v>22437596.362994213</v>
      </c>
      <c r="J1399" s="23">
        <f t="shared" si="21"/>
        <v>-22991658.368082639</v>
      </c>
    </row>
    <row r="1400" spans="1:10" x14ac:dyDescent="0.2">
      <c r="A1400" s="19">
        <v>1421</v>
      </c>
      <c r="B1400" s="17">
        <v>23</v>
      </c>
      <c r="C1400" s="16">
        <v>10</v>
      </c>
      <c r="D1400" s="16">
        <v>2009</v>
      </c>
      <c r="E1400" s="25">
        <v>40109</v>
      </c>
      <c r="F1400" s="24" t="s">
        <v>1396</v>
      </c>
      <c r="G1400" s="23">
        <v>45429254.731076851</v>
      </c>
      <c r="H1400" s="23">
        <v>15953158.558981759</v>
      </c>
      <c r="I1400" s="23">
        <v>45149815.978031889</v>
      </c>
      <c r="J1400" s="23">
        <f t="shared" si="21"/>
        <v>-279438.75304496288</v>
      </c>
    </row>
    <row r="1401" spans="1:10" x14ac:dyDescent="0.2">
      <c r="A1401" s="19">
        <v>1422</v>
      </c>
      <c r="B1401" s="17">
        <v>7</v>
      </c>
      <c r="C1401" s="16">
        <v>5</v>
      </c>
      <c r="D1401" s="16">
        <v>2004</v>
      </c>
      <c r="E1401" s="25">
        <v>38114</v>
      </c>
      <c r="F1401" s="24" t="s">
        <v>1397</v>
      </c>
      <c r="G1401" s="23">
        <v>51934214.701216295</v>
      </c>
      <c r="H1401" s="23">
        <v>18200818.143395033</v>
      </c>
      <c r="I1401" s="23">
        <v>27545754.271591753</v>
      </c>
      <c r="J1401" s="23">
        <f t="shared" si="21"/>
        <v>-24388460.429624543</v>
      </c>
    </row>
    <row r="1402" spans="1:10" x14ac:dyDescent="0.2">
      <c r="A1402" s="19">
        <v>1423</v>
      </c>
      <c r="B1402" s="17">
        <v>12</v>
      </c>
      <c r="C1402" s="16">
        <v>3</v>
      </c>
      <c r="D1402" s="16">
        <v>1999</v>
      </c>
      <c r="E1402" s="25">
        <v>36231</v>
      </c>
      <c r="F1402" s="24" t="s">
        <v>1398</v>
      </c>
      <c r="G1402" s="23">
        <v>59519757.575757578</v>
      </c>
      <c r="H1402" s="23">
        <v>20100767.00948485</v>
      </c>
      <c r="I1402" s="23">
        <v>20100767.00948485</v>
      </c>
      <c r="J1402" s="23">
        <f t="shared" si="21"/>
        <v>-39418990.566272728</v>
      </c>
    </row>
    <row r="1403" spans="1:10" x14ac:dyDescent="0.2">
      <c r="A1403" s="19">
        <v>1424</v>
      </c>
      <c r="B1403" s="17">
        <v>5</v>
      </c>
      <c r="C1403" s="16">
        <v>11</v>
      </c>
      <c r="D1403" s="16">
        <v>2004</v>
      </c>
      <c r="E1403" s="25">
        <v>38296</v>
      </c>
      <c r="F1403" s="24" t="s">
        <v>1399</v>
      </c>
      <c r="G1403" s="23">
        <v>51417591.623036653</v>
      </c>
      <c r="H1403" s="23">
        <v>17219673.02272775</v>
      </c>
      <c r="I1403" s="23">
        <v>45242260.457282722</v>
      </c>
      <c r="J1403" s="23">
        <f t="shared" si="21"/>
        <v>-6175331.1657539308</v>
      </c>
    </row>
    <row r="1404" spans="1:10" x14ac:dyDescent="0.2">
      <c r="A1404" s="19">
        <v>1425</v>
      </c>
      <c r="B1404" s="17">
        <v>30</v>
      </c>
      <c r="C1404" s="16">
        <v>8</v>
      </c>
      <c r="D1404" s="16">
        <v>2002</v>
      </c>
      <c r="E1404" s="25">
        <v>37498</v>
      </c>
      <c r="F1404" s="24" t="s">
        <v>1400</v>
      </c>
      <c r="G1404" s="23">
        <v>54348422.800221369</v>
      </c>
      <c r="H1404" s="23">
        <v>17945880.458976205</v>
      </c>
      <c r="I1404" s="23">
        <v>17945880.458976205</v>
      </c>
      <c r="J1404" s="23">
        <f t="shared" si="21"/>
        <v>-36402542.34124516</v>
      </c>
    </row>
    <row r="1405" spans="1:10" x14ac:dyDescent="0.2">
      <c r="A1405" s="19">
        <v>1426</v>
      </c>
      <c r="B1405" s="17">
        <v>7</v>
      </c>
      <c r="C1405" s="16">
        <v>11</v>
      </c>
      <c r="D1405" s="16">
        <v>2008</v>
      </c>
      <c r="E1405" s="25">
        <v>39759</v>
      </c>
      <c r="F1405" s="24" t="s">
        <v>1401</v>
      </c>
      <c r="G1405" s="23">
        <v>46231658.232317284</v>
      </c>
      <c r="H1405" s="23">
        <v>13964724.283530656</v>
      </c>
      <c r="I1405" s="23">
        <v>14269266.085804399</v>
      </c>
      <c r="J1405" s="23">
        <f t="shared" si="21"/>
        <v>-31962392.146512885</v>
      </c>
    </row>
    <row r="1406" spans="1:10" x14ac:dyDescent="0.2">
      <c r="A1406" s="19">
        <v>1427</v>
      </c>
      <c r="B1406" s="17">
        <v>20</v>
      </c>
      <c r="C1406" s="16">
        <v>3</v>
      </c>
      <c r="D1406" s="16">
        <v>2015</v>
      </c>
      <c r="E1406" s="25">
        <v>42083</v>
      </c>
      <c r="F1406" s="24" t="s">
        <v>1402</v>
      </c>
      <c r="G1406" s="23">
        <v>41592417.382760391</v>
      </c>
      <c r="H1406" s="23">
        <v>11089317.292259412</v>
      </c>
      <c r="I1406" s="23">
        <v>14187477.193906464</v>
      </c>
      <c r="J1406" s="23">
        <f t="shared" si="21"/>
        <v>-27404940.188853927</v>
      </c>
    </row>
    <row r="1407" spans="1:10" x14ac:dyDescent="0.2">
      <c r="A1407" s="19">
        <v>1428</v>
      </c>
      <c r="B1407" s="17">
        <v>20</v>
      </c>
      <c r="C1407" s="16">
        <v>8</v>
      </c>
      <c r="D1407" s="16">
        <v>1999</v>
      </c>
      <c r="E1407" s="25">
        <v>36392</v>
      </c>
      <c r="F1407" s="24" t="s">
        <v>1403</v>
      </c>
      <c r="G1407" s="23">
        <v>58771753.441053264</v>
      </c>
      <c r="H1407" s="23">
        <v>15350331.277672054</v>
      </c>
      <c r="I1407" s="23">
        <v>15747040.613399163</v>
      </c>
      <c r="J1407" s="23">
        <f t="shared" si="21"/>
        <v>-43024712.827654101</v>
      </c>
    </row>
    <row r="1408" spans="1:10" x14ac:dyDescent="0.2">
      <c r="A1408" s="19">
        <v>1429</v>
      </c>
      <c r="B1408" s="17">
        <v>25</v>
      </c>
      <c r="C1408" s="16">
        <v>9</v>
      </c>
      <c r="D1408" s="16">
        <v>2009</v>
      </c>
      <c r="E1408" s="25">
        <v>40081</v>
      </c>
      <c r="F1408" s="24" t="s">
        <v>1404</v>
      </c>
      <c r="G1408" s="23">
        <v>45473007.700179197</v>
      </c>
      <c r="H1408" s="23">
        <v>11744373.950460484</v>
      </c>
      <c r="I1408" s="23">
        <v>19364033.475586776</v>
      </c>
      <c r="J1408" s="23">
        <f t="shared" si="21"/>
        <v>-26108974.224592421</v>
      </c>
    </row>
    <row r="1409" spans="1:10" x14ac:dyDescent="0.2">
      <c r="A1409" s="19">
        <v>1430</v>
      </c>
      <c r="B1409" s="17">
        <v>26</v>
      </c>
      <c r="C1409" s="16">
        <v>9</v>
      </c>
      <c r="D1409" s="16">
        <v>2003</v>
      </c>
      <c r="E1409" s="25">
        <v>37890</v>
      </c>
      <c r="F1409" s="24" t="s">
        <v>1405</v>
      </c>
      <c r="G1409" s="23">
        <v>53027861.771058314</v>
      </c>
      <c r="H1409" s="23">
        <v>12795623.045356372</v>
      </c>
      <c r="I1409" s="23">
        <v>13350627.229314255</v>
      </c>
      <c r="J1409" s="23">
        <f t="shared" si="21"/>
        <v>-39677234.541744061</v>
      </c>
    </row>
    <row r="1410" spans="1:10" x14ac:dyDescent="0.2">
      <c r="A1410" s="19">
        <v>1431</v>
      </c>
      <c r="B1410" s="17">
        <v>16</v>
      </c>
      <c r="C1410" s="16">
        <v>8</v>
      </c>
      <c r="D1410" s="16">
        <v>2013</v>
      </c>
      <c r="E1410" s="25">
        <v>41502</v>
      </c>
      <c r="F1410" s="24" t="s">
        <v>1406</v>
      </c>
      <c r="G1410" s="23">
        <v>41991132.090799868</v>
      </c>
      <c r="H1410" s="23">
        <v>7756448.6521804202</v>
      </c>
      <c r="I1410" s="23">
        <v>16978687.001145903</v>
      </c>
      <c r="J1410" s="23">
        <f t="shared" si="21"/>
        <v>-25012445.089653965</v>
      </c>
    </row>
    <row r="1411" spans="1:10" x14ac:dyDescent="0.2">
      <c r="A1411" s="19">
        <v>1432</v>
      </c>
      <c r="B1411" s="17">
        <v>1</v>
      </c>
      <c r="C1411" s="16">
        <v>8</v>
      </c>
      <c r="D1411" s="16">
        <v>1980</v>
      </c>
      <c r="E1411" s="25">
        <v>29434</v>
      </c>
      <c r="F1411" s="24" t="s">
        <v>1407</v>
      </c>
      <c r="G1411" s="23">
        <v>117896278.51140457</v>
      </c>
      <c r="H1411" s="23">
        <v>20631848.739495799</v>
      </c>
      <c r="I1411" s="23">
        <v>20631848.739495799</v>
      </c>
      <c r="J1411" s="23">
        <f t="shared" ref="J1411:J1474" si="22">I1411-G1411</f>
        <v>-97264429.771908775</v>
      </c>
    </row>
    <row r="1412" spans="1:10" x14ac:dyDescent="0.2">
      <c r="A1412" s="19">
        <v>1433</v>
      </c>
      <c r="B1412" s="17">
        <v>10</v>
      </c>
      <c r="C1412" s="16">
        <v>7</v>
      </c>
      <c r="D1412" s="16">
        <v>2015</v>
      </c>
      <c r="E1412" s="25">
        <v>42195</v>
      </c>
      <c r="F1412" s="24" t="s">
        <v>1408</v>
      </c>
      <c r="G1412" s="23">
        <v>41150619.725627899</v>
      </c>
      <c r="H1412" s="23">
        <v>6931821.8927820204</v>
      </c>
      <c r="I1412" s="23">
        <v>27505758.353662629</v>
      </c>
      <c r="J1412" s="23">
        <f t="shared" si="22"/>
        <v>-13644861.37196527</v>
      </c>
    </row>
    <row r="1413" spans="1:10" x14ac:dyDescent="0.2">
      <c r="A1413" s="19">
        <v>1434</v>
      </c>
      <c r="B1413" s="17">
        <v>4</v>
      </c>
      <c r="C1413" s="16">
        <v>1</v>
      </c>
      <c r="D1413" s="16">
        <v>2002</v>
      </c>
      <c r="E1413" s="25">
        <v>37260</v>
      </c>
      <c r="F1413" s="24" t="s">
        <v>1409</v>
      </c>
      <c r="G1413" s="23">
        <v>55453190.287972897</v>
      </c>
      <c r="H1413" s="23">
        <v>8476348.6956691146</v>
      </c>
      <c r="I1413" s="23">
        <v>11055434.986070018</v>
      </c>
      <c r="J1413" s="23">
        <f t="shared" si="22"/>
        <v>-44397755.301902875</v>
      </c>
    </row>
    <row r="1414" spans="1:10" x14ac:dyDescent="0.2">
      <c r="A1414" s="19">
        <v>1435</v>
      </c>
      <c r="B1414" s="17">
        <v>25</v>
      </c>
      <c r="C1414" s="16">
        <v>11</v>
      </c>
      <c r="D1414" s="16">
        <v>2015</v>
      </c>
      <c r="E1414" s="25">
        <v>42333</v>
      </c>
      <c r="F1414" s="24" t="s">
        <v>1410</v>
      </c>
      <c r="G1414" s="23">
        <v>41379141.807395421</v>
      </c>
      <c r="H1414" s="23">
        <v>5974192.2188121481</v>
      </c>
      <c r="I1414" s="23">
        <v>34318904.356878012</v>
      </c>
      <c r="J1414" s="23">
        <f t="shared" si="22"/>
        <v>-7060237.4505174085</v>
      </c>
    </row>
    <row r="1415" spans="1:10" x14ac:dyDescent="0.2">
      <c r="A1415" s="19">
        <v>1436</v>
      </c>
      <c r="B1415" s="17">
        <v>27</v>
      </c>
      <c r="C1415" s="16">
        <v>11</v>
      </c>
      <c r="D1415" s="16">
        <v>2002</v>
      </c>
      <c r="E1415" s="25">
        <v>37587</v>
      </c>
      <c r="F1415" s="24" t="s">
        <v>1411</v>
      </c>
      <c r="G1415" s="23">
        <v>54168560.397131823</v>
      </c>
      <c r="H1415" s="23">
        <v>6548935.6171649192</v>
      </c>
      <c r="I1415" s="23">
        <v>17096235.49613348</v>
      </c>
      <c r="J1415" s="23">
        <f t="shared" si="22"/>
        <v>-37072324.900998339</v>
      </c>
    </row>
    <row r="1416" spans="1:10" x14ac:dyDescent="0.2">
      <c r="A1416" s="19">
        <v>1437</v>
      </c>
      <c r="B1416" s="17">
        <v>6</v>
      </c>
      <c r="C1416" s="16">
        <v>4</v>
      </c>
      <c r="D1416" s="16">
        <v>2001</v>
      </c>
      <c r="E1416" s="25">
        <v>36987</v>
      </c>
      <c r="F1416" s="24" t="s">
        <v>1412</v>
      </c>
      <c r="G1416" s="23">
        <v>55515884.680610508</v>
      </c>
      <c r="H1416" s="23">
        <v>6629994.2432617294</v>
      </c>
      <c r="I1416" s="23">
        <v>22445349.755794231</v>
      </c>
      <c r="J1416" s="23">
        <f t="shared" si="22"/>
        <v>-33070534.924816277</v>
      </c>
    </row>
    <row r="1417" spans="1:10" x14ac:dyDescent="0.2">
      <c r="A1417" s="19">
        <v>1438</v>
      </c>
      <c r="B1417" s="17">
        <v>27</v>
      </c>
      <c r="C1417" s="16">
        <v>6</v>
      </c>
      <c r="D1417" s="16">
        <v>2014</v>
      </c>
      <c r="E1417" s="25">
        <v>41817</v>
      </c>
      <c r="F1417" s="24" t="s">
        <v>1413</v>
      </c>
      <c r="G1417" s="23">
        <v>41204314.790029503</v>
      </c>
      <c r="H1417" s="23">
        <v>4700412.0828008382</v>
      </c>
      <c r="I1417" s="23">
        <v>90721476.476003081</v>
      </c>
      <c r="J1417" s="23">
        <f t="shared" si="22"/>
        <v>49517161.685973577</v>
      </c>
    </row>
    <row r="1418" spans="1:10" x14ac:dyDescent="0.2">
      <c r="A1418" s="19">
        <v>1439</v>
      </c>
      <c r="B1418" s="17">
        <v>20</v>
      </c>
      <c r="C1418" s="16">
        <v>7</v>
      </c>
      <c r="D1418" s="16">
        <v>2007</v>
      </c>
      <c r="E1418" s="25">
        <v>39283</v>
      </c>
      <c r="F1418" s="24" t="s">
        <v>1414</v>
      </c>
      <c r="G1418" s="23">
        <v>47147417.894469008</v>
      </c>
      <c r="H1418" s="23">
        <v>4347651.993720565</v>
      </c>
      <c r="I1418" s="23">
        <v>37754013.877118953</v>
      </c>
      <c r="J1418" s="23">
        <f t="shared" si="22"/>
        <v>-9393404.0173500553</v>
      </c>
    </row>
    <row r="1419" spans="1:10" x14ac:dyDescent="0.2">
      <c r="A1419" s="19">
        <v>1440</v>
      </c>
      <c r="B1419" s="17">
        <v>11</v>
      </c>
      <c r="C1419" s="16">
        <v>3</v>
      </c>
      <c r="D1419" s="16">
        <v>1994</v>
      </c>
      <c r="E1419" s="25">
        <v>34404</v>
      </c>
      <c r="F1419" s="24" t="s">
        <v>1415</v>
      </c>
      <c r="G1419" s="23">
        <v>66717119.565217406</v>
      </c>
      <c r="H1419" s="23">
        <v>4697749.2040896751</v>
      </c>
      <c r="I1419" s="23">
        <v>24915756.822900821</v>
      </c>
      <c r="J1419" s="23">
        <f t="shared" si="22"/>
        <v>-41801362.742316589</v>
      </c>
    </row>
    <row r="1420" spans="1:10" x14ac:dyDescent="0.2">
      <c r="A1420" s="19">
        <v>1441</v>
      </c>
      <c r="B1420" s="17">
        <v>11</v>
      </c>
      <c r="C1420" s="16">
        <v>11</v>
      </c>
      <c r="D1420" s="16">
        <v>2016</v>
      </c>
      <c r="E1420" s="25">
        <v>42685</v>
      </c>
      <c r="F1420" s="24" t="s">
        <v>5370</v>
      </c>
      <c r="G1420" s="23">
        <v>40690440.9723517</v>
      </c>
      <c r="H1420" s="23">
        <v>1768484.8937572767</v>
      </c>
      <c r="I1420" s="23">
        <v>26309887.777247433</v>
      </c>
      <c r="J1420" s="23">
        <f t="shared" si="22"/>
        <v>-14380553.195104267</v>
      </c>
    </row>
    <row r="1421" spans="1:10" x14ac:dyDescent="0.2">
      <c r="A1421" s="19">
        <v>1442</v>
      </c>
      <c r="B1421" s="17">
        <v>1</v>
      </c>
      <c r="C1421" s="16">
        <v>7</v>
      </c>
      <c r="D1421" s="16">
        <v>1986</v>
      </c>
      <c r="E1421" s="25">
        <v>31594</v>
      </c>
      <c r="F1421" s="24" t="s">
        <v>1417</v>
      </c>
      <c r="G1421" s="23">
        <v>89687305.936073065</v>
      </c>
      <c r="H1421" s="23">
        <v>3681271.5267123291</v>
      </c>
      <c r="I1421" s="23">
        <v>14219529.974200914</v>
      </c>
      <c r="J1421" s="23">
        <f t="shared" si="22"/>
        <v>-75467775.961872146</v>
      </c>
    </row>
    <row r="1422" spans="1:10" x14ac:dyDescent="0.2">
      <c r="A1422" s="19">
        <v>1443</v>
      </c>
      <c r="B1422" s="17">
        <v>12</v>
      </c>
      <c r="C1422" s="16">
        <v>12</v>
      </c>
      <c r="D1422" s="16">
        <v>2008</v>
      </c>
      <c r="E1422" s="25">
        <v>39794</v>
      </c>
      <c r="F1422" s="24" t="s">
        <v>1418</v>
      </c>
      <c r="G1422" s="23">
        <v>46714804.878512852</v>
      </c>
      <c r="H1422" s="23">
        <v>1069582.1724984304</v>
      </c>
      <c r="I1422" s="23">
        <v>1069582.1724984304</v>
      </c>
      <c r="J1422" s="23">
        <f t="shared" si="22"/>
        <v>-45645222.706014425</v>
      </c>
    </row>
    <row r="1423" spans="1:10" x14ac:dyDescent="0.2">
      <c r="A1423" s="19">
        <v>1444</v>
      </c>
      <c r="B1423" s="17">
        <v>7</v>
      </c>
      <c r="C1423" s="16">
        <v>9</v>
      </c>
      <c r="D1423" s="16">
        <v>2007</v>
      </c>
      <c r="E1423" s="25">
        <v>39332</v>
      </c>
      <c r="F1423" s="24" t="s">
        <v>1419</v>
      </c>
      <c r="G1423" s="23">
        <v>47104225.622332007</v>
      </c>
      <c r="H1423" s="23">
        <v>1032372.7145138856</v>
      </c>
      <c r="I1423" s="23">
        <v>9102364.0341886897</v>
      </c>
      <c r="J1423" s="23">
        <f t="shared" si="22"/>
        <v>-38001861.588143319</v>
      </c>
    </row>
    <row r="1424" spans="1:10" x14ac:dyDescent="0.2">
      <c r="A1424" s="19">
        <v>1445</v>
      </c>
      <c r="B1424" s="17">
        <v>13</v>
      </c>
      <c r="C1424" s="16">
        <v>10</v>
      </c>
      <c r="D1424" s="16">
        <v>2006</v>
      </c>
      <c r="E1424" s="25">
        <v>39003</v>
      </c>
      <c r="F1424" s="24" t="s">
        <v>1420</v>
      </c>
      <c r="G1424" s="23">
        <v>48665807.730426162</v>
      </c>
      <c r="H1424" s="23">
        <v>802024.67784935585</v>
      </c>
      <c r="I1424" s="23">
        <v>25211869.185084242</v>
      </c>
      <c r="J1424" s="23">
        <f t="shared" si="22"/>
        <v>-23453938.54534192</v>
      </c>
    </row>
    <row r="1425" spans="1:10" x14ac:dyDescent="0.2">
      <c r="A1425" s="19">
        <v>1446</v>
      </c>
      <c r="B1425" s="17">
        <v>20</v>
      </c>
      <c r="C1425" s="16">
        <v>11</v>
      </c>
      <c r="D1425" s="16">
        <v>2009</v>
      </c>
      <c r="E1425" s="25">
        <v>40137</v>
      </c>
      <c r="F1425" s="24" t="s">
        <v>1421</v>
      </c>
      <c r="G1425" s="23">
        <v>45397124.763093419</v>
      </c>
      <c r="H1425" s="23">
        <v>711653.27228308597</v>
      </c>
      <c r="I1425" s="23">
        <v>135768099.44248602</v>
      </c>
      <c r="J1425" s="23">
        <f t="shared" si="22"/>
        <v>90370974.679392606</v>
      </c>
    </row>
    <row r="1426" spans="1:10" x14ac:dyDescent="0.2">
      <c r="A1426" s="19">
        <v>1447</v>
      </c>
      <c r="B1426" s="17">
        <v>24</v>
      </c>
      <c r="C1426" s="16">
        <v>9</v>
      </c>
      <c r="D1426" s="16">
        <v>2004</v>
      </c>
      <c r="E1426" s="25">
        <v>38254</v>
      </c>
      <c r="F1426" s="24" t="s">
        <v>1422</v>
      </c>
      <c r="G1426" s="23">
        <v>51715429.173249081</v>
      </c>
      <c r="H1426" s="23">
        <v>599549.89926276996</v>
      </c>
      <c r="I1426" s="23">
        <v>599549.89926276996</v>
      </c>
      <c r="J1426" s="23">
        <f t="shared" si="22"/>
        <v>-51115879.27398631</v>
      </c>
    </row>
    <row r="1427" spans="1:10" x14ac:dyDescent="0.2">
      <c r="A1427" s="19">
        <v>1448</v>
      </c>
      <c r="B1427" s="17">
        <v>2</v>
      </c>
      <c r="C1427" s="16">
        <v>4</v>
      </c>
      <c r="D1427" s="16">
        <v>2010</v>
      </c>
      <c r="E1427" s="25">
        <v>40270</v>
      </c>
      <c r="F1427" s="24" t="s">
        <v>1423</v>
      </c>
      <c r="G1427" s="23">
        <v>45047498.039071783</v>
      </c>
      <c r="H1427" s="23">
        <v>145366.02379718269</v>
      </c>
      <c r="I1427" s="23">
        <v>43808457.596007511</v>
      </c>
      <c r="J1427" s="23">
        <f t="shared" si="22"/>
        <v>-1239040.4430642724</v>
      </c>
    </row>
    <row r="1428" spans="1:10" x14ac:dyDescent="0.2">
      <c r="A1428" s="19">
        <v>1449</v>
      </c>
      <c r="B1428" s="17">
        <v>16</v>
      </c>
      <c r="C1428" s="16">
        <v>3</v>
      </c>
      <c r="D1428" s="16">
        <v>2007</v>
      </c>
      <c r="E1428" s="25">
        <v>39157</v>
      </c>
      <c r="F1428" s="24" t="s">
        <v>1424</v>
      </c>
      <c r="G1428" s="23">
        <v>47824028.984378047</v>
      </c>
      <c r="H1428" s="23">
        <v>94599.516133273602</v>
      </c>
      <c r="I1428" s="23">
        <v>94599.516133273602</v>
      </c>
      <c r="J1428" s="23">
        <f t="shared" si="22"/>
        <v>-47729429.468244776</v>
      </c>
    </row>
    <row r="1429" spans="1:10" x14ac:dyDescent="0.2">
      <c r="A1429" s="19">
        <v>1450</v>
      </c>
      <c r="B1429" s="17">
        <v>16</v>
      </c>
      <c r="C1429" s="16">
        <v>4</v>
      </c>
      <c r="D1429" s="16">
        <v>2013</v>
      </c>
      <c r="E1429" s="25">
        <v>41380</v>
      </c>
      <c r="F1429" s="24" t="s">
        <v>1425</v>
      </c>
      <c r="G1429" s="23">
        <v>42234196.730758481</v>
      </c>
      <c r="H1429" s="23">
        <v>0</v>
      </c>
      <c r="I1429" s="23">
        <v>28508485.073985837</v>
      </c>
      <c r="J1429" s="23">
        <f t="shared" si="22"/>
        <v>-13725711.656772643</v>
      </c>
    </row>
    <row r="1430" spans="1:10" x14ac:dyDescent="0.2">
      <c r="A1430" s="19">
        <v>1451</v>
      </c>
      <c r="B1430" s="17">
        <v>11</v>
      </c>
      <c r="C1430" s="16">
        <v>11</v>
      </c>
      <c r="D1430" s="16">
        <v>2016</v>
      </c>
      <c r="E1430" s="25">
        <v>42685</v>
      </c>
      <c r="F1430" s="24" t="s">
        <v>1426</v>
      </c>
      <c r="G1430" s="23">
        <v>40690440.9723517</v>
      </c>
      <c r="H1430" s="23">
        <v>0</v>
      </c>
      <c r="I1430" s="23">
        <v>1669584.7424519272</v>
      </c>
      <c r="J1430" s="23">
        <f t="shared" si="22"/>
        <v>-39020856.229899772</v>
      </c>
    </row>
    <row r="1431" spans="1:10" x14ac:dyDescent="0.2">
      <c r="A1431" s="19">
        <v>1452</v>
      </c>
      <c r="B1431" s="17">
        <v>31</v>
      </c>
      <c r="C1431" s="16">
        <v>12</v>
      </c>
      <c r="D1431" s="16">
        <v>2014</v>
      </c>
      <c r="E1431" s="25">
        <v>42004</v>
      </c>
      <c r="F1431" s="24" t="s">
        <v>1427</v>
      </c>
      <c r="G1431" s="23">
        <v>41823927.226887889</v>
      </c>
      <c r="H1431" s="23">
        <v>0</v>
      </c>
      <c r="I1431" s="23">
        <v>205031.34724801115</v>
      </c>
      <c r="J1431" s="23">
        <f t="shared" si="22"/>
        <v>-41618895.879639879</v>
      </c>
    </row>
    <row r="1432" spans="1:10" x14ac:dyDescent="0.2">
      <c r="A1432" s="19">
        <v>1453</v>
      </c>
      <c r="B1432" s="17">
        <v>31</v>
      </c>
      <c r="C1432" s="16">
        <v>12</v>
      </c>
      <c r="D1432" s="16">
        <v>2015</v>
      </c>
      <c r="E1432" s="25">
        <v>42369</v>
      </c>
      <c r="F1432" s="24" t="s">
        <v>1428</v>
      </c>
      <c r="G1432" s="23">
        <v>41521023.14765881</v>
      </c>
      <c r="H1432" s="23">
        <v>0</v>
      </c>
      <c r="I1432" s="23">
        <v>0</v>
      </c>
      <c r="J1432" s="23">
        <f t="shared" si="22"/>
        <v>-41521023.14765881</v>
      </c>
    </row>
    <row r="1433" spans="1:10" x14ac:dyDescent="0.2">
      <c r="A1433" s="19">
        <v>1454</v>
      </c>
      <c r="B1433" s="17">
        <v>14</v>
      </c>
      <c r="C1433" s="16">
        <v>8</v>
      </c>
      <c r="D1433" s="16">
        <v>2009</v>
      </c>
      <c r="E1433" s="25">
        <v>40039</v>
      </c>
      <c r="F1433" s="24" t="s">
        <v>1429</v>
      </c>
      <c r="G1433" s="23">
        <v>44363913.933856577</v>
      </c>
      <c r="H1433" s="23">
        <v>72136686.412122279</v>
      </c>
      <c r="I1433" s="23">
        <v>116406513.58481517</v>
      </c>
      <c r="J1433" s="23">
        <f t="shared" si="22"/>
        <v>72042599.650958598</v>
      </c>
    </row>
    <row r="1434" spans="1:10" x14ac:dyDescent="0.2">
      <c r="A1434" s="19">
        <v>1455</v>
      </c>
      <c r="B1434" s="17">
        <v>17</v>
      </c>
      <c r="C1434" s="16">
        <v>6</v>
      </c>
      <c r="D1434" s="16">
        <v>1983</v>
      </c>
      <c r="E1434" s="25">
        <v>30484</v>
      </c>
      <c r="F1434" s="24" t="s">
        <v>1430</v>
      </c>
      <c r="G1434" s="23">
        <v>96233577.889447242</v>
      </c>
      <c r="H1434" s="23">
        <v>147929819.17926633</v>
      </c>
      <c r="I1434" s="23">
        <v>147929819.17926633</v>
      </c>
      <c r="J1434" s="23">
        <f t="shared" si="22"/>
        <v>51696241.289819092</v>
      </c>
    </row>
    <row r="1435" spans="1:10" x14ac:dyDescent="0.2">
      <c r="A1435" s="19">
        <v>1456</v>
      </c>
      <c r="B1435" s="17">
        <v>2</v>
      </c>
      <c r="C1435" s="16">
        <v>2</v>
      </c>
      <c r="D1435" s="16">
        <v>2007</v>
      </c>
      <c r="E1435" s="25">
        <v>39115</v>
      </c>
      <c r="F1435" s="24" t="s">
        <v>1431</v>
      </c>
      <c r="G1435" s="23">
        <v>47053012.545516193</v>
      </c>
      <c r="H1435" s="23">
        <v>51485695.884304099</v>
      </c>
      <c r="I1435" s="23">
        <v>83897732.860245019</v>
      </c>
      <c r="J1435" s="23">
        <f t="shared" si="22"/>
        <v>36844720.314728826</v>
      </c>
    </row>
    <row r="1436" spans="1:10" x14ac:dyDescent="0.2">
      <c r="A1436" s="19">
        <v>1457</v>
      </c>
      <c r="B1436" s="17">
        <v>5</v>
      </c>
      <c r="C1436" s="16">
        <v>10</v>
      </c>
      <c r="D1436" s="16">
        <v>2012</v>
      </c>
      <c r="E1436" s="25">
        <v>41187</v>
      </c>
      <c r="F1436" s="24" t="s">
        <v>1432</v>
      </c>
      <c r="G1436" s="23">
        <v>41394454.363492526</v>
      </c>
      <c r="H1436" s="23">
        <v>37454326.409092285</v>
      </c>
      <c r="I1436" s="23">
        <v>86133143.344293758</v>
      </c>
      <c r="J1436" s="23">
        <f t="shared" si="22"/>
        <v>44738688.980801232</v>
      </c>
    </row>
    <row r="1437" spans="1:10" x14ac:dyDescent="0.2">
      <c r="A1437" s="19">
        <v>1458</v>
      </c>
      <c r="B1437" s="17">
        <v>29</v>
      </c>
      <c r="C1437" s="16">
        <v>3</v>
      </c>
      <c r="D1437" s="16">
        <v>1996</v>
      </c>
      <c r="E1437" s="25">
        <v>35153</v>
      </c>
      <c r="F1437" s="24" t="s">
        <v>1433</v>
      </c>
      <c r="G1437" s="23">
        <v>61498015.414258197</v>
      </c>
      <c r="H1437" s="23">
        <v>47868460.980674379</v>
      </c>
      <c r="I1437" s="23">
        <v>59852689.625504181</v>
      </c>
      <c r="J1437" s="23">
        <f t="shared" si="22"/>
        <v>-1645325.7887540162</v>
      </c>
    </row>
    <row r="1438" spans="1:10" x14ac:dyDescent="0.2">
      <c r="A1438" s="19">
        <v>1459</v>
      </c>
      <c r="B1438" s="17">
        <v>30</v>
      </c>
      <c r="C1438" s="16">
        <v>9</v>
      </c>
      <c r="D1438" s="16">
        <v>2005</v>
      </c>
      <c r="E1438" s="25">
        <v>38625</v>
      </c>
      <c r="F1438" s="24" t="s">
        <v>1434</v>
      </c>
      <c r="G1438" s="23">
        <v>48165196.17706237</v>
      </c>
      <c r="H1438" s="23">
        <v>31510556.837640844</v>
      </c>
      <c r="I1438" s="23">
        <v>49794711.214084506</v>
      </c>
      <c r="J1438" s="23">
        <f t="shared" si="22"/>
        <v>1629515.0370221362</v>
      </c>
    </row>
    <row r="1439" spans="1:10" x14ac:dyDescent="0.2">
      <c r="A1439" s="19">
        <v>1460</v>
      </c>
      <c r="B1439" s="17">
        <v>20</v>
      </c>
      <c r="C1439" s="16">
        <v>2</v>
      </c>
      <c r="D1439" s="16">
        <v>2004</v>
      </c>
      <c r="E1439" s="25">
        <v>38037</v>
      </c>
      <c r="F1439" s="24" t="s">
        <v>1435</v>
      </c>
      <c r="G1439" s="23">
        <v>51424495.166487657</v>
      </c>
      <c r="H1439" s="23">
        <v>7755214.7184532769</v>
      </c>
      <c r="I1439" s="23">
        <v>8478270.8106068764</v>
      </c>
      <c r="J1439" s="23">
        <f t="shared" si="22"/>
        <v>-42946224.355880782</v>
      </c>
    </row>
    <row r="1440" spans="1:10" x14ac:dyDescent="0.2">
      <c r="A1440" s="19">
        <v>1461</v>
      </c>
      <c r="B1440" s="17">
        <v>23</v>
      </c>
      <c r="C1440" s="16">
        <v>8</v>
      </c>
      <c r="D1440" s="16">
        <v>2013</v>
      </c>
      <c r="E1440" s="25">
        <v>41509</v>
      </c>
      <c r="F1440" s="24" t="s">
        <v>1436</v>
      </c>
      <c r="G1440" s="23">
        <v>40521442.46762187</v>
      </c>
      <c r="H1440" s="23">
        <v>6923244.862560235</v>
      </c>
      <c r="I1440" s="23">
        <v>60873808.297442675</v>
      </c>
      <c r="J1440" s="23">
        <f t="shared" si="22"/>
        <v>20352365.829820804</v>
      </c>
    </row>
    <row r="1441" spans="1:10" x14ac:dyDescent="0.2">
      <c r="A1441" s="19">
        <v>1462</v>
      </c>
      <c r="B1441" s="17">
        <v>22</v>
      </c>
      <c r="C1441" s="16">
        <v>6</v>
      </c>
      <c r="D1441" s="16">
        <v>2001</v>
      </c>
      <c r="E1441" s="25">
        <v>37064</v>
      </c>
      <c r="F1441" s="24" t="s">
        <v>1437</v>
      </c>
      <c r="G1441" s="23">
        <v>52414168.539325848</v>
      </c>
      <c r="H1441" s="23">
        <v>199328751.90387642</v>
      </c>
      <c r="I1441" s="23">
        <v>284846605.83646071</v>
      </c>
      <c r="J1441" s="23">
        <f t="shared" si="22"/>
        <v>232432437.29713488</v>
      </c>
    </row>
    <row r="1442" spans="1:10" x14ac:dyDescent="0.2">
      <c r="A1442" s="19">
        <v>1463</v>
      </c>
      <c r="B1442" s="17">
        <v>27</v>
      </c>
      <c r="C1442" s="16">
        <v>9</v>
      </c>
      <c r="D1442" s="16">
        <v>2002</v>
      </c>
      <c r="E1442" s="25">
        <v>37526</v>
      </c>
      <c r="F1442" s="24" t="s">
        <v>1438</v>
      </c>
      <c r="G1442" s="23">
        <v>51545425.414364643</v>
      </c>
      <c r="H1442" s="23">
        <v>172560617.36667404</v>
      </c>
      <c r="I1442" s="23">
        <v>247370720.57550278</v>
      </c>
      <c r="J1442" s="23">
        <f t="shared" si="22"/>
        <v>195825295.16113815</v>
      </c>
    </row>
    <row r="1443" spans="1:10" x14ac:dyDescent="0.2">
      <c r="A1443" s="19">
        <v>1464</v>
      </c>
      <c r="B1443" s="17">
        <v>24</v>
      </c>
      <c r="C1443" s="16">
        <v>7</v>
      </c>
      <c r="D1443" s="16">
        <v>2009</v>
      </c>
      <c r="E1443" s="25">
        <v>40018</v>
      </c>
      <c r="F1443" s="24" t="s">
        <v>1439</v>
      </c>
      <c r="G1443" s="23">
        <v>43323327.962256961</v>
      </c>
      <c r="H1443" s="23">
        <v>101371130.97253321</v>
      </c>
      <c r="I1443" s="23">
        <v>234058733.6382603</v>
      </c>
      <c r="J1443" s="23">
        <f t="shared" si="22"/>
        <v>190735405.67600334</v>
      </c>
    </row>
    <row r="1444" spans="1:10" x14ac:dyDescent="0.2">
      <c r="A1444" s="19">
        <v>1465</v>
      </c>
      <c r="B1444" s="17">
        <v>7</v>
      </c>
      <c r="C1444" s="16">
        <v>8</v>
      </c>
      <c r="D1444" s="16">
        <v>2002</v>
      </c>
      <c r="E1444" s="25">
        <v>37475</v>
      </c>
      <c r="F1444" s="24" t="s">
        <v>1440</v>
      </c>
      <c r="G1444" s="23">
        <v>51631001.660210297</v>
      </c>
      <c r="H1444" s="23">
        <v>116640269.77102381</v>
      </c>
      <c r="I1444" s="23">
        <v>162666590.32996127</v>
      </c>
      <c r="J1444" s="23">
        <f t="shared" si="22"/>
        <v>111035588.66975097</v>
      </c>
    </row>
    <row r="1445" spans="1:10" x14ac:dyDescent="0.2">
      <c r="A1445" s="19">
        <v>1466</v>
      </c>
      <c r="B1445" s="17">
        <v>18</v>
      </c>
      <c r="C1445" s="16">
        <v>11</v>
      </c>
      <c r="D1445" s="16">
        <v>1994</v>
      </c>
      <c r="E1445" s="25">
        <v>34656</v>
      </c>
      <c r="F1445" s="24" t="s">
        <v>1441</v>
      </c>
      <c r="G1445" s="23">
        <v>62322792.251169011</v>
      </c>
      <c r="H1445" s="23">
        <v>124106430.02657317</v>
      </c>
      <c r="I1445" s="23">
        <v>196808817.63527057</v>
      </c>
      <c r="J1445" s="23">
        <f t="shared" si="22"/>
        <v>134486025.38410157</v>
      </c>
    </row>
    <row r="1446" spans="1:10" x14ac:dyDescent="0.2">
      <c r="A1446" s="19">
        <v>1467</v>
      </c>
      <c r="B1446" s="17">
        <v>2</v>
      </c>
      <c r="C1446" s="16">
        <v>6</v>
      </c>
      <c r="D1446" s="16">
        <v>2017</v>
      </c>
      <c r="E1446" s="25">
        <v>42888</v>
      </c>
      <c r="F1446" s="24" t="s">
        <v>1442</v>
      </c>
      <c r="G1446" s="23">
        <v>38087493.621277377</v>
      </c>
      <c r="H1446" s="23">
        <v>74066003.538849995</v>
      </c>
      <c r="I1446" s="23">
        <v>114158102.08756302</v>
      </c>
      <c r="J1446" s="23">
        <f t="shared" si="22"/>
        <v>76070608.466285646</v>
      </c>
    </row>
    <row r="1447" spans="1:10" x14ac:dyDescent="0.2">
      <c r="A1447" s="19">
        <v>1468</v>
      </c>
      <c r="B1447" s="17">
        <v>17</v>
      </c>
      <c r="C1447" s="16">
        <v>4</v>
      </c>
      <c r="D1447" s="16">
        <v>2015</v>
      </c>
      <c r="E1447" s="25">
        <v>42111</v>
      </c>
      <c r="F1447" s="24" t="s">
        <v>1443</v>
      </c>
      <c r="G1447" s="23">
        <v>39432634.964644827</v>
      </c>
      <c r="H1447" s="23">
        <v>73716395.126817957</v>
      </c>
      <c r="I1447" s="23">
        <v>111653757.02601449</v>
      </c>
      <c r="J1447" s="23">
        <f t="shared" si="22"/>
        <v>72221122.061369658</v>
      </c>
    </row>
    <row r="1448" spans="1:10" x14ac:dyDescent="0.2">
      <c r="A1448" s="19">
        <v>1469</v>
      </c>
      <c r="B1448" s="17">
        <v>19</v>
      </c>
      <c r="C1448" s="16">
        <v>12</v>
      </c>
      <c r="D1448" s="16">
        <v>1997</v>
      </c>
      <c r="E1448" s="25">
        <v>35783</v>
      </c>
      <c r="F1448" s="24" t="s">
        <v>1444</v>
      </c>
      <c r="G1448" s="23">
        <v>57840805.951642901</v>
      </c>
      <c r="H1448" s="23">
        <v>94211395.460192189</v>
      </c>
      <c r="I1448" s="23">
        <v>94211395.460192189</v>
      </c>
      <c r="J1448" s="23">
        <f t="shared" si="22"/>
        <v>36370589.508549288</v>
      </c>
    </row>
    <row r="1449" spans="1:10" x14ac:dyDescent="0.2">
      <c r="A1449" s="19">
        <v>1470</v>
      </c>
      <c r="B1449" s="17">
        <v>23</v>
      </c>
      <c r="C1449" s="16">
        <v>12</v>
      </c>
      <c r="D1449" s="16">
        <v>2016</v>
      </c>
      <c r="E1449" s="25">
        <v>42727</v>
      </c>
      <c r="F1449" s="24" t="s">
        <v>1445</v>
      </c>
      <c r="G1449" s="23">
        <v>38643270.154743373</v>
      </c>
      <c r="H1449" s="23">
        <v>61344956.819866471</v>
      </c>
      <c r="I1449" s="23">
        <v>119513247.68437491</v>
      </c>
      <c r="J1449" s="23">
        <f t="shared" si="22"/>
        <v>80869977.52963154</v>
      </c>
    </row>
    <row r="1450" spans="1:10" x14ac:dyDescent="0.2">
      <c r="A1450" s="19">
        <v>1471</v>
      </c>
      <c r="B1450" s="17">
        <v>22</v>
      </c>
      <c r="C1450" s="16">
        <v>4</v>
      </c>
      <c r="D1450" s="16">
        <v>2011</v>
      </c>
      <c r="E1450" s="25">
        <v>40655</v>
      </c>
      <c r="F1450" s="24" t="s">
        <v>1446</v>
      </c>
      <c r="G1450" s="23">
        <v>41482761.687104836</v>
      </c>
      <c r="H1450" s="23">
        <v>64090557.869167566</v>
      </c>
      <c r="I1450" s="23">
        <v>127515517.18550417</v>
      </c>
      <c r="J1450" s="23">
        <f t="shared" si="22"/>
        <v>86032755.498399332</v>
      </c>
    </row>
    <row r="1451" spans="1:10" x14ac:dyDescent="0.2">
      <c r="A1451" s="19">
        <v>1472</v>
      </c>
      <c r="B1451" s="17">
        <v>8</v>
      </c>
      <c r="C1451" s="16">
        <v>10</v>
      </c>
      <c r="D1451" s="16">
        <v>2010</v>
      </c>
      <c r="E1451" s="25">
        <v>40459</v>
      </c>
      <c r="F1451" s="24" t="s">
        <v>1447</v>
      </c>
      <c r="G1451" s="23">
        <v>42657762.984029151</v>
      </c>
      <c r="H1451" s="23">
        <v>59916960.301214844</v>
      </c>
      <c r="I1451" s="23">
        <v>118866796.14835559</v>
      </c>
      <c r="J1451" s="23">
        <f t="shared" si="22"/>
        <v>76209033.164326429</v>
      </c>
    </row>
    <row r="1452" spans="1:10" x14ac:dyDescent="0.2">
      <c r="A1452" s="19">
        <v>1473</v>
      </c>
      <c r="B1452" s="17">
        <v>29</v>
      </c>
      <c r="C1452" s="16">
        <v>12</v>
      </c>
      <c r="D1452" s="16">
        <v>1999</v>
      </c>
      <c r="E1452" s="25">
        <v>36523</v>
      </c>
      <c r="F1452" s="24" t="s">
        <v>1448</v>
      </c>
      <c r="G1452" s="23">
        <v>55435068.330362439</v>
      </c>
      <c r="H1452" s="23">
        <v>73960944.450855613</v>
      </c>
      <c r="I1452" s="23">
        <v>107888665.08662507</v>
      </c>
      <c r="J1452" s="23">
        <f t="shared" si="22"/>
        <v>52453596.75626263</v>
      </c>
    </row>
    <row r="1453" spans="1:10" x14ac:dyDescent="0.2">
      <c r="A1453" s="19">
        <v>1474</v>
      </c>
      <c r="B1453" s="17">
        <v>6</v>
      </c>
      <c r="C1453" s="16">
        <v>9</v>
      </c>
      <c r="D1453" s="16">
        <v>2013</v>
      </c>
      <c r="E1453" s="25">
        <v>41523</v>
      </c>
      <c r="F1453" s="24" t="s">
        <v>1449</v>
      </c>
      <c r="G1453" s="23">
        <v>39845235.298890881</v>
      </c>
      <c r="H1453" s="23">
        <v>44065826.119543545</v>
      </c>
      <c r="I1453" s="23">
        <v>99365374.613609299</v>
      </c>
      <c r="J1453" s="23">
        <f t="shared" si="22"/>
        <v>59520139.314718418</v>
      </c>
    </row>
    <row r="1454" spans="1:10" x14ac:dyDescent="0.2">
      <c r="A1454" s="19">
        <v>1475</v>
      </c>
      <c r="B1454" s="17">
        <v>23</v>
      </c>
      <c r="C1454" s="16">
        <v>3</v>
      </c>
      <c r="D1454" s="16">
        <v>2001</v>
      </c>
      <c r="E1454" s="25">
        <v>36973</v>
      </c>
      <c r="F1454" s="24" t="s">
        <v>1450</v>
      </c>
      <c r="G1454" s="23">
        <v>52949614.074914873</v>
      </c>
      <c r="H1454" s="23">
        <v>56201868.549693532</v>
      </c>
      <c r="I1454" s="23">
        <v>80474809.081583425</v>
      </c>
      <c r="J1454" s="23">
        <f t="shared" si="22"/>
        <v>27525195.006668553</v>
      </c>
    </row>
    <row r="1455" spans="1:10" x14ac:dyDescent="0.2">
      <c r="A1455" s="19">
        <v>1476</v>
      </c>
      <c r="B1455" s="17">
        <v>24</v>
      </c>
      <c r="C1455" s="16">
        <v>5</v>
      </c>
      <c r="D1455" s="16">
        <v>2002</v>
      </c>
      <c r="E1455" s="25">
        <v>37400</v>
      </c>
      <c r="F1455" s="24" t="s">
        <v>1451</v>
      </c>
      <c r="G1455" s="23">
        <v>51889443.826473862</v>
      </c>
      <c r="H1455" s="23">
        <v>53496944.658426031</v>
      </c>
      <c r="I1455" s="23">
        <v>69601031.549165741</v>
      </c>
      <c r="J1455" s="23">
        <f t="shared" si="22"/>
        <v>17711587.722691879</v>
      </c>
    </row>
    <row r="1456" spans="1:10" x14ac:dyDescent="0.2">
      <c r="A1456" s="19">
        <v>1477</v>
      </c>
      <c r="B1456" s="17">
        <v>22</v>
      </c>
      <c r="C1456" s="16">
        <v>1</v>
      </c>
      <c r="D1456" s="16">
        <v>2016</v>
      </c>
      <c r="E1456" s="25">
        <v>42391</v>
      </c>
      <c r="F1456" s="24" t="s">
        <v>1452</v>
      </c>
      <c r="G1456" s="23">
        <v>39379873.035168581</v>
      </c>
      <c r="H1456" s="23">
        <v>36180757.853661217</v>
      </c>
      <c r="I1456" s="23">
        <v>115379295.1956052</v>
      </c>
      <c r="J1456" s="23">
        <f t="shared" si="22"/>
        <v>75999422.16043663</v>
      </c>
    </row>
    <row r="1457" spans="1:10" x14ac:dyDescent="0.2">
      <c r="A1457" s="19">
        <v>1478</v>
      </c>
      <c r="B1457" s="17">
        <v>6</v>
      </c>
      <c r="C1457" s="16">
        <v>2</v>
      </c>
      <c r="D1457" s="16">
        <v>2009</v>
      </c>
      <c r="E1457" s="25">
        <v>39850</v>
      </c>
      <c r="F1457" s="24" t="s">
        <v>1453</v>
      </c>
      <c r="G1457" s="23">
        <v>43968095.083249688</v>
      </c>
      <c r="H1457" s="23">
        <v>36807690.628404334</v>
      </c>
      <c r="I1457" s="23">
        <v>51386585.313902915</v>
      </c>
      <c r="J1457" s="23">
        <f t="shared" si="22"/>
        <v>7418490.2306532264</v>
      </c>
    </row>
    <row r="1458" spans="1:10" x14ac:dyDescent="0.2">
      <c r="A1458" s="19">
        <v>1479</v>
      </c>
      <c r="B1458" s="17">
        <v>20</v>
      </c>
      <c r="C1458" s="16">
        <v>9</v>
      </c>
      <c r="D1458" s="16">
        <v>2013</v>
      </c>
      <c r="E1458" s="25">
        <v>41537</v>
      </c>
      <c r="F1458" s="24" t="s">
        <v>1454</v>
      </c>
      <c r="G1458" s="23">
        <v>39845235.298890881</v>
      </c>
      <c r="H1458" s="23">
        <v>28256168.921737872</v>
      </c>
      <c r="I1458" s="23">
        <v>103000812.98848598</v>
      </c>
      <c r="J1458" s="23">
        <f t="shared" si="22"/>
        <v>63155577.689595096</v>
      </c>
    </row>
    <row r="1459" spans="1:10" x14ac:dyDescent="0.2">
      <c r="A1459" s="19">
        <v>1480</v>
      </c>
      <c r="B1459" s="17">
        <v>18</v>
      </c>
      <c r="C1459" s="16">
        <v>5</v>
      </c>
      <c r="D1459" s="16">
        <v>2001</v>
      </c>
      <c r="E1459" s="25">
        <v>37029</v>
      </c>
      <c r="F1459" s="24" t="s">
        <v>1455</v>
      </c>
      <c r="G1459" s="23">
        <v>52502656.162070915</v>
      </c>
      <c r="H1459" s="23">
        <v>33221099.899313454</v>
      </c>
      <c r="I1459" s="23">
        <v>40820168.554350033</v>
      </c>
      <c r="J1459" s="23">
        <f t="shared" si="22"/>
        <v>-11682487.607720882</v>
      </c>
    </row>
    <row r="1460" spans="1:10" x14ac:dyDescent="0.2">
      <c r="A1460" s="19">
        <v>1481</v>
      </c>
      <c r="B1460" s="17">
        <v>21</v>
      </c>
      <c r="C1460" s="16">
        <v>12</v>
      </c>
      <c r="D1460" s="16">
        <v>2001</v>
      </c>
      <c r="E1460" s="25">
        <v>37246</v>
      </c>
      <c r="F1460" s="24" t="s">
        <v>1456</v>
      </c>
      <c r="G1460" s="23">
        <v>52799784.946236558</v>
      </c>
      <c r="H1460" s="23">
        <v>31639387.427368421</v>
      </c>
      <c r="I1460" s="23">
        <v>34064184.203791738</v>
      </c>
      <c r="J1460" s="23">
        <f t="shared" si="22"/>
        <v>-18735600.742444821</v>
      </c>
    </row>
    <row r="1461" spans="1:10" x14ac:dyDescent="0.2">
      <c r="A1461" s="19">
        <v>1482</v>
      </c>
      <c r="B1461" s="17">
        <v>10</v>
      </c>
      <c r="C1461" s="16">
        <v>3</v>
      </c>
      <c r="D1461" s="16">
        <v>2000</v>
      </c>
      <c r="E1461" s="25">
        <v>36595</v>
      </c>
      <c r="F1461" s="24" t="s">
        <v>1457</v>
      </c>
      <c r="G1461" s="23">
        <v>54496039.719626173</v>
      </c>
      <c r="H1461" s="23">
        <v>26751454.81410047</v>
      </c>
      <c r="I1461" s="23">
        <v>83743645.478107482</v>
      </c>
      <c r="J1461" s="23">
        <f t="shared" si="22"/>
        <v>29247605.758481309</v>
      </c>
    </row>
    <row r="1462" spans="1:10" x14ac:dyDescent="0.2">
      <c r="A1462" s="19">
        <v>1483</v>
      </c>
      <c r="B1462" s="17">
        <v>27</v>
      </c>
      <c r="C1462" s="16">
        <v>9</v>
      </c>
      <c r="D1462" s="16">
        <v>1996</v>
      </c>
      <c r="E1462" s="25">
        <v>35335</v>
      </c>
      <c r="F1462" s="24" t="s">
        <v>1458</v>
      </c>
      <c r="G1462" s="23">
        <v>59123713.561470218</v>
      </c>
      <c r="H1462" s="23">
        <v>27038508.030209124</v>
      </c>
      <c r="I1462" s="23">
        <v>27038508.030209124</v>
      </c>
      <c r="J1462" s="23">
        <f t="shared" si="22"/>
        <v>-32085205.531261094</v>
      </c>
    </row>
    <row r="1463" spans="1:10" x14ac:dyDescent="0.2">
      <c r="A1463" s="19">
        <v>1484</v>
      </c>
      <c r="B1463" s="17">
        <v>7</v>
      </c>
      <c r="C1463" s="16">
        <v>9</v>
      </c>
      <c r="D1463" s="16">
        <v>2001</v>
      </c>
      <c r="E1463" s="25">
        <v>37141</v>
      </c>
      <c r="F1463" s="24" t="s">
        <v>1459</v>
      </c>
      <c r="G1463" s="23">
        <v>52325978.687605157</v>
      </c>
      <c r="H1463" s="23">
        <v>23397839.524049357</v>
      </c>
      <c r="I1463" s="23">
        <v>26600551.570583288</v>
      </c>
      <c r="J1463" s="23">
        <f t="shared" si="22"/>
        <v>-25725427.11702187</v>
      </c>
    </row>
    <row r="1464" spans="1:10" x14ac:dyDescent="0.2">
      <c r="A1464" s="19">
        <v>1485</v>
      </c>
      <c r="B1464" s="17">
        <v>14</v>
      </c>
      <c r="C1464" s="16">
        <v>10</v>
      </c>
      <c r="D1464" s="16">
        <v>2011</v>
      </c>
      <c r="E1464" s="25">
        <v>40830</v>
      </c>
      <c r="F1464" s="24" t="s">
        <v>1460</v>
      </c>
      <c r="G1464" s="23">
        <v>41205197.397767879</v>
      </c>
      <c r="H1464" s="23">
        <v>18356557.60609661</v>
      </c>
      <c r="I1464" s="23">
        <v>29821517.754386742</v>
      </c>
      <c r="J1464" s="23">
        <f t="shared" si="22"/>
        <v>-11383679.643381137</v>
      </c>
    </row>
    <row r="1465" spans="1:10" x14ac:dyDescent="0.2">
      <c r="A1465" s="19">
        <v>1486</v>
      </c>
      <c r="B1465" s="17">
        <v>2</v>
      </c>
      <c r="C1465" s="16">
        <v>2</v>
      </c>
      <c r="D1465" s="16">
        <v>1996</v>
      </c>
      <c r="E1465" s="25">
        <v>35097</v>
      </c>
      <c r="F1465" s="24" t="s">
        <v>1461</v>
      </c>
      <c r="G1465" s="23">
        <v>60230613.298902512</v>
      </c>
      <c r="H1465" s="23">
        <v>16213605.595222723</v>
      </c>
      <c r="I1465" s="23">
        <v>16213605.595222723</v>
      </c>
      <c r="J1465" s="23">
        <f t="shared" si="22"/>
        <v>-44017007.703679785</v>
      </c>
    </row>
    <row r="1466" spans="1:10" x14ac:dyDescent="0.2">
      <c r="A1466" s="19">
        <v>1487</v>
      </c>
      <c r="B1466" s="17">
        <v>10</v>
      </c>
      <c r="C1466" s="16">
        <v>10</v>
      </c>
      <c r="D1466" s="16">
        <v>2008</v>
      </c>
      <c r="E1466" s="25">
        <v>39731</v>
      </c>
      <c r="F1466" s="24" t="s">
        <v>1462</v>
      </c>
      <c r="G1466" s="23">
        <v>43078878.715259984</v>
      </c>
      <c r="H1466" s="23">
        <v>8923781.7902831845</v>
      </c>
      <c r="I1466" s="23">
        <v>20213339.966828737</v>
      </c>
      <c r="J1466" s="23">
        <f t="shared" si="22"/>
        <v>-22865538.748431247</v>
      </c>
    </row>
    <row r="1467" spans="1:10" x14ac:dyDescent="0.2">
      <c r="A1467" s="19">
        <v>1488</v>
      </c>
      <c r="B1467" s="17">
        <v>31</v>
      </c>
      <c r="C1467" s="16">
        <v>10</v>
      </c>
      <c r="D1467" s="16">
        <v>1997</v>
      </c>
      <c r="E1467" s="25">
        <v>35734</v>
      </c>
      <c r="F1467" s="24" t="s">
        <v>1463</v>
      </c>
      <c r="G1467" s="23">
        <v>57733428.217821784</v>
      </c>
      <c r="H1467" s="23">
        <v>9882203.5606311895</v>
      </c>
      <c r="I1467" s="23">
        <v>9882203.5606311895</v>
      </c>
      <c r="J1467" s="23">
        <f t="shared" si="22"/>
        <v>-47851224.657190591</v>
      </c>
    </row>
    <row r="1468" spans="1:10" x14ac:dyDescent="0.2">
      <c r="A1468" s="19">
        <v>1489</v>
      </c>
      <c r="B1468" s="17">
        <v>30</v>
      </c>
      <c r="C1468" s="16">
        <v>11</v>
      </c>
      <c r="D1468" s="16">
        <v>2001</v>
      </c>
      <c r="E1468" s="25">
        <v>37225</v>
      </c>
      <c r="F1468" s="24" t="s">
        <v>1464</v>
      </c>
      <c r="G1468" s="23">
        <v>52591443.066516347</v>
      </c>
      <c r="H1468" s="23">
        <v>862740.47974069894</v>
      </c>
      <c r="I1468" s="23">
        <v>862740.47974069894</v>
      </c>
      <c r="J1468" s="23">
        <f t="shared" si="22"/>
        <v>-51728702.586775646</v>
      </c>
    </row>
    <row r="1469" spans="1:10" x14ac:dyDescent="0.2">
      <c r="A1469" s="19">
        <v>1490</v>
      </c>
      <c r="B1469" s="17">
        <v>26</v>
      </c>
      <c r="C1469" s="16">
        <v>8</v>
      </c>
      <c r="D1469" s="16">
        <v>2008</v>
      </c>
      <c r="E1469" s="25">
        <v>39686</v>
      </c>
      <c r="F1469" s="24" t="s">
        <v>1465</v>
      </c>
      <c r="G1469" s="23">
        <v>42584747.542061105</v>
      </c>
      <c r="H1469" s="23">
        <v>0</v>
      </c>
      <c r="I1469" s="23">
        <v>6133370.2440092014</v>
      </c>
      <c r="J1469" s="23">
        <f t="shared" si="22"/>
        <v>-36451377.298051901</v>
      </c>
    </row>
    <row r="1470" spans="1:10" x14ac:dyDescent="0.2">
      <c r="A1470" s="19">
        <v>1491</v>
      </c>
      <c r="B1470" s="17">
        <v>18</v>
      </c>
      <c r="C1470" s="16">
        <v>5</v>
      </c>
      <c r="D1470" s="16">
        <v>2012</v>
      </c>
      <c r="E1470" s="25">
        <v>41047</v>
      </c>
      <c r="F1470" s="24" t="s">
        <v>1466</v>
      </c>
      <c r="G1470" s="23">
        <v>40062495.920631818</v>
      </c>
      <c r="H1470" s="23">
        <v>43964265.728333667</v>
      </c>
      <c r="I1470" s="23">
        <v>129188939.80698824</v>
      </c>
      <c r="J1470" s="23">
        <f t="shared" si="22"/>
        <v>89126443.886356413</v>
      </c>
    </row>
    <row r="1471" spans="1:10" x14ac:dyDescent="0.2">
      <c r="A1471" s="19">
        <v>1492</v>
      </c>
      <c r="B1471" s="17">
        <v>14</v>
      </c>
      <c r="C1471" s="16">
        <v>9</v>
      </c>
      <c r="D1471" s="16">
        <v>2012</v>
      </c>
      <c r="E1471" s="25">
        <v>41166</v>
      </c>
      <c r="F1471" s="24" t="s">
        <v>1467</v>
      </c>
      <c r="G1471" s="23">
        <v>39786879.826452956</v>
      </c>
      <c r="H1471" s="23">
        <v>17237967.004113961</v>
      </c>
      <c r="I1471" s="23">
        <v>62377351.371000007</v>
      </c>
      <c r="J1471" s="23">
        <f t="shared" si="22"/>
        <v>22590471.544547051</v>
      </c>
    </row>
    <row r="1472" spans="1:10" x14ac:dyDescent="0.2">
      <c r="A1472" s="19">
        <v>1493</v>
      </c>
      <c r="B1472" s="17">
        <v>10</v>
      </c>
      <c r="C1472" s="16">
        <v>10</v>
      </c>
      <c r="D1472" s="16">
        <v>2008</v>
      </c>
      <c r="E1472" s="25">
        <v>39731</v>
      </c>
      <c r="F1472" s="24" t="s">
        <v>1468</v>
      </c>
      <c r="G1472" s="23">
        <v>42512051.363743402</v>
      </c>
      <c r="H1472" s="23">
        <v>11102340.770613141</v>
      </c>
      <c r="I1472" s="23">
        <v>11124903.90016761</v>
      </c>
      <c r="J1472" s="23">
        <f t="shared" si="22"/>
        <v>-31387147.463575792</v>
      </c>
    </row>
    <row r="1473" spans="1:10" x14ac:dyDescent="0.2">
      <c r="A1473" s="19">
        <v>1494</v>
      </c>
      <c r="B1473" s="17">
        <v>21</v>
      </c>
      <c r="C1473" s="16">
        <v>11</v>
      </c>
      <c r="D1473" s="16">
        <v>2008</v>
      </c>
      <c r="E1473" s="25">
        <v>39773</v>
      </c>
      <c r="F1473" s="24" t="s">
        <v>5431</v>
      </c>
      <c r="G1473" s="23">
        <v>42764283.864893489</v>
      </c>
      <c r="H1473" s="23">
        <v>222801750.19054252</v>
      </c>
      <c r="I1473" s="23">
        <v>464951970.61325639</v>
      </c>
      <c r="J1473" s="23">
        <f t="shared" si="22"/>
        <v>422187686.7483629</v>
      </c>
    </row>
    <row r="1474" spans="1:10" x14ac:dyDescent="0.2">
      <c r="A1474" s="19">
        <v>1495</v>
      </c>
      <c r="B1474" s="17">
        <v>7</v>
      </c>
      <c r="C1474" s="16">
        <v>8</v>
      </c>
      <c r="D1474" s="16">
        <v>2013</v>
      </c>
      <c r="E1474" s="25">
        <v>41493</v>
      </c>
      <c r="F1474" s="24" t="s">
        <v>1470</v>
      </c>
      <c r="G1474" s="23">
        <v>38841797.183989875</v>
      </c>
      <c r="H1474" s="23">
        <v>157880482.91521186</v>
      </c>
      <c r="I1474" s="23">
        <v>281147715.53955287</v>
      </c>
      <c r="J1474" s="23">
        <f t="shared" si="22"/>
        <v>242305918.35556298</v>
      </c>
    </row>
    <row r="1475" spans="1:10" x14ac:dyDescent="0.2">
      <c r="A1475" s="19">
        <v>1496</v>
      </c>
      <c r="B1475" s="17">
        <v>25</v>
      </c>
      <c r="C1475" s="16">
        <v>11</v>
      </c>
      <c r="D1475" s="16">
        <v>2015</v>
      </c>
      <c r="E1475" s="25">
        <v>42333</v>
      </c>
      <c r="F1475" s="24" t="s">
        <v>1471</v>
      </c>
      <c r="G1475" s="23">
        <v>38275706.171840765</v>
      </c>
      <c r="H1475" s="23">
        <v>113552207.50134407</v>
      </c>
      <c r="I1475" s="23">
        <v>179551938.68413976</v>
      </c>
      <c r="J1475" s="23">
        <f t="shared" ref="J1475:J1538" si="23">I1475-G1475</f>
        <v>141276232.512299</v>
      </c>
    </row>
    <row r="1476" spans="1:10" x14ac:dyDescent="0.2">
      <c r="A1476" s="19">
        <v>1497</v>
      </c>
      <c r="B1476" s="17">
        <v>17</v>
      </c>
      <c r="C1476" s="16">
        <v>9</v>
      </c>
      <c r="D1476" s="16">
        <v>2010</v>
      </c>
      <c r="E1476" s="25">
        <v>40438</v>
      </c>
      <c r="F1476" s="24" t="s">
        <v>1472</v>
      </c>
      <c r="G1476" s="23">
        <v>41586909.846684888</v>
      </c>
      <c r="H1476" s="23">
        <v>103614642.34856413</v>
      </c>
      <c r="I1476" s="23">
        <v>171480679.07397032</v>
      </c>
      <c r="J1476" s="23">
        <f t="shared" si="23"/>
        <v>129893769.22728543</v>
      </c>
    </row>
    <row r="1477" spans="1:10" x14ac:dyDescent="0.2">
      <c r="A1477" s="19">
        <v>1498</v>
      </c>
      <c r="B1477" s="17">
        <v>23</v>
      </c>
      <c r="C1477" s="16">
        <v>9</v>
      </c>
      <c r="D1477" s="16">
        <v>2011</v>
      </c>
      <c r="E1477" s="25">
        <v>40809</v>
      </c>
      <c r="F1477" s="24" t="s">
        <v>1473</v>
      </c>
      <c r="G1477" s="23">
        <v>40038093.517094262</v>
      </c>
      <c r="H1477" s="23">
        <v>78222292.368960142</v>
      </c>
      <c r="I1477" s="23">
        <v>103956987.98864642</v>
      </c>
      <c r="J1477" s="23">
        <f t="shared" si="23"/>
        <v>63918894.471552156</v>
      </c>
    </row>
    <row r="1478" spans="1:10" x14ac:dyDescent="0.2">
      <c r="A1478" s="19">
        <v>1499</v>
      </c>
      <c r="B1478" s="17">
        <v>12</v>
      </c>
      <c r="C1478" s="16">
        <v>9</v>
      </c>
      <c r="D1478" s="16">
        <v>2008</v>
      </c>
      <c r="E1478" s="25">
        <v>39703</v>
      </c>
      <c r="F1478" s="24" t="s">
        <v>1474</v>
      </c>
      <c r="G1478" s="23">
        <v>41521521.324783005</v>
      </c>
      <c r="H1478" s="23">
        <v>67730968.311491296</v>
      </c>
      <c r="I1478" s="23">
        <v>188718454.34591353</v>
      </c>
      <c r="J1478" s="23">
        <f t="shared" si="23"/>
        <v>147196933.02113053</v>
      </c>
    </row>
    <row r="1479" spans="1:10" x14ac:dyDescent="0.2">
      <c r="A1479" s="19">
        <v>1500</v>
      </c>
      <c r="B1479" s="17">
        <v>23</v>
      </c>
      <c r="C1479" s="16">
        <v>4</v>
      </c>
      <c r="D1479" s="16">
        <v>2004</v>
      </c>
      <c r="E1479" s="25">
        <v>38100</v>
      </c>
      <c r="F1479" s="24" t="s">
        <v>1475</v>
      </c>
      <c r="G1479" s="23">
        <v>48320228.723404258</v>
      </c>
      <c r="H1479" s="23">
        <v>74621742.825728729</v>
      </c>
      <c r="I1479" s="23">
        <v>127537602.72089362</v>
      </c>
      <c r="J1479" s="23">
        <f t="shared" si="23"/>
        <v>79217373.997489363</v>
      </c>
    </row>
    <row r="1480" spans="1:10" x14ac:dyDescent="0.2">
      <c r="A1480" s="19">
        <v>1501</v>
      </c>
      <c r="B1480" s="17">
        <v>4</v>
      </c>
      <c r="C1480" s="16">
        <v>4</v>
      </c>
      <c r="D1480" s="16">
        <v>2008</v>
      </c>
      <c r="E1480" s="25">
        <v>39542</v>
      </c>
      <c r="F1480" s="24" t="s">
        <v>1476</v>
      </c>
      <c r="G1480" s="23">
        <v>42286919.929430276</v>
      </c>
      <c r="H1480" s="23">
        <v>54866435.155816652</v>
      </c>
      <c r="I1480" s="23">
        <v>116411804.73494458</v>
      </c>
      <c r="J1480" s="23">
        <f t="shared" si="23"/>
        <v>74124884.805514306</v>
      </c>
    </row>
    <row r="1481" spans="1:10" x14ac:dyDescent="0.2">
      <c r="A1481" s="19">
        <v>1502</v>
      </c>
      <c r="B1481" s="17">
        <v>12</v>
      </c>
      <c r="C1481" s="16">
        <v>2</v>
      </c>
      <c r="D1481" s="16">
        <v>2016</v>
      </c>
      <c r="E1481" s="25">
        <v>42412</v>
      </c>
      <c r="F1481" s="24" t="s">
        <v>1477</v>
      </c>
      <c r="G1481" s="23">
        <v>38312026.856619895</v>
      </c>
      <c r="H1481" s="23">
        <v>48504592.651741169</v>
      </c>
      <c r="I1481" s="23">
        <v>103127622.20524564</v>
      </c>
      <c r="J1481" s="23">
        <f t="shared" si="23"/>
        <v>64815595.348625749</v>
      </c>
    </row>
    <row r="1482" spans="1:10" x14ac:dyDescent="0.2">
      <c r="A1482" s="19">
        <v>1503</v>
      </c>
      <c r="B1482" s="17">
        <v>26</v>
      </c>
      <c r="C1482" s="16">
        <v>2</v>
      </c>
      <c r="D1482" s="16">
        <v>2010</v>
      </c>
      <c r="E1482" s="25">
        <v>40235</v>
      </c>
      <c r="F1482" s="24" t="s">
        <v>1478</v>
      </c>
      <c r="G1482" s="23">
        <v>41912711.485136636</v>
      </c>
      <c r="H1482" s="23">
        <v>50833867.24080354</v>
      </c>
      <c r="I1482" s="23">
        <v>63333403.432160966</v>
      </c>
      <c r="J1482" s="23">
        <f t="shared" si="23"/>
        <v>21420691.94702433</v>
      </c>
    </row>
    <row r="1483" spans="1:10" x14ac:dyDescent="0.2">
      <c r="A1483" s="19">
        <v>1504</v>
      </c>
      <c r="B1483" s="17">
        <v>28</v>
      </c>
      <c r="C1483" s="16">
        <v>1</v>
      </c>
      <c r="D1483" s="16">
        <v>2011</v>
      </c>
      <c r="E1483" s="25">
        <v>40571</v>
      </c>
      <c r="F1483" s="24" t="s">
        <v>1479</v>
      </c>
      <c r="G1483" s="23">
        <v>41250019.298620038</v>
      </c>
      <c r="H1483" s="23">
        <v>36843662.135776013</v>
      </c>
      <c r="I1483" s="23">
        <v>108302468.6079701</v>
      </c>
      <c r="J1483" s="23">
        <f t="shared" si="23"/>
        <v>67052449.309350066</v>
      </c>
    </row>
    <row r="1484" spans="1:10" x14ac:dyDescent="0.2">
      <c r="A1484" s="19">
        <v>1505</v>
      </c>
      <c r="B1484" s="17">
        <v>18</v>
      </c>
      <c r="C1484" s="16">
        <v>7</v>
      </c>
      <c r="D1484" s="16">
        <v>2008</v>
      </c>
      <c r="E1484" s="25">
        <v>39647</v>
      </c>
      <c r="F1484" s="24" t="s">
        <v>1480</v>
      </c>
      <c r="G1484" s="23">
        <v>41298589.76923497</v>
      </c>
      <c r="H1484" s="23">
        <v>33603622.21723555</v>
      </c>
      <c r="I1484" s="23">
        <v>74817369.056591079</v>
      </c>
      <c r="J1484" s="23">
        <f t="shared" si="23"/>
        <v>33518779.287356108</v>
      </c>
    </row>
    <row r="1485" spans="1:10" x14ac:dyDescent="0.2">
      <c r="A1485" s="19">
        <v>1506</v>
      </c>
      <c r="B1485" s="17">
        <v>17</v>
      </c>
      <c r="C1485" s="16">
        <v>12</v>
      </c>
      <c r="D1485" s="16">
        <v>1999</v>
      </c>
      <c r="E1485" s="25">
        <v>36511</v>
      </c>
      <c r="F1485" s="24" t="s">
        <v>1481</v>
      </c>
      <c r="G1485" s="23">
        <v>53976250.742721327</v>
      </c>
      <c r="H1485" s="23">
        <v>32751877.189691026</v>
      </c>
      <c r="I1485" s="23">
        <v>70675046.822566837</v>
      </c>
      <c r="J1485" s="23">
        <f t="shared" si="23"/>
        <v>16698796.07984551</v>
      </c>
    </row>
    <row r="1486" spans="1:10" x14ac:dyDescent="0.2">
      <c r="A1486" s="19">
        <v>1507</v>
      </c>
      <c r="B1486" s="17">
        <v>29</v>
      </c>
      <c r="C1486" s="16">
        <v>5</v>
      </c>
      <c r="D1486" s="16">
        <v>2015</v>
      </c>
      <c r="E1486" s="25">
        <v>42153</v>
      </c>
      <c r="F1486" s="24" t="s">
        <v>1482</v>
      </c>
      <c r="G1486" s="23">
        <v>38200218.666554525</v>
      </c>
      <c r="H1486" s="23">
        <v>21734922.956077456</v>
      </c>
      <c r="I1486" s="23">
        <v>25744674.984466262</v>
      </c>
      <c r="J1486" s="23">
        <f t="shared" si="23"/>
        <v>-12455543.682088263</v>
      </c>
    </row>
    <row r="1487" spans="1:10" x14ac:dyDescent="0.2">
      <c r="A1487" s="19">
        <v>1508</v>
      </c>
      <c r="B1487" s="17">
        <v>31</v>
      </c>
      <c r="C1487" s="16">
        <v>12</v>
      </c>
      <c r="D1487" s="16">
        <v>2009</v>
      </c>
      <c r="E1487" s="25">
        <v>40178</v>
      </c>
      <c r="F1487" s="24" t="s">
        <v>1483</v>
      </c>
      <c r="G1487" s="23">
        <v>41497962.481882297</v>
      </c>
      <c r="H1487" s="23">
        <v>0</v>
      </c>
      <c r="I1487" s="23">
        <v>17053957.184335191</v>
      </c>
      <c r="J1487" s="23">
        <f t="shared" si="23"/>
        <v>-24444005.297547106</v>
      </c>
    </row>
    <row r="1488" spans="1:10" x14ac:dyDescent="0.2">
      <c r="A1488" s="19">
        <v>1509</v>
      </c>
      <c r="B1488" s="17">
        <v>11</v>
      </c>
      <c r="C1488" s="16">
        <v>2</v>
      </c>
      <c r="D1488" s="16">
        <v>2011</v>
      </c>
      <c r="E1488" s="25">
        <v>40585</v>
      </c>
      <c r="F1488" s="24" t="s">
        <v>1484</v>
      </c>
      <c r="G1488" s="23">
        <v>39938204.049541593</v>
      </c>
      <c r="H1488" s="23">
        <v>110903588.96714549</v>
      </c>
      <c r="I1488" s="23">
        <v>214931857.15476102</v>
      </c>
      <c r="J1488" s="23">
        <f t="shared" si="23"/>
        <v>174993653.10521942</v>
      </c>
    </row>
    <row r="1489" spans="1:10" x14ac:dyDescent="0.2">
      <c r="A1489" s="19">
        <v>1510</v>
      </c>
      <c r="B1489" s="17">
        <v>15</v>
      </c>
      <c r="C1489" s="16">
        <v>2</v>
      </c>
      <c r="D1489" s="16">
        <v>2002</v>
      </c>
      <c r="E1489" s="25">
        <v>37302</v>
      </c>
      <c r="F1489" s="24" t="s">
        <v>1485</v>
      </c>
      <c r="G1489" s="23">
        <v>49711383.577052861</v>
      </c>
      <c r="H1489" s="23">
        <v>98078669.384077609</v>
      </c>
      <c r="I1489" s="23">
        <v>141161868.48419008</v>
      </c>
      <c r="J1489" s="23">
        <f t="shared" si="23"/>
        <v>91450484.907137215</v>
      </c>
    </row>
    <row r="1490" spans="1:10" x14ac:dyDescent="0.2">
      <c r="A1490" s="19">
        <v>1511</v>
      </c>
      <c r="B1490" s="17">
        <v>17</v>
      </c>
      <c r="C1490" s="16">
        <v>9</v>
      </c>
      <c r="D1490" s="16">
        <v>1999</v>
      </c>
      <c r="E1490" s="25">
        <v>36420</v>
      </c>
      <c r="F1490" s="24" t="s">
        <v>1486</v>
      </c>
      <c r="G1490" s="23">
        <v>52642549.136390708</v>
      </c>
      <c r="H1490" s="23">
        <v>99740360.932757601</v>
      </c>
      <c r="I1490" s="23">
        <v>171743621.55141753</v>
      </c>
      <c r="J1490" s="23">
        <f t="shared" si="23"/>
        <v>119101072.41502681</v>
      </c>
    </row>
    <row r="1491" spans="1:10" x14ac:dyDescent="0.2">
      <c r="A1491" s="19">
        <v>1512</v>
      </c>
      <c r="B1491" s="17">
        <v>7</v>
      </c>
      <c r="C1491" s="16">
        <v>10</v>
      </c>
      <c r="D1491" s="16">
        <v>1983</v>
      </c>
      <c r="E1491" s="25">
        <v>30596</v>
      </c>
      <c r="F1491" s="24" t="s">
        <v>1487</v>
      </c>
      <c r="G1491" s="23">
        <v>87511722.772277236</v>
      </c>
      <c r="H1491" s="23">
        <v>134913905.94059405</v>
      </c>
      <c r="I1491" s="23">
        <v>388940990.09900993</v>
      </c>
      <c r="J1491" s="23">
        <f t="shared" si="23"/>
        <v>301429267.3267327</v>
      </c>
    </row>
    <row r="1492" spans="1:10" x14ac:dyDescent="0.2">
      <c r="A1492" s="19">
        <v>1513</v>
      </c>
      <c r="B1492" s="17">
        <v>26</v>
      </c>
      <c r="C1492" s="16">
        <v>3</v>
      </c>
      <c r="D1492" s="16">
        <v>2010</v>
      </c>
      <c r="E1492" s="25">
        <v>40263</v>
      </c>
      <c r="F1492" s="24" t="s">
        <v>1488</v>
      </c>
      <c r="G1492" s="23">
        <v>40613166.322812468</v>
      </c>
      <c r="H1492" s="23">
        <v>56711615.127536982</v>
      </c>
      <c r="I1492" s="23">
        <v>74421088.963658676</v>
      </c>
      <c r="J1492" s="23">
        <f t="shared" si="23"/>
        <v>33807922.640846208</v>
      </c>
    </row>
    <row r="1493" spans="1:10" x14ac:dyDescent="0.2">
      <c r="A1493" s="19">
        <v>1514</v>
      </c>
      <c r="B1493" s="17">
        <v>2</v>
      </c>
      <c r="C1493" s="16">
        <v>5</v>
      </c>
      <c r="D1493" s="16">
        <v>1997</v>
      </c>
      <c r="E1493" s="25">
        <v>35552</v>
      </c>
      <c r="F1493" s="24" t="s">
        <v>1489</v>
      </c>
      <c r="G1493" s="23">
        <v>55207270.455965027</v>
      </c>
      <c r="H1493" s="23">
        <v>76920817.462435976</v>
      </c>
      <c r="I1493" s="23">
        <v>76920817.462435976</v>
      </c>
      <c r="J1493" s="23">
        <f t="shared" si="23"/>
        <v>21713547.006470948</v>
      </c>
    </row>
    <row r="1494" spans="1:10" x14ac:dyDescent="0.2">
      <c r="A1494" s="19">
        <v>1516</v>
      </c>
      <c r="B1494" s="17">
        <v>12</v>
      </c>
      <c r="C1494" s="16">
        <v>9</v>
      </c>
      <c r="D1494" s="16">
        <v>2014</v>
      </c>
      <c r="E1494" s="25">
        <v>41894</v>
      </c>
      <c r="F1494" s="24" t="s">
        <v>1490</v>
      </c>
      <c r="G1494" s="23">
        <v>37132491.14611122</v>
      </c>
      <c r="H1494" s="23">
        <v>43346544.431721076</v>
      </c>
      <c r="I1494" s="23">
        <v>59643582.212514333</v>
      </c>
      <c r="J1494" s="23">
        <f t="shared" si="23"/>
        <v>22511091.066403113</v>
      </c>
    </row>
    <row r="1495" spans="1:10" x14ac:dyDescent="0.2">
      <c r="A1495" s="19">
        <v>1517</v>
      </c>
      <c r="B1495" s="17">
        <v>16</v>
      </c>
      <c r="C1495" s="16">
        <v>12</v>
      </c>
      <c r="D1495" s="16">
        <v>2016</v>
      </c>
      <c r="E1495" s="25">
        <v>42720</v>
      </c>
      <c r="F1495" s="24" t="s">
        <v>1491</v>
      </c>
      <c r="G1495" s="23">
        <v>36609413.830809511</v>
      </c>
      <c r="H1495" s="23">
        <v>31541065.227057729</v>
      </c>
      <c r="I1495" s="23">
        <v>86759297.323180035</v>
      </c>
      <c r="J1495" s="23">
        <f t="shared" si="23"/>
        <v>50149883.492370524</v>
      </c>
    </row>
    <row r="1496" spans="1:10" x14ac:dyDescent="0.2">
      <c r="A1496" s="19">
        <v>1518</v>
      </c>
      <c r="B1496" s="17">
        <v>4</v>
      </c>
      <c r="C1496" s="16">
        <v>4</v>
      </c>
      <c r="D1496" s="16">
        <v>2003</v>
      </c>
      <c r="E1496" s="25">
        <v>37715</v>
      </c>
      <c r="F1496" s="24" t="s">
        <v>1492</v>
      </c>
      <c r="G1496" s="23">
        <v>48088596.300326444</v>
      </c>
      <c r="H1496" s="23">
        <v>35398550.054406963</v>
      </c>
      <c r="I1496" s="23">
        <v>58504761.248035908</v>
      </c>
      <c r="J1496" s="23">
        <f t="shared" si="23"/>
        <v>10416164.947709464</v>
      </c>
    </row>
    <row r="1497" spans="1:10" x14ac:dyDescent="0.2">
      <c r="A1497" s="19">
        <v>1519</v>
      </c>
      <c r="B1497" s="17">
        <v>25</v>
      </c>
      <c r="C1497" s="16">
        <v>2</v>
      </c>
      <c r="D1497" s="16">
        <v>2000</v>
      </c>
      <c r="E1497" s="25">
        <v>36581</v>
      </c>
      <c r="F1497" s="24" t="s">
        <v>1493</v>
      </c>
      <c r="G1497" s="23">
        <v>52053498.233215541</v>
      </c>
      <c r="H1497" s="23">
        <v>33778063.011195518</v>
      </c>
      <c r="I1497" s="23">
        <v>33778063.011195518</v>
      </c>
      <c r="J1497" s="23">
        <f t="shared" si="23"/>
        <v>-18275435.222020023</v>
      </c>
    </row>
    <row r="1498" spans="1:10" x14ac:dyDescent="0.2">
      <c r="A1498" s="19">
        <v>1520</v>
      </c>
      <c r="B1498" s="17">
        <v>24</v>
      </c>
      <c r="C1498" s="16">
        <v>12</v>
      </c>
      <c r="D1498" s="16">
        <v>1999</v>
      </c>
      <c r="E1498" s="25">
        <v>36518</v>
      </c>
      <c r="F1498" s="24" t="s">
        <v>1494</v>
      </c>
      <c r="G1498" s="23">
        <v>52517433.155080207</v>
      </c>
      <c r="H1498" s="23">
        <v>20975394.237712417</v>
      </c>
      <c r="I1498" s="23">
        <v>20975394.237712417</v>
      </c>
      <c r="J1498" s="23">
        <f t="shared" si="23"/>
        <v>-31542038.91736779</v>
      </c>
    </row>
    <row r="1499" spans="1:10" x14ac:dyDescent="0.2">
      <c r="A1499" s="19">
        <v>1521</v>
      </c>
      <c r="B1499" s="17">
        <v>20</v>
      </c>
      <c r="C1499" s="16">
        <v>12</v>
      </c>
      <c r="D1499" s="16">
        <v>1996</v>
      </c>
      <c r="E1499" s="25">
        <v>35419</v>
      </c>
      <c r="F1499" s="24" t="s">
        <v>1495</v>
      </c>
      <c r="G1499" s="23">
        <v>55729407.313997485</v>
      </c>
      <c r="H1499" s="23">
        <v>20206153.326475412</v>
      </c>
      <c r="I1499" s="23">
        <v>20206153.326475412</v>
      </c>
      <c r="J1499" s="23">
        <f t="shared" si="23"/>
        <v>-35523253.987522073</v>
      </c>
    </row>
    <row r="1500" spans="1:10" x14ac:dyDescent="0.2">
      <c r="A1500" s="19">
        <v>1522</v>
      </c>
      <c r="B1500" s="17">
        <v>24</v>
      </c>
      <c r="C1500" s="16">
        <v>10</v>
      </c>
      <c r="D1500" s="16">
        <v>1997</v>
      </c>
      <c r="E1500" s="25">
        <v>35727</v>
      </c>
      <c r="F1500" s="24" t="s">
        <v>1496</v>
      </c>
      <c r="G1500" s="23">
        <v>54694826.732673272</v>
      </c>
      <c r="H1500" s="23">
        <v>19041057.402617574</v>
      </c>
      <c r="I1500" s="23">
        <v>19041057.402617574</v>
      </c>
      <c r="J1500" s="23">
        <f t="shared" si="23"/>
        <v>-35653769.330055699</v>
      </c>
    </row>
    <row r="1501" spans="1:10" x14ac:dyDescent="0.2">
      <c r="A1501" s="19">
        <v>1523</v>
      </c>
      <c r="B1501" s="17">
        <v>28</v>
      </c>
      <c r="C1501" s="16">
        <v>1</v>
      </c>
      <c r="D1501" s="16">
        <v>2000</v>
      </c>
      <c r="E1501" s="25">
        <v>36553</v>
      </c>
      <c r="F1501" s="24" t="s">
        <v>1497</v>
      </c>
      <c r="G1501" s="23">
        <v>52361872.037914693</v>
      </c>
      <c r="H1501" s="23">
        <v>4297171.5710604265</v>
      </c>
      <c r="I1501" s="23">
        <v>4297171.5710604265</v>
      </c>
      <c r="J1501" s="23">
        <f t="shared" si="23"/>
        <v>-48064700.466854267</v>
      </c>
    </row>
    <row r="1502" spans="1:10" x14ac:dyDescent="0.2">
      <c r="A1502" s="19">
        <v>1524</v>
      </c>
      <c r="B1502" s="17">
        <v>22</v>
      </c>
      <c r="C1502" s="16">
        <v>1</v>
      </c>
      <c r="D1502" s="16">
        <v>2016</v>
      </c>
      <c r="E1502" s="25">
        <v>42391</v>
      </c>
      <c r="F1502" s="24" t="s">
        <v>1498</v>
      </c>
      <c r="G1502" s="23">
        <v>37307248.138580762</v>
      </c>
      <c r="H1502" s="23">
        <v>2776733.9175192895</v>
      </c>
      <c r="I1502" s="23">
        <v>162530266.98172772</v>
      </c>
      <c r="J1502" s="23">
        <f t="shared" si="23"/>
        <v>125223018.84314695</v>
      </c>
    </row>
    <row r="1503" spans="1:10" x14ac:dyDescent="0.2">
      <c r="A1503" s="19">
        <v>1525</v>
      </c>
      <c r="B1503" s="17">
        <v>6</v>
      </c>
      <c r="C1503" s="16">
        <v>5</v>
      </c>
      <c r="D1503" s="16">
        <v>2011</v>
      </c>
      <c r="E1503" s="25">
        <v>40669</v>
      </c>
      <c r="F1503" s="24" t="s">
        <v>1499</v>
      </c>
      <c r="G1503" s="23">
        <v>39115452.018905662</v>
      </c>
      <c r="H1503" s="23">
        <v>1161874.5213662353</v>
      </c>
      <c r="I1503" s="23">
        <v>4368967.8170416523</v>
      </c>
      <c r="J1503" s="23">
        <f t="shared" si="23"/>
        <v>-34746484.201864012</v>
      </c>
    </row>
    <row r="1504" spans="1:10" x14ac:dyDescent="0.2">
      <c r="A1504" s="19">
        <v>1526</v>
      </c>
      <c r="B1504" s="17">
        <v>14</v>
      </c>
      <c r="C1504" s="16">
        <v>4</v>
      </c>
      <c r="D1504" s="16">
        <v>2017</v>
      </c>
      <c r="E1504" s="25">
        <v>42839</v>
      </c>
      <c r="F1504" s="24" t="s">
        <v>1500</v>
      </c>
      <c r="G1504" s="23">
        <v>36146488.688226923</v>
      </c>
      <c r="H1504" s="23">
        <v>0</v>
      </c>
      <c r="I1504" s="23">
        <v>1486111.6748908083</v>
      </c>
      <c r="J1504" s="23">
        <f t="shared" si="23"/>
        <v>-34660377.013336115</v>
      </c>
    </row>
    <row r="1505" spans="1:10" x14ac:dyDescent="0.2">
      <c r="A1505" s="19">
        <v>1527</v>
      </c>
      <c r="B1505" s="17">
        <v>28</v>
      </c>
      <c r="C1505" s="16">
        <v>3</v>
      </c>
      <c r="D1505" s="16">
        <v>2003</v>
      </c>
      <c r="E1505" s="25">
        <v>37708</v>
      </c>
      <c r="F1505" s="24" t="s">
        <v>1501</v>
      </c>
      <c r="G1505" s="23">
        <v>46917854.505971774</v>
      </c>
      <c r="H1505" s="23">
        <v>50367687.026775248</v>
      </c>
      <c r="I1505" s="23">
        <v>51028185.119625412</v>
      </c>
      <c r="J1505" s="23">
        <f t="shared" si="23"/>
        <v>4110330.6136536375</v>
      </c>
    </row>
    <row r="1506" spans="1:10" x14ac:dyDescent="0.2">
      <c r="A1506" s="19">
        <v>1529</v>
      </c>
      <c r="B1506" s="17">
        <v>5</v>
      </c>
      <c r="C1506" s="16">
        <v>6</v>
      </c>
      <c r="D1506" s="16">
        <v>2009</v>
      </c>
      <c r="E1506" s="25">
        <v>39969</v>
      </c>
      <c r="F1506" s="24" t="s">
        <v>1503</v>
      </c>
      <c r="G1506" s="23">
        <v>39839795.450014606</v>
      </c>
      <c r="H1506" s="23">
        <v>315670622.66303033</v>
      </c>
      <c r="I1506" s="23">
        <v>530169883.26294321</v>
      </c>
      <c r="J1506" s="23">
        <f t="shared" si="23"/>
        <v>490330087.81292862</v>
      </c>
    </row>
    <row r="1507" spans="1:10" x14ac:dyDescent="0.2">
      <c r="A1507" s="19">
        <v>1530</v>
      </c>
      <c r="B1507" s="17">
        <v>20</v>
      </c>
      <c r="C1507" s="16">
        <v>11</v>
      </c>
      <c r="D1507" s="16">
        <v>2009</v>
      </c>
      <c r="E1507" s="25">
        <v>40137</v>
      </c>
      <c r="F1507" s="24" t="s">
        <v>1504</v>
      </c>
      <c r="G1507" s="23">
        <v>39722484.167706743</v>
      </c>
      <c r="H1507" s="23">
        <v>290495605.52177227</v>
      </c>
      <c r="I1507" s="23">
        <v>346954101.7754634</v>
      </c>
      <c r="J1507" s="23">
        <f t="shared" si="23"/>
        <v>307231617.60775667</v>
      </c>
    </row>
    <row r="1508" spans="1:10" x14ac:dyDescent="0.2">
      <c r="A1508" s="19">
        <v>1531</v>
      </c>
      <c r="B1508" s="17">
        <v>23</v>
      </c>
      <c r="C1508" s="16">
        <v>6</v>
      </c>
      <c r="D1508" s="16">
        <v>1989</v>
      </c>
      <c r="E1508" s="25">
        <v>32682</v>
      </c>
      <c r="F1508" s="24" t="s">
        <v>1505</v>
      </c>
      <c r="G1508" s="23">
        <v>69243875.906526998</v>
      </c>
      <c r="H1508" s="23">
        <v>496951276.64428687</v>
      </c>
      <c r="I1508" s="23">
        <v>813811252.79255438</v>
      </c>
      <c r="J1508" s="23">
        <f t="shared" si="23"/>
        <v>744567376.88602734</v>
      </c>
    </row>
    <row r="1509" spans="1:10" x14ac:dyDescent="0.2">
      <c r="A1509" s="19">
        <v>1532</v>
      </c>
      <c r="B1509" s="17">
        <v>10</v>
      </c>
      <c r="C1509" s="16">
        <v>6</v>
      </c>
      <c r="D1509" s="16">
        <v>1999</v>
      </c>
      <c r="E1509" s="25">
        <v>36321</v>
      </c>
      <c r="F1509" s="24" t="s">
        <v>1506</v>
      </c>
      <c r="G1509" s="23">
        <v>51703760.529482558</v>
      </c>
      <c r="H1509" s="23">
        <v>304372777.55183518</v>
      </c>
      <c r="I1509" s="23">
        <v>461468600.14893508</v>
      </c>
      <c r="J1509" s="23">
        <f t="shared" si="23"/>
        <v>409764839.61945254</v>
      </c>
    </row>
    <row r="1510" spans="1:10" x14ac:dyDescent="0.2">
      <c r="A1510" s="19">
        <v>1533</v>
      </c>
      <c r="B1510" s="17">
        <v>22</v>
      </c>
      <c r="C1510" s="16">
        <v>12</v>
      </c>
      <c r="D1510" s="16">
        <v>2010</v>
      </c>
      <c r="E1510" s="25">
        <v>40534</v>
      </c>
      <c r="F1510" s="24" t="s">
        <v>1507</v>
      </c>
      <c r="G1510" s="23">
        <v>39206151.136742115</v>
      </c>
      <c r="H1510" s="23">
        <v>191822261.00399676</v>
      </c>
      <c r="I1510" s="23">
        <v>282594496.21374315</v>
      </c>
      <c r="J1510" s="23">
        <f t="shared" si="23"/>
        <v>243388345.07700104</v>
      </c>
    </row>
    <row r="1511" spans="1:10" x14ac:dyDescent="0.2">
      <c r="A1511" s="19">
        <v>1534</v>
      </c>
      <c r="B1511" s="17">
        <v>15</v>
      </c>
      <c r="C1511" s="16">
        <v>5</v>
      </c>
      <c r="D1511" s="16">
        <v>1992</v>
      </c>
      <c r="E1511" s="25">
        <v>33739</v>
      </c>
      <c r="F1511" s="24" t="s">
        <v>1508</v>
      </c>
      <c r="G1511" s="23">
        <v>61511560.486757338</v>
      </c>
      <c r="H1511" s="23">
        <v>254361773.64003581</v>
      </c>
      <c r="I1511" s="23">
        <v>561864168.21760917</v>
      </c>
      <c r="J1511" s="23">
        <f t="shared" si="23"/>
        <v>500352607.73085183</v>
      </c>
    </row>
    <row r="1512" spans="1:10" x14ac:dyDescent="0.2">
      <c r="A1512" s="19">
        <v>1535</v>
      </c>
      <c r="B1512" s="17">
        <v>18</v>
      </c>
      <c r="C1512" s="16">
        <v>9</v>
      </c>
      <c r="D1512" s="16">
        <v>1998</v>
      </c>
      <c r="E1512" s="25">
        <v>36056</v>
      </c>
      <c r="F1512" s="24" t="s">
        <v>1509</v>
      </c>
      <c r="G1512" s="23">
        <v>52525458.435207829</v>
      </c>
      <c r="H1512" s="23">
        <v>211882993.04655257</v>
      </c>
      <c r="I1512" s="23">
        <v>368128427.26161373</v>
      </c>
      <c r="J1512" s="23">
        <f t="shared" si="23"/>
        <v>315602968.82640588</v>
      </c>
    </row>
    <row r="1513" spans="1:10" x14ac:dyDescent="0.2">
      <c r="A1513" s="19">
        <v>1536</v>
      </c>
      <c r="B1513" s="17">
        <v>8</v>
      </c>
      <c r="C1513" s="16">
        <v>2</v>
      </c>
      <c r="D1513" s="16">
        <v>2013</v>
      </c>
      <c r="E1513" s="25">
        <v>41313</v>
      </c>
      <c r="F1513" s="24" t="s">
        <v>1510</v>
      </c>
      <c r="G1513" s="23">
        <v>37013020.855766997</v>
      </c>
      <c r="H1513" s="23">
        <v>142243069.57728523</v>
      </c>
      <c r="I1513" s="23">
        <v>185447478.39469177</v>
      </c>
      <c r="J1513" s="23">
        <f t="shared" si="23"/>
        <v>148434457.53892475</v>
      </c>
    </row>
    <row r="1514" spans="1:10" x14ac:dyDescent="0.2">
      <c r="A1514" s="19">
        <v>1537</v>
      </c>
      <c r="B1514" s="17">
        <v>30</v>
      </c>
      <c r="C1514" s="16">
        <v>6</v>
      </c>
      <c r="D1514" s="16">
        <v>2006</v>
      </c>
      <c r="E1514" s="25">
        <v>38898</v>
      </c>
      <c r="F1514" s="24" t="s">
        <v>1511</v>
      </c>
      <c r="G1514" s="23">
        <v>42351724.987678654</v>
      </c>
      <c r="H1514" s="23">
        <v>150942104.47875801</v>
      </c>
      <c r="I1514" s="23">
        <v>394564588.18356329</v>
      </c>
      <c r="J1514" s="23">
        <f t="shared" si="23"/>
        <v>352212863.19588464</v>
      </c>
    </row>
    <row r="1515" spans="1:10" x14ac:dyDescent="0.2">
      <c r="A1515" s="19">
        <v>1538</v>
      </c>
      <c r="B1515" s="17">
        <v>8</v>
      </c>
      <c r="C1515" s="16">
        <v>7</v>
      </c>
      <c r="D1515" s="16">
        <v>2011</v>
      </c>
      <c r="E1515" s="25">
        <v>40732</v>
      </c>
      <c r="F1515" s="24" t="s">
        <v>1512</v>
      </c>
      <c r="G1515" s="23">
        <v>38035981.444923468</v>
      </c>
      <c r="H1515" s="23">
        <v>127734127.11962979</v>
      </c>
      <c r="I1515" s="23">
        <v>230843198.00603303</v>
      </c>
      <c r="J1515" s="23">
        <f t="shared" si="23"/>
        <v>192807216.56110957</v>
      </c>
    </row>
    <row r="1516" spans="1:10" x14ac:dyDescent="0.2">
      <c r="A1516" s="19">
        <v>1539</v>
      </c>
      <c r="B1516" s="17">
        <v>30</v>
      </c>
      <c r="C1516" s="16">
        <v>3</v>
      </c>
      <c r="D1516" s="16">
        <v>2001</v>
      </c>
      <c r="E1516" s="25">
        <v>36980</v>
      </c>
      <c r="F1516" s="24" t="s">
        <v>1513</v>
      </c>
      <c r="G1516" s="23">
        <v>48769381.384790011</v>
      </c>
      <c r="H1516" s="23">
        <v>157026347.16332579</v>
      </c>
      <c r="I1516" s="23">
        <v>275466273.38353008</v>
      </c>
      <c r="J1516" s="23">
        <f t="shared" si="23"/>
        <v>226696891.99874008</v>
      </c>
    </row>
    <row r="1517" spans="1:10" x14ac:dyDescent="0.2">
      <c r="A1517" s="19">
        <v>1540</v>
      </c>
      <c r="B1517" s="17">
        <v>17</v>
      </c>
      <c r="C1517" s="16">
        <v>7</v>
      </c>
      <c r="D1517" s="16">
        <v>2015</v>
      </c>
      <c r="E1517" s="25">
        <v>42202</v>
      </c>
      <c r="F1517" s="24" t="s">
        <v>1514</v>
      </c>
      <c r="G1517" s="23">
        <v>36006792.259924412</v>
      </c>
      <c r="H1517" s="23">
        <v>113203431.07373019</v>
      </c>
      <c r="I1517" s="23">
        <v>145003803.89900443</v>
      </c>
      <c r="J1517" s="23">
        <f t="shared" si="23"/>
        <v>108997011.63908002</v>
      </c>
    </row>
    <row r="1518" spans="1:10" x14ac:dyDescent="0.2">
      <c r="A1518" s="19">
        <v>1541</v>
      </c>
      <c r="B1518" s="17">
        <v>13</v>
      </c>
      <c r="C1518" s="16">
        <v>12</v>
      </c>
      <c r="D1518" s="16">
        <v>2013</v>
      </c>
      <c r="E1518" s="25">
        <v>41621</v>
      </c>
      <c r="F1518" s="24" t="s">
        <v>1515</v>
      </c>
      <c r="G1518" s="23">
        <v>36872782.118781887</v>
      </c>
      <c r="H1518" s="23">
        <v>87756969.654274419</v>
      </c>
      <c r="I1518" s="23">
        <v>121113946.74714331</v>
      </c>
      <c r="J1518" s="23">
        <f t="shared" si="23"/>
        <v>84241164.628361434</v>
      </c>
    </row>
    <row r="1519" spans="1:10" x14ac:dyDescent="0.2">
      <c r="A1519" s="19">
        <v>1542</v>
      </c>
      <c r="B1519" s="17">
        <v>7</v>
      </c>
      <c r="C1519" s="16">
        <v>12</v>
      </c>
      <c r="D1519" s="16">
        <v>1979</v>
      </c>
      <c r="E1519" s="25">
        <v>29196</v>
      </c>
      <c r="F1519" s="24" t="s">
        <v>1516</v>
      </c>
      <c r="G1519" s="23">
        <v>112036049.54367666</v>
      </c>
      <c r="H1519" s="23">
        <v>263311784.33720991</v>
      </c>
      <c r="I1519" s="23">
        <v>444943168.18774444</v>
      </c>
      <c r="J1519" s="23">
        <f t="shared" si="23"/>
        <v>332907118.64406776</v>
      </c>
    </row>
    <row r="1520" spans="1:10" x14ac:dyDescent="0.2">
      <c r="A1520" s="19">
        <v>1543</v>
      </c>
      <c r="B1520" s="17">
        <v>28</v>
      </c>
      <c r="C1520" s="16">
        <v>3</v>
      </c>
      <c r="D1520" s="16">
        <v>2008</v>
      </c>
      <c r="E1520" s="25">
        <v>39535</v>
      </c>
      <c r="F1520" s="24">
        <v>21</v>
      </c>
      <c r="G1520" s="23">
        <v>40243738.526094936</v>
      </c>
      <c r="H1520" s="23">
        <v>93318750.400111452</v>
      </c>
      <c r="I1520" s="23">
        <v>183794796.94302854</v>
      </c>
      <c r="J1520" s="23">
        <f t="shared" si="23"/>
        <v>143551058.4169336</v>
      </c>
    </row>
    <row r="1521" spans="1:10" x14ac:dyDescent="0.2">
      <c r="A1521" s="19">
        <v>1544</v>
      </c>
      <c r="B1521" s="17">
        <v>9</v>
      </c>
      <c r="C1521" s="16">
        <v>5</v>
      </c>
      <c r="D1521" s="16">
        <v>2008</v>
      </c>
      <c r="E1521" s="25">
        <v>39577</v>
      </c>
      <c r="F1521" s="24" t="s">
        <v>1517</v>
      </c>
      <c r="G1521" s="23">
        <v>39667108.275785662</v>
      </c>
      <c r="H1521" s="23">
        <v>90982345.028776899</v>
      </c>
      <c r="I1521" s="23">
        <v>247676559.75318509</v>
      </c>
      <c r="J1521" s="23">
        <f t="shared" si="23"/>
        <v>208009451.47739944</v>
      </c>
    </row>
    <row r="1522" spans="1:10" x14ac:dyDescent="0.2">
      <c r="A1522" s="19">
        <v>1545</v>
      </c>
      <c r="B1522" s="17">
        <v>15</v>
      </c>
      <c r="C1522" s="16">
        <v>11</v>
      </c>
      <c r="D1522" s="16">
        <v>1991</v>
      </c>
      <c r="E1522" s="25">
        <v>33557</v>
      </c>
      <c r="F1522" s="24" t="s">
        <v>1518</v>
      </c>
      <c r="G1522" s="23">
        <v>62359687.953555875</v>
      </c>
      <c r="H1522" s="23">
        <v>140918585.89920899</v>
      </c>
      <c r="I1522" s="23">
        <v>324790580.09369373</v>
      </c>
      <c r="J1522" s="23">
        <f t="shared" si="23"/>
        <v>262430892.14013785</v>
      </c>
    </row>
    <row r="1523" spans="1:10" x14ac:dyDescent="0.2">
      <c r="A1523" s="19">
        <v>1546</v>
      </c>
      <c r="B1523" s="17">
        <v>15</v>
      </c>
      <c r="C1523" s="16">
        <v>11</v>
      </c>
      <c r="D1523" s="16">
        <v>1996</v>
      </c>
      <c r="E1523" s="25">
        <v>35384</v>
      </c>
      <c r="F1523" s="24" t="s">
        <v>1519</v>
      </c>
      <c r="G1523" s="23">
        <v>54181368.221942</v>
      </c>
      <c r="H1523" s="23">
        <v>121856024.13686003</v>
      </c>
      <c r="I1523" s="23">
        <v>358697919.81317151</v>
      </c>
      <c r="J1523" s="23">
        <f t="shared" si="23"/>
        <v>304516551.5912295</v>
      </c>
    </row>
    <row r="1524" spans="1:10" x14ac:dyDescent="0.2">
      <c r="A1524" s="19">
        <v>1547</v>
      </c>
      <c r="B1524" s="17">
        <v>16</v>
      </c>
      <c r="C1524" s="16">
        <v>1</v>
      </c>
      <c r="D1524" s="16">
        <v>2009</v>
      </c>
      <c r="E1524" s="25">
        <v>39829</v>
      </c>
      <c r="F1524" s="24" t="s">
        <v>1520</v>
      </c>
      <c r="G1524" s="23">
        <v>40698318.20140852</v>
      </c>
      <c r="H1524" s="23">
        <v>84925134.0785155</v>
      </c>
      <c r="I1524" s="23">
        <v>142110486.33445105</v>
      </c>
      <c r="J1524" s="23">
        <f t="shared" si="23"/>
        <v>101412168.13304253</v>
      </c>
    </row>
    <row r="1525" spans="1:10" x14ac:dyDescent="0.2">
      <c r="A1525" s="19">
        <v>1548</v>
      </c>
      <c r="B1525" s="17">
        <v>25</v>
      </c>
      <c r="C1525" s="16">
        <v>3</v>
      </c>
      <c r="D1525" s="16">
        <v>2005</v>
      </c>
      <c r="E1525" s="25">
        <v>38436</v>
      </c>
      <c r="F1525" s="24" t="s">
        <v>1521</v>
      </c>
      <c r="G1525" s="23">
        <v>44455069.839627519</v>
      </c>
      <c r="H1525" s="23">
        <v>87533160.402855664</v>
      </c>
      <c r="I1525" s="23">
        <v>129701969.50787377</v>
      </c>
      <c r="J1525" s="23">
        <f t="shared" si="23"/>
        <v>85246899.668246254</v>
      </c>
    </row>
    <row r="1526" spans="1:10" x14ac:dyDescent="0.2">
      <c r="A1526" s="19">
        <v>1549</v>
      </c>
      <c r="B1526" s="17">
        <v>21</v>
      </c>
      <c r="C1526" s="16">
        <v>12</v>
      </c>
      <c r="D1526" s="16">
        <v>2012</v>
      </c>
      <c r="E1526" s="25">
        <v>41264</v>
      </c>
      <c r="F1526" s="24" t="s">
        <v>1522</v>
      </c>
      <c r="G1526" s="23">
        <v>37426513.821803913</v>
      </c>
      <c r="H1526" s="23">
        <v>72227295.71341154</v>
      </c>
      <c r="I1526" s="23">
        <v>96476123.289785326</v>
      </c>
      <c r="J1526" s="23">
        <f t="shared" si="23"/>
        <v>59049609.467981413</v>
      </c>
    </row>
    <row r="1527" spans="1:10" x14ac:dyDescent="0.2">
      <c r="A1527" s="19">
        <v>1550</v>
      </c>
      <c r="B1527" s="17">
        <v>19</v>
      </c>
      <c r="C1527" s="16">
        <v>9</v>
      </c>
      <c r="D1527" s="16">
        <v>1997</v>
      </c>
      <c r="E1527" s="25">
        <v>35692</v>
      </c>
      <c r="F1527" s="24" t="s">
        <v>1523</v>
      </c>
      <c r="G1527" s="23">
        <v>53307475.186104223</v>
      </c>
      <c r="H1527" s="23">
        <v>98397948.809323832</v>
      </c>
      <c r="I1527" s="23">
        <v>192219105.13686725</v>
      </c>
      <c r="J1527" s="23">
        <f t="shared" si="23"/>
        <v>138911629.95076305</v>
      </c>
    </row>
    <row r="1528" spans="1:10" x14ac:dyDescent="0.2">
      <c r="A1528" s="19">
        <v>1551</v>
      </c>
      <c r="B1528" s="17">
        <v>29</v>
      </c>
      <c r="C1528" s="16">
        <v>7</v>
      </c>
      <c r="D1528" s="16">
        <v>2005</v>
      </c>
      <c r="E1528" s="25">
        <v>38562</v>
      </c>
      <c r="F1528" s="24" t="s">
        <v>1524</v>
      </c>
      <c r="G1528" s="23">
        <v>43977302.96827022</v>
      </c>
      <c r="H1528" s="23">
        <v>80339564.005250767</v>
      </c>
      <c r="I1528" s="23">
        <v>104426441.72119243</v>
      </c>
      <c r="J1528" s="23">
        <f t="shared" si="23"/>
        <v>60449138.752922215</v>
      </c>
    </row>
    <row r="1529" spans="1:10" x14ac:dyDescent="0.2">
      <c r="A1529" s="19">
        <v>1552</v>
      </c>
      <c r="B1529" s="17">
        <v>19</v>
      </c>
      <c r="C1529" s="16">
        <v>9</v>
      </c>
      <c r="D1529" s="16">
        <v>1997</v>
      </c>
      <c r="E1529" s="25">
        <v>35692</v>
      </c>
      <c r="F1529" s="24" t="s">
        <v>1525</v>
      </c>
      <c r="G1529" s="23">
        <v>53307475.186104223</v>
      </c>
      <c r="H1529" s="23">
        <v>97212378.376619115</v>
      </c>
      <c r="I1529" s="23">
        <v>126759950.33691688</v>
      </c>
      <c r="J1529" s="23">
        <f t="shared" si="23"/>
        <v>73452475.150812656</v>
      </c>
    </row>
    <row r="1530" spans="1:10" x14ac:dyDescent="0.2">
      <c r="A1530" s="19">
        <v>1553</v>
      </c>
      <c r="B1530" s="17">
        <v>30</v>
      </c>
      <c r="C1530" s="16">
        <v>4</v>
      </c>
      <c r="D1530" s="16">
        <v>2010</v>
      </c>
      <c r="E1530" s="25">
        <v>40298</v>
      </c>
      <c r="F1530" s="24" t="s">
        <v>5432</v>
      </c>
      <c r="G1530" s="23">
        <v>39416560.784187809</v>
      </c>
      <c r="H1530" s="23">
        <v>71034285.858423278</v>
      </c>
      <c r="I1530" s="23">
        <v>132585621.77845411</v>
      </c>
      <c r="J1530" s="23">
        <f t="shared" si="23"/>
        <v>93169060.994266301</v>
      </c>
    </row>
    <row r="1531" spans="1:10" x14ac:dyDescent="0.2">
      <c r="A1531" s="19">
        <v>1554</v>
      </c>
      <c r="B1531" s="17">
        <v>18</v>
      </c>
      <c r="C1531" s="16">
        <v>8</v>
      </c>
      <c r="D1531" s="16">
        <v>2000</v>
      </c>
      <c r="E1531" s="25">
        <v>36756</v>
      </c>
      <c r="F1531" s="24" t="s">
        <v>1527</v>
      </c>
      <c r="G1531" s="23">
        <v>49728964.120370366</v>
      </c>
      <c r="H1531" s="23">
        <v>87069680.293964118</v>
      </c>
      <c r="I1531" s="23">
        <v>122065036.43688656</v>
      </c>
      <c r="J1531" s="23">
        <f t="shared" si="23"/>
        <v>72336072.316516191</v>
      </c>
    </row>
    <row r="1532" spans="1:10" x14ac:dyDescent="0.2">
      <c r="A1532" s="19">
        <v>1555</v>
      </c>
      <c r="B1532" s="17">
        <v>7</v>
      </c>
      <c r="C1532" s="16">
        <v>7</v>
      </c>
      <c r="D1532" s="16">
        <v>1995</v>
      </c>
      <c r="E1532" s="25">
        <v>34887</v>
      </c>
      <c r="F1532" s="24" t="s">
        <v>1528</v>
      </c>
      <c r="G1532" s="23">
        <v>56348622.950819671</v>
      </c>
      <c r="H1532" s="23">
        <v>96685300.092006549</v>
      </c>
      <c r="I1532" s="23">
        <v>182496203.04282624</v>
      </c>
      <c r="J1532" s="23">
        <f t="shared" si="23"/>
        <v>126147580.09200656</v>
      </c>
    </row>
    <row r="1533" spans="1:10" x14ac:dyDescent="0.2">
      <c r="A1533" s="19">
        <v>1556</v>
      </c>
      <c r="B1533" s="17">
        <v>7</v>
      </c>
      <c r="C1533" s="16">
        <v>4</v>
      </c>
      <c r="D1533" s="16">
        <v>2006</v>
      </c>
      <c r="E1533" s="25">
        <v>38814</v>
      </c>
      <c r="F1533" s="24" t="s">
        <v>1529</v>
      </c>
      <c r="G1533" s="23">
        <v>42645980.14888338</v>
      </c>
      <c r="H1533" s="23">
        <v>72917015.574818864</v>
      </c>
      <c r="I1533" s="23">
        <v>79277324.783096775</v>
      </c>
      <c r="J1533" s="23">
        <f t="shared" si="23"/>
        <v>36631344.634213395</v>
      </c>
    </row>
    <row r="1534" spans="1:10" x14ac:dyDescent="0.2">
      <c r="A1534" s="19">
        <v>1557</v>
      </c>
      <c r="B1534" s="17">
        <v>8</v>
      </c>
      <c r="C1534" s="16">
        <v>10</v>
      </c>
      <c r="D1534" s="16">
        <v>2010</v>
      </c>
      <c r="E1534" s="25">
        <v>40459</v>
      </c>
      <c r="F1534" s="24" t="s">
        <v>1530</v>
      </c>
      <c r="G1534" s="23">
        <v>39290044.853711061</v>
      </c>
      <c r="H1534" s="23">
        <v>67017044.100420192</v>
      </c>
      <c r="I1534" s="23">
        <v>67776727.220821083</v>
      </c>
      <c r="J1534" s="23">
        <f t="shared" si="23"/>
        <v>28486682.367110021</v>
      </c>
    </row>
    <row r="1535" spans="1:10" x14ac:dyDescent="0.2">
      <c r="A1535" s="19">
        <v>1558</v>
      </c>
      <c r="B1535" s="17">
        <v>13</v>
      </c>
      <c r="C1535" s="16">
        <v>3</v>
      </c>
      <c r="D1535" s="16">
        <v>1998</v>
      </c>
      <c r="E1535" s="25">
        <v>35867</v>
      </c>
      <c r="F1535" s="24" t="s">
        <v>1531</v>
      </c>
      <c r="G1535" s="23">
        <v>52978822.441430338</v>
      </c>
      <c r="H1535" s="23">
        <v>86231614.578982756</v>
      </c>
      <c r="I1535" s="23">
        <v>86231614.578982756</v>
      </c>
      <c r="J1535" s="23">
        <f t="shared" si="23"/>
        <v>33252792.137552418</v>
      </c>
    </row>
    <row r="1536" spans="1:10" x14ac:dyDescent="0.2">
      <c r="A1536" s="19">
        <v>1559</v>
      </c>
      <c r="B1536" s="17">
        <v>22</v>
      </c>
      <c r="C1536" s="16">
        <v>7</v>
      </c>
      <c r="D1536" s="16">
        <v>2011</v>
      </c>
      <c r="E1536" s="25">
        <v>40746</v>
      </c>
      <c r="F1536" s="24" t="s">
        <v>1532</v>
      </c>
      <c r="G1536" s="23">
        <v>38035981.444923468</v>
      </c>
      <c r="H1536" s="23">
        <v>60643214.73484654</v>
      </c>
      <c r="I1536" s="23">
        <v>159311959.7136578</v>
      </c>
      <c r="J1536" s="23">
        <f t="shared" si="23"/>
        <v>121275978.26873434</v>
      </c>
    </row>
    <row r="1537" spans="1:10" x14ac:dyDescent="0.2">
      <c r="A1537" s="19">
        <v>1560</v>
      </c>
      <c r="B1537" s="17">
        <v>20</v>
      </c>
      <c r="C1537" s="16">
        <v>5</v>
      </c>
      <c r="D1537" s="16">
        <v>2016</v>
      </c>
      <c r="E1537" s="25">
        <v>42510</v>
      </c>
      <c r="F1537" s="24" t="s">
        <v>1533</v>
      </c>
      <c r="G1537" s="23">
        <v>35770722.935199335</v>
      </c>
      <c r="H1537" s="23">
        <v>56559369.138904966</v>
      </c>
      <c r="I1537" s="23">
        <v>111153454.90094452</v>
      </c>
      <c r="J1537" s="23">
        <f t="shared" si="23"/>
        <v>75382731.965745181</v>
      </c>
    </row>
    <row r="1538" spans="1:10" x14ac:dyDescent="0.2">
      <c r="A1538" s="19">
        <v>1561</v>
      </c>
      <c r="B1538" s="17">
        <v>23</v>
      </c>
      <c r="C1538" s="16">
        <v>3</v>
      </c>
      <c r="D1538" s="16">
        <v>2007</v>
      </c>
      <c r="E1538" s="25">
        <v>39164</v>
      </c>
      <c r="F1538" s="24" t="s">
        <v>1534</v>
      </c>
      <c r="G1538" s="23">
        <v>41846025.361330792</v>
      </c>
      <c r="H1538" s="23">
        <v>64740700.80574818</v>
      </c>
      <c r="I1538" s="23">
        <v>114892468.75288285</v>
      </c>
      <c r="J1538" s="23">
        <f t="shared" si="23"/>
        <v>73046443.391552061</v>
      </c>
    </row>
    <row r="1539" spans="1:10" x14ac:dyDescent="0.2">
      <c r="A1539" s="19">
        <v>1562</v>
      </c>
      <c r="B1539" s="17">
        <v>24</v>
      </c>
      <c r="C1539" s="16">
        <v>10</v>
      </c>
      <c r="D1539" s="16">
        <v>2003</v>
      </c>
      <c r="E1539" s="25">
        <v>37918</v>
      </c>
      <c r="F1539" s="24" t="s">
        <v>1535</v>
      </c>
      <c r="G1539" s="23">
        <v>46449540.540540539</v>
      </c>
      <c r="H1539" s="23">
        <v>69453659.567686483</v>
      </c>
      <c r="I1539" s="23">
        <v>70727558.123956755</v>
      </c>
      <c r="J1539" s="23">
        <f t="shared" ref="J1539:J1602" si="24">I1539-G1539</f>
        <v>24278017.583416216</v>
      </c>
    </row>
    <row r="1540" spans="1:10" x14ac:dyDescent="0.2">
      <c r="A1540" s="19">
        <v>1563</v>
      </c>
      <c r="B1540" s="17">
        <v>25</v>
      </c>
      <c r="C1540" s="16">
        <v>11</v>
      </c>
      <c r="D1540" s="16">
        <v>2009</v>
      </c>
      <c r="E1540" s="25">
        <v>40142</v>
      </c>
      <c r="F1540" s="24" t="s">
        <v>1536</v>
      </c>
      <c r="G1540" s="23">
        <v>39722484.167706743</v>
      </c>
      <c r="H1540" s="23">
        <v>56169930.565062635</v>
      </c>
      <c r="I1540" s="23">
        <v>107936548.85487911</v>
      </c>
      <c r="J1540" s="23">
        <f t="shared" si="24"/>
        <v>68214064.687172368</v>
      </c>
    </row>
    <row r="1541" spans="1:10" x14ac:dyDescent="0.2">
      <c r="A1541" s="19">
        <v>1564</v>
      </c>
      <c r="B1541" s="17">
        <v>18</v>
      </c>
      <c r="C1541" s="16">
        <v>11</v>
      </c>
      <c r="D1541" s="16">
        <v>1992</v>
      </c>
      <c r="E1541" s="25">
        <v>33926</v>
      </c>
      <c r="F1541" s="24" t="s">
        <v>1537</v>
      </c>
      <c r="G1541" s="23">
        <v>60515246.478873238</v>
      </c>
      <c r="H1541" s="23">
        <v>83286113.614718303</v>
      </c>
      <c r="I1541" s="23">
        <v>83286113.614718303</v>
      </c>
      <c r="J1541" s="23">
        <f t="shared" si="24"/>
        <v>22770867.135845065</v>
      </c>
    </row>
    <row r="1542" spans="1:10" x14ac:dyDescent="0.2">
      <c r="A1542" s="19">
        <v>1565</v>
      </c>
      <c r="B1542" s="17">
        <v>22</v>
      </c>
      <c r="C1542" s="16">
        <v>5</v>
      </c>
      <c r="D1542" s="16">
        <v>2015</v>
      </c>
      <c r="E1542" s="25">
        <v>42146</v>
      </c>
      <c r="F1542" s="24" t="s">
        <v>5433</v>
      </c>
      <c r="G1542" s="23">
        <v>36135341.981875904</v>
      </c>
      <c r="H1542" s="23">
        <v>48963517.440234639</v>
      </c>
      <c r="I1542" s="23">
        <v>98933533.209457323</v>
      </c>
      <c r="J1542" s="23">
        <f t="shared" si="24"/>
        <v>62798191.227581419</v>
      </c>
    </row>
    <row r="1543" spans="1:10" x14ac:dyDescent="0.2">
      <c r="A1543" s="19">
        <v>1566</v>
      </c>
      <c r="B1543" s="17">
        <v>23</v>
      </c>
      <c r="C1543" s="16">
        <v>1</v>
      </c>
      <c r="D1543" s="16">
        <v>2009</v>
      </c>
      <c r="E1543" s="25">
        <v>39836</v>
      </c>
      <c r="F1543" s="24" t="s">
        <v>1539</v>
      </c>
      <c r="G1543" s="23">
        <v>40698318.20140852</v>
      </c>
      <c r="H1543" s="23">
        <v>53259348.292318478</v>
      </c>
      <c r="I1543" s="23">
        <v>103608981.95291816</v>
      </c>
      <c r="J1543" s="23">
        <f t="shared" si="24"/>
        <v>62910663.751509637</v>
      </c>
    </row>
    <row r="1544" spans="1:10" x14ac:dyDescent="0.2">
      <c r="A1544" s="19">
        <v>1567</v>
      </c>
      <c r="B1544" s="17">
        <v>29</v>
      </c>
      <c r="C1544" s="16">
        <v>7</v>
      </c>
      <c r="D1544" s="16">
        <v>2005</v>
      </c>
      <c r="E1544" s="25">
        <v>38562</v>
      </c>
      <c r="F1544" s="24" t="s">
        <v>1540</v>
      </c>
      <c r="G1544" s="23">
        <v>43977302.96827022</v>
      </c>
      <c r="H1544" s="23">
        <v>55153648.254334703</v>
      </c>
      <c r="I1544" s="23">
        <v>73385946.993075743</v>
      </c>
      <c r="J1544" s="23">
        <f t="shared" si="24"/>
        <v>29408644.024805523</v>
      </c>
    </row>
    <row r="1545" spans="1:10" x14ac:dyDescent="0.2">
      <c r="A1545" s="19">
        <v>1568</v>
      </c>
      <c r="B1545" s="17">
        <v>3</v>
      </c>
      <c r="C1545" s="16">
        <v>7</v>
      </c>
      <c r="D1545" s="16">
        <v>2007</v>
      </c>
      <c r="E1545" s="25">
        <v>39266</v>
      </c>
      <c r="F1545" s="24" t="s">
        <v>1541</v>
      </c>
      <c r="G1545" s="23">
        <v>41253990.65766038</v>
      </c>
      <c r="H1545" s="23">
        <v>51626208.073692143</v>
      </c>
      <c r="I1545" s="23">
        <v>82728499.218296781</v>
      </c>
      <c r="J1545" s="23">
        <f t="shared" si="24"/>
        <v>41474508.560636401</v>
      </c>
    </row>
    <row r="1546" spans="1:10" x14ac:dyDescent="0.2">
      <c r="A1546" s="19">
        <v>1569</v>
      </c>
      <c r="B1546" s="17">
        <v>28</v>
      </c>
      <c r="C1546" s="16">
        <v>2</v>
      </c>
      <c r="D1546" s="16">
        <v>1997</v>
      </c>
      <c r="E1546" s="25">
        <v>35489</v>
      </c>
      <c r="F1546" s="24" t="s">
        <v>1542</v>
      </c>
      <c r="G1546" s="23">
        <v>53841885.96491228</v>
      </c>
      <c r="H1546" s="23">
        <v>64541033.260921054</v>
      </c>
      <c r="I1546" s="23">
        <v>100458270.82699248</v>
      </c>
      <c r="J1546" s="23">
        <f t="shared" si="24"/>
        <v>46616384.862080202</v>
      </c>
    </row>
    <row r="1547" spans="1:10" x14ac:dyDescent="0.2">
      <c r="A1547" s="19">
        <v>1570</v>
      </c>
      <c r="B1547" s="17">
        <v>17</v>
      </c>
      <c r="C1547" s="16">
        <v>10</v>
      </c>
      <c r="D1547" s="16">
        <v>2008</v>
      </c>
      <c r="E1547" s="25">
        <v>39738</v>
      </c>
      <c r="F1547" s="24" t="s">
        <v>1543</v>
      </c>
      <c r="G1547" s="23">
        <v>39677914.606160507</v>
      </c>
      <c r="H1547" s="23">
        <v>46125342.196792766</v>
      </c>
      <c r="I1547" s="23">
        <v>97224255.440387309</v>
      </c>
      <c r="J1547" s="23">
        <f t="shared" si="24"/>
        <v>57546340.834226802</v>
      </c>
    </row>
    <row r="1548" spans="1:10" x14ac:dyDescent="0.2">
      <c r="A1548" s="19">
        <v>1571</v>
      </c>
      <c r="B1548" s="17">
        <v>15</v>
      </c>
      <c r="C1548" s="16">
        <v>3</v>
      </c>
      <c r="D1548" s="16">
        <v>2002</v>
      </c>
      <c r="E1548" s="25">
        <v>37330</v>
      </c>
      <c r="F1548" s="24" t="s">
        <v>1544</v>
      </c>
      <c r="G1548" s="23">
        <v>48060206.935123041</v>
      </c>
      <c r="H1548" s="23">
        <v>55090329.049054809</v>
      </c>
      <c r="I1548" s="23">
        <v>142515541.98053131</v>
      </c>
      <c r="J1548" s="23">
        <f t="shared" si="24"/>
        <v>94455335.045408264</v>
      </c>
    </row>
    <row r="1549" spans="1:10" x14ac:dyDescent="0.2">
      <c r="A1549" s="19">
        <v>1572</v>
      </c>
      <c r="B1549" s="17">
        <v>26</v>
      </c>
      <c r="C1549" s="16">
        <v>3</v>
      </c>
      <c r="D1549" s="16">
        <v>2004</v>
      </c>
      <c r="E1549" s="25">
        <v>38072</v>
      </c>
      <c r="F1549" s="24" t="s">
        <v>1545</v>
      </c>
      <c r="G1549" s="23">
        <v>45854669.156883672</v>
      </c>
      <c r="H1549" s="23">
        <v>52001997.199258275</v>
      </c>
      <c r="I1549" s="23">
        <v>101394026.5482444</v>
      </c>
      <c r="J1549" s="23">
        <f t="shared" si="24"/>
        <v>55539357.39136073</v>
      </c>
    </row>
    <row r="1550" spans="1:10" x14ac:dyDescent="0.2">
      <c r="A1550" s="19">
        <v>1573</v>
      </c>
      <c r="B1550" s="17">
        <v>6</v>
      </c>
      <c r="C1550" s="16">
        <v>5</v>
      </c>
      <c r="D1550" s="16">
        <v>2011</v>
      </c>
      <c r="E1550" s="25">
        <v>40669</v>
      </c>
      <c r="F1550" s="24" t="s">
        <v>1546</v>
      </c>
      <c r="G1550" s="23">
        <v>38028911.685047172</v>
      </c>
      <c r="H1550" s="23">
        <v>42425585.194061883</v>
      </c>
      <c r="I1550" s="23">
        <v>70716517.127524734</v>
      </c>
      <c r="J1550" s="23">
        <f t="shared" si="24"/>
        <v>32687605.442477562</v>
      </c>
    </row>
    <row r="1551" spans="1:10" x14ac:dyDescent="0.2">
      <c r="A1551" s="19">
        <v>1574</v>
      </c>
      <c r="B1551" s="17">
        <v>1</v>
      </c>
      <c r="C1551" s="16">
        <v>12</v>
      </c>
      <c r="D1551" s="16">
        <v>2006</v>
      </c>
      <c r="E1551" s="25">
        <v>39052</v>
      </c>
      <c r="F1551" s="24" t="s">
        <v>1547</v>
      </c>
      <c r="G1551" s="23">
        <v>42582581.764122896</v>
      </c>
      <c r="H1551" s="23">
        <v>45782153.009360753</v>
      </c>
      <c r="I1551" s="23">
        <v>56342405.774212092</v>
      </c>
      <c r="J1551" s="23">
        <f t="shared" si="24"/>
        <v>13759824.010089196</v>
      </c>
    </row>
    <row r="1552" spans="1:10" x14ac:dyDescent="0.2">
      <c r="A1552" s="19">
        <v>1575</v>
      </c>
      <c r="B1552" s="17">
        <v>28</v>
      </c>
      <c r="C1552" s="16">
        <v>10</v>
      </c>
      <c r="D1552" s="16">
        <v>2011</v>
      </c>
      <c r="E1552" s="25">
        <v>40844</v>
      </c>
      <c r="F1552" s="24" t="s">
        <v>1548</v>
      </c>
      <c r="G1552" s="23">
        <v>37952155.497944102</v>
      </c>
      <c r="H1552" s="23">
        <v>40721504.76637768</v>
      </c>
      <c r="I1552" s="23">
        <v>179030024.5608314</v>
      </c>
      <c r="J1552" s="23">
        <f t="shared" si="24"/>
        <v>141077869.06288731</v>
      </c>
    </row>
    <row r="1553" spans="1:10" x14ac:dyDescent="0.2">
      <c r="A1553" s="19">
        <v>1576</v>
      </c>
      <c r="B1553" s="17">
        <v>23</v>
      </c>
      <c r="C1553" s="16">
        <v>4</v>
      </c>
      <c r="D1553" s="16">
        <v>2010</v>
      </c>
      <c r="E1553" s="25">
        <v>40291</v>
      </c>
      <c r="F1553" s="24" t="s">
        <v>1549</v>
      </c>
      <c r="G1553" s="23">
        <v>39416560.784187809</v>
      </c>
      <c r="H1553" s="23">
        <v>42220775.420432188</v>
      </c>
      <c r="I1553" s="23">
        <v>84780719.084537804</v>
      </c>
      <c r="J1553" s="23">
        <f t="shared" si="24"/>
        <v>45364158.300349995</v>
      </c>
    </row>
    <row r="1554" spans="1:10" x14ac:dyDescent="0.2">
      <c r="A1554" s="19">
        <v>1577</v>
      </c>
      <c r="B1554" s="17">
        <v>9</v>
      </c>
      <c r="C1554" s="16">
        <v>11</v>
      </c>
      <c r="D1554" s="16">
        <v>2011</v>
      </c>
      <c r="E1554" s="25">
        <v>40856</v>
      </c>
      <c r="F1554" s="24" t="s">
        <v>1550</v>
      </c>
      <c r="G1554" s="23">
        <v>37984197.498121381</v>
      </c>
      <c r="H1554" s="23">
        <v>40486846.03973832</v>
      </c>
      <c r="I1554" s="23">
        <v>91819775.801485226</v>
      </c>
      <c r="J1554" s="23">
        <f t="shared" si="24"/>
        <v>53835578.303363845</v>
      </c>
    </row>
    <row r="1555" spans="1:10" x14ac:dyDescent="0.2">
      <c r="A1555" s="19">
        <v>1578</v>
      </c>
      <c r="B1555" s="17">
        <v>17</v>
      </c>
      <c r="C1555" s="16">
        <v>11</v>
      </c>
      <c r="D1555" s="16">
        <v>2000</v>
      </c>
      <c r="E1555" s="25">
        <v>36847</v>
      </c>
      <c r="F1555" s="24" t="s">
        <v>1551</v>
      </c>
      <c r="G1555" s="23">
        <v>49357639.287765659</v>
      </c>
      <c r="H1555" s="23">
        <v>51903489.399609424</v>
      </c>
      <c r="I1555" s="23">
        <v>75341322.610844344</v>
      </c>
      <c r="J1555" s="23">
        <f t="shared" si="24"/>
        <v>25983683.323078685</v>
      </c>
    </row>
    <row r="1556" spans="1:10" x14ac:dyDescent="0.2">
      <c r="A1556" s="19">
        <v>1579</v>
      </c>
      <c r="B1556" s="17">
        <v>8</v>
      </c>
      <c r="C1556" s="16">
        <v>5</v>
      </c>
      <c r="D1556" s="16">
        <v>2015</v>
      </c>
      <c r="E1556" s="25">
        <v>42132</v>
      </c>
      <c r="F1556" s="24" t="s">
        <v>1552</v>
      </c>
      <c r="G1556" s="23">
        <v>36135341.981875904</v>
      </c>
      <c r="H1556" s="23">
        <v>35701925.398200206</v>
      </c>
      <c r="I1556" s="23">
        <v>47161990.998166561</v>
      </c>
      <c r="J1556" s="23">
        <f t="shared" si="24"/>
        <v>11026649.016290657</v>
      </c>
    </row>
    <row r="1557" spans="1:10" x14ac:dyDescent="0.2">
      <c r="A1557" s="19">
        <v>1580</v>
      </c>
      <c r="B1557" s="17">
        <v>25</v>
      </c>
      <c r="C1557" s="16">
        <v>12</v>
      </c>
      <c r="D1557" s="16">
        <v>2015</v>
      </c>
      <c r="E1557" s="25">
        <v>42363</v>
      </c>
      <c r="F1557" s="24" t="s">
        <v>1553</v>
      </c>
      <c r="G1557" s="23">
        <v>36330895.254201457</v>
      </c>
      <c r="H1557" s="23">
        <v>35844924.895076632</v>
      </c>
      <c r="I1557" s="23">
        <v>52278902.259845681</v>
      </c>
      <c r="J1557" s="23">
        <f t="shared" si="24"/>
        <v>15948007.005644225</v>
      </c>
    </row>
    <row r="1558" spans="1:10" x14ac:dyDescent="0.2">
      <c r="A1558" s="19">
        <v>1581</v>
      </c>
      <c r="B1558" s="17">
        <v>3</v>
      </c>
      <c r="C1558" s="16">
        <v>12</v>
      </c>
      <c r="D1558" s="16">
        <v>2004</v>
      </c>
      <c r="E1558" s="25">
        <v>38324</v>
      </c>
      <c r="F1558" s="24" t="s">
        <v>1554</v>
      </c>
      <c r="G1558" s="23">
        <v>45155885.444035731</v>
      </c>
      <c r="H1558" s="23">
        <v>43849921.759763531</v>
      </c>
      <c r="I1558" s="23">
        <v>149888762.47348922</v>
      </c>
      <c r="J1558" s="23">
        <f t="shared" si="24"/>
        <v>104732877.02945349</v>
      </c>
    </row>
    <row r="1559" spans="1:10" x14ac:dyDescent="0.2">
      <c r="A1559" s="19">
        <v>1582</v>
      </c>
      <c r="B1559" s="17">
        <v>23</v>
      </c>
      <c r="C1559" s="16">
        <v>12</v>
      </c>
      <c r="D1559" s="16">
        <v>1994</v>
      </c>
      <c r="E1559" s="25">
        <v>34691</v>
      </c>
      <c r="F1559" s="24" t="s">
        <v>1555</v>
      </c>
      <c r="G1559" s="23">
        <v>57402571.810287252</v>
      </c>
      <c r="H1559" s="23">
        <v>54816175.931863733</v>
      </c>
      <c r="I1559" s="23">
        <v>163061025.63126254</v>
      </c>
      <c r="J1559" s="23">
        <f t="shared" si="24"/>
        <v>105658453.82097529</v>
      </c>
    </row>
    <row r="1560" spans="1:10" x14ac:dyDescent="0.2">
      <c r="A1560" s="19">
        <v>1583</v>
      </c>
      <c r="B1560" s="17">
        <v>21</v>
      </c>
      <c r="C1560" s="16">
        <v>11</v>
      </c>
      <c r="D1560" s="16">
        <v>2001</v>
      </c>
      <c r="E1560" s="25">
        <v>37216</v>
      </c>
      <c r="F1560" s="24" t="s">
        <v>1556</v>
      </c>
      <c r="G1560" s="23">
        <v>48439487.034949265</v>
      </c>
      <c r="H1560" s="23">
        <v>46256673.654532127</v>
      </c>
      <c r="I1560" s="23">
        <v>46256673.654532127</v>
      </c>
      <c r="J1560" s="23">
        <f t="shared" si="24"/>
        <v>-2182813.3804171383</v>
      </c>
    </row>
    <row r="1561" spans="1:10" x14ac:dyDescent="0.2">
      <c r="A1561" s="19">
        <v>1584</v>
      </c>
      <c r="B1561" s="17">
        <v>22</v>
      </c>
      <c r="C1561" s="16">
        <v>7</v>
      </c>
      <c r="D1561" s="16">
        <v>2005</v>
      </c>
      <c r="E1561" s="25">
        <v>38555</v>
      </c>
      <c r="F1561" s="24" t="s">
        <v>1557</v>
      </c>
      <c r="G1561" s="23">
        <v>43977302.96827022</v>
      </c>
      <c r="H1561" s="23">
        <v>41298895.486852609</v>
      </c>
      <c r="I1561" s="23">
        <v>42093340.438996933</v>
      </c>
      <c r="J1561" s="23">
        <f t="shared" si="24"/>
        <v>-1883962.5292732865</v>
      </c>
    </row>
    <row r="1562" spans="1:10" x14ac:dyDescent="0.2">
      <c r="A1562" s="19">
        <v>1585</v>
      </c>
      <c r="B1562" s="17">
        <v>27</v>
      </c>
      <c r="C1562" s="16">
        <v>12</v>
      </c>
      <c r="D1562" s="16">
        <v>2002</v>
      </c>
      <c r="E1562" s="25">
        <v>37617</v>
      </c>
      <c r="F1562" s="24" t="s">
        <v>1558</v>
      </c>
      <c r="G1562" s="23">
        <v>47502294.085129909</v>
      </c>
      <c r="H1562" s="23">
        <v>44135497.059800997</v>
      </c>
      <c r="I1562" s="23">
        <v>151809435.65758982</v>
      </c>
      <c r="J1562" s="23">
        <f t="shared" si="24"/>
        <v>104307141.57245991</v>
      </c>
    </row>
    <row r="1563" spans="1:10" x14ac:dyDescent="0.2">
      <c r="A1563" s="19">
        <v>1586</v>
      </c>
      <c r="B1563" s="17">
        <v>6</v>
      </c>
      <c r="C1563" s="16">
        <v>5</v>
      </c>
      <c r="D1563" s="16">
        <v>2005</v>
      </c>
      <c r="E1563" s="25">
        <v>38478</v>
      </c>
      <c r="F1563" s="24" t="s">
        <v>5434</v>
      </c>
      <c r="G1563" s="23">
        <v>44203523.66255144</v>
      </c>
      <c r="H1563" s="23">
        <v>40496489.872427985</v>
      </c>
      <c r="I1563" s="23">
        <v>88488886.991769552</v>
      </c>
      <c r="J1563" s="23">
        <f t="shared" si="24"/>
        <v>44285363.329218112</v>
      </c>
    </row>
    <row r="1564" spans="1:10" x14ac:dyDescent="0.2">
      <c r="A1564" s="19">
        <v>1587</v>
      </c>
      <c r="B1564" s="17">
        <v>19</v>
      </c>
      <c r="C1564" s="16">
        <v>10</v>
      </c>
      <c r="D1564" s="16">
        <v>2001</v>
      </c>
      <c r="E1564" s="25">
        <v>37183</v>
      </c>
      <c r="F1564" s="24" t="s">
        <v>1560</v>
      </c>
      <c r="G1564" s="23">
        <v>48357709.622960053</v>
      </c>
      <c r="H1564" s="23">
        <v>43657765.795453019</v>
      </c>
      <c r="I1564" s="23">
        <v>94936359.833624095</v>
      </c>
      <c r="J1564" s="23">
        <f t="shared" si="24"/>
        <v>46578650.210664041</v>
      </c>
    </row>
    <row r="1565" spans="1:10" x14ac:dyDescent="0.2">
      <c r="A1565" s="19">
        <v>1588</v>
      </c>
      <c r="B1565" s="17">
        <v>15</v>
      </c>
      <c r="C1565" s="16">
        <v>8</v>
      </c>
      <c r="D1565" s="16">
        <v>2008</v>
      </c>
      <c r="E1565" s="25">
        <v>39675</v>
      </c>
      <c r="F1565" s="24" t="s">
        <v>1561</v>
      </c>
      <c r="G1565" s="23">
        <v>39222793.788740493</v>
      </c>
      <c r="H1565" s="23">
        <v>34394399.51362022</v>
      </c>
      <c r="I1565" s="23">
        <v>86537357.518618256</v>
      </c>
      <c r="J1565" s="23">
        <f t="shared" si="24"/>
        <v>47314563.729877762</v>
      </c>
    </row>
    <row r="1566" spans="1:10" x14ac:dyDescent="0.2">
      <c r="A1566" s="19">
        <v>1589</v>
      </c>
      <c r="B1566" s="17">
        <v>22</v>
      </c>
      <c r="C1566" s="16">
        <v>2</v>
      </c>
      <c r="D1566" s="16">
        <v>2002</v>
      </c>
      <c r="E1566" s="25">
        <v>37309</v>
      </c>
      <c r="F1566" s="24" t="s">
        <v>1562</v>
      </c>
      <c r="G1566" s="23">
        <v>48330511.811023615</v>
      </c>
      <c r="H1566" s="23">
        <v>41851190.833948255</v>
      </c>
      <c r="I1566" s="23">
        <v>41851190.833948255</v>
      </c>
      <c r="J1566" s="23">
        <f t="shared" si="24"/>
        <v>-6479320.9770753607</v>
      </c>
    </row>
    <row r="1567" spans="1:10" x14ac:dyDescent="0.2">
      <c r="A1567" s="19">
        <v>1590</v>
      </c>
      <c r="B1567" s="17">
        <v>20</v>
      </c>
      <c r="C1567" s="16">
        <v>8</v>
      </c>
      <c r="D1567" s="16">
        <v>2010</v>
      </c>
      <c r="E1567" s="25">
        <v>40410</v>
      </c>
      <c r="F1567" s="24" t="s">
        <v>1563</v>
      </c>
      <c r="G1567" s="23">
        <v>39361853.677305877</v>
      </c>
      <c r="H1567" s="23">
        <v>32836380.346467443</v>
      </c>
      <c r="I1567" s="23">
        <v>109988113.59400766</v>
      </c>
      <c r="J1567" s="23">
        <f t="shared" si="24"/>
        <v>70626259.916701779</v>
      </c>
    </row>
    <row r="1568" spans="1:10" x14ac:dyDescent="0.2">
      <c r="A1568" s="19">
        <v>1591</v>
      </c>
      <c r="B1568" s="17">
        <v>25</v>
      </c>
      <c r="C1568" s="16">
        <v>1</v>
      </c>
      <c r="D1568" s="16">
        <v>2008</v>
      </c>
      <c r="E1568" s="25">
        <v>39472</v>
      </c>
      <c r="F1568" s="24" t="s">
        <v>1564</v>
      </c>
      <c r="G1568" s="23">
        <v>40710465.226454422</v>
      </c>
      <c r="H1568" s="23">
        <v>33368431.691136062</v>
      </c>
      <c r="I1568" s="23">
        <v>61240114.267429411</v>
      </c>
      <c r="J1568" s="23">
        <f t="shared" si="24"/>
        <v>20529649.04097499</v>
      </c>
    </row>
    <row r="1569" spans="1:10" x14ac:dyDescent="0.2">
      <c r="A1569" s="19">
        <v>1592</v>
      </c>
      <c r="B1569" s="17">
        <v>21</v>
      </c>
      <c r="C1569" s="16">
        <v>11</v>
      </c>
      <c r="D1569" s="16">
        <v>1990</v>
      </c>
      <c r="E1569" s="25">
        <v>33198</v>
      </c>
      <c r="F1569" s="24" t="s">
        <v>1565</v>
      </c>
      <c r="G1569" s="23">
        <v>64223953.662182353</v>
      </c>
      <c r="H1569" s="23">
        <v>51961789.792578474</v>
      </c>
      <c r="I1569" s="23">
        <v>100498409.70808668</v>
      </c>
      <c r="J1569" s="23">
        <f t="shared" si="24"/>
        <v>36274456.045904331</v>
      </c>
    </row>
    <row r="1570" spans="1:10" x14ac:dyDescent="0.2">
      <c r="A1570" s="19">
        <v>1593</v>
      </c>
      <c r="B1570" s="17">
        <v>23</v>
      </c>
      <c r="C1570" s="16">
        <v>9</v>
      </c>
      <c r="D1570" s="16">
        <v>2011</v>
      </c>
      <c r="E1570" s="25">
        <v>40809</v>
      </c>
      <c r="F1570" s="24" t="s">
        <v>1566</v>
      </c>
      <c r="G1570" s="23">
        <v>37873872.245899975</v>
      </c>
      <c r="H1570" s="23">
        <v>30393409.149165448</v>
      </c>
      <c r="I1570" s="23">
        <v>93763110.830939353</v>
      </c>
      <c r="J1570" s="23">
        <f t="shared" si="24"/>
        <v>55889238.585039377</v>
      </c>
    </row>
    <row r="1571" spans="1:10" x14ac:dyDescent="0.2">
      <c r="A1571" s="19">
        <v>1594</v>
      </c>
      <c r="B1571" s="17">
        <v>5</v>
      </c>
      <c r="C1571" s="16">
        <v>12</v>
      </c>
      <c r="D1571" s="16">
        <v>1980</v>
      </c>
      <c r="E1571" s="25">
        <v>29560</v>
      </c>
      <c r="F1571" s="24" t="s">
        <v>1567</v>
      </c>
      <c r="G1571" s="23">
        <v>99573174.971031278</v>
      </c>
      <c r="H1571" s="23">
        <v>77120732.691077635</v>
      </c>
      <c r="I1571" s="23">
        <v>77120732.691077635</v>
      </c>
      <c r="J1571" s="23">
        <f t="shared" si="24"/>
        <v>-22452442.279953644</v>
      </c>
    </row>
    <row r="1572" spans="1:10" x14ac:dyDescent="0.2">
      <c r="A1572" s="19">
        <v>1595</v>
      </c>
      <c r="B1572" s="17">
        <v>28</v>
      </c>
      <c r="C1572" s="16">
        <v>3</v>
      </c>
      <c r="D1572" s="16">
        <v>2008</v>
      </c>
      <c r="E1572" s="25">
        <v>39535</v>
      </c>
      <c r="F1572" s="24" t="s">
        <v>1568</v>
      </c>
      <c r="G1572" s="23">
        <v>40243738.526094936</v>
      </c>
      <c r="H1572" s="23">
        <v>30629532.388632871</v>
      </c>
      <c r="I1572" s="23">
        <v>83967182.949018389</v>
      </c>
      <c r="J1572" s="23">
        <f t="shared" si="24"/>
        <v>43723444.422923453</v>
      </c>
    </row>
    <row r="1573" spans="1:10" x14ac:dyDescent="0.2">
      <c r="A1573" s="19">
        <v>1596</v>
      </c>
      <c r="B1573" s="17">
        <v>12</v>
      </c>
      <c r="C1573" s="16">
        <v>2</v>
      </c>
      <c r="D1573" s="16">
        <v>1999</v>
      </c>
      <c r="E1573" s="25">
        <v>36203</v>
      </c>
      <c r="F1573" s="24" t="s">
        <v>1569</v>
      </c>
      <c r="G1573" s="23">
        <v>52238085.106382981</v>
      </c>
      <c r="H1573" s="23">
        <v>39721272.758541033</v>
      </c>
      <c r="I1573" s="23">
        <v>39721272.758541033</v>
      </c>
      <c r="J1573" s="23">
        <f t="shared" si="24"/>
        <v>-12516812.347841948</v>
      </c>
    </row>
    <row r="1574" spans="1:10" x14ac:dyDescent="0.2">
      <c r="A1574" s="19">
        <v>1597</v>
      </c>
      <c r="B1574" s="17">
        <v>19</v>
      </c>
      <c r="C1574" s="16">
        <v>10</v>
      </c>
      <c r="D1574" s="16">
        <v>2012</v>
      </c>
      <c r="E1574" s="25">
        <v>41201</v>
      </c>
      <c r="F1574" s="24" t="s">
        <v>1570</v>
      </c>
      <c r="G1574" s="23">
        <v>37148869.300570212</v>
      </c>
      <c r="H1574" s="23">
        <v>27477863.822494671</v>
      </c>
      <c r="I1574" s="23">
        <v>37601829.709537126</v>
      </c>
      <c r="J1574" s="23">
        <f t="shared" si="24"/>
        <v>452960.40896691382</v>
      </c>
    </row>
    <row r="1575" spans="1:10" x14ac:dyDescent="0.2">
      <c r="A1575" s="19">
        <v>1598</v>
      </c>
      <c r="B1575" s="17">
        <v>26</v>
      </c>
      <c r="C1575" s="16">
        <v>3</v>
      </c>
      <c r="D1575" s="16">
        <v>2004</v>
      </c>
      <c r="E1575" s="25">
        <v>38072</v>
      </c>
      <c r="F1575" s="24" t="s">
        <v>1571</v>
      </c>
      <c r="G1575" s="23">
        <v>45854669.156883672</v>
      </c>
      <c r="H1575" s="23">
        <v>33101999.604861259</v>
      </c>
      <c r="I1575" s="23">
        <v>48561573.777753472</v>
      </c>
      <c r="J1575" s="23">
        <f t="shared" si="24"/>
        <v>2706904.6208698004</v>
      </c>
    </row>
    <row r="1576" spans="1:10" x14ac:dyDescent="0.2">
      <c r="A1576" s="19">
        <v>1599</v>
      </c>
      <c r="B1576" s="17">
        <v>21</v>
      </c>
      <c r="C1576" s="16">
        <v>11</v>
      </c>
      <c r="D1576" s="16">
        <v>1997</v>
      </c>
      <c r="E1576" s="25">
        <v>35755</v>
      </c>
      <c r="F1576" s="24" t="s">
        <v>1572</v>
      </c>
      <c r="G1576" s="23">
        <v>53208452.012383901</v>
      </c>
      <c r="H1576" s="23">
        <v>38126040.453888543</v>
      </c>
      <c r="I1576" s="23">
        <v>38126040.453888543</v>
      </c>
      <c r="J1576" s="23">
        <f t="shared" si="24"/>
        <v>-15082411.558495358</v>
      </c>
    </row>
    <row r="1577" spans="1:10" x14ac:dyDescent="0.2">
      <c r="A1577" s="19">
        <v>1600</v>
      </c>
      <c r="B1577" s="17">
        <v>16</v>
      </c>
      <c r="C1577" s="16">
        <v>9</v>
      </c>
      <c r="D1577" s="16">
        <v>2016</v>
      </c>
      <c r="E1577" s="25">
        <v>42629</v>
      </c>
      <c r="F1577" s="24" t="s">
        <v>5371</v>
      </c>
      <c r="G1577" s="23">
        <v>35593075.368225724</v>
      </c>
      <c r="H1577" s="23">
        <v>24548854.249693491</v>
      </c>
      <c r="I1577" s="23">
        <v>207004818.22436917</v>
      </c>
      <c r="J1577" s="23">
        <f t="shared" si="24"/>
        <v>171411742.85614344</v>
      </c>
    </row>
    <row r="1578" spans="1:10" x14ac:dyDescent="0.2">
      <c r="A1578" s="19">
        <v>1601</v>
      </c>
      <c r="B1578" s="17">
        <v>9</v>
      </c>
      <c r="C1578" s="16">
        <v>11</v>
      </c>
      <c r="D1578" s="16">
        <v>2001</v>
      </c>
      <c r="E1578" s="25">
        <v>37204</v>
      </c>
      <c r="F1578" s="24" t="s">
        <v>5435</v>
      </c>
      <c r="G1578" s="23">
        <v>48439487.034949265</v>
      </c>
      <c r="H1578" s="23">
        <v>32500621.912531003</v>
      </c>
      <c r="I1578" s="23">
        <v>40006611.065518603</v>
      </c>
      <c r="J1578" s="23">
        <f t="shared" si="24"/>
        <v>-8432875.9694306627</v>
      </c>
    </row>
    <row r="1579" spans="1:10" x14ac:dyDescent="0.2">
      <c r="A1579" s="19">
        <v>1602</v>
      </c>
      <c r="B1579" s="17">
        <v>25</v>
      </c>
      <c r="C1579" s="16">
        <v>12</v>
      </c>
      <c r="D1579" s="16">
        <v>1992</v>
      </c>
      <c r="E1579" s="25">
        <v>33963</v>
      </c>
      <c r="F1579" s="24" t="s">
        <v>1575</v>
      </c>
      <c r="G1579" s="23">
        <v>60557892.882311486</v>
      </c>
      <c r="H1579" s="23">
        <v>40428203.596208595</v>
      </c>
      <c r="I1579" s="23">
        <v>49123650.877286822</v>
      </c>
      <c r="J1579" s="23">
        <f t="shared" si="24"/>
        <v>-11434242.005024664</v>
      </c>
    </row>
    <row r="1580" spans="1:10" x14ac:dyDescent="0.2">
      <c r="A1580" s="19">
        <v>1603</v>
      </c>
      <c r="B1580" s="17">
        <v>4</v>
      </c>
      <c r="C1580" s="16">
        <v>3</v>
      </c>
      <c r="D1580" s="16">
        <v>2016</v>
      </c>
      <c r="E1580" s="25">
        <v>42433</v>
      </c>
      <c r="F1580" s="24" t="s">
        <v>1576</v>
      </c>
      <c r="G1580" s="23">
        <v>36085721.364621304</v>
      </c>
      <c r="H1580" s="23">
        <v>23799393.111156836</v>
      </c>
      <c r="I1580" s="23">
        <v>25688877.567529775</v>
      </c>
      <c r="J1580" s="23">
        <f t="shared" si="24"/>
        <v>-10396843.797091529</v>
      </c>
    </row>
    <row r="1581" spans="1:10" x14ac:dyDescent="0.2">
      <c r="A1581" s="19">
        <v>1604</v>
      </c>
      <c r="B1581" s="17">
        <v>9</v>
      </c>
      <c r="C1581" s="16">
        <v>4</v>
      </c>
      <c r="D1581" s="16">
        <v>2004</v>
      </c>
      <c r="E1581" s="25">
        <v>38086</v>
      </c>
      <c r="F1581" s="24" t="s">
        <v>1577</v>
      </c>
      <c r="G1581" s="23">
        <v>45708324.468085103</v>
      </c>
      <c r="H1581" s="23">
        <v>29924165.230654255</v>
      </c>
      <c r="I1581" s="23">
        <v>29924165.230654255</v>
      </c>
      <c r="J1581" s="23">
        <f t="shared" si="24"/>
        <v>-15784159.237430848</v>
      </c>
    </row>
    <row r="1582" spans="1:10" x14ac:dyDescent="0.2">
      <c r="A1582" s="19">
        <v>1605</v>
      </c>
      <c r="B1582" s="17">
        <v>21</v>
      </c>
      <c r="C1582" s="16">
        <v>8</v>
      </c>
      <c r="D1582" s="16">
        <v>2015</v>
      </c>
      <c r="E1582" s="25">
        <v>42237</v>
      </c>
      <c r="F1582" s="24" t="s">
        <v>1578</v>
      </c>
      <c r="G1582" s="23">
        <v>36057860.152067006</v>
      </c>
      <c r="H1582" s="23">
        <v>23146519.144958794</v>
      </c>
      <c r="I1582" s="23">
        <v>84444881.403472707</v>
      </c>
      <c r="J1582" s="23">
        <f t="shared" si="24"/>
        <v>48387021.251405701</v>
      </c>
    </row>
    <row r="1583" spans="1:10" x14ac:dyDescent="0.2">
      <c r="A1583" s="19">
        <v>1606</v>
      </c>
      <c r="B1583" s="17">
        <v>25</v>
      </c>
      <c r="C1583" s="16">
        <v>7</v>
      </c>
      <c r="D1583" s="16">
        <v>2008</v>
      </c>
      <c r="E1583" s="25">
        <v>39654</v>
      </c>
      <c r="F1583" s="24" t="s">
        <v>1579</v>
      </c>
      <c r="G1583" s="23">
        <v>39066233.565492541</v>
      </c>
      <c r="H1583" s="23">
        <v>23420182.466594536</v>
      </c>
      <c r="I1583" s="23">
        <v>76090745.217617437</v>
      </c>
      <c r="J1583" s="23">
        <f t="shared" si="24"/>
        <v>37024511.652124897</v>
      </c>
    </row>
    <row r="1584" spans="1:10" x14ac:dyDescent="0.2">
      <c r="A1584" s="19">
        <v>1607</v>
      </c>
      <c r="B1584" s="17">
        <v>24</v>
      </c>
      <c r="C1584" s="16">
        <v>8</v>
      </c>
      <c r="D1584" s="16">
        <v>2012</v>
      </c>
      <c r="E1584" s="25">
        <v>41145</v>
      </c>
      <c r="F1584" s="24" t="s">
        <v>1580</v>
      </c>
      <c r="G1584" s="23">
        <v>37300122.841057561</v>
      </c>
      <c r="H1584" s="23">
        <v>21607903.613063693</v>
      </c>
      <c r="I1584" s="23">
        <v>33456292.962114602</v>
      </c>
      <c r="J1584" s="23">
        <f t="shared" si="24"/>
        <v>-3843829.878942959</v>
      </c>
    </row>
    <row r="1585" spans="1:10" x14ac:dyDescent="0.2">
      <c r="A1585" s="19">
        <v>1608</v>
      </c>
      <c r="B1585" s="17">
        <v>18</v>
      </c>
      <c r="C1585" s="16">
        <v>1</v>
      </c>
      <c r="D1585" s="16">
        <v>2013</v>
      </c>
      <c r="E1585" s="25">
        <v>41292</v>
      </c>
      <c r="F1585" s="24" t="s">
        <v>1581</v>
      </c>
      <c r="G1585" s="23">
        <v>37316158.589543164</v>
      </c>
      <c r="H1585" s="23">
        <v>21004907.434931386</v>
      </c>
      <c r="I1585" s="23">
        <v>36761795.068416707</v>
      </c>
      <c r="J1585" s="23">
        <f t="shared" si="24"/>
        <v>-554363.52112645656</v>
      </c>
    </row>
    <row r="1586" spans="1:10" x14ac:dyDescent="0.2">
      <c r="A1586" s="19">
        <v>1609</v>
      </c>
      <c r="B1586" s="17">
        <v>19</v>
      </c>
      <c r="C1586" s="16">
        <v>8</v>
      </c>
      <c r="D1586" s="16">
        <v>2005</v>
      </c>
      <c r="E1586" s="25">
        <v>38583</v>
      </c>
      <c r="F1586" s="24" t="s">
        <v>1582</v>
      </c>
      <c r="G1586" s="23">
        <v>43753385.947046839</v>
      </c>
      <c r="H1586" s="23">
        <v>24349516.838156823</v>
      </c>
      <c r="I1586" s="23">
        <v>80241693.420840114</v>
      </c>
      <c r="J1586" s="23">
        <f t="shared" si="24"/>
        <v>36488307.473793276</v>
      </c>
    </row>
    <row r="1587" spans="1:10" x14ac:dyDescent="0.2">
      <c r="A1587" s="19">
        <v>1610</v>
      </c>
      <c r="B1587" s="17">
        <v>23</v>
      </c>
      <c r="C1587" s="16">
        <v>2</v>
      </c>
      <c r="D1587" s="16">
        <v>2000</v>
      </c>
      <c r="E1587" s="25">
        <v>36579</v>
      </c>
      <c r="F1587" s="24" t="s">
        <v>1583</v>
      </c>
      <c r="G1587" s="23">
        <v>50607567.726737335</v>
      </c>
      <c r="H1587" s="23">
        <v>28035803.042555947</v>
      </c>
      <c r="I1587" s="23">
        <v>48326590.663810357</v>
      </c>
      <c r="J1587" s="23">
        <f t="shared" si="24"/>
        <v>-2280977.0629269779</v>
      </c>
    </row>
    <row r="1588" spans="1:10" x14ac:dyDescent="0.2">
      <c r="A1588" s="19">
        <v>1611</v>
      </c>
      <c r="B1588" s="17">
        <v>25</v>
      </c>
      <c r="C1588" s="16">
        <v>2</v>
      </c>
      <c r="D1588" s="16">
        <v>2005</v>
      </c>
      <c r="E1588" s="25">
        <v>38408</v>
      </c>
      <c r="F1588" s="24" t="s">
        <v>1584</v>
      </c>
      <c r="G1588" s="23">
        <v>44802737.226277374</v>
      </c>
      <c r="H1588" s="23">
        <v>24698982.266001042</v>
      </c>
      <c r="I1588" s="23">
        <v>32149037.427627739</v>
      </c>
      <c r="J1588" s="23">
        <f t="shared" si="24"/>
        <v>-12653699.798649635</v>
      </c>
    </row>
    <row r="1589" spans="1:10" x14ac:dyDescent="0.2">
      <c r="A1589" s="19">
        <v>1612</v>
      </c>
      <c r="B1589" s="17">
        <v>21</v>
      </c>
      <c r="C1589" s="16">
        <v>12</v>
      </c>
      <c r="D1589" s="16">
        <v>2007</v>
      </c>
      <c r="E1589" s="25">
        <v>39437</v>
      </c>
      <c r="F1589" s="24" t="s">
        <v>1585</v>
      </c>
      <c r="G1589" s="23">
        <v>40912819.707097828</v>
      </c>
      <c r="H1589" s="23">
        <v>21411608.468876764</v>
      </c>
      <c r="I1589" s="23">
        <v>24087192.321825784</v>
      </c>
      <c r="J1589" s="23">
        <f t="shared" si="24"/>
        <v>-16825627.385272045</v>
      </c>
    </row>
    <row r="1590" spans="1:10" x14ac:dyDescent="0.2">
      <c r="A1590" s="19">
        <v>1613</v>
      </c>
      <c r="B1590" s="17">
        <v>20</v>
      </c>
      <c r="C1590" s="16">
        <v>9</v>
      </c>
      <c r="D1590" s="16">
        <v>2002</v>
      </c>
      <c r="E1590" s="25">
        <v>37519</v>
      </c>
      <c r="F1590" s="24" t="s">
        <v>1586</v>
      </c>
      <c r="G1590" s="23">
        <v>47476049.723756909</v>
      </c>
      <c r="H1590" s="23">
        <v>24831555.636209946</v>
      </c>
      <c r="I1590" s="23">
        <v>40534569.711353593</v>
      </c>
      <c r="J1590" s="23">
        <f t="shared" si="24"/>
        <v>-6941480.0124033168</v>
      </c>
    </row>
    <row r="1591" spans="1:10" x14ac:dyDescent="0.2">
      <c r="A1591" s="19">
        <v>1614</v>
      </c>
      <c r="B1591" s="17">
        <v>30</v>
      </c>
      <c r="C1591" s="16">
        <v>4</v>
      </c>
      <c r="D1591" s="16">
        <v>2010</v>
      </c>
      <c r="E1591" s="25">
        <v>40298</v>
      </c>
      <c r="F1591" s="24" t="s">
        <v>1587</v>
      </c>
      <c r="G1591" s="23">
        <v>39416560.784187809</v>
      </c>
      <c r="H1591" s="23">
        <v>19855208.437885594</v>
      </c>
      <c r="I1591" s="23">
        <v>44304413.656605922</v>
      </c>
      <c r="J1591" s="23">
        <f t="shared" si="24"/>
        <v>4887852.8724181131</v>
      </c>
    </row>
    <row r="1592" spans="1:10" x14ac:dyDescent="0.2">
      <c r="A1592" s="19">
        <v>1615</v>
      </c>
      <c r="B1592" s="17">
        <v>25</v>
      </c>
      <c r="C1592" s="16">
        <v>1</v>
      </c>
      <c r="D1592" s="16">
        <v>2013</v>
      </c>
      <c r="E1592" s="25">
        <v>41299</v>
      </c>
      <c r="F1592" s="24" t="s">
        <v>1588</v>
      </c>
      <c r="G1592" s="23">
        <v>37316158.589543164</v>
      </c>
      <c r="H1592" s="23">
        <v>18782439.124887094</v>
      </c>
      <c r="I1592" s="23">
        <v>51755793.288049333</v>
      </c>
      <c r="J1592" s="23">
        <f t="shared" si="24"/>
        <v>14439634.698506169</v>
      </c>
    </row>
    <row r="1593" spans="1:10" x14ac:dyDescent="0.2">
      <c r="A1593" s="19">
        <v>1617</v>
      </c>
      <c r="B1593" s="17">
        <v>17</v>
      </c>
      <c r="C1593" s="16">
        <v>9</v>
      </c>
      <c r="D1593" s="16">
        <v>2004</v>
      </c>
      <c r="E1593" s="25">
        <v>38247</v>
      </c>
      <c r="F1593" s="24" t="s">
        <v>1589</v>
      </c>
      <c r="G1593" s="23">
        <v>45251000.526592948</v>
      </c>
      <c r="H1593" s="23">
        <v>21801395.506134808</v>
      </c>
      <c r="I1593" s="23">
        <v>53869992.211922064</v>
      </c>
      <c r="J1593" s="23">
        <f t="shared" si="24"/>
        <v>8618991.6853291169</v>
      </c>
    </row>
    <row r="1594" spans="1:10" x14ac:dyDescent="0.2">
      <c r="A1594" s="19">
        <v>1618</v>
      </c>
      <c r="B1594" s="17">
        <v>15</v>
      </c>
      <c r="C1594" s="16">
        <v>9</v>
      </c>
      <c r="D1594" s="16">
        <v>2000</v>
      </c>
      <c r="E1594" s="25">
        <v>36784</v>
      </c>
      <c r="F1594" s="24" t="s">
        <v>1590</v>
      </c>
      <c r="G1594" s="23">
        <v>49471301.093839951</v>
      </c>
      <c r="H1594" s="23">
        <v>21661542.060523894</v>
      </c>
      <c r="I1594" s="23">
        <v>21869098.197530225</v>
      </c>
      <c r="J1594" s="23">
        <f t="shared" si="24"/>
        <v>-27602202.896309726</v>
      </c>
    </row>
    <row r="1595" spans="1:10" x14ac:dyDescent="0.2">
      <c r="A1595" s="19">
        <v>1619</v>
      </c>
      <c r="B1595" s="17">
        <v>8</v>
      </c>
      <c r="C1595" s="16">
        <v>12</v>
      </c>
      <c r="D1595" s="16">
        <v>2000</v>
      </c>
      <c r="E1595" s="25">
        <v>36868</v>
      </c>
      <c r="F1595" s="24" t="s">
        <v>1591</v>
      </c>
      <c r="G1595" s="23">
        <v>49386005.747126438</v>
      </c>
      <c r="H1595" s="23">
        <v>21426811.408500001</v>
      </c>
      <c r="I1595" s="23">
        <v>47653213.073764369</v>
      </c>
      <c r="J1595" s="23">
        <f t="shared" si="24"/>
        <v>-1732792.6733620688</v>
      </c>
    </row>
    <row r="1596" spans="1:10" x14ac:dyDescent="0.2">
      <c r="A1596" s="19">
        <v>1620</v>
      </c>
      <c r="B1596" s="17">
        <v>9</v>
      </c>
      <c r="C1596" s="16">
        <v>11</v>
      </c>
      <c r="D1596" s="16">
        <v>2007</v>
      </c>
      <c r="E1596" s="25">
        <v>39395</v>
      </c>
      <c r="F1596" s="24" t="s">
        <v>1592</v>
      </c>
      <c r="G1596" s="23">
        <v>40885372.804826409</v>
      </c>
      <c r="H1596" s="23">
        <v>17520048.094368082</v>
      </c>
      <c r="I1596" s="23">
        <v>73840254.23653397</v>
      </c>
      <c r="J1596" s="23">
        <f t="shared" si="24"/>
        <v>32954881.431707561</v>
      </c>
    </row>
    <row r="1597" spans="1:10" x14ac:dyDescent="0.2">
      <c r="A1597" s="19">
        <v>1621</v>
      </c>
      <c r="B1597" s="17">
        <v>18</v>
      </c>
      <c r="C1597" s="16">
        <v>1</v>
      </c>
      <c r="D1597" s="16">
        <v>1991</v>
      </c>
      <c r="E1597" s="25">
        <v>33256</v>
      </c>
      <c r="F1597" s="24" t="s">
        <v>1593</v>
      </c>
      <c r="G1597" s="23">
        <v>63842236.255572073</v>
      </c>
      <c r="H1597" s="23">
        <v>26396831.183952454</v>
      </c>
      <c r="I1597" s="23">
        <v>26396831.183952454</v>
      </c>
      <c r="J1597" s="23">
        <f t="shared" si="24"/>
        <v>-37445405.071619615</v>
      </c>
    </row>
    <row r="1598" spans="1:10" x14ac:dyDescent="0.2">
      <c r="A1598" s="19">
        <v>1622</v>
      </c>
      <c r="B1598" s="17">
        <v>27</v>
      </c>
      <c r="C1598" s="16">
        <v>5</v>
      </c>
      <c r="D1598" s="16">
        <v>2011</v>
      </c>
      <c r="E1598" s="25">
        <v>40690</v>
      </c>
      <c r="F1598" s="24" t="s">
        <v>1594</v>
      </c>
      <c r="G1598" s="23">
        <v>38028911.685047172</v>
      </c>
      <c r="H1598" s="23">
        <v>14457141.691309234</v>
      </c>
      <c r="I1598" s="23">
        <v>67063253.428395674</v>
      </c>
      <c r="J1598" s="23">
        <f t="shared" si="24"/>
        <v>29034341.743348502</v>
      </c>
    </row>
    <row r="1599" spans="1:10" x14ac:dyDescent="0.2">
      <c r="A1599" s="19">
        <v>1623</v>
      </c>
      <c r="B1599" s="17">
        <v>17</v>
      </c>
      <c r="C1599" s="16">
        <v>8</v>
      </c>
      <c r="D1599" s="16">
        <v>2001</v>
      </c>
      <c r="E1599" s="25">
        <v>37120</v>
      </c>
      <c r="F1599" s="24" t="s">
        <v>1595</v>
      </c>
      <c r="G1599" s="23">
        <v>48412197.183098592</v>
      </c>
      <c r="H1599" s="23">
        <v>18348203.367515493</v>
      </c>
      <c r="I1599" s="23">
        <v>18813130.594766196</v>
      </c>
      <c r="J1599" s="23">
        <f t="shared" si="24"/>
        <v>-29599066.588332396</v>
      </c>
    </row>
    <row r="1600" spans="1:10" x14ac:dyDescent="0.2">
      <c r="A1600" s="19">
        <v>1624</v>
      </c>
      <c r="B1600" s="17">
        <v>11</v>
      </c>
      <c r="C1600" s="16">
        <v>8</v>
      </c>
      <c r="D1600" s="16">
        <v>2006</v>
      </c>
      <c r="E1600" s="25">
        <v>38940</v>
      </c>
      <c r="F1600" s="24" t="s">
        <v>1596</v>
      </c>
      <c r="G1600" s="23">
        <v>42144016.674840607</v>
      </c>
      <c r="H1600" s="23">
        <v>14436526.832918096</v>
      </c>
      <c r="I1600" s="23">
        <v>15058885.588876899</v>
      </c>
      <c r="J1600" s="23">
        <f t="shared" si="24"/>
        <v>-27085131.085963707</v>
      </c>
    </row>
    <row r="1601" spans="1:10" x14ac:dyDescent="0.2">
      <c r="A1601" s="19">
        <v>1625</v>
      </c>
      <c r="B1601" s="17">
        <v>25</v>
      </c>
      <c r="C1601" s="16">
        <v>12</v>
      </c>
      <c r="D1601" s="16">
        <v>2001</v>
      </c>
      <c r="E1601" s="25">
        <v>37250</v>
      </c>
      <c r="F1601" s="24" t="s">
        <v>1597</v>
      </c>
      <c r="G1601" s="23">
        <v>48631380.871533677</v>
      </c>
      <c r="H1601" s="23">
        <v>15848029.135116016</v>
      </c>
      <c r="I1601" s="23">
        <v>33911113.458828524</v>
      </c>
      <c r="J1601" s="23">
        <f t="shared" si="24"/>
        <v>-14720267.412705153</v>
      </c>
    </row>
    <row r="1602" spans="1:10" x14ac:dyDescent="0.2">
      <c r="A1602" s="19">
        <v>1626</v>
      </c>
      <c r="B1602" s="17">
        <v>18</v>
      </c>
      <c r="C1602" s="16">
        <v>12</v>
      </c>
      <c r="D1602" s="16">
        <v>2009</v>
      </c>
      <c r="E1602" s="25">
        <v>40165</v>
      </c>
      <c r="F1602" s="24" t="s">
        <v>1598</v>
      </c>
      <c r="G1602" s="23">
        <v>39792566.763448775</v>
      </c>
      <c r="H1602" s="23">
        <v>12507681.444081705</v>
      </c>
      <c r="I1602" s="23">
        <v>36244082.813205898</v>
      </c>
      <c r="J1602" s="23">
        <f t="shared" si="24"/>
        <v>-3548483.950242877</v>
      </c>
    </row>
    <row r="1603" spans="1:10" x14ac:dyDescent="0.2">
      <c r="A1603" s="19">
        <v>1627</v>
      </c>
      <c r="B1603" s="17">
        <v>28</v>
      </c>
      <c r="C1603" s="16">
        <v>3</v>
      </c>
      <c r="D1603" s="16">
        <v>2014</v>
      </c>
      <c r="E1603" s="25">
        <v>41726</v>
      </c>
      <c r="F1603" s="24" t="s">
        <v>1599</v>
      </c>
      <c r="G1603" s="23">
        <v>36366566.085326269</v>
      </c>
      <c r="H1603" s="23">
        <v>10918820.408738304</v>
      </c>
      <c r="I1603" s="23">
        <v>19093946.536363751</v>
      </c>
      <c r="J1603" s="23">
        <f t="shared" ref="J1603:J1666" si="25">I1603-G1603</f>
        <v>-17272619.548962519</v>
      </c>
    </row>
    <row r="1604" spans="1:10" x14ac:dyDescent="0.2">
      <c r="A1604" s="19">
        <v>1628</v>
      </c>
      <c r="B1604" s="17">
        <v>4</v>
      </c>
      <c r="C1604" s="16">
        <v>9</v>
      </c>
      <c r="D1604" s="16">
        <v>1998</v>
      </c>
      <c r="E1604" s="25">
        <v>36042</v>
      </c>
      <c r="F1604" s="24" t="s">
        <v>1600</v>
      </c>
      <c r="G1604" s="23">
        <v>52525458.435207829</v>
      </c>
      <c r="H1604" s="23">
        <v>15487379.039639365</v>
      </c>
      <c r="I1604" s="23">
        <v>15487379.039639365</v>
      </c>
      <c r="J1604" s="23">
        <f t="shared" si="25"/>
        <v>-37038079.39556846</v>
      </c>
    </row>
    <row r="1605" spans="1:10" x14ac:dyDescent="0.2">
      <c r="A1605" s="19">
        <v>1629</v>
      </c>
      <c r="B1605" s="17">
        <v>11</v>
      </c>
      <c r="C1605" s="16">
        <v>9</v>
      </c>
      <c r="D1605" s="16">
        <v>2009</v>
      </c>
      <c r="E1605" s="25">
        <v>40067</v>
      </c>
      <c r="F1605" s="24" t="s">
        <v>1601</v>
      </c>
      <c r="G1605" s="23">
        <v>39788881.737656794</v>
      </c>
      <c r="H1605" s="23">
        <v>11681604.147456348</v>
      </c>
      <c r="I1605" s="23">
        <v>13931503.980543505</v>
      </c>
      <c r="J1605" s="23">
        <f t="shared" si="25"/>
        <v>-25857377.757113289</v>
      </c>
    </row>
    <row r="1606" spans="1:10" x14ac:dyDescent="0.2">
      <c r="A1606" s="19">
        <v>1630</v>
      </c>
      <c r="B1606" s="17">
        <v>6</v>
      </c>
      <c r="C1606" s="16">
        <v>3</v>
      </c>
      <c r="D1606" s="16">
        <v>2015</v>
      </c>
      <c r="E1606" s="25">
        <v>42069</v>
      </c>
      <c r="F1606" s="24" t="s">
        <v>1602</v>
      </c>
      <c r="G1606" s="23">
        <v>36393365.20991534</v>
      </c>
      <c r="H1606" s="23">
        <v>10626343.77588843</v>
      </c>
      <c r="I1606" s="23">
        <v>13329850.905767856</v>
      </c>
      <c r="J1606" s="23">
        <f t="shared" si="25"/>
        <v>-23063514.304147482</v>
      </c>
    </row>
    <row r="1607" spans="1:10" x14ac:dyDescent="0.2">
      <c r="A1607" s="19">
        <v>1631</v>
      </c>
      <c r="B1607" s="17">
        <v>22</v>
      </c>
      <c r="C1607" s="16">
        <v>11</v>
      </c>
      <c r="D1607" s="16">
        <v>2006</v>
      </c>
      <c r="E1607" s="25">
        <v>39043</v>
      </c>
      <c r="F1607" s="24" t="s">
        <v>1603</v>
      </c>
      <c r="G1607" s="23">
        <v>42645980.14888338</v>
      </c>
      <c r="H1607" s="23">
        <v>12360035.688287841</v>
      </c>
      <c r="I1607" s="23">
        <v>18839334.491920598</v>
      </c>
      <c r="J1607" s="23">
        <f t="shared" si="25"/>
        <v>-23806645.656962782</v>
      </c>
    </row>
    <row r="1608" spans="1:10" x14ac:dyDescent="0.2">
      <c r="A1608" s="19">
        <v>1632</v>
      </c>
      <c r="B1608" s="17">
        <v>30</v>
      </c>
      <c r="C1608" s="16">
        <v>9</v>
      </c>
      <c r="D1608" s="16">
        <v>2015</v>
      </c>
      <c r="E1608" s="25">
        <v>42277</v>
      </c>
      <c r="F1608" s="24" t="s">
        <v>1604</v>
      </c>
      <c r="G1608" s="23">
        <v>36114080.985101596</v>
      </c>
      <c r="H1608" s="23">
        <v>10460187.663275126</v>
      </c>
      <c r="I1608" s="23">
        <v>63120566.332202822</v>
      </c>
      <c r="J1608" s="23">
        <f t="shared" si="25"/>
        <v>27006485.347101226</v>
      </c>
    </row>
    <row r="1609" spans="1:10" x14ac:dyDescent="0.2">
      <c r="A1609" s="19">
        <v>1633</v>
      </c>
      <c r="B1609" s="17">
        <v>29</v>
      </c>
      <c r="C1609" s="16">
        <v>11</v>
      </c>
      <c r="D1609" s="16">
        <v>2013</v>
      </c>
      <c r="E1609" s="25">
        <v>41607</v>
      </c>
      <c r="F1609" s="24" t="s">
        <v>1605</v>
      </c>
      <c r="G1609" s="23">
        <v>36869618.010117181</v>
      </c>
      <c r="H1609" s="23">
        <v>8767684.7033067476</v>
      </c>
      <c r="I1609" s="23">
        <v>31487077.254538357</v>
      </c>
      <c r="J1609" s="23">
        <f t="shared" si="25"/>
        <v>-5382540.7555788234</v>
      </c>
    </row>
    <row r="1610" spans="1:10" x14ac:dyDescent="0.2">
      <c r="A1610" s="19">
        <v>1634</v>
      </c>
      <c r="B1610" s="17">
        <v>5</v>
      </c>
      <c r="C1610" s="16">
        <v>12</v>
      </c>
      <c r="D1610" s="16">
        <v>2008</v>
      </c>
      <c r="E1610" s="25">
        <v>39787</v>
      </c>
      <c r="F1610" s="24" t="s">
        <v>1606</v>
      </c>
      <c r="G1610" s="23">
        <v>40875454.268698744</v>
      </c>
      <c r="H1610" s="23">
        <v>9402495.4909098689</v>
      </c>
      <c r="I1610" s="23">
        <v>11862680.471421504</v>
      </c>
      <c r="J1610" s="23">
        <f t="shared" si="25"/>
        <v>-29012773.797277242</v>
      </c>
    </row>
    <row r="1611" spans="1:10" x14ac:dyDescent="0.2">
      <c r="A1611" s="19">
        <v>1635</v>
      </c>
      <c r="B1611" s="17">
        <v>5</v>
      </c>
      <c r="C1611" s="16">
        <v>9</v>
      </c>
      <c r="D1611" s="16">
        <v>2003</v>
      </c>
      <c r="E1611" s="25">
        <v>37869</v>
      </c>
      <c r="F1611" s="24" t="s">
        <v>1607</v>
      </c>
      <c r="G1611" s="23">
        <v>46399379.049676023</v>
      </c>
      <c r="H1611" s="23">
        <v>10154500.127931966</v>
      </c>
      <c r="I1611" s="23">
        <v>15324716.650610151</v>
      </c>
      <c r="J1611" s="23">
        <f t="shared" si="25"/>
        <v>-31074662.399065875</v>
      </c>
    </row>
    <row r="1612" spans="1:10" x14ac:dyDescent="0.2">
      <c r="A1612" s="19">
        <v>1636</v>
      </c>
      <c r="B1612" s="17">
        <v>10</v>
      </c>
      <c r="C1612" s="16">
        <v>11</v>
      </c>
      <c r="D1612" s="16">
        <v>2006</v>
      </c>
      <c r="E1612" s="25">
        <v>39031</v>
      </c>
      <c r="F1612" s="24" t="s">
        <v>1608</v>
      </c>
      <c r="G1612" s="23">
        <v>42645980.14888338</v>
      </c>
      <c r="H1612" s="23">
        <v>9088833.1349875927</v>
      </c>
      <c r="I1612" s="23">
        <v>51253285.337444171</v>
      </c>
      <c r="J1612" s="23">
        <f t="shared" si="25"/>
        <v>8607305.1885607913</v>
      </c>
    </row>
    <row r="1613" spans="1:10" x14ac:dyDescent="0.2">
      <c r="A1613" s="19">
        <v>1637</v>
      </c>
      <c r="B1613" s="17">
        <v>11</v>
      </c>
      <c r="C1613" s="16">
        <v>3</v>
      </c>
      <c r="D1613" s="16">
        <v>2016</v>
      </c>
      <c r="E1613" s="25">
        <v>42440</v>
      </c>
      <c r="F1613" s="24" t="s">
        <v>1609</v>
      </c>
      <c r="G1613" s="23">
        <v>36085721.364621304</v>
      </c>
      <c r="H1613" s="23">
        <v>7076941.9662372135</v>
      </c>
      <c r="I1613" s="23">
        <v>29612363.608217292</v>
      </c>
      <c r="J1613" s="23">
        <f t="shared" si="25"/>
        <v>-6473357.7564040124</v>
      </c>
    </row>
    <row r="1614" spans="1:10" x14ac:dyDescent="0.2">
      <c r="A1614" s="19">
        <v>1638</v>
      </c>
      <c r="B1614" s="17">
        <v>6</v>
      </c>
      <c r="C1614" s="16">
        <v>11</v>
      </c>
      <c r="D1614" s="16">
        <v>2002</v>
      </c>
      <c r="E1614" s="25">
        <v>37566</v>
      </c>
      <c r="F1614" s="24" t="s">
        <v>1610</v>
      </c>
      <c r="G1614" s="23">
        <v>47397490.34749034</v>
      </c>
      <c r="H1614" s="23">
        <v>8978780.1477551013</v>
      </c>
      <c r="I1614" s="23">
        <v>22791763.049023718</v>
      </c>
      <c r="J1614" s="23">
        <f t="shared" si="25"/>
        <v>-24605727.298466623</v>
      </c>
    </row>
    <row r="1615" spans="1:10" x14ac:dyDescent="0.2">
      <c r="A1615" s="19">
        <v>1639</v>
      </c>
      <c r="B1615" s="17">
        <v>2</v>
      </c>
      <c r="C1615" s="16">
        <v>5</v>
      </c>
      <c r="D1615" s="16">
        <v>1997</v>
      </c>
      <c r="E1615" s="25">
        <v>35552</v>
      </c>
      <c r="F1615" s="24" t="s">
        <v>1611</v>
      </c>
      <c r="G1615" s="23">
        <v>53673735.165521555</v>
      </c>
      <c r="H1615" s="23">
        <v>9889488.4511118066</v>
      </c>
      <c r="I1615" s="23">
        <v>9889488.4511118066</v>
      </c>
      <c r="J1615" s="23">
        <f t="shared" si="25"/>
        <v>-43784246.714409746</v>
      </c>
    </row>
    <row r="1616" spans="1:10" x14ac:dyDescent="0.2">
      <c r="A1616" s="19">
        <v>1640</v>
      </c>
      <c r="B1616" s="17">
        <v>26</v>
      </c>
      <c r="C1616" s="16">
        <v>9</v>
      </c>
      <c r="D1616" s="16">
        <v>2003</v>
      </c>
      <c r="E1616" s="25">
        <v>37890</v>
      </c>
      <c r="F1616" s="24" t="s">
        <v>1612</v>
      </c>
      <c r="G1616" s="23">
        <v>46399379.049676023</v>
      </c>
      <c r="H1616" s="23">
        <v>7663965.7323650112</v>
      </c>
      <c r="I1616" s="23">
        <v>43401732.583509721</v>
      </c>
      <c r="J1616" s="23">
        <f t="shared" si="25"/>
        <v>-2997646.4661663026</v>
      </c>
    </row>
    <row r="1617" spans="1:10" x14ac:dyDescent="0.2">
      <c r="A1617" s="19">
        <v>1641</v>
      </c>
      <c r="B1617" s="17">
        <v>28</v>
      </c>
      <c r="C1617" s="16">
        <v>1</v>
      </c>
      <c r="D1617" s="16">
        <v>2011</v>
      </c>
      <c r="E1617" s="25">
        <v>40571</v>
      </c>
      <c r="F1617" s="24" t="s">
        <v>1613</v>
      </c>
      <c r="G1617" s="23">
        <v>39020288.525721654</v>
      </c>
      <c r="H1617" s="23">
        <v>5687192.5593739077</v>
      </c>
      <c r="I1617" s="23">
        <v>27523265.984733656</v>
      </c>
      <c r="J1617" s="23">
        <f t="shared" si="25"/>
        <v>-11497022.540987998</v>
      </c>
    </row>
    <row r="1618" spans="1:10" x14ac:dyDescent="0.2">
      <c r="A1618" s="19">
        <v>1642</v>
      </c>
      <c r="B1618" s="17">
        <v>21</v>
      </c>
      <c r="C1618" s="16">
        <v>2</v>
      </c>
      <c r="D1618" s="16">
        <v>1992</v>
      </c>
      <c r="E1618" s="25">
        <v>33655</v>
      </c>
      <c r="F1618" s="24" t="s">
        <v>1614</v>
      </c>
      <c r="G1618" s="23">
        <v>61999747.474747479</v>
      </c>
      <c r="H1618" s="23">
        <v>8240611.4073809534</v>
      </c>
      <c r="I1618" s="23">
        <v>8240611.4073809534</v>
      </c>
      <c r="J1618" s="23">
        <f t="shared" si="25"/>
        <v>-53759136.067366526</v>
      </c>
    </row>
    <row r="1619" spans="1:10" x14ac:dyDescent="0.2">
      <c r="A1619" s="19">
        <v>1643</v>
      </c>
      <c r="B1619" s="17">
        <v>16</v>
      </c>
      <c r="C1619" s="16">
        <v>4</v>
      </c>
      <c r="D1619" s="16">
        <v>1993</v>
      </c>
      <c r="E1619" s="25">
        <v>34075</v>
      </c>
      <c r="F1619" s="24" t="s">
        <v>1615</v>
      </c>
      <c r="G1619" s="23">
        <v>59674756.944444448</v>
      </c>
      <c r="H1619" s="23">
        <v>7666642.7887291675</v>
      </c>
      <c r="I1619" s="23">
        <v>7666642.7887291675</v>
      </c>
      <c r="J1619" s="23">
        <f t="shared" si="25"/>
        <v>-52008114.155715279</v>
      </c>
    </row>
    <row r="1620" spans="1:10" x14ac:dyDescent="0.2">
      <c r="A1620" s="19">
        <v>1644</v>
      </c>
      <c r="B1620" s="17">
        <v>28</v>
      </c>
      <c r="C1620" s="16">
        <v>2</v>
      </c>
      <c r="D1620" s="16">
        <v>1997</v>
      </c>
      <c r="E1620" s="25">
        <v>35489</v>
      </c>
      <c r="F1620" s="24" t="s">
        <v>1616</v>
      </c>
      <c r="G1620" s="23">
        <v>53841885.96491228</v>
      </c>
      <c r="H1620" s="23">
        <v>3418181.3589348369</v>
      </c>
      <c r="I1620" s="23">
        <v>3418181.3589348369</v>
      </c>
      <c r="J1620" s="23">
        <f t="shared" si="25"/>
        <v>-50423704.605977446</v>
      </c>
    </row>
    <row r="1621" spans="1:10" x14ac:dyDescent="0.2">
      <c r="A1621" s="19">
        <v>1645</v>
      </c>
      <c r="B1621" s="17">
        <v>3</v>
      </c>
      <c r="C1621" s="16">
        <v>10</v>
      </c>
      <c r="D1621" s="16">
        <v>1986</v>
      </c>
      <c r="E1621" s="25">
        <v>31688</v>
      </c>
      <c r="F1621" s="24" t="s">
        <v>1617</v>
      </c>
      <c r="G1621" s="23">
        <v>77907207.615593836</v>
      </c>
      <c r="H1621" s="23">
        <v>4451840.4351767907</v>
      </c>
      <c r="I1621" s="23">
        <v>4451840.4351767907</v>
      </c>
      <c r="J1621" s="23">
        <f t="shared" si="25"/>
        <v>-73455367.180417046</v>
      </c>
    </row>
    <row r="1622" spans="1:10" x14ac:dyDescent="0.2">
      <c r="A1622" s="19">
        <v>1646</v>
      </c>
      <c r="B1622" s="17">
        <v>1</v>
      </c>
      <c r="C1622" s="16">
        <v>1</v>
      </c>
      <c r="D1622" s="16">
        <v>1980</v>
      </c>
      <c r="E1622" s="25">
        <v>29221</v>
      </c>
      <c r="F1622" s="24" t="s">
        <v>1618</v>
      </c>
      <c r="G1622" s="23">
        <v>110451992.28791775</v>
      </c>
      <c r="H1622" s="23">
        <v>4733656.812339332</v>
      </c>
      <c r="I1622" s="23">
        <v>4733656.812339332</v>
      </c>
      <c r="J1622" s="23">
        <f t="shared" si="25"/>
        <v>-105718335.47557841</v>
      </c>
    </row>
    <row r="1623" spans="1:10" x14ac:dyDescent="0.2">
      <c r="A1623" s="19">
        <v>1647</v>
      </c>
      <c r="B1623" s="17">
        <v>19</v>
      </c>
      <c r="C1623" s="16">
        <v>4</v>
      </c>
      <c r="D1623" s="16">
        <v>1996</v>
      </c>
      <c r="E1623" s="25">
        <v>35174</v>
      </c>
      <c r="F1623" s="24" t="s">
        <v>1619</v>
      </c>
      <c r="G1623" s="23">
        <v>54978662.827895068</v>
      </c>
      <c r="H1623" s="23">
        <v>2073548.5432949455</v>
      </c>
      <c r="I1623" s="23">
        <v>2073548.5432949455</v>
      </c>
      <c r="J1623" s="23">
        <f t="shared" si="25"/>
        <v>-52905114.284600124</v>
      </c>
    </row>
    <row r="1624" spans="1:10" x14ac:dyDescent="0.2">
      <c r="A1624" s="19">
        <v>1648</v>
      </c>
      <c r="B1624" s="17">
        <v>24</v>
      </c>
      <c r="C1624" s="16">
        <v>11</v>
      </c>
      <c r="D1624" s="16">
        <v>1999</v>
      </c>
      <c r="E1624" s="25">
        <v>36488</v>
      </c>
      <c r="F1624" s="24" t="s">
        <v>1620</v>
      </c>
      <c r="G1624" s="23">
        <v>51058615.567439094</v>
      </c>
      <c r="H1624" s="23">
        <v>920191.49911467603</v>
      </c>
      <c r="I1624" s="23">
        <v>920191.49911467603</v>
      </c>
      <c r="J1624" s="23">
        <f t="shared" si="25"/>
        <v>-50138424.068324417</v>
      </c>
    </row>
    <row r="1625" spans="1:10" x14ac:dyDescent="0.2">
      <c r="A1625" s="19">
        <v>1649</v>
      </c>
      <c r="B1625" s="17">
        <v>14</v>
      </c>
      <c r="C1625" s="16">
        <v>9</v>
      </c>
      <c r="D1625" s="16">
        <v>2012</v>
      </c>
      <c r="E1625" s="25">
        <v>41166</v>
      </c>
      <c r="F1625" s="24" t="s">
        <v>1621</v>
      </c>
      <c r="G1625" s="23">
        <v>37134421.171356089</v>
      </c>
      <c r="H1625" s="23">
        <v>307444.36074535339</v>
      </c>
      <c r="I1625" s="23">
        <v>19063481.356112823</v>
      </c>
      <c r="J1625" s="23">
        <f t="shared" si="25"/>
        <v>-18070939.815243267</v>
      </c>
    </row>
    <row r="1626" spans="1:10" x14ac:dyDescent="0.2">
      <c r="A1626" s="19">
        <v>1650</v>
      </c>
      <c r="B1626" s="17">
        <v>14</v>
      </c>
      <c r="C1626" s="16">
        <v>10</v>
      </c>
      <c r="D1626" s="16">
        <v>2011</v>
      </c>
      <c r="E1626" s="25">
        <v>40830</v>
      </c>
      <c r="F1626" s="24" t="s">
        <v>1622</v>
      </c>
      <c r="G1626" s="23">
        <v>37952155.497944102</v>
      </c>
      <c r="H1626" s="23">
        <v>18234.384195812228</v>
      </c>
      <c r="I1626" s="23">
        <v>852873.85051739914</v>
      </c>
      <c r="J1626" s="23">
        <f t="shared" si="25"/>
        <v>-37099281.647426702</v>
      </c>
    </row>
    <row r="1627" spans="1:10" x14ac:dyDescent="0.2">
      <c r="A1627" s="19">
        <v>1652</v>
      </c>
      <c r="B1627" s="17">
        <v>22</v>
      </c>
      <c r="C1627" s="16">
        <v>9</v>
      </c>
      <c r="D1627" s="16">
        <v>2006</v>
      </c>
      <c r="E1627" s="25">
        <v>38982</v>
      </c>
      <c r="F1627" s="24" t="s">
        <v>1624</v>
      </c>
      <c r="G1627" s="23">
        <v>42351724.987678654</v>
      </c>
      <c r="H1627" s="23">
        <v>0</v>
      </c>
      <c r="I1627" s="23">
        <v>23332884.249433216</v>
      </c>
      <c r="J1627" s="23">
        <f t="shared" si="25"/>
        <v>-19018840.738245439</v>
      </c>
    </row>
    <row r="1628" spans="1:10" x14ac:dyDescent="0.2">
      <c r="A1628" s="19">
        <v>1653</v>
      </c>
      <c r="B1628" s="17">
        <v>13</v>
      </c>
      <c r="C1628" s="16">
        <v>3</v>
      </c>
      <c r="D1628" s="16">
        <v>2015</v>
      </c>
      <c r="E1628" s="25">
        <v>42076</v>
      </c>
      <c r="F1628" s="24" t="s">
        <v>1625</v>
      </c>
      <c r="G1628" s="23">
        <v>36393365.20991534</v>
      </c>
      <c r="H1628" s="23">
        <v>0</v>
      </c>
      <c r="I1628" s="23">
        <v>11548.134686323423</v>
      </c>
      <c r="J1628" s="23">
        <f t="shared" si="25"/>
        <v>-36381817.075229019</v>
      </c>
    </row>
    <row r="1629" spans="1:10" x14ac:dyDescent="0.2">
      <c r="A1629" s="19">
        <v>1654</v>
      </c>
      <c r="B1629" s="17">
        <v>31</v>
      </c>
      <c r="C1629" s="16">
        <v>12</v>
      </c>
      <c r="D1629" s="16">
        <v>2008</v>
      </c>
      <c r="E1629" s="25">
        <v>39813</v>
      </c>
      <c r="F1629" s="24" t="s">
        <v>1626</v>
      </c>
      <c r="G1629" s="23">
        <v>40875454.268698744</v>
      </c>
      <c r="H1629" s="23">
        <v>0</v>
      </c>
      <c r="I1629" s="23">
        <v>0</v>
      </c>
      <c r="J1629" s="23">
        <f t="shared" si="25"/>
        <v>-40875454.268698744</v>
      </c>
    </row>
    <row r="1630" spans="1:10" x14ac:dyDescent="0.2">
      <c r="A1630" s="19">
        <v>1655</v>
      </c>
      <c r="B1630" s="17">
        <v>25</v>
      </c>
      <c r="C1630" s="16">
        <v>12</v>
      </c>
      <c r="D1630" s="16">
        <v>2011</v>
      </c>
      <c r="E1630" s="25">
        <v>40902</v>
      </c>
      <c r="F1630" s="24" t="s">
        <v>1627</v>
      </c>
      <c r="G1630" s="23">
        <v>37860528.55471658</v>
      </c>
      <c r="H1630" s="23">
        <v>23329368.301721085</v>
      </c>
      <c r="I1630" s="23">
        <v>68357527.00860098</v>
      </c>
      <c r="J1630" s="23">
        <f t="shared" si="25"/>
        <v>30496998.4538844</v>
      </c>
    </row>
    <row r="1631" spans="1:10" x14ac:dyDescent="0.2">
      <c r="A1631" s="19">
        <v>1656</v>
      </c>
      <c r="B1631" s="17">
        <v>28</v>
      </c>
      <c r="C1631" s="16">
        <v>6</v>
      </c>
      <c r="D1631" s="16">
        <v>2017</v>
      </c>
      <c r="E1631" s="25">
        <v>42914</v>
      </c>
      <c r="F1631" s="24" t="s">
        <v>1628</v>
      </c>
      <c r="G1631" s="23">
        <v>34078283.766406074</v>
      </c>
      <c r="H1631" s="23">
        <v>108018504.35987426</v>
      </c>
      <c r="I1631" s="23">
        <v>226810997.45254025</v>
      </c>
      <c r="J1631" s="23">
        <f t="shared" si="25"/>
        <v>192732713.68613416</v>
      </c>
    </row>
    <row r="1632" spans="1:10" x14ac:dyDescent="0.2">
      <c r="A1632" s="19">
        <v>1657</v>
      </c>
      <c r="B1632" s="17">
        <v>19</v>
      </c>
      <c r="C1632" s="16">
        <v>9</v>
      </c>
      <c r="D1632" s="16">
        <v>2014</v>
      </c>
      <c r="E1632" s="25">
        <v>41901</v>
      </c>
      <c r="F1632" s="24" t="s">
        <v>1629</v>
      </c>
      <c r="G1632" s="23">
        <v>35069574.97132726</v>
      </c>
      <c r="H1632" s="23">
        <v>105650046.63416949</v>
      </c>
      <c r="I1632" s="23">
        <v>359277337.62769973</v>
      </c>
      <c r="J1632" s="23">
        <f t="shared" si="25"/>
        <v>324207762.65637249</v>
      </c>
    </row>
    <row r="1633" spans="1:10" x14ac:dyDescent="0.2">
      <c r="A1633" s="19">
        <v>1658</v>
      </c>
      <c r="B1633" s="17">
        <v>10</v>
      </c>
      <c r="C1633" s="16">
        <v>4</v>
      </c>
      <c r="D1633" s="16">
        <v>2015</v>
      </c>
      <c r="E1633" s="25">
        <v>42104</v>
      </c>
      <c r="F1633" s="24" t="s">
        <v>1630</v>
      </c>
      <c r="G1633" s="23">
        <v>35281831.284155898</v>
      </c>
      <c r="H1633" s="23">
        <v>38857870.065904766</v>
      </c>
      <c r="I1633" s="23">
        <v>66208357.092092536</v>
      </c>
      <c r="J1633" s="23">
        <f t="shared" si="25"/>
        <v>30926525.807936639</v>
      </c>
    </row>
    <row r="1634" spans="1:10" x14ac:dyDescent="0.2">
      <c r="A1634" s="19">
        <v>1659</v>
      </c>
      <c r="B1634" s="17">
        <v>17</v>
      </c>
      <c r="C1634" s="16">
        <v>9</v>
      </c>
      <c r="D1634" s="16">
        <v>1993</v>
      </c>
      <c r="E1634" s="25">
        <v>34229</v>
      </c>
      <c r="F1634" s="24" t="s">
        <v>1631</v>
      </c>
      <c r="G1634" s="23">
        <v>57530296.347346663</v>
      </c>
      <c r="H1634" s="23">
        <v>54171530.436712615</v>
      </c>
      <c r="I1634" s="23">
        <v>54171530.436712615</v>
      </c>
      <c r="J1634" s="23">
        <f t="shared" si="25"/>
        <v>-3358765.9106340483</v>
      </c>
    </row>
    <row r="1635" spans="1:10" x14ac:dyDescent="0.2">
      <c r="A1635" s="19">
        <v>1660</v>
      </c>
      <c r="B1635" s="17">
        <v>14</v>
      </c>
      <c r="C1635" s="16">
        <v>8</v>
      </c>
      <c r="D1635" s="16">
        <v>2009</v>
      </c>
      <c r="E1635" s="25">
        <v>40039</v>
      </c>
      <c r="F1635" s="24" t="s">
        <v>1632</v>
      </c>
      <c r="G1635" s="23">
        <v>38676232.66028522</v>
      </c>
      <c r="H1635" s="23">
        <v>17165875.960603982</v>
      </c>
      <c r="I1635" s="23">
        <v>233550601.12704208</v>
      </c>
      <c r="J1635" s="23">
        <f t="shared" si="25"/>
        <v>194874368.46675688</v>
      </c>
    </row>
    <row r="1636" spans="1:10" x14ac:dyDescent="0.2">
      <c r="A1636" s="19">
        <v>1661</v>
      </c>
      <c r="B1636" s="17">
        <v>1</v>
      </c>
      <c r="C1636" s="16">
        <v>9</v>
      </c>
      <c r="D1636" s="16">
        <v>1999</v>
      </c>
      <c r="E1636" s="25">
        <v>36404</v>
      </c>
      <c r="F1636" s="24" t="s">
        <v>1633</v>
      </c>
      <c r="G1636" s="23">
        <v>49717963.073257893</v>
      </c>
      <c r="H1636" s="23">
        <v>16471218.989600955</v>
      </c>
      <c r="I1636" s="23">
        <v>16471218.989600955</v>
      </c>
      <c r="J1636" s="23">
        <f t="shared" si="25"/>
        <v>-33246744.083656937</v>
      </c>
    </row>
    <row r="1637" spans="1:10" x14ac:dyDescent="0.2">
      <c r="A1637" s="19">
        <v>1662</v>
      </c>
      <c r="B1637" s="17">
        <v>27</v>
      </c>
      <c r="C1637" s="16">
        <v>8</v>
      </c>
      <c r="D1637" s="16">
        <v>1999</v>
      </c>
      <c r="E1637" s="25">
        <v>36399</v>
      </c>
      <c r="F1637" s="24" t="s">
        <v>1634</v>
      </c>
      <c r="G1637" s="23">
        <v>49955990.424895279</v>
      </c>
      <c r="H1637" s="23">
        <v>15681135.438384203</v>
      </c>
      <c r="I1637" s="23">
        <v>15681135.438384203</v>
      </c>
      <c r="J1637" s="23">
        <f t="shared" si="25"/>
        <v>-34274854.986511074</v>
      </c>
    </row>
    <row r="1638" spans="1:10" x14ac:dyDescent="0.2">
      <c r="A1638" s="19">
        <v>1663</v>
      </c>
      <c r="B1638" s="17">
        <v>5</v>
      </c>
      <c r="C1638" s="16">
        <v>5</v>
      </c>
      <c r="D1638" s="16">
        <v>2000</v>
      </c>
      <c r="E1638" s="25">
        <v>36651</v>
      </c>
      <c r="F1638" s="24" t="s">
        <v>1635</v>
      </c>
      <c r="G1638" s="23">
        <v>48674320.699708462</v>
      </c>
      <c r="H1638" s="23">
        <v>9367221.2693061233</v>
      </c>
      <c r="I1638" s="23">
        <v>20460392.434291545</v>
      </c>
      <c r="J1638" s="23">
        <f t="shared" si="25"/>
        <v>-28213928.265416916</v>
      </c>
    </row>
    <row r="1639" spans="1:10" x14ac:dyDescent="0.2">
      <c r="A1639" s="19">
        <v>1664</v>
      </c>
      <c r="B1639" s="17">
        <v>5</v>
      </c>
      <c r="C1639" s="16">
        <v>9</v>
      </c>
      <c r="D1639" s="16">
        <v>2014</v>
      </c>
      <c r="E1639" s="25">
        <v>41887</v>
      </c>
      <c r="F1639" s="24" t="s">
        <v>1636</v>
      </c>
      <c r="G1639" s="23">
        <v>35069574.97132726</v>
      </c>
      <c r="H1639" s="23">
        <v>4219.6950355205836</v>
      </c>
      <c r="I1639" s="23">
        <v>10719599.395263642</v>
      </c>
      <c r="J1639" s="23">
        <f t="shared" si="25"/>
        <v>-24349975.576063618</v>
      </c>
    </row>
    <row r="1640" spans="1:10" x14ac:dyDescent="0.2">
      <c r="A1640" s="19">
        <v>1665</v>
      </c>
      <c r="B1640" s="17">
        <v>4</v>
      </c>
      <c r="C1640" s="16">
        <v>12</v>
      </c>
      <c r="D1640" s="16">
        <v>1981</v>
      </c>
      <c r="E1640" s="25">
        <v>29924</v>
      </c>
      <c r="F1640" s="24" t="s">
        <v>1637</v>
      </c>
      <c r="G1640" s="23">
        <v>87498792.553191483</v>
      </c>
      <c r="H1640" s="23">
        <v>130595212.76595744</v>
      </c>
      <c r="I1640" s="23">
        <v>130595212.76595744</v>
      </c>
      <c r="J1640" s="23">
        <f t="shared" si="25"/>
        <v>43096420.212765962</v>
      </c>
    </row>
    <row r="1641" spans="1:10" x14ac:dyDescent="0.2">
      <c r="A1641" s="19">
        <v>1666</v>
      </c>
      <c r="B1641" s="17">
        <v>11</v>
      </c>
      <c r="C1641" s="16">
        <v>12</v>
      </c>
      <c r="D1641" s="16">
        <v>1992</v>
      </c>
      <c r="E1641" s="25">
        <v>33949</v>
      </c>
      <c r="F1641" s="24" t="s">
        <v>1638</v>
      </c>
      <c r="G1641" s="23">
        <v>57097441.860465109</v>
      </c>
      <c r="H1641" s="23">
        <v>244550381.69402394</v>
      </c>
      <c r="I1641" s="23">
        <v>409198333.33333331</v>
      </c>
      <c r="J1641" s="23">
        <f t="shared" si="25"/>
        <v>352100891.4728682</v>
      </c>
    </row>
    <row r="1642" spans="1:10" x14ac:dyDescent="0.2">
      <c r="A1642" s="19">
        <v>1667</v>
      </c>
      <c r="B1642" s="17">
        <v>2</v>
      </c>
      <c r="C1642" s="16">
        <v>6</v>
      </c>
      <c r="D1642" s="16">
        <v>2000</v>
      </c>
      <c r="E1642" s="25">
        <v>36679</v>
      </c>
      <c r="F1642" s="24" t="s">
        <v>1639</v>
      </c>
      <c r="G1642" s="23">
        <v>46996096.287703015</v>
      </c>
      <c r="H1642" s="23">
        <v>167419232.35685614</v>
      </c>
      <c r="I1642" s="23">
        <v>247170183.63295823</v>
      </c>
      <c r="J1642" s="23">
        <f t="shared" si="25"/>
        <v>200174087.34525523</v>
      </c>
    </row>
    <row r="1643" spans="1:10" x14ac:dyDescent="0.2">
      <c r="A1643" s="19">
        <v>1668</v>
      </c>
      <c r="B1643" s="17">
        <v>16</v>
      </c>
      <c r="C1643" s="16">
        <v>3</v>
      </c>
      <c r="D1643" s="16">
        <v>2001</v>
      </c>
      <c r="E1643" s="25">
        <v>36966</v>
      </c>
      <c r="F1643" s="24" t="s">
        <v>1640</v>
      </c>
      <c r="G1643" s="23">
        <v>45982559.591373444</v>
      </c>
      <c r="H1643" s="23">
        <v>72120995.844954595</v>
      </c>
      <c r="I1643" s="23">
        <v>111415183.13212827</v>
      </c>
      <c r="J1643" s="23">
        <f t="shared" si="25"/>
        <v>65432623.540754825</v>
      </c>
    </row>
    <row r="1644" spans="1:10" x14ac:dyDescent="0.2">
      <c r="A1644" s="19">
        <v>1669</v>
      </c>
      <c r="B1644" s="17">
        <v>8</v>
      </c>
      <c r="C1644" s="16">
        <v>7</v>
      </c>
      <c r="D1644" s="16">
        <v>2016</v>
      </c>
      <c r="E1644" s="25">
        <v>42559</v>
      </c>
      <c r="F1644" s="24" t="s">
        <v>1641</v>
      </c>
      <c r="G1644" s="23">
        <v>33670757.351596661</v>
      </c>
      <c r="H1644" s="23">
        <v>46944864.709372982</v>
      </c>
      <c r="I1644" s="23">
        <v>77452611.521880254</v>
      </c>
      <c r="J1644" s="23">
        <f t="shared" si="25"/>
        <v>43781854.170283593</v>
      </c>
    </row>
    <row r="1645" spans="1:10" x14ac:dyDescent="0.2">
      <c r="A1645" s="19">
        <v>1670</v>
      </c>
      <c r="B1645" s="17">
        <v>27</v>
      </c>
      <c r="C1645" s="16">
        <v>7</v>
      </c>
      <c r="D1645" s="16">
        <v>2012</v>
      </c>
      <c r="E1645" s="25">
        <v>41117</v>
      </c>
      <c r="F1645" s="24" t="s">
        <v>1642</v>
      </c>
      <c r="G1645" s="23">
        <v>35364406.557720512</v>
      </c>
      <c r="H1645" s="23">
        <v>37587731.43359784</v>
      </c>
      <c r="I1645" s="23">
        <v>177413893.64004993</v>
      </c>
      <c r="J1645" s="23">
        <f t="shared" si="25"/>
        <v>142049487.08232942</v>
      </c>
    </row>
    <row r="1646" spans="1:10" x14ac:dyDescent="0.2">
      <c r="A1646" s="19">
        <v>1671</v>
      </c>
      <c r="B1646" s="17">
        <v>18</v>
      </c>
      <c r="C1646" s="16">
        <v>8</v>
      </c>
      <c r="D1646" s="16">
        <v>2006</v>
      </c>
      <c r="E1646" s="25">
        <v>38947</v>
      </c>
      <c r="F1646" s="24" t="s">
        <v>1643</v>
      </c>
      <c r="G1646" s="23">
        <v>39735787.150564</v>
      </c>
      <c r="H1646" s="23">
        <v>40964964.357361451</v>
      </c>
      <c r="I1646" s="23">
        <v>74680177.69723393</v>
      </c>
      <c r="J1646" s="23">
        <f t="shared" si="25"/>
        <v>34944390.54666993</v>
      </c>
    </row>
    <row r="1647" spans="1:10" x14ac:dyDescent="0.2">
      <c r="A1647" s="19">
        <v>1672</v>
      </c>
      <c r="B1647" s="17">
        <v>16</v>
      </c>
      <c r="C1647" s="16">
        <v>4</v>
      </c>
      <c r="D1647" s="16">
        <v>2004</v>
      </c>
      <c r="E1647" s="25">
        <v>38093</v>
      </c>
      <c r="F1647" s="24" t="s">
        <v>1644</v>
      </c>
      <c r="G1647" s="23">
        <v>43096420.212765954</v>
      </c>
      <c r="H1647" s="23">
        <v>43964055.627819151</v>
      </c>
      <c r="I1647" s="23">
        <v>71218498.184606388</v>
      </c>
      <c r="J1647" s="23">
        <f t="shared" si="25"/>
        <v>28122077.971840434</v>
      </c>
    </row>
    <row r="1648" spans="1:10" x14ac:dyDescent="0.2">
      <c r="A1648" s="19">
        <v>1673</v>
      </c>
      <c r="B1648" s="17">
        <v>8</v>
      </c>
      <c r="C1648" s="16">
        <v>9</v>
      </c>
      <c r="D1648" s="16">
        <v>2000</v>
      </c>
      <c r="E1648" s="25">
        <v>36777</v>
      </c>
      <c r="F1648" s="24" t="s">
        <v>1645</v>
      </c>
      <c r="G1648" s="23">
        <v>46644369.602763385</v>
      </c>
      <c r="H1648" s="23">
        <v>40915048.75178469</v>
      </c>
      <c r="I1648" s="23">
        <v>66811457.157461144</v>
      </c>
      <c r="J1648" s="23">
        <f t="shared" si="25"/>
        <v>20167087.554697759</v>
      </c>
    </row>
    <row r="1649" spans="1:10" x14ac:dyDescent="0.2">
      <c r="A1649" s="19">
        <v>1674</v>
      </c>
      <c r="B1649" s="17">
        <v>27</v>
      </c>
      <c r="C1649" s="16">
        <v>4</v>
      </c>
      <c r="D1649" s="16">
        <v>2012</v>
      </c>
      <c r="E1649" s="25">
        <v>41026</v>
      </c>
      <c r="F1649" s="24" t="s">
        <v>1646</v>
      </c>
      <c r="G1649" s="23">
        <v>35213625.39930895</v>
      </c>
      <c r="H1649" s="23">
        <v>18291963.141969271</v>
      </c>
      <c r="I1649" s="23">
        <v>44278693.528682873</v>
      </c>
      <c r="J1649" s="23">
        <f t="shared" si="25"/>
        <v>9065068.1293739229</v>
      </c>
    </row>
    <row r="1650" spans="1:10" x14ac:dyDescent="0.2">
      <c r="A1650" s="19">
        <v>1675</v>
      </c>
      <c r="B1650" s="17">
        <v>14</v>
      </c>
      <c r="C1650" s="16">
        <v>3</v>
      </c>
      <c r="D1650" s="16">
        <v>2008</v>
      </c>
      <c r="E1650" s="25">
        <v>39521</v>
      </c>
      <c r="F1650" s="24" t="s">
        <v>1647</v>
      </c>
      <c r="G1650" s="23">
        <v>37944096.324603796</v>
      </c>
      <c r="H1650" s="23">
        <v>12658116.039254805</v>
      </c>
      <c r="I1650" s="23">
        <v>24860498.185586903</v>
      </c>
      <c r="J1650" s="23">
        <f t="shared" si="25"/>
        <v>-13083598.139016893</v>
      </c>
    </row>
    <row r="1651" spans="1:10" x14ac:dyDescent="0.2">
      <c r="A1651" s="19">
        <v>1676</v>
      </c>
      <c r="B1651" s="17">
        <v>23</v>
      </c>
      <c r="C1651" s="16">
        <v>4</v>
      </c>
      <c r="D1651" s="16">
        <v>1999</v>
      </c>
      <c r="E1651" s="25">
        <v>36273</v>
      </c>
      <c r="F1651" s="24" t="s">
        <v>1648</v>
      </c>
      <c r="G1651" s="23">
        <v>48749259.927797839</v>
      </c>
      <c r="H1651" s="23">
        <v>12421954.033483757</v>
      </c>
      <c r="I1651" s="23">
        <v>12421954.033483757</v>
      </c>
      <c r="J1651" s="23">
        <f t="shared" si="25"/>
        <v>-36327305.89431408</v>
      </c>
    </row>
    <row r="1652" spans="1:10" x14ac:dyDescent="0.2">
      <c r="A1652" s="19">
        <v>1677</v>
      </c>
      <c r="B1652" s="17">
        <v>12</v>
      </c>
      <c r="C1652" s="16">
        <v>5</v>
      </c>
      <c r="D1652" s="16">
        <v>2006</v>
      </c>
      <c r="E1652" s="25">
        <v>38849</v>
      </c>
      <c r="F1652" s="24" t="s">
        <v>1649</v>
      </c>
      <c r="G1652" s="23">
        <v>40010503.703703701</v>
      </c>
      <c r="H1652" s="23">
        <v>5193187.5770123452</v>
      </c>
      <c r="I1652" s="23">
        <v>33476513.225120988</v>
      </c>
      <c r="J1652" s="23">
        <f t="shared" si="25"/>
        <v>-6533990.4785827138</v>
      </c>
    </row>
    <row r="1653" spans="1:10" x14ac:dyDescent="0.2">
      <c r="A1653" s="19">
        <v>1678</v>
      </c>
      <c r="B1653" s="17">
        <v>31</v>
      </c>
      <c r="C1653" s="16">
        <v>7</v>
      </c>
      <c r="D1653" s="16">
        <v>2015</v>
      </c>
      <c r="E1653" s="25">
        <v>42216</v>
      </c>
      <c r="F1653" s="24" t="s">
        <v>1650</v>
      </c>
      <c r="G1653" s="23">
        <v>33949261.273643017</v>
      </c>
      <c r="H1653" s="23">
        <v>181934.09116545293</v>
      </c>
      <c r="I1653" s="23">
        <v>367976.0429450167</v>
      </c>
      <c r="J1653" s="23">
        <f t="shared" si="25"/>
        <v>-33581285.230697997</v>
      </c>
    </row>
    <row r="1654" spans="1:10" x14ac:dyDescent="0.2">
      <c r="A1654" s="19">
        <v>1679</v>
      </c>
      <c r="B1654" s="17">
        <v>30</v>
      </c>
      <c r="C1654" s="16">
        <v>10</v>
      </c>
      <c r="D1654" s="16">
        <v>2015</v>
      </c>
      <c r="E1654" s="25">
        <v>42307</v>
      </c>
      <c r="F1654" s="24" t="s">
        <v>1651</v>
      </c>
      <c r="G1654" s="23">
        <v>34065738.023360439</v>
      </c>
      <c r="H1654" s="23">
        <v>0</v>
      </c>
      <c r="I1654" s="23">
        <v>0</v>
      </c>
      <c r="J1654" s="23">
        <f t="shared" si="25"/>
        <v>-34065738.023360439</v>
      </c>
    </row>
    <row r="1655" spans="1:10" x14ac:dyDescent="0.2">
      <c r="A1655" s="19">
        <v>1680</v>
      </c>
      <c r="B1655" s="17">
        <v>25</v>
      </c>
      <c r="C1655" s="16">
        <v>5</v>
      </c>
      <c r="D1655" s="16">
        <v>1983</v>
      </c>
      <c r="E1655" s="25">
        <v>30461</v>
      </c>
      <c r="F1655" s="24" t="s">
        <v>1652</v>
      </c>
      <c r="G1655" s="23">
        <v>80437172.379032254</v>
      </c>
      <c r="H1655" s="23">
        <v>765279453.53831661</v>
      </c>
      <c r="I1655" s="23">
        <v>1417439297.2883165</v>
      </c>
      <c r="J1655" s="23">
        <f t="shared" si="25"/>
        <v>1337002124.9092841</v>
      </c>
    </row>
    <row r="1656" spans="1:10" x14ac:dyDescent="0.2">
      <c r="A1656" s="19">
        <v>1681</v>
      </c>
      <c r="B1656" s="17">
        <v>13</v>
      </c>
      <c r="C1656" s="16">
        <v>5</v>
      </c>
      <c r="D1656" s="16">
        <v>2011</v>
      </c>
      <c r="E1656" s="25">
        <v>40676</v>
      </c>
      <c r="F1656" s="24" t="s">
        <v>1653</v>
      </c>
      <c r="G1656" s="23">
        <v>35312560.850400947</v>
      </c>
      <c r="H1656" s="23">
        <v>183741277.43921599</v>
      </c>
      <c r="I1656" s="23">
        <v>314582795.83725727</v>
      </c>
      <c r="J1656" s="23">
        <f t="shared" si="25"/>
        <v>279270234.98685634</v>
      </c>
    </row>
    <row r="1657" spans="1:10" x14ac:dyDescent="0.2">
      <c r="A1657" s="19">
        <v>1682</v>
      </c>
      <c r="B1657" s="17">
        <v>10</v>
      </c>
      <c r="C1657" s="16">
        <v>12</v>
      </c>
      <c r="D1657" s="16">
        <v>2008</v>
      </c>
      <c r="E1657" s="25">
        <v>39792</v>
      </c>
      <c r="F1657" s="24" t="s">
        <v>1654</v>
      </c>
      <c r="G1657" s="23">
        <v>37955778.963791691</v>
      </c>
      <c r="H1657" s="23">
        <v>39934626.273536354</v>
      </c>
      <c r="I1657" s="23">
        <v>131928302.34376487</v>
      </c>
      <c r="J1657" s="23">
        <f t="shared" si="25"/>
        <v>93972523.379973173</v>
      </c>
    </row>
    <row r="1658" spans="1:10" x14ac:dyDescent="0.2">
      <c r="A1658" s="19">
        <v>1683</v>
      </c>
      <c r="B1658" s="17">
        <v>26</v>
      </c>
      <c r="C1658" s="16">
        <v>4</v>
      </c>
      <c r="D1658" s="16">
        <v>2013</v>
      </c>
      <c r="E1658" s="25">
        <v>41390</v>
      </c>
      <c r="F1658" s="24" t="s">
        <v>1655</v>
      </c>
      <c r="G1658" s="23">
        <v>34315284.843741268</v>
      </c>
      <c r="H1658" s="23">
        <v>23038065.899222042</v>
      </c>
      <c r="I1658" s="23">
        <v>51130799.652300127</v>
      </c>
      <c r="J1658" s="23">
        <f t="shared" si="25"/>
        <v>16815514.808558859</v>
      </c>
    </row>
    <row r="1659" spans="1:10" x14ac:dyDescent="0.2">
      <c r="A1659" s="19">
        <v>1684</v>
      </c>
      <c r="B1659" s="17">
        <v>24</v>
      </c>
      <c r="C1659" s="16">
        <v>2</v>
      </c>
      <c r="D1659" s="16">
        <v>2012</v>
      </c>
      <c r="E1659" s="25">
        <v>40963</v>
      </c>
      <c r="F1659" s="24" t="s">
        <v>1656</v>
      </c>
      <c r="G1659" s="23">
        <v>35049030.804302849</v>
      </c>
      <c r="H1659" s="23">
        <v>18644094.681371149</v>
      </c>
      <c r="I1659" s="23">
        <v>26054839.107566886</v>
      </c>
      <c r="J1659" s="23">
        <f t="shared" si="25"/>
        <v>-8994191.6967359632</v>
      </c>
    </row>
    <row r="1660" spans="1:10" x14ac:dyDescent="0.2">
      <c r="A1660" s="19">
        <v>1685</v>
      </c>
      <c r="B1660" s="17">
        <v>7</v>
      </c>
      <c r="C1660" s="16">
        <v>11</v>
      </c>
      <c r="D1660" s="16">
        <v>2003</v>
      </c>
      <c r="E1660" s="25">
        <v>37932</v>
      </c>
      <c r="F1660" s="24" t="s">
        <v>1657</v>
      </c>
      <c r="G1660" s="23">
        <v>42583241.192411922</v>
      </c>
      <c r="H1660" s="23">
        <v>230745966.0750244</v>
      </c>
      <c r="I1660" s="23">
        <v>293074380.19940382</v>
      </c>
      <c r="J1660" s="23">
        <f t="shared" si="25"/>
        <v>250491139.00699189</v>
      </c>
    </row>
    <row r="1661" spans="1:10" x14ac:dyDescent="0.2">
      <c r="A1661" s="19">
        <v>1686</v>
      </c>
      <c r="B1661" s="17">
        <v>5</v>
      </c>
      <c r="C1661" s="16">
        <v>7</v>
      </c>
      <c r="D1661" s="16">
        <v>1996</v>
      </c>
      <c r="E1661" s="25">
        <v>35251</v>
      </c>
      <c r="F1661" s="24" t="s">
        <v>1658</v>
      </c>
      <c r="G1661" s="23">
        <v>50042089.171974525</v>
      </c>
      <c r="H1661" s="23">
        <v>163631973.70864969</v>
      </c>
      <c r="I1661" s="23">
        <v>237756818.29463696</v>
      </c>
      <c r="J1661" s="23">
        <f t="shared" si="25"/>
        <v>187714729.12266243</v>
      </c>
    </row>
    <row r="1662" spans="1:10" x14ac:dyDescent="0.2">
      <c r="A1662" s="19">
        <v>1687</v>
      </c>
      <c r="B1662" s="17">
        <v>12</v>
      </c>
      <c r="C1662" s="16">
        <v>6</v>
      </c>
      <c r="D1662" s="16">
        <v>2013</v>
      </c>
      <c r="E1662" s="25">
        <v>41437</v>
      </c>
      <c r="F1662" s="24" t="s">
        <v>1659</v>
      </c>
      <c r="G1662" s="23">
        <v>33646567.082362615</v>
      </c>
      <c r="H1662" s="23">
        <v>106691373.70168391</v>
      </c>
      <c r="I1662" s="23">
        <v>133050215.27135724</v>
      </c>
      <c r="J1662" s="23">
        <f t="shared" si="25"/>
        <v>99403648.188994616</v>
      </c>
    </row>
    <row r="1663" spans="1:10" x14ac:dyDescent="0.2">
      <c r="A1663" s="19">
        <v>1688</v>
      </c>
      <c r="B1663" s="17">
        <v>18</v>
      </c>
      <c r="C1663" s="16">
        <v>1</v>
      </c>
      <c r="D1663" s="16">
        <v>2002</v>
      </c>
      <c r="E1663" s="25">
        <v>37274</v>
      </c>
      <c r="F1663" s="24" t="s">
        <v>1660</v>
      </c>
      <c r="G1663" s="23">
        <v>44362552.230378322</v>
      </c>
      <c r="H1663" s="23">
        <v>112501619.13691701</v>
      </c>
      <c r="I1663" s="23">
        <v>162059214.77431959</v>
      </c>
      <c r="J1663" s="23">
        <f t="shared" si="25"/>
        <v>117696662.54394126</v>
      </c>
    </row>
    <row r="1664" spans="1:10" x14ac:dyDescent="0.2">
      <c r="A1664" s="19">
        <v>1689</v>
      </c>
      <c r="B1664" s="17">
        <v>16</v>
      </c>
      <c r="C1664" s="16">
        <v>6</v>
      </c>
      <c r="D1664" s="16">
        <v>2006</v>
      </c>
      <c r="E1664" s="25">
        <v>38884</v>
      </c>
      <c r="F1664" s="24" t="s">
        <v>1661</v>
      </c>
      <c r="G1664" s="23">
        <v>38721577.131591916</v>
      </c>
      <c r="H1664" s="23">
        <v>97043524.117136508</v>
      </c>
      <c r="I1664" s="23">
        <v>120153612.88209955</v>
      </c>
      <c r="J1664" s="23">
        <f t="shared" si="25"/>
        <v>81432035.750507638</v>
      </c>
    </row>
    <row r="1665" spans="1:10" x14ac:dyDescent="0.2">
      <c r="A1665" s="19">
        <v>1690</v>
      </c>
      <c r="B1665" s="17">
        <v>23</v>
      </c>
      <c r="C1665" s="16">
        <v>11</v>
      </c>
      <c r="D1665" s="16">
        <v>1988</v>
      </c>
      <c r="E1665" s="25">
        <v>32470</v>
      </c>
      <c r="F1665" s="24" t="s">
        <v>1662</v>
      </c>
      <c r="G1665" s="23">
        <v>65308462.177888617</v>
      </c>
      <c r="H1665" s="23">
        <v>121331597.82383209</v>
      </c>
      <c r="I1665" s="23">
        <v>121331597.82383209</v>
      </c>
      <c r="J1665" s="23">
        <f t="shared" si="25"/>
        <v>56023135.645943478</v>
      </c>
    </row>
    <row r="1666" spans="1:10" x14ac:dyDescent="0.2">
      <c r="A1666" s="19">
        <v>1691</v>
      </c>
      <c r="B1666" s="17">
        <v>27</v>
      </c>
      <c r="C1666" s="16">
        <v>8</v>
      </c>
      <c r="D1666" s="16">
        <v>2010</v>
      </c>
      <c r="E1666" s="25">
        <v>40417</v>
      </c>
      <c r="F1666" s="24" t="s">
        <v>1663</v>
      </c>
      <c r="G1666" s="23">
        <v>35987980.504965372</v>
      </c>
      <c r="H1666" s="23">
        <v>64941120.550771371</v>
      </c>
      <c r="I1666" s="23">
        <v>79384163.271336436</v>
      </c>
      <c r="J1666" s="23">
        <f t="shared" si="25"/>
        <v>43396182.766371064</v>
      </c>
    </row>
    <row r="1667" spans="1:10" x14ac:dyDescent="0.2">
      <c r="A1667" s="19">
        <v>1692</v>
      </c>
      <c r="B1667" s="17">
        <v>1</v>
      </c>
      <c r="C1667" s="16">
        <v>4</v>
      </c>
      <c r="D1667" s="16">
        <v>2011</v>
      </c>
      <c r="E1667" s="25">
        <v>40634</v>
      </c>
      <c r="F1667" s="24" t="s">
        <v>1664</v>
      </c>
      <c r="G1667" s="23">
        <v>34932851.947035648</v>
      </c>
      <c r="H1667" s="23">
        <v>59726691.421362706</v>
      </c>
      <c r="I1667" s="23">
        <v>153298998.89723262</v>
      </c>
      <c r="J1667" s="23">
        <f t="shared" ref="J1667:J1730" si="26">I1667-G1667</f>
        <v>118366146.95019698</v>
      </c>
    </row>
    <row r="1668" spans="1:10" x14ac:dyDescent="0.2">
      <c r="A1668" s="19">
        <v>1693</v>
      </c>
      <c r="B1668" s="17">
        <v>10</v>
      </c>
      <c r="C1668" s="16">
        <v>9</v>
      </c>
      <c r="D1668" s="16">
        <v>1999</v>
      </c>
      <c r="E1668" s="25">
        <v>36413</v>
      </c>
      <c r="F1668" s="24" t="s">
        <v>1665</v>
      </c>
      <c r="G1668" s="23">
        <v>46793377.010125078</v>
      </c>
      <c r="H1668" s="23">
        <v>73175675.991113767</v>
      </c>
      <c r="I1668" s="23">
        <v>130790021.43483026</v>
      </c>
      <c r="J1668" s="23">
        <f t="shared" si="26"/>
        <v>83996644.424705178</v>
      </c>
    </row>
    <row r="1669" spans="1:10" x14ac:dyDescent="0.2">
      <c r="A1669" s="19">
        <v>1694</v>
      </c>
      <c r="B1669" s="17">
        <v>10</v>
      </c>
      <c r="C1669" s="16">
        <v>11</v>
      </c>
      <c r="D1669" s="16">
        <v>2000</v>
      </c>
      <c r="E1669" s="25">
        <v>36840</v>
      </c>
      <c r="F1669" s="24" t="s">
        <v>1666</v>
      </c>
      <c r="G1669" s="23">
        <v>45126984.491671458</v>
      </c>
      <c r="H1669" s="23">
        <v>68839676.293917298</v>
      </c>
      <c r="I1669" s="23">
        <v>116116642.88728893</v>
      </c>
      <c r="J1669" s="23">
        <f t="shared" si="26"/>
        <v>70989658.39561747</v>
      </c>
    </row>
    <row r="1670" spans="1:10" x14ac:dyDescent="0.2">
      <c r="A1670" s="19">
        <v>1695</v>
      </c>
      <c r="B1670" s="17">
        <v>2</v>
      </c>
      <c r="C1670" s="16">
        <v>9</v>
      </c>
      <c r="D1670" s="16">
        <v>2005</v>
      </c>
      <c r="E1670" s="25">
        <v>38597</v>
      </c>
      <c r="F1670" s="24" t="s">
        <v>1667</v>
      </c>
      <c r="G1670" s="23">
        <v>39520160.965794764</v>
      </c>
      <c r="H1670" s="23">
        <v>53223598.939959757</v>
      </c>
      <c r="I1670" s="23">
        <v>109888843.20775653</v>
      </c>
      <c r="J1670" s="23">
        <f t="shared" si="26"/>
        <v>70368682.241961777</v>
      </c>
    </row>
    <row r="1671" spans="1:10" x14ac:dyDescent="0.2">
      <c r="A1671" s="19">
        <v>1696</v>
      </c>
      <c r="B1671" s="17">
        <v>18</v>
      </c>
      <c r="C1671" s="16">
        <v>2</v>
      </c>
      <c r="D1671" s="16">
        <v>2011</v>
      </c>
      <c r="E1671" s="25">
        <v>40592</v>
      </c>
      <c r="F1671" s="24" t="s">
        <v>1668</v>
      </c>
      <c r="G1671" s="23">
        <v>35500625.821814753</v>
      </c>
      <c r="H1671" s="23">
        <v>42063153.915412389</v>
      </c>
      <c r="I1671" s="23">
        <v>91339171.888852254</v>
      </c>
      <c r="J1671" s="23">
        <f t="shared" si="26"/>
        <v>55838546.0670375</v>
      </c>
    </row>
    <row r="1672" spans="1:10" x14ac:dyDescent="0.2">
      <c r="A1672" s="19">
        <v>1697</v>
      </c>
      <c r="B1672" s="17">
        <v>15</v>
      </c>
      <c r="C1672" s="16">
        <v>1</v>
      </c>
      <c r="D1672" s="16">
        <v>1993</v>
      </c>
      <c r="E1672" s="25">
        <v>33984</v>
      </c>
      <c r="F1672" s="24" t="s">
        <v>1669</v>
      </c>
      <c r="G1672" s="23">
        <v>55095427.769985981</v>
      </c>
      <c r="H1672" s="23">
        <v>62498307.704978973</v>
      </c>
      <c r="I1672" s="23">
        <v>62498307.704978973</v>
      </c>
      <c r="J1672" s="23">
        <f t="shared" si="26"/>
        <v>7402879.9349929914</v>
      </c>
    </row>
    <row r="1673" spans="1:10" x14ac:dyDescent="0.2">
      <c r="A1673" s="19">
        <v>1698</v>
      </c>
      <c r="B1673" s="17">
        <v>23</v>
      </c>
      <c r="C1673" s="16">
        <v>2</v>
      </c>
      <c r="D1673" s="16">
        <v>2007</v>
      </c>
      <c r="E1673" s="25">
        <v>39136</v>
      </c>
      <c r="F1673" s="24" t="s">
        <v>1670</v>
      </c>
      <c r="G1673" s="23">
        <v>38607600.037346624</v>
      </c>
      <c r="H1673" s="23">
        <v>42460116.11198581</v>
      </c>
      <c r="I1673" s="23">
        <v>93615186.161470085</v>
      </c>
      <c r="J1673" s="23">
        <f t="shared" si="26"/>
        <v>55007586.124123462</v>
      </c>
    </row>
    <row r="1674" spans="1:10" x14ac:dyDescent="0.2">
      <c r="A1674" s="19">
        <v>1699</v>
      </c>
      <c r="B1674" s="17">
        <v>14</v>
      </c>
      <c r="C1674" s="16">
        <v>12</v>
      </c>
      <c r="D1674" s="16">
        <v>1979</v>
      </c>
      <c r="E1674" s="25">
        <v>29203</v>
      </c>
      <c r="F1674" s="24">
        <v>1941</v>
      </c>
      <c r="G1674" s="23">
        <v>102432959.58279009</v>
      </c>
      <c r="H1674" s="23">
        <v>109395199.80443285</v>
      </c>
      <c r="I1674" s="23">
        <v>303697720.0130378</v>
      </c>
      <c r="J1674" s="23">
        <f t="shared" si="26"/>
        <v>201264760.43024772</v>
      </c>
    </row>
    <row r="1675" spans="1:10" x14ac:dyDescent="0.2">
      <c r="A1675" s="19">
        <v>1700</v>
      </c>
      <c r="B1675" s="17">
        <v>21</v>
      </c>
      <c r="C1675" s="16">
        <v>10</v>
      </c>
      <c r="D1675" s="16">
        <v>2005</v>
      </c>
      <c r="E1675" s="25">
        <v>38646</v>
      </c>
      <c r="F1675" s="24" t="s">
        <v>1671</v>
      </c>
      <c r="G1675" s="23">
        <v>39440803.212851405</v>
      </c>
      <c r="H1675" s="23">
        <v>40700796.367640562</v>
      </c>
      <c r="I1675" s="23">
        <v>48682720.124698795</v>
      </c>
      <c r="J1675" s="23">
        <f t="shared" si="26"/>
        <v>9241916.9118473902</v>
      </c>
    </row>
    <row r="1676" spans="1:10" x14ac:dyDescent="0.2">
      <c r="A1676" s="19">
        <v>1701</v>
      </c>
      <c r="B1676" s="17">
        <v>23</v>
      </c>
      <c r="C1676" s="16">
        <v>9</v>
      </c>
      <c r="D1676" s="16">
        <v>2005</v>
      </c>
      <c r="E1676" s="25">
        <v>38618</v>
      </c>
      <c r="F1676" s="24" t="s">
        <v>1672</v>
      </c>
      <c r="G1676" s="23">
        <v>39520160.965794764</v>
      </c>
      <c r="H1676" s="23">
        <v>38894979.189426556</v>
      </c>
      <c r="I1676" s="23">
        <v>75925388.539451703</v>
      </c>
      <c r="J1676" s="23">
        <f t="shared" si="26"/>
        <v>36405227.573656939</v>
      </c>
    </row>
    <row r="1677" spans="1:10" x14ac:dyDescent="0.2">
      <c r="A1677" s="19">
        <v>1702</v>
      </c>
      <c r="B1677" s="17">
        <v>15</v>
      </c>
      <c r="C1677" s="16">
        <v>3</v>
      </c>
      <c r="D1677" s="16">
        <v>2013</v>
      </c>
      <c r="E1677" s="25">
        <v>41348</v>
      </c>
      <c r="F1677" s="24" t="s">
        <v>1673</v>
      </c>
      <c r="G1677" s="23">
        <v>33752230.714043297</v>
      </c>
      <c r="H1677" s="23">
        <v>23771992.478676654</v>
      </c>
      <c r="I1677" s="23">
        <v>28892551.838361841</v>
      </c>
      <c r="J1677" s="23">
        <f t="shared" si="26"/>
        <v>-4859678.8756814562</v>
      </c>
    </row>
    <row r="1678" spans="1:10" x14ac:dyDescent="0.2">
      <c r="A1678" s="19">
        <v>1703</v>
      </c>
      <c r="B1678" s="17">
        <v>10</v>
      </c>
      <c r="C1678" s="16">
        <v>2</v>
      </c>
      <c r="D1678" s="16">
        <v>1995</v>
      </c>
      <c r="E1678" s="25">
        <v>34740</v>
      </c>
      <c r="F1678" s="24" t="s">
        <v>1674</v>
      </c>
      <c r="G1678" s="23">
        <v>52064996.686547384</v>
      </c>
      <c r="H1678" s="23">
        <v>30185430.263353214</v>
      </c>
      <c r="I1678" s="23">
        <v>30185430.263353214</v>
      </c>
      <c r="J1678" s="23">
        <f t="shared" si="26"/>
        <v>-21879566.42319417</v>
      </c>
    </row>
    <row r="1679" spans="1:10" x14ac:dyDescent="0.2">
      <c r="A1679" s="19">
        <v>1704</v>
      </c>
      <c r="B1679" s="17">
        <v>30</v>
      </c>
      <c r="C1679" s="16">
        <v>4</v>
      </c>
      <c r="D1679" s="16">
        <v>2004</v>
      </c>
      <c r="E1679" s="25">
        <v>38107</v>
      </c>
      <c r="F1679" s="24" t="s">
        <v>1675</v>
      </c>
      <c r="G1679" s="23">
        <v>41790468.08510638</v>
      </c>
      <c r="H1679" s="23">
        <v>23309054.091053192</v>
      </c>
      <c r="I1679" s="23">
        <v>39111074.83573404</v>
      </c>
      <c r="J1679" s="23">
        <f t="shared" si="26"/>
        <v>-2679393.2493723407</v>
      </c>
    </row>
    <row r="1680" spans="1:10" x14ac:dyDescent="0.2">
      <c r="A1680" s="19">
        <v>1705</v>
      </c>
      <c r="B1680" s="17">
        <v>3</v>
      </c>
      <c r="C1680" s="16">
        <v>9</v>
      </c>
      <c r="D1680" s="16">
        <v>2010</v>
      </c>
      <c r="E1680" s="25">
        <v>40424</v>
      </c>
      <c r="F1680" s="24" t="s">
        <v>1676</v>
      </c>
      <c r="G1680" s="23">
        <v>35967057.164700441</v>
      </c>
      <c r="H1680" s="23">
        <v>20011507.49720059</v>
      </c>
      <c r="I1680" s="23">
        <v>49009600.029344574</v>
      </c>
      <c r="J1680" s="23">
        <f t="shared" si="26"/>
        <v>13042542.864644133</v>
      </c>
    </row>
    <row r="1681" spans="1:10" x14ac:dyDescent="0.2">
      <c r="A1681" s="19">
        <v>1706</v>
      </c>
      <c r="B1681" s="17">
        <v>22</v>
      </c>
      <c r="C1681" s="16">
        <v>10</v>
      </c>
      <c r="D1681" s="16">
        <v>1999</v>
      </c>
      <c r="E1681" s="25">
        <v>36455</v>
      </c>
      <c r="F1681" s="24" t="s">
        <v>1677</v>
      </c>
      <c r="G1681" s="23">
        <v>46709916.765755057</v>
      </c>
      <c r="H1681" s="23">
        <v>24289463.252021406</v>
      </c>
      <c r="I1681" s="23">
        <v>24289463.252021406</v>
      </c>
      <c r="J1681" s="23">
        <f t="shared" si="26"/>
        <v>-22420453.513733651</v>
      </c>
    </row>
    <row r="1682" spans="1:10" x14ac:dyDescent="0.2">
      <c r="A1682" s="19">
        <v>1707</v>
      </c>
      <c r="B1682" s="17">
        <v>19</v>
      </c>
      <c r="C1682" s="16">
        <v>3</v>
      </c>
      <c r="D1682" s="16">
        <v>2010</v>
      </c>
      <c r="E1682" s="25">
        <v>40256</v>
      </c>
      <c r="F1682" s="24" t="s">
        <v>1678</v>
      </c>
      <c r="G1682" s="23">
        <v>36100592.286944419</v>
      </c>
      <c r="H1682" s="23">
        <v>15728584.69902266</v>
      </c>
      <c r="I1682" s="23">
        <v>20526839.643809937</v>
      </c>
      <c r="J1682" s="23">
        <f t="shared" si="26"/>
        <v>-15573752.643134482</v>
      </c>
    </row>
    <row r="1683" spans="1:10" x14ac:dyDescent="0.2">
      <c r="A1683" s="19">
        <v>1708</v>
      </c>
      <c r="B1683" s="17">
        <v>14</v>
      </c>
      <c r="C1683" s="16">
        <v>9</v>
      </c>
      <c r="D1683" s="16">
        <v>2007</v>
      </c>
      <c r="E1683" s="25">
        <v>39339</v>
      </c>
      <c r="F1683" s="24" t="s">
        <v>1679</v>
      </c>
      <c r="G1683" s="23">
        <v>37683380.49786561</v>
      </c>
      <c r="H1683" s="23">
        <v>12927426.170075303</v>
      </c>
      <c r="I1683" s="23">
        <v>94108779.880852804</v>
      </c>
      <c r="J1683" s="23">
        <f t="shared" si="26"/>
        <v>56425399.382987194</v>
      </c>
    </row>
    <row r="1684" spans="1:10" x14ac:dyDescent="0.2">
      <c r="A1684" s="19">
        <v>1709</v>
      </c>
      <c r="B1684" s="17">
        <v>6</v>
      </c>
      <c r="C1684" s="16">
        <v>9</v>
      </c>
      <c r="D1684" s="16">
        <v>1996</v>
      </c>
      <c r="E1684" s="25">
        <v>35314</v>
      </c>
      <c r="F1684" s="24" t="s">
        <v>1680</v>
      </c>
      <c r="G1684" s="23">
        <v>49788390.367553867</v>
      </c>
      <c r="H1684" s="23">
        <v>6779632.2161850445</v>
      </c>
      <c r="I1684" s="23">
        <v>6779632.2161850445</v>
      </c>
      <c r="J1684" s="23">
        <f t="shared" si="26"/>
        <v>-43008758.151368827</v>
      </c>
    </row>
    <row r="1685" spans="1:10" x14ac:dyDescent="0.2">
      <c r="A1685" s="19">
        <v>1710</v>
      </c>
      <c r="B1685" s="17">
        <v>26</v>
      </c>
      <c r="C1685" s="16">
        <v>3</v>
      </c>
      <c r="D1685" s="16">
        <v>1997</v>
      </c>
      <c r="E1685" s="25">
        <v>35515</v>
      </c>
      <c r="F1685" s="24" t="s">
        <v>1681</v>
      </c>
      <c r="G1685" s="23">
        <v>49103800</v>
      </c>
      <c r="H1685" s="23">
        <v>5506687.3402375001</v>
      </c>
      <c r="I1685" s="23">
        <v>5506687.3402375001</v>
      </c>
      <c r="J1685" s="23">
        <f t="shared" si="26"/>
        <v>-43597112.659762502</v>
      </c>
    </row>
    <row r="1686" spans="1:10" x14ac:dyDescent="0.2">
      <c r="A1686" s="19">
        <v>1711</v>
      </c>
      <c r="B1686" s="17">
        <v>8</v>
      </c>
      <c r="C1686" s="16">
        <v>12</v>
      </c>
      <c r="D1686" s="16">
        <v>1999</v>
      </c>
      <c r="E1686" s="25">
        <v>36502</v>
      </c>
      <c r="F1686" s="24" t="s">
        <v>1682</v>
      </c>
      <c r="G1686" s="23">
        <v>46682162.804515742</v>
      </c>
      <c r="H1686" s="23">
        <v>4230527.23963161</v>
      </c>
      <c r="I1686" s="23">
        <v>4230527.23963161</v>
      </c>
      <c r="J1686" s="23">
        <f t="shared" si="26"/>
        <v>-42451635.564884134</v>
      </c>
    </row>
    <row r="1687" spans="1:10" x14ac:dyDescent="0.2">
      <c r="A1687" s="19">
        <v>1712</v>
      </c>
      <c r="B1687" s="17">
        <v>15</v>
      </c>
      <c r="C1687" s="16">
        <v>12</v>
      </c>
      <c r="D1687" s="16">
        <v>2006</v>
      </c>
      <c r="E1687" s="25">
        <v>39066</v>
      </c>
      <c r="F1687" s="24" t="s">
        <v>1683</v>
      </c>
      <c r="G1687" s="23">
        <v>38932646.184340931</v>
      </c>
      <c r="H1687" s="23">
        <v>1592218.697839445</v>
      </c>
      <c r="I1687" s="23">
        <v>8124796.7498860257</v>
      </c>
      <c r="J1687" s="23">
        <f t="shared" si="26"/>
        <v>-30807849.434454907</v>
      </c>
    </row>
    <row r="1688" spans="1:10" x14ac:dyDescent="0.2">
      <c r="A1688" s="19">
        <v>1713</v>
      </c>
      <c r="B1688" s="17">
        <v>31</v>
      </c>
      <c r="C1688" s="16">
        <v>12</v>
      </c>
      <c r="D1688" s="16">
        <v>2004</v>
      </c>
      <c r="E1688" s="25">
        <v>38352</v>
      </c>
      <c r="F1688" s="24" t="s">
        <v>1684</v>
      </c>
      <c r="G1688" s="23">
        <v>41285380.977404095</v>
      </c>
      <c r="H1688" s="23">
        <v>0</v>
      </c>
      <c r="I1688" s="23">
        <v>0</v>
      </c>
      <c r="J1688" s="23">
        <f t="shared" si="26"/>
        <v>-41285380.977404095</v>
      </c>
    </row>
    <row r="1689" spans="1:10" x14ac:dyDescent="0.2">
      <c r="A1689" s="19">
        <v>1714</v>
      </c>
      <c r="B1689" s="17">
        <v>15</v>
      </c>
      <c r="C1689" s="16">
        <v>8</v>
      </c>
      <c r="D1689" s="16">
        <v>1979</v>
      </c>
      <c r="E1689" s="25">
        <v>29082</v>
      </c>
      <c r="F1689" s="24" t="s">
        <v>1685</v>
      </c>
      <c r="G1689" s="23">
        <v>104794695.12195122</v>
      </c>
      <c r="H1689" s="23">
        <v>262153078.59078592</v>
      </c>
      <c r="I1689" s="23">
        <v>270305400.58634144</v>
      </c>
      <c r="J1689" s="23">
        <f t="shared" si="26"/>
        <v>165510705.46439022</v>
      </c>
    </row>
    <row r="1690" spans="1:10" x14ac:dyDescent="0.2">
      <c r="A1690" s="19">
        <v>1715</v>
      </c>
      <c r="B1690" s="17">
        <v>15</v>
      </c>
      <c r="C1690" s="16">
        <v>4</v>
      </c>
      <c r="D1690" s="16">
        <v>2016</v>
      </c>
      <c r="E1690" s="25">
        <v>42475</v>
      </c>
      <c r="F1690" s="24" t="s">
        <v>1686</v>
      </c>
      <c r="G1690" s="23">
        <v>32323899.423641969</v>
      </c>
      <c r="H1690" s="23">
        <v>15093409.846251585</v>
      </c>
      <c r="I1690" s="23">
        <v>39785345.187799104</v>
      </c>
      <c r="J1690" s="23">
        <f t="shared" si="26"/>
        <v>7461445.764157135</v>
      </c>
    </row>
    <row r="1691" spans="1:10" x14ac:dyDescent="0.2">
      <c r="A1691" s="19">
        <v>1716</v>
      </c>
      <c r="B1691" s="17">
        <v>2</v>
      </c>
      <c r="C1691" s="16">
        <v>11</v>
      </c>
      <c r="D1691" s="16">
        <v>2012</v>
      </c>
      <c r="E1691" s="25">
        <v>41215</v>
      </c>
      <c r="F1691" s="24" t="s">
        <v>1687</v>
      </c>
      <c r="G1691" s="23">
        <v>33059925.028559513</v>
      </c>
      <c r="H1691" s="23">
        <v>100003473.78225704</v>
      </c>
      <c r="I1691" s="23">
        <v>171227416.8704071</v>
      </c>
      <c r="J1691" s="23">
        <f t="shared" si="26"/>
        <v>138167491.8418476</v>
      </c>
    </row>
    <row r="1692" spans="1:10" x14ac:dyDescent="0.2">
      <c r="A1692" s="19">
        <v>1718</v>
      </c>
      <c r="B1692" s="17">
        <v>29</v>
      </c>
      <c r="C1692" s="16">
        <v>12</v>
      </c>
      <c r="D1692" s="16">
        <v>1995</v>
      </c>
      <c r="E1692" s="25">
        <v>35062</v>
      </c>
      <c r="F1692" s="24" t="s">
        <v>5346</v>
      </c>
      <c r="G1692" s="23">
        <v>49583641.693811074</v>
      </c>
      <c r="H1692" s="23">
        <v>132088588.60896416</v>
      </c>
      <c r="I1692" s="23">
        <v>169996082.42003909</v>
      </c>
      <c r="J1692" s="23">
        <f t="shared" si="26"/>
        <v>120412440.72622801</v>
      </c>
    </row>
    <row r="1693" spans="1:10" x14ac:dyDescent="0.2">
      <c r="A1693" s="19">
        <v>1719</v>
      </c>
      <c r="B1693" s="17">
        <v>18</v>
      </c>
      <c r="C1693" s="16">
        <v>12</v>
      </c>
      <c r="D1693" s="16">
        <v>1985</v>
      </c>
      <c r="E1693" s="25">
        <v>31399</v>
      </c>
      <c r="F1693" s="24" t="s">
        <v>1689</v>
      </c>
      <c r="G1693" s="23">
        <v>69634849.039341256</v>
      </c>
      <c r="H1693" s="23">
        <v>177674143.9569259</v>
      </c>
      <c r="I1693" s="23">
        <v>580015298.59414458</v>
      </c>
      <c r="J1693" s="23">
        <f t="shared" si="26"/>
        <v>510380449.55480331</v>
      </c>
    </row>
    <row r="1694" spans="1:10" x14ac:dyDescent="0.2">
      <c r="A1694" s="19">
        <v>1720</v>
      </c>
      <c r="B1694" s="17">
        <v>29</v>
      </c>
      <c r="C1694" s="16">
        <v>6</v>
      </c>
      <c r="D1694" s="16">
        <v>1979</v>
      </c>
      <c r="E1694" s="25">
        <v>29035</v>
      </c>
      <c r="F1694" s="24" t="s">
        <v>1690</v>
      </c>
      <c r="G1694" s="23">
        <v>105270940.52558784</v>
      </c>
      <c r="H1694" s="23">
        <v>238727326.41770402</v>
      </c>
      <c r="I1694" s="23">
        <v>714144477.17842329</v>
      </c>
      <c r="J1694" s="23">
        <f t="shared" si="26"/>
        <v>608873536.65283549</v>
      </c>
    </row>
    <row r="1695" spans="1:10" x14ac:dyDescent="0.2">
      <c r="A1695" s="19">
        <v>1721</v>
      </c>
      <c r="B1695" s="17">
        <v>7</v>
      </c>
      <c r="C1695" s="16">
        <v>3</v>
      </c>
      <c r="D1695" s="16">
        <v>2014</v>
      </c>
      <c r="E1695" s="25">
        <v>41705</v>
      </c>
      <c r="F1695" s="24" t="s">
        <v>1691</v>
      </c>
      <c r="G1695" s="23">
        <v>32210387.104146123</v>
      </c>
      <c r="H1695" s="23">
        <v>61382627.114899717</v>
      </c>
      <c r="I1695" s="23">
        <v>170767428.85854003</v>
      </c>
      <c r="J1695" s="23">
        <f t="shared" si="26"/>
        <v>138557041.75439391</v>
      </c>
    </row>
    <row r="1696" spans="1:10" x14ac:dyDescent="0.2">
      <c r="A1696" s="19">
        <v>1722</v>
      </c>
      <c r="B1696" s="17">
        <v>29</v>
      </c>
      <c r="C1696" s="16">
        <v>7</v>
      </c>
      <c r="D1696" s="16">
        <v>2015</v>
      </c>
      <c r="E1696" s="25">
        <v>42214</v>
      </c>
      <c r="F1696" s="24" t="s">
        <v>1692</v>
      </c>
      <c r="G1696" s="23">
        <v>31891730.287361626</v>
      </c>
      <c r="H1696" s="23">
        <v>60578020.706009544</v>
      </c>
      <c r="I1696" s="23">
        <v>103551308.37089679</v>
      </c>
      <c r="J1696" s="23">
        <f t="shared" si="26"/>
        <v>71659578.083535165</v>
      </c>
    </row>
    <row r="1697" spans="1:10" x14ac:dyDescent="0.2">
      <c r="A1697" s="19">
        <v>1723</v>
      </c>
      <c r="B1697" s="17">
        <v>18</v>
      </c>
      <c r="C1697" s="16">
        <v>7</v>
      </c>
      <c r="D1697" s="16">
        <v>1990</v>
      </c>
      <c r="E1697" s="25">
        <v>33072</v>
      </c>
      <c r="F1697" s="24" t="s">
        <v>1693</v>
      </c>
      <c r="G1697" s="23">
        <v>58367246.932515331</v>
      </c>
      <c r="H1697" s="23">
        <v>100181128.41579753</v>
      </c>
      <c r="I1697" s="23">
        <v>100181128.41579753</v>
      </c>
      <c r="J1697" s="23">
        <f t="shared" si="26"/>
        <v>41813881.483282201</v>
      </c>
    </row>
    <row r="1698" spans="1:10" x14ac:dyDescent="0.2">
      <c r="A1698" s="19">
        <v>1724</v>
      </c>
      <c r="B1698" s="17">
        <v>28</v>
      </c>
      <c r="C1698" s="16">
        <v>4</v>
      </c>
      <c r="D1698" s="16">
        <v>2000</v>
      </c>
      <c r="E1698" s="25">
        <v>36644</v>
      </c>
      <c r="F1698" s="24" t="s">
        <v>1694</v>
      </c>
      <c r="G1698" s="23">
        <v>44431342.673671916</v>
      </c>
      <c r="H1698" s="23">
        <v>64473753.779194392</v>
      </c>
      <c r="I1698" s="23">
        <v>97576490.042317569</v>
      </c>
      <c r="J1698" s="23">
        <f t="shared" si="26"/>
        <v>53145147.368645653</v>
      </c>
    </row>
    <row r="1699" spans="1:10" x14ac:dyDescent="0.2">
      <c r="A1699" s="19">
        <v>1725</v>
      </c>
      <c r="B1699" s="17">
        <v>28</v>
      </c>
      <c r="C1699" s="16">
        <v>9</v>
      </c>
      <c r="D1699" s="16">
        <v>2001</v>
      </c>
      <c r="E1699" s="25">
        <v>37162</v>
      </c>
      <c r="F1699" s="24" t="s">
        <v>1695</v>
      </c>
      <c r="G1699" s="23">
        <v>42686982.613572627</v>
      </c>
      <c r="H1699" s="23">
        <v>33303806.872344363</v>
      </c>
      <c r="I1699" s="23">
        <v>42529703.114632644</v>
      </c>
      <c r="J1699" s="23">
        <f t="shared" si="26"/>
        <v>-157279.49893998355</v>
      </c>
    </row>
    <row r="1700" spans="1:10" x14ac:dyDescent="0.2">
      <c r="A1700" s="19">
        <v>1726</v>
      </c>
      <c r="B1700" s="17">
        <v>22</v>
      </c>
      <c r="C1700" s="16">
        <v>1</v>
      </c>
      <c r="D1700" s="16">
        <v>2010</v>
      </c>
      <c r="E1700" s="25">
        <v>40200</v>
      </c>
      <c r="F1700" s="24" t="s">
        <v>1696</v>
      </c>
      <c r="G1700" s="23">
        <v>35124806.748905107</v>
      </c>
      <c r="H1700" s="23">
        <v>14143673.074891433</v>
      </c>
      <c r="I1700" s="23">
        <v>17932895.303806875</v>
      </c>
      <c r="J1700" s="23">
        <f t="shared" si="26"/>
        <v>-17191911.445098232</v>
      </c>
    </row>
    <row r="1701" spans="1:10" x14ac:dyDescent="0.2">
      <c r="A1701" s="19">
        <v>1727</v>
      </c>
      <c r="B1701" s="17">
        <v>20</v>
      </c>
      <c r="C1701" s="16">
        <v>10</v>
      </c>
      <c r="D1701" s="16">
        <v>1995</v>
      </c>
      <c r="E1701" s="25">
        <v>34992</v>
      </c>
      <c r="F1701" s="24" t="s">
        <v>1697</v>
      </c>
      <c r="G1701" s="23">
        <v>48321078.399479508</v>
      </c>
      <c r="H1701" s="23">
        <v>115045711.53644763</v>
      </c>
      <c r="I1701" s="23">
        <v>183733525.45967472</v>
      </c>
      <c r="J1701" s="23">
        <f t="shared" si="26"/>
        <v>135412447.06019521</v>
      </c>
    </row>
    <row r="1702" spans="1:10" x14ac:dyDescent="0.2">
      <c r="A1702" s="19">
        <v>1728</v>
      </c>
      <c r="B1702" s="17">
        <v>8</v>
      </c>
      <c r="C1702" s="16">
        <v>6</v>
      </c>
      <c r="D1702" s="16">
        <v>1984</v>
      </c>
      <c r="E1702" s="25">
        <v>30841</v>
      </c>
      <c r="F1702" s="24" t="s">
        <v>5436</v>
      </c>
      <c r="G1702" s="23">
        <v>71027675.988428161</v>
      </c>
      <c r="H1702" s="23">
        <v>573459620.88112831</v>
      </c>
      <c r="I1702" s="23">
        <v>698941848.46068466</v>
      </c>
      <c r="J1702" s="23">
        <f t="shared" si="26"/>
        <v>627914172.47225654</v>
      </c>
    </row>
    <row r="1703" spans="1:10" x14ac:dyDescent="0.2">
      <c r="A1703" s="19">
        <v>1729</v>
      </c>
      <c r="B1703" s="17">
        <v>22</v>
      </c>
      <c r="C1703" s="16">
        <v>11</v>
      </c>
      <c r="D1703" s="16">
        <v>1995</v>
      </c>
      <c r="E1703" s="25">
        <v>35025</v>
      </c>
      <c r="F1703" s="24" t="s">
        <v>1698</v>
      </c>
      <c r="G1703" s="23">
        <v>47952929.687500007</v>
      </c>
      <c r="H1703" s="23">
        <v>306573042.51254559</v>
      </c>
      <c r="I1703" s="23">
        <v>582700849.88804698</v>
      </c>
      <c r="J1703" s="23">
        <f t="shared" si="26"/>
        <v>534747920.20054698</v>
      </c>
    </row>
    <row r="1704" spans="1:10" x14ac:dyDescent="0.2">
      <c r="A1704" s="19">
        <v>1730</v>
      </c>
      <c r="B1704" s="17">
        <v>27</v>
      </c>
      <c r="C1704" s="16">
        <v>12</v>
      </c>
      <c r="D1704" s="16">
        <v>2002</v>
      </c>
      <c r="E1704" s="25">
        <v>37617</v>
      </c>
      <c r="F1704" s="24" t="s">
        <v>1699</v>
      </c>
      <c r="G1704" s="23">
        <v>40716252.07296849</v>
      </c>
      <c r="H1704" s="23">
        <v>231658533.61991155</v>
      </c>
      <c r="I1704" s="23">
        <v>416351561.29273081</v>
      </c>
      <c r="J1704" s="23">
        <f t="shared" si="26"/>
        <v>375635309.21976233</v>
      </c>
    </row>
    <row r="1705" spans="1:10" x14ac:dyDescent="0.2">
      <c r="A1705" s="19">
        <v>1731</v>
      </c>
      <c r="B1705" s="17">
        <v>25</v>
      </c>
      <c r="C1705" s="16">
        <v>6</v>
      </c>
      <c r="D1705" s="16">
        <v>1999</v>
      </c>
      <c r="E1705" s="25">
        <v>36336</v>
      </c>
      <c r="F1705" s="24" t="s">
        <v>1700</v>
      </c>
      <c r="G1705" s="23">
        <v>44317509.02527076</v>
      </c>
      <c r="H1705" s="23">
        <v>241500576.34539714</v>
      </c>
      <c r="I1705" s="23">
        <v>337760404.09673291</v>
      </c>
      <c r="J1705" s="23">
        <f t="shared" si="26"/>
        <v>293442895.07146215</v>
      </c>
    </row>
    <row r="1706" spans="1:10" x14ac:dyDescent="0.2">
      <c r="A1706" s="19">
        <v>1732</v>
      </c>
      <c r="B1706" s="17">
        <v>10</v>
      </c>
      <c r="C1706" s="16">
        <v>8</v>
      </c>
      <c r="D1706" s="16">
        <v>2001</v>
      </c>
      <c r="E1706" s="25">
        <v>37113</v>
      </c>
      <c r="F1706" s="24" t="s">
        <v>1701</v>
      </c>
      <c r="G1706" s="23">
        <v>41496169.014084511</v>
      </c>
      <c r="H1706" s="23">
        <v>200698738.87087324</v>
      </c>
      <c r="I1706" s="23">
        <v>396288414.08450705</v>
      </c>
      <c r="J1706" s="23">
        <f t="shared" si="26"/>
        <v>354792245.07042253</v>
      </c>
    </row>
    <row r="1707" spans="1:10" x14ac:dyDescent="0.2">
      <c r="A1707" s="19">
        <v>1733</v>
      </c>
      <c r="B1707" s="17">
        <v>10</v>
      </c>
      <c r="C1707" s="16">
        <v>2</v>
      </c>
      <c r="D1707" s="16">
        <v>2012</v>
      </c>
      <c r="E1707" s="25">
        <v>40949</v>
      </c>
      <c r="F1707" s="24" t="s">
        <v>1702</v>
      </c>
      <c r="G1707" s="23">
        <v>32352951.511664167</v>
      </c>
      <c r="H1707" s="23">
        <v>134819095.02892432</v>
      </c>
      <c r="I1707" s="23">
        <v>213117691.61014304</v>
      </c>
      <c r="J1707" s="23">
        <f t="shared" si="26"/>
        <v>180764740.09847885</v>
      </c>
    </row>
    <row r="1708" spans="1:10" x14ac:dyDescent="0.2">
      <c r="A1708" s="19">
        <v>1734</v>
      </c>
      <c r="B1708" s="17">
        <v>10</v>
      </c>
      <c r="C1708" s="16">
        <v>6</v>
      </c>
      <c r="D1708" s="16">
        <v>1994</v>
      </c>
      <c r="E1708" s="25">
        <v>34495</v>
      </c>
      <c r="F1708" s="24" t="s">
        <v>1703</v>
      </c>
      <c r="G1708" s="23">
        <v>49767364.864864871</v>
      </c>
      <c r="H1708" s="23">
        <v>201140022.38010138</v>
      </c>
      <c r="I1708" s="23">
        <v>469803924.32432437</v>
      </c>
      <c r="J1708" s="23">
        <f t="shared" si="26"/>
        <v>420036559.45945948</v>
      </c>
    </row>
    <row r="1709" spans="1:10" x14ac:dyDescent="0.2">
      <c r="A1709" s="19">
        <v>1735</v>
      </c>
      <c r="B1709" s="17">
        <v>2</v>
      </c>
      <c r="C1709" s="16">
        <v>3</v>
      </c>
      <c r="D1709" s="16">
        <v>1990</v>
      </c>
      <c r="E1709" s="25">
        <v>32934</v>
      </c>
      <c r="F1709" s="24" t="s">
        <v>1704</v>
      </c>
      <c r="G1709" s="23">
        <v>57230536.130536139</v>
      </c>
      <c r="H1709" s="23">
        <v>230276344.91417253</v>
      </c>
      <c r="I1709" s="23">
        <v>382490749.80574983</v>
      </c>
      <c r="J1709" s="23">
        <f t="shared" si="26"/>
        <v>325260213.67521369</v>
      </c>
    </row>
    <row r="1710" spans="1:10" x14ac:dyDescent="0.2">
      <c r="A1710" s="19">
        <v>1736</v>
      </c>
      <c r="B1710" s="17">
        <v>16</v>
      </c>
      <c r="C1710" s="16">
        <v>8</v>
      </c>
      <c r="D1710" s="16">
        <v>2013</v>
      </c>
      <c r="E1710" s="25">
        <v>41502</v>
      </c>
      <c r="F1710" s="24" t="s">
        <v>1705</v>
      </c>
      <c r="G1710" s="23">
        <v>31493349.068099901</v>
      </c>
      <c r="H1710" s="23">
        <v>122437842.67929296</v>
      </c>
      <c r="I1710" s="23">
        <v>185837526.74894071</v>
      </c>
      <c r="J1710" s="23">
        <f t="shared" si="26"/>
        <v>154344177.68084079</v>
      </c>
    </row>
    <row r="1711" spans="1:10" x14ac:dyDescent="0.2">
      <c r="A1711" s="19">
        <v>1737</v>
      </c>
      <c r="B1711" s="17">
        <v>29</v>
      </c>
      <c r="C1711" s="16">
        <v>9</v>
      </c>
      <c r="D1711" s="16">
        <v>2000</v>
      </c>
      <c r="E1711" s="25">
        <v>36798</v>
      </c>
      <c r="F1711" s="24" t="s">
        <v>1706</v>
      </c>
      <c r="G1711" s="23">
        <v>42403972.366148531</v>
      </c>
      <c r="H1711" s="23">
        <v>163474028.84725964</v>
      </c>
      <c r="I1711" s="23">
        <v>193230213.6066609</v>
      </c>
      <c r="J1711" s="23">
        <f t="shared" si="26"/>
        <v>150826241.24051237</v>
      </c>
    </row>
    <row r="1712" spans="1:10" x14ac:dyDescent="0.2">
      <c r="A1712" s="19">
        <v>1738</v>
      </c>
      <c r="B1712" s="17">
        <v>14</v>
      </c>
      <c r="C1712" s="16">
        <v>8</v>
      </c>
      <c r="D1712" s="16">
        <v>2009</v>
      </c>
      <c r="E1712" s="25">
        <v>40039</v>
      </c>
      <c r="F1712" s="24" t="s">
        <v>1707</v>
      </c>
      <c r="G1712" s="23">
        <v>34126087.641428135</v>
      </c>
      <c r="H1712" s="23">
        <v>131551785.03370646</v>
      </c>
      <c r="I1712" s="23">
        <v>241673480.20093682</v>
      </c>
      <c r="J1712" s="23">
        <f t="shared" si="26"/>
        <v>207547392.55950868</v>
      </c>
    </row>
    <row r="1713" spans="1:10" x14ac:dyDescent="0.2">
      <c r="A1713" s="19">
        <v>1739</v>
      </c>
      <c r="B1713" s="17">
        <v>18</v>
      </c>
      <c r="C1713" s="16">
        <v>6</v>
      </c>
      <c r="D1713" s="16">
        <v>2004</v>
      </c>
      <c r="E1713" s="25">
        <v>38156</v>
      </c>
      <c r="F1713" s="24" t="s">
        <v>1708</v>
      </c>
      <c r="G1713" s="23">
        <v>38827464.417501323</v>
      </c>
      <c r="H1713" s="23">
        <v>147967242.46696892</v>
      </c>
      <c r="I1713" s="23">
        <v>217164213.8870638</v>
      </c>
      <c r="J1713" s="23">
        <f t="shared" si="26"/>
        <v>178336749.46956247</v>
      </c>
    </row>
    <row r="1714" spans="1:10" x14ac:dyDescent="0.2">
      <c r="A1714" s="19">
        <v>1740</v>
      </c>
      <c r="B1714" s="17">
        <v>22</v>
      </c>
      <c r="C1714" s="16">
        <v>11</v>
      </c>
      <c r="D1714" s="16">
        <v>1991</v>
      </c>
      <c r="E1714" s="25">
        <v>33564</v>
      </c>
      <c r="F1714" s="24" t="s">
        <v>1709</v>
      </c>
      <c r="G1714" s="23">
        <v>53451161.103047892</v>
      </c>
      <c r="H1714" s="23">
        <v>202227561.21679243</v>
      </c>
      <c r="I1714" s="23">
        <v>341200580.08471698</v>
      </c>
      <c r="J1714" s="23">
        <f t="shared" si="26"/>
        <v>287749418.98166907</v>
      </c>
    </row>
    <row r="1715" spans="1:10" x14ac:dyDescent="0.2">
      <c r="A1715" s="19">
        <v>1741</v>
      </c>
      <c r="B1715" s="17">
        <v>10</v>
      </c>
      <c r="C1715" s="16">
        <v>11</v>
      </c>
      <c r="D1715" s="16">
        <v>1995</v>
      </c>
      <c r="E1715" s="25">
        <v>35013</v>
      </c>
      <c r="F1715" s="24" t="s">
        <v>1710</v>
      </c>
      <c r="G1715" s="23">
        <v>47952929.687500007</v>
      </c>
      <c r="H1715" s="23">
        <v>173206082.73240235</v>
      </c>
      <c r="I1715" s="23">
        <v>339506742.18750006</v>
      </c>
      <c r="J1715" s="23">
        <f t="shared" si="26"/>
        <v>291553812.50000006</v>
      </c>
    </row>
    <row r="1716" spans="1:10" x14ac:dyDescent="0.2">
      <c r="A1716" s="19">
        <v>1742</v>
      </c>
      <c r="B1716" s="17">
        <v>3</v>
      </c>
      <c r="C1716" s="16">
        <v>8</v>
      </c>
      <c r="D1716" s="16">
        <v>2001</v>
      </c>
      <c r="E1716" s="25">
        <v>37106</v>
      </c>
      <c r="F1716" s="24" t="s">
        <v>1711</v>
      </c>
      <c r="G1716" s="23">
        <v>41496169.014084511</v>
      </c>
      <c r="H1716" s="23">
        <v>149724781.22651267</v>
      </c>
      <c r="I1716" s="23">
        <v>228691990.8603155</v>
      </c>
      <c r="J1716" s="23">
        <f t="shared" si="26"/>
        <v>187195821.84623098</v>
      </c>
    </row>
    <row r="1717" spans="1:10" x14ac:dyDescent="0.2">
      <c r="A1717" s="19">
        <v>1743</v>
      </c>
      <c r="B1717" s="17">
        <v>5</v>
      </c>
      <c r="C1717" s="16">
        <v>3</v>
      </c>
      <c r="D1717" s="16">
        <v>1999</v>
      </c>
      <c r="E1717" s="25">
        <v>36224</v>
      </c>
      <c r="F1717" s="24" t="s">
        <v>1712</v>
      </c>
      <c r="G1717" s="23">
        <v>44639818.18181818</v>
      </c>
      <c r="H1717" s="23">
        <v>159045211.31213334</v>
      </c>
      <c r="I1717" s="23">
        <v>263204787.06970909</v>
      </c>
      <c r="J1717" s="23">
        <f t="shared" si="26"/>
        <v>218564968.88789091</v>
      </c>
    </row>
    <row r="1718" spans="1:10" x14ac:dyDescent="0.2">
      <c r="A1718" s="19">
        <v>1744</v>
      </c>
      <c r="B1718" s="17">
        <v>20</v>
      </c>
      <c r="C1718" s="16">
        <v>9</v>
      </c>
      <c r="D1718" s="16">
        <v>1996</v>
      </c>
      <c r="E1718" s="25">
        <v>35328</v>
      </c>
      <c r="F1718" s="24" t="s">
        <v>1713</v>
      </c>
      <c r="G1718" s="23">
        <v>46676615.969581753</v>
      </c>
      <c r="H1718" s="23">
        <v>164129300.5789417</v>
      </c>
      <c r="I1718" s="23">
        <v>282376727.70188212</v>
      </c>
      <c r="J1718" s="23">
        <f t="shared" si="26"/>
        <v>235700111.73230037</v>
      </c>
    </row>
    <row r="1719" spans="1:10" x14ac:dyDescent="0.2">
      <c r="A1719" s="19">
        <v>1745</v>
      </c>
      <c r="B1719" s="17">
        <v>15</v>
      </c>
      <c r="C1719" s="16">
        <v>12</v>
      </c>
      <c r="D1719" s="16">
        <v>2004</v>
      </c>
      <c r="E1719" s="25">
        <v>38336</v>
      </c>
      <c r="F1719" s="24" t="s">
        <v>1714</v>
      </c>
      <c r="G1719" s="23">
        <v>38705044.666316338</v>
      </c>
      <c r="H1719" s="23">
        <v>129651840.19105096</v>
      </c>
      <c r="I1719" s="23">
        <v>299226412.84715182</v>
      </c>
      <c r="J1719" s="23">
        <f t="shared" si="26"/>
        <v>260521368.18083549</v>
      </c>
    </row>
    <row r="1720" spans="1:10" x14ac:dyDescent="0.2">
      <c r="A1720" s="19">
        <v>1746</v>
      </c>
      <c r="B1720" s="17">
        <v>22</v>
      </c>
      <c r="C1720" s="16">
        <v>9</v>
      </c>
      <c r="D1720" s="16">
        <v>1995</v>
      </c>
      <c r="E1720" s="25">
        <v>34964</v>
      </c>
      <c r="F1720" s="24" t="s">
        <v>1715</v>
      </c>
      <c r="G1720" s="23">
        <v>48078133.159268931</v>
      </c>
      <c r="H1720" s="23">
        <v>160461799.8937141</v>
      </c>
      <c r="I1720" s="23">
        <v>525855611.904158</v>
      </c>
      <c r="J1720" s="23">
        <f t="shared" si="26"/>
        <v>477777478.74488908</v>
      </c>
    </row>
    <row r="1721" spans="1:10" x14ac:dyDescent="0.2">
      <c r="A1721" s="19">
        <v>1747</v>
      </c>
      <c r="B1721" s="17">
        <v>8</v>
      </c>
      <c r="C1721" s="16">
        <v>10</v>
      </c>
      <c r="D1721" s="16">
        <v>2003</v>
      </c>
      <c r="E1721" s="25">
        <v>37902</v>
      </c>
      <c r="F1721" s="24" t="s">
        <v>1716</v>
      </c>
      <c r="G1721" s="23">
        <v>39813891.891891889</v>
      </c>
      <c r="H1721" s="23">
        <v>119621091.67096756</v>
      </c>
      <c r="I1721" s="23">
        <v>208123165.01827028</v>
      </c>
      <c r="J1721" s="23">
        <f t="shared" si="26"/>
        <v>168309273.12637839</v>
      </c>
    </row>
    <row r="1722" spans="1:10" x14ac:dyDescent="0.2">
      <c r="A1722" s="19">
        <v>1748</v>
      </c>
      <c r="B1722" s="17">
        <v>18</v>
      </c>
      <c r="C1722" s="16">
        <v>12</v>
      </c>
      <c r="D1722" s="16">
        <v>2015</v>
      </c>
      <c r="E1722" s="25">
        <v>42356</v>
      </c>
      <c r="F1722" s="24" t="s">
        <v>1717</v>
      </c>
      <c r="G1722" s="23">
        <v>31140767.360744108</v>
      </c>
      <c r="H1722" s="23">
        <v>90354567.998118594</v>
      </c>
      <c r="I1722" s="23">
        <v>110062537.20553853</v>
      </c>
      <c r="J1722" s="23">
        <f t="shared" si="26"/>
        <v>78921769.844794422</v>
      </c>
    </row>
    <row r="1723" spans="1:10" x14ac:dyDescent="0.2">
      <c r="A1723" s="19">
        <v>1749</v>
      </c>
      <c r="B1723" s="17">
        <v>10</v>
      </c>
      <c r="C1723" s="16">
        <v>11</v>
      </c>
      <c r="D1723" s="16">
        <v>1999</v>
      </c>
      <c r="E1723" s="25">
        <v>36474</v>
      </c>
      <c r="F1723" s="24" t="s">
        <v>1718</v>
      </c>
      <c r="G1723" s="23">
        <v>43764527.629233509</v>
      </c>
      <c r="H1723" s="23">
        <v>125085820.97194295</v>
      </c>
      <c r="I1723" s="23">
        <v>238727711.04918596</v>
      </c>
      <c r="J1723" s="23">
        <f t="shared" si="26"/>
        <v>194963183.41995245</v>
      </c>
    </row>
    <row r="1724" spans="1:10" x14ac:dyDescent="0.2">
      <c r="A1724" s="19">
        <v>1750</v>
      </c>
      <c r="B1724" s="17">
        <v>19</v>
      </c>
      <c r="C1724" s="16">
        <v>11</v>
      </c>
      <c r="D1724" s="16">
        <v>2004</v>
      </c>
      <c r="E1724" s="25">
        <v>38310</v>
      </c>
      <c r="F1724" s="24" t="s">
        <v>1719</v>
      </c>
      <c r="G1724" s="23">
        <v>38563193.71727749</v>
      </c>
      <c r="H1724" s="23">
        <v>109797907.98466493</v>
      </c>
      <c r="I1724" s="23">
        <v>182598335.47824609</v>
      </c>
      <c r="J1724" s="23">
        <f t="shared" si="26"/>
        <v>144035141.7609686</v>
      </c>
    </row>
    <row r="1725" spans="1:10" x14ac:dyDescent="0.2">
      <c r="A1725" s="19">
        <v>1751</v>
      </c>
      <c r="B1725" s="17">
        <v>4</v>
      </c>
      <c r="C1725" s="16">
        <v>12</v>
      </c>
      <c r="D1725" s="16">
        <v>2009</v>
      </c>
      <c r="E1725" s="25">
        <v>40151</v>
      </c>
      <c r="F1725" s="24" t="s">
        <v>1720</v>
      </c>
      <c r="G1725" s="23">
        <v>34107914.368670382</v>
      </c>
      <c r="H1725" s="23">
        <v>95301356.708014384</v>
      </c>
      <c r="I1725" s="23">
        <v>189688595.16154739</v>
      </c>
      <c r="J1725" s="23">
        <f t="shared" si="26"/>
        <v>155580680.79287702</v>
      </c>
    </row>
    <row r="1726" spans="1:10" x14ac:dyDescent="0.2">
      <c r="A1726" s="19">
        <v>1752</v>
      </c>
      <c r="B1726" s="17">
        <v>25</v>
      </c>
      <c r="C1726" s="16">
        <v>6</v>
      </c>
      <c r="D1726" s="16">
        <v>2004</v>
      </c>
      <c r="E1726" s="25">
        <v>38163</v>
      </c>
      <c r="F1726" s="24" t="s">
        <v>1721</v>
      </c>
      <c r="G1726" s="23">
        <v>38827464.417501323</v>
      </c>
      <c r="H1726" s="23">
        <v>104836466.74988404</v>
      </c>
      <c r="I1726" s="23">
        <v>150165248.40240908</v>
      </c>
      <c r="J1726" s="23">
        <f t="shared" si="26"/>
        <v>111337783.98490775</v>
      </c>
    </row>
    <row r="1727" spans="1:10" x14ac:dyDescent="0.2">
      <c r="A1727" s="19">
        <v>1753</v>
      </c>
      <c r="B1727" s="17">
        <v>10</v>
      </c>
      <c r="C1727" s="16">
        <v>4</v>
      </c>
      <c r="D1727" s="16">
        <v>2009</v>
      </c>
      <c r="E1727" s="25">
        <v>39913</v>
      </c>
      <c r="F1727" s="24" t="s">
        <v>1722</v>
      </c>
      <c r="G1727" s="23">
        <v>34541221.159257174</v>
      </c>
      <c r="H1727" s="23">
        <v>91621958.108661592</v>
      </c>
      <c r="I1727" s="23">
        <v>194781637.4222191</v>
      </c>
      <c r="J1727" s="23">
        <f t="shared" si="26"/>
        <v>160240416.26296192</v>
      </c>
    </row>
    <row r="1728" spans="1:10" x14ac:dyDescent="0.2">
      <c r="A1728" s="19">
        <v>1754</v>
      </c>
      <c r="B1728" s="17">
        <v>18</v>
      </c>
      <c r="C1728" s="16">
        <v>1</v>
      </c>
      <c r="D1728" s="16">
        <v>2008</v>
      </c>
      <c r="E1728" s="25">
        <v>39465</v>
      </c>
      <c r="F1728" s="24" t="s">
        <v>1723</v>
      </c>
      <c r="G1728" s="23">
        <v>34894684.479818076</v>
      </c>
      <c r="H1728" s="23">
        <v>89340458.221650556</v>
      </c>
      <c r="I1728" s="23">
        <v>186393219.80194712</v>
      </c>
      <c r="J1728" s="23">
        <f t="shared" si="26"/>
        <v>151498535.32212904</v>
      </c>
    </row>
    <row r="1729" spans="1:10" x14ac:dyDescent="0.2">
      <c r="A1729" s="19">
        <v>1755</v>
      </c>
      <c r="B1729" s="17">
        <v>17</v>
      </c>
      <c r="C1729" s="16">
        <v>11</v>
      </c>
      <c r="D1729" s="16">
        <v>2000</v>
      </c>
      <c r="E1729" s="25">
        <v>36847</v>
      </c>
      <c r="F1729" s="24" t="s">
        <v>1724</v>
      </c>
      <c r="G1729" s="23">
        <v>42306547.960941993</v>
      </c>
      <c r="H1729" s="23">
        <v>107883725.19426768</v>
      </c>
      <c r="I1729" s="23">
        <v>145654129.82738084</v>
      </c>
      <c r="J1729" s="23">
        <f t="shared" si="26"/>
        <v>103347581.86643884</v>
      </c>
    </row>
    <row r="1730" spans="1:10" x14ac:dyDescent="0.2">
      <c r="A1730" s="19">
        <v>1756</v>
      </c>
      <c r="B1730" s="17">
        <v>18</v>
      </c>
      <c r="C1730" s="16">
        <v>8</v>
      </c>
      <c r="D1730" s="16">
        <v>2017</v>
      </c>
      <c r="E1730" s="25">
        <v>42965</v>
      </c>
      <c r="F1730" s="24" t="s">
        <v>5372</v>
      </c>
      <c r="G1730" s="23">
        <v>30000000</v>
      </c>
      <c r="H1730" s="23">
        <v>75020039</v>
      </c>
      <c r="I1730" s="23">
        <v>172635039</v>
      </c>
      <c r="J1730" s="23">
        <f t="shared" si="26"/>
        <v>142635039</v>
      </c>
    </row>
    <row r="1731" spans="1:10" x14ac:dyDescent="0.2">
      <c r="A1731" s="19">
        <v>1757</v>
      </c>
      <c r="B1731" s="17">
        <v>25</v>
      </c>
      <c r="C1731" s="16">
        <v>12</v>
      </c>
      <c r="D1731" s="16">
        <v>1991</v>
      </c>
      <c r="E1731" s="25">
        <v>33597</v>
      </c>
      <c r="F1731" s="24" t="s">
        <v>1726</v>
      </c>
      <c r="G1731" s="23">
        <v>53412400.290065259</v>
      </c>
      <c r="H1731" s="23">
        <v>133152839.15069614</v>
      </c>
      <c r="I1731" s="23">
        <v>133152839.15069614</v>
      </c>
      <c r="J1731" s="23">
        <f t="shared" ref="J1731:J1794" si="27">I1731-G1731</f>
        <v>79740438.860630885</v>
      </c>
    </row>
    <row r="1732" spans="1:10" x14ac:dyDescent="0.2">
      <c r="A1732" s="19">
        <v>1758</v>
      </c>
      <c r="B1732" s="17">
        <v>12</v>
      </c>
      <c r="C1732" s="16">
        <v>8</v>
      </c>
      <c r="D1732" s="16">
        <v>2005</v>
      </c>
      <c r="E1732" s="25">
        <v>38576</v>
      </c>
      <c r="F1732" s="24" t="s">
        <v>1727</v>
      </c>
      <c r="G1732" s="23">
        <v>37502902.240325861</v>
      </c>
      <c r="H1732" s="23">
        <v>93125182.936552942</v>
      </c>
      <c r="I1732" s="23">
        <v>115626924.28074847</v>
      </c>
      <c r="J1732" s="23">
        <f t="shared" si="27"/>
        <v>78124022.040422618</v>
      </c>
    </row>
    <row r="1733" spans="1:10" x14ac:dyDescent="0.2">
      <c r="A1733" s="19">
        <v>1759</v>
      </c>
      <c r="B1733" s="17">
        <v>23</v>
      </c>
      <c r="C1733" s="16">
        <v>12</v>
      </c>
      <c r="D1733" s="16">
        <v>1994</v>
      </c>
      <c r="E1733" s="25">
        <v>34691</v>
      </c>
      <c r="F1733" s="24" t="s">
        <v>1728</v>
      </c>
      <c r="G1733" s="23">
        <v>49202204.408817641</v>
      </c>
      <c r="H1733" s="23">
        <v>109069106.34861057</v>
      </c>
      <c r="I1733" s="23">
        <v>263236013.49623919</v>
      </c>
      <c r="J1733" s="23">
        <f t="shared" si="27"/>
        <v>214033809.08742154</v>
      </c>
    </row>
    <row r="1734" spans="1:10" x14ac:dyDescent="0.2">
      <c r="A1734" s="19">
        <v>1760</v>
      </c>
      <c r="B1734" s="17">
        <v>28</v>
      </c>
      <c r="C1734" s="16">
        <v>9</v>
      </c>
      <c r="D1734" s="16">
        <v>2012</v>
      </c>
      <c r="E1734" s="25">
        <v>41180</v>
      </c>
      <c r="F1734" s="24" t="s">
        <v>1729</v>
      </c>
      <c r="G1734" s="23">
        <v>31829503.861162364</v>
      </c>
      <c r="H1734" s="23">
        <v>70540763.958717749</v>
      </c>
      <c r="I1734" s="23">
        <v>180862036.53819892</v>
      </c>
      <c r="J1734" s="23">
        <f t="shared" si="27"/>
        <v>149032532.67703655</v>
      </c>
    </row>
    <row r="1735" spans="1:10" x14ac:dyDescent="0.2">
      <c r="A1735" s="19">
        <v>1761</v>
      </c>
      <c r="B1735" s="17">
        <v>1</v>
      </c>
      <c r="C1735" s="16">
        <v>2</v>
      </c>
      <c r="D1735" s="16">
        <v>2013</v>
      </c>
      <c r="E1735" s="25">
        <v>41306</v>
      </c>
      <c r="F1735" s="24" t="s">
        <v>1730</v>
      </c>
      <c r="G1735" s="23">
        <v>31725446.447800286</v>
      </c>
      <c r="H1735" s="23">
        <v>70198537.915017709</v>
      </c>
      <c r="I1735" s="23">
        <v>121742813.65295523</v>
      </c>
      <c r="J1735" s="23">
        <f t="shared" si="27"/>
        <v>90017367.205154955</v>
      </c>
    </row>
    <row r="1736" spans="1:10" x14ac:dyDescent="0.2">
      <c r="A1736" s="19">
        <v>1762</v>
      </c>
      <c r="B1736" s="17">
        <v>13</v>
      </c>
      <c r="C1736" s="16">
        <v>12</v>
      </c>
      <c r="D1736" s="16">
        <v>2002</v>
      </c>
      <c r="E1736" s="25">
        <v>37603</v>
      </c>
      <c r="F1736" s="24" t="s">
        <v>1731</v>
      </c>
      <c r="G1736" s="23">
        <v>40716252.07296849</v>
      </c>
      <c r="H1736" s="23">
        <v>88225626.714333892</v>
      </c>
      <c r="I1736" s="23">
        <v>145295245.2028524</v>
      </c>
      <c r="J1736" s="23">
        <f t="shared" si="27"/>
        <v>104578993.12988392</v>
      </c>
    </row>
    <row r="1737" spans="1:10" x14ac:dyDescent="0.2">
      <c r="A1737" s="19">
        <v>1763</v>
      </c>
      <c r="B1737" s="17">
        <v>17</v>
      </c>
      <c r="C1737" s="16">
        <v>1</v>
      </c>
      <c r="D1737" s="16">
        <v>2014</v>
      </c>
      <c r="E1737" s="25">
        <v>41656</v>
      </c>
      <c r="F1737" s="24" t="s">
        <v>1732</v>
      </c>
      <c r="G1737" s="23">
        <v>31488098.291694451</v>
      </c>
      <c r="H1737" s="23">
        <v>67438624.797884703</v>
      </c>
      <c r="I1737" s="23">
        <v>128607853.76953265</v>
      </c>
      <c r="J1737" s="23">
        <f t="shared" si="27"/>
        <v>97119755.477838203</v>
      </c>
    </row>
    <row r="1738" spans="1:10" x14ac:dyDescent="0.2">
      <c r="A1738" s="19">
        <v>1764</v>
      </c>
      <c r="B1738" s="17">
        <v>16</v>
      </c>
      <c r="C1738" s="16">
        <v>2</v>
      </c>
      <c r="D1738" s="16">
        <v>2001</v>
      </c>
      <c r="E1738" s="25">
        <v>36938</v>
      </c>
      <c r="F1738" s="24" t="s">
        <v>1733</v>
      </c>
      <c r="G1738" s="23">
        <v>41897440.273037545</v>
      </c>
      <c r="H1738" s="23">
        <v>89621768.448629126</v>
      </c>
      <c r="I1738" s="23">
        <v>99397837.845671222</v>
      </c>
      <c r="J1738" s="23">
        <f t="shared" si="27"/>
        <v>57500397.572633676</v>
      </c>
    </row>
    <row r="1739" spans="1:10" x14ac:dyDescent="0.2">
      <c r="A1739" s="19">
        <v>1765</v>
      </c>
      <c r="B1739" s="17">
        <v>4</v>
      </c>
      <c r="C1739" s="16">
        <v>8</v>
      </c>
      <c r="D1739" s="16">
        <v>1995</v>
      </c>
      <c r="E1739" s="25">
        <v>34915</v>
      </c>
      <c r="F1739" s="24" t="s">
        <v>1734</v>
      </c>
      <c r="G1739" s="23">
        <v>48172465.663832568</v>
      </c>
      <c r="H1739" s="23">
        <v>102220221.87240027</v>
      </c>
      <c r="I1739" s="23">
        <v>395174793.32897317</v>
      </c>
      <c r="J1739" s="23">
        <f t="shared" si="27"/>
        <v>347002327.66514063</v>
      </c>
    </row>
    <row r="1740" spans="1:10" x14ac:dyDescent="0.2">
      <c r="A1740" s="19">
        <v>1766</v>
      </c>
      <c r="B1740" s="17">
        <v>8</v>
      </c>
      <c r="C1740" s="16">
        <v>8</v>
      </c>
      <c r="D1740" s="16">
        <v>2012</v>
      </c>
      <c r="E1740" s="25">
        <v>41129</v>
      </c>
      <c r="F1740" s="24" t="s">
        <v>1735</v>
      </c>
      <c r="G1740" s="23">
        <v>31971533.863763627</v>
      </c>
      <c r="H1740" s="23">
        <v>67711457.575165272</v>
      </c>
      <c r="I1740" s="23">
        <v>141831367.19538239</v>
      </c>
      <c r="J1740" s="23">
        <f t="shared" si="27"/>
        <v>109859833.33161876</v>
      </c>
    </row>
    <row r="1741" spans="1:10" x14ac:dyDescent="0.2">
      <c r="A1741" s="19">
        <v>1767</v>
      </c>
      <c r="B1741" s="17">
        <v>18</v>
      </c>
      <c r="C1741" s="16">
        <v>4</v>
      </c>
      <c r="D1741" s="16">
        <v>2008</v>
      </c>
      <c r="E1741" s="25">
        <v>39556</v>
      </c>
      <c r="F1741" s="24" t="s">
        <v>1736</v>
      </c>
      <c r="G1741" s="23">
        <v>34286691.834673196</v>
      </c>
      <c r="H1741" s="23">
        <v>72199159.043943152</v>
      </c>
      <c r="I1741" s="23">
        <v>120201189.34563804</v>
      </c>
      <c r="J1741" s="23">
        <f t="shared" si="27"/>
        <v>85914497.510964841</v>
      </c>
    </row>
    <row r="1742" spans="1:10" x14ac:dyDescent="0.2">
      <c r="A1742" s="19">
        <v>1768</v>
      </c>
      <c r="B1742" s="17">
        <v>8</v>
      </c>
      <c r="C1742" s="16">
        <v>10</v>
      </c>
      <c r="D1742" s="16">
        <v>2004</v>
      </c>
      <c r="E1742" s="25">
        <v>38268</v>
      </c>
      <c r="F1742" s="24" t="s">
        <v>1737</v>
      </c>
      <c r="G1742" s="23">
        <v>38583394.44735463</v>
      </c>
      <c r="H1742" s="23">
        <v>78782045.405966476</v>
      </c>
      <c r="I1742" s="23">
        <v>79675699.840911463</v>
      </c>
      <c r="J1742" s="23">
        <f t="shared" si="27"/>
        <v>41092305.393556833</v>
      </c>
    </row>
    <row r="1743" spans="1:10" x14ac:dyDescent="0.2">
      <c r="A1743" s="19">
        <v>1769</v>
      </c>
      <c r="B1743" s="17">
        <v>17</v>
      </c>
      <c r="C1743" s="16">
        <v>11</v>
      </c>
      <c r="D1743" s="16">
        <v>1989</v>
      </c>
      <c r="E1743" s="25">
        <v>32829</v>
      </c>
      <c r="F1743" s="24" t="s">
        <v>1738</v>
      </c>
      <c r="G1743" s="23">
        <v>58503335.98093725</v>
      </c>
      <c r="H1743" s="23">
        <v>118678428.18886417</v>
      </c>
      <c r="I1743" s="23">
        <v>186932320.16662431</v>
      </c>
      <c r="J1743" s="23">
        <f t="shared" si="27"/>
        <v>128428984.18568707</v>
      </c>
    </row>
    <row r="1744" spans="1:10" x14ac:dyDescent="0.2">
      <c r="A1744" s="19">
        <v>1770</v>
      </c>
      <c r="B1744" s="17">
        <v>25</v>
      </c>
      <c r="C1744" s="16">
        <v>4</v>
      </c>
      <c r="D1744" s="16">
        <v>2008</v>
      </c>
      <c r="E1744" s="25">
        <v>39563</v>
      </c>
      <c r="F1744" s="24" t="s">
        <v>1739</v>
      </c>
      <c r="G1744" s="23">
        <v>34286691.834673196</v>
      </c>
      <c r="H1744" s="23">
        <v>69138213.487512976</v>
      </c>
      <c r="I1744" s="23">
        <v>73339744.706074312</v>
      </c>
      <c r="J1744" s="23">
        <f t="shared" si="27"/>
        <v>39053052.871401116</v>
      </c>
    </row>
    <row r="1745" spans="1:10" x14ac:dyDescent="0.2">
      <c r="A1745" s="19">
        <v>1771</v>
      </c>
      <c r="B1745" s="17">
        <v>29</v>
      </c>
      <c r="C1745" s="16">
        <v>5</v>
      </c>
      <c r="D1745" s="16">
        <v>1998</v>
      </c>
      <c r="E1745" s="25">
        <v>35944</v>
      </c>
      <c r="F1745" s="24" t="s">
        <v>1740</v>
      </c>
      <c r="G1745" s="23">
        <v>45243058.968058966</v>
      </c>
      <c r="H1745" s="23">
        <v>90652481.188249394</v>
      </c>
      <c r="I1745" s="23">
        <v>122954045.15356265</v>
      </c>
      <c r="J1745" s="23">
        <f t="shared" si="27"/>
        <v>77710986.185503691</v>
      </c>
    </row>
    <row r="1746" spans="1:10" x14ac:dyDescent="0.2">
      <c r="A1746" s="19">
        <v>1772</v>
      </c>
      <c r="B1746" s="17">
        <v>9</v>
      </c>
      <c r="C1746" s="16">
        <v>1</v>
      </c>
      <c r="D1746" s="16">
        <v>2009</v>
      </c>
      <c r="E1746" s="25">
        <v>39822</v>
      </c>
      <c r="F1746" s="24" t="s">
        <v>1741</v>
      </c>
      <c r="G1746" s="23">
        <v>34884272.74406445</v>
      </c>
      <c r="H1746" s="23">
        <v>68274928.838228121</v>
      </c>
      <c r="I1746" s="23">
        <v>133897959.91368882</v>
      </c>
      <c r="J1746" s="23">
        <f t="shared" si="27"/>
        <v>99013687.169624373</v>
      </c>
    </row>
    <row r="1747" spans="1:10" x14ac:dyDescent="0.2">
      <c r="A1747" s="19">
        <v>1773</v>
      </c>
      <c r="B1747" s="17">
        <v>20</v>
      </c>
      <c r="C1747" s="16">
        <v>8</v>
      </c>
      <c r="D1747" s="16">
        <v>2004</v>
      </c>
      <c r="E1747" s="25">
        <v>38219</v>
      </c>
      <c r="F1747" s="24" t="s">
        <v>1742</v>
      </c>
      <c r="G1747" s="23">
        <v>38868443.271767817</v>
      </c>
      <c r="H1747" s="23">
        <v>75348336.48952508</v>
      </c>
      <c r="I1747" s="23">
        <v>84372092.582163602</v>
      </c>
      <c r="J1747" s="23">
        <f t="shared" si="27"/>
        <v>45503649.310395785</v>
      </c>
    </row>
    <row r="1748" spans="1:10" x14ac:dyDescent="0.2">
      <c r="A1748" s="19">
        <v>1774</v>
      </c>
      <c r="B1748" s="17">
        <v>20</v>
      </c>
      <c r="C1748" s="16">
        <v>5</v>
      </c>
      <c r="D1748" s="16">
        <v>2011</v>
      </c>
      <c r="E1748" s="25">
        <v>40683</v>
      </c>
      <c r="F1748" s="24" t="s">
        <v>1743</v>
      </c>
      <c r="G1748" s="23">
        <v>32596210.015754722</v>
      </c>
      <c r="H1748" s="23">
        <v>61733594.89820502</v>
      </c>
      <c r="I1748" s="23">
        <v>176918524.51882601</v>
      </c>
      <c r="J1748" s="23">
        <f t="shared" si="27"/>
        <v>144322314.50307128</v>
      </c>
    </row>
    <row r="1749" spans="1:10" x14ac:dyDescent="0.2">
      <c r="A1749" s="19">
        <v>1775</v>
      </c>
      <c r="B1749" s="17">
        <v>5</v>
      </c>
      <c r="C1749" s="16">
        <v>10</v>
      </c>
      <c r="D1749" s="16">
        <v>2005</v>
      </c>
      <c r="E1749" s="25">
        <v>38630</v>
      </c>
      <c r="F1749" s="24" t="s">
        <v>1744</v>
      </c>
      <c r="G1749" s="23">
        <v>36975753.012048192</v>
      </c>
      <c r="H1749" s="23">
        <v>69105891.520547196</v>
      </c>
      <c r="I1749" s="23">
        <v>243538519.50746989</v>
      </c>
      <c r="J1749" s="23">
        <f t="shared" si="27"/>
        <v>206562766.49542171</v>
      </c>
    </row>
    <row r="1750" spans="1:10" x14ac:dyDescent="0.2">
      <c r="A1750" s="19">
        <v>1776</v>
      </c>
      <c r="B1750" s="17">
        <v>21</v>
      </c>
      <c r="C1750" s="16">
        <v>12</v>
      </c>
      <c r="D1750" s="16">
        <v>2007</v>
      </c>
      <c r="E1750" s="25">
        <v>39437</v>
      </c>
      <c r="F1750" s="24" t="s">
        <v>1745</v>
      </c>
      <c r="G1750" s="23">
        <v>35068131.17751243</v>
      </c>
      <c r="H1750" s="23">
        <v>62767054.620884039</v>
      </c>
      <c r="I1750" s="23">
        <v>182085050.05276239</v>
      </c>
      <c r="J1750" s="23">
        <f t="shared" si="27"/>
        <v>147016918.87524995</v>
      </c>
    </row>
    <row r="1751" spans="1:10" x14ac:dyDescent="0.2">
      <c r="A1751" s="19">
        <v>1777</v>
      </c>
      <c r="B1751" s="17">
        <v>23</v>
      </c>
      <c r="C1751" s="16">
        <v>9</v>
      </c>
      <c r="D1751" s="16">
        <v>2005</v>
      </c>
      <c r="E1751" s="25">
        <v>38618</v>
      </c>
      <c r="F1751" s="24" t="s">
        <v>1746</v>
      </c>
      <c r="G1751" s="23">
        <v>37050150.905432589</v>
      </c>
      <c r="H1751" s="23">
        <v>65898770.490990944</v>
      </c>
      <c r="I1751" s="23">
        <v>141742335.00717303</v>
      </c>
      <c r="J1751" s="23">
        <f t="shared" si="27"/>
        <v>104692184.10174045</v>
      </c>
    </row>
    <row r="1752" spans="1:10" x14ac:dyDescent="0.2">
      <c r="A1752" s="19">
        <v>1778</v>
      </c>
      <c r="B1752" s="17">
        <v>14</v>
      </c>
      <c r="C1752" s="16">
        <v>5</v>
      </c>
      <c r="D1752" s="16">
        <v>2010</v>
      </c>
      <c r="E1752" s="25">
        <v>40312</v>
      </c>
      <c r="F1752" s="24" t="s">
        <v>1747</v>
      </c>
      <c r="G1752" s="23">
        <v>33759453.29043258</v>
      </c>
      <c r="H1752" s="23">
        <v>59678220.664352044</v>
      </c>
      <c r="I1752" s="23">
        <v>92442991.049610868</v>
      </c>
      <c r="J1752" s="23">
        <f t="shared" si="27"/>
        <v>58683537.759178288</v>
      </c>
    </row>
    <row r="1753" spans="1:10" x14ac:dyDescent="0.2">
      <c r="A1753" s="19">
        <v>1779</v>
      </c>
      <c r="B1753" s="17">
        <v>6</v>
      </c>
      <c r="C1753" s="16">
        <v>4</v>
      </c>
      <c r="D1753" s="16">
        <v>2001</v>
      </c>
      <c r="E1753" s="25">
        <v>36987</v>
      </c>
      <c r="F1753" s="24" t="s">
        <v>1748</v>
      </c>
      <c r="G1753" s="23">
        <v>41636913.510457881</v>
      </c>
      <c r="H1753" s="23">
        <v>73545743.850904465</v>
      </c>
      <c r="I1753" s="23">
        <v>115587258.51681174</v>
      </c>
      <c r="J1753" s="23">
        <f t="shared" si="27"/>
        <v>73950345.006353855</v>
      </c>
    </row>
    <row r="1754" spans="1:10" x14ac:dyDescent="0.2">
      <c r="A1754" s="19">
        <v>1780</v>
      </c>
      <c r="B1754" s="17">
        <v>12</v>
      </c>
      <c r="C1754" s="16">
        <v>2</v>
      </c>
      <c r="D1754" s="16">
        <v>1999</v>
      </c>
      <c r="E1754" s="25">
        <v>36203</v>
      </c>
      <c r="F1754" s="24" t="s">
        <v>1749</v>
      </c>
      <c r="G1754" s="23">
        <v>44775501.519756839</v>
      </c>
      <c r="H1754" s="23">
        <v>78924307.892425537</v>
      </c>
      <c r="I1754" s="23">
        <v>78924307.892425537</v>
      </c>
      <c r="J1754" s="23">
        <f t="shared" si="27"/>
        <v>34148806.372668698</v>
      </c>
    </row>
    <row r="1755" spans="1:10" x14ac:dyDescent="0.2">
      <c r="A1755" s="19">
        <v>1781</v>
      </c>
      <c r="B1755" s="17">
        <v>24</v>
      </c>
      <c r="C1755" s="16">
        <v>7</v>
      </c>
      <c r="D1755" s="16">
        <v>2015</v>
      </c>
      <c r="E1755" s="25">
        <v>42209</v>
      </c>
      <c r="F1755" s="24" t="s">
        <v>1750</v>
      </c>
      <c r="G1755" s="23">
        <v>30862964.794220924</v>
      </c>
      <c r="H1755" s="23">
        <v>53929896.32944347</v>
      </c>
      <c r="I1755" s="23">
        <v>96917796.579395294</v>
      </c>
      <c r="J1755" s="23">
        <f t="shared" si="27"/>
        <v>66054831.78517437</v>
      </c>
    </row>
    <row r="1756" spans="1:10" x14ac:dyDescent="0.2">
      <c r="A1756" s="19">
        <v>1782</v>
      </c>
      <c r="B1756" s="17">
        <v>9</v>
      </c>
      <c r="C1756" s="16">
        <v>6</v>
      </c>
      <c r="D1756" s="16">
        <v>1989</v>
      </c>
      <c r="E1756" s="25">
        <v>32668</v>
      </c>
      <c r="F1756" s="24" t="s">
        <v>1751</v>
      </c>
      <c r="G1756" s="23">
        <v>59351893.634165995</v>
      </c>
      <c r="H1756" s="23">
        <v>103292175.82941982</v>
      </c>
      <c r="I1756" s="23">
        <v>138883431.10394844</v>
      </c>
      <c r="J1756" s="23">
        <f t="shared" si="27"/>
        <v>79531537.469782442</v>
      </c>
    </row>
    <row r="1757" spans="1:10" x14ac:dyDescent="0.2">
      <c r="A1757" s="19">
        <v>1783</v>
      </c>
      <c r="B1757" s="17">
        <v>28</v>
      </c>
      <c r="C1757" s="16">
        <v>7</v>
      </c>
      <c r="D1757" s="16">
        <v>2017</v>
      </c>
      <c r="E1757" s="25">
        <v>42944</v>
      </c>
      <c r="F1757" s="24" t="s">
        <v>1752</v>
      </c>
      <c r="G1757" s="23">
        <v>30089833.568913259</v>
      </c>
      <c r="H1757" s="23">
        <v>51728360.658187158</v>
      </c>
      <c r="I1757" s="23">
        <v>95880601.717953652</v>
      </c>
      <c r="J1757" s="23">
        <f t="shared" si="27"/>
        <v>65790768.149040394</v>
      </c>
    </row>
    <row r="1758" spans="1:10" x14ac:dyDescent="0.2">
      <c r="A1758" s="19">
        <v>1784</v>
      </c>
      <c r="B1758" s="17">
        <v>3</v>
      </c>
      <c r="C1758" s="16">
        <v>7</v>
      </c>
      <c r="D1758" s="16">
        <v>2002</v>
      </c>
      <c r="E1758" s="25">
        <v>37440</v>
      </c>
      <c r="F1758" s="24" t="s">
        <v>1753</v>
      </c>
      <c r="G1758" s="23">
        <v>40897112.715158246</v>
      </c>
      <c r="H1758" s="23">
        <v>70114586.688156575</v>
      </c>
      <c r="I1758" s="23">
        <v>85110194.683714598</v>
      </c>
      <c r="J1758" s="23">
        <f t="shared" si="27"/>
        <v>44213081.968556352</v>
      </c>
    </row>
    <row r="1759" spans="1:10" x14ac:dyDescent="0.2">
      <c r="A1759" s="19">
        <v>1785</v>
      </c>
      <c r="B1759" s="17">
        <v>18</v>
      </c>
      <c r="C1759" s="16">
        <v>3</v>
      </c>
      <c r="D1759" s="16">
        <v>1994</v>
      </c>
      <c r="E1759" s="25">
        <v>34411</v>
      </c>
      <c r="F1759" s="24" t="s">
        <v>1754</v>
      </c>
      <c r="G1759" s="23">
        <v>50037839.673913054</v>
      </c>
      <c r="H1759" s="23">
        <v>85134140.239565238</v>
      </c>
      <c r="I1759" s="23">
        <v>85134140.239565238</v>
      </c>
      <c r="J1759" s="23">
        <f t="shared" si="27"/>
        <v>35096300.565652184</v>
      </c>
    </row>
    <row r="1760" spans="1:10" x14ac:dyDescent="0.2">
      <c r="A1760" s="19">
        <v>1786</v>
      </c>
      <c r="B1760" s="17">
        <v>7</v>
      </c>
      <c r="C1760" s="16">
        <v>12</v>
      </c>
      <c r="D1760" s="16">
        <v>2007</v>
      </c>
      <c r="E1760" s="25">
        <v>39423</v>
      </c>
      <c r="F1760" s="24" t="s">
        <v>1755</v>
      </c>
      <c r="G1760" s="23">
        <v>35068131.17751243</v>
      </c>
      <c r="H1760" s="23">
        <v>59592630.108748026</v>
      </c>
      <c r="I1760" s="23">
        <v>151704417.52286276</v>
      </c>
      <c r="J1760" s="23">
        <f t="shared" si="27"/>
        <v>116636286.34535033</v>
      </c>
    </row>
    <row r="1761" spans="1:10" x14ac:dyDescent="0.2">
      <c r="A1761" s="19">
        <v>1787</v>
      </c>
      <c r="B1761" s="17">
        <v>24</v>
      </c>
      <c r="C1761" s="16">
        <v>5</v>
      </c>
      <c r="D1761" s="16">
        <v>1985</v>
      </c>
      <c r="E1761" s="25">
        <v>31191</v>
      </c>
      <c r="F1761" s="24" t="s">
        <v>1756</v>
      </c>
      <c r="G1761" s="23">
        <v>68644641.192917064</v>
      </c>
      <c r="H1761" s="23">
        <v>115158158.5390494</v>
      </c>
      <c r="I1761" s="23">
        <v>349236385.00689662</v>
      </c>
      <c r="J1761" s="23">
        <f t="shared" si="27"/>
        <v>280591743.81397957</v>
      </c>
    </row>
    <row r="1762" spans="1:10" x14ac:dyDescent="0.2">
      <c r="A1762" s="19">
        <v>1788</v>
      </c>
      <c r="B1762" s="17">
        <v>14</v>
      </c>
      <c r="C1762" s="16">
        <v>1</v>
      </c>
      <c r="D1762" s="16">
        <v>2005</v>
      </c>
      <c r="E1762" s="25">
        <v>38366</v>
      </c>
      <c r="F1762" s="24" t="s">
        <v>1757</v>
      </c>
      <c r="G1762" s="23">
        <v>38623859.465128474</v>
      </c>
      <c r="H1762" s="23">
        <v>64080229.831767179</v>
      </c>
      <c r="I1762" s="23">
        <v>115814337.8356581</v>
      </c>
      <c r="J1762" s="23">
        <f t="shared" si="27"/>
        <v>77190478.370529622</v>
      </c>
    </row>
    <row r="1763" spans="1:10" x14ac:dyDescent="0.2">
      <c r="A1763" s="19">
        <v>1789</v>
      </c>
      <c r="B1763" s="17">
        <v>18</v>
      </c>
      <c r="C1763" s="16">
        <v>9</v>
      </c>
      <c r="D1763" s="16">
        <v>2015</v>
      </c>
      <c r="E1763" s="25">
        <v>42265</v>
      </c>
      <c r="F1763" s="24" t="s">
        <v>1758</v>
      </c>
      <c r="G1763" s="23">
        <v>30954926.558658514</v>
      </c>
      <c r="H1763" s="23">
        <v>48381820.706747361</v>
      </c>
      <c r="I1763" s="23">
        <v>81072744.947374389</v>
      </c>
      <c r="J1763" s="23">
        <f t="shared" si="27"/>
        <v>50117818.388715878</v>
      </c>
    </row>
    <row r="1764" spans="1:10" x14ac:dyDescent="0.2">
      <c r="A1764" s="19">
        <v>1790</v>
      </c>
      <c r="B1764" s="17">
        <v>22</v>
      </c>
      <c r="C1764" s="16">
        <v>9</v>
      </c>
      <c r="D1764" s="16">
        <v>1989</v>
      </c>
      <c r="E1764" s="25">
        <v>32773</v>
      </c>
      <c r="F1764" s="24" t="s">
        <v>1759</v>
      </c>
      <c r="G1764" s="23">
        <v>58924560</v>
      </c>
      <c r="H1764" s="23">
        <v>90139279.984224007</v>
      </c>
      <c r="I1764" s="23">
        <v>90139279.984224007</v>
      </c>
      <c r="J1764" s="23">
        <f t="shared" si="27"/>
        <v>31214719.984224007</v>
      </c>
    </row>
    <row r="1765" spans="1:10" x14ac:dyDescent="0.2">
      <c r="A1765" s="19">
        <v>1791</v>
      </c>
      <c r="B1765" s="17">
        <v>13</v>
      </c>
      <c r="C1765" s="16">
        <v>4</v>
      </c>
      <c r="D1765" s="16">
        <v>2012</v>
      </c>
      <c r="E1765" s="25">
        <v>41012</v>
      </c>
      <c r="F1765" s="24" t="s">
        <v>1760</v>
      </c>
      <c r="G1765" s="23">
        <v>32012386.726644501</v>
      </c>
      <c r="H1765" s="23">
        <v>47312412.448686354</v>
      </c>
      <c r="I1765" s="23">
        <v>57678049.94776278</v>
      </c>
      <c r="J1765" s="23">
        <f t="shared" si="27"/>
        <v>25665663.221118279</v>
      </c>
    </row>
    <row r="1766" spans="1:10" x14ac:dyDescent="0.2">
      <c r="A1766" s="19">
        <v>1792</v>
      </c>
      <c r="B1766" s="17">
        <v>21</v>
      </c>
      <c r="C1766" s="16">
        <v>7</v>
      </c>
      <c r="D1766" s="16">
        <v>2000</v>
      </c>
      <c r="E1766" s="25">
        <v>36728</v>
      </c>
      <c r="F1766" s="24" t="s">
        <v>1761</v>
      </c>
      <c r="G1766" s="23">
        <v>42624826.388888888</v>
      </c>
      <c r="H1766" s="23">
        <v>62156833.26410301</v>
      </c>
      <c r="I1766" s="23">
        <v>190315477.94002894</v>
      </c>
      <c r="J1766" s="23">
        <f t="shared" si="27"/>
        <v>147690651.55114004</v>
      </c>
    </row>
    <row r="1767" spans="1:10" x14ac:dyDescent="0.2">
      <c r="A1767" s="19">
        <v>1793</v>
      </c>
      <c r="B1767" s="17">
        <v>24</v>
      </c>
      <c r="C1767" s="16">
        <v>10</v>
      </c>
      <c r="D1767" s="16">
        <v>2014</v>
      </c>
      <c r="E1767" s="25">
        <v>41936</v>
      </c>
      <c r="F1767" s="24" t="s">
        <v>1762</v>
      </c>
      <c r="G1767" s="23">
        <v>31021677.694339033</v>
      </c>
      <c r="H1767" s="23">
        <v>44503528.201071456</v>
      </c>
      <c r="I1767" s="23">
        <v>78831254.334987134</v>
      </c>
      <c r="J1767" s="23">
        <f t="shared" si="27"/>
        <v>47809576.640648097</v>
      </c>
    </row>
    <row r="1768" spans="1:10" x14ac:dyDescent="0.2">
      <c r="A1768" s="19">
        <v>1794</v>
      </c>
      <c r="B1768" s="17">
        <v>13</v>
      </c>
      <c r="C1768" s="16">
        <v>1</v>
      </c>
      <c r="D1768" s="16">
        <v>2006</v>
      </c>
      <c r="E1768" s="25">
        <v>38730</v>
      </c>
      <c r="F1768" s="24" t="s">
        <v>1763</v>
      </c>
      <c r="G1768" s="23">
        <v>37143570.347957641</v>
      </c>
      <c r="H1768" s="23">
        <v>52802617.403081194</v>
      </c>
      <c r="I1768" s="23">
        <v>52990329.864548668</v>
      </c>
      <c r="J1768" s="23">
        <f t="shared" si="27"/>
        <v>15846759.516591027</v>
      </c>
    </row>
    <row r="1769" spans="1:10" x14ac:dyDescent="0.2">
      <c r="A1769" s="19">
        <v>1795</v>
      </c>
      <c r="B1769" s="17">
        <v>24</v>
      </c>
      <c r="C1769" s="16">
        <v>4</v>
      </c>
      <c r="D1769" s="16">
        <v>2015</v>
      </c>
      <c r="E1769" s="25">
        <v>42118</v>
      </c>
      <c r="F1769" s="24" t="s">
        <v>1764</v>
      </c>
      <c r="G1769" s="23">
        <v>31131027.603666969</v>
      </c>
      <c r="H1769" s="23">
        <v>44236957.779804654</v>
      </c>
      <c r="I1769" s="23">
        <v>71660943.086762846</v>
      </c>
      <c r="J1769" s="23">
        <f t="shared" si="27"/>
        <v>40529915.483095877</v>
      </c>
    </row>
    <row r="1770" spans="1:10" x14ac:dyDescent="0.2">
      <c r="A1770" s="19">
        <v>1796</v>
      </c>
      <c r="B1770" s="17">
        <v>6</v>
      </c>
      <c r="C1770" s="16">
        <v>8</v>
      </c>
      <c r="D1770" s="16">
        <v>2010</v>
      </c>
      <c r="E1770" s="25">
        <v>40396</v>
      </c>
      <c r="F1770" s="24" t="s">
        <v>1765</v>
      </c>
      <c r="G1770" s="23">
        <v>33738731.723405033</v>
      </c>
      <c r="H1770" s="23">
        <v>47684324.96031826</v>
      </c>
      <c r="I1770" s="23">
        <v>186562947.14318499</v>
      </c>
      <c r="J1770" s="23">
        <f t="shared" si="27"/>
        <v>152824215.41977996</v>
      </c>
    </row>
    <row r="1771" spans="1:10" x14ac:dyDescent="0.2">
      <c r="A1771" s="19">
        <v>1797</v>
      </c>
      <c r="B1771" s="17">
        <v>29</v>
      </c>
      <c r="C1771" s="16">
        <v>5</v>
      </c>
      <c r="D1771" s="16">
        <v>2009</v>
      </c>
      <c r="E1771" s="25">
        <v>39962</v>
      </c>
      <c r="F1771" s="24" t="s">
        <v>1766</v>
      </c>
      <c r="G1771" s="23">
        <v>34441727.143498428</v>
      </c>
      <c r="H1771" s="23">
        <v>48333941.294024952</v>
      </c>
      <c r="I1771" s="23">
        <v>104919244.44370511</v>
      </c>
      <c r="J1771" s="23">
        <f t="shared" si="27"/>
        <v>70477517.300206691</v>
      </c>
    </row>
    <row r="1772" spans="1:10" x14ac:dyDescent="0.2">
      <c r="A1772" s="19">
        <v>1798</v>
      </c>
      <c r="B1772" s="17">
        <v>13</v>
      </c>
      <c r="C1772" s="16">
        <v>4</v>
      </c>
      <c r="D1772" s="16">
        <v>2012</v>
      </c>
      <c r="E1772" s="25">
        <v>41012</v>
      </c>
      <c r="F1772" s="24" t="s">
        <v>1767</v>
      </c>
      <c r="G1772" s="23">
        <v>32012386.726644501</v>
      </c>
      <c r="H1772" s="23">
        <v>44895533.806041241</v>
      </c>
      <c r="I1772" s="23">
        <v>75488353.651963398</v>
      </c>
      <c r="J1772" s="23">
        <f t="shared" si="27"/>
        <v>43475966.925318897</v>
      </c>
    </row>
    <row r="1773" spans="1:10" x14ac:dyDescent="0.2">
      <c r="A1773" s="19">
        <v>1799</v>
      </c>
      <c r="B1773" s="17">
        <v>19</v>
      </c>
      <c r="C1773" s="16">
        <v>9</v>
      </c>
      <c r="D1773" s="16">
        <v>2003</v>
      </c>
      <c r="E1773" s="25">
        <v>37883</v>
      </c>
      <c r="F1773" s="24" t="s">
        <v>1768</v>
      </c>
      <c r="G1773" s="23">
        <v>39770896.328293733</v>
      </c>
      <c r="H1773" s="23">
        <v>55773298.446765661</v>
      </c>
      <c r="I1773" s="23">
        <v>63504266.208174944</v>
      </c>
      <c r="J1773" s="23">
        <f t="shared" si="27"/>
        <v>23733369.879881211</v>
      </c>
    </row>
    <row r="1774" spans="1:10" x14ac:dyDescent="0.2">
      <c r="A1774" s="19">
        <v>1800</v>
      </c>
      <c r="B1774" s="17">
        <v>10</v>
      </c>
      <c r="C1774" s="16">
        <v>11</v>
      </c>
      <c r="D1774" s="16">
        <v>2006</v>
      </c>
      <c r="E1774" s="25">
        <v>39031</v>
      </c>
      <c r="F1774" s="24" t="s">
        <v>1769</v>
      </c>
      <c r="G1774" s="23">
        <v>36553697.270471469</v>
      </c>
      <c r="H1774" s="23">
        <v>49268523.144466504</v>
      </c>
      <c r="I1774" s="23">
        <v>65276157.243761793</v>
      </c>
      <c r="J1774" s="23">
        <f t="shared" si="27"/>
        <v>28722459.973290324</v>
      </c>
    </row>
    <row r="1775" spans="1:10" x14ac:dyDescent="0.2">
      <c r="A1775" s="19">
        <v>1801</v>
      </c>
      <c r="B1775" s="17">
        <v>8</v>
      </c>
      <c r="C1775" s="16">
        <v>4</v>
      </c>
      <c r="D1775" s="16">
        <v>2011</v>
      </c>
      <c r="E1775" s="25">
        <v>40641</v>
      </c>
      <c r="F1775" s="24" t="s">
        <v>1770</v>
      </c>
      <c r="G1775" s="23">
        <v>32749548.700345922</v>
      </c>
      <c r="H1775" s="23">
        <v>43948932.610784061</v>
      </c>
      <c r="I1775" s="23">
        <v>71332549.630450055</v>
      </c>
      <c r="J1775" s="23">
        <f t="shared" si="27"/>
        <v>38583000.930104136</v>
      </c>
    </row>
    <row r="1776" spans="1:10" x14ac:dyDescent="0.2">
      <c r="A1776" s="19">
        <v>1802</v>
      </c>
      <c r="B1776" s="17">
        <v>16</v>
      </c>
      <c r="C1776" s="16">
        <v>8</v>
      </c>
      <c r="D1776" s="16">
        <v>2002</v>
      </c>
      <c r="E1776" s="25">
        <v>37484</v>
      </c>
      <c r="F1776" s="24" t="s">
        <v>1771</v>
      </c>
      <c r="G1776" s="23">
        <v>40761317.100166023</v>
      </c>
      <c r="H1776" s="23">
        <v>54509321.30592142</v>
      </c>
      <c r="I1776" s="23">
        <v>70134492.86098507</v>
      </c>
      <c r="J1776" s="23">
        <f t="shared" si="27"/>
        <v>29373175.760819048</v>
      </c>
    </row>
    <row r="1777" spans="1:10" x14ac:dyDescent="0.2">
      <c r="A1777" s="19">
        <v>1803</v>
      </c>
      <c r="B1777" s="17">
        <v>19</v>
      </c>
      <c r="C1777" s="16">
        <v>10</v>
      </c>
      <c r="D1777" s="16">
        <v>2007</v>
      </c>
      <c r="E1777" s="25">
        <v>39374</v>
      </c>
      <c r="F1777" s="24" t="s">
        <v>1772</v>
      </c>
      <c r="G1777" s="23">
        <v>35252756.825056478</v>
      </c>
      <c r="H1777" s="23">
        <v>46497206.459987752</v>
      </c>
      <c r="I1777" s="23">
        <v>94331860.210609958</v>
      </c>
      <c r="J1777" s="23">
        <f t="shared" si="27"/>
        <v>59079103.385553479</v>
      </c>
    </row>
    <row r="1778" spans="1:10" x14ac:dyDescent="0.2">
      <c r="A1778" s="19">
        <v>1804</v>
      </c>
      <c r="B1778" s="17">
        <v>19</v>
      </c>
      <c r="C1778" s="16">
        <v>12</v>
      </c>
      <c r="D1778" s="16">
        <v>1986</v>
      </c>
      <c r="E1778" s="25">
        <v>31765</v>
      </c>
      <c r="F1778" s="24" t="s">
        <v>1773</v>
      </c>
      <c r="G1778" s="23">
        <v>66656742.081447974</v>
      </c>
      <c r="H1778" s="23">
        <v>86092481.609185532</v>
      </c>
      <c r="I1778" s="23">
        <v>86092481.609185532</v>
      </c>
      <c r="J1778" s="23">
        <f t="shared" si="27"/>
        <v>19435739.527737558</v>
      </c>
    </row>
    <row r="1779" spans="1:10" x14ac:dyDescent="0.2">
      <c r="A1779" s="19">
        <v>1805</v>
      </c>
      <c r="B1779" s="17">
        <v>15</v>
      </c>
      <c r="C1779" s="16">
        <v>9</v>
      </c>
      <c r="D1779" s="16">
        <v>2006</v>
      </c>
      <c r="E1779" s="25">
        <v>38975</v>
      </c>
      <c r="F1779" s="24" t="s">
        <v>1774</v>
      </c>
      <c r="G1779" s="23">
        <v>36301478.560867421</v>
      </c>
      <c r="H1779" s="23">
        <v>46505610.005603746</v>
      </c>
      <c r="I1779" s="23">
        <v>50166022.404366679</v>
      </c>
      <c r="J1779" s="23">
        <f t="shared" si="27"/>
        <v>13864543.843499258</v>
      </c>
    </row>
    <row r="1780" spans="1:10" x14ac:dyDescent="0.2">
      <c r="A1780" s="19">
        <v>1806</v>
      </c>
      <c r="B1780" s="17">
        <v>20</v>
      </c>
      <c r="C1780" s="16">
        <v>7</v>
      </c>
      <c r="D1780" s="16">
        <v>1988</v>
      </c>
      <c r="E1780" s="25">
        <v>32344</v>
      </c>
      <c r="F1780" s="24" t="s">
        <v>1775</v>
      </c>
      <c r="G1780" s="23">
        <v>62156708.860759497</v>
      </c>
      <c r="H1780" s="23">
        <v>79588777.481130794</v>
      </c>
      <c r="I1780" s="23">
        <v>169094438.24062446</v>
      </c>
      <c r="J1780" s="23">
        <f t="shared" si="27"/>
        <v>106937729.37986496</v>
      </c>
    </row>
    <row r="1781" spans="1:10" x14ac:dyDescent="0.2">
      <c r="A1781" s="19">
        <v>1807</v>
      </c>
      <c r="B1781" s="17">
        <v>25</v>
      </c>
      <c r="C1781" s="16">
        <v>1</v>
      </c>
      <c r="D1781" s="16">
        <v>2008</v>
      </c>
      <c r="E1781" s="25">
        <v>39472</v>
      </c>
      <c r="F1781" s="24" t="s">
        <v>1776</v>
      </c>
      <c r="G1781" s="23">
        <v>34894684.479818076</v>
      </c>
      <c r="H1781" s="23">
        <v>44471735.350786433</v>
      </c>
      <c r="I1781" s="23">
        <v>98457481.998716131</v>
      </c>
      <c r="J1781" s="23">
        <f t="shared" si="27"/>
        <v>63562797.518898055</v>
      </c>
    </row>
    <row r="1782" spans="1:10" x14ac:dyDescent="0.2">
      <c r="A1782" s="19">
        <v>1808</v>
      </c>
      <c r="B1782" s="17">
        <v>13</v>
      </c>
      <c r="C1782" s="16">
        <v>11</v>
      </c>
      <c r="D1782" s="16">
        <v>1987</v>
      </c>
      <c r="E1782" s="25">
        <v>32094</v>
      </c>
      <c r="F1782" s="24" t="s">
        <v>1777</v>
      </c>
      <c r="G1782" s="23">
        <v>63826429.809358746</v>
      </c>
      <c r="H1782" s="23">
        <v>81106371.906412467</v>
      </c>
      <c r="I1782" s="23">
        <v>81106371.906412467</v>
      </c>
      <c r="J1782" s="23">
        <f t="shared" si="27"/>
        <v>17279942.097053722</v>
      </c>
    </row>
    <row r="1783" spans="1:10" x14ac:dyDescent="0.2">
      <c r="A1783" s="19">
        <v>1809</v>
      </c>
      <c r="B1783" s="17">
        <v>13</v>
      </c>
      <c r="C1783" s="16">
        <v>9</v>
      </c>
      <c r="D1783" s="16">
        <v>2013</v>
      </c>
      <c r="E1783" s="25">
        <v>41530</v>
      </c>
      <c r="F1783" s="24" t="s">
        <v>1778</v>
      </c>
      <c r="G1783" s="23">
        <v>31456764.709650695</v>
      </c>
      <c r="H1783" s="23">
        <v>38711545.032902129</v>
      </c>
      <c r="I1783" s="23">
        <v>53558854.864974871</v>
      </c>
      <c r="J1783" s="23">
        <f t="shared" si="27"/>
        <v>22102090.155324176</v>
      </c>
    </row>
    <row r="1784" spans="1:10" x14ac:dyDescent="0.2">
      <c r="A1784" s="19">
        <v>1810</v>
      </c>
      <c r="B1784" s="17">
        <v>21</v>
      </c>
      <c r="C1784" s="16">
        <v>11</v>
      </c>
      <c r="D1784" s="16">
        <v>1997</v>
      </c>
      <c r="E1784" s="25">
        <v>35755</v>
      </c>
      <c r="F1784" s="24" t="s">
        <v>1779</v>
      </c>
      <c r="G1784" s="23">
        <v>45607244.582043342</v>
      </c>
      <c r="H1784" s="23">
        <v>54618333.088012382</v>
      </c>
      <c r="I1784" s="23">
        <v>78030051.9734613</v>
      </c>
      <c r="J1784" s="23">
        <f t="shared" si="27"/>
        <v>32422807.391417958</v>
      </c>
    </row>
    <row r="1785" spans="1:10" x14ac:dyDescent="0.2">
      <c r="A1785" s="19">
        <v>1811</v>
      </c>
      <c r="B1785" s="17">
        <v>1</v>
      </c>
      <c r="C1785" s="16">
        <v>7</v>
      </c>
      <c r="D1785" s="16">
        <v>2011</v>
      </c>
      <c r="E1785" s="25">
        <v>40725</v>
      </c>
      <c r="F1785" s="24" t="s">
        <v>1780</v>
      </c>
      <c r="G1785" s="23">
        <v>32602269.8099344</v>
      </c>
      <c r="H1785" s="23">
        <v>38696987.031608254</v>
      </c>
      <c r="I1785" s="23">
        <v>66779375.961902775</v>
      </c>
      <c r="J1785" s="23">
        <f t="shared" si="27"/>
        <v>34177106.151968375</v>
      </c>
    </row>
    <row r="1786" spans="1:10" x14ac:dyDescent="0.2">
      <c r="A1786" s="19">
        <v>1812</v>
      </c>
      <c r="B1786" s="17">
        <v>18</v>
      </c>
      <c r="C1786" s="16">
        <v>10</v>
      </c>
      <c r="D1786" s="16">
        <v>2013</v>
      </c>
      <c r="E1786" s="25">
        <v>41565</v>
      </c>
      <c r="F1786" s="24" t="s">
        <v>5437</v>
      </c>
      <c r="G1786" s="23">
        <v>31537983.951769672</v>
      </c>
      <c r="H1786" s="23">
        <v>37074602.135172516</v>
      </c>
      <c r="I1786" s="23">
        <v>86634337.307768062</v>
      </c>
      <c r="J1786" s="23">
        <f t="shared" si="27"/>
        <v>55096353.355998389</v>
      </c>
    </row>
    <row r="1787" spans="1:10" x14ac:dyDescent="0.2">
      <c r="A1787" s="19">
        <v>1813</v>
      </c>
      <c r="B1787" s="17">
        <v>7</v>
      </c>
      <c r="C1787" s="16">
        <v>4</v>
      </c>
      <c r="D1787" s="16">
        <v>2006</v>
      </c>
      <c r="E1787" s="25">
        <v>38814</v>
      </c>
      <c r="F1787" s="24" t="s">
        <v>1782</v>
      </c>
      <c r="G1787" s="23">
        <v>36553697.270471469</v>
      </c>
      <c r="H1787" s="23">
        <v>42331698.770491317</v>
      </c>
      <c r="I1787" s="23">
        <v>79675476.18296279</v>
      </c>
      <c r="J1787" s="23">
        <f t="shared" si="27"/>
        <v>43121778.912491322</v>
      </c>
    </row>
    <row r="1788" spans="1:10" x14ac:dyDescent="0.2">
      <c r="A1788" s="19">
        <v>1814</v>
      </c>
      <c r="B1788" s="17">
        <v>24</v>
      </c>
      <c r="C1788" s="16">
        <v>11</v>
      </c>
      <c r="D1788" s="16">
        <v>2010</v>
      </c>
      <c r="E1788" s="25">
        <v>40506</v>
      </c>
      <c r="F1788" s="24" t="s">
        <v>1783</v>
      </c>
      <c r="G1788" s="23">
        <v>33663021.073751271</v>
      </c>
      <c r="H1788" s="23">
        <v>36319039.046973765</v>
      </c>
      <c r="I1788" s="23">
        <v>115258055.94804002</v>
      </c>
      <c r="J1788" s="23">
        <f t="shared" si="27"/>
        <v>81595034.874288753</v>
      </c>
    </row>
    <row r="1789" spans="1:10" x14ac:dyDescent="0.2">
      <c r="A1789" s="19">
        <v>1815</v>
      </c>
      <c r="B1789" s="17">
        <v>3</v>
      </c>
      <c r="C1789" s="16">
        <v>6</v>
      </c>
      <c r="D1789" s="16">
        <v>2015</v>
      </c>
      <c r="E1789" s="25">
        <v>42158</v>
      </c>
      <c r="F1789" s="24" t="s">
        <v>1784</v>
      </c>
      <c r="G1789" s="23">
        <v>30865034.068337817</v>
      </c>
      <c r="H1789" s="23">
        <v>33296585.567579344</v>
      </c>
      <c r="I1789" s="23">
        <v>47558208.727000728</v>
      </c>
      <c r="J1789" s="23">
        <f t="shared" si="27"/>
        <v>16693174.658662912</v>
      </c>
    </row>
    <row r="1790" spans="1:10" x14ac:dyDescent="0.2">
      <c r="A1790" s="19">
        <v>1816</v>
      </c>
      <c r="B1790" s="17">
        <v>1</v>
      </c>
      <c r="C1790" s="16">
        <v>6</v>
      </c>
      <c r="D1790" s="16">
        <v>2001</v>
      </c>
      <c r="E1790" s="25">
        <v>37043</v>
      </c>
      <c r="F1790" s="24" t="s">
        <v>1785</v>
      </c>
      <c r="G1790" s="23">
        <v>41379606.741573036</v>
      </c>
      <c r="H1790" s="23">
        <v>44507593.284865171</v>
      </c>
      <c r="I1790" s="23">
        <v>53051512.414882027</v>
      </c>
      <c r="J1790" s="23">
        <f t="shared" si="27"/>
        <v>11671905.673308991</v>
      </c>
    </row>
    <row r="1791" spans="1:10" x14ac:dyDescent="0.2">
      <c r="A1791" s="19">
        <v>1817</v>
      </c>
      <c r="B1791" s="17">
        <v>8</v>
      </c>
      <c r="C1791" s="16">
        <v>2</v>
      </c>
      <c r="D1791" s="16">
        <v>2013</v>
      </c>
      <c r="E1791" s="25">
        <v>41313</v>
      </c>
      <c r="F1791" s="24" t="s">
        <v>1786</v>
      </c>
      <c r="G1791" s="23">
        <v>31725446.447800286</v>
      </c>
      <c r="H1791" s="23">
        <v>34023169.309386395</v>
      </c>
      <c r="I1791" s="23">
        <v>70580804.164356545</v>
      </c>
      <c r="J1791" s="23">
        <f t="shared" si="27"/>
        <v>38855357.716556258</v>
      </c>
    </row>
    <row r="1792" spans="1:10" x14ac:dyDescent="0.2">
      <c r="A1792" s="19">
        <v>1819</v>
      </c>
      <c r="B1792" s="17">
        <v>9</v>
      </c>
      <c r="C1792" s="16">
        <v>9</v>
      </c>
      <c r="D1792" s="16">
        <v>2009</v>
      </c>
      <c r="E1792" s="25">
        <v>40065</v>
      </c>
      <c r="F1792" s="24">
        <v>9</v>
      </c>
      <c r="G1792" s="23">
        <v>34104755.7751344</v>
      </c>
      <c r="H1792" s="23">
        <v>36094079.358546831</v>
      </c>
      <c r="I1792" s="23">
        <v>55204230.211192347</v>
      </c>
      <c r="J1792" s="23">
        <f t="shared" si="27"/>
        <v>21099474.436057948</v>
      </c>
    </row>
    <row r="1793" spans="1:10" x14ac:dyDescent="0.2">
      <c r="A1793" s="19">
        <v>1820</v>
      </c>
      <c r="B1793" s="17">
        <v>2</v>
      </c>
      <c r="C1793" s="16">
        <v>7</v>
      </c>
      <c r="D1793" s="16">
        <v>2014</v>
      </c>
      <c r="E1793" s="25">
        <v>41822</v>
      </c>
      <c r="F1793" s="24" t="s">
        <v>1787</v>
      </c>
      <c r="G1793" s="23">
        <v>30915299.055613853</v>
      </c>
      <c r="H1793" s="23">
        <v>31510029.029666319</v>
      </c>
      <c r="I1793" s="23">
        <v>90640171.646346271</v>
      </c>
      <c r="J1793" s="23">
        <f t="shared" si="27"/>
        <v>59724872.590732418</v>
      </c>
    </row>
    <row r="1794" spans="1:10" x14ac:dyDescent="0.2">
      <c r="A1794" s="19">
        <v>1821</v>
      </c>
      <c r="B1794" s="17">
        <v>1</v>
      </c>
      <c r="C1794" s="16">
        <v>8</v>
      </c>
      <c r="D1794" s="16">
        <v>2014</v>
      </c>
      <c r="E1794" s="25">
        <v>41852</v>
      </c>
      <c r="F1794" s="24" t="s">
        <v>1788</v>
      </c>
      <c r="G1794" s="23">
        <v>30967029.917763986</v>
      </c>
      <c r="H1794" s="23">
        <v>31555336.390970014</v>
      </c>
      <c r="I1794" s="23">
        <v>34414556.327010073</v>
      </c>
      <c r="J1794" s="23">
        <f t="shared" si="27"/>
        <v>3447526.4092460871</v>
      </c>
    </row>
    <row r="1795" spans="1:10" x14ac:dyDescent="0.2">
      <c r="A1795" s="19">
        <v>1822</v>
      </c>
      <c r="B1795" s="17">
        <v>27</v>
      </c>
      <c r="C1795" s="16">
        <v>4</v>
      </c>
      <c r="D1795" s="16">
        <v>2012</v>
      </c>
      <c r="E1795" s="25">
        <v>41026</v>
      </c>
      <c r="F1795" s="24" t="s">
        <v>1789</v>
      </c>
      <c r="G1795" s="23">
        <v>32012386.726644501</v>
      </c>
      <c r="H1795" s="23">
        <v>30625487.41949714</v>
      </c>
      <c r="I1795" s="23">
        <v>65757517.513358101</v>
      </c>
      <c r="J1795" s="23">
        <f t="shared" ref="J1795:J1858" si="28">I1795-G1795</f>
        <v>33745130.7867136</v>
      </c>
    </row>
    <row r="1796" spans="1:10" x14ac:dyDescent="0.2">
      <c r="A1796" s="19">
        <v>1823</v>
      </c>
      <c r="B1796" s="17">
        <v>2</v>
      </c>
      <c r="C1796" s="16">
        <v>4</v>
      </c>
      <c r="D1796" s="16">
        <v>2004</v>
      </c>
      <c r="E1796" s="25">
        <v>38079</v>
      </c>
      <c r="F1796" s="24" t="s">
        <v>1790</v>
      </c>
      <c r="G1796" s="23">
        <v>39178563.829787232</v>
      </c>
      <c r="H1796" s="23">
        <v>36783293.525308512</v>
      </c>
      <c r="I1796" s="23">
        <v>38338519.265335105</v>
      </c>
      <c r="J1796" s="23">
        <f t="shared" si="28"/>
        <v>-840044.56445212662</v>
      </c>
    </row>
    <row r="1797" spans="1:10" x14ac:dyDescent="0.2">
      <c r="A1797" s="19">
        <v>1824</v>
      </c>
      <c r="B1797" s="17">
        <v>15</v>
      </c>
      <c r="C1797" s="16">
        <v>7</v>
      </c>
      <c r="D1797" s="16">
        <v>2011</v>
      </c>
      <c r="E1797" s="25">
        <v>40739</v>
      </c>
      <c r="F1797" s="24" t="s">
        <v>1791</v>
      </c>
      <c r="G1797" s="23">
        <v>32602269.8099344</v>
      </c>
      <c r="H1797" s="23">
        <v>29008245.576234274</v>
      </c>
      <c r="I1797" s="23">
        <v>54495353.639897838</v>
      </c>
      <c r="J1797" s="23">
        <f t="shared" si="28"/>
        <v>21893083.829963438</v>
      </c>
    </row>
    <row r="1798" spans="1:10" x14ac:dyDescent="0.2">
      <c r="A1798" s="19">
        <v>1825</v>
      </c>
      <c r="B1798" s="17">
        <v>15</v>
      </c>
      <c r="C1798" s="16">
        <v>5</v>
      </c>
      <c r="D1798" s="16">
        <v>1998</v>
      </c>
      <c r="E1798" s="25">
        <v>35930</v>
      </c>
      <c r="F1798" s="24" t="s">
        <v>1792</v>
      </c>
      <c r="G1798" s="23">
        <v>45243058.968058966</v>
      </c>
      <c r="H1798" s="23">
        <v>40007960.485233419</v>
      </c>
      <c r="I1798" s="23">
        <v>44041679.304527029</v>
      </c>
      <c r="J1798" s="23">
        <f t="shared" si="28"/>
        <v>-1201379.6635319367</v>
      </c>
    </row>
    <row r="1799" spans="1:10" x14ac:dyDescent="0.2">
      <c r="A1799" s="19">
        <v>1826</v>
      </c>
      <c r="B1799" s="17">
        <v>13</v>
      </c>
      <c r="C1799" s="16">
        <v>6</v>
      </c>
      <c r="D1799" s="16">
        <v>2003</v>
      </c>
      <c r="E1799" s="25">
        <v>37785</v>
      </c>
      <c r="F1799" s="24" t="s">
        <v>1793</v>
      </c>
      <c r="G1799" s="23">
        <v>40095645.073489383</v>
      </c>
      <c r="H1799" s="23">
        <v>35036705.362406097</v>
      </c>
      <c r="I1799" s="23">
        <v>35036705.362406097</v>
      </c>
      <c r="J1799" s="23">
        <f t="shared" si="28"/>
        <v>-5058939.7110832855</v>
      </c>
    </row>
    <row r="1800" spans="1:10" x14ac:dyDescent="0.2">
      <c r="A1800" s="19">
        <v>1827</v>
      </c>
      <c r="B1800" s="17">
        <v>4</v>
      </c>
      <c r="C1800" s="16">
        <v>8</v>
      </c>
      <c r="D1800" s="16">
        <v>1995</v>
      </c>
      <c r="E1800" s="25">
        <v>34915</v>
      </c>
      <c r="F1800" s="24" t="s">
        <v>1794</v>
      </c>
      <c r="G1800" s="23">
        <v>48172465.663832568</v>
      </c>
      <c r="H1800" s="23">
        <v>38535123.932596467</v>
      </c>
      <c r="I1800" s="23">
        <v>38535123.932596467</v>
      </c>
      <c r="J1800" s="23">
        <f t="shared" si="28"/>
        <v>-9637341.7312361002</v>
      </c>
    </row>
    <row r="1801" spans="1:10" x14ac:dyDescent="0.2">
      <c r="A1801" s="19">
        <v>1828</v>
      </c>
      <c r="B1801" s="17">
        <v>18</v>
      </c>
      <c r="C1801" s="16">
        <v>9</v>
      </c>
      <c r="D1801" s="16">
        <v>1998</v>
      </c>
      <c r="E1801" s="25">
        <v>36056</v>
      </c>
      <c r="F1801" s="24" t="s">
        <v>1795</v>
      </c>
      <c r="G1801" s="23">
        <v>45021821.515892424</v>
      </c>
      <c r="H1801" s="23">
        <v>35022769.099779956</v>
      </c>
      <c r="I1801" s="23">
        <v>40081721.1107824</v>
      </c>
      <c r="J1801" s="23">
        <f t="shared" si="28"/>
        <v>-4940100.4051100239</v>
      </c>
    </row>
    <row r="1802" spans="1:10" x14ac:dyDescent="0.2">
      <c r="A1802" s="19">
        <v>1829</v>
      </c>
      <c r="B1802" s="17">
        <v>4</v>
      </c>
      <c r="C1802" s="16">
        <v>2</v>
      </c>
      <c r="D1802" s="16">
        <v>2011</v>
      </c>
      <c r="E1802" s="25">
        <v>40578</v>
      </c>
      <c r="F1802" s="24" t="s">
        <v>1796</v>
      </c>
      <c r="G1802" s="23">
        <v>33281836.70795133</v>
      </c>
      <c r="H1802" s="23">
        <v>25748282.184140727</v>
      </c>
      <c r="I1802" s="23">
        <v>115691827.95461099</v>
      </c>
      <c r="J1802" s="23">
        <f t="shared" si="28"/>
        <v>82409991.246659666</v>
      </c>
    </row>
    <row r="1803" spans="1:10" x14ac:dyDescent="0.2">
      <c r="A1803" s="19">
        <v>1830</v>
      </c>
      <c r="B1803" s="17">
        <v>21</v>
      </c>
      <c r="C1803" s="16">
        <v>7</v>
      </c>
      <c r="D1803" s="16">
        <v>2006</v>
      </c>
      <c r="E1803" s="25">
        <v>38919</v>
      </c>
      <c r="F1803" s="24" t="s">
        <v>1797</v>
      </c>
      <c r="G1803" s="23">
        <v>36194447.174447179</v>
      </c>
      <c r="H1803" s="23">
        <v>27182385.740073711</v>
      </c>
      <c r="I1803" s="23">
        <v>73321330.871076167</v>
      </c>
      <c r="J1803" s="23">
        <f t="shared" si="28"/>
        <v>37126883.696628988</v>
      </c>
    </row>
    <row r="1804" spans="1:10" x14ac:dyDescent="0.2">
      <c r="A1804" s="19">
        <v>1831</v>
      </c>
      <c r="B1804" s="17">
        <v>17</v>
      </c>
      <c r="C1804" s="16">
        <v>9</v>
      </c>
      <c r="D1804" s="16">
        <v>2004</v>
      </c>
      <c r="E1804" s="25">
        <v>38247</v>
      </c>
      <c r="F1804" s="24" t="s">
        <v>1798</v>
      </c>
      <c r="G1804" s="23">
        <v>38786571.879936814</v>
      </c>
      <c r="H1804" s="23">
        <v>28185299.350911006</v>
      </c>
      <c r="I1804" s="23">
        <v>28220199.508288573</v>
      </c>
      <c r="J1804" s="23">
        <f t="shared" si="28"/>
        <v>-10566372.371648241</v>
      </c>
    </row>
    <row r="1805" spans="1:10" x14ac:dyDescent="0.2">
      <c r="A1805" s="19">
        <v>1832</v>
      </c>
      <c r="B1805" s="17">
        <v>25</v>
      </c>
      <c r="C1805" s="16">
        <v>8</v>
      </c>
      <c r="D1805" s="16">
        <v>2017</v>
      </c>
      <c r="E1805" s="25">
        <v>42972</v>
      </c>
      <c r="F1805" s="24" t="s">
        <v>1799</v>
      </c>
      <c r="G1805" s="23">
        <v>30000000</v>
      </c>
      <c r="H1805" s="23">
        <v>21217248</v>
      </c>
      <c r="I1805" s="23">
        <v>96282248</v>
      </c>
      <c r="J1805" s="23">
        <f t="shared" si="28"/>
        <v>66282248</v>
      </c>
    </row>
    <row r="1806" spans="1:10" x14ac:dyDescent="0.2">
      <c r="A1806" s="19">
        <v>1833</v>
      </c>
      <c r="B1806" s="17">
        <v>19</v>
      </c>
      <c r="C1806" s="16">
        <v>11</v>
      </c>
      <c r="D1806" s="16">
        <v>2010</v>
      </c>
      <c r="E1806" s="25">
        <v>40501</v>
      </c>
      <c r="F1806" s="24" t="s">
        <v>1800</v>
      </c>
      <c r="G1806" s="23">
        <v>33663021.073751271</v>
      </c>
      <c r="H1806" s="23">
        <v>23730916.143147033</v>
      </c>
      <c r="I1806" s="23">
        <v>75467910.588081509</v>
      </c>
      <c r="J1806" s="23">
        <f t="shared" si="28"/>
        <v>41804889.514330238</v>
      </c>
    </row>
    <row r="1807" spans="1:10" x14ac:dyDescent="0.2">
      <c r="A1807" s="19">
        <v>1834</v>
      </c>
      <c r="B1807" s="17">
        <v>6</v>
      </c>
      <c r="C1807" s="16">
        <v>8</v>
      </c>
      <c r="D1807" s="16">
        <v>2004</v>
      </c>
      <c r="E1807" s="25">
        <v>38205</v>
      </c>
      <c r="F1807" s="24" t="s">
        <v>1801</v>
      </c>
      <c r="G1807" s="23">
        <v>38868443.271767817</v>
      </c>
      <c r="H1807" s="23">
        <v>26459313.142126653</v>
      </c>
      <c r="I1807" s="23">
        <v>28190466.963319264</v>
      </c>
      <c r="J1807" s="23">
        <f t="shared" si="28"/>
        <v>-10677976.308448553</v>
      </c>
    </row>
    <row r="1808" spans="1:10" x14ac:dyDescent="0.2">
      <c r="A1808" s="19">
        <v>1835</v>
      </c>
      <c r="B1808" s="17">
        <v>19</v>
      </c>
      <c r="C1808" s="16">
        <v>1</v>
      </c>
      <c r="D1808" s="16">
        <v>2005</v>
      </c>
      <c r="E1808" s="25">
        <v>38371</v>
      </c>
      <c r="F1808" s="24" t="s">
        <v>1802</v>
      </c>
      <c r="G1808" s="23">
        <v>38623859.465128474</v>
      </c>
      <c r="H1808" s="23">
        <v>25801890.401179865</v>
      </c>
      <c r="I1808" s="23">
        <v>46401282.115915053</v>
      </c>
      <c r="J1808" s="23">
        <f t="shared" si="28"/>
        <v>7777422.6507865787</v>
      </c>
    </row>
    <row r="1809" spans="1:10" x14ac:dyDescent="0.2">
      <c r="A1809" s="19">
        <v>1836</v>
      </c>
      <c r="B1809" s="17">
        <v>4</v>
      </c>
      <c r="C1809" s="16">
        <v>10</v>
      </c>
      <c r="D1809" s="16">
        <v>2013</v>
      </c>
      <c r="E1809" s="25">
        <v>41551</v>
      </c>
      <c r="F1809" s="24" t="s">
        <v>1803</v>
      </c>
      <c r="G1809" s="23">
        <v>31537983.951769672</v>
      </c>
      <c r="H1809" s="23">
        <v>20306935.718333863</v>
      </c>
      <c r="I1809" s="23">
        <v>63614931.023952454</v>
      </c>
      <c r="J1809" s="23">
        <f t="shared" si="28"/>
        <v>32076947.072182782</v>
      </c>
    </row>
    <row r="1810" spans="1:10" x14ac:dyDescent="0.2">
      <c r="A1810" s="19">
        <v>1837</v>
      </c>
      <c r="B1810" s="17">
        <v>6</v>
      </c>
      <c r="C1810" s="16">
        <v>2</v>
      </c>
      <c r="D1810" s="16">
        <v>1998</v>
      </c>
      <c r="E1810" s="25">
        <v>35832</v>
      </c>
      <c r="F1810" s="24" t="s">
        <v>1804</v>
      </c>
      <c r="G1810" s="23">
        <v>45494564.54601606</v>
      </c>
      <c r="H1810" s="23">
        <v>28867424.920191478</v>
      </c>
      <c r="I1810" s="23">
        <v>28867424.920191478</v>
      </c>
      <c r="J1810" s="23">
        <f t="shared" si="28"/>
        <v>-16627139.625824582</v>
      </c>
    </row>
    <row r="1811" spans="1:10" x14ac:dyDescent="0.2">
      <c r="A1811" s="19">
        <v>1838</v>
      </c>
      <c r="B1811" s="17">
        <v>28</v>
      </c>
      <c r="C1811" s="16">
        <v>4</v>
      </c>
      <c r="D1811" s="16">
        <v>2017</v>
      </c>
      <c r="E1811" s="25">
        <v>42853</v>
      </c>
      <c r="F1811" s="24" t="s">
        <v>1805</v>
      </c>
      <c r="G1811" s="23">
        <v>30122073.906855769</v>
      </c>
      <c r="H1811" s="23">
        <v>19063049.66827796</v>
      </c>
      <c r="I1811" s="23">
        <v>264658358.92217532</v>
      </c>
      <c r="J1811" s="23">
        <f t="shared" si="28"/>
        <v>234536285.01531956</v>
      </c>
    </row>
    <row r="1812" spans="1:10" x14ac:dyDescent="0.2">
      <c r="A1812" s="19">
        <v>1839</v>
      </c>
      <c r="B1812" s="17">
        <v>3</v>
      </c>
      <c r="C1812" s="16">
        <v>3</v>
      </c>
      <c r="D1812" s="16">
        <v>2006</v>
      </c>
      <c r="E1812" s="25">
        <v>38779</v>
      </c>
      <c r="F1812" s="24" t="s">
        <v>1806</v>
      </c>
      <c r="G1812" s="23">
        <v>36864714.714714713</v>
      </c>
      <c r="H1812" s="23">
        <v>22760353.50958959</v>
      </c>
      <c r="I1812" s="23">
        <v>38046980.8615015</v>
      </c>
      <c r="J1812" s="23">
        <f t="shared" si="28"/>
        <v>1182266.1467867866</v>
      </c>
    </row>
    <row r="1813" spans="1:10" x14ac:dyDescent="0.2">
      <c r="A1813" s="19">
        <v>1840</v>
      </c>
      <c r="B1813" s="17">
        <v>21</v>
      </c>
      <c r="C1813" s="16">
        <v>10</v>
      </c>
      <c r="D1813" s="16">
        <v>2005</v>
      </c>
      <c r="E1813" s="25">
        <v>38646</v>
      </c>
      <c r="F1813" s="24" t="s">
        <v>1807</v>
      </c>
      <c r="G1813" s="23">
        <v>36975753.012048192</v>
      </c>
      <c r="H1813" s="23">
        <v>22585088.210833333</v>
      </c>
      <c r="I1813" s="23">
        <v>29182214.553960845</v>
      </c>
      <c r="J1813" s="23">
        <f t="shared" si="28"/>
        <v>-7793538.4580873474</v>
      </c>
    </row>
    <row r="1814" spans="1:10" x14ac:dyDescent="0.2">
      <c r="A1814" s="19">
        <v>1841</v>
      </c>
      <c r="B1814" s="17">
        <v>19</v>
      </c>
      <c r="C1814" s="16">
        <v>8</v>
      </c>
      <c r="D1814" s="16">
        <v>2011</v>
      </c>
      <c r="E1814" s="25">
        <v>40774</v>
      </c>
      <c r="F1814" s="24" t="s">
        <v>1808</v>
      </c>
      <c r="G1814" s="23">
        <v>32512613.388068601</v>
      </c>
      <c r="H1814" s="23">
        <v>19831230.015365604</v>
      </c>
      <c r="I1814" s="23">
        <v>43914406.505687617</v>
      </c>
      <c r="J1814" s="23">
        <f t="shared" si="28"/>
        <v>11401793.117619015</v>
      </c>
    </row>
    <row r="1815" spans="1:10" x14ac:dyDescent="0.2">
      <c r="A1815" s="19">
        <v>1842</v>
      </c>
      <c r="B1815" s="17">
        <v>9</v>
      </c>
      <c r="C1815" s="16">
        <v>10</v>
      </c>
      <c r="D1815" s="16">
        <v>2015</v>
      </c>
      <c r="E1815" s="25">
        <v>42286</v>
      </c>
      <c r="F1815" s="24" t="s">
        <v>1809</v>
      </c>
      <c r="G1815" s="23">
        <v>30968852.748509493</v>
      </c>
      <c r="H1815" s="23">
        <v>18340433.847837605</v>
      </c>
      <c r="I1815" s="23">
        <v>36728034.290706284</v>
      </c>
      <c r="J1815" s="23">
        <f t="shared" si="28"/>
        <v>5759181.5421967916</v>
      </c>
    </row>
    <row r="1816" spans="1:10" x14ac:dyDescent="0.2">
      <c r="A1816" s="19">
        <v>1843</v>
      </c>
      <c r="B1816" s="17">
        <v>17</v>
      </c>
      <c r="C1816" s="16">
        <v>7</v>
      </c>
      <c r="D1816" s="16">
        <v>2002</v>
      </c>
      <c r="E1816" s="25">
        <v>37454</v>
      </c>
      <c r="F1816" s="24" t="s">
        <v>1810</v>
      </c>
      <c r="G1816" s="23">
        <v>40897112.715158246</v>
      </c>
      <c r="H1816" s="23">
        <v>23538340.039394781</v>
      </c>
      <c r="I1816" s="23">
        <v>50061216.404269852</v>
      </c>
      <c r="J1816" s="23">
        <f t="shared" si="28"/>
        <v>9164103.6891116053</v>
      </c>
    </row>
    <row r="1817" spans="1:10" x14ac:dyDescent="0.2">
      <c r="A1817" s="19">
        <v>1844</v>
      </c>
      <c r="B1817" s="17">
        <v>19</v>
      </c>
      <c r="C1817" s="16">
        <v>7</v>
      </c>
      <c r="D1817" s="16">
        <v>1996</v>
      </c>
      <c r="E1817" s="25">
        <v>35265</v>
      </c>
      <c r="F1817" s="24" t="s">
        <v>1811</v>
      </c>
      <c r="G1817" s="23">
        <v>46914458.598726116</v>
      </c>
      <c r="H1817" s="23">
        <v>26885432.98977707</v>
      </c>
      <c r="I1817" s="23">
        <v>31107734.26366242</v>
      </c>
      <c r="J1817" s="23">
        <f t="shared" si="28"/>
        <v>-15806724.335063696</v>
      </c>
    </row>
    <row r="1818" spans="1:10" x14ac:dyDescent="0.2">
      <c r="A1818" s="19">
        <v>1845</v>
      </c>
      <c r="B1818" s="17">
        <v>4</v>
      </c>
      <c r="C1818" s="16">
        <v>6</v>
      </c>
      <c r="D1818" s="16">
        <v>2010</v>
      </c>
      <c r="E1818" s="25">
        <v>40333</v>
      </c>
      <c r="F1818" s="24" t="s">
        <v>1812</v>
      </c>
      <c r="G1818" s="23">
        <v>33792443.740967587</v>
      </c>
      <c r="H1818" s="23">
        <v>19160507.091643155</v>
      </c>
      <c r="I1818" s="23">
        <v>30252639.076094784</v>
      </c>
      <c r="J1818" s="23">
        <f t="shared" si="28"/>
        <v>-3539804.6648728028</v>
      </c>
    </row>
    <row r="1819" spans="1:10" x14ac:dyDescent="0.2">
      <c r="A1819" s="19">
        <v>1846</v>
      </c>
      <c r="B1819" s="17">
        <v>18</v>
      </c>
      <c r="C1819" s="16">
        <v>4</v>
      </c>
      <c r="D1819" s="16">
        <v>2008</v>
      </c>
      <c r="E1819" s="25">
        <v>39556</v>
      </c>
      <c r="F1819" s="24" t="s">
        <v>1813</v>
      </c>
      <c r="G1819" s="23">
        <v>34286691.834673196</v>
      </c>
      <c r="H1819" s="23">
        <v>19350133.406553302</v>
      </c>
      <c r="I1819" s="23">
        <v>37664386.993389912</v>
      </c>
      <c r="J1819" s="23">
        <f t="shared" si="28"/>
        <v>3377695.1587167159</v>
      </c>
    </row>
    <row r="1820" spans="1:10" x14ac:dyDescent="0.2">
      <c r="A1820" s="19">
        <v>1847</v>
      </c>
      <c r="B1820" s="17">
        <v>9</v>
      </c>
      <c r="C1820" s="16">
        <v>4</v>
      </c>
      <c r="D1820" s="16">
        <v>2004</v>
      </c>
      <c r="E1820" s="25">
        <v>38086</v>
      </c>
      <c r="F1820" s="24" t="s">
        <v>1814</v>
      </c>
      <c r="G1820" s="23">
        <v>39178563.829787232</v>
      </c>
      <c r="H1820" s="23">
        <v>21318322.047398936</v>
      </c>
      <c r="I1820" s="23">
        <v>34377843.323994681</v>
      </c>
      <c r="J1820" s="23">
        <f t="shared" si="28"/>
        <v>-4800720.5057925507</v>
      </c>
    </row>
    <row r="1821" spans="1:10" x14ac:dyDescent="0.2">
      <c r="A1821" s="19">
        <v>1848</v>
      </c>
      <c r="B1821" s="17">
        <v>1</v>
      </c>
      <c r="C1821" s="16">
        <v>8</v>
      </c>
      <c r="D1821" s="16">
        <v>1986</v>
      </c>
      <c r="E1821" s="25">
        <v>31625</v>
      </c>
      <c r="F1821" s="24" t="s">
        <v>1815</v>
      </c>
      <c r="G1821" s="23">
        <v>67142844.120328173</v>
      </c>
      <c r="H1821" s="23">
        <v>36471487.116736554</v>
      </c>
      <c r="I1821" s="23">
        <v>36471487.116736554</v>
      </c>
      <c r="J1821" s="23">
        <f t="shared" si="28"/>
        <v>-30671357.003591619</v>
      </c>
    </row>
    <row r="1822" spans="1:10" x14ac:dyDescent="0.2">
      <c r="A1822" s="19">
        <v>1849</v>
      </c>
      <c r="B1822" s="17">
        <v>24</v>
      </c>
      <c r="C1822" s="16">
        <v>10</v>
      </c>
      <c r="D1822" s="16">
        <v>2008</v>
      </c>
      <c r="E1822" s="25">
        <v>39745</v>
      </c>
      <c r="F1822" s="24" t="s">
        <v>1816</v>
      </c>
      <c r="G1822" s="23">
        <v>34009641.090994723</v>
      </c>
      <c r="H1822" s="23">
        <v>17844542.390782785</v>
      </c>
      <c r="I1822" s="23">
        <v>49246777.664801247</v>
      </c>
      <c r="J1822" s="23">
        <f t="shared" si="28"/>
        <v>15237136.573806524</v>
      </c>
    </row>
    <row r="1823" spans="1:10" x14ac:dyDescent="0.2">
      <c r="A1823" s="19">
        <v>1850</v>
      </c>
      <c r="B1823" s="17">
        <v>26</v>
      </c>
      <c r="C1823" s="16">
        <v>8</v>
      </c>
      <c r="D1823" s="16">
        <v>2005</v>
      </c>
      <c r="E1823" s="25">
        <v>38590</v>
      </c>
      <c r="F1823" s="24" t="s">
        <v>1817</v>
      </c>
      <c r="G1823" s="23">
        <v>37502902.240325861</v>
      </c>
      <c r="H1823" s="23">
        <v>18761440.643223014</v>
      </c>
      <c r="I1823" s="23">
        <v>33937615.083141543</v>
      </c>
      <c r="J1823" s="23">
        <f t="shared" si="28"/>
        <v>-3565287.1571843177</v>
      </c>
    </row>
    <row r="1824" spans="1:10" x14ac:dyDescent="0.2">
      <c r="A1824" s="19">
        <v>1851</v>
      </c>
      <c r="B1824" s="17">
        <v>30</v>
      </c>
      <c r="C1824" s="16">
        <v>4</v>
      </c>
      <c r="D1824" s="16">
        <v>2004</v>
      </c>
      <c r="E1824" s="25">
        <v>38107</v>
      </c>
      <c r="F1824" s="24" t="s">
        <v>1818</v>
      </c>
      <c r="G1824" s="23">
        <v>39178563.829787232</v>
      </c>
      <c r="H1824" s="23">
        <v>18720360.136994682</v>
      </c>
      <c r="I1824" s="23">
        <v>22084575.092829786</v>
      </c>
      <c r="J1824" s="23">
        <f t="shared" si="28"/>
        <v>-17093988.736957446</v>
      </c>
    </row>
    <row r="1825" spans="1:10" x14ac:dyDescent="0.2">
      <c r="A1825" s="19">
        <v>1852</v>
      </c>
      <c r="B1825" s="17">
        <v>20</v>
      </c>
      <c r="C1825" s="16">
        <v>6</v>
      </c>
      <c r="D1825" s="16">
        <v>2003</v>
      </c>
      <c r="E1825" s="25">
        <v>37792</v>
      </c>
      <c r="F1825" s="24" t="s">
        <v>1819</v>
      </c>
      <c r="G1825" s="23">
        <v>40095645.073489383</v>
      </c>
      <c r="H1825" s="23">
        <v>18989810.731061514</v>
      </c>
      <c r="I1825" s="23">
        <v>20527076.426657595</v>
      </c>
      <c r="J1825" s="23">
        <f t="shared" si="28"/>
        <v>-19568568.646831788</v>
      </c>
    </row>
    <row r="1826" spans="1:10" x14ac:dyDescent="0.2">
      <c r="A1826" s="19">
        <v>1853</v>
      </c>
      <c r="B1826" s="17">
        <v>3</v>
      </c>
      <c r="C1826" s="16">
        <v>9</v>
      </c>
      <c r="D1826" s="16">
        <v>2004</v>
      </c>
      <c r="E1826" s="25">
        <v>38233</v>
      </c>
      <c r="F1826" s="24" t="s">
        <v>1820</v>
      </c>
      <c r="G1826" s="23">
        <v>38786571.879936814</v>
      </c>
      <c r="H1826" s="23">
        <v>16809139.638667721</v>
      </c>
      <c r="I1826" s="23">
        <v>27896693.641095314</v>
      </c>
      <c r="J1826" s="23">
        <f t="shared" si="28"/>
        <v>-10889878.2388415</v>
      </c>
    </row>
    <row r="1827" spans="1:10" x14ac:dyDescent="0.2">
      <c r="A1827" s="19">
        <v>1854</v>
      </c>
      <c r="B1827" s="17">
        <v>25</v>
      </c>
      <c r="C1827" s="16">
        <v>12</v>
      </c>
      <c r="D1827" s="16">
        <v>2005</v>
      </c>
      <c r="E1827" s="25">
        <v>38711</v>
      </c>
      <c r="F1827" s="24" t="s">
        <v>1821</v>
      </c>
      <c r="G1827" s="23">
        <v>37426676.829268292</v>
      </c>
      <c r="H1827" s="23">
        <v>15859046.551153455</v>
      </c>
      <c r="I1827" s="23">
        <v>32666502.558943089</v>
      </c>
      <c r="J1827" s="23">
        <f t="shared" si="28"/>
        <v>-4760174.2703252025</v>
      </c>
    </row>
    <row r="1828" spans="1:10" x14ac:dyDescent="0.2">
      <c r="A1828" s="19">
        <v>1855</v>
      </c>
      <c r="B1828" s="17">
        <v>18</v>
      </c>
      <c r="C1828" s="16">
        <v>1</v>
      </c>
      <c r="D1828" s="16">
        <v>2013</v>
      </c>
      <c r="E1828" s="25">
        <v>41292</v>
      </c>
      <c r="F1828" s="24" t="s">
        <v>1822</v>
      </c>
      <c r="G1828" s="23">
        <v>31985278.791036997</v>
      </c>
      <c r="H1828" s="23">
        <v>12847739.101011811</v>
      </c>
      <c r="I1828" s="23">
        <v>51529091.2275621</v>
      </c>
      <c r="J1828" s="23">
        <f t="shared" si="28"/>
        <v>19543812.436525103</v>
      </c>
    </row>
    <row r="1829" spans="1:10" x14ac:dyDescent="0.2">
      <c r="A1829" s="19">
        <v>1856</v>
      </c>
      <c r="B1829" s="17">
        <v>15</v>
      </c>
      <c r="C1829" s="16">
        <v>1</v>
      </c>
      <c r="D1829" s="16">
        <v>1999</v>
      </c>
      <c r="E1829" s="25">
        <v>36175</v>
      </c>
      <c r="F1829" s="24" t="s">
        <v>1823</v>
      </c>
      <c r="G1829" s="23">
        <v>44830006.086427264</v>
      </c>
      <c r="H1829" s="23">
        <v>17957957.513761412</v>
      </c>
      <c r="I1829" s="23">
        <v>17957957.513761412</v>
      </c>
      <c r="J1829" s="23">
        <f t="shared" si="28"/>
        <v>-26872048.572665852</v>
      </c>
    </row>
    <row r="1830" spans="1:10" x14ac:dyDescent="0.2">
      <c r="A1830" s="19">
        <v>1857</v>
      </c>
      <c r="B1830" s="17">
        <v>12</v>
      </c>
      <c r="C1830" s="16">
        <v>3</v>
      </c>
      <c r="D1830" s="16">
        <v>1999</v>
      </c>
      <c r="E1830" s="25">
        <v>36231</v>
      </c>
      <c r="F1830" s="24" t="s">
        <v>1824</v>
      </c>
      <c r="G1830" s="23">
        <v>44639818.18181818</v>
      </c>
      <c r="H1830" s="23">
        <v>17228026.566169698</v>
      </c>
      <c r="I1830" s="23">
        <v>17228026.566169698</v>
      </c>
      <c r="J1830" s="23">
        <f t="shared" si="28"/>
        <v>-27411791.615648482</v>
      </c>
    </row>
    <row r="1831" spans="1:10" x14ac:dyDescent="0.2">
      <c r="A1831" s="19">
        <v>1858</v>
      </c>
      <c r="B1831" s="17">
        <v>12</v>
      </c>
      <c r="C1831" s="16">
        <v>1</v>
      </c>
      <c r="D1831" s="16">
        <v>2001</v>
      </c>
      <c r="E1831" s="25">
        <v>36903</v>
      </c>
      <c r="F1831" s="24" t="s">
        <v>1825</v>
      </c>
      <c r="G1831" s="23">
        <v>42064934.323243864</v>
      </c>
      <c r="H1831" s="23">
        <v>15375026.547521418</v>
      </c>
      <c r="I1831" s="23">
        <v>25049961.441867504</v>
      </c>
      <c r="J1831" s="23">
        <f t="shared" si="28"/>
        <v>-17014972.88137636</v>
      </c>
    </row>
    <row r="1832" spans="1:10" x14ac:dyDescent="0.2">
      <c r="A1832" s="19">
        <v>1859</v>
      </c>
      <c r="B1832" s="17">
        <v>8</v>
      </c>
      <c r="C1832" s="16">
        <v>3</v>
      </c>
      <c r="D1832" s="16">
        <v>2013</v>
      </c>
      <c r="E1832" s="25">
        <v>41341</v>
      </c>
      <c r="F1832" s="24" t="s">
        <v>1826</v>
      </c>
      <c r="G1832" s="23">
        <v>31642716.294415593</v>
      </c>
      <c r="H1832" s="23">
        <v>11491890.954298824</v>
      </c>
      <c r="I1832" s="23">
        <v>20673213.888664067</v>
      </c>
      <c r="J1832" s="23">
        <f t="shared" si="28"/>
        <v>-10969502.405751526</v>
      </c>
    </row>
    <row r="1833" spans="1:10" x14ac:dyDescent="0.2">
      <c r="A1833" s="19">
        <v>1860</v>
      </c>
      <c r="B1833" s="17">
        <v>29</v>
      </c>
      <c r="C1833" s="16">
        <v>4</v>
      </c>
      <c r="D1833" s="16">
        <v>2011</v>
      </c>
      <c r="E1833" s="25">
        <v>40662</v>
      </c>
      <c r="F1833" s="24" t="s">
        <v>1827</v>
      </c>
      <c r="G1833" s="23">
        <v>32749548.700345922</v>
      </c>
      <c r="H1833" s="23">
        <v>11073472.812201543</v>
      </c>
      <c r="I1833" s="23">
        <v>25493461.533302803</v>
      </c>
      <c r="J1833" s="23">
        <f t="shared" si="28"/>
        <v>-7256087.1670431197</v>
      </c>
    </row>
    <row r="1834" spans="1:10" x14ac:dyDescent="0.2">
      <c r="A1834" s="19">
        <v>1861</v>
      </c>
      <c r="B1834" s="17">
        <v>10</v>
      </c>
      <c r="C1834" s="16">
        <v>4</v>
      </c>
      <c r="D1834" s="16">
        <v>2009</v>
      </c>
      <c r="E1834" s="25">
        <v>39913</v>
      </c>
      <c r="F1834" s="24" t="s">
        <v>1828</v>
      </c>
      <c r="G1834" s="23">
        <v>34541221.159257174</v>
      </c>
      <c r="H1834" s="23">
        <v>10780067.578385856</v>
      </c>
      <c r="I1834" s="23">
        <v>67042737.154098667</v>
      </c>
      <c r="J1834" s="23">
        <f t="shared" si="28"/>
        <v>32501515.994841494</v>
      </c>
    </row>
    <row r="1835" spans="1:10" x14ac:dyDescent="0.2">
      <c r="A1835" s="19">
        <v>1862</v>
      </c>
      <c r="B1835" s="17">
        <v>24</v>
      </c>
      <c r="C1835" s="16">
        <v>9</v>
      </c>
      <c r="D1835" s="16">
        <v>2004</v>
      </c>
      <c r="E1835" s="25">
        <v>38254</v>
      </c>
      <c r="F1835" s="24" t="s">
        <v>1829</v>
      </c>
      <c r="G1835" s="23">
        <v>38786571.879936814</v>
      </c>
      <c r="H1835" s="23">
        <v>11707093.207951553</v>
      </c>
      <c r="I1835" s="23">
        <v>13470685.016303318</v>
      </c>
      <c r="J1835" s="23">
        <f t="shared" si="28"/>
        <v>-25315886.863633499</v>
      </c>
    </row>
    <row r="1836" spans="1:10" x14ac:dyDescent="0.2">
      <c r="A1836" s="19">
        <v>1863</v>
      </c>
      <c r="B1836" s="17">
        <v>9</v>
      </c>
      <c r="C1836" s="16">
        <v>9</v>
      </c>
      <c r="D1836" s="16">
        <v>2005</v>
      </c>
      <c r="E1836" s="25">
        <v>38604</v>
      </c>
      <c r="F1836" s="24" t="s">
        <v>1830</v>
      </c>
      <c r="G1836" s="23">
        <v>37050150.905432589</v>
      </c>
      <c r="H1836" s="23">
        <v>10541478.060487926</v>
      </c>
      <c r="I1836" s="23">
        <v>22891528.36229879</v>
      </c>
      <c r="J1836" s="23">
        <f t="shared" si="28"/>
        <v>-14158622.543133799</v>
      </c>
    </row>
    <row r="1837" spans="1:10" x14ac:dyDescent="0.2">
      <c r="A1837" s="19">
        <v>1864</v>
      </c>
      <c r="B1837" s="17">
        <v>25</v>
      </c>
      <c r="C1837" s="16">
        <v>12</v>
      </c>
      <c r="D1837" s="16">
        <v>2009</v>
      </c>
      <c r="E1837" s="25">
        <v>40172</v>
      </c>
      <c r="F1837" s="24" t="s">
        <v>1831</v>
      </c>
      <c r="G1837" s="23">
        <v>34107914.368670382</v>
      </c>
      <c r="H1837" s="23">
        <v>8742548.569490945</v>
      </c>
      <c r="I1837" s="23">
        <v>73164440.298556596</v>
      </c>
      <c r="J1837" s="23">
        <f t="shared" si="28"/>
        <v>39056525.929886214</v>
      </c>
    </row>
    <row r="1838" spans="1:10" x14ac:dyDescent="0.2">
      <c r="A1838" s="19">
        <v>1865</v>
      </c>
      <c r="B1838" s="17">
        <v>14</v>
      </c>
      <c r="C1838" s="16">
        <v>1</v>
      </c>
      <c r="D1838" s="16">
        <v>2011</v>
      </c>
      <c r="E1838" s="25">
        <v>40557</v>
      </c>
      <c r="F1838" s="24" t="s">
        <v>1832</v>
      </c>
      <c r="G1838" s="23">
        <v>33445961.593475707</v>
      </c>
      <c r="H1838" s="23">
        <v>8364344.453758236</v>
      </c>
      <c r="I1838" s="23">
        <v>9861625.3907402959</v>
      </c>
      <c r="J1838" s="23">
        <f t="shared" si="28"/>
        <v>-23584336.202735409</v>
      </c>
    </row>
    <row r="1839" spans="1:10" x14ac:dyDescent="0.2">
      <c r="A1839" s="19">
        <v>1866</v>
      </c>
      <c r="B1839" s="17">
        <v>20</v>
      </c>
      <c r="C1839" s="16">
        <v>9</v>
      </c>
      <c r="D1839" s="16">
        <v>2002</v>
      </c>
      <c r="E1839" s="25">
        <v>37519</v>
      </c>
      <c r="F1839" s="24" t="s">
        <v>1833</v>
      </c>
      <c r="G1839" s="23">
        <v>40693756.906077348</v>
      </c>
      <c r="H1839" s="23">
        <v>9382446.1879060771</v>
      </c>
      <c r="I1839" s="23">
        <v>9382446.1879060771</v>
      </c>
      <c r="J1839" s="23">
        <f t="shared" si="28"/>
        <v>-31311310.718171269</v>
      </c>
    </row>
    <row r="1840" spans="1:10" x14ac:dyDescent="0.2">
      <c r="A1840" s="19">
        <v>1867</v>
      </c>
      <c r="B1840" s="17">
        <v>1</v>
      </c>
      <c r="C1840" s="16">
        <v>6</v>
      </c>
      <c r="D1840" s="16">
        <v>1984</v>
      </c>
      <c r="E1840" s="25">
        <v>30834</v>
      </c>
      <c r="F1840" s="24" t="s">
        <v>1834</v>
      </c>
      <c r="G1840" s="23">
        <v>71027675.988428161</v>
      </c>
      <c r="H1840" s="23">
        <v>12599144.866460945</v>
      </c>
      <c r="I1840" s="23">
        <v>13173299.452902604</v>
      </c>
      <c r="J1840" s="23">
        <f t="shared" si="28"/>
        <v>-57854376.53552556</v>
      </c>
    </row>
    <row r="1841" spans="1:10" x14ac:dyDescent="0.2">
      <c r="A1841" s="19">
        <v>1868</v>
      </c>
      <c r="B1841" s="17">
        <v>22</v>
      </c>
      <c r="C1841" s="16">
        <v>1</v>
      </c>
      <c r="D1841" s="16">
        <v>1999</v>
      </c>
      <c r="E1841" s="25">
        <v>36182</v>
      </c>
      <c r="F1841" s="24" t="s">
        <v>1835</v>
      </c>
      <c r="G1841" s="23">
        <v>44830006.086427264</v>
      </c>
      <c r="H1841" s="23">
        <v>6227624.5518381009</v>
      </c>
      <c r="I1841" s="23">
        <v>7423091.3808094952</v>
      </c>
      <c r="J1841" s="23">
        <f t="shared" si="28"/>
        <v>-37406914.705617771</v>
      </c>
    </row>
    <row r="1842" spans="1:10" x14ac:dyDescent="0.2">
      <c r="A1842" s="19">
        <v>1869</v>
      </c>
      <c r="B1842" s="17">
        <v>21</v>
      </c>
      <c r="C1842" s="16">
        <v>9</v>
      </c>
      <c r="D1842" s="16">
        <v>2007</v>
      </c>
      <c r="E1842" s="25">
        <v>39346</v>
      </c>
      <c r="F1842" s="24" t="s">
        <v>1836</v>
      </c>
      <c r="G1842" s="23">
        <v>35328169.216749005</v>
      </c>
      <c r="H1842" s="23">
        <v>4603435.9121828387</v>
      </c>
      <c r="I1842" s="23">
        <v>18033418.243028443</v>
      </c>
      <c r="J1842" s="23">
        <f t="shared" si="28"/>
        <v>-17294750.973720562</v>
      </c>
    </row>
    <row r="1843" spans="1:10" x14ac:dyDescent="0.2">
      <c r="A1843" s="19">
        <v>1870</v>
      </c>
      <c r="B1843" s="17">
        <v>29</v>
      </c>
      <c r="C1843" s="16">
        <v>12</v>
      </c>
      <c r="D1843" s="16">
        <v>2004</v>
      </c>
      <c r="E1843" s="25">
        <v>38350</v>
      </c>
      <c r="F1843" s="24" t="s">
        <v>1837</v>
      </c>
      <c r="G1843" s="23">
        <v>38705044.666316338</v>
      </c>
      <c r="H1843" s="23">
        <v>4858237.8539936934</v>
      </c>
      <c r="I1843" s="23">
        <v>24210760.187151864</v>
      </c>
      <c r="J1843" s="23">
        <f t="shared" si="28"/>
        <v>-14494284.479164474</v>
      </c>
    </row>
    <row r="1844" spans="1:10" x14ac:dyDescent="0.2">
      <c r="A1844" s="19">
        <v>1871</v>
      </c>
      <c r="B1844" s="17">
        <v>2</v>
      </c>
      <c r="C1844" s="16">
        <v>4</v>
      </c>
      <c r="D1844" s="16">
        <v>2003</v>
      </c>
      <c r="E1844" s="25">
        <v>37713</v>
      </c>
      <c r="F1844" s="24" t="s">
        <v>1838</v>
      </c>
      <c r="G1844" s="23">
        <v>40073830.250272036</v>
      </c>
      <c r="H1844" s="23">
        <v>4699053.3277638741</v>
      </c>
      <c r="I1844" s="23">
        <v>8630243.9793362357</v>
      </c>
      <c r="J1844" s="23">
        <f t="shared" si="28"/>
        <v>-31443586.2709358</v>
      </c>
    </row>
    <row r="1845" spans="1:10" x14ac:dyDescent="0.2">
      <c r="A1845" s="19">
        <v>1872</v>
      </c>
      <c r="B1845" s="17">
        <v>17</v>
      </c>
      <c r="C1845" s="16">
        <v>8</v>
      </c>
      <c r="D1845" s="16">
        <v>2005</v>
      </c>
      <c r="E1845" s="25">
        <v>38581</v>
      </c>
      <c r="F1845" s="24" t="s">
        <v>1839</v>
      </c>
      <c r="G1845" s="23">
        <v>37502902.240325861</v>
      </c>
      <c r="H1845" s="23">
        <v>3878487.6448574336</v>
      </c>
      <c r="I1845" s="23">
        <v>4066002.156059063</v>
      </c>
      <c r="J1845" s="23">
        <f t="shared" si="28"/>
        <v>-33436900.084266797</v>
      </c>
    </row>
    <row r="1846" spans="1:10" x14ac:dyDescent="0.2">
      <c r="A1846" s="19">
        <v>1873</v>
      </c>
      <c r="B1846" s="17">
        <v>29</v>
      </c>
      <c r="C1846" s="16">
        <v>12</v>
      </c>
      <c r="D1846" s="16">
        <v>2006</v>
      </c>
      <c r="E1846" s="25">
        <v>39080</v>
      </c>
      <c r="F1846" s="24" t="s">
        <v>1840</v>
      </c>
      <c r="G1846" s="23">
        <v>36499355.797819622</v>
      </c>
      <c r="H1846" s="23">
        <v>3656754.8760901885</v>
      </c>
      <c r="I1846" s="23">
        <v>43666925.309132807</v>
      </c>
      <c r="J1846" s="23">
        <f t="shared" si="28"/>
        <v>7167569.5113131851</v>
      </c>
    </row>
    <row r="1847" spans="1:10" x14ac:dyDescent="0.2">
      <c r="A1847" s="19">
        <v>1874</v>
      </c>
      <c r="B1847" s="17">
        <v>5</v>
      </c>
      <c r="C1847" s="16">
        <v>5</v>
      </c>
      <c r="D1847" s="16">
        <v>2006</v>
      </c>
      <c r="E1847" s="25">
        <v>38842</v>
      </c>
      <c r="F1847" s="24" t="s">
        <v>1841</v>
      </c>
      <c r="G1847" s="23">
        <v>36373185.185185187</v>
      </c>
      <c r="H1847" s="23">
        <v>811879.80432098766</v>
      </c>
      <c r="I1847" s="23">
        <v>43490125.065412343</v>
      </c>
      <c r="J1847" s="23">
        <f t="shared" si="28"/>
        <v>7116939.880227156</v>
      </c>
    </row>
    <row r="1848" spans="1:10" x14ac:dyDescent="0.2">
      <c r="A1848" s="19">
        <v>1875</v>
      </c>
      <c r="B1848" s="17">
        <v>23</v>
      </c>
      <c r="C1848" s="16">
        <v>9</v>
      </c>
      <c r="D1848" s="16">
        <v>2011</v>
      </c>
      <c r="E1848" s="25">
        <v>40809</v>
      </c>
      <c r="F1848" s="24" t="s">
        <v>1842</v>
      </c>
      <c r="G1848" s="23">
        <v>32463319.067914266</v>
      </c>
      <c r="H1848" s="23">
        <v>582922.17828982451</v>
      </c>
      <c r="I1848" s="23">
        <v>4027602.8003649358</v>
      </c>
      <c r="J1848" s="23">
        <f t="shared" si="28"/>
        <v>-28435716.267549329</v>
      </c>
    </row>
    <row r="1849" spans="1:10" x14ac:dyDescent="0.2">
      <c r="A1849" s="19">
        <v>1876</v>
      </c>
      <c r="B1849" s="17">
        <v>15</v>
      </c>
      <c r="C1849" s="16">
        <v>6</v>
      </c>
      <c r="D1849" s="16">
        <v>2007</v>
      </c>
      <c r="E1849" s="25">
        <v>39248</v>
      </c>
      <c r="F1849" s="24" t="s">
        <v>1843</v>
      </c>
      <c r="G1849" s="23">
        <v>35351568.499462448</v>
      </c>
      <c r="H1849" s="23">
        <v>565995.10907502694</v>
      </c>
      <c r="I1849" s="23">
        <v>9139188.8296440635</v>
      </c>
      <c r="J1849" s="23">
        <f t="shared" si="28"/>
        <v>-26212379.669818386</v>
      </c>
    </row>
    <row r="1850" spans="1:10" x14ac:dyDescent="0.2">
      <c r="A1850" s="19">
        <v>1877</v>
      </c>
      <c r="B1850" s="17">
        <v>19</v>
      </c>
      <c r="C1850" s="16">
        <v>2</v>
      </c>
      <c r="D1850" s="16">
        <v>2010</v>
      </c>
      <c r="E1850" s="25">
        <v>40228</v>
      </c>
      <c r="F1850" s="24" t="s">
        <v>1844</v>
      </c>
      <c r="G1850" s="23">
        <v>33983279.582543217</v>
      </c>
      <c r="H1850" s="23">
        <v>228658.7622231142</v>
      </c>
      <c r="I1850" s="23">
        <v>59289003.486899108</v>
      </c>
      <c r="J1850" s="23">
        <f t="shared" si="28"/>
        <v>25305723.904355891</v>
      </c>
    </row>
    <row r="1851" spans="1:10" x14ac:dyDescent="0.2">
      <c r="A1851" s="19">
        <v>1878</v>
      </c>
      <c r="B1851" s="17">
        <v>7</v>
      </c>
      <c r="C1851" s="16">
        <v>10</v>
      </c>
      <c r="D1851" s="16">
        <v>2011</v>
      </c>
      <c r="E1851" s="25">
        <v>40823</v>
      </c>
      <c r="F1851" s="24" t="s">
        <v>1845</v>
      </c>
      <c r="G1851" s="23">
        <v>32530418.9982378</v>
      </c>
      <c r="H1851" s="23">
        <v>147188.21814672669</v>
      </c>
      <c r="I1851" s="23">
        <v>9317963.337879438</v>
      </c>
      <c r="J1851" s="23">
        <f t="shared" si="28"/>
        <v>-23212455.660358362</v>
      </c>
    </row>
    <row r="1852" spans="1:10" x14ac:dyDescent="0.2">
      <c r="A1852" s="19">
        <v>1879</v>
      </c>
      <c r="B1852" s="17">
        <v>30</v>
      </c>
      <c r="C1852" s="16">
        <v>1</v>
      </c>
      <c r="D1852" s="16">
        <v>2015</v>
      </c>
      <c r="E1852" s="25">
        <v>42034</v>
      </c>
      <c r="F1852" s="24" t="s">
        <v>1846</v>
      </c>
      <c r="G1852" s="23">
        <v>31516257.536145687</v>
      </c>
      <c r="H1852" s="23">
        <v>3361.7341371888733</v>
      </c>
      <c r="I1852" s="23">
        <v>976118.3767837506</v>
      </c>
      <c r="J1852" s="23">
        <f t="shared" si="28"/>
        <v>-30540139.159361936</v>
      </c>
    </row>
    <row r="1853" spans="1:10" x14ac:dyDescent="0.2">
      <c r="A1853" s="19">
        <v>1880</v>
      </c>
      <c r="B1853" s="17">
        <v>5</v>
      </c>
      <c r="C1853" s="16">
        <v>6</v>
      </c>
      <c r="D1853" s="16">
        <v>2015</v>
      </c>
      <c r="E1853" s="25">
        <v>42160</v>
      </c>
      <c r="F1853" s="24" t="s">
        <v>1847</v>
      </c>
      <c r="G1853" s="23">
        <v>30865034.068337817</v>
      </c>
      <c r="H1853" s="23">
        <v>944.47004249113718</v>
      </c>
      <c r="I1853" s="23">
        <v>173700.18106085368</v>
      </c>
      <c r="J1853" s="23">
        <f t="shared" si="28"/>
        <v>-30691333.887276962</v>
      </c>
    </row>
    <row r="1854" spans="1:10" x14ac:dyDescent="0.2">
      <c r="A1854" s="19">
        <v>1881</v>
      </c>
      <c r="B1854" s="17">
        <v>31</v>
      </c>
      <c r="C1854" s="16">
        <v>12</v>
      </c>
      <c r="D1854" s="16">
        <v>2010</v>
      </c>
      <c r="E1854" s="25">
        <v>40543</v>
      </c>
      <c r="F1854" s="24" t="s">
        <v>1848</v>
      </c>
      <c r="G1854" s="23">
        <v>33605272.402921818</v>
      </c>
      <c r="H1854" s="23">
        <v>0</v>
      </c>
      <c r="I1854" s="23">
        <v>59423686.789067388</v>
      </c>
      <c r="J1854" s="23">
        <f t="shared" si="28"/>
        <v>25818414.386145569</v>
      </c>
    </row>
    <row r="1855" spans="1:10" x14ac:dyDescent="0.2">
      <c r="A1855" s="19">
        <v>1882</v>
      </c>
      <c r="B1855" s="17">
        <v>1</v>
      </c>
      <c r="C1855" s="16">
        <v>12</v>
      </c>
      <c r="D1855" s="16">
        <v>2015</v>
      </c>
      <c r="E1855" s="25">
        <v>42339</v>
      </c>
      <c r="F1855" s="24" t="s">
        <v>1849</v>
      </c>
      <c r="G1855" s="23">
        <v>31140767.360744108</v>
      </c>
      <c r="H1855" s="23">
        <v>0</v>
      </c>
      <c r="I1855" s="23">
        <v>26158131.438236974</v>
      </c>
      <c r="J1855" s="23">
        <f t="shared" si="28"/>
        <v>-4982635.9225071333</v>
      </c>
    </row>
    <row r="1856" spans="1:10" x14ac:dyDescent="0.2">
      <c r="A1856" s="19">
        <v>1883</v>
      </c>
      <c r="B1856" s="17">
        <v>14</v>
      </c>
      <c r="C1856" s="16">
        <v>12</v>
      </c>
      <c r="D1856" s="16">
        <v>2007</v>
      </c>
      <c r="E1856" s="25">
        <v>39430</v>
      </c>
      <c r="F1856" s="24" t="s">
        <v>1850</v>
      </c>
      <c r="G1856" s="23">
        <v>35068131.17751243</v>
      </c>
      <c r="H1856" s="23">
        <v>0</v>
      </c>
      <c r="I1856" s="23">
        <v>3176356.7661638958</v>
      </c>
      <c r="J1856" s="23">
        <f t="shared" si="28"/>
        <v>-31891774.411348533</v>
      </c>
    </row>
    <row r="1857" spans="1:10" x14ac:dyDescent="0.2">
      <c r="A1857" s="19">
        <v>1884</v>
      </c>
      <c r="B1857" s="17">
        <v>8</v>
      </c>
      <c r="C1857" s="16">
        <v>3</v>
      </c>
      <c r="D1857" s="16">
        <v>2016</v>
      </c>
      <c r="E1857" s="25">
        <v>42437</v>
      </c>
      <c r="F1857" s="24" t="s">
        <v>1851</v>
      </c>
      <c r="G1857" s="23">
        <v>30930618.312532544</v>
      </c>
      <c r="H1857" s="23">
        <v>0</v>
      </c>
      <c r="I1857" s="23">
        <v>1898489.3903843246</v>
      </c>
      <c r="J1857" s="23">
        <f t="shared" si="28"/>
        <v>-29032128.92214822</v>
      </c>
    </row>
    <row r="1858" spans="1:10" x14ac:dyDescent="0.2">
      <c r="A1858" s="19">
        <v>1885</v>
      </c>
      <c r="B1858" s="17">
        <v>31</v>
      </c>
      <c r="C1858" s="16">
        <v>12</v>
      </c>
      <c r="D1858" s="16">
        <v>2013</v>
      </c>
      <c r="E1858" s="25">
        <v>41639</v>
      </c>
      <c r="F1858" s="24" t="s">
        <v>1852</v>
      </c>
      <c r="G1858" s="23">
        <v>31605241.816098761</v>
      </c>
      <c r="H1858" s="23">
        <v>0</v>
      </c>
      <c r="I1858" s="23">
        <v>151167.87160640038</v>
      </c>
      <c r="J1858" s="23">
        <f t="shared" si="28"/>
        <v>-31454073.944492359</v>
      </c>
    </row>
    <row r="1859" spans="1:10" x14ac:dyDescent="0.2">
      <c r="A1859" s="19">
        <v>1886</v>
      </c>
      <c r="B1859" s="17">
        <v>31</v>
      </c>
      <c r="C1859" s="16">
        <v>12</v>
      </c>
      <c r="D1859" s="16">
        <v>2015</v>
      </c>
      <c r="E1859" s="25">
        <v>42369</v>
      </c>
      <c r="F1859" s="24" t="s">
        <v>1853</v>
      </c>
      <c r="G1859" s="23">
        <v>31140767.360744108</v>
      </c>
      <c r="H1859" s="23">
        <v>0</v>
      </c>
      <c r="I1859" s="23">
        <v>147047.74150301237</v>
      </c>
      <c r="J1859" s="23">
        <f t="shared" ref="J1859:J1922" si="29">I1859-G1859</f>
        <v>-30993719.619241096</v>
      </c>
    </row>
    <row r="1860" spans="1:10" x14ac:dyDescent="0.2">
      <c r="A1860" s="19">
        <v>1887</v>
      </c>
      <c r="B1860" s="17">
        <v>31</v>
      </c>
      <c r="C1860" s="16">
        <v>12</v>
      </c>
      <c r="D1860" s="16">
        <v>2003</v>
      </c>
      <c r="E1860" s="25">
        <v>37986</v>
      </c>
      <c r="F1860" s="24" t="s">
        <v>1854</v>
      </c>
      <c r="G1860" s="23">
        <v>39965111.231687464</v>
      </c>
      <c r="H1860" s="23">
        <v>0</v>
      </c>
      <c r="I1860" s="23">
        <v>0</v>
      </c>
      <c r="J1860" s="23">
        <f t="shared" si="29"/>
        <v>-39965111.231687464</v>
      </c>
    </row>
    <row r="1861" spans="1:10" x14ac:dyDescent="0.2">
      <c r="A1861" s="19">
        <v>1888</v>
      </c>
      <c r="B1861" s="17">
        <v>24</v>
      </c>
      <c r="C1861" s="16">
        <v>2</v>
      </c>
      <c r="D1861" s="16">
        <v>2017</v>
      </c>
      <c r="E1861" s="25">
        <v>42790</v>
      </c>
      <c r="F1861" s="24" t="s">
        <v>1855</v>
      </c>
      <c r="G1861" s="23">
        <v>29429665.480310179</v>
      </c>
      <c r="H1861" s="23">
        <v>2297936.8155400385</v>
      </c>
      <c r="I1861" s="23">
        <v>5320035.9041596372</v>
      </c>
      <c r="J1861" s="23">
        <f t="shared" si="29"/>
        <v>-24109629.576150544</v>
      </c>
    </row>
    <row r="1862" spans="1:10" x14ac:dyDescent="0.2">
      <c r="A1862" s="19">
        <v>1889</v>
      </c>
      <c r="B1862" s="17">
        <v>15</v>
      </c>
      <c r="C1862" s="16">
        <v>5</v>
      </c>
      <c r="D1862" s="16">
        <v>2015</v>
      </c>
      <c r="E1862" s="25">
        <v>42139</v>
      </c>
      <c r="F1862" s="24" t="s">
        <v>1856</v>
      </c>
      <c r="G1862" s="23">
        <v>29940711.927840035</v>
      </c>
      <c r="H1862" s="23">
        <v>189747109.20874244</v>
      </c>
      <c r="I1862" s="23">
        <v>296444848.21899873</v>
      </c>
      <c r="J1862" s="23">
        <f t="shared" si="29"/>
        <v>266504136.29115871</v>
      </c>
    </row>
    <row r="1863" spans="1:10" x14ac:dyDescent="0.2">
      <c r="A1863" s="19">
        <v>1890</v>
      </c>
      <c r="B1863" s="17">
        <v>18</v>
      </c>
      <c r="C1863" s="16">
        <v>11</v>
      </c>
      <c r="D1863" s="16">
        <v>2005</v>
      </c>
      <c r="E1863" s="25">
        <v>38674</v>
      </c>
      <c r="F1863" s="24" t="s">
        <v>1857</v>
      </c>
      <c r="G1863" s="23">
        <v>36032646.761133604</v>
      </c>
      <c r="H1863" s="23">
        <v>148503461.84027326</v>
      </c>
      <c r="I1863" s="23">
        <v>233227512.47421557</v>
      </c>
      <c r="J1863" s="23">
        <f t="shared" si="29"/>
        <v>197194865.71308196</v>
      </c>
    </row>
    <row r="1864" spans="1:10" x14ac:dyDescent="0.2">
      <c r="A1864" s="19">
        <v>1891</v>
      </c>
      <c r="B1864" s="17">
        <v>8</v>
      </c>
      <c r="C1864" s="16">
        <v>4</v>
      </c>
      <c r="D1864" s="16">
        <v>2016</v>
      </c>
      <c r="E1864" s="25">
        <v>42468</v>
      </c>
      <c r="F1864" s="24" t="s">
        <v>1858</v>
      </c>
      <c r="G1864" s="23">
        <v>29758510.580495782</v>
      </c>
      <c r="H1864" s="23">
        <v>64727387.470753707</v>
      </c>
      <c r="I1864" s="23">
        <v>80709590.647890806</v>
      </c>
      <c r="J1864" s="23">
        <f t="shared" si="29"/>
        <v>50951080.067395024</v>
      </c>
    </row>
    <row r="1865" spans="1:10" x14ac:dyDescent="0.2">
      <c r="A1865" s="19">
        <v>1892</v>
      </c>
      <c r="B1865" s="17">
        <v>27</v>
      </c>
      <c r="C1865" s="16">
        <v>12</v>
      </c>
      <c r="D1865" s="16">
        <v>1995</v>
      </c>
      <c r="E1865" s="25">
        <v>35060</v>
      </c>
      <c r="F1865" s="24" t="s">
        <v>1859</v>
      </c>
      <c r="G1865" s="23">
        <v>46384697.068403907</v>
      </c>
      <c r="H1865" s="23">
        <v>91396181.577986971</v>
      </c>
      <c r="I1865" s="23">
        <v>270057238.90697718</v>
      </c>
      <c r="J1865" s="23">
        <f t="shared" si="29"/>
        <v>223672541.83857328</v>
      </c>
    </row>
    <row r="1866" spans="1:10" x14ac:dyDescent="0.2">
      <c r="A1866" s="19">
        <v>1893</v>
      </c>
      <c r="B1866" s="17">
        <v>12</v>
      </c>
      <c r="C1866" s="16">
        <v>9</v>
      </c>
      <c r="D1866" s="16">
        <v>2003</v>
      </c>
      <c r="E1866" s="25">
        <v>37876</v>
      </c>
      <c r="F1866" s="24" t="s">
        <v>1860</v>
      </c>
      <c r="G1866" s="23">
        <v>38445199.78401728</v>
      </c>
      <c r="H1866" s="23">
        <v>74677357.321722463</v>
      </c>
      <c r="I1866" s="23">
        <v>129140776.10968143</v>
      </c>
      <c r="J1866" s="23">
        <f t="shared" si="29"/>
        <v>90695576.325664148</v>
      </c>
    </row>
    <row r="1867" spans="1:10" x14ac:dyDescent="0.2">
      <c r="A1867" s="19">
        <v>1894</v>
      </c>
      <c r="B1867" s="17">
        <v>14</v>
      </c>
      <c r="C1867" s="16">
        <v>4</v>
      </c>
      <c r="D1867" s="16">
        <v>2000</v>
      </c>
      <c r="E1867" s="25">
        <v>36630</v>
      </c>
      <c r="F1867" s="24" t="s">
        <v>1861</v>
      </c>
      <c r="G1867" s="23">
        <v>41564804.436660826</v>
      </c>
      <c r="H1867" s="23">
        <v>53083134.113695271</v>
      </c>
      <c r="I1867" s="23">
        <v>64979267.797291294</v>
      </c>
      <c r="J1867" s="23">
        <f t="shared" si="29"/>
        <v>23414463.360630468</v>
      </c>
    </row>
    <row r="1868" spans="1:10" x14ac:dyDescent="0.2">
      <c r="A1868" s="19">
        <v>1895</v>
      </c>
      <c r="B1868" s="17">
        <v>18</v>
      </c>
      <c r="C1868" s="16">
        <v>8</v>
      </c>
      <c r="D1868" s="16">
        <v>2017</v>
      </c>
      <c r="E1868" s="25">
        <v>42965</v>
      </c>
      <c r="F1868" s="24" t="s">
        <v>1862</v>
      </c>
      <c r="G1868" s="23">
        <v>29000000</v>
      </c>
      <c r="H1868" s="23">
        <v>27696505</v>
      </c>
      <c r="I1868" s="23">
        <v>39130451</v>
      </c>
      <c r="J1868" s="23">
        <f t="shared" si="29"/>
        <v>10130451</v>
      </c>
    </row>
    <row r="1869" spans="1:10" x14ac:dyDescent="0.2">
      <c r="A1869" s="19">
        <v>1896</v>
      </c>
      <c r="B1869" s="17">
        <v>12</v>
      </c>
      <c r="C1869" s="16">
        <v>8</v>
      </c>
      <c r="D1869" s="16">
        <v>2016</v>
      </c>
      <c r="E1869" s="25">
        <v>42594</v>
      </c>
      <c r="F1869" s="24" t="s">
        <v>1863</v>
      </c>
      <c r="G1869" s="23">
        <v>29562302.52149687</v>
      </c>
      <c r="H1869" s="23">
        <v>27914734.238589324</v>
      </c>
      <c r="I1869" s="23">
        <v>45125979.14327649</v>
      </c>
      <c r="J1869" s="23">
        <f t="shared" si="29"/>
        <v>15563676.621779621</v>
      </c>
    </row>
    <row r="1870" spans="1:10" x14ac:dyDescent="0.2">
      <c r="A1870" s="19">
        <v>1897</v>
      </c>
      <c r="B1870" s="17">
        <v>13</v>
      </c>
      <c r="C1870" s="16">
        <v>2</v>
      </c>
      <c r="D1870" s="16">
        <v>1998</v>
      </c>
      <c r="E1870" s="25">
        <v>35839</v>
      </c>
      <c r="F1870" s="24" t="s">
        <v>1864</v>
      </c>
      <c r="G1870" s="23">
        <v>43978079.06114886</v>
      </c>
      <c r="H1870" s="23">
        <v>34302278.392161831</v>
      </c>
      <c r="I1870" s="23">
        <v>81959719.745571345</v>
      </c>
      <c r="J1870" s="23">
        <f t="shared" si="29"/>
        <v>37981640.684422486</v>
      </c>
    </row>
    <row r="1871" spans="1:10" x14ac:dyDescent="0.2">
      <c r="A1871" s="19">
        <v>1898</v>
      </c>
      <c r="B1871" s="17">
        <v>5</v>
      </c>
      <c r="C1871" s="16">
        <v>12</v>
      </c>
      <c r="D1871" s="16">
        <v>2008</v>
      </c>
      <c r="E1871" s="25">
        <v>39787</v>
      </c>
      <c r="F1871" s="24" t="s">
        <v>1865</v>
      </c>
      <c r="G1871" s="23">
        <v>33868233.536921822</v>
      </c>
      <c r="H1871" s="23">
        <v>21748113.615165439</v>
      </c>
      <c r="I1871" s="23">
        <v>33229344.347351447</v>
      </c>
      <c r="J1871" s="23">
        <f t="shared" si="29"/>
        <v>-638889.18957037479</v>
      </c>
    </row>
    <row r="1872" spans="1:10" x14ac:dyDescent="0.2">
      <c r="A1872" s="19">
        <v>1899</v>
      </c>
      <c r="B1872" s="17">
        <v>12</v>
      </c>
      <c r="C1872" s="16">
        <v>11</v>
      </c>
      <c r="D1872" s="16">
        <v>2004</v>
      </c>
      <c r="E1872" s="25">
        <v>38303</v>
      </c>
      <c r="F1872" s="24" t="s">
        <v>1866</v>
      </c>
      <c r="G1872" s="23">
        <v>37277753.926701576</v>
      </c>
      <c r="H1872" s="23">
        <v>21873287.710000001</v>
      </c>
      <c r="I1872" s="23">
        <v>31771174.097434558</v>
      </c>
      <c r="J1872" s="23">
        <f t="shared" si="29"/>
        <v>-5506579.8292670175</v>
      </c>
    </row>
    <row r="1873" spans="1:10" x14ac:dyDescent="0.2">
      <c r="A1873" s="19">
        <v>1900</v>
      </c>
      <c r="B1873" s="17">
        <v>23</v>
      </c>
      <c r="C1873" s="16">
        <v>8</v>
      </c>
      <c r="D1873" s="16">
        <v>2002</v>
      </c>
      <c r="E1873" s="25">
        <v>37491</v>
      </c>
      <c r="F1873" s="24" t="s">
        <v>1867</v>
      </c>
      <c r="G1873" s="23">
        <v>39402606.530160494</v>
      </c>
      <c r="H1873" s="23">
        <v>23003221.311649144</v>
      </c>
      <c r="I1873" s="23">
        <v>27372786.949916992</v>
      </c>
      <c r="J1873" s="23">
        <f t="shared" si="29"/>
        <v>-12029819.580243502</v>
      </c>
    </row>
    <row r="1874" spans="1:10" x14ac:dyDescent="0.2">
      <c r="A1874" s="19">
        <v>1901</v>
      </c>
      <c r="B1874" s="17">
        <v>31</v>
      </c>
      <c r="C1874" s="16">
        <v>12</v>
      </c>
      <c r="D1874" s="16">
        <v>2002</v>
      </c>
      <c r="E1874" s="25">
        <v>37621</v>
      </c>
      <c r="F1874" s="24" t="s">
        <v>1868</v>
      </c>
      <c r="G1874" s="23">
        <v>39359043.670536205</v>
      </c>
      <c r="H1874" s="23">
        <v>21725809.373366501</v>
      </c>
      <c r="I1874" s="23">
        <v>44806613.542260915</v>
      </c>
      <c r="J1874" s="23">
        <f t="shared" si="29"/>
        <v>5447569.8717247099</v>
      </c>
    </row>
    <row r="1875" spans="1:10" x14ac:dyDescent="0.2">
      <c r="A1875" s="19">
        <v>1902</v>
      </c>
      <c r="B1875" s="17">
        <v>26</v>
      </c>
      <c r="C1875" s="16">
        <v>8</v>
      </c>
      <c r="D1875" s="16">
        <v>2009</v>
      </c>
      <c r="E1875" s="25">
        <v>40051</v>
      </c>
      <c r="F1875" s="24" t="s">
        <v>1869</v>
      </c>
      <c r="G1875" s="23">
        <v>32988551.386713862</v>
      </c>
      <c r="H1875" s="23">
        <v>8486252.5175644234</v>
      </c>
      <c r="I1875" s="23">
        <v>11450856.278223079</v>
      </c>
      <c r="J1875" s="23">
        <f t="shared" si="29"/>
        <v>-21537695.108490784</v>
      </c>
    </row>
    <row r="1876" spans="1:10" x14ac:dyDescent="0.2">
      <c r="A1876" s="19">
        <v>1903</v>
      </c>
      <c r="B1876" s="17">
        <v>6</v>
      </c>
      <c r="C1876" s="16">
        <v>11</v>
      </c>
      <c r="D1876" s="16">
        <v>1987</v>
      </c>
      <c r="E1876" s="25">
        <v>32087</v>
      </c>
      <c r="F1876" s="24" t="s">
        <v>1870</v>
      </c>
      <c r="G1876" s="23">
        <v>61698882.149046794</v>
      </c>
      <c r="H1876" s="23">
        <v>12552099.303665511</v>
      </c>
      <c r="I1876" s="23">
        <v>55103052.509904675</v>
      </c>
      <c r="J1876" s="23">
        <f t="shared" si="29"/>
        <v>-6595829.6391421184</v>
      </c>
    </row>
    <row r="1877" spans="1:10" x14ac:dyDescent="0.2">
      <c r="A1877" s="19">
        <v>1904</v>
      </c>
      <c r="B1877" s="17">
        <v>9</v>
      </c>
      <c r="C1877" s="16">
        <v>1</v>
      </c>
      <c r="D1877" s="16">
        <v>2009</v>
      </c>
      <c r="E1877" s="25">
        <v>39822</v>
      </c>
      <c r="F1877" s="24" t="s">
        <v>1871</v>
      </c>
      <c r="G1877" s="23">
        <v>33721463.652595632</v>
      </c>
      <c r="H1877" s="23">
        <v>2015766.7699521177</v>
      </c>
      <c r="I1877" s="23">
        <v>2015766.7699521177</v>
      </c>
      <c r="J1877" s="23">
        <f t="shared" si="29"/>
        <v>-31705696.882643513</v>
      </c>
    </row>
    <row r="1878" spans="1:10" x14ac:dyDescent="0.2">
      <c r="A1878" s="19">
        <v>1905</v>
      </c>
      <c r="B1878" s="17">
        <v>24</v>
      </c>
      <c r="C1878" s="16">
        <v>9</v>
      </c>
      <c r="D1878" s="16">
        <v>1999</v>
      </c>
      <c r="E1878" s="25">
        <v>36427</v>
      </c>
      <c r="F1878" s="24" t="s">
        <v>1872</v>
      </c>
      <c r="G1878" s="23">
        <v>41967810.005955927</v>
      </c>
      <c r="H1878" s="23">
        <v>6667425.9756462183</v>
      </c>
      <c r="I1878" s="23">
        <v>6667425.9756462183</v>
      </c>
      <c r="J1878" s="23">
        <f t="shared" si="29"/>
        <v>-35300384.030309707</v>
      </c>
    </row>
    <row r="1879" spans="1:10" x14ac:dyDescent="0.2">
      <c r="A1879" s="19">
        <v>1906</v>
      </c>
      <c r="B1879" s="17">
        <v>4</v>
      </c>
      <c r="C1879" s="16">
        <v>3</v>
      </c>
      <c r="D1879" s="16">
        <v>2005</v>
      </c>
      <c r="E1879" s="25">
        <v>38415</v>
      </c>
      <c r="F1879" s="24" t="s">
        <v>1873</v>
      </c>
      <c r="G1879" s="23">
        <v>36199128.29798241</v>
      </c>
      <c r="H1879" s="23">
        <v>8003349.1049612006</v>
      </c>
      <c r="I1879" s="23">
        <v>19627520.463435076</v>
      </c>
      <c r="J1879" s="23">
        <f t="shared" si="29"/>
        <v>-16571607.834547333</v>
      </c>
    </row>
    <row r="1880" spans="1:10" x14ac:dyDescent="0.2">
      <c r="A1880" s="19">
        <v>1907</v>
      </c>
      <c r="B1880" s="17">
        <v>11</v>
      </c>
      <c r="C1880" s="16">
        <v>11</v>
      </c>
      <c r="D1880" s="16">
        <v>1992</v>
      </c>
      <c r="E1880" s="25">
        <v>33919</v>
      </c>
      <c r="F1880" s="24" t="s">
        <v>1874</v>
      </c>
      <c r="G1880" s="23">
        <v>48412197.183098592</v>
      </c>
      <c r="H1880" s="23">
        <v>375800059.28634506</v>
      </c>
      <c r="I1880" s="23">
        <v>871506378.30042958</v>
      </c>
      <c r="J1880" s="23">
        <f t="shared" si="29"/>
        <v>823094181.11733103</v>
      </c>
    </row>
    <row r="1881" spans="1:10" x14ac:dyDescent="0.2">
      <c r="A1881" s="19">
        <v>1908</v>
      </c>
      <c r="B1881" s="17">
        <v>23</v>
      </c>
      <c r="C1881" s="16">
        <v>5</v>
      </c>
      <c r="D1881" s="16">
        <v>1984</v>
      </c>
      <c r="E1881" s="25">
        <v>30825</v>
      </c>
      <c r="F1881" s="24" t="s">
        <v>1875</v>
      </c>
      <c r="G1881" s="23">
        <v>66484835.589941971</v>
      </c>
      <c r="H1881" s="23">
        <v>427118222.9753288</v>
      </c>
      <c r="I1881" s="23">
        <v>790885251.98886847</v>
      </c>
      <c r="J1881" s="23">
        <f t="shared" si="29"/>
        <v>724400416.3989265</v>
      </c>
    </row>
    <row r="1882" spans="1:10" x14ac:dyDescent="0.2">
      <c r="A1882" s="19">
        <v>1909</v>
      </c>
      <c r="B1882" s="17">
        <v>14</v>
      </c>
      <c r="C1882" s="16">
        <v>8</v>
      </c>
      <c r="D1882" s="16">
        <v>2015</v>
      </c>
      <c r="E1882" s="25">
        <v>42230</v>
      </c>
      <c r="F1882" s="24" t="s">
        <v>1876</v>
      </c>
      <c r="G1882" s="23">
        <v>28846288.121653605</v>
      </c>
      <c r="H1882" s="23">
        <v>165926615.42873749</v>
      </c>
      <c r="I1882" s="23">
        <v>208150571.59082481</v>
      </c>
      <c r="J1882" s="23">
        <f t="shared" si="29"/>
        <v>179304283.4691712</v>
      </c>
    </row>
    <row r="1883" spans="1:10" x14ac:dyDescent="0.2">
      <c r="A1883" s="19">
        <v>1910</v>
      </c>
      <c r="B1883" s="17">
        <v>21</v>
      </c>
      <c r="C1883" s="16">
        <v>7</v>
      </c>
      <c r="D1883" s="16">
        <v>2017</v>
      </c>
      <c r="E1883" s="25">
        <v>42937</v>
      </c>
      <c r="F1883" s="24" t="s">
        <v>1877</v>
      </c>
      <c r="G1883" s="23">
        <v>28083844.664319042</v>
      </c>
      <c r="H1883" s="23">
        <v>115432931.43927759</v>
      </c>
      <c r="I1883" s="23">
        <v>136062476.19937417</v>
      </c>
      <c r="J1883" s="23">
        <f t="shared" si="29"/>
        <v>107978631.53505513</v>
      </c>
    </row>
    <row r="1884" spans="1:10" x14ac:dyDescent="0.2">
      <c r="A1884" s="19">
        <v>1911</v>
      </c>
      <c r="B1884" s="17">
        <v>20</v>
      </c>
      <c r="C1884" s="16">
        <v>11</v>
      </c>
      <c r="D1884" s="16">
        <v>1998</v>
      </c>
      <c r="E1884" s="25">
        <v>36119</v>
      </c>
      <c r="F1884" s="24" t="s">
        <v>1878</v>
      </c>
      <c r="G1884" s="23">
        <v>41917878.048780493</v>
      </c>
      <c r="H1884" s="23">
        <v>150447283.94216466</v>
      </c>
      <c r="I1884" s="23">
        <v>210928793.69826221</v>
      </c>
      <c r="J1884" s="23">
        <f t="shared" si="29"/>
        <v>169010915.64948171</v>
      </c>
    </row>
    <row r="1885" spans="1:10" x14ac:dyDescent="0.2">
      <c r="A1885" s="19">
        <v>1912</v>
      </c>
      <c r="B1885" s="17">
        <v>15</v>
      </c>
      <c r="C1885" s="16">
        <v>7</v>
      </c>
      <c r="D1885" s="16">
        <v>1988</v>
      </c>
      <c r="E1885" s="25">
        <v>32339</v>
      </c>
      <c r="F1885" s="24" t="s">
        <v>1879</v>
      </c>
      <c r="G1885" s="23">
        <v>58012928.270042196</v>
      </c>
      <c r="H1885" s="23">
        <v>168548776.92487764</v>
      </c>
      <c r="I1885" s="23">
        <v>288219303.97108859</v>
      </c>
      <c r="J1885" s="23">
        <f t="shared" si="29"/>
        <v>230206375.70104641</v>
      </c>
    </row>
    <row r="1886" spans="1:10" x14ac:dyDescent="0.2">
      <c r="A1886" s="19">
        <v>1913</v>
      </c>
      <c r="B1886" s="17">
        <v>6</v>
      </c>
      <c r="C1886" s="16">
        <v>4</v>
      </c>
      <c r="D1886" s="16">
        <v>2001</v>
      </c>
      <c r="E1886" s="25">
        <v>36987</v>
      </c>
      <c r="F1886" s="24" t="s">
        <v>1880</v>
      </c>
      <c r="G1886" s="23">
        <v>38861119.276427358</v>
      </c>
      <c r="H1886" s="23">
        <v>102785853.444104</v>
      </c>
      <c r="I1886" s="23">
        <v>145949990.89946297</v>
      </c>
      <c r="J1886" s="23">
        <f t="shared" si="29"/>
        <v>107088871.62303561</v>
      </c>
    </row>
    <row r="1887" spans="1:10" x14ac:dyDescent="0.2">
      <c r="A1887" s="19">
        <v>1914</v>
      </c>
      <c r="B1887" s="17">
        <v>14</v>
      </c>
      <c r="C1887" s="16">
        <v>2</v>
      </c>
      <c r="D1887" s="16">
        <v>2013</v>
      </c>
      <c r="E1887" s="25">
        <v>41319</v>
      </c>
      <c r="F1887" s="24" t="s">
        <v>1881</v>
      </c>
      <c r="G1887" s="23">
        <v>29610416.6846136</v>
      </c>
      <c r="H1887" s="23">
        <v>75505631.93266888</v>
      </c>
      <c r="I1887" s="23">
        <v>99460280.310506284</v>
      </c>
      <c r="J1887" s="23">
        <f t="shared" si="29"/>
        <v>69849863.625892684</v>
      </c>
    </row>
    <row r="1888" spans="1:10" x14ac:dyDescent="0.2">
      <c r="A1888" s="19">
        <v>1915</v>
      </c>
      <c r="B1888" s="17">
        <v>11</v>
      </c>
      <c r="C1888" s="16">
        <v>12</v>
      </c>
      <c r="D1888" s="16">
        <v>2015</v>
      </c>
      <c r="E1888" s="25">
        <v>42349</v>
      </c>
      <c r="F1888" s="24" t="s">
        <v>1882</v>
      </c>
      <c r="G1888" s="23">
        <v>29064716.203361169</v>
      </c>
      <c r="H1888" s="23">
        <v>72931542.215537474</v>
      </c>
      <c r="I1888" s="23">
        <v>138226342.70494875</v>
      </c>
      <c r="J1888" s="23">
        <f t="shared" si="29"/>
        <v>109161626.50158758</v>
      </c>
    </row>
    <row r="1889" spans="1:10" x14ac:dyDescent="0.2">
      <c r="A1889" s="19">
        <v>1916</v>
      </c>
      <c r="B1889" s="17">
        <v>7</v>
      </c>
      <c r="C1889" s="16">
        <v>11</v>
      </c>
      <c r="D1889" s="16">
        <v>2008</v>
      </c>
      <c r="E1889" s="25">
        <v>39759</v>
      </c>
      <c r="F1889" s="24" t="s">
        <v>1883</v>
      </c>
      <c r="G1889" s="23">
        <v>32362160.762622099</v>
      </c>
      <c r="H1889" s="23">
        <v>77785868.756714121</v>
      </c>
      <c r="I1889" s="23">
        <v>109223247.25759208</v>
      </c>
      <c r="J1889" s="23">
        <f t="shared" si="29"/>
        <v>76861086.494969979</v>
      </c>
    </row>
    <row r="1890" spans="1:10" x14ac:dyDescent="0.2">
      <c r="A1890" s="19">
        <v>1917</v>
      </c>
      <c r="B1890" s="17">
        <v>10</v>
      </c>
      <c r="C1890" s="16">
        <v>10</v>
      </c>
      <c r="D1890" s="16">
        <v>2014</v>
      </c>
      <c r="E1890" s="25">
        <v>41922</v>
      </c>
      <c r="F1890" s="24" t="s">
        <v>1884</v>
      </c>
      <c r="G1890" s="23">
        <v>28953565.848049764</v>
      </c>
      <c r="H1890" s="23">
        <v>69234334.352558404</v>
      </c>
      <c r="I1890" s="23">
        <v>104831852.20652984</v>
      </c>
      <c r="J1890" s="23">
        <f t="shared" si="29"/>
        <v>75878286.358480081</v>
      </c>
    </row>
    <row r="1891" spans="1:10" x14ac:dyDescent="0.2">
      <c r="A1891" s="19">
        <v>1918</v>
      </c>
      <c r="B1891" s="17">
        <v>6</v>
      </c>
      <c r="C1891" s="16">
        <v>2</v>
      </c>
      <c r="D1891" s="16">
        <v>2004</v>
      </c>
      <c r="E1891" s="25">
        <v>38023</v>
      </c>
      <c r="F1891" s="24" t="s">
        <v>1885</v>
      </c>
      <c r="G1891" s="23">
        <v>36920150.375939853</v>
      </c>
      <c r="H1891" s="23">
        <v>84887459.802722886</v>
      </c>
      <c r="I1891" s="23">
        <v>85014850.144441471</v>
      </c>
      <c r="J1891" s="23">
        <f t="shared" si="29"/>
        <v>48094699.768501617</v>
      </c>
    </row>
    <row r="1892" spans="1:10" x14ac:dyDescent="0.2">
      <c r="A1892" s="19">
        <v>1920</v>
      </c>
      <c r="B1892" s="17">
        <v>28</v>
      </c>
      <c r="C1892" s="16">
        <v>1</v>
      </c>
      <c r="D1892" s="16">
        <v>2013</v>
      </c>
      <c r="E1892" s="25">
        <v>41302</v>
      </c>
      <c r="F1892" s="24" t="s">
        <v>1886</v>
      </c>
      <c r="G1892" s="23">
        <v>29852926.871634532</v>
      </c>
      <c r="H1892" s="23">
        <v>68143748.33972989</v>
      </c>
      <c r="I1892" s="23">
        <v>120386370.36509033</v>
      </c>
      <c r="J1892" s="23">
        <f t="shared" si="29"/>
        <v>90533443.493455797</v>
      </c>
    </row>
    <row r="1893" spans="1:10" x14ac:dyDescent="0.2">
      <c r="A1893" s="19">
        <v>1921</v>
      </c>
      <c r="B1893" s="17">
        <v>26</v>
      </c>
      <c r="C1893" s="16">
        <v>1</v>
      </c>
      <c r="D1893" s="16">
        <v>2001</v>
      </c>
      <c r="E1893" s="25">
        <v>36917</v>
      </c>
      <c r="F1893" s="24" t="s">
        <v>1887</v>
      </c>
      <c r="G1893" s="23">
        <v>39260605.368360937</v>
      </c>
      <c r="H1893" s="23">
        <v>84691934.690256998</v>
      </c>
      <c r="I1893" s="23">
        <v>132824978.36408339</v>
      </c>
      <c r="J1893" s="23">
        <f t="shared" si="29"/>
        <v>93564372.995722458</v>
      </c>
    </row>
    <row r="1894" spans="1:10" x14ac:dyDescent="0.2">
      <c r="A1894" s="19">
        <v>1922</v>
      </c>
      <c r="B1894" s="17">
        <v>19</v>
      </c>
      <c r="C1894" s="16">
        <v>3</v>
      </c>
      <c r="D1894" s="16">
        <v>2004</v>
      </c>
      <c r="E1894" s="25">
        <v>38065</v>
      </c>
      <c r="F1894" s="24" t="s">
        <v>5438</v>
      </c>
      <c r="G1894" s="23">
        <v>36683735.32550694</v>
      </c>
      <c r="H1894" s="23">
        <v>77285771.782470658</v>
      </c>
      <c r="I1894" s="23">
        <v>135537067.32724121</v>
      </c>
      <c r="J1894" s="23">
        <f t="shared" si="29"/>
        <v>98853332.001734272</v>
      </c>
    </row>
    <row r="1895" spans="1:10" x14ac:dyDescent="0.2">
      <c r="A1895" s="19">
        <v>1923</v>
      </c>
      <c r="B1895" s="17">
        <v>26</v>
      </c>
      <c r="C1895" s="16">
        <v>6</v>
      </c>
      <c r="D1895" s="16">
        <v>1981</v>
      </c>
      <c r="E1895" s="25">
        <v>29763</v>
      </c>
      <c r="F1895" s="24" t="s">
        <v>1889</v>
      </c>
      <c r="G1895" s="23">
        <v>75877836.644591615</v>
      </c>
      <c r="H1895" s="23">
        <v>148503766.00441501</v>
      </c>
      <c r="I1895" s="23">
        <v>529247910.59602648</v>
      </c>
      <c r="J1895" s="23">
        <f t="shared" si="29"/>
        <v>453370073.95143485</v>
      </c>
    </row>
    <row r="1896" spans="1:10" x14ac:dyDescent="0.2">
      <c r="A1896" s="19">
        <v>1924</v>
      </c>
      <c r="B1896" s="17">
        <v>14</v>
      </c>
      <c r="C1896" s="16">
        <v>12</v>
      </c>
      <c r="D1896" s="16">
        <v>2001</v>
      </c>
      <c r="E1896" s="25">
        <v>37239</v>
      </c>
      <c r="F1896" s="24" t="s">
        <v>1890</v>
      </c>
      <c r="G1896" s="23">
        <v>38905104.697226942</v>
      </c>
      <c r="H1896" s="23">
        <v>72743703.209303901</v>
      </c>
      <c r="I1896" s="23">
        <v>99250918.192665532</v>
      </c>
      <c r="J1896" s="23">
        <f t="shared" si="29"/>
        <v>60345813.495438591</v>
      </c>
    </row>
    <row r="1897" spans="1:10" x14ac:dyDescent="0.2">
      <c r="A1897" s="19">
        <v>1925</v>
      </c>
      <c r="B1897" s="17">
        <v>25</v>
      </c>
      <c r="C1897" s="16">
        <v>4</v>
      </c>
      <c r="D1897" s="16">
        <v>2003</v>
      </c>
      <c r="E1897" s="25">
        <v>37736</v>
      </c>
      <c r="F1897" s="24" t="s">
        <v>1891</v>
      </c>
      <c r="G1897" s="23">
        <v>37402241.566920564</v>
      </c>
      <c r="H1897" s="23">
        <v>69636647.475603923</v>
      </c>
      <c r="I1897" s="23">
        <v>109780498.72947225</v>
      </c>
      <c r="J1897" s="23">
        <f t="shared" si="29"/>
        <v>72378257.162551686</v>
      </c>
    </row>
    <row r="1898" spans="1:10" x14ac:dyDescent="0.2">
      <c r="A1898" s="19">
        <v>1926</v>
      </c>
      <c r="B1898" s="17">
        <v>5</v>
      </c>
      <c r="C1898" s="16">
        <v>10</v>
      </c>
      <c r="D1898" s="16">
        <v>2001</v>
      </c>
      <c r="E1898" s="25">
        <v>37169</v>
      </c>
      <c r="F1898" s="24" t="s">
        <v>1892</v>
      </c>
      <c r="G1898" s="23">
        <v>38686167.698368043</v>
      </c>
      <c r="H1898" s="23">
        <v>69435191.085481152</v>
      </c>
      <c r="I1898" s="23">
        <v>107046418.01993811</v>
      </c>
      <c r="J1898" s="23">
        <f t="shared" si="29"/>
        <v>68360250.321570069</v>
      </c>
    </row>
    <row r="1899" spans="1:10" x14ac:dyDescent="0.2">
      <c r="A1899" s="19">
        <v>1927</v>
      </c>
      <c r="B1899" s="17">
        <v>16</v>
      </c>
      <c r="C1899" s="16">
        <v>4</v>
      </c>
      <c r="D1899" s="16">
        <v>2010</v>
      </c>
      <c r="E1899" s="25">
        <v>40284</v>
      </c>
      <c r="F1899" s="24" t="s">
        <v>1893</v>
      </c>
      <c r="G1899" s="23">
        <v>31533248.627350248</v>
      </c>
      <c r="H1899" s="23">
        <v>54137298.190703139</v>
      </c>
      <c r="I1899" s="23">
        <v>109838339.19033618</v>
      </c>
      <c r="J1899" s="23">
        <f t="shared" si="29"/>
        <v>78305090.562985927</v>
      </c>
    </row>
    <row r="1900" spans="1:10" x14ac:dyDescent="0.2">
      <c r="A1900" s="19">
        <v>1928</v>
      </c>
      <c r="B1900" s="17">
        <v>28</v>
      </c>
      <c r="C1900" s="16">
        <v>9</v>
      </c>
      <c r="D1900" s="16">
        <v>2001</v>
      </c>
      <c r="E1900" s="25">
        <v>37162</v>
      </c>
      <c r="F1900" s="24" t="s">
        <v>1894</v>
      </c>
      <c r="G1900" s="23">
        <v>38555984.296130121</v>
      </c>
      <c r="H1900" s="23">
        <v>62202162.915030845</v>
      </c>
      <c r="I1900" s="23">
        <v>83695376.747835115</v>
      </c>
      <c r="J1900" s="23">
        <f t="shared" si="29"/>
        <v>45139392.451704994</v>
      </c>
    </row>
    <row r="1901" spans="1:10" x14ac:dyDescent="0.2">
      <c r="A1901" s="19">
        <v>1929</v>
      </c>
      <c r="B1901" s="17">
        <v>16</v>
      </c>
      <c r="C1901" s="16">
        <v>9</v>
      </c>
      <c r="D1901" s="16">
        <v>1994</v>
      </c>
      <c r="E1901" s="25">
        <v>34593</v>
      </c>
      <c r="F1901" s="24" t="s">
        <v>1895</v>
      </c>
      <c r="G1901" s="23">
        <v>46014270.414993301</v>
      </c>
      <c r="H1901" s="23">
        <v>73710885.900528774</v>
      </c>
      <c r="I1901" s="23">
        <v>167711466.89115795</v>
      </c>
      <c r="J1901" s="23">
        <f t="shared" si="29"/>
        <v>121697196.47616465</v>
      </c>
    </row>
    <row r="1902" spans="1:10" x14ac:dyDescent="0.2">
      <c r="A1902" s="19">
        <v>1930</v>
      </c>
      <c r="B1902" s="17">
        <v>27</v>
      </c>
      <c r="C1902" s="16">
        <v>7</v>
      </c>
      <c r="D1902" s="16">
        <v>2007</v>
      </c>
      <c r="E1902" s="25">
        <v>39290</v>
      </c>
      <c r="F1902" s="24" t="s">
        <v>1896</v>
      </c>
      <c r="G1902" s="23">
        <v>33003192.526128307</v>
      </c>
      <c r="H1902" s="23">
        <v>50810747.512474857</v>
      </c>
      <c r="I1902" s="23">
        <v>108373002.91006678</v>
      </c>
      <c r="J1902" s="23">
        <f t="shared" si="29"/>
        <v>75369810.383938476</v>
      </c>
    </row>
    <row r="1903" spans="1:10" x14ac:dyDescent="0.2">
      <c r="A1903" s="19">
        <v>1931</v>
      </c>
      <c r="B1903" s="17">
        <v>16</v>
      </c>
      <c r="C1903" s="16">
        <v>7</v>
      </c>
      <c r="D1903" s="16">
        <v>1993</v>
      </c>
      <c r="E1903" s="25">
        <v>34166</v>
      </c>
      <c r="F1903" s="24" t="s">
        <v>1897</v>
      </c>
      <c r="G1903" s="23">
        <v>47607562.326869808</v>
      </c>
      <c r="H1903" s="23">
        <v>66923465.303524934</v>
      </c>
      <c r="I1903" s="23">
        <v>66923465.303524934</v>
      </c>
      <c r="J1903" s="23">
        <f t="shared" si="29"/>
        <v>19315902.976655126</v>
      </c>
    </row>
    <row r="1904" spans="1:10" x14ac:dyDescent="0.2">
      <c r="A1904" s="19">
        <v>1932</v>
      </c>
      <c r="B1904" s="17">
        <v>11</v>
      </c>
      <c r="C1904" s="16">
        <v>11</v>
      </c>
      <c r="D1904" s="16">
        <v>2005</v>
      </c>
      <c r="E1904" s="25">
        <v>38667</v>
      </c>
      <c r="F1904" s="24" t="s">
        <v>1898</v>
      </c>
      <c r="G1904" s="23">
        <v>34790141.70040486</v>
      </c>
      <c r="H1904" s="23">
        <v>47678226.728633605</v>
      </c>
      <c r="I1904" s="23">
        <v>157238527.13073379</v>
      </c>
      <c r="J1904" s="23">
        <f t="shared" si="29"/>
        <v>122448385.43032894</v>
      </c>
    </row>
    <row r="1905" spans="1:10" x14ac:dyDescent="0.2">
      <c r="A1905" s="19">
        <v>1933</v>
      </c>
      <c r="B1905" s="17">
        <v>12</v>
      </c>
      <c r="C1905" s="16">
        <v>8</v>
      </c>
      <c r="D1905" s="16">
        <v>2011</v>
      </c>
      <c r="E1905" s="25">
        <v>40767</v>
      </c>
      <c r="F1905" s="24" t="s">
        <v>1899</v>
      </c>
      <c r="G1905" s="23">
        <v>30345105.828864027</v>
      </c>
      <c r="H1905" s="23">
        <v>40157330.184095882</v>
      </c>
      <c r="I1905" s="23">
        <v>44397833.302893475</v>
      </c>
      <c r="J1905" s="23">
        <f t="shared" si="29"/>
        <v>14052727.474029448</v>
      </c>
    </row>
    <row r="1906" spans="1:10" x14ac:dyDescent="0.2">
      <c r="A1906" s="19">
        <v>1934</v>
      </c>
      <c r="B1906" s="17">
        <v>22</v>
      </c>
      <c r="C1906" s="16">
        <v>12</v>
      </c>
      <c r="D1906" s="16">
        <v>2000</v>
      </c>
      <c r="E1906" s="25">
        <v>36882</v>
      </c>
      <c r="F1906" s="24" t="s">
        <v>1900</v>
      </c>
      <c r="G1906" s="23">
        <v>39508804.597701155</v>
      </c>
      <c r="H1906" s="23">
        <v>46564480.233695403</v>
      </c>
      <c r="I1906" s="23">
        <v>46564480.233695403</v>
      </c>
      <c r="J1906" s="23">
        <f t="shared" si="29"/>
        <v>7055675.6359942481</v>
      </c>
    </row>
    <row r="1907" spans="1:10" x14ac:dyDescent="0.2">
      <c r="A1907" s="19">
        <v>1935</v>
      </c>
      <c r="B1907" s="17">
        <v>25</v>
      </c>
      <c r="C1907" s="16">
        <v>6</v>
      </c>
      <c r="D1907" s="16">
        <v>1982</v>
      </c>
      <c r="E1907" s="25">
        <v>30127</v>
      </c>
      <c r="F1907" s="24" t="s">
        <v>1901</v>
      </c>
      <c r="G1907" s="23">
        <v>70871463.917525783</v>
      </c>
      <c r="H1907" s="23">
        <v>82657206.126103103</v>
      </c>
      <c r="I1907" s="23">
        <v>83880472.904556707</v>
      </c>
      <c r="J1907" s="23">
        <f t="shared" si="29"/>
        <v>13009008.987030923</v>
      </c>
    </row>
    <row r="1908" spans="1:10" x14ac:dyDescent="0.2">
      <c r="A1908" s="19">
        <v>1936</v>
      </c>
      <c r="B1908" s="17">
        <v>7</v>
      </c>
      <c r="C1908" s="16">
        <v>4</v>
      </c>
      <c r="D1908" s="16">
        <v>1995</v>
      </c>
      <c r="E1908" s="25">
        <v>34796</v>
      </c>
      <c r="F1908" s="24" t="s">
        <v>1902</v>
      </c>
      <c r="G1908" s="23">
        <v>45256958.525345623</v>
      </c>
      <c r="H1908" s="23">
        <v>50737231.926616192</v>
      </c>
      <c r="I1908" s="23">
        <v>50737231.926616192</v>
      </c>
      <c r="J1908" s="23">
        <f t="shared" si="29"/>
        <v>5480273.4012705684</v>
      </c>
    </row>
    <row r="1909" spans="1:10" x14ac:dyDescent="0.2">
      <c r="A1909" s="19">
        <v>1937</v>
      </c>
      <c r="B1909" s="17">
        <v>21</v>
      </c>
      <c r="C1909" s="16">
        <v>2</v>
      </c>
      <c r="D1909" s="16">
        <v>2014</v>
      </c>
      <c r="E1909" s="25">
        <v>41691</v>
      </c>
      <c r="F1909" s="24" t="s">
        <v>1903</v>
      </c>
      <c r="G1909" s="23">
        <v>29280614.700508133</v>
      </c>
      <c r="H1909" s="23">
        <v>32102010.028413713</v>
      </c>
      <c r="I1909" s="23">
        <v>40741779.309654526</v>
      </c>
      <c r="J1909" s="23">
        <f t="shared" si="29"/>
        <v>11461164.609146394</v>
      </c>
    </row>
    <row r="1910" spans="1:10" x14ac:dyDescent="0.2">
      <c r="A1910" s="19">
        <v>1938</v>
      </c>
      <c r="B1910" s="17">
        <v>16</v>
      </c>
      <c r="C1910" s="16">
        <v>8</v>
      </c>
      <c r="D1910" s="16">
        <v>2013</v>
      </c>
      <c r="E1910" s="25">
        <v>41502</v>
      </c>
      <c r="F1910" s="24" t="s">
        <v>1904</v>
      </c>
      <c r="G1910" s="23">
        <v>29393792.463559907</v>
      </c>
      <c r="H1910" s="23">
        <v>30229400.245492291</v>
      </c>
      <c r="I1910" s="23">
        <v>66272408.692479387</v>
      </c>
      <c r="J1910" s="23">
        <f t="shared" si="29"/>
        <v>36878616.228919476</v>
      </c>
    </row>
    <row r="1911" spans="1:10" x14ac:dyDescent="0.2">
      <c r="A1911" s="19">
        <v>1939</v>
      </c>
      <c r="B1911" s="17">
        <v>12</v>
      </c>
      <c r="C1911" s="16">
        <v>10</v>
      </c>
      <c r="D1911" s="16">
        <v>2007</v>
      </c>
      <c r="E1911" s="25">
        <v>39367</v>
      </c>
      <c r="F1911" s="24" t="s">
        <v>1905</v>
      </c>
      <c r="G1911" s="23">
        <v>32902573.036719382</v>
      </c>
      <c r="H1911" s="23">
        <v>33564360.114585333</v>
      </c>
      <c r="I1911" s="23">
        <v>64991814.444533259</v>
      </c>
      <c r="J1911" s="23">
        <f t="shared" si="29"/>
        <v>32089241.407813877</v>
      </c>
    </row>
    <row r="1912" spans="1:10" x14ac:dyDescent="0.2">
      <c r="A1912" s="19">
        <v>1940</v>
      </c>
      <c r="B1912" s="17">
        <v>19</v>
      </c>
      <c r="C1912" s="16">
        <v>9</v>
      </c>
      <c r="D1912" s="16">
        <v>2014</v>
      </c>
      <c r="E1912" s="25">
        <v>41901</v>
      </c>
      <c r="F1912" s="24" t="s">
        <v>1906</v>
      </c>
      <c r="G1912" s="23">
        <v>28880826.446975391</v>
      </c>
      <c r="H1912" s="23">
        <v>26836151.608466964</v>
      </c>
      <c r="I1912" s="23">
        <v>64062404.357638285</v>
      </c>
      <c r="J1912" s="23">
        <f t="shared" si="29"/>
        <v>35181577.910662889</v>
      </c>
    </row>
    <row r="1913" spans="1:10" x14ac:dyDescent="0.2">
      <c r="A1913" s="19">
        <v>1941</v>
      </c>
      <c r="B1913" s="17">
        <v>15</v>
      </c>
      <c r="C1913" s="16">
        <v>1</v>
      </c>
      <c r="D1913" s="16">
        <v>2010</v>
      </c>
      <c r="E1913" s="25">
        <v>40193</v>
      </c>
      <c r="F1913" s="24" t="s">
        <v>1907</v>
      </c>
      <c r="G1913" s="23">
        <v>31725631.902236868</v>
      </c>
      <c r="H1913" s="23">
        <v>27541367.770166185</v>
      </c>
      <c r="I1913" s="23">
        <v>52973712.974483937</v>
      </c>
      <c r="J1913" s="23">
        <f t="shared" si="29"/>
        <v>21248081.072247069</v>
      </c>
    </row>
    <row r="1914" spans="1:10" x14ac:dyDescent="0.2">
      <c r="A1914" s="19">
        <v>1942</v>
      </c>
      <c r="B1914" s="17">
        <v>25</v>
      </c>
      <c r="C1914" s="16">
        <v>4</v>
      </c>
      <c r="D1914" s="16">
        <v>2014</v>
      </c>
      <c r="E1914" s="25">
        <v>41754</v>
      </c>
      <c r="F1914" s="24" t="s">
        <v>1908</v>
      </c>
      <c r="G1914" s="23">
        <v>28997654.720928665</v>
      </c>
      <c r="H1914" s="23">
        <v>21123578.740850881</v>
      </c>
      <c r="I1914" s="23">
        <v>76037260.812141463</v>
      </c>
      <c r="J1914" s="23">
        <f t="shared" si="29"/>
        <v>47039606.091212794</v>
      </c>
    </row>
    <row r="1915" spans="1:10" x14ac:dyDescent="0.2">
      <c r="A1915" s="19">
        <v>1943</v>
      </c>
      <c r="B1915" s="17">
        <v>12</v>
      </c>
      <c r="C1915" s="16">
        <v>5</v>
      </c>
      <c r="D1915" s="16">
        <v>2006</v>
      </c>
      <c r="E1915" s="25">
        <v>38849</v>
      </c>
      <c r="F1915" s="24" t="s">
        <v>1909</v>
      </c>
      <c r="G1915" s="23">
        <v>33948306.172839507</v>
      </c>
      <c r="H1915" s="23">
        <v>21007514.96962963</v>
      </c>
      <c r="I1915" s="23">
        <v>46266576.373802468</v>
      </c>
      <c r="J1915" s="23">
        <f t="shared" si="29"/>
        <v>12318270.200962961</v>
      </c>
    </row>
    <row r="1916" spans="1:10" x14ac:dyDescent="0.2">
      <c r="A1916" s="19">
        <v>1944</v>
      </c>
      <c r="B1916" s="17">
        <v>13</v>
      </c>
      <c r="C1916" s="16">
        <v>10</v>
      </c>
      <c r="D1916" s="16">
        <v>2000</v>
      </c>
      <c r="E1916" s="25">
        <v>36812</v>
      </c>
      <c r="F1916" s="24" t="s">
        <v>1910</v>
      </c>
      <c r="G1916" s="23">
        <v>39508804.597701155</v>
      </c>
      <c r="H1916" s="23">
        <v>23676548.569448277</v>
      </c>
      <c r="I1916" s="23">
        <v>44193833.431419544</v>
      </c>
      <c r="J1916" s="23">
        <f t="shared" si="29"/>
        <v>4685028.8337183893</v>
      </c>
    </row>
    <row r="1917" spans="1:10" x14ac:dyDescent="0.2">
      <c r="A1917" s="19">
        <v>1945</v>
      </c>
      <c r="B1917" s="17">
        <v>21</v>
      </c>
      <c r="C1917" s="16">
        <v>8</v>
      </c>
      <c r="D1917" s="16">
        <v>2015</v>
      </c>
      <c r="E1917" s="25">
        <v>42237</v>
      </c>
      <c r="F1917" s="24" t="s">
        <v>1911</v>
      </c>
      <c r="G1917" s="23">
        <v>28846288.121653605</v>
      </c>
      <c r="H1917" s="23">
        <v>14876427.420798438</v>
      </c>
      <c r="I1917" s="23">
        <v>31210731.820121188</v>
      </c>
      <c r="J1917" s="23">
        <f t="shared" si="29"/>
        <v>2364443.6984675825</v>
      </c>
    </row>
    <row r="1918" spans="1:10" x14ac:dyDescent="0.2">
      <c r="A1918" s="19">
        <v>1946</v>
      </c>
      <c r="B1918" s="17">
        <v>18</v>
      </c>
      <c r="C1918" s="16">
        <v>4</v>
      </c>
      <c r="D1918" s="16">
        <v>2003</v>
      </c>
      <c r="E1918" s="25">
        <v>37729</v>
      </c>
      <c r="F1918" s="24" t="s">
        <v>1912</v>
      </c>
      <c r="G1918" s="23">
        <v>37402241.566920564</v>
      </c>
      <c r="H1918" s="23">
        <v>15614170.85694777</v>
      </c>
      <c r="I1918" s="23">
        <v>52276288.852976061</v>
      </c>
      <c r="J1918" s="23">
        <f t="shared" si="29"/>
        <v>14874047.286055498</v>
      </c>
    </row>
    <row r="1919" spans="1:10" x14ac:dyDescent="0.2">
      <c r="A1919" s="19">
        <v>1947</v>
      </c>
      <c r="B1919" s="17">
        <v>5</v>
      </c>
      <c r="C1919" s="16">
        <v>2</v>
      </c>
      <c r="D1919" s="16">
        <v>2016</v>
      </c>
      <c r="E1919" s="25">
        <v>42405</v>
      </c>
      <c r="F1919" s="24" t="s">
        <v>1913</v>
      </c>
      <c r="G1919" s="23">
        <v>28992885.188793436</v>
      </c>
      <c r="H1919" s="23">
        <v>11294065.560134284</v>
      </c>
      <c r="I1919" s="23">
        <v>16889737.961819571</v>
      </c>
      <c r="J1919" s="23">
        <f t="shared" si="29"/>
        <v>-12103147.226973865</v>
      </c>
    </row>
    <row r="1920" spans="1:10" x14ac:dyDescent="0.2">
      <c r="A1920" s="19">
        <v>1948</v>
      </c>
      <c r="B1920" s="17">
        <v>1</v>
      </c>
      <c r="C1920" s="16">
        <v>10</v>
      </c>
      <c r="D1920" s="16">
        <v>1999</v>
      </c>
      <c r="E1920" s="25">
        <v>36434</v>
      </c>
      <c r="F1920" s="24" t="s">
        <v>1914</v>
      </c>
      <c r="G1920" s="23">
        <v>40871177.170035675</v>
      </c>
      <c r="H1920" s="23">
        <v>12978967.820077291</v>
      </c>
      <c r="I1920" s="23">
        <v>12978967.820077291</v>
      </c>
      <c r="J1920" s="23">
        <f t="shared" si="29"/>
        <v>-27892209.349958383</v>
      </c>
    </row>
    <row r="1921" spans="1:10" x14ac:dyDescent="0.2">
      <c r="A1921" s="19">
        <v>1949</v>
      </c>
      <c r="B1921" s="17">
        <v>24</v>
      </c>
      <c r="C1921" s="16">
        <v>8</v>
      </c>
      <c r="D1921" s="16">
        <v>2001</v>
      </c>
      <c r="E1921" s="25">
        <v>37127</v>
      </c>
      <c r="F1921" s="24" t="s">
        <v>1915</v>
      </c>
      <c r="G1921" s="23">
        <v>38729757.746478871</v>
      </c>
      <c r="H1921" s="23">
        <v>11666787.622078873</v>
      </c>
      <c r="I1921" s="23">
        <v>11666787.622078873</v>
      </c>
      <c r="J1921" s="23">
        <f t="shared" si="29"/>
        <v>-27062970.124399997</v>
      </c>
    </row>
    <row r="1922" spans="1:10" x14ac:dyDescent="0.2">
      <c r="A1922" s="19">
        <v>1950</v>
      </c>
      <c r="B1922" s="17">
        <v>11</v>
      </c>
      <c r="C1922" s="16">
        <v>7</v>
      </c>
      <c r="D1922" s="16">
        <v>1997</v>
      </c>
      <c r="E1922" s="25">
        <v>35622</v>
      </c>
      <c r="F1922" s="24" t="s">
        <v>1916</v>
      </c>
      <c r="G1922" s="23">
        <v>42831975.077881619</v>
      </c>
      <c r="H1922" s="23">
        <v>12490435.70434268</v>
      </c>
      <c r="I1922" s="23">
        <v>12490435.70434268</v>
      </c>
      <c r="J1922" s="23">
        <f t="shared" si="29"/>
        <v>-30341539.373538941</v>
      </c>
    </row>
    <row r="1923" spans="1:10" x14ac:dyDescent="0.2">
      <c r="A1923" s="19">
        <v>1951</v>
      </c>
      <c r="B1923" s="17">
        <v>30</v>
      </c>
      <c r="C1923" s="16">
        <v>10</v>
      </c>
      <c r="D1923" s="16">
        <v>2015</v>
      </c>
      <c r="E1923" s="25">
        <v>42307</v>
      </c>
      <c r="F1923" s="24" t="s">
        <v>1917</v>
      </c>
      <c r="G1923" s="23">
        <v>28904262.565275528</v>
      </c>
      <c r="H1923" s="23">
        <v>7228399.6605210276</v>
      </c>
      <c r="I1923" s="23">
        <v>8869925.3786526974</v>
      </c>
      <c r="J1923" s="23">
        <f t="shared" ref="J1923:J1986" si="30">I1923-G1923</f>
        <v>-20034337.186622828</v>
      </c>
    </row>
    <row r="1924" spans="1:10" x14ac:dyDescent="0.2">
      <c r="A1924" s="19">
        <v>1952</v>
      </c>
      <c r="B1924" s="17">
        <v>25</v>
      </c>
      <c r="C1924" s="16">
        <v>12</v>
      </c>
      <c r="D1924" s="16">
        <v>1997</v>
      </c>
      <c r="E1924" s="25">
        <v>35789</v>
      </c>
      <c r="F1924" s="24" t="s">
        <v>1918</v>
      </c>
      <c r="G1924" s="23">
        <v>42619541.227526344</v>
      </c>
      <c r="H1924" s="23">
        <v>8655867.4779045247</v>
      </c>
      <c r="I1924" s="23">
        <v>8655867.4779045247</v>
      </c>
      <c r="J1924" s="23">
        <f t="shared" si="30"/>
        <v>-33963673.749621823</v>
      </c>
    </row>
    <row r="1925" spans="1:10" x14ac:dyDescent="0.2">
      <c r="A1925" s="19">
        <v>1953</v>
      </c>
      <c r="B1925" s="17">
        <v>3</v>
      </c>
      <c r="C1925" s="16">
        <v>10</v>
      </c>
      <c r="D1925" s="16">
        <v>2008</v>
      </c>
      <c r="E1925" s="25">
        <v>39724</v>
      </c>
      <c r="F1925" s="24" t="s">
        <v>1919</v>
      </c>
      <c r="G1925" s="23">
        <v>31742331.684928406</v>
      </c>
      <c r="H1925" s="23">
        <v>3146564.0581559106</v>
      </c>
      <c r="I1925" s="23">
        <v>13639501.941225361</v>
      </c>
      <c r="J1925" s="23">
        <f t="shared" si="30"/>
        <v>-18102829.743703045</v>
      </c>
    </row>
    <row r="1926" spans="1:10" x14ac:dyDescent="0.2">
      <c r="A1926" s="19">
        <v>1954</v>
      </c>
      <c r="B1926" s="17">
        <v>31</v>
      </c>
      <c r="C1926" s="16">
        <v>12</v>
      </c>
      <c r="D1926" s="16">
        <v>2007</v>
      </c>
      <c r="E1926" s="25">
        <v>39447</v>
      </c>
      <c r="F1926" s="24" t="s">
        <v>1920</v>
      </c>
      <c r="G1926" s="23">
        <v>32730255.765678264</v>
      </c>
      <c r="H1926" s="23">
        <v>0</v>
      </c>
      <c r="I1926" s="23">
        <v>26722473.540550191</v>
      </c>
      <c r="J1926" s="23">
        <f t="shared" si="30"/>
        <v>-6007782.2251280732</v>
      </c>
    </row>
    <row r="1927" spans="1:10" x14ac:dyDescent="0.2">
      <c r="A1927" s="19">
        <v>1955</v>
      </c>
      <c r="B1927" s="17">
        <v>1</v>
      </c>
      <c r="C1927" s="16">
        <v>6</v>
      </c>
      <c r="D1927" s="16">
        <v>2007</v>
      </c>
      <c r="E1927" s="25">
        <v>39234</v>
      </c>
      <c r="F1927" s="24" t="s">
        <v>1921</v>
      </c>
      <c r="G1927" s="23">
        <v>32405604.457840577</v>
      </c>
      <c r="H1927" s="23">
        <v>175298724.18328118</v>
      </c>
      <c r="I1927" s="23">
        <v>258379844.05759484</v>
      </c>
      <c r="J1927" s="23">
        <f t="shared" si="30"/>
        <v>225974239.59975427</v>
      </c>
    </row>
    <row r="1928" spans="1:10" x14ac:dyDescent="0.2">
      <c r="A1928" s="19">
        <v>1956</v>
      </c>
      <c r="B1928" s="17">
        <v>10</v>
      </c>
      <c r="C1928" s="16">
        <v>6</v>
      </c>
      <c r="D1928" s="16">
        <v>1983</v>
      </c>
      <c r="E1928" s="25">
        <v>30477</v>
      </c>
      <c r="F1928" s="24" t="s">
        <v>1922</v>
      </c>
      <c r="G1928" s="23">
        <v>67857010.05025126</v>
      </c>
      <c r="H1928" s="23">
        <v>167545126.63316584</v>
      </c>
      <c r="I1928" s="23">
        <v>462661432.16080403</v>
      </c>
      <c r="J1928" s="23">
        <f t="shared" si="30"/>
        <v>394804422.11055279</v>
      </c>
    </row>
    <row r="1929" spans="1:10" x14ac:dyDescent="0.2">
      <c r="A1929" s="19">
        <v>1957</v>
      </c>
      <c r="B1929" s="17">
        <v>26</v>
      </c>
      <c r="C1929" s="16">
        <v>6</v>
      </c>
      <c r="D1929" s="16">
        <v>2009</v>
      </c>
      <c r="E1929" s="25">
        <v>39990</v>
      </c>
      <c r="F1929" s="24" t="s">
        <v>1923</v>
      </c>
      <c r="G1929" s="23">
        <v>31302696.425011475</v>
      </c>
      <c r="H1929" s="23">
        <v>56003631.408390634</v>
      </c>
      <c r="I1929" s="23">
        <v>110040932.14911008</v>
      </c>
      <c r="J1929" s="23">
        <f t="shared" si="30"/>
        <v>78738235.724098608</v>
      </c>
    </row>
    <row r="1930" spans="1:10" x14ac:dyDescent="0.2">
      <c r="A1930" s="19">
        <v>1958</v>
      </c>
      <c r="B1930" s="17">
        <v>8</v>
      </c>
      <c r="C1930" s="16">
        <v>2</v>
      </c>
      <c r="D1930" s="16">
        <v>2008</v>
      </c>
      <c r="E1930" s="25">
        <v>39486</v>
      </c>
      <c r="F1930" s="24" t="s">
        <v>1924</v>
      </c>
      <c r="G1930" s="23">
        <v>31894169.859182872</v>
      </c>
      <c r="H1930" s="23">
        <v>49217362.961094603</v>
      </c>
      <c r="I1930" s="23">
        <v>50575602.279777795</v>
      </c>
      <c r="J1930" s="23">
        <f t="shared" si="30"/>
        <v>18681432.420594923</v>
      </c>
    </row>
    <row r="1931" spans="1:10" x14ac:dyDescent="0.2">
      <c r="A1931" s="19">
        <v>1959</v>
      </c>
      <c r="B1931" s="17">
        <v>13</v>
      </c>
      <c r="C1931" s="16">
        <v>1</v>
      </c>
      <c r="D1931" s="16">
        <v>2012</v>
      </c>
      <c r="E1931" s="25">
        <v>40921</v>
      </c>
      <c r="F1931" s="24" t="s">
        <v>1925</v>
      </c>
      <c r="G1931" s="23">
        <v>29787450.643019434</v>
      </c>
      <c r="H1931" s="23">
        <v>33505046.882610902</v>
      </c>
      <c r="I1931" s="23">
        <v>33749630.015070699</v>
      </c>
      <c r="J1931" s="23">
        <f t="shared" si="30"/>
        <v>3962179.3720512651</v>
      </c>
    </row>
    <row r="1932" spans="1:10" x14ac:dyDescent="0.2">
      <c r="A1932" s="19">
        <v>1960</v>
      </c>
      <c r="B1932" s="17">
        <v>14</v>
      </c>
      <c r="C1932" s="16">
        <v>12</v>
      </c>
      <c r="D1932" s="16">
        <v>1984</v>
      </c>
      <c r="E1932" s="25">
        <v>31030</v>
      </c>
      <c r="F1932" s="24" t="s">
        <v>1926</v>
      </c>
      <c r="G1932" s="23">
        <v>64119396.961063638</v>
      </c>
      <c r="H1932" s="23">
        <v>63391124.187151007</v>
      </c>
      <c r="I1932" s="23">
        <v>63391124.187151007</v>
      </c>
      <c r="J1932" s="23">
        <f t="shared" si="30"/>
        <v>-728272.77391263098</v>
      </c>
    </row>
    <row r="1933" spans="1:10" x14ac:dyDescent="0.2">
      <c r="A1933" s="19">
        <v>1961</v>
      </c>
      <c r="B1933" s="17">
        <v>25</v>
      </c>
      <c r="C1933" s="16">
        <v>12</v>
      </c>
      <c r="D1933" s="16">
        <v>2006</v>
      </c>
      <c r="E1933" s="25">
        <v>39076</v>
      </c>
      <c r="F1933" s="24" t="s">
        <v>1927</v>
      </c>
      <c r="G1933" s="23">
        <v>33457742.814667989</v>
      </c>
      <c r="H1933" s="23">
        <v>21303600.898126859</v>
      </c>
      <c r="I1933" s="23">
        <v>61535980.625911795</v>
      </c>
      <c r="J1933" s="23">
        <f t="shared" si="30"/>
        <v>28078237.811243806</v>
      </c>
    </row>
    <row r="1934" spans="1:10" x14ac:dyDescent="0.2">
      <c r="A1934" s="19">
        <v>1962</v>
      </c>
      <c r="B1934" s="17">
        <v>19</v>
      </c>
      <c r="C1934" s="16">
        <v>10</v>
      </c>
      <c r="D1934" s="16">
        <v>2007</v>
      </c>
      <c r="E1934" s="25">
        <v>39374</v>
      </c>
      <c r="F1934" s="24" t="s">
        <v>1928</v>
      </c>
      <c r="G1934" s="23">
        <v>32315027.089635108</v>
      </c>
      <c r="H1934" s="23">
        <v>11440747.560760234</v>
      </c>
      <c r="I1934" s="23">
        <v>31656887.497008655</v>
      </c>
      <c r="J1934" s="23">
        <f t="shared" si="30"/>
        <v>-658139.59262645245</v>
      </c>
    </row>
    <row r="1935" spans="1:10" x14ac:dyDescent="0.2">
      <c r="A1935" s="19">
        <v>1963</v>
      </c>
      <c r="B1935" s="17">
        <v>28</v>
      </c>
      <c r="C1935" s="16">
        <v>10</v>
      </c>
      <c r="D1935" s="16">
        <v>2011</v>
      </c>
      <c r="E1935" s="25">
        <v>40844</v>
      </c>
      <c r="F1935" s="24" t="s">
        <v>1929</v>
      </c>
      <c r="G1935" s="23">
        <v>29819550.748384651</v>
      </c>
      <c r="H1935" s="23">
        <v>4839758.6290494259</v>
      </c>
      <c r="I1935" s="23">
        <v>17149504.481346697</v>
      </c>
      <c r="J1935" s="23">
        <f t="shared" si="30"/>
        <v>-12670046.267037954</v>
      </c>
    </row>
    <row r="1936" spans="1:10" x14ac:dyDescent="0.2">
      <c r="A1936" s="19">
        <v>1964</v>
      </c>
      <c r="B1936" s="17">
        <v>18</v>
      </c>
      <c r="C1936" s="16">
        <v>3</v>
      </c>
      <c r="D1936" s="16">
        <v>2011</v>
      </c>
      <c r="E1936" s="25">
        <v>40620</v>
      </c>
      <c r="F1936" s="24" t="s">
        <v>1930</v>
      </c>
      <c r="G1936" s="23">
        <v>29664393.400367837</v>
      </c>
      <c r="H1936" s="23">
        <v>87069889.254990667</v>
      </c>
      <c r="I1936" s="23">
        <v>170916257.64860582</v>
      </c>
      <c r="J1936" s="23">
        <f t="shared" si="30"/>
        <v>141251864.248238</v>
      </c>
    </row>
    <row r="1937" spans="1:10" x14ac:dyDescent="0.2">
      <c r="A1937" s="19">
        <v>1965</v>
      </c>
      <c r="B1937" s="17">
        <v>6</v>
      </c>
      <c r="C1937" s="16">
        <v>12</v>
      </c>
      <c r="D1937" s="16">
        <v>1991</v>
      </c>
      <c r="E1937" s="25">
        <v>33578</v>
      </c>
      <c r="F1937" s="24" t="s">
        <v>1931</v>
      </c>
      <c r="G1937" s="23">
        <v>48071160.261058733</v>
      </c>
      <c r="H1937" s="23">
        <v>133333367.72243653</v>
      </c>
      <c r="I1937" s="23">
        <v>172522052.93691078</v>
      </c>
      <c r="J1937" s="23">
        <f t="shared" si="30"/>
        <v>124450892.67585205</v>
      </c>
    </row>
    <row r="1938" spans="1:10" x14ac:dyDescent="0.2">
      <c r="A1938" s="19">
        <v>1966</v>
      </c>
      <c r="B1938" s="17">
        <v>7</v>
      </c>
      <c r="C1938" s="16">
        <v>6</v>
      </c>
      <c r="D1938" s="16">
        <v>2002</v>
      </c>
      <c r="E1938" s="25">
        <v>37414</v>
      </c>
      <c r="F1938" s="24" t="s">
        <v>1932</v>
      </c>
      <c r="G1938" s="23">
        <v>36848321.289605342</v>
      </c>
      <c r="H1938" s="23">
        <v>94968419.657231808</v>
      </c>
      <c r="I1938" s="23">
        <v>100755276.55693163</v>
      </c>
      <c r="J1938" s="23">
        <f t="shared" si="30"/>
        <v>63906955.267326288</v>
      </c>
    </row>
    <row r="1939" spans="1:10" x14ac:dyDescent="0.2">
      <c r="A1939" s="19">
        <v>1967</v>
      </c>
      <c r="B1939" s="17">
        <v>3</v>
      </c>
      <c r="C1939" s="16">
        <v>10</v>
      </c>
      <c r="D1939" s="16">
        <v>1997</v>
      </c>
      <c r="E1939" s="25">
        <v>35706</v>
      </c>
      <c r="F1939" s="24" t="s">
        <v>1933</v>
      </c>
      <c r="G1939" s="23">
        <v>41021120.049504951</v>
      </c>
      <c r="H1939" s="23">
        <v>91960042.395340353</v>
      </c>
      <c r="I1939" s="23">
        <v>91960042.395340353</v>
      </c>
      <c r="J1939" s="23">
        <f t="shared" si="30"/>
        <v>50938922.345835403</v>
      </c>
    </row>
    <row r="1940" spans="1:10" x14ac:dyDescent="0.2">
      <c r="A1940" s="19">
        <v>1968</v>
      </c>
      <c r="B1940" s="17">
        <v>20</v>
      </c>
      <c r="C1940" s="16">
        <v>6</v>
      </c>
      <c r="D1940" s="16">
        <v>1980</v>
      </c>
      <c r="E1940" s="25">
        <v>29392</v>
      </c>
      <c r="F1940" s="24" t="s">
        <v>1934</v>
      </c>
      <c r="G1940" s="23">
        <v>80157351.874244258</v>
      </c>
      <c r="H1940" s="23">
        <v>169903571.49830711</v>
      </c>
      <c r="I1940" s="23">
        <v>169903571.49830711</v>
      </c>
      <c r="J1940" s="23">
        <f t="shared" si="30"/>
        <v>89746219.624062851</v>
      </c>
    </row>
    <row r="1941" spans="1:10" x14ac:dyDescent="0.2">
      <c r="A1941" s="19">
        <v>1969</v>
      </c>
      <c r="B1941" s="17">
        <v>25</v>
      </c>
      <c r="C1941" s="16">
        <v>12</v>
      </c>
      <c r="D1941" s="16">
        <v>1994</v>
      </c>
      <c r="E1941" s="25">
        <v>34693</v>
      </c>
      <c r="F1941" s="24" t="s">
        <v>5439</v>
      </c>
      <c r="G1941" s="23">
        <v>44281983.967935875</v>
      </c>
      <c r="H1941" s="23">
        <v>72725706.173440218</v>
      </c>
      <c r="I1941" s="23">
        <v>72725706.173440218</v>
      </c>
      <c r="J1941" s="23">
        <f t="shared" si="30"/>
        <v>28443722.205504343</v>
      </c>
    </row>
    <row r="1942" spans="1:10" x14ac:dyDescent="0.2">
      <c r="A1942" s="19">
        <v>1970</v>
      </c>
      <c r="B1942" s="17">
        <v>6</v>
      </c>
      <c r="C1942" s="16">
        <v>8</v>
      </c>
      <c r="D1942" s="16">
        <v>2008</v>
      </c>
      <c r="E1942" s="25">
        <v>39666</v>
      </c>
      <c r="F1942" s="24" t="s">
        <v>1935</v>
      </c>
      <c r="G1942" s="23">
        <v>30257583.779885519</v>
      </c>
      <c r="H1942" s="23">
        <v>49409473.317856908</v>
      </c>
      <c r="I1942" s="23">
        <v>49611377.691815078</v>
      </c>
      <c r="J1942" s="23">
        <f t="shared" si="30"/>
        <v>19353793.911929559</v>
      </c>
    </row>
    <row r="1943" spans="1:10" x14ac:dyDescent="0.2">
      <c r="A1943" s="19">
        <v>1971</v>
      </c>
      <c r="B1943" s="17">
        <v>13</v>
      </c>
      <c r="C1943" s="16">
        <v>5</v>
      </c>
      <c r="D1943" s="16">
        <v>2016</v>
      </c>
      <c r="E1943" s="25">
        <v>42503</v>
      </c>
      <c r="F1943" s="24" t="s">
        <v>1936</v>
      </c>
      <c r="G1943" s="23">
        <v>27594557.692868058</v>
      </c>
      <c r="H1943" s="23">
        <v>41915187.766360432</v>
      </c>
      <c r="I1943" s="23">
        <v>95527963.021870807</v>
      </c>
      <c r="J1943" s="23">
        <f t="shared" si="30"/>
        <v>67933405.329002753</v>
      </c>
    </row>
    <row r="1944" spans="1:10" x14ac:dyDescent="0.2">
      <c r="A1944" s="19">
        <v>1972</v>
      </c>
      <c r="B1944" s="17">
        <v>17</v>
      </c>
      <c r="C1944" s="16">
        <v>5</v>
      </c>
      <c r="D1944" s="16">
        <v>2002</v>
      </c>
      <c r="E1944" s="25">
        <v>37393</v>
      </c>
      <c r="F1944" s="24" t="s">
        <v>1937</v>
      </c>
      <c r="G1944" s="23">
        <v>36868815.350389324</v>
      </c>
      <c r="H1944" s="23">
        <v>55716973.064516127</v>
      </c>
      <c r="I1944" s="23">
        <v>178553830.66667965</v>
      </c>
      <c r="J1944" s="23">
        <f t="shared" si="30"/>
        <v>141685015.31629032</v>
      </c>
    </row>
    <row r="1945" spans="1:10" x14ac:dyDescent="0.2">
      <c r="A1945" s="19">
        <v>1973</v>
      </c>
      <c r="B1945" s="17">
        <v>19</v>
      </c>
      <c r="C1945" s="16">
        <v>8</v>
      </c>
      <c r="D1945" s="16">
        <v>2011</v>
      </c>
      <c r="E1945" s="25">
        <v>40774</v>
      </c>
      <c r="F1945" s="24" t="s">
        <v>1938</v>
      </c>
      <c r="G1945" s="23">
        <v>29261352.049261741</v>
      </c>
      <c r="H1945" s="23">
        <v>41763943.142174847</v>
      </c>
      <c r="I1945" s="23">
        <v>87438537.01903376</v>
      </c>
      <c r="J1945" s="23">
        <f t="shared" si="30"/>
        <v>58177184.969772018</v>
      </c>
    </row>
    <row r="1946" spans="1:10" x14ac:dyDescent="0.2">
      <c r="A1946" s="19">
        <v>1974</v>
      </c>
      <c r="B1946" s="17">
        <v>16</v>
      </c>
      <c r="C1946" s="16">
        <v>7</v>
      </c>
      <c r="D1946" s="16">
        <v>1999</v>
      </c>
      <c r="E1946" s="25">
        <v>36357</v>
      </c>
      <c r="F1946" s="24" t="s">
        <v>1939</v>
      </c>
      <c r="G1946" s="23">
        <v>39766124.775044993</v>
      </c>
      <c r="H1946" s="23">
        <v>46792081.759730056</v>
      </c>
      <c r="I1946" s="23">
        <v>46792081.759730056</v>
      </c>
      <c r="J1946" s="23">
        <f t="shared" si="30"/>
        <v>7025956.9846850634</v>
      </c>
    </row>
    <row r="1947" spans="1:10" x14ac:dyDescent="0.2">
      <c r="A1947" s="19">
        <v>1975</v>
      </c>
      <c r="B1947" s="17">
        <v>7</v>
      </c>
      <c r="C1947" s="16">
        <v>4</v>
      </c>
      <c r="D1947" s="16">
        <v>2006</v>
      </c>
      <c r="E1947" s="25">
        <v>38814</v>
      </c>
      <c r="F1947" s="24" t="s">
        <v>1940</v>
      </c>
      <c r="G1947" s="23">
        <v>32898327.543424319</v>
      </c>
      <c r="H1947" s="23">
        <v>27409748.470739454</v>
      </c>
      <c r="I1947" s="23">
        <v>67618815.468258068</v>
      </c>
      <c r="J1947" s="23">
        <f t="shared" si="30"/>
        <v>34720487.924833745</v>
      </c>
    </row>
    <row r="1948" spans="1:10" x14ac:dyDescent="0.2">
      <c r="A1948" s="19">
        <v>1976</v>
      </c>
      <c r="B1948" s="17">
        <v>21</v>
      </c>
      <c r="C1948" s="16">
        <v>10</v>
      </c>
      <c r="D1948" s="16">
        <v>1983</v>
      </c>
      <c r="E1948" s="25">
        <v>30610</v>
      </c>
      <c r="F1948" s="24" t="s">
        <v>1941</v>
      </c>
      <c r="G1948" s="23">
        <v>65633792.07920792</v>
      </c>
      <c r="H1948" s="23">
        <v>52263945.544554457</v>
      </c>
      <c r="I1948" s="23">
        <v>52263945.544554457</v>
      </c>
      <c r="J1948" s="23">
        <f t="shared" si="30"/>
        <v>-13369846.534653462</v>
      </c>
    </row>
    <row r="1949" spans="1:10" x14ac:dyDescent="0.2">
      <c r="A1949" s="19">
        <v>1977</v>
      </c>
      <c r="B1949" s="17">
        <v>20</v>
      </c>
      <c r="C1949" s="16">
        <v>7</v>
      </c>
      <c r="D1949" s="16">
        <v>1984</v>
      </c>
      <c r="E1949" s="25">
        <v>30883</v>
      </c>
      <c r="F1949" s="24" t="s">
        <v>1942</v>
      </c>
      <c r="G1949" s="23">
        <v>63679279.538904905</v>
      </c>
      <c r="H1949" s="23">
        <v>50235876.080691651</v>
      </c>
      <c r="I1949" s="23">
        <v>50235876.080691651</v>
      </c>
      <c r="J1949" s="23">
        <f t="shared" si="30"/>
        <v>-13443403.458213255</v>
      </c>
    </row>
    <row r="1950" spans="1:10" x14ac:dyDescent="0.2">
      <c r="A1950" s="19">
        <v>1978</v>
      </c>
      <c r="B1950" s="17">
        <v>27</v>
      </c>
      <c r="C1950" s="16">
        <v>2</v>
      </c>
      <c r="D1950" s="16">
        <v>1998</v>
      </c>
      <c r="E1950" s="25">
        <v>35853</v>
      </c>
      <c r="F1950" s="24" t="s">
        <v>1943</v>
      </c>
      <c r="G1950" s="23">
        <v>40945108.091414452</v>
      </c>
      <c r="H1950" s="23">
        <v>21890583.226954911</v>
      </c>
      <c r="I1950" s="23">
        <v>41334937.366639905</v>
      </c>
      <c r="J1950" s="23">
        <f t="shared" si="30"/>
        <v>389829.27522545308</v>
      </c>
    </row>
    <row r="1951" spans="1:10" x14ac:dyDescent="0.2">
      <c r="A1951" s="19">
        <v>1979</v>
      </c>
      <c r="B1951" s="17">
        <v>19</v>
      </c>
      <c r="C1951" s="16">
        <v>9</v>
      </c>
      <c r="D1951" s="16">
        <v>2008</v>
      </c>
      <c r="E1951" s="25">
        <v>39710</v>
      </c>
      <c r="F1951" s="24" t="s">
        <v>1944</v>
      </c>
      <c r="G1951" s="23">
        <v>30299488.53430111</v>
      </c>
      <c r="H1951" s="23">
        <v>15541368.523066234</v>
      </c>
      <c r="I1951" s="23">
        <v>50678823.524176925</v>
      </c>
      <c r="J1951" s="23">
        <f t="shared" si="30"/>
        <v>20379334.989875816</v>
      </c>
    </row>
    <row r="1952" spans="1:10" x14ac:dyDescent="0.2">
      <c r="A1952" s="19">
        <v>1980</v>
      </c>
      <c r="B1952" s="17">
        <v>1</v>
      </c>
      <c r="C1952" s="16">
        <v>10</v>
      </c>
      <c r="D1952" s="16">
        <v>2010</v>
      </c>
      <c r="E1952" s="25">
        <v>40452</v>
      </c>
      <c r="F1952" s="24" t="s">
        <v>1945</v>
      </c>
      <c r="G1952" s="23">
        <v>30309463.17286282</v>
      </c>
      <c r="H1952" s="23">
        <v>14887392.018092368</v>
      </c>
      <c r="I1952" s="23">
        <v>32300712.955512069</v>
      </c>
      <c r="J1952" s="23">
        <f t="shared" si="30"/>
        <v>1991249.7826492488</v>
      </c>
    </row>
    <row r="1953" spans="1:10" x14ac:dyDescent="0.2">
      <c r="A1953" s="19">
        <v>1981</v>
      </c>
      <c r="B1953" s="17">
        <v>10</v>
      </c>
      <c r="C1953" s="16">
        <v>6</v>
      </c>
      <c r="D1953" s="16">
        <v>2005</v>
      </c>
      <c r="E1953" s="25">
        <v>38513</v>
      </c>
      <c r="F1953" s="24" t="s">
        <v>1946</v>
      </c>
      <c r="G1953" s="23">
        <v>34082329.04884319</v>
      </c>
      <c r="H1953" s="23">
        <v>16201538.774452442</v>
      </c>
      <c r="I1953" s="23">
        <v>16630189.702282777</v>
      </c>
      <c r="J1953" s="23">
        <f t="shared" si="30"/>
        <v>-17452139.346560411</v>
      </c>
    </row>
    <row r="1954" spans="1:10" x14ac:dyDescent="0.2">
      <c r="A1954" s="19">
        <v>1982</v>
      </c>
      <c r="B1954" s="17">
        <v>21</v>
      </c>
      <c r="C1954" s="16">
        <v>6</v>
      </c>
      <c r="D1954" s="16">
        <v>1985</v>
      </c>
      <c r="E1954" s="25">
        <v>31219</v>
      </c>
      <c r="F1954" s="24" t="s">
        <v>1947</v>
      </c>
      <c r="G1954" s="23">
        <v>61607927.50929369</v>
      </c>
      <c r="H1954" s="23">
        <v>24229743.019953534</v>
      </c>
      <c r="I1954" s="23">
        <v>24229743.019953534</v>
      </c>
      <c r="J1954" s="23">
        <f t="shared" si="30"/>
        <v>-37378184.489340156</v>
      </c>
    </row>
    <row r="1955" spans="1:10" x14ac:dyDescent="0.2">
      <c r="A1955" s="19">
        <v>1983</v>
      </c>
      <c r="B1955" s="17">
        <v>27</v>
      </c>
      <c r="C1955" s="16">
        <v>3</v>
      </c>
      <c r="D1955" s="16">
        <v>1998</v>
      </c>
      <c r="E1955" s="25">
        <v>35881</v>
      </c>
      <c r="F1955" s="24" t="s">
        <v>1948</v>
      </c>
      <c r="G1955" s="23">
        <v>40869377.311960548</v>
      </c>
      <c r="H1955" s="23">
        <v>15653112.282780521</v>
      </c>
      <c r="I1955" s="23">
        <v>15653112.282780521</v>
      </c>
      <c r="J1955" s="23">
        <f t="shared" si="30"/>
        <v>-25216265.029180028</v>
      </c>
    </row>
    <row r="1956" spans="1:10" x14ac:dyDescent="0.2">
      <c r="A1956" s="19">
        <v>1984</v>
      </c>
      <c r="B1956" s="17">
        <v>27</v>
      </c>
      <c r="C1956" s="16">
        <v>8</v>
      </c>
      <c r="D1956" s="16">
        <v>2004</v>
      </c>
      <c r="E1956" s="25">
        <v>38226</v>
      </c>
      <c r="F1956" s="24" t="s">
        <v>1949</v>
      </c>
      <c r="G1956" s="23">
        <v>34981598.94459103</v>
      </c>
      <c r="H1956" s="23">
        <v>11288126.652854882</v>
      </c>
      <c r="I1956" s="23">
        <v>11288126.652854882</v>
      </c>
      <c r="J1956" s="23">
        <f t="shared" si="30"/>
        <v>-23693472.291736148</v>
      </c>
    </row>
    <row r="1957" spans="1:10" x14ac:dyDescent="0.2">
      <c r="A1957" s="19">
        <v>1985</v>
      </c>
      <c r="B1957" s="17">
        <v>2</v>
      </c>
      <c r="C1957" s="16">
        <v>11</v>
      </c>
      <c r="D1957" s="16">
        <v>2007</v>
      </c>
      <c r="E1957" s="25">
        <v>39388</v>
      </c>
      <c r="F1957" s="24" t="s">
        <v>1950</v>
      </c>
      <c r="G1957" s="23">
        <v>31540144.735151801</v>
      </c>
      <c r="H1957" s="23">
        <v>8761513.4429076444</v>
      </c>
      <c r="I1957" s="23">
        <v>10924675.579111893</v>
      </c>
      <c r="J1957" s="23">
        <f t="shared" si="30"/>
        <v>-20615469.156039909</v>
      </c>
    </row>
    <row r="1958" spans="1:10" x14ac:dyDescent="0.2">
      <c r="A1958" s="19">
        <v>1986</v>
      </c>
      <c r="B1958" s="17">
        <v>18</v>
      </c>
      <c r="C1958" s="16">
        <v>10</v>
      </c>
      <c r="D1958" s="16">
        <v>2002</v>
      </c>
      <c r="E1958" s="25">
        <v>37547</v>
      </c>
      <c r="F1958" s="24" t="s">
        <v>1951</v>
      </c>
      <c r="G1958" s="23">
        <v>36563778.268063977</v>
      </c>
      <c r="H1958" s="23">
        <v>7047339.1871649195</v>
      </c>
      <c r="I1958" s="23">
        <v>7047339.1871649195</v>
      </c>
      <c r="J1958" s="23">
        <f t="shared" si="30"/>
        <v>-29516439.08089906</v>
      </c>
    </row>
    <row r="1959" spans="1:10" x14ac:dyDescent="0.2">
      <c r="A1959" s="19">
        <v>1987</v>
      </c>
      <c r="B1959" s="17">
        <v>24</v>
      </c>
      <c r="C1959" s="16">
        <v>11</v>
      </c>
      <c r="D1959" s="16">
        <v>1999</v>
      </c>
      <c r="E1959" s="25">
        <v>36488</v>
      </c>
      <c r="F1959" s="24" t="s">
        <v>1952</v>
      </c>
      <c r="G1959" s="23">
        <v>39388074.866310157</v>
      </c>
      <c r="H1959" s="23">
        <v>6543504.4071004149</v>
      </c>
      <c r="I1959" s="23">
        <v>6543504.4071004149</v>
      </c>
      <c r="J1959" s="23">
        <f t="shared" si="30"/>
        <v>-32844570.45920974</v>
      </c>
    </row>
    <row r="1960" spans="1:10" x14ac:dyDescent="0.2">
      <c r="A1960" s="19">
        <v>1988</v>
      </c>
      <c r="B1960" s="17">
        <v>13</v>
      </c>
      <c r="C1960" s="16">
        <v>5</v>
      </c>
      <c r="D1960" s="16">
        <v>2005</v>
      </c>
      <c r="E1960" s="25">
        <v>38485</v>
      </c>
      <c r="F1960" s="24" t="s">
        <v>1953</v>
      </c>
      <c r="G1960" s="23">
        <v>34099861.111111112</v>
      </c>
      <c r="H1960" s="23">
        <v>5653295.9926183131</v>
      </c>
      <c r="I1960" s="23">
        <v>20922456.023482513</v>
      </c>
      <c r="J1960" s="23">
        <f t="shared" si="30"/>
        <v>-13177405.087628599</v>
      </c>
    </row>
    <row r="1961" spans="1:10" x14ac:dyDescent="0.2">
      <c r="A1961" s="19">
        <v>1989</v>
      </c>
      <c r="B1961" s="17">
        <v>17</v>
      </c>
      <c r="C1961" s="16">
        <v>10</v>
      </c>
      <c r="D1961" s="16">
        <v>2008</v>
      </c>
      <c r="E1961" s="25">
        <v>39738</v>
      </c>
      <c r="F1961" s="24" t="s">
        <v>1954</v>
      </c>
      <c r="G1961" s="23">
        <v>30608676.981895249</v>
      </c>
      <c r="H1961" s="23">
        <v>1236757.197309914</v>
      </c>
      <c r="I1961" s="23">
        <v>2734514.5832444485</v>
      </c>
      <c r="J1961" s="23">
        <f t="shared" si="30"/>
        <v>-27874162.398650803</v>
      </c>
    </row>
    <row r="1962" spans="1:10" x14ac:dyDescent="0.2">
      <c r="A1962" s="19">
        <v>1990</v>
      </c>
      <c r="B1962" s="17">
        <v>12</v>
      </c>
      <c r="C1962" s="16">
        <v>12</v>
      </c>
      <c r="D1962" s="16">
        <v>2003</v>
      </c>
      <c r="E1962" s="25">
        <v>37967</v>
      </c>
      <c r="F1962" s="24" t="s">
        <v>1955</v>
      </c>
      <c r="G1962" s="23">
        <v>35968600.10851872</v>
      </c>
      <c r="H1962" s="23">
        <v>1019958.9289365164</v>
      </c>
      <c r="I1962" s="23">
        <v>2058288.4873358652</v>
      </c>
      <c r="J1962" s="23">
        <f t="shared" si="30"/>
        <v>-33910311.621182851</v>
      </c>
    </row>
    <row r="1963" spans="1:10" x14ac:dyDescent="0.2">
      <c r="A1963" s="19">
        <v>1991</v>
      </c>
      <c r="B1963" s="17">
        <v>31</v>
      </c>
      <c r="C1963" s="16">
        <v>12</v>
      </c>
      <c r="D1963" s="16">
        <v>2006</v>
      </c>
      <c r="E1963" s="25">
        <v>39082</v>
      </c>
      <c r="F1963" s="24" t="s">
        <v>1956</v>
      </c>
      <c r="G1963" s="23">
        <v>32849420.218037661</v>
      </c>
      <c r="H1963" s="23">
        <v>0</v>
      </c>
      <c r="I1963" s="23">
        <v>0</v>
      </c>
      <c r="J1963" s="23">
        <f t="shared" si="30"/>
        <v>-32849420.218037661</v>
      </c>
    </row>
    <row r="1964" spans="1:10" x14ac:dyDescent="0.2">
      <c r="A1964" s="19">
        <v>1992</v>
      </c>
      <c r="B1964" s="17">
        <v>23</v>
      </c>
      <c r="C1964" s="16">
        <v>11</v>
      </c>
      <c r="D1964" s="16">
        <v>2016</v>
      </c>
      <c r="E1964" s="25">
        <v>42697</v>
      </c>
      <c r="F1964" s="24" t="s">
        <v>5373</v>
      </c>
      <c r="G1964" s="23">
        <v>27160869.349044759</v>
      </c>
      <c r="H1964" s="23">
        <v>3715246.8165467177</v>
      </c>
      <c r="I1964" s="23">
        <v>3938273.158038226</v>
      </c>
      <c r="J1964" s="23">
        <f t="shared" si="30"/>
        <v>-23222596.191006534</v>
      </c>
    </row>
    <row r="1965" spans="1:10" x14ac:dyDescent="0.2">
      <c r="A1965" s="19">
        <v>1993</v>
      </c>
      <c r="B1965" s="17">
        <v>16</v>
      </c>
      <c r="C1965" s="16">
        <v>1</v>
      </c>
      <c r="D1965" s="16">
        <v>2009</v>
      </c>
      <c r="E1965" s="25">
        <v>39829</v>
      </c>
      <c r="F1965" s="24" t="s">
        <v>1958</v>
      </c>
      <c r="G1965" s="23">
        <v>30233036.378189187</v>
      </c>
      <c r="H1965" s="23">
        <v>170161038.18919879</v>
      </c>
      <c r="I1965" s="23">
        <v>216171733.44723716</v>
      </c>
      <c r="J1965" s="23">
        <f t="shared" si="30"/>
        <v>185938697.06904799</v>
      </c>
    </row>
    <row r="1966" spans="1:10" x14ac:dyDescent="0.2">
      <c r="A1966" s="19">
        <v>1994</v>
      </c>
      <c r="B1966" s="17">
        <v>6</v>
      </c>
      <c r="C1966" s="16">
        <v>8</v>
      </c>
      <c r="D1966" s="16">
        <v>2003</v>
      </c>
      <c r="E1966" s="25">
        <v>37839</v>
      </c>
      <c r="F1966" s="24" t="s">
        <v>1959</v>
      </c>
      <c r="G1966" s="23">
        <v>34580140.845070422</v>
      </c>
      <c r="H1966" s="23">
        <v>146596439.62796319</v>
      </c>
      <c r="I1966" s="23">
        <v>213894713.7341387</v>
      </c>
      <c r="J1966" s="23">
        <f t="shared" si="30"/>
        <v>179314572.88906828</v>
      </c>
    </row>
    <row r="1967" spans="1:10" x14ac:dyDescent="0.2">
      <c r="A1967" s="19">
        <v>1995</v>
      </c>
      <c r="B1967" s="17">
        <v>19</v>
      </c>
      <c r="C1967" s="16">
        <v>8</v>
      </c>
      <c r="D1967" s="16">
        <v>2005</v>
      </c>
      <c r="E1967" s="25">
        <v>38583</v>
      </c>
      <c r="F1967" s="24" t="s">
        <v>1960</v>
      </c>
      <c r="G1967" s="23">
        <v>32502515.274949081</v>
      </c>
      <c r="H1967" s="23">
        <v>136822134.51630855</v>
      </c>
      <c r="I1967" s="23">
        <v>221697444.0191955</v>
      </c>
      <c r="J1967" s="23">
        <f t="shared" si="30"/>
        <v>189194928.74424642</v>
      </c>
    </row>
    <row r="1968" spans="1:10" x14ac:dyDescent="0.2">
      <c r="A1968" s="19">
        <v>1996</v>
      </c>
      <c r="B1968" s="17">
        <v>11</v>
      </c>
      <c r="C1968" s="16">
        <v>12</v>
      </c>
      <c r="D1968" s="16">
        <v>1998</v>
      </c>
      <c r="E1968" s="25">
        <v>36140</v>
      </c>
      <c r="F1968" s="24" t="s">
        <v>1961</v>
      </c>
      <c r="G1968" s="23">
        <v>38947492.373398408</v>
      </c>
      <c r="H1968" s="23">
        <v>150274096.79735205</v>
      </c>
      <c r="I1968" s="23">
        <v>418685543.0140329</v>
      </c>
      <c r="J1968" s="23">
        <f t="shared" si="30"/>
        <v>379738050.64063448</v>
      </c>
    </row>
    <row r="1969" spans="1:10" x14ac:dyDescent="0.2">
      <c r="A1969" s="19">
        <v>1997</v>
      </c>
      <c r="B1969" s="17">
        <v>21</v>
      </c>
      <c r="C1969" s="16">
        <v>12</v>
      </c>
      <c r="D1969" s="16">
        <v>1990</v>
      </c>
      <c r="E1969" s="25">
        <v>33228</v>
      </c>
      <c r="F1969" s="24" t="s">
        <v>1962</v>
      </c>
      <c r="G1969" s="23">
        <v>47709222.720478319</v>
      </c>
      <c r="H1969" s="23">
        <v>167822123.31892374</v>
      </c>
      <c r="I1969" s="23">
        <v>370663961.13602388</v>
      </c>
      <c r="J1969" s="23">
        <f t="shared" si="30"/>
        <v>322954738.41554558</v>
      </c>
    </row>
    <row r="1970" spans="1:10" x14ac:dyDescent="0.2">
      <c r="A1970" s="19">
        <v>1998</v>
      </c>
      <c r="B1970" s="17">
        <v>6</v>
      </c>
      <c r="C1970" s="16">
        <v>8</v>
      </c>
      <c r="D1970" s="16">
        <v>2008</v>
      </c>
      <c r="E1970" s="25">
        <v>39666</v>
      </c>
      <c r="F1970" s="24" t="s">
        <v>1963</v>
      </c>
      <c r="G1970" s="23">
        <v>29136932.52877865</v>
      </c>
      <c r="H1970" s="23">
        <v>97879226.770400658</v>
      </c>
      <c r="I1970" s="23">
        <v>114759192.0107218</v>
      </c>
      <c r="J1970" s="23">
        <f t="shared" si="30"/>
        <v>85622259.48194316</v>
      </c>
    </row>
    <row r="1971" spans="1:10" x14ac:dyDescent="0.2">
      <c r="A1971" s="19">
        <v>1999</v>
      </c>
      <c r="B1971" s="17">
        <v>22</v>
      </c>
      <c r="C1971" s="16">
        <v>12</v>
      </c>
      <c r="D1971" s="16">
        <v>1993</v>
      </c>
      <c r="E1971" s="25">
        <v>34325</v>
      </c>
      <c r="F1971" s="24" t="s">
        <v>1964</v>
      </c>
      <c r="G1971" s="23">
        <v>43782537.722908087</v>
      </c>
      <c r="H1971" s="23">
        <v>130209977.81219478</v>
      </c>
      <c r="I1971" s="23">
        <v>339019003.87529492</v>
      </c>
      <c r="J1971" s="23">
        <f t="shared" si="30"/>
        <v>295236466.15238684</v>
      </c>
    </row>
    <row r="1972" spans="1:10" x14ac:dyDescent="0.2">
      <c r="A1972" s="19">
        <v>2000</v>
      </c>
      <c r="B1972" s="17">
        <v>31</v>
      </c>
      <c r="C1972" s="16">
        <v>7</v>
      </c>
      <c r="D1972" s="16">
        <v>1998</v>
      </c>
      <c r="E1972" s="25">
        <v>36007</v>
      </c>
      <c r="F1972" s="24" t="s">
        <v>1965</v>
      </c>
      <c r="G1972" s="23">
        <v>39114546.568627454</v>
      </c>
      <c r="H1972" s="23">
        <v>98848133.796985313</v>
      </c>
      <c r="I1972" s="23">
        <v>98848133.796985313</v>
      </c>
      <c r="J1972" s="23">
        <f t="shared" si="30"/>
        <v>59733587.228357859</v>
      </c>
    </row>
    <row r="1973" spans="1:10" x14ac:dyDescent="0.2">
      <c r="A1973" s="19">
        <v>2001</v>
      </c>
      <c r="B1973" s="17">
        <v>10</v>
      </c>
      <c r="C1973" s="16">
        <v>8</v>
      </c>
      <c r="D1973" s="16">
        <v>1990</v>
      </c>
      <c r="E1973" s="25">
        <v>33095</v>
      </c>
      <c r="F1973" s="24" t="s">
        <v>5440</v>
      </c>
      <c r="G1973" s="23">
        <v>48506793.31306991</v>
      </c>
      <c r="H1973" s="23">
        <v>114379304.07604104</v>
      </c>
      <c r="I1973" s="23">
        <v>114379304.07604104</v>
      </c>
      <c r="J1973" s="23">
        <f t="shared" si="30"/>
        <v>65872510.762971133</v>
      </c>
    </row>
    <row r="1974" spans="1:10" x14ac:dyDescent="0.2">
      <c r="A1974" s="19">
        <v>2002</v>
      </c>
      <c r="B1974" s="17">
        <v>15</v>
      </c>
      <c r="C1974" s="16">
        <v>8</v>
      </c>
      <c r="D1974" s="16">
        <v>2003</v>
      </c>
      <c r="E1974" s="25">
        <v>37848</v>
      </c>
      <c r="F1974" s="24" t="s">
        <v>1967</v>
      </c>
      <c r="G1974" s="23">
        <v>34580140.845070422</v>
      </c>
      <c r="H1974" s="23">
        <v>77580883.807291448</v>
      </c>
      <c r="I1974" s="23">
        <v>91256981.05009751</v>
      </c>
      <c r="J1974" s="23">
        <f t="shared" si="30"/>
        <v>56676840.205027089</v>
      </c>
    </row>
    <row r="1975" spans="1:10" x14ac:dyDescent="0.2">
      <c r="A1975" s="19">
        <v>2003</v>
      </c>
      <c r="B1975" s="17">
        <v>19</v>
      </c>
      <c r="C1975" s="16">
        <v>8</v>
      </c>
      <c r="D1975" s="16">
        <v>2005</v>
      </c>
      <c r="E1975" s="25">
        <v>38583</v>
      </c>
      <c r="F1975" s="24" t="s">
        <v>1968</v>
      </c>
      <c r="G1975" s="23">
        <v>32502515.274949081</v>
      </c>
      <c r="H1975" s="23">
        <v>72370354.280840114</v>
      </c>
      <c r="I1975" s="23">
        <v>120842459.14579429</v>
      </c>
      <c r="J1975" s="23">
        <f t="shared" si="30"/>
        <v>88339943.870845199</v>
      </c>
    </row>
    <row r="1976" spans="1:10" x14ac:dyDescent="0.2">
      <c r="A1976" s="19">
        <v>2004</v>
      </c>
      <c r="B1976" s="17">
        <v>9</v>
      </c>
      <c r="C1976" s="16">
        <v>12</v>
      </c>
      <c r="D1976" s="16">
        <v>2011</v>
      </c>
      <c r="E1976" s="25">
        <v>40886</v>
      </c>
      <c r="F1976" s="24" t="s">
        <v>5374</v>
      </c>
      <c r="G1976" s="23">
        <v>28286601.793753769</v>
      </c>
      <c r="H1976" s="23">
        <v>59341632.888094231</v>
      </c>
      <c r="I1976" s="23">
        <v>159765199.8328858</v>
      </c>
      <c r="J1976" s="23">
        <f t="shared" si="30"/>
        <v>131478598.03913203</v>
      </c>
    </row>
    <row r="1977" spans="1:10" x14ac:dyDescent="0.2">
      <c r="A1977" s="19">
        <v>2005</v>
      </c>
      <c r="B1977" s="17">
        <v>15</v>
      </c>
      <c r="C1977" s="16">
        <v>6</v>
      </c>
      <c r="D1977" s="16">
        <v>1977</v>
      </c>
      <c r="E1977" s="25">
        <v>28291</v>
      </c>
      <c r="F1977" s="24" t="s">
        <v>1970</v>
      </c>
      <c r="G1977" s="23">
        <v>105164645.79901154</v>
      </c>
      <c r="H1977" s="23">
        <v>205475538.71499178</v>
      </c>
      <c r="I1977" s="23">
        <v>205475538.71499178</v>
      </c>
      <c r="J1977" s="23">
        <f t="shared" si="30"/>
        <v>100310892.91598023</v>
      </c>
    </row>
    <row r="1978" spans="1:10" x14ac:dyDescent="0.2">
      <c r="A1978" s="19">
        <v>2006</v>
      </c>
      <c r="B1978" s="17">
        <v>26</v>
      </c>
      <c r="C1978" s="16">
        <v>4</v>
      </c>
      <c r="D1978" s="16">
        <v>2013</v>
      </c>
      <c r="E1978" s="25">
        <v>41390</v>
      </c>
      <c r="F1978" s="24" t="s">
        <v>1971</v>
      </c>
      <c r="G1978" s="23">
        <v>27452227.874993015</v>
      </c>
      <c r="H1978" s="23">
        <v>52661071.302445702</v>
      </c>
      <c r="I1978" s="23">
        <v>85814915.736091107</v>
      </c>
      <c r="J1978" s="23">
        <f t="shared" si="30"/>
        <v>58362687.861098096</v>
      </c>
    </row>
    <row r="1979" spans="1:10" x14ac:dyDescent="0.2">
      <c r="A1979" s="19">
        <v>2007</v>
      </c>
      <c r="B1979" s="17">
        <v>31</v>
      </c>
      <c r="C1979" s="16">
        <v>1</v>
      </c>
      <c r="D1979" s="16">
        <v>2003</v>
      </c>
      <c r="E1979" s="25">
        <v>37652</v>
      </c>
      <c r="F1979" s="24" t="s">
        <v>1972</v>
      </c>
      <c r="G1979" s="23">
        <v>35132052.834342331</v>
      </c>
      <c r="H1979" s="23">
        <v>63368310.669323072</v>
      </c>
      <c r="I1979" s="23">
        <v>122146937.52678043</v>
      </c>
      <c r="J1979" s="23">
        <f t="shared" si="30"/>
        <v>87014884.692438096</v>
      </c>
    </row>
    <row r="1980" spans="1:10" x14ac:dyDescent="0.2">
      <c r="A1980" s="19">
        <v>2008</v>
      </c>
      <c r="B1980" s="17">
        <v>22</v>
      </c>
      <c r="C1980" s="16">
        <v>12</v>
      </c>
      <c r="D1980" s="16">
        <v>2000</v>
      </c>
      <c r="E1980" s="25">
        <v>36882</v>
      </c>
      <c r="F1980" s="24" t="s">
        <v>1973</v>
      </c>
      <c r="G1980" s="23">
        <v>36686747.126436785</v>
      </c>
      <c r="H1980" s="23">
        <v>64211147.07046552</v>
      </c>
      <c r="I1980" s="23">
        <v>106904918.67509197</v>
      </c>
      <c r="J1980" s="23">
        <f t="shared" si="30"/>
        <v>70218171.548655182</v>
      </c>
    </row>
    <row r="1981" spans="1:10" x14ac:dyDescent="0.2">
      <c r="A1981" s="19">
        <v>2009</v>
      </c>
      <c r="B1981" s="17">
        <v>29</v>
      </c>
      <c r="C1981" s="16">
        <v>12</v>
      </c>
      <c r="D1981" s="16">
        <v>2004</v>
      </c>
      <c r="E1981" s="25">
        <v>38350</v>
      </c>
      <c r="F1981" s="24" t="s">
        <v>1974</v>
      </c>
      <c r="G1981" s="23">
        <v>33544372.044140827</v>
      </c>
      <c r="H1981" s="23">
        <v>58689429.433988437</v>
      </c>
      <c r="I1981" s="23">
        <v>81912456.233778238</v>
      </c>
      <c r="J1981" s="23">
        <f t="shared" si="30"/>
        <v>48368084.189637408</v>
      </c>
    </row>
    <row r="1982" spans="1:10" x14ac:dyDescent="0.2">
      <c r="A1982" s="19">
        <v>2010</v>
      </c>
      <c r="B1982" s="17">
        <v>22</v>
      </c>
      <c r="C1982" s="16">
        <v>1</v>
      </c>
      <c r="D1982" s="16">
        <v>2010</v>
      </c>
      <c r="E1982" s="25">
        <v>40200</v>
      </c>
      <c r="F1982" s="24" t="s">
        <v>1975</v>
      </c>
      <c r="G1982" s="23">
        <v>29459515.337791376</v>
      </c>
      <c r="H1982" s="23">
        <v>45512775.724985808</v>
      </c>
      <c r="I1982" s="23">
        <v>76648643.99297604</v>
      </c>
      <c r="J1982" s="23">
        <f t="shared" si="30"/>
        <v>47189128.655184664</v>
      </c>
    </row>
    <row r="1983" spans="1:10" x14ac:dyDescent="0.2">
      <c r="A1983" s="19">
        <v>2011</v>
      </c>
      <c r="B1983" s="17">
        <v>29</v>
      </c>
      <c r="C1983" s="16">
        <v>8</v>
      </c>
      <c r="D1983" s="16">
        <v>2012</v>
      </c>
      <c r="E1983" s="25">
        <v>41150</v>
      </c>
      <c r="F1983" s="24" t="s">
        <v>1976</v>
      </c>
      <c r="G1983" s="23">
        <v>27708662.681928474</v>
      </c>
      <c r="H1983" s="23">
        <v>39854958.520650759</v>
      </c>
      <c r="I1983" s="23">
        <v>57968266.91062554</v>
      </c>
      <c r="J1983" s="23">
        <f t="shared" si="30"/>
        <v>30259604.228697065</v>
      </c>
    </row>
    <row r="1984" spans="1:10" x14ac:dyDescent="0.2">
      <c r="A1984" s="19">
        <v>2012</v>
      </c>
      <c r="B1984" s="17">
        <v>29</v>
      </c>
      <c r="C1984" s="16">
        <v>3</v>
      </c>
      <c r="D1984" s="16">
        <v>2002</v>
      </c>
      <c r="E1984" s="25">
        <v>37344</v>
      </c>
      <c r="F1984" s="24" t="s">
        <v>1977</v>
      </c>
      <c r="G1984" s="23">
        <v>35701868.008948542</v>
      </c>
      <c r="H1984" s="23">
        <v>50786595.190262862</v>
      </c>
      <c r="I1984" s="23">
        <v>53262831.441454135</v>
      </c>
      <c r="J1984" s="23">
        <f t="shared" si="30"/>
        <v>17560963.432505593</v>
      </c>
    </row>
    <row r="1985" spans="1:10" x14ac:dyDescent="0.2">
      <c r="A1985" s="19">
        <v>2013</v>
      </c>
      <c r="B1985" s="17">
        <v>10</v>
      </c>
      <c r="C1985" s="16">
        <v>7</v>
      </c>
      <c r="D1985" s="16">
        <v>1985</v>
      </c>
      <c r="E1985" s="25">
        <v>31238</v>
      </c>
      <c r="F1985" s="24" t="s">
        <v>1978</v>
      </c>
      <c r="G1985" s="23">
        <v>59216085.343228199</v>
      </c>
      <c r="H1985" s="23">
        <v>75614385.899814472</v>
      </c>
      <c r="I1985" s="23">
        <v>75614385.899814472</v>
      </c>
      <c r="J1985" s="23">
        <f t="shared" si="30"/>
        <v>16398300.556586273</v>
      </c>
    </row>
    <row r="1986" spans="1:10" x14ac:dyDescent="0.2">
      <c r="A1986" s="19">
        <v>2014</v>
      </c>
      <c r="B1986" s="17">
        <v>4</v>
      </c>
      <c r="C1986" s="16">
        <v>12</v>
      </c>
      <c r="D1986" s="16">
        <v>2009</v>
      </c>
      <c r="E1986" s="25">
        <v>40151</v>
      </c>
      <c r="F1986" s="24" t="s">
        <v>5441</v>
      </c>
      <c r="G1986" s="23">
        <v>29560192.452847663</v>
      </c>
      <c r="H1986" s="23">
        <v>32452722.089396108</v>
      </c>
      <c r="I1986" s="23">
        <v>51211748.693117358</v>
      </c>
      <c r="J1986" s="23">
        <f t="shared" si="30"/>
        <v>21651556.240269694</v>
      </c>
    </row>
    <row r="1987" spans="1:10" x14ac:dyDescent="0.2">
      <c r="A1987" s="19">
        <v>2015</v>
      </c>
      <c r="B1987" s="17">
        <v>17</v>
      </c>
      <c r="C1987" s="16">
        <v>10</v>
      </c>
      <c r="D1987" s="16">
        <v>2014</v>
      </c>
      <c r="E1987" s="25">
        <v>41929</v>
      </c>
      <c r="F1987" s="24" t="s">
        <v>1980</v>
      </c>
      <c r="G1987" s="23">
        <v>26885454.001760498</v>
      </c>
      <c r="H1987" s="23">
        <v>27677761.092800915</v>
      </c>
      <c r="I1987" s="23">
        <v>42457734.38377142</v>
      </c>
      <c r="J1987" s="23">
        <f t="shared" ref="J1987:J2050" si="31">I1987-G1987</f>
        <v>15572280.382010922</v>
      </c>
    </row>
    <row r="1988" spans="1:10" x14ac:dyDescent="0.2">
      <c r="A1988" s="19">
        <v>2016</v>
      </c>
      <c r="B1988" s="17">
        <v>12</v>
      </c>
      <c r="C1988" s="16">
        <v>3</v>
      </c>
      <c r="D1988" s="16">
        <v>2004</v>
      </c>
      <c r="E1988" s="25">
        <v>38058</v>
      </c>
      <c r="F1988" s="24" t="s">
        <v>1981</v>
      </c>
      <c r="G1988" s="23">
        <v>34063468.516542159</v>
      </c>
      <c r="H1988" s="23">
        <v>30806800.475949842</v>
      </c>
      <c r="I1988" s="23">
        <v>37604867.849930629</v>
      </c>
      <c r="J1988" s="23">
        <f t="shared" si="31"/>
        <v>3541399.3333884701</v>
      </c>
    </row>
    <row r="1989" spans="1:10" x14ac:dyDescent="0.2">
      <c r="A1989" s="19">
        <v>2017</v>
      </c>
      <c r="B1989" s="17">
        <v>3</v>
      </c>
      <c r="C1989" s="16">
        <v>8</v>
      </c>
      <c r="D1989" s="16">
        <v>2001</v>
      </c>
      <c r="E1989" s="25">
        <v>37106</v>
      </c>
      <c r="F1989" s="24" t="s">
        <v>1982</v>
      </c>
      <c r="G1989" s="23">
        <v>35963346.478873238</v>
      </c>
      <c r="H1989" s="23">
        <v>22852507.390366197</v>
      </c>
      <c r="I1989" s="23">
        <v>22852507.390366197</v>
      </c>
      <c r="J1989" s="23">
        <f t="shared" si="31"/>
        <v>-13110839.088507041</v>
      </c>
    </row>
    <row r="1990" spans="1:10" x14ac:dyDescent="0.2">
      <c r="A1990" s="19">
        <v>2018</v>
      </c>
      <c r="B1990" s="17">
        <v>27</v>
      </c>
      <c r="C1990" s="16">
        <v>4</v>
      </c>
      <c r="D1990" s="16">
        <v>2012</v>
      </c>
      <c r="E1990" s="25">
        <v>41026</v>
      </c>
      <c r="F1990" s="24" t="s">
        <v>1983</v>
      </c>
      <c r="G1990" s="23">
        <v>27744068.496425234</v>
      </c>
      <c r="H1990" s="23">
        <v>17082099.80297716</v>
      </c>
      <c r="I1990" s="23">
        <v>32654556.271460544</v>
      </c>
      <c r="J1990" s="23">
        <f t="shared" si="31"/>
        <v>4910487.7750353105</v>
      </c>
    </row>
    <row r="1991" spans="1:10" x14ac:dyDescent="0.2">
      <c r="A1991" s="19">
        <v>2019</v>
      </c>
      <c r="B1991" s="17">
        <v>20</v>
      </c>
      <c r="C1991" s="16">
        <v>2</v>
      </c>
      <c r="D1991" s="16">
        <v>2004</v>
      </c>
      <c r="E1991" s="25">
        <v>38037</v>
      </c>
      <c r="F1991" s="24" t="s">
        <v>1984</v>
      </c>
      <c r="G1991" s="23">
        <v>34282996.77765844</v>
      </c>
      <c r="H1991" s="23">
        <v>19079052.057636954</v>
      </c>
      <c r="I1991" s="23">
        <v>19079052.057636954</v>
      </c>
      <c r="J1991" s="23">
        <f t="shared" si="31"/>
        <v>-15203944.720021486</v>
      </c>
    </row>
    <row r="1992" spans="1:10" x14ac:dyDescent="0.2">
      <c r="A1992" s="19">
        <v>2021</v>
      </c>
      <c r="B1992" s="17">
        <v>27</v>
      </c>
      <c r="C1992" s="16">
        <v>1</v>
      </c>
      <c r="D1992" s="16">
        <v>1995</v>
      </c>
      <c r="E1992" s="25">
        <v>34726</v>
      </c>
      <c r="F1992" s="24" t="s">
        <v>1985</v>
      </c>
      <c r="G1992" s="23">
        <v>42471683.300066531</v>
      </c>
      <c r="H1992" s="23">
        <v>22442321.689328007</v>
      </c>
      <c r="I1992" s="23">
        <v>22442321.689328007</v>
      </c>
      <c r="J1992" s="23">
        <f t="shared" si="31"/>
        <v>-20029361.610738523</v>
      </c>
    </row>
    <row r="1993" spans="1:10" x14ac:dyDescent="0.2">
      <c r="A1993" s="19">
        <v>2022</v>
      </c>
      <c r="B1993" s="17">
        <v>10</v>
      </c>
      <c r="C1993" s="16">
        <v>7</v>
      </c>
      <c r="D1993" s="16">
        <v>2015</v>
      </c>
      <c r="E1993" s="25">
        <v>42195</v>
      </c>
      <c r="F1993" s="24" t="s">
        <v>1986</v>
      </c>
      <c r="G1993" s="23">
        <v>26747902.821658134</v>
      </c>
      <c r="H1993" s="23">
        <v>12632922.367230386</v>
      </c>
      <c r="I1993" s="23">
        <v>34683621.859315164</v>
      </c>
      <c r="J1993" s="23">
        <f t="shared" si="31"/>
        <v>7935719.0376570299</v>
      </c>
    </row>
    <row r="1994" spans="1:10" x14ac:dyDescent="0.2">
      <c r="A1994" s="19">
        <v>2023</v>
      </c>
      <c r="B1994" s="17">
        <v>24</v>
      </c>
      <c r="C1994" s="16">
        <v>8</v>
      </c>
      <c r="D1994" s="16">
        <v>2001</v>
      </c>
      <c r="E1994" s="25">
        <v>37127</v>
      </c>
      <c r="F1994" s="24" t="s">
        <v>1987</v>
      </c>
      <c r="G1994" s="23">
        <v>35963346.478873238</v>
      </c>
      <c r="H1994" s="23">
        <v>10369231.46432676</v>
      </c>
      <c r="I1994" s="23">
        <v>25584493.436157748</v>
      </c>
      <c r="J1994" s="23">
        <f t="shared" si="31"/>
        <v>-10378853.04271549</v>
      </c>
    </row>
    <row r="1995" spans="1:10" x14ac:dyDescent="0.2">
      <c r="A1995" s="19">
        <v>2024</v>
      </c>
      <c r="B1995" s="17">
        <v>18</v>
      </c>
      <c r="C1995" s="16">
        <v>10</v>
      </c>
      <c r="D1995" s="16">
        <v>2013</v>
      </c>
      <c r="E1995" s="25">
        <v>41565</v>
      </c>
      <c r="F1995" s="24" t="s">
        <v>1988</v>
      </c>
      <c r="G1995" s="23">
        <v>27332919.424867049</v>
      </c>
      <c r="H1995" s="23">
        <v>3421000.8104099408</v>
      </c>
      <c r="I1995" s="23">
        <v>6469672.5924143419</v>
      </c>
      <c r="J1995" s="23">
        <f t="shared" si="31"/>
        <v>-20863246.832452707</v>
      </c>
    </row>
    <row r="1996" spans="1:10" x14ac:dyDescent="0.2">
      <c r="A1996" s="19">
        <v>2025</v>
      </c>
      <c r="B1996" s="17">
        <v>21</v>
      </c>
      <c r="C1996" s="16">
        <v>2</v>
      </c>
      <c r="D1996" s="16">
        <v>1997</v>
      </c>
      <c r="E1996" s="25">
        <v>35482</v>
      </c>
      <c r="F1996" s="24" t="s">
        <v>1989</v>
      </c>
      <c r="G1996" s="23">
        <v>39996829.573934838</v>
      </c>
      <c r="H1996" s="23">
        <v>1666560.2045739349</v>
      </c>
      <c r="I1996" s="23">
        <v>1666560.2045739349</v>
      </c>
      <c r="J1996" s="23">
        <f t="shared" si="31"/>
        <v>-38330269.369360901</v>
      </c>
    </row>
    <row r="1997" spans="1:10" x14ac:dyDescent="0.2">
      <c r="A1997" s="19">
        <v>2026</v>
      </c>
      <c r="B1997" s="17">
        <v>21</v>
      </c>
      <c r="C1997" s="16">
        <v>3</v>
      </c>
      <c r="D1997" s="16">
        <v>2014</v>
      </c>
      <c r="E1997" s="25">
        <v>41719</v>
      </c>
      <c r="F1997" s="24" t="s">
        <v>1990</v>
      </c>
      <c r="G1997" s="23">
        <v>27015163.37767094</v>
      </c>
      <c r="H1997" s="23">
        <v>44130.308422170776</v>
      </c>
      <c r="I1997" s="23">
        <v>3038124.234408129</v>
      </c>
      <c r="J1997" s="23">
        <f t="shared" si="31"/>
        <v>-23977039.143262811</v>
      </c>
    </row>
    <row r="1998" spans="1:10" x14ac:dyDescent="0.2">
      <c r="A1998" s="19">
        <v>2027</v>
      </c>
      <c r="B1998" s="17">
        <v>24</v>
      </c>
      <c r="C1998" s="16">
        <v>8</v>
      </c>
      <c r="D1998" s="16">
        <v>1997</v>
      </c>
      <c r="E1998" s="25">
        <v>35666</v>
      </c>
      <c r="F1998" s="24" t="s">
        <v>1991</v>
      </c>
      <c r="G1998" s="23">
        <v>39698345.771144278</v>
      </c>
      <c r="H1998" s="23">
        <v>7634.2972636815921</v>
      </c>
      <c r="I1998" s="23">
        <v>7634.2972636815921</v>
      </c>
      <c r="J1998" s="23">
        <f t="shared" si="31"/>
        <v>-39690711.473880596</v>
      </c>
    </row>
    <row r="1999" spans="1:10" x14ac:dyDescent="0.2">
      <c r="A1999" s="19">
        <v>2028</v>
      </c>
      <c r="B1999" s="17">
        <v>30</v>
      </c>
      <c r="C1999" s="16">
        <v>6</v>
      </c>
      <c r="D1999" s="16">
        <v>2015</v>
      </c>
      <c r="E1999" s="25">
        <v>42185</v>
      </c>
      <c r="F1999" s="24" t="s">
        <v>1992</v>
      </c>
      <c r="G1999" s="23">
        <v>26749696.19255944</v>
      </c>
      <c r="H1999" s="23">
        <v>0</v>
      </c>
      <c r="I1999" s="23">
        <v>35234257.426017649</v>
      </c>
      <c r="J1999" s="23">
        <f t="shared" si="31"/>
        <v>8484561.2334582098</v>
      </c>
    </row>
    <row r="2000" spans="1:10" x14ac:dyDescent="0.2">
      <c r="A2000" s="19">
        <v>2029</v>
      </c>
      <c r="B2000" s="17">
        <v>17</v>
      </c>
      <c r="C2000" s="16">
        <v>3</v>
      </c>
      <c r="D2000" s="16">
        <v>2015</v>
      </c>
      <c r="E2000" s="25">
        <v>42080</v>
      </c>
      <c r="F2000" s="24" t="s">
        <v>1993</v>
      </c>
      <c r="G2000" s="23">
        <v>27035071.298794255</v>
      </c>
      <c r="H2000" s="23">
        <v>0</v>
      </c>
      <c r="I2000" s="23">
        <v>140827.7660162884</v>
      </c>
      <c r="J2000" s="23">
        <f t="shared" si="31"/>
        <v>-26894243.532777965</v>
      </c>
    </row>
    <row r="2001" spans="1:10" x14ac:dyDescent="0.2">
      <c r="A2001" s="19">
        <v>2030</v>
      </c>
      <c r="B2001" s="17">
        <v>24</v>
      </c>
      <c r="C2001" s="16">
        <v>4</v>
      </c>
      <c r="D2001" s="16">
        <v>2015</v>
      </c>
      <c r="E2001" s="25">
        <v>42118</v>
      </c>
      <c r="F2001" s="24" t="s">
        <v>1994</v>
      </c>
      <c r="G2001" s="23">
        <v>26980223.923178039</v>
      </c>
      <c r="H2001" s="23">
        <v>0</v>
      </c>
      <c r="I2001" s="23">
        <v>0</v>
      </c>
      <c r="J2001" s="23">
        <f t="shared" si="31"/>
        <v>-26980223.923178039</v>
      </c>
    </row>
    <row r="2002" spans="1:10" x14ac:dyDescent="0.2">
      <c r="A2002" s="19">
        <v>2031</v>
      </c>
      <c r="B2002" s="17">
        <v>17</v>
      </c>
      <c r="C2002" s="16">
        <v>5</v>
      </c>
      <c r="D2002" s="16">
        <v>1996</v>
      </c>
      <c r="E2002" s="25">
        <v>35202</v>
      </c>
      <c r="F2002" s="24" t="s">
        <v>1995</v>
      </c>
      <c r="G2002" s="23">
        <v>40026181.800766282</v>
      </c>
      <c r="H2002" s="23">
        <v>31481650.257854406</v>
      </c>
      <c r="I2002" s="23">
        <v>47964493.067988507</v>
      </c>
      <c r="J2002" s="23">
        <f t="shared" si="31"/>
        <v>7938311.2672222257</v>
      </c>
    </row>
    <row r="2003" spans="1:10" x14ac:dyDescent="0.2">
      <c r="A2003" s="19">
        <v>2032</v>
      </c>
      <c r="B2003" s="17">
        <v>31</v>
      </c>
      <c r="C2003" s="16">
        <v>8</v>
      </c>
      <c r="D2003" s="16">
        <v>2005</v>
      </c>
      <c r="E2003" s="25">
        <v>38595</v>
      </c>
      <c r="F2003" s="24" t="s">
        <v>1996</v>
      </c>
      <c r="G2003" s="23">
        <v>31877466.904276986</v>
      </c>
      <c r="H2003" s="23">
        <v>41977996.054796331</v>
      </c>
      <c r="I2003" s="23">
        <v>107885347.68269348</v>
      </c>
      <c r="J2003" s="23">
        <f t="shared" si="31"/>
        <v>76007880.778416499</v>
      </c>
    </row>
    <row r="2004" spans="1:10" x14ac:dyDescent="0.2">
      <c r="A2004" s="19">
        <v>2033</v>
      </c>
      <c r="B2004" s="17">
        <v>17</v>
      </c>
      <c r="C2004" s="16">
        <v>10</v>
      </c>
      <c r="D2004" s="16">
        <v>2008</v>
      </c>
      <c r="E2004" s="25">
        <v>39738</v>
      </c>
      <c r="F2004" s="24" t="s">
        <v>1997</v>
      </c>
      <c r="G2004" s="23">
        <v>28454733.046132252</v>
      </c>
      <c r="H2004" s="23">
        <v>28947298.079017237</v>
      </c>
      <c r="I2004" s="23">
        <v>32395065.122531433</v>
      </c>
      <c r="J2004" s="23">
        <f t="shared" si="31"/>
        <v>3940332.076399181</v>
      </c>
    </row>
    <row r="2005" spans="1:10" x14ac:dyDescent="0.2">
      <c r="A2005" s="19">
        <v>2034</v>
      </c>
      <c r="B2005" s="17">
        <v>25</v>
      </c>
      <c r="C2005" s="16">
        <v>2</v>
      </c>
      <c r="D2005" s="16">
        <v>2004</v>
      </c>
      <c r="E2005" s="25">
        <v>38042</v>
      </c>
      <c r="F2005" s="24" t="s">
        <v>1998</v>
      </c>
      <c r="G2005" s="23">
        <v>32964419.97851773</v>
      </c>
      <c r="H2005" s="23">
        <v>488905769.01541364</v>
      </c>
      <c r="I2005" s="23">
        <v>820605622.11899042</v>
      </c>
      <c r="J2005" s="23">
        <f t="shared" si="31"/>
        <v>787641202.14047265</v>
      </c>
    </row>
    <row r="2006" spans="1:10" x14ac:dyDescent="0.2">
      <c r="A2006" s="19">
        <v>2035</v>
      </c>
      <c r="B2006" s="17">
        <v>24</v>
      </c>
      <c r="C2006" s="16">
        <v>11</v>
      </c>
      <c r="D2006" s="16">
        <v>1993</v>
      </c>
      <c r="E2006" s="25">
        <v>34297</v>
      </c>
      <c r="F2006" s="24" t="s">
        <v>1999</v>
      </c>
      <c r="G2006" s="23">
        <v>42098593.964334704</v>
      </c>
      <c r="H2006" s="23">
        <v>369112138.0416255</v>
      </c>
      <c r="I2006" s="23">
        <v>743100810.4976474</v>
      </c>
      <c r="J2006" s="23">
        <f t="shared" si="31"/>
        <v>701002216.53331268</v>
      </c>
    </row>
    <row r="2007" spans="1:10" x14ac:dyDescent="0.2">
      <c r="A2007" s="19">
        <v>2036</v>
      </c>
      <c r="B2007" s="17">
        <v>16</v>
      </c>
      <c r="C2007" s="16">
        <v>12</v>
      </c>
      <c r="D2007" s="16">
        <v>1988</v>
      </c>
      <c r="E2007" s="25">
        <v>32493</v>
      </c>
      <c r="F2007" s="24" t="s">
        <v>2000</v>
      </c>
      <c r="G2007" s="23">
        <v>50937551.867219925</v>
      </c>
      <c r="H2007" s="23">
        <v>352132182.37149382</v>
      </c>
      <c r="I2007" s="23">
        <v>841080856.43153536</v>
      </c>
      <c r="J2007" s="23">
        <f t="shared" si="31"/>
        <v>790143304.56431544</v>
      </c>
    </row>
    <row r="2008" spans="1:10" x14ac:dyDescent="0.2">
      <c r="A2008" s="19">
        <v>2037</v>
      </c>
      <c r="B2008" s="17">
        <v>10</v>
      </c>
      <c r="C2008" s="16">
        <v>8</v>
      </c>
      <c r="D2008" s="16">
        <v>2011</v>
      </c>
      <c r="E2008" s="25">
        <v>40765</v>
      </c>
      <c r="F2008" s="24" t="s">
        <v>2001</v>
      </c>
      <c r="G2008" s="23">
        <v>27093844.490057167</v>
      </c>
      <c r="H2008" s="23">
        <v>183919071.33087468</v>
      </c>
      <c r="I2008" s="23">
        <v>230969609.84385446</v>
      </c>
      <c r="J2008" s="23">
        <f t="shared" si="31"/>
        <v>203875765.35379729</v>
      </c>
    </row>
    <row r="2009" spans="1:10" x14ac:dyDescent="0.2">
      <c r="A2009" s="19">
        <v>2038</v>
      </c>
      <c r="B2009" s="17">
        <v>25</v>
      </c>
      <c r="C2009" s="16">
        <v>12</v>
      </c>
      <c r="D2009" s="16">
        <v>2016</v>
      </c>
      <c r="E2009" s="25">
        <v>42729</v>
      </c>
      <c r="F2009" s="24" t="s">
        <v>2002</v>
      </c>
      <c r="G2009" s="23">
        <v>25423204.049173269</v>
      </c>
      <c r="H2009" s="23">
        <v>172253110.93690151</v>
      </c>
      <c r="I2009" s="23">
        <v>236217892.32462147</v>
      </c>
      <c r="J2009" s="23">
        <f t="shared" si="31"/>
        <v>210794688.2754482</v>
      </c>
    </row>
    <row r="2010" spans="1:10" x14ac:dyDescent="0.2">
      <c r="A2010" s="19">
        <v>2039</v>
      </c>
      <c r="B2010" s="17">
        <v>12</v>
      </c>
      <c r="C2010" s="16">
        <v>12</v>
      </c>
      <c r="D2010" s="16">
        <v>2008</v>
      </c>
      <c r="E2010" s="25">
        <v>39794</v>
      </c>
      <c r="F2010" s="24" t="s">
        <v>2003</v>
      </c>
      <c r="G2010" s="23">
        <v>29196753.049070533</v>
      </c>
      <c r="H2010" s="23">
        <v>172956078.40886086</v>
      </c>
      <c r="I2010" s="23">
        <v>320630666.16299921</v>
      </c>
      <c r="J2010" s="23">
        <f t="shared" si="31"/>
        <v>291433913.11392868</v>
      </c>
    </row>
    <row r="2011" spans="1:10" x14ac:dyDescent="0.2">
      <c r="A2011" s="19">
        <v>2040</v>
      </c>
      <c r="B2011" s="17">
        <v>30</v>
      </c>
      <c r="C2011" s="16">
        <v>1</v>
      </c>
      <c r="D2011" s="16">
        <v>2009</v>
      </c>
      <c r="E2011" s="25">
        <v>39843</v>
      </c>
      <c r="F2011" s="24" t="s">
        <v>2004</v>
      </c>
      <c r="G2011" s="23">
        <v>29070227.286720373</v>
      </c>
      <c r="H2011" s="23">
        <v>168608468.28116962</v>
      </c>
      <c r="I2011" s="23">
        <v>263889738.27034286</v>
      </c>
      <c r="J2011" s="23">
        <f t="shared" si="31"/>
        <v>234819510.98362249</v>
      </c>
    </row>
    <row r="2012" spans="1:10" x14ac:dyDescent="0.2">
      <c r="A2012" s="19">
        <v>2041</v>
      </c>
      <c r="B2012" s="17">
        <v>17</v>
      </c>
      <c r="C2012" s="16">
        <v>1</v>
      </c>
      <c r="D2012" s="16">
        <v>2014</v>
      </c>
      <c r="E2012" s="25">
        <v>41656</v>
      </c>
      <c r="F2012" s="24" t="s">
        <v>2005</v>
      </c>
      <c r="G2012" s="23">
        <v>26240081.909745377</v>
      </c>
      <c r="H2012" s="23">
        <v>140859451.92391711</v>
      </c>
      <c r="I2012" s="23">
        <v>161359500.17185655</v>
      </c>
      <c r="J2012" s="23">
        <f t="shared" si="31"/>
        <v>135119418.26211119</v>
      </c>
    </row>
    <row r="2013" spans="1:10" x14ac:dyDescent="0.2">
      <c r="A2013" s="19">
        <v>2042</v>
      </c>
      <c r="B2013" s="17">
        <v>25</v>
      </c>
      <c r="C2013" s="16">
        <v>11</v>
      </c>
      <c r="D2013" s="16">
        <v>1992</v>
      </c>
      <c r="E2013" s="25">
        <v>33933</v>
      </c>
      <c r="F2013" s="24" t="s">
        <v>2006</v>
      </c>
      <c r="G2013" s="23">
        <v>43225176.056338027</v>
      </c>
      <c r="H2013" s="23">
        <v>210845008.65267605</v>
      </c>
      <c r="I2013" s="23">
        <v>710448993.66197181</v>
      </c>
      <c r="J2013" s="23">
        <f t="shared" si="31"/>
        <v>667223817.60563374</v>
      </c>
    </row>
    <row r="2014" spans="1:10" x14ac:dyDescent="0.2">
      <c r="A2014" s="19">
        <v>2043</v>
      </c>
      <c r="B2014" s="17">
        <v>15</v>
      </c>
      <c r="C2014" s="16">
        <v>12</v>
      </c>
      <c r="D2014" s="16">
        <v>1993</v>
      </c>
      <c r="E2014" s="25">
        <v>34318</v>
      </c>
      <c r="F2014" s="24" t="s">
        <v>2007</v>
      </c>
      <c r="G2014" s="23">
        <v>42098593.964334704</v>
      </c>
      <c r="H2014" s="23">
        <v>161771726.48080245</v>
      </c>
      <c r="I2014" s="23">
        <v>541161540.77004802</v>
      </c>
      <c r="J2014" s="23">
        <f t="shared" si="31"/>
        <v>499062946.8057133</v>
      </c>
    </row>
    <row r="2015" spans="1:10" x14ac:dyDescent="0.2">
      <c r="A2015" s="19">
        <v>2044</v>
      </c>
      <c r="B2015" s="17">
        <v>2</v>
      </c>
      <c r="C2015" s="16">
        <v>7</v>
      </c>
      <c r="D2015" s="16">
        <v>2003</v>
      </c>
      <c r="E2015" s="25">
        <v>37804</v>
      </c>
      <c r="F2015" s="24" t="s">
        <v>2008</v>
      </c>
      <c r="G2015" s="23">
        <v>33376699.293094076</v>
      </c>
      <c r="H2015" s="23">
        <v>121009343.37505166</v>
      </c>
      <c r="I2015" s="23">
        <v>167336201.99386624</v>
      </c>
      <c r="J2015" s="23">
        <f t="shared" si="31"/>
        <v>133959502.70077217</v>
      </c>
    </row>
    <row r="2016" spans="1:10" x14ac:dyDescent="0.2">
      <c r="A2016" s="19">
        <v>2045</v>
      </c>
      <c r="B2016" s="17">
        <v>26</v>
      </c>
      <c r="C2016" s="16">
        <v>3</v>
      </c>
      <c r="D2016" s="16">
        <v>2004</v>
      </c>
      <c r="E2016" s="25">
        <v>38072</v>
      </c>
      <c r="F2016" s="24" t="s">
        <v>2009</v>
      </c>
      <c r="G2016" s="23">
        <v>32753335.112059768</v>
      </c>
      <c r="H2016" s="23">
        <v>110294087.67797759</v>
      </c>
      <c r="I2016" s="23">
        <v>237377027.9127695</v>
      </c>
      <c r="J2016" s="23">
        <f t="shared" si="31"/>
        <v>204623692.80070972</v>
      </c>
    </row>
    <row r="2017" spans="1:10" x14ac:dyDescent="0.2">
      <c r="A2017" s="19">
        <v>2046</v>
      </c>
      <c r="B2017" s="17">
        <v>9</v>
      </c>
      <c r="C2017" s="16">
        <v>7</v>
      </c>
      <c r="D2017" s="16">
        <v>2004</v>
      </c>
      <c r="E2017" s="25">
        <v>38177</v>
      </c>
      <c r="F2017" s="24" t="s">
        <v>2010</v>
      </c>
      <c r="G2017" s="23">
        <v>32407470.960929252</v>
      </c>
      <c r="H2017" s="23">
        <v>109066577.40639389</v>
      </c>
      <c r="I2017" s="23">
        <v>115987978.38719642</v>
      </c>
      <c r="J2017" s="23">
        <f t="shared" si="31"/>
        <v>83580507.426267177</v>
      </c>
    </row>
    <row r="2018" spans="1:10" x14ac:dyDescent="0.2">
      <c r="A2018" s="19">
        <v>2047</v>
      </c>
      <c r="B2018" s="17">
        <v>15</v>
      </c>
      <c r="C2018" s="16">
        <v>8</v>
      </c>
      <c r="D2018" s="16">
        <v>2003</v>
      </c>
      <c r="E2018" s="25">
        <v>37848</v>
      </c>
      <c r="F2018" s="24" t="s">
        <v>2011</v>
      </c>
      <c r="G2018" s="23">
        <v>33250135.427952331</v>
      </c>
      <c r="H2018" s="23">
        <v>109888578.72667931</v>
      </c>
      <c r="I2018" s="23">
        <v>152387236.66390574</v>
      </c>
      <c r="J2018" s="23">
        <f t="shared" si="31"/>
        <v>119137101.23595341</v>
      </c>
    </row>
    <row r="2019" spans="1:10" x14ac:dyDescent="0.2">
      <c r="A2019" s="19">
        <v>2048</v>
      </c>
      <c r="B2019" s="17">
        <v>16</v>
      </c>
      <c r="C2019" s="16">
        <v>2</v>
      </c>
      <c r="D2019" s="16">
        <v>2007</v>
      </c>
      <c r="E2019" s="25">
        <v>39129</v>
      </c>
      <c r="F2019" s="24" t="s">
        <v>2012</v>
      </c>
      <c r="G2019" s="23">
        <v>30162187.529177047</v>
      </c>
      <c r="H2019" s="23">
        <v>99214460.872736484</v>
      </c>
      <c r="I2019" s="23">
        <v>166476922.07318956</v>
      </c>
      <c r="J2019" s="23">
        <f t="shared" si="31"/>
        <v>136314734.54401252</v>
      </c>
    </row>
    <row r="2020" spans="1:10" x14ac:dyDescent="0.2">
      <c r="A2020" s="19">
        <v>2049</v>
      </c>
      <c r="B2020" s="17">
        <v>21</v>
      </c>
      <c r="C2020" s="16">
        <v>12</v>
      </c>
      <c r="D2020" s="16">
        <v>2001</v>
      </c>
      <c r="E2020" s="25">
        <v>37246</v>
      </c>
      <c r="F2020" s="24" t="s">
        <v>2013</v>
      </c>
      <c r="G2020" s="23">
        <v>34736700.622524053</v>
      </c>
      <c r="H2020" s="23">
        <v>112458306.41996604</v>
      </c>
      <c r="I2020" s="23">
        <v>143104835.57546124</v>
      </c>
      <c r="J2020" s="23">
        <f t="shared" si="31"/>
        <v>108368134.95293719</v>
      </c>
    </row>
    <row r="2021" spans="1:10" x14ac:dyDescent="0.2">
      <c r="A2021" s="19">
        <v>2050</v>
      </c>
      <c r="B2021" s="17">
        <v>18</v>
      </c>
      <c r="C2021" s="16">
        <v>1</v>
      </c>
      <c r="D2021" s="16">
        <v>2008</v>
      </c>
      <c r="E2021" s="25">
        <v>39465</v>
      </c>
      <c r="F2021" s="24" t="s">
        <v>2014</v>
      </c>
      <c r="G2021" s="23">
        <v>29078903.733181734</v>
      </c>
      <c r="H2021" s="23">
        <v>93108827.087961912</v>
      </c>
      <c r="I2021" s="23">
        <v>199251237.56534964</v>
      </c>
      <c r="J2021" s="23">
        <f t="shared" si="31"/>
        <v>170172333.83216789</v>
      </c>
    </row>
    <row r="2022" spans="1:10" x14ac:dyDescent="0.2">
      <c r="A2022" s="19">
        <v>2051</v>
      </c>
      <c r="B2022" s="17">
        <v>5</v>
      </c>
      <c r="C2022" s="16">
        <v>2</v>
      </c>
      <c r="D2022" s="16">
        <v>2010</v>
      </c>
      <c r="E2022" s="25">
        <v>40214</v>
      </c>
      <c r="F2022" s="24" t="s">
        <v>2015</v>
      </c>
      <c r="G2022" s="23">
        <v>28319399.65211935</v>
      </c>
      <c r="H2022" s="23">
        <v>90638891.547967389</v>
      </c>
      <c r="I2022" s="23">
        <v>160892148.21455562</v>
      </c>
      <c r="J2022" s="23">
        <f t="shared" si="31"/>
        <v>132572748.56243627</v>
      </c>
    </row>
    <row r="2023" spans="1:10" x14ac:dyDescent="0.2">
      <c r="A2023" s="19">
        <v>2052</v>
      </c>
      <c r="B2023" s="17">
        <v>22</v>
      </c>
      <c r="C2023" s="16">
        <v>3</v>
      </c>
      <c r="D2023" s="16">
        <v>1991</v>
      </c>
      <c r="E2023" s="25">
        <v>33319</v>
      </c>
      <c r="F2023" s="24" t="s">
        <v>2016</v>
      </c>
      <c r="G2023" s="23">
        <v>45466481.481481478</v>
      </c>
      <c r="H2023" s="23">
        <v>143049941.26627406</v>
      </c>
      <c r="I2023" s="23">
        <v>143049941.26627406</v>
      </c>
      <c r="J2023" s="23">
        <f t="shared" si="31"/>
        <v>97583459.784792587</v>
      </c>
    </row>
    <row r="2024" spans="1:10" x14ac:dyDescent="0.2">
      <c r="A2024" s="19">
        <v>2053</v>
      </c>
      <c r="B2024" s="17">
        <v>25</v>
      </c>
      <c r="C2024" s="16">
        <v>12</v>
      </c>
      <c r="D2024" s="16">
        <v>2012</v>
      </c>
      <c r="E2024" s="25">
        <v>41268</v>
      </c>
      <c r="F2024" s="24" t="s">
        <v>2017</v>
      </c>
      <c r="G2024" s="23">
        <v>26733224.158431366</v>
      </c>
      <c r="H2024" s="23">
        <v>82624157.763354689</v>
      </c>
      <c r="I2024" s="23">
        <v>129209567.21345727</v>
      </c>
      <c r="J2024" s="23">
        <f t="shared" si="31"/>
        <v>102476343.05502591</v>
      </c>
    </row>
    <row r="2025" spans="1:10" x14ac:dyDescent="0.2">
      <c r="A2025" s="19">
        <v>2054</v>
      </c>
      <c r="B2025" s="17">
        <v>3</v>
      </c>
      <c r="C2025" s="16">
        <v>6</v>
      </c>
      <c r="D2025" s="16">
        <v>1987</v>
      </c>
      <c r="E2025" s="25">
        <v>31931</v>
      </c>
      <c r="F2025" s="24" t="s">
        <v>2018</v>
      </c>
      <c r="G2025" s="23">
        <v>54079074.889867842</v>
      </c>
      <c r="H2025" s="23">
        <v>164985423.75000879</v>
      </c>
      <c r="I2025" s="23">
        <v>164985423.75000879</v>
      </c>
      <c r="J2025" s="23">
        <f t="shared" si="31"/>
        <v>110906348.86014095</v>
      </c>
    </row>
    <row r="2026" spans="1:10" x14ac:dyDescent="0.2">
      <c r="A2026" s="19">
        <v>2055</v>
      </c>
      <c r="B2026" s="17">
        <v>9</v>
      </c>
      <c r="C2026" s="16">
        <v>11</v>
      </c>
      <c r="D2026" s="16">
        <v>2007</v>
      </c>
      <c r="E2026" s="25">
        <v>39395</v>
      </c>
      <c r="F2026" s="24" t="s">
        <v>2019</v>
      </c>
      <c r="G2026" s="23">
        <v>29203837.717733148</v>
      </c>
      <c r="H2026" s="23">
        <v>86762855.469889671</v>
      </c>
      <c r="I2026" s="23">
        <v>191637043.29565081</v>
      </c>
      <c r="J2026" s="23">
        <f t="shared" si="31"/>
        <v>162433205.57791767</v>
      </c>
    </row>
    <row r="2027" spans="1:10" x14ac:dyDescent="0.2">
      <c r="A2027" s="19">
        <v>2056</v>
      </c>
      <c r="B2027" s="17">
        <v>13</v>
      </c>
      <c r="C2027" s="16">
        <v>4</v>
      </c>
      <c r="D2027" s="16">
        <v>2001</v>
      </c>
      <c r="E2027" s="25">
        <v>36994</v>
      </c>
      <c r="F2027" s="24" t="s">
        <v>2020</v>
      </c>
      <c r="G2027" s="23">
        <v>34697427.925381571</v>
      </c>
      <c r="H2027" s="23">
        <v>99235415.53738834</v>
      </c>
      <c r="I2027" s="23">
        <v>390730730.94970036</v>
      </c>
      <c r="J2027" s="23">
        <f t="shared" si="31"/>
        <v>356033303.02431881</v>
      </c>
    </row>
    <row r="2028" spans="1:10" x14ac:dyDescent="0.2">
      <c r="A2028" s="19">
        <v>2057</v>
      </c>
      <c r="B2028" s="17">
        <v>15</v>
      </c>
      <c r="C2028" s="16">
        <v>12</v>
      </c>
      <c r="D2028" s="16">
        <v>2000</v>
      </c>
      <c r="E2028" s="25">
        <v>36875</v>
      </c>
      <c r="F2028" s="24" t="s">
        <v>2021</v>
      </c>
      <c r="G2028" s="23">
        <v>35275718.390804604</v>
      </c>
      <c r="H2028" s="23">
        <v>100620120.49103449</v>
      </c>
      <c r="I2028" s="23">
        <v>215182366.16676438</v>
      </c>
      <c r="J2028" s="23">
        <f t="shared" si="31"/>
        <v>179906647.77595979</v>
      </c>
    </row>
    <row r="2029" spans="1:10" x14ac:dyDescent="0.2">
      <c r="A2029" s="19">
        <v>2058</v>
      </c>
      <c r="B2029" s="17">
        <v>21</v>
      </c>
      <c r="C2029" s="16">
        <v>1</v>
      </c>
      <c r="D2029" s="16">
        <v>2011</v>
      </c>
      <c r="E2029" s="25">
        <v>40564</v>
      </c>
      <c r="F2029" s="24" t="s">
        <v>2022</v>
      </c>
      <c r="G2029" s="23">
        <v>27871634.661229756</v>
      </c>
      <c r="H2029" s="23">
        <v>78778863.207657695</v>
      </c>
      <c r="I2029" s="23">
        <v>166369218.84853989</v>
      </c>
      <c r="J2029" s="23">
        <f t="shared" si="31"/>
        <v>138497584.18731013</v>
      </c>
    </row>
    <row r="2030" spans="1:10" x14ac:dyDescent="0.2">
      <c r="A2030" s="19">
        <v>2059</v>
      </c>
      <c r="B2030" s="17">
        <v>13</v>
      </c>
      <c r="C2030" s="16">
        <v>1</v>
      </c>
      <c r="D2030" s="16">
        <v>2012</v>
      </c>
      <c r="E2030" s="25">
        <v>40921</v>
      </c>
      <c r="F2030" s="24" t="s">
        <v>2023</v>
      </c>
      <c r="G2030" s="23">
        <v>27079500.584563121</v>
      </c>
      <c r="H2030" s="23">
        <v>72061800.595592618</v>
      </c>
      <c r="I2030" s="23">
        <v>106592339.49990073</v>
      </c>
      <c r="J2030" s="23">
        <f t="shared" si="31"/>
        <v>79512838.915337607</v>
      </c>
    </row>
    <row r="2031" spans="1:10" x14ac:dyDescent="0.2">
      <c r="A2031" s="19">
        <v>2060</v>
      </c>
      <c r="B2031" s="17">
        <v>27</v>
      </c>
      <c r="C2031" s="16">
        <v>1</v>
      </c>
      <c r="D2031" s="16">
        <v>2017</v>
      </c>
      <c r="E2031" s="25">
        <v>42762</v>
      </c>
      <c r="F2031" s="24" t="s">
        <v>5375</v>
      </c>
      <c r="G2031" s="23">
        <v>25275902.964515585</v>
      </c>
      <c r="H2031" s="23">
        <v>65031754.005369812</v>
      </c>
      <c r="I2031" s="23">
        <v>200611697.50703141</v>
      </c>
      <c r="J2031" s="23">
        <f t="shared" si="31"/>
        <v>175335794.54251581</v>
      </c>
    </row>
    <row r="2032" spans="1:10" x14ac:dyDescent="0.2">
      <c r="A2032" s="19">
        <v>2061</v>
      </c>
      <c r="B2032" s="17">
        <v>20</v>
      </c>
      <c r="C2032" s="16">
        <v>4</v>
      </c>
      <c r="D2032" s="16">
        <v>2012</v>
      </c>
      <c r="E2032" s="25">
        <v>41019</v>
      </c>
      <c r="F2032" s="24" t="s">
        <v>2025</v>
      </c>
      <c r="G2032" s="23">
        <v>26676988.938870415</v>
      </c>
      <c r="H2032" s="23">
        <v>64512576.068070494</v>
      </c>
      <c r="I2032" s="23">
        <v>103115987.76246604</v>
      </c>
      <c r="J2032" s="23">
        <f t="shared" si="31"/>
        <v>76438998.823595628</v>
      </c>
    </row>
    <row r="2033" spans="1:10" x14ac:dyDescent="0.2">
      <c r="A2033" s="19">
        <v>2062</v>
      </c>
      <c r="B2033" s="17">
        <v>25</v>
      </c>
      <c r="C2033" s="16">
        <v>12</v>
      </c>
      <c r="D2033" s="16">
        <v>1993</v>
      </c>
      <c r="E2033" s="25">
        <v>34328</v>
      </c>
      <c r="F2033" s="24" t="s">
        <v>2026</v>
      </c>
      <c r="G2033" s="23">
        <v>42098593.964334704</v>
      </c>
      <c r="H2033" s="23">
        <v>95151351.534533605</v>
      </c>
      <c r="I2033" s="23">
        <v>95151351.534533605</v>
      </c>
      <c r="J2033" s="23">
        <f t="shared" si="31"/>
        <v>53052757.570198901</v>
      </c>
    </row>
    <row r="2034" spans="1:10" x14ac:dyDescent="0.2">
      <c r="A2034" s="19">
        <v>2063</v>
      </c>
      <c r="B2034" s="17">
        <v>22</v>
      </c>
      <c r="C2034" s="16">
        <v>3</v>
      </c>
      <c r="D2034" s="16">
        <v>2000</v>
      </c>
      <c r="E2034" s="25">
        <v>36607</v>
      </c>
      <c r="F2034" s="24" t="s">
        <v>2027</v>
      </c>
      <c r="G2034" s="23">
        <v>35852657.710280381</v>
      </c>
      <c r="H2034" s="23">
        <v>80271714.260420576</v>
      </c>
      <c r="I2034" s="23">
        <v>130556391.81331778</v>
      </c>
      <c r="J2034" s="23">
        <f t="shared" si="31"/>
        <v>94703734.103037387</v>
      </c>
    </row>
    <row r="2035" spans="1:10" x14ac:dyDescent="0.2">
      <c r="A2035" s="19">
        <v>2064</v>
      </c>
      <c r="B2035" s="17">
        <v>6</v>
      </c>
      <c r="C2035" s="16">
        <v>6</v>
      </c>
      <c r="D2035" s="16">
        <v>2006</v>
      </c>
      <c r="E2035" s="25">
        <v>38874</v>
      </c>
      <c r="F2035" s="24" t="s">
        <v>5442</v>
      </c>
      <c r="G2035" s="23">
        <v>30251232.134056184</v>
      </c>
      <c r="H2035" s="23">
        <v>66077624.774652533</v>
      </c>
      <c r="I2035" s="23">
        <v>144353536.16607195</v>
      </c>
      <c r="J2035" s="23">
        <f t="shared" si="31"/>
        <v>114102304.03201577</v>
      </c>
    </row>
    <row r="2036" spans="1:10" x14ac:dyDescent="0.2">
      <c r="A2036" s="19">
        <v>2065</v>
      </c>
      <c r="B2036" s="17">
        <v>10</v>
      </c>
      <c r="C2036" s="16">
        <v>2</v>
      </c>
      <c r="D2036" s="16">
        <v>2006</v>
      </c>
      <c r="E2036" s="25">
        <v>38758</v>
      </c>
      <c r="F2036" s="24" t="s">
        <v>2029</v>
      </c>
      <c r="G2036" s="23">
        <v>30890664.318067439</v>
      </c>
      <c r="H2036" s="23">
        <v>66844989.348107703</v>
      </c>
      <c r="I2036" s="23">
        <v>139376269.16693005</v>
      </c>
      <c r="J2036" s="23">
        <f t="shared" si="31"/>
        <v>108485604.84886262</v>
      </c>
    </row>
    <row r="2037" spans="1:10" x14ac:dyDescent="0.2">
      <c r="A2037" s="19">
        <v>2066</v>
      </c>
      <c r="B2037" s="17">
        <v>22</v>
      </c>
      <c r="C2037" s="16">
        <v>4</v>
      </c>
      <c r="D2037" s="16">
        <v>2011</v>
      </c>
      <c r="E2037" s="25">
        <v>40655</v>
      </c>
      <c r="F2037" s="24" t="s">
        <v>2030</v>
      </c>
      <c r="G2037" s="23">
        <v>27291290.583621603</v>
      </c>
      <c r="H2037" s="23">
        <v>58234469.151347674</v>
      </c>
      <c r="I2037" s="23">
        <v>58234469.151347674</v>
      </c>
      <c r="J2037" s="23">
        <f t="shared" si="31"/>
        <v>30943178.567726072</v>
      </c>
    </row>
    <row r="2038" spans="1:10" x14ac:dyDescent="0.2">
      <c r="A2038" s="19">
        <v>2067</v>
      </c>
      <c r="B2038" s="17">
        <v>13</v>
      </c>
      <c r="C2038" s="16">
        <v>12</v>
      </c>
      <c r="D2038" s="16">
        <v>2013</v>
      </c>
      <c r="E2038" s="25">
        <v>41621</v>
      </c>
      <c r="F2038" s="24" t="s">
        <v>2031</v>
      </c>
      <c r="G2038" s="23">
        <v>26337701.513415635</v>
      </c>
      <c r="H2038" s="23">
        <v>55354846.966629334</v>
      </c>
      <c r="I2038" s="23">
        <v>55354846.966629334</v>
      </c>
      <c r="J2038" s="23">
        <f t="shared" si="31"/>
        <v>29017145.453213699</v>
      </c>
    </row>
    <row r="2039" spans="1:10" x14ac:dyDescent="0.2">
      <c r="A2039" s="19">
        <v>2068</v>
      </c>
      <c r="B2039" s="17">
        <v>12</v>
      </c>
      <c r="C2039" s="16">
        <v>11</v>
      </c>
      <c r="D2039" s="16">
        <v>2004</v>
      </c>
      <c r="E2039" s="25">
        <v>38303</v>
      </c>
      <c r="F2039" s="24" t="s">
        <v>2032</v>
      </c>
      <c r="G2039" s="23">
        <v>32135994.764397908</v>
      </c>
      <c r="H2039" s="23">
        <v>66427165.594314136</v>
      </c>
      <c r="I2039" s="23">
        <v>147871990.57618847</v>
      </c>
      <c r="J2039" s="23">
        <f t="shared" si="31"/>
        <v>115735995.81179057</v>
      </c>
    </row>
    <row r="2040" spans="1:10" x14ac:dyDescent="0.2">
      <c r="A2040" s="19">
        <v>2069</v>
      </c>
      <c r="B2040" s="17">
        <v>27</v>
      </c>
      <c r="C2040" s="16">
        <v>1</v>
      </c>
      <c r="D2040" s="16">
        <v>2012</v>
      </c>
      <c r="E2040" s="25">
        <v>40935</v>
      </c>
      <c r="F2040" s="24" t="s">
        <v>2033</v>
      </c>
      <c r="G2040" s="23">
        <v>27079500.584563121</v>
      </c>
      <c r="H2040" s="23">
        <v>55870572.918553814</v>
      </c>
      <c r="I2040" s="23">
        <v>88007484.359490871</v>
      </c>
      <c r="J2040" s="23">
        <f t="shared" si="31"/>
        <v>60927983.77492775</v>
      </c>
    </row>
    <row r="2041" spans="1:10" x14ac:dyDescent="0.2">
      <c r="A2041" s="19">
        <v>2070</v>
      </c>
      <c r="B2041" s="17">
        <v>28</v>
      </c>
      <c r="C2041" s="16">
        <v>1</v>
      </c>
      <c r="D2041" s="16">
        <v>2005</v>
      </c>
      <c r="E2041" s="25">
        <v>38380</v>
      </c>
      <c r="F2041" s="24" t="s">
        <v>2034</v>
      </c>
      <c r="G2041" s="23">
        <v>32186549.554273728</v>
      </c>
      <c r="H2041" s="23">
        <v>65789932.995458841</v>
      </c>
      <c r="I2041" s="23">
        <v>159254851.35594651</v>
      </c>
      <c r="J2041" s="23">
        <f t="shared" si="31"/>
        <v>127068301.80167279</v>
      </c>
    </row>
    <row r="2042" spans="1:10" x14ac:dyDescent="0.2">
      <c r="A2042" s="19">
        <v>2071</v>
      </c>
      <c r="B2042" s="17">
        <v>22</v>
      </c>
      <c r="C2042" s="16">
        <v>8</v>
      </c>
      <c r="D2042" s="16">
        <v>2008</v>
      </c>
      <c r="E2042" s="25">
        <v>39682</v>
      </c>
      <c r="F2042" s="24" t="s">
        <v>2035</v>
      </c>
      <c r="G2042" s="23">
        <v>28016281.277671777</v>
      </c>
      <c r="H2042" s="23">
        <v>54057290.332978822</v>
      </c>
      <c r="I2042" s="23">
        <v>80003966.32792145</v>
      </c>
      <c r="J2042" s="23">
        <f t="shared" si="31"/>
        <v>51987685.050249673</v>
      </c>
    </row>
    <row r="2043" spans="1:10" x14ac:dyDescent="0.2">
      <c r="A2043" s="19">
        <v>2072</v>
      </c>
      <c r="B2043" s="17">
        <v>14</v>
      </c>
      <c r="C2043" s="16">
        <v>3</v>
      </c>
      <c r="D2043" s="16">
        <v>2003</v>
      </c>
      <c r="E2043" s="25">
        <v>37694</v>
      </c>
      <c r="F2043" s="24" t="s">
        <v>2036</v>
      </c>
      <c r="G2043" s="23">
        <v>33322339.847991318</v>
      </c>
      <c r="H2043" s="23">
        <v>63372505.896525525</v>
      </c>
      <c r="I2043" s="23">
        <v>77628333.375146583</v>
      </c>
      <c r="J2043" s="23">
        <f t="shared" si="31"/>
        <v>44305993.527155265</v>
      </c>
    </row>
    <row r="2044" spans="1:10" x14ac:dyDescent="0.2">
      <c r="A2044" s="19">
        <v>2073</v>
      </c>
      <c r="B2044" s="17">
        <v>27</v>
      </c>
      <c r="C2044" s="16">
        <v>1</v>
      </c>
      <c r="D2044" s="16">
        <v>2006</v>
      </c>
      <c r="E2044" s="25">
        <v>38744</v>
      </c>
      <c r="F2044" s="24" t="s">
        <v>2037</v>
      </c>
      <c r="G2044" s="23">
        <v>30952975.289964702</v>
      </c>
      <c r="H2044" s="23">
        <v>58537374.184573881</v>
      </c>
      <c r="I2044" s="23">
        <v>159402347.78104892</v>
      </c>
      <c r="J2044" s="23">
        <f t="shared" si="31"/>
        <v>128449372.49108422</v>
      </c>
    </row>
    <row r="2045" spans="1:10" x14ac:dyDescent="0.2">
      <c r="A2045" s="19">
        <v>2074</v>
      </c>
      <c r="B2045" s="17">
        <v>19</v>
      </c>
      <c r="C2045" s="16">
        <v>9</v>
      </c>
      <c r="D2045" s="16">
        <v>1990</v>
      </c>
      <c r="E2045" s="25">
        <v>33135</v>
      </c>
      <c r="F2045" s="24" t="s">
        <v>2038</v>
      </c>
      <c r="G2045" s="23">
        <v>46254521.477015831</v>
      </c>
      <c r="H2045" s="23">
        <v>86484500.692321032</v>
      </c>
      <c r="I2045" s="23">
        <v>86546552.057972878</v>
      </c>
      <c r="J2045" s="23">
        <f t="shared" si="31"/>
        <v>40292030.580957048</v>
      </c>
    </row>
    <row r="2046" spans="1:10" x14ac:dyDescent="0.2">
      <c r="A2046" s="19">
        <v>2075</v>
      </c>
      <c r="B2046" s="17">
        <v>15</v>
      </c>
      <c r="C2046" s="16">
        <v>8</v>
      </c>
      <c r="D2046" s="16">
        <v>2014</v>
      </c>
      <c r="E2046" s="25">
        <v>41866</v>
      </c>
      <c r="F2046" s="24" t="s">
        <v>2039</v>
      </c>
      <c r="G2046" s="23">
        <v>25805858.26480332</v>
      </c>
      <c r="H2046" s="23">
        <v>46543832.022038914</v>
      </c>
      <c r="I2046" s="23">
        <v>56866175.327960245</v>
      </c>
      <c r="J2046" s="23">
        <f t="shared" si="31"/>
        <v>31060317.063156925</v>
      </c>
    </row>
    <row r="2047" spans="1:10" x14ac:dyDescent="0.2">
      <c r="A2047" s="19">
        <v>2076</v>
      </c>
      <c r="B2047" s="17">
        <v>9</v>
      </c>
      <c r="C2047" s="16">
        <v>12</v>
      </c>
      <c r="D2047" s="16">
        <v>1983</v>
      </c>
      <c r="E2047" s="25">
        <v>30659</v>
      </c>
      <c r="F2047" s="24" t="s">
        <v>2040</v>
      </c>
      <c r="G2047" s="23">
        <v>60592053.307008885</v>
      </c>
      <c r="H2047" s="23">
        <v>108927112.23197433</v>
      </c>
      <c r="I2047" s="23">
        <v>108927112.23197433</v>
      </c>
      <c r="J2047" s="23">
        <f t="shared" si="31"/>
        <v>48335058.924965449</v>
      </c>
    </row>
    <row r="2048" spans="1:10" x14ac:dyDescent="0.2">
      <c r="A2048" s="19">
        <v>2077</v>
      </c>
      <c r="B2048" s="17">
        <v>18</v>
      </c>
      <c r="C2048" s="16">
        <v>7</v>
      </c>
      <c r="D2048" s="16">
        <v>1997</v>
      </c>
      <c r="E2048" s="25">
        <v>35629</v>
      </c>
      <c r="F2048" s="24" t="s">
        <v>2041</v>
      </c>
      <c r="G2048" s="23">
        <v>38242834.89096573</v>
      </c>
      <c r="H2048" s="23">
        <v>68041711.49682866</v>
      </c>
      <c r="I2048" s="23">
        <v>98810400.390398756</v>
      </c>
      <c r="J2048" s="23">
        <f t="shared" si="31"/>
        <v>60567565.499433026</v>
      </c>
    </row>
    <row r="2049" spans="1:10" x14ac:dyDescent="0.2">
      <c r="A2049" s="19">
        <v>2078</v>
      </c>
      <c r="B2049" s="17">
        <v>20</v>
      </c>
      <c r="C2049" s="16">
        <v>11</v>
      </c>
      <c r="D2049" s="16">
        <v>1987</v>
      </c>
      <c r="E2049" s="25">
        <v>32101</v>
      </c>
      <c r="F2049" s="24" t="s">
        <v>2042</v>
      </c>
      <c r="G2049" s="23">
        <v>53188691.507798955</v>
      </c>
      <c r="H2049" s="23">
        <v>93580156.180701897</v>
      </c>
      <c r="I2049" s="23">
        <v>93588455.744124785</v>
      </c>
      <c r="J2049" s="23">
        <f t="shared" si="31"/>
        <v>40399764.23632583</v>
      </c>
    </row>
    <row r="2050" spans="1:10" x14ac:dyDescent="0.2">
      <c r="A2050" s="19">
        <v>2079</v>
      </c>
      <c r="B2050" s="17">
        <v>20</v>
      </c>
      <c r="C2050" s="16">
        <v>11</v>
      </c>
      <c r="D2050" s="16">
        <v>2015</v>
      </c>
      <c r="E2050" s="25">
        <v>42328</v>
      </c>
      <c r="F2050" s="24" t="s">
        <v>2043</v>
      </c>
      <c r="G2050" s="23">
        <v>25861963.629622135</v>
      </c>
      <c r="H2050" s="23">
        <v>44519534.188976802</v>
      </c>
      <c r="I2050" s="23">
        <v>54234964.617984623</v>
      </c>
      <c r="J2050" s="23">
        <f t="shared" si="31"/>
        <v>28373000.988362487</v>
      </c>
    </row>
    <row r="2051" spans="1:10" x14ac:dyDescent="0.2">
      <c r="A2051" s="19">
        <v>2080</v>
      </c>
      <c r="B2051" s="17">
        <v>27</v>
      </c>
      <c r="C2051" s="16">
        <v>12</v>
      </c>
      <c r="D2051" s="16">
        <v>2002</v>
      </c>
      <c r="E2051" s="25">
        <v>37617</v>
      </c>
      <c r="F2051" s="24" t="s">
        <v>2044</v>
      </c>
      <c r="G2051" s="23">
        <v>33930210.060807079</v>
      </c>
      <c r="H2051" s="23">
        <v>56563009.236517414</v>
      </c>
      <c r="I2051" s="23">
        <v>131690566.46153677</v>
      </c>
      <c r="J2051" s="23">
        <f t="shared" ref="J2051:J2114" si="32">I2051-G2051</f>
        <v>97760356.400729686</v>
      </c>
    </row>
    <row r="2052" spans="1:10" x14ac:dyDescent="0.2">
      <c r="A2052" s="19">
        <v>2081</v>
      </c>
      <c r="B2052" s="17">
        <v>22</v>
      </c>
      <c r="C2052" s="16">
        <v>8</v>
      </c>
      <c r="D2052" s="16">
        <v>1997</v>
      </c>
      <c r="E2052" s="25">
        <v>35664</v>
      </c>
      <c r="F2052" s="24" t="s">
        <v>2045</v>
      </c>
      <c r="G2052" s="23">
        <v>38171486.31840796</v>
      </c>
      <c r="H2052" s="23">
        <v>62718599.614023633</v>
      </c>
      <c r="I2052" s="23">
        <v>62718599.614023633</v>
      </c>
      <c r="J2052" s="23">
        <f t="shared" si="32"/>
        <v>24547113.295615673</v>
      </c>
    </row>
    <row r="2053" spans="1:10" x14ac:dyDescent="0.2">
      <c r="A2053" s="19">
        <v>2082</v>
      </c>
      <c r="B2053" s="17">
        <v>26</v>
      </c>
      <c r="C2053" s="16">
        <v>12</v>
      </c>
      <c r="D2053" s="16">
        <v>2007</v>
      </c>
      <c r="E2053" s="25">
        <v>39442</v>
      </c>
      <c r="F2053" s="24" t="s">
        <v>2046</v>
      </c>
      <c r="G2053" s="23">
        <v>29223442.647927023</v>
      </c>
      <c r="H2053" s="23">
        <v>47017613.241377667</v>
      </c>
      <c r="I2053" s="23">
        <v>90252173.513154894</v>
      </c>
      <c r="J2053" s="23">
        <f t="shared" si="32"/>
        <v>61028730.865227871</v>
      </c>
    </row>
    <row r="2054" spans="1:10" x14ac:dyDescent="0.2">
      <c r="A2054" s="19">
        <v>2083</v>
      </c>
      <c r="B2054" s="17">
        <v>20</v>
      </c>
      <c r="C2054" s="16">
        <v>12</v>
      </c>
      <c r="D2054" s="16">
        <v>2002</v>
      </c>
      <c r="E2054" s="25">
        <v>37610</v>
      </c>
      <c r="F2054" s="24" t="s">
        <v>2047</v>
      </c>
      <c r="G2054" s="23">
        <v>33930210.060807079</v>
      </c>
      <c r="H2054" s="23">
        <v>54435860.579010502</v>
      </c>
      <c r="I2054" s="23">
        <v>82375407.039817572</v>
      </c>
      <c r="J2054" s="23">
        <f t="shared" si="32"/>
        <v>48445196.979010493</v>
      </c>
    </row>
    <row r="2055" spans="1:10" x14ac:dyDescent="0.2">
      <c r="A2055" s="19">
        <v>2084</v>
      </c>
      <c r="B2055" s="17">
        <v>13</v>
      </c>
      <c r="C2055" s="16">
        <v>6</v>
      </c>
      <c r="D2055" s="16">
        <v>2003</v>
      </c>
      <c r="E2055" s="25">
        <v>37785</v>
      </c>
      <c r="F2055" s="24" t="s">
        <v>2048</v>
      </c>
      <c r="G2055" s="23">
        <v>33413037.561241154</v>
      </c>
      <c r="H2055" s="23">
        <v>52662384.729820363</v>
      </c>
      <c r="I2055" s="23">
        <v>74100804.429003805</v>
      </c>
      <c r="J2055" s="23">
        <f t="shared" si="32"/>
        <v>40687766.867762655</v>
      </c>
    </row>
    <row r="2056" spans="1:10" x14ac:dyDescent="0.2">
      <c r="A2056" s="19">
        <v>2085</v>
      </c>
      <c r="B2056" s="17">
        <v>1</v>
      </c>
      <c r="C2056" s="16">
        <v>6</v>
      </c>
      <c r="D2056" s="16">
        <v>2005</v>
      </c>
      <c r="E2056" s="25">
        <v>38504</v>
      </c>
      <c r="F2056" s="24" t="s">
        <v>2049</v>
      </c>
      <c r="G2056" s="23">
        <v>31557712.082262214</v>
      </c>
      <c r="H2056" s="23">
        <v>49297010.198760927</v>
      </c>
      <c r="I2056" s="23">
        <v>52461688.255645245</v>
      </c>
      <c r="J2056" s="23">
        <f t="shared" si="32"/>
        <v>20903976.173383031</v>
      </c>
    </row>
    <row r="2057" spans="1:10" x14ac:dyDescent="0.2">
      <c r="A2057" s="19">
        <v>2086</v>
      </c>
      <c r="B2057" s="17">
        <v>31</v>
      </c>
      <c r="C2057" s="16">
        <v>5</v>
      </c>
      <c r="D2057" s="16">
        <v>2002</v>
      </c>
      <c r="E2057" s="25">
        <v>37407</v>
      </c>
      <c r="F2057" s="24" t="s">
        <v>2050</v>
      </c>
      <c r="G2057" s="23">
        <v>34137791.991101228</v>
      </c>
      <c r="H2057" s="23">
        <v>52204105.510372639</v>
      </c>
      <c r="I2057" s="23">
        <v>55707612.481952168</v>
      </c>
      <c r="J2057" s="23">
        <f t="shared" si="32"/>
        <v>21569820.49085094</v>
      </c>
    </row>
    <row r="2058" spans="1:10" x14ac:dyDescent="0.2">
      <c r="A2058" s="19">
        <v>2087</v>
      </c>
      <c r="B2058" s="17">
        <v>25</v>
      </c>
      <c r="C2058" s="16">
        <v>12</v>
      </c>
      <c r="D2058" s="16">
        <v>2013</v>
      </c>
      <c r="E2058" s="25">
        <v>41633</v>
      </c>
      <c r="F2058" s="24" t="s">
        <v>2051</v>
      </c>
      <c r="G2058" s="23">
        <v>26337701.513415635</v>
      </c>
      <c r="H2058" s="23">
        <v>39758140.530060202</v>
      </c>
      <c r="I2058" s="23">
        <v>53453745.317036331</v>
      </c>
      <c r="J2058" s="23">
        <f t="shared" si="32"/>
        <v>27116043.803620696</v>
      </c>
    </row>
    <row r="2059" spans="1:10" x14ac:dyDescent="0.2">
      <c r="A2059" s="19">
        <v>2088</v>
      </c>
      <c r="B2059" s="17">
        <v>6</v>
      </c>
      <c r="C2059" s="16">
        <v>7</v>
      </c>
      <c r="D2059" s="16">
        <v>2001</v>
      </c>
      <c r="E2059" s="25">
        <v>37078</v>
      </c>
      <c r="F2059" s="24" t="s">
        <v>2052</v>
      </c>
      <c r="G2059" s="23">
        <v>34580140.845070422</v>
      </c>
      <c r="H2059" s="23">
        <v>50948267.366123945</v>
      </c>
      <c r="I2059" s="23">
        <v>50948267.366123945</v>
      </c>
      <c r="J2059" s="23">
        <f t="shared" si="32"/>
        <v>16368126.521053523</v>
      </c>
    </row>
    <row r="2060" spans="1:10" x14ac:dyDescent="0.2">
      <c r="A2060" s="19">
        <v>2089</v>
      </c>
      <c r="B2060" s="17">
        <v>16</v>
      </c>
      <c r="C2060" s="16">
        <v>5</v>
      </c>
      <c r="D2060" s="16">
        <v>2014</v>
      </c>
      <c r="E2060" s="25">
        <v>41775</v>
      </c>
      <c r="F2060" s="24" t="s">
        <v>2053</v>
      </c>
      <c r="G2060" s="23">
        <v>25800651.53425809</v>
      </c>
      <c r="H2060" s="23">
        <v>37615243.571757041</v>
      </c>
      <c r="I2060" s="23">
        <v>40473907.256527953</v>
      </c>
      <c r="J2060" s="23">
        <f t="shared" si="32"/>
        <v>14673255.722269863</v>
      </c>
    </row>
    <row r="2061" spans="1:10" x14ac:dyDescent="0.2">
      <c r="A2061" s="19">
        <v>2090</v>
      </c>
      <c r="B2061" s="17">
        <v>30</v>
      </c>
      <c r="C2061" s="16">
        <v>3</v>
      </c>
      <c r="D2061" s="16">
        <v>2005</v>
      </c>
      <c r="E2061" s="25">
        <v>38441</v>
      </c>
      <c r="F2061" s="24" t="s">
        <v>2054</v>
      </c>
      <c r="G2061" s="23">
        <v>31753621.314019658</v>
      </c>
      <c r="H2061" s="23">
        <v>46171480.086135544</v>
      </c>
      <c r="I2061" s="23">
        <v>48711769.791257113</v>
      </c>
      <c r="J2061" s="23">
        <f t="shared" si="32"/>
        <v>16958148.477237456</v>
      </c>
    </row>
    <row r="2062" spans="1:10" x14ac:dyDescent="0.2">
      <c r="A2062" s="19">
        <v>2091</v>
      </c>
      <c r="B2062" s="17">
        <v>4</v>
      </c>
      <c r="C2062" s="16">
        <v>4</v>
      </c>
      <c r="D2062" s="16">
        <v>2003</v>
      </c>
      <c r="E2062" s="25">
        <v>37715</v>
      </c>
      <c r="F2062" s="24" t="s">
        <v>2055</v>
      </c>
      <c r="G2062" s="23">
        <v>33394858.541893363</v>
      </c>
      <c r="H2062" s="23">
        <v>48075912.933052234</v>
      </c>
      <c r="I2062" s="23">
        <v>48075912.933052234</v>
      </c>
      <c r="J2062" s="23">
        <f t="shared" si="32"/>
        <v>14681054.391158871</v>
      </c>
    </row>
    <row r="2063" spans="1:10" x14ac:dyDescent="0.2">
      <c r="A2063" s="19">
        <v>2092</v>
      </c>
      <c r="B2063" s="17">
        <v>29</v>
      </c>
      <c r="C2063" s="16">
        <v>8</v>
      </c>
      <c r="D2063" s="16">
        <v>2003</v>
      </c>
      <c r="E2063" s="25">
        <v>37862</v>
      </c>
      <c r="F2063" s="24" t="s">
        <v>2056</v>
      </c>
      <c r="G2063" s="23">
        <v>33250135.427952331</v>
      </c>
      <c r="H2063" s="23">
        <v>47379848.308336951</v>
      </c>
      <c r="I2063" s="23">
        <v>159499304.97139221</v>
      </c>
      <c r="J2063" s="23">
        <f t="shared" si="32"/>
        <v>126249169.54343988</v>
      </c>
    </row>
    <row r="2064" spans="1:10" x14ac:dyDescent="0.2">
      <c r="A2064" s="19">
        <v>2093</v>
      </c>
      <c r="B2064" s="17">
        <v>21</v>
      </c>
      <c r="C2064" s="16">
        <v>9</v>
      </c>
      <c r="D2064" s="16">
        <v>2007</v>
      </c>
      <c r="E2064" s="25">
        <v>39346</v>
      </c>
      <c r="F2064" s="24" t="s">
        <v>2057</v>
      </c>
      <c r="G2064" s="23">
        <v>29440141.013957504</v>
      </c>
      <c r="H2064" s="23">
        <v>41236566.464305244</v>
      </c>
      <c r="I2064" s="23">
        <v>69695201.439392775</v>
      </c>
      <c r="J2064" s="23">
        <f t="shared" si="32"/>
        <v>40255060.425435275</v>
      </c>
    </row>
    <row r="2065" spans="1:10" x14ac:dyDescent="0.2">
      <c r="A2065" s="19">
        <v>2094</v>
      </c>
      <c r="B2065" s="17">
        <v>28</v>
      </c>
      <c r="C2065" s="16">
        <v>2</v>
      </c>
      <c r="D2065" s="16">
        <v>2003</v>
      </c>
      <c r="E2065" s="25">
        <v>37680</v>
      </c>
      <c r="F2065" s="24" t="s">
        <v>2058</v>
      </c>
      <c r="G2065" s="23">
        <v>33522528.672856368</v>
      </c>
      <c r="H2065" s="23">
        <v>46472591.247345716</v>
      </c>
      <c r="I2065" s="23">
        <v>75673678.453839436</v>
      </c>
      <c r="J2065" s="23">
        <f t="shared" si="32"/>
        <v>42151149.780983068</v>
      </c>
    </row>
    <row r="2066" spans="1:10" x14ac:dyDescent="0.2">
      <c r="A2066" s="19">
        <v>2095</v>
      </c>
      <c r="B2066" s="17">
        <v>17</v>
      </c>
      <c r="C2066" s="16">
        <v>3</v>
      </c>
      <c r="D2066" s="16">
        <v>2006</v>
      </c>
      <c r="E2066" s="25">
        <v>38793</v>
      </c>
      <c r="F2066" s="24" t="s">
        <v>2059</v>
      </c>
      <c r="G2066" s="23">
        <v>30720595.595595594</v>
      </c>
      <c r="H2066" s="23">
        <v>41643805.948553555</v>
      </c>
      <c r="I2066" s="23">
        <v>67928899.282042041</v>
      </c>
      <c r="J2066" s="23">
        <f t="shared" si="32"/>
        <v>37208303.686446443</v>
      </c>
    </row>
    <row r="2067" spans="1:10" x14ac:dyDescent="0.2">
      <c r="A2067" s="19">
        <v>2096</v>
      </c>
      <c r="B2067" s="17">
        <v>10</v>
      </c>
      <c r="C2067" s="16">
        <v>12</v>
      </c>
      <c r="D2067" s="16">
        <v>2014</v>
      </c>
      <c r="E2067" s="25">
        <v>41983</v>
      </c>
      <c r="F2067" s="24" t="s">
        <v>5443</v>
      </c>
      <c r="G2067" s="23">
        <v>26139954.51680493</v>
      </c>
      <c r="H2067" s="23">
        <v>35216783.958434828</v>
      </c>
      <c r="I2067" s="23">
        <v>40483502.772809736</v>
      </c>
      <c r="J2067" s="23">
        <f t="shared" si="32"/>
        <v>14343548.256004807</v>
      </c>
    </row>
    <row r="2068" spans="1:10" x14ac:dyDescent="0.2">
      <c r="A2068" s="19">
        <v>2097</v>
      </c>
      <c r="B2068" s="17">
        <v>24</v>
      </c>
      <c r="C2068" s="16">
        <v>8</v>
      </c>
      <c r="D2068" s="16">
        <v>2007</v>
      </c>
      <c r="E2068" s="25">
        <v>39318</v>
      </c>
      <c r="F2068" s="24" t="s">
        <v>5347</v>
      </c>
      <c r="G2068" s="23">
        <v>29521275.316592678</v>
      </c>
      <c r="H2068" s="23">
        <v>39324897.625845887</v>
      </c>
      <c r="I2068" s="23">
        <v>277477955.65777689</v>
      </c>
      <c r="J2068" s="23">
        <f t="shared" si="32"/>
        <v>247956680.3411842</v>
      </c>
    </row>
    <row r="2069" spans="1:10" x14ac:dyDescent="0.2">
      <c r="A2069" s="19">
        <v>2098</v>
      </c>
      <c r="B2069" s="17">
        <v>16</v>
      </c>
      <c r="C2069" s="16">
        <v>10</v>
      </c>
      <c r="D2069" s="16">
        <v>1998</v>
      </c>
      <c r="E2069" s="25">
        <v>36084</v>
      </c>
      <c r="F2069" s="24" t="s">
        <v>2062</v>
      </c>
      <c r="G2069" s="23">
        <v>37426676.829268299</v>
      </c>
      <c r="H2069" s="23">
        <v>48511242.887634151</v>
      </c>
      <c r="I2069" s="23">
        <v>75889605.521780491</v>
      </c>
      <c r="J2069" s="23">
        <f t="shared" si="32"/>
        <v>38462928.692512192</v>
      </c>
    </row>
    <row r="2070" spans="1:10" x14ac:dyDescent="0.2">
      <c r="A2070" s="19">
        <v>2099</v>
      </c>
      <c r="B2070" s="17">
        <v>17</v>
      </c>
      <c r="C2070" s="16">
        <v>2</v>
      </c>
      <c r="D2070" s="16">
        <v>2017</v>
      </c>
      <c r="E2070" s="25">
        <v>42783</v>
      </c>
      <c r="F2070" s="24" t="s">
        <v>2063</v>
      </c>
      <c r="G2070" s="23">
        <v>25196631.404375155</v>
      </c>
      <c r="H2070" s="23">
        <v>32440176.134214278</v>
      </c>
      <c r="I2070" s="23">
        <v>40603884.709231824</v>
      </c>
      <c r="J2070" s="23">
        <f t="shared" si="32"/>
        <v>15407253.304856669</v>
      </c>
    </row>
    <row r="2071" spans="1:10" x14ac:dyDescent="0.2">
      <c r="A2071" s="19">
        <v>2100</v>
      </c>
      <c r="B2071" s="17">
        <v>21</v>
      </c>
      <c r="C2071" s="16">
        <v>11</v>
      </c>
      <c r="D2071" s="16">
        <v>2007</v>
      </c>
      <c r="E2071" s="25">
        <v>39407</v>
      </c>
      <c r="F2071" s="24" t="s">
        <v>2064</v>
      </c>
      <c r="G2071" s="23">
        <v>29203837.717733148</v>
      </c>
      <c r="H2071" s="23">
        <v>36988601.940640509</v>
      </c>
      <c r="I2071" s="23">
        <v>77116669.002845228</v>
      </c>
      <c r="J2071" s="23">
        <f t="shared" si="32"/>
        <v>47912831.285112083</v>
      </c>
    </row>
    <row r="2072" spans="1:10" x14ac:dyDescent="0.2">
      <c r="A2072" s="19">
        <v>2101</v>
      </c>
      <c r="B2072" s="17">
        <v>27</v>
      </c>
      <c r="C2072" s="16">
        <v>8</v>
      </c>
      <c r="D2072" s="16">
        <v>2004</v>
      </c>
      <c r="E2072" s="25">
        <v>38226</v>
      </c>
      <c r="F2072" s="24" t="s">
        <v>2065</v>
      </c>
      <c r="G2072" s="23">
        <v>32390369.393139847</v>
      </c>
      <c r="H2072" s="23">
        <v>40846060.596131928</v>
      </c>
      <c r="I2072" s="23">
        <v>91115913.894284964</v>
      </c>
      <c r="J2072" s="23">
        <f t="shared" si="32"/>
        <v>58725544.501145117</v>
      </c>
    </row>
    <row r="2073" spans="1:10" x14ac:dyDescent="0.2">
      <c r="A2073" s="19">
        <v>2102</v>
      </c>
      <c r="B2073" s="17">
        <v>9</v>
      </c>
      <c r="C2073" s="16">
        <v>12</v>
      </c>
      <c r="D2073" s="16">
        <v>2011</v>
      </c>
      <c r="E2073" s="25">
        <v>40886</v>
      </c>
      <c r="F2073" s="24" t="s">
        <v>2066</v>
      </c>
      <c r="G2073" s="23">
        <v>27198655.570917085</v>
      </c>
      <c r="H2073" s="23">
        <v>33228680.194902338</v>
      </c>
      <c r="I2073" s="23">
        <v>42157267.718972668</v>
      </c>
      <c r="J2073" s="23">
        <f t="shared" si="32"/>
        <v>14958612.148055583</v>
      </c>
    </row>
    <row r="2074" spans="1:10" x14ac:dyDescent="0.2">
      <c r="A2074" s="19">
        <v>2103</v>
      </c>
      <c r="B2074" s="17">
        <v>6</v>
      </c>
      <c r="C2074" s="16">
        <v>11</v>
      </c>
      <c r="D2074" s="16">
        <v>1998</v>
      </c>
      <c r="E2074" s="25">
        <v>36105</v>
      </c>
      <c r="F2074" s="24" t="s">
        <v>2067</v>
      </c>
      <c r="G2074" s="23">
        <v>37426676.829268299</v>
      </c>
      <c r="H2074" s="23">
        <v>45035818.145006105</v>
      </c>
      <c r="I2074" s="23">
        <v>122985021.1780366</v>
      </c>
      <c r="J2074" s="23">
        <f t="shared" si="32"/>
        <v>85558344.348768294</v>
      </c>
    </row>
    <row r="2075" spans="1:10" x14ac:dyDescent="0.2">
      <c r="A2075" s="19">
        <v>2104</v>
      </c>
      <c r="B2075" s="17">
        <v>23</v>
      </c>
      <c r="C2075" s="16">
        <v>9</v>
      </c>
      <c r="D2075" s="16">
        <v>1970</v>
      </c>
      <c r="E2075" s="25">
        <v>25834</v>
      </c>
      <c r="F2075" s="24" t="s">
        <v>2068</v>
      </c>
      <c r="G2075" s="23">
        <v>156580994.89795917</v>
      </c>
      <c r="H2075" s="23">
        <v>185068032.09257653</v>
      </c>
      <c r="I2075" s="23">
        <v>185068032.09257653</v>
      </c>
      <c r="J2075" s="23">
        <f t="shared" si="32"/>
        <v>28487037.194617361</v>
      </c>
    </row>
    <row r="2076" spans="1:10" x14ac:dyDescent="0.2">
      <c r="A2076" s="19">
        <v>2105</v>
      </c>
      <c r="B2076" s="17">
        <v>23</v>
      </c>
      <c r="C2076" s="16">
        <v>1</v>
      </c>
      <c r="D2076" s="16">
        <v>1998</v>
      </c>
      <c r="E2076" s="25">
        <v>35818</v>
      </c>
      <c r="F2076" s="24" t="s">
        <v>2069</v>
      </c>
      <c r="G2076" s="23">
        <v>37982518.564356439</v>
      </c>
      <c r="H2076" s="23">
        <v>44580221.814653471</v>
      </c>
      <c r="I2076" s="23">
        <v>85145551.641386136</v>
      </c>
      <c r="J2076" s="23">
        <f t="shared" si="32"/>
        <v>47163033.077029698</v>
      </c>
    </row>
    <row r="2077" spans="1:10" x14ac:dyDescent="0.2">
      <c r="A2077" s="19">
        <v>2106</v>
      </c>
      <c r="B2077" s="17">
        <v>11</v>
      </c>
      <c r="C2077" s="16">
        <v>4</v>
      </c>
      <c r="D2077" s="16">
        <v>2014</v>
      </c>
      <c r="E2077" s="25">
        <v>41740</v>
      </c>
      <c r="F2077" s="24" t="s">
        <v>2070</v>
      </c>
      <c r="G2077" s="23">
        <v>25890763.143686306</v>
      </c>
      <c r="H2077" s="23">
        <v>29869901.068042621</v>
      </c>
      <c r="I2077" s="23">
        <v>30320055.48177769</v>
      </c>
      <c r="J2077" s="23">
        <f t="shared" si="32"/>
        <v>4429292.3380913846</v>
      </c>
    </row>
    <row r="2078" spans="1:10" x14ac:dyDescent="0.2">
      <c r="A2078" s="19">
        <v>2107</v>
      </c>
      <c r="B2078" s="17">
        <v>23</v>
      </c>
      <c r="C2078" s="16">
        <v>9</v>
      </c>
      <c r="D2078" s="16">
        <v>1994</v>
      </c>
      <c r="E2078" s="25">
        <v>34600</v>
      </c>
      <c r="F2078" s="24" t="s">
        <v>2071</v>
      </c>
      <c r="G2078" s="23">
        <v>41084170.013386875</v>
      </c>
      <c r="H2078" s="23">
        <v>46411092.552951805</v>
      </c>
      <c r="I2078" s="23">
        <v>46518935.212503344</v>
      </c>
      <c r="J2078" s="23">
        <f t="shared" si="32"/>
        <v>5434765.1991164684</v>
      </c>
    </row>
    <row r="2079" spans="1:10" x14ac:dyDescent="0.2">
      <c r="A2079" s="19">
        <v>2108</v>
      </c>
      <c r="B2079" s="17">
        <v>3</v>
      </c>
      <c r="C2079" s="16">
        <v>2</v>
      </c>
      <c r="D2079" s="16">
        <v>2017</v>
      </c>
      <c r="E2079" s="25">
        <v>42769</v>
      </c>
      <c r="F2079" s="24" t="s">
        <v>2072</v>
      </c>
      <c r="G2079" s="23">
        <v>25196631.404375155</v>
      </c>
      <c r="H2079" s="23">
        <v>28011617.206446555</v>
      </c>
      <c r="I2079" s="23">
        <v>83644209.093237773</v>
      </c>
      <c r="J2079" s="23">
        <f t="shared" si="32"/>
        <v>58447577.688862622</v>
      </c>
    </row>
    <row r="2080" spans="1:10" x14ac:dyDescent="0.2">
      <c r="A2080" s="19">
        <v>2109</v>
      </c>
      <c r="B2080" s="17">
        <v>22</v>
      </c>
      <c r="C2080" s="16">
        <v>5</v>
      </c>
      <c r="D2080" s="16">
        <v>2009</v>
      </c>
      <c r="E2080" s="25">
        <v>39955</v>
      </c>
      <c r="F2080" s="24" t="s">
        <v>2073</v>
      </c>
      <c r="G2080" s="23">
        <v>28701439.286248691</v>
      </c>
      <c r="H2080" s="23">
        <v>29461631.347472131</v>
      </c>
      <c r="I2080" s="23">
        <v>36844337.254783593</v>
      </c>
      <c r="J2080" s="23">
        <f t="shared" si="32"/>
        <v>8142897.9685349017</v>
      </c>
    </row>
    <row r="2081" spans="1:10" x14ac:dyDescent="0.2">
      <c r="A2081" s="19">
        <v>2110</v>
      </c>
      <c r="B2081" s="17">
        <v>20</v>
      </c>
      <c r="C2081" s="16">
        <v>4</v>
      </c>
      <c r="D2081" s="16">
        <v>2001</v>
      </c>
      <c r="E2081" s="25">
        <v>37001</v>
      </c>
      <c r="F2081" s="24" t="s">
        <v>2074</v>
      </c>
      <c r="G2081" s="23">
        <v>34697427.925381571</v>
      </c>
      <c r="H2081" s="23">
        <v>35516452.384177499</v>
      </c>
      <c r="I2081" s="23">
        <v>54673585.187162235</v>
      </c>
      <c r="J2081" s="23">
        <f t="shared" si="32"/>
        <v>19976157.261780664</v>
      </c>
    </row>
    <row r="2082" spans="1:10" x14ac:dyDescent="0.2">
      <c r="A2082" s="19">
        <v>2111</v>
      </c>
      <c r="B2082" s="17">
        <v>26</v>
      </c>
      <c r="C2082" s="16">
        <v>7</v>
      </c>
      <c r="D2082" s="16">
        <v>1996</v>
      </c>
      <c r="E2082" s="25">
        <v>35272</v>
      </c>
      <c r="F2082" s="24" t="s">
        <v>2075</v>
      </c>
      <c r="G2082" s="23">
        <v>39095382.165605098</v>
      </c>
      <c r="H2082" s="23">
        <v>39132012.974878982</v>
      </c>
      <c r="I2082" s="23">
        <v>50391483.03857325</v>
      </c>
      <c r="J2082" s="23">
        <f t="shared" si="32"/>
        <v>11296100.872968152</v>
      </c>
    </row>
    <row r="2083" spans="1:10" x14ac:dyDescent="0.2">
      <c r="A2083" s="19">
        <v>2112</v>
      </c>
      <c r="B2083" s="17">
        <v>18</v>
      </c>
      <c r="C2083" s="16">
        <v>3</v>
      </c>
      <c r="D2083" s="16">
        <v>2005</v>
      </c>
      <c r="E2083" s="25">
        <v>38429</v>
      </c>
      <c r="F2083" s="24" t="s">
        <v>2076</v>
      </c>
      <c r="G2083" s="23">
        <v>31753621.314019658</v>
      </c>
      <c r="H2083" s="23">
        <v>30967825.878665287</v>
      </c>
      <c r="I2083" s="23">
        <v>32683791.574474908</v>
      </c>
      <c r="J2083" s="23">
        <f t="shared" si="32"/>
        <v>930170.26045525074</v>
      </c>
    </row>
    <row r="2084" spans="1:10" x14ac:dyDescent="0.2">
      <c r="A2084" s="19">
        <v>2113</v>
      </c>
      <c r="B2084" s="17">
        <v>26</v>
      </c>
      <c r="C2084" s="16">
        <v>8</v>
      </c>
      <c r="D2084" s="16">
        <v>2011</v>
      </c>
      <c r="E2084" s="25">
        <v>40781</v>
      </c>
      <c r="F2084" s="24" t="s">
        <v>2077</v>
      </c>
      <c r="G2084" s="23">
        <v>27093844.490057167</v>
      </c>
      <c r="H2084" s="23">
        <v>26060682.504394274</v>
      </c>
      <c r="I2084" s="23">
        <v>42403413.143582962</v>
      </c>
      <c r="J2084" s="23">
        <f t="shared" si="32"/>
        <v>15309568.653525796</v>
      </c>
    </row>
    <row r="2085" spans="1:10" x14ac:dyDescent="0.2">
      <c r="A2085" s="19">
        <v>2114</v>
      </c>
      <c r="B2085" s="17">
        <v>23</v>
      </c>
      <c r="C2085" s="16">
        <v>4</v>
      </c>
      <c r="D2085" s="16">
        <v>2010</v>
      </c>
      <c r="E2085" s="25">
        <v>40291</v>
      </c>
      <c r="F2085" s="24" t="s">
        <v>2078</v>
      </c>
      <c r="G2085" s="23">
        <v>28154686.274419867</v>
      </c>
      <c r="H2085" s="23">
        <v>26568374.668972384</v>
      </c>
      <c r="I2085" s="23">
        <v>33632281.845978841</v>
      </c>
      <c r="J2085" s="23">
        <f t="shared" si="32"/>
        <v>5477595.5715589747</v>
      </c>
    </row>
    <row r="2086" spans="1:10" x14ac:dyDescent="0.2">
      <c r="A2086" s="19">
        <v>2115</v>
      </c>
      <c r="B2086" s="17">
        <v>24</v>
      </c>
      <c r="C2086" s="16">
        <v>8</v>
      </c>
      <c r="D2086" s="16">
        <v>2007</v>
      </c>
      <c r="E2086" s="25">
        <v>39318</v>
      </c>
      <c r="F2086" s="24" t="s">
        <v>2079</v>
      </c>
      <c r="G2086" s="23">
        <v>29521275.316592678</v>
      </c>
      <c r="H2086" s="23">
        <v>26553098.838820297</v>
      </c>
      <c r="I2086" s="23">
        <v>48044587.269299768</v>
      </c>
      <c r="J2086" s="23">
        <f t="shared" si="32"/>
        <v>18523311.952707089</v>
      </c>
    </row>
    <row r="2087" spans="1:10" x14ac:dyDescent="0.2">
      <c r="A2087" s="19">
        <v>2116</v>
      </c>
      <c r="B2087" s="17">
        <v>7</v>
      </c>
      <c r="C2087" s="16">
        <v>4</v>
      </c>
      <c r="D2087" s="16">
        <v>1995</v>
      </c>
      <c r="E2087" s="25">
        <v>34796</v>
      </c>
      <c r="F2087" s="24" t="s">
        <v>2080</v>
      </c>
      <c r="G2087" s="23">
        <v>40407998.683344305</v>
      </c>
      <c r="H2087" s="23">
        <v>35611787.442824222</v>
      </c>
      <c r="I2087" s="23">
        <v>35611787.442824222</v>
      </c>
      <c r="J2087" s="23">
        <f t="shared" si="32"/>
        <v>-4796211.2405200824</v>
      </c>
    </row>
    <row r="2088" spans="1:10" x14ac:dyDescent="0.2">
      <c r="A2088" s="19">
        <v>2117</v>
      </c>
      <c r="B2088" s="17">
        <v>22</v>
      </c>
      <c r="C2088" s="16">
        <v>4</v>
      </c>
      <c r="D2088" s="16">
        <v>2005</v>
      </c>
      <c r="E2088" s="25">
        <v>38464</v>
      </c>
      <c r="F2088" s="24" t="s">
        <v>2081</v>
      </c>
      <c r="G2088" s="23">
        <v>31541495.37512847</v>
      </c>
      <c r="H2088" s="23">
        <v>27549331.201932169</v>
      </c>
      <c r="I2088" s="23">
        <v>52890785.484121278</v>
      </c>
      <c r="J2088" s="23">
        <f t="shared" si="32"/>
        <v>21349290.108992808</v>
      </c>
    </row>
    <row r="2089" spans="1:10" x14ac:dyDescent="0.2">
      <c r="A2089" s="19">
        <v>2118</v>
      </c>
      <c r="B2089" s="17">
        <v>1</v>
      </c>
      <c r="C2089" s="16">
        <v>5</v>
      </c>
      <c r="D2089" s="16">
        <v>1998</v>
      </c>
      <c r="E2089" s="25">
        <v>35916</v>
      </c>
      <c r="F2089" s="24" t="s">
        <v>2082</v>
      </c>
      <c r="G2089" s="23">
        <v>37702549.140049137</v>
      </c>
      <c r="H2089" s="23">
        <v>32526521.50311425</v>
      </c>
      <c r="I2089" s="23">
        <v>33799502.831769042</v>
      </c>
      <c r="J2089" s="23">
        <f t="shared" si="32"/>
        <v>-3903046.3082800955</v>
      </c>
    </row>
    <row r="2090" spans="1:10" x14ac:dyDescent="0.2">
      <c r="A2090" s="19">
        <v>2119</v>
      </c>
      <c r="B2090" s="17">
        <v>11</v>
      </c>
      <c r="C2090" s="16">
        <v>2</v>
      </c>
      <c r="D2090" s="16">
        <v>2011</v>
      </c>
      <c r="E2090" s="25">
        <v>40585</v>
      </c>
      <c r="F2090" s="24" t="s">
        <v>2083</v>
      </c>
      <c r="G2090" s="23">
        <v>27734863.923292775</v>
      </c>
      <c r="H2090" s="23">
        <v>21622145.399775881</v>
      </c>
      <c r="I2090" s="23">
        <v>39998894.588173099</v>
      </c>
      <c r="J2090" s="23">
        <f t="shared" si="32"/>
        <v>12264030.664880324</v>
      </c>
    </row>
    <row r="2091" spans="1:10" x14ac:dyDescent="0.2">
      <c r="A2091" s="19">
        <v>2120</v>
      </c>
      <c r="B2091" s="17">
        <v>5</v>
      </c>
      <c r="C2091" s="16">
        <v>8</v>
      </c>
      <c r="D2091" s="16">
        <v>2015</v>
      </c>
      <c r="E2091" s="25">
        <v>42221</v>
      </c>
      <c r="F2091" s="24" t="s">
        <v>2084</v>
      </c>
      <c r="G2091" s="23">
        <v>25755614.394333575</v>
      </c>
      <c r="H2091" s="23">
        <v>19961612.836141929</v>
      </c>
      <c r="I2091" s="23">
        <v>105018066.45453097</v>
      </c>
      <c r="J2091" s="23">
        <f t="shared" si="32"/>
        <v>79262452.060197398</v>
      </c>
    </row>
    <row r="2092" spans="1:10" x14ac:dyDescent="0.2">
      <c r="A2092" s="19">
        <v>2122</v>
      </c>
      <c r="B2092" s="17">
        <v>2</v>
      </c>
      <c r="C2092" s="16">
        <v>9</v>
      </c>
      <c r="D2092" s="16">
        <v>2011</v>
      </c>
      <c r="E2092" s="25">
        <v>40788</v>
      </c>
      <c r="F2092" s="24" t="s">
        <v>2085</v>
      </c>
      <c r="G2092" s="23">
        <v>27052765.889928553</v>
      </c>
      <c r="H2092" s="23">
        <v>20427168.031094499</v>
      </c>
      <c r="I2092" s="23">
        <v>34854503.305929326</v>
      </c>
      <c r="J2092" s="23">
        <f t="shared" si="32"/>
        <v>7801737.4160007723</v>
      </c>
    </row>
    <row r="2093" spans="1:10" x14ac:dyDescent="0.2">
      <c r="A2093" s="19">
        <v>2123</v>
      </c>
      <c r="B2093" s="17">
        <v>24</v>
      </c>
      <c r="C2093" s="16">
        <v>3</v>
      </c>
      <c r="D2093" s="16">
        <v>2017</v>
      </c>
      <c r="E2093" s="25">
        <v>42818</v>
      </c>
      <c r="F2093" s="24" t="s">
        <v>2086</v>
      </c>
      <c r="G2093" s="23">
        <v>25176168.268382821</v>
      </c>
      <c r="H2093" s="23">
        <v>18731222.262779891</v>
      </c>
      <c r="I2093" s="23">
        <v>23354115.597323228</v>
      </c>
      <c r="J2093" s="23">
        <f t="shared" si="32"/>
        <v>-1822052.6710595936</v>
      </c>
    </row>
    <row r="2094" spans="1:10" x14ac:dyDescent="0.2">
      <c r="A2094" s="19">
        <v>2124</v>
      </c>
      <c r="B2094" s="17">
        <v>11</v>
      </c>
      <c r="C2094" s="16">
        <v>10</v>
      </c>
      <c r="D2094" s="16">
        <v>2002</v>
      </c>
      <c r="E2094" s="25">
        <v>37540</v>
      </c>
      <c r="F2094" s="24" t="s">
        <v>2087</v>
      </c>
      <c r="G2094" s="23">
        <v>33855350.24820739</v>
      </c>
      <c r="H2094" s="23">
        <v>24092863.431268614</v>
      </c>
      <c r="I2094" s="23">
        <v>33301518.698781025</v>
      </c>
      <c r="J2094" s="23">
        <f t="shared" si="32"/>
        <v>-553831.54942636564</v>
      </c>
    </row>
    <row r="2095" spans="1:10" x14ac:dyDescent="0.2">
      <c r="A2095" s="19">
        <v>2125</v>
      </c>
      <c r="B2095" s="17">
        <v>20</v>
      </c>
      <c r="C2095" s="16">
        <v>2</v>
      </c>
      <c r="D2095" s="16">
        <v>2004</v>
      </c>
      <c r="E2095" s="25">
        <v>38037</v>
      </c>
      <c r="F2095" s="24" t="s">
        <v>2088</v>
      </c>
      <c r="G2095" s="23">
        <v>32964419.97851773</v>
      </c>
      <c r="H2095" s="23">
        <v>23362837.769801293</v>
      </c>
      <c r="I2095" s="23">
        <v>27318568.16722342</v>
      </c>
      <c r="J2095" s="23">
        <f t="shared" si="32"/>
        <v>-5645851.8112943098</v>
      </c>
    </row>
    <row r="2096" spans="1:10" x14ac:dyDescent="0.2">
      <c r="A2096" s="19">
        <v>2126</v>
      </c>
      <c r="B2096" s="17">
        <v>4</v>
      </c>
      <c r="C2096" s="16">
        <v>4</v>
      </c>
      <c r="D2096" s="16">
        <v>2008</v>
      </c>
      <c r="E2096" s="25">
        <v>39542</v>
      </c>
      <c r="F2096" s="24" t="s">
        <v>2089</v>
      </c>
      <c r="G2096" s="23">
        <v>28572243.195560999</v>
      </c>
      <c r="H2096" s="23">
        <v>19923818.334331054</v>
      </c>
      <c r="I2096" s="23">
        <v>26184247.111328863</v>
      </c>
      <c r="J2096" s="23">
        <f t="shared" si="32"/>
        <v>-2387996.0842321366</v>
      </c>
    </row>
    <row r="2097" spans="1:10" x14ac:dyDescent="0.2">
      <c r="A2097" s="19">
        <v>2127</v>
      </c>
      <c r="B2097" s="17">
        <v>25</v>
      </c>
      <c r="C2097" s="16">
        <v>10</v>
      </c>
      <c r="D2097" s="16">
        <v>2013</v>
      </c>
      <c r="E2097" s="25">
        <v>41572</v>
      </c>
      <c r="F2097" s="24" t="s">
        <v>2090</v>
      </c>
      <c r="G2097" s="23">
        <v>26281653.293141395</v>
      </c>
      <c r="H2097" s="23">
        <v>17843891.709063739</v>
      </c>
      <c r="I2097" s="23">
        <v>74649707.870595083</v>
      </c>
      <c r="J2097" s="23">
        <f t="shared" si="32"/>
        <v>48368054.577453688</v>
      </c>
    </row>
    <row r="2098" spans="1:10" x14ac:dyDescent="0.2">
      <c r="A2098" s="19">
        <v>2128</v>
      </c>
      <c r="B2098" s="17">
        <v>8</v>
      </c>
      <c r="C2098" s="16">
        <v>12</v>
      </c>
      <c r="D2098" s="16">
        <v>2006</v>
      </c>
      <c r="E2098" s="25">
        <v>39059</v>
      </c>
      <c r="F2098" s="24" t="s">
        <v>2091</v>
      </c>
      <c r="G2098" s="23">
        <v>30416129.831516352</v>
      </c>
      <c r="H2098" s="23">
        <v>20263498.222279485</v>
      </c>
      <c r="I2098" s="23">
        <v>26730705.928092171</v>
      </c>
      <c r="J2098" s="23">
        <f t="shared" si="32"/>
        <v>-3685423.903424181</v>
      </c>
    </row>
    <row r="2099" spans="1:10" x14ac:dyDescent="0.2">
      <c r="A2099" s="19">
        <v>2129</v>
      </c>
      <c r="B2099" s="17">
        <v>1</v>
      </c>
      <c r="C2099" s="16">
        <v>4</v>
      </c>
      <c r="D2099" s="16">
        <v>1988</v>
      </c>
      <c r="E2099" s="25">
        <v>32234</v>
      </c>
      <c r="F2099" s="24" t="s">
        <v>2092</v>
      </c>
      <c r="G2099" s="23">
        <v>52416524.33817251</v>
      </c>
      <c r="H2099" s="23">
        <v>33794143.014201544</v>
      </c>
      <c r="I2099" s="23">
        <v>33794143.014201544</v>
      </c>
      <c r="J2099" s="23">
        <f t="shared" si="32"/>
        <v>-18622381.323970966</v>
      </c>
    </row>
    <row r="2100" spans="1:10" x14ac:dyDescent="0.2">
      <c r="A2100" s="19">
        <v>2130</v>
      </c>
      <c r="B2100" s="17">
        <v>15</v>
      </c>
      <c r="C2100" s="16">
        <v>11</v>
      </c>
      <c r="D2100" s="16">
        <v>2002</v>
      </c>
      <c r="E2100" s="25">
        <v>37575</v>
      </c>
      <c r="F2100" s="24" t="s">
        <v>2093</v>
      </c>
      <c r="G2100" s="23">
        <v>33855350.24820739</v>
      </c>
      <c r="H2100" s="23">
        <v>21082214.116602316</v>
      </c>
      <c r="I2100" s="23">
        <v>26045977.232873689</v>
      </c>
      <c r="J2100" s="23">
        <f t="shared" si="32"/>
        <v>-7809373.0153337009</v>
      </c>
    </row>
    <row r="2101" spans="1:10" x14ac:dyDescent="0.2">
      <c r="A2101" s="19">
        <v>2131</v>
      </c>
      <c r="B2101" s="17">
        <v>18</v>
      </c>
      <c r="C2101" s="16">
        <v>4</v>
      </c>
      <c r="D2101" s="16">
        <v>1986</v>
      </c>
      <c r="E2101" s="25">
        <v>31520</v>
      </c>
      <c r="F2101" s="24" t="s">
        <v>5444</v>
      </c>
      <c r="G2101" s="23">
        <v>56519106.813996322</v>
      </c>
      <c r="H2101" s="23">
        <v>35046620.958821364</v>
      </c>
      <c r="I2101" s="23">
        <v>53142060.791924499</v>
      </c>
      <c r="J2101" s="23">
        <f t="shared" si="32"/>
        <v>-3377046.0220718235</v>
      </c>
    </row>
    <row r="2102" spans="1:10" x14ac:dyDescent="0.2">
      <c r="A2102" s="19">
        <v>2132</v>
      </c>
      <c r="B2102" s="17">
        <v>26</v>
      </c>
      <c r="C2102" s="16">
        <v>7</v>
      </c>
      <c r="D2102" s="16">
        <v>1996</v>
      </c>
      <c r="E2102" s="25">
        <v>35272</v>
      </c>
      <c r="F2102" s="24" t="s">
        <v>2095</v>
      </c>
      <c r="G2102" s="23">
        <v>39095382.165605098</v>
      </c>
      <c r="H2102" s="23">
        <v>24054872.587452229</v>
      </c>
      <c r="I2102" s="23">
        <v>57364138.192547776</v>
      </c>
      <c r="J2102" s="23">
        <f t="shared" si="32"/>
        <v>18268756.026942678</v>
      </c>
    </row>
    <row r="2103" spans="1:10" x14ac:dyDescent="0.2">
      <c r="A2103" s="19">
        <v>2133</v>
      </c>
      <c r="B2103" s="17">
        <v>30</v>
      </c>
      <c r="C2103" s="16">
        <v>9</v>
      </c>
      <c r="D2103" s="16">
        <v>2005</v>
      </c>
      <c r="E2103" s="25">
        <v>38625</v>
      </c>
      <c r="F2103" s="24" t="s">
        <v>2096</v>
      </c>
      <c r="G2103" s="23">
        <v>30875125.754527159</v>
      </c>
      <c r="H2103" s="23">
        <v>18934219.034159958</v>
      </c>
      <c r="I2103" s="23">
        <v>19103386.318179075</v>
      </c>
      <c r="J2103" s="23">
        <f t="shared" si="32"/>
        <v>-11771739.436348084</v>
      </c>
    </row>
    <row r="2104" spans="1:10" x14ac:dyDescent="0.2">
      <c r="A2104" s="19">
        <v>2134</v>
      </c>
      <c r="B2104" s="17">
        <v>6</v>
      </c>
      <c r="C2104" s="16">
        <v>11</v>
      </c>
      <c r="D2104" s="16">
        <v>2009</v>
      </c>
      <c r="E2104" s="25">
        <v>40123</v>
      </c>
      <c r="F2104" s="24" t="s">
        <v>2097</v>
      </c>
      <c r="G2104" s="23">
        <v>28373202.976933386</v>
      </c>
      <c r="H2104" s="23">
        <v>17082911.945005316</v>
      </c>
      <c r="I2104" s="23">
        <v>29896158.480210789</v>
      </c>
      <c r="J2104" s="23">
        <f t="shared" si="32"/>
        <v>1522955.5032774024</v>
      </c>
    </row>
    <row r="2105" spans="1:10" x14ac:dyDescent="0.2">
      <c r="A2105" s="19">
        <v>2135</v>
      </c>
      <c r="B2105" s="17">
        <v>3</v>
      </c>
      <c r="C2105" s="16">
        <v>3</v>
      </c>
      <c r="D2105" s="16">
        <v>2000</v>
      </c>
      <c r="E2105" s="25">
        <v>36588</v>
      </c>
      <c r="F2105" s="24" t="s">
        <v>2098</v>
      </c>
      <c r="G2105" s="23">
        <v>35852657.710280381</v>
      </c>
      <c r="H2105" s="23">
        <v>21488035.127733648</v>
      </c>
      <c r="I2105" s="23">
        <v>34928751.93036215</v>
      </c>
      <c r="J2105" s="23">
        <f t="shared" si="32"/>
        <v>-923905.77991823107</v>
      </c>
    </row>
    <row r="2106" spans="1:10" x14ac:dyDescent="0.2">
      <c r="A2106" s="19">
        <v>2136</v>
      </c>
      <c r="B2106" s="17">
        <v>8</v>
      </c>
      <c r="C2106" s="16">
        <v>10</v>
      </c>
      <c r="D2106" s="16">
        <v>2010</v>
      </c>
      <c r="E2106" s="25">
        <v>40459</v>
      </c>
      <c r="F2106" s="24" t="s">
        <v>2099</v>
      </c>
      <c r="G2106" s="23">
        <v>28064317.752650756</v>
      </c>
      <c r="H2106" s="23">
        <v>16551700.356932208</v>
      </c>
      <c r="I2106" s="23">
        <v>18777801.331117321</v>
      </c>
      <c r="J2106" s="23">
        <f t="shared" si="32"/>
        <v>-9286516.4215334356</v>
      </c>
    </row>
    <row r="2107" spans="1:10" x14ac:dyDescent="0.2">
      <c r="A2107" s="19">
        <v>2137</v>
      </c>
      <c r="B2107" s="17">
        <v>9</v>
      </c>
      <c r="C2107" s="16">
        <v>4</v>
      </c>
      <c r="D2107" s="16">
        <v>2004</v>
      </c>
      <c r="E2107" s="25">
        <v>38086</v>
      </c>
      <c r="F2107" s="24" t="s">
        <v>2100</v>
      </c>
      <c r="G2107" s="23">
        <v>32648803.191489361</v>
      </c>
      <c r="H2107" s="23">
        <v>19053115.433170214</v>
      </c>
      <c r="I2107" s="23">
        <v>41313991.45132979</v>
      </c>
      <c r="J2107" s="23">
        <f t="shared" si="32"/>
        <v>8665188.2598404288</v>
      </c>
    </row>
    <row r="2108" spans="1:10" x14ac:dyDescent="0.2">
      <c r="A2108" s="19">
        <v>2138</v>
      </c>
      <c r="B2108" s="17">
        <v>15</v>
      </c>
      <c r="C2108" s="16">
        <v>8</v>
      </c>
      <c r="D2108" s="16">
        <v>2008</v>
      </c>
      <c r="E2108" s="25">
        <v>39675</v>
      </c>
      <c r="F2108" s="24" t="s">
        <v>2101</v>
      </c>
      <c r="G2108" s="23">
        <v>28016281.277671777</v>
      </c>
      <c r="H2108" s="23">
        <v>16298687.91897702</v>
      </c>
      <c r="I2108" s="23">
        <v>48782263.863683663</v>
      </c>
      <c r="J2108" s="23">
        <f t="shared" si="32"/>
        <v>20765982.586011887</v>
      </c>
    </row>
    <row r="2109" spans="1:10" x14ac:dyDescent="0.2">
      <c r="A2109" s="19">
        <v>2139</v>
      </c>
      <c r="B2109" s="17">
        <v>13</v>
      </c>
      <c r="C2109" s="16">
        <v>9</v>
      </c>
      <c r="D2109" s="16">
        <v>1996</v>
      </c>
      <c r="E2109" s="25">
        <v>35321</v>
      </c>
      <c r="F2109" s="24" t="s">
        <v>2102</v>
      </c>
      <c r="G2109" s="23">
        <v>38897179.974651456</v>
      </c>
      <c r="H2109" s="23">
        <v>21942566.699309252</v>
      </c>
      <c r="I2109" s="23">
        <v>80443925.38118504</v>
      </c>
      <c r="J2109" s="23">
        <f t="shared" si="32"/>
        <v>41546745.406533584</v>
      </c>
    </row>
    <row r="2110" spans="1:10" x14ac:dyDescent="0.2">
      <c r="A2110" s="19">
        <v>2140</v>
      </c>
      <c r="B2110" s="17">
        <v>13</v>
      </c>
      <c r="C2110" s="16">
        <v>9</v>
      </c>
      <c r="D2110" s="16">
        <v>2002</v>
      </c>
      <c r="E2110" s="25">
        <v>37512</v>
      </c>
      <c r="F2110" s="24" t="s">
        <v>2103</v>
      </c>
      <c r="G2110" s="23">
        <v>33911464.088397793</v>
      </c>
      <c r="H2110" s="23">
        <v>18954517.144243095</v>
      </c>
      <c r="I2110" s="23">
        <v>18954517.144243095</v>
      </c>
      <c r="J2110" s="23">
        <f t="shared" si="32"/>
        <v>-14956946.944154698</v>
      </c>
    </row>
    <row r="2111" spans="1:10" x14ac:dyDescent="0.2">
      <c r="A2111" s="19">
        <v>2141</v>
      </c>
      <c r="B2111" s="17">
        <v>3</v>
      </c>
      <c r="C2111" s="16">
        <v>8</v>
      </c>
      <c r="D2111" s="16">
        <v>2007</v>
      </c>
      <c r="E2111" s="25">
        <v>39297</v>
      </c>
      <c r="F2111" s="24" t="s">
        <v>2104</v>
      </c>
      <c r="G2111" s="23">
        <v>29521275.316592678</v>
      </c>
      <c r="H2111" s="23">
        <v>16459093.457042953</v>
      </c>
      <c r="I2111" s="23">
        <v>16926791.936777655</v>
      </c>
      <c r="J2111" s="23">
        <f t="shared" si="32"/>
        <v>-12594483.379815023</v>
      </c>
    </row>
    <row r="2112" spans="1:10" x14ac:dyDescent="0.2">
      <c r="A2112" s="19">
        <v>2142</v>
      </c>
      <c r="B2112" s="17">
        <v>9</v>
      </c>
      <c r="C2112" s="16">
        <v>9</v>
      </c>
      <c r="D2112" s="16">
        <v>2011</v>
      </c>
      <c r="E2112" s="25">
        <v>40795</v>
      </c>
      <c r="F2112" s="24" t="s">
        <v>2105</v>
      </c>
      <c r="G2112" s="23">
        <v>27052765.889928553</v>
      </c>
      <c r="H2112" s="23">
        <v>14778509.393073265</v>
      </c>
      <c r="I2112" s="23">
        <v>26203725.653579503</v>
      </c>
      <c r="J2112" s="23">
        <f t="shared" si="32"/>
        <v>-849040.23634904996</v>
      </c>
    </row>
    <row r="2113" spans="1:10" x14ac:dyDescent="0.2">
      <c r="A2113" s="19">
        <v>2143</v>
      </c>
      <c r="B2113" s="17">
        <v>24</v>
      </c>
      <c r="C2113" s="16">
        <v>12</v>
      </c>
      <c r="D2113" s="16">
        <v>1999</v>
      </c>
      <c r="E2113" s="25">
        <v>36518</v>
      </c>
      <c r="F2113" s="24" t="s">
        <v>2106</v>
      </c>
      <c r="G2113" s="23">
        <v>36470439.691027924</v>
      </c>
      <c r="H2113" s="23">
        <v>19021026.527272724</v>
      </c>
      <c r="I2113" s="23">
        <v>19021026.527272724</v>
      </c>
      <c r="J2113" s="23">
        <f t="shared" si="32"/>
        <v>-17449413.163755201</v>
      </c>
    </row>
    <row r="2114" spans="1:10" x14ac:dyDescent="0.2">
      <c r="A2114" s="19">
        <v>2144</v>
      </c>
      <c r="B2114" s="17">
        <v>21</v>
      </c>
      <c r="C2114" s="16">
        <v>12</v>
      </c>
      <c r="D2114" s="16">
        <v>2012</v>
      </c>
      <c r="E2114" s="25">
        <v>41264</v>
      </c>
      <c r="F2114" s="24" t="s">
        <v>2107</v>
      </c>
      <c r="G2114" s="23">
        <v>26733224.158431366</v>
      </c>
      <c r="H2114" s="23">
        <v>13380365.788380714</v>
      </c>
      <c r="I2114" s="23">
        <v>29954964.76660816</v>
      </c>
      <c r="J2114" s="23">
        <f t="shared" si="32"/>
        <v>3221740.6081767939</v>
      </c>
    </row>
    <row r="2115" spans="1:10" x14ac:dyDescent="0.2">
      <c r="A2115" s="19">
        <v>2145</v>
      </c>
      <c r="B2115" s="17">
        <v>13</v>
      </c>
      <c r="C2115" s="16">
        <v>11</v>
      </c>
      <c r="D2115" s="16">
        <v>2015</v>
      </c>
      <c r="E2115" s="25">
        <v>42321</v>
      </c>
      <c r="F2115" s="24" t="s">
        <v>2108</v>
      </c>
      <c r="G2115" s="23">
        <v>25861963.629622135</v>
      </c>
      <c r="H2115" s="23">
        <v>12649316.065485219</v>
      </c>
      <c r="I2115" s="23">
        <v>29379930.335410554</v>
      </c>
      <c r="J2115" s="23">
        <f t="shared" ref="J2115:J2178" si="33">I2115-G2115</f>
        <v>3517966.7057884187</v>
      </c>
    </row>
    <row r="2116" spans="1:10" x14ac:dyDescent="0.2">
      <c r="A2116" s="19">
        <v>2146</v>
      </c>
      <c r="B2116" s="17">
        <v>21</v>
      </c>
      <c r="C2116" s="16">
        <v>6</v>
      </c>
      <c r="D2116" s="16">
        <v>1985</v>
      </c>
      <c r="E2116" s="25">
        <v>31219</v>
      </c>
      <c r="F2116" s="24" t="s">
        <v>2109</v>
      </c>
      <c r="G2116" s="23">
        <v>57044377.323420078</v>
      </c>
      <c r="H2116" s="23">
        <v>26476679.97077138</v>
      </c>
      <c r="I2116" s="23">
        <v>26476679.97077138</v>
      </c>
      <c r="J2116" s="23">
        <f t="shared" si="33"/>
        <v>-30567697.352648698</v>
      </c>
    </row>
    <row r="2117" spans="1:10" x14ac:dyDescent="0.2">
      <c r="A2117" s="19">
        <v>2147</v>
      </c>
      <c r="B2117" s="17">
        <v>15</v>
      </c>
      <c r="C2117" s="16">
        <v>4</v>
      </c>
      <c r="D2117" s="16">
        <v>2011</v>
      </c>
      <c r="E2117" s="25">
        <v>40648</v>
      </c>
      <c r="F2117" s="24" t="s">
        <v>2110</v>
      </c>
      <c r="G2117" s="23">
        <v>27291290.583621603</v>
      </c>
      <c r="H2117" s="23">
        <v>12595699.127084205</v>
      </c>
      <c r="I2117" s="23">
        <v>17365351.041363947</v>
      </c>
      <c r="J2117" s="23">
        <f t="shared" si="33"/>
        <v>-9925939.5422576554</v>
      </c>
    </row>
    <row r="2118" spans="1:10" x14ac:dyDescent="0.2">
      <c r="A2118" s="19">
        <v>2148</v>
      </c>
      <c r="B2118" s="17">
        <v>3</v>
      </c>
      <c r="C2118" s="16">
        <v>7</v>
      </c>
      <c r="D2118" s="16">
        <v>2002</v>
      </c>
      <c r="E2118" s="25">
        <v>37440</v>
      </c>
      <c r="F2118" s="24" t="s">
        <v>2111</v>
      </c>
      <c r="G2118" s="23">
        <v>34080927.262631871</v>
      </c>
      <c r="H2118" s="23">
        <v>15556776.364441976</v>
      </c>
      <c r="I2118" s="23">
        <v>22392124.840749584</v>
      </c>
      <c r="J2118" s="23">
        <f t="shared" si="33"/>
        <v>-11688802.421882287</v>
      </c>
    </row>
    <row r="2119" spans="1:10" x14ac:dyDescent="0.2">
      <c r="A2119" s="19">
        <v>2149</v>
      </c>
      <c r="B2119" s="17">
        <v>3</v>
      </c>
      <c r="C2119" s="16">
        <v>6</v>
      </c>
      <c r="D2119" s="16">
        <v>2005</v>
      </c>
      <c r="E2119" s="25">
        <v>38506</v>
      </c>
      <c r="F2119" s="24" t="s">
        <v>2112</v>
      </c>
      <c r="G2119" s="23">
        <v>31557712.082262214</v>
      </c>
      <c r="H2119" s="23">
        <v>14230656.145619538</v>
      </c>
      <c r="I2119" s="23">
        <v>16945689.822287917</v>
      </c>
      <c r="J2119" s="23">
        <f t="shared" si="33"/>
        <v>-14612022.259974297</v>
      </c>
    </row>
    <row r="2120" spans="1:10" x14ac:dyDescent="0.2">
      <c r="A2120" s="19">
        <v>2150</v>
      </c>
      <c r="B2120" s="17">
        <v>1</v>
      </c>
      <c r="C2120" s="16">
        <v>7</v>
      </c>
      <c r="D2120" s="16">
        <v>1986</v>
      </c>
      <c r="E2120" s="25">
        <v>31594</v>
      </c>
      <c r="F2120" s="24" t="s">
        <v>2113</v>
      </c>
      <c r="G2120" s="23">
        <v>56054566.210045666</v>
      </c>
      <c r="H2120" s="23">
        <v>24888227.397260275</v>
      </c>
      <c r="I2120" s="23">
        <v>24888227.397260275</v>
      </c>
      <c r="J2120" s="23">
        <f t="shared" si="33"/>
        <v>-31166338.812785391</v>
      </c>
    </row>
    <row r="2121" spans="1:10" x14ac:dyDescent="0.2">
      <c r="A2121" s="19">
        <v>2151</v>
      </c>
      <c r="B2121" s="17">
        <v>11</v>
      </c>
      <c r="C2121" s="16">
        <v>10</v>
      </c>
      <c r="D2121" s="16">
        <v>1996</v>
      </c>
      <c r="E2121" s="25">
        <v>35349</v>
      </c>
      <c r="F2121" s="24" t="s">
        <v>2114</v>
      </c>
      <c r="G2121" s="23">
        <v>38774320.90966519</v>
      </c>
      <c r="H2121" s="23">
        <v>17204257.695015792</v>
      </c>
      <c r="I2121" s="23">
        <v>42764732.065925457</v>
      </c>
      <c r="J2121" s="23">
        <f t="shared" si="33"/>
        <v>3990411.1562602669</v>
      </c>
    </row>
    <row r="2122" spans="1:10" x14ac:dyDescent="0.2">
      <c r="A2122" s="19">
        <v>2152</v>
      </c>
      <c r="B2122" s="17">
        <v>28</v>
      </c>
      <c r="C2122" s="16">
        <v>3</v>
      </c>
      <c r="D2122" s="16">
        <v>2008</v>
      </c>
      <c r="E2122" s="25">
        <v>39535</v>
      </c>
      <c r="F2122" s="24" t="s">
        <v>2115</v>
      </c>
      <c r="G2122" s="23">
        <v>28745527.51863924</v>
      </c>
      <c r="H2122" s="23">
        <v>12551152.781536847</v>
      </c>
      <c r="I2122" s="23">
        <v>12911381.384010527</v>
      </c>
      <c r="J2122" s="23">
        <f t="shared" si="33"/>
        <v>-15834146.134628713</v>
      </c>
    </row>
    <row r="2123" spans="1:10" x14ac:dyDescent="0.2">
      <c r="A2123" s="19">
        <v>2153</v>
      </c>
      <c r="B2123" s="17">
        <v>8</v>
      </c>
      <c r="C2123" s="16">
        <v>10</v>
      </c>
      <c r="D2123" s="16">
        <v>1993</v>
      </c>
      <c r="E2123" s="25">
        <v>34250</v>
      </c>
      <c r="F2123" s="24" t="s">
        <v>2116</v>
      </c>
      <c r="G2123" s="23">
        <v>42127487.989018537</v>
      </c>
      <c r="H2123" s="23">
        <v>18084482.988627318</v>
      </c>
      <c r="I2123" s="23">
        <v>18084482.988627318</v>
      </c>
      <c r="J2123" s="23">
        <f t="shared" si="33"/>
        <v>-24043005.000391219</v>
      </c>
    </row>
    <row r="2124" spans="1:10" x14ac:dyDescent="0.2">
      <c r="A2124" s="19">
        <v>2154</v>
      </c>
      <c r="B2124" s="17">
        <v>18</v>
      </c>
      <c r="C2124" s="16">
        <v>10</v>
      </c>
      <c r="D2124" s="16">
        <v>2002</v>
      </c>
      <c r="E2124" s="25">
        <v>37547</v>
      </c>
      <c r="F2124" s="24" t="s">
        <v>2117</v>
      </c>
      <c r="G2124" s="23">
        <v>33855350.24820739</v>
      </c>
      <c r="H2124" s="23">
        <v>14516316.968963044</v>
      </c>
      <c r="I2124" s="23">
        <v>16547637.983855488</v>
      </c>
      <c r="J2124" s="23">
        <f t="shared" si="33"/>
        <v>-17307712.264351904</v>
      </c>
    </row>
    <row r="2125" spans="1:10" x14ac:dyDescent="0.2">
      <c r="A2125" s="19">
        <v>2155</v>
      </c>
      <c r="B2125" s="17">
        <v>16</v>
      </c>
      <c r="C2125" s="16">
        <v>9</v>
      </c>
      <c r="D2125" s="16">
        <v>2011</v>
      </c>
      <c r="E2125" s="25">
        <v>40802</v>
      </c>
      <c r="F2125" s="24" t="s">
        <v>2118</v>
      </c>
      <c r="G2125" s="23">
        <v>27052765.889928553</v>
      </c>
      <c r="H2125" s="23">
        <v>11172187.412695194</v>
      </c>
      <c r="I2125" s="23">
        <v>12177879.395206466</v>
      </c>
      <c r="J2125" s="23">
        <f t="shared" si="33"/>
        <v>-14874886.494722087</v>
      </c>
    </row>
    <row r="2126" spans="1:10" x14ac:dyDescent="0.2">
      <c r="A2126" s="19">
        <v>2156</v>
      </c>
      <c r="B2126" s="17">
        <v>13</v>
      </c>
      <c r="C2126" s="16">
        <v>8</v>
      </c>
      <c r="D2126" s="16">
        <v>1999</v>
      </c>
      <c r="E2126" s="25">
        <v>36385</v>
      </c>
      <c r="F2126" s="24" t="s">
        <v>2119</v>
      </c>
      <c r="G2126" s="23">
        <v>36732345.900658295</v>
      </c>
      <c r="H2126" s="23">
        <v>14861927.721520049</v>
      </c>
      <c r="I2126" s="23">
        <v>16332326.466511073</v>
      </c>
      <c r="J2126" s="23">
        <f t="shared" si="33"/>
        <v>-20400019.434147224</v>
      </c>
    </row>
    <row r="2127" spans="1:10" x14ac:dyDescent="0.2">
      <c r="A2127" s="19">
        <v>2157</v>
      </c>
      <c r="B2127" s="17">
        <v>16</v>
      </c>
      <c r="C2127" s="16">
        <v>8</v>
      </c>
      <c r="D2127" s="16">
        <v>2002</v>
      </c>
      <c r="E2127" s="25">
        <v>37484</v>
      </c>
      <c r="F2127" s="24" t="s">
        <v>2120</v>
      </c>
      <c r="G2127" s="23">
        <v>33967764.250138357</v>
      </c>
      <c r="H2127" s="23">
        <v>13727931.974504706</v>
      </c>
      <c r="I2127" s="23">
        <v>20116813.261914779</v>
      </c>
      <c r="J2127" s="23">
        <f t="shared" si="33"/>
        <v>-13850950.988223579</v>
      </c>
    </row>
    <row r="2128" spans="1:10" x14ac:dyDescent="0.2">
      <c r="A2128" s="19">
        <v>2158</v>
      </c>
      <c r="B2128" s="17">
        <v>19</v>
      </c>
      <c r="C2128" s="16">
        <v>4</v>
      </c>
      <c r="D2128" s="16">
        <v>1996</v>
      </c>
      <c r="E2128" s="25">
        <v>35174</v>
      </c>
      <c r="F2128" s="24" t="s">
        <v>2121</v>
      </c>
      <c r="G2128" s="23">
        <v>39270473.448496476</v>
      </c>
      <c r="H2128" s="23">
        <v>15770340.40149712</v>
      </c>
      <c r="I2128" s="23">
        <v>15770340.40149712</v>
      </c>
      <c r="J2128" s="23">
        <f t="shared" si="33"/>
        <v>-23500133.046999358</v>
      </c>
    </row>
    <row r="2129" spans="1:10" x14ac:dyDescent="0.2">
      <c r="A2129" s="19">
        <v>2159</v>
      </c>
      <c r="B2129" s="17">
        <v>17</v>
      </c>
      <c r="C2129" s="16">
        <v>5</v>
      </c>
      <c r="D2129" s="16">
        <v>1991</v>
      </c>
      <c r="E2129" s="25">
        <v>33375</v>
      </c>
      <c r="F2129" s="24" t="s">
        <v>2122</v>
      </c>
      <c r="G2129" s="23">
        <v>45265302.359882012</v>
      </c>
      <c r="H2129" s="23">
        <v>16813912.440752212</v>
      </c>
      <c r="I2129" s="23">
        <v>16813912.440752212</v>
      </c>
      <c r="J2129" s="23">
        <f t="shared" si="33"/>
        <v>-28451389.9191298</v>
      </c>
    </row>
    <row r="2130" spans="1:10" x14ac:dyDescent="0.2">
      <c r="A2130" s="19">
        <v>2160</v>
      </c>
      <c r="B2130" s="17">
        <v>25</v>
      </c>
      <c r="C2130" s="16">
        <v>11</v>
      </c>
      <c r="D2130" s="16">
        <v>2009</v>
      </c>
      <c r="E2130" s="25">
        <v>40142</v>
      </c>
      <c r="F2130" s="24" t="s">
        <v>2123</v>
      </c>
      <c r="G2130" s="23">
        <v>28373202.976933386</v>
      </c>
      <c r="H2130" s="23">
        <v>9209113.1887856517</v>
      </c>
      <c r="I2130" s="23">
        <v>33147541.413155824</v>
      </c>
      <c r="J2130" s="23">
        <f t="shared" si="33"/>
        <v>4774338.4362224378</v>
      </c>
    </row>
    <row r="2131" spans="1:10" x14ac:dyDescent="0.2">
      <c r="A2131" s="19">
        <v>2161</v>
      </c>
      <c r="B2131" s="17">
        <v>6</v>
      </c>
      <c r="C2131" s="16">
        <v>4</v>
      </c>
      <c r="D2131" s="16">
        <v>2007</v>
      </c>
      <c r="E2131" s="25">
        <v>39178</v>
      </c>
      <c r="F2131" s="24" t="s">
        <v>2124</v>
      </c>
      <c r="G2131" s="23">
        <v>29697100.916365888</v>
      </c>
      <c r="H2131" s="23">
        <v>8511183.1832102798</v>
      </c>
      <c r="I2131" s="23">
        <v>8511183.1832102798</v>
      </c>
      <c r="J2131" s="23">
        <f t="shared" si="33"/>
        <v>-21185917.733155608</v>
      </c>
    </row>
    <row r="2132" spans="1:10" x14ac:dyDescent="0.2">
      <c r="A2132" s="19">
        <v>2162</v>
      </c>
      <c r="B2132" s="17">
        <v>17</v>
      </c>
      <c r="C2132" s="16">
        <v>8</v>
      </c>
      <c r="D2132" s="16">
        <v>1984</v>
      </c>
      <c r="E2132" s="25">
        <v>30911</v>
      </c>
      <c r="F2132" s="24" t="s">
        <v>2125</v>
      </c>
      <c r="G2132" s="23">
        <v>58736602.870813407</v>
      </c>
      <c r="H2132" s="23">
        <v>13576033.01633493</v>
      </c>
      <c r="I2132" s="23">
        <v>13576033.01633493</v>
      </c>
      <c r="J2132" s="23">
        <f t="shared" si="33"/>
        <v>-45160569.854478478</v>
      </c>
    </row>
    <row r="2133" spans="1:10" x14ac:dyDescent="0.2">
      <c r="A2133" s="19">
        <v>2163</v>
      </c>
      <c r="B2133" s="17">
        <v>2</v>
      </c>
      <c r="C2133" s="16">
        <v>9</v>
      </c>
      <c r="D2133" s="16">
        <v>2005</v>
      </c>
      <c r="E2133" s="25">
        <v>38597</v>
      </c>
      <c r="F2133" s="24" t="s">
        <v>2126</v>
      </c>
      <c r="G2133" s="23">
        <v>30875125.754527159</v>
      </c>
      <c r="H2133" s="23">
        <v>6983678.0395523133</v>
      </c>
      <c r="I2133" s="23">
        <v>6983678.0395523133</v>
      </c>
      <c r="J2133" s="23">
        <f t="shared" si="33"/>
        <v>-23891447.714974847</v>
      </c>
    </row>
    <row r="2134" spans="1:10" x14ac:dyDescent="0.2">
      <c r="A2134" s="19">
        <v>2164</v>
      </c>
      <c r="B2134" s="17">
        <v>23</v>
      </c>
      <c r="C2134" s="16">
        <v>3</v>
      </c>
      <c r="D2134" s="16">
        <v>2001</v>
      </c>
      <c r="E2134" s="25">
        <v>36973</v>
      </c>
      <c r="F2134" s="24" t="s">
        <v>2127</v>
      </c>
      <c r="G2134" s="23">
        <v>34835272.417707153</v>
      </c>
      <c r="H2134" s="23">
        <v>7687041.0411577756</v>
      </c>
      <c r="I2134" s="23">
        <v>7687041.0411577756</v>
      </c>
      <c r="J2134" s="23">
        <f t="shared" si="33"/>
        <v>-27148231.376549378</v>
      </c>
    </row>
    <row r="2135" spans="1:10" x14ac:dyDescent="0.2">
      <c r="A2135" s="19">
        <v>2165</v>
      </c>
      <c r="B2135" s="17">
        <v>7</v>
      </c>
      <c r="C2135" s="16">
        <v>12</v>
      </c>
      <c r="D2135" s="16">
        <v>2005</v>
      </c>
      <c r="E2135" s="25">
        <v>38693</v>
      </c>
      <c r="F2135" s="24" t="s">
        <v>2128</v>
      </c>
      <c r="G2135" s="23">
        <v>31188897.357723579</v>
      </c>
      <c r="H2135" s="23">
        <v>6397621.3229471548</v>
      </c>
      <c r="I2135" s="23">
        <v>23692693.284918699</v>
      </c>
      <c r="J2135" s="23">
        <f t="shared" si="33"/>
        <v>-7496204.0728048794</v>
      </c>
    </row>
    <row r="2136" spans="1:10" x14ac:dyDescent="0.2">
      <c r="A2136" s="19">
        <v>2166</v>
      </c>
      <c r="B2136" s="17">
        <v>25</v>
      </c>
      <c r="C2136" s="16">
        <v>4</v>
      </c>
      <c r="D2136" s="16">
        <v>2008</v>
      </c>
      <c r="E2136" s="25">
        <v>39563</v>
      </c>
      <c r="F2136" s="24" t="s">
        <v>2129</v>
      </c>
      <c r="G2136" s="23">
        <v>28572243.195560999</v>
      </c>
      <c r="H2136" s="23">
        <v>5255585.2707298566</v>
      </c>
      <c r="I2136" s="23">
        <v>14686170.717879372</v>
      </c>
      <c r="J2136" s="23">
        <f t="shared" si="33"/>
        <v>-13886072.477681627</v>
      </c>
    </row>
    <row r="2137" spans="1:10" x14ac:dyDescent="0.2">
      <c r="A2137" s="19">
        <v>2167</v>
      </c>
      <c r="B2137" s="17">
        <v>1</v>
      </c>
      <c r="C2137" s="16">
        <v>3</v>
      </c>
      <c r="D2137" s="16">
        <v>1995</v>
      </c>
      <c r="E2137" s="25">
        <v>34759</v>
      </c>
      <c r="F2137" s="24" t="s">
        <v>2130</v>
      </c>
      <c r="G2137" s="23">
        <v>40541446.499339499</v>
      </c>
      <c r="H2137" s="23">
        <v>6590957.5549999997</v>
      </c>
      <c r="I2137" s="23">
        <v>6590957.5549999997</v>
      </c>
      <c r="J2137" s="23">
        <f t="shared" si="33"/>
        <v>-33950488.944339499</v>
      </c>
    </row>
    <row r="2138" spans="1:10" x14ac:dyDescent="0.2">
      <c r="A2138" s="19">
        <v>2168</v>
      </c>
      <c r="B2138" s="17">
        <v>22</v>
      </c>
      <c r="C2138" s="16">
        <v>4</v>
      </c>
      <c r="D2138" s="16">
        <v>2005</v>
      </c>
      <c r="E2138" s="25">
        <v>38464</v>
      </c>
      <c r="F2138" s="24" t="s">
        <v>2131</v>
      </c>
      <c r="G2138" s="23">
        <v>31541495.37512847</v>
      </c>
      <c r="H2138" s="23">
        <v>5057397.4332631044</v>
      </c>
      <c r="I2138" s="23">
        <v>5109125.4856783142</v>
      </c>
      <c r="J2138" s="23">
        <f t="shared" si="33"/>
        <v>-26432369.889450155</v>
      </c>
    </row>
    <row r="2139" spans="1:10" x14ac:dyDescent="0.2">
      <c r="A2139" s="19">
        <v>2169</v>
      </c>
      <c r="B2139" s="17">
        <v>3</v>
      </c>
      <c r="C2139" s="16">
        <v>10</v>
      </c>
      <c r="D2139" s="16">
        <v>2008</v>
      </c>
      <c r="E2139" s="25">
        <v>39724</v>
      </c>
      <c r="F2139" s="24" t="s">
        <v>2132</v>
      </c>
      <c r="G2139" s="23">
        <v>28341367.575828936</v>
      </c>
      <c r="H2139" s="23">
        <v>3484165.2950644819</v>
      </c>
      <c r="I2139" s="23">
        <v>22733130.14642638</v>
      </c>
      <c r="J2139" s="23">
        <f t="shared" si="33"/>
        <v>-5608237.4294025563</v>
      </c>
    </row>
    <row r="2140" spans="1:10" x14ac:dyDescent="0.2">
      <c r="A2140" s="19">
        <v>2170</v>
      </c>
      <c r="B2140" s="17">
        <v>16</v>
      </c>
      <c r="C2140" s="16">
        <v>12</v>
      </c>
      <c r="D2140" s="16">
        <v>2011</v>
      </c>
      <c r="E2140" s="25">
        <v>40893</v>
      </c>
      <c r="F2140" s="24" t="s">
        <v>2133</v>
      </c>
      <c r="G2140" s="23">
        <v>27198655.570917085</v>
      </c>
      <c r="H2140" s="23">
        <v>2770723.7791706552</v>
      </c>
      <c r="I2140" s="23">
        <v>41463973.988469996</v>
      </c>
      <c r="J2140" s="23">
        <f t="shared" si="33"/>
        <v>14265318.417552911</v>
      </c>
    </row>
    <row r="2141" spans="1:10" x14ac:dyDescent="0.2">
      <c r="A2141" s="19">
        <v>2171</v>
      </c>
      <c r="B2141" s="17">
        <v>6</v>
      </c>
      <c r="C2141" s="16">
        <v>1</v>
      </c>
      <c r="D2141" s="16">
        <v>2006</v>
      </c>
      <c r="E2141" s="25">
        <v>38723</v>
      </c>
      <c r="F2141" s="24" t="s">
        <v>2134</v>
      </c>
      <c r="G2141" s="23">
        <v>30952975.289964702</v>
      </c>
      <c r="H2141" s="23">
        <v>2978196.2328794757</v>
      </c>
      <c r="I2141" s="23">
        <v>4463939.0467977813</v>
      </c>
      <c r="J2141" s="23">
        <f t="shared" si="33"/>
        <v>-26489036.24316692</v>
      </c>
    </row>
    <row r="2142" spans="1:10" x14ac:dyDescent="0.2">
      <c r="A2142" s="19">
        <v>2173</v>
      </c>
      <c r="B2142" s="17">
        <v>20</v>
      </c>
      <c r="C2142" s="16">
        <v>11</v>
      </c>
      <c r="D2142" s="16">
        <v>2015</v>
      </c>
      <c r="E2142" s="25">
        <v>42328</v>
      </c>
      <c r="F2142" s="24" t="s">
        <v>5445</v>
      </c>
      <c r="G2142" s="23">
        <v>25861963.629622135</v>
      </c>
      <c r="H2142" s="23">
        <v>1937572.1082600194</v>
      </c>
      <c r="I2142" s="23">
        <v>44112313.778621867</v>
      </c>
      <c r="J2142" s="23">
        <f t="shared" si="33"/>
        <v>18250350.148999732</v>
      </c>
    </row>
    <row r="2143" spans="1:10" x14ac:dyDescent="0.2">
      <c r="A2143" s="19">
        <v>2174</v>
      </c>
      <c r="B2143" s="17">
        <v>20</v>
      </c>
      <c r="C2143" s="16">
        <v>11</v>
      </c>
      <c r="D2143" s="16">
        <v>2009</v>
      </c>
      <c r="E2143" s="25">
        <v>40137</v>
      </c>
      <c r="F2143" s="24" t="s">
        <v>2136</v>
      </c>
      <c r="G2143" s="23">
        <v>28373202.976933386</v>
      </c>
      <c r="H2143" s="23">
        <v>1931774.7706189617</v>
      </c>
      <c r="I2143" s="23">
        <v>14088939.788891969</v>
      </c>
      <c r="J2143" s="23">
        <f t="shared" si="33"/>
        <v>-14284263.188041417</v>
      </c>
    </row>
    <row r="2144" spans="1:10" x14ac:dyDescent="0.2">
      <c r="A2144" s="19">
        <v>2175</v>
      </c>
      <c r="B2144" s="17">
        <v>29</v>
      </c>
      <c r="C2144" s="16">
        <v>1</v>
      </c>
      <c r="D2144" s="16">
        <v>2016</v>
      </c>
      <c r="E2144" s="25">
        <v>42398</v>
      </c>
      <c r="F2144" s="24" t="s">
        <v>2137</v>
      </c>
      <c r="G2144" s="23">
        <v>25907811.207347754</v>
      </c>
      <c r="H2144" s="23">
        <v>1568762.5300401831</v>
      </c>
      <c r="I2144" s="23">
        <v>3084724.9408397912</v>
      </c>
      <c r="J2144" s="23">
        <f t="shared" si="33"/>
        <v>-22823086.266507965</v>
      </c>
    </row>
    <row r="2145" spans="1:10" x14ac:dyDescent="0.2">
      <c r="A2145" s="19">
        <v>2176</v>
      </c>
      <c r="B2145" s="17">
        <v>25</v>
      </c>
      <c r="C2145" s="16">
        <v>11</v>
      </c>
      <c r="D2145" s="16">
        <v>2009</v>
      </c>
      <c r="E2145" s="25">
        <v>40142</v>
      </c>
      <c r="F2145" s="24" t="s">
        <v>2138</v>
      </c>
      <c r="G2145" s="23">
        <v>28373202.976933386</v>
      </c>
      <c r="H2145" s="23">
        <v>1350567.8664863864</v>
      </c>
      <c r="I2145" s="23">
        <v>1350567.8664863864</v>
      </c>
      <c r="J2145" s="23">
        <f t="shared" si="33"/>
        <v>-27022635.110447001</v>
      </c>
    </row>
    <row r="2146" spans="1:10" x14ac:dyDescent="0.2">
      <c r="A2146" s="19">
        <v>2177</v>
      </c>
      <c r="B2146" s="17">
        <v>16</v>
      </c>
      <c r="C2146" s="16">
        <v>9</v>
      </c>
      <c r="D2146" s="16">
        <v>2005</v>
      </c>
      <c r="E2146" s="25">
        <v>38611</v>
      </c>
      <c r="F2146" s="24" t="s">
        <v>2139</v>
      </c>
      <c r="G2146" s="23">
        <v>30875125.754527159</v>
      </c>
      <c r="H2146" s="23">
        <v>1088959.5103370221</v>
      </c>
      <c r="I2146" s="23">
        <v>1088959.5103370221</v>
      </c>
      <c r="J2146" s="23">
        <f t="shared" si="33"/>
        <v>-29786166.244190138</v>
      </c>
    </row>
    <row r="2147" spans="1:10" x14ac:dyDescent="0.2">
      <c r="A2147" s="19">
        <v>2178</v>
      </c>
      <c r="B2147" s="17">
        <v>14</v>
      </c>
      <c r="C2147" s="16">
        <v>10</v>
      </c>
      <c r="D2147" s="16">
        <v>2005</v>
      </c>
      <c r="E2147" s="25">
        <v>38639</v>
      </c>
      <c r="F2147" s="24" t="s">
        <v>2140</v>
      </c>
      <c r="G2147" s="23">
        <v>30813127.51004016</v>
      </c>
      <c r="H2147" s="23">
        <v>1074936.9061144579</v>
      </c>
      <c r="I2147" s="23">
        <v>1744831.5535341366</v>
      </c>
      <c r="J2147" s="23">
        <f t="shared" si="33"/>
        <v>-29068295.956506025</v>
      </c>
    </row>
    <row r="2148" spans="1:10" x14ac:dyDescent="0.2">
      <c r="A2148" s="19">
        <v>2179</v>
      </c>
      <c r="B2148" s="17">
        <v>11</v>
      </c>
      <c r="C2148" s="16">
        <v>9</v>
      </c>
      <c r="D2148" s="16">
        <v>1998</v>
      </c>
      <c r="E2148" s="25">
        <v>36049</v>
      </c>
      <c r="F2148" s="24" t="s">
        <v>2141</v>
      </c>
      <c r="G2148" s="23">
        <v>37518184.596577018</v>
      </c>
      <c r="H2148" s="23">
        <v>1171056.5965403423</v>
      </c>
      <c r="I2148" s="23">
        <v>1171056.5965403423</v>
      </c>
      <c r="J2148" s="23">
        <f t="shared" si="33"/>
        <v>-36347128.000036679</v>
      </c>
    </row>
    <row r="2149" spans="1:10" x14ac:dyDescent="0.2">
      <c r="A2149" s="19">
        <v>2180</v>
      </c>
      <c r="B2149" s="17">
        <v>22</v>
      </c>
      <c r="C2149" s="16">
        <v>3</v>
      </c>
      <c r="D2149" s="16">
        <v>2013</v>
      </c>
      <c r="E2149" s="25">
        <v>41355</v>
      </c>
      <c r="F2149" s="24" t="s">
        <v>2142</v>
      </c>
      <c r="G2149" s="23">
        <v>26368930.245346326</v>
      </c>
      <c r="H2149" s="23">
        <v>760298.53003570007</v>
      </c>
      <c r="I2149" s="23">
        <v>9823272.4316737782</v>
      </c>
      <c r="J2149" s="23">
        <f t="shared" si="33"/>
        <v>-16545657.813672548</v>
      </c>
    </row>
    <row r="2150" spans="1:10" x14ac:dyDescent="0.2">
      <c r="A2150" s="19">
        <v>2181</v>
      </c>
      <c r="B2150" s="17">
        <v>24</v>
      </c>
      <c r="C2150" s="16">
        <v>8</v>
      </c>
      <c r="D2150" s="16">
        <v>2012</v>
      </c>
      <c r="E2150" s="25">
        <v>41145</v>
      </c>
      <c r="F2150" s="24" t="s">
        <v>2143</v>
      </c>
      <c r="G2150" s="23">
        <v>26642944.886469688</v>
      </c>
      <c r="H2150" s="23">
        <v>219010.33555575812</v>
      </c>
      <c r="I2150" s="23">
        <v>51720229.905299529</v>
      </c>
      <c r="J2150" s="23">
        <f t="shared" si="33"/>
        <v>25077285.018829841</v>
      </c>
    </row>
    <row r="2151" spans="1:10" x14ac:dyDescent="0.2">
      <c r="A2151" s="19">
        <v>2182</v>
      </c>
      <c r="B2151" s="17">
        <v>30</v>
      </c>
      <c r="C2151" s="16">
        <v>6</v>
      </c>
      <c r="D2151" s="16">
        <v>2010</v>
      </c>
      <c r="E2151" s="25">
        <v>40359</v>
      </c>
      <c r="F2151" s="24" t="s">
        <v>2144</v>
      </c>
      <c r="G2151" s="23">
        <v>28160369.784139656</v>
      </c>
      <c r="H2151" s="23">
        <v>155315.70350744386</v>
      </c>
      <c r="I2151" s="23">
        <v>164624.39534328907</v>
      </c>
      <c r="J2151" s="23">
        <f t="shared" si="33"/>
        <v>-27995745.388796367</v>
      </c>
    </row>
    <row r="2152" spans="1:10" x14ac:dyDescent="0.2">
      <c r="A2152" s="19">
        <v>2183</v>
      </c>
      <c r="B2152" s="17">
        <v>24</v>
      </c>
      <c r="C2152" s="16">
        <v>4</v>
      </c>
      <c r="D2152" s="16">
        <v>2015</v>
      </c>
      <c r="E2152" s="25">
        <v>42118</v>
      </c>
      <c r="F2152" s="24" t="s">
        <v>2145</v>
      </c>
      <c r="G2152" s="23">
        <v>25942523.003055807</v>
      </c>
      <c r="H2152" s="23">
        <v>133982.75430158203</v>
      </c>
      <c r="I2152" s="23">
        <v>133982.75430158203</v>
      </c>
      <c r="J2152" s="23">
        <f t="shared" si="33"/>
        <v>-25808540.248754226</v>
      </c>
    </row>
    <row r="2153" spans="1:10" x14ac:dyDescent="0.2">
      <c r="A2153" s="19">
        <v>2184</v>
      </c>
      <c r="B2153" s="17">
        <v>31</v>
      </c>
      <c r="C2153" s="16">
        <v>12</v>
      </c>
      <c r="D2153" s="16">
        <v>2010</v>
      </c>
      <c r="E2153" s="25">
        <v>40543</v>
      </c>
      <c r="F2153" s="24" t="s">
        <v>2146</v>
      </c>
      <c r="G2153" s="23">
        <v>28004393.669101514</v>
      </c>
      <c r="H2153" s="23">
        <v>0</v>
      </c>
      <c r="I2153" s="23">
        <v>80198749.593017578</v>
      </c>
      <c r="J2153" s="23">
        <f t="shared" si="33"/>
        <v>52194355.923916064</v>
      </c>
    </row>
    <row r="2154" spans="1:10" x14ac:dyDescent="0.2">
      <c r="A2154" s="19">
        <v>2185</v>
      </c>
      <c r="B2154" s="17">
        <v>31</v>
      </c>
      <c r="C2154" s="16">
        <v>12</v>
      </c>
      <c r="D2154" s="16">
        <v>2010</v>
      </c>
      <c r="E2154" s="25">
        <v>40543</v>
      </c>
      <c r="F2154" s="24" t="s">
        <v>2147</v>
      </c>
      <c r="G2154" s="23">
        <v>28004393.669101514</v>
      </c>
      <c r="H2154" s="23">
        <v>0</v>
      </c>
      <c r="I2154" s="23">
        <v>10580150.662422039</v>
      </c>
      <c r="J2154" s="23">
        <f t="shared" si="33"/>
        <v>-17424243.006679475</v>
      </c>
    </row>
    <row r="2155" spans="1:10" x14ac:dyDescent="0.2">
      <c r="A2155" s="19">
        <v>2186</v>
      </c>
      <c r="B2155" s="17">
        <v>4</v>
      </c>
      <c r="C2155" s="16">
        <v>10</v>
      </c>
      <c r="D2155" s="16">
        <v>2011</v>
      </c>
      <c r="E2155" s="25">
        <v>40820</v>
      </c>
      <c r="F2155" s="24" t="s">
        <v>2148</v>
      </c>
      <c r="G2155" s="23">
        <v>27108682.498531502</v>
      </c>
      <c r="H2155" s="23">
        <v>0</v>
      </c>
      <c r="I2155" s="23">
        <v>8900966.7402140275</v>
      </c>
      <c r="J2155" s="23">
        <f t="shared" si="33"/>
        <v>-18207715.758317474</v>
      </c>
    </row>
    <row r="2156" spans="1:10" x14ac:dyDescent="0.2">
      <c r="A2156" s="19">
        <v>2187</v>
      </c>
      <c r="B2156" s="17">
        <v>8</v>
      </c>
      <c r="C2156" s="16">
        <v>7</v>
      </c>
      <c r="D2156" s="16">
        <v>2011</v>
      </c>
      <c r="E2156" s="25">
        <v>40732</v>
      </c>
      <c r="F2156" s="24" t="s">
        <v>2149</v>
      </c>
      <c r="G2156" s="23">
        <v>27168558.174945336</v>
      </c>
      <c r="H2156" s="23">
        <v>0</v>
      </c>
      <c r="I2156" s="23">
        <v>5756920.7572038136</v>
      </c>
      <c r="J2156" s="23">
        <f t="shared" si="33"/>
        <v>-21411637.417741522</v>
      </c>
    </row>
    <row r="2157" spans="1:10" x14ac:dyDescent="0.2">
      <c r="A2157" s="19">
        <v>2188</v>
      </c>
      <c r="B2157" s="17">
        <v>10</v>
      </c>
      <c r="C2157" s="16">
        <v>3</v>
      </c>
      <c r="D2157" s="16">
        <v>2015</v>
      </c>
      <c r="E2157" s="25">
        <v>42073</v>
      </c>
      <c r="F2157" s="24" t="s">
        <v>2150</v>
      </c>
      <c r="G2157" s="23">
        <v>25995260.864225246</v>
      </c>
      <c r="H2157" s="23">
        <v>0</v>
      </c>
      <c r="I2157" s="23">
        <v>94743.3675561899</v>
      </c>
      <c r="J2157" s="23">
        <f t="shared" si="33"/>
        <v>-25900517.496669058</v>
      </c>
    </row>
    <row r="2158" spans="1:10" x14ac:dyDescent="0.2">
      <c r="A2158" s="19">
        <v>2189</v>
      </c>
      <c r="B2158" s="17">
        <v>1</v>
      </c>
      <c r="C2158" s="16">
        <v>1</v>
      </c>
      <c r="D2158" s="16">
        <v>1970</v>
      </c>
      <c r="E2158" s="25">
        <v>25569</v>
      </c>
      <c r="F2158" s="24" t="s">
        <v>2151</v>
      </c>
      <c r="G2158" s="23">
        <v>162380291.00529101</v>
      </c>
      <c r="H2158" s="23">
        <v>0</v>
      </c>
      <c r="I2158" s="23">
        <v>0</v>
      </c>
      <c r="J2158" s="23">
        <f t="shared" si="33"/>
        <v>-162380291.00529101</v>
      </c>
    </row>
    <row r="2159" spans="1:10" x14ac:dyDescent="0.2">
      <c r="A2159" s="19">
        <v>2190</v>
      </c>
      <c r="B2159" s="17">
        <v>10</v>
      </c>
      <c r="C2159" s="16">
        <v>1</v>
      </c>
      <c r="D2159" s="16">
        <v>2014</v>
      </c>
      <c r="E2159" s="25">
        <v>41649</v>
      </c>
      <c r="F2159" s="24" t="s">
        <v>2152</v>
      </c>
      <c r="G2159" s="23">
        <v>26240081.909745377</v>
      </c>
      <c r="H2159" s="23">
        <v>0</v>
      </c>
      <c r="I2159" s="23">
        <v>0</v>
      </c>
      <c r="J2159" s="23">
        <f t="shared" si="33"/>
        <v>-26240081.909745377</v>
      </c>
    </row>
    <row r="2160" spans="1:10" x14ac:dyDescent="0.2">
      <c r="A2160" s="19">
        <v>2191</v>
      </c>
      <c r="B2160" s="17">
        <v>31</v>
      </c>
      <c r="C2160" s="16">
        <v>12</v>
      </c>
      <c r="D2160" s="16">
        <v>2016</v>
      </c>
      <c r="E2160" s="25">
        <v>42735</v>
      </c>
      <c r="F2160" s="24" t="s">
        <v>2153</v>
      </c>
      <c r="G2160" s="23">
        <v>25423204.049173269</v>
      </c>
      <c r="H2160" s="23">
        <v>0</v>
      </c>
      <c r="I2160" s="23">
        <v>0</v>
      </c>
      <c r="J2160" s="23">
        <f t="shared" si="33"/>
        <v>-25423204.049173269</v>
      </c>
    </row>
    <row r="2161" spans="1:10" x14ac:dyDescent="0.2">
      <c r="A2161" s="19">
        <v>2192</v>
      </c>
      <c r="B2161" s="17">
        <v>9</v>
      </c>
      <c r="C2161" s="16">
        <v>11</v>
      </c>
      <c r="D2161" s="16">
        <v>2012</v>
      </c>
      <c r="E2161" s="25">
        <v>41222</v>
      </c>
      <c r="F2161" s="24" t="s">
        <v>5446</v>
      </c>
      <c r="G2161" s="23">
        <v>25808070.506165814</v>
      </c>
      <c r="H2161" s="23">
        <v>18129.636305984248</v>
      </c>
      <c r="I2161" s="23">
        <v>11141812.208708154</v>
      </c>
      <c r="J2161" s="23">
        <f t="shared" si="33"/>
        <v>-14666258.29745766</v>
      </c>
    </row>
    <row r="2162" spans="1:10" x14ac:dyDescent="0.2">
      <c r="A2162" s="19">
        <v>2193</v>
      </c>
      <c r="B2162" s="17">
        <v>26</v>
      </c>
      <c r="C2162" s="16">
        <v>11</v>
      </c>
      <c r="D2162" s="16">
        <v>1986</v>
      </c>
      <c r="E2162" s="25">
        <v>31742</v>
      </c>
      <c r="F2162" s="24" t="s">
        <v>2155</v>
      </c>
      <c r="G2162" s="23">
        <v>53373695.652173914</v>
      </c>
      <c r="H2162" s="23">
        <v>243991471.51728261</v>
      </c>
      <c r="I2162" s="23">
        <v>295779230.07246375</v>
      </c>
      <c r="J2162" s="23">
        <f t="shared" si="33"/>
        <v>242405534.42028984</v>
      </c>
    </row>
    <row r="2163" spans="1:10" x14ac:dyDescent="0.2">
      <c r="A2163" s="19">
        <v>2194</v>
      </c>
      <c r="B2163" s="17">
        <v>12</v>
      </c>
      <c r="C2163" s="16">
        <v>12</v>
      </c>
      <c r="D2163" s="16">
        <v>1997</v>
      </c>
      <c r="E2163" s="25">
        <v>35776</v>
      </c>
      <c r="F2163" s="24" t="s">
        <v>2156</v>
      </c>
      <c r="G2163" s="23">
        <v>36531035.337879725</v>
      </c>
      <c r="H2163" s="23">
        <v>154287763.78313079</v>
      </c>
      <c r="I2163" s="23">
        <v>154287763.78313079</v>
      </c>
      <c r="J2163" s="23">
        <f t="shared" si="33"/>
        <v>117756728.44525108</v>
      </c>
    </row>
    <row r="2164" spans="1:10" x14ac:dyDescent="0.2">
      <c r="A2164" s="19">
        <v>2195</v>
      </c>
      <c r="B2164" s="17">
        <v>21</v>
      </c>
      <c r="C2164" s="16">
        <v>2</v>
      </c>
      <c r="D2164" s="16">
        <v>2003</v>
      </c>
      <c r="E2164" s="25">
        <v>37673</v>
      </c>
      <c r="F2164" s="24" t="s">
        <v>2157</v>
      </c>
      <c r="G2164" s="23">
        <v>32181627.525942113</v>
      </c>
      <c r="H2164" s="23">
        <v>100775425.69634081</v>
      </c>
      <c r="I2164" s="23">
        <v>116343908.84924632</v>
      </c>
      <c r="J2164" s="23">
        <f t="shared" si="33"/>
        <v>84162281.323304206</v>
      </c>
    </row>
    <row r="2165" spans="1:10" x14ac:dyDescent="0.2">
      <c r="A2165" s="19">
        <v>2196</v>
      </c>
      <c r="B2165" s="17">
        <v>20</v>
      </c>
      <c r="C2165" s="16">
        <v>12</v>
      </c>
      <c r="D2165" s="16">
        <v>2006</v>
      </c>
      <c r="E2165" s="25">
        <v>39071</v>
      </c>
      <c r="F2165" s="24" t="s">
        <v>2158</v>
      </c>
      <c r="G2165" s="23">
        <v>29199484.6382557</v>
      </c>
      <c r="H2165" s="23">
        <v>85493534.849261642</v>
      </c>
      <c r="I2165" s="23">
        <v>190075322.73017839</v>
      </c>
      <c r="J2165" s="23">
        <f t="shared" si="33"/>
        <v>160875838.0919227</v>
      </c>
    </row>
    <row r="2166" spans="1:10" x14ac:dyDescent="0.2">
      <c r="A2166" s="19">
        <v>2197</v>
      </c>
      <c r="B2166" s="17">
        <v>20</v>
      </c>
      <c r="C2166" s="16">
        <v>6</v>
      </c>
      <c r="D2166" s="16">
        <v>2014</v>
      </c>
      <c r="E2166" s="25">
        <v>41810</v>
      </c>
      <c r="F2166" s="24" t="s">
        <v>2159</v>
      </c>
      <c r="G2166" s="23">
        <v>24722588.874017701</v>
      </c>
      <c r="H2166" s="23">
        <v>66986562.238257483</v>
      </c>
      <c r="I2166" s="23">
        <v>72136324.885677382</v>
      </c>
      <c r="J2166" s="23">
        <f t="shared" si="33"/>
        <v>47413736.011659682</v>
      </c>
    </row>
    <row r="2167" spans="1:10" x14ac:dyDescent="0.2">
      <c r="A2167" s="19">
        <v>2198</v>
      </c>
      <c r="B2167" s="17">
        <v>18</v>
      </c>
      <c r="C2167" s="16">
        <v>2</v>
      </c>
      <c r="D2167" s="16">
        <v>2000</v>
      </c>
      <c r="E2167" s="25">
        <v>36574</v>
      </c>
      <c r="F2167" s="24" t="s">
        <v>2160</v>
      </c>
      <c r="G2167" s="23">
        <v>34702332.155477032</v>
      </c>
      <c r="H2167" s="23">
        <v>82797584.059764415</v>
      </c>
      <c r="I2167" s="23">
        <v>123667352.04931094</v>
      </c>
      <c r="J2167" s="23">
        <f t="shared" si="33"/>
        <v>88965019.893833905</v>
      </c>
    </row>
    <row r="2168" spans="1:10" x14ac:dyDescent="0.2">
      <c r="A2168" s="19">
        <v>2199</v>
      </c>
      <c r="B2168" s="17">
        <v>14</v>
      </c>
      <c r="C2168" s="16">
        <v>10</v>
      </c>
      <c r="D2168" s="16">
        <v>2011</v>
      </c>
      <c r="E2168" s="25">
        <v>40830</v>
      </c>
      <c r="F2168" s="24" t="s">
        <v>5447</v>
      </c>
      <c r="G2168" s="23">
        <v>26024335.198590241</v>
      </c>
      <c r="H2168" s="23">
        <v>56172163.41725371</v>
      </c>
      <c r="I2168" s="23">
        <v>68302856.421648175</v>
      </c>
      <c r="J2168" s="23">
        <f t="shared" si="33"/>
        <v>42278521.223057933</v>
      </c>
    </row>
    <row r="2169" spans="1:10" x14ac:dyDescent="0.2">
      <c r="A2169" s="19">
        <v>2200</v>
      </c>
      <c r="B2169" s="17">
        <v>7</v>
      </c>
      <c r="C2169" s="16">
        <v>4</v>
      </c>
      <c r="D2169" s="16">
        <v>2017</v>
      </c>
      <c r="E2169" s="25">
        <v>42832</v>
      </c>
      <c r="F2169" s="24" t="s">
        <v>2162</v>
      </c>
      <c r="G2169" s="23">
        <v>24097659.125484616</v>
      </c>
      <c r="H2169" s="23">
        <v>45201727.306027219</v>
      </c>
      <c r="I2169" s="23">
        <v>79034509.375394642</v>
      </c>
      <c r="J2169" s="23">
        <f t="shared" si="33"/>
        <v>54936850.249910027</v>
      </c>
    </row>
    <row r="2170" spans="1:10" x14ac:dyDescent="0.2">
      <c r="A2170" s="19">
        <v>2201</v>
      </c>
      <c r="B2170" s="17">
        <v>12</v>
      </c>
      <c r="C2170" s="16">
        <v>7</v>
      </c>
      <c r="D2170" s="16">
        <v>1991</v>
      </c>
      <c r="E2170" s="25">
        <v>33431</v>
      </c>
      <c r="F2170" s="24" t="s">
        <v>5448</v>
      </c>
      <c r="G2170" s="23">
        <v>43263259.911894277</v>
      </c>
      <c r="H2170" s="23">
        <v>77907012.906409696</v>
      </c>
      <c r="I2170" s="23">
        <v>150577700.41264319</v>
      </c>
      <c r="J2170" s="23">
        <f t="shared" si="33"/>
        <v>107314440.50074892</v>
      </c>
    </row>
    <row r="2171" spans="1:10" x14ac:dyDescent="0.2">
      <c r="A2171" s="19">
        <v>2202</v>
      </c>
      <c r="B2171" s="17">
        <v>20</v>
      </c>
      <c r="C2171" s="16">
        <v>9</v>
      </c>
      <c r="D2171" s="16">
        <v>1991</v>
      </c>
      <c r="E2171" s="25">
        <v>33501</v>
      </c>
      <c r="F2171" s="24" t="s">
        <v>2163</v>
      </c>
      <c r="G2171" s="23">
        <v>42947930.029154524</v>
      </c>
      <c r="H2171" s="23">
        <v>74797799.987288639</v>
      </c>
      <c r="I2171" s="23">
        <v>74797799.987288639</v>
      </c>
      <c r="J2171" s="23">
        <f t="shared" si="33"/>
        <v>31849869.958134115</v>
      </c>
    </row>
    <row r="2172" spans="1:10" x14ac:dyDescent="0.2">
      <c r="A2172" s="19">
        <v>2203</v>
      </c>
      <c r="B2172" s="17">
        <v>13</v>
      </c>
      <c r="C2172" s="16">
        <v>11</v>
      </c>
      <c r="D2172" s="16">
        <v>1998</v>
      </c>
      <c r="E2172" s="25">
        <v>36112</v>
      </c>
      <c r="F2172" s="24" t="s">
        <v>2164</v>
      </c>
      <c r="G2172" s="23">
        <v>35929609.756097563</v>
      </c>
      <c r="H2172" s="23">
        <v>59913555.444012202</v>
      </c>
      <c r="I2172" s="23">
        <v>59913555.444012202</v>
      </c>
      <c r="J2172" s="23">
        <f t="shared" si="33"/>
        <v>23983945.68791464</v>
      </c>
    </row>
    <row r="2173" spans="1:10" x14ac:dyDescent="0.2">
      <c r="A2173" s="19">
        <v>2204</v>
      </c>
      <c r="B2173" s="17">
        <v>16</v>
      </c>
      <c r="C2173" s="16">
        <v>12</v>
      </c>
      <c r="D2173" s="16">
        <v>1969</v>
      </c>
      <c r="E2173" s="25">
        <v>25553</v>
      </c>
      <c r="F2173" s="24" t="s">
        <v>2165</v>
      </c>
      <c r="G2173" s="23">
        <v>156298567.63925728</v>
      </c>
      <c r="H2173" s="23">
        <v>216265762.82177716</v>
      </c>
      <c r="I2173" s="23">
        <v>216265762.82177716</v>
      </c>
      <c r="J2173" s="23">
        <f t="shared" si="33"/>
        <v>59967195.182519883</v>
      </c>
    </row>
    <row r="2174" spans="1:10" x14ac:dyDescent="0.2">
      <c r="A2174" s="19">
        <v>2205</v>
      </c>
      <c r="B2174" s="17">
        <v>7</v>
      </c>
      <c r="C2174" s="16">
        <v>4</v>
      </c>
      <c r="D2174" s="16">
        <v>2000</v>
      </c>
      <c r="E2174" s="25">
        <v>36623</v>
      </c>
      <c r="F2174" s="24" t="s">
        <v>2166</v>
      </c>
      <c r="G2174" s="23">
        <v>34398458.844133094</v>
      </c>
      <c r="H2174" s="23">
        <v>46813864.49609457</v>
      </c>
      <c r="I2174" s="23">
        <v>46813864.49609457</v>
      </c>
      <c r="J2174" s="23">
        <f t="shared" si="33"/>
        <v>12415405.651961476</v>
      </c>
    </row>
    <row r="2175" spans="1:10" x14ac:dyDescent="0.2">
      <c r="A2175" s="19">
        <v>2206</v>
      </c>
      <c r="B2175" s="17">
        <v>6</v>
      </c>
      <c r="C2175" s="16">
        <v>11</v>
      </c>
      <c r="D2175" s="16">
        <v>2009</v>
      </c>
      <c r="E2175" s="25">
        <v>40123</v>
      </c>
      <c r="F2175" s="24" t="s">
        <v>2167</v>
      </c>
      <c r="G2175" s="23">
        <v>27238274.85785605</v>
      </c>
      <c r="H2175" s="23">
        <v>36803670.356423058</v>
      </c>
      <c r="I2175" s="23">
        <v>76435386.377950355</v>
      </c>
      <c r="J2175" s="23">
        <f t="shared" si="33"/>
        <v>49197111.520094305</v>
      </c>
    </row>
    <row r="2176" spans="1:10" x14ac:dyDescent="0.2">
      <c r="A2176" s="19">
        <v>2207</v>
      </c>
      <c r="B2176" s="17">
        <v>31</v>
      </c>
      <c r="C2176" s="16">
        <v>10</v>
      </c>
      <c r="D2176" s="16">
        <v>2008</v>
      </c>
      <c r="E2176" s="25">
        <v>39752</v>
      </c>
      <c r="F2176" s="24" t="s">
        <v>2168</v>
      </c>
      <c r="G2176" s="23">
        <v>27207712.872795779</v>
      </c>
      <c r="H2176" s="23">
        <v>35662448.430663101</v>
      </c>
      <c r="I2176" s="23">
        <v>41782324.633329175</v>
      </c>
      <c r="J2176" s="23">
        <f t="shared" si="33"/>
        <v>14574611.760533396</v>
      </c>
    </row>
    <row r="2177" spans="1:10" x14ac:dyDescent="0.2">
      <c r="A2177" s="19">
        <v>2208</v>
      </c>
      <c r="B2177" s="17">
        <v>12</v>
      </c>
      <c r="C2177" s="16">
        <v>1</v>
      </c>
      <c r="D2177" s="16">
        <v>2001</v>
      </c>
      <c r="E2177" s="25">
        <v>36903</v>
      </c>
      <c r="F2177" s="24" t="s">
        <v>2169</v>
      </c>
      <c r="G2177" s="23">
        <v>33651947.45859509</v>
      </c>
      <c r="H2177" s="23">
        <v>41816978.361382067</v>
      </c>
      <c r="I2177" s="23">
        <v>41816978.361382067</v>
      </c>
      <c r="J2177" s="23">
        <f t="shared" si="33"/>
        <v>8165030.9027869776</v>
      </c>
    </row>
    <row r="2178" spans="1:10" x14ac:dyDescent="0.2">
      <c r="A2178" s="19">
        <v>2209</v>
      </c>
      <c r="B2178" s="17">
        <v>21</v>
      </c>
      <c r="C2178" s="16">
        <v>12</v>
      </c>
      <c r="D2178" s="16">
        <v>1999</v>
      </c>
      <c r="E2178" s="25">
        <v>36515</v>
      </c>
      <c r="F2178" s="24" t="s">
        <v>2170</v>
      </c>
      <c r="G2178" s="23">
        <v>35011622.103386804</v>
      </c>
      <c r="H2178" s="23">
        <v>42117799.74812834</v>
      </c>
      <c r="I2178" s="23">
        <v>42117799.74812834</v>
      </c>
      <c r="J2178" s="23">
        <f t="shared" si="33"/>
        <v>7106177.6447415352</v>
      </c>
    </row>
    <row r="2179" spans="1:10" x14ac:dyDescent="0.2">
      <c r="A2179" s="19">
        <v>2210</v>
      </c>
      <c r="B2179" s="17">
        <v>8</v>
      </c>
      <c r="C2179" s="16">
        <v>9</v>
      </c>
      <c r="D2179" s="16">
        <v>2000</v>
      </c>
      <c r="E2179" s="25">
        <v>36777</v>
      </c>
      <c r="F2179" s="24" t="s">
        <v>2171</v>
      </c>
      <c r="G2179" s="23">
        <v>33923177.892918825</v>
      </c>
      <c r="H2179" s="23">
        <v>35577009.142348878</v>
      </c>
      <c r="I2179" s="23">
        <v>39198749.383730568</v>
      </c>
      <c r="J2179" s="23">
        <f t="shared" ref="J2179:J2242" si="34">I2179-G2179</f>
        <v>5275571.4908117428</v>
      </c>
    </row>
    <row r="2180" spans="1:10" x14ac:dyDescent="0.2">
      <c r="A2180" s="19">
        <v>2211</v>
      </c>
      <c r="B2180" s="17">
        <v>20</v>
      </c>
      <c r="C2180" s="16">
        <v>8</v>
      </c>
      <c r="D2180" s="16">
        <v>2010</v>
      </c>
      <c r="E2180" s="25">
        <v>40410</v>
      </c>
      <c r="F2180" s="24" t="s">
        <v>2172</v>
      </c>
      <c r="G2180" s="23">
        <v>26990985.378724027</v>
      </c>
      <c r="H2180" s="23">
        <v>28119157.959457107</v>
      </c>
      <c r="I2180" s="23">
        <v>94086256.472571373</v>
      </c>
      <c r="J2180" s="23">
        <f t="shared" si="34"/>
        <v>67095271.093847349</v>
      </c>
    </row>
    <row r="2181" spans="1:10" x14ac:dyDescent="0.2">
      <c r="A2181" s="19">
        <v>2212</v>
      </c>
      <c r="B2181" s="17">
        <v>24</v>
      </c>
      <c r="C2181" s="16">
        <v>11</v>
      </c>
      <c r="D2181" s="16">
        <v>2010</v>
      </c>
      <c r="E2181" s="25">
        <v>40506</v>
      </c>
      <c r="F2181" s="24" t="s">
        <v>2173</v>
      </c>
      <c r="G2181" s="23">
        <v>26930416.859001018</v>
      </c>
      <c r="H2181" s="23">
        <v>26077642.767146703</v>
      </c>
      <c r="I2181" s="23">
        <v>40163288.727554008</v>
      </c>
      <c r="J2181" s="23">
        <f t="shared" si="34"/>
        <v>13232871.86855299</v>
      </c>
    </row>
    <row r="2182" spans="1:10" x14ac:dyDescent="0.2">
      <c r="A2182" s="19">
        <v>2213</v>
      </c>
      <c r="B2182" s="17">
        <v>23</v>
      </c>
      <c r="C2182" s="16">
        <v>1</v>
      </c>
      <c r="D2182" s="16">
        <v>2004</v>
      </c>
      <c r="E2182" s="25">
        <v>38009</v>
      </c>
      <c r="F2182" s="24" t="s">
        <v>2174</v>
      </c>
      <c r="G2182" s="23">
        <v>31816717.06263499</v>
      </c>
      <c r="H2182" s="23">
        <v>22510457.240075596</v>
      </c>
      <c r="I2182" s="23">
        <v>22510457.240075596</v>
      </c>
      <c r="J2182" s="23">
        <f t="shared" si="34"/>
        <v>-9306259.8225593939</v>
      </c>
    </row>
    <row r="2183" spans="1:10" x14ac:dyDescent="0.2">
      <c r="A2183" s="19">
        <v>2214</v>
      </c>
      <c r="B2183" s="17">
        <v>14</v>
      </c>
      <c r="C2183" s="16">
        <v>7</v>
      </c>
      <c r="D2183" s="16">
        <v>1999</v>
      </c>
      <c r="E2183" s="25">
        <v>36355</v>
      </c>
      <c r="F2183" s="24" t="s">
        <v>2175</v>
      </c>
      <c r="G2183" s="23">
        <v>35347666.466706663</v>
      </c>
      <c r="H2183" s="23">
        <v>24014005.72245951</v>
      </c>
      <c r="I2183" s="23">
        <v>24014005.72245951</v>
      </c>
      <c r="J2183" s="23">
        <f t="shared" si="34"/>
        <v>-11333660.744247153</v>
      </c>
    </row>
    <row r="2184" spans="1:10" x14ac:dyDescent="0.2">
      <c r="A2184" s="19">
        <v>2215</v>
      </c>
      <c r="B2184" s="17">
        <v>24</v>
      </c>
      <c r="C2184" s="16">
        <v>10</v>
      </c>
      <c r="D2184" s="16">
        <v>1978</v>
      </c>
      <c r="E2184" s="25">
        <v>28787</v>
      </c>
      <c r="F2184" s="24" t="s">
        <v>2176</v>
      </c>
      <c r="G2184" s="23">
        <v>87816035.767511189</v>
      </c>
      <c r="H2184" s="23">
        <v>47567019.374068558</v>
      </c>
      <c r="I2184" s="23">
        <v>47567019.374068558</v>
      </c>
      <c r="J2184" s="23">
        <f t="shared" si="34"/>
        <v>-40249016.393442631</v>
      </c>
    </row>
    <row r="2185" spans="1:10" x14ac:dyDescent="0.2">
      <c r="A2185" s="19">
        <v>2216</v>
      </c>
      <c r="B2185" s="17">
        <v>7</v>
      </c>
      <c r="C2185" s="16">
        <v>4</v>
      </c>
      <c r="D2185" s="16">
        <v>2000</v>
      </c>
      <c r="E2185" s="25">
        <v>36623</v>
      </c>
      <c r="F2185" s="24" t="s">
        <v>2177</v>
      </c>
      <c r="G2185" s="23">
        <v>34398458.844133094</v>
      </c>
      <c r="H2185" s="23">
        <v>17732993.1744892</v>
      </c>
      <c r="I2185" s="23">
        <v>17732993.1744892</v>
      </c>
      <c r="J2185" s="23">
        <f t="shared" si="34"/>
        <v>-16665465.669643894</v>
      </c>
    </row>
    <row r="2186" spans="1:10" x14ac:dyDescent="0.2">
      <c r="A2186" s="19">
        <v>2217</v>
      </c>
      <c r="B2186" s="17">
        <v>16</v>
      </c>
      <c r="C2186" s="16">
        <v>9</v>
      </c>
      <c r="D2186" s="16">
        <v>2011</v>
      </c>
      <c r="E2186" s="25">
        <v>40802</v>
      </c>
      <c r="F2186" s="24" t="s">
        <v>2178</v>
      </c>
      <c r="G2186" s="23">
        <v>25970655.25433141</v>
      </c>
      <c r="H2186" s="23">
        <v>10452186.705419831</v>
      </c>
      <c r="I2186" s="23">
        <v>26484076.712828737</v>
      </c>
      <c r="J2186" s="23">
        <f t="shared" si="34"/>
        <v>513421.45849732682</v>
      </c>
    </row>
    <row r="2187" spans="1:10" x14ac:dyDescent="0.2">
      <c r="A2187" s="19">
        <v>2218</v>
      </c>
      <c r="B2187" s="17">
        <v>24</v>
      </c>
      <c r="C2187" s="16">
        <v>12</v>
      </c>
      <c r="D2187" s="16">
        <v>1999</v>
      </c>
      <c r="E2187" s="25">
        <v>36518</v>
      </c>
      <c r="F2187" s="24" t="s">
        <v>2179</v>
      </c>
      <c r="G2187" s="23">
        <v>35011622.103386804</v>
      </c>
      <c r="H2187" s="23">
        <v>12293753.409839571</v>
      </c>
      <c r="I2187" s="23">
        <v>12293753.409839571</v>
      </c>
      <c r="J2187" s="23">
        <f t="shared" si="34"/>
        <v>-22717868.693547234</v>
      </c>
    </row>
    <row r="2188" spans="1:10" x14ac:dyDescent="0.2">
      <c r="A2188" s="19">
        <v>2219</v>
      </c>
      <c r="B2188" s="17">
        <v>17</v>
      </c>
      <c r="C2188" s="16">
        <v>12</v>
      </c>
      <c r="D2188" s="16">
        <v>2004</v>
      </c>
      <c r="E2188" s="25">
        <v>38338</v>
      </c>
      <c r="F2188" s="24" t="s">
        <v>2180</v>
      </c>
      <c r="G2188" s="23">
        <v>30964035.733053073</v>
      </c>
      <c r="H2188" s="23">
        <v>7927833.0231949547</v>
      </c>
      <c r="I2188" s="23">
        <v>10699253.559464004</v>
      </c>
      <c r="J2188" s="23">
        <f t="shared" si="34"/>
        <v>-20264782.173589069</v>
      </c>
    </row>
    <row r="2189" spans="1:10" x14ac:dyDescent="0.2">
      <c r="A2189" s="19">
        <v>2220</v>
      </c>
      <c r="B2189" s="17">
        <v>10</v>
      </c>
      <c r="C2189" s="16">
        <v>6</v>
      </c>
      <c r="D2189" s="16">
        <v>2005</v>
      </c>
      <c r="E2189" s="25">
        <v>38513</v>
      </c>
      <c r="F2189" s="24" t="s">
        <v>2181</v>
      </c>
      <c r="G2189" s="23">
        <v>30295403.598971725</v>
      </c>
      <c r="H2189" s="23">
        <v>5946047.3066580985</v>
      </c>
      <c r="I2189" s="23">
        <v>300195042.42011827</v>
      </c>
      <c r="J2189" s="23">
        <f t="shared" si="34"/>
        <v>269899638.82114655</v>
      </c>
    </row>
    <row r="2190" spans="1:10" x14ac:dyDescent="0.2">
      <c r="A2190" s="19">
        <v>2221</v>
      </c>
      <c r="B2190" s="17">
        <v>27</v>
      </c>
      <c r="C2190" s="16">
        <v>3</v>
      </c>
      <c r="D2190" s="16">
        <v>1998</v>
      </c>
      <c r="E2190" s="25">
        <v>35881</v>
      </c>
      <c r="F2190" s="24" t="s">
        <v>2182</v>
      </c>
      <c r="G2190" s="23">
        <v>36328335.388409376</v>
      </c>
      <c r="H2190" s="23">
        <v>6593783.5967570907</v>
      </c>
      <c r="I2190" s="23">
        <v>6593783.5967570907</v>
      </c>
      <c r="J2190" s="23">
        <f t="shared" si="34"/>
        <v>-29734551.791652285</v>
      </c>
    </row>
    <row r="2191" spans="1:10" x14ac:dyDescent="0.2">
      <c r="A2191" s="19">
        <v>2223</v>
      </c>
      <c r="B2191" s="17">
        <v>25</v>
      </c>
      <c r="C2191" s="16">
        <v>8</v>
      </c>
      <c r="D2191" s="16">
        <v>1995</v>
      </c>
      <c r="E2191" s="25">
        <v>34936</v>
      </c>
      <c r="F2191" s="24" t="s">
        <v>2183</v>
      </c>
      <c r="G2191" s="23">
        <v>38537972.53106606</v>
      </c>
      <c r="H2191" s="23">
        <v>1074689.1709875737</v>
      </c>
      <c r="I2191" s="23">
        <v>1074689.1709875737</v>
      </c>
      <c r="J2191" s="23">
        <f t="shared" si="34"/>
        <v>-37463283.360078484</v>
      </c>
    </row>
    <row r="2192" spans="1:10" x14ac:dyDescent="0.2">
      <c r="A2192" s="19">
        <v>2224</v>
      </c>
      <c r="B2192" s="17">
        <v>10</v>
      </c>
      <c r="C2192" s="16">
        <v>6</v>
      </c>
      <c r="D2192" s="16">
        <v>2005</v>
      </c>
      <c r="E2192" s="25">
        <v>38513</v>
      </c>
      <c r="F2192" s="24" t="s">
        <v>2184</v>
      </c>
      <c r="G2192" s="23">
        <v>30295403.598971725</v>
      </c>
      <c r="H2192" s="23">
        <v>63091.440303341908</v>
      </c>
      <c r="I2192" s="23">
        <v>2141840.8536503855</v>
      </c>
      <c r="J2192" s="23">
        <f t="shared" si="34"/>
        <v>-28153562.745321341</v>
      </c>
    </row>
    <row r="2193" spans="1:10" x14ac:dyDescent="0.2">
      <c r="A2193" s="19">
        <v>2225</v>
      </c>
      <c r="B2193" s="17">
        <v>2</v>
      </c>
      <c r="C2193" s="16">
        <v>10</v>
      </c>
      <c r="D2193" s="16">
        <v>2009</v>
      </c>
      <c r="E2193" s="25">
        <v>40088</v>
      </c>
      <c r="F2193" s="24" t="s">
        <v>2185</v>
      </c>
      <c r="G2193" s="23">
        <v>26803260.291335341</v>
      </c>
      <c r="H2193" s="23">
        <v>85850258.947223797</v>
      </c>
      <c r="I2193" s="23">
        <v>116113309.06305481</v>
      </c>
      <c r="J2193" s="23">
        <f t="shared" si="34"/>
        <v>89310048.771719471</v>
      </c>
    </row>
    <row r="2194" spans="1:10" x14ac:dyDescent="0.2">
      <c r="A2194" s="19">
        <v>2226</v>
      </c>
      <c r="B2194" s="17">
        <v>21</v>
      </c>
      <c r="C2194" s="16">
        <v>5</v>
      </c>
      <c r="D2194" s="16">
        <v>1980</v>
      </c>
      <c r="E2194" s="25">
        <v>29362</v>
      </c>
      <c r="F2194" s="24" t="s">
        <v>2186</v>
      </c>
      <c r="G2194" s="23">
        <v>69033459.657701716</v>
      </c>
      <c r="H2194" s="23">
        <v>871238158.27921772</v>
      </c>
      <c r="I2194" s="23">
        <v>1603292976.1276286</v>
      </c>
      <c r="J2194" s="23">
        <f t="shared" si="34"/>
        <v>1534259516.4699268</v>
      </c>
    </row>
    <row r="2195" spans="1:10" x14ac:dyDescent="0.2">
      <c r="A2195" s="19">
        <v>2227</v>
      </c>
      <c r="B2195" s="17">
        <v>6</v>
      </c>
      <c r="C2195" s="16">
        <v>11</v>
      </c>
      <c r="D2195" s="16">
        <v>1998</v>
      </c>
      <c r="E2195" s="25">
        <v>36105</v>
      </c>
      <c r="F2195" s="24" t="s">
        <v>2187</v>
      </c>
      <c r="G2195" s="23">
        <v>34432542.682926834</v>
      </c>
      <c r="H2195" s="23">
        <v>241763825.81874391</v>
      </c>
      <c r="I2195" s="23">
        <v>284729650.81874394</v>
      </c>
      <c r="J2195" s="23">
        <f t="shared" si="34"/>
        <v>250297108.13581711</v>
      </c>
    </row>
    <row r="2196" spans="1:10" x14ac:dyDescent="0.2">
      <c r="A2196" s="19">
        <v>2228</v>
      </c>
      <c r="B2196" s="17">
        <v>28</v>
      </c>
      <c r="C2196" s="16">
        <v>6</v>
      </c>
      <c r="D2196" s="16">
        <v>1991</v>
      </c>
      <c r="E2196" s="25">
        <v>33417</v>
      </c>
      <c r="F2196" s="24" t="s">
        <v>2188</v>
      </c>
      <c r="G2196" s="23">
        <v>41521595.588235296</v>
      </c>
      <c r="H2196" s="23">
        <v>156934320.42874265</v>
      </c>
      <c r="I2196" s="23">
        <v>156934320.42874265</v>
      </c>
      <c r="J2196" s="23">
        <f t="shared" si="34"/>
        <v>115412724.84050736</v>
      </c>
    </row>
    <row r="2197" spans="1:10" x14ac:dyDescent="0.2">
      <c r="A2197" s="19">
        <v>2229</v>
      </c>
      <c r="B2197" s="17">
        <v>7</v>
      </c>
      <c r="C2197" s="16">
        <v>4</v>
      </c>
      <c r="D2197" s="16">
        <v>1995</v>
      </c>
      <c r="E2197" s="25">
        <v>34796</v>
      </c>
      <c r="F2197" s="24" t="s">
        <v>2189</v>
      </c>
      <c r="G2197" s="23">
        <v>37175358.788676761</v>
      </c>
      <c r="H2197" s="23">
        <v>106107223.12275839</v>
      </c>
      <c r="I2197" s="23">
        <v>228301011.14119157</v>
      </c>
      <c r="J2197" s="23">
        <f t="shared" si="34"/>
        <v>191125652.3525148</v>
      </c>
    </row>
    <row r="2198" spans="1:10" x14ac:dyDescent="0.2">
      <c r="A2198" s="19">
        <v>2230</v>
      </c>
      <c r="B2198" s="17">
        <v>16</v>
      </c>
      <c r="C2198" s="16">
        <v>1</v>
      </c>
      <c r="D2198" s="16">
        <v>2015</v>
      </c>
      <c r="E2198" s="25">
        <v>42020</v>
      </c>
      <c r="F2198" s="24" t="s">
        <v>2190</v>
      </c>
      <c r="G2198" s="23">
        <v>24162464.111045029</v>
      </c>
      <c r="H2198" s="23">
        <v>67718153.690343037</v>
      </c>
      <c r="I2198" s="23">
        <v>84223622.220660925</v>
      </c>
      <c r="J2198" s="23">
        <f t="shared" si="34"/>
        <v>60061158.109615892</v>
      </c>
    </row>
    <row r="2199" spans="1:10" x14ac:dyDescent="0.2">
      <c r="A2199" s="19">
        <v>2231</v>
      </c>
      <c r="B2199" s="17">
        <v>17</v>
      </c>
      <c r="C2199" s="16">
        <v>3</v>
      </c>
      <c r="D2199" s="16">
        <v>2000</v>
      </c>
      <c r="E2199" s="25">
        <v>36602</v>
      </c>
      <c r="F2199" s="24" t="s">
        <v>2191</v>
      </c>
      <c r="G2199" s="23">
        <v>32984445.093457948</v>
      </c>
      <c r="H2199" s="23">
        <v>76441184.760315433</v>
      </c>
      <c r="I2199" s="23">
        <v>160672782.04164723</v>
      </c>
      <c r="J2199" s="23">
        <f t="shared" si="34"/>
        <v>127688336.94818927</v>
      </c>
    </row>
    <row r="2200" spans="1:10" x14ac:dyDescent="0.2">
      <c r="A2200" s="19">
        <v>2232</v>
      </c>
      <c r="B2200" s="17">
        <v>17</v>
      </c>
      <c r="C2200" s="16">
        <v>12</v>
      </c>
      <c r="D2200" s="16">
        <v>1976</v>
      </c>
      <c r="E2200" s="25">
        <v>28111</v>
      </c>
      <c r="F2200" s="24" t="s">
        <v>5449</v>
      </c>
      <c r="G2200" s="23">
        <v>97026408.93470791</v>
      </c>
      <c r="H2200" s="23">
        <v>221956115.49750862</v>
      </c>
      <c r="I2200" s="23">
        <v>382260617.21572167</v>
      </c>
      <c r="J2200" s="23">
        <f t="shared" si="34"/>
        <v>285234208.28101373</v>
      </c>
    </row>
    <row r="2201" spans="1:10" x14ac:dyDescent="0.2">
      <c r="A2201" s="19">
        <v>2233</v>
      </c>
      <c r="B2201" s="17">
        <v>7</v>
      </c>
      <c r="C2201" s="16">
        <v>10</v>
      </c>
      <c r="D2201" s="16">
        <v>2011</v>
      </c>
      <c r="E2201" s="25">
        <v>40823</v>
      </c>
      <c r="F2201" s="24" t="s">
        <v>2192</v>
      </c>
      <c r="G2201" s="23">
        <v>24939987.898648981</v>
      </c>
      <c r="H2201" s="23">
        <v>44417613.141652063</v>
      </c>
      <c r="I2201" s="23">
        <v>84292740.382186294</v>
      </c>
      <c r="J2201" s="23">
        <f t="shared" si="34"/>
        <v>59352752.483537316</v>
      </c>
    </row>
    <row r="2202" spans="1:10" x14ac:dyDescent="0.2">
      <c r="A2202" s="19">
        <v>2234</v>
      </c>
      <c r="B2202" s="17">
        <v>18</v>
      </c>
      <c r="C2202" s="16">
        <v>2</v>
      </c>
      <c r="D2202" s="16">
        <v>2000</v>
      </c>
      <c r="E2202" s="25">
        <v>36574</v>
      </c>
      <c r="F2202" s="24" t="s">
        <v>2193</v>
      </c>
      <c r="G2202" s="23">
        <v>33256401.648998819</v>
      </c>
      <c r="H2202" s="23">
        <v>56731210.66355712</v>
      </c>
      <c r="I2202" s="23">
        <v>76897603.437408715</v>
      </c>
      <c r="J2202" s="23">
        <f t="shared" si="34"/>
        <v>43641201.788409896</v>
      </c>
    </row>
    <row r="2203" spans="1:10" x14ac:dyDescent="0.2">
      <c r="A2203" s="19">
        <v>2235</v>
      </c>
      <c r="B2203" s="17">
        <v>30</v>
      </c>
      <c r="C2203" s="16">
        <v>3</v>
      </c>
      <c r="D2203" s="16">
        <v>2001</v>
      </c>
      <c r="E2203" s="25">
        <v>36980</v>
      </c>
      <c r="F2203" s="24" t="s">
        <v>2194</v>
      </c>
      <c r="G2203" s="23">
        <v>32048450.624290582</v>
      </c>
      <c r="H2203" s="23">
        <v>38093113.076770715</v>
      </c>
      <c r="I2203" s="23">
        <v>53903969.558535755</v>
      </c>
      <c r="J2203" s="23">
        <f t="shared" si="34"/>
        <v>21855518.934245173</v>
      </c>
    </row>
    <row r="2204" spans="1:10" x14ac:dyDescent="0.2">
      <c r="A2204" s="19">
        <v>2236</v>
      </c>
      <c r="B2204" s="17">
        <v>10</v>
      </c>
      <c r="C2204" s="16">
        <v>1</v>
      </c>
      <c r="D2204" s="16">
        <v>2014</v>
      </c>
      <c r="E2204" s="25">
        <v>41649</v>
      </c>
      <c r="F2204" s="24" t="s">
        <v>2195</v>
      </c>
      <c r="G2204" s="23">
        <v>24140875.356965747</v>
      </c>
      <c r="H2204" s="23">
        <v>26836520.021157168</v>
      </c>
      <c r="I2204" s="23">
        <v>50938550.610467002</v>
      </c>
      <c r="J2204" s="23">
        <f t="shared" si="34"/>
        <v>26797675.253501255</v>
      </c>
    </row>
    <row r="2205" spans="1:10" x14ac:dyDescent="0.2">
      <c r="A2205" s="19">
        <v>2237</v>
      </c>
      <c r="B2205" s="17">
        <v>5</v>
      </c>
      <c r="C2205" s="16">
        <v>10</v>
      </c>
      <c r="D2205" s="16">
        <v>2001</v>
      </c>
      <c r="E2205" s="25">
        <v>37169</v>
      </c>
      <c r="F2205" s="24" t="s">
        <v>2196</v>
      </c>
      <c r="G2205" s="23">
        <v>31777923.466516607</v>
      </c>
      <c r="H2205" s="23">
        <v>30359221.561384361</v>
      </c>
      <c r="I2205" s="23">
        <v>30359221.561384361</v>
      </c>
      <c r="J2205" s="23">
        <f t="shared" si="34"/>
        <v>-1418701.9051322453</v>
      </c>
    </row>
    <row r="2206" spans="1:10" x14ac:dyDescent="0.2">
      <c r="A2206" s="19">
        <v>2238</v>
      </c>
      <c r="B2206" s="17">
        <v>17</v>
      </c>
      <c r="C2206" s="16">
        <v>2</v>
      </c>
      <c r="D2206" s="16">
        <v>2012</v>
      </c>
      <c r="E2206" s="25">
        <v>40956</v>
      </c>
      <c r="F2206" s="24" t="s">
        <v>2197</v>
      </c>
      <c r="G2206" s="23">
        <v>24803929.49227586</v>
      </c>
      <c r="H2206" s="23">
        <v>20697811.513904322</v>
      </c>
      <c r="I2206" s="23">
        <v>163378196.01491237</v>
      </c>
      <c r="J2206" s="23">
        <f t="shared" si="34"/>
        <v>138574266.5226365</v>
      </c>
    </row>
    <row r="2207" spans="1:10" x14ac:dyDescent="0.2">
      <c r="A2207" s="19">
        <v>2239</v>
      </c>
      <c r="B2207" s="17">
        <v>20</v>
      </c>
      <c r="C2207" s="16">
        <v>1</v>
      </c>
      <c r="D2207" s="16">
        <v>2012</v>
      </c>
      <c r="E2207" s="25">
        <v>40928</v>
      </c>
      <c r="F2207" s="24" t="s">
        <v>2198</v>
      </c>
      <c r="G2207" s="23">
        <v>24913140.537798069</v>
      </c>
      <c r="H2207" s="23">
        <v>20518024.942201044</v>
      </c>
      <c r="I2207" s="23">
        <v>39400348.396532327</v>
      </c>
      <c r="J2207" s="23">
        <f t="shared" si="34"/>
        <v>14487207.858734258</v>
      </c>
    </row>
    <row r="2208" spans="1:10" x14ac:dyDescent="0.2">
      <c r="A2208" s="19">
        <v>2240</v>
      </c>
      <c r="B2208" s="17">
        <v>12</v>
      </c>
      <c r="C2208" s="16">
        <v>11</v>
      </c>
      <c r="D2208" s="16">
        <v>1999</v>
      </c>
      <c r="E2208" s="25">
        <v>36476</v>
      </c>
      <c r="F2208" s="24" t="s">
        <v>2199</v>
      </c>
      <c r="G2208" s="23">
        <v>33552804.515745688</v>
      </c>
      <c r="H2208" s="23">
        <v>27212221.635086153</v>
      </c>
      <c r="I2208" s="23">
        <v>27212221.635086153</v>
      </c>
      <c r="J2208" s="23">
        <f t="shared" si="34"/>
        <v>-6340582.8806595355</v>
      </c>
    </row>
    <row r="2209" spans="1:10" x14ac:dyDescent="0.2">
      <c r="A2209" s="19">
        <v>2241</v>
      </c>
      <c r="B2209" s="17">
        <v>1</v>
      </c>
      <c r="C2209" s="16">
        <v>9</v>
      </c>
      <c r="D2209" s="16">
        <v>2004</v>
      </c>
      <c r="E2209" s="25">
        <v>38231</v>
      </c>
      <c r="F2209" s="24" t="s">
        <v>2200</v>
      </c>
      <c r="G2209" s="23">
        <v>29736371.774618223</v>
      </c>
      <c r="H2209" s="23">
        <v>20846296.859763034</v>
      </c>
      <c r="I2209" s="23">
        <v>24724954.047756717</v>
      </c>
      <c r="J2209" s="23">
        <f t="shared" si="34"/>
        <v>-5011417.7268615067</v>
      </c>
    </row>
    <row r="2210" spans="1:10" x14ac:dyDescent="0.2">
      <c r="A2210" s="19">
        <v>2242</v>
      </c>
      <c r="B2210" s="17">
        <v>26</v>
      </c>
      <c r="C2210" s="16">
        <v>2</v>
      </c>
      <c r="D2210" s="16">
        <v>2016</v>
      </c>
      <c r="E2210" s="25">
        <v>42426</v>
      </c>
      <c r="F2210" s="24" t="s">
        <v>2201</v>
      </c>
      <c r="G2210" s="23">
        <v>23815584.26222318</v>
      </c>
      <c r="H2210" s="23">
        <v>16349283.659935642</v>
      </c>
      <c r="I2210" s="23">
        <v>46721182.298008107</v>
      </c>
      <c r="J2210" s="23">
        <f t="shared" si="34"/>
        <v>22905598.035784926</v>
      </c>
    </row>
    <row r="2211" spans="1:10" x14ac:dyDescent="0.2">
      <c r="A2211" s="19">
        <v>2243</v>
      </c>
      <c r="B2211" s="17">
        <v>17</v>
      </c>
      <c r="C2211" s="16">
        <v>7</v>
      </c>
      <c r="D2211" s="16">
        <v>1987</v>
      </c>
      <c r="E2211" s="25">
        <v>31975</v>
      </c>
      <c r="F2211" s="24" t="s">
        <v>2202</v>
      </c>
      <c r="G2211" s="23">
        <v>49621590.509666085</v>
      </c>
      <c r="H2211" s="23">
        <v>33933260.81603691</v>
      </c>
      <c r="I2211" s="23">
        <v>33933260.81603691</v>
      </c>
      <c r="J2211" s="23">
        <f t="shared" si="34"/>
        <v>-15688329.693629175</v>
      </c>
    </row>
    <row r="2212" spans="1:10" x14ac:dyDescent="0.2">
      <c r="A2212" s="19">
        <v>2244</v>
      </c>
      <c r="B2212" s="17">
        <v>25</v>
      </c>
      <c r="C2212" s="16">
        <v>8</v>
      </c>
      <c r="D2212" s="16">
        <v>2000</v>
      </c>
      <c r="E2212" s="25">
        <v>36763</v>
      </c>
      <c r="F2212" s="24" t="s">
        <v>2203</v>
      </c>
      <c r="G2212" s="23">
        <v>32679033.564814813</v>
      </c>
      <c r="H2212" s="23">
        <v>18498113.294600695</v>
      </c>
      <c r="I2212" s="23">
        <v>18498113.294600695</v>
      </c>
      <c r="J2212" s="23">
        <f t="shared" si="34"/>
        <v>-14180920.270214118</v>
      </c>
    </row>
    <row r="2213" spans="1:10" x14ac:dyDescent="0.2">
      <c r="A2213" s="19">
        <v>2245</v>
      </c>
      <c r="B2213" s="17">
        <v>20</v>
      </c>
      <c r="C2213" s="16">
        <v>12</v>
      </c>
      <c r="D2213" s="16">
        <v>1996</v>
      </c>
      <c r="E2213" s="25">
        <v>35419</v>
      </c>
      <c r="F2213" s="24" t="s">
        <v>2204</v>
      </c>
      <c r="G2213" s="23">
        <v>35604899.117276169</v>
      </c>
      <c r="H2213" s="23">
        <v>19820016.647509459</v>
      </c>
      <c r="I2213" s="23">
        <v>19820016.647509459</v>
      </c>
      <c r="J2213" s="23">
        <f t="shared" si="34"/>
        <v>-15784882.46976671</v>
      </c>
    </row>
    <row r="2214" spans="1:10" x14ac:dyDescent="0.2">
      <c r="A2214" s="19">
        <v>2246</v>
      </c>
      <c r="B2214" s="17">
        <v>9</v>
      </c>
      <c r="C2214" s="16">
        <v>1</v>
      </c>
      <c r="D2214" s="16">
        <v>2004</v>
      </c>
      <c r="E2214" s="25">
        <v>37995</v>
      </c>
      <c r="F2214" s="24" t="s">
        <v>2205</v>
      </c>
      <c r="G2214" s="23">
        <v>30491020.518358532</v>
      </c>
      <c r="H2214" s="23">
        <v>16159596.586209504</v>
      </c>
      <c r="I2214" s="23">
        <v>16295428.779832613</v>
      </c>
      <c r="J2214" s="23">
        <f t="shared" si="34"/>
        <v>-14195591.73852592</v>
      </c>
    </row>
    <row r="2215" spans="1:10" x14ac:dyDescent="0.2">
      <c r="A2215" s="19">
        <v>2247</v>
      </c>
      <c r="B2215" s="17">
        <v>22</v>
      </c>
      <c r="C2215" s="16">
        <v>8</v>
      </c>
      <c r="D2215" s="16">
        <v>2008</v>
      </c>
      <c r="E2215" s="25">
        <v>39682</v>
      </c>
      <c r="F2215" s="24" t="s">
        <v>2206</v>
      </c>
      <c r="G2215" s="23">
        <v>25774978.775458038</v>
      </c>
      <c r="H2215" s="23">
        <v>12900178.521845302</v>
      </c>
      <c r="I2215" s="23">
        <v>13199474.213432167</v>
      </c>
      <c r="J2215" s="23">
        <f t="shared" si="34"/>
        <v>-12575504.562025871</v>
      </c>
    </row>
    <row r="2216" spans="1:10" x14ac:dyDescent="0.2">
      <c r="A2216" s="19">
        <v>2248</v>
      </c>
      <c r="B2216" s="17">
        <v>3</v>
      </c>
      <c r="C2216" s="16">
        <v>12</v>
      </c>
      <c r="D2216" s="16">
        <v>1999</v>
      </c>
      <c r="E2216" s="25">
        <v>36497</v>
      </c>
      <c r="F2216" s="24" t="s">
        <v>2207</v>
      </c>
      <c r="G2216" s="23">
        <v>33552804.515745688</v>
      </c>
      <c r="H2216" s="23">
        <v>15551209.93043969</v>
      </c>
      <c r="I2216" s="23">
        <v>15551209.93043969</v>
      </c>
      <c r="J2216" s="23">
        <f t="shared" si="34"/>
        <v>-18001594.585305996</v>
      </c>
    </row>
    <row r="2217" spans="1:10" x14ac:dyDescent="0.2">
      <c r="A2217" s="19">
        <v>2249</v>
      </c>
      <c r="B2217" s="17">
        <v>23</v>
      </c>
      <c r="C2217" s="16">
        <v>8</v>
      </c>
      <c r="D2217" s="16">
        <v>1991</v>
      </c>
      <c r="E2217" s="25">
        <v>33473</v>
      </c>
      <c r="F2217" s="24" t="s">
        <v>2208</v>
      </c>
      <c r="G2217" s="23">
        <v>41339216.691068813</v>
      </c>
      <c r="H2217" s="23">
        <v>12614796.775073206</v>
      </c>
      <c r="I2217" s="23">
        <v>12614796.775073206</v>
      </c>
      <c r="J2217" s="23">
        <f t="shared" si="34"/>
        <v>-28724419.915995605</v>
      </c>
    </row>
    <row r="2218" spans="1:10" x14ac:dyDescent="0.2">
      <c r="A2218" s="19">
        <v>2250</v>
      </c>
      <c r="B2218" s="17">
        <v>14</v>
      </c>
      <c r="C2218" s="16">
        <v>9</v>
      </c>
      <c r="D2218" s="16">
        <v>2007</v>
      </c>
      <c r="E2218" s="25">
        <v>39339</v>
      </c>
      <c r="F2218" s="24" t="s">
        <v>2209</v>
      </c>
      <c r="G2218" s="23">
        <v>27084929.732840903</v>
      </c>
      <c r="H2218" s="23">
        <v>7981506.0318432543</v>
      </c>
      <c r="I2218" s="23">
        <v>28838561.172478296</v>
      </c>
      <c r="J2218" s="23">
        <f t="shared" si="34"/>
        <v>1753631.4396373928</v>
      </c>
    </row>
    <row r="2219" spans="1:10" x14ac:dyDescent="0.2">
      <c r="A2219" s="19">
        <v>2251</v>
      </c>
      <c r="B2219" s="17">
        <v>25</v>
      </c>
      <c r="C2219" s="16">
        <v>9</v>
      </c>
      <c r="D2219" s="16">
        <v>2009</v>
      </c>
      <c r="E2219" s="25">
        <v>40081</v>
      </c>
      <c r="F2219" s="24" t="s">
        <v>2210</v>
      </c>
      <c r="G2219" s="23">
        <v>26146979.427603036</v>
      </c>
      <c r="H2219" s="23">
        <v>6950360.5139904339</v>
      </c>
      <c r="I2219" s="23">
        <v>57766446.618940689</v>
      </c>
      <c r="J2219" s="23">
        <f t="shared" si="34"/>
        <v>31619467.191337653</v>
      </c>
    </row>
    <row r="2220" spans="1:10" x14ac:dyDescent="0.2">
      <c r="A2220" s="19">
        <v>2252</v>
      </c>
      <c r="B2220" s="17">
        <v>26</v>
      </c>
      <c r="C2220" s="16">
        <v>6</v>
      </c>
      <c r="D2220" s="16">
        <v>2009</v>
      </c>
      <c r="E2220" s="25">
        <v>39990</v>
      </c>
      <c r="F2220" s="24" t="s">
        <v>2211</v>
      </c>
      <c r="G2220" s="23">
        <v>26180437.010009598</v>
      </c>
      <c r="H2220" s="23">
        <v>3091177.6969257235</v>
      </c>
      <c r="I2220" s="23">
        <v>3091177.6969257235</v>
      </c>
      <c r="J2220" s="23">
        <f t="shared" si="34"/>
        <v>-23089259.313083876</v>
      </c>
    </row>
    <row r="2221" spans="1:10" x14ac:dyDescent="0.2">
      <c r="A2221" s="19">
        <v>2253</v>
      </c>
      <c r="B2221" s="17">
        <v>28</v>
      </c>
      <c r="C2221" s="16">
        <v>6</v>
      </c>
      <c r="D2221" s="16">
        <v>2013</v>
      </c>
      <c r="E2221" s="25">
        <v>41453</v>
      </c>
      <c r="F2221" s="24" t="s">
        <v>2212</v>
      </c>
      <c r="G2221" s="23">
        <v>24183470.09044813</v>
      </c>
      <c r="H2221" s="23">
        <v>38573.686249486091</v>
      </c>
      <c r="I2221" s="23">
        <v>14292928.161774531</v>
      </c>
      <c r="J2221" s="23">
        <f t="shared" si="34"/>
        <v>-9890541.9286735989</v>
      </c>
    </row>
    <row r="2222" spans="1:10" x14ac:dyDescent="0.2">
      <c r="A2222" s="19">
        <v>2254</v>
      </c>
      <c r="B2222" s="17">
        <v>25</v>
      </c>
      <c r="C2222" s="16">
        <v>4</v>
      </c>
      <c r="D2222" s="16">
        <v>2008</v>
      </c>
      <c r="E2222" s="25">
        <v>39563</v>
      </c>
      <c r="F2222" s="24" t="s">
        <v>2213</v>
      </c>
      <c r="G2222" s="23">
        <v>26286463.73991612</v>
      </c>
      <c r="H2222" s="23">
        <v>11945.483435200142</v>
      </c>
      <c r="I2222" s="23">
        <v>5341154.5675416505</v>
      </c>
      <c r="J2222" s="23">
        <f t="shared" si="34"/>
        <v>-20945309.172374468</v>
      </c>
    </row>
    <row r="2223" spans="1:10" x14ac:dyDescent="0.2">
      <c r="A2223" s="19">
        <v>2255</v>
      </c>
      <c r="B2223" s="17">
        <v>5</v>
      </c>
      <c r="C2223" s="16">
        <v>5</v>
      </c>
      <c r="D2223" s="16">
        <v>2017</v>
      </c>
      <c r="E2223" s="25">
        <v>42860</v>
      </c>
      <c r="F2223" s="24" t="s">
        <v>2214</v>
      </c>
      <c r="G2223" s="23">
        <v>23073868.25642639</v>
      </c>
      <c r="H2223" s="23">
        <v>0</v>
      </c>
      <c r="I2223" s="23">
        <v>58996040.837435074</v>
      </c>
      <c r="J2223" s="23">
        <f t="shared" si="34"/>
        <v>35922172.581008688</v>
      </c>
    </row>
    <row r="2224" spans="1:10" x14ac:dyDescent="0.2">
      <c r="A2224" s="19">
        <v>2256</v>
      </c>
      <c r="B2224" s="17">
        <v>31</v>
      </c>
      <c r="C2224" s="16">
        <v>12</v>
      </c>
      <c r="D2224" s="16">
        <v>2009</v>
      </c>
      <c r="E2224" s="25">
        <v>40178</v>
      </c>
      <c r="F2224" s="24" t="s">
        <v>2215</v>
      </c>
      <c r="G2224" s="23">
        <v>26149401.015980624</v>
      </c>
      <c r="H2224" s="23">
        <v>0</v>
      </c>
      <c r="I2224" s="23">
        <v>50247528.186289355</v>
      </c>
      <c r="J2224" s="23">
        <f t="shared" si="34"/>
        <v>24098127.170308731</v>
      </c>
    </row>
    <row r="2225" spans="1:10" x14ac:dyDescent="0.2">
      <c r="A2225" s="19">
        <v>2257</v>
      </c>
      <c r="B2225" s="17">
        <v>24</v>
      </c>
      <c r="C2225" s="16">
        <v>6</v>
      </c>
      <c r="D2225" s="16">
        <v>1987</v>
      </c>
      <c r="E2225" s="25">
        <v>31952</v>
      </c>
      <c r="F2225" s="24" t="s">
        <v>2216</v>
      </c>
      <c r="G2225" s="23">
        <v>49103800</v>
      </c>
      <c r="H2225" s="23">
        <v>82458655.036801755</v>
      </c>
      <c r="I2225" s="23">
        <v>82458655.036801755</v>
      </c>
      <c r="J2225" s="23">
        <f t="shared" si="34"/>
        <v>33354855.036801755</v>
      </c>
    </row>
    <row r="2226" spans="1:10" x14ac:dyDescent="0.2">
      <c r="A2226" s="19">
        <v>2258</v>
      </c>
      <c r="B2226" s="17">
        <v>22</v>
      </c>
      <c r="C2226" s="16">
        <v>6</v>
      </c>
      <c r="D2226" s="16">
        <v>2007</v>
      </c>
      <c r="E2226" s="25">
        <v>39255</v>
      </c>
      <c r="F2226" s="24">
        <v>1408</v>
      </c>
      <c r="G2226" s="23">
        <v>26513676.374596838</v>
      </c>
      <c r="H2226" s="23">
        <v>84826828.640627399</v>
      </c>
      <c r="I2226" s="23">
        <v>154678867.2008428</v>
      </c>
      <c r="J2226" s="23">
        <f t="shared" si="34"/>
        <v>128165190.82624596</v>
      </c>
    </row>
    <row r="2227" spans="1:10" x14ac:dyDescent="0.2">
      <c r="A2227" s="19">
        <v>2259</v>
      </c>
      <c r="B2227" s="17">
        <v>18</v>
      </c>
      <c r="C2227" s="16">
        <v>11</v>
      </c>
      <c r="D2227" s="16">
        <v>2016</v>
      </c>
      <c r="E2227" s="25">
        <v>42692</v>
      </c>
      <c r="F2227" s="24" t="s">
        <v>2217</v>
      </c>
      <c r="G2227" s="23">
        <v>22888373.046947833</v>
      </c>
      <c r="H2227" s="23">
        <v>10847417.464390332</v>
      </c>
      <c r="I2227" s="23">
        <v>31257000.055574201</v>
      </c>
      <c r="J2227" s="23">
        <f t="shared" si="34"/>
        <v>8368627.0086263679</v>
      </c>
    </row>
    <row r="2228" spans="1:10" x14ac:dyDescent="0.2">
      <c r="A2228" s="19">
        <v>2260</v>
      </c>
      <c r="B2228" s="17">
        <v>24</v>
      </c>
      <c r="C2228" s="16">
        <v>4</v>
      </c>
      <c r="D2228" s="16">
        <v>2015</v>
      </c>
      <c r="E2228" s="25">
        <v>42118</v>
      </c>
      <c r="F2228" s="24" t="s">
        <v>2218</v>
      </c>
      <c r="G2228" s="23">
        <v>23348270.702750225</v>
      </c>
      <c r="H2228" s="23">
        <v>4358465.2755210297</v>
      </c>
      <c r="I2228" s="23">
        <v>32028274.666549735</v>
      </c>
      <c r="J2228" s="23">
        <f t="shared" si="34"/>
        <v>8680003.9637995102</v>
      </c>
    </row>
    <row r="2229" spans="1:10" x14ac:dyDescent="0.2">
      <c r="A2229" s="19">
        <v>2261</v>
      </c>
      <c r="B2229" s="17">
        <v>13</v>
      </c>
      <c r="C2229" s="16">
        <v>7</v>
      </c>
      <c r="D2229" s="16">
        <v>1990</v>
      </c>
      <c r="E2229" s="25">
        <v>33067</v>
      </c>
      <c r="F2229" s="24" t="s">
        <v>2219</v>
      </c>
      <c r="G2229" s="23">
        <v>41421917.177914105</v>
      </c>
      <c r="H2229" s="23">
        <v>409759360.56605828</v>
      </c>
      <c r="I2229" s="23">
        <v>974544742.33128822</v>
      </c>
      <c r="J2229" s="23">
        <f t="shared" si="34"/>
        <v>933122825.15337408</v>
      </c>
    </row>
    <row r="2230" spans="1:10" x14ac:dyDescent="0.2">
      <c r="A2230" s="19">
        <v>2262</v>
      </c>
      <c r="B2230" s="17">
        <v>15</v>
      </c>
      <c r="C2230" s="16">
        <v>7</v>
      </c>
      <c r="D2230" s="16">
        <v>1998</v>
      </c>
      <c r="E2230" s="25">
        <v>35991</v>
      </c>
      <c r="F2230" s="24" t="s">
        <v>2220</v>
      </c>
      <c r="G2230" s="23">
        <v>33096924.019607849</v>
      </c>
      <c r="H2230" s="23">
        <v>265504503.85336402</v>
      </c>
      <c r="I2230" s="23">
        <v>556456554.0984621</v>
      </c>
      <c r="J2230" s="23">
        <f t="shared" si="34"/>
        <v>523359630.07885426</v>
      </c>
    </row>
    <row r="2231" spans="1:10" x14ac:dyDescent="0.2">
      <c r="A2231" s="19">
        <v>2263</v>
      </c>
      <c r="B2231" s="17">
        <v>11</v>
      </c>
      <c r="C2231" s="16">
        <v>11</v>
      </c>
      <c r="D2231" s="16">
        <v>1994</v>
      </c>
      <c r="E2231" s="25">
        <v>34649</v>
      </c>
      <c r="F2231" s="24" t="s">
        <v>2221</v>
      </c>
      <c r="G2231" s="23">
        <v>36081616.566466272</v>
      </c>
      <c r="H2231" s="23">
        <v>237537347.87764198</v>
      </c>
      <c r="I2231" s="23">
        <v>311285946.55978626</v>
      </c>
      <c r="J2231" s="23">
        <f t="shared" si="34"/>
        <v>275204329.99331999</v>
      </c>
    </row>
    <row r="2232" spans="1:10" x14ac:dyDescent="0.2">
      <c r="A2232" s="19">
        <v>2264</v>
      </c>
      <c r="B2232" s="17">
        <v>28</v>
      </c>
      <c r="C2232" s="16">
        <v>9</v>
      </c>
      <c r="D2232" s="16">
        <v>2007</v>
      </c>
      <c r="E2232" s="25">
        <v>39353</v>
      </c>
      <c r="F2232" s="24" t="s">
        <v>2222</v>
      </c>
      <c r="G2232" s="23">
        <v>25907324.092282604</v>
      </c>
      <c r="H2232" s="23">
        <v>106747833.98166819</v>
      </c>
      <c r="I2232" s="23">
        <v>172626373.14620847</v>
      </c>
      <c r="J2232" s="23">
        <f t="shared" si="34"/>
        <v>146719049.05392587</v>
      </c>
    </row>
    <row r="2233" spans="1:10" x14ac:dyDescent="0.2">
      <c r="A2233" s="19">
        <v>2265</v>
      </c>
      <c r="B2233" s="17">
        <v>29</v>
      </c>
      <c r="C2233" s="16">
        <v>3</v>
      </c>
      <c r="D2233" s="16">
        <v>2002</v>
      </c>
      <c r="E2233" s="25">
        <v>37344</v>
      </c>
      <c r="F2233" s="24" t="s">
        <v>2223</v>
      </c>
      <c r="G2233" s="23">
        <v>30209272.93064877</v>
      </c>
      <c r="H2233" s="23">
        <v>103810145.84657718</v>
      </c>
      <c r="I2233" s="23">
        <v>110526826.15662192</v>
      </c>
      <c r="J2233" s="23">
        <f t="shared" si="34"/>
        <v>80317553.225973144</v>
      </c>
    </row>
    <row r="2234" spans="1:10" x14ac:dyDescent="0.2">
      <c r="A2234" s="19">
        <v>2266</v>
      </c>
      <c r="B2234" s="17">
        <v>2</v>
      </c>
      <c r="C2234" s="16">
        <v>6</v>
      </c>
      <c r="D2234" s="16">
        <v>1995</v>
      </c>
      <c r="E2234" s="25">
        <v>34852</v>
      </c>
      <c r="F2234" s="24" t="s">
        <v>2224</v>
      </c>
      <c r="G2234" s="23">
        <v>35419134.426229507</v>
      </c>
      <c r="H2234" s="23">
        <v>115138939.60146229</v>
      </c>
      <c r="I2234" s="23">
        <v>282574847.79818362</v>
      </c>
      <c r="J2234" s="23">
        <f t="shared" si="34"/>
        <v>247155713.37195411</v>
      </c>
    </row>
    <row r="2235" spans="1:10" x14ac:dyDescent="0.2">
      <c r="A2235" s="19">
        <v>2267</v>
      </c>
      <c r="B2235" s="17">
        <v>28</v>
      </c>
      <c r="C2235" s="16">
        <v>2</v>
      </c>
      <c r="D2235" s="16">
        <v>2014</v>
      </c>
      <c r="E2235" s="25">
        <v>41698</v>
      </c>
      <c r="F2235" s="24" t="s">
        <v>2225</v>
      </c>
      <c r="G2235" s="23">
        <v>23006197.26468496</v>
      </c>
      <c r="H2235" s="23">
        <v>62430520.413559869</v>
      </c>
      <c r="I2235" s="23">
        <v>74194769.711207464</v>
      </c>
      <c r="J2235" s="23">
        <f t="shared" si="34"/>
        <v>51188572.446522504</v>
      </c>
    </row>
    <row r="2236" spans="1:10" x14ac:dyDescent="0.2">
      <c r="A2236" s="19">
        <v>2268</v>
      </c>
      <c r="B2236" s="17">
        <v>1</v>
      </c>
      <c r="C2236" s="16">
        <v>6</v>
      </c>
      <c r="D2236" s="16">
        <v>2001</v>
      </c>
      <c r="E2236" s="25">
        <v>37043</v>
      </c>
      <c r="F2236" s="24" t="s">
        <v>2226</v>
      </c>
      <c r="G2236" s="23">
        <v>30345044.943820227</v>
      </c>
      <c r="H2236" s="23">
        <v>76913970.235117987</v>
      </c>
      <c r="I2236" s="23">
        <v>76913970.235117987</v>
      </c>
      <c r="J2236" s="23">
        <f t="shared" si="34"/>
        <v>46568925.291297764</v>
      </c>
    </row>
    <row r="2237" spans="1:10" x14ac:dyDescent="0.2">
      <c r="A2237" s="19">
        <v>2269</v>
      </c>
      <c r="B2237" s="17">
        <v>8</v>
      </c>
      <c r="C2237" s="16">
        <v>8</v>
      </c>
      <c r="D2237" s="16">
        <v>2014</v>
      </c>
      <c r="E2237" s="25">
        <v>41859</v>
      </c>
      <c r="F2237" s="24" t="s">
        <v>2227</v>
      </c>
      <c r="G2237" s="23">
        <v>22709155.273026925</v>
      </c>
      <c r="H2237" s="23">
        <v>55983684.135004118</v>
      </c>
      <c r="I2237" s="23">
        <v>97309234.075273693</v>
      </c>
      <c r="J2237" s="23">
        <f t="shared" si="34"/>
        <v>74600078.802246764</v>
      </c>
    </row>
    <row r="2238" spans="1:10" x14ac:dyDescent="0.2">
      <c r="A2238" s="19">
        <v>2270</v>
      </c>
      <c r="B2238" s="17">
        <v>8</v>
      </c>
      <c r="C2238" s="16">
        <v>12</v>
      </c>
      <c r="D2238" s="16">
        <v>1982</v>
      </c>
      <c r="E2238" s="25">
        <v>30293</v>
      </c>
      <c r="F2238" s="24" t="s">
        <v>2228</v>
      </c>
      <c r="G2238" s="23">
        <v>55342397.54098361</v>
      </c>
      <c r="H2238" s="23">
        <v>132740976.83802254</v>
      </c>
      <c r="I2238" s="23">
        <v>321408241.18228483</v>
      </c>
      <c r="J2238" s="23">
        <f t="shared" si="34"/>
        <v>266065843.64130121</v>
      </c>
    </row>
    <row r="2239" spans="1:10" x14ac:dyDescent="0.2">
      <c r="A2239" s="19">
        <v>2271</v>
      </c>
      <c r="B2239" s="17">
        <v>19</v>
      </c>
      <c r="C2239" s="16">
        <v>9</v>
      </c>
      <c r="D2239" s="16">
        <v>2003</v>
      </c>
      <c r="E2239" s="25">
        <v>37883</v>
      </c>
      <c r="F2239" s="24" t="s">
        <v>2229</v>
      </c>
      <c r="G2239" s="23">
        <v>29165323.974082075</v>
      </c>
      <c r="H2239" s="23">
        <v>68897364.136663064</v>
      </c>
      <c r="I2239" s="23">
        <v>126880370.70293197</v>
      </c>
      <c r="J2239" s="23">
        <f t="shared" si="34"/>
        <v>97715046.728849888</v>
      </c>
    </row>
    <row r="2240" spans="1:10" x14ac:dyDescent="0.2">
      <c r="A2240" s="19">
        <v>2272</v>
      </c>
      <c r="B2240" s="17">
        <v>28</v>
      </c>
      <c r="C2240" s="16">
        <v>7</v>
      </c>
      <c r="D2240" s="16">
        <v>1995</v>
      </c>
      <c r="E2240" s="25">
        <v>34908</v>
      </c>
      <c r="F2240" s="24" t="s">
        <v>2230</v>
      </c>
      <c r="G2240" s="23">
        <v>35419134.426229507</v>
      </c>
      <c r="H2240" s="23">
        <v>81498998.45525901</v>
      </c>
      <c r="I2240" s="23">
        <v>177935641.73394755</v>
      </c>
      <c r="J2240" s="23">
        <f t="shared" si="34"/>
        <v>142516507.30771804</v>
      </c>
    </row>
    <row r="2241" spans="1:10" x14ac:dyDescent="0.2">
      <c r="A2241" s="19">
        <v>2273</v>
      </c>
      <c r="B2241" s="17">
        <v>3</v>
      </c>
      <c r="C2241" s="16">
        <v>8</v>
      </c>
      <c r="D2241" s="16">
        <v>2012</v>
      </c>
      <c r="E2241" s="25">
        <v>41124</v>
      </c>
      <c r="F2241" s="24" t="s">
        <v>2231</v>
      </c>
      <c r="G2241" s="23">
        <v>23445791.500093326</v>
      </c>
      <c r="H2241" s="23">
        <v>52229403.225024857</v>
      </c>
      <c r="I2241" s="23">
        <v>82305060.299354553</v>
      </c>
      <c r="J2241" s="23">
        <f t="shared" si="34"/>
        <v>58859268.799261227</v>
      </c>
    </row>
    <row r="2242" spans="1:10" x14ac:dyDescent="0.2">
      <c r="A2242" s="19">
        <v>2274</v>
      </c>
      <c r="B2242" s="17">
        <v>28</v>
      </c>
      <c r="C2242" s="16">
        <v>12</v>
      </c>
      <c r="D2242" s="16">
        <v>2001</v>
      </c>
      <c r="E2242" s="25">
        <v>37253</v>
      </c>
      <c r="F2242" s="24" t="s">
        <v>2232</v>
      </c>
      <c r="G2242" s="23">
        <v>30568296.547821168</v>
      </c>
      <c r="H2242" s="23">
        <v>55955120.936644033</v>
      </c>
      <c r="I2242" s="23">
        <v>128584730.75801924</v>
      </c>
      <c r="J2242" s="23">
        <f t="shared" si="34"/>
        <v>98016434.210198075</v>
      </c>
    </row>
    <row r="2243" spans="1:10" x14ac:dyDescent="0.2">
      <c r="A2243" s="19">
        <v>2275</v>
      </c>
      <c r="B2243" s="17">
        <v>11</v>
      </c>
      <c r="C2243" s="16">
        <v>11</v>
      </c>
      <c r="D2243" s="16">
        <v>2005</v>
      </c>
      <c r="E2243" s="25">
        <v>38667</v>
      </c>
      <c r="F2243" s="24" t="s">
        <v>2233</v>
      </c>
      <c r="G2243" s="23">
        <v>27335111.336032387</v>
      </c>
      <c r="H2243" s="23">
        <v>44755110.565268219</v>
      </c>
      <c r="I2243" s="23">
        <v>71468969.37093623</v>
      </c>
      <c r="J2243" s="23">
        <f t="shared" ref="J2243:J2306" si="35">I2243-G2243</f>
        <v>44133858.034903839</v>
      </c>
    </row>
    <row r="2244" spans="1:10" x14ac:dyDescent="0.2">
      <c r="A2244" s="19">
        <v>2276</v>
      </c>
      <c r="B2244" s="17">
        <v>18</v>
      </c>
      <c r="C2244" s="16">
        <v>9</v>
      </c>
      <c r="D2244" s="16">
        <v>2009</v>
      </c>
      <c r="E2244" s="25">
        <v>40074</v>
      </c>
      <c r="F2244" s="24" t="s">
        <v>2234</v>
      </c>
      <c r="G2244" s="23">
        <v>25010154.235098556</v>
      </c>
      <c r="H2244" s="23">
        <v>37875401.446962297</v>
      </c>
      <c r="I2244" s="23">
        <v>47486516.102736972</v>
      </c>
      <c r="J2244" s="23">
        <f t="shared" si="35"/>
        <v>22476361.867638417</v>
      </c>
    </row>
    <row r="2245" spans="1:10" x14ac:dyDescent="0.2">
      <c r="A2245" s="19">
        <v>2277</v>
      </c>
      <c r="B2245" s="17">
        <v>22</v>
      </c>
      <c r="C2245" s="16">
        <v>11</v>
      </c>
      <c r="D2245" s="16">
        <v>2013</v>
      </c>
      <c r="E2245" s="25">
        <v>41600</v>
      </c>
      <c r="F2245" s="24" t="s">
        <v>2235</v>
      </c>
      <c r="G2245" s="23">
        <v>23175188.463502228</v>
      </c>
      <c r="H2245" s="23">
        <v>32297592.60143134</v>
      </c>
      <c r="I2245" s="23">
        <v>74304784.357979834</v>
      </c>
      <c r="J2245" s="23">
        <f t="shared" si="35"/>
        <v>51129595.894477606</v>
      </c>
    </row>
    <row r="2246" spans="1:10" x14ac:dyDescent="0.2">
      <c r="A2246" s="19">
        <v>2278</v>
      </c>
      <c r="B2246" s="17">
        <v>5</v>
      </c>
      <c r="C2246" s="16">
        <v>2</v>
      </c>
      <c r="D2246" s="16">
        <v>2016</v>
      </c>
      <c r="E2246" s="25">
        <v>42405</v>
      </c>
      <c r="F2246" s="24" t="s">
        <v>2236</v>
      </c>
      <c r="G2246" s="23">
        <v>22780124.076909129</v>
      </c>
      <c r="H2246" s="23">
        <v>31146875.352788359</v>
      </c>
      <c r="I2246" s="23">
        <v>66446949.40960563</v>
      </c>
      <c r="J2246" s="23">
        <f t="shared" si="35"/>
        <v>43666825.332696497</v>
      </c>
    </row>
    <row r="2247" spans="1:10" x14ac:dyDescent="0.2">
      <c r="A2247" s="19">
        <v>2279</v>
      </c>
      <c r="B2247" s="17">
        <v>24</v>
      </c>
      <c r="C2247" s="16">
        <v>8</v>
      </c>
      <c r="D2247" s="16">
        <v>2001</v>
      </c>
      <c r="E2247" s="25">
        <v>37127</v>
      </c>
      <c r="F2247" s="24" t="s">
        <v>2237</v>
      </c>
      <c r="G2247" s="23">
        <v>30430523.943661973</v>
      </c>
      <c r="H2247" s="23">
        <v>41578312.063853525</v>
      </c>
      <c r="I2247" s="23">
        <v>46700341.890704229</v>
      </c>
      <c r="J2247" s="23">
        <f t="shared" si="35"/>
        <v>16269817.947042257</v>
      </c>
    </row>
    <row r="2248" spans="1:10" x14ac:dyDescent="0.2">
      <c r="A2248" s="19">
        <v>2280</v>
      </c>
      <c r="B2248" s="17">
        <v>29</v>
      </c>
      <c r="C2248" s="16">
        <v>12</v>
      </c>
      <c r="D2248" s="16">
        <v>1993</v>
      </c>
      <c r="E2248" s="25">
        <v>34332</v>
      </c>
      <c r="F2248" s="24" t="s">
        <v>2238</v>
      </c>
      <c r="G2248" s="23">
        <v>37046762.68861454</v>
      </c>
      <c r="H2248" s="23">
        <v>43517109.455850475</v>
      </c>
      <c r="I2248" s="23">
        <v>43517109.455850475</v>
      </c>
      <c r="J2248" s="23">
        <f t="shared" si="35"/>
        <v>6470346.7672359347</v>
      </c>
    </row>
    <row r="2249" spans="1:10" x14ac:dyDescent="0.2">
      <c r="A2249" s="19">
        <v>2281</v>
      </c>
      <c r="B2249" s="17">
        <v>27</v>
      </c>
      <c r="C2249" s="16">
        <v>8</v>
      </c>
      <c r="D2249" s="16">
        <v>2008</v>
      </c>
      <c r="E2249" s="25">
        <v>39687</v>
      </c>
      <c r="F2249" s="24" t="s">
        <v>2239</v>
      </c>
      <c r="G2249" s="23">
        <v>24654327.524351165</v>
      </c>
      <c r="H2249" s="23">
        <v>26369855.199734349</v>
      </c>
      <c r="I2249" s="23">
        <v>31246251.450544532</v>
      </c>
      <c r="J2249" s="23">
        <f t="shared" si="35"/>
        <v>6591923.9261933677</v>
      </c>
    </row>
    <row r="2250" spans="1:10" x14ac:dyDescent="0.2">
      <c r="A2250" s="19">
        <v>2282</v>
      </c>
      <c r="B2250" s="17">
        <v>12</v>
      </c>
      <c r="C2250" s="16">
        <v>8</v>
      </c>
      <c r="D2250" s="16">
        <v>2005</v>
      </c>
      <c r="E2250" s="25">
        <v>38576</v>
      </c>
      <c r="F2250" s="24" t="s">
        <v>2240</v>
      </c>
      <c r="G2250" s="23">
        <v>27502128.309572302</v>
      </c>
      <c r="H2250" s="23">
        <v>28002359.521008145</v>
      </c>
      <c r="I2250" s="23">
        <v>56596209.815763742</v>
      </c>
      <c r="J2250" s="23">
        <f t="shared" si="35"/>
        <v>29094081.50619144</v>
      </c>
    </row>
    <row r="2251" spans="1:10" x14ac:dyDescent="0.2">
      <c r="A2251" s="19">
        <v>2283</v>
      </c>
      <c r="B2251" s="17">
        <v>19</v>
      </c>
      <c r="C2251" s="16">
        <v>5</v>
      </c>
      <c r="D2251" s="16">
        <v>2017</v>
      </c>
      <c r="E2251" s="25">
        <v>42874</v>
      </c>
      <c r="F2251" s="24" t="s">
        <v>2241</v>
      </c>
      <c r="G2251" s="23">
        <v>22070656.593103502</v>
      </c>
      <c r="H2251" s="23">
        <v>20805329.799234264</v>
      </c>
      <c r="I2251" s="23">
        <v>35469493.382167503</v>
      </c>
      <c r="J2251" s="23">
        <f t="shared" si="35"/>
        <v>13398836.789064001</v>
      </c>
    </row>
    <row r="2252" spans="1:10" x14ac:dyDescent="0.2">
      <c r="A2252" s="19">
        <v>2284</v>
      </c>
      <c r="B2252" s="17">
        <v>18</v>
      </c>
      <c r="C2252" s="16">
        <v>1</v>
      </c>
      <c r="D2252" s="16">
        <v>2008</v>
      </c>
      <c r="E2252" s="25">
        <v>39465</v>
      </c>
      <c r="F2252" s="24" t="s">
        <v>2242</v>
      </c>
      <c r="G2252" s="23">
        <v>25589435.285199925</v>
      </c>
      <c r="H2252" s="23">
        <v>24041091.834929883</v>
      </c>
      <c r="I2252" s="23">
        <v>29130148.903652646</v>
      </c>
      <c r="J2252" s="23">
        <f t="shared" si="35"/>
        <v>3540713.6184527203</v>
      </c>
    </row>
    <row r="2253" spans="1:10" x14ac:dyDescent="0.2">
      <c r="A2253" s="19">
        <v>2285</v>
      </c>
      <c r="B2253" s="17">
        <v>27</v>
      </c>
      <c r="C2253" s="16">
        <v>11</v>
      </c>
      <c r="D2253" s="16">
        <v>2013</v>
      </c>
      <c r="E2253" s="25">
        <v>41605</v>
      </c>
      <c r="F2253" s="24" t="s">
        <v>2243</v>
      </c>
      <c r="G2253" s="23">
        <v>23175188.463502228</v>
      </c>
      <c r="H2253" s="23">
        <v>21235311.420000087</v>
      </c>
      <c r="I2253" s="23">
        <v>54456807.138135061</v>
      </c>
      <c r="J2253" s="23">
        <f t="shared" si="35"/>
        <v>31281618.674632832</v>
      </c>
    </row>
    <row r="2254" spans="1:10" x14ac:dyDescent="0.2">
      <c r="A2254" s="19">
        <v>2286</v>
      </c>
      <c r="B2254" s="17">
        <v>19</v>
      </c>
      <c r="C2254" s="16">
        <v>9</v>
      </c>
      <c r="D2254" s="16">
        <v>2008</v>
      </c>
      <c r="E2254" s="25">
        <v>39710</v>
      </c>
      <c r="F2254" s="24" t="s">
        <v>2244</v>
      </c>
      <c r="G2254" s="23">
        <v>24688472.139060166</v>
      </c>
      <c r="H2254" s="23">
        <v>21915061.199627027</v>
      </c>
      <c r="I2254" s="23">
        <v>34803281.94206588</v>
      </c>
      <c r="J2254" s="23">
        <f t="shared" si="35"/>
        <v>10114809.803005714</v>
      </c>
    </row>
    <row r="2255" spans="1:10" x14ac:dyDescent="0.2">
      <c r="A2255" s="19">
        <v>2287</v>
      </c>
      <c r="B2255" s="17">
        <v>9</v>
      </c>
      <c r="C2255" s="16">
        <v>2</v>
      </c>
      <c r="D2255" s="16">
        <v>2001</v>
      </c>
      <c r="E2255" s="25">
        <v>36931</v>
      </c>
      <c r="F2255" s="24" t="s">
        <v>2245</v>
      </c>
      <c r="G2255" s="23">
        <v>30724789.533560865</v>
      </c>
      <c r="H2255" s="23">
        <v>27026040.212235495</v>
      </c>
      <c r="I2255" s="23">
        <v>36133947.38736064</v>
      </c>
      <c r="J2255" s="23">
        <f t="shared" si="35"/>
        <v>5409157.8537997752</v>
      </c>
    </row>
    <row r="2256" spans="1:10" x14ac:dyDescent="0.2">
      <c r="A2256" s="19">
        <v>2288</v>
      </c>
      <c r="B2256" s="17">
        <v>2</v>
      </c>
      <c r="C2256" s="16">
        <v>7</v>
      </c>
      <c r="D2256" s="16">
        <v>1999</v>
      </c>
      <c r="E2256" s="25">
        <v>36343</v>
      </c>
      <c r="F2256" s="24" t="s">
        <v>2246</v>
      </c>
      <c r="G2256" s="23">
        <v>32402027.594481107</v>
      </c>
      <c r="H2256" s="23">
        <v>28407932.750269949</v>
      </c>
      <c r="I2256" s="23">
        <v>28407932.750269949</v>
      </c>
      <c r="J2256" s="23">
        <f t="shared" si="35"/>
        <v>-3994094.8442111574</v>
      </c>
    </row>
    <row r="2257" spans="1:10" x14ac:dyDescent="0.2">
      <c r="A2257" s="19">
        <v>2289</v>
      </c>
      <c r="B2257" s="17">
        <v>14</v>
      </c>
      <c r="C2257" s="16">
        <v>9</v>
      </c>
      <c r="D2257" s="16">
        <v>2001</v>
      </c>
      <c r="E2257" s="25">
        <v>37148</v>
      </c>
      <c r="F2257" s="24" t="s">
        <v>2247</v>
      </c>
      <c r="G2257" s="23">
        <v>30293987.661245093</v>
      </c>
      <c r="H2257" s="23">
        <v>24719110.418895122</v>
      </c>
      <c r="I2257" s="23">
        <v>31480665.122910824</v>
      </c>
      <c r="J2257" s="23">
        <f t="shared" si="35"/>
        <v>1186677.4616657309</v>
      </c>
    </row>
    <row r="2258" spans="1:10" x14ac:dyDescent="0.2">
      <c r="A2258" s="19">
        <v>2290</v>
      </c>
      <c r="B2258" s="17">
        <v>4</v>
      </c>
      <c r="C2258" s="16">
        <v>9</v>
      </c>
      <c r="D2258" s="16">
        <v>2015</v>
      </c>
      <c r="E2258" s="25">
        <v>42251</v>
      </c>
      <c r="F2258" s="24" t="s">
        <v>2248</v>
      </c>
      <c r="G2258" s="23">
        <v>22700279.476349577</v>
      </c>
      <c r="H2258" s="23">
        <v>16539908.586984387</v>
      </c>
      <c r="I2258" s="23">
        <v>71917059.799134254</v>
      </c>
      <c r="J2258" s="23">
        <f t="shared" si="35"/>
        <v>49216780.322784677</v>
      </c>
    </row>
    <row r="2259" spans="1:10" x14ac:dyDescent="0.2">
      <c r="A2259" s="19">
        <v>2291</v>
      </c>
      <c r="B2259" s="17">
        <v>13</v>
      </c>
      <c r="C2259" s="16">
        <v>6</v>
      </c>
      <c r="D2259" s="16">
        <v>1980</v>
      </c>
      <c r="E2259" s="25">
        <v>29385</v>
      </c>
      <c r="F2259" s="24" t="s">
        <v>5450</v>
      </c>
      <c r="G2259" s="23">
        <v>65313397.823458277</v>
      </c>
      <c r="H2259" s="23">
        <v>46659974.531221278</v>
      </c>
      <c r="I2259" s="23">
        <v>46659974.531221278</v>
      </c>
      <c r="J2259" s="23">
        <f t="shared" si="35"/>
        <v>-18653423.292236999</v>
      </c>
    </row>
    <row r="2260" spans="1:10" x14ac:dyDescent="0.2">
      <c r="A2260" s="19">
        <v>2292</v>
      </c>
      <c r="B2260" s="17">
        <v>11</v>
      </c>
      <c r="C2260" s="16">
        <v>4</v>
      </c>
      <c r="D2260" s="16">
        <v>2001</v>
      </c>
      <c r="E2260" s="25">
        <v>36992</v>
      </c>
      <c r="F2260" s="24" t="s">
        <v>2249</v>
      </c>
      <c r="G2260" s="23">
        <v>30533736.57433578</v>
      </c>
      <c r="H2260" s="23">
        <v>19781461.666308649</v>
      </c>
      <c r="I2260" s="23">
        <v>19781461.666308649</v>
      </c>
      <c r="J2260" s="23">
        <f t="shared" si="35"/>
        <v>-10752274.908027131</v>
      </c>
    </row>
    <row r="2261" spans="1:10" x14ac:dyDescent="0.2">
      <c r="A2261" s="19">
        <v>2293</v>
      </c>
      <c r="B2261" s="17">
        <v>22</v>
      </c>
      <c r="C2261" s="16">
        <v>8</v>
      </c>
      <c r="D2261" s="16">
        <v>2012</v>
      </c>
      <c r="E2261" s="25">
        <v>41143</v>
      </c>
      <c r="F2261" s="24" t="s">
        <v>2250</v>
      </c>
      <c r="G2261" s="23">
        <v>23445791.500093326</v>
      </c>
      <c r="H2261" s="23">
        <v>14652873.685101507</v>
      </c>
      <c r="I2261" s="23">
        <v>18348415.327113148</v>
      </c>
      <c r="J2261" s="23">
        <f t="shared" si="35"/>
        <v>-5097376.1729801781</v>
      </c>
    </row>
    <row r="2262" spans="1:10" x14ac:dyDescent="0.2">
      <c r="A2262" s="19">
        <v>2294</v>
      </c>
      <c r="B2262" s="17">
        <v>27</v>
      </c>
      <c r="C2262" s="16">
        <v>10</v>
      </c>
      <c r="D2262" s="16">
        <v>2000</v>
      </c>
      <c r="E2262" s="25">
        <v>36826</v>
      </c>
      <c r="F2262" s="24" t="s">
        <v>2251</v>
      </c>
      <c r="G2262" s="23">
        <v>31042632.183908049</v>
      </c>
      <c r="H2262" s="23">
        <v>19127888.607885059</v>
      </c>
      <c r="I2262" s="23">
        <v>19127888.607885059</v>
      </c>
      <c r="J2262" s="23">
        <f t="shared" si="35"/>
        <v>-11914743.57602299</v>
      </c>
    </row>
    <row r="2263" spans="1:10" x14ac:dyDescent="0.2">
      <c r="A2263" s="19">
        <v>2295</v>
      </c>
      <c r="B2263" s="17">
        <v>1</v>
      </c>
      <c r="C2263" s="16">
        <v>10</v>
      </c>
      <c r="D2263" s="16">
        <v>2004</v>
      </c>
      <c r="E2263" s="25">
        <v>38261</v>
      </c>
      <c r="F2263" s="24" t="s">
        <v>2252</v>
      </c>
      <c r="G2263" s="23">
        <v>28294489.261393398</v>
      </c>
      <c r="H2263" s="23">
        <v>16442587.485840753</v>
      </c>
      <c r="I2263" s="23">
        <v>25766907.810618121</v>
      </c>
      <c r="J2263" s="23">
        <f t="shared" si="35"/>
        <v>-2527581.4507752769</v>
      </c>
    </row>
    <row r="2264" spans="1:10" x14ac:dyDescent="0.2">
      <c r="A2264" s="19">
        <v>2296</v>
      </c>
      <c r="B2264" s="17">
        <v>4</v>
      </c>
      <c r="C2264" s="16">
        <v>12</v>
      </c>
      <c r="D2264" s="16">
        <v>2013</v>
      </c>
      <c r="E2264" s="25">
        <v>41612</v>
      </c>
      <c r="F2264" s="24" t="s">
        <v>2253</v>
      </c>
      <c r="G2264" s="23">
        <v>23177177.331805758</v>
      </c>
      <c r="H2264" s="23">
        <v>11937140.754223362</v>
      </c>
      <c r="I2264" s="23">
        <v>16260238.471844977</v>
      </c>
      <c r="J2264" s="23">
        <f t="shared" si="35"/>
        <v>-6916938.8599607814</v>
      </c>
    </row>
    <row r="2265" spans="1:10" x14ac:dyDescent="0.2">
      <c r="A2265" s="19">
        <v>2297</v>
      </c>
      <c r="B2265" s="17">
        <v>5</v>
      </c>
      <c r="C2265" s="16">
        <v>11</v>
      </c>
      <c r="D2265" s="16">
        <v>1993</v>
      </c>
      <c r="E2265" s="25">
        <v>34278</v>
      </c>
      <c r="F2265" s="24" t="s">
        <v>2254</v>
      </c>
      <c r="G2265" s="23">
        <v>37046762.68861454</v>
      </c>
      <c r="H2265" s="23">
        <v>18011816.069890261</v>
      </c>
      <c r="I2265" s="23">
        <v>18011816.069890261</v>
      </c>
      <c r="J2265" s="23">
        <f t="shared" si="35"/>
        <v>-19034946.618724279</v>
      </c>
    </row>
    <row r="2266" spans="1:10" x14ac:dyDescent="0.2">
      <c r="A2266" s="19">
        <v>2298</v>
      </c>
      <c r="B2266" s="17">
        <v>27</v>
      </c>
      <c r="C2266" s="16">
        <v>8</v>
      </c>
      <c r="D2266" s="16">
        <v>1999</v>
      </c>
      <c r="E2266" s="25">
        <v>36399</v>
      </c>
      <c r="F2266" s="24" t="s">
        <v>2255</v>
      </c>
      <c r="G2266" s="23">
        <v>32324464.392579298</v>
      </c>
      <c r="H2266" s="23">
        <v>14426690.562824657</v>
      </c>
      <c r="I2266" s="23">
        <v>14426690.562824657</v>
      </c>
      <c r="J2266" s="23">
        <f t="shared" si="35"/>
        <v>-17897773.829754643</v>
      </c>
    </row>
    <row r="2267" spans="1:10" x14ac:dyDescent="0.2">
      <c r="A2267" s="19">
        <v>2299</v>
      </c>
      <c r="B2267" s="17">
        <v>21</v>
      </c>
      <c r="C2267" s="16">
        <v>9</v>
      </c>
      <c r="D2267" s="16">
        <v>2001</v>
      </c>
      <c r="E2267" s="25">
        <v>37155</v>
      </c>
      <c r="F2267" s="24" t="s">
        <v>2256</v>
      </c>
      <c r="G2267" s="23">
        <v>30293987.661245093</v>
      </c>
      <c r="H2267" s="23">
        <v>8327667.1151374094</v>
      </c>
      <c r="I2267" s="23">
        <v>8327667.1151374094</v>
      </c>
      <c r="J2267" s="23">
        <f t="shared" si="35"/>
        <v>-21966320.546107683</v>
      </c>
    </row>
    <row r="2268" spans="1:10" x14ac:dyDescent="0.2">
      <c r="A2268" s="19">
        <v>2300</v>
      </c>
      <c r="B2268" s="17">
        <v>1</v>
      </c>
      <c r="C2268" s="16">
        <v>1</v>
      </c>
      <c r="D2268" s="16">
        <v>1970</v>
      </c>
      <c r="E2268" s="25">
        <v>25569</v>
      </c>
      <c r="F2268" s="24" t="s">
        <v>2257</v>
      </c>
      <c r="G2268" s="23">
        <v>142894656.08465609</v>
      </c>
      <c r="H2268" s="23">
        <v>32476058.201058201</v>
      </c>
      <c r="I2268" s="23">
        <v>32476058.201058201</v>
      </c>
      <c r="J2268" s="23">
        <f t="shared" si="35"/>
        <v>-110418597.88359788</v>
      </c>
    </row>
    <row r="2269" spans="1:10" x14ac:dyDescent="0.2">
      <c r="A2269" s="19">
        <v>2301</v>
      </c>
      <c r="B2269" s="17">
        <v>23</v>
      </c>
      <c r="C2269" s="16">
        <v>11</v>
      </c>
      <c r="D2269" s="16">
        <v>2005</v>
      </c>
      <c r="E2269" s="25">
        <v>38679</v>
      </c>
      <c r="F2269" s="24" t="s">
        <v>2258</v>
      </c>
      <c r="G2269" s="23">
        <v>27335111.336032387</v>
      </c>
      <c r="H2269" s="23">
        <v>6007592.7314524287</v>
      </c>
      <c r="I2269" s="23">
        <v>11739961.894418016</v>
      </c>
      <c r="J2269" s="23">
        <f t="shared" si="35"/>
        <v>-15595149.441614371</v>
      </c>
    </row>
    <row r="2270" spans="1:10" x14ac:dyDescent="0.2">
      <c r="A2270" s="19">
        <v>2302</v>
      </c>
      <c r="B2270" s="17">
        <v>6</v>
      </c>
      <c r="C2270" s="16">
        <v>4</v>
      </c>
      <c r="D2270" s="16">
        <v>2007</v>
      </c>
      <c r="E2270" s="25">
        <v>39178</v>
      </c>
      <c r="F2270" s="24" t="s">
        <v>2259</v>
      </c>
      <c r="G2270" s="23">
        <v>26133448.806401979</v>
      </c>
      <c r="H2270" s="23">
        <v>5224945.9475145871</v>
      </c>
      <c r="I2270" s="23">
        <v>32356005.901347939</v>
      </c>
      <c r="J2270" s="23">
        <f t="shared" si="35"/>
        <v>6222557.0949459597</v>
      </c>
    </row>
    <row r="2271" spans="1:10" x14ac:dyDescent="0.2">
      <c r="A2271" s="19">
        <v>2303</v>
      </c>
      <c r="B2271" s="17">
        <v>31</v>
      </c>
      <c r="C2271" s="16">
        <v>10</v>
      </c>
      <c r="D2271" s="16">
        <v>2014</v>
      </c>
      <c r="E2271" s="25">
        <v>41943</v>
      </c>
      <c r="F2271" s="24" t="s">
        <v>2260</v>
      </c>
      <c r="G2271" s="23">
        <v>22749230.309181958</v>
      </c>
      <c r="H2271" s="23">
        <v>3352881.8663917822</v>
      </c>
      <c r="I2271" s="23">
        <v>20229834.742857985</v>
      </c>
      <c r="J2271" s="23">
        <f t="shared" si="35"/>
        <v>-2519395.5663239732</v>
      </c>
    </row>
    <row r="2272" spans="1:10" x14ac:dyDescent="0.2">
      <c r="A2272" s="19">
        <v>2304</v>
      </c>
      <c r="B2272" s="17">
        <v>8</v>
      </c>
      <c r="C2272" s="16">
        <v>10</v>
      </c>
      <c r="D2272" s="16">
        <v>2010</v>
      </c>
      <c r="E2272" s="25">
        <v>40459</v>
      </c>
      <c r="F2272" s="24" t="s">
        <v>2261</v>
      </c>
      <c r="G2272" s="23">
        <v>24696599.622332666</v>
      </c>
      <c r="H2272" s="23">
        <v>2031944.1659633031</v>
      </c>
      <c r="I2272" s="23">
        <v>4563280.5180352153</v>
      </c>
      <c r="J2272" s="23">
        <f t="shared" si="35"/>
        <v>-20133319.104297452</v>
      </c>
    </row>
    <row r="2273" spans="1:10" x14ac:dyDescent="0.2">
      <c r="A2273" s="19">
        <v>2305</v>
      </c>
      <c r="B2273" s="17">
        <v>3</v>
      </c>
      <c r="C2273" s="16">
        <v>3</v>
      </c>
      <c r="D2273" s="16">
        <v>2006</v>
      </c>
      <c r="E2273" s="25">
        <v>38779</v>
      </c>
      <c r="F2273" s="24" t="s">
        <v>2262</v>
      </c>
      <c r="G2273" s="23">
        <v>27034124.124124125</v>
      </c>
      <c r="H2273" s="23">
        <v>1295623.9157107107</v>
      </c>
      <c r="I2273" s="23">
        <v>28427702.502127126</v>
      </c>
      <c r="J2273" s="23">
        <f t="shared" si="35"/>
        <v>1393578.3780030012</v>
      </c>
    </row>
    <row r="2274" spans="1:10" x14ac:dyDescent="0.2">
      <c r="A2274" s="19">
        <v>2306</v>
      </c>
      <c r="B2274" s="17">
        <v>31</v>
      </c>
      <c r="C2274" s="16">
        <v>12</v>
      </c>
      <c r="D2274" s="16">
        <v>2013</v>
      </c>
      <c r="E2274" s="25">
        <v>41639</v>
      </c>
      <c r="F2274" s="24" t="s">
        <v>2263</v>
      </c>
      <c r="G2274" s="23">
        <v>23177177.331805758</v>
      </c>
      <c r="H2274" s="23">
        <v>0</v>
      </c>
      <c r="I2274" s="23">
        <v>31659924.151980914</v>
      </c>
      <c r="J2274" s="23">
        <f t="shared" si="35"/>
        <v>8482746.820175156</v>
      </c>
    </row>
    <row r="2275" spans="1:10" x14ac:dyDescent="0.2">
      <c r="A2275" s="19">
        <v>2307</v>
      </c>
      <c r="B2275" s="17">
        <v>31</v>
      </c>
      <c r="C2275" s="16">
        <v>12</v>
      </c>
      <c r="D2275" s="16">
        <v>2016</v>
      </c>
      <c r="E2275" s="25">
        <v>42735</v>
      </c>
      <c r="F2275" s="24" t="s">
        <v>2264</v>
      </c>
      <c r="G2275" s="23">
        <v>22372419.563272476</v>
      </c>
      <c r="H2275" s="23">
        <v>0</v>
      </c>
      <c r="I2275" s="23">
        <v>0</v>
      </c>
      <c r="J2275" s="23">
        <f t="shared" si="35"/>
        <v>-22372419.563272476</v>
      </c>
    </row>
    <row r="2276" spans="1:10" x14ac:dyDescent="0.2">
      <c r="A2276" s="19">
        <v>2308</v>
      </c>
      <c r="B2276" s="17">
        <v>24</v>
      </c>
      <c r="C2276" s="16">
        <v>6</v>
      </c>
      <c r="D2276" s="16">
        <v>1977</v>
      </c>
      <c r="E2276" s="25">
        <v>28300</v>
      </c>
      <c r="F2276" s="24" t="s">
        <v>2265</v>
      </c>
      <c r="G2276" s="23">
        <v>87367551.894563437</v>
      </c>
      <c r="H2276" s="23">
        <v>48537528.830313019</v>
      </c>
      <c r="I2276" s="23">
        <v>48537528.830313019</v>
      </c>
      <c r="J2276" s="23">
        <f t="shared" si="35"/>
        <v>-38830023.064250417</v>
      </c>
    </row>
    <row r="2277" spans="1:10" x14ac:dyDescent="0.2">
      <c r="A2277" s="19">
        <v>2309</v>
      </c>
      <c r="B2277" s="17">
        <v>27</v>
      </c>
      <c r="C2277" s="16">
        <v>7</v>
      </c>
      <c r="D2277" s="16">
        <v>2007</v>
      </c>
      <c r="E2277" s="25">
        <v>39290</v>
      </c>
      <c r="F2277" s="24" t="s">
        <v>2266</v>
      </c>
      <c r="G2277" s="23">
        <v>25459605.663013265</v>
      </c>
      <c r="H2277" s="23">
        <v>749329.23550761165</v>
      </c>
      <c r="I2277" s="23">
        <v>932521.70642201835</v>
      </c>
      <c r="J2277" s="23">
        <f t="shared" si="35"/>
        <v>-24527083.956591245</v>
      </c>
    </row>
    <row r="2278" spans="1:10" x14ac:dyDescent="0.2">
      <c r="A2278" s="19">
        <v>2310</v>
      </c>
      <c r="B2278" s="17">
        <v>5</v>
      </c>
      <c r="C2278" s="16">
        <v>10</v>
      </c>
      <c r="D2278" s="16">
        <v>2007</v>
      </c>
      <c r="E2278" s="25">
        <v>39360</v>
      </c>
      <c r="F2278" s="24" t="s">
        <v>2267</v>
      </c>
      <c r="G2278" s="23">
        <v>25264475.72462381</v>
      </c>
      <c r="H2278" s="23">
        <v>57619317.277817138</v>
      </c>
      <c r="I2278" s="23">
        <v>109269034.94787399</v>
      </c>
      <c r="J2278" s="23">
        <f t="shared" si="35"/>
        <v>84004559.22325018</v>
      </c>
    </row>
    <row r="2279" spans="1:10" x14ac:dyDescent="0.2">
      <c r="A2279" s="19">
        <v>2311</v>
      </c>
      <c r="B2279" s="17">
        <v>9</v>
      </c>
      <c r="C2279" s="16">
        <v>7</v>
      </c>
      <c r="D2279" s="16">
        <v>1999</v>
      </c>
      <c r="E2279" s="25">
        <v>36350</v>
      </c>
      <c r="F2279" s="24" t="s">
        <v>2268</v>
      </c>
      <c r="G2279" s="23">
        <v>31665617.876424719</v>
      </c>
      <c r="H2279" s="23">
        <v>35965100.357894421</v>
      </c>
      <c r="I2279" s="23">
        <v>35965100.357894421</v>
      </c>
      <c r="J2279" s="23">
        <f t="shared" si="35"/>
        <v>4299482.481469702</v>
      </c>
    </row>
    <row r="2280" spans="1:10" x14ac:dyDescent="0.2">
      <c r="A2280" s="19">
        <v>2312</v>
      </c>
      <c r="B2280" s="17">
        <v>20</v>
      </c>
      <c r="C2280" s="16">
        <v>12</v>
      </c>
      <c r="D2280" s="16">
        <v>1996</v>
      </c>
      <c r="E2280" s="25">
        <v>35419</v>
      </c>
      <c r="F2280" s="24" t="s">
        <v>2269</v>
      </c>
      <c r="G2280" s="23">
        <v>33282840.479192942</v>
      </c>
      <c r="H2280" s="23">
        <v>34570570.605762929</v>
      </c>
      <c r="I2280" s="23">
        <v>34570570.605762929</v>
      </c>
      <c r="J2280" s="23">
        <f t="shared" si="35"/>
        <v>1287730.1265699863</v>
      </c>
    </row>
    <row r="2281" spans="1:10" x14ac:dyDescent="0.2">
      <c r="A2281" s="19">
        <v>2313</v>
      </c>
      <c r="B2281" s="17">
        <v>22</v>
      </c>
      <c r="C2281" s="16">
        <v>6</v>
      </c>
      <c r="D2281" s="16">
        <v>2012</v>
      </c>
      <c r="E2281" s="25">
        <v>41082</v>
      </c>
      <c r="F2281" s="24" t="s">
        <v>2270</v>
      </c>
      <c r="G2281" s="23">
        <v>23002895.702420276</v>
      </c>
      <c r="H2281" s="23">
        <v>17850623.670626376</v>
      </c>
      <c r="I2281" s="23">
        <v>79521561.442861617</v>
      </c>
      <c r="J2281" s="23">
        <f t="shared" si="35"/>
        <v>56518665.740441337</v>
      </c>
    </row>
    <row r="2282" spans="1:10" x14ac:dyDescent="0.2">
      <c r="A2282" s="19">
        <v>2314</v>
      </c>
      <c r="B2282" s="17">
        <v>16</v>
      </c>
      <c r="C2282" s="16">
        <v>11</v>
      </c>
      <c r="D2282" s="16">
        <v>2012</v>
      </c>
      <c r="E2282" s="25">
        <v>41229</v>
      </c>
      <c r="F2282" s="24" t="s">
        <v>2271</v>
      </c>
      <c r="G2282" s="23">
        <v>22395433.083862897</v>
      </c>
      <c r="H2282" s="23">
        <v>140870428.65421486</v>
      </c>
      <c r="I2282" s="23">
        <v>252121870.06444675</v>
      </c>
      <c r="J2282" s="23">
        <f t="shared" si="35"/>
        <v>229726436.98058385</v>
      </c>
    </row>
    <row r="2283" spans="1:10" x14ac:dyDescent="0.2">
      <c r="A2283" s="19">
        <v>2315</v>
      </c>
      <c r="B2283" s="17">
        <v>30</v>
      </c>
      <c r="C2283" s="16">
        <v>6</v>
      </c>
      <c r="D2283" s="16">
        <v>1999</v>
      </c>
      <c r="E2283" s="25">
        <v>36341</v>
      </c>
      <c r="F2283" s="24" t="s">
        <v>2272</v>
      </c>
      <c r="G2283" s="23">
        <v>31022256.317689534</v>
      </c>
      <c r="H2283" s="23">
        <v>76872564.686865225</v>
      </c>
      <c r="I2283" s="23">
        <v>76872564.686865225</v>
      </c>
      <c r="J2283" s="23">
        <f t="shared" si="35"/>
        <v>45850308.369175687</v>
      </c>
    </row>
    <row r="2284" spans="1:10" x14ac:dyDescent="0.2">
      <c r="A2284" s="19">
        <v>2316</v>
      </c>
      <c r="B2284" s="17">
        <v>18</v>
      </c>
      <c r="C2284" s="16">
        <v>6</v>
      </c>
      <c r="D2284" s="16">
        <v>1982</v>
      </c>
      <c r="E2284" s="25">
        <v>30120</v>
      </c>
      <c r="F2284" s="24" t="s">
        <v>2273</v>
      </c>
      <c r="G2284" s="23">
        <v>53153597.938144334</v>
      </c>
      <c r="H2284" s="23">
        <v>115889321.53278351</v>
      </c>
      <c r="I2284" s="23">
        <v>115889321.53278351</v>
      </c>
      <c r="J2284" s="23">
        <f t="shared" si="35"/>
        <v>62735723.594639175</v>
      </c>
    </row>
    <row r="2285" spans="1:10" x14ac:dyDescent="0.2">
      <c r="A2285" s="19">
        <v>2317</v>
      </c>
      <c r="B2285" s="17">
        <v>16</v>
      </c>
      <c r="C2285" s="16">
        <v>4</v>
      </c>
      <c r="D2285" s="16">
        <v>2010</v>
      </c>
      <c r="E2285" s="25">
        <v>40284</v>
      </c>
      <c r="F2285" s="24" t="s">
        <v>5451</v>
      </c>
      <c r="G2285" s="23">
        <v>23649936.470512688</v>
      </c>
      <c r="H2285" s="23">
        <v>48132516.254342712</v>
      </c>
      <c r="I2285" s="23">
        <v>55157545.188166551</v>
      </c>
      <c r="J2285" s="23">
        <f t="shared" si="35"/>
        <v>31507608.717653863</v>
      </c>
    </row>
    <row r="2286" spans="1:10" x14ac:dyDescent="0.2">
      <c r="A2286" s="19">
        <v>2318</v>
      </c>
      <c r="B2286" s="17">
        <v>19</v>
      </c>
      <c r="C2286" s="16">
        <v>3</v>
      </c>
      <c r="D2286" s="16">
        <v>1993</v>
      </c>
      <c r="E2286" s="25">
        <v>34047</v>
      </c>
      <c r="F2286" s="24" t="s">
        <v>2275</v>
      </c>
      <c r="G2286" s="23">
        <v>35904589.136490256</v>
      </c>
      <c r="H2286" s="23">
        <v>72276979.164839834</v>
      </c>
      <c r="I2286" s="23">
        <v>72276979.164839834</v>
      </c>
      <c r="J2286" s="23">
        <f t="shared" si="35"/>
        <v>36372390.028349578</v>
      </c>
    </row>
    <row r="2287" spans="1:10" x14ac:dyDescent="0.2">
      <c r="A2287" s="19">
        <v>2319</v>
      </c>
      <c r="B2287" s="17">
        <v>14</v>
      </c>
      <c r="C2287" s="16">
        <v>9</v>
      </c>
      <c r="D2287" s="16">
        <v>2001</v>
      </c>
      <c r="E2287" s="25">
        <v>37148</v>
      </c>
      <c r="F2287" s="24" t="s">
        <v>2276</v>
      </c>
      <c r="G2287" s="23">
        <v>28916988.222097587</v>
      </c>
      <c r="H2287" s="23">
        <v>55386675.273982055</v>
      </c>
      <c r="I2287" s="23">
        <v>60214202.594727986</v>
      </c>
      <c r="J2287" s="23">
        <f t="shared" si="35"/>
        <v>31297214.372630399</v>
      </c>
    </row>
    <row r="2288" spans="1:10" x14ac:dyDescent="0.2">
      <c r="A2288" s="19">
        <v>2320</v>
      </c>
      <c r="B2288" s="17">
        <v>5</v>
      </c>
      <c r="C2288" s="16">
        <v>11</v>
      </c>
      <c r="D2288" s="16">
        <v>2010</v>
      </c>
      <c r="E2288" s="25">
        <v>40487</v>
      </c>
      <c r="F2288" s="24" t="s">
        <v>2277</v>
      </c>
      <c r="G2288" s="23">
        <v>23564114.751625892</v>
      </c>
      <c r="H2288" s="23">
        <v>42336520.629342377</v>
      </c>
      <c r="I2288" s="23">
        <v>42659881.999273315</v>
      </c>
      <c r="J2288" s="23">
        <f t="shared" si="35"/>
        <v>19095767.247647423</v>
      </c>
    </row>
    <row r="2289" spans="1:10" x14ac:dyDescent="0.2">
      <c r="A2289" s="19">
        <v>2321</v>
      </c>
      <c r="B2289" s="17">
        <v>5</v>
      </c>
      <c r="C2289" s="16">
        <v>1</v>
      </c>
      <c r="D2289" s="16">
        <v>2007</v>
      </c>
      <c r="E2289" s="25">
        <v>39087</v>
      </c>
      <c r="F2289" s="24" t="s">
        <v>2278</v>
      </c>
      <c r="G2289" s="23">
        <v>25471795.707849182</v>
      </c>
      <c r="H2289" s="23">
        <v>44400495.995563589</v>
      </c>
      <c r="I2289" s="23">
        <v>52923852.507069595</v>
      </c>
      <c r="J2289" s="23">
        <f t="shared" si="35"/>
        <v>27452056.799220413</v>
      </c>
    </row>
    <row r="2290" spans="1:10" x14ac:dyDescent="0.2">
      <c r="A2290" s="19">
        <v>2322</v>
      </c>
      <c r="B2290" s="17">
        <v>11</v>
      </c>
      <c r="C2290" s="16">
        <v>10</v>
      </c>
      <c r="D2290" s="16">
        <v>2002</v>
      </c>
      <c r="E2290" s="25">
        <v>37540</v>
      </c>
      <c r="F2290" s="24" t="s">
        <v>2279</v>
      </c>
      <c r="G2290" s="23">
        <v>28438494.208494205</v>
      </c>
      <c r="H2290" s="23">
        <v>34256802.9288086</v>
      </c>
      <c r="I2290" s="23">
        <v>59489175.15558742</v>
      </c>
      <c r="J2290" s="23">
        <f t="shared" si="35"/>
        <v>31050680.947093215</v>
      </c>
    </row>
    <row r="2291" spans="1:10" x14ac:dyDescent="0.2">
      <c r="A2291" s="19">
        <v>2324</v>
      </c>
      <c r="B2291" s="17">
        <v>14</v>
      </c>
      <c r="C2291" s="16">
        <v>3</v>
      </c>
      <c r="D2291" s="16">
        <v>2008</v>
      </c>
      <c r="E2291" s="25">
        <v>39521</v>
      </c>
      <c r="F2291" s="24" t="s">
        <v>2280</v>
      </c>
      <c r="G2291" s="23">
        <v>24146243.115656961</v>
      </c>
      <c r="H2291" s="23">
        <v>28574114.488582294</v>
      </c>
      <c r="I2291" s="23">
        <v>45210736.866916753</v>
      </c>
      <c r="J2291" s="23">
        <f t="shared" si="35"/>
        <v>21064493.751259793</v>
      </c>
    </row>
    <row r="2292" spans="1:10" x14ac:dyDescent="0.2">
      <c r="A2292" s="19">
        <v>2325</v>
      </c>
      <c r="B2292" s="17">
        <v>9</v>
      </c>
      <c r="C2292" s="16">
        <v>12</v>
      </c>
      <c r="D2292" s="16">
        <v>2011</v>
      </c>
      <c r="E2292" s="25">
        <v>40886</v>
      </c>
      <c r="F2292" s="24" t="s">
        <v>2281</v>
      </c>
      <c r="G2292" s="23">
        <v>22846870.679570351</v>
      </c>
      <c r="H2292" s="23">
        <v>26273240.898148641</v>
      </c>
      <c r="I2292" s="23">
        <v>88616278.066880256</v>
      </c>
      <c r="J2292" s="23">
        <f t="shared" si="35"/>
        <v>65769407.387309909</v>
      </c>
    </row>
    <row r="2293" spans="1:10" x14ac:dyDescent="0.2">
      <c r="A2293" s="19">
        <v>2326</v>
      </c>
      <c r="B2293" s="17">
        <v>5</v>
      </c>
      <c r="C2293" s="16">
        <v>11</v>
      </c>
      <c r="D2293" s="16">
        <v>1999</v>
      </c>
      <c r="E2293" s="25">
        <v>36469</v>
      </c>
      <c r="F2293" s="24" t="s">
        <v>2282</v>
      </c>
      <c r="G2293" s="23">
        <v>30635169.340463456</v>
      </c>
      <c r="H2293" s="23">
        <v>31701566.455846701</v>
      </c>
      <c r="I2293" s="23">
        <v>53804661.7004278</v>
      </c>
      <c r="J2293" s="23">
        <f t="shared" si="35"/>
        <v>23169492.359964345</v>
      </c>
    </row>
    <row r="2294" spans="1:10" x14ac:dyDescent="0.2">
      <c r="A2294" s="19">
        <v>2327</v>
      </c>
      <c r="B2294" s="17">
        <v>12</v>
      </c>
      <c r="C2294" s="16">
        <v>3</v>
      </c>
      <c r="D2294" s="16">
        <v>1999</v>
      </c>
      <c r="E2294" s="25">
        <v>36231</v>
      </c>
      <c r="F2294" s="24" t="s">
        <v>2283</v>
      </c>
      <c r="G2294" s="23">
        <v>31247872.727272727</v>
      </c>
      <c r="H2294" s="23">
        <v>26427135.434157576</v>
      </c>
      <c r="I2294" s="23">
        <v>26427135.434157576</v>
      </c>
      <c r="J2294" s="23">
        <f t="shared" si="35"/>
        <v>-4820737.2931151502</v>
      </c>
    </row>
    <row r="2295" spans="1:10" x14ac:dyDescent="0.2">
      <c r="A2295" s="19">
        <v>2328</v>
      </c>
      <c r="B2295" s="17">
        <v>1</v>
      </c>
      <c r="C2295" s="16">
        <v>8</v>
      </c>
      <c r="D2295" s="16">
        <v>2008</v>
      </c>
      <c r="E2295" s="25">
        <v>39661</v>
      </c>
      <c r="F2295" s="24" t="s">
        <v>2284</v>
      </c>
      <c r="G2295" s="23">
        <v>23533676.273244295</v>
      </c>
      <c r="H2295" s="23">
        <v>18255259.833914533</v>
      </c>
      <c r="I2295" s="23">
        <v>19712106.460353468</v>
      </c>
      <c r="J2295" s="23">
        <f t="shared" si="35"/>
        <v>-3821569.8128908277</v>
      </c>
    </row>
    <row r="2296" spans="1:10" x14ac:dyDescent="0.2">
      <c r="A2296" s="19">
        <v>2329</v>
      </c>
      <c r="B2296" s="17">
        <v>5</v>
      </c>
      <c r="C2296" s="16">
        <v>6</v>
      </c>
      <c r="D2296" s="16">
        <v>2009</v>
      </c>
      <c r="E2296" s="25">
        <v>39969</v>
      </c>
      <c r="F2296" s="24" t="s">
        <v>2285</v>
      </c>
      <c r="G2296" s="23">
        <v>23903877.270008765</v>
      </c>
      <c r="H2296" s="23">
        <v>10758959.864130965</v>
      </c>
      <c r="I2296" s="23">
        <v>11505751.138442138</v>
      </c>
      <c r="J2296" s="23">
        <f t="shared" si="35"/>
        <v>-12398126.131566627</v>
      </c>
    </row>
    <row r="2297" spans="1:10" x14ac:dyDescent="0.2">
      <c r="A2297" s="19">
        <v>2330</v>
      </c>
      <c r="B2297" s="17">
        <v>27</v>
      </c>
      <c r="C2297" s="16">
        <v>9</v>
      </c>
      <c r="D2297" s="16">
        <v>2002</v>
      </c>
      <c r="E2297" s="25">
        <v>37526</v>
      </c>
      <c r="F2297" s="24" t="s">
        <v>2286</v>
      </c>
      <c r="G2297" s="23">
        <v>28485629.834254146</v>
      </c>
      <c r="H2297" s="23">
        <v>9265910.1197955813</v>
      </c>
      <c r="I2297" s="23">
        <v>9265910.1197955813</v>
      </c>
      <c r="J2297" s="23">
        <f t="shared" si="35"/>
        <v>-19219719.714458562</v>
      </c>
    </row>
    <row r="2298" spans="1:10" x14ac:dyDescent="0.2">
      <c r="A2298" s="19">
        <v>2331</v>
      </c>
      <c r="B2298" s="17">
        <v>6</v>
      </c>
      <c r="C2298" s="16">
        <v>5</v>
      </c>
      <c r="D2298" s="16">
        <v>2011</v>
      </c>
      <c r="E2298" s="25">
        <v>40669</v>
      </c>
      <c r="F2298" s="24" t="s">
        <v>2287</v>
      </c>
      <c r="G2298" s="23">
        <v>22817347.011028305</v>
      </c>
      <c r="H2298" s="23">
        <v>1054830.7407551645</v>
      </c>
      <c r="I2298" s="23">
        <v>5482723.8131826306</v>
      </c>
      <c r="J2298" s="23">
        <f t="shared" si="35"/>
        <v>-17334623.197845675</v>
      </c>
    </row>
    <row r="2299" spans="1:10" x14ac:dyDescent="0.2">
      <c r="A2299" s="19">
        <v>2332</v>
      </c>
      <c r="B2299" s="17">
        <v>24</v>
      </c>
      <c r="C2299" s="16">
        <v>2</v>
      </c>
      <c r="D2299" s="16">
        <v>2017</v>
      </c>
      <c r="E2299" s="25">
        <v>42790</v>
      </c>
      <c r="F2299" s="24" t="s">
        <v>2288</v>
      </c>
      <c r="G2299" s="23">
        <v>21165170.379675128</v>
      </c>
      <c r="H2299" s="23">
        <v>561623.84321621654</v>
      </c>
      <c r="I2299" s="23">
        <v>610929.61941355409</v>
      </c>
      <c r="J2299" s="23">
        <f t="shared" si="35"/>
        <v>-20554240.760261573</v>
      </c>
    </row>
    <row r="2300" spans="1:10" x14ac:dyDescent="0.2">
      <c r="A2300" s="19">
        <v>2333</v>
      </c>
      <c r="B2300" s="17">
        <v>22</v>
      </c>
      <c r="C2300" s="16">
        <v>10</v>
      </c>
      <c r="D2300" s="16">
        <v>1999</v>
      </c>
      <c r="E2300" s="25">
        <v>36455</v>
      </c>
      <c r="F2300" s="24" t="s">
        <v>2289</v>
      </c>
      <c r="G2300" s="23">
        <v>30653382.87752676</v>
      </c>
      <c r="H2300" s="23">
        <v>25392.678501783594</v>
      </c>
      <c r="I2300" s="23">
        <v>25392.678501783594</v>
      </c>
      <c r="J2300" s="23">
        <f t="shared" si="35"/>
        <v>-30627990.199024975</v>
      </c>
    </row>
    <row r="2301" spans="1:10" x14ac:dyDescent="0.2">
      <c r="A2301" s="19">
        <v>2334</v>
      </c>
      <c r="B2301" s="17">
        <v>23</v>
      </c>
      <c r="C2301" s="16">
        <v>4</v>
      </c>
      <c r="D2301" s="16">
        <v>1999</v>
      </c>
      <c r="E2301" s="25">
        <v>36273</v>
      </c>
      <c r="F2301" s="24" t="s">
        <v>2290</v>
      </c>
      <c r="G2301" s="23">
        <v>30579081.227436826</v>
      </c>
      <c r="H2301" s="23">
        <v>4196006.8677677503</v>
      </c>
      <c r="I2301" s="23">
        <v>4196006.8677677503</v>
      </c>
      <c r="J2301" s="23">
        <f t="shared" si="35"/>
        <v>-26383074.359669074</v>
      </c>
    </row>
    <row r="2302" spans="1:10" x14ac:dyDescent="0.2">
      <c r="A2302" s="19">
        <v>2335</v>
      </c>
      <c r="B2302" s="17">
        <v>23</v>
      </c>
      <c r="C2302" s="16">
        <v>7</v>
      </c>
      <c r="D2302" s="16">
        <v>1982</v>
      </c>
      <c r="E2302" s="25">
        <v>30155</v>
      </c>
      <c r="F2302" s="24" t="s">
        <v>2291</v>
      </c>
      <c r="G2302" s="23">
        <v>51621943.589743592</v>
      </c>
      <c r="H2302" s="23">
        <v>175518730.40618461</v>
      </c>
      <c r="I2302" s="23">
        <v>175518730.40618461</v>
      </c>
      <c r="J2302" s="23">
        <f t="shared" si="35"/>
        <v>123896786.81644103</v>
      </c>
    </row>
    <row r="2303" spans="1:10" x14ac:dyDescent="0.2">
      <c r="A2303" s="19">
        <v>2336</v>
      </c>
      <c r="B2303" s="17">
        <v>11</v>
      </c>
      <c r="C2303" s="16">
        <v>8</v>
      </c>
      <c r="D2303" s="16">
        <v>2006</v>
      </c>
      <c r="E2303" s="25">
        <v>38940</v>
      </c>
      <c r="F2303" s="24" t="s">
        <v>2292</v>
      </c>
      <c r="G2303" s="23">
        <v>24684352.623835213</v>
      </c>
      <c r="H2303" s="23">
        <v>24400706.534006864</v>
      </c>
      <c r="I2303" s="23">
        <v>36414158.311745949</v>
      </c>
      <c r="J2303" s="23">
        <f t="shared" si="35"/>
        <v>11729805.687910736</v>
      </c>
    </row>
    <row r="2304" spans="1:10" x14ac:dyDescent="0.2">
      <c r="A2304" s="19">
        <v>2337</v>
      </c>
      <c r="B2304" s="17">
        <v>12</v>
      </c>
      <c r="C2304" s="16">
        <v>6</v>
      </c>
      <c r="D2304" s="16">
        <v>1981</v>
      </c>
      <c r="E2304" s="25">
        <v>29749</v>
      </c>
      <c r="F2304" s="24" t="s">
        <v>2293</v>
      </c>
      <c r="G2304" s="23">
        <v>54198454.746136867</v>
      </c>
      <c r="H2304" s="23">
        <v>672494347.9023068</v>
      </c>
      <c r="I2304" s="23">
        <v>1056669254.6793488</v>
      </c>
      <c r="J2304" s="23">
        <f t="shared" si="35"/>
        <v>1002470799.9332119</v>
      </c>
    </row>
    <row r="2305" spans="1:10" x14ac:dyDescent="0.2">
      <c r="A2305" s="19">
        <v>2338</v>
      </c>
      <c r="B2305" s="17">
        <v>13</v>
      </c>
      <c r="C2305" s="16">
        <v>11</v>
      </c>
      <c r="D2305" s="16">
        <v>1991</v>
      </c>
      <c r="E2305" s="25">
        <v>33555</v>
      </c>
      <c r="F2305" s="24" t="s">
        <v>5452</v>
      </c>
      <c r="G2305" s="23">
        <v>35634107.402031928</v>
      </c>
      <c r="H2305" s="23">
        <v>390107286.05497092</v>
      </c>
      <c r="I2305" s="23">
        <v>804136803.17850506</v>
      </c>
      <c r="J2305" s="23">
        <f t="shared" si="35"/>
        <v>768502695.77647316</v>
      </c>
    </row>
    <row r="2306" spans="1:10" x14ac:dyDescent="0.2">
      <c r="A2306" s="19">
        <v>2339</v>
      </c>
      <c r="B2306" s="17">
        <v>20</v>
      </c>
      <c r="C2306" s="16">
        <v>11</v>
      </c>
      <c r="D2306" s="16">
        <v>1992</v>
      </c>
      <c r="E2306" s="25">
        <v>33928</v>
      </c>
      <c r="F2306" s="24" t="s">
        <v>2294</v>
      </c>
      <c r="G2306" s="23">
        <v>34580140.845070422</v>
      </c>
      <c r="H2306" s="23">
        <v>300130579.59721124</v>
      </c>
      <c r="I2306" s="23">
        <v>620704623.78274643</v>
      </c>
      <c r="J2306" s="23">
        <f t="shared" si="35"/>
        <v>586124482.93767595</v>
      </c>
    </row>
    <row r="2307" spans="1:10" x14ac:dyDescent="0.2">
      <c r="A2307" s="19">
        <v>2340</v>
      </c>
      <c r="B2307" s="17">
        <v>16</v>
      </c>
      <c r="C2307" s="16">
        <v>11</v>
      </c>
      <c r="D2307" s="16">
        <v>1977</v>
      </c>
      <c r="E2307" s="25">
        <v>28445</v>
      </c>
      <c r="F2307" s="24" t="s">
        <v>2295</v>
      </c>
      <c r="G2307" s="23">
        <v>79327625.201938614</v>
      </c>
      <c r="H2307" s="23">
        <v>670716970.97901464</v>
      </c>
      <c r="I2307" s="23">
        <v>1351744633.3376577</v>
      </c>
      <c r="J2307" s="23">
        <f t="shared" ref="J2307:J2370" si="36">I2307-G2307</f>
        <v>1272417008.1357191</v>
      </c>
    </row>
    <row r="2308" spans="1:10" x14ac:dyDescent="0.2">
      <c r="A2308" s="19">
        <v>2341</v>
      </c>
      <c r="B2308" s="17">
        <v>20</v>
      </c>
      <c r="C2308" s="16">
        <v>5</v>
      </c>
      <c r="D2308" s="16">
        <v>1987</v>
      </c>
      <c r="E2308" s="25">
        <v>31917</v>
      </c>
      <c r="F2308" s="24" t="s">
        <v>2296</v>
      </c>
      <c r="G2308" s="23">
        <v>43416268.788682587</v>
      </c>
      <c r="H2308" s="23">
        <v>333578125.3199293</v>
      </c>
      <c r="I2308" s="23">
        <v>600588178.37032723</v>
      </c>
      <c r="J2308" s="23">
        <f t="shared" si="36"/>
        <v>557171909.58164465</v>
      </c>
    </row>
    <row r="2309" spans="1:10" x14ac:dyDescent="0.2">
      <c r="A2309" s="19">
        <v>2342</v>
      </c>
      <c r="B2309" s="17">
        <v>9</v>
      </c>
      <c r="C2309" s="16">
        <v>12</v>
      </c>
      <c r="D2309" s="16">
        <v>2016</v>
      </c>
      <c r="E2309" s="25">
        <v>42713</v>
      </c>
      <c r="F2309" s="24" t="s">
        <v>2297</v>
      </c>
      <c r="G2309" s="23">
        <v>20338563.239338618</v>
      </c>
      <c r="H2309" s="23">
        <v>153659678.79467928</v>
      </c>
      <c r="I2309" s="23">
        <v>439635982.01415312</v>
      </c>
      <c r="J2309" s="23">
        <f t="shared" si="36"/>
        <v>419297418.77481449</v>
      </c>
    </row>
    <row r="2310" spans="1:10" x14ac:dyDescent="0.2">
      <c r="A2310" s="19">
        <v>2343</v>
      </c>
      <c r="B2310" s="17">
        <v>19</v>
      </c>
      <c r="C2310" s="16">
        <v>7</v>
      </c>
      <c r="D2310" s="16">
        <v>2013</v>
      </c>
      <c r="E2310" s="25">
        <v>41474</v>
      </c>
      <c r="F2310" s="24" t="s">
        <v>2298</v>
      </c>
      <c r="G2310" s="23">
        <v>21020822.274354015</v>
      </c>
      <c r="H2310" s="23">
        <v>144413197.22160912</v>
      </c>
      <c r="I2310" s="23">
        <v>334231222.35902584</v>
      </c>
      <c r="J2310" s="23">
        <f t="shared" si="36"/>
        <v>313210400.0846718</v>
      </c>
    </row>
    <row r="2311" spans="1:10" x14ac:dyDescent="0.2">
      <c r="A2311" s="19">
        <v>2344</v>
      </c>
      <c r="B2311" s="17">
        <v>7</v>
      </c>
      <c r="C2311" s="16">
        <v>3</v>
      </c>
      <c r="D2311" s="16">
        <v>2003</v>
      </c>
      <c r="E2311" s="25">
        <v>37687</v>
      </c>
      <c r="F2311" s="24" t="s">
        <v>2299</v>
      </c>
      <c r="G2311" s="23">
        <v>26657871.878393054</v>
      </c>
      <c r="H2311" s="23">
        <v>176842193.39651468</v>
      </c>
      <c r="I2311" s="23">
        <v>219494788.40194356</v>
      </c>
      <c r="J2311" s="23">
        <f t="shared" si="36"/>
        <v>192836916.52355051</v>
      </c>
    </row>
    <row r="2312" spans="1:10" x14ac:dyDescent="0.2">
      <c r="A2312" s="19">
        <v>2345</v>
      </c>
      <c r="B2312" s="17">
        <v>14</v>
      </c>
      <c r="C2312" s="16">
        <v>2</v>
      </c>
      <c r="D2312" s="16">
        <v>1991</v>
      </c>
      <c r="E2312" s="25">
        <v>33283</v>
      </c>
      <c r="F2312" s="24" t="s">
        <v>2300</v>
      </c>
      <c r="G2312" s="23">
        <v>36427151.335311569</v>
      </c>
      <c r="H2312" s="23">
        <v>238100093.36501482</v>
      </c>
      <c r="I2312" s="23">
        <v>502196940.54602373</v>
      </c>
      <c r="J2312" s="23">
        <f t="shared" si="36"/>
        <v>465769789.21071213</v>
      </c>
    </row>
    <row r="2313" spans="1:10" x14ac:dyDescent="0.2">
      <c r="A2313" s="19">
        <v>2346</v>
      </c>
      <c r="B2313" s="17">
        <v>14</v>
      </c>
      <c r="C2313" s="16">
        <v>2</v>
      </c>
      <c r="D2313" s="16">
        <v>1992</v>
      </c>
      <c r="E2313" s="25">
        <v>33648</v>
      </c>
      <c r="F2313" s="24" t="s">
        <v>2301</v>
      </c>
      <c r="G2313" s="23">
        <v>35428427.128427133</v>
      </c>
      <c r="H2313" s="23">
        <v>215577236.98150796</v>
      </c>
      <c r="I2313" s="23">
        <v>324342508.26577926</v>
      </c>
      <c r="J2313" s="23">
        <f t="shared" si="36"/>
        <v>288914081.13735211</v>
      </c>
    </row>
    <row r="2314" spans="1:10" x14ac:dyDescent="0.2">
      <c r="A2314" s="19">
        <v>2347</v>
      </c>
      <c r="B2314" s="17">
        <v>15</v>
      </c>
      <c r="C2314" s="16">
        <v>10</v>
      </c>
      <c r="D2314" s="16">
        <v>2010</v>
      </c>
      <c r="E2314" s="25">
        <v>40466</v>
      </c>
      <c r="F2314" s="24" t="s">
        <v>2302</v>
      </c>
      <c r="G2314" s="23">
        <v>22451454.202120606</v>
      </c>
      <c r="H2314" s="23">
        <v>131598853.05333522</v>
      </c>
      <c r="I2314" s="23">
        <v>192729785.93471292</v>
      </c>
      <c r="J2314" s="23">
        <f t="shared" si="36"/>
        <v>170278331.73259231</v>
      </c>
    </row>
    <row r="2315" spans="1:10" x14ac:dyDescent="0.2">
      <c r="A2315" s="19">
        <v>2348</v>
      </c>
      <c r="B2315" s="17">
        <v>29</v>
      </c>
      <c r="C2315" s="16">
        <v>7</v>
      </c>
      <c r="D2315" s="16">
        <v>2016</v>
      </c>
      <c r="E2315" s="25">
        <v>42580</v>
      </c>
      <c r="F2315" s="24" t="s">
        <v>2303</v>
      </c>
      <c r="G2315" s="23">
        <v>20406519.607028279</v>
      </c>
      <c r="H2315" s="23">
        <v>115559362.59347625</v>
      </c>
      <c r="I2315" s="23">
        <v>185145594.45344269</v>
      </c>
      <c r="J2315" s="23">
        <f t="shared" si="36"/>
        <v>164739074.84641442</v>
      </c>
    </row>
    <row r="2316" spans="1:10" x14ac:dyDescent="0.2">
      <c r="A2316" s="19">
        <v>2349</v>
      </c>
      <c r="B2316" s="17">
        <v>16</v>
      </c>
      <c r="C2316" s="16">
        <v>6</v>
      </c>
      <c r="D2316" s="16">
        <v>1978</v>
      </c>
      <c r="E2316" s="25">
        <v>28657</v>
      </c>
      <c r="F2316" s="24" t="s">
        <v>2304</v>
      </c>
      <c r="G2316" s="23">
        <v>75312576.687116563</v>
      </c>
      <c r="H2316" s="23">
        <v>387567466.76601225</v>
      </c>
      <c r="I2316" s="23">
        <v>786641279.37337422</v>
      </c>
      <c r="J2316" s="23">
        <f t="shared" si="36"/>
        <v>711328702.6862576</v>
      </c>
    </row>
    <row r="2317" spans="1:10" x14ac:dyDescent="0.2">
      <c r="A2317" s="19">
        <v>2350</v>
      </c>
      <c r="B2317" s="17">
        <v>3</v>
      </c>
      <c r="C2317" s="16">
        <v>10</v>
      </c>
      <c r="D2317" s="16">
        <v>2008</v>
      </c>
      <c r="E2317" s="25">
        <v>39724</v>
      </c>
      <c r="F2317" s="24" t="s">
        <v>2305</v>
      </c>
      <c r="G2317" s="23">
        <v>22673094.060663149</v>
      </c>
      <c r="H2317" s="23">
        <v>107146696.33166645</v>
      </c>
      <c r="I2317" s="23">
        <v>174830151.44635758</v>
      </c>
      <c r="J2317" s="23">
        <f t="shared" si="36"/>
        <v>152157057.38569444</v>
      </c>
    </row>
    <row r="2318" spans="1:10" x14ac:dyDescent="0.2">
      <c r="A2318" s="19">
        <v>2351</v>
      </c>
      <c r="B2318" s="17">
        <v>2</v>
      </c>
      <c r="C2318" s="16">
        <v>7</v>
      </c>
      <c r="D2318" s="16">
        <v>2014</v>
      </c>
      <c r="E2318" s="25">
        <v>41822</v>
      </c>
      <c r="F2318" s="24" t="s">
        <v>2306</v>
      </c>
      <c r="G2318" s="23">
        <v>20610199.370409235</v>
      </c>
      <c r="H2318" s="23">
        <v>87104300.269498423</v>
      </c>
      <c r="I2318" s="23">
        <v>96797202.836684152</v>
      </c>
      <c r="J2318" s="23">
        <f t="shared" si="36"/>
        <v>76187003.466274917</v>
      </c>
    </row>
    <row r="2319" spans="1:10" x14ac:dyDescent="0.2">
      <c r="A2319" s="19">
        <v>2352</v>
      </c>
      <c r="B2319" s="17">
        <v>21</v>
      </c>
      <c r="C2319" s="16">
        <v>1</v>
      </c>
      <c r="D2319" s="16">
        <v>2005</v>
      </c>
      <c r="E2319" s="25">
        <v>38373</v>
      </c>
      <c r="F2319" s="24" t="s">
        <v>2307</v>
      </c>
      <c r="G2319" s="23">
        <v>25749239.643418983</v>
      </c>
      <c r="H2319" s="23">
        <v>106440144.32386996</v>
      </c>
      <c r="I2319" s="23">
        <v>126318651.31331411</v>
      </c>
      <c r="J2319" s="23">
        <f t="shared" si="36"/>
        <v>100569411.66989513</v>
      </c>
    </row>
    <row r="2320" spans="1:10" x14ac:dyDescent="0.2">
      <c r="A2320" s="19">
        <v>2353</v>
      </c>
      <c r="B2320" s="17">
        <v>16</v>
      </c>
      <c r="C2320" s="16">
        <v>11</v>
      </c>
      <c r="D2320" s="16">
        <v>2011</v>
      </c>
      <c r="E2320" s="25">
        <v>40863</v>
      </c>
      <c r="F2320" s="24" t="s">
        <v>2308</v>
      </c>
      <c r="G2320" s="23">
        <v>21705255.713212218</v>
      </c>
      <c r="H2320" s="23">
        <v>89669795.339959338</v>
      </c>
      <c r="I2320" s="23">
        <v>190472083.93316537</v>
      </c>
      <c r="J2320" s="23">
        <f t="shared" si="36"/>
        <v>168766828.21995315</v>
      </c>
    </row>
    <row r="2321" spans="1:10" x14ac:dyDescent="0.2">
      <c r="A2321" s="19">
        <v>2354</v>
      </c>
      <c r="B2321" s="17">
        <v>3</v>
      </c>
      <c r="C2321" s="16">
        <v>10</v>
      </c>
      <c r="D2321" s="16">
        <v>2003</v>
      </c>
      <c r="E2321" s="25">
        <v>37897</v>
      </c>
      <c r="F2321" s="24" t="s">
        <v>2309</v>
      </c>
      <c r="G2321" s="23">
        <v>26542594.594594594</v>
      </c>
      <c r="H2321" s="23">
        <v>107844123.86952974</v>
      </c>
      <c r="I2321" s="23">
        <v>175108534.3094973</v>
      </c>
      <c r="J2321" s="23">
        <f t="shared" si="36"/>
        <v>148565939.7149027</v>
      </c>
    </row>
    <row r="2322" spans="1:10" x14ac:dyDescent="0.2">
      <c r="A2322" s="19">
        <v>2355</v>
      </c>
      <c r="B2322" s="17">
        <v>13</v>
      </c>
      <c r="C2322" s="16">
        <v>4</v>
      </c>
      <c r="D2322" s="16">
        <v>2007</v>
      </c>
      <c r="E2322" s="25">
        <v>39185</v>
      </c>
      <c r="F2322" s="24" t="s">
        <v>2310</v>
      </c>
      <c r="G2322" s="23">
        <v>23757680.73309271</v>
      </c>
      <c r="H2322" s="23">
        <v>96003569.073406026</v>
      </c>
      <c r="I2322" s="23">
        <v>140808954.8562215</v>
      </c>
      <c r="J2322" s="23">
        <f t="shared" si="36"/>
        <v>117051274.12312879</v>
      </c>
    </row>
    <row r="2323" spans="1:10" x14ac:dyDescent="0.2">
      <c r="A2323" s="19">
        <v>2356</v>
      </c>
      <c r="B2323" s="17">
        <v>16</v>
      </c>
      <c r="C2323" s="16">
        <v>7</v>
      </c>
      <c r="D2323" s="16">
        <v>1993</v>
      </c>
      <c r="E2323" s="25">
        <v>34166</v>
      </c>
      <c r="F2323" s="24" t="s">
        <v>2311</v>
      </c>
      <c r="G2323" s="23">
        <v>34005401.66204986</v>
      </c>
      <c r="H2323" s="23">
        <v>132108647.58569944</v>
      </c>
      <c r="I2323" s="23">
        <v>261329173.90148893</v>
      </c>
      <c r="J2323" s="23">
        <f t="shared" si="36"/>
        <v>227323772.23943907</v>
      </c>
    </row>
    <row r="2324" spans="1:10" x14ac:dyDescent="0.2">
      <c r="A2324" s="19">
        <v>2357</v>
      </c>
      <c r="B2324" s="17">
        <v>21</v>
      </c>
      <c r="C2324" s="16">
        <v>10</v>
      </c>
      <c r="D2324" s="16">
        <v>2016</v>
      </c>
      <c r="E2324" s="25">
        <v>42664</v>
      </c>
      <c r="F2324" s="24" t="s">
        <v>5376</v>
      </c>
      <c r="G2324" s="23">
        <v>20313574.2918723</v>
      </c>
      <c r="H2324" s="23">
        <v>74354124.358339295</v>
      </c>
      <c r="I2324" s="23">
        <v>74354124.358339295</v>
      </c>
      <c r="J2324" s="23">
        <f t="shared" si="36"/>
        <v>54040550.066466995</v>
      </c>
    </row>
    <row r="2325" spans="1:10" x14ac:dyDescent="0.2">
      <c r="A2325" s="19">
        <v>2358</v>
      </c>
      <c r="B2325" s="17">
        <v>18</v>
      </c>
      <c r="C2325" s="16">
        <v>8</v>
      </c>
      <c r="D2325" s="16">
        <v>1995</v>
      </c>
      <c r="E2325" s="25">
        <v>34929</v>
      </c>
      <c r="F2325" s="24" t="s">
        <v>2313</v>
      </c>
      <c r="G2325" s="23">
        <v>32114977.109221715</v>
      </c>
      <c r="H2325" s="23">
        <v>113098073.64168084</v>
      </c>
      <c r="I2325" s="23">
        <v>196115289.46901897</v>
      </c>
      <c r="J2325" s="23">
        <f t="shared" si="36"/>
        <v>164000312.35979724</v>
      </c>
    </row>
    <row r="2326" spans="1:10" x14ac:dyDescent="0.2">
      <c r="A2326" s="19">
        <v>2359</v>
      </c>
      <c r="B2326" s="17">
        <v>23</v>
      </c>
      <c r="C2326" s="16">
        <v>6</v>
      </c>
      <c r="D2326" s="16">
        <v>2004</v>
      </c>
      <c r="E2326" s="25">
        <v>38161</v>
      </c>
      <c r="F2326" s="24" t="s">
        <v>2314</v>
      </c>
      <c r="G2326" s="23">
        <v>25884976.278334215</v>
      </c>
      <c r="H2326" s="23">
        <v>89496007.350780189</v>
      </c>
      <c r="I2326" s="23">
        <v>144242732.17945707</v>
      </c>
      <c r="J2326" s="23">
        <f t="shared" si="36"/>
        <v>118357755.90112285</v>
      </c>
    </row>
    <row r="2327" spans="1:10" x14ac:dyDescent="0.2">
      <c r="A2327" s="19">
        <v>2360</v>
      </c>
      <c r="B2327" s="17">
        <v>24</v>
      </c>
      <c r="C2327" s="16">
        <v>4</v>
      </c>
      <c r="D2327" s="16">
        <v>2009</v>
      </c>
      <c r="E2327" s="25">
        <v>39927</v>
      </c>
      <c r="F2327" s="24" t="s">
        <v>2315</v>
      </c>
      <c r="G2327" s="23">
        <v>23027480.772838116</v>
      </c>
      <c r="H2327" s="23">
        <v>78594684.736616015</v>
      </c>
      <c r="I2327" s="23">
        <v>85161050.323799476</v>
      </c>
      <c r="J2327" s="23">
        <f t="shared" si="36"/>
        <v>62133569.55096136</v>
      </c>
    </row>
    <row r="2328" spans="1:10" x14ac:dyDescent="0.2">
      <c r="A2328" s="19">
        <v>2361</v>
      </c>
      <c r="B2328" s="17">
        <v>18</v>
      </c>
      <c r="C2328" s="16">
        <v>4</v>
      </c>
      <c r="D2328" s="16">
        <v>2003</v>
      </c>
      <c r="E2328" s="25">
        <v>37729</v>
      </c>
      <c r="F2328" s="24" t="s">
        <v>2316</v>
      </c>
      <c r="G2328" s="23">
        <v>26715886.83351469</v>
      </c>
      <c r="H2328" s="23">
        <v>90011064.399107724</v>
      </c>
      <c r="I2328" s="23">
        <v>95151588.406235039</v>
      </c>
      <c r="J2328" s="23">
        <f t="shared" si="36"/>
        <v>68435701.572720349</v>
      </c>
    </row>
    <row r="2329" spans="1:10" x14ac:dyDescent="0.2">
      <c r="A2329" s="19">
        <v>2362</v>
      </c>
      <c r="B2329" s="17">
        <v>29</v>
      </c>
      <c r="C2329" s="16">
        <v>6</v>
      </c>
      <c r="D2329" s="16">
        <v>2012</v>
      </c>
      <c r="E2329" s="25">
        <v>41089</v>
      </c>
      <c r="F2329" s="24" t="s">
        <v>2317</v>
      </c>
      <c r="G2329" s="23">
        <v>21398042.513879325</v>
      </c>
      <c r="H2329" s="23">
        <v>70242543.174500391</v>
      </c>
      <c r="I2329" s="23">
        <v>71630896.318396538</v>
      </c>
      <c r="J2329" s="23">
        <f t="shared" si="36"/>
        <v>50232853.80451721</v>
      </c>
    </row>
    <row r="2330" spans="1:10" x14ac:dyDescent="0.2">
      <c r="A2330" s="19">
        <v>2363</v>
      </c>
      <c r="B2330" s="17">
        <v>31</v>
      </c>
      <c r="C2330" s="16">
        <v>3</v>
      </c>
      <c r="D2330" s="16">
        <v>2010</v>
      </c>
      <c r="E2330" s="25">
        <v>40268</v>
      </c>
      <c r="F2330" s="24" t="s">
        <v>2318</v>
      </c>
      <c r="G2330" s="23">
        <v>22562870.179340262</v>
      </c>
      <c r="H2330" s="23">
        <v>71017067.096580923</v>
      </c>
      <c r="I2330" s="23">
        <v>104555153.60409135</v>
      </c>
      <c r="J2330" s="23">
        <f t="shared" si="36"/>
        <v>81992283.424751088</v>
      </c>
    </row>
    <row r="2331" spans="1:10" x14ac:dyDescent="0.2">
      <c r="A2331" s="19">
        <v>2364</v>
      </c>
      <c r="B2331" s="17">
        <v>2</v>
      </c>
      <c r="C2331" s="16">
        <v>4</v>
      </c>
      <c r="D2331" s="16">
        <v>2010</v>
      </c>
      <c r="E2331" s="25">
        <v>40270</v>
      </c>
      <c r="F2331" s="24" t="s">
        <v>2319</v>
      </c>
      <c r="G2331" s="23">
        <v>22523749.019535892</v>
      </c>
      <c r="H2331" s="23">
        <v>67679194.378158703</v>
      </c>
      <c r="I2331" s="23">
        <v>68507184.284928605</v>
      </c>
      <c r="J2331" s="23">
        <f t="shared" si="36"/>
        <v>45983435.265392713</v>
      </c>
    </row>
    <row r="2332" spans="1:10" x14ac:dyDescent="0.2">
      <c r="A2332" s="19">
        <v>2365</v>
      </c>
      <c r="B2332" s="17">
        <v>23</v>
      </c>
      <c r="C2332" s="16">
        <v>10</v>
      </c>
      <c r="D2332" s="16">
        <v>1998</v>
      </c>
      <c r="E2332" s="25">
        <v>36091</v>
      </c>
      <c r="F2332" s="24" t="s">
        <v>2320</v>
      </c>
      <c r="G2332" s="23">
        <v>29941341.463414636</v>
      </c>
      <c r="H2332" s="23">
        <v>86228439.05605489</v>
      </c>
      <c r="I2332" s="23">
        <v>343405271.02048177</v>
      </c>
      <c r="J2332" s="23">
        <f t="shared" si="36"/>
        <v>313463929.55706716</v>
      </c>
    </row>
    <row r="2333" spans="1:10" x14ac:dyDescent="0.2">
      <c r="A2333" s="19">
        <v>2366</v>
      </c>
      <c r="B2333" s="17">
        <v>18</v>
      </c>
      <c r="C2333" s="16">
        <v>10</v>
      </c>
      <c r="D2333" s="16">
        <v>2013</v>
      </c>
      <c r="E2333" s="25">
        <v>41565</v>
      </c>
      <c r="F2333" s="24" t="s">
        <v>2321</v>
      </c>
      <c r="G2333" s="23">
        <v>21025322.634513114</v>
      </c>
      <c r="H2333" s="23">
        <v>59577346.858293444</v>
      </c>
      <c r="I2333" s="23">
        <v>190305812.07992002</v>
      </c>
      <c r="J2333" s="23">
        <f t="shared" si="36"/>
        <v>169280489.44540691</v>
      </c>
    </row>
    <row r="2334" spans="1:10" x14ac:dyDescent="0.2">
      <c r="A2334" s="19">
        <v>2367</v>
      </c>
      <c r="B2334" s="17">
        <v>13</v>
      </c>
      <c r="C2334" s="16">
        <v>12</v>
      </c>
      <c r="D2334" s="16">
        <v>2002</v>
      </c>
      <c r="E2334" s="25">
        <v>37603</v>
      </c>
      <c r="F2334" s="24" t="s">
        <v>2322</v>
      </c>
      <c r="G2334" s="23">
        <v>27144168.04864566</v>
      </c>
      <c r="H2334" s="23">
        <v>76544059.348137096</v>
      </c>
      <c r="I2334" s="23">
        <v>76544059.348137096</v>
      </c>
      <c r="J2334" s="23">
        <f t="shared" si="36"/>
        <v>49399891.299491435</v>
      </c>
    </row>
    <row r="2335" spans="1:10" x14ac:dyDescent="0.2">
      <c r="A2335" s="19">
        <v>2368</v>
      </c>
      <c r="B2335" s="17">
        <v>3</v>
      </c>
      <c r="C2335" s="16">
        <v>6</v>
      </c>
      <c r="D2335" s="16">
        <v>2016</v>
      </c>
      <c r="E2335" s="25">
        <v>42524</v>
      </c>
      <c r="F2335" s="24" t="s">
        <v>2323</v>
      </c>
      <c r="G2335" s="23">
        <v>20373499.074757904</v>
      </c>
      <c r="H2335" s="23">
        <v>57295449.173609443</v>
      </c>
      <c r="I2335" s="23">
        <v>209281752.27130342</v>
      </c>
      <c r="J2335" s="23">
        <f t="shared" si="36"/>
        <v>188908253.19654551</v>
      </c>
    </row>
    <row r="2336" spans="1:10" x14ac:dyDescent="0.2">
      <c r="A2336" s="19">
        <v>2369</v>
      </c>
      <c r="B2336" s="17">
        <v>15</v>
      </c>
      <c r="C2336" s="16">
        <v>4</v>
      </c>
      <c r="D2336" s="16">
        <v>2016</v>
      </c>
      <c r="E2336" s="25">
        <v>42475</v>
      </c>
      <c r="F2336" s="24" t="s">
        <v>2324</v>
      </c>
      <c r="G2336" s="23">
        <v>20523110.745169505</v>
      </c>
      <c r="H2336" s="23">
        <v>55443236.012007818</v>
      </c>
      <c r="I2336" s="23">
        <v>55827173.132428609</v>
      </c>
      <c r="J2336" s="23">
        <f t="shared" si="36"/>
        <v>35304062.387259103</v>
      </c>
    </row>
    <row r="2337" spans="1:10" x14ac:dyDescent="0.2">
      <c r="A2337" s="19">
        <v>2370</v>
      </c>
      <c r="B2337" s="17">
        <v>7</v>
      </c>
      <c r="C2337" s="16">
        <v>12</v>
      </c>
      <c r="D2337" s="16">
        <v>1990</v>
      </c>
      <c r="E2337" s="25">
        <v>33214</v>
      </c>
      <c r="F2337" s="24" t="s">
        <v>2325</v>
      </c>
      <c r="G2337" s="23">
        <v>36699402.092675634</v>
      </c>
      <c r="H2337" s="23">
        <v>99046157.483206272</v>
      </c>
      <c r="I2337" s="23">
        <v>99046157.483206272</v>
      </c>
      <c r="J2337" s="23">
        <f t="shared" si="36"/>
        <v>62346755.390530638</v>
      </c>
    </row>
    <row r="2338" spans="1:10" x14ac:dyDescent="0.2">
      <c r="A2338" s="19">
        <v>2371</v>
      </c>
      <c r="B2338" s="17">
        <v>9</v>
      </c>
      <c r="C2338" s="16">
        <v>1</v>
      </c>
      <c r="D2338" s="16">
        <v>2015</v>
      </c>
      <c r="E2338" s="25">
        <v>42013</v>
      </c>
      <c r="F2338" s="24" t="s">
        <v>2326</v>
      </c>
      <c r="G2338" s="23">
        <v>21010838.357430458</v>
      </c>
      <c r="H2338" s="23">
        <v>54708974.80713886</v>
      </c>
      <c r="I2338" s="23">
        <v>70151940.999850243</v>
      </c>
      <c r="J2338" s="23">
        <f t="shared" si="36"/>
        <v>49141102.642419785</v>
      </c>
    </row>
    <row r="2339" spans="1:10" x14ac:dyDescent="0.2">
      <c r="A2339" s="19">
        <v>2372</v>
      </c>
      <c r="B2339" s="17">
        <v>12</v>
      </c>
      <c r="C2339" s="16">
        <v>12</v>
      </c>
      <c r="D2339" s="16">
        <v>1980</v>
      </c>
      <c r="E2339" s="25">
        <v>29567</v>
      </c>
      <c r="F2339" s="24" t="s">
        <v>2327</v>
      </c>
      <c r="G2339" s="23">
        <v>56898957.126303591</v>
      </c>
      <c r="H2339" s="23">
        <v>141743942.30826187</v>
      </c>
      <c r="I2339" s="23">
        <v>141743942.30826187</v>
      </c>
      <c r="J2339" s="23">
        <f t="shared" si="36"/>
        <v>84844985.181958288</v>
      </c>
    </row>
    <row r="2340" spans="1:10" x14ac:dyDescent="0.2">
      <c r="A2340" s="19">
        <v>2373</v>
      </c>
      <c r="B2340" s="17">
        <v>17</v>
      </c>
      <c r="C2340" s="16">
        <v>2</v>
      </c>
      <c r="D2340" s="16">
        <v>2006</v>
      </c>
      <c r="E2340" s="25">
        <v>38765</v>
      </c>
      <c r="F2340" s="24" t="s">
        <v>2328</v>
      </c>
      <c r="G2340" s="23">
        <v>24712531.454453953</v>
      </c>
      <c r="H2340" s="23">
        <v>59987725.229461506</v>
      </c>
      <c r="I2340" s="23">
        <v>105208864.0394313</v>
      </c>
      <c r="J2340" s="23">
        <f t="shared" si="36"/>
        <v>80496332.584977359</v>
      </c>
    </row>
    <row r="2341" spans="1:10" x14ac:dyDescent="0.2">
      <c r="A2341" s="19">
        <v>2374</v>
      </c>
      <c r="B2341" s="17">
        <v>15</v>
      </c>
      <c r="C2341" s="16">
        <v>2</v>
      </c>
      <c r="D2341" s="16">
        <v>2002</v>
      </c>
      <c r="E2341" s="25">
        <v>37302</v>
      </c>
      <c r="F2341" s="24" t="s">
        <v>2329</v>
      </c>
      <c r="G2341" s="23">
        <v>27617435.320584923</v>
      </c>
      <c r="H2341" s="23">
        <v>66875975.893712029</v>
      </c>
      <c r="I2341" s="23">
        <v>151706275.71404949</v>
      </c>
      <c r="J2341" s="23">
        <f t="shared" si="36"/>
        <v>124088840.39346457</v>
      </c>
    </row>
    <row r="2342" spans="1:10" x14ac:dyDescent="0.2">
      <c r="A2342" s="19">
        <v>2375</v>
      </c>
      <c r="B2342" s="17">
        <v>14</v>
      </c>
      <c r="C2342" s="16">
        <v>2</v>
      </c>
      <c r="D2342" s="16">
        <v>2003</v>
      </c>
      <c r="E2342" s="25">
        <v>37666</v>
      </c>
      <c r="F2342" s="24" t="s">
        <v>2330</v>
      </c>
      <c r="G2342" s="23">
        <v>26818022.938285094</v>
      </c>
      <c r="H2342" s="23">
        <v>64231286.242807217</v>
      </c>
      <c r="I2342" s="23">
        <v>187890052.21067724</v>
      </c>
      <c r="J2342" s="23">
        <f t="shared" si="36"/>
        <v>161072029.27239215</v>
      </c>
    </row>
    <row r="2343" spans="1:10" x14ac:dyDescent="0.2">
      <c r="A2343" s="19">
        <v>2376</v>
      </c>
      <c r="B2343" s="17">
        <v>16</v>
      </c>
      <c r="C2343" s="16">
        <v>3</v>
      </c>
      <c r="D2343" s="16">
        <v>2007</v>
      </c>
      <c r="E2343" s="25">
        <v>39157</v>
      </c>
      <c r="F2343" s="24" t="s">
        <v>2331</v>
      </c>
      <c r="G2343" s="23">
        <v>23912014.492189024</v>
      </c>
      <c r="H2343" s="23">
        <v>57212608.016849115</v>
      </c>
      <c r="I2343" s="23">
        <v>97395240.71845904</v>
      </c>
      <c r="J2343" s="23">
        <f t="shared" si="36"/>
        <v>73483226.22627002</v>
      </c>
    </row>
    <row r="2344" spans="1:10" x14ac:dyDescent="0.2">
      <c r="A2344" s="19">
        <v>2377</v>
      </c>
      <c r="B2344" s="17">
        <v>4</v>
      </c>
      <c r="C2344" s="16">
        <v>2</v>
      </c>
      <c r="D2344" s="16">
        <v>2005</v>
      </c>
      <c r="E2344" s="25">
        <v>38387</v>
      </c>
      <c r="F2344" s="24" t="s">
        <v>2332</v>
      </c>
      <c r="G2344" s="23">
        <v>25601564.129301354</v>
      </c>
      <c r="H2344" s="23">
        <v>59846705.298529714</v>
      </c>
      <c r="I2344" s="23">
        <v>86012114.435980186</v>
      </c>
      <c r="J2344" s="23">
        <f t="shared" si="36"/>
        <v>60410550.306678832</v>
      </c>
    </row>
    <row r="2345" spans="1:10" x14ac:dyDescent="0.2">
      <c r="A2345" s="19">
        <v>2378</v>
      </c>
      <c r="B2345" s="17">
        <v>11</v>
      </c>
      <c r="C2345" s="16">
        <v>2</v>
      </c>
      <c r="D2345" s="16">
        <v>2000</v>
      </c>
      <c r="E2345" s="25">
        <v>36567</v>
      </c>
      <c r="F2345" s="24" t="s">
        <v>2333</v>
      </c>
      <c r="G2345" s="23">
        <v>28918610.129564192</v>
      </c>
      <c r="H2345" s="23">
        <v>65851175.862773843</v>
      </c>
      <c r="I2345" s="23">
        <v>139022875.20654887</v>
      </c>
      <c r="J2345" s="23">
        <f t="shared" si="36"/>
        <v>110104265.07698467</v>
      </c>
    </row>
    <row r="2346" spans="1:10" x14ac:dyDescent="0.2">
      <c r="A2346" s="19">
        <v>2379</v>
      </c>
      <c r="B2346" s="17">
        <v>6</v>
      </c>
      <c r="C2346" s="16">
        <v>11</v>
      </c>
      <c r="D2346" s="16">
        <v>2015</v>
      </c>
      <c r="E2346" s="25">
        <v>42314</v>
      </c>
      <c r="F2346" s="24" t="s">
        <v>2334</v>
      </c>
      <c r="G2346" s="23">
        <v>20689570.90369771</v>
      </c>
      <c r="H2346" s="23">
        <v>46609233.608656079</v>
      </c>
      <c r="I2346" s="23">
        <v>95397262.136174023</v>
      </c>
      <c r="J2346" s="23">
        <f t="shared" si="36"/>
        <v>74707691.232476309</v>
      </c>
    </row>
    <row r="2347" spans="1:10" x14ac:dyDescent="0.2">
      <c r="A2347" s="19">
        <v>2380</v>
      </c>
      <c r="B2347" s="17">
        <v>26</v>
      </c>
      <c r="C2347" s="16">
        <v>6</v>
      </c>
      <c r="D2347" s="16">
        <v>2015</v>
      </c>
      <c r="E2347" s="25">
        <v>42181</v>
      </c>
      <c r="F2347" s="24" t="s">
        <v>2335</v>
      </c>
      <c r="G2347" s="23">
        <v>20576689.378891878</v>
      </c>
      <c r="H2347" s="23">
        <v>43886225.460090175</v>
      </c>
      <c r="I2347" s="23">
        <v>44917016.772194706</v>
      </c>
      <c r="J2347" s="23">
        <f t="shared" si="36"/>
        <v>24340327.393302828</v>
      </c>
    </row>
    <row r="2348" spans="1:10" x14ac:dyDescent="0.2">
      <c r="A2348" s="19">
        <v>2381</v>
      </c>
      <c r="B2348" s="17">
        <v>21</v>
      </c>
      <c r="C2348" s="16">
        <v>3</v>
      </c>
      <c r="D2348" s="16">
        <v>2008</v>
      </c>
      <c r="E2348" s="25">
        <v>39528</v>
      </c>
      <c r="F2348" s="24" t="s">
        <v>2336</v>
      </c>
      <c r="G2348" s="23">
        <v>22996422.014911395</v>
      </c>
      <c r="H2348" s="23">
        <v>48264186.834382378</v>
      </c>
      <c r="I2348" s="23">
        <v>48264186.834382378</v>
      </c>
      <c r="J2348" s="23">
        <f t="shared" si="36"/>
        <v>25267764.819470983</v>
      </c>
    </row>
    <row r="2349" spans="1:10" x14ac:dyDescent="0.2">
      <c r="A2349" s="19">
        <v>2382</v>
      </c>
      <c r="B2349" s="17">
        <v>24</v>
      </c>
      <c r="C2349" s="16">
        <v>7</v>
      </c>
      <c r="D2349" s="16">
        <v>2009</v>
      </c>
      <c r="E2349" s="25">
        <v>40018</v>
      </c>
      <c r="F2349" s="24" t="s">
        <v>2337</v>
      </c>
      <c r="G2349" s="23">
        <v>22801751.559082612</v>
      </c>
      <c r="H2349" s="23">
        <v>47423369.054562084</v>
      </c>
      <c r="I2349" s="23">
        <v>89804046.385352284</v>
      </c>
      <c r="J2349" s="23">
        <f t="shared" si="36"/>
        <v>67002294.826269671</v>
      </c>
    </row>
    <row r="2350" spans="1:10" x14ac:dyDescent="0.2">
      <c r="A2350" s="19">
        <v>2383</v>
      </c>
      <c r="B2350" s="17">
        <v>26</v>
      </c>
      <c r="C2350" s="16">
        <v>1</v>
      </c>
      <c r="D2350" s="16">
        <v>2007</v>
      </c>
      <c r="E2350" s="25">
        <v>39108</v>
      </c>
      <c r="F2350" s="24" t="s">
        <v>2338</v>
      </c>
      <c r="G2350" s="23">
        <v>24258853.055094458</v>
      </c>
      <c r="H2350" s="23">
        <v>48201573.227773495</v>
      </c>
      <c r="I2350" s="23">
        <v>105354474.01382302</v>
      </c>
      <c r="J2350" s="23">
        <f t="shared" si="36"/>
        <v>81095620.958728552</v>
      </c>
    </row>
    <row r="2351" spans="1:10" x14ac:dyDescent="0.2">
      <c r="A2351" s="19">
        <v>2384</v>
      </c>
      <c r="B2351" s="17">
        <v>19</v>
      </c>
      <c r="C2351" s="16">
        <v>9</v>
      </c>
      <c r="D2351" s="16">
        <v>2008</v>
      </c>
      <c r="E2351" s="25">
        <v>39710</v>
      </c>
      <c r="F2351" s="24" t="s">
        <v>2339</v>
      </c>
      <c r="G2351" s="23">
        <v>22444065.580963787</v>
      </c>
      <c r="H2351" s="23">
        <v>44061635.180128254</v>
      </c>
      <c r="I2351" s="23">
        <v>50298608.708999328</v>
      </c>
      <c r="J2351" s="23">
        <f t="shared" si="36"/>
        <v>27854543.128035542</v>
      </c>
    </row>
    <row r="2352" spans="1:10" x14ac:dyDescent="0.2">
      <c r="A2352" s="19">
        <v>2385</v>
      </c>
      <c r="B2352" s="17">
        <v>13</v>
      </c>
      <c r="C2352" s="16">
        <v>10</v>
      </c>
      <c r="D2352" s="16">
        <v>2006</v>
      </c>
      <c r="E2352" s="25">
        <v>39003</v>
      </c>
      <c r="F2352" s="24" t="s">
        <v>2340</v>
      </c>
      <c r="G2352" s="23">
        <v>24332903.865213081</v>
      </c>
      <c r="H2352" s="23">
        <v>47624163.565118931</v>
      </c>
      <c r="I2352" s="23">
        <v>86070151.672155604</v>
      </c>
      <c r="J2352" s="23">
        <f t="shared" si="36"/>
        <v>61737247.806942523</v>
      </c>
    </row>
    <row r="2353" spans="1:10" x14ac:dyDescent="0.2">
      <c r="A2353" s="19">
        <v>2386</v>
      </c>
      <c r="B2353" s="17">
        <v>27</v>
      </c>
      <c r="C2353" s="16">
        <v>7</v>
      </c>
      <c r="D2353" s="16">
        <v>2016</v>
      </c>
      <c r="E2353" s="25">
        <v>42578</v>
      </c>
      <c r="F2353" s="24" t="s">
        <v>2341</v>
      </c>
      <c r="G2353" s="23">
        <v>20406519.607028279</v>
      </c>
      <c r="H2353" s="23">
        <v>39367876.023962304</v>
      </c>
      <c r="I2353" s="23">
        <v>62934514.56625165</v>
      </c>
      <c r="J2353" s="23">
        <f t="shared" si="36"/>
        <v>42527994.959223375</v>
      </c>
    </row>
    <row r="2354" spans="1:10" x14ac:dyDescent="0.2">
      <c r="A2354" s="19">
        <v>2387</v>
      </c>
      <c r="B2354" s="17">
        <v>14</v>
      </c>
      <c r="C2354" s="16">
        <v>5</v>
      </c>
      <c r="D2354" s="16">
        <v>1982</v>
      </c>
      <c r="E2354" s="25">
        <v>30085</v>
      </c>
      <c r="F2354" s="24" t="s">
        <v>5453</v>
      </c>
      <c r="G2354" s="23">
        <v>51256576.200417541</v>
      </c>
      <c r="H2354" s="23">
        <v>98064299.427087694</v>
      </c>
      <c r="I2354" s="23">
        <v>202755856.31644052</v>
      </c>
      <c r="J2354" s="23">
        <f t="shared" si="36"/>
        <v>151499280.11602297</v>
      </c>
    </row>
    <row r="2355" spans="1:10" x14ac:dyDescent="0.2">
      <c r="A2355" s="19">
        <v>2388</v>
      </c>
      <c r="B2355" s="17">
        <v>14</v>
      </c>
      <c r="C2355" s="16">
        <v>8</v>
      </c>
      <c r="D2355" s="16">
        <v>1998</v>
      </c>
      <c r="E2355" s="25">
        <v>36021</v>
      </c>
      <c r="F2355" s="24" t="s">
        <v>2342</v>
      </c>
      <c r="G2355" s="23">
        <v>30051285.189718481</v>
      </c>
      <c r="H2355" s="23">
        <v>56606019.204014689</v>
      </c>
      <c r="I2355" s="23">
        <v>56606019.204014689</v>
      </c>
      <c r="J2355" s="23">
        <f t="shared" si="36"/>
        <v>26554734.014296208</v>
      </c>
    </row>
    <row r="2356" spans="1:10" x14ac:dyDescent="0.2">
      <c r="A2356" s="19">
        <v>2389</v>
      </c>
      <c r="B2356" s="17">
        <v>19</v>
      </c>
      <c r="C2356" s="16">
        <v>7</v>
      </c>
      <c r="D2356" s="16">
        <v>1991</v>
      </c>
      <c r="E2356" s="25">
        <v>33438</v>
      </c>
      <c r="F2356" s="24" t="s">
        <v>2343</v>
      </c>
      <c r="G2356" s="23">
        <v>36052716.593245231</v>
      </c>
      <c r="H2356" s="23">
        <v>67666757.917217329</v>
      </c>
      <c r="I2356" s="23">
        <v>67666757.917217329</v>
      </c>
      <c r="J2356" s="23">
        <f t="shared" si="36"/>
        <v>31614041.323972099</v>
      </c>
    </row>
    <row r="2357" spans="1:10" x14ac:dyDescent="0.2">
      <c r="A2357" s="19">
        <v>2390</v>
      </c>
      <c r="B2357" s="17">
        <v>13</v>
      </c>
      <c r="C2357" s="16">
        <v>10</v>
      </c>
      <c r="D2357" s="16">
        <v>2006</v>
      </c>
      <c r="E2357" s="25">
        <v>39003</v>
      </c>
      <c r="F2357" s="24" t="s">
        <v>2344</v>
      </c>
      <c r="G2357" s="23">
        <v>24332903.865213081</v>
      </c>
      <c r="H2357" s="23">
        <v>45553848.322200201</v>
      </c>
      <c r="I2357" s="23">
        <v>50298764.575916752</v>
      </c>
      <c r="J2357" s="23">
        <f t="shared" si="36"/>
        <v>25965860.710703671</v>
      </c>
    </row>
    <row r="2358" spans="1:10" x14ac:dyDescent="0.2">
      <c r="A2358" s="19">
        <v>2391</v>
      </c>
      <c r="B2358" s="17">
        <v>19</v>
      </c>
      <c r="C2358" s="16">
        <v>2</v>
      </c>
      <c r="D2358" s="16">
        <v>2016</v>
      </c>
      <c r="E2358" s="25">
        <v>42419</v>
      </c>
      <c r="F2358" s="24" t="s">
        <v>2345</v>
      </c>
      <c r="G2358" s="23">
        <v>20709203.706281025</v>
      </c>
      <c r="H2358" s="23">
        <v>38187805.804568328</v>
      </c>
      <c r="I2358" s="23">
        <v>47801357.795964763</v>
      </c>
      <c r="J2358" s="23">
        <f t="shared" si="36"/>
        <v>27092154.089683738</v>
      </c>
    </row>
    <row r="2359" spans="1:10" x14ac:dyDescent="0.2">
      <c r="A2359" s="19">
        <v>2392</v>
      </c>
      <c r="B2359" s="17">
        <v>18</v>
      </c>
      <c r="C2359" s="16">
        <v>8</v>
      </c>
      <c r="D2359" s="16">
        <v>2010</v>
      </c>
      <c r="E2359" s="25">
        <v>40408</v>
      </c>
      <c r="F2359" s="24" t="s">
        <v>2346</v>
      </c>
      <c r="G2359" s="23">
        <v>22492487.815603357</v>
      </c>
      <c r="H2359" s="23">
        <v>41230421.601084687</v>
      </c>
      <c r="I2359" s="23">
        <v>91572527.523782477</v>
      </c>
      <c r="J2359" s="23">
        <f t="shared" si="36"/>
        <v>69080039.708179116</v>
      </c>
    </row>
    <row r="2360" spans="1:10" x14ac:dyDescent="0.2">
      <c r="A2360" s="19">
        <v>2393</v>
      </c>
      <c r="B2360" s="17">
        <v>21</v>
      </c>
      <c r="C2360" s="16">
        <v>12</v>
      </c>
      <c r="D2360" s="16">
        <v>1979</v>
      </c>
      <c r="E2360" s="25">
        <v>29210</v>
      </c>
      <c r="F2360" s="24" t="s">
        <v>2347</v>
      </c>
      <c r="G2360" s="23">
        <v>64020599.739243805</v>
      </c>
      <c r="H2360" s="23">
        <v>114730999.89073011</v>
      </c>
      <c r="I2360" s="23">
        <v>114730999.89073011</v>
      </c>
      <c r="J2360" s="23">
        <f t="shared" si="36"/>
        <v>50710400.151486307</v>
      </c>
    </row>
    <row r="2361" spans="1:10" x14ac:dyDescent="0.2">
      <c r="A2361" s="19">
        <v>2394</v>
      </c>
      <c r="B2361" s="17">
        <v>1</v>
      </c>
      <c r="C2361" s="16">
        <v>9</v>
      </c>
      <c r="D2361" s="16">
        <v>2010</v>
      </c>
      <c r="E2361" s="25">
        <v>40422</v>
      </c>
      <c r="F2361" s="24" t="s">
        <v>2348</v>
      </c>
      <c r="G2361" s="23">
        <v>22479410.727937777</v>
      </c>
      <c r="H2361" s="23">
        <v>40020517.531869307</v>
      </c>
      <c r="I2361" s="23">
        <v>76374610.578866407</v>
      </c>
      <c r="J2361" s="23">
        <f t="shared" si="36"/>
        <v>53895199.850928634</v>
      </c>
    </row>
    <row r="2362" spans="1:10" x14ac:dyDescent="0.2">
      <c r="A2362" s="19">
        <v>2395</v>
      </c>
      <c r="B2362" s="17">
        <v>21</v>
      </c>
      <c r="C2362" s="16">
        <v>3</v>
      </c>
      <c r="D2362" s="16">
        <v>1997</v>
      </c>
      <c r="E2362" s="25">
        <v>35510</v>
      </c>
      <c r="F2362" s="24" t="s">
        <v>2349</v>
      </c>
      <c r="G2362" s="23">
        <v>30689875</v>
      </c>
      <c r="H2362" s="23">
        <v>54397976.835293747</v>
      </c>
      <c r="I2362" s="23">
        <v>54397976.835293747</v>
      </c>
      <c r="J2362" s="23">
        <f t="shared" si="36"/>
        <v>23708101.835293747</v>
      </c>
    </row>
    <row r="2363" spans="1:10" x14ac:dyDescent="0.2">
      <c r="A2363" s="19">
        <v>2396</v>
      </c>
      <c r="B2363" s="17">
        <v>4</v>
      </c>
      <c r="C2363" s="16">
        <v>11</v>
      </c>
      <c r="D2363" s="16">
        <v>2011</v>
      </c>
      <c r="E2363" s="25">
        <v>40851</v>
      </c>
      <c r="F2363" s="24" t="s">
        <v>2350</v>
      </c>
      <c r="G2363" s="23">
        <v>21705255.713212218</v>
      </c>
      <c r="H2363" s="23">
        <v>38050432.171193033</v>
      </c>
      <c r="I2363" s="23">
        <v>39357863.442757376</v>
      </c>
      <c r="J2363" s="23">
        <f t="shared" si="36"/>
        <v>17652607.729545157</v>
      </c>
    </row>
    <row r="2364" spans="1:10" x14ac:dyDescent="0.2">
      <c r="A2364" s="19">
        <v>2397</v>
      </c>
      <c r="B2364" s="17">
        <v>19</v>
      </c>
      <c r="C2364" s="16">
        <v>3</v>
      </c>
      <c r="D2364" s="16">
        <v>2004</v>
      </c>
      <c r="E2364" s="25">
        <v>38065</v>
      </c>
      <c r="F2364" s="24" t="s">
        <v>2351</v>
      </c>
      <c r="G2364" s="23">
        <v>26202668.089647815</v>
      </c>
      <c r="H2364" s="23">
        <v>45024723.227545358</v>
      </c>
      <c r="I2364" s="23">
        <v>95170785.446013883</v>
      </c>
      <c r="J2364" s="23">
        <f t="shared" si="36"/>
        <v>68968117.356366068</v>
      </c>
    </row>
    <row r="2365" spans="1:10" x14ac:dyDescent="0.2">
      <c r="A2365" s="19">
        <v>2398</v>
      </c>
      <c r="B2365" s="17">
        <v>4</v>
      </c>
      <c r="C2365" s="16">
        <v>1</v>
      </c>
      <c r="D2365" s="16">
        <v>2013</v>
      </c>
      <c r="E2365" s="25">
        <v>41278</v>
      </c>
      <c r="F2365" s="24" t="s">
        <v>2352</v>
      </c>
      <c r="G2365" s="23">
        <v>21323519.194024663</v>
      </c>
      <c r="H2365" s="23">
        <v>36614556.168381967</v>
      </c>
      <c r="I2365" s="23">
        <v>50820357.15540646</v>
      </c>
      <c r="J2365" s="23">
        <f t="shared" si="36"/>
        <v>29496837.961381797</v>
      </c>
    </row>
    <row r="2366" spans="1:10" x14ac:dyDescent="0.2">
      <c r="A2366" s="19">
        <v>2399</v>
      </c>
      <c r="B2366" s="17">
        <v>27</v>
      </c>
      <c r="C2366" s="16">
        <v>10</v>
      </c>
      <c r="D2366" s="16">
        <v>2006</v>
      </c>
      <c r="E2366" s="25">
        <v>39017</v>
      </c>
      <c r="F2366" s="24" t="s">
        <v>2353</v>
      </c>
      <c r="G2366" s="23">
        <v>24332903.865213081</v>
      </c>
      <c r="H2366" s="23">
        <v>41734381.751253717</v>
      </c>
      <c r="I2366" s="23">
        <v>160744637.50757185</v>
      </c>
      <c r="J2366" s="23">
        <f t="shared" si="36"/>
        <v>136411733.64235878</v>
      </c>
    </row>
    <row r="2367" spans="1:10" x14ac:dyDescent="0.2">
      <c r="A2367" s="19">
        <v>2400</v>
      </c>
      <c r="B2367" s="17">
        <v>19</v>
      </c>
      <c r="C2367" s="16">
        <v>9</v>
      </c>
      <c r="D2367" s="16">
        <v>2014</v>
      </c>
      <c r="E2367" s="25">
        <v>41901</v>
      </c>
      <c r="F2367" s="24" t="s">
        <v>2354</v>
      </c>
      <c r="G2367" s="23">
        <v>20629161.747839566</v>
      </c>
      <c r="H2367" s="23">
        <v>35375216.631783254</v>
      </c>
      <c r="I2367" s="23">
        <v>42595423.243527099</v>
      </c>
      <c r="J2367" s="23">
        <f t="shared" si="36"/>
        <v>21966261.495687533</v>
      </c>
    </row>
    <row r="2368" spans="1:10" x14ac:dyDescent="0.2">
      <c r="A2368" s="19">
        <v>2401</v>
      </c>
      <c r="B2368" s="17">
        <v>12</v>
      </c>
      <c r="C2368" s="16">
        <v>12</v>
      </c>
      <c r="D2368" s="16">
        <v>2008</v>
      </c>
      <c r="E2368" s="25">
        <v>39794</v>
      </c>
      <c r="F2368" s="24" t="s">
        <v>2355</v>
      </c>
      <c r="G2368" s="23">
        <v>23357402.439256426</v>
      </c>
      <c r="H2368" s="23">
        <v>39061132.998125844</v>
      </c>
      <c r="I2368" s="23">
        <v>62120297.61220675</v>
      </c>
      <c r="J2368" s="23">
        <f t="shared" si="36"/>
        <v>38762895.172950327</v>
      </c>
    </row>
    <row r="2369" spans="1:10" x14ac:dyDescent="0.2">
      <c r="A2369" s="19">
        <v>2402</v>
      </c>
      <c r="B2369" s="17">
        <v>15</v>
      </c>
      <c r="C2369" s="16">
        <v>10</v>
      </c>
      <c r="D2369" s="16">
        <v>2004</v>
      </c>
      <c r="E2369" s="25">
        <v>38275</v>
      </c>
      <c r="F2369" s="24" t="s">
        <v>2356</v>
      </c>
      <c r="G2369" s="23">
        <v>25722262.96490309</v>
      </c>
      <c r="H2369" s="23">
        <v>42152144.938952327</v>
      </c>
      <c r="I2369" s="23">
        <v>65525935.714557357</v>
      </c>
      <c r="J2369" s="23">
        <f t="shared" si="36"/>
        <v>39803672.749654263</v>
      </c>
    </row>
    <row r="2370" spans="1:10" x14ac:dyDescent="0.2">
      <c r="A2370" s="19">
        <v>2403</v>
      </c>
      <c r="B2370" s="17">
        <v>27</v>
      </c>
      <c r="C2370" s="16">
        <v>10</v>
      </c>
      <c r="D2370" s="16">
        <v>1995</v>
      </c>
      <c r="E2370" s="25">
        <v>34999</v>
      </c>
      <c r="F2370" s="24" t="s">
        <v>2357</v>
      </c>
      <c r="G2370" s="23">
        <v>31947820.429407939</v>
      </c>
      <c r="H2370" s="23">
        <v>51199444.436714381</v>
      </c>
      <c r="I2370" s="23">
        <v>51199444.436714381</v>
      </c>
      <c r="J2370" s="23">
        <f t="shared" si="36"/>
        <v>19251624.007306442</v>
      </c>
    </row>
    <row r="2371" spans="1:10" x14ac:dyDescent="0.2">
      <c r="A2371" s="19">
        <v>2404</v>
      </c>
      <c r="B2371" s="17">
        <v>12</v>
      </c>
      <c r="C2371" s="16">
        <v>4</v>
      </c>
      <c r="D2371" s="16">
        <v>2013</v>
      </c>
      <c r="E2371" s="25">
        <v>41376</v>
      </c>
      <c r="F2371" s="24" t="s">
        <v>2358</v>
      </c>
      <c r="G2371" s="23">
        <v>21117098.36537924</v>
      </c>
      <c r="H2371" s="23">
        <v>33804026.166201495</v>
      </c>
      <c r="I2371" s="23">
        <v>83004958.483552739</v>
      </c>
      <c r="J2371" s="23">
        <f t="shared" ref="J2371:J2434" si="37">I2371-G2371</f>
        <v>61887860.118173495</v>
      </c>
    </row>
    <row r="2372" spans="1:10" x14ac:dyDescent="0.2">
      <c r="A2372" s="19">
        <v>2405</v>
      </c>
      <c r="B2372" s="17">
        <v>12</v>
      </c>
      <c r="C2372" s="16">
        <v>3</v>
      </c>
      <c r="D2372" s="16">
        <v>2010</v>
      </c>
      <c r="E2372" s="25">
        <v>40249</v>
      </c>
      <c r="F2372" s="24" t="s">
        <v>2359</v>
      </c>
      <c r="G2372" s="23">
        <v>22562870.179340262</v>
      </c>
      <c r="H2372" s="23">
        <v>36112843.9254518</v>
      </c>
      <c r="I2372" s="23">
        <v>54919128.212722458</v>
      </c>
      <c r="J2372" s="23">
        <f t="shared" si="37"/>
        <v>32356258.033382196</v>
      </c>
    </row>
    <row r="2373" spans="1:10" x14ac:dyDescent="0.2">
      <c r="A2373" s="19">
        <v>2406</v>
      </c>
      <c r="B2373" s="17">
        <v>26</v>
      </c>
      <c r="C2373" s="16">
        <v>11</v>
      </c>
      <c r="D2373" s="16">
        <v>2008</v>
      </c>
      <c r="E2373" s="25">
        <v>39778</v>
      </c>
      <c r="F2373" s="24" t="s">
        <v>2360</v>
      </c>
      <c r="G2373" s="23">
        <v>23115829.116158642</v>
      </c>
      <c r="H2373" s="23">
        <v>36801901.32602565</v>
      </c>
      <c r="I2373" s="23">
        <v>66219188.676233955</v>
      </c>
      <c r="J2373" s="23">
        <f t="shared" si="37"/>
        <v>43103359.560075313</v>
      </c>
    </row>
    <row r="2374" spans="1:10" x14ac:dyDescent="0.2">
      <c r="A2374" s="19">
        <v>2407</v>
      </c>
      <c r="B2374" s="17">
        <v>15</v>
      </c>
      <c r="C2374" s="16">
        <v>10</v>
      </c>
      <c r="D2374" s="16">
        <v>1969</v>
      </c>
      <c r="E2374" s="25">
        <v>25491</v>
      </c>
      <c r="F2374" s="24" t="s">
        <v>2361</v>
      </c>
      <c r="G2374" s="23">
        <v>131645576.40750672</v>
      </c>
      <c r="H2374" s="23">
        <v>208518549.48477215</v>
      </c>
      <c r="I2374" s="23">
        <v>208518549.48477215</v>
      </c>
      <c r="J2374" s="23">
        <f t="shared" si="37"/>
        <v>76872973.077265427</v>
      </c>
    </row>
    <row r="2375" spans="1:10" x14ac:dyDescent="0.2">
      <c r="A2375" s="19">
        <v>2408</v>
      </c>
      <c r="B2375" s="17">
        <v>31</v>
      </c>
      <c r="C2375" s="16">
        <v>8</v>
      </c>
      <c r="D2375" s="16">
        <v>2011</v>
      </c>
      <c r="E2375" s="25">
        <v>40786</v>
      </c>
      <c r="F2375" s="24" t="s">
        <v>2362</v>
      </c>
      <c r="G2375" s="23">
        <v>21675075.592045736</v>
      </c>
      <c r="H2375" s="23">
        <v>33788785.483731717</v>
      </c>
      <c r="I2375" s="23">
        <v>50507319.667289071</v>
      </c>
      <c r="J2375" s="23">
        <f t="shared" si="37"/>
        <v>28832244.075243335</v>
      </c>
    </row>
    <row r="2376" spans="1:10" x14ac:dyDescent="0.2">
      <c r="A2376" s="19">
        <v>2409</v>
      </c>
      <c r="B2376" s="17">
        <v>25</v>
      </c>
      <c r="C2376" s="16">
        <v>10</v>
      </c>
      <c r="D2376" s="16">
        <v>2002</v>
      </c>
      <c r="E2376" s="25">
        <v>37554</v>
      </c>
      <c r="F2376" s="24" t="s">
        <v>2363</v>
      </c>
      <c r="G2376" s="23">
        <v>27084280.198565912</v>
      </c>
      <c r="H2376" s="23">
        <v>40780111.400049642</v>
      </c>
      <c r="I2376" s="23">
        <v>92560370.489773855</v>
      </c>
      <c r="J2376" s="23">
        <f t="shared" si="37"/>
        <v>65476090.291207939</v>
      </c>
    </row>
    <row r="2377" spans="1:10" x14ac:dyDescent="0.2">
      <c r="A2377" s="19">
        <v>2410</v>
      </c>
      <c r="B2377" s="17">
        <v>8</v>
      </c>
      <c r="C2377" s="16">
        <v>1</v>
      </c>
      <c r="D2377" s="16">
        <v>2010</v>
      </c>
      <c r="E2377" s="25">
        <v>40186</v>
      </c>
      <c r="F2377" s="24" t="s">
        <v>2364</v>
      </c>
      <c r="G2377" s="23">
        <v>22661165.644454908</v>
      </c>
      <c r="H2377" s="23">
        <v>34106841.127815701</v>
      </c>
      <c r="I2377" s="23">
        <v>58290753.257265091</v>
      </c>
      <c r="J2377" s="23">
        <f t="shared" si="37"/>
        <v>35629587.61281018</v>
      </c>
    </row>
    <row r="2378" spans="1:10" x14ac:dyDescent="0.2">
      <c r="A2378" s="19">
        <v>2411</v>
      </c>
      <c r="B2378" s="17">
        <v>7</v>
      </c>
      <c r="C2378" s="16">
        <v>3</v>
      </c>
      <c r="D2378" s="16">
        <v>2008</v>
      </c>
      <c r="E2378" s="25">
        <v>39514</v>
      </c>
      <c r="F2378" s="24" t="s">
        <v>2365</v>
      </c>
      <c r="G2378" s="23">
        <v>22996422.014911395</v>
      </c>
      <c r="H2378" s="23">
        <v>34564381.170338318</v>
      </c>
      <c r="I2378" s="23">
        <v>76052622.815719724</v>
      </c>
      <c r="J2378" s="23">
        <f t="shared" si="37"/>
        <v>53056200.800808325</v>
      </c>
    </row>
    <row r="2379" spans="1:10" x14ac:dyDescent="0.2">
      <c r="A2379" s="19">
        <v>2412</v>
      </c>
      <c r="B2379" s="17">
        <v>20</v>
      </c>
      <c r="C2379" s="16">
        <v>3</v>
      </c>
      <c r="D2379" s="16">
        <v>1998</v>
      </c>
      <c r="E2379" s="25">
        <v>35874</v>
      </c>
      <c r="F2379" s="24" t="s">
        <v>2366</v>
      </c>
      <c r="G2379" s="23">
        <v>30273612.823674481</v>
      </c>
      <c r="H2379" s="23">
        <v>45100567.294580773</v>
      </c>
      <c r="I2379" s="23">
        <v>84125373.377194837</v>
      </c>
      <c r="J2379" s="23">
        <f t="shared" si="37"/>
        <v>53851760.553520352</v>
      </c>
    </row>
    <row r="2380" spans="1:10" x14ac:dyDescent="0.2">
      <c r="A2380" s="19">
        <v>2413</v>
      </c>
      <c r="B2380" s="17">
        <v>16</v>
      </c>
      <c r="C2380" s="16">
        <v>10</v>
      </c>
      <c r="D2380" s="16">
        <v>2009</v>
      </c>
      <c r="E2380" s="25">
        <v>40102</v>
      </c>
      <c r="F2380" s="24" t="s">
        <v>2367</v>
      </c>
      <c r="G2380" s="23">
        <v>22714627.365538426</v>
      </c>
      <c r="H2380" s="23">
        <v>33007262.170161489</v>
      </c>
      <c r="I2380" s="23">
        <v>33194657.845927179</v>
      </c>
      <c r="J2380" s="23">
        <f t="shared" si="37"/>
        <v>10480030.480388753</v>
      </c>
    </row>
    <row r="2381" spans="1:10" x14ac:dyDescent="0.2">
      <c r="A2381" s="19">
        <v>2414</v>
      </c>
      <c r="B2381" s="17">
        <v>31</v>
      </c>
      <c r="C2381" s="16">
        <v>3</v>
      </c>
      <c r="D2381" s="16">
        <v>2000</v>
      </c>
      <c r="E2381" s="25">
        <v>36616</v>
      </c>
      <c r="F2381" s="24" t="s">
        <v>2368</v>
      </c>
      <c r="G2381" s="23">
        <v>28682126.168224301</v>
      </c>
      <c r="H2381" s="23">
        <v>39118196.65037968</v>
      </c>
      <c r="I2381" s="23">
        <v>68667394.96551986</v>
      </c>
      <c r="J2381" s="23">
        <f t="shared" si="37"/>
        <v>39985268.797295555</v>
      </c>
    </row>
    <row r="2382" spans="1:10" x14ac:dyDescent="0.2">
      <c r="A2382" s="19">
        <v>2415</v>
      </c>
      <c r="B2382" s="17">
        <v>28</v>
      </c>
      <c r="C2382" s="16">
        <v>4</v>
      </c>
      <c r="D2382" s="16">
        <v>2006</v>
      </c>
      <c r="E2382" s="25">
        <v>38835</v>
      </c>
      <c r="F2382" s="24" t="s">
        <v>2369</v>
      </c>
      <c r="G2382" s="23">
        <v>24369131.513647646</v>
      </c>
      <c r="H2382" s="23">
        <v>32789563.235652607</v>
      </c>
      <c r="I2382" s="23">
        <v>37040731.422163777</v>
      </c>
      <c r="J2382" s="23">
        <f t="shared" si="37"/>
        <v>12671599.908516131</v>
      </c>
    </row>
    <row r="2383" spans="1:10" x14ac:dyDescent="0.2">
      <c r="A2383" s="19">
        <v>2416</v>
      </c>
      <c r="B2383" s="17">
        <v>4</v>
      </c>
      <c r="C2383" s="16">
        <v>1</v>
      </c>
      <c r="D2383" s="16">
        <v>2008</v>
      </c>
      <c r="E2383" s="25">
        <v>39451</v>
      </c>
      <c r="F2383" s="24" t="s">
        <v>2370</v>
      </c>
      <c r="G2383" s="23">
        <v>23263122.986545388</v>
      </c>
      <c r="H2383" s="23">
        <v>31277316.544812392</v>
      </c>
      <c r="I2383" s="23">
        <v>51776111.705770321</v>
      </c>
      <c r="J2383" s="23">
        <f t="shared" si="37"/>
        <v>28512988.719224934</v>
      </c>
    </row>
    <row r="2384" spans="1:10" x14ac:dyDescent="0.2">
      <c r="A2384" s="19">
        <v>2417</v>
      </c>
      <c r="B2384" s="17">
        <v>12</v>
      </c>
      <c r="C2384" s="16">
        <v>1</v>
      </c>
      <c r="D2384" s="16">
        <v>1996</v>
      </c>
      <c r="E2384" s="25">
        <v>35076</v>
      </c>
      <c r="F2384" s="24" t="s">
        <v>2371</v>
      </c>
      <c r="G2384" s="23">
        <v>31802979.274611399</v>
      </c>
      <c r="H2384" s="23">
        <v>42604384.140544042</v>
      </c>
      <c r="I2384" s="23">
        <v>42604384.140544042</v>
      </c>
      <c r="J2384" s="23">
        <f t="shared" si="37"/>
        <v>10801404.865932643</v>
      </c>
    </row>
    <row r="2385" spans="1:10" x14ac:dyDescent="0.2">
      <c r="A2385" s="19">
        <v>2418</v>
      </c>
      <c r="B2385" s="17">
        <v>11</v>
      </c>
      <c r="C2385" s="16">
        <v>4</v>
      </c>
      <c r="D2385" s="16">
        <v>2008</v>
      </c>
      <c r="E2385" s="25">
        <v>39549</v>
      </c>
      <c r="F2385" s="24" t="s">
        <v>2372</v>
      </c>
      <c r="G2385" s="23">
        <v>22857794.556448799</v>
      </c>
      <c r="H2385" s="23">
        <v>30190173.895863108</v>
      </c>
      <c r="I2385" s="23">
        <v>74807610.556444138</v>
      </c>
      <c r="J2385" s="23">
        <f t="shared" si="37"/>
        <v>51949815.999995336</v>
      </c>
    </row>
    <row r="2386" spans="1:10" x14ac:dyDescent="0.2">
      <c r="A2386" s="19">
        <v>2419</v>
      </c>
      <c r="B2386" s="17">
        <v>23</v>
      </c>
      <c r="C2386" s="16">
        <v>8</v>
      </c>
      <c r="D2386" s="16">
        <v>2013</v>
      </c>
      <c r="E2386" s="25">
        <v>41509</v>
      </c>
      <c r="F2386" s="24" t="s">
        <v>2373</v>
      </c>
      <c r="G2386" s="23">
        <v>20995566.045399934</v>
      </c>
      <c r="H2386" s="23">
        <v>27299328.333564226</v>
      </c>
      <c r="I2386" s="23">
        <v>49873397.722285651</v>
      </c>
      <c r="J2386" s="23">
        <f t="shared" si="37"/>
        <v>28877831.676885717</v>
      </c>
    </row>
    <row r="2387" spans="1:10" x14ac:dyDescent="0.2">
      <c r="A2387" s="19">
        <v>2420</v>
      </c>
      <c r="B2387" s="17">
        <v>19</v>
      </c>
      <c r="C2387" s="16">
        <v>1</v>
      </c>
      <c r="D2387" s="16">
        <v>1996</v>
      </c>
      <c r="E2387" s="25">
        <v>35083</v>
      </c>
      <c r="F2387" s="24" t="s">
        <v>2374</v>
      </c>
      <c r="G2387" s="23">
        <v>31802979.274611399</v>
      </c>
      <c r="H2387" s="23">
        <v>40912880.672014251</v>
      </c>
      <c r="I2387" s="23">
        <v>40919281.021593265</v>
      </c>
      <c r="J2387" s="23">
        <f t="shared" si="37"/>
        <v>9116301.7469818667</v>
      </c>
    </row>
    <row r="2388" spans="1:10" x14ac:dyDescent="0.2">
      <c r="A2388" s="19">
        <v>2421</v>
      </c>
      <c r="B2388" s="17">
        <v>24</v>
      </c>
      <c r="C2388" s="16">
        <v>9</v>
      </c>
      <c r="D2388" s="16">
        <v>2010</v>
      </c>
      <c r="E2388" s="25">
        <v>40445</v>
      </c>
      <c r="F2388" s="24" t="s">
        <v>2375</v>
      </c>
      <c r="G2388" s="23">
        <v>22479410.727937777</v>
      </c>
      <c r="H2388" s="23">
        <v>28888350.296911266</v>
      </c>
      <c r="I2388" s="23">
        <v>36910006.626357928</v>
      </c>
      <c r="J2388" s="23">
        <f t="shared" si="37"/>
        <v>14430595.898420151</v>
      </c>
    </row>
    <row r="2389" spans="1:10" x14ac:dyDescent="0.2">
      <c r="A2389" s="19">
        <v>2422</v>
      </c>
      <c r="B2389" s="17">
        <v>15</v>
      </c>
      <c r="C2389" s="16">
        <v>6</v>
      </c>
      <c r="D2389" s="16">
        <v>2007</v>
      </c>
      <c r="E2389" s="25">
        <v>39248</v>
      </c>
      <c r="F2389" s="24" t="s">
        <v>2376</v>
      </c>
      <c r="G2389" s="23">
        <v>23567712.332974967</v>
      </c>
      <c r="H2389" s="23">
        <v>30148624.81048898</v>
      </c>
      <c r="I2389" s="23">
        <v>36180969.323812589</v>
      </c>
      <c r="J2389" s="23">
        <f t="shared" si="37"/>
        <v>12613256.990837622</v>
      </c>
    </row>
    <row r="2390" spans="1:10" x14ac:dyDescent="0.2">
      <c r="A2390" s="19">
        <v>2423</v>
      </c>
      <c r="B2390" s="17">
        <v>17</v>
      </c>
      <c r="C2390" s="16">
        <v>9</v>
      </c>
      <c r="D2390" s="16">
        <v>2010</v>
      </c>
      <c r="E2390" s="25">
        <v>40438</v>
      </c>
      <c r="F2390" s="24" t="s">
        <v>2377</v>
      </c>
      <c r="G2390" s="23">
        <v>22479410.727937777</v>
      </c>
      <c r="H2390" s="23">
        <v>28219828.357449904</v>
      </c>
      <c r="I2390" s="23">
        <v>55027746.28251823</v>
      </c>
      <c r="J2390" s="23">
        <f t="shared" si="37"/>
        <v>32548335.554580454</v>
      </c>
    </row>
    <row r="2391" spans="1:10" x14ac:dyDescent="0.2">
      <c r="A2391" s="19">
        <v>2425</v>
      </c>
      <c r="B2391" s="17">
        <v>14</v>
      </c>
      <c r="C2391" s="16">
        <v>2</v>
      </c>
      <c r="D2391" s="16">
        <v>2014</v>
      </c>
      <c r="E2391" s="25">
        <v>41684</v>
      </c>
      <c r="F2391" s="24" t="s">
        <v>2378</v>
      </c>
      <c r="G2391" s="23">
        <v>20914724.786077235</v>
      </c>
      <c r="H2391" s="23">
        <v>24510227.410863739</v>
      </c>
      <c r="I2391" s="23">
        <v>36306051.668520875</v>
      </c>
      <c r="J2391" s="23">
        <f t="shared" si="37"/>
        <v>15391326.88244364</v>
      </c>
    </row>
    <row r="2392" spans="1:10" x14ac:dyDescent="0.2">
      <c r="A2392" s="19">
        <v>2426</v>
      </c>
      <c r="B2392" s="17">
        <v>8</v>
      </c>
      <c r="C2392" s="16">
        <v>9</v>
      </c>
      <c r="D2392" s="16">
        <v>2006</v>
      </c>
      <c r="E2392" s="25">
        <v>38968</v>
      </c>
      <c r="F2392" s="24" t="s">
        <v>2379</v>
      </c>
      <c r="G2392" s="23">
        <v>24200985.707244948</v>
      </c>
      <c r="H2392" s="23">
        <v>28272540.18184327</v>
      </c>
      <c r="I2392" s="23">
        <v>46181269.60520453</v>
      </c>
      <c r="J2392" s="23">
        <f t="shared" si="37"/>
        <v>21980283.897959583</v>
      </c>
    </row>
    <row r="2393" spans="1:10" x14ac:dyDescent="0.2">
      <c r="A2393" s="19">
        <v>2427</v>
      </c>
      <c r="B2393" s="17">
        <v>1</v>
      </c>
      <c r="C2393" s="16">
        <v>7</v>
      </c>
      <c r="D2393" s="16">
        <v>2011</v>
      </c>
      <c r="E2393" s="25">
        <v>40725</v>
      </c>
      <c r="F2393" s="24" t="s">
        <v>2380</v>
      </c>
      <c r="G2393" s="23">
        <v>21734846.539956268</v>
      </c>
      <c r="H2393" s="23">
        <v>25198043.29862076</v>
      </c>
      <c r="I2393" s="23">
        <v>43129291.694084682</v>
      </c>
      <c r="J2393" s="23">
        <f t="shared" si="37"/>
        <v>21394445.154128414</v>
      </c>
    </row>
    <row r="2394" spans="1:10" x14ac:dyDescent="0.2">
      <c r="A2394" s="19">
        <v>2428</v>
      </c>
      <c r="B2394" s="17">
        <v>24</v>
      </c>
      <c r="C2394" s="16">
        <v>3</v>
      </c>
      <c r="D2394" s="16">
        <v>2006</v>
      </c>
      <c r="E2394" s="25">
        <v>38800</v>
      </c>
      <c r="F2394" s="24" t="s">
        <v>2381</v>
      </c>
      <c r="G2394" s="23">
        <v>24576476.476476476</v>
      </c>
      <c r="H2394" s="23">
        <v>28369216.632232234</v>
      </c>
      <c r="I2394" s="23">
        <v>28493359.787857857</v>
      </c>
      <c r="J2394" s="23">
        <f t="shared" si="37"/>
        <v>3916883.311381381</v>
      </c>
    </row>
    <row r="2395" spans="1:10" x14ac:dyDescent="0.2">
      <c r="A2395" s="19">
        <v>2429</v>
      </c>
      <c r="B2395" s="17">
        <v>7</v>
      </c>
      <c r="C2395" s="16">
        <v>10</v>
      </c>
      <c r="D2395" s="16">
        <v>2005</v>
      </c>
      <c r="E2395" s="25">
        <v>38632</v>
      </c>
      <c r="F2395" s="24" t="s">
        <v>2382</v>
      </c>
      <c r="G2395" s="23">
        <v>24650502.008032128</v>
      </c>
      <c r="H2395" s="23">
        <v>28337451.710346386</v>
      </c>
      <c r="I2395" s="23">
        <v>37581389.963358432</v>
      </c>
      <c r="J2395" s="23">
        <f t="shared" si="37"/>
        <v>12930887.955326304</v>
      </c>
    </row>
    <row r="2396" spans="1:10" x14ac:dyDescent="0.2">
      <c r="A2396" s="19">
        <v>2430</v>
      </c>
      <c r="B2396" s="17">
        <v>16</v>
      </c>
      <c r="C2396" s="16">
        <v>6</v>
      </c>
      <c r="D2396" s="16">
        <v>2017</v>
      </c>
      <c r="E2396" s="25">
        <v>42902</v>
      </c>
      <c r="F2396" s="24" t="s">
        <v>2383</v>
      </c>
      <c r="G2396" s="23">
        <v>20046049.274356514</v>
      </c>
      <c r="H2396" s="23">
        <v>22143459.391512726</v>
      </c>
      <c r="I2396" s="23">
        <v>46884139.051344126</v>
      </c>
      <c r="J2396" s="23">
        <f t="shared" si="37"/>
        <v>26838089.776987612</v>
      </c>
    </row>
    <row r="2397" spans="1:10" x14ac:dyDescent="0.2">
      <c r="A2397" s="19">
        <v>2431</v>
      </c>
      <c r="B2397" s="17">
        <v>4</v>
      </c>
      <c r="C2397" s="16">
        <v>12</v>
      </c>
      <c r="D2397" s="16">
        <v>1998</v>
      </c>
      <c r="E2397" s="25">
        <v>36133</v>
      </c>
      <c r="F2397" s="24" t="s">
        <v>2384</v>
      </c>
      <c r="G2397" s="23">
        <v>29959609.517998777</v>
      </c>
      <c r="H2397" s="23">
        <v>32268323.991104331</v>
      </c>
      <c r="I2397" s="23">
        <v>55764147.755594872</v>
      </c>
      <c r="J2397" s="23">
        <f t="shared" si="37"/>
        <v>25804538.237596095</v>
      </c>
    </row>
    <row r="2398" spans="1:10" x14ac:dyDescent="0.2">
      <c r="A2398" s="19">
        <v>2432</v>
      </c>
      <c r="B2398" s="17">
        <v>19</v>
      </c>
      <c r="C2398" s="16">
        <v>10</v>
      </c>
      <c r="D2398" s="16">
        <v>1990</v>
      </c>
      <c r="E2398" s="25">
        <v>33165</v>
      </c>
      <c r="F2398" s="24" t="s">
        <v>2385</v>
      </c>
      <c r="G2398" s="23">
        <v>36781872.659176029</v>
      </c>
      <c r="H2398" s="23">
        <v>39380705.067378275</v>
      </c>
      <c r="I2398" s="23">
        <v>39380705.067378275</v>
      </c>
      <c r="J2398" s="23">
        <f t="shared" si="37"/>
        <v>2598832.4082022458</v>
      </c>
    </row>
    <row r="2399" spans="1:10" x14ac:dyDescent="0.2">
      <c r="A2399" s="19">
        <v>2433</v>
      </c>
      <c r="B2399" s="17">
        <v>27</v>
      </c>
      <c r="C2399" s="16">
        <v>9</v>
      </c>
      <c r="D2399" s="16">
        <v>1995</v>
      </c>
      <c r="E2399" s="25">
        <v>34969</v>
      </c>
      <c r="F2399" s="24" t="s">
        <v>2386</v>
      </c>
      <c r="G2399" s="23">
        <v>32052088.772845954</v>
      </c>
      <c r="H2399" s="23">
        <v>34110656.610744126</v>
      </c>
      <c r="I2399" s="23">
        <v>44374104.034830287</v>
      </c>
      <c r="J2399" s="23">
        <f t="shared" si="37"/>
        <v>12322015.261984333</v>
      </c>
    </row>
    <row r="2400" spans="1:10" x14ac:dyDescent="0.2">
      <c r="A2400" s="19">
        <v>2434</v>
      </c>
      <c r="B2400" s="17">
        <v>21</v>
      </c>
      <c r="C2400" s="16">
        <v>8</v>
      </c>
      <c r="D2400" s="16">
        <v>2009</v>
      </c>
      <c r="E2400" s="25">
        <v>40046</v>
      </c>
      <c r="F2400" s="24" t="s">
        <v>2387</v>
      </c>
      <c r="G2400" s="23">
        <v>22750725.094285421</v>
      </c>
      <c r="H2400" s="23">
        <v>23796309.74338612</v>
      </c>
      <c r="I2400" s="23">
        <v>33979119.094855301</v>
      </c>
      <c r="J2400" s="23">
        <f t="shared" si="37"/>
        <v>11228394.00056988</v>
      </c>
    </row>
    <row r="2401" spans="1:10" x14ac:dyDescent="0.2">
      <c r="A2401" s="19">
        <v>2435</v>
      </c>
      <c r="B2401" s="17">
        <v>30</v>
      </c>
      <c r="C2401" s="16">
        <v>10</v>
      </c>
      <c r="D2401" s="16">
        <v>1998</v>
      </c>
      <c r="E2401" s="25">
        <v>36098</v>
      </c>
      <c r="F2401" s="24" t="s">
        <v>2388</v>
      </c>
      <c r="G2401" s="23">
        <v>29941341.463414636</v>
      </c>
      <c r="H2401" s="23">
        <v>30343790.51935976</v>
      </c>
      <c r="I2401" s="23">
        <v>30343790.51935976</v>
      </c>
      <c r="J2401" s="23">
        <f t="shared" si="37"/>
        <v>402449.05594512448</v>
      </c>
    </row>
    <row r="2402" spans="1:10" x14ac:dyDescent="0.2">
      <c r="A2402" s="19">
        <v>2436</v>
      </c>
      <c r="B2402" s="17">
        <v>19</v>
      </c>
      <c r="C2402" s="16">
        <v>9</v>
      </c>
      <c r="D2402" s="16">
        <v>2008</v>
      </c>
      <c r="E2402" s="25">
        <v>39710</v>
      </c>
      <c r="F2402" s="24" t="s">
        <v>2389</v>
      </c>
      <c r="G2402" s="23">
        <v>22444065.580963787</v>
      </c>
      <c r="H2402" s="23">
        <v>22681292.6209349</v>
      </c>
      <c r="I2402" s="23">
        <v>31322324.079599421</v>
      </c>
      <c r="J2402" s="23">
        <f t="shared" si="37"/>
        <v>8878258.4986356348</v>
      </c>
    </row>
    <row r="2403" spans="1:10" x14ac:dyDescent="0.2">
      <c r="A2403" s="19">
        <v>2437</v>
      </c>
      <c r="B2403" s="17">
        <v>20</v>
      </c>
      <c r="C2403" s="16">
        <v>11</v>
      </c>
      <c r="D2403" s="16">
        <v>2015</v>
      </c>
      <c r="E2403" s="25">
        <v>42328</v>
      </c>
      <c r="F2403" s="24" t="s">
        <v>2390</v>
      </c>
      <c r="G2403" s="23">
        <v>20689570.90369771</v>
      </c>
      <c r="H2403" s="23">
        <v>20875937.386005491</v>
      </c>
      <c r="I2403" s="23">
        <v>31870792.259084165</v>
      </c>
      <c r="J2403" s="23">
        <f t="shared" si="37"/>
        <v>11181221.355386455</v>
      </c>
    </row>
    <row r="2404" spans="1:10" x14ac:dyDescent="0.2">
      <c r="A2404" s="19">
        <v>2438</v>
      </c>
      <c r="B2404" s="17">
        <v>13</v>
      </c>
      <c r="C2404" s="16">
        <v>8</v>
      </c>
      <c r="D2404" s="16">
        <v>2004</v>
      </c>
      <c r="E2404" s="25">
        <v>38212</v>
      </c>
      <c r="F2404" s="24" t="s">
        <v>2391</v>
      </c>
      <c r="G2404" s="23">
        <v>25912295.514511876</v>
      </c>
      <c r="H2404" s="23">
        <v>25604833.172084436</v>
      </c>
      <c r="I2404" s="23">
        <v>37265366.153614782</v>
      </c>
      <c r="J2404" s="23">
        <f t="shared" si="37"/>
        <v>11353070.639102906</v>
      </c>
    </row>
    <row r="2405" spans="1:10" x14ac:dyDescent="0.2">
      <c r="A2405" s="19">
        <v>2439</v>
      </c>
      <c r="B2405" s="17">
        <v>23</v>
      </c>
      <c r="C2405" s="16">
        <v>3</v>
      </c>
      <c r="D2405" s="16">
        <v>2007</v>
      </c>
      <c r="E2405" s="25">
        <v>39164</v>
      </c>
      <c r="F2405" s="24" t="s">
        <v>2392</v>
      </c>
      <c r="G2405" s="23">
        <v>23912014.492189024</v>
      </c>
      <c r="H2405" s="23">
        <v>23507885.904461607</v>
      </c>
      <c r="I2405" s="23">
        <v>24010038.208797578</v>
      </c>
      <c r="J2405" s="23">
        <f t="shared" si="37"/>
        <v>98023.716608554125</v>
      </c>
    </row>
    <row r="2406" spans="1:10" x14ac:dyDescent="0.2">
      <c r="A2406" s="19">
        <v>2440</v>
      </c>
      <c r="B2406" s="17">
        <v>19</v>
      </c>
      <c r="C2406" s="16">
        <v>9</v>
      </c>
      <c r="D2406" s="16">
        <v>2008</v>
      </c>
      <c r="E2406" s="25">
        <v>39710</v>
      </c>
      <c r="F2406" s="24" t="s">
        <v>2393</v>
      </c>
      <c r="G2406" s="23">
        <v>22444065.580963787</v>
      </c>
      <c r="H2406" s="23">
        <v>21567905.370846912</v>
      </c>
      <c r="I2406" s="23">
        <v>39038210.032813333</v>
      </c>
      <c r="J2406" s="23">
        <f t="shared" si="37"/>
        <v>16594144.451849546</v>
      </c>
    </row>
    <row r="2407" spans="1:10" x14ac:dyDescent="0.2">
      <c r="A2407" s="19">
        <v>2441</v>
      </c>
      <c r="B2407" s="17">
        <v>11</v>
      </c>
      <c r="C2407" s="16">
        <v>5</v>
      </c>
      <c r="D2407" s="16">
        <v>2007</v>
      </c>
      <c r="E2407" s="25">
        <v>39213</v>
      </c>
      <c r="F2407" s="24" t="s">
        <v>2394</v>
      </c>
      <c r="G2407" s="23">
        <v>23613385.974445656</v>
      </c>
      <c r="H2407" s="23">
        <v>22294436.687457021</v>
      </c>
      <c r="I2407" s="23">
        <v>24581063.712347738</v>
      </c>
      <c r="J2407" s="23">
        <f t="shared" si="37"/>
        <v>967677.7379020825</v>
      </c>
    </row>
    <row r="2408" spans="1:10" x14ac:dyDescent="0.2">
      <c r="A2408" s="19">
        <v>2442</v>
      </c>
      <c r="B2408" s="17">
        <v>31</v>
      </c>
      <c r="C2408" s="16">
        <v>7</v>
      </c>
      <c r="D2408" s="16">
        <v>1981</v>
      </c>
      <c r="E2408" s="25">
        <v>29798</v>
      </c>
      <c r="F2408" s="24" t="s">
        <v>2395</v>
      </c>
      <c r="G2408" s="23">
        <v>53606768.558951974</v>
      </c>
      <c r="H2408" s="23">
        <v>50461364.610371187</v>
      </c>
      <c r="I2408" s="23">
        <v>50461364.610371187</v>
      </c>
      <c r="J2408" s="23">
        <f t="shared" si="37"/>
        <v>-3145403.9485807866</v>
      </c>
    </row>
    <row r="2409" spans="1:10" x14ac:dyDescent="0.2">
      <c r="A2409" s="19">
        <v>2443</v>
      </c>
      <c r="B2409" s="17">
        <v>12</v>
      </c>
      <c r="C2409" s="16">
        <v>4</v>
      </c>
      <c r="D2409" s="16">
        <v>1985</v>
      </c>
      <c r="E2409" s="25">
        <v>31149</v>
      </c>
      <c r="F2409" s="24" t="s">
        <v>2396</v>
      </c>
      <c r="G2409" s="23">
        <v>45934331.150608048</v>
      </c>
      <c r="H2409" s="23">
        <v>42259584.658559404</v>
      </c>
      <c r="I2409" s="23">
        <v>42259584.658559404</v>
      </c>
      <c r="J2409" s="23">
        <f t="shared" si="37"/>
        <v>-3674746.4920486435</v>
      </c>
    </row>
    <row r="2410" spans="1:10" x14ac:dyDescent="0.2">
      <c r="A2410" s="19">
        <v>2444</v>
      </c>
      <c r="B2410" s="17">
        <v>21</v>
      </c>
      <c r="C2410" s="16">
        <v>9</v>
      </c>
      <c r="D2410" s="16">
        <v>2007</v>
      </c>
      <c r="E2410" s="25">
        <v>39346</v>
      </c>
      <c r="F2410" s="24" t="s">
        <v>2397</v>
      </c>
      <c r="G2410" s="23">
        <v>23552112.811166003</v>
      </c>
      <c r="H2410" s="23">
        <v>21614193.154415082</v>
      </c>
      <c r="I2410" s="23">
        <v>66915038.209218666</v>
      </c>
      <c r="J2410" s="23">
        <f t="shared" si="37"/>
        <v>43362925.398052663</v>
      </c>
    </row>
    <row r="2411" spans="1:10" x14ac:dyDescent="0.2">
      <c r="A2411" s="19">
        <v>2445</v>
      </c>
      <c r="B2411" s="17">
        <v>11</v>
      </c>
      <c r="C2411" s="16">
        <v>9</v>
      </c>
      <c r="D2411" s="16">
        <v>1998</v>
      </c>
      <c r="E2411" s="25">
        <v>36049</v>
      </c>
      <c r="F2411" s="24" t="s">
        <v>2398</v>
      </c>
      <c r="G2411" s="23">
        <v>30014547.677261617</v>
      </c>
      <c r="H2411" s="23">
        <v>27393399.739517119</v>
      </c>
      <c r="I2411" s="23">
        <v>27479205.328416873</v>
      </c>
      <c r="J2411" s="23">
        <f t="shared" si="37"/>
        <v>-2535342.3488447443</v>
      </c>
    </row>
    <row r="2412" spans="1:10" x14ac:dyDescent="0.2">
      <c r="A2412" s="19">
        <v>2446</v>
      </c>
      <c r="B2412" s="17">
        <v>11</v>
      </c>
      <c r="C2412" s="16">
        <v>2</v>
      </c>
      <c r="D2412" s="16">
        <v>2005</v>
      </c>
      <c r="E2412" s="25">
        <v>38394</v>
      </c>
      <c r="F2412" s="24" t="s">
        <v>2399</v>
      </c>
      <c r="G2412" s="23">
        <v>25601564.129301354</v>
      </c>
      <c r="H2412" s="23">
        <v>23167409.654468197</v>
      </c>
      <c r="I2412" s="23">
        <v>71283643.399040669</v>
      </c>
      <c r="J2412" s="23">
        <f t="shared" si="37"/>
        <v>45682079.269739315</v>
      </c>
    </row>
    <row r="2413" spans="1:10" x14ac:dyDescent="0.2">
      <c r="A2413" s="19">
        <v>2447</v>
      </c>
      <c r="B2413" s="17">
        <v>29</v>
      </c>
      <c r="C2413" s="16">
        <v>9</v>
      </c>
      <c r="D2413" s="16">
        <v>2006</v>
      </c>
      <c r="E2413" s="25">
        <v>38989</v>
      </c>
      <c r="F2413" s="24" t="s">
        <v>2400</v>
      </c>
      <c r="G2413" s="23">
        <v>24200985.707244948</v>
      </c>
      <c r="H2413" s="23">
        <v>21548036.142488908</v>
      </c>
      <c r="I2413" s="23">
        <v>21548036.142488908</v>
      </c>
      <c r="J2413" s="23">
        <f t="shared" si="37"/>
        <v>-2652949.5647560395</v>
      </c>
    </row>
    <row r="2414" spans="1:10" x14ac:dyDescent="0.2">
      <c r="A2414" s="19">
        <v>2448</v>
      </c>
      <c r="B2414" s="17">
        <v>26</v>
      </c>
      <c r="C2414" s="16">
        <v>10</v>
      </c>
      <c r="D2414" s="16">
        <v>2012</v>
      </c>
      <c r="E2414" s="25">
        <v>41208</v>
      </c>
      <c r="F2414" s="24" t="s">
        <v>2401</v>
      </c>
      <c r="G2414" s="23">
        <v>21227925.31461155</v>
      </c>
      <c r="H2414" s="23">
        <v>18606508.984039221</v>
      </c>
      <c r="I2414" s="23">
        <v>59412369.232559651</v>
      </c>
      <c r="J2414" s="23">
        <f t="shared" si="37"/>
        <v>38184443.917948097</v>
      </c>
    </row>
    <row r="2415" spans="1:10" x14ac:dyDescent="0.2">
      <c r="A2415" s="19">
        <v>2449</v>
      </c>
      <c r="B2415" s="17">
        <v>3</v>
      </c>
      <c r="C2415" s="16">
        <v>11</v>
      </c>
      <c r="D2415" s="16">
        <v>1995</v>
      </c>
      <c r="E2415" s="25">
        <v>35006</v>
      </c>
      <c r="F2415" s="24" t="s">
        <v>2402</v>
      </c>
      <c r="G2415" s="23">
        <v>31968619.791666672</v>
      </c>
      <c r="H2415" s="23">
        <v>27922810.33432943</v>
      </c>
      <c r="I2415" s="23">
        <v>35356125.036529951</v>
      </c>
      <c r="J2415" s="23">
        <f t="shared" si="37"/>
        <v>3387505.2448632792</v>
      </c>
    </row>
    <row r="2416" spans="1:10" x14ac:dyDescent="0.2">
      <c r="A2416" s="19">
        <v>2450</v>
      </c>
      <c r="B2416" s="17">
        <v>20</v>
      </c>
      <c r="C2416" s="16">
        <v>2</v>
      </c>
      <c r="D2416" s="16">
        <v>2009</v>
      </c>
      <c r="E2416" s="25">
        <v>39864</v>
      </c>
      <c r="F2416" s="24" t="s">
        <v>2403</v>
      </c>
      <c r="G2416" s="23">
        <v>23141102.675394572</v>
      </c>
      <c r="H2416" s="23">
        <v>19937553.713030118</v>
      </c>
      <c r="I2416" s="23">
        <v>21531141.450613357</v>
      </c>
      <c r="J2416" s="23">
        <f t="shared" si="37"/>
        <v>-1609961.2247812152</v>
      </c>
    </row>
    <row r="2417" spans="1:10" x14ac:dyDescent="0.2">
      <c r="A2417" s="19">
        <v>2451</v>
      </c>
      <c r="B2417" s="17">
        <v>8</v>
      </c>
      <c r="C2417" s="16">
        <v>4</v>
      </c>
      <c r="D2417" s="16">
        <v>2005</v>
      </c>
      <c r="E2417" s="25">
        <v>38450</v>
      </c>
      <c r="F2417" s="24" t="s">
        <v>2404</v>
      </c>
      <c r="G2417" s="23">
        <v>25233196.300102778</v>
      </c>
      <c r="H2417" s="23">
        <v>21580273.526264131</v>
      </c>
      <c r="I2417" s="23">
        <v>128732328.7768551</v>
      </c>
      <c r="J2417" s="23">
        <f t="shared" si="37"/>
        <v>103499132.47675231</v>
      </c>
    </row>
    <row r="2418" spans="1:10" x14ac:dyDescent="0.2">
      <c r="A2418" s="19">
        <v>2452</v>
      </c>
      <c r="B2418" s="17">
        <v>26</v>
      </c>
      <c r="C2418" s="16">
        <v>7</v>
      </c>
      <c r="D2418" s="16">
        <v>2002</v>
      </c>
      <c r="E2418" s="25">
        <v>37463</v>
      </c>
      <c r="F2418" s="24" t="s">
        <v>2405</v>
      </c>
      <c r="G2418" s="23">
        <v>27264741.810105499</v>
      </c>
      <c r="H2418" s="23">
        <v>23160029.477645751</v>
      </c>
      <c r="I2418" s="23">
        <v>23160029.477645751</v>
      </c>
      <c r="J2418" s="23">
        <f t="shared" si="37"/>
        <v>-4104712.3324597478</v>
      </c>
    </row>
    <row r="2419" spans="1:10" x14ac:dyDescent="0.2">
      <c r="A2419" s="19">
        <v>2453</v>
      </c>
      <c r="B2419" s="17">
        <v>21</v>
      </c>
      <c r="C2419" s="16">
        <v>11</v>
      </c>
      <c r="D2419" s="16">
        <v>2003</v>
      </c>
      <c r="E2419" s="25">
        <v>37946</v>
      </c>
      <c r="F2419" s="24" t="s">
        <v>2406</v>
      </c>
      <c r="G2419" s="23">
        <v>26614525.745257452</v>
      </c>
      <c r="H2419" s="23">
        <v>21622573.554574527</v>
      </c>
      <c r="I2419" s="23">
        <v>79401277.086043358</v>
      </c>
      <c r="J2419" s="23">
        <f t="shared" si="37"/>
        <v>52786751.340785906</v>
      </c>
    </row>
    <row r="2420" spans="1:10" x14ac:dyDescent="0.2">
      <c r="A2420" s="19">
        <v>2454</v>
      </c>
      <c r="B2420" s="17">
        <v>4</v>
      </c>
      <c r="C2420" s="16">
        <v>12</v>
      </c>
      <c r="D2420" s="16">
        <v>2009</v>
      </c>
      <c r="E2420" s="25">
        <v>40151</v>
      </c>
      <c r="F2420" s="24" t="s">
        <v>2407</v>
      </c>
      <c r="G2420" s="23">
        <v>22738609.579113588</v>
      </c>
      <c r="H2420" s="23">
        <v>18178240.448642965</v>
      </c>
      <c r="I2420" s="23">
        <v>26900955.265928529</v>
      </c>
      <c r="J2420" s="23">
        <f t="shared" si="37"/>
        <v>4162345.6868149415</v>
      </c>
    </row>
    <row r="2421" spans="1:10" x14ac:dyDescent="0.2">
      <c r="A2421" s="19">
        <v>2455</v>
      </c>
      <c r="B2421" s="17">
        <v>14</v>
      </c>
      <c r="C2421" s="16">
        <v>12</v>
      </c>
      <c r="D2421" s="16">
        <v>2007</v>
      </c>
      <c r="E2421" s="25">
        <v>39430</v>
      </c>
      <c r="F2421" s="24" t="s">
        <v>2408</v>
      </c>
      <c r="G2421" s="23">
        <v>23378754.118341617</v>
      </c>
      <c r="H2421" s="23">
        <v>18469306.930630941</v>
      </c>
      <c r="I2421" s="23">
        <v>86712669.883519962</v>
      </c>
      <c r="J2421" s="23">
        <f t="shared" si="37"/>
        <v>63333915.765178345</v>
      </c>
    </row>
    <row r="2422" spans="1:10" x14ac:dyDescent="0.2">
      <c r="A2422" s="19">
        <v>2456</v>
      </c>
      <c r="B2422" s="17">
        <v>3</v>
      </c>
      <c r="C2422" s="16">
        <v>9</v>
      </c>
      <c r="D2422" s="16">
        <v>2004</v>
      </c>
      <c r="E2422" s="25">
        <v>38233</v>
      </c>
      <c r="F2422" s="24" t="s">
        <v>2409</v>
      </c>
      <c r="G2422" s="23">
        <v>25857714.58662454</v>
      </c>
      <c r="H2422" s="23">
        <v>20313913.66702475</v>
      </c>
      <c r="I2422" s="23">
        <v>21477510.823422857</v>
      </c>
      <c r="J2422" s="23">
        <f t="shared" si="37"/>
        <v>-4380203.7632016838</v>
      </c>
    </row>
    <row r="2423" spans="1:10" x14ac:dyDescent="0.2">
      <c r="A2423" s="19">
        <v>2457</v>
      </c>
      <c r="B2423" s="17">
        <v>17</v>
      </c>
      <c r="C2423" s="16">
        <v>1</v>
      </c>
      <c r="D2423" s="16">
        <v>2003</v>
      </c>
      <c r="E2423" s="25">
        <v>37638</v>
      </c>
      <c r="F2423" s="24" t="s">
        <v>2410</v>
      </c>
      <c r="G2423" s="23">
        <v>27024656.026417177</v>
      </c>
      <c r="H2423" s="23">
        <v>21003376.193604846</v>
      </c>
      <c r="I2423" s="23">
        <v>23552790.359306552</v>
      </c>
      <c r="J2423" s="23">
        <f t="shared" si="37"/>
        <v>-3471865.6671106257</v>
      </c>
    </row>
    <row r="2424" spans="1:10" x14ac:dyDescent="0.2">
      <c r="A2424" s="19">
        <v>2458</v>
      </c>
      <c r="B2424" s="17">
        <v>15</v>
      </c>
      <c r="C2424" s="16">
        <v>2</v>
      </c>
      <c r="D2424" s="16">
        <v>1965</v>
      </c>
      <c r="E2424" s="25">
        <v>23788</v>
      </c>
      <c r="F2424" s="24" t="s">
        <v>2411</v>
      </c>
      <c r="G2424" s="23">
        <v>157383974.35897437</v>
      </c>
      <c r="H2424" s="23">
        <v>121762732.20599359</v>
      </c>
      <c r="I2424" s="23">
        <v>121762732.20599359</v>
      </c>
      <c r="J2424" s="23">
        <f t="shared" si="37"/>
        <v>-35621242.152980775</v>
      </c>
    </row>
    <row r="2425" spans="1:10" x14ac:dyDescent="0.2">
      <c r="A2425" s="19">
        <v>2459</v>
      </c>
      <c r="B2425" s="17">
        <v>21</v>
      </c>
      <c r="C2425" s="16">
        <v>7</v>
      </c>
      <c r="D2425" s="16">
        <v>2000</v>
      </c>
      <c r="E2425" s="25">
        <v>36728</v>
      </c>
      <c r="F2425" s="24" t="s">
        <v>2412</v>
      </c>
      <c r="G2425" s="23">
        <v>28416550.925925925</v>
      </c>
      <c r="H2425" s="23">
        <v>21971714.117442127</v>
      </c>
      <c r="I2425" s="23">
        <v>25930253.327627312</v>
      </c>
      <c r="J2425" s="23">
        <f t="shared" si="37"/>
        <v>-2486297.598298613</v>
      </c>
    </row>
    <row r="2426" spans="1:10" x14ac:dyDescent="0.2">
      <c r="A2426" s="19">
        <v>2460</v>
      </c>
      <c r="B2426" s="17">
        <v>6</v>
      </c>
      <c r="C2426" s="16">
        <v>3</v>
      </c>
      <c r="D2426" s="16">
        <v>1998</v>
      </c>
      <c r="E2426" s="25">
        <v>35860</v>
      </c>
      <c r="F2426" s="24" t="s">
        <v>5454</v>
      </c>
      <c r="G2426" s="23">
        <v>30273612.823674481</v>
      </c>
      <c r="H2426" s="23">
        <v>22788599.797959313</v>
      </c>
      <c r="I2426" s="23">
        <v>22788599.797959313</v>
      </c>
      <c r="J2426" s="23">
        <f t="shared" si="37"/>
        <v>-7485013.0257151686</v>
      </c>
    </row>
    <row r="2427" spans="1:10" x14ac:dyDescent="0.2">
      <c r="A2427" s="19">
        <v>2461</v>
      </c>
      <c r="B2427" s="17">
        <v>23</v>
      </c>
      <c r="C2427" s="16">
        <v>9</v>
      </c>
      <c r="D2427" s="16">
        <v>2009</v>
      </c>
      <c r="E2427" s="25">
        <v>40079</v>
      </c>
      <c r="F2427" s="24" t="s">
        <v>2413</v>
      </c>
      <c r="G2427" s="23">
        <v>22736503.850089598</v>
      </c>
      <c r="H2427" s="23">
        <v>16328671.559543269</v>
      </c>
      <c r="I2427" s="23">
        <v>21737838.16005538</v>
      </c>
      <c r="J2427" s="23">
        <f t="shared" si="37"/>
        <v>-998665.69003421813</v>
      </c>
    </row>
    <row r="2428" spans="1:10" x14ac:dyDescent="0.2">
      <c r="A2428" s="19">
        <v>2462</v>
      </c>
      <c r="B2428" s="17">
        <v>13</v>
      </c>
      <c r="C2428" s="16">
        <v>4</v>
      </c>
      <c r="D2428" s="16">
        <v>2012</v>
      </c>
      <c r="E2428" s="25">
        <v>41012</v>
      </c>
      <c r="F2428" s="24" t="s">
        <v>2414</v>
      </c>
      <c r="G2428" s="23">
        <v>21341591.151096333</v>
      </c>
      <c r="H2428" s="23">
        <v>15287904.765347589</v>
      </c>
      <c r="I2428" s="23">
        <v>36219933.708981462</v>
      </c>
      <c r="J2428" s="23">
        <f t="shared" si="37"/>
        <v>14878342.557885129</v>
      </c>
    </row>
    <row r="2429" spans="1:10" x14ac:dyDescent="0.2">
      <c r="A2429" s="19">
        <v>2463</v>
      </c>
      <c r="B2429" s="17">
        <v>29</v>
      </c>
      <c r="C2429" s="16">
        <v>8</v>
      </c>
      <c r="D2429" s="16">
        <v>2008</v>
      </c>
      <c r="E2429" s="25">
        <v>39689</v>
      </c>
      <c r="F2429" s="24" t="s">
        <v>2415</v>
      </c>
      <c r="G2429" s="23">
        <v>22413025.022137422</v>
      </c>
      <c r="H2429" s="23">
        <v>15903050.959983749</v>
      </c>
      <c r="I2429" s="23">
        <v>41151156.670385137</v>
      </c>
      <c r="J2429" s="23">
        <f t="shared" si="37"/>
        <v>18738131.648247715</v>
      </c>
    </row>
    <row r="2430" spans="1:10" x14ac:dyDescent="0.2">
      <c r="A2430" s="19">
        <v>2464</v>
      </c>
      <c r="B2430" s="17">
        <v>30</v>
      </c>
      <c r="C2430" s="16">
        <v>9</v>
      </c>
      <c r="D2430" s="16">
        <v>2011</v>
      </c>
      <c r="E2430" s="25">
        <v>40816</v>
      </c>
      <c r="F2430" s="24" t="s">
        <v>2416</v>
      </c>
      <c r="G2430" s="23">
        <v>21642212.711942844</v>
      </c>
      <c r="H2430" s="23">
        <v>15161543.012644948</v>
      </c>
      <c r="I2430" s="23">
        <v>32640552.558365542</v>
      </c>
      <c r="J2430" s="23">
        <f t="shared" si="37"/>
        <v>10998339.846422698</v>
      </c>
    </row>
    <row r="2431" spans="1:10" x14ac:dyDescent="0.2">
      <c r="A2431" s="19">
        <v>2465</v>
      </c>
      <c r="B2431" s="17">
        <v>14</v>
      </c>
      <c r="C2431" s="16">
        <v>11</v>
      </c>
      <c r="D2431" s="16">
        <v>1997</v>
      </c>
      <c r="E2431" s="25">
        <v>35748</v>
      </c>
      <c r="F2431" s="24" t="s">
        <v>2417</v>
      </c>
      <c r="G2431" s="23">
        <v>30404829.721362229</v>
      </c>
      <c r="H2431" s="23">
        <v>20982000.53154799</v>
      </c>
      <c r="I2431" s="23">
        <v>20982000.53154799</v>
      </c>
      <c r="J2431" s="23">
        <f t="shared" si="37"/>
        <v>-9422829.1898142397</v>
      </c>
    </row>
    <row r="2432" spans="1:10" x14ac:dyDescent="0.2">
      <c r="A2432" s="19">
        <v>2466</v>
      </c>
      <c r="B2432" s="17">
        <v>17</v>
      </c>
      <c r="C2432" s="16">
        <v>4</v>
      </c>
      <c r="D2432" s="16">
        <v>2009</v>
      </c>
      <c r="E2432" s="25">
        <v>39920</v>
      </c>
      <c r="F2432" s="24" t="s">
        <v>2418</v>
      </c>
      <c r="G2432" s="23">
        <v>23027480.772838116</v>
      </c>
      <c r="H2432" s="23">
        <v>15755689.036911462</v>
      </c>
      <c r="I2432" s="23">
        <v>40842390.764120236</v>
      </c>
      <c r="J2432" s="23">
        <f t="shared" si="37"/>
        <v>17814909.99128212</v>
      </c>
    </row>
    <row r="2433" spans="1:10" x14ac:dyDescent="0.2">
      <c r="A2433" s="19">
        <v>2467</v>
      </c>
      <c r="B2433" s="17">
        <v>30</v>
      </c>
      <c r="C2433" s="16">
        <v>10</v>
      </c>
      <c r="D2433" s="16">
        <v>2015</v>
      </c>
      <c r="E2433" s="25">
        <v>42307</v>
      </c>
      <c r="F2433" s="24" t="s">
        <v>2419</v>
      </c>
      <c r="G2433" s="23">
        <v>20645901.832339663</v>
      </c>
      <c r="H2433" s="23">
        <v>14092836.846820105</v>
      </c>
      <c r="I2433" s="23">
        <v>33686543.002766594</v>
      </c>
      <c r="J2433" s="23">
        <f t="shared" si="37"/>
        <v>13040641.170426931</v>
      </c>
    </row>
    <row r="2434" spans="1:10" x14ac:dyDescent="0.2">
      <c r="A2434" s="19">
        <v>2468</v>
      </c>
      <c r="B2434" s="17">
        <v>30</v>
      </c>
      <c r="C2434" s="16">
        <v>4</v>
      </c>
      <c r="D2434" s="16">
        <v>2004</v>
      </c>
      <c r="E2434" s="25">
        <v>38107</v>
      </c>
      <c r="F2434" s="24" t="s">
        <v>2420</v>
      </c>
      <c r="G2434" s="23">
        <v>26119042.55319149</v>
      </c>
      <c r="H2434" s="23">
        <v>17693459.94211702</v>
      </c>
      <c r="I2434" s="23">
        <v>19022819.955712765</v>
      </c>
      <c r="J2434" s="23">
        <f t="shared" si="37"/>
        <v>-7096222.597478725</v>
      </c>
    </row>
    <row r="2435" spans="1:10" x14ac:dyDescent="0.2">
      <c r="A2435" s="19">
        <v>2469</v>
      </c>
      <c r="B2435" s="17">
        <v>13</v>
      </c>
      <c r="C2435" s="16">
        <v>10</v>
      </c>
      <c r="D2435" s="16">
        <v>2006</v>
      </c>
      <c r="E2435" s="25">
        <v>39003</v>
      </c>
      <c r="F2435" s="24" t="s">
        <v>2421</v>
      </c>
      <c r="G2435" s="23">
        <v>24332903.865213081</v>
      </c>
      <c r="H2435" s="23">
        <v>16298131.559757186</v>
      </c>
      <c r="I2435" s="23">
        <v>16698494.210148662</v>
      </c>
      <c r="J2435" s="23">
        <f t="shared" ref="J2435:J2498" si="38">I2435-G2435</f>
        <v>-7634409.6550644189</v>
      </c>
    </row>
    <row r="2436" spans="1:10" x14ac:dyDescent="0.2">
      <c r="A2436" s="19">
        <v>2470</v>
      </c>
      <c r="B2436" s="17">
        <v>21</v>
      </c>
      <c r="C2436" s="16">
        <v>10</v>
      </c>
      <c r="D2436" s="16">
        <v>1994</v>
      </c>
      <c r="E2436" s="25">
        <v>34628</v>
      </c>
      <c r="F2436" s="24" t="s">
        <v>2422</v>
      </c>
      <c r="G2436" s="23">
        <v>32845351.170568563</v>
      </c>
      <c r="H2436" s="23">
        <v>21979693.509652175</v>
      </c>
      <c r="I2436" s="23">
        <v>21979693.509652175</v>
      </c>
      <c r="J2436" s="23">
        <f t="shared" si="38"/>
        <v>-10865657.660916388</v>
      </c>
    </row>
    <row r="2437" spans="1:10" x14ac:dyDescent="0.2">
      <c r="A2437" s="19">
        <v>2471</v>
      </c>
      <c r="B2437" s="17">
        <v>19</v>
      </c>
      <c r="C2437" s="16">
        <v>9</v>
      </c>
      <c r="D2437" s="16">
        <v>2008</v>
      </c>
      <c r="E2437" s="25">
        <v>39710</v>
      </c>
      <c r="F2437" s="24" t="s">
        <v>2423</v>
      </c>
      <c r="G2437" s="23">
        <v>22444065.580963787</v>
      </c>
      <c r="H2437" s="23">
        <v>14872157.186248474</v>
      </c>
      <c r="I2437" s="23">
        <v>33490187.396438479</v>
      </c>
      <c r="J2437" s="23">
        <f t="shared" si="38"/>
        <v>11046121.815474693</v>
      </c>
    </row>
    <row r="2438" spans="1:10" x14ac:dyDescent="0.2">
      <c r="A2438" s="19">
        <v>2472</v>
      </c>
      <c r="B2438" s="17">
        <v>22</v>
      </c>
      <c r="C2438" s="16">
        <v>11</v>
      </c>
      <c r="D2438" s="16">
        <v>2002</v>
      </c>
      <c r="E2438" s="25">
        <v>37582</v>
      </c>
      <c r="F2438" s="24" t="s">
        <v>2424</v>
      </c>
      <c r="G2438" s="23">
        <v>27084280.198565912</v>
      </c>
      <c r="H2438" s="23">
        <v>17588053.523403198</v>
      </c>
      <c r="I2438" s="23">
        <v>35681105.639034748</v>
      </c>
      <c r="J2438" s="23">
        <f t="shared" si="38"/>
        <v>8596825.4404688366</v>
      </c>
    </row>
    <row r="2439" spans="1:10" x14ac:dyDescent="0.2">
      <c r="A2439" s="19">
        <v>2473</v>
      </c>
      <c r="B2439" s="17">
        <v>26</v>
      </c>
      <c r="C2439" s="16">
        <v>2</v>
      </c>
      <c r="D2439" s="16">
        <v>2016</v>
      </c>
      <c r="E2439" s="25">
        <v>42426</v>
      </c>
      <c r="F2439" s="24" t="s">
        <v>2425</v>
      </c>
      <c r="G2439" s="23">
        <v>20709203.706281025</v>
      </c>
      <c r="H2439" s="23">
        <v>13087488.813859332</v>
      </c>
      <c r="I2439" s="23">
        <v>26863763.672069199</v>
      </c>
      <c r="J2439" s="23">
        <f t="shared" si="38"/>
        <v>6154559.9657881744</v>
      </c>
    </row>
    <row r="2440" spans="1:10" x14ac:dyDescent="0.2">
      <c r="A2440" s="19">
        <v>2474</v>
      </c>
      <c r="B2440" s="17">
        <v>2</v>
      </c>
      <c r="C2440" s="16">
        <v>9</v>
      </c>
      <c r="D2440" s="16">
        <v>2016</v>
      </c>
      <c r="E2440" s="25">
        <v>42615</v>
      </c>
      <c r="F2440" s="24" t="s">
        <v>2426</v>
      </c>
      <c r="G2440" s="23">
        <v>20338900.2104147</v>
      </c>
      <c r="H2440" s="23">
        <v>12758570.746147919</v>
      </c>
      <c r="I2440" s="23">
        <v>19780373.671736501</v>
      </c>
      <c r="J2440" s="23">
        <f t="shared" si="38"/>
        <v>-558526.53867819905</v>
      </c>
    </row>
    <row r="2441" spans="1:10" x14ac:dyDescent="0.2">
      <c r="A2441" s="19">
        <v>2476</v>
      </c>
      <c r="B2441" s="17">
        <v>28</v>
      </c>
      <c r="C2441" s="16">
        <v>10</v>
      </c>
      <c r="D2441" s="16">
        <v>2005</v>
      </c>
      <c r="E2441" s="25">
        <v>38653</v>
      </c>
      <c r="F2441" s="24" t="s">
        <v>2427</v>
      </c>
      <c r="G2441" s="23">
        <v>24650502.008032128</v>
      </c>
      <c r="H2441" s="23">
        <v>15385333.510165663</v>
      </c>
      <c r="I2441" s="23">
        <v>19063417.659432732</v>
      </c>
      <c r="J2441" s="23">
        <f t="shared" si="38"/>
        <v>-5587084.3485993966</v>
      </c>
    </row>
    <row r="2442" spans="1:10" x14ac:dyDescent="0.2">
      <c r="A2442" s="19">
        <v>2477</v>
      </c>
      <c r="B2442" s="17">
        <v>23</v>
      </c>
      <c r="C2442" s="16">
        <v>8</v>
      </c>
      <c r="D2442" s="16">
        <v>2002</v>
      </c>
      <c r="E2442" s="25">
        <v>37491</v>
      </c>
      <c r="F2442" s="24" t="s">
        <v>2428</v>
      </c>
      <c r="G2442" s="23">
        <v>27174211.400110684</v>
      </c>
      <c r="H2442" s="23">
        <v>16846146.917166576</v>
      </c>
      <c r="I2442" s="23">
        <v>16846146.917166576</v>
      </c>
      <c r="J2442" s="23">
        <f t="shared" si="38"/>
        <v>-10328064.482944109</v>
      </c>
    </row>
    <row r="2443" spans="1:10" x14ac:dyDescent="0.2">
      <c r="A2443" s="19">
        <v>2478</v>
      </c>
      <c r="B2443" s="17">
        <v>27</v>
      </c>
      <c r="C2443" s="16">
        <v>3</v>
      </c>
      <c r="D2443" s="16">
        <v>2009</v>
      </c>
      <c r="E2443" s="25">
        <v>39899</v>
      </c>
      <c r="F2443" s="24" t="s">
        <v>2429</v>
      </c>
      <c r="G2443" s="23">
        <v>23084965.845356803</v>
      </c>
      <c r="H2443" s="23">
        <v>14121874.655919589</v>
      </c>
      <c r="I2443" s="23">
        <v>19976168.898880631</v>
      </c>
      <c r="J2443" s="23">
        <f t="shared" si="38"/>
        <v>-3108796.9464761727</v>
      </c>
    </row>
    <row r="2444" spans="1:10" x14ac:dyDescent="0.2">
      <c r="A2444" s="19">
        <v>2479</v>
      </c>
      <c r="B2444" s="17">
        <v>1</v>
      </c>
      <c r="C2444" s="16">
        <v>10</v>
      </c>
      <c r="D2444" s="16">
        <v>2010</v>
      </c>
      <c r="E2444" s="25">
        <v>40452</v>
      </c>
      <c r="F2444" s="24" t="s">
        <v>2430</v>
      </c>
      <c r="G2444" s="23">
        <v>22451454.202120606</v>
      </c>
      <c r="H2444" s="23">
        <v>13622346.869910521</v>
      </c>
      <c r="I2444" s="23">
        <v>31735578.42120881</v>
      </c>
      <c r="J2444" s="23">
        <f t="shared" si="38"/>
        <v>9284124.2190882042</v>
      </c>
    </row>
    <row r="2445" spans="1:10" x14ac:dyDescent="0.2">
      <c r="A2445" s="19">
        <v>2480</v>
      </c>
      <c r="B2445" s="17">
        <v>6</v>
      </c>
      <c r="C2445" s="16">
        <v>5</v>
      </c>
      <c r="D2445" s="16">
        <v>1994</v>
      </c>
      <c r="E2445" s="25">
        <v>34460</v>
      </c>
      <c r="F2445" s="24" t="s">
        <v>2431</v>
      </c>
      <c r="G2445" s="23">
        <v>33290711.864406779</v>
      </c>
      <c r="H2445" s="23">
        <v>19549903.960949153</v>
      </c>
      <c r="I2445" s="23">
        <v>19549903.960949153</v>
      </c>
      <c r="J2445" s="23">
        <f t="shared" si="38"/>
        <v>-13740807.903457627</v>
      </c>
    </row>
    <row r="2446" spans="1:10" x14ac:dyDescent="0.2">
      <c r="A2446" s="19">
        <v>2481</v>
      </c>
      <c r="B2446" s="17">
        <v>22</v>
      </c>
      <c r="C2446" s="16">
        <v>2</v>
      </c>
      <c r="D2446" s="16">
        <v>2008</v>
      </c>
      <c r="E2446" s="25">
        <v>39500</v>
      </c>
      <c r="F2446" s="24" t="s">
        <v>2432</v>
      </c>
      <c r="G2446" s="23">
        <v>23195759.897587545</v>
      </c>
      <c r="H2446" s="23">
        <v>12960821.048008202</v>
      </c>
      <c r="I2446" s="23">
        <v>35830776.781438217</v>
      </c>
      <c r="J2446" s="23">
        <f t="shared" si="38"/>
        <v>12635016.883850671</v>
      </c>
    </row>
    <row r="2447" spans="1:10" x14ac:dyDescent="0.2">
      <c r="A2447" s="19">
        <v>2482</v>
      </c>
      <c r="B2447" s="17">
        <v>9</v>
      </c>
      <c r="C2447" s="16">
        <v>12</v>
      </c>
      <c r="D2447" s="16">
        <v>2005</v>
      </c>
      <c r="E2447" s="25">
        <v>38695</v>
      </c>
      <c r="F2447" s="24" t="s">
        <v>2433</v>
      </c>
      <c r="G2447" s="23">
        <v>24951117.886178862</v>
      </c>
      <c r="H2447" s="23">
        <v>13768483.455050813</v>
      </c>
      <c r="I2447" s="23">
        <v>34727422.479441054</v>
      </c>
      <c r="J2447" s="23">
        <f t="shared" si="38"/>
        <v>9776304.5932621919</v>
      </c>
    </row>
    <row r="2448" spans="1:10" x14ac:dyDescent="0.2">
      <c r="A2448" s="19">
        <v>2483</v>
      </c>
      <c r="B2448" s="17">
        <v>12</v>
      </c>
      <c r="C2448" s="16">
        <v>12</v>
      </c>
      <c r="D2448" s="16">
        <v>1997</v>
      </c>
      <c r="E2448" s="25">
        <v>35776</v>
      </c>
      <c r="F2448" s="24" t="s">
        <v>2434</v>
      </c>
      <c r="G2448" s="23">
        <v>30442529.448233105</v>
      </c>
      <c r="H2448" s="23">
        <v>16266723.592554245</v>
      </c>
      <c r="I2448" s="23">
        <v>16266723.592554245</v>
      </c>
      <c r="J2448" s="23">
        <f t="shared" si="38"/>
        <v>-14175805.85567886</v>
      </c>
    </row>
    <row r="2449" spans="1:10" x14ac:dyDescent="0.2">
      <c r="A2449" s="19">
        <v>2484</v>
      </c>
      <c r="B2449" s="17">
        <v>22</v>
      </c>
      <c r="C2449" s="16">
        <v>10</v>
      </c>
      <c r="D2449" s="16">
        <v>1999</v>
      </c>
      <c r="E2449" s="25">
        <v>36455</v>
      </c>
      <c r="F2449" s="24" t="s">
        <v>2435</v>
      </c>
      <c r="G2449" s="23">
        <v>29193697.978596915</v>
      </c>
      <c r="H2449" s="23">
        <v>15429416.763525568</v>
      </c>
      <c r="I2449" s="23">
        <v>15429416.763525568</v>
      </c>
      <c r="J2449" s="23">
        <f t="shared" si="38"/>
        <v>-13764281.215071347</v>
      </c>
    </row>
    <row r="2450" spans="1:10" x14ac:dyDescent="0.2">
      <c r="A2450" s="19">
        <v>2485</v>
      </c>
      <c r="B2450" s="17">
        <v>15</v>
      </c>
      <c r="C2450" s="16">
        <v>12</v>
      </c>
      <c r="D2450" s="16">
        <v>1989</v>
      </c>
      <c r="E2450" s="25">
        <v>32857</v>
      </c>
      <c r="F2450" s="24" t="s">
        <v>2436</v>
      </c>
      <c r="G2450" s="23">
        <v>38940364.789849326</v>
      </c>
      <c r="H2450" s="23">
        <v>20551455.080190327</v>
      </c>
      <c r="I2450" s="23">
        <v>20551455.080190327</v>
      </c>
      <c r="J2450" s="23">
        <f t="shared" si="38"/>
        <v>-18388909.709658999</v>
      </c>
    </row>
    <row r="2451" spans="1:10" x14ac:dyDescent="0.2">
      <c r="A2451" s="19">
        <v>2486</v>
      </c>
      <c r="B2451" s="17">
        <v>6</v>
      </c>
      <c r="C2451" s="16">
        <v>12</v>
      </c>
      <c r="D2451" s="16">
        <v>1996</v>
      </c>
      <c r="E2451" s="25">
        <v>35405</v>
      </c>
      <c r="F2451" s="24" t="s">
        <v>2437</v>
      </c>
      <c r="G2451" s="23">
        <v>30960781.841109712</v>
      </c>
      <c r="H2451" s="23">
        <v>15055991.35935057</v>
      </c>
      <c r="I2451" s="23">
        <v>53562152.585119806</v>
      </c>
      <c r="J2451" s="23">
        <f t="shared" si="38"/>
        <v>22601370.744010095</v>
      </c>
    </row>
    <row r="2452" spans="1:10" x14ac:dyDescent="0.2">
      <c r="A2452" s="19">
        <v>2487</v>
      </c>
      <c r="B2452" s="17">
        <v>31</v>
      </c>
      <c r="C2452" s="16">
        <v>8</v>
      </c>
      <c r="D2452" s="16">
        <v>2007</v>
      </c>
      <c r="E2452" s="25">
        <v>39325</v>
      </c>
      <c r="F2452" s="24" t="s">
        <v>2438</v>
      </c>
      <c r="G2452" s="23">
        <v>23617020.253274143</v>
      </c>
      <c r="H2452" s="23">
        <v>11258538.214297051</v>
      </c>
      <c r="I2452" s="23">
        <v>19965629.358296819</v>
      </c>
      <c r="J2452" s="23">
        <f t="shared" si="38"/>
        <v>-3651390.8949773237</v>
      </c>
    </row>
    <row r="2453" spans="1:10" x14ac:dyDescent="0.2">
      <c r="A2453" s="19">
        <v>2488</v>
      </c>
      <c r="B2453" s="17">
        <v>3</v>
      </c>
      <c r="C2453" s="16">
        <v>6</v>
      </c>
      <c r="D2453" s="16">
        <v>2016</v>
      </c>
      <c r="E2453" s="25">
        <v>42524</v>
      </c>
      <c r="F2453" s="24" t="s">
        <v>2439</v>
      </c>
      <c r="G2453" s="23">
        <v>20373499.074757904</v>
      </c>
      <c r="H2453" s="23">
        <v>9673469.7884390391</v>
      </c>
      <c r="I2453" s="23">
        <v>9715225.274792755</v>
      </c>
      <c r="J2453" s="23">
        <f t="shared" si="38"/>
        <v>-10658273.799965149</v>
      </c>
    </row>
    <row r="2454" spans="1:10" x14ac:dyDescent="0.2">
      <c r="A2454" s="19">
        <v>2489</v>
      </c>
      <c r="B2454" s="17">
        <v>4</v>
      </c>
      <c r="C2454" s="16">
        <v>12</v>
      </c>
      <c r="D2454" s="16">
        <v>2009</v>
      </c>
      <c r="E2454" s="25">
        <v>40151</v>
      </c>
      <c r="F2454" s="24" t="s">
        <v>2440</v>
      </c>
      <c r="G2454" s="23">
        <v>22738609.579113588</v>
      </c>
      <c r="H2454" s="23">
        <v>10469851.80132346</v>
      </c>
      <c r="I2454" s="23">
        <v>10469851.80132346</v>
      </c>
      <c r="J2454" s="23">
        <f t="shared" si="38"/>
        <v>-12268757.777790127</v>
      </c>
    </row>
    <row r="2455" spans="1:10" x14ac:dyDescent="0.2">
      <c r="A2455" s="19">
        <v>2490</v>
      </c>
      <c r="B2455" s="17">
        <v>27</v>
      </c>
      <c r="C2455" s="16">
        <v>8</v>
      </c>
      <c r="D2455" s="16">
        <v>2004</v>
      </c>
      <c r="E2455" s="25">
        <v>38226</v>
      </c>
      <c r="F2455" s="24" t="s">
        <v>2441</v>
      </c>
      <c r="G2455" s="23">
        <v>25912295.514511876</v>
      </c>
      <c r="H2455" s="23">
        <v>11802172.180042218</v>
      </c>
      <c r="I2455" s="23">
        <v>12120954.308765173</v>
      </c>
      <c r="J2455" s="23">
        <f t="shared" si="38"/>
        <v>-13791341.205746703</v>
      </c>
    </row>
    <row r="2456" spans="1:10" x14ac:dyDescent="0.2">
      <c r="A2456" s="19">
        <v>2491</v>
      </c>
      <c r="B2456" s="17">
        <v>20</v>
      </c>
      <c r="C2456" s="16">
        <v>9</v>
      </c>
      <c r="D2456" s="16">
        <v>2013</v>
      </c>
      <c r="E2456" s="25">
        <v>41537</v>
      </c>
      <c r="F2456" s="24" t="s">
        <v>2442</v>
      </c>
      <c r="G2456" s="23">
        <v>20971176.473100465</v>
      </c>
      <c r="H2456" s="23">
        <v>9319963.0630282443</v>
      </c>
      <c r="I2456" s="23">
        <v>17535444.514659472</v>
      </c>
      <c r="J2456" s="23">
        <f t="shared" si="38"/>
        <v>-3435731.958440993</v>
      </c>
    </row>
    <row r="2457" spans="1:10" x14ac:dyDescent="0.2">
      <c r="A2457" s="19">
        <v>2492</v>
      </c>
      <c r="B2457" s="17">
        <v>29</v>
      </c>
      <c r="C2457" s="16">
        <v>4</v>
      </c>
      <c r="D2457" s="16">
        <v>2016</v>
      </c>
      <c r="E2457" s="25">
        <v>42489</v>
      </c>
      <c r="F2457" s="24" t="s">
        <v>2443</v>
      </c>
      <c r="G2457" s="23">
        <v>20523110.745169505</v>
      </c>
      <c r="H2457" s="23">
        <v>9043929.4736292176</v>
      </c>
      <c r="I2457" s="23">
        <v>12122396.085404644</v>
      </c>
      <c r="J2457" s="23">
        <f t="shared" si="38"/>
        <v>-8400714.6597648617</v>
      </c>
    </row>
    <row r="2458" spans="1:10" x14ac:dyDescent="0.2">
      <c r="A2458" s="19">
        <v>2493</v>
      </c>
      <c r="B2458" s="17">
        <v>17</v>
      </c>
      <c r="C2458" s="16">
        <v>8</v>
      </c>
      <c r="D2458" s="16">
        <v>2007</v>
      </c>
      <c r="E2458" s="25">
        <v>39311</v>
      </c>
      <c r="F2458" s="24" t="s">
        <v>5455</v>
      </c>
      <c r="G2458" s="23">
        <v>23617020.253274143</v>
      </c>
      <c r="H2458" s="23">
        <v>10132207.092888027</v>
      </c>
      <c r="I2458" s="23">
        <v>55252524.286768273</v>
      </c>
      <c r="J2458" s="23">
        <f t="shared" si="38"/>
        <v>31635504.03349413</v>
      </c>
    </row>
    <row r="2459" spans="1:10" x14ac:dyDescent="0.2">
      <c r="A2459" s="19">
        <v>2494</v>
      </c>
      <c r="B2459" s="17">
        <v>9</v>
      </c>
      <c r="C2459" s="16">
        <v>9</v>
      </c>
      <c r="D2459" s="16">
        <v>2005</v>
      </c>
      <c r="E2459" s="25">
        <v>38604</v>
      </c>
      <c r="F2459" s="24" t="s">
        <v>2444</v>
      </c>
      <c r="G2459" s="23">
        <v>24700100.603621729</v>
      </c>
      <c r="H2459" s="23">
        <v>10288481.105030181</v>
      </c>
      <c r="I2459" s="23">
        <v>12836266.842173038</v>
      </c>
      <c r="J2459" s="23">
        <f t="shared" si="38"/>
        <v>-11863833.761448691</v>
      </c>
    </row>
    <row r="2460" spans="1:10" x14ac:dyDescent="0.2">
      <c r="A2460" s="19">
        <v>2495</v>
      </c>
      <c r="B2460" s="17">
        <v>5</v>
      </c>
      <c r="C2460" s="16">
        <v>1</v>
      </c>
      <c r="D2460" s="16">
        <v>2007</v>
      </c>
      <c r="E2460" s="25">
        <v>39087</v>
      </c>
      <c r="F2460" s="24" t="s">
        <v>2445</v>
      </c>
      <c r="G2460" s="23">
        <v>24258853.055094458</v>
      </c>
      <c r="H2460" s="23">
        <v>9867317.5907833371</v>
      </c>
      <c r="I2460" s="23">
        <v>9867317.5907833371</v>
      </c>
      <c r="J2460" s="23">
        <f t="shared" si="38"/>
        <v>-14391535.464311121</v>
      </c>
    </row>
    <row r="2461" spans="1:10" x14ac:dyDescent="0.2">
      <c r="A2461" s="19">
        <v>2496</v>
      </c>
      <c r="B2461" s="17">
        <v>12</v>
      </c>
      <c r="C2461" s="16">
        <v>12</v>
      </c>
      <c r="D2461" s="16">
        <v>2014</v>
      </c>
      <c r="E2461" s="25">
        <v>41985</v>
      </c>
      <c r="F2461" s="24" t="s">
        <v>2446</v>
      </c>
      <c r="G2461" s="23">
        <v>20911963.613443945</v>
      </c>
      <c r="H2461" s="23">
        <v>8480820.7034776751</v>
      </c>
      <c r="I2461" s="23">
        <v>9089278.3335689828</v>
      </c>
      <c r="J2461" s="23">
        <f t="shared" si="38"/>
        <v>-11822685.279874962</v>
      </c>
    </row>
    <row r="2462" spans="1:10" x14ac:dyDescent="0.2">
      <c r="A2462" s="19">
        <v>2497</v>
      </c>
      <c r="B2462" s="17">
        <v>16</v>
      </c>
      <c r="C2462" s="16">
        <v>4</v>
      </c>
      <c r="D2462" s="16">
        <v>2004</v>
      </c>
      <c r="E2462" s="25">
        <v>38093</v>
      </c>
      <c r="F2462" s="24" t="s">
        <v>2447</v>
      </c>
      <c r="G2462" s="23">
        <v>26119042.55319149</v>
      </c>
      <c r="H2462" s="23">
        <v>10509682.396143617</v>
      </c>
      <c r="I2462" s="23">
        <v>10509682.396143617</v>
      </c>
      <c r="J2462" s="23">
        <f t="shared" si="38"/>
        <v>-15609360.157047873</v>
      </c>
    </row>
    <row r="2463" spans="1:10" x14ac:dyDescent="0.2">
      <c r="A2463" s="19">
        <v>2498</v>
      </c>
      <c r="B2463" s="17">
        <v>11</v>
      </c>
      <c r="C2463" s="16">
        <v>10</v>
      </c>
      <c r="D2463" s="16">
        <v>2013</v>
      </c>
      <c r="E2463" s="25">
        <v>41558</v>
      </c>
      <c r="F2463" s="24" t="s">
        <v>2448</v>
      </c>
      <c r="G2463" s="23">
        <v>21025322.634513114</v>
      </c>
      <c r="H2463" s="23">
        <v>8418708.4367062598</v>
      </c>
      <c r="I2463" s="23">
        <v>19209795.486418094</v>
      </c>
      <c r="J2463" s="23">
        <f t="shared" si="38"/>
        <v>-1815527.1480950192</v>
      </c>
    </row>
    <row r="2464" spans="1:10" x14ac:dyDescent="0.2">
      <c r="A2464" s="19">
        <v>2499</v>
      </c>
      <c r="B2464" s="17">
        <v>1</v>
      </c>
      <c r="C2464" s="16">
        <v>1</v>
      </c>
      <c r="D2464" s="16">
        <v>1969</v>
      </c>
      <c r="E2464" s="25">
        <v>25204</v>
      </c>
      <c r="F2464" s="24" t="s">
        <v>2449</v>
      </c>
      <c r="G2464" s="23">
        <v>137932022.47191012</v>
      </c>
      <c r="H2464" s="23">
        <v>55172808.988764048</v>
      </c>
      <c r="I2464" s="23">
        <v>55172808.988764048</v>
      </c>
      <c r="J2464" s="23">
        <f t="shared" si="38"/>
        <v>-82759213.483146071</v>
      </c>
    </row>
    <row r="2465" spans="1:10" x14ac:dyDescent="0.2">
      <c r="A2465" s="19">
        <v>2500</v>
      </c>
      <c r="B2465" s="17">
        <v>24</v>
      </c>
      <c r="C2465" s="16">
        <v>2</v>
      </c>
      <c r="D2465" s="16">
        <v>2006</v>
      </c>
      <c r="E2465" s="25">
        <v>38772</v>
      </c>
      <c r="F2465" s="24" t="s">
        <v>2450</v>
      </c>
      <c r="G2465" s="23">
        <v>24712531.454453953</v>
      </c>
      <c r="H2465" s="23">
        <v>9364747.0708303973</v>
      </c>
      <c r="I2465" s="23">
        <v>34670016.005978867</v>
      </c>
      <c r="J2465" s="23">
        <f t="shared" si="38"/>
        <v>9957484.5515249148</v>
      </c>
    </row>
    <row r="2466" spans="1:10" x14ac:dyDescent="0.2">
      <c r="A2466" s="19">
        <v>2501</v>
      </c>
      <c r="B2466" s="17">
        <v>16</v>
      </c>
      <c r="C2466" s="16">
        <v>9</v>
      </c>
      <c r="D2466" s="16">
        <v>2005</v>
      </c>
      <c r="E2466" s="25">
        <v>38611</v>
      </c>
      <c r="F2466" s="24" t="s">
        <v>2451</v>
      </c>
      <c r="G2466" s="23">
        <v>24700100.603621729</v>
      </c>
      <c r="H2466" s="23">
        <v>9306171.6890794765</v>
      </c>
      <c r="I2466" s="23">
        <v>10231190.456685109</v>
      </c>
      <c r="J2466" s="23">
        <f t="shared" si="38"/>
        <v>-14468910.14693662</v>
      </c>
    </row>
    <row r="2467" spans="1:10" x14ac:dyDescent="0.2">
      <c r="A2467" s="19">
        <v>2502</v>
      </c>
      <c r="B2467" s="17">
        <v>3</v>
      </c>
      <c r="C2467" s="16">
        <v>10</v>
      </c>
      <c r="D2467" s="16">
        <v>2008</v>
      </c>
      <c r="E2467" s="25">
        <v>39724</v>
      </c>
      <c r="F2467" s="24" t="s">
        <v>2452</v>
      </c>
      <c r="G2467" s="23">
        <v>22673094.060663149</v>
      </c>
      <c r="H2467" s="23">
        <v>7950536.9604198122</v>
      </c>
      <c r="I2467" s="23">
        <v>7960730.7835094864</v>
      </c>
      <c r="J2467" s="23">
        <f t="shared" si="38"/>
        <v>-14712363.277153663</v>
      </c>
    </row>
    <row r="2468" spans="1:10" x14ac:dyDescent="0.2">
      <c r="A2468" s="19">
        <v>2503</v>
      </c>
      <c r="B2468" s="17">
        <v>14</v>
      </c>
      <c r="C2468" s="16">
        <v>3</v>
      </c>
      <c r="D2468" s="16">
        <v>2003</v>
      </c>
      <c r="E2468" s="25">
        <v>37694</v>
      </c>
      <c r="F2468" s="24" t="s">
        <v>2453</v>
      </c>
      <c r="G2468" s="23">
        <v>26657871.878393054</v>
      </c>
      <c r="H2468" s="23">
        <v>9173901.4072964173</v>
      </c>
      <c r="I2468" s="23">
        <v>9173901.4072964173</v>
      </c>
      <c r="J2468" s="23">
        <f t="shared" si="38"/>
        <v>-17483970.471096635</v>
      </c>
    </row>
    <row r="2469" spans="1:10" x14ac:dyDescent="0.2">
      <c r="A2469" s="19">
        <v>2504</v>
      </c>
      <c r="B2469" s="17">
        <v>1</v>
      </c>
      <c r="C2469" s="16">
        <v>2</v>
      </c>
      <c r="D2469" s="16">
        <v>2008</v>
      </c>
      <c r="E2469" s="25">
        <v>39479</v>
      </c>
      <c r="F2469" s="24" t="s">
        <v>2454</v>
      </c>
      <c r="G2469" s="23">
        <v>23195759.897587545</v>
      </c>
      <c r="H2469" s="23">
        <v>7625933.1265464611</v>
      </c>
      <c r="I2469" s="23">
        <v>8057144.6226186035</v>
      </c>
      <c r="J2469" s="23">
        <f t="shared" si="38"/>
        <v>-15138615.274968941</v>
      </c>
    </row>
    <row r="2470" spans="1:10" x14ac:dyDescent="0.2">
      <c r="A2470" s="19">
        <v>2505</v>
      </c>
      <c r="B2470" s="17">
        <v>24</v>
      </c>
      <c r="C2470" s="16">
        <v>4</v>
      </c>
      <c r="D2470" s="16">
        <v>2015</v>
      </c>
      <c r="E2470" s="25">
        <v>42118</v>
      </c>
      <c r="F2470" s="24" t="s">
        <v>2455</v>
      </c>
      <c r="G2470" s="23">
        <v>20754018.402444646</v>
      </c>
      <c r="H2470" s="23">
        <v>6730487.697576914</v>
      </c>
      <c r="I2470" s="23">
        <v>18351071.455268197</v>
      </c>
      <c r="J2470" s="23">
        <f t="shared" si="38"/>
        <v>-2402946.947176449</v>
      </c>
    </row>
    <row r="2471" spans="1:10" x14ac:dyDescent="0.2">
      <c r="A2471" s="19">
        <v>2506</v>
      </c>
      <c r="B2471" s="17">
        <v>17</v>
      </c>
      <c r="C2471" s="16">
        <v>12</v>
      </c>
      <c r="D2471" s="16">
        <v>1999</v>
      </c>
      <c r="E2471" s="25">
        <v>36511</v>
      </c>
      <c r="F2471" s="24" t="s">
        <v>2456</v>
      </c>
      <c r="G2471" s="23">
        <v>29176351.75282234</v>
      </c>
      <c r="H2471" s="23">
        <v>9047232.1858764105</v>
      </c>
      <c r="I2471" s="23">
        <v>9047232.1858764105</v>
      </c>
      <c r="J2471" s="23">
        <f t="shared" si="38"/>
        <v>-20129119.566945929</v>
      </c>
    </row>
    <row r="2472" spans="1:10" x14ac:dyDescent="0.2">
      <c r="A2472" s="19">
        <v>2507</v>
      </c>
      <c r="B2472" s="17">
        <v>26</v>
      </c>
      <c r="C2472" s="16">
        <v>10</v>
      </c>
      <c r="D2472" s="16">
        <v>2012</v>
      </c>
      <c r="E2472" s="25">
        <v>41208</v>
      </c>
      <c r="F2472" s="24" t="s">
        <v>2457</v>
      </c>
      <c r="G2472" s="23">
        <v>21227925.31461155</v>
      </c>
      <c r="H2472" s="23">
        <v>6371302.8024918186</v>
      </c>
      <c r="I2472" s="23">
        <v>8810460.4118979592</v>
      </c>
      <c r="J2472" s="23">
        <f t="shared" si="38"/>
        <v>-12417464.902713591</v>
      </c>
    </row>
    <row r="2473" spans="1:10" x14ac:dyDescent="0.2">
      <c r="A2473" s="19">
        <v>2508</v>
      </c>
      <c r="B2473" s="17">
        <v>31</v>
      </c>
      <c r="C2473" s="16">
        <v>12</v>
      </c>
      <c r="D2473" s="16">
        <v>2014</v>
      </c>
      <c r="E2473" s="25">
        <v>42004</v>
      </c>
      <c r="F2473" s="24" t="s">
        <v>2458</v>
      </c>
      <c r="G2473" s="23">
        <v>20911963.613443945</v>
      </c>
      <c r="H2473" s="23">
        <v>6011284.0508406721</v>
      </c>
      <c r="I2473" s="23">
        <v>6348279.2988731405</v>
      </c>
      <c r="J2473" s="23">
        <f t="shared" si="38"/>
        <v>-14563684.314570803</v>
      </c>
    </row>
    <row r="2474" spans="1:10" x14ac:dyDescent="0.2">
      <c r="A2474" s="19">
        <v>2509</v>
      </c>
      <c r="B2474" s="17">
        <v>23</v>
      </c>
      <c r="C2474" s="16">
        <v>11</v>
      </c>
      <c r="D2474" s="16">
        <v>2011</v>
      </c>
      <c r="E2474" s="25">
        <v>40870</v>
      </c>
      <c r="F2474" s="24" t="s">
        <v>2459</v>
      </c>
      <c r="G2474" s="23">
        <v>21705255.713212218</v>
      </c>
      <c r="H2474" s="23">
        <v>6188258.4806480138</v>
      </c>
      <c r="I2474" s="23">
        <v>16070062.341815852</v>
      </c>
      <c r="J2474" s="23">
        <f t="shared" si="38"/>
        <v>-5635193.3713963665</v>
      </c>
    </row>
    <row r="2475" spans="1:10" x14ac:dyDescent="0.2">
      <c r="A2475" s="19">
        <v>2510</v>
      </c>
      <c r="B2475" s="17">
        <v>7</v>
      </c>
      <c r="C2475" s="16">
        <v>7</v>
      </c>
      <c r="D2475" s="16">
        <v>2006</v>
      </c>
      <c r="E2475" s="25">
        <v>38905</v>
      </c>
      <c r="F2475" s="24" t="s">
        <v>2460</v>
      </c>
      <c r="G2475" s="23">
        <v>24129631.449631449</v>
      </c>
      <c r="H2475" s="23">
        <v>6637598.3228697786</v>
      </c>
      <c r="I2475" s="23">
        <v>8934097.3886781335</v>
      </c>
      <c r="J2475" s="23">
        <f t="shared" si="38"/>
        <v>-15195534.060953315</v>
      </c>
    </row>
    <row r="2476" spans="1:10" x14ac:dyDescent="0.2">
      <c r="A2476" s="19">
        <v>2511</v>
      </c>
      <c r="B2476" s="17">
        <v>14</v>
      </c>
      <c r="C2476" s="16">
        <v>8</v>
      </c>
      <c r="D2476" s="16">
        <v>2009</v>
      </c>
      <c r="E2476" s="25">
        <v>40039</v>
      </c>
      <c r="F2476" s="24" t="s">
        <v>2461</v>
      </c>
      <c r="G2476" s="23">
        <v>22750725.094285421</v>
      </c>
      <c r="H2476" s="23">
        <v>5927687.7728810105</v>
      </c>
      <c r="I2476" s="23">
        <v>14751375.632435111</v>
      </c>
      <c r="J2476" s="23">
        <f t="shared" si="38"/>
        <v>-7999349.4618503097</v>
      </c>
    </row>
    <row r="2477" spans="1:10" x14ac:dyDescent="0.2">
      <c r="A2477" s="19">
        <v>2512</v>
      </c>
      <c r="B2477" s="17">
        <v>28</v>
      </c>
      <c r="C2477" s="16">
        <v>1</v>
      </c>
      <c r="D2477" s="16">
        <v>2005</v>
      </c>
      <c r="E2477" s="25">
        <v>38380</v>
      </c>
      <c r="F2477" s="24" t="s">
        <v>2462</v>
      </c>
      <c r="G2477" s="23">
        <v>25749239.643418983</v>
      </c>
      <c r="H2477" s="23">
        <v>6667210.7095490303</v>
      </c>
      <c r="I2477" s="23">
        <v>10529596.656061878</v>
      </c>
      <c r="J2477" s="23">
        <f t="shared" si="38"/>
        <v>-15219642.987357104</v>
      </c>
    </row>
    <row r="2478" spans="1:10" x14ac:dyDescent="0.2">
      <c r="A2478" s="19">
        <v>2513</v>
      </c>
      <c r="B2478" s="17">
        <v>29</v>
      </c>
      <c r="C2478" s="16">
        <v>10</v>
      </c>
      <c r="D2478" s="16">
        <v>2004</v>
      </c>
      <c r="E2478" s="25">
        <v>38289</v>
      </c>
      <c r="F2478" s="24" t="s">
        <v>2463</v>
      </c>
      <c r="G2478" s="23">
        <v>25722262.96490309</v>
      </c>
      <c r="H2478" s="23">
        <v>6438152.5226872703</v>
      </c>
      <c r="I2478" s="23">
        <v>18781111.589937139</v>
      </c>
      <c r="J2478" s="23">
        <f t="shared" si="38"/>
        <v>-6941151.3749659508</v>
      </c>
    </row>
    <row r="2479" spans="1:10" x14ac:dyDescent="0.2">
      <c r="A2479" s="19">
        <v>2514</v>
      </c>
      <c r="B2479" s="17">
        <v>26</v>
      </c>
      <c r="C2479" s="16">
        <v>8</v>
      </c>
      <c r="D2479" s="16">
        <v>2016</v>
      </c>
      <c r="E2479" s="25">
        <v>42608</v>
      </c>
      <c r="F2479" s="24" t="s">
        <v>2464</v>
      </c>
      <c r="G2479" s="23">
        <v>20387794.842411634</v>
      </c>
      <c r="H2479" s="23">
        <v>4804171.8215479404</v>
      </c>
      <c r="I2479" s="23">
        <v>5129582.4344174154</v>
      </c>
      <c r="J2479" s="23">
        <f t="shared" si="38"/>
        <v>-15258212.407994218</v>
      </c>
    </row>
    <row r="2480" spans="1:10" x14ac:dyDescent="0.2">
      <c r="A2480" s="19">
        <v>2515</v>
      </c>
      <c r="B2480" s="17">
        <v>24</v>
      </c>
      <c r="C2480" s="16">
        <v>10</v>
      </c>
      <c r="D2480" s="16">
        <v>2008</v>
      </c>
      <c r="E2480" s="25">
        <v>39745</v>
      </c>
      <c r="F2480" s="24" t="s">
        <v>2465</v>
      </c>
      <c r="G2480" s="23">
        <v>22673094.060663149</v>
      </c>
      <c r="H2480" s="23">
        <v>5047510.2738429997</v>
      </c>
      <c r="I2480" s="23">
        <v>5048535.0976945413</v>
      </c>
      <c r="J2480" s="23">
        <f t="shared" si="38"/>
        <v>-17624558.962968607</v>
      </c>
    </row>
    <row r="2481" spans="1:10" x14ac:dyDescent="0.2">
      <c r="A2481" s="19">
        <v>2516</v>
      </c>
      <c r="B2481" s="17">
        <v>3</v>
      </c>
      <c r="C2481" s="16">
        <v>10</v>
      </c>
      <c r="D2481" s="16">
        <v>2008</v>
      </c>
      <c r="E2481" s="25">
        <v>39724</v>
      </c>
      <c r="F2481" s="24" t="s">
        <v>2466</v>
      </c>
      <c r="G2481" s="23">
        <v>22673094.060663149</v>
      </c>
      <c r="H2481" s="23">
        <v>5036121.5786963291</v>
      </c>
      <c r="I2481" s="23">
        <v>5106106.6181333773</v>
      </c>
      <c r="J2481" s="23">
        <f t="shared" si="38"/>
        <v>-17566987.442529771</v>
      </c>
    </row>
    <row r="2482" spans="1:10" x14ac:dyDescent="0.2">
      <c r="A2482" s="19">
        <v>2517</v>
      </c>
      <c r="B2482" s="17">
        <v>21</v>
      </c>
      <c r="C2482" s="16">
        <v>11</v>
      </c>
      <c r="D2482" s="16">
        <v>2007</v>
      </c>
      <c r="E2482" s="25">
        <v>39407</v>
      </c>
      <c r="F2482" s="24" t="s">
        <v>2467</v>
      </c>
      <c r="G2482" s="23">
        <v>23363070.17418652</v>
      </c>
      <c r="H2482" s="23">
        <v>4693184.0499721663</v>
      </c>
      <c r="I2482" s="23">
        <v>14482315.125570353</v>
      </c>
      <c r="J2482" s="23">
        <f t="shared" si="38"/>
        <v>-8880755.0486161672</v>
      </c>
    </row>
    <row r="2483" spans="1:10" x14ac:dyDescent="0.2">
      <c r="A2483" s="19">
        <v>2518</v>
      </c>
      <c r="B2483" s="17">
        <v>7</v>
      </c>
      <c r="C2483" s="16">
        <v>9</v>
      </c>
      <c r="D2483" s="16">
        <v>2012</v>
      </c>
      <c r="E2483" s="25">
        <v>41159</v>
      </c>
      <c r="F2483" s="24" t="s">
        <v>2468</v>
      </c>
      <c r="G2483" s="23">
        <v>21219669.240774911</v>
      </c>
      <c r="H2483" s="23">
        <v>3993099.3210101677</v>
      </c>
      <c r="I2483" s="23">
        <v>26907820.143357806</v>
      </c>
      <c r="J2483" s="23">
        <f t="shared" si="38"/>
        <v>5688150.902582895</v>
      </c>
    </row>
    <row r="2484" spans="1:10" x14ac:dyDescent="0.2">
      <c r="A2484" s="19">
        <v>2519</v>
      </c>
      <c r="B2484" s="17">
        <v>15</v>
      </c>
      <c r="C2484" s="16">
        <v>5</v>
      </c>
      <c r="D2484" s="16">
        <v>2009</v>
      </c>
      <c r="E2484" s="25">
        <v>39948</v>
      </c>
      <c r="F2484" s="24" t="s">
        <v>2469</v>
      </c>
      <c r="G2484" s="23">
        <v>22961151.428998955</v>
      </c>
      <c r="H2484" s="23">
        <v>4054659.2163137817</v>
      </c>
      <c r="I2484" s="23">
        <v>6350774.3592136772</v>
      </c>
      <c r="J2484" s="23">
        <f t="shared" si="38"/>
        <v>-16610377.069785278</v>
      </c>
    </row>
    <row r="2485" spans="1:10" x14ac:dyDescent="0.2">
      <c r="A2485" s="19">
        <v>2520</v>
      </c>
      <c r="B2485" s="17">
        <v>24</v>
      </c>
      <c r="C2485" s="16">
        <v>10</v>
      </c>
      <c r="D2485" s="16">
        <v>2008</v>
      </c>
      <c r="E2485" s="25">
        <v>39745</v>
      </c>
      <c r="F2485" s="24" t="s">
        <v>2470</v>
      </c>
      <c r="G2485" s="23">
        <v>22673094.060663149</v>
      </c>
      <c r="H2485" s="23">
        <v>3495667.3556814562</v>
      </c>
      <c r="I2485" s="23">
        <v>4969418.4696245603</v>
      </c>
      <c r="J2485" s="23">
        <f t="shared" si="38"/>
        <v>-17703675.591038588</v>
      </c>
    </row>
    <row r="2486" spans="1:10" x14ac:dyDescent="0.2">
      <c r="A2486" s="19">
        <v>2521</v>
      </c>
      <c r="B2486" s="17">
        <v>29</v>
      </c>
      <c r="C2486" s="16">
        <v>10</v>
      </c>
      <c r="D2486" s="16">
        <v>1999</v>
      </c>
      <c r="E2486" s="25">
        <v>36462</v>
      </c>
      <c r="F2486" s="24" t="s">
        <v>2471</v>
      </c>
      <c r="G2486" s="23">
        <v>29193697.978596915</v>
      </c>
      <c r="H2486" s="23">
        <v>3465448.1363436389</v>
      </c>
      <c r="I2486" s="23">
        <v>219463624.5541023</v>
      </c>
      <c r="J2486" s="23">
        <f t="shared" si="38"/>
        <v>190269926.57550538</v>
      </c>
    </row>
    <row r="2487" spans="1:10" x14ac:dyDescent="0.2">
      <c r="A2487" s="19">
        <v>2522</v>
      </c>
      <c r="B2487" s="17">
        <v>19</v>
      </c>
      <c r="C2487" s="16">
        <v>3</v>
      </c>
      <c r="D2487" s="16">
        <v>2004</v>
      </c>
      <c r="E2487" s="25">
        <v>38065</v>
      </c>
      <c r="F2487" s="24" t="s">
        <v>2472</v>
      </c>
      <c r="G2487" s="23">
        <v>26202668.089647815</v>
      </c>
      <c r="H2487" s="23">
        <v>3083697.6778655285</v>
      </c>
      <c r="I2487" s="23">
        <v>10954989.653062968</v>
      </c>
      <c r="J2487" s="23">
        <f t="shared" si="38"/>
        <v>-15247678.436584847</v>
      </c>
    </row>
    <row r="2488" spans="1:10" x14ac:dyDescent="0.2">
      <c r="A2488" s="19">
        <v>2523</v>
      </c>
      <c r="B2488" s="17">
        <v>13</v>
      </c>
      <c r="C2488" s="16">
        <v>11</v>
      </c>
      <c r="D2488" s="16">
        <v>2015</v>
      </c>
      <c r="E2488" s="25">
        <v>42321</v>
      </c>
      <c r="F2488" s="24" t="s">
        <v>2473</v>
      </c>
      <c r="G2488" s="23">
        <v>20689570.90369771</v>
      </c>
      <c r="H2488" s="23">
        <v>2323438.812485253</v>
      </c>
      <c r="I2488" s="23">
        <v>2323438.812485253</v>
      </c>
      <c r="J2488" s="23">
        <f t="shared" si="38"/>
        <v>-18366132.091212459</v>
      </c>
    </row>
    <row r="2489" spans="1:10" x14ac:dyDescent="0.2">
      <c r="A2489" s="19">
        <v>2524</v>
      </c>
      <c r="B2489" s="17">
        <v>20</v>
      </c>
      <c r="C2489" s="16">
        <v>6</v>
      </c>
      <c r="D2489" s="16">
        <v>1980</v>
      </c>
      <c r="E2489" s="25">
        <v>29392</v>
      </c>
      <c r="F2489" s="24" t="s">
        <v>2474</v>
      </c>
      <c r="G2489" s="23">
        <v>59375816.203143887</v>
      </c>
      <c r="H2489" s="23">
        <v>5937581.6203143885</v>
      </c>
      <c r="I2489" s="23">
        <v>5937581.6203143885</v>
      </c>
      <c r="J2489" s="23">
        <f t="shared" si="38"/>
        <v>-53438234.582829498</v>
      </c>
    </row>
    <row r="2490" spans="1:10" x14ac:dyDescent="0.2">
      <c r="A2490" s="19">
        <v>2526</v>
      </c>
      <c r="B2490" s="17">
        <v>5</v>
      </c>
      <c r="C2490" s="16">
        <v>5</v>
      </c>
      <c r="D2490" s="16">
        <v>2006</v>
      </c>
      <c r="E2490" s="25">
        <v>38842</v>
      </c>
      <c r="F2490" s="24" t="s">
        <v>2475</v>
      </c>
      <c r="G2490" s="23">
        <v>24248790.123456791</v>
      </c>
      <c r="H2490" s="23">
        <v>2307798.5789925926</v>
      </c>
      <c r="I2490" s="23">
        <v>6442428.2595160492</v>
      </c>
      <c r="J2490" s="23">
        <f t="shared" si="38"/>
        <v>-17806361.863940742</v>
      </c>
    </row>
    <row r="2491" spans="1:10" x14ac:dyDescent="0.2">
      <c r="A2491" s="19">
        <v>2527</v>
      </c>
      <c r="B2491" s="17">
        <v>22</v>
      </c>
      <c r="C2491" s="16">
        <v>8</v>
      </c>
      <c r="D2491" s="16">
        <v>2003</v>
      </c>
      <c r="E2491" s="25">
        <v>37855</v>
      </c>
      <c r="F2491" s="24" t="s">
        <v>2476</v>
      </c>
      <c r="G2491" s="23">
        <v>26600108.342361867</v>
      </c>
      <c r="H2491" s="23">
        <v>2190072.040173348</v>
      </c>
      <c r="I2491" s="23">
        <v>2190072.040173348</v>
      </c>
      <c r="J2491" s="23">
        <f t="shared" si="38"/>
        <v>-24410036.302188519</v>
      </c>
    </row>
    <row r="2492" spans="1:10" x14ac:dyDescent="0.2">
      <c r="A2492" s="19">
        <v>2528</v>
      </c>
      <c r="B2492" s="17">
        <v>6</v>
      </c>
      <c r="C2492" s="16">
        <v>12</v>
      </c>
      <c r="D2492" s="16">
        <v>2002</v>
      </c>
      <c r="E2492" s="25">
        <v>37596</v>
      </c>
      <c r="F2492" s="24" t="s">
        <v>2477</v>
      </c>
      <c r="G2492" s="23">
        <v>27144168.04864566</v>
      </c>
      <c r="H2492" s="23">
        <v>1615102.4286456606</v>
      </c>
      <c r="I2492" s="23">
        <v>7255458.3251022669</v>
      </c>
      <c r="J2492" s="23">
        <f t="shared" si="38"/>
        <v>-19888709.723543394</v>
      </c>
    </row>
    <row r="2493" spans="1:10" x14ac:dyDescent="0.2">
      <c r="A2493" s="19">
        <v>2529</v>
      </c>
      <c r="B2493" s="17">
        <v>29</v>
      </c>
      <c r="C2493" s="16">
        <v>4</v>
      </c>
      <c r="D2493" s="16">
        <v>2011</v>
      </c>
      <c r="E2493" s="25">
        <v>40662</v>
      </c>
      <c r="F2493" s="24" t="s">
        <v>2478</v>
      </c>
      <c r="G2493" s="23">
        <v>21833032.466897283</v>
      </c>
      <c r="H2493" s="23">
        <v>1295286.1338603683</v>
      </c>
      <c r="I2493" s="23">
        <v>6652224.7884671818</v>
      </c>
      <c r="J2493" s="23">
        <f t="shared" si="38"/>
        <v>-15180807.678430101</v>
      </c>
    </row>
    <row r="2494" spans="1:10" x14ac:dyDescent="0.2">
      <c r="A2494" s="19">
        <v>2530</v>
      </c>
      <c r="B2494" s="17">
        <v>29</v>
      </c>
      <c r="C2494" s="16">
        <v>8</v>
      </c>
      <c r="D2494" s="16">
        <v>2012</v>
      </c>
      <c r="E2494" s="25">
        <v>41150</v>
      </c>
      <c r="F2494" s="24" t="s">
        <v>2479</v>
      </c>
      <c r="G2494" s="23">
        <v>21314355.90917575</v>
      </c>
      <c r="H2494" s="23">
        <v>1135956.0582040898</v>
      </c>
      <c r="I2494" s="23">
        <v>1135956.0582040898</v>
      </c>
      <c r="J2494" s="23">
        <f t="shared" si="38"/>
        <v>-20178399.850971662</v>
      </c>
    </row>
    <row r="2495" spans="1:10" x14ac:dyDescent="0.2">
      <c r="A2495" s="19">
        <v>2531</v>
      </c>
      <c r="B2495" s="17">
        <v>23</v>
      </c>
      <c r="C2495" s="16">
        <v>5</v>
      </c>
      <c r="D2495" s="16">
        <v>2008</v>
      </c>
      <c r="E2495" s="25">
        <v>39591</v>
      </c>
      <c r="F2495" s="24" t="s">
        <v>2480</v>
      </c>
      <c r="G2495" s="23">
        <v>22666919.014734663</v>
      </c>
      <c r="H2495" s="23">
        <v>1169467.9528786144</v>
      </c>
      <c r="I2495" s="23">
        <v>9318030.4031721987</v>
      </c>
      <c r="J2495" s="23">
        <f t="shared" si="38"/>
        <v>-13348888.611562464</v>
      </c>
    </row>
    <row r="2496" spans="1:10" x14ac:dyDescent="0.2">
      <c r="A2496" s="19">
        <v>2532</v>
      </c>
      <c r="B2496" s="17">
        <v>20</v>
      </c>
      <c r="C2496" s="16">
        <v>10</v>
      </c>
      <c r="D2496" s="16">
        <v>2000</v>
      </c>
      <c r="E2496" s="25">
        <v>36819</v>
      </c>
      <c r="F2496" s="24" t="s">
        <v>2481</v>
      </c>
      <c r="G2496" s="23">
        <v>28220574.712643679</v>
      </c>
      <c r="H2496" s="23">
        <v>1245529.1752298851</v>
      </c>
      <c r="I2496" s="23">
        <v>3220969.4051149427</v>
      </c>
      <c r="J2496" s="23">
        <f t="shared" si="38"/>
        <v>-24999605.307528738</v>
      </c>
    </row>
    <row r="2497" spans="1:10" x14ac:dyDescent="0.2">
      <c r="A2497" s="19">
        <v>2533</v>
      </c>
      <c r="B2497" s="17">
        <v>28</v>
      </c>
      <c r="C2497" s="16">
        <v>4</v>
      </c>
      <c r="D2497" s="16">
        <v>2017</v>
      </c>
      <c r="E2497" s="25">
        <v>42853</v>
      </c>
      <c r="F2497" s="24" t="s">
        <v>2482</v>
      </c>
      <c r="G2497" s="23">
        <v>20081382.604570512</v>
      </c>
      <c r="H2497" s="23">
        <v>589860.49193535198</v>
      </c>
      <c r="I2497" s="23">
        <v>43502683.694757976</v>
      </c>
      <c r="J2497" s="23">
        <f t="shared" si="38"/>
        <v>23421301.090187464</v>
      </c>
    </row>
    <row r="2498" spans="1:10" x14ac:dyDescent="0.2">
      <c r="A2498" s="19">
        <v>2534</v>
      </c>
      <c r="B2498" s="17">
        <v>3</v>
      </c>
      <c r="C2498" s="16">
        <v>12</v>
      </c>
      <c r="D2498" s="16">
        <v>2010</v>
      </c>
      <c r="E2498" s="25">
        <v>40515</v>
      </c>
      <c r="F2498" s="24" t="s">
        <v>2483</v>
      </c>
      <c r="G2498" s="23">
        <v>22403514.93528121</v>
      </c>
      <c r="H2498" s="23">
        <v>651969.1688346056</v>
      </c>
      <c r="I2498" s="23">
        <v>978604.57536077825</v>
      </c>
      <c r="J2498" s="23">
        <f t="shared" si="38"/>
        <v>-21424910.359920431</v>
      </c>
    </row>
    <row r="2499" spans="1:10" x14ac:dyDescent="0.2">
      <c r="A2499" s="19">
        <v>2535</v>
      </c>
      <c r="B2499" s="17">
        <v>13</v>
      </c>
      <c r="C2499" s="16">
        <v>11</v>
      </c>
      <c r="D2499" s="16">
        <v>2015</v>
      </c>
      <c r="E2499" s="25">
        <v>42321</v>
      </c>
      <c r="F2499" s="24" t="s">
        <v>2484</v>
      </c>
      <c r="G2499" s="23">
        <v>20689570.90369771</v>
      </c>
      <c r="H2499" s="23">
        <v>557025.31744025345</v>
      </c>
      <c r="I2499" s="23">
        <v>3856273.258898776</v>
      </c>
      <c r="J2499" s="23">
        <f t="shared" ref="J2499:J2562" si="39">I2499-G2499</f>
        <v>-16833297.644798934</v>
      </c>
    </row>
    <row r="2500" spans="1:10" x14ac:dyDescent="0.2">
      <c r="A2500" s="19">
        <v>2536</v>
      </c>
      <c r="B2500" s="17">
        <v>18</v>
      </c>
      <c r="C2500" s="16">
        <v>3</v>
      </c>
      <c r="D2500" s="16">
        <v>2005</v>
      </c>
      <c r="E2500" s="25">
        <v>38429</v>
      </c>
      <c r="F2500" s="24" t="s">
        <v>2485</v>
      </c>
      <c r="G2500" s="23">
        <v>25402897.051215727</v>
      </c>
      <c r="H2500" s="23">
        <v>595529.00658561825</v>
      </c>
      <c r="I2500" s="23">
        <v>13296977.532193482</v>
      </c>
      <c r="J2500" s="23">
        <f t="shared" si="39"/>
        <v>-12105919.519022245</v>
      </c>
    </row>
    <row r="2501" spans="1:10" x14ac:dyDescent="0.2">
      <c r="A2501" s="19">
        <v>2537</v>
      </c>
      <c r="B2501" s="17">
        <v>22</v>
      </c>
      <c r="C2501" s="16">
        <v>4</v>
      </c>
      <c r="D2501" s="16">
        <v>2005</v>
      </c>
      <c r="E2501" s="25">
        <v>38464</v>
      </c>
      <c r="F2501" s="24" t="s">
        <v>2486</v>
      </c>
      <c r="G2501" s="23">
        <v>25233196.300102778</v>
      </c>
      <c r="H2501" s="23">
        <v>473720.45737923949</v>
      </c>
      <c r="I2501" s="23">
        <v>473720.45737923949</v>
      </c>
      <c r="J2501" s="23">
        <f t="shared" si="39"/>
        <v>-24759475.842723537</v>
      </c>
    </row>
    <row r="2502" spans="1:10" x14ac:dyDescent="0.2">
      <c r="A2502" s="19">
        <v>2538</v>
      </c>
      <c r="B2502" s="17">
        <v>11</v>
      </c>
      <c r="C2502" s="16">
        <v>9</v>
      </c>
      <c r="D2502" s="16">
        <v>1994</v>
      </c>
      <c r="E2502" s="25">
        <v>34588</v>
      </c>
      <c r="F2502" s="24" t="s">
        <v>2487</v>
      </c>
      <c r="G2502" s="23">
        <v>32867336.010709502</v>
      </c>
      <c r="H2502" s="23">
        <v>501341.90983935742</v>
      </c>
      <c r="I2502" s="23">
        <v>501341.90983935742</v>
      </c>
      <c r="J2502" s="23">
        <f t="shared" si="39"/>
        <v>-32365994.100870144</v>
      </c>
    </row>
    <row r="2503" spans="1:10" x14ac:dyDescent="0.2">
      <c r="A2503" s="19">
        <v>2539</v>
      </c>
      <c r="B2503" s="17">
        <v>10</v>
      </c>
      <c r="C2503" s="16">
        <v>12</v>
      </c>
      <c r="D2503" s="16">
        <v>2010</v>
      </c>
      <c r="E2503" s="25">
        <v>40522</v>
      </c>
      <c r="F2503" s="24" t="s">
        <v>2488</v>
      </c>
      <c r="G2503" s="23">
        <v>22403514.93528121</v>
      </c>
      <c r="H2503" s="23">
        <v>311345.00758284325</v>
      </c>
      <c r="I2503" s="23">
        <v>311345.00758284325</v>
      </c>
      <c r="J2503" s="23">
        <f t="shared" si="39"/>
        <v>-22092169.927698366</v>
      </c>
    </row>
    <row r="2504" spans="1:10" x14ac:dyDescent="0.2">
      <c r="A2504" s="19">
        <v>2540</v>
      </c>
      <c r="B2504" s="17">
        <v>7</v>
      </c>
      <c r="C2504" s="16">
        <v>3</v>
      </c>
      <c r="D2504" s="16">
        <v>2008</v>
      </c>
      <c r="E2504" s="25">
        <v>39514</v>
      </c>
      <c r="F2504" s="24" t="s">
        <v>2489</v>
      </c>
      <c r="G2504" s="23">
        <v>22996422.014911395</v>
      </c>
      <c r="H2504" s="23">
        <v>237642.72545989286</v>
      </c>
      <c r="I2504" s="23">
        <v>54387424.577334121</v>
      </c>
      <c r="J2504" s="23">
        <f t="shared" si="39"/>
        <v>31391002.562422726</v>
      </c>
    </row>
    <row r="2505" spans="1:10" x14ac:dyDescent="0.2">
      <c r="A2505" s="19">
        <v>2541</v>
      </c>
      <c r="B2505" s="17">
        <v>18</v>
      </c>
      <c r="C2505" s="16">
        <v>9</v>
      </c>
      <c r="D2505" s="16">
        <v>2009</v>
      </c>
      <c r="E2505" s="25">
        <v>40074</v>
      </c>
      <c r="F2505" s="24" t="s">
        <v>2490</v>
      </c>
      <c r="G2505" s="23">
        <v>22736503.850089598</v>
      </c>
      <c r="H2505" s="23">
        <v>228194.92089142423</v>
      </c>
      <c r="I2505" s="23">
        <v>1326779.5875704384</v>
      </c>
      <c r="J2505" s="23">
        <f t="shared" si="39"/>
        <v>-21409724.262519158</v>
      </c>
    </row>
    <row r="2506" spans="1:10" x14ac:dyDescent="0.2">
      <c r="A2506" s="19">
        <v>2542</v>
      </c>
      <c r="B2506" s="17">
        <v>27</v>
      </c>
      <c r="C2506" s="16">
        <v>3</v>
      </c>
      <c r="D2506" s="16">
        <v>1998</v>
      </c>
      <c r="E2506" s="25">
        <v>35881</v>
      </c>
      <c r="F2506" s="24" t="s">
        <v>2491</v>
      </c>
      <c r="G2506" s="23">
        <v>30273612.823674481</v>
      </c>
      <c r="H2506" s="23">
        <v>221106.35861898895</v>
      </c>
      <c r="I2506" s="23">
        <v>39576803.029395811</v>
      </c>
      <c r="J2506" s="23">
        <f t="shared" si="39"/>
        <v>9303190.2057213299</v>
      </c>
    </row>
    <row r="2507" spans="1:10" x14ac:dyDescent="0.2">
      <c r="A2507" s="19">
        <v>2543</v>
      </c>
      <c r="B2507" s="17">
        <v>25</v>
      </c>
      <c r="C2507" s="16">
        <v>4</v>
      </c>
      <c r="D2507" s="16">
        <v>2003</v>
      </c>
      <c r="E2507" s="25">
        <v>37736</v>
      </c>
      <c r="F2507" s="24" t="s">
        <v>2492</v>
      </c>
      <c r="G2507" s="23">
        <v>26715886.83351469</v>
      </c>
      <c r="H2507" s="23">
        <v>162929.50744287268</v>
      </c>
      <c r="I2507" s="23">
        <v>7606297.5056964094</v>
      </c>
      <c r="J2507" s="23">
        <f t="shared" si="39"/>
        <v>-19109589.327818282</v>
      </c>
    </row>
    <row r="2508" spans="1:10" x14ac:dyDescent="0.2">
      <c r="A2508" s="19">
        <v>2544</v>
      </c>
      <c r="B2508" s="17">
        <v>30</v>
      </c>
      <c r="C2508" s="16">
        <v>10</v>
      </c>
      <c r="D2508" s="16">
        <v>2015</v>
      </c>
      <c r="E2508" s="25">
        <v>42307</v>
      </c>
      <c r="F2508" s="24" t="s">
        <v>2493</v>
      </c>
      <c r="G2508" s="23">
        <v>20645901.832339663</v>
      </c>
      <c r="H2508" s="23">
        <v>56816.489547507132</v>
      </c>
      <c r="I2508" s="23">
        <v>15364158.83460591</v>
      </c>
      <c r="J2508" s="23">
        <f t="shared" si="39"/>
        <v>-5281742.9977337532</v>
      </c>
    </row>
    <row r="2509" spans="1:10" x14ac:dyDescent="0.2">
      <c r="A2509" s="19">
        <v>2545</v>
      </c>
      <c r="B2509" s="17">
        <v>31</v>
      </c>
      <c r="C2509" s="16">
        <v>12</v>
      </c>
      <c r="D2509" s="16">
        <v>2008</v>
      </c>
      <c r="E2509" s="25">
        <v>39813</v>
      </c>
      <c r="F2509" s="24" t="s">
        <v>2494</v>
      </c>
      <c r="G2509" s="23">
        <v>23357402.439256426</v>
      </c>
      <c r="H2509" s="23">
        <v>0</v>
      </c>
      <c r="I2509" s="23">
        <v>45062323.545831196</v>
      </c>
      <c r="J2509" s="23">
        <f t="shared" si="39"/>
        <v>21704921.10657477</v>
      </c>
    </row>
    <row r="2510" spans="1:10" x14ac:dyDescent="0.2">
      <c r="A2510" s="19">
        <v>2546</v>
      </c>
      <c r="B2510" s="17">
        <v>31</v>
      </c>
      <c r="C2510" s="16">
        <v>12</v>
      </c>
      <c r="D2510" s="16">
        <v>2012</v>
      </c>
      <c r="E2510" s="25">
        <v>41274</v>
      </c>
      <c r="F2510" s="24" t="s">
        <v>2495</v>
      </c>
      <c r="G2510" s="23">
        <v>21386579.326745093</v>
      </c>
      <c r="H2510" s="23">
        <v>0</v>
      </c>
      <c r="I2510" s="23">
        <v>36843334.952761531</v>
      </c>
      <c r="J2510" s="23">
        <f t="shared" si="39"/>
        <v>15456755.626016438</v>
      </c>
    </row>
    <row r="2511" spans="1:10" x14ac:dyDescent="0.2">
      <c r="A2511" s="19">
        <v>2547</v>
      </c>
      <c r="B2511" s="17">
        <v>13</v>
      </c>
      <c r="C2511" s="16">
        <v>4</v>
      </c>
      <c r="D2511" s="16">
        <v>2010</v>
      </c>
      <c r="E2511" s="25">
        <v>40281</v>
      </c>
      <c r="F2511" s="24" t="s">
        <v>2496</v>
      </c>
      <c r="G2511" s="23">
        <v>22523749.019535892</v>
      </c>
      <c r="H2511" s="23">
        <v>0</v>
      </c>
      <c r="I2511" s="23">
        <v>24933328.427771334</v>
      </c>
      <c r="J2511" s="23">
        <f t="shared" si="39"/>
        <v>2409579.4082354419</v>
      </c>
    </row>
    <row r="2512" spans="1:10" x14ac:dyDescent="0.2">
      <c r="A2512" s="19">
        <v>2548</v>
      </c>
      <c r="B2512" s="17">
        <v>31</v>
      </c>
      <c r="C2512" s="16">
        <v>3</v>
      </c>
      <c r="D2512" s="16">
        <v>2004</v>
      </c>
      <c r="E2512" s="25">
        <v>38077</v>
      </c>
      <c r="F2512" s="24" t="s">
        <v>2497</v>
      </c>
      <c r="G2512" s="23">
        <v>26202668.089647815</v>
      </c>
      <c r="H2512" s="23">
        <v>0</v>
      </c>
      <c r="I2512" s="23">
        <v>7754341.6067129141</v>
      </c>
      <c r="J2512" s="23">
        <f t="shared" si="39"/>
        <v>-18448326.4829349</v>
      </c>
    </row>
    <row r="2513" spans="1:10" x14ac:dyDescent="0.2">
      <c r="A2513" s="19">
        <v>2549</v>
      </c>
      <c r="B2513" s="17">
        <v>29</v>
      </c>
      <c r="C2513" s="16">
        <v>5</v>
      </c>
      <c r="D2513" s="16">
        <v>2015</v>
      </c>
      <c r="E2513" s="25">
        <v>42153</v>
      </c>
      <c r="F2513" s="24" t="s">
        <v>2498</v>
      </c>
      <c r="G2513" s="23">
        <v>20648766.846786231</v>
      </c>
      <c r="H2513" s="23">
        <v>0</v>
      </c>
      <c r="I2513" s="23">
        <v>800041.63367044425</v>
      </c>
      <c r="J2513" s="23">
        <f t="shared" si="39"/>
        <v>-19848725.213115785</v>
      </c>
    </row>
    <row r="2514" spans="1:10" x14ac:dyDescent="0.2">
      <c r="A2514" s="19">
        <v>2550</v>
      </c>
      <c r="B2514" s="17">
        <v>18</v>
      </c>
      <c r="C2514" s="16">
        <v>11</v>
      </c>
      <c r="D2514" s="16">
        <v>2016</v>
      </c>
      <c r="E2514" s="25">
        <v>42692</v>
      </c>
      <c r="F2514" s="24" t="s">
        <v>2499</v>
      </c>
      <c r="G2514" s="23">
        <v>20345220.48617585</v>
      </c>
      <c r="H2514" s="23">
        <v>0</v>
      </c>
      <c r="I2514" s="23">
        <v>95307.185367490776</v>
      </c>
      <c r="J2514" s="23">
        <f t="shared" si="39"/>
        <v>-20249913.300808359</v>
      </c>
    </row>
    <row r="2515" spans="1:10" x14ac:dyDescent="0.2">
      <c r="A2515" s="19">
        <v>2551</v>
      </c>
      <c r="B2515" s="17">
        <v>25</v>
      </c>
      <c r="C2515" s="16">
        <v>12</v>
      </c>
      <c r="D2515" s="16">
        <v>2007</v>
      </c>
      <c r="E2515" s="25">
        <v>39441</v>
      </c>
      <c r="F2515" s="24" t="s">
        <v>2500</v>
      </c>
      <c r="G2515" s="23">
        <v>23378754.118341617</v>
      </c>
      <c r="H2515" s="23">
        <v>0</v>
      </c>
      <c r="I2515" s="23">
        <v>0</v>
      </c>
      <c r="J2515" s="23">
        <f t="shared" si="39"/>
        <v>-23378754.118341617</v>
      </c>
    </row>
    <row r="2516" spans="1:10" x14ac:dyDescent="0.2">
      <c r="A2516" s="19">
        <v>2552</v>
      </c>
      <c r="B2516" s="17">
        <v>31</v>
      </c>
      <c r="C2516" s="16">
        <v>12</v>
      </c>
      <c r="D2516" s="16">
        <v>2007</v>
      </c>
      <c r="E2516" s="25">
        <v>39447</v>
      </c>
      <c r="F2516" s="24" t="s">
        <v>2501</v>
      </c>
      <c r="G2516" s="23">
        <v>23378754.118341617</v>
      </c>
      <c r="H2516" s="23">
        <v>0</v>
      </c>
      <c r="I2516" s="23">
        <v>0</v>
      </c>
      <c r="J2516" s="23">
        <f t="shared" si="39"/>
        <v>-23378754.118341617</v>
      </c>
    </row>
    <row r="2517" spans="1:10" x14ac:dyDescent="0.2">
      <c r="A2517" s="19">
        <v>2554</v>
      </c>
      <c r="B2517" s="17">
        <v>29</v>
      </c>
      <c r="C2517" s="16">
        <v>8</v>
      </c>
      <c r="D2517" s="16">
        <v>2014</v>
      </c>
      <c r="E2517" s="25">
        <v>41880</v>
      </c>
      <c r="F2517" s="24" t="s">
        <v>2503</v>
      </c>
      <c r="G2517" s="23">
        <v>20644686.611842658</v>
      </c>
      <c r="H2517" s="23">
        <v>0</v>
      </c>
      <c r="I2517" s="23">
        <v>0</v>
      </c>
      <c r="J2517" s="23">
        <f t="shared" si="39"/>
        <v>-20644686.611842658</v>
      </c>
    </row>
    <row r="2518" spans="1:10" x14ac:dyDescent="0.2">
      <c r="A2518" s="19">
        <v>2555</v>
      </c>
      <c r="B2518" s="17">
        <v>30</v>
      </c>
      <c r="C2518" s="16">
        <v>6</v>
      </c>
      <c r="D2518" s="16">
        <v>2016</v>
      </c>
      <c r="E2518" s="25">
        <v>42551</v>
      </c>
      <c r="F2518" s="24" t="s">
        <v>2504</v>
      </c>
      <c r="G2518" s="23">
        <v>20373499.074757904</v>
      </c>
      <c r="H2518" s="23">
        <v>0</v>
      </c>
      <c r="I2518" s="23">
        <v>0</v>
      </c>
      <c r="J2518" s="23">
        <f t="shared" si="39"/>
        <v>-20373499.074757904</v>
      </c>
    </row>
    <row r="2519" spans="1:10" x14ac:dyDescent="0.2">
      <c r="A2519" s="19">
        <v>2557</v>
      </c>
      <c r="B2519" s="17">
        <v>21</v>
      </c>
      <c r="C2519" s="16">
        <v>8</v>
      </c>
      <c r="D2519" s="16">
        <v>2009</v>
      </c>
      <c r="E2519" s="25">
        <v>40046</v>
      </c>
      <c r="F2519" s="24" t="s">
        <v>2506</v>
      </c>
      <c r="G2519" s="23">
        <v>22409464.217871141</v>
      </c>
      <c r="H2519" s="23">
        <v>541774.3920327659</v>
      </c>
      <c r="I2519" s="23">
        <v>18768013.872758694</v>
      </c>
      <c r="J2519" s="23">
        <f t="shared" si="39"/>
        <v>-3641450.3451124467</v>
      </c>
    </row>
    <row r="2520" spans="1:10" x14ac:dyDescent="0.2">
      <c r="A2520" s="19">
        <v>2558</v>
      </c>
      <c r="B2520" s="17">
        <v>23</v>
      </c>
      <c r="C2520" s="16">
        <v>11</v>
      </c>
      <c r="D2520" s="16">
        <v>2012</v>
      </c>
      <c r="E2520" s="25">
        <v>41236</v>
      </c>
      <c r="F2520" s="24" t="s">
        <v>5377</v>
      </c>
      <c r="G2520" s="23">
        <v>20795759.292158403</v>
      </c>
      <c r="H2520" s="23">
        <v>2198430.6254902896</v>
      </c>
      <c r="I2520" s="23">
        <v>31346817.301836058</v>
      </c>
      <c r="J2520" s="23">
        <f t="shared" si="39"/>
        <v>10551058.009677656</v>
      </c>
    </row>
    <row r="2521" spans="1:10" x14ac:dyDescent="0.2">
      <c r="A2521" s="19">
        <v>2559</v>
      </c>
      <c r="B2521" s="17">
        <v>20</v>
      </c>
      <c r="C2521" s="16">
        <v>12</v>
      </c>
      <c r="D2521" s="16">
        <v>2006</v>
      </c>
      <c r="E2521" s="25">
        <v>39071</v>
      </c>
      <c r="F2521" s="24" t="s">
        <v>2508</v>
      </c>
      <c r="G2521" s="23">
        <v>23602916.749256689</v>
      </c>
      <c r="H2521" s="23">
        <v>9806752.7638899907</v>
      </c>
      <c r="I2521" s="23">
        <v>18394209.264643211</v>
      </c>
      <c r="J2521" s="23">
        <f t="shared" si="39"/>
        <v>-5208707.4846134782</v>
      </c>
    </row>
    <row r="2522" spans="1:10" x14ac:dyDescent="0.2">
      <c r="A2522" s="19">
        <v>2560</v>
      </c>
      <c r="B2522" s="17">
        <v>23</v>
      </c>
      <c r="C2522" s="16">
        <v>8</v>
      </c>
      <c r="D2522" s="16">
        <v>2013</v>
      </c>
      <c r="E2522" s="25">
        <v>41509</v>
      </c>
      <c r="F2522" s="24" t="s">
        <v>2509</v>
      </c>
      <c r="G2522" s="23">
        <v>20155743.403583936</v>
      </c>
      <c r="H2522" s="23">
        <v>0</v>
      </c>
      <c r="I2522" s="23">
        <v>5897087.6218696153</v>
      </c>
      <c r="J2522" s="23">
        <f t="shared" si="39"/>
        <v>-14258655.78171432</v>
      </c>
    </row>
    <row r="2523" spans="1:10" x14ac:dyDescent="0.2">
      <c r="A2523" s="19">
        <v>2561</v>
      </c>
      <c r="B2523" s="17">
        <v>29</v>
      </c>
      <c r="C2523" s="16">
        <v>7</v>
      </c>
      <c r="D2523" s="16">
        <v>2011</v>
      </c>
      <c r="E2523" s="25">
        <v>40753</v>
      </c>
      <c r="F2523" s="24" t="s">
        <v>2510</v>
      </c>
      <c r="G2523" s="23">
        <v>20756778.445658237</v>
      </c>
      <c r="H2523" s="23">
        <v>1479612.7191154468</v>
      </c>
      <c r="I2523" s="23">
        <v>2615425.8091465193</v>
      </c>
      <c r="J2523" s="23">
        <f t="shared" si="39"/>
        <v>-18141352.636511717</v>
      </c>
    </row>
    <row r="2524" spans="1:10" x14ac:dyDescent="0.2">
      <c r="A2524" s="19">
        <v>2562</v>
      </c>
      <c r="B2524" s="17">
        <v>3</v>
      </c>
      <c r="C2524" s="16">
        <v>7</v>
      </c>
      <c r="D2524" s="16">
        <v>1985</v>
      </c>
      <c r="E2524" s="25">
        <v>31231</v>
      </c>
      <c r="F2524" s="24" t="s">
        <v>2511</v>
      </c>
      <c r="G2524" s="23">
        <v>43273293.135435991</v>
      </c>
      <c r="H2524" s="23">
        <v>483430468.52020407</v>
      </c>
      <c r="I2524" s="23">
        <v>878048966.54339516</v>
      </c>
      <c r="J2524" s="23">
        <f t="shared" si="39"/>
        <v>834775673.40795922</v>
      </c>
    </row>
    <row r="2525" spans="1:10" x14ac:dyDescent="0.2">
      <c r="A2525" s="19">
        <v>2563</v>
      </c>
      <c r="B2525" s="17">
        <v>9</v>
      </c>
      <c r="C2525" s="16">
        <v>11</v>
      </c>
      <c r="D2525" s="16">
        <v>1990</v>
      </c>
      <c r="E2525" s="25">
        <v>33186</v>
      </c>
      <c r="F2525" s="24" t="s">
        <v>2512</v>
      </c>
      <c r="G2525" s="23">
        <v>34864431.988041848</v>
      </c>
      <c r="H2525" s="23">
        <v>338017718.07920772</v>
      </c>
      <c r="I2525" s="23">
        <v>778394318.38565016</v>
      </c>
      <c r="J2525" s="23">
        <f t="shared" si="39"/>
        <v>743529886.39760828</v>
      </c>
    </row>
    <row r="2526" spans="1:10" x14ac:dyDescent="0.2">
      <c r="A2526" s="19">
        <v>2564</v>
      </c>
      <c r="B2526" s="17">
        <v>7</v>
      </c>
      <c r="C2526" s="16">
        <v>7</v>
      </c>
      <c r="D2526" s="16">
        <v>2000</v>
      </c>
      <c r="E2526" s="25">
        <v>36714</v>
      </c>
      <c r="F2526" s="24" t="s">
        <v>2513</v>
      </c>
      <c r="G2526" s="23">
        <v>26995723.379629631</v>
      </c>
      <c r="H2526" s="23">
        <v>223098015.94993633</v>
      </c>
      <c r="I2526" s="23">
        <v>393853395.83333331</v>
      </c>
      <c r="J2526" s="23">
        <f t="shared" si="39"/>
        <v>366857672.4537037</v>
      </c>
    </row>
    <row r="2527" spans="1:10" x14ac:dyDescent="0.2">
      <c r="A2527" s="19">
        <v>2565</v>
      </c>
      <c r="B2527" s="17">
        <v>24</v>
      </c>
      <c r="C2527" s="16">
        <v>6</v>
      </c>
      <c r="D2527" s="16">
        <v>2011</v>
      </c>
      <c r="E2527" s="25">
        <v>40718</v>
      </c>
      <c r="F2527" s="24" t="s">
        <v>2514</v>
      </c>
      <c r="G2527" s="23">
        <v>20666399.376223851</v>
      </c>
      <c r="H2527" s="23">
        <v>109089064.03568992</v>
      </c>
      <c r="I2527" s="23">
        <v>234345000.90572917</v>
      </c>
      <c r="J2527" s="23">
        <f t="shared" si="39"/>
        <v>213678601.52950531</v>
      </c>
    </row>
    <row r="2528" spans="1:10" x14ac:dyDescent="0.2">
      <c r="A2528" s="19">
        <v>2566</v>
      </c>
      <c r="B2528" s="17">
        <v>12</v>
      </c>
      <c r="C2528" s="16">
        <v>8</v>
      </c>
      <c r="D2528" s="16">
        <v>2016</v>
      </c>
      <c r="E2528" s="25">
        <v>42594</v>
      </c>
      <c r="F2528" s="24" t="s">
        <v>2515</v>
      </c>
      <c r="G2528" s="23">
        <v>19368405.100291055</v>
      </c>
      <c r="H2528" s="23">
        <v>99564161.054444894</v>
      </c>
      <c r="I2528" s="23">
        <v>143151182.79488808</v>
      </c>
      <c r="J2528" s="23">
        <f t="shared" si="39"/>
        <v>123782777.69459702</v>
      </c>
    </row>
    <row r="2529" spans="1:10" x14ac:dyDescent="0.2">
      <c r="A2529" s="19">
        <v>2567</v>
      </c>
      <c r="B2529" s="17">
        <v>15</v>
      </c>
      <c r="C2529" s="16">
        <v>9</v>
      </c>
      <c r="D2529" s="16">
        <v>1989</v>
      </c>
      <c r="E2529" s="25">
        <v>32766</v>
      </c>
      <c r="F2529" s="24" t="s">
        <v>2516</v>
      </c>
      <c r="G2529" s="23">
        <v>37318888</v>
      </c>
      <c r="H2529" s="23">
        <v>115043354.401976</v>
      </c>
      <c r="I2529" s="23">
        <v>115043354.401976</v>
      </c>
      <c r="J2529" s="23">
        <f t="shared" si="39"/>
        <v>77724466.401976004</v>
      </c>
    </row>
    <row r="2530" spans="1:10" x14ac:dyDescent="0.2">
      <c r="A2530" s="19">
        <v>2568</v>
      </c>
      <c r="B2530" s="17">
        <v>10</v>
      </c>
      <c r="C2530" s="16">
        <v>1</v>
      </c>
      <c r="D2530" s="16">
        <v>2003</v>
      </c>
      <c r="E2530" s="25">
        <v>37631</v>
      </c>
      <c r="F2530" s="24" t="s">
        <v>2517</v>
      </c>
      <c r="G2530" s="23">
        <v>25673423.225096315</v>
      </c>
      <c r="H2530" s="23">
        <v>75840862.339449659</v>
      </c>
      <c r="I2530" s="23">
        <v>137237871.63602093</v>
      </c>
      <c r="J2530" s="23">
        <f t="shared" si="39"/>
        <v>111564448.41092461</v>
      </c>
    </row>
    <row r="2531" spans="1:10" x14ac:dyDescent="0.2">
      <c r="A2531" s="19">
        <v>2569</v>
      </c>
      <c r="B2531" s="17">
        <v>11</v>
      </c>
      <c r="C2531" s="16">
        <v>9</v>
      </c>
      <c r="D2531" s="16">
        <v>2009</v>
      </c>
      <c r="E2531" s="25">
        <v>40067</v>
      </c>
      <c r="F2531" s="24" t="s">
        <v>2518</v>
      </c>
      <c r="G2531" s="23">
        <v>21599678.657585118</v>
      </c>
      <c r="H2531" s="23">
        <v>58812424.699836552</v>
      </c>
      <c r="I2531" s="23">
        <v>58812424.699836552</v>
      </c>
      <c r="J2531" s="23">
        <f t="shared" si="39"/>
        <v>37212746.042251438</v>
      </c>
    </row>
    <row r="2532" spans="1:10" x14ac:dyDescent="0.2">
      <c r="A2532" s="19">
        <v>2570</v>
      </c>
      <c r="B2532" s="17">
        <v>16</v>
      </c>
      <c r="C2532" s="16">
        <v>7</v>
      </c>
      <c r="D2532" s="16">
        <v>2004</v>
      </c>
      <c r="E2532" s="25">
        <v>38184</v>
      </c>
      <c r="F2532" s="24" t="s">
        <v>2519</v>
      </c>
      <c r="G2532" s="23">
        <v>24629677.930306233</v>
      </c>
      <c r="H2532" s="23">
        <v>66679246.503827885</v>
      </c>
      <c r="I2532" s="23">
        <v>90953647.811483636</v>
      </c>
      <c r="J2532" s="23">
        <f t="shared" si="39"/>
        <v>66323969.881177403</v>
      </c>
    </row>
    <row r="2533" spans="1:10" x14ac:dyDescent="0.2">
      <c r="A2533" s="19">
        <v>2571</v>
      </c>
      <c r="B2533" s="17">
        <v>23</v>
      </c>
      <c r="C2533" s="16">
        <v>5</v>
      </c>
      <c r="D2533" s="16">
        <v>1980</v>
      </c>
      <c r="E2533" s="25">
        <v>29364</v>
      </c>
      <c r="F2533" s="24" t="s">
        <v>2520</v>
      </c>
      <c r="G2533" s="23">
        <v>57027640.586797073</v>
      </c>
      <c r="H2533" s="23">
        <v>132116157.05508558</v>
      </c>
      <c r="I2533" s="23">
        <v>133238046.82107581</v>
      </c>
      <c r="J2533" s="23">
        <f t="shared" si="39"/>
        <v>76210406.234278738</v>
      </c>
    </row>
    <row r="2534" spans="1:10" x14ac:dyDescent="0.2">
      <c r="A2534" s="19">
        <v>2572</v>
      </c>
      <c r="B2534" s="17">
        <v>26</v>
      </c>
      <c r="C2534" s="16">
        <v>10</v>
      </c>
      <c r="D2534" s="16">
        <v>2001</v>
      </c>
      <c r="E2534" s="25">
        <v>37190</v>
      </c>
      <c r="F2534" s="24" t="s">
        <v>2521</v>
      </c>
      <c r="G2534" s="23">
        <v>26251328.081035458</v>
      </c>
      <c r="H2534" s="23">
        <v>57846818.63387733</v>
      </c>
      <c r="I2534" s="23">
        <v>94598677.947326973</v>
      </c>
      <c r="J2534" s="23">
        <f t="shared" si="39"/>
        <v>68347349.866291523</v>
      </c>
    </row>
    <row r="2535" spans="1:10" x14ac:dyDescent="0.2">
      <c r="A2535" s="19">
        <v>2573</v>
      </c>
      <c r="B2535" s="17">
        <v>29</v>
      </c>
      <c r="C2535" s="16">
        <v>10</v>
      </c>
      <c r="D2535" s="16">
        <v>1999</v>
      </c>
      <c r="E2535" s="25">
        <v>36462</v>
      </c>
      <c r="F2535" s="24" t="s">
        <v>2522</v>
      </c>
      <c r="G2535" s="23">
        <v>27734013.079667069</v>
      </c>
      <c r="H2535" s="23">
        <v>59622409.075850189</v>
      </c>
      <c r="I2535" s="23">
        <v>95011679.760873973</v>
      </c>
      <c r="J2535" s="23">
        <f t="shared" si="39"/>
        <v>67277666.681206912</v>
      </c>
    </row>
    <row r="2536" spans="1:10" x14ac:dyDescent="0.2">
      <c r="A2536" s="19">
        <v>2574</v>
      </c>
      <c r="B2536" s="17">
        <v>26</v>
      </c>
      <c r="C2536" s="16">
        <v>2</v>
      </c>
      <c r="D2536" s="16">
        <v>2010</v>
      </c>
      <c r="E2536" s="25">
        <v>40235</v>
      </c>
      <c r="F2536" s="24" t="s">
        <v>2523</v>
      </c>
      <c r="G2536" s="23">
        <v>21522743.735610705</v>
      </c>
      <c r="H2536" s="23">
        <v>44318262.108650416</v>
      </c>
      <c r="I2536" s="23">
        <v>63940145.436931632</v>
      </c>
      <c r="J2536" s="23">
        <f t="shared" si="39"/>
        <v>42417401.701320931</v>
      </c>
    </row>
    <row r="2537" spans="1:10" x14ac:dyDescent="0.2">
      <c r="A2537" s="19">
        <v>2575</v>
      </c>
      <c r="B2537" s="17">
        <v>16</v>
      </c>
      <c r="C2537" s="16">
        <v>1</v>
      </c>
      <c r="D2537" s="16">
        <v>2009</v>
      </c>
      <c r="E2537" s="25">
        <v>39829</v>
      </c>
      <c r="F2537" s="24" t="s">
        <v>5456</v>
      </c>
      <c r="G2537" s="23">
        <v>22093372.737907484</v>
      </c>
      <c r="H2537" s="23">
        <v>42842168.392785929</v>
      </c>
      <c r="I2537" s="23">
        <v>52332398.745726831</v>
      </c>
      <c r="J2537" s="23">
        <f t="shared" si="39"/>
        <v>30239026.007819347</v>
      </c>
    </row>
    <row r="2538" spans="1:10" x14ac:dyDescent="0.2">
      <c r="A2538" s="19">
        <v>2576</v>
      </c>
      <c r="B2538" s="17">
        <v>20</v>
      </c>
      <c r="C2538" s="16">
        <v>8</v>
      </c>
      <c r="D2538" s="16">
        <v>2010</v>
      </c>
      <c r="E2538" s="25">
        <v>40410</v>
      </c>
      <c r="F2538" s="24" t="s">
        <v>2525</v>
      </c>
      <c r="G2538" s="23">
        <v>21367863.424823187</v>
      </c>
      <c r="H2538" s="23">
        <v>31217846.789617613</v>
      </c>
      <c r="I2538" s="23">
        <v>56072045.825859323</v>
      </c>
      <c r="J2538" s="23">
        <f t="shared" si="39"/>
        <v>34704182.401036136</v>
      </c>
    </row>
    <row r="2539" spans="1:10" x14ac:dyDescent="0.2">
      <c r="A2539" s="19">
        <v>2577</v>
      </c>
      <c r="B2539" s="17">
        <v>8</v>
      </c>
      <c r="C2539" s="16">
        <v>1</v>
      </c>
      <c r="D2539" s="16">
        <v>2010</v>
      </c>
      <c r="E2539" s="25">
        <v>40186</v>
      </c>
      <c r="F2539" s="24" t="s">
        <v>2526</v>
      </c>
      <c r="G2539" s="23">
        <v>21528107.36223216</v>
      </c>
      <c r="H2539" s="23">
        <v>29367646.972268756</v>
      </c>
      <c r="I2539" s="23">
        <v>36959137.463161148</v>
      </c>
      <c r="J2539" s="23">
        <f t="shared" si="39"/>
        <v>15431030.100928988</v>
      </c>
    </row>
    <row r="2540" spans="1:10" x14ac:dyDescent="0.2">
      <c r="A2540" s="19">
        <v>2578</v>
      </c>
      <c r="B2540" s="17">
        <v>8</v>
      </c>
      <c r="C2540" s="16">
        <v>11</v>
      </c>
      <c r="D2540" s="16">
        <v>2013</v>
      </c>
      <c r="E2540" s="25">
        <v>41586</v>
      </c>
      <c r="F2540" s="24" t="s">
        <v>2527</v>
      </c>
      <c r="G2540" s="23">
        <v>20014935.491206467</v>
      </c>
      <c r="H2540" s="23">
        <v>22636345.316790309</v>
      </c>
      <c r="I2540" s="23">
        <v>80151084.863319457</v>
      </c>
      <c r="J2540" s="23">
        <f t="shared" si="39"/>
        <v>60136149.372112989</v>
      </c>
    </row>
    <row r="2541" spans="1:10" x14ac:dyDescent="0.2">
      <c r="A2541" s="19">
        <v>2579</v>
      </c>
      <c r="B2541" s="17">
        <v>19</v>
      </c>
      <c r="C2541" s="16">
        <v>10</v>
      </c>
      <c r="D2541" s="16">
        <v>2007</v>
      </c>
      <c r="E2541" s="25">
        <v>39374</v>
      </c>
      <c r="F2541" s="24" t="s">
        <v>2528</v>
      </c>
      <c r="G2541" s="23">
        <v>22326745.989202436</v>
      </c>
      <c r="H2541" s="23">
        <v>23854621.621654481</v>
      </c>
      <c r="I2541" s="23">
        <v>40366947.11336486</v>
      </c>
      <c r="J2541" s="23">
        <f t="shared" si="39"/>
        <v>18040201.124162424</v>
      </c>
    </row>
    <row r="2542" spans="1:10" x14ac:dyDescent="0.2">
      <c r="A2542" s="19">
        <v>2580</v>
      </c>
      <c r="B2542" s="17">
        <v>26</v>
      </c>
      <c r="C2542" s="16">
        <v>7</v>
      </c>
      <c r="D2542" s="16">
        <v>2000</v>
      </c>
      <c r="E2542" s="25">
        <v>36733</v>
      </c>
      <c r="F2542" s="24" t="s">
        <v>2529</v>
      </c>
      <c r="G2542" s="23">
        <v>26995723.379629631</v>
      </c>
      <c r="H2542" s="23">
        <v>22607258.803865742</v>
      </c>
      <c r="I2542" s="23">
        <v>22607258.803865742</v>
      </c>
      <c r="J2542" s="23">
        <f t="shared" si="39"/>
        <v>-4388464.5757638887</v>
      </c>
    </row>
    <row r="2543" spans="1:10" x14ac:dyDescent="0.2">
      <c r="A2543" s="19">
        <v>2581</v>
      </c>
      <c r="B2543" s="17">
        <v>8</v>
      </c>
      <c r="C2543" s="16">
        <v>11</v>
      </c>
      <c r="D2543" s="16">
        <v>1962</v>
      </c>
      <c r="E2543" s="25">
        <v>22958</v>
      </c>
      <c r="F2543" s="24" t="s">
        <v>2530</v>
      </c>
      <c r="G2543" s="23">
        <v>153449375</v>
      </c>
      <c r="H2543" s="23">
        <v>110483550</v>
      </c>
      <c r="I2543" s="23">
        <v>110483550</v>
      </c>
      <c r="J2543" s="23">
        <f t="shared" si="39"/>
        <v>-42965825</v>
      </c>
    </row>
    <row r="2544" spans="1:10" x14ac:dyDescent="0.2">
      <c r="A2544" s="19">
        <v>2582</v>
      </c>
      <c r="B2544" s="17">
        <v>20</v>
      </c>
      <c r="C2544" s="16">
        <v>9</v>
      </c>
      <c r="D2544" s="16">
        <v>2002</v>
      </c>
      <c r="E2544" s="25">
        <v>37519</v>
      </c>
      <c r="F2544" s="24" t="s">
        <v>2531</v>
      </c>
      <c r="G2544" s="23">
        <v>25772712.707182322</v>
      </c>
      <c r="H2544" s="23">
        <v>13632253.927259669</v>
      </c>
      <c r="I2544" s="23">
        <v>372958127.40792269</v>
      </c>
      <c r="J2544" s="23">
        <f t="shared" si="39"/>
        <v>347185414.70074034</v>
      </c>
    </row>
    <row r="2545" spans="1:10" x14ac:dyDescent="0.2">
      <c r="A2545" s="19">
        <v>2583</v>
      </c>
      <c r="B2545" s="17">
        <v>17</v>
      </c>
      <c r="C2545" s="16">
        <v>10</v>
      </c>
      <c r="D2545" s="16">
        <v>2008</v>
      </c>
      <c r="E2545" s="25">
        <v>39738</v>
      </c>
      <c r="F2545" s="24" t="s">
        <v>2532</v>
      </c>
      <c r="G2545" s="23">
        <v>21539439.357629992</v>
      </c>
      <c r="H2545" s="23">
        <v>9525516.63741556</v>
      </c>
      <c r="I2545" s="23">
        <v>11804162.590512207</v>
      </c>
      <c r="J2545" s="23">
        <f t="shared" si="39"/>
        <v>-9735276.7671177853</v>
      </c>
    </row>
    <row r="2546" spans="1:10" x14ac:dyDescent="0.2">
      <c r="A2546" s="19">
        <v>2584</v>
      </c>
      <c r="B2546" s="17">
        <v>9</v>
      </c>
      <c r="C2546" s="16">
        <v>1</v>
      </c>
      <c r="D2546" s="16">
        <v>1998</v>
      </c>
      <c r="E2546" s="25">
        <v>35804</v>
      </c>
      <c r="F2546" s="24" t="s">
        <v>2533</v>
      </c>
      <c r="G2546" s="23">
        <v>28866714.108910892</v>
      </c>
      <c r="H2546" s="23">
        <v>12342586.530569308</v>
      </c>
      <c r="I2546" s="23">
        <v>12342586.530569308</v>
      </c>
      <c r="J2546" s="23">
        <f t="shared" si="39"/>
        <v>-16524127.578341585</v>
      </c>
    </row>
    <row r="2547" spans="1:10" x14ac:dyDescent="0.2">
      <c r="A2547" s="19">
        <v>2585</v>
      </c>
      <c r="B2547" s="17">
        <v>4</v>
      </c>
      <c r="C2547" s="16">
        <v>3</v>
      </c>
      <c r="D2547" s="16">
        <v>2011</v>
      </c>
      <c r="E2547" s="25">
        <v>40606</v>
      </c>
      <c r="F2547" s="24" t="s">
        <v>2534</v>
      </c>
      <c r="G2547" s="23">
        <v>20874943.503962554</v>
      </c>
      <c r="H2547" s="23">
        <v>7611738.3206110969</v>
      </c>
      <c r="I2547" s="23">
        <v>8324272.6553629842</v>
      </c>
      <c r="J2547" s="23">
        <f t="shared" si="39"/>
        <v>-12550670.84859957</v>
      </c>
    </row>
    <row r="2548" spans="1:10" x14ac:dyDescent="0.2">
      <c r="A2548" s="19">
        <v>2586</v>
      </c>
      <c r="B2548" s="17">
        <v>28</v>
      </c>
      <c r="C2548" s="16">
        <v>9</v>
      </c>
      <c r="D2548" s="16">
        <v>2012</v>
      </c>
      <c r="E2548" s="25">
        <v>41180</v>
      </c>
      <c r="F2548" s="24" t="s">
        <v>2535</v>
      </c>
      <c r="G2548" s="23">
        <v>20158685.778736163</v>
      </c>
      <c r="H2548" s="23">
        <v>5634409.9682637081</v>
      </c>
      <c r="I2548" s="23">
        <v>6063428.1799902329</v>
      </c>
      <c r="J2548" s="23">
        <f t="shared" si="39"/>
        <v>-14095257.598745931</v>
      </c>
    </row>
    <row r="2549" spans="1:10" x14ac:dyDescent="0.2">
      <c r="A2549" s="19">
        <v>2587</v>
      </c>
      <c r="B2549" s="17">
        <v>1</v>
      </c>
      <c r="C2549" s="16">
        <v>1</v>
      </c>
      <c r="D2549" s="16">
        <v>1964</v>
      </c>
      <c r="E2549" s="25">
        <v>23377</v>
      </c>
      <c r="F2549" s="24" t="s">
        <v>2536</v>
      </c>
      <c r="G2549" s="23">
        <v>150966375.40453076</v>
      </c>
      <c r="H2549" s="23">
        <v>37741593.851132691</v>
      </c>
      <c r="I2549" s="23">
        <v>37741593.851132691</v>
      </c>
      <c r="J2549" s="23">
        <f t="shared" si="39"/>
        <v>-113224781.55339807</v>
      </c>
    </row>
    <row r="2550" spans="1:10" x14ac:dyDescent="0.2">
      <c r="A2550" s="19">
        <v>2588</v>
      </c>
      <c r="B2550" s="17">
        <v>24</v>
      </c>
      <c r="C2550" s="16">
        <v>11</v>
      </c>
      <c r="D2550" s="16">
        <v>1993</v>
      </c>
      <c r="E2550" s="25">
        <v>34297</v>
      </c>
      <c r="F2550" s="24" t="s">
        <v>2537</v>
      </c>
      <c r="G2550" s="23">
        <v>31994931.412894372</v>
      </c>
      <c r="H2550" s="23">
        <v>3569950.6645130315</v>
      </c>
      <c r="I2550" s="23">
        <v>3569950.6645130315</v>
      </c>
      <c r="J2550" s="23">
        <f t="shared" si="39"/>
        <v>-28424980.748381339</v>
      </c>
    </row>
    <row r="2551" spans="1:10" x14ac:dyDescent="0.2">
      <c r="A2551" s="19">
        <v>2589</v>
      </c>
      <c r="B2551" s="17">
        <v>16</v>
      </c>
      <c r="C2551" s="16">
        <v>8</v>
      </c>
      <c r="D2551" s="16">
        <v>1996</v>
      </c>
      <c r="E2551" s="25">
        <v>35293</v>
      </c>
      <c r="F2551" s="24" t="s">
        <v>2538</v>
      </c>
      <c r="G2551" s="23">
        <v>29655823.267641447</v>
      </c>
      <c r="H2551" s="23">
        <v>2113092.9094469165</v>
      </c>
      <c r="I2551" s="23">
        <v>2113092.9094469165</v>
      </c>
      <c r="J2551" s="23">
        <f t="shared" si="39"/>
        <v>-27542730.35819453</v>
      </c>
    </row>
    <row r="2552" spans="1:10" x14ac:dyDescent="0.2">
      <c r="A2552" s="19">
        <v>2590</v>
      </c>
      <c r="B2552" s="17">
        <v>31</v>
      </c>
      <c r="C2552" s="16">
        <v>12</v>
      </c>
      <c r="D2552" s="16">
        <v>2013</v>
      </c>
      <c r="E2552" s="25">
        <v>41639</v>
      </c>
      <c r="F2552" s="24" t="s">
        <v>2539</v>
      </c>
      <c r="G2552" s="23">
        <v>20016653.150195882</v>
      </c>
      <c r="H2552" s="23">
        <v>0</v>
      </c>
      <c r="I2552" s="23">
        <v>0</v>
      </c>
      <c r="J2552" s="23">
        <f t="shared" si="39"/>
        <v>-20016653.150195882</v>
      </c>
    </row>
    <row r="2553" spans="1:10" x14ac:dyDescent="0.2">
      <c r="A2553" s="19">
        <v>2591</v>
      </c>
      <c r="B2553" s="17">
        <v>24</v>
      </c>
      <c r="C2553" s="16">
        <v>6</v>
      </c>
      <c r="D2553" s="16">
        <v>2005</v>
      </c>
      <c r="E2553" s="25">
        <v>38527</v>
      </c>
      <c r="F2553" s="24" t="s">
        <v>2540</v>
      </c>
      <c r="G2553" s="23">
        <v>23952303.47043702</v>
      </c>
      <c r="H2553" s="23">
        <v>26129889.113408741</v>
      </c>
      <c r="I2553" s="23">
        <v>60276511.320231363</v>
      </c>
      <c r="J2553" s="23">
        <f t="shared" si="39"/>
        <v>36324207.849794343</v>
      </c>
    </row>
    <row r="2554" spans="1:10" x14ac:dyDescent="0.2">
      <c r="A2554" s="19">
        <v>2592</v>
      </c>
      <c r="B2554" s="17">
        <v>15</v>
      </c>
      <c r="C2554" s="16">
        <v>12</v>
      </c>
      <c r="D2554" s="16">
        <v>2006</v>
      </c>
      <c r="E2554" s="25">
        <v>39066</v>
      </c>
      <c r="F2554" s="24" t="s">
        <v>2541</v>
      </c>
      <c r="G2554" s="23">
        <v>22994594.152626362</v>
      </c>
      <c r="H2554" s="23">
        <v>390178.11347869178</v>
      </c>
      <c r="I2554" s="23">
        <v>31710119.593002975</v>
      </c>
      <c r="J2554" s="23">
        <f t="shared" si="39"/>
        <v>8715525.4403766133</v>
      </c>
    </row>
    <row r="2555" spans="1:10" x14ac:dyDescent="0.2">
      <c r="A2555" s="19">
        <v>2593</v>
      </c>
      <c r="B2555" s="17">
        <v>15</v>
      </c>
      <c r="C2555" s="16">
        <v>4</v>
      </c>
      <c r="D2555" s="16">
        <v>2005</v>
      </c>
      <c r="E2555" s="25">
        <v>38457</v>
      </c>
      <c r="F2555" s="24" t="s">
        <v>2542</v>
      </c>
      <c r="G2555" s="23">
        <v>23340706.577595066</v>
      </c>
      <c r="H2555" s="23">
        <v>82302320.264701962</v>
      </c>
      <c r="I2555" s="23">
        <v>137742559.40024152</v>
      </c>
      <c r="J2555" s="23">
        <f t="shared" si="39"/>
        <v>114401852.82264645</v>
      </c>
    </row>
    <row r="2556" spans="1:10" x14ac:dyDescent="0.2">
      <c r="A2556" s="19">
        <v>2594</v>
      </c>
      <c r="B2556" s="17">
        <v>6</v>
      </c>
      <c r="C2556" s="16">
        <v>12</v>
      </c>
      <c r="D2556" s="16">
        <v>2002</v>
      </c>
      <c r="E2556" s="25">
        <v>37596</v>
      </c>
      <c r="F2556" s="24" t="s">
        <v>2543</v>
      </c>
      <c r="G2556" s="23">
        <v>25108355.444997236</v>
      </c>
      <c r="H2556" s="23">
        <v>30535180.38629077</v>
      </c>
      <c r="I2556" s="23">
        <v>44152376.660702042</v>
      </c>
      <c r="J2556" s="23">
        <f t="shared" si="39"/>
        <v>19044021.215704806</v>
      </c>
    </row>
    <row r="2557" spans="1:10" x14ac:dyDescent="0.2">
      <c r="A2557" s="19">
        <v>2595</v>
      </c>
      <c r="B2557" s="17">
        <v>2</v>
      </c>
      <c r="C2557" s="16">
        <v>10</v>
      </c>
      <c r="D2557" s="16">
        <v>2009</v>
      </c>
      <c r="E2557" s="25">
        <v>40088</v>
      </c>
      <c r="F2557" s="24" t="s">
        <v>2544</v>
      </c>
      <c r="G2557" s="23">
        <v>21011030.313123044</v>
      </c>
      <c r="H2557" s="23">
        <v>20955664.544650912</v>
      </c>
      <c r="I2557" s="23">
        <v>37114865.217002735</v>
      </c>
      <c r="J2557" s="23">
        <f t="shared" si="39"/>
        <v>16103834.903879691</v>
      </c>
    </row>
    <row r="2558" spans="1:10" x14ac:dyDescent="0.2">
      <c r="A2558" s="19">
        <v>2596</v>
      </c>
      <c r="B2558" s="17">
        <v>22</v>
      </c>
      <c r="C2558" s="16">
        <v>5</v>
      </c>
      <c r="D2558" s="16">
        <v>1998</v>
      </c>
      <c r="E2558" s="25">
        <v>35937</v>
      </c>
      <c r="F2558" s="24" t="s">
        <v>2545</v>
      </c>
      <c r="G2558" s="23">
        <v>27899886.363636363</v>
      </c>
      <c r="H2558" s="23">
        <v>16106943.720669534</v>
      </c>
      <c r="I2558" s="23">
        <v>20678947.866443489</v>
      </c>
      <c r="J2558" s="23">
        <f t="shared" si="39"/>
        <v>-7220938.4971928746</v>
      </c>
    </row>
    <row r="2559" spans="1:10" x14ac:dyDescent="0.2">
      <c r="A2559" s="19">
        <v>2597</v>
      </c>
      <c r="B2559" s="17">
        <v>4</v>
      </c>
      <c r="C2559" s="16">
        <v>7</v>
      </c>
      <c r="D2559" s="16">
        <v>2008</v>
      </c>
      <c r="E2559" s="25">
        <v>39633</v>
      </c>
      <c r="F2559" s="24" t="s">
        <v>2546</v>
      </c>
      <c r="G2559" s="23">
        <v>20649294.884617485</v>
      </c>
      <c r="H2559" s="23">
        <v>6919057.4606617447</v>
      </c>
      <c r="I2559" s="23">
        <v>37898731.36214108</v>
      </c>
      <c r="J2559" s="23">
        <f t="shared" si="39"/>
        <v>17249436.477523595</v>
      </c>
    </row>
    <row r="2560" spans="1:10" x14ac:dyDescent="0.2">
      <c r="A2560" s="19">
        <v>2598</v>
      </c>
      <c r="B2560" s="17">
        <v>2</v>
      </c>
      <c r="C2560" s="16">
        <v>2</v>
      </c>
      <c r="D2560" s="16">
        <v>2001</v>
      </c>
      <c r="E2560" s="25">
        <v>36924</v>
      </c>
      <c r="F2560" s="24" t="s">
        <v>5457</v>
      </c>
      <c r="G2560" s="23">
        <v>25836754.835039817</v>
      </c>
      <c r="H2560" s="23">
        <v>5895446.0806541527</v>
      </c>
      <c r="I2560" s="23">
        <v>5895446.0806541527</v>
      </c>
      <c r="J2560" s="23">
        <f t="shared" si="39"/>
        <v>-19941308.754385665</v>
      </c>
    </row>
    <row r="2561" spans="1:10" x14ac:dyDescent="0.2">
      <c r="A2561" s="19">
        <v>2599</v>
      </c>
      <c r="B2561" s="17">
        <v>9</v>
      </c>
      <c r="C2561" s="16">
        <v>5</v>
      </c>
      <c r="D2561" s="16">
        <v>2014</v>
      </c>
      <c r="E2561" s="25">
        <v>41768</v>
      </c>
      <c r="F2561" s="24" t="s">
        <v>2548</v>
      </c>
      <c r="G2561" s="23">
        <v>18576469.104665823</v>
      </c>
      <c r="H2561" s="23">
        <v>154893489.06767547</v>
      </c>
      <c r="I2561" s="23">
        <v>279621710.87907523</v>
      </c>
      <c r="J2561" s="23">
        <f t="shared" si="39"/>
        <v>261045241.77440941</v>
      </c>
    </row>
    <row r="2562" spans="1:10" x14ac:dyDescent="0.2">
      <c r="A2562" s="19">
        <v>2600</v>
      </c>
      <c r="B2562" s="17">
        <v>3</v>
      </c>
      <c r="C2562" s="16">
        <v>11</v>
      </c>
      <c r="D2562" s="16">
        <v>2006</v>
      </c>
      <c r="E2562" s="25">
        <v>39024</v>
      </c>
      <c r="F2562" s="24" t="s">
        <v>2549</v>
      </c>
      <c r="G2562" s="23">
        <v>21932218.36228288</v>
      </c>
      <c r="H2562" s="23">
        <v>156578929.53946403</v>
      </c>
      <c r="I2562" s="23">
        <v>318557237.38262033</v>
      </c>
      <c r="J2562" s="23">
        <f t="shared" si="39"/>
        <v>296625019.02033746</v>
      </c>
    </row>
    <row r="2563" spans="1:10" x14ac:dyDescent="0.2">
      <c r="A2563" s="19">
        <v>2601</v>
      </c>
      <c r="B2563" s="17">
        <v>29</v>
      </c>
      <c r="C2563" s="16">
        <v>7</v>
      </c>
      <c r="D2563" s="16">
        <v>1994</v>
      </c>
      <c r="E2563" s="25">
        <v>34544</v>
      </c>
      <c r="F2563" s="24" t="s">
        <v>2550</v>
      </c>
      <c r="G2563" s="23">
        <v>29779932.614555255</v>
      </c>
      <c r="H2563" s="23">
        <v>198400742.26382074</v>
      </c>
      <c r="I2563" s="23">
        <v>581734652.6411792</v>
      </c>
      <c r="J2563" s="23">
        <f t="shared" ref="J2563:J2626" si="40">I2563-G2563</f>
        <v>551954720.02662396</v>
      </c>
    </row>
    <row r="2564" spans="1:10" x14ac:dyDescent="0.2">
      <c r="A2564" s="19">
        <v>2602</v>
      </c>
      <c r="B2564" s="17">
        <v>3</v>
      </c>
      <c r="C2564" s="16">
        <v>6</v>
      </c>
      <c r="D2564" s="16">
        <v>1988</v>
      </c>
      <c r="E2564" s="25">
        <v>32297</v>
      </c>
      <c r="F2564" s="24" t="s">
        <v>2551</v>
      </c>
      <c r="G2564" s="23">
        <v>37452050.847457625</v>
      </c>
      <c r="H2564" s="23">
        <v>239212020.53988138</v>
      </c>
      <c r="I2564" s="23">
        <v>315572590.87886441</v>
      </c>
      <c r="J2564" s="23">
        <f t="shared" si="40"/>
        <v>278120540.03140676</v>
      </c>
    </row>
    <row r="2565" spans="1:10" x14ac:dyDescent="0.2">
      <c r="A2565" s="19">
        <v>2603</v>
      </c>
      <c r="B2565" s="17">
        <v>13</v>
      </c>
      <c r="C2565" s="16">
        <v>7</v>
      </c>
      <c r="D2565" s="16">
        <v>2001</v>
      </c>
      <c r="E2565" s="25">
        <v>37085</v>
      </c>
      <c r="F2565" s="24" t="s">
        <v>2552</v>
      </c>
      <c r="G2565" s="23">
        <v>24897701.408450704</v>
      </c>
      <c r="H2565" s="23">
        <v>133470250.46813521</v>
      </c>
      <c r="I2565" s="23">
        <v>196151332.77726761</v>
      </c>
      <c r="J2565" s="23">
        <f t="shared" si="40"/>
        <v>171253631.36881691</v>
      </c>
    </row>
    <row r="2566" spans="1:10" x14ac:dyDescent="0.2">
      <c r="A2566" s="19">
        <v>2604</v>
      </c>
      <c r="B2566" s="17">
        <v>30</v>
      </c>
      <c r="C2566" s="16">
        <v>4</v>
      </c>
      <c r="D2566" s="16">
        <v>2004</v>
      </c>
      <c r="E2566" s="25">
        <v>38107</v>
      </c>
      <c r="F2566" s="24" t="s">
        <v>2553</v>
      </c>
      <c r="G2566" s="23">
        <v>23507138.297872342</v>
      </c>
      <c r="H2566" s="23">
        <v>112373559.17985639</v>
      </c>
      <c r="I2566" s="23">
        <v>171018382.92815956</v>
      </c>
      <c r="J2566" s="23">
        <f t="shared" si="40"/>
        <v>147511244.63028723</v>
      </c>
    </row>
    <row r="2567" spans="1:10" x14ac:dyDescent="0.2">
      <c r="A2567" s="19">
        <v>2605</v>
      </c>
      <c r="B2567" s="17">
        <v>1</v>
      </c>
      <c r="C2567" s="16">
        <v>6</v>
      </c>
      <c r="D2567" s="16">
        <v>1984</v>
      </c>
      <c r="E2567" s="25">
        <v>30834</v>
      </c>
      <c r="F2567" s="24" t="s">
        <v>2554</v>
      </c>
      <c r="G2567" s="23">
        <v>42616605.593056895</v>
      </c>
      <c r="H2567" s="23">
        <v>181052022.59280616</v>
      </c>
      <c r="I2567" s="23">
        <v>205980260.36644167</v>
      </c>
      <c r="J2567" s="23">
        <f t="shared" si="40"/>
        <v>163363654.77338478</v>
      </c>
    </row>
    <row r="2568" spans="1:10" x14ac:dyDescent="0.2">
      <c r="A2568" s="19">
        <v>2606</v>
      </c>
      <c r="B2568" s="17">
        <v>9</v>
      </c>
      <c r="C2568" s="16">
        <v>9</v>
      </c>
      <c r="D2568" s="16">
        <v>2005</v>
      </c>
      <c r="E2568" s="25">
        <v>38604</v>
      </c>
      <c r="F2568" s="24" t="s">
        <v>2555</v>
      </c>
      <c r="G2568" s="23">
        <v>22230090.543259557</v>
      </c>
      <c r="H2568" s="23">
        <v>92714858.318038225</v>
      </c>
      <c r="I2568" s="23">
        <v>178494138.33743459</v>
      </c>
      <c r="J2568" s="23">
        <f t="shared" si="40"/>
        <v>156264047.79417503</v>
      </c>
    </row>
    <row r="2569" spans="1:10" x14ac:dyDescent="0.2">
      <c r="A2569" s="19">
        <v>2607</v>
      </c>
      <c r="B2569" s="17">
        <v>10</v>
      </c>
      <c r="C2569" s="16">
        <v>12</v>
      </c>
      <c r="D2569" s="16">
        <v>1999</v>
      </c>
      <c r="E2569" s="25">
        <v>36504</v>
      </c>
      <c r="F2569" s="24" t="s">
        <v>2556</v>
      </c>
      <c r="G2569" s="23">
        <v>26258716.577540103</v>
      </c>
      <c r="H2569" s="23">
        <v>95603708.346838966</v>
      </c>
      <c r="I2569" s="23">
        <v>135575310.24820557</v>
      </c>
      <c r="J2569" s="23">
        <f t="shared" si="40"/>
        <v>109316593.67066547</v>
      </c>
    </row>
    <row r="2570" spans="1:10" x14ac:dyDescent="0.2">
      <c r="A2570" s="19">
        <v>2608</v>
      </c>
      <c r="B2570" s="17">
        <v>6</v>
      </c>
      <c r="C2570" s="16">
        <v>2</v>
      </c>
      <c r="D2570" s="16">
        <v>2004</v>
      </c>
      <c r="E2570" s="25">
        <v>38023</v>
      </c>
      <c r="F2570" s="24" t="s">
        <v>2557</v>
      </c>
      <c r="G2570" s="23">
        <v>23734382.384532765</v>
      </c>
      <c r="H2570" s="23">
        <v>85800335.57372719</v>
      </c>
      <c r="I2570" s="23">
        <v>86818276.86266382</v>
      </c>
      <c r="J2570" s="23">
        <f t="shared" si="40"/>
        <v>63083894.478131056</v>
      </c>
    </row>
    <row r="2571" spans="1:10" x14ac:dyDescent="0.2">
      <c r="A2571" s="19">
        <v>2609</v>
      </c>
      <c r="B2571" s="17">
        <v>16</v>
      </c>
      <c r="C2571" s="16">
        <v>12</v>
      </c>
      <c r="D2571" s="16">
        <v>2005</v>
      </c>
      <c r="E2571" s="25">
        <v>38702</v>
      </c>
      <c r="F2571" s="24" t="s">
        <v>2558</v>
      </c>
      <c r="G2571" s="23">
        <v>22456006.097560976</v>
      </c>
      <c r="H2571" s="23">
        <v>74931785.002499998</v>
      </c>
      <c r="I2571" s="23">
        <v>115221142.26108232</v>
      </c>
      <c r="J2571" s="23">
        <f t="shared" si="40"/>
        <v>92765136.163521349</v>
      </c>
    </row>
    <row r="2572" spans="1:10" x14ac:dyDescent="0.2">
      <c r="A2572" s="19">
        <v>2610</v>
      </c>
      <c r="B2572" s="17">
        <v>26</v>
      </c>
      <c r="C2572" s="16">
        <v>11</v>
      </c>
      <c r="D2572" s="16">
        <v>2003</v>
      </c>
      <c r="E2572" s="25">
        <v>37951</v>
      </c>
      <c r="F2572" s="24" t="s">
        <v>2559</v>
      </c>
      <c r="G2572" s="23">
        <v>23953073.170731708</v>
      </c>
      <c r="H2572" s="23">
        <v>79923857.291230351</v>
      </c>
      <c r="I2572" s="23">
        <v>102661582.13598375</v>
      </c>
      <c r="J2572" s="23">
        <f t="shared" si="40"/>
        <v>78708508.965252042</v>
      </c>
    </row>
    <row r="2573" spans="1:10" x14ac:dyDescent="0.2">
      <c r="A2573" s="19">
        <v>2611</v>
      </c>
      <c r="B2573" s="17">
        <v>12</v>
      </c>
      <c r="C2573" s="16">
        <v>6</v>
      </c>
      <c r="D2573" s="16">
        <v>1987</v>
      </c>
      <c r="E2573" s="25">
        <v>31940</v>
      </c>
      <c r="F2573" s="24" t="s">
        <v>2560</v>
      </c>
      <c r="G2573" s="23">
        <v>38936933.920704842</v>
      </c>
      <c r="H2573" s="23">
        <v>129217726.95517181</v>
      </c>
      <c r="I2573" s="23">
        <v>212568745.13305727</v>
      </c>
      <c r="J2573" s="23">
        <f t="shared" si="40"/>
        <v>173631811.21235242</v>
      </c>
    </row>
    <row r="2574" spans="1:10" x14ac:dyDescent="0.2">
      <c r="A2574" s="19">
        <v>2612</v>
      </c>
      <c r="B2574" s="17">
        <v>25</v>
      </c>
      <c r="C2574" s="16">
        <v>3</v>
      </c>
      <c r="D2574" s="16">
        <v>2016</v>
      </c>
      <c r="E2574" s="25">
        <v>42454</v>
      </c>
      <c r="F2574" s="24" t="s">
        <v>2561</v>
      </c>
      <c r="G2574" s="23">
        <v>18558370.987519529</v>
      </c>
      <c r="H2574" s="23">
        <v>61541212.982694469</v>
      </c>
      <c r="I2574" s="23">
        <v>94494975.201493293</v>
      </c>
      <c r="J2574" s="23">
        <f t="shared" si="40"/>
        <v>75936604.213973761</v>
      </c>
    </row>
    <row r="2575" spans="1:10" x14ac:dyDescent="0.2">
      <c r="A2575" s="19">
        <v>2613</v>
      </c>
      <c r="B2575" s="17">
        <v>11</v>
      </c>
      <c r="C2575" s="16">
        <v>9</v>
      </c>
      <c r="D2575" s="16">
        <v>2015</v>
      </c>
      <c r="E2575" s="25">
        <v>42258</v>
      </c>
      <c r="F2575" s="24" t="s">
        <v>2562</v>
      </c>
      <c r="G2575" s="23">
        <v>18572955.935195107</v>
      </c>
      <c r="H2575" s="23">
        <v>58832834.36162138</v>
      </c>
      <c r="I2575" s="23">
        <v>62183087.094895877</v>
      </c>
      <c r="J2575" s="23">
        <f t="shared" si="40"/>
        <v>43610131.159700766</v>
      </c>
    </row>
    <row r="2576" spans="1:10" x14ac:dyDescent="0.2">
      <c r="A2576" s="19">
        <v>2614</v>
      </c>
      <c r="B2576" s="17">
        <v>2</v>
      </c>
      <c r="C2576" s="16">
        <v>5</v>
      </c>
      <c r="D2576" s="16">
        <v>1997</v>
      </c>
      <c r="E2576" s="25">
        <v>35552</v>
      </c>
      <c r="F2576" s="24" t="s">
        <v>2563</v>
      </c>
      <c r="G2576" s="23">
        <v>27603635.227982514</v>
      </c>
      <c r="H2576" s="23">
        <v>82632998.721367896</v>
      </c>
      <c r="I2576" s="23">
        <v>103795785.72948782</v>
      </c>
      <c r="J2576" s="23">
        <f t="shared" si="40"/>
        <v>76192150.501505315</v>
      </c>
    </row>
    <row r="2577" spans="1:10" x14ac:dyDescent="0.2">
      <c r="A2577" s="19">
        <v>2615</v>
      </c>
      <c r="B2577" s="17">
        <v>25</v>
      </c>
      <c r="C2577" s="16">
        <v>3</v>
      </c>
      <c r="D2577" s="16">
        <v>2011</v>
      </c>
      <c r="E2577" s="25">
        <v>40627</v>
      </c>
      <c r="F2577" s="24" t="s">
        <v>2564</v>
      </c>
      <c r="G2577" s="23">
        <v>19776262.26691189</v>
      </c>
      <c r="H2577" s="23">
        <v>57898891.62455754</v>
      </c>
      <c r="I2577" s="23">
        <v>80967526.908608422</v>
      </c>
      <c r="J2577" s="23">
        <f t="shared" si="40"/>
        <v>61191264.641696528</v>
      </c>
    </row>
    <row r="2578" spans="1:10" x14ac:dyDescent="0.2">
      <c r="A2578" s="19">
        <v>2616</v>
      </c>
      <c r="B2578" s="17">
        <v>19</v>
      </c>
      <c r="C2578" s="16">
        <v>9</v>
      </c>
      <c r="D2578" s="16">
        <v>1984</v>
      </c>
      <c r="E2578" s="25">
        <v>30944</v>
      </c>
      <c r="F2578" s="24" t="s">
        <v>2565</v>
      </c>
      <c r="G2578" s="23">
        <v>42088971.428571425</v>
      </c>
      <c r="H2578" s="23">
        <v>121527296.25762856</v>
      </c>
      <c r="I2578" s="23">
        <v>121527296.25762856</v>
      </c>
      <c r="J2578" s="23">
        <f t="shared" si="40"/>
        <v>79438324.829057127</v>
      </c>
    </row>
    <row r="2579" spans="1:10" x14ac:dyDescent="0.2">
      <c r="A2579" s="19">
        <v>2617</v>
      </c>
      <c r="B2579" s="17">
        <v>11</v>
      </c>
      <c r="C2579" s="16">
        <v>4</v>
      </c>
      <c r="D2579" s="16">
        <v>2008</v>
      </c>
      <c r="E2579" s="25">
        <v>39549</v>
      </c>
      <c r="F2579" s="24" t="s">
        <v>2566</v>
      </c>
      <c r="G2579" s="23">
        <v>20572015.100803919</v>
      </c>
      <c r="H2579" s="23">
        <v>50137829.481247358</v>
      </c>
      <c r="I2579" s="23">
        <v>65366040.796120532</v>
      </c>
      <c r="J2579" s="23">
        <f t="shared" si="40"/>
        <v>44794025.695316613</v>
      </c>
    </row>
    <row r="2580" spans="1:10" x14ac:dyDescent="0.2">
      <c r="A2580" s="19">
        <v>2618</v>
      </c>
      <c r="B2580" s="17">
        <v>8</v>
      </c>
      <c r="C2580" s="16">
        <v>4</v>
      </c>
      <c r="D2580" s="16">
        <v>2011</v>
      </c>
      <c r="E2580" s="25">
        <v>40641</v>
      </c>
      <c r="F2580" s="24" t="s">
        <v>2567</v>
      </c>
      <c r="G2580" s="23">
        <v>19649729.220207553</v>
      </c>
      <c r="H2580" s="23">
        <v>47872661.498830624</v>
      </c>
      <c r="I2580" s="23">
        <v>51480819.010555521</v>
      </c>
      <c r="J2580" s="23">
        <f t="shared" si="40"/>
        <v>31831089.790347967</v>
      </c>
    </row>
    <row r="2581" spans="1:10" x14ac:dyDescent="0.2">
      <c r="A2581" s="19">
        <v>2619</v>
      </c>
      <c r="B2581" s="17">
        <v>26</v>
      </c>
      <c r="C2581" s="16">
        <v>9</v>
      </c>
      <c r="D2581" s="16">
        <v>2003</v>
      </c>
      <c r="E2581" s="25">
        <v>37890</v>
      </c>
      <c r="F2581" s="24" t="s">
        <v>2568</v>
      </c>
      <c r="G2581" s="23">
        <v>23862537.796976242</v>
      </c>
      <c r="H2581" s="23">
        <v>57802368.48084233</v>
      </c>
      <c r="I2581" s="23">
        <v>76214326.147170633</v>
      </c>
      <c r="J2581" s="23">
        <f t="shared" si="40"/>
        <v>52351788.350194395</v>
      </c>
    </row>
    <row r="2582" spans="1:10" x14ac:dyDescent="0.2">
      <c r="A2582" s="19">
        <v>2620</v>
      </c>
      <c r="B2582" s="17">
        <v>17</v>
      </c>
      <c r="C2582" s="16">
        <v>10</v>
      </c>
      <c r="D2582" s="16">
        <v>2014</v>
      </c>
      <c r="E2582" s="25">
        <v>41929</v>
      </c>
      <c r="F2582" s="24" t="s">
        <v>2569</v>
      </c>
      <c r="G2582" s="23">
        <v>18613006.616603419</v>
      </c>
      <c r="H2582" s="23">
        <v>43782546.151385866</v>
      </c>
      <c r="I2582" s="23">
        <v>106730179.30863023</v>
      </c>
      <c r="J2582" s="23">
        <f t="shared" si="40"/>
        <v>88117172.692026809</v>
      </c>
    </row>
    <row r="2583" spans="1:10" x14ac:dyDescent="0.2">
      <c r="A2583" s="19">
        <v>2621</v>
      </c>
      <c r="B2583" s="17">
        <v>10</v>
      </c>
      <c r="C2583" s="16">
        <v>10</v>
      </c>
      <c r="D2583" s="16">
        <v>1986</v>
      </c>
      <c r="E2583" s="25">
        <v>31695</v>
      </c>
      <c r="F2583" s="24" t="s">
        <v>2570</v>
      </c>
      <c r="G2583" s="23">
        <v>40066563.916591115</v>
      </c>
      <c r="H2583" s="23">
        <v>92114902.443145961</v>
      </c>
      <c r="I2583" s="23">
        <v>92114902.443145961</v>
      </c>
      <c r="J2583" s="23">
        <f t="shared" si="40"/>
        <v>52048338.526554845</v>
      </c>
    </row>
    <row r="2584" spans="1:10" x14ac:dyDescent="0.2">
      <c r="A2584" s="19">
        <v>2622</v>
      </c>
      <c r="B2584" s="17">
        <v>26</v>
      </c>
      <c r="C2584" s="16">
        <v>12</v>
      </c>
      <c r="D2584" s="16">
        <v>2001</v>
      </c>
      <c r="E2584" s="25">
        <v>37251</v>
      </c>
      <c r="F2584" s="24" t="s">
        <v>2571</v>
      </c>
      <c r="G2584" s="23">
        <v>25010424.448217317</v>
      </c>
      <c r="H2584" s="23">
        <v>57385175.322552353</v>
      </c>
      <c r="I2584" s="23">
        <v>57385175.322552353</v>
      </c>
      <c r="J2584" s="23">
        <f t="shared" si="40"/>
        <v>32374750.874335036</v>
      </c>
    </row>
    <row r="2585" spans="1:10" x14ac:dyDescent="0.2">
      <c r="A2585" s="19">
        <v>2623</v>
      </c>
      <c r="B2585" s="17">
        <v>11</v>
      </c>
      <c r="C2585" s="16">
        <v>1</v>
      </c>
      <c r="D2585" s="16">
        <v>2002</v>
      </c>
      <c r="E2585" s="25">
        <v>37267</v>
      </c>
      <c r="F2585" s="24" t="s">
        <v>2572</v>
      </c>
      <c r="G2585" s="23">
        <v>24953935.629587807</v>
      </c>
      <c r="H2585" s="23">
        <v>56922306.112953134</v>
      </c>
      <c r="I2585" s="23">
        <v>60040149.259926602</v>
      </c>
      <c r="J2585" s="23">
        <f t="shared" si="40"/>
        <v>35086213.630338795</v>
      </c>
    </row>
    <row r="2586" spans="1:10" x14ac:dyDescent="0.2">
      <c r="A2586" s="19">
        <v>2624</v>
      </c>
      <c r="B2586" s="17">
        <v>26</v>
      </c>
      <c r="C2586" s="16">
        <v>7</v>
      </c>
      <c r="D2586" s="16">
        <v>2013</v>
      </c>
      <c r="E2586" s="25">
        <v>41481</v>
      </c>
      <c r="F2586" s="24" t="s">
        <v>2573</v>
      </c>
      <c r="G2586" s="23">
        <v>18918740.046918612</v>
      </c>
      <c r="H2586" s="23">
        <v>35109892.819436125</v>
      </c>
      <c r="I2586" s="23">
        <v>108165753.1454263</v>
      </c>
      <c r="J2586" s="23">
        <f t="shared" si="40"/>
        <v>89247013.098507687</v>
      </c>
    </row>
    <row r="2587" spans="1:10" x14ac:dyDescent="0.2">
      <c r="A2587" s="19">
        <v>2625</v>
      </c>
      <c r="B2587" s="17">
        <v>28</v>
      </c>
      <c r="C2587" s="16">
        <v>4</v>
      </c>
      <c r="D2587" s="16">
        <v>2006</v>
      </c>
      <c r="E2587" s="25">
        <v>38835</v>
      </c>
      <c r="F2587" s="24" t="s">
        <v>2574</v>
      </c>
      <c r="G2587" s="23">
        <v>21932218.36228288</v>
      </c>
      <c r="H2587" s="23">
        <v>38463181.9977469</v>
      </c>
      <c r="I2587" s="23">
        <v>94594918.899081886</v>
      </c>
      <c r="J2587" s="23">
        <f t="shared" si="40"/>
        <v>72662700.536799014</v>
      </c>
    </row>
    <row r="2588" spans="1:10" x14ac:dyDescent="0.2">
      <c r="A2588" s="19">
        <v>2627</v>
      </c>
      <c r="B2588" s="17">
        <v>5</v>
      </c>
      <c r="C2588" s="16">
        <v>12</v>
      </c>
      <c r="D2588" s="16">
        <v>2003</v>
      </c>
      <c r="E2588" s="25">
        <v>37960</v>
      </c>
      <c r="F2588" s="24" t="s">
        <v>2575</v>
      </c>
      <c r="G2588" s="23">
        <v>23979066.739012476</v>
      </c>
      <c r="H2588" s="23">
        <v>40327799.944796525</v>
      </c>
      <c r="I2588" s="23">
        <v>83456161.720005423</v>
      </c>
      <c r="J2588" s="23">
        <f t="shared" si="40"/>
        <v>59477094.980992943</v>
      </c>
    </row>
    <row r="2589" spans="1:10" x14ac:dyDescent="0.2">
      <c r="A2589" s="19">
        <v>2628</v>
      </c>
      <c r="B2589" s="17">
        <v>14</v>
      </c>
      <c r="C2589" s="16">
        <v>10</v>
      </c>
      <c r="D2589" s="16">
        <v>2005</v>
      </c>
      <c r="E2589" s="25">
        <v>38639</v>
      </c>
      <c r="F2589" s="24" t="s">
        <v>5458</v>
      </c>
      <c r="G2589" s="23">
        <v>22185451.807228915</v>
      </c>
      <c r="H2589" s="23">
        <v>36373186.280763052</v>
      </c>
      <c r="I2589" s="23">
        <v>45663238.227881528</v>
      </c>
      <c r="J2589" s="23">
        <f t="shared" si="40"/>
        <v>23477786.420652613</v>
      </c>
    </row>
    <row r="2590" spans="1:10" x14ac:dyDescent="0.2">
      <c r="A2590" s="19">
        <v>2629</v>
      </c>
      <c r="B2590" s="17">
        <v>24</v>
      </c>
      <c r="C2590" s="16">
        <v>5</v>
      </c>
      <c r="D2590" s="16">
        <v>1996</v>
      </c>
      <c r="E2590" s="25">
        <v>35209</v>
      </c>
      <c r="F2590" s="24" t="s">
        <v>2577</v>
      </c>
      <c r="G2590" s="23">
        <v>28220574.712643679</v>
      </c>
      <c r="H2590" s="23">
        <v>42230937.717337161</v>
      </c>
      <c r="I2590" s="23">
        <v>42230937.717337161</v>
      </c>
      <c r="J2590" s="23">
        <f t="shared" si="40"/>
        <v>14010363.004693482</v>
      </c>
    </row>
    <row r="2591" spans="1:10" x14ac:dyDescent="0.2">
      <c r="A2591" s="19">
        <v>2630</v>
      </c>
      <c r="B2591" s="17">
        <v>7</v>
      </c>
      <c r="C2591" s="16">
        <v>8</v>
      </c>
      <c r="D2591" s="16">
        <v>2015</v>
      </c>
      <c r="E2591" s="25">
        <v>42223</v>
      </c>
      <c r="F2591" s="24" t="s">
        <v>2578</v>
      </c>
      <c r="G2591" s="23">
        <v>18544042.363920175</v>
      </c>
      <c r="H2591" s="23">
        <v>27632831.923731517</v>
      </c>
      <c r="I2591" s="23">
        <v>42392380.366408467</v>
      </c>
      <c r="J2591" s="23">
        <f t="shared" si="40"/>
        <v>23848338.002488293</v>
      </c>
    </row>
    <row r="2592" spans="1:10" x14ac:dyDescent="0.2">
      <c r="A2592" s="19">
        <v>2631</v>
      </c>
      <c r="B2592" s="17">
        <v>13</v>
      </c>
      <c r="C2592" s="16">
        <v>12</v>
      </c>
      <c r="D2592" s="16">
        <v>1989</v>
      </c>
      <c r="E2592" s="25">
        <v>32855</v>
      </c>
      <c r="F2592" s="24" t="s">
        <v>2579</v>
      </c>
      <c r="G2592" s="23">
        <v>35046328.310864396</v>
      </c>
      <c r="H2592" s="23">
        <v>51778185.313402064</v>
      </c>
      <c r="I2592" s="23">
        <v>51778185.313402064</v>
      </c>
      <c r="J2592" s="23">
        <f t="shared" si="40"/>
        <v>16731857.002537668</v>
      </c>
    </row>
    <row r="2593" spans="1:10" x14ac:dyDescent="0.2">
      <c r="A2593" s="19">
        <v>2632</v>
      </c>
      <c r="B2593" s="17">
        <v>29</v>
      </c>
      <c r="C2593" s="16">
        <v>6</v>
      </c>
      <c r="D2593" s="16">
        <v>1984</v>
      </c>
      <c r="E2593" s="25">
        <v>30862</v>
      </c>
      <c r="F2593" s="24" t="s">
        <v>2580</v>
      </c>
      <c r="G2593" s="23">
        <v>42616605.593056895</v>
      </c>
      <c r="H2593" s="23">
        <v>62504354.86981678</v>
      </c>
      <c r="I2593" s="23">
        <v>62504354.86981678</v>
      </c>
      <c r="J2593" s="23">
        <f t="shared" si="40"/>
        <v>19887749.276759885</v>
      </c>
    </row>
    <row r="2594" spans="1:10" x14ac:dyDescent="0.2">
      <c r="A2594" s="19">
        <v>2633</v>
      </c>
      <c r="B2594" s="17">
        <v>13</v>
      </c>
      <c r="C2594" s="16">
        <v>11</v>
      </c>
      <c r="D2594" s="16">
        <v>2015</v>
      </c>
      <c r="E2594" s="25">
        <v>42321</v>
      </c>
      <c r="F2594" s="24" t="s">
        <v>2581</v>
      </c>
      <c r="G2594" s="23">
        <v>18620613.813327938</v>
      </c>
      <c r="H2594" s="23">
        <v>27209610.899269387</v>
      </c>
      <c r="I2594" s="23">
        <v>43621152.67567499</v>
      </c>
      <c r="J2594" s="23">
        <f t="shared" si="40"/>
        <v>25000538.862347052</v>
      </c>
    </row>
    <row r="2595" spans="1:10" x14ac:dyDescent="0.2">
      <c r="A2595" s="19">
        <v>2634</v>
      </c>
      <c r="B2595" s="17">
        <v>24</v>
      </c>
      <c r="C2595" s="16">
        <v>6</v>
      </c>
      <c r="D2595" s="16">
        <v>1970</v>
      </c>
      <c r="E2595" s="25">
        <v>25743</v>
      </c>
      <c r="F2595" s="24" t="s">
        <v>2582</v>
      </c>
      <c r="G2595" s="23">
        <v>113900567.01030929</v>
      </c>
      <c r="H2595" s="23">
        <v>157636296.5652062</v>
      </c>
      <c r="I2595" s="23">
        <v>157636296.5652062</v>
      </c>
      <c r="J2595" s="23">
        <f t="shared" si="40"/>
        <v>43735729.554896906</v>
      </c>
    </row>
    <row r="2596" spans="1:10" x14ac:dyDescent="0.2">
      <c r="A2596" s="19">
        <v>2635</v>
      </c>
      <c r="B2596" s="17">
        <v>10</v>
      </c>
      <c r="C2596" s="16">
        <v>4</v>
      </c>
      <c r="D2596" s="16">
        <v>2009</v>
      </c>
      <c r="E2596" s="25">
        <v>39913</v>
      </c>
      <c r="F2596" s="24" t="s">
        <v>2583</v>
      </c>
      <c r="G2596" s="23">
        <v>20724732.695554305</v>
      </c>
      <c r="H2596" s="23">
        <v>27641409.590864751</v>
      </c>
      <c r="I2596" s="23">
        <v>31258536.334937159</v>
      </c>
      <c r="J2596" s="23">
        <f t="shared" si="40"/>
        <v>10533803.639382854</v>
      </c>
    </row>
    <row r="2597" spans="1:10" x14ac:dyDescent="0.2">
      <c r="A2597" s="19">
        <v>2636</v>
      </c>
      <c r="B2597" s="17">
        <v>14</v>
      </c>
      <c r="C2597" s="16">
        <v>11</v>
      </c>
      <c r="D2597" s="16">
        <v>1980</v>
      </c>
      <c r="E2597" s="25">
        <v>29539</v>
      </c>
      <c r="F2597" s="24" t="s">
        <v>2584</v>
      </c>
      <c r="G2597" s="23">
        <v>51688210.526315793</v>
      </c>
      <c r="H2597" s="23">
        <v>67137825.267333329</v>
      </c>
      <c r="I2597" s="23">
        <v>67137825.267333329</v>
      </c>
      <c r="J2597" s="23">
        <f t="shared" si="40"/>
        <v>15449614.741017535</v>
      </c>
    </row>
    <row r="2598" spans="1:10" x14ac:dyDescent="0.2">
      <c r="A2598" s="19">
        <v>2637</v>
      </c>
      <c r="B2598" s="17">
        <v>18</v>
      </c>
      <c r="C2598" s="16">
        <v>9</v>
      </c>
      <c r="D2598" s="16">
        <v>2009</v>
      </c>
      <c r="E2598" s="25">
        <v>40074</v>
      </c>
      <c r="F2598" s="24" t="s">
        <v>2585</v>
      </c>
      <c r="G2598" s="23">
        <v>20462853.465080637</v>
      </c>
      <c r="H2598" s="23">
        <v>26107315.596636556</v>
      </c>
      <c r="I2598" s="23">
        <v>41076920.596317068</v>
      </c>
      <c r="J2598" s="23">
        <f t="shared" si="40"/>
        <v>20614067.13123643</v>
      </c>
    </row>
    <row r="2599" spans="1:10" x14ac:dyDescent="0.2">
      <c r="A2599" s="19">
        <v>2638</v>
      </c>
      <c r="B2599" s="17">
        <v>25</v>
      </c>
      <c r="C2599" s="16">
        <v>9</v>
      </c>
      <c r="D2599" s="16">
        <v>2009</v>
      </c>
      <c r="E2599" s="25">
        <v>40081</v>
      </c>
      <c r="F2599" s="24" t="s">
        <v>2586</v>
      </c>
      <c r="G2599" s="23">
        <v>20462853.465080637</v>
      </c>
      <c r="H2599" s="23">
        <v>25527989.478536274</v>
      </c>
      <c r="I2599" s="23">
        <v>91204778.413851067</v>
      </c>
      <c r="J2599" s="23">
        <f t="shared" si="40"/>
        <v>70741924.948770434</v>
      </c>
    </row>
    <row r="2600" spans="1:10" x14ac:dyDescent="0.2">
      <c r="A2600" s="19">
        <v>2639</v>
      </c>
      <c r="B2600" s="17">
        <v>28</v>
      </c>
      <c r="C2600" s="16">
        <v>4</v>
      </c>
      <c r="D2600" s="16">
        <v>2017</v>
      </c>
      <c r="E2600" s="25">
        <v>42853</v>
      </c>
      <c r="F2600" s="24" t="s">
        <v>2587</v>
      </c>
      <c r="G2600" s="23">
        <v>18073244.344113462</v>
      </c>
      <c r="H2600" s="23">
        <v>20581252.396640003</v>
      </c>
      <c r="I2600" s="23">
        <v>34045819.433004528</v>
      </c>
      <c r="J2600" s="23">
        <f t="shared" si="40"/>
        <v>15972575.088891067</v>
      </c>
    </row>
    <row r="2601" spans="1:10" x14ac:dyDescent="0.2">
      <c r="A2601" s="19">
        <v>2640</v>
      </c>
      <c r="B2601" s="17">
        <v>4</v>
      </c>
      <c r="C2601" s="16">
        <v>12</v>
      </c>
      <c r="D2601" s="16">
        <v>1985</v>
      </c>
      <c r="E2601" s="25">
        <v>31385</v>
      </c>
      <c r="F2601" s="24" t="s">
        <v>2588</v>
      </c>
      <c r="G2601" s="23">
        <v>40433138.15187557</v>
      </c>
      <c r="H2601" s="23">
        <v>44339428.554437332</v>
      </c>
      <c r="I2601" s="23">
        <v>44339428.554437332</v>
      </c>
      <c r="J2601" s="23">
        <f t="shared" si="40"/>
        <v>3906290.4025617614</v>
      </c>
    </row>
    <row r="2602" spans="1:10" x14ac:dyDescent="0.2">
      <c r="A2602" s="19">
        <v>2641</v>
      </c>
      <c r="B2602" s="17">
        <v>5</v>
      </c>
      <c r="C2602" s="16">
        <v>11</v>
      </c>
      <c r="D2602" s="16">
        <v>2010</v>
      </c>
      <c r="E2602" s="25">
        <v>40487</v>
      </c>
      <c r="F2602" s="24" t="s">
        <v>2589</v>
      </c>
      <c r="G2602" s="23">
        <v>20197812.644250765</v>
      </c>
      <c r="H2602" s="23">
        <v>20573974.462735884</v>
      </c>
      <c r="I2602" s="23">
        <v>67569729.879156142</v>
      </c>
      <c r="J2602" s="23">
        <f t="shared" si="40"/>
        <v>47371917.234905377</v>
      </c>
    </row>
    <row r="2603" spans="1:10" x14ac:dyDescent="0.2">
      <c r="A2603" s="19">
        <v>2642</v>
      </c>
      <c r="B2603" s="17">
        <v>19</v>
      </c>
      <c r="C2603" s="16">
        <v>5</v>
      </c>
      <c r="D2603" s="16">
        <v>2000</v>
      </c>
      <c r="E2603" s="25">
        <v>36665</v>
      </c>
      <c r="F2603" s="24" t="s">
        <v>2590</v>
      </c>
      <c r="G2603" s="23">
        <v>25768758.017492712</v>
      </c>
      <c r="H2603" s="23">
        <v>24718479.273008749</v>
      </c>
      <c r="I2603" s="23">
        <v>42854127.455177844</v>
      </c>
      <c r="J2603" s="23">
        <f t="shared" si="40"/>
        <v>17085369.437685132</v>
      </c>
    </row>
    <row r="2604" spans="1:10" x14ac:dyDescent="0.2">
      <c r="A2604" s="19">
        <v>2643</v>
      </c>
      <c r="B2604" s="17">
        <v>12</v>
      </c>
      <c r="C2604" s="16">
        <v>5</v>
      </c>
      <c r="D2604" s="16">
        <v>2000</v>
      </c>
      <c r="E2604" s="25">
        <v>36658</v>
      </c>
      <c r="F2604" s="24" t="s">
        <v>2591</v>
      </c>
      <c r="G2604" s="23">
        <v>25768758.017492712</v>
      </c>
      <c r="H2604" s="23">
        <v>24624804.111224491</v>
      </c>
      <c r="I2604" s="23">
        <v>30580513.82257143</v>
      </c>
      <c r="J2604" s="23">
        <f t="shared" si="40"/>
        <v>4811755.8050787188</v>
      </c>
    </row>
    <row r="2605" spans="1:10" x14ac:dyDescent="0.2">
      <c r="A2605" s="19">
        <v>2644</v>
      </c>
      <c r="B2605" s="17">
        <v>15</v>
      </c>
      <c r="C2605" s="16">
        <v>1</v>
      </c>
      <c r="D2605" s="16">
        <v>2016</v>
      </c>
      <c r="E2605" s="25">
        <v>42384</v>
      </c>
      <c r="F2605" s="24" t="s">
        <v>2592</v>
      </c>
      <c r="G2605" s="23">
        <v>18653624.069290381</v>
      </c>
      <c r="H2605" s="23">
        <v>17682080.112702392</v>
      </c>
      <c r="I2605" s="23">
        <v>28386872.664594203</v>
      </c>
      <c r="J2605" s="23">
        <f t="shared" si="40"/>
        <v>9733248.5953038223</v>
      </c>
    </row>
    <row r="2606" spans="1:10" x14ac:dyDescent="0.2">
      <c r="A2606" s="19">
        <v>2645</v>
      </c>
      <c r="B2606" s="17">
        <v>6</v>
      </c>
      <c r="C2606" s="16">
        <v>2</v>
      </c>
      <c r="D2606" s="16">
        <v>2004</v>
      </c>
      <c r="E2606" s="25">
        <v>38023</v>
      </c>
      <c r="F2606" s="24" t="s">
        <v>2593</v>
      </c>
      <c r="G2606" s="23">
        <v>23734382.384532765</v>
      </c>
      <c r="H2606" s="23">
        <v>22025241.818909779</v>
      </c>
      <c r="I2606" s="23">
        <v>22362553.54278196</v>
      </c>
      <c r="J2606" s="23">
        <f t="shared" si="40"/>
        <v>-1371828.8417508043</v>
      </c>
    </row>
    <row r="2607" spans="1:10" x14ac:dyDescent="0.2">
      <c r="A2607" s="19">
        <v>2646</v>
      </c>
      <c r="B2607" s="17">
        <v>16</v>
      </c>
      <c r="C2607" s="16">
        <v>8</v>
      </c>
      <c r="D2607" s="16">
        <v>2013</v>
      </c>
      <c r="E2607" s="25">
        <v>41502</v>
      </c>
      <c r="F2607" s="24" t="s">
        <v>2594</v>
      </c>
      <c r="G2607" s="23">
        <v>18896009.44085994</v>
      </c>
      <c r="H2607" s="23">
        <v>16934404.203021247</v>
      </c>
      <c r="I2607" s="23">
        <v>45563018.510948062</v>
      </c>
      <c r="J2607" s="23">
        <f t="shared" si="40"/>
        <v>26667009.070088122</v>
      </c>
    </row>
    <row r="2608" spans="1:10" x14ac:dyDescent="0.2">
      <c r="A2608" s="19">
        <v>2647</v>
      </c>
      <c r="B2608" s="17">
        <v>26</v>
      </c>
      <c r="C2608" s="16">
        <v>10</v>
      </c>
      <c r="D2608" s="16">
        <v>2001</v>
      </c>
      <c r="E2608" s="25">
        <v>37190</v>
      </c>
      <c r="F2608" s="24" t="s">
        <v>2595</v>
      </c>
      <c r="G2608" s="23">
        <v>24869679.23466517</v>
      </c>
      <c r="H2608" s="23">
        <v>21626447.853702873</v>
      </c>
      <c r="I2608" s="23">
        <v>33006427.591457516</v>
      </c>
      <c r="J2608" s="23">
        <f t="shared" si="40"/>
        <v>8136748.3567923456</v>
      </c>
    </row>
    <row r="2609" spans="1:10" x14ac:dyDescent="0.2">
      <c r="A2609" s="19">
        <v>2648</v>
      </c>
      <c r="B2609" s="17">
        <v>8</v>
      </c>
      <c r="C2609" s="16">
        <v>1</v>
      </c>
      <c r="D2609" s="16">
        <v>2010</v>
      </c>
      <c r="E2609" s="25">
        <v>40186</v>
      </c>
      <c r="F2609" s="24" t="s">
        <v>2596</v>
      </c>
      <c r="G2609" s="23">
        <v>20395049.080009416</v>
      </c>
      <c r="H2609" s="23">
        <v>17319462.082044609</v>
      </c>
      <c r="I2609" s="23">
        <v>22304918.523824688</v>
      </c>
      <c r="J2609" s="23">
        <f t="shared" si="40"/>
        <v>1909869.4438152723</v>
      </c>
    </row>
    <row r="2610" spans="1:10" x14ac:dyDescent="0.2">
      <c r="A2610" s="19">
        <v>2649</v>
      </c>
      <c r="B2610" s="17">
        <v>25</v>
      </c>
      <c r="C2610" s="16">
        <v>7</v>
      </c>
      <c r="D2610" s="16">
        <v>2014</v>
      </c>
      <c r="E2610" s="25">
        <v>41845</v>
      </c>
      <c r="F2610" s="24" t="s">
        <v>2597</v>
      </c>
      <c r="G2610" s="23">
        <v>18549179.43336831</v>
      </c>
      <c r="H2610" s="23">
        <v>15623356.561254984</v>
      </c>
      <c r="I2610" s="23">
        <v>17890478.491999999</v>
      </c>
      <c r="J2610" s="23">
        <f t="shared" si="40"/>
        <v>-658700.94136831164</v>
      </c>
    </row>
    <row r="2611" spans="1:10" x14ac:dyDescent="0.2">
      <c r="A2611" s="19">
        <v>2650</v>
      </c>
      <c r="B2611" s="17">
        <v>10</v>
      </c>
      <c r="C2611" s="16">
        <v>7</v>
      </c>
      <c r="D2611" s="16">
        <v>2009</v>
      </c>
      <c r="E2611" s="25">
        <v>40004</v>
      </c>
      <c r="F2611" s="24" t="s">
        <v>2598</v>
      </c>
      <c r="G2611" s="23">
        <v>20521576.403174352</v>
      </c>
      <c r="H2611" s="23">
        <v>16874122.717215151</v>
      </c>
      <c r="I2611" s="23">
        <v>18677528.069161508</v>
      </c>
      <c r="J2611" s="23">
        <f t="shared" si="40"/>
        <v>-1844048.3340128437</v>
      </c>
    </row>
    <row r="2612" spans="1:10" x14ac:dyDescent="0.2">
      <c r="A2612" s="19">
        <v>2651</v>
      </c>
      <c r="B2612" s="17">
        <v>24</v>
      </c>
      <c r="C2612" s="16">
        <v>7</v>
      </c>
      <c r="D2612" s="16">
        <v>1981</v>
      </c>
      <c r="E2612" s="25">
        <v>29791</v>
      </c>
      <c r="F2612" s="24" t="s">
        <v>2599</v>
      </c>
      <c r="G2612" s="23">
        <v>48246091.703056775</v>
      </c>
      <c r="H2612" s="23">
        <v>36847239.568187781</v>
      </c>
      <c r="I2612" s="23">
        <v>36847239.568187781</v>
      </c>
      <c r="J2612" s="23">
        <f t="shared" si="40"/>
        <v>-11398852.134868994</v>
      </c>
    </row>
    <row r="2613" spans="1:10" x14ac:dyDescent="0.2">
      <c r="A2613" s="19">
        <v>2652</v>
      </c>
      <c r="B2613" s="17">
        <v>30</v>
      </c>
      <c r="C2613" s="16">
        <v>3</v>
      </c>
      <c r="D2613" s="16">
        <v>2001</v>
      </c>
      <c r="E2613" s="25">
        <v>36980</v>
      </c>
      <c r="F2613" s="24" t="s">
        <v>2600</v>
      </c>
      <c r="G2613" s="23">
        <v>25081396.140749149</v>
      </c>
      <c r="H2613" s="23">
        <v>18799416.304807037</v>
      </c>
      <c r="I2613" s="23">
        <v>38307168.858723044</v>
      </c>
      <c r="J2613" s="23">
        <f t="shared" si="40"/>
        <v>13225772.717973895</v>
      </c>
    </row>
    <row r="2614" spans="1:10" x14ac:dyDescent="0.2">
      <c r="A2614" s="19">
        <v>2653</v>
      </c>
      <c r="B2614" s="17">
        <v>22</v>
      </c>
      <c r="C2614" s="16">
        <v>5</v>
      </c>
      <c r="D2614" s="16">
        <v>1981</v>
      </c>
      <c r="E2614" s="25">
        <v>29728</v>
      </c>
      <c r="F2614" s="24" t="s">
        <v>2601</v>
      </c>
      <c r="G2614" s="23">
        <v>49213162.583518937</v>
      </c>
      <c r="H2614" s="23">
        <v>36636465.478841871</v>
      </c>
      <c r="I2614" s="23">
        <v>36636465.478841871</v>
      </c>
      <c r="J2614" s="23">
        <f t="shared" si="40"/>
        <v>-12576697.104677066</v>
      </c>
    </row>
    <row r="2615" spans="1:10" x14ac:dyDescent="0.2">
      <c r="A2615" s="19">
        <v>2654</v>
      </c>
      <c r="B2615" s="17">
        <v>31</v>
      </c>
      <c r="C2615" s="16">
        <v>1</v>
      </c>
      <c r="D2615" s="16">
        <v>2014</v>
      </c>
      <c r="E2615" s="25">
        <v>41670</v>
      </c>
      <c r="F2615" s="24" t="s">
        <v>2602</v>
      </c>
      <c r="G2615" s="23">
        <v>18892858.975016672</v>
      </c>
      <c r="H2615" s="23">
        <v>14034799.599138152</v>
      </c>
      <c r="I2615" s="23">
        <v>14893671.067348963</v>
      </c>
      <c r="J2615" s="23">
        <f t="shared" si="40"/>
        <v>-3999187.9076677095</v>
      </c>
    </row>
    <row r="2616" spans="1:10" x14ac:dyDescent="0.2">
      <c r="A2616" s="19">
        <v>2655</v>
      </c>
      <c r="B2616" s="17">
        <v>30</v>
      </c>
      <c r="C2616" s="16">
        <v>8</v>
      </c>
      <c r="D2616" s="16">
        <v>2013</v>
      </c>
      <c r="E2616" s="25">
        <v>41516</v>
      </c>
      <c r="F2616" s="24" t="s">
        <v>2603</v>
      </c>
      <c r="G2616" s="23">
        <v>18896009.44085994</v>
      </c>
      <c r="H2616" s="23">
        <v>11024706.644184764</v>
      </c>
      <c r="I2616" s="23">
        <v>12402069.315456416</v>
      </c>
      <c r="J2616" s="23">
        <f t="shared" si="40"/>
        <v>-6493940.1254035234</v>
      </c>
    </row>
    <row r="2617" spans="1:10" x14ac:dyDescent="0.2">
      <c r="A2617" s="19">
        <v>2656</v>
      </c>
      <c r="B2617" s="17">
        <v>26</v>
      </c>
      <c r="C2617" s="16">
        <v>9</v>
      </c>
      <c r="D2617" s="16">
        <v>1997</v>
      </c>
      <c r="E2617" s="25">
        <v>35699</v>
      </c>
      <c r="F2617" s="24" t="s">
        <v>2604</v>
      </c>
      <c r="G2617" s="23">
        <v>27415272.952853601</v>
      </c>
      <c r="H2617" s="23">
        <v>12242535.351482632</v>
      </c>
      <c r="I2617" s="23">
        <v>24387370.285514891</v>
      </c>
      <c r="J2617" s="23">
        <f t="shared" si="40"/>
        <v>-3027902.6673387103</v>
      </c>
    </row>
    <row r="2618" spans="1:10" x14ac:dyDescent="0.2">
      <c r="A2618" s="19">
        <v>2657</v>
      </c>
      <c r="B2618" s="17">
        <v>15</v>
      </c>
      <c r="C2618" s="16">
        <v>10</v>
      </c>
      <c r="D2618" s="16">
        <v>2004</v>
      </c>
      <c r="E2618" s="25">
        <v>38275</v>
      </c>
      <c r="F2618" s="24" t="s">
        <v>2605</v>
      </c>
      <c r="G2618" s="23">
        <v>23150036.668412779</v>
      </c>
      <c r="H2618" s="23">
        <v>9953292.6738135144</v>
      </c>
      <c r="I2618" s="23">
        <v>18634114.00154531</v>
      </c>
      <c r="J2618" s="23">
        <f t="shared" si="40"/>
        <v>-4515922.6668674685</v>
      </c>
    </row>
    <row r="2619" spans="1:10" x14ac:dyDescent="0.2">
      <c r="A2619" s="19">
        <v>2658</v>
      </c>
      <c r="B2619" s="17">
        <v>22</v>
      </c>
      <c r="C2619" s="16">
        <v>3</v>
      </c>
      <c r="D2619" s="16">
        <v>1989</v>
      </c>
      <c r="E2619" s="25">
        <v>32589</v>
      </c>
      <c r="F2619" s="24" t="s">
        <v>2606</v>
      </c>
      <c r="G2619" s="23">
        <v>36135257.563368767</v>
      </c>
      <c r="H2619" s="23">
        <v>14435041.676982829</v>
      </c>
      <c r="I2619" s="23">
        <v>14435041.676982829</v>
      </c>
      <c r="J2619" s="23">
        <f t="shared" si="40"/>
        <v>-21700215.88638594</v>
      </c>
    </row>
    <row r="2620" spans="1:10" x14ac:dyDescent="0.2">
      <c r="A2620" s="19">
        <v>2659</v>
      </c>
      <c r="B2620" s="17">
        <v>21</v>
      </c>
      <c r="C2620" s="16">
        <v>2</v>
      </c>
      <c r="D2620" s="16">
        <v>1986</v>
      </c>
      <c r="E2620" s="25">
        <v>31464</v>
      </c>
      <c r="F2620" s="24" t="s">
        <v>2607</v>
      </c>
      <c r="G2620" s="23">
        <v>40433138.15187557</v>
      </c>
      <c r="H2620" s="23">
        <v>15128382.104629461</v>
      </c>
      <c r="I2620" s="23">
        <v>15128382.104629461</v>
      </c>
      <c r="J2620" s="23">
        <f t="shared" si="40"/>
        <v>-25304756.04724611</v>
      </c>
    </row>
    <row r="2621" spans="1:10" x14ac:dyDescent="0.2">
      <c r="A2621" s="19">
        <v>2660</v>
      </c>
      <c r="B2621" s="17">
        <v>15</v>
      </c>
      <c r="C2621" s="16">
        <v>1</v>
      </c>
      <c r="D2621" s="16">
        <v>2010</v>
      </c>
      <c r="E2621" s="25">
        <v>40193</v>
      </c>
      <c r="F2621" s="24" t="s">
        <v>2608</v>
      </c>
      <c r="G2621" s="23">
        <v>20395049.080009416</v>
      </c>
      <c r="H2621" s="23">
        <v>7498429.0149985924</v>
      </c>
      <c r="I2621" s="23">
        <v>17784648.224277414</v>
      </c>
      <c r="J2621" s="23">
        <f t="shared" si="40"/>
        <v>-2610400.8557320014</v>
      </c>
    </row>
    <row r="2622" spans="1:10" x14ac:dyDescent="0.2">
      <c r="A2622" s="19">
        <v>2661</v>
      </c>
      <c r="B2622" s="17">
        <v>26</v>
      </c>
      <c r="C2622" s="16">
        <v>6</v>
      </c>
      <c r="D2622" s="16">
        <v>1981</v>
      </c>
      <c r="E2622" s="25">
        <v>29763</v>
      </c>
      <c r="F2622" s="24" t="s">
        <v>2609</v>
      </c>
      <c r="G2622" s="23">
        <v>48778609.271523178</v>
      </c>
      <c r="H2622" s="23">
        <v>16259536.423841059</v>
      </c>
      <c r="I2622" s="23">
        <v>16259536.423841059</v>
      </c>
      <c r="J2622" s="23">
        <f t="shared" si="40"/>
        <v>-32519072.847682118</v>
      </c>
    </row>
    <row r="2623" spans="1:10" x14ac:dyDescent="0.2">
      <c r="A2623" s="19">
        <v>2662</v>
      </c>
      <c r="B2623" s="17">
        <v>30</v>
      </c>
      <c r="C2623" s="16">
        <v>9</v>
      </c>
      <c r="D2623" s="16">
        <v>1994</v>
      </c>
      <c r="E2623" s="25">
        <v>34607</v>
      </c>
      <c r="F2623" s="24" t="s">
        <v>2610</v>
      </c>
      <c r="G2623" s="23">
        <v>29580602.409638554</v>
      </c>
      <c r="H2623" s="23">
        <v>9578307.5224497989</v>
      </c>
      <c r="I2623" s="23">
        <v>9578307.5224497989</v>
      </c>
      <c r="J2623" s="23">
        <f t="shared" si="40"/>
        <v>-20002294.887188755</v>
      </c>
    </row>
    <row r="2624" spans="1:10" x14ac:dyDescent="0.2">
      <c r="A2624" s="19">
        <v>2663</v>
      </c>
      <c r="B2624" s="17">
        <v>6</v>
      </c>
      <c r="C2624" s="16">
        <v>6</v>
      </c>
      <c r="D2624" s="16">
        <v>2008</v>
      </c>
      <c r="E2624" s="25">
        <v>39605</v>
      </c>
      <c r="F2624" s="24" t="s">
        <v>2611</v>
      </c>
      <c r="G2624" s="23">
        <v>20196704.979091931</v>
      </c>
      <c r="H2624" s="23">
        <v>6402087.3110115854</v>
      </c>
      <c r="I2624" s="23">
        <v>30460388.817635905</v>
      </c>
      <c r="J2624" s="23">
        <f t="shared" si="40"/>
        <v>10263683.838543974</v>
      </c>
    </row>
    <row r="2625" spans="1:10" x14ac:dyDescent="0.2">
      <c r="A2625" s="19">
        <v>2664</v>
      </c>
      <c r="B2625" s="17">
        <v>8</v>
      </c>
      <c r="C2625" s="16">
        <v>10</v>
      </c>
      <c r="D2625" s="16">
        <v>2008</v>
      </c>
      <c r="E2625" s="25">
        <v>39729</v>
      </c>
      <c r="F2625" s="24" t="s">
        <v>2612</v>
      </c>
      <c r="G2625" s="23">
        <v>20405784.654596832</v>
      </c>
      <c r="H2625" s="23">
        <v>6462541.4751330959</v>
      </c>
      <c r="I2625" s="23">
        <v>31509183.125047904</v>
      </c>
      <c r="J2625" s="23">
        <f t="shared" si="40"/>
        <v>11103398.470451072</v>
      </c>
    </row>
    <row r="2626" spans="1:10" x14ac:dyDescent="0.2">
      <c r="A2626" s="19">
        <v>2665</v>
      </c>
      <c r="B2626" s="17">
        <v>25</v>
      </c>
      <c r="C2626" s="16">
        <v>6</v>
      </c>
      <c r="D2626" s="16">
        <v>1982</v>
      </c>
      <c r="E2626" s="25">
        <v>30127</v>
      </c>
      <c r="F2626" s="24" t="s">
        <v>2613</v>
      </c>
      <c r="G2626" s="23">
        <v>45560226.804123715</v>
      </c>
      <c r="H2626" s="23">
        <v>14365643.204958763</v>
      </c>
      <c r="I2626" s="23">
        <v>14365643.204958763</v>
      </c>
      <c r="J2626" s="23">
        <f t="shared" si="40"/>
        <v>-31194583.599164952</v>
      </c>
    </row>
    <row r="2627" spans="1:10" x14ac:dyDescent="0.2">
      <c r="A2627" s="19">
        <v>2666</v>
      </c>
      <c r="B2627" s="17">
        <v>20</v>
      </c>
      <c r="C2627" s="16">
        <v>8</v>
      </c>
      <c r="D2627" s="16">
        <v>2010</v>
      </c>
      <c r="E2627" s="25">
        <v>40410</v>
      </c>
      <c r="F2627" s="24" t="s">
        <v>2614</v>
      </c>
      <c r="G2627" s="23">
        <v>20243239.034043022</v>
      </c>
      <c r="H2627" s="23">
        <v>5405788.2903825715</v>
      </c>
      <c r="I2627" s="23">
        <v>29174372.782087106</v>
      </c>
      <c r="J2627" s="23">
        <f t="shared" ref="J2627:J2690" si="41">I2627-G2627</f>
        <v>8931133.7480440848</v>
      </c>
    </row>
    <row r="2628" spans="1:10" x14ac:dyDescent="0.2">
      <c r="A2628" s="19">
        <v>2667</v>
      </c>
      <c r="B2628" s="17">
        <v>25</v>
      </c>
      <c r="C2628" s="16">
        <v>12</v>
      </c>
      <c r="D2628" s="16">
        <v>1996</v>
      </c>
      <c r="E2628" s="25">
        <v>35424</v>
      </c>
      <c r="F2628" s="24" t="s">
        <v>5459</v>
      </c>
      <c r="G2628" s="23">
        <v>27864703.656998742</v>
      </c>
      <c r="H2628" s="23">
        <v>6967869.4690163936</v>
      </c>
      <c r="I2628" s="23">
        <v>11037007.873455234</v>
      </c>
      <c r="J2628" s="23">
        <f t="shared" si="41"/>
        <v>-16827695.783543508</v>
      </c>
    </row>
    <row r="2629" spans="1:10" x14ac:dyDescent="0.2">
      <c r="A2629" s="19">
        <v>2668</v>
      </c>
      <c r="B2629" s="17">
        <v>11</v>
      </c>
      <c r="C2629" s="16">
        <v>4</v>
      </c>
      <c r="D2629" s="16">
        <v>2014</v>
      </c>
      <c r="E2629" s="25">
        <v>41740</v>
      </c>
      <c r="F2629" s="24" t="s">
        <v>2616</v>
      </c>
      <c r="G2629" s="23">
        <v>18641349.463454142</v>
      </c>
      <c r="H2629" s="23">
        <v>4596581.8794374708</v>
      </c>
      <c r="I2629" s="23">
        <v>24762143.353031993</v>
      </c>
      <c r="J2629" s="23">
        <f t="shared" si="41"/>
        <v>6120793.8895778507</v>
      </c>
    </row>
    <row r="2630" spans="1:10" x14ac:dyDescent="0.2">
      <c r="A2630" s="19">
        <v>2669</v>
      </c>
      <c r="B2630" s="17">
        <v>29</v>
      </c>
      <c r="C2630" s="16">
        <v>12</v>
      </c>
      <c r="D2630" s="16">
        <v>1995</v>
      </c>
      <c r="E2630" s="25">
        <v>35062</v>
      </c>
      <c r="F2630" s="24" t="s">
        <v>2617</v>
      </c>
      <c r="G2630" s="23">
        <v>28790501.628664494</v>
      </c>
      <c r="H2630" s="23">
        <v>6557836.4820846906</v>
      </c>
      <c r="I2630" s="23">
        <v>6557836.4820846906</v>
      </c>
      <c r="J2630" s="23">
        <f t="shared" si="41"/>
        <v>-22232665.146579802</v>
      </c>
    </row>
    <row r="2631" spans="1:10" x14ac:dyDescent="0.2">
      <c r="A2631" s="19">
        <v>2670</v>
      </c>
      <c r="B2631" s="17">
        <v>18</v>
      </c>
      <c r="C2631" s="16">
        <v>3</v>
      </c>
      <c r="D2631" s="16">
        <v>2016</v>
      </c>
      <c r="E2631" s="25">
        <v>42447</v>
      </c>
      <c r="F2631" s="24" t="s">
        <v>2618</v>
      </c>
      <c r="G2631" s="23">
        <v>18558370.987519529</v>
      </c>
      <c r="H2631" s="23">
        <v>3827439.2536828313</v>
      </c>
      <c r="I2631" s="23">
        <v>7918496.0431609359</v>
      </c>
      <c r="J2631" s="23">
        <f t="shared" si="41"/>
        <v>-10639874.944358593</v>
      </c>
    </row>
    <row r="2632" spans="1:10" x14ac:dyDescent="0.2">
      <c r="A2632" s="19">
        <v>2671</v>
      </c>
      <c r="B2632" s="17">
        <v>25</v>
      </c>
      <c r="C2632" s="16">
        <v>11</v>
      </c>
      <c r="D2632" s="16">
        <v>2016</v>
      </c>
      <c r="E2632" s="25">
        <v>42699</v>
      </c>
      <c r="F2632" s="24" t="s">
        <v>2619</v>
      </c>
      <c r="G2632" s="23">
        <v>18310698.437558264</v>
      </c>
      <c r="H2632" s="23">
        <v>3561029.0280004805</v>
      </c>
      <c r="I2632" s="23">
        <v>6013914.9317804212</v>
      </c>
      <c r="J2632" s="23">
        <f t="shared" si="41"/>
        <v>-12296783.505777843</v>
      </c>
    </row>
    <row r="2633" spans="1:10" x14ac:dyDescent="0.2">
      <c r="A2633" s="19">
        <v>2672</v>
      </c>
      <c r="B2633" s="17">
        <v>27</v>
      </c>
      <c r="C2633" s="16">
        <v>9</v>
      </c>
      <c r="D2633" s="16">
        <v>2013</v>
      </c>
      <c r="E2633" s="25">
        <v>41544</v>
      </c>
      <c r="F2633" s="24" t="s">
        <v>2620</v>
      </c>
      <c r="G2633" s="23">
        <v>18874058.825790416</v>
      </c>
      <c r="H2633" s="23">
        <v>3586036.5744589986</v>
      </c>
      <c r="I2633" s="23">
        <v>9523961.2307291515</v>
      </c>
      <c r="J2633" s="23">
        <f t="shared" si="41"/>
        <v>-9350097.5950612649</v>
      </c>
    </row>
    <row r="2634" spans="1:10" x14ac:dyDescent="0.2">
      <c r="A2634" s="19">
        <v>2673</v>
      </c>
      <c r="B2634" s="17">
        <v>19</v>
      </c>
      <c r="C2634" s="16">
        <v>9</v>
      </c>
      <c r="D2634" s="16">
        <v>2003</v>
      </c>
      <c r="E2634" s="25">
        <v>37883</v>
      </c>
      <c r="F2634" s="24" t="s">
        <v>2621</v>
      </c>
      <c r="G2634" s="23">
        <v>23862537.796976242</v>
      </c>
      <c r="H2634" s="23">
        <v>4246264.361965443</v>
      </c>
      <c r="I2634" s="23">
        <v>17503229.80473002</v>
      </c>
      <c r="J2634" s="23">
        <f t="shared" si="41"/>
        <v>-6359307.9922462218</v>
      </c>
    </row>
    <row r="2635" spans="1:10" x14ac:dyDescent="0.2">
      <c r="A2635" s="19">
        <v>2674</v>
      </c>
      <c r="B2635" s="17">
        <v>23</v>
      </c>
      <c r="C2635" s="16">
        <v>2</v>
      </c>
      <c r="D2635" s="16">
        <v>1996</v>
      </c>
      <c r="E2635" s="25">
        <v>35118</v>
      </c>
      <c r="F2635" s="24" t="s">
        <v>5460</v>
      </c>
      <c r="G2635" s="23">
        <v>28530290.510006454</v>
      </c>
      <c r="H2635" s="23">
        <v>3936847.2369916071</v>
      </c>
      <c r="I2635" s="23">
        <v>3936847.2369916071</v>
      </c>
      <c r="J2635" s="23">
        <f t="shared" si="41"/>
        <v>-24593443.273014847</v>
      </c>
    </row>
    <row r="2636" spans="1:10" x14ac:dyDescent="0.2">
      <c r="A2636" s="19">
        <v>2675</v>
      </c>
      <c r="B2636" s="17">
        <v>17</v>
      </c>
      <c r="C2636" s="16">
        <v>3</v>
      </c>
      <c r="D2636" s="16">
        <v>2017</v>
      </c>
      <c r="E2636" s="25">
        <v>42811</v>
      </c>
      <c r="F2636" s="24" t="s">
        <v>2623</v>
      </c>
      <c r="G2636" s="23">
        <v>18126841.153235629</v>
      </c>
      <c r="H2636" s="23">
        <v>2412289.8092706758</v>
      </c>
      <c r="I2636" s="23">
        <v>42363867.851936623</v>
      </c>
      <c r="J2636" s="23">
        <f t="shared" si="41"/>
        <v>24237026.698700994</v>
      </c>
    </row>
    <row r="2637" spans="1:10" x14ac:dyDescent="0.2">
      <c r="A2637" s="19">
        <v>2676</v>
      </c>
      <c r="B2637" s="17">
        <v>30</v>
      </c>
      <c r="C2637" s="16">
        <v>12</v>
      </c>
      <c r="D2637" s="16">
        <v>2009</v>
      </c>
      <c r="E2637" s="25">
        <v>40177</v>
      </c>
      <c r="F2637" s="24" t="s">
        <v>2624</v>
      </c>
      <c r="G2637" s="23">
        <v>20464748.621202227</v>
      </c>
      <c r="H2637" s="23">
        <v>2527239.5583123793</v>
      </c>
      <c r="I2637" s="23">
        <v>29249860.457033835</v>
      </c>
      <c r="J2637" s="23">
        <f t="shared" si="41"/>
        <v>8785111.8358316086</v>
      </c>
    </row>
    <row r="2638" spans="1:10" x14ac:dyDescent="0.2">
      <c r="A2638" s="19">
        <v>2677</v>
      </c>
      <c r="B2638" s="17">
        <v>25</v>
      </c>
      <c r="C2638" s="16">
        <v>4</v>
      </c>
      <c r="D2638" s="16">
        <v>1986</v>
      </c>
      <c r="E2638" s="25">
        <v>31527</v>
      </c>
      <c r="F2638" s="24" t="s">
        <v>2625</v>
      </c>
      <c r="G2638" s="23">
        <v>40693756.906077355</v>
      </c>
      <c r="H2638" s="23">
        <v>2950555.1028176798</v>
      </c>
      <c r="I2638" s="23">
        <v>2950555.1028176798</v>
      </c>
      <c r="J2638" s="23">
        <f t="shared" si="41"/>
        <v>-37743201.803259678</v>
      </c>
    </row>
    <row r="2639" spans="1:10" x14ac:dyDescent="0.2">
      <c r="A2639" s="19">
        <v>2678</v>
      </c>
      <c r="B2639" s="17">
        <v>1</v>
      </c>
      <c r="C2639" s="16">
        <v>3</v>
      </c>
      <c r="D2639" s="16">
        <v>2013</v>
      </c>
      <c r="E2639" s="25">
        <v>41334</v>
      </c>
      <c r="F2639" s="24" t="s">
        <v>2626</v>
      </c>
      <c r="G2639" s="23">
        <v>18985629.776649356</v>
      </c>
      <c r="H2639" s="23">
        <v>1091240.2069441045</v>
      </c>
      <c r="I2639" s="23">
        <v>1265191.820743815</v>
      </c>
      <c r="J2639" s="23">
        <f t="shared" si="41"/>
        <v>-17720437.955905542</v>
      </c>
    </row>
    <row r="2640" spans="1:10" x14ac:dyDescent="0.2">
      <c r="A2640" s="19">
        <v>2679</v>
      </c>
      <c r="B2640" s="17">
        <v>26</v>
      </c>
      <c r="C2640" s="16">
        <v>4</v>
      </c>
      <c r="D2640" s="16">
        <v>2002</v>
      </c>
      <c r="E2640" s="25">
        <v>37372</v>
      </c>
      <c r="F2640" s="24" t="s">
        <v>2627</v>
      </c>
      <c r="G2640" s="23">
        <v>24579210.233592883</v>
      </c>
      <c r="H2640" s="23">
        <v>924039.02259176865</v>
      </c>
      <c r="I2640" s="23">
        <v>924039.02259176865</v>
      </c>
      <c r="J2640" s="23">
        <f t="shared" si="41"/>
        <v>-23655171.211001113</v>
      </c>
    </row>
    <row r="2641" spans="1:10" x14ac:dyDescent="0.2">
      <c r="A2641" s="19">
        <v>2680</v>
      </c>
      <c r="B2641" s="17">
        <v>24</v>
      </c>
      <c r="C2641" s="16">
        <v>4</v>
      </c>
      <c r="D2641" s="16">
        <v>2009</v>
      </c>
      <c r="E2641" s="25">
        <v>39927</v>
      </c>
      <c r="F2641" s="24" t="s">
        <v>2628</v>
      </c>
      <c r="G2641" s="23">
        <v>20724732.695554305</v>
      </c>
      <c r="H2641" s="23">
        <v>362682.82217220031</v>
      </c>
      <c r="I2641" s="23">
        <v>362682.82217220031</v>
      </c>
      <c r="J2641" s="23">
        <f t="shared" si="41"/>
        <v>-20362049.873382106</v>
      </c>
    </row>
    <row r="2642" spans="1:10" x14ac:dyDescent="0.2">
      <c r="A2642" s="19">
        <v>2681</v>
      </c>
      <c r="B2642" s="17">
        <v>24</v>
      </c>
      <c r="C2642" s="16">
        <v>9</v>
      </c>
      <c r="D2642" s="16">
        <v>1999</v>
      </c>
      <c r="E2642" s="25">
        <v>36427</v>
      </c>
      <c r="F2642" s="24" t="s">
        <v>2629</v>
      </c>
      <c r="G2642" s="23">
        <v>26321274.568195354</v>
      </c>
      <c r="H2642" s="23">
        <v>335319.87736152473</v>
      </c>
      <c r="I2642" s="23">
        <v>335319.87736152473</v>
      </c>
      <c r="J2642" s="23">
        <f t="shared" si="41"/>
        <v>-25985954.690833829</v>
      </c>
    </row>
    <row r="2643" spans="1:10" x14ac:dyDescent="0.2">
      <c r="A2643" s="19">
        <v>2682</v>
      </c>
      <c r="B2643" s="17">
        <v>15</v>
      </c>
      <c r="C2643" s="16">
        <v>10</v>
      </c>
      <c r="D2643" s="16">
        <v>2010</v>
      </c>
      <c r="E2643" s="25">
        <v>40466</v>
      </c>
      <c r="F2643" s="24" t="s">
        <v>2630</v>
      </c>
      <c r="G2643" s="23">
        <v>20206308.781908546</v>
      </c>
      <c r="H2643" s="23">
        <v>163363.51621089017</v>
      </c>
      <c r="I2643" s="23">
        <v>176246.16063206698</v>
      </c>
      <c r="J2643" s="23">
        <f t="shared" si="41"/>
        <v>-20030062.621276479</v>
      </c>
    </row>
    <row r="2644" spans="1:10" x14ac:dyDescent="0.2">
      <c r="A2644" s="19">
        <v>2683</v>
      </c>
      <c r="B2644" s="17">
        <v>22</v>
      </c>
      <c r="C2644" s="16">
        <v>9</v>
      </c>
      <c r="D2644" s="16">
        <v>2006</v>
      </c>
      <c r="E2644" s="25">
        <v>38982</v>
      </c>
      <c r="F2644" s="24" t="s">
        <v>2631</v>
      </c>
      <c r="G2644" s="23">
        <v>21780887.136520453</v>
      </c>
      <c r="H2644" s="23">
        <v>85482.721715130596</v>
      </c>
      <c r="I2644" s="23">
        <v>2905828.0845096102</v>
      </c>
      <c r="J2644" s="23">
        <f t="shared" si="41"/>
        <v>-18875059.052010842</v>
      </c>
    </row>
    <row r="2645" spans="1:10" x14ac:dyDescent="0.2">
      <c r="A2645" s="19">
        <v>2684</v>
      </c>
      <c r="B2645" s="17">
        <v>31</v>
      </c>
      <c r="C2645" s="16">
        <v>12</v>
      </c>
      <c r="D2645" s="16">
        <v>2008</v>
      </c>
      <c r="E2645" s="25">
        <v>39813</v>
      </c>
      <c r="F2645" s="24" t="s">
        <v>2632</v>
      </c>
      <c r="G2645" s="23">
        <v>21021662.195330784</v>
      </c>
      <c r="H2645" s="23">
        <v>0</v>
      </c>
      <c r="I2645" s="23">
        <v>732747.40766215732</v>
      </c>
      <c r="J2645" s="23">
        <f t="shared" si="41"/>
        <v>-20288914.787668627</v>
      </c>
    </row>
    <row r="2646" spans="1:10" x14ac:dyDescent="0.2">
      <c r="A2646" s="19">
        <v>2685</v>
      </c>
      <c r="B2646" s="17">
        <v>15</v>
      </c>
      <c r="C2646" s="16">
        <v>4</v>
      </c>
      <c r="D2646" s="16">
        <v>2016</v>
      </c>
      <c r="E2646" s="25">
        <v>42475</v>
      </c>
      <c r="F2646" s="24" t="s">
        <v>2633</v>
      </c>
      <c r="G2646" s="23">
        <v>18470799.670652553</v>
      </c>
      <c r="H2646" s="23">
        <v>0</v>
      </c>
      <c r="I2646" s="23">
        <v>317705.96357952198</v>
      </c>
      <c r="J2646" s="23">
        <f t="shared" si="41"/>
        <v>-18153093.707073033</v>
      </c>
    </row>
    <row r="2647" spans="1:10" x14ac:dyDescent="0.2">
      <c r="A2647" s="19">
        <v>2686</v>
      </c>
      <c r="B2647" s="17">
        <v>8</v>
      </c>
      <c r="C2647" s="16">
        <v>4</v>
      </c>
      <c r="D2647" s="16">
        <v>2008</v>
      </c>
      <c r="E2647" s="25">
        <v>39546</v>
      </c>
      <c r="F2647" s="24" t="s">
        <v>5461</v>
      </c>
      <c r="G2647" s="23">
        <v>20572015.100803919</v>
      </c>
      <c r="H2647" s="23">
        <v>0</v>
      </c>
      <c r="I2647" s="23">
        <v>0</v>
      </c>
      <c r="J2647" s="23">
        <f t="shared" si="41"/>
        <v>-20572015.100803919</v>
      </c>
    </row>
    <row r="2648" spans="1:10" x14ac:dyDescent="0.2">
      <c r="A2648" s="19">
        <v>2687</v>
      </c>
      <c r="B2648" s="17">
        <v>22</v>
      </c>
      <c r="C2648" s="16">
        <v>8</v>
      </c>
      <c r="D2648" s="16">
        <v>2014</v>
      </c>
      <c r="E2648" s="25">
        <v>41873</v>
      </c>
      <c r="F2648" s="24" t="s">
        <v>2635</v>
      </c>
      <c r="G2648" s="23">
        <v>18580217.950658392</v>
      </c>
      <c r="H2648" s="23">
        <v>0</v>
      </c>
      <c r="I2648" s="23">
        <v>0</v>
      </c>
      <c r="J2648" s="23">
        <f t="shared" si="41"/>
        <v>-18580217.950658392</v>
      </c>
    </row>
    <row r="2649" spans="1:10" x14ac:dyDescent="0.2">
      <c r="A2649" s="19">
        <v>2688</v>
      </c>
      <c r="B2649" s="17">
        <v>14</v>
      </c>
      <c r="C2649" s="16">
        <v>11</v>
      </c>
      <c r="D2649" s="16">
        <v>2014</v>
      </c>
      <c r="E2649" s="25">
        <v>41957</v>
      </c>
      <c r="F2649" s="24" t="s">
        <v>2636</v>
      </c>
      <c r="G2649" s="23">
        <v>18714051.602576319</v>
      </c>
      <c r="H2649" s="23">
        <v>0</v>
      </c>
      <c r="I2649" s="23">
        <v>0</v>
      </c>
      <c r="J2649" s="23">
        <f t="shared" si="41"/>
        <v>-18714051.602576319</v>
      </c>
    </row>
    <row r="2650" spans="1:10" x14ac:dyDescent="0.2">
      <c r="A2650" s="19">
        <v>2689</v>
      </c>
      <c r="B2650" s="17">
        <v>19</v>
      </c>
      <c r="C2650" s="16">
        <v>2</v>
      </c>
      <c r="D2650" s="16">
        <v>2016</v>
      </c>
      <c r="E2650" s="25">
        <v>42419</v>
      </c>
      <c r="F2650" s="24" t="s">
        <v>2637</v>
      </c>
      <c r="G2650" s="23">
        <v>18638283.335652921</v>
      </c>
      <c r="H2650" s="23">
        <v>0</v>
      </c>
      <c r="I2650" s="23">
        <v>0</v>
      </c>
      <c r="J2650" s="23">
        <f t="shared" si="41"/>
        <v>-18638283.335652921</v>
      </c>
    </row>
    <row r="2651" spans="1:10" x14ac:dyDescent="0.2">
      <c r="A2651" s="19">
        <v>2690</v>
      </c>
      <c r="B2651" s="17">
        <v>28</v>
      </c>
      <c r="C2651" s="16">
        <v>6</v>
      </c>
      <c r="D2651" s="16">
        <v>1985</v>
      </c>
      <c r="E2651" s="25">
        <v>31226</v>
      </c>
      <c r="F2651" s="24" t="s">
        <v>2638</v>
      </c>
      <c r="G2651" s="23">
        <v>40843774.16356878</v>
      </c>
      <c r="H2651" s="23">
        <v>15757621.625083646</v>
      </c>
      <c r="I2651" s="23">
        <v>15757621.625083646</v>
      </c>
      <c r="J2651" s="23">
        <f t="shared" si="41"/>
        <v>-25086152.538485132</v>
      </c>
    </row>
    <row r="2652" spans="1:10" x14ac:dyDescent="0.2">
      <c r="A2652" s="19">
        <v>2691</v>
      </c>
      <c r="B2652" s="17">
        <v>13</v>
      </c>
      <c r="C2652" s="16">
        <v>7</v>
      </c>
      <c r="D2652" s="16">
        <v>2012</v>
      </c>
      <c r="E2652" s="25">
        <v>41103</v>
      </c>
      <c r="F2652" s="24" t="s">
        <v>2639</v>
      </c>
      <c r="G2652" s="23">
        <v>18968181.699141003</v>
      </c>
      <c r="H2652" s="23">
        <v>53069.114458935685</v>
      </c>
      <c r="I2652" s="23">
        <v>15559142.925466165</v>
      </c>
      <c r="J2652" s="23">
        <f t="shared" si="41"/>
        <v>-3409038.7736748382</v>
      </c>
    </row>
    <row r="2653" spans="1:10" x14ac:dyDescent="0.2">
      <c r="A2653" s="19">
        <v>2692</v>
      </c>
      <c r="B2653" s="17">
        <v>17</v>
      </c>
      <c r="C2653" s="16">
        <v>8</v>
      </c>
      <c r="D2653" s="16">
        <v>2007</v>
      </c>
      <c r="E2653" s="25">
        <v>39311</v>
      </c>
      <c r="F2653" s="24" t="s">
        <v>2640</v>
      </c>
      <c r="G2653" s="23">
        <v>20664892.721614875</v>
      </c>
      <c r="H2653" s="23">
        <v>143429973.42350072</v>
      </c>
      <c r="I2653" s="23">
        <v>200691701.53810415</v>
      </c>
      <c r="J2653" s="23">
        <f t="shared" si="41"/>
        <v>180026808.81648928</v>
      </c>
    </row>
    <row r="2654" spans="1:10" x14ac:dyDescent="0.2">
      <c r="A2654" s="19">
        <v>2693</v>
      </c>
      <c r="B2654" s="17">
        <v>20</v>
      </c>
      <c r="C2654" s="16">
        <v>2</v>
      </c>
      <c r="D2654" s="16">
        <v>2009</v>
      </c>
      <c r="E2654" s="25">
        <v>39864</v>
      </c>
      <c r="F2654" s="24" t="s">
        <v>2641</v>
      </c>
      <c r="G2654" s="23">
        <v>20248464.840970252</v>
      </c>
      <c r="H2654" s="23">
        <v>104723134.81775554</v>
      </c>
      <c r="I2654" s="23">
        <v>104723134.81775554</v>
      </c>
      <c r="J2654" s="23">
        <f t="shared" si="41"/>
        <v>84474669.976785287</v>
      </c>
    </row>
    <row r="2655" spans="1:10" x14ac:dyDescent="0.2">
      <c r="A2655" s="19">
        <v>2694</v>
      </c>
      <c r="B2655" s="17">
        <v>14</v>
      </c>
      <c r="C2655" s="16">
        <v>2</v>
      </c>
      <c r="D2655" s="16">
        <v>2008</v>
      </c>
      <c r="E2655" s="25">
        <v>39492</v>
      </c>
      <c r="F2655" s="24" t="s">
        <v>2642</v>
      </c>
      <c r="G2655" s="23">
        <v>20296289.910389103</v>
      </c>
      <c r="H2655" s="23">
        <v>67288328.212916821</v>
      </c>
      <c r="I2655" s="23">
        <v>172329314.41422248</v>
      </c>
      <c r="J2655" s="23">
        <f t="shared" si="41"/>
        <v>152033024.50383338</v>
      </c>
    </row>
    <row r="2656" spans="1:10" x14ac:dyDescent="0.2">
      <c r="A2656" s="19">
        <v>2695</v>
      </c>
      <c r="B2656" s="17">
        <v>13</v>
      </c>
      <c r="C2656" s="16">
        <v>1</v>
      </c>
      <c r="D2656" s="16">
        <v>2006</v>
      </c>
      <c r="E2656" s="25">
        <v>38730</v>
      </c>
      <c r="F2656" s="24" t="s">
        <v>2643</v>
      </c>
      <c r="G2656" s="23">
        <v>21667082.702975292</v>
      </c>
      <c r="H2656" s="23">
        <v>63622740.02072113</v>
      </c>
      <c r="I2656" s="23">
        <v>135999189.45743823</v>
      </c>
      <c r="J2656" s="23">
        <f t="shared" si="41"/>
        <v>114332106.75446294</v>
      </c>
    </row>
    <row r="2657" spans="1:10" x14ac:dyDescent="0.2">
      <c r="A2657" s="19">
        <v>2696</v>
      </c>
      <c r="B2657" s="17">
        <v>21</v>
      </c>
      <c r="C2657" s="16">
        <v>11</v>
      </c>
      <c r="D2657" s="16">
        <v>2007</v>
      </c>
      <c r="E2657" s="25">
        <v>39407</v>
      </c>
      <c r="F2657" s="24" t="s">
        <v>2644</v>
      </c>
      <c r="G2657" s="23">
        <v>20442686.402413204</v>
      </c>
      <c r="H2657" s="23">
        <v>46361318.998682067</v>
      </c>
      <c r="I2657" s="23">
        <v>115805565.1015525</v>
      </c>
      <c r="J2657" s="23">
        <f t="shared" si="41"/>
        <v>95362878.699139297</v>
      </c>
    </row>
    <row r="2658" spans="1:10" x14ac:dyDescent="0.2">
      <c r="A2658" s="19">
        <v>2697</v>
      </c>
      <c r="B2658" s="17">
        <v>22</v>
      </c>
      <c r="C2658" s="16">
        <v>12</v>
      </c>
      <c r="D2658" s="16">
        <v>2004</v>
      </c>
      <c r="E2658" s="25">
        <v>38343</v>
      </c>
      <c r="F2658" s="24" t="s">
        <v>2645</v>
      </c>
      <c r="G2658" s="23">
        <v>22577942.722017866</v>
      </c>
      <c r="H2658" s="23">
        <v>30343629.991760377</v>
      </c>
      <c r="I2658" s="23">
        <v>47118518.916116655</v>
      </c>
      <c r="J2658" s="23">
        <f t="shared" si="41"/>
        <v>24540576.194098789</v>
      </c>
    </row>
    <row r="2659" spans="1:10" x14ac:dyDescent="0.2">
      <c r="A2659" s="19">
        <v>2698</v>
      </c>
      <c r="B2659" s="17">
        <v>25</v>
      </c>
      <c r="C2659" s="16">
        <v>8</v>
      </c>
      <c r="D2659" s="16">
        <v>2006</v>
      </c>
      <c r="E2659" s="25">
        <v>38954</v>
      </c>
      <c r="F2659" s="24" t="s">
        <v>2646</v>
      </c>
      <c r="G2659" s="23">
        <v>21072008.337420303</v>
      </c>
      <c r="H2659" s="23">
        <v>23101163.268739577</v>
      </c>
      <c r="I2659" s="23">
        <v>24274129.990210887</v>
      </c>
      <c r="J2659" s="23">
        <f t="shared" si="41"/>
        <v>3202121.6527905837</v>
      </c>
    </row>
    <row r="2660" spans="1:10" x14ac:dyDescent="0.2">
      <c r="A2660" s="19">
        <v>2699</v>
      </c>
      <c r="B2660" s="17">
        <v>27</v>
      </c>
      <c r="C2660" s="16">
        <v>11</v>
      </c>
      <c r="D2660" s="16">
        <v>2013</v>
      </c>
      <c r="E2660" s="25">
        <v>41605</v>
      </c>
      <c r="F2660" s="24" t="s">
        <v>2647</v>
      </c>
      <c r="G2660" s="23">
        <v>18434809.00505859</v>
      </c>
      <c r="H2660" s="23">
        <v>7393083.1623768071</v>
      </c>
      <c r="I2660" s="23">
        <v>7674289.8457752857</v>
      </c>
      <c r="J2660" s="23">
        <f t="shared" si="41"/>
        <v>-10760519.159283305</v>
      </c>
    </row>
    <row r="2661" spans="1:10" x14ac:dyDescent="0.2">
      <c r="A2661" s="19">
        <v>2700</v>
      </c>
      <c r="B2661" s="17">
        <v>25</v>
      </c>
      <c r="C2661" s="16">
        <v>4</v>
      </c>
      <c r="D2661" s="16">
        <v>2003</v>
      </c>
      <c r="E2661" s="25">
        <v>37736</v>
      </c>
      <c r="F2661" s="24" t="s">
        <v>2648</v>
      </c>
      <c r="G2661" s="23">
        <v>23376400.979325354</v>
      </c>
      <c r="H2661" s="23">
        <v>434789.03606637649</v>
      </c>
      <c r="I2661" s="23">
        <v>434789.03606637649</v>
      </c>
      <c r="J2661" s="23">
        <f t="shared" si="41"/>
        <v>-22941611.943258978</v>
      </c>
    </row>
    <row r="2662" spans="1:10" x14ac:dyDescent="0.2">
      <c r="A2662" s="19">
        <v>2701</v>
      </c>
      <c r="B2662" s="17">
        <v>31</v>
      </c>
      <c r="C2662" s="16">
        <v>12</v>
      </c>
      <c r="D2662" s="16">
        <v>2007</v>
      </c>
      <c r="E2662" s="25">
        <v>39447</v>
      </c>
      <c r="F2662" s="24" t="s">
        <v>2649</v>
      </c>
      <c r="G2662" s="23">
        <v>20456409.853548914</v>
      </c>
      <c r="H2662" s="23">
        <v>0</v>
      </c>
      <c r="I2662" s="23">
        <v>71147818.963968083</v>
      </c>
      <c r="J2662" s="23">
        <f t="shared" si="41"/>
        <v>50691409.110419169</v>
      </c>
    </row>
    <row r="2663" spans="1:10" x14ac:dyDescent="0.2">
      <c r="A2663" s="19">
        <v>2702</v>
      </c>
      <c r="B2663" s="17">
        <v>10</v>
      </c>
      <c r="C2663" s="16">
        <v>8</v>
      </c>
      <c r="D2663" s="16">
        <v>2001</v>
      </c>
      <c r="E2663" s="25">
        <v>37113</v>
      </c>
      <c r="F2663" s="24" t="s">
        <v>2650</v>
      </c>
      <c r="G2663" s="23">
        <v>23514495.774647888</v>
      </c>
      <c r="H2663" s="23">
        <v>133510724.44818592</v>
      </c>
      <c r="I2663" s="23">
        <v>287381795.96655774</v>
      </c>
      <c r="J2663" s="23">
        <f t="shared" si="41"/>
        <v>263867300.19190985</v>
      </c>
    </row>
    <row r="2664" spans="1:10" x14ac:dyDescent="0.2">
      <c r="A2664" s="19">
        <v>2703</v>
      </c>
      <c r="B2664" s="17">
        <v>18</v>
      </c>
      <c r="C2664" s="16">
        <v>7</v>
      </c>
      <c r="D2664" s="16">
        <v>1986</v>
      </c>
      <c r="E2664" s="25">
        <v>31611</v>
      </c>
      <c r="F2664" s="24" t="s">
        <v>2651</v>
      </c>
      <c r="G2664" s="23">
        <v>38117105.022831053</v>
      </c>
      <c r="H2664" s="23">
        <v>190944830.39919636</v>
      </c>
      <c r="I2664" s="23">
        <v>411028974.56753427</v>
      </c>
      <c r="J2664" s="23">
        <f t="shared" si="41"/>
        <v>372911869.54470325</v>
      </c>
    </row>
    <row r="2665" spans="1:10" x14ac:dyDescent="0.2">
      <c r="A2665" s="19">
        <v>2704</v>
      </c>
      <c r="B2665" s="17">
        <v>13</v>
      </c>
      <c r="C2665" s="16">
        <v>8</v>
      </c>
      <c r="D2665" s="16">
        <v>2014</v>
      </c>
      <c r="E2665" s="25">
        <v>41864</v>
      </c>
      <c r="F2665" s="24" t="s">
        <v>5378</v>
      </c>
      <c r="G2665" s="23">
        <v>17547983.620066259</v>
      </c>
      <c r="H2665" s="23">
        <v>85046585.446857706</v>
      </c>
      <c r="I2665" s="23">
        <v>141303356.46412894</v>
      </c>
      <c r="J2665" s="23">
        <f t="shared" si="41"/>
        <v>123755372.84406269</v>
      </c>
    </row>
    <row r="2666" spans="1:10" x14ac:dyDescent="0.2">
      <c r="A2666" s="19">
        <v>2705</v>
      </c>
      <c r="B2666" s="17">
        <v>17</v>
      </c>
      <c r="C2666" s="16">
        <v>10</v>
      </c>
      <c r="D2666" s="16">
        <v>1997</v>
      </c>
      <c r="E2666" s="25">
        <v>35720</v>
      </c>
      <c r="F2666" s="24" t="s">
        <v>2653</v>
      </c>
      <c r="G2666" s="23">
        <v>25828112.623762377</v>
      </c>
      <c r="H2666" s="23">
        <v>109769616.90735768</v>
      </c>
      <c r="I2666" s="23">
        <v>190292556.26379332</v>
      </c>
      <c r="J2666" s="23">
        <f t="shared" si="41"/>
        <v>164464443.64003095</v>
      </c>
    </row>
    <row r="2667" spans="1:10" x14ac:dyDescent="0.2">
      <c r="A2667" s="19">
        <v>2706</v>
      </c>
      <c r="B2667" s="17">
        <v>22</v>
      </c>
      <c r="C2667" s="16">
        <v>10</v>
      </c>
      <c r="D2667" s="16">
        <v>1964</v>
      </c>
      <c r="E2667" s="25">
        <v>23672</v>
      </c>
      <c r="F2667" s="24" t="s">
        <v>2654</v>
      </c>
      <c r="G2667" s="23">
        <v>134206527.33118971</v>
      </c>
      <c r="H2667" s="23">
        <v>568404115.75562704</v>
      </c>
      <c r="I2667" s="23">
        <v>568964270.11720264</v>
      </c>
      <c r="J2667" s="23">
        <f t="shared" si="41"/>
        <v>434757742.78601295</v>
      </c>
    </row>
    <row r="2668" spans="1:10" x14ac:dyDescent="0.2">
      <c r="A2668" s="19">
        <v>2707</v>
      </c>
      <c r="B2668" s="17">
        <v>22</v>
      </c>
      <c r="C2668" s="16">
        <v>10</v>
      </c>
      <c r="D2668" s="16">
        <v>2004</v>
      </c>
      <c r="E2668" s="25">
        <v>38282</v>
      </c>
      <c r="F2668" s="24" t="s">
        <v>2655</v>
      </c>
      <c r="G2668" s="23">
        <v>21863923.520167626</v>
      </c>
      <c r="H2668" s="23">
        <v>91960052.018108949</v>
      </c>
      <c r="I2668" s="23">
        <v>141206467.81900471</v>
      </c>
      <c r="J2668" s="23">
        <f t="shared" si="41"/>
        <v>119342544.2988371</v>
      </c>
    </row>
    <row r="2669" spans="1:10" x14ac:dyDescent="0.2">
      <c r="A2669" s="19">
        <v>2708</v>
      </c>
      <c r="B2669" s="17">
        <v>15</v>
      </c>
      <c r="C2669" s="16">
        <v>11</v>
      </c>
      <c r="D2669" s="16">
        <v>2013</v>
      </c>
      <c r="E2669" s="25">
        <v>41593</v>
      </c>
      <c r="F2669" s="24" t="s">
        <v>2656</v>
      </c>
      <c r="G2669" s="23">
        <v>17908100.176342629</v>
      </c>
      <c r="H2669" s="23">
        <v>74292485.706829309</v>
      </c>
      <c r="I2669" s="23">
        <v>76726423.005590633</v>
      </c>
      <c r="J2669" s="23">
        <f t="shared" si="41"/>
        <v>58818322.829248004</v>
      </c>
    </row>
    <row r="2670" spans="1:10" x14ac:dyDescent="0.2">
      <c r="A2670" s="19">
        <v>2709</v>
      </c>
      <c r="B2670" s="17">
        <v>13</v>
      </c>
      <c r="C2670" s="16">
        <v>2</v>
      </c>
      <c r="D2670" s="16">
        <v>2009</v>
      </c>
      <c r="E2670" s="25">
        <v>39857</v>
      </c>
      <c r="F2670" s="24" t="s">
        <v>5462</v>
      </c>
      <c r="G2670" s="23">
        <v>19669937.274085388</v>
      </c>
      <c r="H2670" s="23">
        <v>75210919.78934744</v>
      </c>
      <c r="I2670" s="23">
        <v>107224573.46850745</v>
      </c>
      <c r="J2670" s="23">
        <f t="shared" si="41"/>
        <v>87554636.194422066</v>
      </c>
    </row>
    <row r="2671" spans="1:10" x14ac:dyDescent="0.2">
      <c r="A2671" s="19">
        <v>2710</v>
      </c>
      <c r="B2671" s="17">
        <v>28</v>
      </c>
      <c r="C2671" s="16">
        <v>9</v>
      </c>
      <c r="D2671" s="16">
        <v>2012</v>
      </c>
      <c r="E2671" s="25">
        <v>41180</v>
      </c>
      <c r="F2671" s="24" t="s">
        <v>2658</v>
      </c>
      <c r="G2671" s="23">
        <v>18036718.854658674</v>
      </c>
      <c r="H2671" s="23">
        <v>68965084.687442467</v>
      </c>
      <c r="I2671" s="23">
        <v>123121133.0300855</v>
      </c>
      <c r="J2671" s="23">
        <f t="shared" si="41"/>
        <v>105084414.17542683</v>
      </c>
    </row>
    <row r="2672" spans="1:10" x14ac:dyDescent="0.2">
      <c r="A2672" s="19">
        <v>2711</v>
      </c>
      <c r="B2672" s="17">
        <v>5</v>
      </c>
      <c r="C2672" s="16">
        <v>8</v>
      </c>
      <c r="D2672" s="16">
        <v>1998</v>
      </c>
      <c r="E2672" s="25">
        <v>36012</v>
      </c>
      <c r="F2672" s="24" t="s">
        <v>2659</v>
      </c>
      <c r="G2672" s="23">
        <v>25543592.411260709</v>
      </c>
      <c r="H2672" s="23">
        <v>82703748.298788249</v>
      </c>
      <c r="I2672" s="23">
        <v>82703748.298788249</v>
      </c>
      <c r="J2672" s="23">
        <f t="shared" si="41"/>
        <v>57160155.88752754</v>
      </c>
    </row>
    <row r="2673" spans="1:10" x14ac:dyDescent="0.2">
      <c r="A2673" s="19">
        <v>2712</v>
      </c>
      <c r="B2673" s="17">
        <v>5</v>
      </c>
      <c r="C2673" s="16">
        <v>4</v>
      </c>
      <c r="D2673" s="16">
        <v>2013</v>
      </c>
      <c r="E2673" s="25">
        <v>41369</v>
      </c>
      <c r="F2673" s="24" t="s">
        <v>2660</v>
      </c>
      <c r="G2673" s="23">
        <v>17949533.610572353</v>
      </c>
      <c r="H2673" s="23">
        <v>57269418.723800272</v>
      </c>
      <c r="I2673" s="23">
        <v>103239758.08285348</v>
      </c>
      <c r="J2673" s="23">
        <f t="shared" si="41"/>
        <v>85290224.472281128</v>
      </c>
    </row>
    <row r="2674" spans="1:10" x14ac:dyDescent="0.2">
      <c r="A2674" s="19">
        <v>2713</v>
      </c>
      <c r="B2674" s="17">
        <v>27</v>
      </c>
      <c r="C2674" s="16">
        <v>8</v>
      </c>
      <c r="D2674" s="16">
        <v>2004</v>
      </c>
      <c r="E2674" s="25">
        <v>38226</v>
      </c>
      <c r="F2674" s="24" t="s">
        <v>2661</v>
      </c>
      <c r="G2674" s="23">
        <v>22025451.187335096</v>
      </c>
      <c r="H2674" s="23">
        <v>69512505.333298162</v>
      </c>
      <c r="I2674" s="23">
        <v>230018210.40739843</v>
      </c>
      <c r="J2674" s="23">
        <f t="shared" si="41"/>
        <v>207992759.22006333</v>
      </c>
    </row>
    <row r="2675" spans="1:10" x14ac:dyDescent="0.2">
      <c r="A2675" s="19">
        <v>2714</v>
      </c>
      <c r="B2675" s="17">
        <v>29</v>
      </c>
      <c r="C2675" s="16">
        <v>10</v>
      </c>
      <c r="D2675" s="16">
        <v>2010</v>
      </c>
      <c r="E2675" s="25">
        <v>40480</v>
      </c>
      <c r="F2675" s="24" t="s">
        <v>2662</v>
      </c>
      <c r="G2675" s="23">
        <v>19083736.071802516</v>
      </c>
      <c r="H2675" s="23">
        <v>51312998.396889046</v>
      </c>
      <c r="I2675" s="23">
        <v>150127580.19667962</v>
      </c>
      <c r="J2675" s="23">
        <f t="shared" si="41"/>
        <v>131043844.12487711</v>
      </c>
    </row>
    <row r="2676" spans="1:10" x14ac:dyDescent="0.2">
      <c r="A2676" s="19">
        <v>2715</v>
      </c>
      <c r="B2676" s="17">
        <v>20</v>
      </c>
      <c r="C2676" s="16">
        <v>2</v>
      </c>
      <c r="D2676" s="16">
        <v>2015</v>
      </c>
      <c r="E2676" s="25">
        <v>42055</v>
      </c>
      <c r="F2676" s="24" t="s">
        <v>2663</v>
      </c>
      <c r="G2676" s="23">
        <v>17781984.645665936</v>
      </c>
      <c r="H2676" s="23">
        <v>46526327.475588143</v>
      </c>
      <c r="I2676" s="23">
        <v>47810447.220780328</v>
      </c>
      <c r="J2676" s="23">
        <f t="shared" si="41"/>
        <v>30028462.575114392</v>
      </c>
    </row>
    <row r="2677" spans="1:10" x14ac:dyDescent="0.2">
      <c r="A2677" s="19">
        <v>2716</v>
      </c>
      <c r="B2677" s="17">
        <v>11</v>
      </c>
      <c r="C2677" s="16">
        <v>11</v>
      </c>
      <c r="D2677" s="16">
        <v>2016</v>
      </c>
      <c r="E2677" s="25">
        <v>42685</v>
      </c>
      <c r="F2677" s="24" t="s">
        <v>2664</v>
      </c>
      <c r="G2677" s="23">
        <v>17293437.413249474</v>
      </c>
      <c r="H2677" s="23">
        <v>42791273.180838853</v>
      </c>
      <c r="I2677" s="23">
        <v>42868596.208557591</v>
      </c>
      <c r="J2677" s="23">
        <f t="shared" si="41"/>
        <v>25575158.795308117</v>
      </c>
    </row>
    <row r="2678" spans="1:10" x14ac:dyDescent="0.2">
      <c r="A2678" s="19">
        <v>2717</v>
      </c>
      <c r="B2678" s="17">
        <v>10</v>
      </c>
      <c r="C2678" s="16">
        <v>3</v>
      </c>
      <c r="D2678" s="16">
        <v>2006</v>
      </c>
      <c r="E2678" s="25">
        <v>38786</v>
      </c>
      <c r="F2678" s="24" t="s">
        <v>2665</v>
      </c>
      <c r="G2678" s="23">
        <v>20890005.005005006</v>
      </c>
      <c r="H2678" s="23">
        <v>51338862.186671674</v>
      </c>
      <c r="I2678" s="23">
        <v>86454899.158893898</v>
      </c>
      <c r="J2678" s="23">
        <f t="shared" si="41"/>
        <v>65564894.153888896</v>
      </c>
    </row>
    <row r="2679" spans="1:10" x14ac:dyDescent="0.2">
      <c r="A2679" s="19">
        <v>2718</v>
      </c>
      <c r="B2679" s="17">
        <v>1</v>
      </c>
      <c r="C2679" s="16">
        <v>3</v>
      </c>
      <c r="D2679" s="16">
        <v>2002</v>
      </c>
      <c r="E2679" s="25">
        <v>37316</v>
      </c>
      <c r="F2679" s="24" t="s">
        <v>2666</v>
      </c>
      <c r="G2679" s="23">
        <v>23343529.082774047</v>
      </c>
      <c r="H2679" s="23">
        <v>52096964.971241608</v>
      </c>
      <c r="I2679" s="23">
        <v>130576378.68664989</v>
      </c>
      <c r="J2679" s="23">
        <f t="shared" si="41"/>
        <v>107232849.60387585</v>
      </c>
    </row>
    <row r="2680" spans="1:10" x14ac:dyDescent="0.2">
      <c r="A2680" s="19">
        <v>2719</v>
      </c>
      <c r="B2680" s="17">
        <v>10</v>
      </c>
      <c r="C2680" s="16">
        <v>10</v>
      </c>
      <c r="D2680" s="16">
        <v>2003</v>
      </c>
      <c r="E2680" s="25">
        <v>37904</v>
      </c>
      <c r="F2680" s="24" t="s">
        <v>2667</v>
      </c>
      <c r="G2680" s="23">
        <v>22561205.405405406</v>
      </c>
      <c r="H2680" s="23">
        <v>49989985.568508111</v>
      </c>
      <c r="I2680" s="23">
        <v>60135190.300664864</v>
      </c>
      <c r="J2680" s="23">
        <f t="shared" si="41"/>
        <v>37573984.895259455</v>
      </c>
    </row>
    <row r="2681" spans="1:10" x14ac:dyDescent="0.2">
      <c r="A2681" s="19">
        <v>2720</v>
      </c>
      <c r="B2681" s="17">
        <v>26</v>
      </c>
      <c r="C2681" s="16">
        <v>1</v>
      </c>
      <c r="D2681" s="16">
        <v>2007</v>
      </c>
      <c r="E2681" s="25">
        <v>39108</v>
      </c>
      <c r="F2681" s="24" t="s">
        <v>2668</v>
      </c>
      <c r="G2681" s="23">
        <v>20620025.09683029</v>
      </c>
      <c r="H2681" s="23">
        <v>43256847.54361809</v>
      </c>
      <c r="I2681" s="23">
        <v>69457268.819460914</v>
      </c>
      <c r="J2681" s="23">
        <f t="shared" si="41"/>
        <v>48837243.72263062</v>
      </c>
    </row>
    <row r="2682" spans="1:10" x14ac:dyDescent="0.2">
      <c r="A2682" s="19">
        <v>2721</v>
      </c>
      <c r="B2682" s="17">
        <v>2</v>
      </c>
      <c r="C2682" s="16">
        <v>10</v>
      </c>
      <c r="D2682" s="16">
        <v>1998</v>
      </c>
      <c r="E2682" s="25">
        <v>36070</v>
      </c>
      <c r="F2682" s="24" t="s">
        <v>2669</v>
      </c>
      <c r="G2682" s="23">
        <v>25450140.243902441</v>
      </c>
      <c r="H2682" s="23">
        <v>45407788.412408538</v>
      </c>
      <c r="I2682" s="23">
        <v>45407788.412408538</v>
      </c>
      <c r="J2682" s="23">
        <f t="shared" si="41"/>
        <v>19957648.168506097</v>
      </c>
    </row>
    <row r="2683" spans="1:10" x14ac:dyDescent="0.2">
      <c r="A2683" s="19">
        <v>2722</v>
      </c>
      <c r="B2683" s="17">
        <v>4</v>
      </c>
      <c r="C2683" s="16">
        <v>3</v>
      </c>
      <c r="D2683" s="16">
        <v>2011</v>
      </c>
      <c r="E2683" s="25">
        <v>40606</v>
      </c>
      <c r="F2683" s="24" t="s">
        <v>2670</v>
      </c>
      <c r="G2683" s="23">
        <v>18677581.02986123</v>
      </c>
      <c r="H2683" s="23">
        <v>30615380.017403014</v>
      </c>
      <c r="I2683" s="23">
        <v>41780902.779247046</v>
      </c>
      <c r="J2683" s="23">
        <f t="shared" si="41"/>
        <v>23103321.749385815</v>
      </c>
    </row>
    <row r="2684" spans="1:10" x14ac:dyDescent="0.2">
      <c r="A2684" s="19">
        <v>2723</v>
      </c>
      <c r="B2684" s="17">
        <v>5</v>
      </c>
      <c r="C2684" s="16">
        <v>3</v>
      </c>
      <c r="D2684" s="16">
        <v>2010</v>
      </c>
      <c r="E2684" s="25">
        <v>40242</v>
      </c>
      <c r="F2684" s="24" t="s">
        <v>2671</v>
      </c>
      <c r="G2684" s="23">
        <v>19178439.652439222</v>
      </c>
      <c r="H2684" s="23">
        <v>30644431.123171795</v>
      </c>
      <c r="I2684" s="23">
        <v>44260717.144740418</v>
      </c>
      <c r="J2684" s="23">
        <f t="shared" si="41"/>
        <v>25082277.492301196</v>
      </c>
    </row>
    <row r="2685" spans="1:10" x14ac:dyDescent="0.2">
      <c r="A2685" s="19">
        <v>2724</v>
      </c>
      <c r="B2685" s="17">
        <v>9</v>
      </c>
      <c r="C2685" s="16">
        <v>7</v>
      </c>
      <c r="D2685" s="16">
        <v>1982</v>
      </c>
      <c r="E2685" s="25">
        <v>30141</v>
      </c>
      <c r="F2685" s="24" t="s">
        <v>2672</v>
      </c>
      <c r="G2685" s="23">
        <v>42808441.025641024</v>
      </c>
      <c r="H2685" s="23">
        <v>67784839.599425644</v>
      </c>
      <c r="I2685" s="23">
        <v>67784839.599425644</v>
      </c>
      <c r="J2685" s="23">
        <f t="shared" si="41"/>
        <v>24976398.57378462</v>
      </c>
    </row>
    <row r="2686" spans="1:10" x14ac:dyDescent="0.2">
      <c r="A2686" s="19">
        <v>2725</v>
      </c>
      <c r="B2686" s="17">
        <v>20</v>
      </c>
      <c r="C2686" s="16">
        <v>8</v>
      </c>
      <c r="D2686" s="16">
        <v>2010</v>
      </c>
      <c r="E2686" s="25">
        <v>40410</v>
      </c>
      <c r="F2686" s="24" t="s">
        <v>2673</v>
      </c>
      <c r="G2686" s="23">
        <v>19118614.643262852</v>
      </c>
      <c r="H2686" s="23">
        <v>27800578.860534463</v>
      </c>
      <c r="I2686" s="23">
        <v>27800578.860534463</v>
      </c>
      <c r="J2686" s="23">
        <f t="shared" si="41"/>
        <v>8681964.2172716111</v>
      </c>
    </row>
    <row r="2687" spans="1:10" x14ac:dyDescent="0.2">
      <c r="A2687" s="19">
        <v>2726</v>
      </c>
      <c r="B2687" s="17">
        <v>5</v>
      </c>
      <c r="C2687" s="16">
        <v>9</v>
      </c>
      <c r="D2687" s="16">
        <v>2003</v>
      </c>
      <c r="E2687" s="25">
        <v>37869</v>
      </c>
      <c r="F2687" s="24" t="s">
        <v>2674</v>
      </c>
      <c r="G2687" s="23">
        <v>22536841.252699785</v>
      </c>
      <c r="H2687" s="23">
        <v>30139029.526101511</v>
      </c>
      <c r="I2687" s="23">
        <v>31464726.070377968</v>
      </c>
      <c r="J2687" s="23">
        <f t="shared" si="41"/>
        <v>8927884.8176781833</v>
      </c>
    </row>
    <row r="2688" spans="1:10" x14ac:dyDescent="0.2">
      <c r="A2688" s="19">
        <v>2728</v>
      </c>
      <c r="B2688" s="17">
        <v>31</v>
      </c>
      <c r="C2688" s="16">
        <v>3</v>
      </c>
      <c r="D2688" s="16">
        <v>2006</v>
      </c>
      <c r="E2688" s="25">
        <v>38807</v>
      </c>
      <c r="F2688" s="24" t="s">
        <v>2675</v>
      </c>
      <c r="G2688" s="23">
        <v>20890005.005005006</v>
      </c>
      <c r="H2688" s="23">
        <v>26014892.178163163</v>
      </c>
      <c r="I2688" s="23">
        <v>26014892.178163163</v>
      </c>
      <c r="J2688" s="23">
        <f t="shared" si="41"/>
        <v>5124887.1731581576</v>
      </c>
    </row>
    <row r="2689" spans="1:10" x14ac:dyDescent="0.2">
      <c r="A2689" s="19">
        <v>2729</v>
      </c>
      <c r="B2689" s="17">
        <v>24</v>
      </c>
      <c r="C2689" s="16">
        <v>8</v>
      </c>
      <c r="D2689" s="16">
        <v>2001</v>
      </c>
      <c r="E2689" s="25">
        <v>37127</v>
      </c>
      <c r="F2689" s="24" t="s">
        <v>2676</v>
      </c>
      <c r="G2689" s="23">
        <v>23514495.774647888</v>
      </c>
      <c r="H2689" s="23">
        <v>27240700.982698593</v>
      </c>
      <c r="I2689" s="23">
        <v>27240700.982698593</v>
      </c>
      <c r="J2689" s="23">
        <f t="shared" si="41"/>
        <v>3726205.2080507055</v>
      </c>
    </row>
    <row r="2690" spans="1:10" x14ac:dyDescent="0.2">
      <c r="A2690" s="19">
        <v>2730</v>
      </c>
      <c r="B2690" s="17">
        <v>11</v>
      </c>
      <c r="C2690" s="16">
        <v>12</v>
      </c>
      <c r="D2690" s="16">
        <v>1998</v>
      </c>
      <c r="E2690" s="25">
        <v>36140</v>
      </c>
      <c r="F2690" s="24" t="s">
        <v>2677</v>
      </c>
      <c r="G2690" s="23">
        <v>25465668.090298962</v>
      </c>
      <c r="H2690" s="23">
        <v>24441458.393453322</v>
      </c>
      <c r="I2690" s="23">
        <v>24441458.393453322</v>
      </c>
      <c r="J2690" s="23">
        <f t="shared" si="41"/>
        <v>-1024209.6968456395</v>
      </c>
    </row>
    <row r="2691" spans="1:10" x14ac:dyDescent="0.2">
      <c r="A2691" s="19">
        <v>2731</v>
      </c>
      <c r="B2691" s="17">
        <v>24</v>
      </c>
      <c r="C2691" s="16">
        <v>3</v>
      </c>
      <c r="D2691" s="16">
        <v>2006</v>
      </c>
      <c r="E2691" s="25">
        <v>38800</v>
      </c>
      <c r="F2691" s="24" t="s">
        <v>2678</v>
      </c>
      <c r="G2691" s="23">
        <v>20890005.005005006</v>
      </c>
      <c r="H2691" s="23">
        <v>19268079.211116116</v>
      </c>
      <c r="I2691" s="23">
        <v>19268079.211116116</v>
      </c>
      <c r="J2691" s="23">
        <f t="shared" ref="J2691:J2754" si="42">I2691-G2691</f>
        <v>-1621925.7938888893</v>
      </c>
    </row>
    <row r="2692" spans="1:10" x14ac:dyDescent="0.2">
      <c r="A2692" s="19">
        <v>2732</v>
      </c>
      <c r="B2692" s="17">
        <v>27</v>
      </c>
      <c r="C2692" s="16">
        <v>11</v>
      </c>
      <c r="D2692" s="16">
        <v>2002</v>
      </c>
      <c r="E2692" s="25">
        <v>37587</v>
      </c>
      <c r="F2692" s="24" t="s">
        <v>2679</v>
      </c>
      <c r="G2692" s="23">
        <v>23021638.168781023</v>
      </c>
      <c r="H2692" s="23">
        <v>17389248.135675676</v>
      </c>
      <c r="I2692" s="23">
        <v>21858154.368439049</v>
      </c>
      <c r="J2692" s="23">
        <f t="shared" si="42"/>
        <v>-1163483.8003419749</v>
      </c>
    </row>
    <row r="2693" spans="1:10" x14ac:dyDescent="0.2">
      <c r="A2693" s="19">
        <v>2733</v>
      </c>
      <c r="B2693" s="17">
        <v>1</v>
      </c>
      <c r="C2693" s="16">
        <v>10</v>
      </c>
      <c r="D2693" s="16">
        <v>1999</v>
      </c>
      <c r="E2693" s="25">
        <v>36434</v>
      </c>
      <c r="F2693" s="24" t="s">
        <v>2680</v>
      </c>
      <c r="G2693" s="23">
        <v>24814643.281807378</v>
      </c>
      <c r="H2693" s="23">
        <v>16982642.649833534</v>
      </c>
      <c r="I2693" s="23">
        <v>16982642.649833534</v>
      </c>
      <c r="J2693" s="23">
        <f t="shared" si="42"/>
        <v>-7832000.631973844</v>
      </c>
    </row>
    <row r="2694" spans="1:10" x14ac:dyDescent="0.2">
      <c r="A2694" s="19">
        <v>2734</v>
      </c>
      <c r="B2694" s="17">
        <v>24</v>
      </c>
      <c r="C2694" s="16">
        <v>7</v>
      </c>
      <c r="D2694" s="16">
        <v>1987</v>
      </c>
      <c r="E2694" s="25">
        <v>31982</v>
      </c>
      <c r="F2694" s="24" t="s">
        <v>2681</v>
      </c>
      <c r="G2694" s="23">
        <v>36676827.768014066</v>
      </c>
      <c r="H2694" s="23">
        <v>24223586.297504395</v>
      </c>
      <c r="I2694" s="23">
        <v>24223586.297504395</v>
      </c>
      <c r="J2694" s="23">
        <f t="shared" si="42"/>
        <v>-12453241.470509671</v>
      </c>
    </row>
    <row r="2695" spans="1:10" x14ac:dyDescent="0.2">
      <c r="A2695" s="19">
        <v>2735</v>
      </c>
      <c r="B2695" s="17">
        <v>1</v>
      </c>
      <c r="C2695" s="16">
        <v>1</v>
      </c>
      <c r="D2695" s="16">
        <v>1963</v>
      </c>
      <c r="E2695" s="25">
        <v>23012</v>
      </c>
      <c r="F2695" s="24" t="s">
        <v>2682</v>
      </c>
      <c r="G2695" s="23">
        <v>137296809.21052632</v>
      </c>
      <c r="H2695" s="23">
        <v>80762828.947368413</v>
      </c>
      <c r="I2695" s="23">
        <v>80762828.947368413</v>
      </c>
      <c r="J2695" s="23">
        <f t="shared" si="42"/>
        <v>-56533980.263157904</v>
      </c>
    </row>
    <row r="2696" spans="1:10" x14ac:dyDescent="0.2">
      <c r="A2696" s="19">
        <v>2736</v>
      </c>
      <c r="B2696" s="17">
        <v>5</v>
      </c>
      <c r="C2696" s="16">
        <v>6</v>
      </c>
      <c r="D2696" s="16">
        <v>2009</v>
      </c>
      <c r="E2696" s="25">
        <v>39969</v>
      </c>
      <c r="F2696" s="24" t="s">
        <v>2683</v>
      </c>
      <c r="G2696" s="23">
        <v>19350757.790007096</v>
      </c>
      <c r="H2696" s="23">
        <v>9863429.5592068359</v>
      </c>
      <c r="I2696" s="23">
        <v>23295132.025211759</v>
      </c>
      <c r="J2696" s="23">
        <f t="shared" si="42"/>
        <v>3944374.2352046631</v>
      </c>
    </row>
    <row r="2697" spans="1:10" x14ac:dyDescent="0.2">
      <c r="A2697" s="19">
        <v>2737</v>
      </c>
      <c r="B2697" s="17">
        <v>21</v>
      </c>
      <c r="C2697" s="16">
        <v>4</v>
      </c>
      <c r="D2697" s="16">
        <v>2006</v>
      </c>
      <c r="E2697" s="25">
        <v>38828</v>
      </c>
      <c r="F2697" s="24" t="s">
        <v>2684</v>
      </c>
      <c r="G2697" s="23">
        <v>20713761.786600497</v>
      </c>
      <c r="H2697" s="23">
        <v>8911824.2928684875</v>
      </c>
      <c r="I2697" s="23">
        <v>20117901.185851116</v>
      </c>
      <c r="J2697" s="23">
        <f t="shared" si="42"/>
        <v>-595860.60074938089</v>
      </c>
    </row>
    <row r="2698" spans="1:10" x14ac:dyDescent="0.2">
      <c r="A2698" s="19">
        <v>2738</v>
      </c>
      <c r="B2698" s="17">
        <v>25</v>
      </c>
      <c r="C2698" s="16">
        <v>1</v>
      </c>
      <c r="D2698" s="16">
        <v>2008</v>
      </c>
      <c r="E2698" s="25">
        <v>39472</v>
      </c>
      <c r="F2698" s="24" t="s">
        <v>2685</v>
      </c>
      <c r="G2698" s="23">
        <v>19773654.538563579</v>
      </c>
      <c r="H2698" s="23">
        <v>8224259.558835513</v>
      </c>
      <c r="I2698" s="23">
        <v>10012232.949521508</v>
      </c>
      <c r="J2698" s="23">
        <f t="shared" si="42"/>
        <v>-9761421.5890420713</v>
      </c>
    </row>
    <row r="2699" spans="1:10" x14ac:dyDescent="0.2">
      <c r="A2699" s="19">
        <v>2739</v>
      </c>
      <c r="B2699" s="17">
        <v>24</v>
      </c>
      <c r="C2699" s="16">
        <v>2</v>
      </c>
      <c r="D2699" s="16">
        <v>2006</v>
      </c>
      <c r="E2699" s="25">
        <v>38772</v>
      </c>
      <c r="F2699" s="24" t="s">
        <v>2686</v>
      </c>
      <c r="G2699" s="23">
        <v>21005651.736285858</v>
      </c>
      <c r="H2699" s="23">
        <v>8470389.4368545543</v>
      </c>
      <c r="I2699" s="23">
        <v>12021519.661157524</v>
      </c>
      <c r="J2699" s="23">
        <f t="shared" si="42"/>
        <v>-8984132.0751283336</v>
      </c>
    </row>
    <row r="2700" spans="1:10" x14ac:dyDescent="0.2">
      <c r="A2700" s="19">
        <v>2740</v>
      </c>
      <c r="B2700" s="17">
        <v>24</v>
      </c>
      <c r="C2700" s="16">
        <v>8</v>
      </c>
      <c r="D2700" s="16">
        <v>2012</v>
      </c>
      <c r="E2700" s="25">
        <v>41145</v>
      </c>
      <c r="F2700" s="24" t="s">
        <v>2687</v>
      </c>
      <c r="G2700" s="23">
        <v>18117202.522799388</v>
      </c>
      <c r="H2700" s="23">
        <v>5261255.8612590563</v>
      </c>
      <c r="I2700" s="23">
        <v>11336339.656995647</v>
      </c>
      <c r="J2700" s="23">
        <f t="shared" si="42"/>
        <v>-6780862.8658037409</v>
      </c>
    </row>
    <row r="2701" spans="1:10" x14ac:dyDescent="0.2">
      <c r="A2701" s="19">
        <v>2741</v>
      </c>
      <c r="B2701" s="17">
        <v>30</v>
      </c>
      <c r="C2701" s="16">
        <v>4</v>
      </c>
      <c r="D2701" s="16">
        <v>2004</v>
      </c>
      <c r="E2701" s="25">
        <v>38107</v>
      </c>
      <c r="F2701" s="24" t="s">
        <v>2688</v>
      </c>
      <c r="G2701" s="23">
        <v>22201186.170212764</v>
      </c>
      <c r="H2701" s="23">
        <v>3518327.7545159576</v>
      </c>
      <c r="I2701" s="23">
        <v>3518327.7545159576</v>
      </c>
      <c r="J2701" s="23">
        <f t="shared" si="42"/>
        <v>-18682858.415696807</v>
      </c>
    </row>
    <row r="2702" spans="1:10" x14ac:dyDescent="0.2">
      <c r="A2702" s="19">
        <v>2742</v>
      </c>
      <c r="B2702" s="17">
        <v>29</v>
      </c>
      <c r="C2702" s="16">
        <v>8</v>
      </c>
      <c r="D2702" s="16">
        <v>1986</v>
      </c>
      <c r="E2702" s="25">
        <v>31653</v>
      </c>
      <c r="F2702" s="24" t="s">
        <v>2689</v>
      </c>
      <c r="G2702" s="23">
        <v>38047611.668185964</v>
      </c>
      <c r="H2702" s="23">
        <v>5181189.4712853236</v>
      </c>
      <c r="I2702" s="23">
        <v>5181189.4712853236</v>
      </c>
      <c r="J2702" s="23">
        <f t="shared" si="42"/>
        <v>-32866422.19690064</v>
      </c>
    </row>
    <row r="2703" spans="1:10" x14ac:dyDescent="0.2">
      <c r="A2703" s="19">
        <v>2743</v>
      </c>
      <c r="B2703" s="17">
        <v>25</v>
      </c>
      <c r="C2703" s="16">
        <v>12</v>
      </c>
      <c r="D2703" s="16">
        <v>2010</v>
      </c>
      <c r="E2703" s="25">
        <v>40537</v>
      </c>
      <c r="F2703" s="24" t="s">
        <v>2690</v>
      </c>
      <c r="G2703" s="23">
        <v>19042987.694989029</v>
      </c>
      <c r="H2703" s="23">
        <v>2499643.0543345851</v>
      </c>
      <c r="I2703" s="23">
        <v>9644656.050675476</v>
      </c>
      <c r="J2703" s="23">
        <f t="shared" si="42"/>
        <v>-9398331.6443135533</v>
      </c>
    </row>
    <row r="2704" spans="1:10" x14ac:dyDescent="0.2">
      <c r="A2704" s="19">
        <v>2744</v>
      </c>
      <c r="B2704" s="17">
        <v>1</v>
      </c>
      <c r="C2704" s="16">
        <v>1</v>
      </c>
      <c r="D2704" s="16">
        <v>1981</v>
      </c>
      <c r="E2704" s="25">
        <v>29587</v>
      </c>
      <c r="F2704" s="24" t="s">
        <v>2691</v>
      </c>
      <c r="G2704" s="23">
        <v>47974977.011494257</v>
      </c>
      <c r="H2704" s="23">
        <v>5954682.3672413798</v>
      </c>
      <c r="I2704" s="23">
        <v>5954682.3672413798</v>
      </c>
      <c r="J2704" s="23">
        <f t="shared" si="42"/>
        <v>-42020294.644252874</v>
      </c>
    </row>
    <row r="2705" spans="1:10" x14ac:dyDescent="0.2">
      <c r="A2705" s="19">
        <v>2745</v>
      </c>
      <c r="B2705" s="17">
        <v>17</v>
      </c>
      <c r="C2705" s="16">
        <v>10</v>
      </c>
      <c r="D2705" s="16">
        <v>2003</v>
      </c>
      <c r="E2705" s="25">
        <v>37911</v>
      </c>
      <c r="F2705" s="24" t="s">
        <v>2692</v>
      </c>
      <c r="G2705" s="23">
        <v>22561205.405405406</v>
      </c>
      <c r="H2705" s="23">
        <v>2083484.8510378378</v>
      </c>
      <c r="I2705" s="23">
        <v>12525548.596789189</v>
      </c>
      <c r="J2705" s="23">
        <f t="shared" si="42"/>
        <v>-10035656.808616217</v>
      </c>
    </row>
    <row r="2706" spans="1:10" x14ac:dyDescent="0.2">
      <c r="A2706" s="19">
        <v>2746</v>
      </c>
      <c r="B2706" s="17">
        <v>10</v>
      </c>
      <c r="C2706" s="16">
        <v>6</v>
      </c>
      <c r="D2706" s="16">
        <v>2016</v>
      </c>
      <c r="E2706" s="25">
        <v>42531</v>
      </c>
      <c r="F2706" s="24" t="s">
        <v>2693</v>
      </c>
      <c r="G2706" s="23">
        <v>17317474.21354422</v>
      </c>
      <c r="H2706" s="23">
        <v>1386462.4524101936</v>
      </c>
      <c r="I2706" s="23">
        <v>5758748.8002721798</v>
      </c>
      <c r="J2706" s="23">
        <f t="shared" si="42"/>
        <v>-11558725.41327204</v>
      </c>
    </row>
    <row r="2707" spans="1:10" x14ac:dyDescent="0.2">
      <c r="A2707" s="19">
        <v>2747</v>
      </c>
      <c r="B2707" s="17">
        <v>14</v>
      </c>
      <c r="C2707" s="16">
        <v>11</v>
      </c>
      <c r="D2707" s="16">
        <v>2007</v>
      </c>
      <c r="E2707" s="25">
        <v>39400</v>
      </c>
      <c r="F2707" s="24" t="s">
        <v>2694</v>
      </c>
      <c r="G2707" s="23">
        <v>19858609.648058541</v>
      </c>
      <c r="H2707" s="23">
        <v>321686.11322837422</v>
      </c>
      <c r="I2707" s="23">
        <v>425916.94634998124</v>
      </c>
      <c r="J2707" s="23">
        <f t="shared" si="42"/>
        <v>-19432692.701708559</v>
      </c>
    </row>
    <row r="2708" spans="1:10" x14ac:dyDescent="0.2">
      <c r="A2708" s="19">
        <v>2748</v>
      </c>
      <c r="B2708" s="17">
        <v>26</v>
      </c>
      <c r="C2708" s="16">
        <v>6</v>
      </c>
      <c r="D2708" s="16">
        <v>2015</v>
      </c>
      <c r="E2708" s="25">
        <v>42181</v>
      </c>
      <c r="F2708" s="24" t="s">
        <v>2695</v>
      </c>
      <c r="G2708" s="23">
        <v>17490185.972058095</v>
      </c>
      <c r="H2708" s="23">
        <v>201437.55834359993</v>
      </c>
      <c r="I2708" s="23">
        <v>2030862.6558008364</v>
      </c>
      <c r="J2708" s="23">
        <f t="shared" si="42"/>
        <v>-15459323.316257259</v>
      </c>
    </row>
    <row r="2709" spans="1:10" x14ac:dyDescent="0.2">
      <c r="A2709" s="19">
        <v>2749</v>
      </c>
      <c r="B2709" s="17">
        <v>23</v>
      </c>
      <c r="C2709" s="16">
        <v>6</v>
      </c>
      <c r="D2709" s="16">
        <v>2009</v>
      </c>
      <c r="E2709" s="25">
        <v>39987</v>
      </c>
      <c r="F2709" s="24" t="s">
        <v>2696</v>
      </c>
      <c r="G2709" s="23">
        <v>19350757.790007096</v>
      </c>
      <c r="H2709" s="23">
        <v>0</v>
      </c>
      <c r="I2709" s="23">
        <v>15305442.034210661</v>
      </c>
      <c r="J2709" s="23">
        <f t="shared" si="42"/>
        <v>-4045315.7557964344</v>
      </c>
    </row>
    <row r="2710" spans="1:10" x14ac:dyDescent="0.2">
      <c r="A2710" s="19">
        <v>2750</v>
      </c>
      <c r="B2710" s="17">
        <v>21</v>
      </c>
      <c r="C2710" s="16">
        <v>10</v>
      </c>
      <c r="D2710" s="16">
        <v>1977</v>
      </c>
      <c r="E2710" s="25">
        <v>28419</v>
      </c>
      <c r="F2710" s="24" t="s">
        <v>2697</v>
      </c>
      <c r="G2710" s="23">
        <v>67756866.883116886</v>
      </c>
      <c r="H2710" s="23">
        <v>0</v>
      </c>
      <c r="I2710" s="23">
        <v>0</v>
      </c>
      <c r="J2710" s="23">
        <f t="shared" si="42"/>
        <v>-67756866.883116886</v>
      </c>
    </row>
    <row r="2711" spans="1:10" x14ac:dyDescent="0.2">
      <c r="A2711" s="19">
        <v>2751</v>
      </c>
      <c r="B2711" s="17">
        <v>11</v>
      </c>
      <c r="C2711" s="16">
        <v>3</v>
      </c>
      <c r="D2711" s="16">
        <v>2016</v>
      </c>
      <c r="E2711" s="25">
        <v>42440</v>
      </c>
      <c r="F2711" s="24" t="s">
        <v>2698</v>
      </c>
      <c r="G2711" s="23">
        <v>17321146.255018227</v>
      </c>
      <c r="H2711" s="23">
        <v>6670510.548548704</v>
      </c>
      <c r="I2711" s="23">
        <v>7540572.3453504778</v>
      </c>
      <c r="J2711" s="23">
        <f t="shared" si="42"/>
        <v>-9780573.909667749</v>
      </c>
    </row>
    <row r="2712" spans="1:10" x14ac:dyDescent="0.2">
      <c r="A2712" s="19">
        <v>2752</v>
      </c>
      <c r="B2712" s="17">
        <v>10</v>
      </c>
      <c r="C2712" s="16">
        <v>11</v>
      </c>
      <c r="D2712" s="16">
        <v>2006</v>
      </c>
      <c r="E2712" s="25">
        <v>39031</v>
      </c>
      <c r="F2712" s="24" t="s">
        <v>2699</v>
      </c>
      <c r="G2712" s="23">
        <v>20470070.471464019</v>
      </c>
      <c r="H2712" s="23">
        <v>271961.94460545905</v>
      </c>
      <c r="I2712" s="23">
        <v>2779407.8917667493</v>
      </c>
      <c r="J2712" s="23">
        <f t="shared" si="42"/>
        <v>-17690662.57969727</v>
      </c>
    </row>
    <row r="2713" spans="1:10" x14ac:dyDescent="0.2">
      <c r="A2713" s="19">
        <v>2753</v>
      </c>
      <c r="B2713" s="17">
        <v>27</v>
      </c>
      <c r="C2713" s="16">
        <v>11</v>
      </c>
      <c r="D2713" s="16">
        <v>1991</v>
      </c>
      <c r="E2713" s="25">
        <v>33569</v>
      </c>
      <c r="F2713" s="24" t="s">
        <v>2700</v>
      </c>
      <c r="G2713" s="23">
        <v>29398138.60667634</v>
      </c>
      <c r="H2713" s="23">
        <v>103359374.3520682</v>
      </c>
      <c r="I2713" s="23">
        <v>103359374.3520682</v>
      </c>
      <c r="J2713" s="23">
        <f t="shared" si="42"/>
        <v>73961235.745391861</v>
      </c>
    </row>
    <row r="2714" spans="1:10" x14ac:dyDescent="0.2">
      <c r="A2714" s="19">
        <v>2754</v>
      </c>
      <c r="B2714" s="17">
        <v>11</v>
      </c>
      <c r="C2714" s="16">
        <v>12</v>
      </c>
      <c r="D2714" s="16">
        <v>1987</v>
      </c>
      <c r="E2714" s="25">
        <v>32122</v>
      </c>
      <c r="F2714" s="24" t="s">
        <v>2701</v>
      </c>
      <c r="G2714" s="23">
        <v>35104536.395147309</v>
      </c>
      <c r="H2714" s="23">
        <v>93288922.564124778</v>
      </c>
      <c r="I2714" s="23">
        <v>93288922.564124778</v>
      </c>
      <c r="J2714" s="23">
        <f t="shared" si="42"/>
        <v>58184386.168977469</v>
      </c>
    </row>
    <row r="2715" spans="1:10" x14ac:dyDescent="0.2">
      <c r="A2715" s="19">
        <v>2755</v>
      </c>
      <c r="B2715" s="17">
        <v>11</v>
      </c>
      <c r="C2715" s="16">
        <v>12</v>
      </c>
      <c r="D2715" s="16">
        <v>1995</v>
      </c>
      <c r="E2715" s="25">
        <v>35044</v>
      </c>
      <c r="F2715" s="24" t="s">
        <v>2702</v>
      </c>
      <c r="G2715" s="23">
        <v>26391293.15960912</v>
      </c>
      <c r="H2715" s="23">
        <v>68767351.131635174</v>
      </c>
      <c r="I2715" s="23">
        <v>215918803.90036482</v>
      </c>
      <c r="J2715" s="23">
        <f t="shared" si="42"/>
        <v>189527510.74075571</v>
      </c>
    </row>
    <row r="2716" spans="1:10" x14ac:dyDescent="0.2">
      <c r="A2716" s="19">
        <v>2756</v>
      </c>
      <c r="B2716" s="17">
        <v>18</v>
      </c>
      <c r="C2716" s="16">
        <v>8</v>
      </c>
      <c r="D2716" s="16">
        <v>2006</v>
      </c>
      <c r="E2716" s="25">
        <v>38947</v>
      </c>
      <c r="F2716" s="24" t="s">
        <v>2703</v>
      </c>
      <c r="G2716" s="23">
        <v>19867893.575282</v>
      </c>
      <c r="H2716" s="23">
        <v>48006420.378607161</v>
      </c>
      <c r="I2716" s="23">
        <v>100895258.80420794</v>
      </c>
      <c r="J2716" s="23">
        <f t="shared" si="42"/>
        <v>81027365.228925943</v>
      </c>
    </row>
    <row r="2717" spans="1:10" x14ac:dyDescent="0.2">
      <c r="A2717" s="19">
        <v>2757</v>
      </c>
      <c r="B2717" s="17">
        <v>3</v>
      </c>
      <c r="C2717" s="16">
        <v>8</v>
      </c>
      <c r="D2717" s="16">
        <v>2007</v>
      </c>
      <c r="E2717" s="25">
        <v>39297</v>
      </c>
      <c r="F2717" s="24" t="s">
        <v>2704</v>
      </c>
      <c r="G2717" s="23">
        <v>19484041.708951168</v>
      </c>
      <c r="H2717" s="23">
        <v>22039298.204615302</v>
      </c>
      <c r="I2717" s="23">
        <v>46502947.304183878</v>
      </c>
      <c r="J2717" s="23">
        <f t="shared" si="42"/>
        <v>27018905.59523271</v>
      </c>
    </row>
    <row r="2718" spans="1:10" x14ac:dyDescent="0.2">
      <c r="A2718" s="19">
        <v>2758</v>
      </c>
      <c r="B2718" s="17">
        <v>19</v>
      </c>
      <c r="C2718" s="16">
        <v>12</v>
      </c>
      <c r="D2718" s="16">
        <v>2003</v>
      </c>
      <c r="E2718" s="25">
        <v>37974</v>
      </c>
      <c r="F2718" s="24" t="s">
        <v>2705</v>
      </c>
      <c r="G2718" s="23">
        <v>21980811.177428104</v>
      </c>
      <c r="H2718" s="23">
        <v>17325521.821568094</v>
      </c>
      <c r="I2718" s="23">
        <v>21525106.332268041</v>
      </c>
      <c r="J2718" s="23">
        <f t="shared" si="42"/>
        <v>-455704.84516006336</v>
      </c>
    </row>
    <row r="2719" spans="1:10" x14ac:dyDescent="0.2">
      <c r="A2719" s="19">
        <v>2759</v>
      </c>
      <c r="B2719" s="17">
        <v>21</v>
      </c>
      <c r="C2719" s="16">
        <v>9</v>
      </c>
      <c r="D2719" s="16">
        <v>2007</v>
      </c>
      <c r="E2719" s="25">
        <v>39346</v>
      </c>
      <c r="F2719" s="24" t="s">
        <v>2706</v>
      </c>
      <c r="G2719" s="23">
        <v>19430493.069211952</v>
      </c>
      <c r="H2719" s="23">
        <v>14004574.983860137</v>
      </c>
      <c r="I2719" s="23">
        <v>16058229.722965131</v>
      </c>
      <c r="J2719" s="23">
        <f t="shared" si="42"/>
        <v>-3372263.3462468218</v>
      </c>
    </row>
    <row r="2720" spans="1:10" x14ac:dyDescent="0.2">
      <c r="A2720" s="19">
        <v>2760</v>
      </c>
      <c r="B2720" s="17">
        <v>31</v>
      </c>
      <c r="C2720" s="16">
        <v>12</v>
      </c>
      <c r="D2720" s="16">
        <v>2007</v>
      </c>
      <c r="E2720" s="25">
        <v>39447</v>
      </c>
      <c r="F2720" s="24" t="s">
        <v>2707</v>
      </c>
      <c r="G2720" s="23">
        <v>19287472.147631835</v>
      </c>
      <c r="H2720" s="23">
        <v>0</v>
      </c>
      <c r="I2720" s="23">
        <v>25020085.267849322</v>
      </c>
      <c r="J2720" s="23">
        <f t="shared" si="42"/>
        <v>5732613.1202174872</v>
      </c>
    </row>
    <row r="2721" spans="1:10" x14ac:dyDescent="0.2">
      <c r="A2721" s="19">
        <v>2761</v>
      </c>
      <c r="B2721" s="17">
        <v>2</v>
      </c>
      <c r="C2721" s="16">
        <v>6</v>
      </c>
      <c r="D2721" s="16">
        <v>1989</v>
      </c>
      <c r="E2721" s="25">
        <v>32661</v>
      </c>
      <c r="F2721" s="24" t="s">
        <v>2708</v>
      </c>
      <c r="G2721" s="23">
        <v>32445701.853344079</v>
      </c>
      <c r="H2721" s="23">
        <v>189649313.61969382</v>
      </c>
      <c r="I2721" s="23">
        <v>473825950.84609187</v>
      </c>
      <c r="J2721" s="23">
        <f t="shared" si="42"/>
        <v>441380248.99274778</v>
      </c>
    </row>
    <row r="2722" spans="1:10" x14ac:dyDescent="0.2">
      <c r="A2722" s="19">
        <v>2762</v>
      </c>
      <c r="B2722" s="17">
        <v>16</v>
      </c>
      <c r="C2722" s="16">
        <v>12</v>
      </c>
      <c r="D2722" s="16">
        <v>1994</v>
      </c>
      <c r="E2722" s="25">
        <v>34684</v>
      </c>
      <c r="F2722" s="24" t="s">
        <v>2709</v>
      </c>
      <c r="G2722" s="23">
        <v>26241175.684702743</v>
      </c>
      <c r="H2722" s="23">
        <v>208576958.24386108</v>
      </c>
      <c r="I2722" s="23">
        <v>404114105.54442221</v>
      </c>
      <c r="J2722" s="23">
        <f t="shared" si="42"/>
        <v>377872929.85971946</v>
      </c>
    </row>
    <row r="2723" spans="1:10" x14ac:dyDescent="0.2">
      <c r="A2723" s="19">
        <v>2763</v>
      </c>
      <c r="B2723" s="17">
        <v>14</v>
      </c>
      <c r="C2723" s="16">
        <v>7</v>
      </c>
      <c r="D2723" s="16">
        <v>1989</v>
      </c>
      <c r="E2723" s="25">
        <v>32703</v>
      </c>
      <c r="F2723" s="24" t="s">
        <v>2710</v>
      </c>
      <c r="G2723" s="23">
        <v>31578006.430868167</v>
      </c>
      <c r="H2723" s="23">
        <v>183198908.28274921</v>
      </c>
      <c r="I2723" s="23">
        <v>183472085.66913185</v>
      </c>
      <c r="J2723" s="23">
        <f t="shared" si="42"/>
        <v>151894079.23826367</v>
      </c>
    </row>
    <row r="2724" spans="1:10" x14ac:dyDescent="0.2">
      <c r="A2724" s="19">
        <v>2764</v>
      </c>
      <c r="B2724" s="17">
        <v>19</v>
      </c>
      <c r="C2724" s="16">
        <v>5</v>
      </c>
      <c r="D2724" s="16">
        <v>2000</v>
      </c>
      <c r="E2724" s="25">
        <v>36665</v>
      </c>
      <c r="F2724" s="24" t="s">
        <v>2711</v>
      </c>
      <c r="G2724" s="23">
        <v>22905562.682215746</v>
      </c>
      <c r="H2724" s="23">
        <v>98101102.017906711</v>
      </c>
      <c r="I2724" s="23">
        <v>171418230.6011079</v>
      </c>
      <c r="J2724" s="23">
        <f t="shared" si="42"/>
        <v>148512667.91889215</v>
      </c>
    </row>
    <row r="2725" spans="1:10" x14ac:dyDescent="0.2">
      <c r="A2725" s="19">
        <v>2765</v>
      </c>
      <c r="B2725" s="17">
        <v>8</v>
      </c>
      <c r="C2725" s="16">
        <v>12</v>
      </c>
      <c r="D2725" s="16">
        <v>1982</v>
      </c>
      <c r="E2725" s="25">
        <v>30293</v>
      </c>
      <c r="F2725" s="24" t="s">
        <v>2712</v>
      </c>
      <c r="G2725" s="23">
        <v>40249016.393442623</v>
      </c>
      <c r="H2725" s="23">
        <v>135783201.25768444</v>
      </c>
      <c r="I2725" s="23">
        <v>135783201.25768444</v>
      </c>
      <c r="J2725" s="23">
        <f t="shared" si="42"/>
        <v>95534184.864241809</v>
      </c>
    </row>
    <row r="2726" spans="1:10" x14ac:dyDescent="0.2">
      <c r="A2726" s="19">
        <v>2766</v>
      </c>
      <c r="B2726" s="17">
        <v>15</v>
      </c>
      <c r="C2726" s="16">
        <v>1</v>
      </c>
      <c r="D2726" s="16">
        <v>1999</v>
      </c>
      <c r="E2726" s="25">
        <v>36175</v>
      </c>
      <c r="F2726" s="24" t="s">
        <v>2713</v>
      </c>
      <c r="G2726" s="23">
        <v>23909336.579427876</v>
      </c>
      <c r="H2726" s="23">
        <v>79041530.606883749</v>
      </c>
      <c r="I2726" s="23">
        <v>81133597.55758369</v>
      </c>
      <c r="J2726" s="23">
        <f t="shared" si="42"/>
        <v>57224260.978155814</v>
      </c>
    </row>
    <row r="2727" spans="1:10" x14ac:dyDescent="0.2">
      <c r="A2727" s="19">
        <v>2767</v>
      </c>
      <c r="B2727" s="17">
        <v>25</v>
      </c>
      <c r="C2727" s="16">
        <v>5</v>
      </c>
      <c r="D2727" s="16">
        <v>2012</v>
      </c>
      <c r="E2727" s="25">
        <v>41054</v>
      </c>
      <c r="F2727" s="24" t="s">
        <v>2714</v>
      </c>
      <c r="G2727" s="23">
        <v>17093331.592802908</v>
      </c>
      <c r="H2727" s="23">
        <v>48622479.559010513</v>
      </c>
      <c r="I2727" s="23">
        <v>73268530.697756901</v>
      </c>
      <c r="J2727" s="23">
        <f t="shared" si="42"/>
        <v>56175199.104953989</v>
      </c>
    </row>
    <row r="2728" spans="1:10" x14ac:dyDescent="0.2">
      <c r="A2728" s="19">
        <v>2768</v>
      </c>
      <c r="B2728" s="17">
        <v>25</v>
      </c>
      <c r="C2728" s="16">
        <v>11</v>
      </c>
      <c r="D2728" s="16">
        <v>2011</v>
      </c>
      <c r="E2728" s="25">
        <v>40872</v>
      </c>
      <c r="F2728" s="24" t="s">
        <v>2715</v>
      </c>
      <c r="G2728" s="23">
        <v>17364204.570569776</v>
      </c>
      <c r="H2728" s="23">
        <v>48475535.947067149</v>
      </c>
      <c r="I2728" s="23">
        <v>139192236.54479071</v>
      </c>
      <c r="J2728" s="23">
        <f t="shared" si="42"/>
        <v>121828031.97422093</v>
      </c>
    </row>
    <row r="2729" spans="1:10" x14ac:dyDescent="0.2">
      <c r="A2729" s="19">
        <v>2769</v>
      </c>
      <c r="B2729" s="17">
        <v>9</v>
      </c>
      <c r="C2729" s="16">
        <v>1</v>
      </c>
      <c r="D2729" s="16">
        <v>2009</v>
      </c>
      <c r="E2729" s="25">
        <v>39822</v>
      </c>
      <c r="F2729" s="24" t="s">
        <v>2716</v>
      </c>
      <c r="G2729" s="23">
        <v>18604945.46350104</v>
      </c>
      <c r="H2729" s="23">
        <v>49617540.684701838</v>
      </c>
      <c r="I2729" s="23">
        <v>90941917.626575351</v>
      </c>
      <c r="J2729" s="23">
        <f t="shared" si="42"/>
        <v>72336972.163074315</v>
      </c>
    </row>
    <row r="2730" spans="1:10" x14ac:dyDescent="0.2">
      <c r="A2730" s="19">
        <v>2770</v>
      </c>
      <c r="B2730" s="17">
        <v>2</v>
      </c>
      <c r="C2730" s="16">
        <v>8</v>
      </c>
      <c r="D2730" s="16">
        <v>2002</v>
      </c>
      <c r="E2730" s="25">
        <v>37470</v>
      </c>
      <c r="F2730" s="24" t="s">
        <v>2717</v>
      </c>
      <c r="G2730" s="23">
        <v>21739369.120088547</v>
      </c>
      <c r="H2730" s="23">
        <v>54842354.853735477</v>
      </c>
      <c r="I2730" s="23">
        <v>54842354.853735477</v>
      </c>
      <c r="J2730" s="23">
        <f t="shared" si="42"/>
        <v>33102985.733646929</v>
      </c>
    </row>
    <row r="2731" spans="1:10" x14ac:dyDescent="0.2">
      <c r="A2731" s="19">
        <v>2771</v>
      </c>
      <c r="B2731" s="17">
        <v>6</v>
      </c>
      <c r="C2731" s="16">
        <v>10</v>
      </c>
      <c r="D2731" s="16">
        <v>2006</v>
      </c>
      <c r="E2731" s="25">
        <v>38996</v>
      </c>
      <c r="F2731" s="24" t="s">
        <v>2718</v>
      </c>
      <c r="G2731" s="23">
        <v>19466323.092170466</v>
      </c>
      <c r="H2731" s="23">
        <v>48079096.402363725</v>
      </c>
      <c r="I2731" s="23">
        <v>61462193.52823092</v>
      </c>
      <c r="J2731" s="23">
        <f t="shared" si="42"/>
        <v>41995870.436060458</v>
      </c>
    </row>
    <row r="2732" spans="1:10" x14ac:dyDescent="0.2">
      <c r="A2732" s="19">
        <v>2772</v>
      </c>
      <c r="B2732" s="17">
        <v>29</v>
      </c>
      <c r="C2732" s="16">
        <v>12</v>
      </c>
      <c r="D2732" s="16">
        <v>2006</v>
      </c>
      <c r="E2732" s="25">
        <v>39080</v>
      </c>
      <c r="F2732" s="24" t="s">
        <v>2719</v>
      </c>
      <c r="G2732" s="23">
        <v>19466323.092170466</v>
      </c>
      <c r="H2732" s="23">
        <v>45787973.439965315</v>
      </c>
      <c r="I2732" s="23">
        <v>105898706.53771555</v>
      </c>
      <c r="J2732" s="23">
        <f t="shared" si="42"/>
        <v>86432383.445545092</v>
      </c>
    </row>
    <row r="2733" spans="1:10" x14ac:dyDescent="0.2">
      <c r="A2733" s="19">
        <v>2773</v>
      </c>
      <c r="B2733" s="17">
        <v>4</v>
      </c>
      <c r="C2733" s="16">
        <v>2</v>
      </c>
      <c r="D2733" s="16">
        <v>2011</v>
      </c>
      <c r="E2733" s="25">
        <v>40578</v>
      </c>
      <c r="F2733" s="24" t="s">
        <v>2720</v>
      </c>
      <c r="G2733" s="23">
        <v>17750312.910907377</v>
      </c>
      <c r="H2733" s="23">
        <v>41380535.678770408</v>
      </c>
      <c r="I2733" s="23">
        <v>58293921.3359285</v>
      </c>
      <c r="J2733" s="23">
        <f t="shared" si="42"/>
        <v>40543608.425021127</v>
      </c>
    </row>
    <row r="2734" spans="1:10" x14ac:dyDescent="0.2">
      <c r="A2734" s="19">
        <v>2774</v>
      </c>
      <c r="B2734" s="17">
        <v>2</v>
      </c>
      <c r="C2734" s="16">
        <v>2</v>
      </c>
      <c r="D2734" s="16">
        <v>2007</v>
      </c>
      <c r="E2734" s="25">
        <v>39115</v>
      </c>
      <c r="F2734" s="24" t="s">
        <v>2721</v>
      </c>
      <c r="G2734" s="23">
        <v>19303800.018673312</v>
      </c>
      <c r="H2734" s="23">
        <v>42679293.870372824</v>
      </c>
      <c r="I2734" s="23">
        <v>64878663.891847134</v>
      </c>
      <c r="J2734" s="23">
        <f t="shared" si="42"/>
        <v>45574863.873173818</v>
      </c>
    </row>
    <row r="2735" spans="1:10" x14ac:dyDescent="0.2">
      <c r="A2735" s="19">
        <v>2775</v>
      </c>
      <c r="B2735" s="17">
        <v>2</v>
      </c>
      <c r="C2735" s="16">
        <v>3</v>
      </c>
      <c r="D2735" s="16">
        <v>2001</v>
      </c>
      <c r="E2735" s="25">
        <v>36952</v>
      </c>
      <c r="F2735" s="24" t="s">
        <v>2722</v>
      </c>
      <c r="G2735" s="23">
        <v>22294574.347332578</v>
      </c>
      <c r="H2735" s="23">
        <v>46480670.545085132</v>
      </c>
      <c r="I2735" s="23">
        <v>59996862.142383657</v>
      </c>
      <c r="J2735" s="23">
        <f t="shared" si="42"/>
        <v>37702287.795051083</v>
      </c>
    </row>
    <row r="2736" spans="1:10" x14ac:dyDescent="0.2">
      <c r="A2736" s="19">
        <v>2776</v>
      </c>
      <c r="B2736" s="17">
        <v>9</v>
      </c>
      <c r="C2736" s="16">
        <v>8</v>
      </c>
      <c r="D2736" s="16">
        <v>1991</v>
      </c>
      <c r="E2736" s="25">
        <v>33459</v>
      </c>
      <c r="F2736" s="24" t="s">
        <v>2723</v>
      </c>
      <c r="G2736" s="23">
        <v>28757715.959004395</v>
      </c>
      <c r="H2736" s="23">
        <v>52285922.151939973</v>
      </c>
      <c r="I2736" s="23">
        <v>52285922.151939973</v>
      </c>
      <c r="J2736" s="23">
        <f t="shared" si="42"/>
        <v>23528206.192935579</v>
      </c>
    </row>
    <row r="2737" spans="1:10" x14ac:dyDescent="0.2">
      <c r="A2737" s="19">
        <v>2777</v>
      </c>
      <c r="B2737" s="17">
        <v>27</v>
      </c>
      <c r="C2737" s="16">
        <v>6</v>
      </c>
      <c r="D2737" s="16">
        <v>2001</v>
      </c>
      <c r="E2737" s="25">
        <v>37069</v>
      </c>
      <c r="F2737" s="24" t="s">
        <v>2724</v>
      </c>
      <c r="G2737" s="23">
        <v>22069123.595505618</v>
      </c>
      <c r="H2737" s="23">
        <v>39634148.721842699</v>
      </c>
      <c r="I2737" s="23">
        <v>39634148.721842699</v>
      </c>
      <c r="J2737" s="23">
        <f t="shared" si="42"/>
        <v>17565025.126337081</v>
      </c>
    </row>
    <row r="2738" spans="1:10" x14ac:dyDescent="0.2">
      <c r="A2738" s="19">
        <v>2778</v>
      </c>
      <c r="B2738" s="17">
        <v>11</v>
      </c>
      <c r="C2738" s="16">
        <v>4</v>
      </c>
      <c r="D2738" s="16">
        <v>2001</v>
      </c>
      <c r="E2738" s="25">
        <v>36992</v>
      </c>
      <c r="F2738" s="24" t="s">
        <v>2725</v>
      </c>
      <c r="G2738" s="23">
        <v>22206353.872244205</v>
      </c>
      <c r="H2738" s="23">
        <v>37594933.79708875</v>
      </c>
      <c r="I2738" s="23">
        <v>43007732.553448275</v>
      </c>
      <c r="J2738" s="23">
        <f t="shared" si="42"/>
        <v>20801378.681204069</v>
      </c>
    </row>
    <row r="2739" spans="1:10" x14ac:dyDescent="0.2">
      <c r="A2739" s="19">
        <v>2779</v>
      </c>
      <c r="B2739" s="17">
        <v>12</v>
      </c>
      <c r="C2739" s="16">
        <v>9</v>
      </c>
      <c r="D2739" s="16">
        <v>2008</v>
      </c>
      <c r="E2739" s="25">
        <v>39703</v>
      </c>
      <c r="F2739" s="24" t="s">
        <v>2726</v>
      </c>
      <c r="G2739" s="23">
        <v>17955252.464771029</v>
      </c>
      <c r="H2739" s="23">
        <v>30189596.778200317</v>
      </c>
      <c r="I2739" s="23">
        <v>56226657.630400896</v>
      </c>
      <c r="J2739" s="23">
        <f t="shared" si="42"/>
        <v>38271405.165629864</v>
      </c>
    </row>
    <row r="2740" spans="1:10" x14ac:dyDescent="0.2">
      <c r="A2740" s="19">
        <v>2780</v>
      </c>
      <c r="B2740" s="17">
        <v>20</v>
      </c>
      <c r="C2740" s="16">
        <v>4</v>
      </c>
      <c r="D2740" s="16">
        <v>2007</v>
      </c>
      <c r="E2740" s="25">
        <v>39192</v>
      </c>
      <c r="F2740" s="24" t="s">
        <v>2727</v>
      </c>
      <c r="G2740" s="23">
        <v>19006144.586474169</v>
      </c>
      <c r="H2740" s="23">
        <v>28056378.854561992</v>
      </c>
      <c r="I2740" s="23">
        <v>97100751.036557868</v>
      </c>
      <c r="J2740" s="23">
        <f t="shared" si="42"/>
        <v>78094606.450083703</v>
      </c>
    </row>
    <row r="2741" spans="1:10" x14ac:dyDescent="0.2">
      <c r="A2741" s="19">
        <v>2781</v>
      </c>
      <c r="B2741" s="17">
        <v>15</v>
      </c>
      <c r="C2741" s="16">
        <v>8</v>
      </c>
      <c r="D2741" s="16">
        <v>2008</v>
      </c>
      <c r="E2741" s="25">
        <v>39675</v>
      </c>
      <c r="F2741" s="24" t="s">
        <v>2728</v>
      </c>
      <c r="G2741" s="23">
        <v>17930420.017709937</v>
      </c>
      <c r="H2741" s="23">
        <v>26017833.987434156</v>
      </c>
      <c r="I2741" s="23">
        <v>117113453.91774462</v>
      </c>
      <c r="J2741" s="23">
        <f t="shared" si="42"/>
        <v>99183033.900034681</v>
      </c>
    </row>
    <row r="2742" spans="1:10" x14ac:dyDescent="0.2">
      <c r="A2742" s="19">
        <v>2782</v>
      </c>
      <c r="B2742" s="17">
        <v>16</v>
      </c>
      <c r="C2742" s="16">
        <v>6</v>
      </c>
      <c r="D2742" s="16">
        <v>2000</v>
      </c>
      <c r="E2742" s="25">
        <v>36693</v>
      </c>
      <c r="F2742" s="24" t="s">
        <v>2729</v>
      </c>
      <c r="G2742" s="23">
        <v>22785986.078886312</v>
      </c>
      <c r="H2742" s="23">
        <v>31045410.437285382</v>
      </c>
      <c r="I2742" s="23">
        <v>31045410.437285382</v>
      </c>
      <c r="J2742" s="23">
        <f t="shared" si="42"/>
        <v>8259424.3583990708</v>
      </c>
    </row>
    <row r="2743" spans="1:10" x14ac:dyDescent="0.2">
      <c r="A2743" s="19">
        <v>2783</v>
      </c>
      <c r="B2743" s="17">
        <v>18</v>
      </c>
      <c r="C2743" s="16">
        <v>11</v>
      </c>
      <c r="D2743" s="16">
        <v>1994</v>
      </c>
      <c r="E2743" s="25">
        <v>34656</v>
      </c>
      <c r="F2743" s="24" t="s">
        <v>2730</v>
      </c>
      <c r="G2743" s="23">
        <v>26241175.684702743</v>
      </c>
      <c r="H2743" s="23">
        <v>31628774.425557788</v>
      </c>
      <c r="I2743" s="23">
        <v>74270684.913199738</v>
      </c>
      <c r="J2743" s="23">
        <f t="shared" si="42"/>
        <v>48029509.228496999</v>
      </c>
    </row>
    <row r="2744" spans="1:10" x14ac:dyDescent="0.2">
      <c r="A2744" s="19">
        <v>2784</v>
      </c>
      <c r="B2744" s="17">
        <v>12</v>
      </c>
      <c r="C2744" s="16">
        <v>3</v>
      </c>
      <c r="D2744" s="16">
        <v>2010</v>
      </c>
      <c r="E2744" s="25">
        <v>40249</v>
      </c>
      <c r="F2744" s="24" t="s">
        <v>2731</v>
      </c>
      <c r="G2744" s="23">
        <v>18050296.14347221</v>
      </c>
      <c r="H2744" s="23">
        <v>21511711.183425158</v>
      </c>
      <c r="I2744" s="23">
        <v>63747012.494911119</v>
      </c>
      <c r="J2744" s="23">
        <f t="shared" si="42"/>
        <v>45696716.35143891</v>
      </c>
    </row>
    <row r="2745" spans="1:10" x14ac:dyDescent="0.2">
      <c r="A2745" s="19">
        <v>2785</v>
      </c>
      <c r="B2745" s="17">
        <v>11</v>
      </c>
      <c r="C2745" s="16">
        <v>10</v>
      </c>
      <c r="D2745" s="16">
        <v>2002</v>
      </c>
      <c r="E2745" s="25">
        <v>37540</v>
      </c>
      <c r="F2745" s="24" t="s">
        <v>2732</v>
      </c>
      <c r="G2745" s="23">
        <v>21667424.15885273</v>
      </c>
      <c r="H2745" s="23">
        <v>22151921.305184774</v>
      </c>
      <c r="I2745" s="23">
        <v>29329255.557804741</v>
      </c>
      <c r="J2745" s="23">
        <f t="shared" si="42"/>
        <v>7661831.398952011</v>
      </c>
    </row>
    <row r="2746" spans="1:10" x14ac:dyDescent="0.2">
      <c r="A2746" s="19">
        <v>2786</v>
      </c>
      <c r="B2746" s="17">
        <v>18</v>
      </c>
      <c r="C2746" s="16">
        <v>9</v>
      </c>
      <c r="D2746" s="16">
        <v>2009</v>
      </c>
      <c r="E2746" s="25">
        <v>40074</v>
      </c>
      <c r="F2746" s="24" t="s">
        <v>2733</v>
      </c>
      <c r="G2746" s="23">
        <v>18189203.080071677</v>
      </c>
      <c r="H2746" s="23">
        <v>18422016.921720248</v>
      </c>
      <c r="I2746" s="23">
        <v>36314062.991072796</v>
      </c>
      <c r="J2746" s="23">
        <f t="shared" si="42"/>
        <v>18124859.91100112</v>
      </c>
    </row>
    <row r="2747" spans="1:10" x14ac:dyDescent="0.2">
      <c r="A2747" s="19">
        <v>2787</v>
      </c>
      <c r="B2747" s="17">
        <v>3</v>
      </c>
      <c r="C2747" s="16">
        <v>3</v>
      </c>
      <c r="D2747" s="16">
        <v>2000</v>
      </c>
      <c r="E2747" s="25">
        <v>36588</v>
      </c>
      <c r="F2747" s="24" t="s">
        <v>2734</v>
      </c>
      <c r="G2747" s="23">
        <v>22945700.934579443</v>
      </c>
      <c r="H2747" s="23">
        <v>22124233.36827103</v>
      </c>
      <c r="I2747" s="23">
        <v>22917558.032383181</v>
      </c>
      <c r="J2747" s="23">
        <f t="shared" si="42"/>
        <v>-28142.902196262032</v>
      </c>
    </row>
    <row r="2748" spans="1:10" x14ac:dyDescent="0.2">
      <c r="A2748" s="19">
        <v>2788</v>
      </c>
      <c r="B2748" s="17">
        <v>30</v>
      </c>
      <c r="C2748" s="16">
        <v>1</v>
      </c>
      <c r="D2748" s="16">
        <v>1987</v>
      </c>
      <c r="E2748" s="25">
        <v>31807</v>
      </c>
      <c r="F2748" s="24" t="s">
        <v>2735</v>
      </c>
      <c r="G2748" s="23">
        <v>35326474.820143886</v>
      </c>
      <c r="H2748" s="23">
        <v>32661045.928965829</v>
      </c>
      <c r="I2748" s="23">
        <v>32661045.928965829</v>
      </c>
      <c r="J2748" s="23">
        <f t="shared" si="42"/>
        <v>-2665428.8911780566</v>
      </c>
    </row>
    <row r="2749" spans="1:10" x14ac:dyDescent="0.2">
      <c r="A2749" s="19">
        <v>2789</v>
      </c>
      <c r="B2749" s="17">
        <v>18</v>
      </c>
      <c r="C2749" s="16">
        <v>7</v>
      </c>
      <c r="D2749" s="16">
        <v>2003</v>
      </c>
      <c r="E2749" s="25">
        <v>37820</v>
      </c>
      <c r="F2749" s="24" t="s">
        <v>2736</v>
      </c>
      <c r="G2749" s="23">
        <v>21361087.547580209</v>
      </c>
      <c r="H2749" s="23">
        <v>18835830.510288201</v>
      </c>
      <c r="I2749" s="23">
        <v>18835830.510288201</v>
      </c>
      <c r="J2749" s="23">
        <f t="shared" si="42"/>
        <v>-2525257.0372920074</v>
      </c>
    </row>
    <row r="2750" spans="1:10" x14ac:dyDescent="0.2">
      <c r="A2750" s="19">
        <v>2790</v>
      </c>
      <c r="B2750" s="17">
        <v>3</v>
      </c>
      <c r="C2750" s="16">
        <v>10</v>
      </c>
      <c r="D2750" s="16">
        <v>2014</v>
      </c>
      <c r="E2750" s="25">
        <v>41915</v>
      </c>
      <c r="F2750" s="24" t="s">
        <v>5463</v>
      </c>
      <c r="G2750" s="23">
        <v>16544894.770314151</v>
      </c>
      <c r="H2750" s="23">
        <v>14497385.454237616</v>
      </c>
      <c r="I2750" s="23">
        <v>21476523.58547885</v>
      </c>
      <c r="J2750" s="23">
        <f t="shared" si="42"/>
        <v>4931628.8151646983</v>
      </c>
    </row>
    <row r="2751" spans="1:10" x14ac:dyDescent="0.2">
      <c r="A2751" s="19">
        <v>2791</v>
      </c>
      <c r="B2751" s="17">
        <v>28</v>
      </c>
      <c r="C2751" s="16">
        <v>5</v>
      </c>
      <c r="D2751" s="16">
        <v>2004</v>
      </c>
      <c r="E2751" s="25">
        <v>38135</v>
      </c>
      <c r="F2751" s="24" t="s">
        <v>2737</v>
      </c>
      <c r="G2751" s="23">
        <v>20773685.880486518</v>
      </c>
      <c r="H2751" s="23">
        <v>18075977.379740879</v>
      </c>
      <c r="I2751" s="23">
        <v>18896013.436451614</v>
      </c>
      <c r="J2751" s="23">
        <f t="shared" si="42"/>
        <v>-1877672.4440349042</v>
      </c>
    </row>
    <row r="2752" spans="1:10" x14ac:dyDescent="0.2">
      <c r="A2752" s="19">
        <v>2792</v>
      </c>
      <c r="B2752" s="17">
        <v>9</v>
      </c>
      <c r="C2752" s="16">
        <v>12</v>
      </c>
      <c r="D2752" s="16">
        <v>1988</v>
      </c>
      <c r="E2752" s="25">
        <v>32486</v>
      </c>
      <c r="F2752" s="24" t="s">
        <v>2738</v>
      </c>
      <c r="G2752" s="23">
        <v>32600033.19502075</v>
      </c>
      <c r="H2752" s="23">
        <v>28227553.742738593</v>
      </c>
      <c r="I2752" s="23">
        <v>28227553.742738593</v>
      </c>
      <c r="J2752" s="23">
        <f t="shared" si="42"/>
        <v>-4372479.4522821568</v>
      </c>
    </row>
    <row r="2753" spans="1:10" x14ac:dyDescent="0.2">
      <c r="A2753" s="19">
        <v>2793</v>
      </c>
      <c r="B2753" s="17">
        <v>29</v>
      </c>
      <c r="C2753" s="16">
        <v>6</v>
      </c>
      <c r="D2753" s="16">
        <v>2012</v>
      </c>
      <c r="E2753" s="25">
        <v>41089</v>
      </c>
      <c r="F2753" s="24" t="s">
        <v>2739</v>
      </c>
      <c r="G2753" s="23">
        <v>17118434.011103459</v>
      </c>
      <c r="H2753" s="23">
        <v>13300800.686985245</v>
      </c>
      <c r="I2753" s="23">
        <v>13394964.912871821</v>
      </c>
      <c r="J2753" s="23">
        <f t="shared" si="42"/>
        <v>-3723469.0982316379</v>
      </c>
    </row>
    <row r="2754" spans="1:10" x14ac:dyDescent="0.2">
      <c r="A2754" s="19">
        <v>2794</v>
      </c>
      <c r="B2754" s="17">
        <v>28</v>
      </c>
      <c r="C2754" s="16">
        <v>5</v>
      </c>
      <c r="D2754" s="16">
        <v>1999</v>
      </c>
      <c r="E2754" s="25">
        <v>36308</v>
      </c>
      <c r="F2754" s="24" t="s">
        <v>2740</v>
      </c>
      <c r="G2754" s="23">
        <v>23636004.81347774</v>
      </c>
      <c r="H2754" s="23">
        <v>17447587.624705177</v>
      </c>
      <c r="I2754" s="23">
        <v>17447587.624705177</v>
      </c>
      <c r="J2754" s="23">
        <f t="shared" si="42"/>
        <v>-6188417.1887725629</v>
      </c>
    </row>
    <row r="2755" spans="1:10" x14ac:dyDescent="0.2">
      <c r="A2755" s="19">
        <v>2795</v>
      </c>
      <c r="B2755" s="17">
        <v>3</v>
      </c>
      <c r="C2755" s="16">
        <v>9</v>
      </c>
      <c r="D2755" s="16">
        <v>2004</v>
      </c>
      <c r="E2755" s="25">
        <v>38233</v>
      </c>
      <c r="F2755" s="24" t="s">
        <v>2741</v>
      </c>
      <c r="G2755" s="23">
        <v>20686171.669299632</v>
      </c>
      <c r="H2755" s="23">
        <v>14920046.119684044</v>
      </c>
      <c r="I2755" s="23">
        <v>14920046.119684044</v>
      </c>
      <c r="J2755" s="23">
        <f t="shared" ref="J2755:J2818" si="43">I2755-G2755</f>
        <v>-5766125.549615588</v>
      </c>
    </row>
    <row r="2756" spans="1:10" x14ac:dyDescent="0.2">
      <c r="A2756" s="19">
        <v>2796</v>
      </c>
      <c r="B2756" s="17">
        <v>19</v>
      </c>
      <c r="C2756" s="16">
        <v>10</v>
      </c>
      <c r="D2756" s="16">
        <v>1979</v>
      </c>
      <c r="E2756" s="25">
        <v>29147</v>
      </c>
      <c r="F2756" s="24" t="s">
        <v>2742</v>
      </c>
      <c r="G2756" s="23">
        <v>52238085.106382973</v>
      </c>
      <c r="H2756" s="23">
        <v>27424994.680851061</v>
      </c>
      <c r="I2756" s="23">
        <v>27424994.680851061</v>
      </c>
      <c r="J2756" s="23">
        <f t="shared" si="43"/>
        <v>-24813090.425531913</v>
      </c>
    </row>
    <row r="2757" spans="1:10" x14ac:dyDescent="0.2">
      <c r="A2757" s="19">
        <v>2797</v>
      </c>
      <c r="B2757" s="17">
        <v>7</v>
      </c>
      <c r="C2757" s="16">
        <v>3</v>
      </c>
      <c r="D2757" s="16">
        <v>1986</v>
      </c>
      <c r="E2757" s="25">
        <v>31478</v>
      </c>
      <c r="F2757" s="24" t="s">
        <v>2743</v>
      </c>
      <c r="G2757" s="23">
        <v>36105735.294117652</v>
      </c>
      <c r="H2757" s="23">
        <v>13313989.889705883</v>
      </c>
      <c r="I2757" s="23">
        <v>29110249.080882356</v>
      </c>
      <c r="J2757" s="23">
        <f t="shared" si="43"/>
        <v>-6995486.2132352963</v>
      </c>
    </row>
    <row r="2758" spans="1:10" x14ac:dyDescent="0.2">
      <c r="A2758" s="19">
        <v>2798</v>
      </c>
      <c r="B2758" s="17">
        <v>18</v>
      </c>
      <c r="C2758" s="16">
        <v>11</v>
      </c>
      <c r="D2758" s="16">
        <v>2016</v>
      </c>
      <c r="E2758" s="25">
        <v>42692</v>
      </c>
      <c r="F2758" s="24" t="s">
        <v>2744</v>
      </c>
      <c r="G2758" s="23">
        <v>16276176.388940681</v>
      </c>
      <c r="H2758" s="23">
        <v>5171659.425049616</v>
      </c>
      <c r="I2758" s="23">
        <v>6355925.2089802073</v>
      </c>
      <c r="J2758" s="23">
        <f t="shared" si="43"/>
        <v>-9920251.1799604744</v>
      </c>
    </row>
    <row r="2759" spans="1:10" x14ac:dyDescent="0.2">
      <c r="A2759" s="19">
        <v>2799</v>
      </c>
      <c r="B2759" s="17">
        <v>3</v>
      </c>
      <c r="C2759" s="16">
        <v>5</v>
      </c>
      <c r="D2759" s="16">
        <v>2002</v>
      </c>
      <c r="E2759" s="25">
        <v>37379</v>
      </c>
      <c r="F2759" s="24" t="s">
        <v>2745</v>
      </c>
      <c r="G2759" s="23">
        <v>21848186.874304783</v>
      </c>
      <c r="H2759" s="23">
        <v>6608234.008770857</v>
      </c>
      <c r="I2759" s="23">
        <v>20263350.805211347</v>
      </c>
      <c r="J2759" s="23">
        <f t="shared" si="43"/>
        <v>-1584836.069093436</v>
      </c>
    </row>
    <row r="2760" spans="1:10" x14ac:dyDescent="0.2">
      <c r="A2760" s="19">
        <v>2800</v>
      </c>
      <c r="B2760" s="17">
        <v>15</v>
      </c>
      <c r="C2760" s="16">
        <v>9</v>
      </c>
      <c r="D2760" s="16">
        <v>2000</v>
      </c>
      <c r="E2760" s="25">
        <v>36784</v>
      </c>
      <c r="F2760" s="24" t="s">
        <v>2746</v>
      </c>
      <c r="G2760" s="23">
        <v>22615451.928612549</v>
      </c>
      <c r="H2760" s="23">
        <v>6691679.0038284399</v>
      </c>
      <c r="I2760" s="23">
        <v>9350714.7932527345</v>
      </c>
      <c r="J2760" s="23">
        <f t="shared" si="43"/>
        <v>-13264737.135359814</v>
      </c>
    </row>
    <row r="2761" spans="1:10" x14ac:dyDescent="0.2">
      <c r="A2761" s="19">
        <v>2801</v>
      </c>
      <c r="B2761" s="17">
        <v>13</v>
      </c>
      <c r="C2761" s="16">
        <v>8</v>
      </c>
      <c r="D2761" s="16">
        <v>1999</v>
      </c>
      <c r="E2761" s="25">
        <v>36385</v>
      </c>
      <c r="F2761" s="24" t="s">
        <v>2747</v>
      </c>
      <c r="G2761" s="23">
        <v>23508701.376421306</v>
      </c>
      <c r="H2761" s="23">
        <v>6196181.0753141837</v>
      </c>
      <c r="I2761" s="23">
        <v>8559097.953117894</v>
      </c>
      <c r="J2761" s="23">
        <f t="shared" si="43"/>
        <v>-14949603.423303412</v>
      </c>
    </row>
    <row r="2762" spans="1:10" x14ac:dyDescent="0.2">
      <c r="A2762" s="19">
        <v>2802</v>
      </c>
      <c r="B2762" s="17">
        <v>19</v>
      </c>
      <c r="C2762" s="16">
        <v>10</v>
      </c>
      <c r="D2762" s="16">
        <v>2007</v>
      </c>
      <c r="E2762" s="25">
        <v>39374</v>
      </c>
      <c r="F2762" s="24" t="s">
        <v>2748</v>
      </c>
      <c r="G2762" s="23">
        <v>18801470.306696787</v>
      </c>
      <c r="H2762" s="23">
        <v>3862897.2100786846</v>
      </c>
      <c r="I2762" s="23">
        <v>9541920.0942489579</v>
      </c>
      <c r="J2762" s="23">
        <f t="shared" si="43"/>
        <v>-9259550.2124478295</v>
      </c>
    </row>
    <row r="2763" spans="1:10" x14ac:dyDescent="0.2">
      <c r="A2763" s="19">
        <v>2803</v>
      </c>
      <c r="B2763" s="17">
        <v>14</v>
      </c>
      <c r="C2763" s="16">
        <v>11</v>
      </c>
      <c r="D2763" s="16">
        <v>2014</v>
      </c>
      <c r="E2763" s="25">
        <v>41957</v>
      </c>
      <c r="F2763" s="24" t="s">
        <v>2749</v>
      </c>
      <c r="G2763" s="23">
        <v>16634712.535623394</v>
      </c>
      <c r="H2763" s="23">
        <v>2526385.5299829347</v>
      </c>
      <c r="I2763" s="23">
        <v>3579429.3723380379</v>
      </c>
      <c r="J2763" s="23">
        <f t="shared" si="43"/>
        <v>-13055283.163285356</v>
      </c>
    </row>
    <row r="2764" spans="1:10" x14ac:dyDescent="0.2">
      <c r="A2764" s="19">
        <v>2804</v>
      </c>
      <c r="B2764" s="17">
        <v>5</v>
      </c>
      <c r="C2764" s="16">
        <v>4</v>
      </c>
      <c r="D2764" s="16">
        <v>2013</v>
      </c>
      <c r="E2764" s="25">
        <v>41369</v>
      </c>
      <c r="F2764" s="24" t="s">
        <v>5464</v>
      </c>
      <c r="G2764" s="23">
        <v>16893678.692303393</v>
      </c>
      <c r="H2764" s="23">
        <v>2452321.2421870632</v>
      </c>
      <c r="I2764" s="23">
        <v>23856040.92782468</v>
      </c>
      <c r="J2764" s="23">
        <f t="shared" si="43"/>
        <v>6962362.2355212867</v>
      </c>
    </row>
    <row r="2765" spans="1:10" x14ac:dyDescent="0.2">
      <c r="A2765" s="19">
        <v>2805</v>
      </c>
      <c r="B2765" s="17">
        <v>16</v>
      </c>
      <c r="C2765" s="16">
        <v>5</v>
      </c>
      <c r="D2765" s="16">
        <v>2014</v>
      </c>
      <c r="E2765" s="25">
        <v>41775</v>
      </c>
      <c r="F2765" s="24" t="s">
        <v>2751</v>
      </c>
      <c r="G2765" s="23">
        <v>16512416.981925178</v>
      </c>
      <c r="H2765" s="23">
        <v>2077939.0654224462</v>
      </c>
      <c r="I2765" s="23">
        <v>7827929.0277805794</v>
      </c>
      <c r="J2765" s="23">
        <f t="shared" si="43"/>
        <v>-8684487.9541445989</v>
      </c>
    </row>
    <row r="2766" spans="1:10" x14ac:dyDescent="0.2">
      <c r="A2766" s="19">
        <v>2806</v>
      </c>
      <c r="B2766" s="17">
        <v>15</v>
      </c>
      <c r="C2766" s="16">
        <v>8</v>
      </c>
      <c r="D2766" s="16">
        <v>1997</v>
      </c>
      <c r="E2766" s="25">
        <v>35657</v>
      </c>
      <c r="F2766" s="24" t="s">
        <v>2752</v>
      </c>
      <c r="G2766" s="23">
        <v>24429751.243781094</v>
      </c>
      <c r="H2766" s="23">
        <v>2574940.0600186568</v>
      </c>
      <c r="I2766" s="23">
        <v>2574940.0600186568</v>
      </c>
      <c r="J2766" s="23">
        <f t="shared" si="43"/>
        <v>-21854811.183762439</v>
      </c>
    </row>
    <row r="2767" spans="1:10" x14ac:dyDescent="0.2">
      <c r="A2767" s="19">
        <v>2807</v>
      </c>
      <c r="B2767" s="17">
        <v>21</v>
      </c>
      <c r="C2767" s="16">
        <v>12</v>
      </c>
      <c r="D2767" s="16">
        <v>2005</v>
      </c>
      <c r="E2767" s="25">
        <v>38707</v>
      </c>
      <c r="F2767" s="24" t="s">
        <v>2753</v>
      </c>
      <c r="G2767" s="23">
        <v>19960894.308943089</v>
      </c>
      <c r="H2767" s="23">
        <v>2083382.1643749999</v>
      </c>
      <c r="I2767" s="23">
        <v>3511328.4032215448</v>
      </c>
      <c r="J2767" s="23">
        <f t="shared" si="43"/>
        <v>-16449565.905721545</v>
      </c>
    </row>
    <row r="2768" spans="1:10" x14ac:dyDescent="0.2">
      <c r="A2768" s="19">
        <v>2808</v>
      </c>
      <c r="B2768" s="17">
        <v>25</v>
      </c>
      <c r="C2768" s="16">
        <v>7</v>
      </c>
      <c r="D2768" s="16">
        <v>2008</v>
      </c>
      <c r="E2768" s="25">
        <v>39654</v>
      </c>
      <c r="F2768" s="24" t="s">
        <v>2754</v>
      </c>
      <c r="G2768" s="23">
        <v>17858849.629939444</v>
      </c>
      <c r="H2768" s="23">
        <v>1649320.5722300014</v>
      </c>
      <c r="I2768" s="23">
        <v>276225614.32299376</v>
      </c>
      <c r="J2768" s="23">
        <f t="shared" si="43"/>
        <v>258366764.69305432</v>
      </c>
    </row>
    <row r="2769" spans="1:10" x14ac:dyDescent="0.2">
      <c r="A2769" s="19">
        <v>2809</v>
      </c>
      <c r="B2769" s="17">
        <v>1</v>
      </c>
      <c r="C2769" s="16">
        <v>10</v>
      </c>
      <c r="D2769" s="16">
        <v>2014</v>
      </c>
      <c r="E2769" s="25">
        <v>41913</v>
      </c>
      <c r="F2769" s="24" t="s">
        <v>2755</v>
      </c>
      <c r="G2769" s="23">
        <v>16544894.770314151</v>
      </c>
      <c r="H2769" s="23">
        <v>729948.34859518264</v>
      </c>
      <c r="I2769" s="23">
        <v>1764004.271739817</v>
      </c>
      <c r="J2769" s="23">
        <f t="shared" si="43"/>
        <v>-14780890.498574335</v>
      </c>
    </row>
    <row r="2770" spans="1:10" x14ac:dyDescent="0.2">
      <c r="A2770" s="19">
        <v>2810</v>
      </c>
      <c r="B2770" s="17">
        <v>24</v>
      </c>
      <c r="C2770" s="16">
        <v>9</v>
      </c>
      <c r="D2770" s="16">
        <v>2010</v>
      </c>
      <c r="E2770" s="25">
        <v>40445</v>
      </c>
      <c r="F2770" s="24" t="s">
        <v>2756</v>
      </c>
      <c r="G2770" s="23">
        <v>17983528.582350221</v>
      </c>
      <c r="H2770" s="23">
        <v>379898.66939053923</v>
      </c>
      <c r="I2770" s="23">
        <v>1649177.2407033541</v>
      </c>
      <c r="J2770" s="23">
        <f t="shared" si="43"/>
        <v>-16334351.341646867</v>
      </c>
    </row>
    <row r="2771" spans="1:10" x14ac:dyDescent="0.2">
      <c r="A2771" s="19">
        <v>2811</v>
      </c>
      <c r="B2771" s="17">
        <v>31</v>
      </c>
      <c r="C2771" s="16">
        <v>12</v>
      </c>
      <c r="D2771" s="16">
        <v>2008</v>
      </c>
      <c r="E2771" s="25">
        <v>39813</v>
      </c>
      <c r="F2771" s="24" t="s">
        <v>2757</v>
      </c>
      <c r="G2771" s="23">
        <v>18685921.951405142</v>
      </c>
      <c r="H2771" s="23">
        <v>36940.899827806003</v>
      </c>
      <c r="I2771" s="23">
        <v>36940.899827806003</v>
      </c>
      <c r="J2771" s="23">
        <f t="shared" si="43"/>
        <v>-18648981.051577337</v>
      </c>
    </row>
    <row r="2772" spans="1:10" x14ac:dyDescent="0.2">
      <c r="A2772" s="19">
        <v>2812</v>
      </c>
      <c r="B2772" s="17">
        <v>2</v>
      </c>
      <c r="C2772" s="16">
        <v>11</v>
      </c>
      <c r="D2772" s="16">
        <v>2012</v>
      </c>
      <c r="E2772" s="25">
        <v>41215</v>
      </c>
      <c r="F2772" s="24" t="s">
        <v>2758</v>
      </c>
      <c r="G2772" s="23">
        <v>17063187.111514587</v>
      </c>
      <c r="H2772" s="23">
        <v>3584.3357426125331</v>
      </c>
      <c r="I2772" s="23">
        <v>101112.18102605756</v>
      </c>
      <c r="J2772" s="23">
        <f t="shared" si="43"/>
        <v>-16962074.930488531</v>
      </c>
    </row>
    <row r="2773" spans="1:10" x14ac:dyDescent="0.2">
      <c r="A2773" s="19">
        <v>2813</v>
      </c>
      <c r="B2773" s="17">
        <v>11</v>
      </c>
      <c r="C2773" s="16">
        <v>5</v>
      </c>
      <c r="D2773" s="16">
        <v>2010</v>
      </c>
      <c r="E2773" s="25">
        <v>40309</v>
      </c>
      <c r="F2773" s="24" t="s">
        <v>2759</v>
      </c>
      <c r="G2773" s="23">
        <v>18005041.754897378</v>
      </c>
      <c r="H2773" s="23">
        <v>0</v>
      </c>
      <c r="I2773" s="23">
        <v>72845462.993193626</v>
      </c>
      <c r="J2773" s="23">
        <f t="shared" si="43"/>
        <v>54840421.238296248</v>
      </c>
    </row>
    <row r="2774" spans="1:10" x14ac:dyDescent="0.2">
      <c r="A2774" s="19">
        <v>2814</v>
      </c>
      <c r="B2774" s="17">
        <v>9</v>
      </c>
      <c r="C2774" s="16">
        <v>3</v>
      </c>
      <c r="D2774" s="16">
        <v>2010</v>
      </c>
      <c r="E2774" s="25">
        <v>40246</v>
      </c>
      <c r="F2774" s="24" t="s">
        <v>2760</v>
      </c>
      <c r="G2774" s="23">
        <v>18050296.14347221</v>
      </c>
      <c r="H2774" s="23">
        <v>0</v>
      </c>
      <c r="I2774" s="23">
        <v>53820812.818132535</v>
      </c>
      <c r="J2774" s="23">
        <f t="shared" si="43"/>
        <v>35770516.674660325</v>
      </c>
    </row>
    <row r="2775" spans="1:10" x14ac:dyDescent="0.2">
      <c r="A2775" s="19">
        <v>2815</v>
      </c>
      <c r="B2775" s="17">
        <v>31</v>
      </c>
      <c r="C2775" s="16">
        <v>12</v>
      </c>
      <c r="D2775" s="16">
        <v>2013</v>
      </c>
      <c r="E2775" s="25">
        <v>41639</v>
      </c>
      <c r="F2775" s="24" t="s">
        <v>2761</v>
      </c>
      <c r="G2775" s="23">
        <v>16856128.968586005</v>
      </c>
      <c r="H2775" s="23">
        <v>0</v>
      </c>
      <c r="I2775" s="23">
        <v>1942909.0634673396</v>
      </c>
      <c r="J2775" s="23">
        <f t="shared" si="43"/>
        <v>-14913219.905118667</v>
      </c>
    </row>
    <row r="2776" spans="1:10" x14ac:dyDescent="0.2">
      <c r="A2776" s="19">
        <v>2816</v>
      </c>
      <c r="B2776" s="17">
        <v>21</v>
      </c>
      <c r="C2776" s="16">
        <v>6</v>
      </c>
      <c r="D2776" s="16">
        <v>2002</v>
      </c>
      <c r="E2776" s="25">
        <v>37428</v>
      </c>
      <c r="F2776" s="24" t="s">
        <v>2762</v>
      </c>
      <c r="G2776" s="23">
        <v>21290141.189549752</v>
      </c>
      <c r="H2776" s="23">
        <v>18522173.085175097</v>
      </c>
      <c r="I2776" s="23">
        <v>18795123.613246247</v>
      </c>
      <c r="J2776" s="23">
        <f t="shared" si="43"/>
        <v>-2495017.5763035044</v>
      </c>
    </row>
    <row r="2777" spans="1:10" x14ac:dyDescent="0.2">
      <c r="A2777" s="19">
        <v>2817</v>
      </c>
      <c r="B2777" s="17">
        <v>8</v>
      </c>
      <c r="C2777" s="16">
        <v>6</v>
      </c>
      <c r="D2777" s="16">
        <v>2007</v>
      </c>
      <c r="E2777" s="25">
        <v>39241</v>
      </c>
      <c r="F2777" s="24" t="s">
        <v>2763</v>
      </c>
      <c r="G2777" s="23">
        <v>18264977.058055598</v>
      </c>
      <c r="H2777" s="23">
        <v>12137114.963417677</v>
      </c>
      <c r="I2777" s="23">
        <v>104418914.18562338</v>
      </c>
      <c r="J2777" s="23">
        <f t="shared" si="43"/>
        <v>86153937.127567783</v>
      </c>
    </row>
    <row r="2778" spans="1:10" x14ac:dyDescent="0.2">
      <c r="A2778" s="19">
        <v>2818</v>
      </c>
      <c r="B2778" s="17">
        <v>15</v>
      </c>
      <c r="C2778" s="16">
        <v>11</v>
      </c>
      <c r="D2778" s="16">
        <v>2002</v>
      </c>
      <c r="E2778" s="25">
        <v>37575</v>
      </c>
      <c r="F2778" s="24" t="s">
        <v>2764</v>
      </c>
      <c r="G2778" s="23">
        <v>20990317.153888579</v>
      </c>
      <c r="H2778" s="23">
        <v>2292684.3188086045</v>
      </c>
      <c r="I2778" s="23">
        <v>2292684.3188086045</v>
      </c>
      <c r="J2778" s="23">
        <f t="shared" si="43"/>
        <v>-18697632.835079975</v>
      </c>
    </row>
    <row r="2779" spans="1:10" x14ac:dyDescent="0.2">
      <c r="A2779" s="19">
        <v>2819</v>
      </c>
      <c r="B2779" s="17">
        <v>13</v>
      </c>
      <c r="C2779" s="16">
        <v>4</v>
      </c>
      <c r="D2779" s="16">
        <v>2007</v>
      </c>
      <c r="E2779" s="25">
        <v>39185</v>
      </c>
      <c r="F2779" s="24" t="s">
        <v>2765</v>
      </c>
      <c r="G2779" s="23">
        <v>18412202.568146851</v>
      </c>
      <c r="H2779" s="23">
        <v>1470143.1020243268</v>
      </c>
      <c r="I2779" s="23">
        <v>1470143.1020243268</v>
      </c>
      <c r="J2779" s="23">
        <f t="shared" si="43"/>
        <v>-16942059.466122523</v>
      </c>
    </row>
    <row r="2780" spans="1:10" x14ac:dyDescent="0.2">
      <c r="A2780" s="19">
        <v>2820</v>
      </c>
      <c r="B2780" s="17">
        <v>22</v>
      </c>
      <c r="C2780" s="16">
        <v>4</v>
      </c>
      <c r="D2780" s="16">
        <v>2005</v>
      </c>
      <c r="E2780" s="25">
        <v>38464</v>
      </c>
      <c r="F2780" s="24" t="s">
        <v>2766</v>
      </c>
      <c r="G2780" s="23">
        <v>19555727.132579651</v>
      </c>
      <c r="H2780" s="23">
        <v>652608.67922918813</v>
      </c>
      <c r="I2780" s="23">
        <v>652608.67922918813</v>
      </c>
      <c r="J2780" s="23">
        <f t="shared" si="43"/>
        <v>-18903118.453350462</v>
      </c>
    </row>
    <row r="2781" spans="1:10" x14ac:dyDescent="0.2">
      <c r="A2781" s="19">
        <v>2821</v>
      </c>
      <c r="B2781" s="17">
        <v>26</v>
      </c>
      <c r="C2781" s="16">
        <v>2</v>
      </c>
      <c r="D2781" s="16">
        <v>2010</v>
      </c>
      <c r="E2781" s="25">
        <v>40235</v>
      </c>
      <c r="F2781" s="24" t="s">
        <v>2767</v>
      </c>
      <c r="G2781" s="23">
        <v>17558027.784313995</v>
      </c>
      <c r="H2781" s="23">
        <v>360928.48301428894</v>
      </c>
      <c r="I2781" s="23">
        <v>360928.48301428894</v>
      </c>
      <c r="J2781" s="23">
        <f t="shared" si="43"/>
        <v>-17197099.301299706</v>
      </c>
    </row>
    <row r="2782" spans="1:10" x14ac:dyDescent="0.2">
      <c r="A2782" s="19">
        <v>2822</v>
      </c>
      <c r="B2782" s="17">
        <v>27</v>
      </c>
      <c r="C2782" s="16">
        <v>9</v>
      </c>
      <c r="D2782" s="16">
        <v>2002</v>
      </c>
      <c r="E2782" s="25">
        <v>37526</v>
      </c>
      <c r="F2782" s="24" t="s">
        <v>2768</v>
      </c>
      <c r="G2782" s="23">
        <v>20753816.022099447</v>
      </c>
      <c r="H2782" s="23">
        <v>110585.2843922652</v>
      </c>
      <c r="I2782" s="23">
        <v>9495209.9447513819</v>
      </c>
      <c r="J2782" s="23">
        <f t="shared" si="43"/>
        <v>-11258606.077348065</v>
      </c>
    </row>
    <row r="2783" spans="1:10" x14ac:dyDescent="0.2">
      <c r="A2783" s="19">
        <v>2823</v>
      </c>
      <c r="B2783" s="17">
        <v>31</v>
      </c>
      <c r="C2783" s="16">
        <v>3</v>
      </c>
      <c r="D2783" s="16">
        <v>2006</v>
      </c>
      <c r="E2783" s="25">
        <v>38807</v>
      </c>
      <c r="F2783" s="24" t="s">
        <v>2769</v>
      </c>
      <c r="G2783" s="23">
        <v>18739563.313313313</v>
      </c>
      <c r="H2783" s="23">
        <v>9587836.4441941939</v>
      </c>
      <c r="I2783" s="23">
        <v>15889113.528613614</v>
      </c>
      <c r="J2783" s="23">
        <f t="shared" si="43"/>
        <v>-2850449.7846996989</v>
      </c>
    </row>
    <row r="2784" spans="1:10" x14ac:dyDescent="0.2">
      <c r="A2784" s="19">
        <v>2824</v>
      </c>
      <c r="B2784" s="17">
        <v>16</v>
      </c>
      <c r="C2784" s="16">
        <v>11</v>
      </c>
      <c r="D2784" s="16">
        <v>1990</v>
      </c>
      <c r="E2784" s="25">
        <v>33193</v>
      </c>
      <c r="F2784" s="24" t="s">
        <v>2770</v>
      </c>
      <c r="G2784" s="23">
        <v>27524551.569506723</v>
      </c>
      <c r="H2784" s="23">
        <v>524363337.9679895</v>
      </c>
      <c r="I2784" s="23">
        <v>874702127.96207023</v>
      </c>
      <c r="J2784" s="23">
        <f t="shared" si="43"/>
        <v>847177576.39256346</v>
      </c>
    </row>
    <row r="2785" spans="1:10" x14ac:dyDescent="0.2">
      <c r="A2785" s="19">
        <v>2825</v>
      </c>
      <c r="B2785" s="17">
        <v>5</v>
      </c>
      <c r="C2785" s="16">
        <v>12</v>
      </c>
      <c r="D2785" s="16">
        <v>1984</v>
      </c>
      <c r="E2785" s="25">
        <v>31021</v>
      </c>
      <c r="F2785" s="24" t="s">
        <v>2771</v>
      </c>
      <c r="G2785" s="23">
        <v>34974216.524216525</v>
      </c>
      <c r="H2785" s="23">
        <v>547370919.26003802</v>
      </c>
      <c r="I2785" s="23">
        <v>737489645.77397919</v>
      </c>
      <c r="J2785" s="23">
        <f t="shared" si="43"/>
        <v>702515429.24976265</v>
      </c>
    </row>
    <row r="2786" spans="1:10" x14ac:dyDescent="0.2">
      <c r="A2786" s="19">
        <v>2826</v>
      </c>
      <c r="B2786" s="17">
        <v>16</v>
      </c>
      <c r="C2786" s="16">
        <v>5</v>
      </c>
      <c r="D2786" s="16">
        <v>1986</v>
      </c>
      <c r="E2786" s="25">
        <v>31548</v>
      </c>
      <c r="F2786" s="24" t="s">
        <v>2772</v>
      </c>
      <c r="G2786" s="23">
        <v>33818044.077134989</v>
      </c>
      <c r="H2786" s="23">
        <v>405366976.64755744</v>
      </c>
      <c r="I2786" s="23">
        <v>804419896.75775027</v>
      </c>
      <c r="J2786" s="23">
        <f t="shared" si="43"/>
        <v>770601852.68061531</v>
      </c>
    </row>
    <row r="2787" spans="1:10" x14ac:dyDescent="0.2">
      <c r="A2787" s="19">
        <v>2827</v>
      </c>
      <c r="B2787" s="17">
        <v>17</v>
      </c>
      <c r="C2787" s="16">
        <v>12</v>
      </c>
      <c r="D2787" s="16">
        <v>1982</v>
      </c>
      <c r="E2787" s="25">
        <v>30302</v>
      </c>
      <c r="F2787" s="24" t="s">
        <v>2773</v>
      </c>
      <c r="G2787" s="23">
        <v>37733452.868852459</v>
      </c>
      <c r="H2787" s="23">
        <v>445757856.55737704</v>
      </c>
      <c r="I2787" s="23">
        <v>445757856.55737704</v>
      </c>
      <c r="J2787" s="23">
        <f t="shared" si="43"/>
        <v>408024403.6885246</v>
      </c>
    </row>
    <row r="2788" spans="1:10" x14ac:dyDescent="0.2">
      <c r="A2788" s="19">
        <v>2829</v>
      </c>
      <c r="B2788" s="17">
        <v>25</v>
      </c>
      <c r="C2788" s="16">
        <v>11</v>
      </c>
      <c r="D2788" s="16">
        <v>1987</v>
      </c>
      <c r="E2788" s="25">
        <v>32106</v>
      </c>
      <c r="F2788" s="24" t="s">
        <v>2774</v>
      </c>
      <c r="G2788" s="23">
        <v>31913214.904679373</v>
      </c>
      <c r="H2788" s="23">
        <v>356961988.89289427</v>
      </c>
      <c r="I2788" s="23">
        <v>356961988.89289427</v>
      </c>
      <c r="J2788" s="23">
        <f t="shared" si="43"/>
        <v>325048773.98821491</v>
      </c>
    </row>
    <row r="2789" spans="1:10" x14ac:dyDescent="0.2">
      <c r="A2789" s="19">
        <v>2830</v>
      </c>
      <c r="B2789" s="17">
        <v>26</v>
      </c>
      <c r="C2789" s="16">
        <v>11</v>
      </c>
      <c r="D2789" s="16">
        <v>2010</v>
      </c>
      <c r="E2789" s="25">
        <v>40508</v>
      </c>
      <c r="F2789" s="24" t="s">
        <v>5379</v>
      </c>
      <c r="G2789" s="23">
        <v>16831510.536875635</v>
      </c>
      <c r="H2789" s="23">
        <v>155744715.02233058</v>
      </c>
      <c r="I2789" s="23">
        <v>483424735.24673796</v>
      </c>
      <c r="J2789" s="23">
        <f t="shared" si="43"/>
        <v>466593224.70986235</v>
      </c>
    </row>
    <row r="2790" spans="1:10" x14ac:dyDescent="0.2">
      <c r="A2790" s="19">
        <v>2831</v>
      </c>
      <c r="B2790" s="17">
        <v>15</v>
      </c>
      <c r="C2790" s="16">
        <v>9</v>
      </c>
      <c r="D2790" s="16">
        <v>1999</v>
      </c>
      <c r="E2790" s="25">
        <v>36418</v>
      </c>
      <c r="F2790" s="24" t="s">
        <v>2776</v>
      </c>
      <c r="G2790" s="23">
        <v>21934395.473496132</v>
      </c>
      <c r="H2790" s="23">
        <v>190182975.82723647</v>
      </c>
      <c r="I2790" s="23">
        <v>520953659.56755811</v>
      </c>
      <c r="J2790" s="23">
        <f t="shared" si="43"/>
        <v>499019264.09406197</v>
      </c>
    </row>
    <row r="2791" spans="1:10" x14ac:dyDescent="0.2">
      <c r="A2791" s="19">
        <v>2832</v>
      </c>
      <c r="B2791" s="17">
        <v>8</v>
      </c>
      <c r="C2791" s="16">
        <v>12</v>
      </c>
      <c r="D2791" s="16">
        <v>2000</v>
      </c>
      <c r="E2791" s="25">
        <v>36868</v>
      </c>
      <c r="F2791" s="24" t="s">
        <v>2777</v>
      </c>
      <c r="G2791" s="23">
        <v>21165431.034482758</v>
      </c>
      <c r="H2791" s="23">
        <v>180707357.19742531</v>
      </c>
      <c r="I2791" s="23">
        <v>301275337.67108047</v>
      </c>
      <c r="J2791" s="23">
        <f t="shared" si="43"/>
        <v>280109906.63659769</v>
      </c>
    </row>
    <row r="2792" spans="1:10" x14ac:dyDescent="0.2">
      <c r="A2792" s="19">
        <v>2833</v>
      </c>
      <c r="B2792" s="17">
        <v>9</v>
      </c>
      <c r="C2792" s="16">
        <v>12</v>
      </c>
      <c r="D2792" s="16">
        <v>1988</v>
      </c>
      <c r="E2792" s="25">
        <v>32486</v>
      </c>
      <c r="F2792" s="24" t="s">
        <v>2778</v>
      </c>
      <c r="G2792" s="23">
        <v>30562531.120331954</v>
      </c>
      <c r="H2792" s="23">
        <v>228070622.78317013</v>
      </c>
      <c r="I2792" s="23">
        <v>441322949.3775934</v>
      </c>
      <c r="J2792" s="23">
        <f t="shared" si="43"/>
        <v>410760418.25726146</v>
      </c>
    </row>
    <row r="2793" spans="1:10" x14ac:dyDescent="0.2">
      <c r="A2793" s="19">
        <v>2834</v>
      </c>
      <c r="B2793" s="17">
        <v>20</v>
      </c>
      <c r="C2793" s="16">
        <v>12</v>
      </c>
      <c r="D2793" s="16">
        <v>1996</v>
      </c>
      <c r="E2793" s="25">
        <v>35419</v>
      </c>
      <c r="F2793" s="24" t="s">
        <v>2779</v>
      </c>
      <c r="G2793" s="23">
        <v>23220586.380832285</v>
      </c>
      <c r="H2793" s="23">
        <v>159520262.62986761</v>
      </c>
      <c r="I2793" s="23">
        <v>267882999.0737516</v>
      </c>
      <c r="J2793" s="23">
        <f t="shared" si="43"/>
        <v>244662412.69291931</v>
      </c>
    </row>
    <row r="2794" spans="1:10" x14ac:dyDescent="0.2">
      <c r="A2794" s="19">
        <v>2835</v>
      </c>
      <c r="B2794" s="17">
        <v>25</v>
      </c>
      <c r="C2794" s="16">
        <v>10</v>
      </c>
      <c r="D2794" s="16">
        <v>2013</v>
      </c>
      <c r="E2794" s="25">
        <v>41572</v>
      </c>
      <c r="F2794" s="24" t="s">
        <v>2780</v>
      </c>
      <c r="G2794" s="23">
        <v>15768991.975884836</v>
      </c>
      <c r="H2794" s="23">
        <v>107232319.20846857</v>
      </c>
      <c r="I2794" s="23">
        <v>169151894.36710969</v>
      </c>
      <c r="J2794" s="23">
        <f t="shared" si="43"/>
        <v>153382902.39122486</v>
      </c>
    </row>
    <row r="2795" spans="1:10" x14ac:dyDescent="0.2">
      <c r="A2795" s="19">
        <v>2836</v>
      </c>
      <c r="B2795" s="17">
        <v>11</v>
      </c>
      <c r="C2795" s="16">
        <v>8</v>
      </c>
      <c r="D2795" s="16">
        <v>2017</v>
      </c>
      <c r="E2795" s="25">
        <v>42958</v>
      </c>
      <c r="F2795" s="24" t="s">
        <v>2781</v>
      </c>
      <c r="G2795" s="23">
        <v>15000000</v>
      </c>
      <c r="H2795" s="23">
        <v>101788793</v>
      </c>
      <c r="I2795" s="23">
        <v>292821604</v>
      </c>
      <c r="J2795" s="23">
        <f t="shared" si="43"/>
        <v>277821604</v>
      </c>
    </row>
    <row r="2796" spans="1:10" x14ac:dyDescent="0.2">
      <c r="A2796" s="19">
        <v>2837</v>
      </c>
      <c r="B2796" s="17">
        <v>28</v>
      </c>
      <c r="C2796" s="16">
        <v>6</v>
      </c>
      <c r="D2796" s="16">
        <v>1978</v>
      </c>
      <c r="E2796" s="25">
        <v>28669</v>
      </c>
      <c r="F2796" s="24" t="s">
        <v>2782</v>
      </c>
      <c r="G2796" s="23">
        <v>56484432.515337422</v>
      </c>
      <c r="H2796" s="23">
        <v>372044128.83435583</v>
      </c>
      <c r="I2796" s="23">
        <v>372044128.83435583</v>
      </c>
      <c r="J2796" s="23">
        <f t="shared" si="43"/>
        <v>315559696.31901842</v>
      </c>
    </row>
    <row r="2797" spans="1:10" x14ac:dyDescent="0.2">
      <c r="A2797" s="19">
        <v>2838</v>
      </c>
      <c r="B2797" s="17">
        <v>18</v>
      </c>
      <c r="C2797" s="16">
        <v>12</v>
      </c>
      <c r="D2797" s="16">
        <v>1985</v>
      </c>
      <c r="E2797" s="25">
        <v>31399</v>
      </c>
      <c r="F2797" s="24" t="s">
        <v>2783</v>
      </c>
      <c r="G2797" s="23">
        <v>33694281.793229647</v>
      </c>
      <c r="H2797" s="23">
        <v>210229183.89587376</v>
      </c>
      <c r="I2797" s="23">
        <v>210229183.89587376</v>
      </c>
      <c r="J2797" s="23">
        <f t="shared" si="43"/>
        <v>176534902.10264412</v>
      </c>
    </row>
    <row r="2798" spans="1:10" x14ac:dyDescent="0.2">
      <c r="A2798" s="19">
        <v>2839</v>
      </c>
      <c r="B2798" s="17">
        <v>28</v>
      </c>
      <c r="C2798" s="16">
        <v>11</v>
      </c>
      <c r="D2798" s="16">
        <v>2014</v>
      </c>
      <c r="E2798" s="25">
        <v>41971</v>
      </c>
      <c r="F2798" s="24" t="s">
        <v>2784</v>
      </c>
      <c r="G2798" s="23">
        <v>15595043.002146931</v>
      </c>
      <c r="H2798" s="23">
        <v>94740034.910785899</v>
      </c>
      <c r="I2798" s="23">
        <v>236809361.86183417</v>
      </c>
      <c r="J2798" s="23">
        <f t="shared" si="43"/>
        <v>221214318.85968724</v>
      </c>
    </row>
    <row r="2799" spans="1:10" x14ac:dyDescent="0.2">
      <c r="A2799" s="19">
        <v>2840</v>
      </c>
      <c r="B2799" s="17">
        <v>30</v>
      </c>
      <c r="C2799" s="16">
        <v>3</v>
      </c>
      <c r="D2799" s="16">
        <v>1988</v>
      </c>
      <c r="E2799" s="25">
        <v>32232</v>
      </c>
      <c r="F2799" s="24" t="s">
        <v>2785</v>
      </c>
      <c r="G2799" s="23">
        <v>31611888.412017167</v>
      </c>
      <c r="H2799" s="23">
        <v>154532958.88115022</v>
      </c>
      <c r="I2799" s="23">
        <v>154532958.88115022</v>
      </c>
      <c r="J2799" s="23">
        <f t="shared" si="43"/>
        <v>122921070.46913305</v>
      </c>
    </row>
    <row r="2800" spans="1:10" x14ac:dyDescent="0.2">
      <c r="A2800" s="19">
        <v>2841</v>
      </c>
      <c r="B2800" s="17">
        <v>18</v>
      </c>
      <c r="C2800" s="16">
        <v>11</v>
      </c>
      <c r="D2800" s="16">
        <v>1959</v>
      </c>
      <c r="E2800" s="25">
        <v>21872</v>
      </c>
      <c r="F2800" s="24" t="s">
        <v>5465</v>
      </c>
      <c r="G2800" s="23">
        <v>125264795.91836736</v>
      </c>
      <c r="H2800" s="23">
        <v>609622006.80272114</v>
      </c>
      <c r="I2800" s="23">
        <v>609622006.80272114</v>
      </c>
      <c r="J2800" s="23">
        <f t="shared" si="43"/>
        <v>484357210.88435376</v>
      </c>
    </row>
    <row r="2801" spans="1:10" x14ac:dyDescent="0.2">
      <c r="A2801" s="19">
        <v>2842</v>
      </c>
      <c r="B2801" s="17">
        <v>18</v>
      </c>
      <c r="C2801" s="16">
        <v>1</v>
      </c>
      <c r="D2801" s="16">
        <v>2013</v>
      </c>
      <c r="E2801" s="25">
        <v>41292</v>
      </c>
      <c r="F2801" s="24" t="s">
        <v>2786</v>
      </c>
      <c r="G2801" s="23">
        <v>15992639.395518498</v>
      </c>
      <c r="H2801" s="23">
        <v>76368243.55315268</v>
      </c>
      <c r="I2801" s="23">
        <v>157895932.20754734</v>
      </c>
      <c r="J2801" s="23">
        <f t="shared" si="43"/>
        <v>141903292.81202883</v>
      </c>
    </row>
    <row r="2802" spans="1:10" x14ac:dyDescent="0.2">
      <c r="A2802" s="19">
        <v>2843</v>
      </c>
      <c r="B2802" s="17">
        <v>10</v>
      </c>
      <c r="C2802" s="16">
        <v>10</v>
      </c>
      <c r="D2802" s="16">
        <v>1980</v>
      </c>
      <c r="E2802" s="25">
        <v>29504</v>
      </c>
      <c r="F2802" s="24" t="s">
        <v>2787</v>
      </c>
      <c r="G2802" s="23">
        <v>43429068.396226414</v>
      </c>
      <c r="H2802" s="23">
        <v>202227016.90580189</v>
      </c>
      <c r="I2802" s="23">
        <v>202227016.90580189</v>
      </c>
      <c r="J2802" s="23">
        <f t="shared" si="43"/>
        <v>158797948.50957549</v>
      </c>
    </row>
    <row r="2803" spans="1:10" x14ac:dyDescent="0.2">
      <c r="A2803" s="19">
        <v>2844</v>
      </c>
      <c r="B2803" s="17">
        <v>7</v>
      </c>
      <c r="C2803" s="16">
        <v>3</v>
      </c>
      <c r="D2803" s="16">
        <v>1980</v>
      </c>
      <c r="E2803" s="25">
        <v>29287</v>
      </c>
      <c r="F2803" s="24" t="s">
        <v>2788</v>
      </c>
      <c r="G2803" s="23">
        <v>45977340.823970042</v>
      </c>
      <c r="H2803" s="23">
        <v>205925726.36021224</v>
      </c>
      <c r="I2803" s="23">
        <v>205925726.36021224</v>
      </c>
      <c r="J2803" s="23">
        <f t="shared" si="43"/>
        <v>159948385.53624219</v>
      </c>
    </row>
    <row r="2804" spans="1:10" x14ac:dyDescent="0.2">
      <c r="A2804" s="19">
        <v>2845</v>
      </c>
      <c r="B2804" s="17">
        <v>6</v>
      </c>
      <c r="C2804" s="16">
        <v>3</v>
      </c>
      <c r="D2804" s="16">
        <v>1987</v>
      </c>
      <c r="E2804" s="25">
        <v>31842</v>
      </c>
      <c r="F2804" s="24" t="s">
        <v>2789</v>
      </c>
      <c r="G2804" s="23">
        <v>32852676.181980379</v>
      </c>
      <c r="H2804" s="23">
        <v>142782877.60615525</v>
      </c>
      <c r="I2804" s="23">
        <v>263242690.27341664</v>
      </c>
      <c r="J2804" s="23">
        <f t="shared" si="43"/>
        <v>230390014.09143627</v>
      </c>
    </row>
    <row r="2805" spans="1:10" x14ac:dyDescent="0.2">
      <c r="A2805" s="19">
        <v>2846</v>
      </c>
      <c r="B2805" s="17">
        <v>19</v>
      </c>
      <c r="C2805" s="16">
        <v>3</v>
      </c>
      <c r="D2805" s="16">
        <v>2010</v>
      </c>
      <c r="E2805" s="25">
        <v>40256</v>
      </c>
      <c r="F2805" s="24" t="s">
        <v>2790</v>
      </c>
      <c r="G2805" s="23">
        <v>16922152.634505197</v>
      </c>
      <c r="H2805" s="23">
        <v>72205274.09410885</v>
      </c>
      <c r="I2805" s="23">
        <v>86815506.441678822</v>
      </c>
      <c r="J2805" s="23">
        <f t="shared" si="43"/>
        <v>69893353.807173625</v>
      </c>
    </row>
    <row r="2806" spans="1:10" x14ac:dyDescent="0.2">
      <c r="A2806" s="19">
        <v>2847</v>
      </c>
      <c r="B2806" s="17">
        <v>29</v>
      </c>
      <c r="C2806" s="16">
        <v>7</v>
      </c>
      <c r="D2806" s="16">
        <v>1983</v>
      </c>
      <c r="E2806" s="25">
        <v>30526</v>
      </c>
      <c r="F2806" s="24" t="s">
        <v>5380</v>
      </c>
      <c r="G2806" s="23">
        <v>36864714.714714713</v>
      </c>
      <c r="H2806" s="23">
        <v>150899565.56556556</v>
      </c>
      <c r="I2806" s="23">
        <v>150899565.56556556</v>
      </c>
      <c r="J2806" s="23">
        <f t="shared" si="43"/>
        <v>114034850.85085085</v>
      </c>
    </row>
    <row r="2807" spans="1:10" x14ac:dyDescent="0.2">
      <c r="A2807" s="19">
        <v>2848</v>
      </c>
      <c r="B2807" s="17">
        <v>31</v>
      </c>
      <c r="C2807" s="16">
        <v>8</v>
      </c>
      <c r="D2807" s="16">
        <v>2007</v>
      </c>
      <c r="E2807" s="25">
        <v>39325</v>
      </c>
      <c r="F2807" s="24" t="s">
        <v>5466</v>
      </c>
      <c r="G2807" s="23">
        <v>17712765.189955607</v>
      </c>
      <c r="H2807" s="23">
        <v>68807185.965404466</v>
      </c>
      <c r="I2807" s="23">
        <v>91532958.916870669</v>
      </c>
      <c r="J2807" s="23">
        <f t="shared" si="43"/>
        <v>73820193.726915061</v>
      </c>
    </row>
    <row r="2808" spans="1:10" x14ac:dyDescent="0.2">
      <c r="A2808" s="19">
        <v>2849</v>
      </c>
      <c r="B2808" s="17">
        <v>30</v>
      </c>
      <c r="C2808" s="16">
        <v>9</v>
      </c>
      <c r="D2808" s="16">
        <v>2006</v>
      </c>
      <c r="E2808" s="25">
        <v>38990</v>
      </c>
      <c r="F2808" s="24" t="s">
        <v>2793</v>
      </c>
      <c r="G2808" s="23">
        <v>18150739.280433711</v>
      </c>
      <c r="H2808" s="23">
        <v>68297252.060172498</v>
      </c>
      <c r="I2808" s="23">
        <v>155958258.51693937</v>
      </c>
      <c r="J2808" s="23">
        <f t="shared" si="43"/>
        <v>137807519.23650566</v>
      </c>
    </row>
    <row r="2809" spans="1:10" x14ac:dyDescent="0.2">
      <c r="A2809" s="19">
        <v>2850</v>
      </c>
      <c r="B2809" s="17">
        <v>12</v>
      </c>
      <c r="C2809" s="16">
        <v>10</v>
      </c>
      <c r="D2809" s="16">
        <v>2007</v>
      </c>
      <c r="E2809" s="25">
        <v>39367</v>
      </c>
      <c r="F2809" s="24" t="s">
        <v>2794</v>
      </c>
      <c r="G2809" s="23">
        <v>17626378.412528239</v>
      </c>
      <c r="H2809" s="23">
        <v>64870389.848925032</v>
      </c>
      <c r="I2809" s="23">
        <v>65727799.174780801</v>
      </c>
      <c r="J2809" s="23">
        <f t="shared" si="43"/>
        <v>48101420.762252562</v>
      </c>
    </row>
    <row r="2810" spans="1:10" x14ac:dyDescent="0.2">
      <c r="A2810" s="19">
        <v>2851</v>
      </c>
      <c r="B2810" s="17">
        <v>3</v>
      </c>
      <c r="C2810" s="16">
        <v>2</v>
      </c>
      <c r="D2810" s="16">
        <v>2012</v>
      </c>
      <c r="E2810" s="25">
        <v>40942</v>
      </c>
      <c r="F2810" s="24" t="s">
        <v>2795</v>
      </c>
      <c r="G2810" s="23">
        <v>16176475.755832084</v>
      </c>
      <c r="H2810" s="23">
        <v>58594743.227972917</v>
      </c>
      <c r="I2810" s="23">
        <v>139070130.50457034</v>
      </c>
      <c r="J2810" s="23">
        <f t="shared" si="43"/>
        <v>122893654.74873826</v>
      </c>
    </row>
    <row r="2811" spans="1:10" x14ac:dyDescent="0.2">
      <c r="A2811" s="19">
        <v>2852</v>
      </c>
      <c r="B2811" s="17">
        <v>21</v>
      </c>
      <c r="C2811" s="16">
        <v>12</v>
      </c>
      <c r="D2811" s="16">
        <v>1994</v>
      </c>
      <c r="E2811" s="25">
        <v>34689</v>
      </c>
      <c r="F2811" s="24" t="s">
        <v>2796</v>
      </c>
      <c r="G2811" s="23">
        <v>24601102.204408821</v>
      </c>
      <c r="H2811" s="23">
        <v>82009091.177401483</v>
      </c>
      <c r="I2811" s="23">
        <v>82009091.177401483</v>
      </c>
      <c r="J2811" s="23">
        <f t="shared" si="43"/>
        <v>57407988.972992659</v>
      </c>
    </row>
    <row r="2812" spans="1:10" x14ac:dyDescent="0.2">
      <c r="A2812" s="19">
        <v>2853</v>
      </c>
      <c r="B2812" s="17">
        <v>1</v>
      </c>
      <c r="C2812" s="16">
        <v>1</v>
      </c>
      <c r="D2812" s="16">
        <v>1979</v>
      </c>
      <c r="E2812" s="25">
        <v>28856</v>
      </c>
      <c r="F2812" s="24" t="s">
        <v>2797</v>
      </c>
      <c r="G2812" s="23">
        <v>53920717.423133239</v>
      </c>
      <c r="H2812" s="23">
        <v>179735724.74377745</v>
      </c>
      <c r="I2812" s="23">
        <v>179735724.74377745</v>
      </c>
      <c r="J2812" s="23">
        <f t="shared" si="43"/>
        <v>125815007.32064421</v>
      </c>
    </row>
    <row r="2813" spans="1:10" x14ac:dyDescent="0.2">
      <c r="A2813" s="19">
        <v>2854</v>
      </c>
      <c r="B2813" s="17">
        <v>3</v>
      </c>
      <c r="C2813" s="16">
        <v>2</v>
      </c>
      <c r="D2813" s="16">
        <v>2006</v>
      </c>
      <c r="E2813" s="25">
        <v>38751</v>
      </c>
      <c r="F2813" s="24" t="s">
        <v>2798</v>
      </c>
      <c r="G2813" s="23">
        <v>18534398.590840463</v>
      </c>
      <c r="H2813" s="23">
        <v>59137352.194594868</v>
      </c>
      <c r="I2813" s="23">
        <v>83053177.58311525</v>
      </c>
      <c r="J2813" s="23">
        <f t="shared" si="43"/>
        <v>64518778.992274791</v>
      </c>
    </row>
    <row r="2814" spans="1:10" x14ac:dyDescent="0.2">
      <c r="A2814" s="19">
        <v>2855</v>
      </c>
      <c r="B2814" s="17">
        <v>8</v>
      </c>
      <c r="C2814" s="16">
        <v>2</v>
      </c>
      <c r="D2814" s="16">
        <v>2002</v>
      </c>
      <c r="E2814" s="25">
        <v>37295</v>
      </c>
      <c r="F2814" s="24" t="s">
        <v>2799</v>
      </c>
      <c r="G2814" s="23">
        <v>20713076.490438692</v>
      </c>
      <c r="H2814" s="23">
        <v>66021239.74535995</v>
      </c>
      <c r="I2814" s="23">
        <v>72441937.192480311</v>
      </c>
      <c r="J2814" s="23">
        <f t="shared" si="43"/>
        <v>51728860.702041619</v>
      </c>
    </row>
    <row r="2815" spans="1:10" x14ac:dyDescent="0.2">
      <c r="A2815" s="19">
        <v>2856</v>
      </c>
      <c r="B2815" s="17">
        <v>15</v>
      </c>
      <c r="C2815" s="16">
        <v>8</v>
      </c>
      <c r="D2815" s="16">
        <v>1997</v>
      </c>
      <c r="E2815" s="25">
        <v>35657</v>
      </c>
      <c r="F2815" s="24" t="s">
        <v>2800</v>
      </c>
      <c r="G2815" s="23">
        <v>22902891.791044775</v>
      </c>
      <c r="H2815" s="23">
        <v>68566115.559751242</v>
      </c>
      <c r="I2815" s="23">
        <v>97271073.271194026</v>
      </c>
      <c r="J2815" s="23">
        <f t="shared" si="43"/>
        <v>74368181.480149254</v>
      </c>
    </row>
    <row r="2816" spans="1:10" x14ac:dyDescent="0.2">
      <c r="A2816" s="19">
        <v>2857</v>
      </c>
      <c r="B2816" s="17">
        <v>25</v>
      </c>
      <c r="C2816" s="16">
        <v>12</v>
      </c>
      <c r="D2816" s="16">
        <v>1997</v>
      </c>
      <c r="E2816" s="25">
        <v>35789</v>
      </c>
      <c r="F2816" s="24" t="s">
        <v>2801</v>
      </c>
      <c r="G2816" s="23">
        <v>22831897.086174827</v>
      </c>
      <c r="H2816" s="23">
        <v>65538914.922070675</v>
      </c>
      <c r="I2816" s="23">
        <v>97799727.946199626</v>
      </c>
      <c r="J2816" s="23">
        <f t="shared" si="43"/>
        <v>74967830.860024795</v>
      </c>
    </row>
    <row r="2817" spans="1:10" x14ac:dyDescent="0.2">
      <c r="A2817" s="19">
        <v>2858</v>
      </c>
      <c r="B2817" s="17">
        <v>22</v>
      </c>
      <c r="C2817" s="16">
        <v>2</v>
      </c>
      <c r="D2817" s="16">
        <v>2013</v>
      </c>
      <c r="E2817" s="25">
        <v>41327</v>
      </c>
      <c r="F2817" s="24" t="s">
        <v>5467</v>
      </c>
      <c r="G2817" s="23">
        <v>15862723.223900143</v>
      </c>
      <c r="H2817" s="23">
        <v>45399602.438677505</v>
      </c>
      <c r="I2817" s="23">
        <v>61238290.464348793</v>
      </c>
      <c r="J2817" s="23">
        <f t="shared" si="43"/>
        <v>45375567.240448654</v>
      </c>
    </row>
    <row r="2818" spans="1:10" x14ac:dyDescent="0.2">
      <c r="A2818" s="19">
        <v>2859</v>
      </c>
      <c r="B2818" s="17">
        <v>2</v>
      </c>
      <c r="C2818" s="16">
        <v>5</v>
      </c>
      <c r="D2818" s="16">
        <v>2003</v>
      </c>
      <c r="E2818" s="25">
        <v>37743</v>
      </c>
      <c r="F2818" s="24" t="s">
        <v>2803</v>
      </c>
      <c r="G2818" s="23">
        <v>20069673.024523161</v>
      </c>
      <c r="H2818" s="23">
        <v>57177769.248746596</v>
      </c>
      <c r="I2818" s="23">
        <v>74303890.229673028</v>
      </c>
      <c r="J2818" s="23">
        <f t="shared" si="43"/>
        <v>54234217.205149867</v>
      </c>
    </row>
    <row r="2819" spans="1:10" x14ac:dyDescent="0.2">
      <c r="A2819" s="19">
        <v>2860</v>
      </c>
      <c r="B2819" s="17">
        <v>4</v>
      </c>
      <c r="C2819" s="16">
        <v>12</v>
      </c>
      <c r="D2819" s="16">
        <v>2015</v>
      </c>
      <c r="E2819" s="25">
        <v>42342</v>
      </c>
      <c r="F2819" s="24" t="s">
        <v>2804</v>
      </c>
      <c r="G2819" s="23">
        <v>15570383.680372054</v>
      </c>
      <c r="H2819" s="23">
        <v>44350135.911742948</v>
      </c>
      <c r="I2819" s="23">
        <v>64137932.400240988</v>
      </c>
      <c r="J2819" s="23">
        <f t="shared" ref="J2819:J2882" si="44">I2819-G2819</f>
        <v>48567548.719868936</v>
      </c>
    </row>
    <row r="2820" spans="1:10" x14ac:dyDescent="0.2">
      <c r="A2820" s="19">
        <v>2861</v>
      </c>
      <c r="B2820" s="17">
        <v>21</v>
      </c>
      <c r="C2820" s="16">
        <v>9</v>
      </c>
      <c r="D2820" s="16">
        <v>2012</v>
      </c>
      <c r="E2820" s="25">
        <v>41173</v>
      </c>
      <c r="F2820" s="24" t="s">
        <v>2805</v>
      </c>
      <c r="G2820" s="23">
        <v>15914751.930581182</v>
      </c>
      <c r="H2820" s="23">
        <v>43503898.518839099</v>
      </c>
      <c r="I2820" s="23">
        <v>61098436.600941196</v>
      </c>
      <c r="J2820" s="23">
        <f t="shared" si="44"/>
        <v>45183684.670360014</v>
      </c>
    </row>
    <row r="2821" spans="1:10" x14ac:dyDescent="0.2">
      <c r="A2821" s="19">
        <v>2862</v>
      </c>
      <c r="B2821" s="17">
        <v>25</v>
      </c>
      <c r="C2821" s="16">
        <v>12</v>
      </c>
      <c r="D2821" s="16">
        <v>1998</v>
      </c>
      <c r="E2821" s="25">
        <v>36154</v>
      </c>
      <c r="F2821" s="24" t="s">
        <v>2806</v>
      </c>
      <c r="G2821" s="23">
        <v>22469707.138499085</v>
      </c>
      <c r="H2821" s="23">
        <v>60343628.362410001</v>
      </c>
      <c r="I2821" s="23">
        <v>60343628.362410001</v>
      </c>
      <c r="J2821" s="23">
        <f t="shared" si="44"/>
        <v>37873921.223910913</v>
      </c>
    </row>
    <row r="2822" spans="1:10" x14ac:dyDescent="0.2">
      <c r="A2822" s="19">
        <v>2863</v>
      </c>
      <c r="B2822" s="17">
        <v>9</v>
      </c>
      <c r="C2822" s="16">
        <v>6</v>
      </c>
      <c r="D2822" s="16">
        <v>1993</v>
      </c>
      <c r="E2822" s="25">
        <v>34129</v>
      </c>
      <c r="F2822" s="24" t="s">
        <v>2807</v>
      </c>
      <c r="G2822" s="23">
        <v>25504051.246537395</v>
      </c>
      <c r="H2822" s="23">
        <v>66482185.707506925</v>
      </c>
      <c r="I2822" s="23">
        <v>66482185.707506925</v>
      </c>
      <c r="J2822" s="23">
        <f t="shared" si="44"/>
        <v>40978134.46096953</v>
      </c>
    </row>
    <row r="2823" spans="1:10" x14ac:dyDescent="0.2">
      <c r="A2823" s="19">
        <v>2864</v>
      </c>
      <c r="B2823" s="17">
        <v>14</v>
      </c>
      <c r="C2823" s="16">
        <v>12</v>
      </c>
      <c r="D2823" s="16">
        <v>2001</v>
      </c>
      <c r="E2823" s="25">
        <v>37239</v>
      </c>
      <c r="F2823" s="24" t="s">
        <v>2808</v>
      </c>
      <c r="G2823" s="23">
        <v>20842020.373514432</v>
      </c>
      <c r="H2823" s="23">
        <v>52636593.316179968</v>
      </c>
      <c r="I2823" s="23">
        <v>86704670.809377477</v>
      </c>
      <c r="J2823" s="23">
        <f t="shared" si="44"/>
        <v>65862650.435863048</v>
      </c>
    </row>
    <row r="2824" spans="1:10" x14ac:dyDescent="0.2">
      <c r="A2824" s="19">
        <v>2865</v>
      </c>
      <c r="B2824" s="17">
        <v>3</v>
      </c>
      <c r="C2824" s="16">
        <v>12</v>
      </c>
      <c r="D2824" s="16">
        <v>2014</v>
      </c>
      <c r="E2824" s="25">
        <v>41976</v>
      </c>
      <c r="F2824" s="24" t="s">
        <v>2809</v>
      </c>
      <c r="G2824" s="23">
        <v>15683972.710082959</v>
      </c>
      <c r="H2824" s="23">
        <v>39607631.316815153</v>
      </c>
      <c r="I2824" s="23">
        <v>54895515.752086774</v>
      </c>
      <c r="J2824" s="23">
        <f t="shared" si="44"/>
        <v>39211543.04200381</v>
      </c>
    </row>
    <row r="2825" spans="1:10" x14ac:dyDescent="0.2">
      <c r="A2825" s="19">
        <v>2866</v>
      </c>
      <c r="B2825" s="17">
        <v>16</v>
      </c>
      <c r="C2825" s="16">
        <v>12</v>
      </c>
      <c r="D2825" s="16">
        <v>1962</v>
      </c>
      <c r="E2825" s="25">
        <v>22996</v>
      </c>
      <c r="F2825" s="24" t="s">
        <v>2810</v>
      </c>
      <c r="G2825" s="23">
        <v>121144243.42105263</v>
      </c>
      <c r="H2825" s="23">
        <v>302823336.50707239</v>
      </c>
      <c r="I2825" s="23">
        <v>565302530.58601975</v>
      </c>
      <c r="J2825" s="23">
        <f t="shared" si="44"/>
        <v>444158287.16496712</v>
      </c>
    </row>
    <row r="2826" spans="1:10" x14ac:dyDescent="0.2">
      <c r="A2826" s="19">
        <v>2867</v>
      </c>
      <c r="B2826" s="17">
        <v>7</v>
      </c>
      <c r="C2826" s="16">
        <v>11</v>
      </c>
      <c r="D2826" s="16">
        <v>2014</v>
      </c>
      <c r="E2826" s="25">
        <v>41950</v>
      </c>
      <c r="F2826" s="24" t="s">
        <v>2811</v>
      </c>
      <c r="G2826" s="23">
        <v>15595043.002146931</v>
      </c>
      <c r="H2826" s="23">
        <v>37317416.867610127</v>
      </c>
      <c r="I2826" s="23">
        <v>128220044.0063688</v>
      </c>
      <c r="J2826" s="23">
        <f t="shared" si="44"/>
        <v>112625001.00422187</v>
      </c>
    </row>
    <row r="2827" spans="1:10" x14ac:dyDescent="0.2">
      <c r="A2827" s="19">
        <v>2868</v>
      </c>
      <c r="B2827" s="17">
        <v>16</v>
      </c>
      <c r="C2827" s="16">
        <v>9</v>
      </c>
      <c r="D2827" s="16">
        <v>2011</v>
      </c>
      <c r="E2827" s="25">
        <v>40802</v>
      </c>
      <c r="F2827" s="24" t="s">
        <v>2812</v>
      </c>
      <c r="G2827" s="23">
        <v>16231659.533957133</v>
      </c>
      <c r="H2827" s="23">
        <v>37939544.458263732</v>
      </c>
      <c r="I2827" s="23">
        <v>84463956.292173699</v>
      </c>
      <c r="J2827" s="23">
        <f t="shared" si="44"/>
        <v>68232296.75821656</v>
      </c>
    </row>
    <row r="2828" spans="1:10" x14ac:dyDescent="0.2">
      <c r="A2828" s="19">
        <v>2869</v>
      </c>
      <c r="B2828" s="17">
        <v>31</v>
      </c>
      <c r="C2828" s="16">
        <v>3</v>
      </c>
      <c r="D2828" s="16">
        <v>2000</v>
      </c>
      <c r="E2828" s="25">
        <v>36616</v>
      </c>
      <c r="F2828" s="24" t="s">
        <v>2813</v>
      </c>
      <c r="G2828" s="23">
        <v>21511594.626168225</v>
      </c>
      <c r="H2828" s="23">
        <v>50204017.677686922</v>
      </c>
      <c r="I2828" s="23">
        <v>50204017.677686922</v>
      </c>
      <c r="J2828" s="23">
        <f t="shared" si="44"/>
        <v>28692423.051518697</v>
      </c>
    </row>
    <row r="2829" spans="1:10" x14ac:dyDescent="0.2">
      <c r="A2829" s="19">
        <v>2870</v>
      </c>
      <c r="B2829" s="17">
        <v>10</v>
      </c>
      <c r="C2829" s="16">
        <v>10</v>
      </c>
      <c r="D2829" s="16">
        <v>1966</v>
      </c>
      <c r="E2829" s="25">
        <v>24390</v>
      </c>
      <c r="F2829" s="24" t="s">
        <v>2814</v>
      </c>
      <c r="G2829" s="23">
        <v>111938753.7993921</v>
      </c>
      <c r="H2829" s="23">
        <v>257923470.61452889</v>
      </c>
      <c r="I2829" s="23">
        <v>257923470.61452889</v>
      </c>
      <c r="J2829" s="23">
        <f t="shared" si="44"/>
        <v>145984716.81513679</v>
      </c>
    </row>
    <row r="2830" spans="1:10" x14ac:dyDescent="0.2">
      <c r="A2830" s="19">
        <v>2871</v>
      </c>
      <c r="B2830" s="17">
        <v>18</v>
      </c>
      <c r="C2830" s="16">
        <v>4</v>
      </c>
      <c r="D2830" s="16">
        <v>2003</v>
      </c>
      <c r="E2830" s="25">
        <v>37729</v>
      </c>
      <c r="F2830" s="24" t="s">
        <v>2815</v>
      </c>
      <c r="G2830" s="23">
        <v>20036915.125136018</v>
      </c>
      <c r="H2830" s="23">
        <v>45829635.82491295</v>
      </c>
      <c r="I2830" s="23">
        <v>46083841.495516866</v>
      </c>
      <c r="J2830" s="23">
        <f t="shared" si="44"/>
        <v>26046926.370380849</v>
      </c>
    </row>
    <row r="2831" spans="1:10" x14ac:dyDescent="0.2">
      <c r="A2831" s="19">
        <v>2872</v>
      </c>
      <c r="B2831" s="17">
        <v>4</v>
      </c>
      <c r="C2831" s="16">
        <v>9</v>
      </c>
      <c r="D2831" s="16">
        <v>2009</v>
      </c>
      <c r="E2831" s="25">
        <v>40060</v>
      </c>
      <c r="F2831" s="24" t="s">
        <v>2816</v>
      </c>
      <c r="G2831" s="23">
        <v>17052377.8875672</v>
      </c>
      <c r="H2831" s="23">
        <v>38496201.22173553</v>
      </c>
      <c r="I2831" s="23">
        <v>45617678.937352121</v>
      </c>
      <c r="J2831" s="23">
        <f t="shared" si="44"/>
        <v>28565301.049784921</v>
      </c>
    </row>
    <row r="2832" spans="1:10" x14ac:dyDescent="0.2">
      <c r="A2832" s="19">
        <v>2873</v>
      </c>
      <c r="B2832" s="17">
        <v>28</v>
      </c>
      <c r="C2832" s="16">
        <v>4</v>
      </c>
      <c r="D2832" s="16">
        <v>2000</v>
      </c>
      <c r="E2832" s="25">
        <v>36644</v>
      </c>
      <c r="F2832" s="24" t="s">
        <v>2817</v>
      </c>
      <c r="G2832" s="23">
        <v>21499036.777583186</v>
      </c>
      <c r="H2832" s="23">
        <v>48403180.789877407</v>
      </c>
      <c r="I2832" s="23">
        <v>58566320.11690601</v>
      </c>
      <c r="J2832" s="23">
        <f t="shared" si="44"/>
        <v>37067283.33932282</v>
      </c>
    </row>
    <row r="2833" spans="1:10" x14ac:dyDescent="0.2">
      <c r="A2833" s="19">
        <v>2874</v>
      </c>
      <c r="B2833" s="17">
        <v>28</v>
      </c>
      <c r="C2833" s="16">
        <v>8</v>
      </c>
      <c r="D2833" s="16">
        <v>2009</v>
      </c>
      <c r="E2833" s="25">
        <v>40053</v>
      </c>
      <c r="F2833" s="24" t="s">
        <v>2818</v>
      </c>
      <c r="G2833" s="23">
        <v>17063043.820714068</v>
      </c>
      <c r="H2833" s="23">
        <v>37985717.440194778</v>
      </c>
      <c r="I2833" s="23">
        <v>43809763.147372514</v>
      </c>
      <c r="J2833" s="23">
        <f t="shared" si="44"/>
        <v>26746719.326658446</v>
      </c>
    </row>
    <row r="2834" spans="1:10" x14ac:dyDescent="0.2">
      <c r="A2834" s="19">
        <v>2875</v>
      </c>
      <c r="B2834" s="17">
        <v>13</v>
      </c>
      <c r="C2834" s="16">
        <v>3</v>
      </c>
      <c r="D2834" s="16">
        <v>2009</v>
      </c>
      <c r="E2834" s="25">
        <v>39885</v>
      </c>
      <c r="F2834" s="24" t="s">
        <v>2819</v>
      </c>
      <c r="G2834" s="23">
        <v>17313724.384017602</v>
      </c>
      <c r="H2834" s="23">
        <v>37804188.231739134</v>
      </c>
      <c r="I2834" s="23">
        <v>53702836.528388552</v>
      </c>
      <c r="J2834" s="23">
        <f t="shared" si="44"/>
        <v>36389112.144370951</v>
      </c>
    </row>
    <row r="2835" spans="1:10" x14ac:dyDescent="0.2">
      <c r="A2835" s="19">
        <v>2876</v>
      </c>
      <c r="B2835" s="17">
        <v>18</v>
      </c>
      <c r="C2835" s="16">
        <v>2</v>
      </c>
      <c r="D2835" s="16">
        <v>2005</v>
      </c>
      <c r="E2835" s="25">
        <v>38401</v>
      </c>
      <c r="F2835" s="24" t="s">
        <v>2820</v>
      </c>
      <c r="G2835" s="23">
        <v>19201173.096976016</v>
      </c>
      <c r="H2835" s="23">
        <v>41790766.969749741</v>
      </c>
      <c r="I2835" s="23">
        <v>42893481.380161628</v>
      </c>
      <c r="J2835" s="23">
        <f t="shared" si="44"/>
        <v>23692308.283185612</v>
      </c>
    </row>
    <row r="2836" spans="1:10" x14ac:dyDescent="0.2">
      <c r="A2836" s="19">
        <v>2877</v>
      </c>
      <c r="B2836" s="17">
        <v>4</v>
      </c>
      <c r="C2836" s="16">
        <v>2</v>
      </c>
      <c r="D2836" s="16">
        <v>2005</v>
      </c>
      <c r="E2836" s="25">
        <v>38387</v>
      </c>
      <c r="F2836" s="24" t="s">
        <v>2821</v>
      </c>
      <c r="G2836" s="23">
        <v>19201173.096976016</v>
      </c>
      <c r="H2836" s="23">
        <v>40613034.856126174</v>
      </c>
      <c r="I2836" s="23">
        <v>60387738.032961421</v>
      </c>
      <c r="J2836" s="23">
        <f t="shared" si="44"/>
        <v>41186564.935985401</v>
      </c>
    </row>
    <row r="2837" spans="1:10" x14ac:dyDescent="0.2">
      <c r="A2837" s="19">
        <v>2878</v>
      </c>
      <c r="B2837" s="17">
        <v>25</v>
      </c>
      <c r="C2837" s="16">
        <v>9</v>
      </c>
      <c r="D2837" s="16">
        <v>1987</v>
      </c>
      <c r="E2837" s="25">
        <v>32045</v>
      </c>
      <c r="F2837" s="24" t="s">
        <v>2822</v>
      </c>
      <c r="G2837" s="23">
        <v>32024217.391304348</v>
      </c>
      <c r="H2837" s="23">
        <v>65878085.069565222</v>
      </c>
      <c r="I2837" s="23">
        <v>65878085.069565222</v>
      </c>
      <c r="J2837" s="23">
        <f t="shared" si="44"/>
        <v>33853867.678260878</v>
      </c>
    </row>
    <row r="2838" spans="1:10" x14ac:dyDescent="0.2">
      <c r="A2838" s="19">
        <v>2879</v>
      </c>
      <c r="B2838" s="17">
        <v>12</v>
      </c>
      <c r="C2838" s="16">
        <v>7</v>
      </c>
      <c r="D2838" s="16">
        <v>2002</v>
      </c>
      <c r="E2838" s="25">
        <v>37449</v>
      </c>
      <c r="F2838" s="24" t="s">
        <v>2823</v>
      </c>
      <c r="G2838" s="23">
        <v>20448556.357579123</v>
      </c>
      <c r="H2838" s="23">
        <v>41251079.952182122</v>
      </c>
      <c r="I2838" s="23">
        <v>51339034.421921156</v>
      </c>
      <c r="J2838" s="23">
        <f t="shared" si="44"/>
        <v>30890478.064342033</v>
      </c>
    </row>
    <row r="2839" spans="1:10" x14ac:dyDescent="0.2">
      <c r="A2839" s="19">
        <v>2880</v>
      </c>
      <c r="B2839" s="17">
        <v>25</v>
      </c>
      <c r="C2839" s="16">
        <v>12</v>
      </c>
      <c r="D2839" s="16">
        <v>2007</v>
      </c>
      <c r="E2839" s="25">
        <v>39441</v>
      </c>
      <c r="F2839" s="24" t="s">
        <v>2824</v>
      </c>
      <c r="G2839" s="23">
        <v>17534065.588756215</v>
      </c>
      <c r="H2839" s="23">
        <v>35332479.42607934</v>
      </c>
      <c r="I2839" s="23">
        <v>35373566.417504616</v>
      </c>
      <c r="J2839" s="23">
        <f t="shared" si="44"/>
        <v>17839500.828748401</v>
      </c>
    </row>
    <row r="2840" spans="1:10" x14ac:dyDescent="0.2">
      <c r="A2840" s="19">
        <v>2881</v>
      </c>
      <c r="B2840" s="17">
        <v>22</v>
      </c>
      <c r="C2840" s="16">
        <v>8</v>
      </c>
      <c r="D2840" s="16">
        <v>2014</v>
      </c>
      <c r="E2840" s="25">
        <v>41873</v>
      </c>
      <c r="F2840" s="24" t="s">
        <v>2825</v>
      </c>
      <c r="G2840" s="23">
        <v>15483514.958881993</v>
      </c>
      <c r="H2840" s="23">
        <v>31099117.719409548</v>
      </c>
      <c r="I2840" s="23">
        <v>31110419.653095201</v>
      </c>
      <c r="J2840" s="23">
        <f t="shared" si="44"/>
        <v>15626904.694213208</v>
      </c>
    </row>
    <row r="2841" spans="1:10" x14ac:dyDescent="0.2">
      <c r="A2841" s="19">
        <v>2882</v>
      </c>
      <c r="B2841" s="17">
        <v>12</v>
      </c>
      <c r="C2841" s="16">
        <v>6</v>
      </c>
      <c r="D2841" s="16">
        <v>1981</v>
      </c>
      <c r="E2841" s="25">
        <v>29749</v>
      </c>
      <c r="F2841" s="24" t="s">
        <v>5468</v>
      </c>
      <c r="G2841" s="23">
        <v>40648841.059602648</v>
      </c>
      <c r="H2841" s="23">
        <v>81297682.119205296</v>
      </c>
      <c r="I2841" s="23">
        <v>120320569.53642385</v>
      </c>
      <c r="J2841" s="23">
        <f t="shared" si="44"/>
        <v>79671728.476821199</v>
      </c>
    </row>
    <row r="2842" spans="1:10" x14ac:dyDescent="0.2">
      <c r="A2842" s="19">
        <v>2883</v>
      </c>
      <c r="B2842" s="17">
        <v>20</v>
      </c>
      <c r="C2842" s="16">
        <v>2</v>
      </c>
      <c r="D2842" s="16">
        <v>2004</v>
      </c>
      <c r="E2842" s="25">
        <v>38037</v>
      </c>
      <c r="F2842" s="24" t="s">
        <v>2826</v>
      </c>
      <c r="G2842" s="23">
        <v>19778651.987110637</v>
      </c>
      <c r="H2842" s="23">
        <v>38675265.758818485</v>
      </c>
      <c r="I2842" s="23">
        <v>43669752.498528473</v>
      </c>
      <c r="J2842" s="23">
        <f t="shared" si="44"/>
        <v>23891100.511417836</v>
      </c>
    </row>
    <row r="2843" spans="1:10" x14ac:dyDescent="0.2">
      <c r="A2843" s="19">
        <v>2884</v>
      </c>
      <c r="B2843" s="17">
        <v>17</v>
      </c>
      <c r="C2843" s="16">
        <v>4</v>
      </c>
      <c r="D2843" s="16">
        <v>1998</v>
      </c>
      <c r="E2843" s="25">
        <v>35902</v>
      </c>
      <c r="F2843" s="24" t="s">
        <v>2827</v>
      </c>
      <c r="G2843" s="23">
        <v>22663292.307692312</v>
      </c>
      <c r="H2843" s="23">
        <v>44036173.012652315</v>
      </c>
      <c r="I2843" s="23">
        <v>44036173.012652315</v>
      </c>
      <c r="J2843" s="23">
        <f t="shared" si="44"/>
        <v>21372880.704960003</v>
      </c>
    </row>
    <row r="2844" spans="1:10" x14ac:dyDescent="0.2">
      <c r="A2844" s="19">
        <v>2885</v>
      </c>
      <c r="B2844" s="17">
        <v>11</v>
      </c>
      <c r="C2844" s="16">
        <v>5</v>
      </c>
      <c r="D2844" s="16">
        <v>2007</v>
      </c>
      <c r="E2844" s="25">
        <v>39213</v>
      </c>
      <c r="F2844" s="24" t="s">
        <v>2828</v>
      </c>
      <c r="G2844" s="23">
        <v>17710039.480834242</v>
      </c>
      <c r="H2844" s="23">
        <v>33813088.869886369</v>
      </c>
      <c r="I2844" s="23">
        <v>75837593.393408954</v>
      </c>
      <c r="J2844" s="23">
        <f t="shared" si="44"/>
        <v>58127553.912574708</v>
      </c>
    </row>
    <row r="2845" spans="1:10" x14ac:dyDescent="0.2">
      <c r="A2845" s="19">
        <v>2886</v>
      </c>
      <c r="B2845" s="17">
        <v>11</v>
      </c>
      <c r="C2845" s="16">
        <v>4</v>
      </c>
      <c r="D2845" s="16">
        <v>1997</v>
      </c>
      <c r="E2845" s="25">
        <v>35531</v>
      </c>
      <c r="F2845" s="24" t="s">
        <v>2829</v>
      </c>
      <c r="G2845" s="23">
        <v>22988670.411985021</v>
      </c>
      <c r="H2845" s="23">
        <v>43041468.453701623</v>
      </c>
      <c r="I2845" s="23">
        <v>47617830.735505618</v>
      </c>
      <c r="J2845" s="23">
        <f t="shared" si="44"/>
        <v>24629160.323520597</v>
      </c>
    </row>
    <row r="2846" spans="1:10" x14ac:dyDescent="0.2">
      <c r="A2846" s="19">
        <v>2887</v>
      </c>
      <c r="B2846" s="17">
        <v>21</v>
      </c>
      <c r="C2846" s="16">
        <v>4</v>
      </c>
      <c r="D2846" s="16">
        <v>2000</v>
      </c>
      <c r="E2846" s="25">
        <v>36637</v>
      </c>
      <c r="F2846" s="24" t="s">
        <v>2830</v>
      </c>
      <c r="G2846" s="23">
        <v>21499036.777583186</v>
      </c>
      <c r="H2846" s="23">
        <v>39330512.739743136</v>
      </c>
      <c r="I2846" s="23">
        <v>39715349.797869235</v>
      </c>
      <c r="J2846" s="23">
        <f t="shared" si="44"/>
        <v>18216313.02028605</v>
      </c>
    </row>
    <row r="2847" spans="1:10" x14ac:dyDescent="0.2">
      <c r="A2847" s="19">
        <v>2888</v>
      </c>
      <c r="B2847" s="17">
        <v>27</v>
      </c>
      <c r="C2847" s="16">
        <v>10</v>
      </c>
      <c r="D2847" s="16">
        <v>2000</v>
      </c>
      <c r="E2847" s="25">
        <v>36826</v>
      </c>
      <c r="F2847" s="24" t="s">
        <v>2831</v>
      </c>
      <c r="G2847" s="23">
        <v>21165431.034482758</v>
      </c>
      <c r="H2847" s="23">
        <v>37281233.287160926</v>
      </c>
      <c r="I2847" s="23">
        <v>67336145.356126443</v>
      </c>
      <c r="J2847" s="23">
        <f t="shared" si="44"/>
        <v>46170714.32164368</v>
      </c>
    </row>
    <row r="2848" spans="1:10" x14ac:dyDescent="0.2">
      <c r="A2848" s="19">
        <v>2889</v>
      </c>
      <c r="B2848" s="17">
        <v>10</v>
      </c>
      <c r="C2848" s="16">
        <v>10</v>
      </c>
      <c r="D2848" s="16">
        <v>1997</v>
      </c>
      <c r="E2848" s="25">
        <v>35713</v>
      </c>
      <c r="F2848" s="24" t="s">
        <v>2832</v>
      </c>
      <c r="G2848" s="23">
        <v>22789511.138613861</v>
      </c>
      <c r="H2848" s="23">
        <v>40125903.992258668</v>
      </c>
      <c r="I2848" s="23">
        <v>65499675.806157179</v>
      </c>
      <c r="J2848" s="23">
        <f t="shared" si="44"/>
        <v>42710164.667543322</v>
      </c>
    </row>
    <row r="2849" spans="1:10" x14ac:dyDescent="0.2">
      <c r="A2849" s="19">
        <v>2891</v>
      </c>
      <c r="B2849" s="17">
        <v>23</v>
      </c>
      <c r="C2849" s="16">
        <v>7</v>
      </c>
      <c r="D2849" s="16">
        <v>2010</v>
      </c>
      <c r="E2849" s="25">
        <v>40382</v>
      </c>
      <c r="F2849" s="24" t="s">
        <v>2834</v>
      </c>
      <c r="G2849" s="23">
        <v>16892656.792547166</v>
      </c>
      <c r="H2849" s="23">
        <v>29468678.938393019</v>
      </c>
      <c r="I2849" s="23">
        <v>30935658.651623089</v>
      </c>
      <c r="J2849" s="23">
        <f t="shared" si="44"/>
        <v>14043001.859075923</v>
      </c>
    </row>
    <row r="2850" spans="1:10" x14ac:dyDescent="0.2">
      <c r="A2850" s="19">
        <v>2892</v>
      </c>
      <c r="B2850" s="17">
        <v>27</v>
      </c>
      <c r="C2850" s="16">
        <v>8</v>
      </c>
      <c r="D2850" s="16">
        <v>2014</v>
      </c>
      <c r="E2850" s="25">
        <v>41878</v>
      </c>
      <c r="F2850" s="24" t="s">
        <v>2835</v>
      </c>
      <c r="G2850" s="23">
        <v>15483514.958881993</v>
      </c>
      <c r="H2850" s="23">
        <v>25824561.318639319</v>
      </c>
      <c r="I2850" s="23">
        <v>35942745.189718813</v>
      </c>
      <c r="J2850" s="23">
        <f t="shared" si="44"/>
        <v>20459230.23083682</v>
      </c>
    </row>
    <row r="2851" spans="1:10" x14ac:dyDescent="0.2">
      <c r="A2851" s="19">
        <v>2893</v>
      </c>
      <c r="B2851" s="17">
        <v>3</v>
      </c>
      <c r="C2851" s="16">
        <v>5</v>
      </c>
      <c r="D2851" s="16">
        <v>1996</v>
      </c>
      <c r="E2851" s="25">
        <v>35188</v>
      </c>
      <c r="F2851" s="24" t="s">
        <v>2836</v>
      </c>
      <c r="G2851" s="23">
        <v>23517145.593869731</v>
      </c>
      <c r="H2851" s="23">
        <v>38833809.213627078</v>
      </c>
      <c r="I2851" s="23">
        <v>87279129.136998728</v>
      </c>
      <c r="J2851" s="23">
        <f t="shared" si="44"/>
        <v>63761983.543128997</v>
      </c>
    </row>
    <row r="2852" spans="1:10" x14ac:dyDescent="0.2">
      <c r="A2852" s="19">
        <v>2894</v>
      </c>
      <c r="B2852" s="17">
        <v>28</v>
      </c>
      <c r="C2852" s="16">
        <v>12</v>
      </c>
      <c r="D2852" s="16">
        <v>2005</v>
      </c>
      <c r="E2852" s="25">
        <v>38714</v>
      </c>
      <c r="F2852" s="24" t="s">
        <v>2837</v>
      </c>
      <c r="G2852" s="23">
        <v>18713338.414634146</v>
      </c>
      <c r="H2852" s="23">
        <v>28805973.280457318</v>
      </c>
      <c r="I2852" s="23">
        <v>109752276.39921241</v>
      </c>
      <c r="J2852" s="23">
        <f t="shared" si="44"/>
        <v>91038937.984578252</v>
      </c>
    </row>
    <row r="2853" spans="1:10" x14ac:dyDescent="0.2">
      <c r="A2853" s="19">
        <v>2895</v>
      </c>
      <c r="B2853" s="17">
        <v>5</v>
      </c>
      <c r="C2853" s="16">
        <v>11</v>
      </c>
      <c r="D2853" s="16">
        <v>1993</v>
      </c>
      <c r="E2853" s="25">
        <v>34278</v>
      </c>
      <c r="F2853" s="24" t="s">
        <v>2838</v>
      </c>
      <c r="G2853" s="23">
        <v>25259156.378600821</v>
      </c>
      <c r="H2853" s="23">
        <v>38654875.091851845</v>
      </c>
      <c r="I2853" s="23">
        <v>107696569.19336076</v>
      </c>
      <c r="J2853" s="23">
        <f t="shared" si="44"/>
        <v>82437412.81475994</v>
      </c>
    </row>
    <row r="2854" spans="1:10" x14ac:dyDescent="0.2">
      <c r="A2854" s="19">
        <v>2896</v>
      </c>
      <c r="B2854" s="17">
        <v>15</v>
      </c>
      <c r="C2854" s="16">
        <v>1</v>
      </c>
      <c r="D2854" s="16">
        <v>1993</v>
      </c>
      <c r="E2854" s="25">
        <v>33984</v>
      </c>
      <c r="F2854" s="24" t="s">
        <v>2839</v>
      </c>
      <c r="G2854" s="23">
        <v>25825981.767180927</v>
      </c>
      <c r="H2854" s="23">
        <v>38203581.109684438</v>
      </c>
      <c r="I2854" s="23">
        <v>89855544.644046292</v>
      </c>
      <c r="J2854" s="23">
        <f t="shared" si="44"/>
        <v>64029562.876865365</v>
      </c>
    </row>
    <row r="2855" spans="1:10" x14ac:dyDescent="0.2">
      <c r="A2855" s="19">
        <v>2897</v>
      </c>
      <c r="B2855" s="17">
        <v>22</v>
      </c>
      <c r="C2855" s="16">
        <v>9</v>
      </c>
      <c r="D2855" s="16">
        <v>2000</v>
      </c>
      <c r="E2855" s="25">
        <v>36791</v>
      </c>
      <c r="F2855" s="24" t="s">
        <v>2840</v>
      </c>
      <c r="G2855" s="23">
        <v>21201986.183074266</v>
      </c>
      <c r="H2855" s="23">
        <v>30345423.292072538</v>
      </c>
      <c r="I2855" s="23">
        <v>54523539.342993669</v>
      </c>
      <c r="J2855" s="23">
        <f t="shared" si="44"/>
        <v>33321553.159919403</v>
      </c>
    </row>
    <row r="2856" spans="1:10" x14ac:dyDescent="0.2">
      <c r="A2856" s="19">
        <v>2898</v>
      </c>
      <c r="B2856" s="17">
        <v>29</v>
      </c>
      <c r="C2856" s="16">
        <v>3</v>
      </c>
      <c r="D2856" s="16">
        <v>2013</v>
      </c>
      <c r="E2856" s="25">
        <v>41362</v>
      </c>
      <c r="F2856" s="24" t="s">
        <v>2841</v>
      </c>
      <c r="G2856" s="23">
        <v>15821358.147207797</v>
      </c>
      <c r="H2856" s="23">
        <v>22575515.980637792</v>
      </c>
      <c r="I2856" s="23">
        <v>49585664.776546255</v>
      </c>
      <c r="J2856" s="23">
        <f t="shared" si="44"/>
        <v>33764306.629338458</v>
      </c>
    </row>
    <row r="2857" spans="1:10" x14ac:dyDescent="0.2">
      <c r="A2857" s="19">
        <v>2899</v>
      </c>
      <c r="B2857" s="17">
        <v>20</v>
      </c>
      <c r="C2857" s="16">
        <v>10</v>
      </c>
      <c r="D2857" s="16">
        <v>2006</v>
      </c>
      <c r="E2857" s="25">
        <v>39010</v>
      </c>
      <c r="F2857" s="24" t="s">
        <v>2842</v>
      </c>
      <c r="G2857" s="23">
        <v>18249677.898909811</v>
      </c>
      <c r="H2857" s="23">
        <v>25549727.905317146</v>
      </c>
      <c r="I2857" s="23">
        <v>26640109.660421208</v>
      </c>
      <c r="J2857" s="23">
        <f t="shared" si="44"/>
        <v>8390431.7615113966</v>
      </c>
    </row>
    <row r="2858" spans="1:10" x14ac:dyDescent="0.2">
      <c r="A2858" s="19">
        <v>2900</v>
      </c>
      <c r="B2858" s="17">
        <v>23</v>
      </c>
      <c r="C2858" s="16">
        <v>3</v>
      </c>
      <c r="D2858" s="16">
        <v>2007</v>
      </c>
      <c r="E2858" s="25">
        <v>39164</v>
      </c>
      <c r="F2858" s="24" t="s">
        <v>2843</v>
      </c>
      <c r="G2858" s="23">
        <v>17934010.869141765</v>
      </c>
      <c r="H2858" s="23">
        <v>24873475.944495305</v>
      </c>
      <c r="I2858" s="23">
        <v>44795019.981407538</v>
      </c>
      <c r="J2858" s="23">
        <f t="shared" si="44"/>
        <v>26861009.112265773</v>
      </c>
    </row>
    <row r="2859" spans="1:10" x14ac:dyDescent="0.2">
      <c r="A2859" s="19">
        <v>2901</v>
      </c>
      <c r="B2859" s="17">
        <v>29</v>
      </c>
      <c r="C2859" s="16">
        <v>4</v>
      </c>
      <c r="D2859" s="16">
        <v>2016</v>
      </c>
      <c r="E2859" s="25">
        <v>42489</v>
      </c>
      <c r="F2859" s="24" t="s">
        <v>2844</v>
      </c>
      <c r="G2859" s="23">
        <v>15392333.058877127</v>
      </c>
      <c r="H2859" s="23">
        <v>21130443.978362545</v>
      </c>
      <c r="I2859" s="23">
        <v>21149042.021319818</v>
      </c>
      <c r="J2859" s="23">
        <f t="shared" si="44"/>
        <v>5756708.9624426905</v>
      </c>
    </row>
    <row r="2860" spans="1:10" x14ac:dyDescent="0.2">
      <c r="A2860" s="19">
        <v>2902</v>
      </c>
      <c r="B2860" s="17">
        <v>22</v>
      </c>
      <c r="C2860" s="16">
        <v>12</v>
      </c>
      <c r="D2860" s="16">
        <v>2010</v>
      </c>
      <c r="E2860" s="25">
        <v>40534</v>
      </c>
      <c r="F2860" s="24" t="s">
        <v>2845</v>
      </c>
      <c r="G2860" s="23">
        <v>16802636.201460909</v>
      </c>
      <c r="H2860" s="23">
        <v>22648744.929938544</v>
      </c>
      <c r="I2860" s="23">
        <v>23077846.172548465</v>
      </c>
      <c r="J2860" s="23">
        <f t="shared" si="44"/>
        <v>6275209.9710875563</v>
      </c>
    </row>
    <row r="2861" spans="1:10" x14ac:dyDescent="0.2">
      <c r="A2861" s="19">
        <v>2903</v>
      </c>
      <c r="B2861" s="17">
        <v>11</v>
      </c>
      <c r="C2861" s="16">
        <v>10</v>
      </c>
      <c r="D2861" s="16">
        <v>2002</v>
      </c>
      <c r="E2861" s="25">
        <v>37540</v>
      </c>
      <c r="F2861" s="24" t="s">
        <v>2846</v>
      </c>
      <c r="G2861" s="23">
        <v>20313210.148924433</v>
      </c>
      <c r="H2861" s="23">
        <v>25949447.50403199</v>
      </c>
      <c r="I2861" s="23">
        <v>26196748.649669055</v>
      </c>
      <c r="J2861" s="23">
        <f t="shared" si="44"/>
        <v>5883538.5007446222</v>
      </c>
    </row>
    <row r="2862" spans="1:10" x14ac:dyDescent="0.2">
      <c r="A2862" s="19">
        <v>2904</v>
      </c>
      <c r="B2862" s="17">
        <v>13</v>
      </c>
      <c r="C2862" s="16">
        <v>10</v>
      </c>
      <c r="D2862" s="16">
        <v>2006</v>
      </c>
      <c r="E2862" s="25">
        <v>39003</v>
      </c>
      <c r="F2862" s="24" t="s">
        <v>2847</v>
      </c>
      <c r="G2862" s="23">
        <v>18249677.898909811</v>
      </c>
      <c r="H2862" s="23">
        <v>22927415.871635284</v>
      </c>
      <c r="I2862" s="23">
        <v>26967680.428899903</v>
      </c>
      <c r="J2862" s="23">
        <f t="shared" si="44"/>
        <v>8718002.5299900919</v>
      </c>
    </row>
    <row r="2863" spans="1:10" x14ac:dyDescent="0.2">
      <c r="A2863" s="19">
        <v>2905</v>
      </c>
      <c r="B2863" s="17">
        <v>24</v>
      </c>
      <c r="C2863" s="16">
        <v>7</v>
      </c>
      <c r="D2863" s="16">
        <v>1998</v>
      </c>
      <c r="E2863" s="25">
        <v>36000</v>
      </c>
      <c r="F2863" s="24" t="s">
        <v>2848</v>
      </c>
      <c r="G2863" s="23">
        <v>22566084.558823533</v>
      </c>
      <c r="H2863" s="23">
        <v>26338183.112696081</v>
      </c>
      <c r="I2863" s="23">
        <v>28605126.835306376</v>
      </c>
      <c r="J2863" s="23">
        <f t="shared" si="44"/>
        <v>6039042.2764828429</v>
      </c>
    </row>
    <row r="2864" spans="1:10" x14ac:dyDescent="0.2">
      <c r="A2864" s="19">
        <v>2906</v>
      </c>
      <c r="B2864" s="17">
        <v>6</v>
      </c>
      <c r="C2864" s="16">
        <v>3</v>
      </c>
      <c r="D2864" s="16">
        <v>1998</v>
      </c>
      <c r="E2864" s="25">
        <v>35860</v>
      </c>
      <c r="F2864" s="24" t="s">
        <v>2849</v>
      </c>
      <c r="G2864" s="23">
        <v>22705209.61775586</v>
      </c>
      <c r="H2864" s="23">
        <v>26487600.858668316</v>
      </c>
      <c r="I2864" s="23">
        <v>69916254.906239226</v>
      </c>
      <c r="J2864" s="23">
        <f t="shared" si="44"/>
        <v>47211045.288483366</v>
      </c>
    </row>
    <row r="2865" spans="1:10" x14ac:dyDescent="0.2">
      <c r="A2865" s="19">
        <v>2907</v>
      </c>
      <c r="B2865" s="17">
        <v>25</v>
      </c>
      <c r="C2865" s="16">
        <v>7</v>
      </c>
      <c r="D2865" s="16">
        <v>2014</v>
      </c>
      <c r="E2865" s="25">
        <v>41845</v>
      </c>
      <c r="F2865" s="24" t="s">
        <v>2850</v>
      </c>
      <c r="G2865" s="23">
        <v>15457649.527806927</v>
      </c>
      <c r="H2865" s="23">
        <v>17763781.413410284</v>
      </c>
      <c r="I2865" s="23">
        <v>37169350.698468</v>
      </c>
      <c r="J2865" s="23">
        <f t="shared" si="44"/>
        <v>21711701.170661073</v>
      </c>
    </row>
    <row r="2866" spans="1:10" x14ac:dyDescent="0.2">
      <c r="A2866" s="19">
        <v>2908</v>
      </c>
      <c r="B2866" s="17">
        <v>26</v>
      </c>
      <c r="C2866" s="16">
        <v>6</v>
      </c>
      <c r="D2866" s="16">
        <v>2009</v>
      </c>
      <c r="E2866" s="25">
        <v>39990</v>
      </c>
      <c r="F2866" s="24" t="s">
        <v>2851</v>
      </c>
      <c r="G2866" s="23">
        <v>17074198.050006259</v>
      </c>
      <c r="H2866" s="23">
        <v>19371031.692771673</v>
      </c>
      <c r="I2866" s="23">
        <v>56793589.670211829</v>
      </c>
      <c r="J2866" s="23">
        <f t="shared" si="44"/>
        <v>39719391.620205566</v>
      </c>
    </row>
    <row r="2867" spans="1:10" x14ac:dyDescent="0.2">
      <c r="A2867" s="19">
        <v>2909</v>
      </c>
      <c r="B2867" s="17">
        <v>28</v>
      </c>
      <c r="C2867" s="16">
        <v>1</v>
      </c>
      <c r="D2867" s="16">
        <v>2000</v>
      </c>
      <c r="E2867" s="25">
        <v>36553</v>
      </c>
      <c r="F2867" s="24" t="s">
        <v>2852</v>
      </c>
      <c r="G2867" s="23">
        <v>21817446.682464454</v>
      </c>
      <c r="H2867" s="23">
        <v>24000334.584917061</v>
      </c>
      <c r="I2867" s="23">
        <v>26560363.234212086</v>
      </c>
      <c r="J2867" s="23">
        <f t="shared" si="44"/>
        <v>4742916.5517476313</v>
      </c>
    </row>
    <row r="2868" spans="1:10" x14ac:dyDescent="0.2">
      <c r="A2868" s="19">
        <v>2910</v>
      </c>
      <c r="B2868" s="17">
        <v>2</v>
      </c>
      <c r="C2868" s="16">
        <v>11</v>
      </c>
      <c r="D2868" s="16">
        <v>2012</v>
      </c>
      <c r="E2868" s="25">
        <v>41215</v>
      </c>
      <c r="F2868" s="24" t="s">
        <v>2853</v>
      </c>
      <c r="G2868" s="23">
        <v>15996737.917044925</v>
      </c>
      <c r="H2868" s="23">
        <v>16672962.686766192</v>
      </c>
      <c r="I2868" s="23">
        <v>23482132.015637148</v>
      </c>
      <c r="J2868" s="23">
        <f t="shared" si="44"/>
        <v>7485394.0985922236</v>
      </c>
    </row>
    <row r="2869" spans="1:10" x14ac:dyDescent="0.2">
      <c r="A2869" s="19">
        <v>2911</v>
      </c>
      <c r="B2869" s="17">
        <v>11</v>
      </c>
      <c r="C2869" s="16">
        <v>5</v>
      </c>
      <c r="D2869" s="16">
        <v>1984</v>
      </c>
      <c r="E2869" s="25">
        <v>30813</v>
      </c>
      <c r="F2869" s="24" t="s">
        <v>2854</v>
      </c>
      <c r="G2869" s="23">
        <v>35616876.208897486</v>
      </c>
      <c r="H2869" s="23">
        <v>35941868.332011603</v>
      </c>
      <c r="I2869" s="23">
        <v>35941868.332011603</v>
      </c>
      <c r="J2869" s="23">
        <f t="shared" si="44"/>
        <v>324992.12311411649</v>
      </c>
    </row>
    <row r="2870" spans="1:10" x14ac:dyDescent="0.2">
      <c r="A2870" s="19">
        <v>2912</v>
      </c>
      <c r="B2870" s="17">
        <v>30</v>
      </c>
      <c r="C2870" s="16">
        <v>11</v>
      </c>
      <c r="D2870" s="16">
        <v>2012</v>
      </c>
      <c r="E2870" s="25">
        <v>41243</v>
      </c>
      <c r="F2870" s="24" t="s">
        <v>2855</v>
      </c>
      <c r="G2870" s="23">
        <v>15996737.917044925</v>
      </c>
      <c r="H2870" s="23">
        <v>15938660.160363302</v>
      </c>
      <c r="I2870" s="23">
        <v>41845805.929593734</v>
      </c>
      <c r="J2870" s="23">
        <f t="shared" si="44"/>
        <v>25849068.012548812</v>
      </c>
    </row>
    <row r="2871" spans="1:10" x14ac:dyDescent="0.2">
      <c r="A2871" s="19">
        <v>2913</v>
      </c>
      <c r="B2871" s="17">
        <v>20</v>
      </c>
      <c r="C2871" s="16">
        <v>4</v>
      </c>
      <c r="D2871" s="16">
        <v>2001</v>
      </c>
      <c r="E2871" s="25">
        <v>37001</v>
      </c>
      <c r="F2871" s="24" t="s">
        <v>2856</v>
      </c>
      <c r="G2871" s="23">
        <v>20818456.75522894</v>
      </c>
      <c r="H2871" s="23">
        <v>19776152.959836066</v>
      </c>
      <c r="I2871" s="23">
        <v>19776152.959836066</v>
      </c>
      <c r="J2871" s="23">
        <f t="shared" si="44"/>
        <v>-1042303.7953928746</v>
      </c>
    </row>
    <row r="2872" spans="1:10" x14ac:dyDescent="0.2">
      <c r="A2872" s="19">
        <v>2914</v>
      </c>
      <c r="B2872" s="17">
        <v>19</v>
      </c>
      <c r="C2872" s="16">
        <v>8</v>
      </c>
      <c r="D2872" s="16">
        <v>2011</v>
      </c>
      <c r="E2872" s="25">
        <v>40774</v>
      </c>
      <c r="F2872" s="24" t="s">
        <v>2857</v>
      </c>
      <c r="G2872" s="23">
        <v>16256306.694034301</v>
      </c>
      <c r="H2872" s="23">
        <v>15003239.145198528</v>
      </c>
      <c r="I2872" s="23">
        <v>64124293.589123584</v>
      </c>
      <c r="J2872" s="23">
        <f t="shared" si="44"/>
        <v>47867986.895089284</v>
      </c>
    </row>
    <row r="2873" spans="1:10" x14ac:dyDescent="0.2">
      <c r="A2873" s="19">
        <v>2915</v>
      </c>
      <c r="B2873" s="17">
        <v>25</v>
      </c>
      <c r="C2873" s="16">
        <v>6</v>
      </c>
      <c r="D2873" s="16">
        <v>2004</v>
      </c>
      <c r="E2873" s="25">
        <v>38163</v>
      </c>
      <c r="F2873" s="24" t="s">
        <v>2858</v>
      </c>
      <c r="G2873" s="23">
        <v>19413732.208750661</v>
      </c>
      <c r="H2873" s="23">
        <v>17261783.411602534</v>
      </c>
      <c r="I2873" s="23">
        <v>23975306.976404853</v>
      </c>
      <c r="J2873" s="23">
        <f t="shared" si="44"/>
        <v>4561574.7676541917</v>
      </c>
    </row>
    <row r="2874" spans="1:10" x14ac:dyDescent="0.2">
      <c r="A2874" s="19">
        <v>2916</v>
      </c>
      <c r="B2874" s="17">
        <v>2</v>
      </c>
      <c r="C2874" s="16">
        <v>10</v>
      </c>
      <c r="D2874" s="16">
        <v>2009</v>
      </c>
      <c r="E2874" s="25">
        <v>40088</v>
      </c>
      <c r="F2874" s="24" t="s">
        <v>2859</v>
      </c>
      <c r="G2874" s="23">
        <v>17035970.524153817</v>
      </c>
      <c r="H2874" s="23">
        <v>14813756.506922567</v>
      </c>
      <c r="I2874" s="23">
        <v>21415522.175666235</v>
      </c>
      <c r="J2874" s="23">
        <f t="shared" si="44"/>
        <v>4379551.6515124179</v>
      </c>
    </row>
    <row r="2875" spans="1:10" x14ac:dyDescent="0.2">
      <c r="A2875" s="19">
        <v>2917</v>
      </c>
      <c r="B2875" s="17">
        <v>11</v>
      </c>
      <c r="C2875" s="16">
        <v>1</v>
      </c>
      <c r="D2875" s="16">
        <v>2008</v>
      </c>
      <c r="E2875" s="25">
        <v>39458</v>
      </c>
      <c r="F2875" s="24" t="s">
        <v>2860</v>
      </c>
      <c r="G2875" s="23">
        <v>17447342.239909038</v>
      </c>
      <c r="H2875" s="23">
        <v>15099242.863421451</v>
      </c>
      <c r="I2875" s="23">
        <v>15410009.107617965</v>
      </c>
      <c r="J2875" s="23">
        <f t="shared" si="44"/>
        <v>-2037333.132291073</v>
      </c>
    </row>
    <row r="2876" spans="1:10" x14ac:dyDescent="0.2">
      <c r="A2876" s="19">
        <v>2918</v>
      </c>
      <c r="B2876" s="17">
        <v>23</v>
      </c>
      <c r="C2876" s="16">
        <v>1</v>
      </c>
      <c r="D2876" s="16">
        <v>2008</v>
      </c>
      <c r="E2876" s="25">
        <v>39470</v>
      </c>
      <c r="F2876" s="24" t="s">
        <v>2861</v>
      </c>
      <c r="G2876" s="23">
        <v>17447342.239909038</v>
      </c>
      <c r="H2876" s="23">
        <v>15003373.207281599</v>
      </c>
      <c r="I2876" s="23">
        <v>30440264.016666666</v>
      </c>
      <c r="J2876" s="23">
        <f t="shared" si="44"/>
        <v>12992921.776757628</v>
      </c>
    </row>
    <row r="2877" spans="1:10" x14ac:dyDescent="0.2">
      <c r="A2877" s="19">
        <v>2919</v>
      </c>
      <c r="B2877" s="17">
        <v>1</v>
      </c>
      <c r="C2877" s="16">
        <v>9</v>
      </c>
      <c r="D2877" s="16">
        <v>2000</v>
      </c>
      <c r="E2877" s="25">
        <v>36770</v>
      </c>
      <c r="F2877" s="24" t="s">
        <v>2862</v>
      </c>
      <c r="G2877" s="23">
        <v>21201986.183074266</v>
      </c>
      <c r="H2877" s="23">
        <v>18094043.567127232</v>
      </c>
      <c r="I2877" s="23">
        <v>18094043.567127232</v>
      </c>
      <c r="J2877" s="23">
        <f t="shared" si="44"/>
        <v>-3107942.6159470342</v>
      </c>
    </row>
    <row r="2878" spans="1:10" x14ac:dyDescent="0.2">
      <c r="A2878" s="19">
        <v>2920</v>
      </c>
      <c r="B2878" s="17">
        <v>20</v>
      </c>
      <c r="C2878" s="16">
        <v>1</v>
      </c>
      <c r="D2878" s="16">
        <v>2017</v>
      </c>
      <c r="E2878" s="25">
        <v>42755</v>
      </c>
      <c r="F2878" s="24" t="s">
        <v>2863</v>
      </c>
      <c r="G2878" s="23">
        <v>15165541.77870935</v>
      </c>
      <c r="H2878" s="23">
        <v>12927353.493948666</v>
      </c>
      <c r="I2878" s="23">
        <v>18503394.619241554</v>
      </c>
      <c r="J2878" s="23">
        <f t="shared" si="44"/>
        <v>3337852.8405322041</v>
      </c>
    </row>
    <row r="2879" spans="1:10" x14ac:dyDescent="0.2">
      <c r="A2879" s="19">
        <v>2921</v>
      </c>
      <c r="B2879" s="17">
        <v>25</v>
      </c>
      <c r="C2879" s="16">
        <v>8</v>
      </c>
      <c r="D2879" s="16">
        <v>2006</v>
      </c>
      <c r="E2879" s="25">
        <v>38954</v>
      </c>
      <c r="F2879" s="24" t="s">
        <v>2864</v>
      </c>
      <c r="G2879" s="23">
        <v>18061721.432074547</v>
      </c>
      <c r="H2879" s="23">
        <v>15256030.482422756</v>
      </c>
      <c r="I2879" s="23">
        <v>15256030.482422756</v>
      </c>
      <c r="J2879" s="23">
        <f t="shared" si="44"/>
        <v>-2805690.9496517908</v>
      </c>
    </row>
    <row r="2880" spans="1:10" x14ac:dyDescent="0.2">
      <c r="A2880" s="19">
        <v>2922</v>
      </c>
      <c r="B2880" s="17">
        <v>25</v>
      </c>
      <c r="C2880" s="16">
        <v>4</v>
      </c>
      <c r="D2880" s="16">
        <v>2003</v>
      </c>
      <c r="E2880" s="25">
        <v>37736</v>
      </c>
      <c r="F2880" s="24" t="s">
        <v>2865</v>
      </c>
      <c r="G2880" s="23">
        <v>20036915.125136018</v>
      </c>
      <c r="H2880" s="23">
        <v>16313277.526784549</v>
      </c>
      <c r="I2880" s="23">
        <v>16313277.526784549</v>
      </c>
      <c r="J2880" s="23">
        <f t="shared" si="44"/>
        <v>-3723637.5983514693</v>
      </c>
    </row>
    <row r="2881" spans="1:10" x14ac:dyDescent="0.2">
      <c r="A2881" s="19">
        <v>2923</v>
      </c>
      <c r="B2881" s="17">
        <v>11</v>
      </c>
      <c r="C2881" s="16">
        <v>10</v>
      </c>
      <c r="D2881" s="16">
        <v>2002</v>
      </c>
      <c r="E2881" s="25">
        <v>37540</v>
      </c>
      <c r="F2881" s="24" t="s">
        <v>2866</v>
      </c>
      <c r="G2881" s="23">
        <v>20313210.148924433</v>
      </c>
      <c r="H2881" s="23">
        <v>15790379.114285713</v>
      </c>
      <c r="I2881" s="23">
        <v>16818931.739106454</v>
      </c>
      <c r="J2881" s="23">
        <f t="shared" si="44"/>
        <v>-3494278.4098179787</v>
      </c>
    </row>
    <row r="2882" spans="1:10" x14ac:dyDescent="0.2">
      <c r="A2882" s="19">
        <v>2924</v>
      </c>
      <c r="B2882" s="17">
        <v>27</v>
      </c>
      <c r="C2882" s="16">
        <v>8</v>
      </c>
      <c r="D2882" s="16">
        <v>1999</v>
      </c>
      <c r="E2882" s="25">
        <v>36399</v>
      </c>
      <c r="F2882" s="24" t="s">
        <v>2867</v>
      </c>
      <c r="G2882" s="23">
        <v>22039407.540394977</v>
      </c>
      <c r="H2882" s="23">
        <v>17065780.317929387</v>
      </c>
      <c r="I2882" s="23">
        <v>17065780.317929387</v>
      </c>
      <c r="J2882" s="23">
        <f t="shared" si="44"/>
        <v>-4973627.2224655896</v>
      </c>
    </row>
    <row r="2883" spans="1:10" x14ac:dyDescent="0.2">
      <c r="A2883" s="19">
        <v>2925</v>
      </c>
      <c r="B2883" s="17">
        <v>3</v>
      </c>
      <c r="C2883" s="16">
        <v>4</v>
      </c>
      <c r="D2883" s="16">
        <v>1998</v>
      </c>
      <c r="E2883" s="25">
        <v>35888</v>
      </c>
      <c r="F2883" s="24" t="s">
        <v>2868</v>
      </c>
      <c r="G2883" s="23">
        <v>22663292.307692312</v>
      </c>
      <c r="H2883" s="23">
        <v>16856157.559686154</v>
      </c>
      <c r="I2883" s="23">
        <v>16856157.559686154</v>
      </c>
      <c r="J2883" s="23">
        <f t="shared" ref="J2883:J2946" si="45">I2883-G2883</f>
        <v>-5807134.7480061576</v>
      </c>
    </row>
    <row r="2884" spans="1:10" x14ac:dyDescent="0.2">
      <c r="A2884" s="19">
        <v>2926</v>
      </c>
      <c r="B2884" s="17">
        <v>1</v>
      </c>
      <c r="C2884" s="16">
        <v>3</v>
      </c>
      <c r="D2884" s="16">
        <v>1989</v>
      </c>
      <c r="E2884" s="25">
        <v>32568</v>
      </c>
      <c r="F2884" s="24" t="s">
        <v>2869</v>
      </c>
      <c r="G2884" s="23">
        <v>30112714.636140637</v>
      </c>
      <c r="H2884" s="23">
        <v>21607818.032796402</v>
      </c>
      <c r="I2884" s="23">
        <v>21607818.032796402</v>
      </c>
      <c r="J2884" s="23">
        <f t="shared" si="45"/>
        <v>-8504896.6033442356</v>
      </c>
    </row>
    <row r="2885" spans="1:10" x14ac:dyDescent="0.2">
      <c r="A2885" s="19">
        <v>2927</v>
      </c>
      <c r="B2885" s="17">
        <v>25</v>
      </c>
      <c r="C2885" s="16">
        <v>11</v>
      </c>
      <c r="D2885" s="16">
        <v>1998</v>
      </c>
      <c r="E2885" s="25">
        <v>36124</v>
      </c>
      <c r="F2885" s="24" t="s">
        <v>2870</v>
      </c>
      <c r="G2885" s="23">
        <v>22456006.097560979</v>
      </c>
      <c r="H2885" s="23">
        <v>15740131.768908538</v>
      </c>
      <c r="I2885" s="23">
        <v>15740131.768908538</v>
      </c>
      <c r="J2885" s="23">
        <f t="shared" si="45"/>
        <v>-6715874.3286524415</v>
      </c>
    </row>
    <row r="2886" spans="1:10" x14ac:dyDescent="0.2">
      <c r="A2886" s="19">
        <v>2928</v>
      </c>
      <c r="B2886" s="17">
        <v>24</v>
      </c>
      <c r="C2886" s="16">
        <v>3</v>
      </c>
      <c r="D2886" s="16">
        <v>2000</v>
      </c>
      <c r="E2886" s="25">
        <v>36609</v>
      </c>
      <c r="F2886" s="24" t="s">
        <v>2871</v>
      </c>
      <c r="G2886" s="23">
        <v>21511594.626168225</v>
      </c>
      <c r="H2886" s="23">
        <v>15049722.414094629</v>
      </c>
      <c r="I2886" s="23">
        <v>15553065.046220796</v>
      </c>
      <c r="J2886" s="23">
        <f t="shared" si="45"/>
        <v>-5958529.5799474288</v>
      </c>
    </row>
    <row r="2887" spans="1:10" x14ac:dyDescent="0.2">
      <c r="A2887" s="19">
        <v>2930</v>
      </c>
      <c r="B2887" s="17">
        <v>8</v>
      </c>
      <c r="C2887" s="16">
        <v>10</v>
      </c>
      <c r="D2887" s="16">
        <v>2004</v>
      </c>
      <c r="E2887" s="25">
        <v>38268</v>
      </c>
      <c r="F2887" s="24" t="s">
        <v>2872</v>
      </c>
      <c r="G2887" s="23">
        <v>19291697.223677315</v>
      </c>
      <c r="H2887" s="23">
        <v>13390984.377265584</v>
      </c>
      <c r="I2887" s="23">
        <v>19049882.229544263</v>
      </c>
      <c r="J2887" s="23">
        <f t="shared" si="45"/>
        <v>-241814.99413305148</v>
      </c>
    </row>
    <row r="2888" spans="1:10" x14ac:dyDescent="0.2">
      <c r="A2888" s="19">
        <v>2931</v>
      </c>
      <c r="B2888" s="17">
        <v>18</v>
      </c>
      <c r="C2888" s="16">
        <v>12</v>
      </c>
      <c r="D2888" s="16">
        <v>1985</v>
      </c>
      <c r="E2888" s="25">
        <v>31399</v>
      </c>
      <c r="F2888" s="24" t="s">
        <v>2873</v>
      </c>
      <c r="G2888" s="23">
        <v>33694281.793229647</v>
      </c>
      <c r="H2888" s="23">
        <v>22303671.510201283</v>
      </c>
      <c r="I2888" s="23">
        <v>22307072.386376943</v>
      </c>
      <c r="J2888" s="23">
        <f t="shared" si="45"/>
        <v>-11387209.406852704</v>
      </c>
    </row>
    <row r="2889" spans="1:10" x14ac:dyDescent="0.2">
      <c r="A2889" s="19">
        <v>2932</v>
      </c>
      <c r="B2889" s="17">
        <v>23</v>
      </c>
      <c r="C2889" s="16">
        <v>4</v>
      </c>
      <c r="D2889" s="16">
        <v>1993</v>
      </c>
      <c r="E2889" s="25">
        <v>34082</v>
      </c>
      <c r="F2889" s="24" t="s">
        <v>2874</v>
      </c>
      <c r="G2889" s="23">
        <v>25574895.833333336</v>
      </c>
      <c r="H2889" s="23">
        <v>16332244.418694446</v>
      </c>
      <c r="I2889" s="23">
        <v>16332244.418694446</v>
      </c>
      <c r="J2889" s="23">
        <f t="shared" si="45"/>
        <v>-9242651.41463889</v>
      </c>
    </row>
    <row r="2890" spans="1:10" x14ac:dyDescent="0.2">
      <c r="A2890" s="19">
        <v>2933</v>
      </c>
      <c r="B2890" s="17">
        <v>2</v>
      </c>
      <c r="C2890" s="16">
        <v>3</v>
      </c>
      <c r="D2890" s="16">
        <v>2007</v>
      </c>
      <c r="E2890" s="25">
        <v>39143</v>
      </c>
      <c r="F2890" s="24" t="s">
        <v>2875</v>
      </c>
      <c r="G2890" s="23">
        <v>17934010.869141765</v>
      </c>
      <c r="H2890" s="23">
        <v>11234904.581060812</v>
      </c>
      <c r="I2890" s="23">
        <v>13093206.462108964</v>
      </c>
      <c r="J2890" s="23">
        <f t="shared" si="45"/>
        <v>-4840804.4070328008</v>
      </c>
    </row>
    <row r="2891" spans="1:10" x14ac:dyDescent="0.2">
      <c r="A2891" s="19">
        <v>2934</v>
      </c>
      <c r="B2891" s="17">
        <v>21</v>
      </c>
      <c r="C2891" s="16">
        <v>2</v>
      </c>
      <c r="D2891" s="16">
        <v>2003</v>
      </c>
      <c r="E2891" s="25">
        <v>37673</v>
      </c>
      <c r="F2891" s="24" t="s">
        <v>2876</v>
      </c>
      <c r="G2891" s="23">
        <v>20113517.203713819</v>
      </c>
      <c r="H2891" s="23">
        <v>12386534.11758602</v>
      </c>
      <c r="I2891" s="23">
        <v>16442217.022037139</v>
      </c>
      <c r="J2891" s="23">
        <f t="shared" si="45"/>
        <v>-3671300.1816766802</v>
      </c>
    </row>
    <row r="2892" spans="1:10" x14ac:dyDescent="0.2">
      <c r="A2892" s="19">
        <v>2935</v>
      </c>
      <c r="B2892" s="17">
        <v>10</v>
      </c>
      <c r="C2892" s="16">
        <v>5</v>
      </c>
      <c r="D2892" s="16">
        <v>2013</v>
      </c>
      <c r="E2892" s="25">
        <v>41404</v>
      </c>
      <c r="F2892" s="24" t="s">
        <v>2877</v>
      </c>
      <c r="G2892" s="23">
        <v>15809676.103801329</v>
      </c>
      <c r="H2892" s="23">
        <v>9672428.3489021026</v>
      </c>
      <c r="I2892" s="23">
        <v>9809551.9936208129</v>
      </c>
      <c r="J2892" s="23">
        <f t="shared" si="45"/>
        <v>-6000124.1101805158</v>
      </c>
    </row>
    <row r="2893" spans="1:10" x14ac:dyDescent="0.2">
      <c r="A2893" s="19">
        <v>2936</v>
      </c>
      <c r="B2893" s="17">
        <v>22</v>
      </c>
      <c r="C2893" s="16">
        <v>6</v>
      </c>
      <c r="D2893" s="16">
        <v>2007</v>
      </c>
      <c r="E2893" s="25">
        <v>39255</v>
      </c>
      <c r="F2893" s="24" t="s">
        <v>2878</v>
      </c>
      <c r="G2893" s="23">
        <v>17675784.249731224</v>
      </c>
      <c r="H2893" s="23">
        <v>10813793.807849217</v>
      </c>
      <c r="I2893" s="23">
        <v>22570289.038703732</v>
      </c>
      <c r="J2893" s="23">
        <f t="shared" si="45"/>
        <v>4894504.7889725082</v>
      </c>
    </row>
    <row r="2894" spans="1:10" x14ac:dyDescent="0.2">
      <c r="A2894" s="19">
        <v>2937</v>
      </c>
      <c r="B2894" s="17">
        <v>30</v>
      </c>
      <c r="C2894" s="16">
        <v>9</v>
      </c>
      <c r="D2894" s="16">
        <v>1983</v>
      </c>
      <c r="E2894" s="25">
        <v>30589</v>
      </c>
      <c r="F2894" s="24" t="s">
        <v>2879</v>
      </c>
      <c r="G2894" s="23">
        <v>36571847.070506454</v>
      </c>
      <c r="H2894" s="23">
        <v>21750618.420556106</v>
      </c>
      <c r="I2894" s="23">
        <v>21750618.420556106</v>
      </c>
      <c r="J2894" s="23">
        <f t="shared" si="45"/>
        <v>-14821228.649950348</v>
      </c>
    </row>
    <row r="2895" spans="1:10" x14ac:dyDescent="0.2">
      <c r="A2895" s="19">
        <v>2938</v>
      </c>
      <c r="B2895" s="17">
        <v>24</v>
      </c>
      <c r="C2895" s="16">
        <v>3</v>
      </c>
      <c r="D2895" s="16">
        <v>2000</v>
      </c>
      <c r="E2895" s="25">
        <v>36609</v>
      </c>
      <c r="F2895" s="24" t="s">
        <v>2880</v>
      </c>
      <c r="G2895" s="23">
        <v>21511594.626168225</v>
      </c>
      <c r="H2895" s="23">
        <v>12527677.246209113</v>
      </c>
      <c r="I2895" s="23">
        <v>12527677.246209113</v>
      </c>
      <c r="J2895" s="23">
        <f t="shared" si="45"/>
        <v>-8983917.379959112</v>
      </c>
    </row>
    <row r="2896" spans="1:10" x14ac:dyDescent="0.2">
      <c r="A2896" s="19">
        <v>2939</v>
      </c>
      <c r="B2896" s="17">
        <v>21</v>
      </c>
      <c r="C2896" s="16">
        <v>3</v>
      </c>
      <c r="D2896" s="16">
        <v>2003</v>
      </c>
      <c r="E2896" s="25">
        <v>37701</v>
      </c>
      <c r="F2896" s="24" t="s">
        <v>2881</v>
      </c>
      <c r="G2896" s="23">
        <v>19993403.908794791</v>
      </c>
      <c r="H2896" s="23">
        <v>11444725.565385452</v>
      </c>
      <c r="I2896" s="23">
        <v>19905050.391134638</v>
      </c>
      <c r="J2896" s="23">
        <f t="shared" si="45"/>
        <v>-88353.517660152167</v>
      </c>
    </row>
    <row r="2897" spans="1:10" x14ac:dyDescent="0.2">
      <c r="A2897" s="19">
        <v>2940</v>
      </c>
      <c r="B2897" s="17">
        <v>22</v>
      </c>
      <c r="C2897" s="16">
        <v>5</v>
      </c>
      <c r="D2897" s="16">
        <v>2002</v>
      </c>
      <c r="E2897" s="25">
        <v>37398</v>
      </c>
      <c r="F2897" s="24" t="s">
        <v>2882</v>
      </c>
      <c r="G2897" s="23">
        <v>20482675.194660734</v>
      </c>
      <c r="H2897" s="23">
        <v>11440449.389204672</v>
      </c>
      <c r="I2897" s="23">
        <v>11440449.389204672</v>
      </c>
      <c r="J2897" s="23">
        <f t="shared" si="45"/>
        <v>-9042225.8054560628</v>
      </c>
    </row>
    <row r="2898" spans="1:10" x14ac:dyDescent="0.2">
      <c r="A2898" s="19">
        <v>2941</v>
      </c>
      <c r="B2898" s="17">
        <v>21</v>
      </c>
      <c r="C2898" s="16">
        <v>5</v>
      </c>
      <c r="D2898" s="16">
        <v>1999</v>
      </c>
      <c r="E2898" s="25">
        <v>36301</v>
      </c>
      <c r="F2898" s="24" t="s">
        <v>2883</v>
      </c>
      <c r="G2898" s="23">
        <v>22158754.51263538</v>
      </c>
      <c r="H2898" s="23">
        <v>12294575.171793021</v>
      </c>
      <c r="I2898" s="23">
        <v>12294575.171793021</v>
      </c>
      <c r="J2898" s="23">
        <f t="shared" si="45"/>
        <v>-9864179.3408423588</v>
      </c>
    </row>
    <row r="2899" spans="1:10" x14ac:dyDescent="0.2">
      <c r="A2899" s="19">
        <v>2942</v>
      </c>
      <c r="B2899" s="17">
        <v>5</v>
      </c>
      <c r="C2899" s="16">
        <v>5</v>
      </c>
      <c r="D2899" s="16">
        <v>2006</v>
      </c>
      <c r="E2899" s="25">
        <v>38842</v>
      </c>
      <c r="F2899" s="24" t="s">
        <v>2884</v>
      </c>
      <c r="G2899" s="23">
        <v>18186592.592592593</v>
      </c>
      <c r="H2899" s="23">
        <v>9842143.7955703698</v>
      </c>
      <c r="I2899" s="23">
        <v>9972312.5133925918</v>
      </c>
      <c r="J2899" s="23">
        <f t="shared" si="45"/>
        <v>-8214280.0792000014</v>
      </c>
    </row>
    <row r="2900" spans="1:10" x14ac:dyDescent="0.2">
      <c r="A2900" s="19">
        <v>2943</v>
      </c>
      <c r="B2900" s="17">
        <v>8</v>
      </c>
      <c r="C2900" s="16">
        <v>2</v>
      </c>
      <c r="D2900" s="16">
        <v>2008</v>
      </c>
      <c r="E2900" s="25">
        <v>39486</v>
      </c>
      <c r="F2900" s="24" t="s">
        <v>2885</v>
      </c>
      <c r="G2900" s="23">
        <v>17396819.923190657</v>
      </c>
      <c r="H2900" s="23">
        <v>9047303.1851549186</v>
      </c>
      <c r="I2900" s="23">
        <v>40051866.941169523</v>
      </c>
      <c r="J2900" s="23">
        <f t="shared" si="45"/>
        <v>22655047.017978866</v>
      </c>
    </row>
    <row r="2901" spans="1:10" x14ac:dyDescent="0.2">
      <c r="A2901" s="19">
        <v>2944</v>
      </c>
      <c r="B2901" s="17">
        <v>4</v>
      </c>
      <c r="C2901" s="16">
        <v>1</v>
      </c>
      <c r="D2901" s="16">
        <v>2013</v>
      </c>
      <c r="E2901" s="25">
        <v>41278</v>
      </c>
      <c r="F2901" s="24" t="s">
        <v>2886</v>
      </c>
      <c r="G2901" s="23">
        <v>15992639.395518498</v>
      </c>
      <c r="H2901" s="23">
        <v>8100696.1918620802</v>
      </c>
      <c r="I2901" s="23">
        <v>13214784.035426438</v>
      </c>
      <c r="J2901" s="23">
        <f t="shared" si="45"/>
        <v>-2777855.3600920606</v>
      </c>
    </row>
    <row r="2902" spans="1:10" x14ac:dyDescent="0.2">
      <c r="A2902" s="19">
        <v>2945</v>
      </c>
      <c r="B2902" s="17">
        <v>8</v>
      </c>
      <c r="C2902" s="16">
        <v>10</v>
      </c>
      <c r="D2902" s="16">
        <v>2001</v>
      </c>
      <c r="E2902" s="25">
        <v>37172</v>
      </c>
      <c r="F2902" s="24" t="s">
        <v>2887</v>
      </c>
      <c r="G2902" s="23">
        <v>20724732.695554309</v>
      </c>
      <c r="H2902" s="23">
        <v>9974921.6149803046</v>
      </c>
      <c r="I2902" s="23">
        <v>16468671.192920655</v>
      </c>
      <c r="J2902" s="23">
        <f t="shared" si="45"/>
        <v>-4256061.5026336536</v>
      </c>
    </row>
    <row r="2903" spans="1:10" x14ac:dyDescent="0.2">
      <c r="A2903" s="19">
        <v>2946</v>
      </c>
      <c r="B2903" s="17">
        <v>20</v>
      </c>
      <c r="C2903" s="16">
        <v>8</v>
      </c>
      <c r="D2903" s="16">
        <v>2008</v>
      </c>
      <c r="E2903" s="25">
        <v>39680</v>
      </c>
      <c r="F2903" s="24" t="s">
        <v>2888</v>
      </c>
      <c r="G2903" s="23">
        <v>16809768.766603068</v>
      </c>
      <c r="H2903" s="23">
        <v>7182845.5722045219</v>
      </c>
      <c r="I2903" s="23">
        <v>9825128.2985768132</v>
      </c>
      <c r="J2903" s="23">
        <f t="shared" si="45"/>
        <v>-6984640.4680262543</v>
      </c>
    </row>
    <row r="2904" spans="1:10" x14ac:dyDescent="0.2">
      <c r="A2904" s="19">
        <v>2947</v>
      </c>
      <c r="B2904" s="17">
        <v>21</v>
      </c>
      <c r="C2904" s="16">
        <v>8</v>
      </c>
      <c r="D2904" s="16">
        <v>2009</v>
      </c>
      <c r="E2904" s="25">
        <v>40046</v>
      </c>
      <c r="F2904" s="24" t="s">
        <v>2889</v>
      </c>
      <c r="G2904" s="23">
        <v>17063043.820714068</v>
      </c>
      <c r="H2904" s="23">
        <v>7257502.9182658894</v>
      </c>
      <c r="I2904" s="23">
        <v>7463651.7884902284</v>
      </c>
      <c r="J2904" s="23">
        <f t="shared" si="45"/>
        <v>-9599392.0322238393</v>
      </c>
    </row>
    <row r="2905" spans="1:10" x14ac:dyDescent="0.2">
      <c r="A2905" s="19">
        <v>2948</v>
      </c>
      <c r="B2905" s="17">
        <v>19</v>
      </c>
      <c r="C2905" s="16">
        <v>6</v>
      </c>
      <c r="D2905" s="16">
        <v>2009</v>
      </c>
      <c r="E2905" s="25">
        <v>39983</v>
      </c>
      <c r="F2905" s="24" t="s">
        <v>2890</v>
      </c>
      <c r="G2905" s="23">
        <v>17074198.050006259</v>
      </c>
      <c r="H2905" s="23">
        <v>6040516.6158104343</v>
      </c>
      <c r="I2905" s="23">
        <v>39961256.741822869</v>
      </c>
      <c r="J2905" s="23">
        <f t="shared" si="45"/>
        <v>22887058.691816609</v>
      </c>
    </row>
    <row r="2906" spans="1:10" x14ac:dyDescent="0.2">
      <c r="A2906" s="19">
        <v>2949</v>
      </c>
      <c r="B2906" s="17">
        <v>19</v>
      </c>
      <c r="C2906" s="16">
        <v>7</v>
      </c>
      <c r="D2906" s="16">
        <v>2000</v>
      </c>
      <c r="E2906" s="25">
        <v>36726</v>
      </c>
      <c r="F2906" s="24" t="s">
        <v>2891</v>
      </c>
      <c r="G2906" s="23">
        <v>21312413.194444444</v>
      </c>
      <c r="H2906" s="23">
        <v>7413164.8811458331</v>
      </c>
      <c r="I2906" s="23">
        <v>7413164.8811458331</v>
      </c>
      <c r="J2906" s="23">
        <f t="shared" si="45"/>
        <v>-13899248.313298611</v>
      </c>
    </row>
    <row r="2907" spans="1:10" x14ac:dyDescent="0.2">
      <c r="A2907" s="19">
        <v>2950</v>
      </c>
      <c r="B2907" s="17">
        <v>14</v>
      </c>
      <c r="C2907" s="16">
        <v>12</v>
      </c>
      <c r="D2907" s="16">
        <v>2005</v>
      </c>
      <c r="E2907" s="25">
        <v>38700</v>
      </c>
      <c r="F2907" s="24" t="s">
        <v>2892</v>
      </c>
      <c r="G2907" s="23">
        <v>18713338.414634146</v>
      </c>
      <c r="H2907" s="23">
        <v>6272316.8089227639</v>
      </c>
      <c r="I2907" s="23">
        <v>16785208.343526423</v>
      </c>
      <c r="J2907" s="23">
        <f t="shared" si="45"/>
        <v>-1928130.0711077228</v>
      </c>
    </row>
    <row r="2908" spans="1:10" x14ac:dyDescent="0.2">
      <c r="A2908" s="19">
        <v>2951</v>
      </c>
      <c r="B2908" s="17">
        <v>24</v>
      </c>
      <c r="C2908" s="16">
        <v>9</v>
      </c>
      <c r="D2908" s="16">
        <v>1999</v>
      </c>
      <c r="E2908" s="25">
        <v>36427</v>
      </c>
      <c r="F2908" s="24" t="s">
        <v>2893</v>
      </c>
      <c r="G2908" s="23">
        <v>21934395.473496132</v>
      </c>
      <c r="H2908" s="23">
        <v>7247710.6439487794</v>
      </c>
      <c r="I2908" s="23">
        <v>7247710.6439487794</v>
      </c>
      <c r="J2908" s="23">
        <f t="shared" si="45"/>
        <v>-14686684.829547353</v>
      </c>
    </row>
    <row r="2909" spans="1:10" x14ac:dyDescent="0.2">
      <c r="A2909" s="19">
        <v>2952</v>
      </c>
      <c r="B2909" s="17">
        <v>28</v>
      </c>
      <c r="C2909" s="16">
        <v>9</v>
      </c>
      <c r="D2909" s="16">
        <v>2007</v>
      </c>
      <c r="E2909" s="25">
        <v>39353</v>
      </c>
      <c r="F2909" s="24" t="s">
        <v>2894</v>
      </c>
      <c r="G2909" s="23">
        <v>17664084.608374503</v>
      </c>
      <c r="H2909" s="23">
        <v>5422852.7778694425</v>
      </c>
      <c r="I2909" s="23">
        <v>76852064.391716629</v>
      </c>
      <c r="J2909" s="23">
        <f t="shared" si="45"/>
        <v>59187979.783342123</v>
      </c>
    </row>
    <row r="2910" spans="1:10" x14ac:dyDescent="0.2">
      <c r="A2910" s="19">
        <v>2953</v>
      </c>
      <c r="B2910" s="17">
        <v>21</v>
      </c>
      <c r="C2910" s="16">
        <v>10</v>
      </c>
      <c r="D2910" s="16">
        <v>2005</v>
      </c>
      <c r="E2910" s="25">
        <v>38646</v>
      </c>
      <c r="F2910" s="24" t="s">
        <v>2895</v>
      </c>
      <c r="G2910" s="23">
        <v>18487876.506024096</v>
      </c>
      <c r="H2910" s="23">
        <v>5220775.4237098396</v>
      </c>
      <c r="I2910" s="23">
        <v>20742736.806305222</v>
      </c>
      <c r="J2910" s="23">
        <f t="shared" si="45"/>
        <v>2254860.3002811261</v>
      </c>
    </row>
    <row r="2911" spans="1:10" x14ac:dyDescent="0.2">
      <c r="A2911" s="19">
        <v>2954</v>
      </c>
      <c r="B2911" s="17">
        <v>30</v>
      </c>
      <c r="C2911" s="16">
        <v>4</v>
      </c>
      <c r="D2911" s="16">
        <v>1999</v>
      </c>
      <c r="E2911" s="25">
        <v>36280</v>
      </c>
      <c r="F2911" s="24" t="s">
        <v>2896</v>
      </c>
      <c r="G2911" s="23">
        <v>22158754.51263538</v>
      </c>
      <c r="H2911" s="23">
        <v>5944072.6027617333</v>
      </c>
      <c r="I2911" s="23">
        <v>5944072.6027617333</v>
      </c>
      <c r="J2911" s="23">
        <f t="shared" si="45"/>
        <v>-16214681.909873646</v>
      </c>
    </row>
    <row r="2912" spans="1:10" x14ac:dyDescent="0.2">
      <c r="A2912" s="19">
        <v>2955</v>
      </c>
      <c r="B2912" s="17">
        <v>30</v>
      </c>
      <c r="C2912" s="16">
        <v>10</v>
      </c>
      <c r="D2912" s="16">
        <v>2015</v>
      </c>
      <c r="E2912" s="25">
        <v>42307</v>
      </c>
      <c r="F2912" s="24" t="s">
        <v>2897</v>
      </c>
      <c r="G2912" s="23">
        <v>15484426.374254746</v>
      </c>
      <c r="H2912" s="23">
        <v>3822636.2098319028</v>
      </c>
      <c r="I2912" s="23">
        <v>16057200.467313888</v>
      </c>
      <c r="J2912" s="23">
        <f t="shared" si="45"/>
        <v>572774.09305914119</v>
      </c>
    </row>
    <row r="2913" spans="1:10" x14ac:dyDescent="0.2">
      <c r="A2913" s="19">
        <v>2956</v>
      </c>
      <c r="B2913" s="17">
        <v>26</v>
      </c>
      <c r="C2913" s="16">
        <v>1</v>
      </c>
      <c r="D2913" s="16">
        <v>2007</v>
      </c>
      <c r="E2913" s="25">
        <v>39108</v>
      </c>
      <c r="F2913" s="24" t="s">
        <v>2898</v>
      </c>
      <c r="G2913" s="23">
        <v>18194139.791320842</v>
      </c>
      <c r="H2913" s="23">
        <v>4277549.0038929731</v>
      </c>
      <c r="I2913" s="23">
        <v>7946363.3304185439</v>
      </c>
      <c r="J2913" s="23">
        <f t="shared" si="45"/>
        <v>-10247776.460902298</v>
      </c>
    </row>
    <row r="2914" spans="1:10" x14ac:dyDescent="0.2">
      <c r="A2914" s="19">
        <v>2957</v>
      </c>
      <c r="B2914" s="17">
        <v>22</v>
      </c>
      <c r="C2914" s="16">
        <v>9</v>
      </c>
      <c r="D2914" s="16">
        <v>2010</v>
      </c>
      <c r="E2914" s="25">
        <v>40443</v>
      </c>
      <c r="F2914" s="24" t="s">
        <v>2899</v>
      </c>
      <c r="G2914" s="23">
        <v>16859558.045953333</v>
      </c>
      <c r="H2914" s="23">
        <v>3650449.4916383978</v>
      </c>
      <c r="I2914" s="23">
        <v>38493536.11994195</v>
      </c>
      <c r="J2914" s="23">
        <f t="shared" si="45"/>
        <v>21633978.073988616</v>
      </c>
    </row>
    <row r="2915" spans="1:10" x14ac:dyDescent="0.2">
      <c r="A2915" s="19">
        <v>2958</v>
      </c>
      <c r="B2915" s="17">
        <v>15</v>
      </c>
      <c r="C2915" s="16">
        <v>9</v>
      </c>
      <c r="D2915" s="16">
        <v>2010</v>
      </c>
      <c r="E2915" s="25">
        <v>40436</v>
      </c>
      <c r="F2915" s="24" t="s">
        <v>2900</v>
      </c>
      <c r="G2915" s="23">
        <v>16859558.045953333</v>
      </c>
      <c r="H2915" s="23">
        <v>2736477.114379758</v>
      </c>
      <c r="I2915" s="23">
        <v>12558929.814007571</v>
      </c>
      <c r="J2915" s="23">
        <f t="shared" si="45"/>
        <v>-4300628.2319457624</v>
      </c>
    </row>
    <row r="2916" spans="1:10" x14ac:dyDescent="0.2">
      <c r="A2916" s="19">
        <v>2959</v>
      </c>
      <c r="B2916" s="17">
        <v>25</v>
      </c>
      <c r="C2916" s="16">
        <v>12</v>
      </c>
      <c r="D2916" s="16">
        <v>2003</v>
      </c>
      <c r="E2916" s="25">
        <v>37980</v>
      </c>
      <c r="F2916" s="24" t="s">
        <v>2901</v>
      </c>
      <c r="G2916" s="23">
        <v>19982555.615843732</v>
      </c>
      <c r="H2916" s="23">
        <v>3039459.9436516548</v>
      </c>
      <c r="I2916" s="23">
        <v>4524727.3339772103</v>
      </c>
      <c r="J2916" s="23">
        <f t="shared" si="45"/>
        <v>-15457828.281866521</v>
      </c>
    </row>
    <row r="2917" spans="1:10" x14ac:dyDescent="0.2">
      <c r="A2917" s="19">
        <v>2960</v>
      </c>
      <c r="B2917" s="17">
        <v>18</v>
      </c>
      <c r="C2917" s="16">
        <v>7</v>
      </c>
      <c r="D2917" s="16">
        <v>2008</v>
      </c>
      <c r="E2917" s="25">
        <v>39647</v>
      </c>
      <c r="F2917" s="24" t="s">
        <v>2902</v>
      </c>
      <c r="G2917" s="23">
        <v>16742671.52806823</v>
      </c>
      <c r="H2917" s="23">
        <v>2459655.828585587</v>
      </c>
      <c r="I2917" s="23">
        <v>7120741.9142450588</v>
      </c>
      <c r="J2917" s="23">
        <f t="shared" si="45"/>
        <v>-9621929.6138231717</v>
      </c>
    </row>
    <row r="2918" spans="1:10" x14ac:dyDescent="0.2">
      <c r="A2918" s="19">
        <v>2961</v>
      </c>
      <c r="B2918" s="17">
        <v>22</v>
      </c>
      <c r="C2918" s="16">
        <v>10</v>
      </c>
      <c r="D2918" s="16">
        <v>1999</v>
      </c>
      <c r="E2918" s="25">
        <v>36455</v>
      </c>
      <c r="F2918" s="24" t="s">
        <v>2903</v>
      </c>
      <c r="G2918" s="23">
        <v>21895273.483947683</v>
      </c>
      <c r="H2918" s="23">
        <v>2852519.148858502</v>
      </c>
      <c r="I2918" s="23">
        <v>2852519.148858502</v>
      </c>
      <c r="J2918" s="23">
        <f t="shared" si="45"/>
        <v>-19042754.335089181</v>
      </c>
    </row>
    <row r="2919" spans="1:10" x14ac:dyDescent="0.2">
      <c r="A2919" s="19">
        <v>2962</v>
      </c>
      <c r="B2919" s="17">
        <v>17</v>
      </c>
      <c r="C2919" s="16">
        <v>1</v>
      </c>
      <c r="D2919" s="16">
        <v>1986</v>
      </c>
      <c r="E2919" s="25">
        <v>31429</v>
      </c>
      <c r="F2919" s="24" t="s">
        <v>2904</v>
      </c>
      <c r="G2919" s="23">
        <v>33602052.919708028</v>
      </c>
      <c r="H2919" s="23">
        <v>4376627.0703284675</v>
      </c>
      <c r="I2919" s="23">
        <v>4376627.0703284675</v>
      </c>
      <c r="J2919" s="23">
        <f t="shared" si="45"/>
        <v>-29225425.849379562</v>
      </c>
    </row>
    <row r="2920" spans="1:10" x14ac:dyDescent="0.2">
      <c r="A2920" s="19">
        <v>2963</v>
      </c>
      <c r="B2920" s="17">
        <v>14</v>
      </c>
      <c r="C2920" s="16">
        <v>3</v>
      </c>
      <c r="D2920" s="16">
        <v>2008</v>
      </c>
      <c r="E2920" s="25">
        <v>39521</v>
      </c>
      <c r="F2920" s="24" t="s">
        <v>2905</v>
      </c>
      <c r="G2920" s="23">
        <v>17247316.511183545</v>
      </c>
      <c r="H2920" s="23">
        <v>1488604.3898692443</v>
      </c>
      <c r="I2920" s="23">
        <v>9428679.0533934664</v>
      </c>
      <c r="J2920" s="23">
        <f t="shared" si="45"/>
        <v>-7818637.4577900786</v>
      </c>
    </row>
    <row r="2921" spans="1:10" x14ac:dyDescent="0.2">
      <c r="A2921" s="19">
        <v>2964</v>
      </c>
      <c r="B2921" s="17">
        <v>2</v>
      </c>
      <c r="C2921" s="16">
        <v>6</v>
      </c>
      <c r="D2921" s="16">
        <v>2006</v>
      </c>
      <c r="E2921" s="25">
        <v>38870</v>
      </c>
      <c r="F2921" s="24" t="s">
        <v>2906</v>
      </c>
      <c r="G2921" s="23">
        <v>18150739.280433711</v>
      </c>
      <c r="H2921" s="23">
        <v>1452320.513080335</v>
      </c>
      <c r="I2921" s="23">
        <v>14036454.335421389</v>
      </c>
      <c r="J2921" s="23">
        <f t="shared" si="45"/>
        <v>-4114284.9450123217</v>
      </c>
    </row>
    <row r="2922" spans="1:10" x14ac:dyDescent="0.2">
      <c r="A2922" s="19">
        <v>2965</v>
      </c>
      <c r="B2922" s="17">
        <v>12</v>
      </c>
      <c r="C2922" s="16">
        <v>11</v>
      </c>
      <c r="D2922" s="16">
        <v>1999</v>
      </c>
      <c r="E2922" s="25">
        <v>36476</v>
      </c>
      <c r="F2922" s="24" t="s">
        <v>2907</v>
      </c>
      <c r="G2922" s="23">
        <v>21882263.814616755</v>
      </c>
      <c r="H2922" s="23">
        <v>1202496.0434046346</v>
      </c>
      <c r="I2922" s="23">
        <v>2874261.6107664881</v>
      </c>
      <c r="J2922" s="23">
        <f t="shared" si="45"/>
        <v>-19008002.203850266</v>
      </c>
    </row>
    <row r="2923" spans="1:10" x14ac:dyDescent="0.2">
      <c r="A2923" s="19">
        <v>2966</v>
      </c>
      <c r="B2923" s="17">
        <v>25</v>
      </c>
      <c r="C2923" s="16">
        <v>1</v>
      </c>
      <c r="D2923" s="16">
        <v>2002</v>
      </c>
      <c r="E2923" s="25">
        <v>37281</v>
      </c>
      <c r="F2923" s="24" t="s">
        <v>2908</v>
      </c>
      <c r="G2923" s="23">
        <v>20794946.357989836</v>
      </c>
      <c r="H2923" s="23">
        <v>933573.86711462459</v>
      </c>
      <c r="I2923" s="23">
        <v>1947837.6714172785</v>
      </c>
      <c r="J2923" s="23">
        <f t="shared" si="45"/>
        <v>-18847108.686572559</v>
      </c>
    </row>
    <row r="2924" spans="1:10" x14ac:dyDescent="0.2">
      <c r="A2924" s="19">
        <v>2967</v>
      </c>
      <c r="B2924" s="17">
        <v>16</v>
      </c>
      <c r="C2924" s="16">
        <v>10</v>
      </c>
      <c r="D2924" s="16">
        <v>2015</v>
      </c>
      <c r="E2924" s="25">
        <v>42293</v>
      </c>
      <c r="F2924" s="24" t="s">
        <v>2909</v>
      </c>
      <c r="G2924" s="23">
        <v>15484426.374254746</v>
      </c>
      <c r="H2924" s="23">
        <v>652970.00184158969</v>
      </c>
      <c r="I2924" s="23">
        <v>7053199.5698668845</v>
      </c>
      <c r="J2924" s="23">
        <f t="shared" si="45"/>
        <v>-8431226.8043878619</v>
      </c>
    </row>
    <row r="2925" spans="1:10" x14ac:dyDescent="0.2">
      <c r="A2925" s="19">
        <v>2968</v>
      </c>
      <c r="B2925" s="17">
        <v>1</v>
      </c>
      <c r="C2925" s="16">
        <v>12</v>
      </c>
      <c r="D2925" s="16">
        <v>1995</v>
      </c>
      <c r="E2925" s="25">
        <v>35034</v>
      </c>
      <c r="F2925" s="24" t="s">
        <v>2910</v>
      </c>
      <c r="G2925" s="23">
        <v>23992084.690553747</v>
      </c>
      <c r="H2925" s="23">
        <v>847346.04921172641</v>
      </c>
      <c r="I2925" s="23">
        <v>847346.04921172641</v>
      </c>
      <c r="J2925" s="23">
        <f t="shared" si="45"/>
        <v>-23144738.641342022</v>
      </c>
    </row>
    <row r="2926" spans="1:10" x14ac:dyDescent="0.2">
      <c r="A2926" s="19">
        <v>2969</v>
      </c>
      <c r="B2926" s="17">
        <v>26</v>
      </c>
      <c r="C2926" s="16">
        <v>4</v>
      </c>
      <c r="D2926" s="16">
        <v>2013</v>
      </c>
      <c r="E2926" s="25">
        <v>41390</v>
      </c>
      <c r="F2926" s="24" t="s">
        <v>2911</v>
      </c>
      <c r="G2926" s="23">
        <v>15837823.774034431</v>
      </c>
      <c r="H2926" s="23">
        <v>558263.22679126658</v>
      </c>
      <c r="I2926" s="23">
        <v>558263.22679126658</v>
      </c>
      <c r="J2926" s="23">
        <f t="shared" si="45"/>
        <v>-15279560.547243165</v>
      </c>
    </row>
    <row r="2927" spans="1:10" x14ac:dyDescent="0.2">
      <c r="A2927" s="19">
        <v>2970</v>
      </c>
      <c r="B2927" s="17">
        <v>6</v>
      </c>
      <c r="C2927" s="16">
        <v>2</v>
      </c>
      <c r="D2927" s="16">
        <v>2004</v>
      </c>
      <c r="E2927" s="25">
        <v>38023</v>
      </c>
      <c r="F2927" s="24" t="s">
        <v>2912</v>
      </c>
      <c r="G2927" s="23">
        <v>19778651.987110637</v>
      </c>
      <c r="H2927" s="23">
        <v>661598.5461224491</v>
      </c>
      <c r="I2927" s="23">
        <v>7850655.9443286797</v>
      </c>
      <c r="J2927" s="23">
        <f t="shared" si="45"/>
        <v>-11927996.042781956</v>
      </c>
    </row>
    <row r="2928" spans="1:10" x14ac:dyDescent="0.2">
      <c r="A2928" s="19">
        <v>2971</v>
      </c>
      <c r="B2928" s="17">
        <v>25</v>
      </c>
      <c r="C2928" s="16">
        <v>7</v>
      </c>
      <c r="D2928" s="16">
        <v>2003</v>
      </c>
      <c r="E2928" s="25">
        <v>37827</v>
      </c>
      <c r="F2928" s="24" t="s">
        <v>2913</v>
      </c>
      <c r="G2928" s="23">
        <v>20026019.575856443</v>
      </c>
      <c r="H2928" s="23">
        <v>472270.94952147908</v>
      </c>
      <c r="I2928" s="23">
        <v>472270.94952147908</v>
      </c>
      <c r="J2928" s="23">
        <f t="shared" si="45"/>
        <v>-19553748.626334965</v>
      </c>
    </row>
    <row r="2929" spans="1:10" x14ac:dyDescent="0.2">
      <c r="A2929" s="19">
        <v>2972</v>
      </c>
      <c r="B2929" s="17">
        <v>25</v>
      </c>
      <c r="C2929" s="16">
        <v>4</v>
      </c>
      <c r="D2929" s="16">
        <v>2003</v>
      </c>
      <c r="E2929" s="25">
        <v>37736</v>
      </c>
      <c r="F2929" s="24" t="s">
        <v>2914</v>
      </c>
      <c r="G2929" s="23">
        <v>20036915.125136018</v>
      </c>
      <c r="H2929" s="23">
        <v>295135.74502720346</v>
      </c>
      <c r="I2929" s="23">
        <v>295135.74502720346</v>
      </c>
      <c r="J2929" s="23">
        <f t="shared" si="45"/>
        <v>-19741779.380108815</v>
      </c>
    </row>
    <row r="2930" spans="1:10" x14ac:dyDescent="0.2">
      <c r="A2930" s="19">
        <v>2973</v>
      </c>
      <c r="B2930" s="17">
        <v>27</v>
      </c>
      <c r="C2930" s="16">
        <v>8</v>
      </c>
      <c r="D2930" s="16">
        <v>2010</v>
      </c>
      <c r="E2930" s="25">
        <v>40417</v>
      </c>
      <c r="F2930" s="24" t="s">
        <v>2915</v>
      </c>
      <c r="G2930" s="23">
        <v>16869365.861702517</v>
      </c>
      <c r="H2930" s="23">
        <v>138969.83596870533</v>
      </c>
      <c r="I2930" s="23">
        <v>8867717.3032723814</v>
      </c>
      <c r="J2930" s="23">
        <f t="shared" si="45"/>
        <v>-8001648.5584301353</v>
      </c>
    </row>
    <row r="2931" spans="1:10" x14ac:dyDescent="0.2">
      <c r="A2931" s="19">
        <v>2974</v>
      </c>
      <c r="B2931" s="17">
        <v>23</v>
      </c>
      <c r="C2931" s="16">
        <v>10</v>
      </c>
      <c r="D2931" s="16">
        <v>2009</v>
      </c>
      <c r="E2931" s="25">
        <v>40109</v>
      </c>
      <c r="F2931" s="24" t="s">
        <v>2916</v>
      </c>
      <c r="G2931" s="23">
        <v>17035970.524153817</v>
      </c>
      <c r="H2931" s="23">
        <v>116364.7645309168</v>
      </c>
      <c r="I2931" s="23">
        <v>8612307.7522123083</v>
      </c>
      <c r="J2931" s="23">
        <f t="shared" si="45"/>
        <v>-8423662.7719415091</v>
      </c>
    </row>
    <row r="2932" spans="1:10" x14ac:dyDescent="0.2">
      <c r="A2932" s="19">
        <v>2975</v>
      </c>
      <c r="B2932" s="17">
        <v>31</v>
      </c>
      <c r="C2932" s="16">
        <v>12</v>
      </c>
      <c r="D2932" s="16">
        <v>1996</v>
      </c>
      <c r="E2932" s="25">
        <v>35430</v>
      </c>
      <c r="F2932" s="24" t="s">
        <v>2917</v>
      </c>
      <c r="G2932" s="23">
        <v>23220586.380832285</v>
      </c>
      <c r="H2932" s="23">
        <v>118242.3219293821</v>
      </c>
      <c r="I2932" s="23">
        <v>118242.3219293821</v>
      </c>
      <c r="J2932" s="23">
        <f t="shared" si="45"/>
        <v>-23102344.058902904</v>
      </c>
    </row>
    <row r="2933" spans="1:10" x14ac:dyDescent="0.2">
      <c r="A2933" s="19">
        <v>2976</v>
      </c>
      <c r="B2933" s="17">
        <v>1</v>
      </c>
      <c r="C2933" s="16">
        <v>8</v>
      </c>
      <c r="D2933" s="16">
        <v>2008</v>
      </c>
      <c r="E2933" s="25">
        <v>39661</v>
      </c>
      <c r="F2933" s="24" t="s">
        <v>2918</v>
      </c>
      <c r="G2933" s="23">
        <v>16809768.766603068</v>
      </c>
      <c r="H2933" s="23">
        <v>82421.658216408163</v>
      </c>
      <c r="I2933" s="23">
        <v>1782111.1694676974</v>
      </c>
      <c r="J2933" s="23">
        <f t="shared" si="45"/>
        <v>-15027657.597135371</v>
      </c>
    </row>
    <row r="2934" spans="1:10" x14ac:dyDescent="0.2">
      <c r="A2934" s="19">
        <v>2977</v>
      </c>
      <c r="B2934" s="17">
        <v>6</v>
      </c>
      <c r="C2934" s="16">
        <v>9</v>
      </c>
      <c r="D2934" s="16">
        <v>2013</v>
      </c>
      <c r="E2934" s="25">
        <v>41523</v>
      </c>
      <c r="F2934" s="24" t="s">
        <v>2919</v>
      </c>
      <c r="G2934" s="23">
        <v>15728382.354825348</v>
      </c>
      <c r="H2934" s="23">
        <v>64850.217566592219</v>
      </c>
      <c r="I2934" s="23">
        <v>64850.217566592219</v>
      </c>
      <c r="J2934" s="23">
        <f t="shared" si="45"/>
        <v>-15663532.137258755</v>
      </c>
    </row>
    <row r="2935" spans="1:10" x14ac:dyDescent="0.2">
      <c r="A2935" s="19">
        <v>2978</v>
      </c>
      <c r="B2935" s="17">
        <v>4</v>
      </c>
      <c r="C2935" s="16">
        <v>11</v>
      </c>
      <c r="D2935" s="16">
        <v>2011</v>
      </c>
      <c r="E2935" s="25">
        <v>40851</v>
      </c>
      <c r="F2935" s="24" t="s">
        <v>2920</v>
      </c>
      <c r="G2935" s="23">
        <v>16278941.784909165</v>
      </c>
      <c r="H2935" s="23">
        <v>33295.862264067546</v>
      </c>
      <c r="I2935" s="23">
        <v>1246508.9598284932</v>
      </c>
      <c r="J2935" s="23">
        <f t="shared" si="45"/>
        <v>-15032432.82508067</v>
      </c>
    </row>
    <row r="2936" spans="1:10" x14ac:dyDescent="0.2">
      <c r="A2936" s="19">
        <v>2979</v>
      </c>
      <c r="B2936" s="17">
        <v>25</v>
      </c>
      <c r="C2936" s="16">
        <v>10</v>
      </c>
      <c r="D2936" s="16">
        <v>2002</v>
      </c>
      <c r="E2936" s="25">
        <v>37554</v>
      </c>
      <c r="F2936" s="24" t="s">
        <v>2921</v>
      </c>
      <c r="G2936" s="23">
        <v>20313210.148924433</v>
      </c>
      <c r="H2936" s="23">
        <v>30771.80494760066</v>
      </c>
      <c r="I2936" s="23">
        <v>30771.80494760066</v>
      </c>
      <c r="J2936" s="23">
        <f t="shared" si="45"/>
        <v>-20282438.343976833</v>
      </c>
    </row>
    <row r="2937" spans="1:10" x14ac:dyDescent="0.2">
      <c r="A2937" s="19">
        <v>2980</v>
      </c>
      <c r="B2937" s="17">
        <v>5</v>
      </c>
      <c r="C2937" s="16">
        <v>10</v>
      </c>
      <c r="D2937" s="16">
        <v>2007</v>
      </c>
      <c r="E2937" s="25">
        <v>39360</v>
      </c>
      <c r="F2937" s="24" t="s">
        <v>2922</v>
      </c>
      <c r="G2937" s="23">
        <v>17626378.412528239</v>
      </c>
      <c r="H2937" s="23">
        <v>26370.237197036415</v>
      </c>
      <c r="I2937" s="23">
        <v>26370.237197036415</v>
      </c>
      <c r="J2937" s="23">
        <f t="shared" si="45"/>
        <v>-17600008.175331201</v>
      </c>
    </row>
    <row r="2938" spans="1:10" x14ac:dyDescent="0.2">
      <c r="A2938" s="19">
        <v>2981</v>
      </c>
      <c r="B2938" s="17">
        <v>6</v>
      </c>
      <c r="C2938" s="16">
        <v>12</v>
      </c>
      <c r="D2938" s="16">
        <v>2013</v>
      </c>
      <c r="E2938" s="25">
        <v>41614</v>
      </c>
      <c r="F2938" s="24" t="s">
        <v>2923</v>
      </c>
      <c r="G2938" s="23">
        <v>15802620.90804938</v>
      </c>
      <c r="H2938" s="23">
        <v>0</v>
      </c>
      <c r="I2938" s="23">
        <v>22016444.274375774</v>
      </c>
      <c r="J2938" s="23">
        <f t="shared" si="45"/>
        <v>6213823.3663263936</v>
      </c>
    </row>
    <row r="2939" spans="1:10" x14ac:dyDescent="0.2">
      <c r="A2939" s="19">
        <v>2982</v>
      </c>
      <c r="B2939" s="17">
        <v>5</v>
      </c>
      <c r="C2939" s="16">
        <v>5</v>
      </c>
      <c r="D2939" s="16">
        <v>2015</v>
      </c>
      <c r="E2939" s="25">
        <v>42129</v>
      </c>
      <c r="F2939" s="24" t="s">
        <v>2924</v>
      </c>
      <c r="G2939" s="23">
        <v>15486575.135089673</v>
      </c>
      <c r="H2939" s="23">
        <v>0</v>
      </c>
      <c r="I2939" s="23">
        <v>17783274.492718823</v>
      </c>
      <c r="J2939" s="23">
        <f t="shared" si="45"/>
        <v>2296699.3576291502</v>
      </c>
    </row>
    <row r="2940" spans="1:10" x14ac:dyDescent="0.2">
      <c r="A2940" s="19">
        <v>2983</v>
      </c>
      <c r="B2940" s="17">
        <v>10</v>
      </c>
      <c r="C2940" s="16">
        <v>10</v>
      </c>
      <c r="D2940" s="16">
        <v>2014</v>
      </c>
      <c r="E2940" s="25">
        <v>41922</v>
      </c>
      <c r="F2940" s="24" t="s">
        <v>2925</v>
      </c>
      <c r="G2940" s="23">
        <v>15510838.847169517</v>
      </c>
      <c r="H2940" s="23">
        <v>0</v>
      </c>
      <c r="I2940" s="23">
        <v>7006202.476917699</v>
      </c>
      <c r="J2940" s="23">
        <f t="shared" si="45"/>
        <v>-8504636.3702518176</v>
      </c>
    </row>
    <row r="2941" spans="1:10" x14ac:dyDescent="0.2">
      <c r="A2941" s="19">
        <v>2984</v>
      </c>
      <c r="B2941" s="17">
        <v>31</v>
      </c>
      <c r="C2941" s="16">
        <v>12</v>
      </c>
      <c r="D2941" s="16">
        <v>2015</v>
      </c>
      <c r="E2941" s="25">
        <v>42369</v>
      </c>
      <c r="F2941" s="24" t="s">
        <v>2926</v>
      </c>
      <c r="G2941" s="23">
        <v>15570383.680372054</v>
      </c>
      <c r="H2941" s="23">
        <v>0</v>
      </c>
      <c r="I2941" s="23">
        <v>3585377.7177211712</v>
      </c>
      <c r="J2941" s="23">
        <f t="shared" si="45"/>
        <v>-11985005.962650882</v>
      </c>
    </row>
    <row r="2942" spans="1:10" x14ac:dyDescent="0.2">
      <c r="A2942" s="19">
        <v>2985</v>
      </c>
      <c r="B2942" s="17">
        <v>31</v>
      </c>
      <c r="C2942" s="16">
        <v>12</v>
      </c>
      <c r="D2942" s="16">
        <v>2008</v>
      </c>
      <c r="E2942" s="25">
        <v>39813</v>
      </c>
      <c r="F2942" s="24" t="s">
        <v>2927</v>
      </c>
      <c r="G2942" s="23">
        <v>17518051.829442322</v>
      </c>
      <c r="H2942" s="23">
        <v>0</v>
      </c>
      <c r="I2942" s="23">
        <v>4013692.823967312</v>
      </c>
      <c r="J2942" s="23">
        <f t="shared" si="45"/>
        <v>-13504359.005475011</v>
      </c>
    </row>
    <row r="2943" spans="1:10" x14ac:dyDescent="0.2">
      <c r="A2943" s="19">
        <v>2986</v>
      </c>
      <c r="B2943" s="17">
        <v>31</v>
      </c>
      <c r="C2943" s="16">
        <v>12</v>
      </c>
      <c r="D2943" s="16">
        <v>2005</v>
      </c>
      <c r="E2943" s="25">
        <v>38717</v>
      </c>
      <c r="F2943" s="24" t="s">
        <v>2928</v>
      </c>
      <c r="G2943" s="23">
        <v>18713338.414634146</v>
      </c>
      <c r="H2943" s="23">
        <v>0</v>
      </c>
      <c r="I2943" s="23">
        <v>1135053.7988719512</v>
      </c>
      <c r="J2943" s="23">
        <f t="shared" si="45"/>
        <v>-17578284.615762196</v>
      </c>
    </row>
    <row r="2944" spans="1:10" x14ac:dyDescent="0.2">
      <c r="A2944" s="19">
        <v>2987</v>
      </c>
      <c r="B2944" s="17">
        <v>17</v>
      </c>
      <c r="C2944" s="16">
        <v>2</v>
      </c>
      <c r="D2944" s="16">
        <v>2017</v>
      </c>
      <c r="E2944" s="25">
        <v>42783</v>
      </c>
      <c r="F2944" s="24" t="s">
        <v>2929</v>
      </c>
      <c r="G2944" s="23">
        <v>15117978.842625091</v>
      </c>
      <c r="H2944" s="23">
        <v>0</v>
      </c>
      <c r="I2944" s="23">
        <v>215866.59629807516</v>
      </c>
      <c r="J2944" s="23">
        <f t="shared" si="45"/>
        <v>-14902112.246327017</v>
      </c>
    </row>
    <row r="2945" spans="1:10" x14ac:dyDescent="0.2">
      <c r="A2945" s="19">
        <v>2988</v>
      </c>
      <c r="B2945" s="17">
        <v>1</v>
      </c>
      <c r="C2945" s="16">
        <v>9</v>
      </c>
      <c r="D2945" s="16">
        <v>2015</v>
      </c>
      <c r="E2945" s="25">
        <v>42248</v>
      </c>
      <c r="F2945" s="24" t="s">
        <v>2930</v>
      </c>
      <c r="G2945" s="23">
        <v>15477463.279329257</v>
      </c>
      <c r="H2945" s="23">
        <v>0</v>
      </c>
      <c r="I2945" s="23">
        <v>3581.48500283679</v>
      </c>
      <c r="J2945" s="23">
        <f t="shared" si="45"/>
        <v>-15473881.794326421</v>
      </c>
    </row>
    <row r="2946" spans="1:10" x14ac:dyDescent="0.2">
      <c r="A2946" s="19">
        <v>2989</v>
      </c>
      <c r="B2946" s="17">
        <v>29</v>
      </c>
      <c r="C2946" s="16">
        <v>6</v>
      </c>
      <c r="D2946" s="16">
        <v>2001</v>
      </c>
      <c r="E2946" s="25">
        <v>37071</v>
      </c>
      <c r="F2946" s="24" t="s">
        <v>2931</v>
      </c>
      <c r="G2946" s="23">
        <v>20689803.370786518</v>
      </c>
      <c r="H2946" s="23">
        <v>0</v>
      </c>
      <c r="I2946" s="23">
        <v>0</v>
      </c>
      <c r="J2946" s="23">
        <f t="shared" si="45"/>
        <v>-20689803.370786518</v>
      </c>
    </row>
    <row r="2947" spans="1:10" x14ac:dyDescent="0.2">
      <c r="A2947" s="19">
        <v>2990</v>
      </c>
      <c r="B2947" s="17">
        <v>5</v>
      </c>
      <c r="C2947" s="16">
        <v>2</v>
      </c>
      <c r="D2947" s="16">
        <v>2010</v>
      </c>
      <c r="E2947" s="25">
        <v>40214</v>
      </c>
      <c r="F2947" s="24" t="s">
        <v>2932</v>
      </c>
      <c r="G2947" s="23">
        <v>16991639.791271608</v>
      </c>
      <c r="H2947" s="23">
        <v>0</v>
      </c>
      <c r="I2947" s="23">
        <v>0</v>
      </c>
      <c r="J2947" s="23">
        <f t="shared" ref="J2947:J3010" si="46">I2947-G2947</f>
        <v>-16991639.791271608</v>
      </c>
    </row>
    <row r="2948" spans="1:10" x14ac:dyDescent="0.2">
      <c r="A2948" s="19">
        <v>2992</v>
      </c>
      <c r="B2948" s="17">
        <v>12</v>
      </c>
      <c r="C2948" s="16">
        <v>2</v>
      </c>
      <c r="D2948" s="16">
        <v>1993</v>
      </c>
      <c r="E2948" s="25">
        <v>34012</v>
      </c>
      <c r="F2948" s="24" t="s">
        <v>2934</v>
      </c>
      <c r="G2948" s="23">
        <v>25049457.721872818</v>
      </c>
      <c r="H2948" s="23">
        <v>121656248.10612859</v>
      </c>
      <c r="I2948" s="23">
        <v>121656248.10612859</v>
      </c>
      <c r="J2948" s="23">
        <f t="shared" si="46"/>
        <v>96606790.384255767</v>
      </c>
    </row>
    <row r="2949" spans="1:10" x14ac:dyDescent="0.2">
      <c r="A2949" s="19">
        <v>2993</v>
      </c>
      <c r="B2949" s="17">
        <v>1</v>
      </c>
      <c r="C2949" s="16">
        <v>7</v>
      </c>
      <c r="D2949" s="16">
        <v>2015</v>
      </c>
      <c r="E2949" s="25">
        <v>42186</v>
      </c>
      <c r="F2949" s="24" t="s">
        <v>2935</v>
      </c>
      <c r="G2949" s="23">
        <v>14917099.650540113</v>
      </c>
      <c r="H2949" s="23">
        <v>67911955.138329983</v>
      </c>
      <c r="I2949" s="23">
        <v>127268023.62306939</v>
      </c>
      <c r="J2949" s="23">
        <f t="shared" si="46"/>
        <v>112350923.97252928</v>
      </c>
    </row>
    <row r="2950" spans="1:10" x14ac:dyDescent="0.2">
      <c r="A2950" s="19">
        <v>2994</v>
      </c>
      <c r="B2950" s="17">
        <v>1</v>
      </c>
      <c r="C2950" s="16">
        <v>11</v>
      </c>
      <c r="D2950" s="16">
        <v>1996</v>
      </c>
      <c r="E2950" s="25">
        <v>35370</v>
      </c>
      <c r="F2950" s="24" t="s">
        <v>2936</v>
      </c>
      <c r="G2950" s="23">
        <v>22446566.834804542</v>
      </c>
      <c r="H2950" s="23">
        <v>71734162.42012611</v>
      </c>
      <c r="I2950" s="23">
        <v>228401373.52294454</v>
      </c>
      <c r="J2950" s="23">
        <f t="shared" si="46"/>
        <v>205954806.68814</v>
      </c>
    </row>
    <row r="2951" spans="1:10" x14ac:dyDescent="0.2">
      <c r="A2951" s="19">
        <v>2995</v>
      </c>
      <c r="B2951" s="17">
        <v>22</v>
      </c>
      <c r="C2951" s="16">
        <v>7</v>
      </c>
      <c r="D2951" s="16">
        <v>2011</v>
      </c>
      <c r="E2951" s="25">
        <v>40746</v>
      </c>
      <c r="F2951" s="24" t="s">
        <v>2937</v>
      </c>
      <c r="G2951" s="23">
        <v>15757763.741468294</v>
      </c>
      <c r="H2951" s="23">
        <v>8358895.9565690812</v>
      </c>
      <c r="I2951" s="23">
        <v>27690228.180916421</v>
      </c>
      <c r="J2951" s="23">
        <f t="shared" si="46"/>
        <v>11932464.439448128</v>
      </c>
    </row>
    <row r="2952" spans="1:10" x14ac:dyDescent="0.2">
      <c r="A2952" s="19">
        <v>2996</v>
      </c>
      <c r="B2952" s="17">
        <v>5</v>
      </c>
      <c r="C2952" s="16">
        <v>6</v>
      </c>
      <c r="D2952" s="16">
        <v>2015</v>
      </c>
      <c r="E2952" s="25">
        <v>42160</v>
      </c>
      <c r="F2952" s="24" t="s">
        <v>2938</v>
      </c>
      <c r="G2952" s="23">
        <v>14918099.799696611</v>
      </c>
      <c r="H2952" s="23">
        <v>0</v>
      </c>
      <c r="I2952" s="23">
        <v>582115.57136332011</v>
      </c>
      <c r="J2952" s="23">
        <f t="shared" si="46"/>
        <v>-14335984.228333291</v>
      </c>
    </row>
    <row r="2953" spans="1:10" x14ac:dyDescent="0.2">
      <c r="A2953" s="19">
        <v>2997</v>
      </c>
      <c r="B2953" s="17">
        <v>7</v>
      </c>
      <c r="C2953" s="16">
        <v>8</v>
      </c>
      <c r="D2953" s="16">
        <v>1992</v>
      </c>
      <c r="E2953" s="25">
        <v>33823</v>
      </c>
      <c r="F2953" s="24" t="s">
        <v>2939</v>
      </c>
      <c r="G2953" s="23">
        <v>25092076.65010646</v>
      </c>
      <c r="H2953" s="23">
        <v>176267389.85090846</v>
      </c>
      <c r="I2953" s="23">
        <v>277332698.58050394</v>
      </c>
      <c r="J2953" s="23">
        <f t="shared" si="46"/>
        <v>252240621.93039748</v>
      </c>
    </row>
    <row r="2954" spans="1:10" x14ac:dyDescent="0.2">
      <c r="A2954" s="19">
        <v>2998</v>
      </c>
      <c r="B2954" s="17">
        <v>27</v>
      </c>
      <c r="C2954" s="16">
        <v>1</v>
      </c>
      <c r="D2954" s="16">
        <v>2006</v>
      </c>
      <c r="E2954" s="25">
        <v>38744</v>
      </c>
      <c r="F2954" s="24" t="s">
        <v>2940</v>
      </c>
      <c r="G2954" s="23">
        <v>17581289.96469995</v>
      </c>
      <c r="H2954" s="23">
        <v>91874.621255673221</v>
      </c>
      <c r="I2954" s="23">
        <v>672677.48771558248</v>
      </c>
      <c r="J2954" s="23">
        <f t="shared" si="46"/>
        <v>-16908612.476984367</v>
      </c>
    </row>
    <row r="2955" spans="1:10" x14ac:dyDescent="0.2">
      <c r="A2955" s="19">
        <v>2999</v>
      </c>
      <c r="B2955" s="17">
        <v>23</v>
      </c>
      <c r="C2955" s="16">
        <v>3</v>
      </c>
      <c r="D2955" s="16">
        <v>1990</v>
      </c>
      <c r="E2955" s="25">
        <v>32955</v>
      </c>
      <c r="F2955" s="24" t="s">
        <v>2941</v>
      </c>
      <c r="G2955" s="23">
        <v>26707583.527583532</v>
      </c>
      <c r="H2955" s="23">
        <v>340342878.88960379</v>
      </c>
      <c r="I2955" s="23">
        <v>825351840.30744374</v>
      </c>
      <c r="J2955" s="23">
        <f t="shared" si="46"/>
        <v>798644256.77986026</v>
      </c>
    </row>
    <row r="2956" spans="1:10" x14ac:dyDescent="0.2">
      <c r="A2956" s="19">
        <v>3000</v>
      </c>
      <c r="B2956" s="17">
        <v>18</v>
      </c>
      <c r="C2956" s="16">
        <v>9</v>
      </c>
      <c r="D2956" s="16">
        <v>1987</v>
      </c>
      <c r="E2956" s="25">
        <v>32038</v>
      </c>
      <c r="F2956" s="24" t="s">
        <v>2942</v>
      </c>
      <c r="G2956" s="23">
        <v>29889269.565217391</v>
      </c>
      <c r="H2956" s="23">
        <v>334430381.73623478</v>
      </c>
      <c r="I2956" s="23">
        <v>683396799.13043475</v>
      </c>
      <c r="J2956" s="23">
        <f t="shared" si="46"/>
        <v>653507529.56521738</v>
      </c>
    </row>
    <row r="2957" spans="1:10" x14ac:dyDescent="0.2">
      <c r="A2957" s="19">
        <v>3001</v>
      </c>
      <c r="B2957" s="17">
        <v>12</v>
      </c>
      <c r="C2957" s="16">
        <v>11</v>
      </c>
      <c r="D2957" s="16">
        <v>2008</v>
      </c>
      <c r="E2957" s="25">
        <v>39764</v>
      </c>
      <c r="F2957" s="24" t="s">
        <v>2943</v>
      </c>
      <c r="G2957" s="23">
        <v>16181080.38131105</v>
      </c>
      <c r="H2957" s="23">
        <v>163336365.31779215</v>
      </c>
      <c r="I2957" s="23">
        <v>444424543.39712834</v>
      </c>
      <c r="J2957" s="23">
        <f t="shared" si="46"/>
        <v>428243463.01581728</v>
      </c>
    </row>
    <row r="2958" spans="1:10" x14ac:dyDescent="0.2">
      <c r="A2958" s="19">
        <v>3002</v>
      </c>
      <c r="B2958" s="17">
        <v>17</v>
      </c>
      <c r="C2958" s="16">
        <v>12</v>
      </c>
      <c r="D2958" s="16">
        <v>1974</v>
      </c>
      <c r="E2958" s="25">
        <v>27380</v>
      </c>
      <c r="F2958" s="24" t="s">
        <v>2944</v>
      </c>
      <c r="G2958" s="23">
        <v>66228631.984585747</v>
      </c>
      <c r="H2958" s="23">
        <v>548751522.15799618</v>
      </c>
      <c r="I2958" s="23">
        <v>660867134.8747592</v>
      </c>
      <c r="J2958" s="23">
        <f t="shared" si="46"/>
        <v>594638502.89017344</v>
      </c>
    </row>
    <row r="2959" spans="1:10" x14ac:dyDescent="0.2">
      <c r="A2959" s="19">
        <v>3003</v>
      </c>
      <c r="B2959" s="17">
        <v>25</v>
      </c>
      <c r="C2959" s="16">
        <v>5</v>
      </c>
      <c r="D2959" s="16">
        <v>1988</v>
      </c>
      <c r="E2959" s="25">
        <v>32288</v>
      </c>
      <c r="F2959" s="24" t="s">
        <v>2945</v>
      </c>
      <c r="G2959" s="23">
        <v>29253327.659574468</v>
      </c>
      <c r="H2959" s="23">
        <v>228397884.02544683</v>
      </c>
      <c r="I2959" s="23">
        <v>500662783.59991491</v>
      </c>
      <c r="J2959" s="23">
        <f t="shared" si="46"/>
        <v>471409455.94034046</v>
      </c>
    </row>
    <row r="2960" spans="1:10" x14ac:dyDescent="0.2">
      <c r="A2960" s="19">
        <v>3004</v>
      </c>
      <c r="B2960" s="17">
        <v>20</v>
      </c>
      <c r="C2960" s="16">
        <v>12</v>
      </c>
      <c r="D2960" s="16">
        <v>1989</v>
      </c>
      <c r="E2960" s="25">
        <v>32862</v>
      </c>
      <c r="F2960" s="24" t="s">
        <v>2946</v>
      </c>
      <c r="G2960" s="23">
        <v>27258255.35289453</v>
      </c>
      <c r="H2960" s="23">
        <v>136294582.80144331</v>
      </c>
      <c r="I2960" s="23">
        <v>136294582.80144331</v>
      </c>
      <c r="J2960" s="23">
        <f t="shared" si="46"/>
        <v>109036327.44854878</v>
      </c>
    </row>
    <row r="2961" spans="1:10" x14ac:dyDescent="0.2">
      <c r="A2961" s="19">
        <v>3005</v>
      </c>
      <c r="B2961" s="17">
        <v>1</v>
      </c>
      <c r="C2961" s="16">
        <v>10</v>
      </c>
      <c r="D2961" s="16">
        <v>1993</v>
      </c>
      <c r="E2961" s="25">
        <v>34243</v>
      </c>
      <c r="F2961" s="24" t="s">
        <v>2947</v>
      </c>
      <c r="G2961" s="23">
        <v>23591393.273850381</v>
      </c>
      <c r="H2961" s="23">
        <v>116029655.70004806</v>
      </c>
      <c r="I2961" s="23">
        <v>261285234.28618398</v>
      </c>
      <c r="J2961" s="23">
        <f t="shared" si="46"/>
        <v>237693841.0123336</v>
      </c>
    </row>
    <row r="2962" spans="1:10" x14ac:dyDescent="0.2">
      <c r="A2962" s="19">
        <v>3006</v>
      </c>
      <c r="B2962" s="17">
        <v>12</v>
      </c>
      <c r="C2962" s="16">
        <v>1</v>
      </c>
      <c r="D2962" s="16">
        <v>2007</v>
      </c>
      <c r="E2962" s="25">
        <v>39094</v>
      </c>
      <c r="F2962" s="24" t="s">
        <v>2948</v>
      </c>
      <c r="G2962" s="23">
        <v>16981197.138566121</v>
      </c>
      <c r="H2962" s="23">
        <v>74421577.462745041</v>
      </c>
      <c r="I2962" s="23">
        <v>91608364.742125124</v>
      </c>
      <c r="J2962" s="23">
        <f t="shared" si="46"/>
        <v>74627167.603559002</v>
      </c>
    </row>
    <row r="2963" spans="1:10" x14ac:dyDescent="0.2">
      <c r="A2963" s="19">
        <v>3007</v>
      </c>
      <c r="B2963" s="17">
        <v>16</v>
      </c>
      <c r="C2963" s="16">
        <v>1</v>
      </c>
      <c r="D2963" s="16">
        <v>2009</v>
      </c>
      <c r="E2963" s="25">
        <v>39829</v>
      </c>
      <c r="F2963" s="24" t="s">
        <v>2949</v>
      </c>
      <c r="G2963" s="23">
        <v>16279327.280563409</v>
      </c>
      <c r="H2963" s="23">
        <v>59938101.614015147</v>
      </c>
      <c r="I2963" s="23">
        <v>119578638.05590524</v>
      </c>
      <c r="J2963" s="23">
        <f t="shared" si="46"/>
        <v>103299310.77534182</v>
      </c>
    </row>
    <row r="2964" spans="1:10" x14ac:dyDescent="0.2">
      <c r="A2964" s="19">
        <v>3008</v>
      </c>
      <c r="B2964" s="17">
        <v>31</v>
      </c>
      <c r="C2964" s="16">
        <v>8</v>
      </c>
      <c r="D2964" s="16">
        <v>2012</v>
      </c>
      <c r="E2964" s="25">
        <v>41152</v>
      </c>
      <c r="F2964" s="24" t="s">
        <v>2950</v>
      </c>
      <c r="G2964" s="23">
        <v>14920049.136423025</v>
      </c>
      <c r="H2964" s="23">
        <v>52359341.932953961</v>
      </c>
      <c r="I2964" s="23">
        <v>88374716.394358858</v>
      </c>
      <c r="J2964" s="23">
        <f t="shared" si="46"/>
        <v>73454667.257935837</v>
      </c>
    </row>
    <row r="2965" spans="1:10" x14ac:dyDescent="0.2">
      <c r="A2965" s="19">
        <v>3009</v>
      </c>
      <c r="B2965" s="17">
        <v>22</v>
      </c>
      <c r="C2965" s="16">
        <v>10</v>
      </c>
      <c r="D2965" s="16">
        <v>1982</v>
      </c>
      <c r="E2965" s="25">
        <v>30246</v>
      </c>
      <c r="F2965" s="24" t="s">
        <v>2951</v>
      </c>
      <c r="G2965" s="23">
        <v>35002708.757637471</v>
      </c>
      <c r="H2965" s="23">
        <v>118041394.87959266</v>
      </c>
      <c r="I2965" s="23">
        <v>313056486.52928716</v>
      </c>
      <c r="J2965" s="23">
        <f t="shared" si="46"/>
        <v>278053777.77164972</v>
      </c>
    </row>
    <row r="2966" spans="1:10" x14ac:dyDescent="0.2">
      <c r="A2966" s="19">
        <v>3010</v>
      </c>
      <c r="B2966" s="17">
        <v>13</v>
      </c>
      <c r="C2966" s="16">
        <v>7</v>
      </c>
      <c r="D2966" s="16">
        <v>1977</v>
      </c>
      <c r="E2966" s="25">
        <v>28319</v>
      </c>
      <c r="F2966" s="24" t="s">
        <v>2952</v>
      </c>
      <c r="G2966" s="23">
        <v>56348622.950819679</v>
      </c>
      <c r="H2966" s="23">
        <v>188365396.72131148</v>
      </c>
      <c r="I2966" s="23">
        <v>746216763.93442631</v>
      </c>
      <c r="J2966" s="23">
        <f t="shared" si="46"/>
        <v>689868140.98360658</v>
      </c>
    </row>
    <row r="2967" spans="1:10" x14ac:dyDescent="0.2">
      <c r="A2967" s="19">
        <v>3011</v>
      </c>
      <c r="B2967" s="17">
        <v>25</v>
      </c>
      <c r="C2967" s="16">
        <v>9</v>
      </c>
      <c r="D2967" s="16">
        <v>1998</v>
      </c>
      <c r="E2967" s="25">
        <v>36063</v>
      </c>
      <c r="F2967" s="24" t="s">
        <v>2953</v>
      </c>
      <c r="G2967" s="23">
        <v>21010183.374083132</v>
      </c>
      <c r="H2967" s="23">
        <v>57202785.977585576</v>
      </c>
      <c r="I2967" s="23">
        <v>108910583.6027873</v>
      </c>
      <c r="J2967" s="23">
        <f t="shared" si="46"/>
        <v>87900400.228704169</v>
      </c>
    </row>
    <row r="2968" spans="1:10" x14ac:dyDescent="0.2">
      <c r="A2968" s="19">
        <v>3012</v>
      </c>
      <c r="B2968" s="17">
        <v>9</v>
      </c>
      <c r="C2968" s="16">
        <v>12</v>
      </c>
      <c r="D2968" s="16">
        <v>1981</v>
      </c>
      <c r="E2968" s="25">
        <v>29929</v>
      </c>
      <c r="F2968" s="24" t="s">
        <v>2954</v>
      </c>
      <c r="G2968" s="23">
        <v>36566659.574468084</v>
      </c>
      <c r="H2968" s="23">
        <v>93652577.40964894</v>
      </c>
      <c r="I2968" s="23">
        <v>93652577.40964894</v>
      </c>
      <c r="J2968" s="23">
        <f t="shared" si="46"/>
        <v>57085917.835180856</v>
      </c>
    </row>
    <row r="2969" spans="1:10" x14ac:dyDescent="0.2">
      <c r="A2969" s="19">
        <v>3013</v>
      </c>
      <c r="B2969" s="17">
        <v>24</v>
      </c>
      <c r="C2969" s="16">
        <v>2</v>
      </c>
      <c r="D2969" s="16">
        <v>2012</v>
      </c>
      <c r="E2969" s="25">
        <v>40963</v>
      </c>
      <c r="F2969" s="24" t="s">
        <v>2955</v>
      </c>
      <c r="G2969" s="23">
        <v>15098044.038776612</v>
      </c>
      <c r="H2969" s="23">
        <v>37772923.929356106</v>
      </c>
      <c r="I2969" s="23">
        <v>38369712.943530567</v>
      </c>
      <c r="J2969" s="23">
        <f t="shared" si="46"/>
        <v>23271668.904753953</v>
      </c>
    </row>
    <row r="2970" spans="1:10" x14ac:dyDescent="0.2">
      <c r="A2970" s="19">
        <v>3014</v>
      </c>
      <c r="B2970" s="17">
        <v>18</v>
      </c>
      <c r="C2970" s="16">
        <v>1</v>
      </c>
      <c r="D2970" s="16">
        <v>1991</v>
      </c>
      <c r="E2970" s="25">
        <v>33256</v>
      </c>
      <c r="F2970" s="24" t="s">
        <v>2956</v>
      </c>
      <c r="G2970" s="23">
        <v>25536894.502228826</v>
      </c>
      <c r="H2970" s="23">
        <v>63348080.930378906</v>
      </c>
      <c r="I2970" s="23">
        <v>63348080.930378906</v>
      </c>
      <c r="J2970" s="23">
        <f t="shared" si="46"/>
        <v>37811186.42815008</v>
      </c>
    </row>
    <row r="2971" spans="1:10" x14ac:dyDescent="0.2">
      <c r="A2971" s="19">
        <v>3015</v>
      </c>
      <c r="B2971" s="17">
        <v>21</v>
      </c>
      <c r="C2971" s="16">
        <v>12</v>
      </c>
      <c r="D2971" s="16">
        <v>1988</v>
      </c>
      <c r="E2971" s="25">
        <v>32498</v>
      </c>
      <c r="F2971" s="24" t="s">
        <v>5469</v>
      </c>
      <c r="G2971" s="23">
        <v>28525029.045643155</v>
      </c>
      <c r="H2971" s="23">
        <v>70701321.991701245</v>
      </c>
      <c r="I2971" s="23">
        <v>70701321.991701245</v>
      </c>
      <c r="J2971" s="23">
        <f t="shared" si="46"/>
        <v>42176292.946058095</v>
      </c>
    </row>
    <row r="2972" spans="1:10" x14ac:dyDescent="0.2">
      <c r="A2972" s="19">
        <v>3016</v>
      </c>
      <c r="B2972" s="17">
        <v>8</v>
      </c>
      <c r="C2972" s="16">
        <v>10</v>
      </c>
      <c r="D2972" s="16">
        <v>1999</v>
      </c>
      <c r="E2972" s="25">
        <v>36441</v>
      </c>
      <c r="F2972" s="24" t="s">
        <v>2957</v>
      </c>
      <c r="G2972" s="23">
        <v>20435588.585017838</v>
      </c>
      <c r="H2972" s="23">
        <v>44708661.035309166</v>
      </c>
      <c r="I2972" s="23">
        <v>44708661.035309166</v>
      </c>
      <c r="J2972" s="23">
        <f t="shared" si="46"/>
        <v>24273072.450291328</v>
      </c>
    </row>
    <row r="2973" spans="1:10" x14ac:dyDescent="0.2">
      <c r="A2973" s="19">
        <v>3017</v>
      </c>
      <c r="B2973" s="17">
        <v>13</v>
      </c>
      <c r="C2973" s="16">
        <v>1</v>
      </c>
      <c r="D2973" s="16">
        <v>2012</v>
      </c>
      <c r="E2973" s="25">
        <v>40921</v>
      </c>
      <c r="F2973" s="24" t="s">
        <v>2958</v>
      </c>
      <c r="G2973" s="23">
        <v>15164520.327355348</v>
      </c>
      <c r="H2973" s="23">
        <v>32451462.587007258</v>
      </c>
      <c r="I2973" s="23">
        <v>125207057.91355525</v>
      </c>
      <c r="J2973" s="23">
        <f t="shared" si="46"/>
        <v>110042537.58619991</v>
      </c>
    </row>
    <row r="2974" spans="1:10" x14ac:dyDescent="0.2">
      <c r="A2974" s="19">
        <v>3018</v>
      </c>
      <c r="B2974" s="17">
        <v>23</v>
      </c>
      <c r="C2974" s="16">
        <v>7</v>
      </c>
      <c r="D2974" s="16">
        <v>1993</v>
      </c>
      <c r="E2974" s="25">
        <v>34173</v>
      </c>
      <c r="F2974" s="24" t="s">
        <v>2959</v>
      </c>
      <c r="G2974" s="23">
        <v>23803781.163434904</v>
      </c>
      <c r="H2974" s="23">
        <v>46673184.003511079</v>
      </c>
      <c r="I2974" s="23">
        <v>46673184.003511079</v>
      </c>
      <c r="J2974" s="23">
        <f t="shared" si="46"/>
        <v>22869402.840076175</v>
      </c>
    </row>
    <row r="2975" spans="1:10" x14ac:dyDescent="0.2">
      <c r="A2975" s="19">
        <v>3019</v>
      </c>
      <c r="B2975" s="17">
        <v>4</v>
      </c>
      <c r="C2975" s="16">
        <v>10</v>
      </c>
      <c r="D2975" s="16">
        <v>2002</v>
      </c>
      <c r="E2975" s="25">
        <v>37533</v>
      </c>
      <c r="F2975" s="24" t="s">
        <v>2960</v>
      </c>
      <c r="G2975" s="23">
        <v>18958996.138996139</v>
      </c>
      <c r="H2975" s="23">
        <v>34629081.77699393</v>
      </c>
      <c r="I2975" s="23">
        <v>34679767.298957527</v>
      </c>
      <c r="J2975" s="23">
        <f t="shared" si="46"/>
        <v>15720771.159961388</v>
      </c>
    </row>
    <row r="2976" spans="1:10" x14ac:dyDescent="0.2">
      <c r="A2976" s="19">
        <v>3020</v>
      </c>
      <c r="B2976" s="17">
        <v>8</v>
      </c>
      <c r="C2976" s="16">
        <v>3</v>
      </c>
      <c r="D2976" s="16">
        <v>2002</v>
      </c>
      <c r="E2976" s="25">
        <v>37323</v>
      </c>
      <c r="F2976" s="24" t="s">
        <v>2961</v>
      </c>
      <c r="G2976" s="23">
        <v>19224082.774049215</v>
      </c>
      <c r="H2976" s="23">
        <v>34991855.347813196</v>
      </c>
      <c r="I2976" s="23">
        <v>35527677.221784115</v>
      </c>
      <c r="J2976" s="23">
        <f t="shared" si="46"/>
        <v>16303594.4477349</v>
      </c>
    </row>
    <row r="2977" spans="1:10" x14ac:dyDescent="0.2">
      <c r="A2977" s="19">
        <v>3021</v>
      </c>
      <c r="B2977" s="17">
        <v>17</v>
      </c>
      <c r="C2977" s="16">
        <v>6</v>
      </c>
      <c r="D2977" s="16">
        <v>1977</v>
      </c>
      <c r="E2977" s="25">
        <v>28293</v>
      </c>
      <c r="F2977" s="24" t="s">
        <v>2962</v>
      </c>
      <c r="G2977" s="23">
        <v>56627116.968698524</v>
      </c>
      <c r="H2977" s="23">
        <v>101164344.46457991</v>
      </c>
      <c r="I2977" s="23">
        <v>101164344.46457991</v>
      </c>
      <c r="J2977" s="23">
        <f t="shared" si="46"/>
        <v>44537227.495881386</v>
      </c>
    </row>
    <row r="2978" spans="1:10" x14ac:dyDescent="0.2">
      <c r="A2978" s="19">
        <v>3022</v>
      </c>
      <c r="B2978" s="17">
        <v>12</v>
      </c>
      <c r="C2978" s="16">
        <v>3</v>
      </c>
      <c r="D2978" s="16">
        <v>2010</v>
      </c>
      <c r="E2978" s="25">
        <v>40249</v>
      </c>
      <c r="F2978" s="24" t="s">
        <v>2963</v>
      </c>
      <c r="G2978" s="23">
        <v>15794009.125538183</v>
      </c>
      <c r="H2978" s="23">
        <v>22850863.78245287</v>
      </c>
      <c r="I2978" s="23">
        <v>24154168.493339647</v>
      </c>
      <c r="J2978" s="23">
        <f t="shared" si="46"/>
        <v>8360159.3678014632</v>
      </c>
    </row>
    <row r="2979" spans="1:10" x14ac:dyDescent="0.2">
      <c r="A2979" s="19">
        <v>3023</v>
      </c>
      <c r="B2979" s="17">
        <v>27</v>
      </c>
      <c r="C2979" s="16">
        <v>10</v>
      </c>
      <c r="D2979" s="16">
        <v>1995</v>
      </c>
      <c r="E2979" s="25">
        <v>34999</v>
      </c>
      <c r="F2979" s="24" t="s">
        <v>2964</v>
      </c>
      <c r="G2979" s="23">
        <v>22363474.300585557</v>
      </c>
      <c r="H2979" s="23">
        <v>31368202.305094343</v>
      </c>
      <c r="I2979" s="23">
        <v>31368202.305094343</v>
      </c>
      <c r="J2979" s="23">
        <f t="shared" si="46"/>
        <v>9004728.0045087859</v>
      </c>
    </row>
    <row r="2980" spans="1:10" x14ac:dyDescent="0.2">
      <c r="A2980" s="19">
        <v>3024</v>
      </c>
      <c r="B2980" s="17">
        <v>5</v>
      </c>
      <c r="C2980" s="16">
        <v>5</v>
      </c>
      <c r="D2980" s="16">
        <v>2006</v>
      </c>
      <c r="E2980" s="25">
        <v>38842</v>
      </c>
      <c r="F2980" s="24" t="s">
        <v>2965</v>
      </c>
      <c r="G2980" s="23">
        <v>16974153.086419754</v>
      </c>
      <c r="H2980" s="23">
        <v>19760394.843822222</v>
      </c>
      <c r="I2980" s="23">
        <v>36910631.73216296</v>
      </c>
      <c r="J2980" s="23">
        <f t="shared" si="46"/>
        <v>19936478.645743206</v>
      </c>
    </row>
    <row r="2981" spans="1:10" x14ac:dyDescent="0.2">
      <c r="A2981" s="19">
        <v>3025</v>
      </c>
      <c r="B2981" s="17">
        <v>22</v>
      </c>
      <c r="C2981" s="16">
        <v>8</v>
      </c>
      <c r="D2981" s="16">
        <v>2003</v>
      </c>
      <c r="E2981" s="25">
        <v>37855</v>
      </c>
      <c r="F2981" s="24" t="s">
        <v>2966</v>
      </c>
      <c r="G2981" s="23">
        <v>18620075.839653306</v>
      </c>
      <c r="H2981" s="23">
        <v>20681187.894572049</v>
      </c>
      <c r="I2981" s="23">
        <v>20681187.894572049</v>
      </c>
      <c r="J2981" s="23">
        <f t="shared" si="46"/>
        <v>2061112.0549187437</v>
      </c>
    </row>
    <row r="2982" spans="1:10" x14ac:dyDescent="0.2">
      <c r="A2982" s="19">
        <v>3026</v>
      </c>
      <c r="B2982" s="17">
        <v>7</v>
      </c>
      <c r="C2982" s="16">
        <v>8</v>
      </c>
      <c r="D2982" s="16">
        <v>2009</v>
      </c>
      <c r="E2982" s="25">
        <v>40032</v>
      </c>
      <c r="F2982" s="24" t="s">
        <v>2967</v>
      </c>
      <c r="G2982" s="23">
        <v>15925507.565999795</v>
      </c>
      <c r="H2982" s="23">
        <v>17649398.258569084</v>
      </c>
      <c r="I2982" s="23">
        <v>25953412.917983264</v>
      </c>
      <c r="J2982" s="23">
        <f t="shared" si="46"/>
        <v>10027905.351983469</v>
      </c>
    </row>
    <row r="2983" spans="1:10" x14ac:dyDescent="0.2">
      <c r="A2983" s="19">
        <v>3027</v>
      </c>
      <c r="B2983" s="17">
        <v>25</v>
      </c>
      <c r="C2983" s="16">
        <v>10</v>
      </c>
      <c r="D2983" s="16">
        <v>1996</v>
      </c>
      <c r="E2983" s="25">
        <v>35363</v>
      </c>
      <c r="F2983" s="24" t="s">
        <v>2968</v>
      </c>
      <c r="G2983" s="23">
        <v>21713619.709412504</v>
      </c>
      <c r="H2983" s="23">
        <v>23530545.612918507</v>
      </c>
      <c r="I2983" s="23">
        <v>23530545.612918507</v>
      </c>
      <c r="J2983" s="23">
        <f t="shared" si="46"/>
        <v>1816925.9035060033</v>
      </c>
    </row>
    <row r="2984" spans="1:10" x14ac:dyDescent="0.2">
      <c r="A2984" s="19">
        <v>3028</v>
      </c>
      <c r="B2984" s="17">
        <v>21</v>
      </c>
      <c r="C2984" s="16">
        <v>8</v>
      </c>
      <c r="D2984" s="16">
        <v>1998</v>
      </c>
      <c r="E2984" s="25">
        <v>36028</v>
      </c>
      <c r="F2984" s="24" t="s">
        <v>2969</v>
      </c>
      <c r="G2984" s="23">
        <v>21035899.632802937</v>
      </c>
      <c r="H2984" s="23">
        <v>22636052.435813952</v>
      </c>
      <c r="I2984" s="23">
        <v>22636052.435813952</v>
      </c>
      <c r="J2984" s="23">
        <f t="shared" si="46"/>
        <v>1600152.8030110151</v>
      </c>
    </row>
    <row r="2985" spans="1:10" x14ac:dyDescent="0.2">
      <c r="A2985" s="19">
        <v>3029</v>
      </c>
      <c r="B2985" s="17">
        <v>14</v>
      </c>
      <c r="C2985" s="16">
        <v>5</v>
      </c>
      <c r="D2985" s="16">
        <v>1999</v>
      </c>
      <c r="E2985" s="25">
        <v>36294</v>
      </c>
      <c r="F2985" s="24" t="s">
        <v>2970</v>
      </c>
      <c r="G2985" s="23">
        <v>20681504.211793024</v>
      </c>
      <c r="H2985" s="23">
        <v>21266309.19738869</v>
      </c>
      <c r="I2985" s="23">
        <v>21266309.19738869</v>
      </c>
      <c r="J2985" s="23">
        <f t="shared" si="46"/>
        <v>584804.98559566587</v>
      </c>
    </row>
    <row r="2986" spans="1:10" x14ac:dyDescent="0.2">
      <c r="A2986" s="19">
        <v>3031</v>
      </c>
      <c r="B2986" s="17">
        <v>22</v>
      </c>
      <c r="C2986" s="16">
        <v>6</v>
      </c>
      <c r="D2986" s="16">
        <v>1977</v>
      </c>
      <c r="E2986" s="25">
        <v>28298</v>
      </c>
      <c r="F2986" s="24" t="s">
        <v>2971</v>
      </c>
      <c r="G2986" s="23">
        <v>56627116.968698524</v>
      </c>
      <c r="H2986" s="23">
        <v>55818158.154859968</v>
      </c>
      <c r="I2986" s="23">
        <v>55818158.154859968</v>
      </c>
      <c r="J2986" s="23">
        <f t="shared" si="46"/>
        <v>-808958.81383855641</v>
      </c>
    </row>
    <row r="2987" spans="1:10" x14ac:dyDescent="0.2">
      <c r="A2987" s="19">
        <v>3032</v>
      </c>
      <c r="B2987" s="17">
        <v>26</v>
      </c>
      <c r="C2987" s="16">
        <v>4</v>
      </c>
      <c r="D2987" s="16">
        <v>2002</v>
      </c>
      <c r="E2987" s="25">
        <v>37372</v>
      </c>
      <c r="F2987" s="24" t="s">
        <v>2972</v>
      </c>
      <c r="G2987" s="23">
        <v>19117163.515016686</v>
      </c>
      <c r="H2987" s="23">
        <v>17917636.607591771</v>
      </c>
      <c r="I2987" s="23">
        <v>23147878.159966629</v>
      </c>
      <c r="J2987" s="23">
        <f t="shared" si="46"/>
        <v>4030714.6449499428</v>
      </c>
    </row>
    <row r="2988" spans="1:10" x14ac:dyDescent="0.2">
      <c r="A2988" s="19">
        <v>3033</v>
      </c>
      <c r="B2988" s="17">
        <v>13</v>
      </c>
      <c r="C2988" s="16">
        <v>5</v>
      </c>
      <c r="D2988" s="16">
        <v>1994</v>
      </c>
      <c r="E2988" s="25">
        <v>34467</v>
      </c>
      <c r="F2988" s="24" t="s">
        <v>2973</v>
      </c>
      <c r="G2988" s="23">
        <v>23303498.305084746</v>
      </c>
      <c r="H2988" s="23">
        <v>21679194.537152544</v>
      </c>
      <c r="I2988" s="23">
        <v>21679194.537152544</v>
      </c>
      <c r="J2988" s="23">
        <f t="shared" si="46"/>
        <v>-1624303.7679322027</v>
      </c>
    </row>
    <row r="2989" spans="1:10" x14ac:dyDescent="0.2">
      <c r="A2989" s="19">
        <v>3034</v>
      </c>
      <c r="B2989" s="17">
        <v>16</v>
      </c>
      <c r="C2989" s="16">
        <v>3</v>
      </c>
      <c r="D2989" s="16">
        <v>2007</v>
      </c>
      <c r="E2989" s="25">
        <v>39157</v>
      </c>
      <c r="F2989" s="24" t="s">
        <v>2974</v>
      </c>
      <c r="G2989" s="23">
        <v>16738410.144532315</v>
      </c>
      <c r="H2989" s="23">
        <v>15016471.30852877</v>
      </c>
      <c r="I2989" s="23">
        <v>15788398.960365616</v>
      </c>
      <c r="J2989" s="23">
        <f t="shared" si="46"/>
        <v>-950011.18416669965</v>
      </c>
    </row>
    <row r="2990" spans="1:10" x14ac:dyDescent="0.2">
      <c r="A2990" s="19">
        <v>3035</v>
      </c>
      <c r="B2990" s="17">
        <v>20</v>
      </c>
      <c r="C2990" s="16">
        <v>2</v>
      </c>
      <c r="D2990" s="16">
        <v>2015</v>
      </c>
      <c r="E2990" s="25">
        <v>42055</v>
      </c>
      <c r="F2990" s="24" t="s">
        <v>2975</v>
      </c>
      <c r="G2990" s="23">
        <v>14643987.3552543</v>
      </c>
      <c r="H2990" s="23">
        <v>12881113.82345498</v>
      </c>
      <c r="I2990" s="23">
        <v>13025409.398859076</v>
      </c>
      <c r="J2990" s="23">
        <f t="shared" si="46"/>
        <v>-1618577.9563952237</v>
      </c>
    </row>
    <row r="2991" spans="1:10" x14ac:dyDescent="0.2">
      <c r="A2991" s="19">
        <v>3036</v>
      </c>
      <c r="B2991" s="17">
        <v>17</v>
      </c>
      <c r="C2991" s="16">
        <v>11</v>
      </c>
      <c r="D2991" s="16">
        <v>2006</v>
      </c>
      <c r="E2991" s="25">
        <v>39038</v>
      </c>
      <c r="F2991" s="24" t="s">
        <v>2976</v>
      </c>
      <c r="G2991" s="23">
        <v>17058392.059553351</v>
      </c>
      <c r="H2991" s="23">
        <v>13698864.807538463</v>
      </c>
      <c r="I2991" s="23">
        <v>25097532.165330026</v>
      </c>
      <c r="J2991" s="23">
        <f t="shared" si="46"/>
        <v>8039140.105776675</v>
      </c>
    </row>
    <row r="2992" spans="1:10" x14ac:dyDescent="0.2">
      <c r="A2992" s="19">
        <v>3037</v>
      </c>
      <c r="B2992" s="17">
        <v>2</v>
      </c>
      <c r="C2992" s="16">
        <v>2</v>
      </c>
      <c r="D2992" s="16">
        <v>2001</v>
      </c>
      <c r="E2992" s="25">
        <v>36924</v>
      </c>
      <c r="F2992" s="24" t="s">
        <v>2977</v>
      </c>
      <c r="G2992" s="23">
        <v>19552138.794084188</v>
      </c>
      <c r="H2992" s="23">
        <v>14520765.969482366</v>
      </c>
      <c r="I2992" s="23">
        <v>14520765.969482366</v>
      </c>
      <c r="J2992" s="23">
        <f t="shared" si="46"/>
        <v>-5031372.8246018216</v>
      </c>
    </row>
    <row r="2993" spans="1:10" x14ac:dyDescent="0.2">
      <c r="A2993" s="19">
        <v>3038</v>
      </c>
      <c r="B2993" s="17">
        <v>26</v>
      </c>
      <c r="C2993" s="16">
        <v>10</v>
      </c>
      <c r="D2993" s="16">
        <v>2012</v>
      </c>
      <c r="E2993" s="25">
        <v>41208</v>
      </c>
      <c r="F2993" s="24" t="s">
        <v>2978</v>
      </c>
      <c r="G2993" s="23">
        <v>14859547.720228085</v>
      </c>
      <c r="H2993" s="23">
        <v>9987248.4954499677</v>
      </c>
      <c r="I2993" s="23">
        <v>11852203.461851053</v>
      </c>
      <c r="J2993" s="23">
        <f t="shared" si="46"/>
        <v>-3007344.2583770324</v>
      </c>
    </row>
    <row r="2994" spans="1:10" x14ac:dyDescent="0.2">
      <c r="A2994" s="19">
        <v>3039</v>
      </c>
      <c r="B2994" s="17">
        <v>23</v>
      </c>
      <c r="C2994" s="16">
        <v>4</v>
      </c>
      <c r="D2994" s="16">
        <v>1999</v>
      </c>
      <c r="E2994" s="25">
        <v>36273</v>
      </c>
      <c r="F2994" s="24" t="s">
        <v>2979</v>
      </c>
      <c r="G2994" s="23">
        <v>20681504.211793024</v>
      </c>
      <c r="H2994" s="23">
        <v>9679320.6699458491</v>
      </c>
      <c r="I2994" s="23">
        <v>9679320.6699458491</v>
      </c>
      <c r="J2994" s="23">
        <f t="shared" si="46"/>
        <v>-11002183.541847175</v>
      </c>
    </row>
    <row r="2995" spans="1:10" x14ac:dyDescent="0.2">
      <c r="A2995" s="19">
        <v>3040</v>
      </c>
      <c r="B2995" s="17">
        <v>30</v>
      </c>
      <c r="C2995" s="16">
        <v>11</v>
      </c>
      <c r="D2995" s="16">
        <v>2007</v>
      </c>
      <c r="E2995" s="25">
        <v>39416</v>
      </c>
      <c r="F2995" s="24" t="s">
        <v>2980</v>
      </c>
      <c r="G2995" s="23">
        <v>16354149.121930564</v>
      </c>
      <c r="H2995" s="23">
        <v>6997327.1286820155</v>
      </c>
      <c r="I2995" s="23">
        <v>26580716.305628113</v>
      </c>
      <c r="J2995" s="23">
        <f t="shared" si="46"/>
        <v>10226567.18369755</v>
      </c>
    </row>
    <row r="2996" spans="1:10" x14ac:dyDescent="0.2">
      <c r="A2996" s="19">
        <v>3041</v>
      </c>
      <c r="B2996" s="17">
        <v>6</v>
      </c>
      <c r="C2996" s="16">
        <v>10</v>
      </c>
      <c r="D2996" s="16">
        <v>2006</v>
      </c>
      <c r="E2996" s="25">
        <v>38996</v>
      </c>
      <c r="F2996" s="24" t="s">
        <v>2981</v>
      </c>
      <c r="G2996" s="23">
        <v>17033032.705649156</v>
      </c>
      <c r="H2996" s="23">
        <v>6646555.8070416255</v>
      </c>
      <c r="I2996" s="23">
        <v>17180462.120232902</v>
      </c>
      <c r="J2996" s="23">
        <f t="shared" si="46"/>
        <v>147429.41458374634</v>
      </c>
    </row>
    <row r="2997" spans="1:10" x14ac:dyDescent="0.2">
      <c r="A2997" s="19">
        <v>3042</v>
      </c>
      <c r="B2997" s="17">
        <v>21</v>
      </c>
      <c r="C2997" s="16">
        <v>4</v>
      </c>
      <c r="D2997" s="16">
        <v>2000</v>
      </c>
      <c r="E2997" s="25">
        <v>36637</v>
      </c>
      <c r="F2997" s="24" t="s">
        <v>2982</v>
      </c>
      <c r="G2997" s="23">
        <v>20065767.659077641</v>
      </c>
      <c r="H2997" s="23">
        <v>7322313.9380035019</v>
      </c>
      <c r="I2997" s="23">
        <v>18046678.453765322</v>
      </c>
      <c r="J2997" s="23">
        <f t="shared" si="46"/>
        <v>-2019089.2053123191</v>
      </c>
    </row>
    <row r="2998" spans="1:10" x14ac:dyDescent="0.2">
      <c r="A2998" s="19">
        <v>3043</v>
      </c>
      <c r="B2998" s="17">
        <v>26</v>
      </c>
      <c r="C2998" s="16">
        <v>3</v>
      </c>
      <c r="D2998" s="16">
        <v>1999</v>
      </c>
      <c r="E2998" s="25">
        <v>36245</v>
      </c>
      <c r="F2998" s="24" t="s">
        <v>2983</v>
      </c>
      <c r="G2998" s="23">
        <v>20831915.151515152</v>
      </c>
      <c r="H2998" s="23">
        <v>7056047.9166848483</v>
      </c>
      <c r="I2998" s="23">
        <v>7056047.9166848483</v>
      </c>
      <c r="J2998" s="23">
        <f t="shared" si="46"/>
        <v>-13775867.234830305</v>
      </c>
    </row>
    <row r="2999" spans="1:10" x14ac:dyDescent="0.2">
      <c r="A2999" s="19">
        <v>3044</v>
      </c>
      <c r="B2999" s="17">
        <v>23</v>
      </c>
      <c r="C2999" s="16">
        <v>10</v>
      </c>
      <c r="D2999" s="16">
        <v>2015</v>
      </c>
      <c r="E2999" s="25">
        <v>42300</v>
      </c>
      <c r="F2999" s="24" t="s">
        <v>2984</v>
      </c>
      <c r="G2999" s="23">
        <v>14452131.282637764</v>
      </c>
      <c r="H2999" s="23">
        <v>4854285.0847215336</v>
      </c>
      <c r="I2999" s="23">
        <v>35144392.455246851</v>
      </c>
      <c r="J2999" s="23">
        <f t="shared" si="46"/>
        <v>20692261.172609087</v>
      </c>
    </row>
    <row r="3000" spans="1:10" x14ac:dyDescent="0.2">
      <c r="A3000" s="19">
        <v>3045</v>
      </c>
      <c r="B3000" s="17">
        <v>27</v>
      </c>
      <c r="C3000" s="16">
        <v>10</v>
      </c>
      <c r="D3000" s="16">
        <v>2006</v>
      </c>
      <c r="E3000" s="25">
        <v>39017</v>
      </c>
      <c r="F3000" s="24" t="s">
        <v>2985</v>
      </c>
      <c r="G3000" s="23">
        <v>17033032.705649156</v>
      </c>
      <c r="H3000" s="23">
        <v>5231298.1525619421</v>
      </c>
      <c r="I3000" s="23">
        <v>7034883.4031813676</v>
      </c>
      <c r="J3000" s="23">
        <f t="shared" si="46"/>
        <v>-9998149.3024677895</v>
      </c>
    </row>
    <row r="3001" spans="1:10" x14ac:dyDescent="0.2">
      <c r="A3001" s="19">
        <v>3046</v>
      </c>
      <c r="B3001" s="17">
        <v>19</v>
      </c>
      <c r="C3001" s="16">
        <v>12</v>
      </c>
      <c r="D3001" s="16">
        <v>2014</v>
      </c>
      <c r="E3001" s="25">
        <v>41992</v>
      </c>
      <c r="F3001" s="24" t="s">
        <v>2986</v>
      </c>
      <c r="G3001" s="23">
        <v>14638374.529410761</v>
      </c>
      <c r="H3001" s="23">
        <v>4139048.4957072036</v>
      </c>
      <c r="I3001" s="23">
        <v>26335508.56214333</v>
      </c>
      <c r="J3001" s="23">
        <f t="shared" si="46"/>
        <v>11697134.032732569</v>
      </c>
    </row>
    <row r="3002" spans="1:10" x14ac:dyDescent="0.2">
      <c r="A3002" s="19">
        <v>3047</v>
      </c>
      <c r="B3002" s="17">
        <v>7</v>
      </c>
      <c r="C3002" s="16">
        <v>9</v>
      </c>
      <c r="D3002" s="16">
        <v>2001</v>
      </c>
      <c r="E3002" s="25">
        <v>37141</v>
      </c>
      <c r="F3002" s="24" t="s">
        <v>2987</v>
      </c>
      <c r="G3002" s="23">
        <v>19277992.14806506</v>
      </c>
      <c r="H3002" s="23">
        <v>4269593.3109927094</v>
      </c>
      <c r="I3002" s="23">
        <v>5904912.3369265283</v>
      </c>
      <c r="J3002" s="23">
        <f t="shared" si="46"/>
        <v>-13373079.811138533</v>
      </c>
    </row>
    <row r="3003" spans="1:10" x14ac:dyDescent="0.2">
      <c r="A3003" s="19">
        <v>3048</v>
      </c>
      <c r="B3003" s="17">
        <v>22</v>
      </c>
      <c r="C3003" s="16">
        <v>5</v>
      </c>
      <c r="D3003" s="16">
        <v>2009</v>
      </c>
      <c r="E3003" s="25">
        <v>39955</v>
      </c>
      <c r="F3003" s="24" t="s">
        <v>2988</v>
      </c>
      <c r="G3003" s="23">
        <v>16072806.000299267</v>
      </c>
      <c r="H3003" s="23">
        <v>3050140.986907078</v>
      </c>
      <c r="I3003" s="23">
        <v>23578509.055528019</v>
      </c>
      <c r="J3003" s="23">
        <f t="shared" si="46"/>
        <v>7505703.0552287512</v>
      </c>
    </row>
    <row r="3004" spans="1:10" x14ac:dyDescent="0.2">
      <c r="A3004" s="19">
        <v>3049</v>
      </c>
      <c r="B3004" s="17">
        <v>31</v>
      </c>
      <c r="C3004" s="16">
        <v>3</v>
      </c>
      <c r="D3004" s="16">
        <v>1995</v>
      </c>
      <c r="E3004" s="25">
        <v>34789</v>
      </c>
      <c r="F3004" s="24" t="s">
        <v>2989</v>
      </c>
      <c r="G3004" s="23">
        <v>22703210.039630119</v>
      </c>
      <c r="H3004" s="23">
        <v>3991918.3945310432</v>
      </c>
      <c r="I3004" s="23">
        <v>3991918.3945310432</v>
      </c>
      <c r="J3004" s="23">
        <f t="shared" si="46"/>
        <v>-18711291.645099074</v>
      </c>
    </row>
    <row r="3005" spans="1:10" x14ac:dyDescent="0.2">
      <c r="A3005" s="19">
        <v>3050</v>
      </c>
      <c r="B3005" s="17">
        <v>6</v>
      </c>
      <c r="C3005" s="16">
        <v>8</v>
      </c>
      <c r="D3005" s="16">
        <v>2010</v>
      </c>
      <c r="E3005" s="25">
        <v>40396</v>
      </c>
      <c r="F3005" s="24" t="s">
        <v>2990</v>
      </c>
      <c r="G3005" s="23">
        <v>15744741.470922349</v>
      </c>
      <c r="H3005" s="23">
        <v>1973954.2261900399</v>
      </c>
      <c r="I3005" s="23">
        <v>4775320.4830380371</v>
      </c>
      <c r="J3005" s="23">
        <f t="shared" si="46"/>
        <v>-10969420.987884313</v>
      </c>
    </row>
    <row r="3006" spans="1:10" x14ac:dyDescent="0.2">
      <c r="A3006" s="19">
        <v>3051</v>
      </c>
      <c r="B3006" s="17">
        <v>1</v>
      </c>
      <c r="C3006" s="16">
        <v>1</v>
      </c>
      <c r="D3006" s="16">
        <v>1978</v>
      </c>
      <c r="E3006" s="25">
        <v>28491</v>
      </c>
      <c r="F3006" s="24" t="s">
        <v>2991</v>
      </c>
      <c r="G3006" s="23">
        <v>54996256</v>
      </c>
      <c r="H3006" s="23">
        <v>3928304.0000000005</v>
      </c>
      <c r="I3006" s="23">
        <v>3928304.0000000005</v>
      </c>
      <c r="J3006" s="23">
        <f t="shared" si="46"/>
        <v>-51067952</v>
      </c>
    </row>
    <row r="3007" spans="1:10" x14ac:dyDescent="0.2">
      <c r="A3007" s="19">
        <v>3052</v>
      </c>
      <c r="B3007" s="17">
        <v>25</v>
      </c>
      <c r="C3007" s="16">
        <v>6</v>
      </c>
      <c r="D3007" s="16">
        <v>2010</v>
      </c>
      <c r="E3007" s="25">
        <v>40354</v>
      </c>
      <c r="F3007" s="24" t="s">
        <v>2992</v>
      </c>
      <c r="G3007" s="23">
        <v>15769807.079118207</v>
      </c>
      <c r="H3007" s="23">
        <v>455017.50780171127</v>
      </c>
      <c r="I3007" s="23">
        <v>2144639.6948500904</v>
      </c>
      <c r="J3007" s="23">
        <f t="shared" si="46"/>
        <v>-13625167.384268116</v>
      </c>
    </row>
    <row r="3008" spans="1:10" x14ac:dyDescent="0.2">
      <c r="A3008" s="19">
        <v>3053</v>
      </c>
      <c r="B3008" s="17">
        <v>24</v>
      </c>
      <c r="C3008" s="16">
        <v>1</v>
      </c>
      <c r="D3008" s="16">
        <v>2003</v>
      </c>
      <c r="E3008" s="25">
        <v>37645</v>
      </c>
      <c r="F3008" s="24" t="s">
        <v>2993</v>
      </c>
      <c r="G3008" s="23">
        <v>18917259.218492024</v>
      </c>
      <c r="H3008" s="23">
        <v>370641.80616951024</v>
      </c>
      <c r="I3008" s="23">
        <v>370641.80616951024</v>
      </c>
      <c r="J3008" s="23">
        <f t="shared" si="46"/>
        <v>-18546617.412322514</v>
      </c>
    </row>
    <row r="3009" spans="1:10" x14ac:dyDescent="0.2">
      <c r="A3009" s="19">
        <v>3054</v>
      </c>
      <c r="B3009" s="17">
        <v>26</v>
      </c>
      <c r="C3009" s="16">
        <v>9</v>
      </c>
      <c r="D3009" s="16">
        <v>2008</v>
      </c>
      <c r="E3009" s="25">
        <v>39717</v>
      </c>
      <c r="F3009" s="24" t="s">
        <v>2994</v>
      </c>
      <c r="G3009" s="23">
        <v>15710845.90667465</v>
      </c>
      <c r="H3009" s="23">
        <v>299591.24279765796</v>
      </c>
      <c r="I3009" s="23">
        <v>299591.24279765796</v>
      </c>
      <c r="J3009" s="23">
        <f t="shared" si="46"/>
        <v>-15411254.663876992</v>
      </c>
    </row>
    <row r="3010" spans="1:10" x14ac:dyDescent="0.2">
      <c r="A3010" s="19">
        <v>3055</v>
      </c>
      <c r="B3010" s="17">
        <v>30</v>
      </c>
      <c r="C3010" s="16">
        <v>9</v>
      </c>
      <c r="D3010" s="16">
        <v>2011</v>
      </c>
      <c r="E3010" s="25">
        <v>40816</v>
      </c>
      <c r="F3010" s="24" t="s">
        <v>2995</v>
      </c>
      <c r="G3010" s="23">
        <v>15149548.89835999</v>
      </c>
      <c r="H3010" s="23">
        <v>51059.390340651153</v>
      </c>
      <c r="I3010" s="23">
        <v>674470.90228261391</v>
      </c>
      <c r="J3010" s="23">
        <f t="shared" si="46"/>
        <v>-14475077.996077375</v>
      </c>
    </row>
    <row r="3011" spans="1:10" x14ac:dyDescent="0.2">
      <c r="A3011" s="19">
        <v>3056</v>
      </c>
      <c r="B3011" s="17">
        <v>1</v>
      </c>
      <c r="C3011" s="16">
        <v>11</v>
      </c>
      <c r="D3011" s="16">
        <v>2016</v>
      </c>
      <c r="E3011" s="25">
        <v>42675</v>
      </c>
      <c r="F3011" s="24" t="s">
        <v>2996</v>
      </c>
      <c r="G3011" s="23">
        <v>14241654.340323094</v>
      </c>
      <c r="H3011" s="23">
        <v>0</v>
      </c>
      <c r="I3011" s="23">
        <v>11550215.64003762</v>
      </c>
      <c r="J3011" s="23">
        <f t="shared" ref="J3011:J3074" si="47">I3011-G3011</f>
        <v>-2691438.7002854738</v>
      </c>
    </row>
    <row r="3012" spans="1:10" x14ac:dyDescent="0.2">
      <c r="A3012" s="19">
        <v>3057</v>
      </c>
      <c r="B3012" s="17">
        <v>27</v>
      </c>
      <c r="C3012" s="16">
        <v>10</v>
      </c>
      <c r="D3012" s="16">
        <v>2009</v>
      </c>
      <c r="E3012" s="25">
        <v>40113</v>
      </c>
      <c r="F3012" s="24" t="s">
        <v>2997</v>
      </c>
      <c r="G3012" s="23">
        <v>15900239.155876897</v>
      </c>
      <c r="H3012" s="23">
        <v>0</v>
      </c>
      <c r="I3012" s="23">
        <v>1764422.2815748206</v>
      </c>
      <c r="J3012" s="23">
        <f t="shared" si="47"/>
        <v>-14135816.874302076</v>
      </c>
    </row>
    <row r="3013" spans="1:10" x14ac:dyDescent="0.2">
      <c r="A3013" s="19">
        <v>3058</v>
      </c>
      <c r="B3013" s="17">
        <v>9</v>
      </c>
      <c r="C3013" s="16">
        <v>12</v>
      </c>
      <c r="D3013" s="16">
        <v>2005</v>
      </c>
      <c r="E3013" s="25">
        <v>38695</v>
      </c>
      <c r="F3013" s="24" t="s">
        <v>2998</v>
      </c>
      <c r="G3013" s="23">
        <v>17341026.930894308</v>
      </c>
      <c r="H3013" s="23">
        <v>103601733.52113312</v>
      </c>
      <c r="I3013" s="23">
        <v>220832579.79058436</v>
      </c>
      <c r="J3013" s="23">
        <f t="shared" si="47"/>
        <v>203491552.85969004</v>
      </c>
    </row>
    <row r="3014" spans="1:10" x14ac:dyDescent="0.2">
      <c r="A3014" s="19">
        <v>3059</v>
      </c>
      <c r="B3014" s="17">
        <v>1</v>
      </c>
      <c r="C3014" s="16">
        <v>7</v>
      </c>
      <c r="D3014" s="16">
        <v>1995</v>
      </c>
      <c r="E3014" s="25">
        <v>34881</v>
      </c>
      <c r="F3014" s="24" t="s">
        <v>2999</v>
      </c>
      <c r="G3014" s="23">
        <v>22056460.983606558</v>
      </c>
      <c r="H3014" s="23">
        <v>91121319.534714743</v>
      </c>
      <c r="I3014" s="23">
        <v>91121319.534714743</v>
      </c>
      <c r="J3014" s="23">
        <f t="shared" si="47"/>
        <v>69064858.551108181</v>
      </c>
    </row>
    <row r="3015" spans="1:10" x14ac:dyDescent="0.2">
      <c r="A3015" s="19">
        <v>3060</v>
      </c>
      <c r="B3015" s="17">
        <v>31</v>
      </c>
      <c r="C3015" s="16">
        <v>12</v>
      </c>
      <c r="D3015" s="16">
        <v>2008</v>
      </c>
      <c r="E3015" s="25">
        <v>39813</v>
      </c>
      <c r="F3015" s="24" t="s">
        <v>5470</v>
      </c>
      <c r="G3015" s="23">
        <v>15999820.670890654</v>
      </c>
      <c r="H3015" s="23">
        <v>0</v>
      </c>
      <c r="I3015" s="23">
        <v>13708758.46635082</v>
      </c>
      <c r="J3015" s="23">
        <f t="shared" si="47"/>
        <v>-2291062.2045398336</v>
      </c>
    </row>
    <row r="3016" spans="1:10" x14ac:dyDescent="0.2">
      <c r="A3016" s="19">
        <v>3061</v>
      </c>
      <c r="B3016" s="17">
        <v>30</v>
      </c>
      <c r="C3016" s="16">
        <v>3</v>
      </c>
      <c r="D3016" s="16">
        <v>1990</v>
      </c>
      <c r="E3016" s="25">
        <v>32962</v>
      </c>
      <c r="F3016" s="24" t="s">
        <v>5471</v>
      </c>
      <c r="G3016" s="23">
        <v>25753741.258741263</v>
      </c>
      <c r="H3016" s="23">
        <v>258044694.52125099</v>
      </c>
      <c r="I3016" s="23">
        <v>385352276.61227667</v>
      </c>
      <c r="J3016" s="23">
        <f t="shared" si="47"/>
        <v>359598535.35353541</v>
      </c>
    </row>
    <row r="3017" spans="1:10" x14ac:dyDescent="0.2">
      <c r="A3017" s="19">
        <v>3062</v>
      </c>
      <c r="B3017" s="17">
        <v>5</v>
      </c>
      <c r="C3017" s="16">
        <v>10</v>
      </c>
      <c r="D3017" s="16">
        <v>1956</v>
      </c>
      <c r="E3017" s="25">
        <v>20733</v>
      </c>
      <c r="F3017" s="24" t="s">
        <v>5472</v>
      </c>
      <c r="G3017" s="23">
        <v>120527509.09090911</v>
      </c>
      <c r="H3017" s="23">
        <v>714237090.909091</v>
      </c>
      <c r="I3017" s="23">
        <v>714237090.909091</v>
      </c>
      <c r="J3017" s="23">
        <f t="shared" si="47"/>
        <v>593709581.81818187</v>
      </c>
    </row>
    <row r="3018" spans="1:10" x14ac:dyDescent="0.2">
      <c r="A3018" s="19">
        <v>3063</v>
      </c>
      <c r="B3018" s="17">
        <v>8</v>
      </c>
      <c r="C3018" s="16">
        <v>11</v>
      </c>
      <c r="D3018" s="16">
        <v>2002</v>
      </c>
      <c r="E3018" s="25">
        <v>37568</v>
      </c>
      <c r="F3018" s="24" t="s">
        <v>3002</v>
      </c>
      <c r="G3018" s="23">
        <v>18281889.134031989</v>
      </c>
      <c r="H3018" s="23">
        <v>21534506.699564256</v>
      </c>
      <c r="I3018" s="23">
        <v>39310007.817793712</v>
      </c>
      <c r="J3018" s="23">
        <f t="shared" si="47"/>
        <v>21028118.683761723</v>
      </c>
    </row>
    <row r="3019" spans="1:10" x14ac:dyDescent="0.2">
      <c r="A3019" s="19">
        <v>3064</v>
      </c>
      <c r="B3019" s="17">
        <v>12</v>
      </c>
      <c r="C3019" s="16">
        <v>10</v>
      </c>
      <c r="D3019" s="16">
        <v>2012</v>
      </c>
      <c r="E3019" s="25">
        <v>41194</v>
      </c>
      <c r="F3019" s="24" t="s">
        <v>3003</v>
      </c>
      <c r="G3019" s="23">
        <v>14328849.587362796</v>
      </c>
      <c r="H3019" s="23">
        <v>15946469.504753217</v>
      </c>
      <c r="I3019" s="23">
        <v>35064006.826061204</v>
      </c>
      <c r="J3019" s="23">
        <f t="shared" si="47"/>
        <v>20735157.238698408</v>
      </c>
    </row>
    <row r="3020" spans="1:10" x14ac:dyDescent="0.2">
      <c r="A3020" s="19">
        <v>3065</v>
      </c>
      <c r="B3020" s="17">
        <v>22</v>
      </c>
      <c r="C3020" s="16">
        <v>11</v>
      </c>
      <c r="D3020" s="16">
        <v>2000</v>
      </c>
      <c r="E3020" s="25">
        <v>36852</v>
      </c>
      <c r="F3020" s="24" t="s">
        <v>3004</v>
      </c>
      <c r="G3020" s="23">
        <v>19037946.582423896</v>
      </c>
      <c r="H3020" s="23">
        <v>9957376.3046754748</v>
      </c>
      <c r="I3020" s="23">
        <v>16544804.7884664</v>
      </c>
      <c r="J3020" s="23">
        <f t="shared" si="47"/>
        <v>-2493141.7939574961</v>
      </c>
    </row>
    <row r="3021" spans="1:10" x14ac:dyDescent="0.2">
      <c r="A3021" s="19">
        <v>3066</v>
      </c>
      <c r="B3021" s="17">
        <v>29</v>
      </c>
      <c r="C3021" s="16">
        <v>1</v>
      </c>
      <c r="D3021" s="16">
        <v>1982</v>
      </c>
      <c r="E3021" s="25">
        <v>29980</v>
      </c>
      <c r="F3021" s="24" t="s">
        <v>3005</v>
      </c>
      <c r="G3021" s="23">
        <v>35148531.283138923</v>
      </c>
      <c r="H3021" s="23">
        <v>15930571.913860023</v>
      </c>
      <c r="I3021" s="23">
        <v>15930571.913860023</v>
      </c>
      <c r="J3021" s="23">
        <f t="shared" si="47"/>
        <v>-19217959.3692789</v>
      </c>
    </row>
    <row r="3022" spans="1:10" x14ac:dyDescent="0.2">
      <c r="A3022" s="19">
        <v>3067</v>
      </c>
      <c r="B3022" s="17">
        <v>18</v>
      </c>
      <c r="C3022" s="16">
        <v>2</v>
      </c>
      <c r="D3022" s="16">
        <v>2005</v>
      </c>
      <c r="E3022" s="25">
        <v>38401</v>
      </c>
      <c r="F3022" s="24" t="s">
        <v>3006</v>
      </c>
      <c r="G3022" s="23">
        <v>17281055.787278414</v>
      </c>
      <c r="H3022" s="23">
        <v>7042913.4872784149</v>
      </c>
      <c r="I3022" s="23">
        <v>119855954.92771637</v>
      </c>
      <c r="J3022" s="23">
        <f t="shared" si="47"/>
        <v>102574899.14043796</v>
      </c>
    </row>
    <row r="3023" spans="1:10" x14ac:dyDescent="0.2">
      <c r="A3023" s="19">
        <v>3068</v>
      </c>
      <c r="B3023" s="17">
        <v>2</v>
      </c>
      <c r="C3023" s="16">
        <v>3</v>
      </c>
      <c r="D3023" s="16">
        <v>2001</v>
      </c>
      <c r="E3023" s="25">
        <v>36952</v>
      </c>
      <c r="F3023" s="24" t="s">
        <v>3007</v>
      </c>
      <c r="G3023" s="23">
        <v>18811047.105561864</v>
      </c>
      <c r="H3023" s="23">
        <v>957386.15232122596</v>
      </c>
      <c r="I3023" s="23">
        <v>1243627.5857775256</v>
      </c>
      <c r="J3023" s="23">
        <f t="shared" si="47"/>
        <v>-17567419.519784339</v>
      </c>
    </row>
    <row r="3024" spans="1:10" x14ac:dyDescent="0.2">
      <c r="A3024" s="19">
        <v>3069</v>
      </c>
      <c r="B3024" s="17">
        <v>1</v>
      </c>
      <c r="C3024" s="16">
        <v>4</v>
      </c>
      <c r="D3024" s="16">
        <v>2011</v>
      </c>
      <c r="E3024" s="25">
        <v>40634</v>
      </c>
      <c r="F3024" s="24" t="s">
        <v>3008</v>
      </c>
      <c r="G3024" s="23">
        <v>14628131.752821179</v>
      </c>
      <c r="H3024" s="23">
        <v>179300.50417952388</v>
      </c>
      <c r="I3024" s="23">
        <v>179300.50417952388</v>
      </c>
      <c r="J3024" s="23">
        <f t="shared" si="47"/>
        <v>-14448831.248641655</v>
      </c>
    </row>
    <row r="3025" spans="1:10" x14ac:dyDescent="0.2">
      <c r="A3025" s="19">
        <v>3070</v>
      </c>
      <c r="B3025" s="17">
        <v>4</v>
      </c>
      <c r="C3025" s="16">
        <v>4</v>
      </c>
      <c r="D3025" s="16">
        <v>2014</v>
      </c>
      <c r="E3025" s="25">
        <v>41733</v>
      </c>
      <c r="F3025" s="24" t="s">
        <v>3009</v>
      </c>
      <c r="G3025" s="23">
        <v>13773885.992441116</v>
      </c>
      <c r="H3025" s="23">
        <v>2707398.1375658028</v>
      </c>
      <c r="I3025" s="23">
        <v>7487539.3139088554</v>
      </c>
      <c r="J3025" s="23">
        <f t="shared" si="47"/>
        <v>-6286346.6785322605</v>
      </c>
    </row>
    <row r="3026" spans="1:10" x14ac:dyDescent="0.2">
      <c r="A3026" s="19">
        <v>3071</v>
      </c>
      <c r="B3026" s="17">
        <v>17</v>
      </c>
      <c r="C3026" s="16">
        <v>12</v>
      </c>
      <c r="D3026" s="16">
        <v>2004</v>
      </c>
      <c r="E3026" s="25">
        <v>38338</v>
      </c>
      <c r="F3026" s="24" t="s">
        <v>3010</v>
      </c>
      <c r="G3026" s="23">
        <v>17159236.468733579</v>
      </c>
      <c r="H3026" s="23">
        <v>2691735.8804781921</v>
      </c>
      <c r="I3026" s="23">
        <v>51202058.528928004</v>
      </c>
      <c r="J3026" s="23">
        <f t="shared" si="47"/>
        <v>34042822.060194425</v>
      </c>
    </row>
    <row r="3027" spans="1:10" x14ac:dyDescent="0.2">
      <c r="A3027" s="19">
        <v>3072</v>
      </c>
      <c r="B3027" s="17">
        <v>12</v>
      </c>
      <c r="C3027" s="16">
        <v>9</v>
      </c>
      <c r="D3027" s="16">
        <v>2014</v>
      </c>
      <c r="E3027" s="25">
        <v>41894</v>
      </c>
      <c r="F3027" s="24" t="s">
        <v>3011</v>
      </c>
      <c r="G3027" s="23">
        <v>13615246.753574114</v>
      </c>
      <c r="H3027" s="23">
        <v>54196554.167347945</v>
      </c>
      <c r="I3027" s="23">
        <v>56032114.287592791</v>
      </c>
      <c r="J3027" s="23">
        <f t="shared" si="47"/>
        <v>42416867.53401868</v>
      </c>
    </row>
    <row r="3028" spans="1:10" x14ac:dyDescent="0.2">
      <c r="A3028" s="19">
        <v>3073</v>
      </c>
      <c r="B3028" s="17">
        <v>23</v>
      </c>
      <c r="C3028" s="16">
        <v>12</v>
      </c>
      <c r="D3028" s="16">
        <v>1987</v>
      </c>
      <c r="E3028" s="25">
        <v>32134</v>
      </c>
      <c r="F3028" s="24" t="s">
        <v>3012</v>
      </c>
      <c r="G3028" s="23">
        <v>27658119.584055457</v>
      </c>
      <c r="H3028" s="23">
        <v>263650748.35381281</v>
      </c>
      <c r="I3028" s="23">
        <v>263650748.35381281</v>
      </c>
      <c r="J3028" s="23">
        <f t="shared" si="47"/>
        <v>235992628.76975736</v>
      </c>
    </row>
    <row r="3029" spans="1:10" x14ac:dyDescent="0.2">
      <c r="A3029" s="19">
        <v>3074</v>
      </c>
      <c r="B3029" s="17">
        <v>3</v>
      </c>
      <c r="C3029" s="16">
        <v>12</v>
      </c>
      <c r="D3029" s="16">
        <v>2010</v>
      </c>
      <c r="E3029" s="25">
        <v>40515</v>
      </c>
      <c r="F3029" s="24" t="s">
        <v>3013</v>
      </c>
      <c r="G3029" s="23">
        <v>14562284.707932787</v>
      </c>
      <c r="H3029" s="23">
        <v>119808036.29855964</v>
      </c>
      <c r="I3029" s="23">
        <v>371076934.25232345</v>
      </c>
      <c r="J3029" s="23">
        <f t="shared" si="47"/>
        <v>356514649.54439068</v>
      </c>
    </row>
    <row r="3030" spans="1:10" x14ac:dyDescent="0.2">
      <c r="A3030" s="19">
        <v>3075</v>
      </c>
      <c r="B3030" s="17">
        <v>12</v>
      </c>
      <c r="C3030" s="16">
        <v>1</v>
      </c>
      <c r="D3030" s="16">
        <v>2001</v>
      </c>
      <c r="E3030" s="25">
        <v>36903</v>
      </c>
      <c r="F3030" s="24" t="s">
        <v>3014</v>
      </c>
      <c r="G3030" s="23">
        <v>18228138.206739008</v>
      </c>
      <c r="H3030" s="23">
        <v>127650636.6947116</v>
      </c>
      <c r="I3030" s="23">
        <v>171406655.69246718</v>
      </c>
      <c r="J3030" s="23">
        <f t="shared" si="47"/>
        <v>153178517.48572817</v>
      </c>
    </row>
    <row r="3031" spans="1:10" x14ac:dyDescent="0.2">
      <c r="A3031" s="19">
        <v>3076</v>
      </c>
      <c r="B3031" s="17">
        <v>11</v>
      </c>
      <c r="C3031" s="16">
        <v>2</v>
      </c>
      <c r="D3031" s="16">
        <v>2011</v>
      </c>
      <c r="E3031" s="25">
        <v>40585</v>
      </c>
      <c r="F3031" s="24" t="s">
        <v>3015</v>
      </c>
      <c r="G3031" s="23">
        <v>14422129.240112243</v>
      </c>
      <c r="H3031" s="23">
        <v>81001234.334301814</v>
      </c>
      <c r="I3031" s="23">
        <v>109867919.22549468</v>
      </c>
      <c r="J3031" s="23">
        <f t="shared" si="47"/>
        <v>95445789.985382438</v>
      </c>
    </row>
    <row r="3032" spans="1:10" x14ac:dyDescent="0.2">
      <c r="A3032" s="19">
        <v>3077</v>
      </c>
      <c r="B3032" s="17">
        <v>16</v>
      </c>
      <c r="C3032" s="16">
        <v>3</v>
      </c>
      <c r="D3032" s="16">
        <v>2016</v>
      </c>
      <c r="E3032" s="25">
        <v>42445</v>
      </c>
      <c r="F3032" s="24" t="s">
        <v>3016</v>
      </c>
      <c r="G3032" s="23">
        <v>13403267.935430769</v>
      </c>
      <c r="H3032" s="23">
        <v>63619253.581362441</v>
      </c>
      <c r="I3032" s="23">
        <v>76088001.342448726</v>
      </c>
      <c r="J3032" s="23">
        <f t="shared" si="47"/>
        <v>62684733.407017961</v>
      </c>
    </row>
    <row r="3033" spans="1:10" x14ac:dyDescent="0.2">
      <c r="A3033" s="19">
        <v>3078</v>
      </c>
      <c r="B3033" s="17">
        <v>11</v>
      </c>
      <c r="C3033" s="16">
        <v>2</v>
      </c>
      <c r="D3033" s="16">
        <v>2000</v>
      </c>
      <c r="E3033" s="25">
        <v>36567</v>
      </c>
      <c r="F3033" s="24" t="s">
        <v>3017</v>
      </c>
      <c r="G3033" s="23">
        <v>18797096.584216725</v>
      </c>
      <c r="H3033" s="23">
        <v>86767835.949687853</v>
      </c>
      <c r="I3033" s="23">
        <v>90302592.368156642</v>
      </c>
      <c r="J3033" s="23">
        <f t="shared" si="47"/>
        <v>71505495.783939913</v>
      </c>
    </row>
    <row r="3034" spans="1:10" x14ac:dyDescent="0.2">
      <c r="A3034" s="19">
        <v>3079</v>
      </c>
      <c r="B3034" s="17">
        <v>23</v>
      </c>
      <c r="C3034" s="16">
        <v>1</v>
      </c>
      <c r="D3034" s="16">
        <v>2004</v>
      </c>
      <c r="E3034" s="25">
        <v>38009</v>
      </c>
      <c r="F3034" s="24" t="s">
        <v>3018</v>
      </c>
      <c r="G3034" s="23">
        <v>17234055.075593952</v>
      </c>
      <c r="H3034" s="23">
        <v>76790546.778623104</v>
      </c>
      <c r="I3034" s="23">
        <v>126787750.91386609</v>
      </c>
      <c r="J3034" s="23">
        <f t="shared" si="47"/>
        <v>109553695.83827214</v>
      </c>
    </row>
    <row r="3035" spans="1:10" x14ac:dyDescent="0.2">
      <c r="A3035" s="19">
        <v>3080</v>
      </c>
      <c r="B3035" s="17">
        <v>11</v>
      </c>
      <c r="C3035" s="16">
        <v>12</v>
      </c>
      <c r="D3035" s="16">
        <v>1974</v>
      </c>
      <c r="E3035" s="25">
        <v>27374</v>
      </c>
      <c r="F3035" s="24" t="s">
        <v>3019</v>
      </c>
      <c r="G3035" s="23">
        <v>61498015.414258197</v>
      </c>
      <c r="H3035" s="23">
        <v>271064329.47976881</v>
      </c>
      <c r="I3035" s="23">
        <v>271064329.47976881</v>
      </c>
      <c r="J3035" s="23">
        <f t="shared" si="47"/>
        <v>209566314.06551063</v>
      </c>
    </row>
    <row r="3036" spans="1:10" x14ac:dyDescent="0.2">
      <c r="A3036" s="19">
        <v>3081</v>
      </c>
      <c r="B3036" s="17">
        <v>24</v>
      </c>
      <c r="C3036" s="16">
        <v>6</v>
      </c>
      <c r="D3036" s="16">
        <v>2016</v>
      </c>
      <c r="E3036" s="25">
        <v>42545</v>
      </c>
      <c r="F3036" s="24" t="s">
        <v>3020</v>
      </c>
      <c r="G3036" s="23">
        <v>13242774.398592638</v>
      </c>
      <c r="H3036" s="23">
        <v>56151016.759482697</v>
      </c>
      <c r="I3036" s="23">
        <v>121108253.36686473</v>
      </c>
      <c r="J3036" s="23">
        <f t="shared" si="47"/>
        <v>107865478.96827209</v>
      </c>
    </row>
    <row r="3037" spans="1:10" x14ac:dyDescent="0.2">
      <c r="A3037" s="19">
        <v>3082</v>
      </c>
      <c r="B3037" s="17">
        <v>17</v>
      </c>
      <c r="C3037" s="16">
        <v>7</v>
      </c>
      <c r="D3037" s="16">
        <v>1987</v>
      </c>
      <c r="E3037" s="25">
        <v>31975</v>
      </c>
      <c r="F3037" s="24" t="s">
        <v>5473</v>
      </c>
      <c r="G3037" s="23">
        <v>28046985.940246049</v>
      </c>
      <c r="H3037" s="23">
        <v>115261636.68224078</v>
      </c>
      <c r="I3037" s="23">
        <v>115261636.68224078</v>
      </c>
      <c r="J3037" s="23">
        <f t="shared" si="47"/>
        <v>87214650.741994739</v>
      </c>
    </row>
    <row r="3038" spans="1:10" x14ac:dyDescent="0.2">
      <c r="A3038" s="19">
        <v>3083</v>
      </c>
      <c r="B3038" s="17">
        <v>19</v>
      </c>
      <c r="C3038" s="16">
        <v>8</v>
      </c>
      <c r="D3038" s="16">
        <v>1988</v>
      </c>
      <c r="E3038" s="25">
        <v>32374</v>
      </c>
      <c r="F3038" s="24" t="s">
        <v>3021</v>
      </c>
      <c r="G3038" s="23">
        <v>26821403.361344539</v>
      </c>
      <c r="H3038" s="23">
        <v>101859228.84521849</v>
      </c>
      <c r="I3038" s="23">
        <v>101859228.84521849</v>
      </c>
      <c r="J3038" s="23">
        <f t="shared" si="47"/>
        <v>75037825.483873963</v>
      </c>
    </row>
    <row r="3039" spans="1:10" x14ac:dyDescent="0.2">
      <c r="A3039" s="19">
        <v>3084</v>
      </c>
      <c r="B3039" s="17">
        <v>21</v>
      </c>
      <c r="C3039" s="16">
        <v>11</v>
      </c>
      <c r="D3039" s="16">
        <v>2007</v>
      </c>
      <c r="E3039" s="25">
        <v>39407</v>
      </c>
      <c r="F3039" s="24" t="s">
        <v>3022</v>
      </c>
      <c r="G3039" s="23">
        <v>15185995.613221237</v>
      </c>
      <c r="H3039" s="23">
        <v>57381959.556687936</v>
      </c>
      <c r="I3039" s="23">
        <v>58096415.092303157</v>
      </c>
      <c r="J3039" s="23">
        <f t="shared" si="47"/>
        <v>42910419.479081921</v>
      </c>
    </row>
    <row r="3040" spans="1:10" x14ac:dyDescent="0.2">
      <c r="A3040" s="19">
        <v>3085</v>
      </c>
      <c r="B3040" s="17">
        <v>14</v>
      </c>
      <c r="C3040" s="16">
        <v>2</v>
      </c>
      <c r="D3040" s="16">
        <v>2014</v>
      </c>
      <c r="E3040" s="25">
        <v>41684</v>
      </c>
      <c r="F3040" s="24" t="s">
        <v>3023</v>
      </c>
      <c r="G3040" s="23">
        <v>13594571.110950204</v>
      </c>
      <c r="H3040" s="23">
        <v>50862188.754609615</v>
      </c>
      <c r="I3040" s="23">
        <v>52753063.924849115</v>
      </c>
      <c r="J3040" s="23">
        <f t="shared" si="47"/>
        <v>39158492.813898914</v>
      </c>
    </row>
    <row r="3041" spans="1:10" x14ac:dyDescent="0.2">
      <c r="A3041" s="19">
        <v>3086</v>
      </c>
      <c r="B3041" s="17">
        <v>15</v>
      </c>
      <c r="C3041" s="16">
        <v>12</v>
      </c>
      <c r="D3041" s="16">
        <v>2000</v>
      </c>
      <c r="E3041" s="25">
        <v>36875</v>
      </c>
      <c r="F3041" s="24" t="s">
        <v>3024</v>
      </c>
      <c r="G3041" s="23">
        <v>18343373.563218392</v>
      </c>
      <c r="H3041" s="23">
        <v>65936489.512103453</v>
      </c>
      <c r="I3041" s="23">
        <v>103259501.94909771</v>
      </c>
      <c r="J3041" s="23">
        <f t="shared" si="47"/>
        <v>84916128.385879308</v>
      </c>
    </row>
    <row r="3042" spans="1:10" x14ac:dyDescent="0.2">
      <c r="A3042" s="19">
        <v>3087</v>
      </c>
      <c r="B3042" s="17">
        <v>12</v>
      </c>
      <c r="C3042" s="16">
        <v>8</v>
      </c>
      <c r="D3042" s="16">
        <v>1988</v>
      </c>
      <c r="E3042" s="25">
        <v>32367</v>
      </c>
      <c r="F3042" s="24" t="s">
        <v>3025</v>
      </c>
      <c r="G3042" s="23">
        <v>26821403.361344539</v>
      </c>
      <c r="H3042" s="23">
        <v>92279335.363327742</v>
      </c>
      <c r="I3042" s="23">
        <v>92279335.363327742</v>
      </c>
      <c r="J3042" s="23">
        <f t="shared" si="47"/>
        <v>65457932.001983203</v>
      </c>
    </row>
    <row r="3043" spans="1:10" x14ac:dyDescent="0.2">
      <c r="A3043" s="19">
        <v>3088</v>
      </c>
      <c r="B3043" s="17">
        <v>10</v>
      </c>
      <c r="C3043" s="16">
        <v>10</v>
      </c>
      <c r="D3043" s="16">
        <v>2014</v>
      </c>
      <c r="E3043" s="25">
        <v>41922</v>
      </c>
      <c r="F3043" s="24" t="s">
        <v>3026</v>
      </c>
      <c r="G3043" s="23">
        <v>13442727.000880249</v>
      </c>
      <c r="H3043" s="23">
        <v>45640862.52765201</v>
      </c>
      <c r="I3043" s="23">
        <v>56704766.626568332</v>
      </c>
      <c r="J3043" s="23">
        <f t="shared" si="47"/>
        <v>43262039.625688083</v>
      </c>
    </row>
    <row r="3044" spans="1:10" x14ac:dyDescent="0.2">
      <c r="A3044" s="19">
        <v>3089</v>
      </c>
      <c r="B3044" s="17">
        <v>2</v>
      </c>
      <c r="C3044" s="16">
        <v>7</v>
      </c>
      <c r="D3044" s="16">
        <v>2014</v>
      </c>
      <c r="E3044" s="25">
        <v>41822</v>
      </c>
      <c r="F3044" s="24" t="s">
        <v>3027</v>
      </c>
      <c r="G3044" s="23">
        <v>13396629.590766003</v>
      </c>
      <c r="H3044" s="23">
        <v>40122742.803769149</v>
      </c>
      <c r="I3044" s="23">
        <v>43461289.040314794</v>
      </c>
      <c r="J3044" s="23">
        <f t="shared" si="47"/>
        <v>30064659.449548788</v>
      </c>
    </row>
    <row r="3045" spans="1:10" x14ac:dyDescent="0.2">
      <c r="A3045" s="19">
        <v>3090</v>
      </c>
      <c r="B3045" s="17">
        <v>31</v>
      </c>
      <c r="C3045" s="16">
        <v>3</v>
      </c>
      <c r="D3045" s="16">
        <v>1999</v>
      </c>
      <c r="E3045" s="25">
        <v>36250</v>
      </c>
      <c r="F3045" s="24" t="s">
        <v>3028</v>
      </c>
      <c r="G3045" s="23">
        <v>19343921.212121211</v>
      </c>
      <c r="H3045" s="23">
        <v>56808582.026387878</v>
      </c>
      <c r="I3045" s="23">
        <v>89895703.054393947</v>
      </c>
      <c r="J3045" s="23">
        <f t="shared" si="47"/>
        <v>70551781.842272729</v>
      </c>
    </row>
    <row r="3046" spans="1:10" x14ac:dyDescent="0.2">
      <c r="A3046" s="19">
        <v>3091</v>
      </c>
      <c r="B3046" s="17">
        <v>10</v>
      </c>
      <c r="C3046" s="16">
        <v>5</v>
      </c>
      <c r="D3046" s="16">
        <v>2002</v>
      </c>
      <c r="E3046" s="25">
        <v>37386</v>
      </c>
      <c r="F3046" s="24" t="s">
        <v>3029</v>
      </c>
      <c r="G3046" s="23">
        <v>17751651.835372638</v>
      </c>
      <c r="H3046" s="23">
        <v>39561859.733331479</v>
      </c>
      <c r="I3046" s="23">
        <v>39561859.733331479</v>
      </c>
      <c r="J3046" s="23">
        <f t="shared" si="47"/>
        <v>21810207.897958841</v>
      </c>
    </row>
    <row r="3047" spans="1:10" x14ac:dyDescent="0.2">
      <c r="A3047" s="19">
        <v>3092</v>
      </c>
      <c r="B3047" s="17">
        <v>5</v>
      </c>
      <c r="C3047" s="16">
        <v>2</v>
      </c>
      <c r="D3047" s="16">
        <v>1993</v>
      </c>
      <c r="E3047" s="25">
        <v>34005</v>
      </c>
      <c r="F3047" s="24" t="s">
        <v>3030</v>
      </c>
      <c r="G3047" s="23">
        <v>22304311.670160729</v>
      </c>
      <c r="H3047" s="23">
        <v>48004710.433829494</v>
      </c>
      <c r="I3047" s="23">
        <v>48004710.433829494</v>
      </c>
      <c r="J3047" s="23">
        <f t="shared" si="47"/>
        <v>25700398.763668764</v>
      </c>
    </row>
    <row r="3048" spans="1:10" x14ac:dyDescent="0.2">
      <c r="A3048" s="19">
        <v>3093</v>
      </c>
      <c r="B3048" s="17">
        <v>12</v>
      </c>
      <c r="C3048" s="16">
        <v>3</v>
      </c>
      <c r="D3048" s="16">
        <v>1999</v>
      </c>
      <c r="E3048" s="25">
        <v>36231</v>
      </c>
      <c r="F3048" s="24" t="s">
        <v>3031</v>
      </c>
      <c r="G3048" s="23">
        <v>19343921.212121211</v>
      </c>
      <c r="H3048" s="23">
        <v>40401252.565515153</v>
      </c>
      <c r="I3048" s="23">
        <v>40401252.565515153</v>
      </c>
      <c r="J3048" s="23">
        <f t="shared" si="47"/>
        <v>21057331.353393942</v>
      </c>
    </row>
    <row r="3049" spans="1:10" x14ac:dyDescent="0.2">
      <c r="A3049" s="19">
        <v>3094</v>
      </c>
      <c r="B3049" s="17">
        <v>24</v>
      </c>
      <c r="C3049" s="16">
        <v>4</v>
      </c>
      <c r="D3049" s="16">
        <v>1998</v>
      </c>
      <c r="E3049" s="25">
        <v>35909</v>
      </c>
      <c r="F3049" s="24" t="s">
        <v>3032</v>
      </c>
      <c r="G3049" s="23">
        <v>19641520.000000004</v>
      </c>
      <c r="H3049" s="23">
        <v>40895066.383870773</v>
      </c>
      <c r="I3049" s="23">
        <v>40895066.383870773</v>
      </c>
      <c r="J3049" s="23">
        <f t="shared" si="47"/>
        <v>21253546.383870769</v>
      </c>
    </row>
    <row r="3050" spans="1:10" x14ac:dyDescent="0.2">
      <c r="A3050" s="19">
        <v>3095</v>
      </c>
      <c r="B3050" s="17">
        <v>9</v>
      </c>
      <c r="C3050" s="16">
        <v>11</v>
      </c>
      <c r="D3050" s="16">
        <v>1990</v>
      </c>
      <c r="E3050" s="25">
        <v>33186</v>
      </c>
      <c r="F3050" s="24" t="s">
        <v>3033</v>
      </c>
      <c r="G3050" s="23">
        <v>23854611.360239159</v>
      </c>
      <c r="H3050" s="23">
        <v>49369085.297967114</v>
      </c>
      <c r="I3050" s="23">
        <v>62694638.197817631</v>
      </c>
      <c r="J3050" s="23">
        <f t="shared" si="47"/>
        <v>38840026.837578475</v>
      </c>
    </row>
    <row r="3051" spans="1:10" x14ac:dyDescent="0.2">
      <c r="A3051" s="19">
        <v>3096</v>
      </c>
      <c r="B3051" s="17">
        <v>10</v>
      </c>
      <c r="C3051" s="16">
        <v>7</v>
      </c>
      <c r="D3051" s="16">
        <v>1996</v>
      </c>
      <c r="E3051" s="25">
        <v>35256</v>
      </c>
      <c r="F3051" s="24" t="s">
        <v>3034</v>
      </c>
      <c r="G3051" s="23">
        <v>20329598.726114649</v>
      </c>
      <c r="H3051" s="23">
        <v>41550647.228738852</v>
      </c>
      <c r="I3051" s="23">
        <v>41550647.228738852</v>
      </c>
      <c r="J3051" s="23">
        <f t="shared" si="47"/>
        <v>21221048.502624203</v>
      </c>
    </row>
    <row r="3052" spans="1:10" x14ac:dyDescent="0.2">
      <c r="A3052" s="19">
        <v>3097</v>
      </c>
      <c r="B3052" s="17">
        <v>1</v>
      </c>
      <c r="C3052" s="16">
        <v>3</v>
      </c>
      <c r="D3052" s="16">
        <v>2013</v>
      </c>
      <c r="E3052" s="25">
        <v>41334</v>
      </c>
      <c r="F3052" s="24" t="s">
        <v>3035</v>
      </c>
      <c r="G3052" s="23">
        <v>13711843.727580091</v>
      </c>
      <c r="H3052" s="23">
        <v>27088675.470179107</v>
      </c>
      <c r="I3052" s="23">
        <v>44506288.412118249</v>
      </c>
      <c r="J3052" s="23">
        <f t="shared" si="47"/>
        <v>30794444.684538156</v>
      </c>
    </row>
    <row r="3053" spans="1:10" x14ac:dyDescent="0.2">
      <c r="A3053" s="19">
        <v>3098</v>
      </c>
      <c r="B3053" s="17">
        <v>21</v>
      </c>
      <c r="C3053" s="16">
        <v>11</v>
      </c>
      <c r="D3053" s="16">
        <v>2007</v>
      </c>
      <c r="E3053" s="25">
        <v>39407</v>
      </c>
      <c r="F3053" s="24" t="s">
        <v>3036</v>
      </c>
      <c r="G3053" s="23">
        <v>15185995.613221237</v>
      </c>
      <c r="H3053" s="23">
        <v>29897434.704296857</v>
      </c>
      <c r="I3053" s="23">
        <v>66806007.616209194</v>
      </c>
      <c r="J3053" s="23">
        <f t="shared" si="47"/>
        <v>51620012.002987958</v>
      </c>
    </row>
    <row r="3054" spans="1:10" x14ac:dyDescent="0.2">
      <c r="A3054" s="19">
        <v>3099</v>
      </c>
      <c r="B3054" s="17">
        <v>10</v>
      </c>
      <c r="C3054" s="16">
        <v>4</v>
      </c>
      <c r="D3054" s="16">
        <v>2015</v>
      </c>
      <c r="E3054" s="25">
        <v>42104</v>
      </c>
      <c r="F3054" s="24" t="s">
        <v>3037</v>
      </c>
      <c r="G3054" s="23">
        <v>13490111.96158902</v>
      </c>
      <c r="H3054" s="23">
        <v>26400119.015503027</v>
      </c>
      <c r="I3054" s="23">
        <v>40446258.110317461</v>
      </c>
      <c r="J3054" s="23">
        <f t="shared" si="47"/>
        <v>26956146.148728441</v>
      </c>
    </row>
    <row r="3055" spans="1:10" x14ac:dyDescent="0.2">
      <c r="A3055" s="19">
        <v>3100</v>
      </c>
      <c r="B3055" s="17">
        <v>29</v>
      </c>
      <c r="C3055" s="16">
        <v>10</v>
      </c>
      <c r="D3055" s="16">
        <v>1999</v>
      </c>
      <c r="E3055" s="25">
        <v>36462</v>
      </c>
      <c r="F3055" s="24" t="s">
        <v>3038</v>
      </c>
      <c r="G3055" s="23">
        <v>18975903.686087992</v>
      </c>
      <c r="H3055" s="23">
        <v>33366829.087954819</v>
      </c>
      <c r="I3055" s="23">
        <v>47268072.537092753</v>
      </c>
      <c r="J3055" s="23">
        <f t="shared" si="47"/>
        <v>28292168.851004761</v>
      </c>
    </row>
    <row r="3056" spans="1:10" x14ac:dyDescent="0.2">
      <c r="A3056" s="19">
        <v>3101</v>
      </c>
      <c r="B3056" s="17">
        <v>7</v>
      </c>
      <c r="C3056" s="16">
        <v>9</v>
      </c>
      <c r="D3056" s="16">
        <v>2001</v>
      </c>
      <c r="E3056" s="25">
        <v>37141</v>
      </c>
      <c r="F3056" s="24" t="s">
        <v>3039</v>
      </c>
      <c r="G3056" s="23">
        <v>17900992.708917554</v>
      </c>
      <c r="H3056" s="23">
        <v>30618823.205939427</v>
      </c>
      <c r="I3056" s="23">
        <v>30833014.091699384</v>
      </c>
      <c r="J3056" s="23">
        <f t="shared" si="47"/>
        <v>12932021.38278183</v>
      </c>
    </row>
    <row r="3057" spans="1:10" x14ac:dyDescent="0.2">
      <c r="A3057" s="19">
        <v>3102</v>
      </c>
      <c r="B3057" s="17">
        <v>11</v>
      </c>
      <c r="C3057" s="16">
        <v>3</v>
      </c>
      <c r="D3057" s="16">
        <v>2016</v>
      </c>
      <c r="E3057" s="25">
        <v>42440</v>
      </c>
      <c r="F3057" s="24" t="s">
        <v>3040</v>
      </c>
      <c r="G3057" s="23">
        <v>13403267.935430769</v>
      </c>
      <c r="H3057" s="23">
        <v>19284823.985537432</v>
      </c>
      <c r="I3057" s="23">
        <v>35999247.603984348</v>
      </c>
      <c r="J3057" s="23">
        <f t="shared" si="47"/>
        <v>22595979.66855358</v>
      </c>
    </row>
    <row r="3058" spans="1:10" x14ac:dyDescent="0.2">
      <c r="A3058" s="19">
        <v>3103</v>
      </c>
      <c r="B3058" s="17">
        <v>22</v>
      </c>
      <c r="C3058" s="16">
        <v>3</v>
      </c>
      <c r="D3058" s="16">
        <v>2013</v>
      </c>
      <c r="E3058" s="25">
        <v>41355</v>
      </c>
      <c r="F3058" s="24" t="s">
        <v>3041</v>
      </c>
      <c r="G3058" s="23">
        <v>13711843.727580091</v>
      </c>
      <c r="H3058" s="23">
        <v>18993347.435153563</v>
      </c>
      <c r="I3058" s="23">
        <v>19759469.279744647</v>
      </c>
      <c r="J3058" s="23">
        <f t="shared" si="47"/>
        <v>6047625.5521645565</v>
      </c>
    </row>
    <row r="3059" spans="1:10" x14ac:dyDescent="0.2">
      <c r="A3059" s="19">
        <v>3104</v>
      </c>
      <c r="B3059" s="17">
        <v>21</v>
      </c>
      <c r="C3059" s="16">
        <v>9</v>
      </c>
      <c r="D3059" s="16">
        <v>2012</v>
      </c>
      <c r="E3059" s="25">
        <v>41173</v>
      </c>
      <c r="F3059" s="24" t="s">
        <v>3042</v>
      </c>
      <c r="G3059" s="23">
        <v>13792785.006503692</v>
      </c>
      <c r="H3059" s="23">
        <v>18824974.395813435</v>
      </c>
      <c r="I3059" s="23">
        <v>35085983.584148273</v>
      </c>
      <c r="J3059" s="23">
        <f t="shared" si="47"/>
        <v>21293198.577644579</v>
      </c>
    </row>
    <row r="3060" spans="1:10" x14ac:dyDescent="0.2">
      <c r="A3060" s="19">
        <v>3105</v>
      </c>
      <c r="B3060" s="17">
        <v>29</v>
      </c>
      <c r="C3060" s="16">
        <v>6</v>
      </c>
      <c r="D3060" s="16">
        <v>2001</v>
      </c>
      <c r="E3060" s="25">
        <v>37071</v>
      </c>
      <c r="F3060" s="24" t="s">
        <v>3043</v>
      </c>
      <c r="G3060" s="23">
        <v>17931162.921348315</v>
      </c>
      <c r="H3060" s="23">
        <v>23350681.740657303</v>
      </c>
      <c r="I3060" s="23">
        <v>27488642.41481461</v>
      </c>
      <c r="J3060" s="23">
        <f t="shared" si="47"/>
        <v>9557479.4934662953</v>
      </c>
    </row>
    <row r="3061" spans="1:10" x14ac:dyDescent="0.2">
      <c r="A3061" s="19">
        <v>3106</v>
      </c>
      <c r="B3061" s="17">
        <v>28</v>
      </c>
      <c r="C3061" s="16">
        <v>8</v>
      </c>
      <c r="D3061" s="16">
        <v>1998</v>
      </c>
      <c r="E3061" s="25">
        <v>36035</v>
      </c>
      <c r="F3061" s="24">
        <v>54</v>
      </c>
      <c r="G3061" s="23">
        <v>19533335.373317014</v>
      </c>
      <c r="H3061" s="23">
        <v>25178714.214179926</v>
      </c>
      <c r="I3061" s="23">
        <v>25178714.214179926</v>
      </c>
      <c r="J3061" s="23">
        <f t="shared" si="47"/>
        <v>5645378.8408629112</v>
      </c>
    </row>
    <row r="3062" spans="1:10" x14ac:dyDescent="0.2">
      <c r="A3062" s="19">
        <v>3107</v>
      </c>
      <c r="B3062" s="17">
        <v>16</v>
      </c>
      <c r="C3062" s="16">
        <v>10</v>
      </c>
      <c r="D3062" s="16">
        <v>2015</v>
      </c>
      <c r="E3062" s="25">
        <v>42293</v>
      </c>
      <c r="F3062" s="24" t="s">
        <v>3044</v>
      </c>
      <c r="G3062" s="23">
        <v>13419836.191020779</v>
      </c>
      <c r="H3062" s="23">
        <v>15151690.826554211</v>
      </c>
      <c r="I3062" s="23">
        <v>37433892.899271779</v>
      </c>
      <c r="J3062" s="23">
        <f t="shared" si="47"/>
        <v>24014056.708250999</v>
      </c>
    </row>
    <row r="3063" spans="1:10" x14ac:dyDescent="0.2">
      <c r="A3063" s="19">
        <v>3108</v>
      </c>
      <c r="B3063" s="17">
        <v>20</v>
      </c>
      <c r="C3063" s="16">
        <v>12</v>
      </c>
      <c r="D3063" s="16">
        <v>2006</v>
      </c>
      <c r="E3063" s="25">
        <v>39071</v>
      </c>
      <c r="F3063" s="24" t="s">
        <v>3045</v>
      </c>
      <c r="G3063" s="23">
        <v>15816387.512388503</v>
      </c>
      <c r="H3063" s="23">
        <v>16736271.043399405</v>
      </c>
      <c r="I3063" s="23">
        <v>82571273.542923689</v>
      </c>
      <c r="J3063" s="23">
        <f t="shared" si="47"/>
        <v>66754886.030535184</v>
      </c>
    </row>
    <row r="3064" spans="1:10" x14ac:dyDescent="0.2">
      <c r="A3064" s="19">
        <v>3109</v>
      </c>
      <c r="B3064" s="17">
        <v>29</v>
      </c>
      <c r="C3064" s="16">
        <v>5</v>
      </c>
      <c r="D3064" s="16">
        <v>2009</v>
      </c>
      <c r="E3064" s="25">
        <v>39962</v>
      </c>
      <c r="F3064" s="24" t="s">
        <v>3046</v>
      </c>
      <c r="G3064" s="23">
        <v>14924748.428849321</v>
      </c>
      <c r="H3064" s="23">
        <v>14637724.851526262</v>
      </c>
      <c r="I3064" s="23">
        <v>125622653.40607232</v>
      </c>
      <c r="J3064" s="23">
        <f t="shared" si="47"/>
        <v>110697904.97722299</v>
      </c>
    </row>
    <row r="3065" spans="1:10" x14ac:dyDescent="0.2">
      <c r="A3065" s="19">
        <v>3110</v>
      </c>
      <c r="B3065" s="17">
        <v>23</v>
      </c>
      <c r="C3065" s="16">
        <v>2</v>
      </c>
      <c r="D3065" s="16">
        <v>2007</v>
      </c>
      <c r="E3065" s="25">
        <v>39136</v>
      </c>
      <c r="F3065" s="24" t="s">
        <v>3047</v>
      </c>
      <c r="G3065" s="23">
        <v>15684337.515172064</v>
      </c>
      <c r="H3065" s="23">
        <v>13275757.746804653</v>
      </c>
      <c r="I3065" s="23">
        <v>13441734.232340209</v>
      </c>
      <c r="J3065" s="23">
        <f t="shared" si="47"/>
        <v>-2242603.2828318551</v>
      </c>
    </row>
    <row r="3066" spans="1:10" x14ac:dyDescent="0.2">
      <c r="A3066" s="19">
        <v>3111</v>
      </c>
      <c r="B3066" s="17">
        <v>12</v>
      </c>
      <c r="C3066" s="16">
        <v>6</v>
      </c>
      <c r="D3066" s="16">
        <v>1998</v>
      </c>
      <c r="E3066" s="25">
        <v>35958</v>
      </c>
      <c r="F3066" s="24" t="s">
        <v>3048</v>
      </c>
      <c r="G3066" s="23">
        <v>19581269.938650306</v>
      </c>
      <c r="H3066" s="23">
        <v>15092762.374472393</v>
      </c>
      <c r="I3066" s="23">
        <v>15092762.374472393</v>
      </c>
      <c r="J3066" s="23">
        <f t="shared" si="47"/>
        <v>-4488507.5641779136</v>
      </c>
    </row>
    <row r="3067" spans="1:10" x14ac:dyDescent="0.2">
      <c r="A3067" s="19">
        <v>3112</v>
      </c>
      <c r="B3067" s="17">
        <v>8</v>
      </c>
      <c r="C3067" s="16">
        <v>5</v>
      </c>
      <c r="D3067" s="16">
        <v>1998</v>
      </c>
      <c r="E3067" s="25">
        <v>35923</v>
      </c>
      <c r="F3067" s="24" t="s">
        <v>3049</v>
      </c>
      <c r="G3067" s="23">
        <v>19605325.552825551</v>
      </c>
      <c r="H3067" s="23">
        <v>12162800.125724817</v>
      </c>
      <c r="I3067" s="23">
        <v>12162800.125724817</v>
      </c>
      <c r="J3067" s="23">
        <f t="shared" si="47"/>
        <v>-7442525.4271007348</v>
      </c>
    </row>
    <row r="3068" spans="1:10" x14ac:dyDescent="0.2">
      <c r="A3068" s="19">
        <v>3113</v>
      </c>
      <c r="B3068" s="17">
        <v>13</v>
      </c>
      <c r="C3068" s="16">
        <v>4</v>
      </c>
      <c r="D3068" s="16">
        <v>1994</v>
      </c>
      <c r="E3068" s="25">
        <v>34437</v>
      </c>
      <c r="F3068" s="24" t="s">
        <v>3050</v>
      </c>
      <c r="G3068" s="23">
        <v>21653643.147896878</v>
      </c>
      <c r="H3068" s="23">
        <v>13127662.739925371</v>
      </c>
      <c r="I3068" s="23">
        <v>13127662.739925371</v>
      </c>
      <c r="J3068" s="23">
        <f t="shared" si="47"/>
        <v>-8525980.4079715069</v>
      </c>
    </row>
    <row r="3069" spans="1:10" x14ac:dyDescent="0.2">
      <c r="A3069" s="19">
        <v>3114</v>
      </c>
      <c r="B3069" s="17">
        <v>4</v>
      </c>
      <c r="C3069" s="16">
        <v>8</v>
      </c>
      <c r="D3069" s="16">
        <v>1999</v>
      </c>
      <c r="E3069" s="25">
        <v>36376</v>
      </c>
      <c r="F3069" s="24" t="s">
        <v>3051</v>
      </c>
      <c r="G3069" s="23">
        <v>19100819.86834231</v>
      </c>
      <c r="H3069" s="23">
        <v>9222564.9312447645</v>
      </c>
      <c r="I3069" s="23">
        <v>9222564.9312447645</v>
      </c>
      <c r="J3069" s="23">
        <f t="shared" si="47"/>
        <v>-9878254.9370975457</v>
      </c>
    </row>
    <row r="3070" spans="1:10" x14ac:dyDescent="0.2">
      <c r="A3070" s="19">
        <v>3115</v>
      </c>
      <c r="B3070" s="17">
        <v>10</v>
      </c>
      <c r="C3070" s="16">
        <v>11</v>
      </c>
      <c r="D3070" s="16">
        <v>1999</v>
      </c>
      <c r="E3070" s="25">
        <v>36474</v>
      </c>
      <c r="F3070" s="24" t="s">
        <v>3052</v>
      </c>
      <c r="G3070" s="23">
        <v>18964628.639334518</v>
      </c>
      <c r="H3070" s="23">
        <v>8565597.7240463458</v>
      </c>
      <c r="I3070" s="23">
        <v>8565597.7240463458</v>
      </c>
      <c r="J3070" s="23">
        <f t="shared" si="47"/>
        <v>-10399030.915288173</v>
      </c>
    </row>
    <row r="3071" spans="1:10" x14ac:dyDescent="0.2">
      <c r="A3071" s="19">
        <v>3116</v>
      </c>
      <c r="B3071" s="17">
        <v>24</v>
      </c>
      <c r="C3071" s="16">
        <v>8</v>
      </c>
      <c r="D3071" s="16">
        <v>2001</v>
      </c>
      <c r="E3071" s="25">
        <v>37127</v>
      </c>
      <c r="F3071" s="24" t="s">
        <v>3053</v>
      </c>
      <c r="G3071" s="23">
        <v>17981673.239436619</v>
      </c>
      <c r="H3071" s="23">
        <v>6919223.3740281686</v>
      </c>
      <c r="I3071" s="23">
        <v>6919223.3740281686</v>
      </c>
      <c r="J3071" s="23">
        <f t="shared" si="47"/>
        <v>-11062449.86540845</v>
      </c>
    </row>
    <row r="3072" spans="1:10" x14ac:dyDescent="0.2">
      <c r="A3072" s="19">
        <v>3117</v>
      </c>
      <c r="B3072" s="17">
        <v>1</v>
      </c>
      <c r="C3072" s="16">
        <v>2</v>
      </c>
      <c r="D3072" s="16">
        <v>2002</v>
      </c>
      <c r="E3072" s="25">
        <v>37288</v>
      </c>
      <c r="F3072" s="24" t="s">
        <v>3054</v>
      </c>
      <c r="G3072" s="23">
        <v>17951332.9583802</v>
      </c>
      <c r="H3072" s="23">
        <v>6793745.4782002242</v>
      </c>
      <c r="I3072" s="23">
        <v>11227491.351591675</v>
      </c>
      <c r="J3072" s="23">
        <f t="shared" si="47"/>
        <v>-6723841.6067885254</v>
      </c>
    </row>
    <row r="3073" spans="1:10" x14ac:dyDescent="0.2">
      <c r="A3073" s="19">
        <v>3118</v>
      </c>
      <c r="B3073" s="17">
        <v>4</v>
      </c>
      <c r="C3073" s="16">
        <v>5</v>
      </c>
      <c r="D3073" s="16">
        <v>2007</v>
      </c>
      <c r="E3073" s="25">
        <v>39206</v>
      </c>
      <c r="F3073" s="24" t="s">
        <v>3055</v>
      </c>
      <c r="G3073" s="23">
        <v>15348700.883389678</v>
      </c>
      <c r="H3073" s="23">
        <v>5734952.3542118501</v>
      </c>
      <c r="I3073" s="23">
        <v>6110067.5197861018</v>
      </c>
      <c r="J3073" s="23">
        <f t="shared" si="47"/>
        <v>-9238633.363603577</v>
      </c>
    </row>
    <row r="3074" spans="1:10" x14ac:dyDescent="0.2">
      <c r="A3074" s="19">
        <v>3119</v>
      </c>
      <c r="B3074" s="17">
        <v>24</v>
      </c>
      <c r="C3074" s="16">
        <v>8</v>
      </c>
      <c r="D3074" s="16">
        <v>2007</v>
      </c>
      <c r="E3074" s="25">
        <v>39318</v>
      </c>
      <c r="F3074" s="24" t="s">
        <v>3056</v>
      </c>
      <c r="G3074" s="23">
        <v>15351063.164628193</v>
      </c>
      <c r="H3074" s="23">
        <v>3746110.4972561165</v>
      </c>
      <c r="I3074" s="23">
        <v>3850229.6735957135</v>
      </c>
      <c r="J3074" s="23">
        <f t="shared" si="47"/>
        <v>-11500833.491032479</v>
      </c>
    </row>
    <row r="3075" spans="1:10" x14ac:dyDescent="0.2">
      <c r="A3075" s="19">
        <v>3120</v>
      </c>
      <c r="B3075" s="17">
        <v>26</v>
      </c>
      <c r="C3075" s="16">
        <v>3</v>
      </c>
      <c r="D3075" s="16">
        <v>2010</v>
      </c>
      <c r="E3075" s="25">
        <v>40263</v>
      </c>
      <c r="F3075" s="24" t="s">
        <v>3057</v>
      </c>
      <c r="G3075" s="23">
        <v>14665865.616571169</v>
      </c>
      <c r="H3075" s="23">
        <v>3469328.966668352</v>
      </c>
      <c r="I3075" s="23">
        <v>13347213.641388407</v>
      </c>
      <c r="J3075" s="23">
        <f t="shared" ref="J3075:J3138" si="48">I3075-G3075</f>
        <v>-1318651.9751827624</v>
      </c>
    </row>
    <row r="3076" spans="1:10" x14ac:dyDescent="0.2">
      <c r="A3076" s="19">
        <v>3121</v>
      </c>
      <c r="B3076" s="17">
        <v>2</v>
      </c>
      <c r="C3076" s="16">
        <v>3</v>
      </c>
      <c r="D3076" s="16">
        <v>2001</v>
      </c>
      <c r="E3076" s="25">
        <v>36952</v>
      </c>
      <c r="F3076" s="24" t="s">
        <v>3058</v>
      </c>
      <c r="G3076" s="23">
        <v>18114341.65720772</v>
      </c>
      <c r="H3076" s="23">
        <v>4261580.0182746882</v>
      </c>
      <c r="I3076" s="23">
        <v>4261580.0182746882</v>
      </c>
      <c r="J3076" s="23">
        <f t="shared" si="48"/>
        <v>-13852761.638933033</v>
      </c>
    </row>
    <row r="3077" spans="1:10" x14ac:dyDescent="0.2">
      <c r="A3077" s="19">
        <v>3122</v>
      </c>
      <c r="B3077" s="17">
        <v>5</v>
      </c>
      <c r="C3077" s="16">
        <v>4</v>
      </c>
      <c r="D3077" s="16">
        <v>1996</v>
      </c>
      <c r="E3077" s="25">
        <v>35160</v>
      </c>
      <c r="F3077" s="24" t="s">
        <v>3059</v>
      </c>
      <c r="G3077" s="23">
        <v>20420646.193218168</v>
      </c>
      <c r="H3077" s="23">
        <v>3305692.6349392193</v>
      </c>
      <c r="I3077" s="23">
        <v>3305692.6349392193</v>
      </c>
      <c r="J3077" s="23">
        <f t="shared" si="48"/>
        <v>-17114953.558278948</v>
      </c>
    </row>
    <row r="3078" spans="1:10" x14ac:dyDescent="0.2">
      <c r="A3078" s="19">
        <v>3123</v>
      </c>
      <c r="B3078" s="17">
        <v>26</v>
      </c>
      <c r="C3078" s="16">
        <v>2</v>
      </c>
      <c r="D3078" s="16">
        <v>2010</v>
      </c>
      <c r="E3078" s="25">
        <v>40235</v>
      </c>
      <c r="F3078" s="24" t="s">
        <v>3060</v>
      </c>
      <c r="G3078" s="23">
        <v>14726087.819102062</v>
      </c>
      <c r="H3078" s="23">
        <v>2364919.0816689041</v>
      </c>
      <c r="I3078" s="23">
        <v>22554276.735163167</v>
      </c>
      <c r="J3078" s="23">
        <f t="shared" si="48"/>
        <v>7828188.9160611052</v>
      </c>
    </row>
    <row r="3079" spans="1:10" x14ac:dyDescent="0.2">
      <c r="A3079" s="19">
        <v>3124</v>
      </c>
      <c r="B3079" s="17">
        <v>3</v>
      </c>
      <c r="C3079" s="16">
        <v>12</v>
      </c>
      <c r="D3079" s="16">
        <v>2010</v>
      </c>
      <c r="E3079" s="25">
        <v>40515</v>
      </c>
      <c r="F3079" s="24" t="s">
        <v>3061</v>
      </c>
      <c r="G3079" s="23">
        <v>14562284.707932787</v>
      </c>
      <c r="H3079" s="23">
        <v>2282312.1568261562</v>
      </c>
      <c r="I3079" s="23">
        <v>25779754.88077325</v>
      </c>
      <c r="J3079" s="23">
        <f t="shared" si="48"/>
        <v>11217470.172840463</v>
      </c>
    </row>
    <row r="3080" spans="1:10" x14ac:dyDescent="0.2">
      <c r="A3080" s="19">
        <v>3125</v>
      </c>
      <c r="B3080" s="17">
        <v>24</v>
      </c>
      <c r="C3080" s="16">
        <v>7</v>
      </c>
      <c r="D3080" s="16">
        <v>2015</v>
      </c>
      <c r="E3080" s="25">
        <v>42209</v>
      </c>
      <c r="F3080" s="24" t="s">
        <v>3062</v>
      </c>
      <c r="G3080" s="23">
        <v>13373951.410829067</v>
      </c>
      <c r="H3080" s="23">
        <v>1836102.5878342707</v>
      </c>
      <c r="I3080" s="23">
        <v>15431109.984001946</v>
      </c>
      <c r="J3080" s="23">
        <f t="shared" si="48"/>
        <v>2057158.5731728785</v>
      </c>
    </row>
    <row r="3081" spans="1:10" x14ac:dyDescent="0.2">
      <c r="A3081" s="19">
        <v>3126</v>
      </c>
      <c r="B3081" s="17">
        <v>17</v>
      </c>
      <c r="C3081" s="16">
        <v>3</v>
      </c>
      <c r="D3081" s="16">
        <v>2006</v>
      </c>
      <c r="E3081" s="25">
        <v>38793</v>
      </c>
      <c r="F3081" s="24" t="s">
        <v>3063</v>
      </c>
      <c r="G3081" s="23">
        <v>15974709.70970971</v>
      </c>
      <c r="H3081" s="23">
        <v>1442237.3437787788</v>
      </c>
      <c r="I3081" s="23">
        <v>3561407.9268018017</v>
      </c>
      <c r="J3081" s="23">
        <f t="shared" si="48"/>
        <v>-12413301.782907907</v>
      </c>
    </row>
    <row r="3082" spans="1:10" x14ac:dyDescent="0.2">
      <c r="A3082" s="19">
        <v>3127</v>
      </c>
      <c r="B3082" s="17">
        <v>14</v>
      </c>
      <c r="C3082" s="16">
        <v>5</v>
      </c>
      <c r="D3082" s="16">
        <v>1993</v>
      </c>
      <c r="E3082" s="25">
        <v>34103</v>
      </c>
      <c r="F3082" s="24" t="s">
        <v>3064</v>
      </c>
      <c r="G3082" s="23">
        <v>22134167.822468799</v>
      </c>
      <c r="H3082" s="23">
        <v>1961627.0022399449</v>
      </c>
      <c r="I3082" s="23">
        <v>1961627.0022399449</v>
      </c>
      <c r="J3082" s="23">
        <f t="shared" si="48"/>
        <v>-20172540.820228852</v>
      </c>
    </row>
    <row r="3083" spans="1:10" x14ac:dyDescent="0.2">
      <c r="A3083" s="19">
        <v>3128</v>
      </c>
      <c r="B3083" s="17">
        <v>13</v>
      </c>
      <c r="C3083" s="16">
        <v>10</v>
      </c>
      <c r="D3083" s="16">
        <v>2006</v>
      </c>
      <c r="E3083" s="25">
        <v>39003</v>
      </c>
      <c r="F3083" s="24" t="s">
        <v>3065</v>
      </c>
      <c r="G3083" s="23">
        <v>15816387.512388503</v>
      </c>
      <c r="H3083" s="23">
        <v>1400760.1103567888</v>
      </c>
      <c r="I3083" s="23">
        <v>3179966.2245936571</v>
      </c>
      <c r="J3083" s="23">
        <f t="shared" si="48"/>
        <v>-12636421.287794847</v>
      </c>
    </row>
    <row r="3084" spans="1:10" x14ac:dyDescent="0.2">
      <c r="A3084" s="19">
        <v>3129</v>
      </c>
      <c r="B3084" s="17">
        <v>29</v>
      </c>
      <c r="C3084" s="16">
        <v>7</v>
      </c>
      <c r="D3084" s="16">
        <v>2011</v>
      </c>
      <c r="E3084" s="25">
        <v>40753</v>
      </c>
      <c r="F3084" s="24" t="s">
        <v>3066</v>
      </c>
      <c r="G3084" s="23">
        <v>14127650.250971574</v>
      </c>
      <c r="H3084" s="23">
        <v>1113014.3227529854</v>
      </c>
      <c r="I3084" s="23">
        <v>7019467.5639247168</v>
      </c>
      <c r="J3084" s="23">
        <f t="shared" si="48"/>
        <v>-7108182.6870468576</v>
      </c>
    </row>
    <row r="3085" spans="1:10" x14ac:dyDescent="0.2">
      <c r="A3085" s="19">
        <v>3130</v>
      </c>
      <c r="B3085" s="17">
        <v>14</v>
      </c>
      <c r="C3085" s="16">
        <v>8</v>
      </c>
      <c r="D3085" s="16">
        <v>2015</v>
      </c>
      <c r="E3085" s="25">
        <v>42230</v>
      </c>
      <c r="F3085" s="24" t="s">
        <v>5474</v>
      </c>
      <c r="G3085" s="23">
        <v>13392919.485053459</v>
      </c>
      <c r="H3085" s="23">
        <v>676536.1162154451</v>
      </c>
      <c r="I3085" s="23">
        <v>18396398.819516946</v>
      </c>
      <c r="J3085" s="23">
        <f t="shared" si="48"/>
        <v>5003479.3344634864</v>
      </c>
    </row>
    <row r="3086" spans="1:10" x14ac:dyDescent="0.2">
      <c r="A3086" s="19">
        <v>3132</v>
      </c>
      <c r="B3086" s="17">
        <v>29</v>
      </c>
      <c r="C3086" s="16">
        <v>12</v>
      </c>
      <c r="D3086" s="16">
        <v>2000</v>
      </c>
      <c r="E3086" s="25">
        <v>36889</v>
      </c>
      <c r="F3086" s="24" t="s">
        <v>3067</v>
      </c>
      <c r="G3086" s="23">
        <v>18343373.563218392</v>
      </c>
      <c r="H3086" s="23">
        <v>877692.32722413796</v>
      </c>
      <c r="I3086" s="23">
        <v>1941060.5147413795</v>
      </c>
      <c r="J3086" s="23">
        <f t="shared" si="48"/>
        <v>-16402313.048477013</v>
      </c>
    </row>
    <row r="3087" spans="1:10" x14ac:dyDescent="0.2">
      <c r="A3087" s="19">
        <v>3133</v>
      </c>
      <c r="B3087" s="17">
        <v>23</v>
      </c>
      <c r="C3087" s="16">
        <v>12</v>
      </c>
      <c r="D3087" s="16">
        <v>2011</v>
      </c>
      <c r="E3087" s="25">
        <v>40900</v>
      </c>
      <c r="F3087" s="24" t="s">
        <v>3068</v>
      </c>
      <c r="G3087" s="23">
        <v>14143300.896876885</v>
      </c>
      <c r="H3087" s="23">
        <v>330601.83435694285</v>
      </c>
      <c r="I3087" s="23">
        <v>553974.60104487929</v>
      </c>
      <c r="J3087" s="23">
        <f t="shared" si="48"/>
        <v>-13589326.295832004</v>
      </c>
    </row>
    <row r="3088" spans="1:10" x14ac:dyDescent="0.2">
      <c r="A3088" s="19">
        <v>3134</v>
      </c>
      <c r="B3088" s="17">
        <v>18</v>
      </c>
      <c r="C3088" s="16">
        <v>6</v>
      </c>
      <c r="D3088" s="16">
        <v>2010</v>
      </c>
      <c r="E3088" s="25">
        <v>40347</v>
      </c>
      <c r="F3088" s="24" t="s">
        <v>3069</v>
      </c>
      <c r="G3088" s="23">
        <v>14643392.287752621</v>
      </c>
      <c r="H3088" s="23">
        <v>244744.02662354047</v>
      </c>
      <c r="I3088" s="23">
        <v>4074554.3172665336</v>
      </c>
      <c r="J3088" s="23">
        <f t="shared" si="48"/>
        <v>-10568837.970486088</v>
      </c>
    </row>
    <row r="3089" spans="1:10" x14ac:dyDescent="0.2">
      <c r="A3089" s="19">
        <v>3135</v>
      </c>
      <c r="B3089" s="17">
        <v>30</v>
      </c>
      <c r="C3089" s="16">
        <v>3</v>
      </c>
      <c r="D3089" s="16">
        <v>2012</v>
      </c>
      <c r="E3089" s="25">
        <v>40998</v>
      </c>
      <c r="F3089" s="24" t="s">
        <v>3070</v>
      </c>
      <c r="G3089" s="23">
        <v>13913942.072958082</v>
      </c>
      <c r="H3089" s="23">
        <v>0</v>
      </c>
      <c r="I3089" s="23">
        <v>0</v>
      </c>
      <c r="J3089" s="23">
        <f t="shared" si="48"/>
        <v>-13913942.072958082</v>
      </c>
    </row>
    <row r="3090" spans="1:10" x14ac:dyDescent="0.2">
      <c r="A3090" s="19">
        <v>3136</v>
      </c>
      <c r="B3090" s="17">
        <v>15</v>
      </c>
      <c r="C3090" s="16">
        <v>3</v>
      </c>
      <c r="D3090" s="16">
        <v>2013</v>
      </c>
      <c r="E3090" s="25">
        <v>41348</v>
      </c>
      <c r="F3090" s="24" t="s">
        <v>3071</v>
      </c>
      <c r="G3090" s="23">
        <v>13500892.28561732</v>
      </c>
      <c r="H3090" s="23">
        <v>54712764.685689501</v>
      </c>
      <c r="I3090" s="23">
        <v>73644705.210844904</v>
      </c>
      <c r="J3090" s="23">
        <f t="shared" si="48"/>
        <v>60143812.925227582</v>
      </c>
    </row>
    <row r="3091" spans="1:10" x14ac:dyDescent="0.2">
      <c r="A3091" s="19">
        <v>3137</v>
      </c>
      <c r="B3091" s="17">
        <v>5</v>
      </c>
      <c r="C3091" s="16">
        <v>8</v>
      </c>
      <c r="D3091" s="16">
        <v>2016</v>
      </c>
      <c r="E3091" s="25">
        <v>42587</v>
      </c>
      <c r="F3091" s="24" t="s">
        <v>3072</v>
      </c>
      <c r="G3091" s="23">
        <v>12946249.724931389</v>
      </c>
      <c r="H3091" s="23">
        <v>1042550.2770615614</v>
      </c>
      <c r="I3091" s="23">
        <v>50150440.068706945</v>
      </c>
      <c r="J3091" s="23">
        <f t="shared" si="48"/>
        <v>37204190.343775555</v>
      </c>
    </row>
    <row r="3092" spans="1:10" x14ac:dyDescent="0.2">
      <c r="A3092" s="19">
        <v>3138</v>
      </c>
      <c r="B3092" s="17">
        <v>12</v>
      </c>
      <c r="C3092" s="16">
        <v>9</v>
      </c>
      <c r="D3092" s="16">
        <v>2014</v>
      </c>
      <c r="E3092" s="25">
        <v>41894</v>
      </c>
      <c r="F3092" s="24" t="s">
        <v>3073</v>
      </c>
      <c r="G3092" s="23">
        <v>12996371.901138926</v>
      </c>
      <c r="H3092" s="23">
        <v>11061757.766387571</v>
      </c>
      <c r="I3092" s="23">
        <v>19653953.195785422</v>
      </c>
      <c r="J3092" s="23">
        <f t="shared" si="48"/>
        <v>6657581.294646496</v>
      </c>
    </row>
    <row r="3093" spans="1:10" x14ac:dyDescent="0.2">
      <c r="A3093" s="19">
        <v>3139</v>
      </c>
      <c r="B3093" s="17">
        <v>12</v>
      </c>
      <c r="C3093" s="16">
        <v>7</v>
      </c>
      <c r="D3093" s="16">
        <v>2002</v>
      </c>
      <c r="E3093" s="25">
        <v>37449</v>
      </c>
      <c r="F3093" s="24" t="s">
        <v>3074</v>
      </c>
      <c r="G3093" s="23">
        <v>17040463.631315935</v>
      </c>
      <c r="H3093" s="23">
        <v>38766279.079339258</v>
      </c>
      <c r="I3093" s="23">
        <v>45582464.531865634</v>
      </c>
      <c r="J3093" s="23">
        <f t="shared" si="48"/>
        <v>28542000.900549699</v>
      </c>
    </row>
    <row r="3094" spans="1:10" x14ac:dyDescent="0.2">
      <c r="A3094" s="19">
        <v>3140</v>
      </c>
      <c r="B3094" s="17">
        <v>3</v>
      </c>
      <c r="C3094" s="16">
        <v>9</v>
      </c>
      <c r="D3094" s="16">
        <v>2010</v>
      </c>
      <c r="E3094" s="25">
        <v>40424</v>
      </c>
      <c r="F3094" s="24" t="s">
        <v>3075</v>
      </c>
      <c r="G3094" s="23">
        <v>14049631.70496111</v>
      </c>
      <c r="H3094" s="23">
        <v>29890474.559368975</v>
      </c>
      <c r="I3094" s="23">
        <v>52119604.024144039</v>
      </c>
      <c r="J3094" s="23">
        <f t="shared" si="48"/>
        <v>38069972.319182932</v>
      </c>
    </row>
    <row r="3095" spans="1:10" x14ac:dyDescent="0.2">
      <c r="A3095" s="19">
        <v>3141</v>
      </c>
      <c r="B3095" s="17">
        <v>19</v>
      </c>
      <c r="C3095" s="16">
        <v>12</v>
      </c>
      <c r="D3095" s="16">
        <v>2002</v>
      </c>
      <c r="E3095" s="25">
        <v>37609</v>
      </c>
      <c r="F3095" s="24" t="s">
        <v>3076</v>
      </c>
      <c r="G3095" s="23">
        <v>16965105.03040354</v>
      </c>
      <c r="H3095" s="23">
        <v>28607435.501686014</v>
      </c>
      <c r="I3095" s="23">
        <v>31714684.063758984</v>
      </c>
      <c r="J3095" s="23">
        <f t="shared" si="48"/>
        <v>14749579.033355445</v>
      </c>
    </row>
    <row r="3096" spans="1:10" x14ac:dyDescent="0.2">
      <c r="A3096" s="19">
        <v>3142</v>
      </c>
      <c r="B3096" s="17">
        <v>12</v>
      </c>
      <c r="C3096" s="16">
        <v>2</v>
      </c>
      <c r="D3096" s="16">
        <v>1982</v>
      </c>
      <c r="E3096" s="25">
        <v>29994</v>
      </c>
      <c r="F3096" s="24" t="s">
        <v>3077</v>
      </c>
      <c r="G3096" s="23">
        <v>32441728.329809725</v>
      </c>
      <c r="H3096" s="23">
        <v>54397212.998044401</v>
      </c>
      <c r="I3096" s="23">
        <v>54397212.998044401</v>
      </c>
      <c r="J3096" s="23">
        <f t="shared" si="48"/>
        <v>21955484.668234676</v>
      </c>
    </row>
    <row r="3097" spans="1:10" x14ac:dyDescent="0.2">
      <c r="A3097" s="19">
        <v>3143</v>
      </c>
      <c r="B3097" s="17">
        <v>22</v>
      </c>
      <c r="C3097" s="16">
        <v>11</v>
      </c>
      <c r="D3097" s="16">
        <v>2002</v>
      </c>
      <c r="E3097" s="25">
        <v>37582</v>
      </c>
      <c r="F3097" s="24" t="s">
        <v>3078</v>
      </c>
      <c r="G3097" s="23">
        <v>16927675.124103695</v>
      </c>
      <c r="H3097" s="23">
        <v>19041535.482901268</v>
      </c>
      <c r="I3097" s="23">
        <v>21929753.017357968</v>
      </c>
      <c r="J3097" s="23">
        <f t="shared" si="48"/>
        <v>5002077.8932542726</v>
      </c>
    </row>
    <row r="3098" spans="1:10" x14ac:dyDescent="0.2">
      <c r="A3098" s="19">
        <v>3144</v>
      </c>
      <c r="B3098" s="17">
        <v>10</v>
      </c>
      <c r="C3098" s="16">
        <v>9</v>
      </c>
      <c r="D3098" s="16">
        <v>1993</v>
      </c>
      <c r="E3098" s="25">
        <v>34222</v>
      </c>
      <c r="F3098" s="24" t="s">
        <v>3079</v>
      </c>
      <c r="G3098" s="23">
        <v>21150844.24534804</v>
      </c>
      <c r="H3098" s="23">
        <v>20780281.454169542</v>
      </c>
      <c r="I3098" s="23">
        <v>20829317.571467955</v>
      </c>
      <c r="J3098" s="23">
        <f t="shared" si="48"/>
        <v>-321526.67388008535</v>
      </c>
    </row>
    <row r="3099" spans="1:10" x14ac:dyDescent="0.2">
      <c r="A3099" s="19">
        <v>3145</v>
      </c>
      <c r="B3099" s="17">
        <v>11</v>
      </c>
      <c r="C3099" s="16">
        <v>9</v>
      </c>
      <c r="D3099" s="16">
        <v>2009</v>
      </c>
      <c r="E3099" s="25">
        <v>40067</v>
      </c>
      <c r="F3099" s="24" t="s">
        <v>3080</v>
      </c>
      <c r="G3099" s="23">
        <v>14210314.906305999</v>
      </c>
      <c r="H3099" s="23">
        <v>13602434.013020389</v>
      </c>
      <c r="I3099" s="23">
        <v>30393927.571285695</v>
      </c>
      <c r="J3099" s="23">
        <f t="shared" si="48"/>
        <v>16183612.664979696</v>
      </c>
    </row>
    <row r="3100" spans="1:10" x14ac:dyDescent="0.2">
      <c r="A3100" s="19">
        <v>3146</v>
      </c>
      <c r="B3100" s="17">
        <v>30</v>
      </c>
      <c r="C3100" s="16">
        <v>9</v>
      </c>
      <c r="D3100" s="16">
        <v>1992</v>
      </c>
      <c r="E3100" s="25">
        <v>33877</v>
      </c>
      <c r="F3100" s="24" t="s">
        <v>3081</v>
      </c>
      <c r="G3100" s="23">
        <v>21719656.758669496</v>
      </c>
      <c r="H3100" s="23">
        <v>18635861.665477704</v>
      </c>
      <c r="I3100" s="23">
        <v>18635861.665477704</v>
      </c>
      <c r="J3100" s="23">
        <f t="shared" si="48"/>
        <v>-3083795.0931917913</v>
      </c>
    </row>
    <row r="3101" spans="1:10" x14ac:dyDescent="0.2">
      <c r="A3101" s="19">
        <v>3147</v>
      </c>
      <c r="B3101" s="17">
        <v>7</v>
      </c>
      <c r="C3101" s="16">
        <v>11</v>
      </c>
      <c r="D3101" s="16">
        <v>2008</v>
      </c>
      <c r="E3101" s="25">
        <v>39759</v>
      </c>
      <c r="F3101" s="24" t="s">
        <v>3082</v>
      </c>
      <c r="G3101" s="23">
        <v>14447393.19759915</v>
      </c>
      <c r="H3101" s="23">
        <v>10455469.81270566</v>
      </c>
      <c r="I3101" s="23">
        <v>50951220.530337758</v>
      </c>
      <c r="J3101" s="23">
        <f t="shared" si="48"/>
        <v>36503827.332738608</v>
      </c>
    </row>
    <row r="3102" spans="1:10" x14ac:dyDescent="0.2">
      <c r="A3102" s="19">
        <v>3148</v>
      </c>
      <c r="B3102" s="17">
        <v>2</v>
      </c>
      <c r="C3102" s="16">
        <v>4</v>
      </c>
      <c r="D3102" s="16">
        <v>1982</v>
      </c>
      <c r="E3102" s="25">
        <v>30043</v>
      </c>
      <c r="F3102" s="24" t="s">
        <v>3083</v>
      </c>
      <c r="G3102" s="23">
        <v>32339172.813487884</v>
      </c>
      <c r="H3102" s="23">
        <v>18109936.775553215</v>
      </c>
      <c r="I3102" s="23">
        <v>54329810.326659642</v>
      </c>
      <c r="J3102" s="23">
        <f t="shared" si="48"/>
        <v>21990637.513171759</v>
      </c>
    </row>
    <row r="3103" spans="1:10" x14ac:dyDescent="0.2">
      <c r="A3103" s="19">
        <v>3149</v>
      </c>
      <c r="B3103" s="17">
        <v>25</v>
      </c>
      <c r="C3103" s="16">
        <v>5</v>
      </c>
      <c r="D3103" s="16">
        <v>1979</v>
      </c>
      <c r="E3103" s="25">
        <v>29000</v>
      </c>
      <c r="F3103" s="24" t="s">
        <v>3084</v>
      </c>
      <c r="G3103" s="23">
        <v>42922902.097902097</v>
      </c>
      <c r="H3103" s="23">
        <v>24036825.174825177</v>
      </c>
      <c r="I3103" s="23">
        <v>24036825.174825177</v>
      </c>
      <c r="J3103" s="23">
        <f t="shared" si="48"/>
        <v>-18886076.92307692</v>
      </c>
    </row>
    <row r="3104" spans="1:10" x14ac:dyDescent="0.2">
      <c r="A3104" s="19">
        <v>3150</v>
      </c>
      <c r="B3104" s="17">
        <v>15</v>
      </c>
      <c r="C3104" s="16">
        <v>10</v>
      </c>
      <c r="D3104" s="16">
        <v>2010</v>
      </c>
      <c r="E3104" s="25">
        <v>40466</v>
      </c>
      <c r="F3104" s="24" t="s">
        <v>3085</v>
      </c>
      <c r="G3104" s="23">
        <v>14032158.876325378</v>
      </c>
      <c r="H3104" s="23">
        <v>7630908.0211969223</v>
      </c>
      <c r="I3104" s="23">
        <v>13276644.990969818</v>
      </c>
      <c r="J3104" s="23">
        <f t="shared" si="48"/>
        <v>-755513.88535556011</v>
      </c>
    </row>
    <row r="3105" spans="1:10" x14ac:dyDescent="0.2">
      <c r="A3105" s="19">
        <v>3151</v>
      </c>
      <c r="B3105" s="17">
        <v>12</v>
      </c>
      <c r="C3105" s="16">
        <v>10</v>
      </c>
      <c r="D3105" s="16">
        <v>2007</v>
      </c>
      <c r="E3105" s="25">
        <v>39367</v>
      </c>
      <c r="F3105" s="24" t="s">
        <v>3086</v>
      </c>
      <c r="G3105" s="23">
        <v>14688648.677106867</v>
      </c>
      <c r="H3105" s="23">
        <v>6999411.3657770809</v>
      </c>
      <c r="I3105" s="23">
        <v>13251651.126474136</v>
      </c>
      <c r="J3105" s="23">
        <f t="shared" si="48"/>
        <v>-1436997.5506327301</v>
      </c>
    </row>
    <row r="3106" spans="1:10" x14ac:dyDescent="0.2">
      <c r="A3106" s="19">
        <v>3152</v>
      </c>
      <c r="B3106" s="17">
        <v>21</v>
      </c>
      <c r="C3106" s="16">
        <v>5</v>
      </c>
      <c r="D3106" s="16">
        <v>2010</v>
      </c>
      <c r="E3106" s="25">
        <v>40319</v>
      </c>
      <c r="F3106" s="24" t="s">
        <v>3087</v>
      </c>
      <c r="G3106" s="23">
        <v>14066438.871013576</v>
      </c>
      <c r="H3106" s="23">
        <v>4906990.5508896401</v>
      </c>
      <c r="I3106" s="23">
        <v>4906990.5508896401</v>
      </c>
      <c r="J3106" s="23">
        <f t="shared" si="48"/>
        <v>-9159448.320123937</v>
      </c>
    </row>
    <row r="3107" spans="1:10" x14ac:dyDescent="0.2">
      <c r="A3107" s="19">
        <v>3153</v>
      </c>
      <c r="B3107" s="17">
        <v>22</v>
      </c>
      <c r="C3107" s="16">
        <v>9</v>
      </c>
      <c r="D3107" s="16">
        <v>2000</v>
      </c>
      <c r="E3107" s="25">
        <v>36791</v>
      </c>
      <c r="F3107" s="24" t="s">
        <v>3088</v>
      </c>
      <c r="G3107" s="23">
        <v>17668321.819228556</v>
      </c>
      <c r="H3107" s="23">
        <v>5876471.115883708</v>
      </c>
      <c r="I3107" s="23">
        <v>64393952.98116868</v>
      </c>
      <c r="J3107" s="23">
        <f t="shared" si="48"/>
        <v>46725631.161940128</v>
      </c>
    </row>
    <row r="3108" spans="1:10" x14ac:dyDescent="0.2">
      <c r="A3108" s="19">
        <v>3154</v>
      </c>
      <c r="B3108" s="17">
        <v>17</v>
      </c>
      <c r="C3108" s="16">
        <v>12</v>
      </c>
      <c r="D3108" s="16">
        <v>2010</v>
      </c>
      <c r="E3108" s="25">
        <v>40529</v>
      </c>
      <c r="F3108" s="24" t="s">
        <v>3089</v>
      </c>
      <c r="G3108" s="23">
        <v>14002196.834550757</v>
      </c>
      <c r="H3108" s="23">
        <v>2285011.7803758574</v>
      </c>
      <c r="I3108" s="23">
        <v>2545247.6493368438</v>
      </c>
      <c r="J3108" s="23">
        <f t="shared" si="48"/>
        <v>-11456949.185213912</v>
      </c>
    </row>
    <row r="3109" spans="1:10" x14ac:dyDescent="0.2">
      <c r="A3109" s="19">
        <v>3155</v>
      </c>
      <c r="B3109" s="17">
        <v>31</v>
      </c>
      <c r="C3109" s="16">
        <v>12</v>
      </c>
      <c r="D3109" s="16">
        <v>1997</v>
      </c>
      <c r="E3109" s="25">
        <v>35795</v>
      </c>
      <c r="F3109" s="24" t="s">
        <v>3090</v>
      </c>
      <c r="G3109" s="23">
        <v>19026580.90514569</v>
      </c>
      <c r="H3109" s="23">
        <v>2455124.5485616862</v>
      </c>
      <c r="I3109" s="23">
        <v>2455124.5485616862</v>
      </c>
      <c r="J3109" s="23">
        <f t="shared" si="48"/>
        <v>-16571456.356584003</v>
      </c>
    </row>
    <row r="3110" spans="1:10" x14ac:dyDescent="0.2">
      <c r="A3110" s="19">
        <v>3156</v>
      </c>
      <c r="B3110" s="17">
        <v>1</v>
      </c>
      <c r="C3110" s="16">
        <v>11</v>
      </c>
      <c r="D3110" s="16">
        <v>1996</v>
      </c>
      <c r="E3110" s="25">
        <v>35370</v>
      </c>
      <c r="F3110" s="24" t="s">
        <v>3091</v>
      </c>
      <c r="G3110" s="23">
        <v>19350488.650693569</v>
      </c>
      <c r="H3110" s="23">
        <v>1877460.2628058009</v>
      </c>
      <c r="I3110" s="23">
        <v>2187068.0812168978</v>
      </c>
      <c r="J3110" s="23">
        <f t="shared" si="48"/>
        <v>-17163420.569476672</v>
      </c>
    </row>
    <row r="3111" spans="1:10" x14ac:dyDescent="0.2">
      <c r="A3111" s="19">
        <v>3157</v>
      </c>
      <c r="B3111" s="17">
        <v>3</v>
      </c>
      <c r="C3111" s="16">
        <v>9</v>
      </c>
      <c r="D3111" s="16">
        <v>2004</v>
      </c>
      <c r="E3111" s="25">
        <v>38233</v>
      </c>
      <c r="F3111" s="24" t="s">
        <v>3092</v>
      </c>
      <c r="G3111" s="23">
        <v>16161071.616640339</v>
      </c>
      <c r="H3111" s="23">
        <v>1435343.6363033175</v>
      </c>
      <c r="I3111" s="23">
        <v>90277954.299378619</v>
      </c>
      <c r="J3111" s="23">
        <f t="shared" si="48"/>
        <v>74116882.682738274</v>
      </c>
    </row>
    <row r="3112" spans="1:10" x14ac:dyDescent="0.2">
      <c r="A3112" s="19">
        <v>3158</v>
      </c>
      <c r="B3112" s="17">
        <v>16</v>
      </c>
      <c r="C3112" s="16">
        <v>4</v>
      </c>
      <c r="D3112" s="16">
        <v>2010</v>
      </c>
      <c r="E3112" s="25">
        <v>40284</v>
      </c>
      <c r="F3112" s="24" t="s">
        <v>3093</v>
      </c>
      <c r="G3112" s="23">
        <v>14077343.137209933</v>
      </c>
      <c r="H3112" s="23">
        <v>1226919.2875294141</v>
      </c>
      <c r="I3112" s="23">
        <v>4427456.1805842882</v>
      </c>
      <c r="J3112" s="23">
        <f t="shared" si="48"/>
        <v>-9649886.9566256441</v>
      </c>
    </row>
    <row r="3113" spans="1:10" x14ac:dyDescent="0.2">
      <c r="A3113" s="19">
        <v>3159</v>
      </c>
      <c r="B3113" s="17">
        <v>5</v>
      </c>
      <c r="C3113" s="16">
        <v>10</v>
      </c>
      <c r="D3113" s="16">
        <v>2012</v>
      </c>
      <c r="E3113" s="25">
        <v>41187</v>
      </c>
      <c r="F3113" s="24" t="s">
        <v>3094</v>
      </c>
      <c r="G3113" s="23">
        <v>13267453.321632219</v>
      </c>
      <c r="H3113" s="23">
        <v>718777.55115274712</v>
      </c>
      <c r="I3113" s="23">
        <v>3738400.0415317509</v>
      </c>
      <c r="J3113" s="23">
        <f t="shared" si="48"/>
        <v>-9529053.2801004685</v>
      </c>
    </row>
    <row r="3114" spans="1:10" x14ac:dyDescent="0.2">
      <c r="A3114" s="19">
        <v>3160</v>
      </c>
      <c r="B3114" s="17">
        <v>1</v>
      </c>
      <c r="C3114" s="16">
        <v>3</v>
      </c>
      <c r="D3114" s="16">
        <v>2013</v>
      </c>
      <c r="E3114" s="25">
        <v>41334</v>
      </c>
      <c r="F3114" s="24" t="s">
        <v>3095</v>
      </c>
      <c r="G3114" s="23">
        <v>13184465.122673163</v>
      </c>
      <c r="H3114" s="23">
        <v>308581.8788175605</v>
      </c>
      <c r="I3114" s="23">
        <v>9889871.9114158452</v>
      </c>
      <c r="J3114" s="23">
        <f t="shared" si="48"/>
        <v>-3294593.211257318</v>
      </c>
    </row>
    <row r="3115" spans="1:10" x14ac:dyDescent="0.2">
      <c r="A3115" s="19">
        <v>3161</v>
      </c>
      <c r="B3115" s="17">
        <v>4</v>
      </c>
      <c r="C3115" s="16">
        <v>5</v>
      </c>
      <c r="D3115" s="16">
        <v>2012</v>
      </c>
      <c r="E3115" s="25">
        <v>41033</v>
      </c>
      <c r="F3115" s="24" t="s">
        <v>3096</v>
      </c>
      <c r="G3115" s="23">
        <v>13354165.306877272</v>
      </c>
      <c r="H3115" s="23">
        <v>10695.083910971869</v>
      </c>
      <c r="I3115" s="23">
        <v>1175473.1586406459</v>
      </c>
      <c r="J3115" s="23">
        <f t="shared" si="48"/>
        <v>-12178692.148236627</v>
      </c>
    </row>
    <row r="3116" spans="1:10" x14ac:dyDescent="0.2">
      <c r="A3116" s="19">
        <v>3162</v>
      </c>
      <c r="B3116" s="17">
        <v>18</v>
      </c>
      <c r="C3116" s="16">
        <v>11</v>
      </c>
      <c r="D3116" s="16">
        <v>1988</v>
      </c>
      <c r="E3116" s="25">
        <v>32465</v>
      </c>
      <c r="F3116" s="24" t="s">
        <v>3097</v>
      </c>
      <c r="G3116" s="23">
        <v>25102940.149625935</v>
      </c>
      <c r="H3116" s="23">
        <v>98152181.688063174</v>
      </c>
      <c r="I3116" s="23">
        <v>167297516.01890275</v>
      </c>
      <c r="J3116" s="23">
        <f t="shared" si="48"/>
        <v>142194575.86927682</v>
      </c>
    </row>
    <row r="3117" spans="1:10" x14ac:dyDescent="0.2">
      <c r="A3117" s="19">
        <v>3163</v>
      </c>
      <c r="B3117" s="17">
        <v>20</v>
      </c>
      <c r="C3117" s="16">
        <v>6</v>
      </c>
      <c r="D3117" s="16">
        <v>1975</v>
      </c>
      <c r="E3117" s="25">
        <v>27565</v>
      </c>
      <c r="F3117" s="24" t="s">
        <v>3098</v>
      </c>
      <c r="G3117" s="23">
        <v>54966940.298507459</v>
      </c>
      <c r="H3117" s="23">
        <v>1190950373.1343284</v>
      </c>
      <c r="I3117" s="23">
        <v>2156078233.2089553</v>
      </c>
      <c r="J3117" s="23">
        <f t="shared" si="48"/>
        <v>2101111292.9104478</v>
      </c>
    </row>
    <row r="3118" spans="1:10" x14ac:dyDescent="0.2">
      <c r="A3118" s="19">
        <v>3164</v>
      </c>
      <c r="B3118" s="17">
        <v>26</v>
      </c>
      <c r="C3118" s="16">
        <v>12</v>
      </c>
      <c r="D3118" s="16">
        <v>1973</v>
      </c>
      <c r="E3118" s="25">
        <v>27024</v>
      </c>
      <c r="F3118" s="24" t="s">
        <v>3099</v>
      </c>
      <c r="G3118" s="23">
        <v>63771168.831168823</v>
      </c>
      <c r="H3118" s="23">
        <v>1075327230.3587444</v>
      </c>
      <c r="I3118" s="23">
        <v>2126845420.4346752</v>
      </c>
      <c r="J3118" s="23">
        <f t="shared" si="48"/>
        <v>2063074251.6035063</v>
      </c>
    </row>
    <row r="3119" spans="1:10" x14ac:dyDescent="0.2">
      <c r="A3119" s="19">
        <v>3165</v>
      </c>
      <c r="B3119" s="17">
        <v>6</v>
      </c>
      <c r="C3119" s="16">
        <v>6</v>
      </c>
      <c r="D3119" s="16">
        <v>2014</v>
      </c>
      <c r="E3119" s="25">
        <v>41796</v>
      </c>
      <c r="F3119" s="24" t="s">
        <v>3100</v>
      </c>
      <c r="G3119" s="23">
        <v>12361294.43700885</v>
      </c>
      <c r="H3119" s="23">
        <v>128631990.4492685</v>
      </c>
      <c r="I3119" s="23">
        <v>316414973.02981842</v>
      </c>
      <c r="J3119" s="23">
        <f t="shared" si="48"/>
        <v>304053678.59280956</v>
      </c>
    </row>
    <row r="3120" spans="1:10" x14ac:dyDescent="0.2">
      <c r="A3120" s="19">
        <v>3166</v>
      </c>
      <c r="B3120" s="17">
        <v>9</v>
      </c>
      <c r="C3120" s="16">
        <v>7</v>
      </c>
      <c r="D3120" s="16">
        <v>1999</v>
      </c>
      <c r="E3120" s="25">
        <v>36350</v>
      </c>
      <c r="F3120" s="24" t="s">
        <v>3101</v>
      </c>
      <c r="G3120" s="23">
        <v>17673833.233353332</v>
      </c>
      <c r="H3120" s="23">
        <v>149934414.82910618</v>
      </c>
      <c r="I3120" s="23">
        <v>345704814.47997606</v>
      </c>
      <c r="J3120" s="23">
        <f t="shared" si="48"/>
        <v>328030981.24662274</v>
      </c>
    </row>
    <row r="3121" spans="1:10" x14ac:dyDescent="0.2">
      <c r="A3121" s="19">
        <v>3167</v>
      </c>
      <c r="B3121" s="17">
        <v>20</v>
      </c>
      <c r="C3121" s="16">
        <v>4</v>
      </c>
      <c r="D3121" s="16">
        <v>2012</v>
      </c>
      <c r="E3121" s="25">
        <v>41019</v>
      </c>
      <c r="F3121" s="24" t="s">
        <v>3102</v>
      </c>
      <c r="G3121" s="23">
        <v>12804954.6906578</v>
      </c>
      <c r="H3121" s="23">
        <v>97688151.006780103</v>
      </c>
      <c r="I3121" s="23">
        <v>120978825.9274442</v>
      </c>
      <c r="J3121" s="23">
        <f t="shared" si="48"/>
        <v>108173871.23678641</v>
      </c>
    </row>
    <row r="3122" spans="1:10" x14ac:dyDescent="0.2">
      <c r="A3122" s="19">
        <v>3168</v>
      </c>
      <c r="B3122" s="17">
        <v>16</v>
      </c>
      <c r="C3122" s="16">
        <v>4</v>
      </c>
      <c r="D3122" s="16">
        <v>2014</v>
      </c>
      <c r="E3122" s="25">
        <v>41745</v>
      </c>
      <c r="F3122" s="24" t="s">
        <v>3103</v>
      </c>
      <c r="G3122" s="23">
        <v>12427566.308969427</v>
      </c>
      <c r="H3122" s="23">
        <v>94642231.682117671</v>
      </c>
      <c r="I3122" s="23">
        <v>104514911.98289549</v>
      </c>
      <c r="J3122" s="23">
        <f t="shared" si="48"/>
        <v>92087345.67392607</v>
      </c>
    </row>
    <row r="3123" spans="1:10" x14ac:dyDescent="0.2">
      <c r="A3123" s="19">
        <v>3169</v>
      </c>
      <c r="B3123" s="17">
        <v>12</v>
      </c>
      <c r="C3123" s="16">
        <v>12</v>
      </c>
      <c r="D3123" s="16">
        <v>1986</v>
      </c>
      <c r="E3123" s="25">
        <v>31758</v>
      </c>
      <c r="F3123" s="24" t="s">
        <v>3104</v>
      </c>
      <c r="G3123" s="23">
        <v>26662696.832579188</v>
      </c>
      <c r="H3123" s="23">
        <v>177346788.00274211</v>
      </c>
      <c r="I3123" s="23">
        <v>177346788.00274211</v>
      </c>
      <c r="J3123" s="23">
        <f t="shared" si="48"/>
        <v>150684091.17016292</v>
      </c>
    </row>
    <row r="3124" spans="1:10" x14ac:dyDescent="0.2">
      <c r="A3124" s="19">
        <v>3170</v>
      </c>
      <c r="B3124" s="17">
        <v>4</v>
      </c>
      <c r="C3124" s="16">
        <v>6</v>
      </c>
      <c r="D3124" s="16">
        <v>1982</v>
      </c>
      <c r="E3124" s="25">
        <v>30106</v>
      </c>
      <c r="F3124" s="24" t="s">
        <v>3105</v>
      </c>
      <c r="G3124" s="23">
        <v>30373484.536082476</v>
      </c>
      <c r="H3124" s="23">
        <v>199738471.78141239</v>
      </c>
      <c r="I3124" s="23">
        <v>242481651.54639176</v>
      </c>
      <c r="J3124" s="23">
        <f t="shared" si="48"/>
        <v>212108167.01030928</v>
      </c>
    </row>
    <row r="3125" spans="1:10" x14ac:dyDescent="0.2">
      <c r="A3125" s="19">
        <v>3171</v>
      </c>
      <c r="B3125" s="17">
        <v>13</v>
      </c>
      <c r="C3125" s="16">
        <v>9</v>
      </c>
      <c r="D3125" s="16">
        <v>2002</v>
      </c>
      <c r="E3125" s="25">
        <v>37512</v>
      </c>
      <c r="F3125" s="24" t="s">
        <v>3106</v>
      </c>
      <c r="G3125" s="23">
        <v>16277502.76243094</v>
      </c>
      <c r="H3125" s="23">
        <v>102794657.24971271</v>
      </c>
      <c r="I3125" s="23">
        <v>104533391.60916574</v>
      </c>
      <c r="J3125" s="23">
        <f t="shared" si="48"/>
        <v>88255888.846734807</v>
      </c>
    </row>
    <row r="3126" spans="1:10" x14ac:dyDescent="0.2">
      <c r="A3126" s="19">
        <v>3172</v>
      </c>
      <c r="B3126" s="17">
        <v>3</v>
      </c>
      <c r="C3126" s="16">
        <v>6</v>
      </c>
      <c r="D3126" s="16">
        <v>1983</v>
      </c>
      <c r="E3126" s="25">
        <v>30470</v>
      </c>
      <c r="F3126" s="24" t="s">
        <v>3107</v>
      </c>
      <c r="G3126" s="23">
        <v>29610331.658291459</v>
      </c>
      <c r="H3126" s="23">
        <v>183667550.01410049</v>
      </c>
      <c r="I3126" s="23">
        <v>183667550.01410049</v>
      </c>
      <c r="J3126" s="23">
        <f t="shared" si="48"/>
        <v>154057218.35580903</v>
      </c>
    </row>
    <row r="3127" spans="1:10" x14ac:dyDescent="0.2">
      <c r="A3127" s="19">
        <v>3173</v>
      </c>
      <c r="B3127" s="17">
        <v>4</v>
      </c>
      <c r="C3127" s="16">
        <v>2</v>
      </c>
      <c r="D3127" s="16">
        <v>1994</v>
      </c>
      <c r="E3127" s="25">
        <v>34369</v>
      </c>
      <c r="F3127" s="24" t="s">
        <v>3108</v>
      </c>
      <c r="G3127" s="23">
        <v>20083353.783231083</v>
      </c>
      <c r="H3127" s="23">
        <v>120863959.43097478</v>
      </c>
      <c r="I3127" s="23">
        <v>179440407.96539879</v>
      </c>
      <c r="J3127" s="23">
        <f t="shared" si="48"/>
        <v>159357054.18216771</v>
      </c>
    </row>
    <row r="3128" spans="1:10" x14ac:dyDescent="0.2">
      <c r="A3128" s="19">
        <v>3174</v>
      </c>
      <c r="B3128" s="17">
        <v>24</v>
      </c>
      <c r="C3128" s="16">
        <v>2</v>
      </c>
      <c r="D3128" s="16">
        <v>2012</v>
      </c>
      <c r="E3128" s="25">
        <v>40963</v>
      </c>
      <c r="F3128" s="24" t="s">
        <v>3109</v>
      </c>
      <c r="G3128" s="23">
        <v>12941180.604665667</v>
      </c>
      <c r="H3128" s="23">
        <v>75504074.806152076</v>
      </c>
      <c r="I3128" s="23">
        <v>88967419.107035398</v>
      </c>
      <c r="J3128" s="23">
        <f t="shared" si="48"/>
        <v>76026238.502369732</v>
      </c>
    </row>
    <row r="3129" spans="1:10" x14ac:dyDescent="0.2">
      <c r="A3129" s="19">
        <v>3175</v>
      </c>
      <c r="B3129" s="17">
        <v>8</v>
      </c>
      <c r="C3129" s="16">
        <v>2</v>
      </c>
      <c r="D3129" s="16">
        <v>1985</v>
      </c>
      <c r="E3129" s="25">
        <v>31086</v>
      </c>
      <c r="F3129" s="24" t="s">
        <v>3110</v>
      </c>
      <c r="G3129" s="23">
        <v>27794603.773584906</v>
      </c>
      <c r="H3129" s="23">
        <v>151787665.3485283</v>
      </c>
      <c r="I3129" s="23">
        <v>151787665.3485283</v>
      </c>
      <c r="J3129" s="23">
        <f t="shared" si="48"/>
        <v>123993061.57494339</v>
      </c>
    </row>
    <row r="3130" spans="1:10" x14ac:dyDescent="0.2">
      <c r="A3130" s="19">
        <v>3176</v>
      </c>
      <c r="B3130" s="17">
        <v>11</v>
      </c>
      <c r="C3130" s="16">
        <v>8</v>
      </c>
      <c r="D3130" s="16">
        <v>2006</v>
      </c>
      <c r="E3130" s="25">
        <v>38940</v>
      </c>
      <c r="F3130" s="24" t="s">
        <v>3111</v>
      </c>
      <c r="G3130" s="23">
        <v>14449377.145659637</v>
      </c>
      <c r="H3130" s="23">
        <v>78662554.878857285</v>
      </c>
      <c r="I3130" s="23">
        <v>133643682.38098577</v>
      </c>
      <c r="J3130" s="23">
        <f t="shared" si="48"/>
        <v>119194305.23532613</v>
      </c>
    </row>
    <row r="3131" spans="1:10" x14ac:dyDescent="0.2">
      <c r="A3131" s="19">
        <v>3177</v>
      </c>
      <c r="B3131" s="17">
        <v>3</v>
      </c>
      <c r="C3131" s="16">
        <v>2</v>
      </c>
      <c r="D3131" s="16">
        <v>2012</v>
      </c>
      <c r="E3131" s="25">
        <v>40942</v>
      </c>
      <c r="F3131" s="24" t="s">
        <v>3112</v>
      </c>
      <c r="G3131" s="23">
        <v>12941180.604665667</v>
      </c>
      <c r="H3131" s="23">
        <v>69639916.854407609</v>
      </c>
      <c r="I3131" s="23">
        <v>133382365.15819433</v>
      </c>
      <c r="J3131" s="23">
        <f t="shared" si="48"/>
        <v>120441184.55352867</v>
      </c>
    </row>
    <row r="3132" spans="1:10" x14ac:dyDescent="0.2">
      <c r="A3132" s="19">
        <v>3178</v>
      </c>
      <c r="B3132" s="17">
        <v>20</v>
      </c>
      <c r="C3132" s="16">
        <v>12</v>
      </c>
      <c r="D3132" s="16">
        <v>1996</v>
      </c>
      <c r="E3132" s="25">
        <v>35419</v>
      </c>
      <c r="F3132" s="24" t="s">
        <v>3113</v>
      </c>
      <c r="G3132" s="23">
        <v>18576469.104665827</v>
      </c>
      <c r="H3132" s="23">
        <v>97709728.955447674</v>
      </c>
      <c r="I3132" s="23">
        <v>97709728.955447674</v>
      </c>
      <c r="J3132" s="23">
        <f t="shared" si="48"/>
        <v>79133259.850781843</v>
      </c>
    </row>
    <row r="3133" spans="1:10" x14ac:dyDescent="0.2">
      <c r="A3133" s="19">
        <v>3179</v>
      </c>
      <c r="B3133" s="17">
        <v>1</v>
      </c>
      <c r="C3133" s="16">
        <v>1</v>
      </c>
      <c r="D3133" s="16">
        <v>1970</v>
      </c>
      <c r="E3133" s="25">
        <v>25569</v>
      </c>
      <c r="F3133" s="24" t="s">
        <v>3114</v>
      </c>
      <c r="G3133" s="23">
        <v>77942539.682539687</v>
      </c>
      <c r="H3133" s="23">
        <v>405950727.51322752</v>
      </c>
      <c r="I3133" s="23">
        <v>405950727.51322752</v>
      </c>
      <c r="J3133" s="23">
        <f t="shared" si="48"/>
        <v>328008187.83068782</v>
      </c>
    </row>
    <row r="3134" spans="1:10" x14ac:dyDescent="0.2">
      <c r="A3134" s="19">
        <v>3180</v>
      </c>
      <c r="B3134" s="17">
        <v>2</v>
      </c>
      <c r="C3134" s="16">
        <v>3</v>
      </c>
      <c r="D3134" s="16">
        <v>2012</v>
      </c>
      <c r="E3134" s="25">
        <v>40970</v>
      </c>
      <c r="F3134" s="24" t="s">
        <v>3115</v>
      </c>
      <c r="G3134" s="23">
        <v>12843638.836576691</v>
      </c>
      <c r="H3134" s="23">
        <v>58579692.242689379</v>
      </c>
      <c r="I3134" s="23">
        <v>110271403.05491038</v>
      </c>
      <c r="J3134" s="23">
        <f t="shared" si="48"/>
        <v>97427764.218333691</v>
      </c>
    </row>
    <row r="3135" spans="1:10" x14ac:dyDescent="0.2">
      <c r="A3135" s="19">
        <v>3181</v>
      </c>
      <c r="B3135" s="17">
        <v>25</v>
      </c>
      <c r="C3135" s="16">
        <v>11</v>
      </c>
      <c r="D3135" s="16">
        <v>2016</v>
      </c>
      <c r="E3135" s="25">
        <v>42699</v>
      </c>
      <c r="F3135" s="24" t="s">
        <v>3116</v>
      </c>
      <c r="G3135" s="23">
        <v>12207132.29170551</v>
      </c>
      <c r="H3135" s="23">
        <v>52621621.883253992</v>
      </c>
      <c r="I3135" s="23">
        <v>148227453.72500032</v>
      </c>
      <c r="J3135" s="23">
        <f t="shared" si="48"/>
        <v>136020321.4332948</v>
      </c>
    </row>
    <row r="3136" spans="1:10" x14ac:dyDescent="0.2">
      <c r="A3136" s="19">
        <v>3182</v>
      </c>
      <c r="B3136" s="17">
        <v>25</v>
      </c>
      <c r="C3136" s="16">
        <v>12</v>
      </c>
      <c r="D3136" s="16">
        <v>1997</v>
      </c>
      <c r="E3136" s="25">
        <v>35789</v>
      </c>
      <c r="F3136" s="24" t="s">
        <v>3117</v>
      </c>
      <c r="G3136" s="23">
        <v>18265517.668939862</v>
      </c>
      <c r="H3136" s="23">
        <v>60387570.124476127</v>
      </c>
      <c r="I3136" s="23">
        <v>113744693.79013018</v>
      </c>
      <c r="J3136" s="23">
        <f t="shared" si="48"/>
        <v>95479176.121190324</v>
      </c>
    </row>
    <row r="3137" spans="1:10" x14ac:dyDescent="0.2">
      <c r="A3137" s="19">
        <v>3183</v>
      </c>
      <c r="B3137" s="17">
        <v>18</v>
      </c>
      <c r="C3137" s="16">
        <v>11</v>
      </c>
      <c r="D3137" s="16">
        <v>1983</v>
      </c>
      <c r="E3137" s="25">
        <v>30638</v>
      </c>
      <c r="F3137" s="24" t="s">
        <v>3118</v>
      </c>
      <c r="G3137" s="23">
        <v>29112924.90118577</v>
      </c>
      <c r="H3137" s="23">
        <v>94646703.538330033</v>
      </c>
      <c r="I3137" s="23">
        <v>94646703.538330033</v>
      </c>
      <c r="J3137" s="23">
        <f t="shared" si="48"/>
        <v>65533778.637144268</v>
      </c>
    </row>
    <row r="3138" spans="1:10" x14ac:dyDescent="0.2">
      <c r="A3138" s="19">
        <v>3184</v>
      </c>
      <c r="B3138" s="17">
        <v>25</v>
      </c>
      <c r="C3138" s="16">
        <v>4</v>
      </c>
      <c r="D3138" s="16">
        <v>2008</v>
      </c>
      <c r="E3138" s="25">
        <v>39563</v>
      </c>
      <c r="F3138" s="24" t="s">
        <v>3119</v>
      </c>
      <c r="G3138" s="23">
        <v>13714676.733869279</v>
      </c>
      <c r="H3138" s="23">
        <v>43554073.771579392</v>
      </c>
      <c r="I3138" s="23">
        <v>49547832.08838439</v>
      </c>
      <c r="J3138" s="23">
        <f t="shared" si="48"/>
        <v>35833155.354515113</v>
      </c>
    </row>
    <row r="3139" spans="1:10" x14ac:dyDescent="0.2">
      <c r="A3139" s="19">
        <v>3185</v>
      </c>
      <c r="B3139" s="17">
        <v>22</v>
      </c>
      <c r="C3139" s="16">
        <v>11</v>
      </c>
      <c r="D3139" s="16">
        <v>2013</v>
      </c>
      <c r="E3139" s="25">
        <v>41600</v>
      </c>
      <c r="F3139" s="24" t="s">
        <v>3120</v>
      </c>
      <c r="G3139" s="23">
        <v>12641011.889183033</v>
      </c>
      <c r="H3139" s="23">
        <v>39724357.739986874</v>
      </c>
      <c r="I3139" s="23">
        <v>104249784.57215676</v>
      </c>
      <c r="J3139" s="23">
        <f t="shared" ref="J3139:J3202" si="49">I3139-G3139</f>
        <v>91608772.682973728</v>
      </c>
    </row>
    <row r="3140" spans="1:10" x14ac:dyDescent="0.2">
      <c r="A3140" s="19">
        <v>3186</v>
      </c>
      <c r="B3140" s="17">
        <v>6</v>
      </c>
      <c r="C3140" s="16">
        <v>11</v>
      </c>
      <c r="D3140" s="16">
        <v>1981</v>
      </c>
      <c r="E3140" s="25">
        <v>29896</v>
      </c>
      <c r="F3140" s="24" t="s">
        <v>3121</v>
      </c>
      <c r="G3140" s="23">
        <v>31443201.707577378</v>
      </c>
      <c r="H3140" s="23">
        <v>97997978.655282825</v>
      </c>
      <c r="I3140" s="23">
        <v>97997978.655282825</v>
      </c>
      <c r="J3140" s="23">
        <f t="shared" si="49"/>
        <v>66554776.947705448</v>
      </c>
    </row>
    <row r="3141" spans="1:10" x14ac:dyDescent="0.2">
      <c r="A3141" s="19">
        <v>3187</v>
      </c>
      <c r="B3141" s="17">
        <v>15</v>
      </c>
      <c r="C3141" s="16">
        <v>2</v>
      </c>
      <c r="D3141" s="16">
        <v>2002</v>
      </c>
      <c r="E3141" s="25">
        <v>37302</v>
      </c>
      <c r="F3141" s="24" t="s">
        <v>5475</v>
      </c>
      <c r="G3141" s="23">
        <v>16570461.192350954</v>
      </c>
      <c r="H3141" s="23">
        <v>51352780.276563548</v>
      </c>
      <c r="I3141" s="23">
        <v>78709690.663667038</v>
      </c>
      <c r="J3141" s="23">
        <f t="shared" si="49"/>
        <v>62139229.471316084</v>
      </c>
    </row>
    <row r="3142" spans="1:10" x14ac:dyDescent="0.2">
      <c r="A3142" s="19">
        <v>3188</v>
      </c>
      <c r="B3142" s="17">
        <v>24</v>
      </c>
      <c r="C3142" s="16">
        <v>7</v>
      </c>
      <c r="D3142" s="16">
        <v>2015</v>
      </c>
      <c r="E3142" s="25">
        <v>42209</v>
      </c>
      <c r="F3142" s="24" t="s">
        <v>3123</v>
      </c>
      <c r="G3142" s="23">
        <v>12345185.91768837</v>
      </c>
      <c r="H3142" s="23">
        <v>32920808.525212236</v>
      </c>
      <c r="I3142" s="23">
        <v>87972103.479095265</v>
      </c>
      <c r="J3142" s="23">
        <f t="shared" si="49"/>
        <v>75626917.561406896</v>
      </c>
    </row>
    <row r="3143" spans="1:10" x14ac:dyDescent="0.2">
      <c r="A3143" s="19">
        <v>3189</v>
      </c>
      <c r="B3143" s="17">
        <v>10</v>
      </c>
      <c r="C3143" s="16">
        <v>10</v>
      </c>
      <c r="D3143" s="16">
        <v>2008</v>
      </c>
      <c r="E3143" s="25">
        <v>39731</v>
      </c>
      <c r="F3143" s="24" t="s">
        <v>3124</v>
      </c>
      <c r="G3143" s="23">
        <v>13603856.43639789</v>
      </c>
      <c r="H3143" s="23">
        <v>35927570.587787949</v>
      </c>
      <c r="I3143" s="23">
        <v>47528217.218702242</v>
      </c>
      <c r="J3143" s="23">
        <f t="shared" si="49"/>
        <v>33924360.782304354</v>
      </c>
    </row>
    <row r="3144" spans="1:10" x14ac:dyDescent="0.2">
      <c r="A3144" s="19">
        <v>3190</v>
      </c>
      <c r="B3144" s="17">
        <v>21</v>
      </c>
      <c r="C3144" s="16">
        <v>8</v>
      </c>
      <c r="D3144" s="16">
        <v>2002</v>
      </c>
      <c r="E3144" s="25">
        <v>37489</v>
      </c>
      <c r="F3144" s="24" t="s">
        <v>3125</v>
      </c>
      <c r="G3144" s="23">
        <v>16304526.840066411</v>
      </c>
      <c r="H3144" s="23">
        <v>42931355.871549532</v>
      </c>
      <c r="I3144" s="23">
        <v>70956357.86283344</v>
      </c>
      <c r="J3144" s="23">
        <f t="shared" si="49"/>
        <v>54651831.02276703</v>
      </c>
    </row>
    <row r="3145" spans="1:10" x14ac:dyDescent="0.2">
      <c r="A3145" s="19">
        <v>3191</v>
      </c>
      <c r="B3145" s="17">
        <v>1</v>
      </c>
      <c r="C3145" s="16">
        <v>2</v>
      </c>
      <c r="D3145" s="16">
        <v>2008</v>
      </c>
      <c r="E3145" s="25">
        <v>39479</v>
      </c>
      <c r="F3145" s="24" t="s">
        <v>3126</v>
      </c>
      <c r="G3145" s="23">
        <v>13917455.938552527</v>
      </c>
      <c r="H3145" s="23">
        <v>36439027.595352702</v>
      </c>
      <c r="I3145" s="23">
        <v>66778000.618985988</v>
      </c>
      <c r="J3145" s="23">
        <f t="shared" si="49"/>
        <v>52860544.68043346</v>
      </c>
    </row>
    <row r="3146" spans="1:10" x14ac:dyDescent="0.2">
      <c r="A3146" s="19">
        <v>3192</v>
      </c>
      <c r="B3146" s="17">
        <v>7</v>
      </c>
      <c r="C3146" s="16">
        <v>4</v>
      </c>
      <c r="D3146" s="16">
        <v>2004</v>
      </c>
      <c r="E3146" s="25">
        <v>38084</v>
      </c>
      <c r="F3146" s="24" t="s">
        <v>3127</v>
      </c>
      <c r="G3146" s="23">
        <v>15671425.531914894</v>
      </c>
      <c r="H3146" s="23">
        <v>40750883.177212767</v>
      </c>
      <c r="I3146" s="23">
        <v>40859009.483622342</v>
      </c>
      <c r="J3146" s="23">
        <f t="shared" si="49"/>
        <v>25187583.951707449</v>
      </c>
    </row>
    <row r="3147" spans="1:10" x14ac:dyDescent="0.2">
      <c r="A3147" s="19">
        <v>3193</v>
      </c>
      <c r="B3147" s="17">
        <v>21</v>
      </c>
      <c r="C3147" s="16">
        <v>12</v>
      </c>
      <c r="D3147" s="16">
        <v>2001</v>
      </c>
      <c r="E3147" s="25">
        <v>37246</v>
      </c>
      <c r="F3147" s="24" t="s">
        <v>3128</v>
      </c>
      <c r="G3147" s="23">
        <v>16673616.298811546</v>
      </c>
      <c r="H3147" s="23">
        <v>43289480.734380305</v>
      </c>
      <c r="I3147" s="23">
        <v>43382519.513327673</v>
      </c>
      <c r="J3147" s="23">
        <f t="shared" si="49"/>
        <v>26708903.214516126</v>
      </c>
    </row>
    <row r="3148" spans="1:10" x14ac:dyDescent="0.2">
      <c r="A3148" s="19">
        <v>3194</v>
      </c>
      <c r="B3148" s="17">
        <v>7</v>
      </c>
      <c r="C3148" s="16">
        <v>10</v>
      </c>
      <c r="D3148" s="16">
        <v>1960</v>
      </c>
      <c r="E3148" s="25">
        <v>22196</v>
      </c>
      <c r="F3148" s="24" t="s">
        <v>3129</v>
      </c>
      <c r="G3148" s="23">
        <v>98866711.409395978</v>
      </c>
      <c r="H3148" s="23">
        <v>247166778.52348995</v>
      </c>
      <c r="I3148" s="23">
        <v>494333557.0469799</v>
      </c>
      <c r="J3148" s="23">
        <f t="shared" si="49"/>
        <v>395466845.63758391</v>
      </c>
    </row>
    <row r="3149" spans="1:10" x14ac:dyDescent="0.2">
      <c r="A3149" s="19">
        <v>3195</v>
      </c>
      <c r="B3149" s="17">
        <v>1</v>
      </c>
      <c r="C3149" s="16">
        <v>9</v>
      </c>
      <c r="D3149" s="16">
        <v>2006</v>
      </c>
      <c r="E3149" s="25">
        <v>38961</v>
      </c>
      <c r="F3149" s="24" t="s">
        <v>3130</v>
      </c>
      <c r="G3149" s="23">
        <v>14520591.424346969</v>
      </c>
      <c r="H3149" s="23">
        <v>33685845.706022665</v>
      </c>
      <c r="I3149" s="23">
        <v>53151321.685741737</v>
      </c>
      <c r="J3149" s="23">
        <f t="shared" si="49"/>
        <v>38630730.261394769</v>
      </c>
    </row>
    <row r="3150" spans="1:10" x14ac:dyDescent="0.2">
      <c r="A3150" s="19">
        <v>3196</v>
      </c>
      <c r="B3150" s="17">
        <v>11</v>
      </c>
      <c r="C3150" s="16">
        <v>12</v>
      </c>
      <c r="D3150" s="16">
        <v>1992</v>
      </c>
      <c r="E3150" s="25">
        <v>33949</v>
      </c>
      <c r="F3150" s="24" t="s">
        <v>3131</v>
      </c>
      <c r="G3150" s="23">
        <v>20762706.131078221</v>
      </c>
      <c r="H3150" s="23">
        <v>47203159.387829453</v>
      </c>
      <c r="I3150" s="23">
        <v>47203159.387829453</v>
      </c>
      <c r="J3150" s="23">
        <f t="shared" si="49"/>
        <v>26440453.256751232</v>
      </c>
    </row>
    <row r="3151" spans="1:10" x14ac:dyDescent="0.2">
      <c r="A3151" s="19">
        <v>3197</v>
      </c>
      <c r="B3151" s="17">
        <v>12</v>
      </c>
      <c r="C3151" s="16">
        <v>8</v>
      </c>
      <c r="D3151" s="16">
        <v>2016</v>
      </c>
      <c r="E3151" s="25">
        <v>42594</v>
      </c>
      <c r="F3151" s="24" t="s">
        <v>3132</v>
      </c>
      <c r="G3151" s="23">
        <v>12232676.90544698</v>
      </c>
      <c r="H3151" s="23">
        <v>27531519.130392902</v>
      </c>
      <c r="I3151" s="23">
        <v>38313053.962341547</v>
      </c>
      <c r="J3151" s="23">
        <f t="shared" si="49"/>
        <v>26080377.056894567</v>
      </c>
    </row>
    <row r="3152" spans="1:10" x14ac:dyDescent="0.2">
      <c r="A3152" s="19">
        <v>3198</v>
      </c>
      <c r="B3152" s="17">
        <v>25</v>
      </c>
      <c r="C3152" s="16">
        <v>10</v>
      </c>
      <c r="D3152" s="16">
        <v>2002</v>
      </c>
      <c r="E3152" s="25">
        <v>37554</v>
      </c>
      <c r="F3152" s="24" t="s">
        <v>3133</v>
      </c>
      <c r="G3152" s="23">
        <v>16250568.119139547</v>
      </c>
      <c r="H3152" s="23">
        <v>35053829.646993928</v>
      </c>
      <c r="I3152" s="23">
        <v>76013710.24843353</v>
      </c>
      <c r="J3152" s="23">
        <f t="shared" si="49"/>
        <v>59763142.129293986</v>
      </c>
    </row>
    <row r="3153" spans="1:10" x14ac:dyDescent="0.2">
      <c r="A3153" s="19">
        <v>3199</v>
      </c>
      <c r="B3153" s="17">
        <v>5</v>
      </c>
      <c r="C3153" s="16">
        <v>7</v>
      </c>
      <c r="D3153" s="16">
        <v>2012</v>
      </c>
      <c r="E3153" s="25">
        <v>41095</v>
      </c>
      <c r="F3153" s="24" t="s">
        <v>3134</v>
      </c>
      <c r="G3153" s="23">
        <v>12859784.20280746</v>
      </c>
      <c r="H3153" s="23">
        <v>27140650.647081677</v>
      </c>
      <c r="I3153" s="23">
        <v>35043382.406422414</v>
      </c>
      <c r="J3153" s="23">
        <f t="shared" si="49"/>
        <v>22183598.203614954</v>
      </c>
    </row>
    <row r="3154" spans="1:10" x14ac:dyDescent="0.2">
      <c r="A3154" s="19">
        <v>3200</v>
      </c>
      <c r="B3154" s="17">
        <v>12</v>
      </c>
      <c r="C3154" s="16">
        <v>12</v>
      </c>
      <c r="D3154" s="16">
        <v>2014</v>
      </c>
      <c r="E3154" s="25">
        <v>41985</v>
      </c>
      <c r="F3154" s="24" t="s">
        <v>3135</v>
      </c>
      <c r="G3154" s="23">
        <v>12547178.168066368</v>
      </c>
      <c r="H3154" s="23">
        <v>26471805.421788491</v>
      </c>
      <c r="I3154" s="23">
        <v>26678278.648927651</v>
      </c>
      <c r="J3154" s="23">
        <f t="shared" si="49"/>
        <v>14131100.480861284</v>
      </c>
    </row>
    <row r="3155" spans="1:10" x14ac:dyDescent="0.2">
      <c r="A3155" s="19">
        <v>3201</v>
      </c>
      <c r="B3155" s="17">
        <v>11</v>
      </c>
      <c r="C3155" s="16">
        <v>9</v>
      </c>
      <c r="D3155" s="16">
        <v>1998</v>
      </c>
      <c r="E3155" s="25">
        <v>36049</v>
      </c>
      <c r="F3155" s="24" t="s">
        <v>3136</v>
      </c>
      <c r="G3155" s="23">
        <v>18008728.606356971</v>
      </c>
      <c r="H3155" s="23">
        <v>34399520.018716387</v>
      </c>
      <c r="I3155" s="23">
        <v>34399520.018716387</v>
      </c>
      <c r="J3155" s="23">
        <f t="shared" si="49"/>
        <v>16390791.412359416</v>
      </c>
    </row>
    <row r="3156" spans="1:10" x14ac:dyDescent="0.2">
      <c r="A3156" s="19">
        <v>3202</v>
      </c>
      <c r="B3156" s="17">
        <v>28</v>
      </c>
      <c r="C3156" s="16">
        <v>4</v>
      </c>
      <c r="D3156" s="16">
        <v>1967</v>
      </c>
      <c r="E3156" s="25">
        <v>24590</v>
      </c>
      <c r="F3156" s="24" t="s">
        <v>5476</v>
      </c>
      <c r="G3156" s="23">
        <v>89009909.365558907</v>
      </c>
      <c r="H3156" s="23">
        <v>168708773.97709969</v>
      </c>
      <c r="I3156" s="23">
        <v>309641130.47256798</v>
      </c>
      <c r="J3156" s="23">
        <f t="shared" si="49"/>
        <v>220631221.10700905</v>
      </c>
    </row>
    <row r="3157" spans="1:10" x14ac:dyDescent="0.2">
      <c r="A3157" s="19">
        <v>3203</v>
      </c>
      <c r="B3157" s="17">
        <v>15</v>
      </c>
      <c r="C3157" s="16">
        <v>6</v>
      </c>
      <c r="D3157" s="16">
        <v>1979</v>
      </c>
      <c r="E3157" s="25">
        <v>29021</v>
      </c>
      <c r="F3157" s="24" t="s">
        <v>3137</v>
      </c>
      <c r="G3157" s="23">
        <v>40750041.493775934</v>
      </c>
      <c r="H3157" s="23">
        <v>76994962.150207475</v>
      </c>
      <c r="I3157" s="23">
        <v>76994962.150207475</v>
      </c>
      <c r="J3157" s="23">
        <f t="shared" si="49"/>
        <v>36244920.656431541</v>
      </c>
    </row>
    <row r="3158" spans="1:10" x14ac:dyDescent="0.2">
      <c r="A3158" s="19">
        <v>3204</v>
      </c>
      <c r="B3158" s="17">
        <v>30</v>
      </c>
      <c r="C3158" s="16">
        <v>1</v>
      </c>
      <c r="D3158" s="16">
        <v>2015</v>
      </c>
      <c r="E3158" s="25">
        <v>42034</v>
      </c>
      <c r="F3158" s="24" t="s">
        <v>3138</v>
      </c>
      <c r="G3158" s="23">
        <v>12606503.014458276</v>
      </c>
      <c r="H3158" s="23">
        <v>23477763.961195003</v>
      </c>
      <c r="I3158" s="23">
        <v>34572743.062052056</v>
      </c>
      <c r="J3158" s="23">
        <f t="shared" si="49"/>
        <v>21966240.04759378</v>
      </c>
    </row>
    <row r="3159" spans="1:10" x14ac:dyDescent="0.2">
      <c r="A3159" s="19">
        <v>3205</v>
      </c>
      <c r="B3159" s="17">
        <v>14</v>
      </c>
      <c r="C3159" s="16">
        <v>5</v>
      </c>
      <c r="D3159" s="16">
        <v>2010</v>
      </c>
      <c r="E3159" s="25">
        <v>40312</v>
      </c>
      <c r="F3159" s="24" t="s">
        <v>3139</v>
      </c>
      <c r="G3159" s="23">
        <v>13503781.316173032</v>
      </c>
      <c r="H3159" s="23">
        <v>24239695.951915409</v>
      </c>
      <c r="I3159" s="23">
        <v>24608013.837944247</v>
      </c>
      <c r="J3159" s="23">
        <f t="shared" si="49"/>
        <v>11104232.521771215</v>
      </c>
    </row>
    <row r="3160" spans="1:10" x14ac:dyDescent="0.2">
      <c r="A3160" s="19">
        <v>3206</v>
      </c>
      <c r="B3160" s="17">
        <v>10</v>
      </c>
      <c r="C3160" s="16">
        <v>9</v>
      </c>
      <c r="D3160" s="16">
        <v>1999</v>
      </c>
      <c r="E3160" s="25">
        <v>36413</v>
      </c>
      <c r="F3160" s="24" t="s">
        <v>3140</v>
      </c>
      <c r="G3160" s="23">
        <v>17547516.378796905</v>
      </c>
      <c r="H3160" s="23">
        <v>30902765.855586659</v>
      </c>
      <c r="I3160" s="23">
        <v>30902765.855586659</v>
      </c>
      <c r="J3160" s="23">
        <f t="shared" si="49"/>
        <v>13355249.476789754</v>
      </c>
    </row>
    <row r="3161" spans="1:10" x14ac:dyDescent="0.2">
      <c r="A3161" s="19">
        <v>3207</v>
      </c>
      <c r="B3161" s="17">
        <v>13</v>
      </c>
      <c r="C3161" s="16">
        <v>1</v>
      </c>
      <c r="D3161" s="16">
        <v>1995</v>
      </c>
      <c r="E3161" s="25">
        <v>34712</v>
      </c>
      <c r="F3161" s="24" t="s">
        <v>3141</v>
      </c>
      <c r="G3161" s="23">
        <v>19602315.369261477</v>
      </c>
      <c r="H3161" s="23">
        <v>34449674.230033264</v>
      </c>
      <c r="I3161" s="23">
        <v>34449674.230033264</v>
      </c>
      <c r="J3161" s="23">
        <f t="shared" si="49"/>
        <v>14847358.860771786</v>
      </c>
    </row>
    <row r="3162" spans="1:10" x14ac:dyDescent="0.2">
      <c r="A3162" s="19">
        <v>3208</v>
      </c>
      <c r="B3162" s="17">
        <v>1</v>
      </c>
      <c r="C3162" s="16">
        <v>1</v>
      </c>
      <c r="D3162" s="16">
        <v>1978</v>
      </c>
      <c r="E3162" s="25">
        <v>28491</v>
      </c>
      <c r="F3162" s="24" t="s">
        <v>3142</v>
      </c>
      <c r="G3162" s="23">
        <v>47139648</v>
      </c>
      <c r="H3162" s="23">
        <v>74637776</v>
      </c>
      <c r="I3162" s="23">
        <v>74637776</v>
      </c>
      <c r="J3162" s="23">
        <f t="shared" si="49"/>
        <v>27498128</v>
      </c>
    </row>
    <row r="3163" spans="1:10" x14ac:dyDescent="0.2">
      <c r="A3163" s="19">
        <v>3209</v>
      </c>
      <c r="B3163" s="17">
        <v>11</v>
      </c>
      <c r="C3163" s="16">
        <v>3</v>
      </c>
      <c r="D3163" s="16">
        <v>2005</v>
      </c>
      <c r="E3163" s="25">
        <v>38422</v>
      </c>
      <c r="F3163" s="24" t="s">
        <v>3143</v>
      </c>
      <c r="G3163" s="23">
        <v>15241738.230729437</v>
      </c>
      <c r="H3163" s="23">
        <v>23830448.832731504</v>
      </c>
      <c r="I3163" s="23">
        <v>36727204.992027938</v>
      </c>
      <c r="J3163" s="23">
        <f t="shared" si="49"/>
        <v>21485466.7612985</v>
      </c>
    </row>
    <row r="3164" spans="1:10" x14ac:dyDescent="0.2">
      <c r="A3164" s="19">
        <v>3210</v>
      </c>
      <c r="B3164" s="17">
        <v>3</v>
      </c>
      <c r="C3164" s="16">
        <v>3</v>
      </c>
      <c r="D3164" s="16">
        <v>2006</v>
      </c>
      <c r="E3164" s="25">
        <v>38779</v>
      </c>
      <c r="F3164" s="24" t="s">
        <v>3144</v>
      </c>
      <c r="G3164" s="23">
        <v>14745885.885885885</v>
      </c>
      <c r="H3164" s="23">
        <v>22852856.909399398</v>
      </c>
      <c r="I3164" s="23">
        <v>28237084.89292793</v>
      </c>
      <c r="J3164" s="23">
        <f t="shared" si="49"/>
        <v>13491199.007042045</v>
      </c>
    </row>
    <row r="3165" spans="1:10" x14ac:dyDescent="0.2">
      <c r="A3165" s="19">
        <v>3211</v>
      </c>
      <c r="B3165" s="17">
        <v>15</v>
      </c>
      <c r="C3165" s="16">
        <v>11</v>
      </c>
      <c r="D3165" s="16">
        <v>2013</v>
      </c>
      <c r="E3165" s="25">
        <v>41593</v>
      </c>
      <c r="F3165" s="24" t="s">
        <v>3145</v>
      </c>
      <c r="G3165" s="23">
        <v>12641011.889183033</v>
      </c>
      <c r="H3165" s="23">
        <v>18597996.041206684</v>
      </c>
      <c r="I3165" s="23">
        <v>26084053.846028432</v>
      </c>
      <c r="J3165" s="23">
        <f t="shared" si="49"/>
        <v>13443041.956845399</v>
      </c>
    </row>
    <row r="3166" spans="1:10" x14ac:dyDescent="0.2">
      <c r="A3166" s="19">
        <v>3212</v>
      </c>
      <c r="B3166" s="17">
        <v>9</v>
      </c>
      <c r="C3166" s="16">
        <v>1</v>
      </c>
      <c r="D3166" s="16">
        <v>2004</v>
      </c>
      <c r="E3166" s="25">
        <v>37995</v>
      </c>
      <c r="F3166" s="24" t="s">
        <v>3146</v>
      </c>
      <c r="G3166" s="23">
        <v>15908358.531317495</v>
      </c>
      <c r="H3166" s="23">
        <v>22963149.467532396</v>
      </c>
      <c r="I3166" s="23">
        <v>22963996.587624189</v>
      </c>
      <c r="J3166" s="23">
        <f t="shared" si="49"/>
        <v>7055638.0563066937</v>
      </c>
    </row>
    <row r="3167" spans="1:10" x14ac:dyDescent="0.2">
      <c r="A3167" s="19">
        <v>3213</v>
      </c>
      <c r="B3167" s="17">
        <v>5</v>
      </c>
      <c r="C3167" s="16">
        <v>10</v>
      </c>
      <c r="D3167" s="16">
        <v>2001</v>
      </c>
      <c r="E3167" s="25">
        <v>37169</v>
      </c>
      <c r="F3167" s="24" t="s">
        <v>3147</v>
      </c>
      <c r="G3167" s="23">
        <v>16579786.156443447</v>
      </c>
      <c r="H3167" s="23">
        <v>23891998.259645473</v>
      </c>
      <c r="I3167" s="23">
        <v>23891998.259645473</v>
      </c>
      <c r="J3167" s="23">
        <f t="shared" si="49"/>
        <v>7312212.1032020263</v>
      </c>
    </row>
    <row r="3168" spans="1:10" x14ac:dyDescent="0.2">
      <c r="A3168" s="19">
        <v>3214</v>
      </c>
      <c r="B3168" s="17">
        <v>9</v>
      </c>
      <c r="C3168" s="16">
        <v>12</v>
      </c>
      <c r="D3168" s="16">
        <v>2011</v>
      </c>
      <c r="E3168" s="25">
        <v>40886</v>
      </c>
      <c r="F3168" s="24" t="s">
        <v>3148</v>
      </c>
      <c r="G3168" s="23">
        <v>13055354.6740402</v>
      </c>
      <c r="H3168" s="23">
        <v>17746112.057982381</v>
      </c>
      <c r="I3168" s="23">
        <v>24751163.878389876</v>
      </c>
      <c r="J3168" s="23">
        <f t="shared" si="49"/>
        <v>11695809.204349676</v>
      </c>
    </row>
    <row r="3169" spans="1:10" x14ac:dyDescent="0.2">
      <c r="A3169" s="19">
        <v>3215</v>
      </c>
      <c r="B3169" s="17">
        <v>1</v>
      </c>
      <c r="C3169" s="16">
        <v>11</v>
      </c>
      <c r="D3169" s="16">
        <v>2013</v>
      </c>
      <c r="E3169" s="25">
        <v>41579</v>
      </c>
      <c r="F3169" s="24" t="s">
        <v>3149</v>
      </c>
      <c r="G3169" s="23">
        <v>12641011.889183033</v>
      </c>
      <c r="H3169" s="23">
        <v>16142488.962491795</v>
      </c>
      <c r="I3169" s="23">
        <v>94079865.075930312</v>
      </c>
      <c r="J3169" s="23">
        <f t="shared" si="49"/>
        <v>81438853.186747283</v>
      </c>
    </row>
    <row r="3170" spans="1:10" x14ac:dyDescent="0.2">
      <c r="A3170" s="19">
        <v>3216</v>
      </c>
      <c r="B3170" s="17">
        <v>14</v>
      </c>
      <c r="C3170" s="16">
        <v>7</v>
      </c>
      <c r="D3170" s="16">
        <v>2017</v>
      </c>
      <c r="E3170" s="25">
        <v>42930</v>
      </c>
      <c r="F3170" s="24" t="s">
        <v>3150</v>
      </c>
      <c r="G3170" s="23">
        <v>12035933.427565303</v>
      </c>
      <c r="H3170" s="23">
        <v>14343824.665295402</v>
      </c>
      <c r="I3170" s="23">
        <v>20805352.636678569</v>
      </c>
      <c r="J3170" s="23">
        <f t="shared" si="49"/>
        <v>8769419.2091132663</v>
      </c>
    </row>
    <row r="3171" spans="1:10" x14ac:dyDescent="0.2">
      <c r="A3171" s="19">
        <v>3217</v>
      </c>
      <c r="B3171" s="17">
        <v>6</v>
      </c>
      <c r="C3171" s="16">
        <v>8</v>
      </c>
      <c r="D3171" s="16">
        <v>1997</v>
      </c>
      <c r="E3171" s="25">
        <v>35648</v>
      </c>
      <c r="F3171" s="24" t="s">
        <v>3151</v>
      </c>
      <c r="G3171" s="23">
        <v>18322313.432835821</v>
      </c>
      <c r="H3171" s="23">
        <v>21391855.182817165</v>
      </c>
      <c r="I3171" s="23">
        <v>21391855.182817165</v>
      </c>
      <c r="J3171" s="23">
        <f t="shared" si="49"/>
        <v>3069541.7499813437</v>
      </c>
    </row>
    <row r="3172" spans="1:10" x14ac:dyDescent="0.2">
      <c r="A3172" s="19">
        <v>3218</v>
      </c>
      <c r="B3172" s="17">
        <v>30</v>
      </c>
      <c r="C3172" s="16">
        <v>10</v>
      </c>
      <c r="D3172" s="16">
        <v>1998</v>
      </c>
      <c r="E3172" s="25">
        <v>36098</v>
      </c>
      <c r="F3172" s="24" t="s">
        <v>3152</v>
      </c>
      <c r="G3172" s="23">
        <v>17964804.878048781</v>
      </c>
      <c r="H3172" s="23">
        <v>19320999.43670122</v>
      </c>
      <c r="I3172" s="23">
        <v>19320999.43670122</v>
      </c>
      <c r="J3172" s="23">
        <f t="shared" si="49"/>
        <v>1356194.5586524382</v>
      </c>
    </row>
    <row r="3173" spans="1:10" x14ac:dyDescent="0.2">
      <c r="A3173" s="19">
        <v>3219</v>
      </c>
      <c r="B3173" s="17">
        <v>3</v>
      </c>
      <c r="C3173" s="16">
        <v>10</v>
      </c>
      <c r="D3173" s="16">
        <v>2008</v>
      </c>
      <c r="E3173" s="25">
        <v>39724</v>
      </c>
      <c r="F3173" s="24" t="s">
        <v>3153</v>
      </c>
      <c r="G3173" s="23">
        <v>13603856.43639789</v>
      </c>
      <c r="H3173" s="23">
        <v>14507221.656711593</v>
      </c>
      <c r="I3173" s="23">
        <v>19811154.421488367</v>
      </c>
      <c r="J3173" s="23">
        <f t="shared" si="49"/>
        <v>6207297.9850904774</v>
      </c>
    </row>
    <row r="3174" spans="1:10" x14ac:dyDescent="0.2">
      <c r="A3174" s="19">
        <v>3220</v>
      </c>
      <c r="B3174" s="17">
        <v>20</v>
      </c>
      <c r="C3174" s="16">
        <v>3</v>
      </c>
      <c r="D3174" s="16">
        <v>1981</v>
      </c>
      <c r="E3174" s="25">
        <v>29665</v>
      </c>
      <c r="F3174" s="24" t="s">
        <v>3154</v>
      </c>
      <c r="G3174" s="23">
        <v>33290711.864406779</v>
      </c>
      <c r="H3174" s="23">
        <v>33845557.062146895</v>
      </c>
      <c r="I3174" s="23">
        <v>122620788.70056497</v>
      </c>
      <c r="J3174" s="23">
        <f t="shared" si="49"/>
        <v>89330076.836158186</v>
      </c>
    </row>
    <row r="3175" spans="1:10" x14ac:dyDescent="0.2">
      <c r="A3175" s="19">
        <v>3221</v>
      </c>
      <c r="B3175" s="17">
        <v>12</v>
      </c>
      <c r="C3175" s="16">
        <v>12</v>
      </c>
      <c r="D3175" s="16">
        <v>2003</v>
      </c>
      <c r="E3175" s="25">
        <v>37967</v>
      </c>
      <c r="F3175" s="24" t="s">
        <v>3155</v>
      </c>
      <c r="G3175" s="23">
        <v>15986044.492674984</v>
      </c>
      <c r="H3175" s="23">
        <v>15498952.381323926</v>
      </c>
      <c r="I3175" s="23">
        <v>57658401.332002163</v>
      </c>
      <c r="J3175" s="23">
        <f t="shared" si="49"/>
        <v>41672356.839327179</v>
      </c>
    </row>
    <row r="3176" spans="1:10" x14ac:dyDescent="0.2">
      <c r="A3176" s="19">
        <v>3222</v>
      </c>
      <c r="B3176" s="17">
        <v>10</v>
      </c>
      <c r="C3176" s="16">
        <v>2</v>
      </c>
      <c r="D3176" s="16">
        <v>1982</v>
      </c>
      <c r="E3176" s="25">
        <v>29992</v>
      </c>
      <c r="F3176" s="24" t="s">
        <v>3156</v>
      </c>
      <c r="G3176" s="23">
        <v>31144059.196617339</v>
      </c>
      <c r="H3176" s="23">
        <v>29814405.114630021</v>
      </c>
      <c r="I3176" s="23">
        <v>220526767.12371036</v>
      </c>
      <c r="J3176" s="23">
        <f t="shared" si="49"/>
        <v>189382707.92709303</v>
      </c>
    </row>
    <row r="3177" spans="1:10" x14ac:dyDescent="0.2">
      <c r="A3177" s="19">
        <v>3223</v>
      </c>
      <c r="B3177" s="17">
        <v>21</v>
      </c>
      <c r="C3177" s="16">
        <v>4</v>
      </c>
      <c r="D3177" s="16">
        <v>2017</v>
      </c>
      <c r="E3177" s="25">
        <v>42846</v>
      </c>
      <c r="F3177" s="24" t="s">
        <v>5477</v>
      </c>
      <c r="G3177" s="23">
        <v>12048829.562742308</v>
      </c>
      <c r="H3177" s="23">
        <v>11414269.921267442</v>
      </c>
      <c r="I3177" s="23">
        <v>15731767.181250103</v>
      </c>
      <c r="J3177" s="23">
        <f t="shared" si="49"/>
        <v>3682937.618507795</v>
      </c>
    </row>
    <row r="3178" spans="1:10" x14ac:dyDescent="0.2">
      <c r="A3178" s="19">
        <v>3224</v>
      </c>
      <c r="B3178" s="17">
        <v>3</v>
      </c>
      <c r="C3178" s="16">
        <v>12</v>
      </c>
      <c r="D3178" s="16">
        <v>2004</v>
      </c>
      <c r="E3178" s="25">
        <v>38324</v>
      </c>
      <c r="F3178" s="24" t="s">
        <v>3157</v>
      </c>
      <c r="G3178" s="23">
        <v>15482017.866526537</v>
      </c>
      <c r="H3178" s="23">
        <v>14256479.394566473</v>
      </c>
      <c r="I3178" s="23">
        <v>119810104.63717812</v>
      </c>
      <c r="J3178" s="23">
        <f t="shared" si="49"/>
        <v>104328086.77065158</v>
      </c>
    </row>
    <row r="3179" spans="1:10" x14ac:dyDescent="0.2">
      <c r="A3179" s="19">
        <v>3225</v>
      </c>
      <c r="B3179" s="17">
        <v>22</v>
      </c>
      <c r="C3179" s="16">
        <v>3</v>
      </c>
      <c r="D3179" s="16">
        <v>2002</v>
      </c>
      <c r="E3179" s="25">
        <v>37337</v>
      </c>
      <c r="F3179" s="24" t="s">
        <v>3158</v>
      </c>
      <c r="G3179" s="23">
        <v>16477785.234899329</v>
      </c>
      <c r="H3179" s="23">
        <v>14004422.984082773</v>
      </c>
      <c r="I3179" s="23">
        <v>17186634.839026846</v>
      </c>
      <c r="J3179" s="23">
        <f t="shared" si="49"/>
        <v>708849.60412751697</v>
      </c>
    </row>
    <row r="3180" spans="1:10" x14ac:dyDescent="0.2">
      <c r="A3180" s="19">
        <v>3226</v>
      </c>
      <c r="B3180" s="17">
        <v>5</v>
      </c>
      <c r="C3180" s="16">
        <v>12</v>
      </c>
      <c r="D3180" s="16">
        <v>2008</v>
      </c>
      <c r="E3180" s="25">
        <v>39787</v>
      </c>
      <c r="F3180" s="24" t="s">
        <v>3159</v>
      </c>
      <c r="G3180" s="23">
        <v>14014441.463553857</v>
      </c>
      <c r="H3180" s="23">
        <v>9571339.145922523</v>
      </c>
      <c r="I3180" s="23">
        <v>10443697.251574481</v>
      </c>
      <c r="J3180" s="23">
        <f t="shared" si="49"/>
        <v>-3570744.2119793762</v>
      </c>
    </row>
    <row r="3181" spans="1:10" x14ac:dyDescent="0.2">
      <c r="A3181" s="19">
        <v>3227</v>
      </c>
      <c r="B3181" s="17">
        <v>14</v>
      </c>
      <c r="C3181" s="16">
        <v>9</v>
      </c>
      <c r="D3181" s="16">
        <v>2012</v>
      </c>
      <c r="E3181" s="25">
        <v>41166</v>
      </c>
      <c r="F3181" s="24" t="s">
        <v>3160</v>
      </c>
      <c r="G3181" s="23">
        <v>12731801.544464946</v>
      </c>
      <c r="H3181" s="23">
        <v>8402537.0403920356</v>
      </c>
      <c r="I3181" s="23">
        <v>38015793.926056683</v>
      </c>
      <c r="J3181" s="23">
        <f t="shared" si="49"/>
        <v>25283992.381591737</v>
      </c>
    </row>
    <row r="3182" spans="1:10" x14ac:dyDescent="0.2">
      <c r="A3182" s="19">
        <v>3228</v>
      </c>
      <c r="B3182" s="17">
        <v>24</v>
      </c>
      <c r="C3182" s="16">
        <v>10</v>
      </c>
      <c r="D3182" s="16">
        <v>1960</v>
      </c>
      <c r="E3182" s="25">
        <v>22213</v>
      </c>
      <c r="F3182" s="24" t="s">
        <v>5478</v>
      </c>
      <c r="G3182" s="23">
        <v>98866711.409395978</v>
      </c>
      <c r="H3182" s="23">
        <v>65087251.677852347</v>
      </c>
      <c r="I3182" s="23">
        <v>65087251.677852347</v>
      </c>
      <c r="J3182" s="23">
        <f t="shared" si="49"/>
        <v>-33779459.73154363</v>
      </c>
    </row>
    <row r="3183" spans="1:10" x14ac:dyDescent="0.2">
      <c r="A3183" s="19">
        <v>3229</v>
      </c>
      <c r="B3183" s="17">
        <v>12</v>
      </c>
      <c r="C3183" s="16">
        <v>5</v>
      </c>
      <c r="D3183" s="16">
        <v>2000</v>
      </c>
      <c r="E3183" s="25">
        <v>36658</v>
      </c>
      <c r="F3183" s="24" t="s">
        <v>3161</v>
      </c>
      <c r="G3183" s="23">
        <v>17179172.011661809</v>
      </c>
      <c r="H3183" s="23">
        <v>9996388.4018658902</v>
      </c>
      <c r="I3183" s="23">
        <v>9996388.4018658902</v>
      </c>
      <c r="J3183" s="23">
        <f t="shared" si="49"/>
        <v>-7182783.6097959187</v>
      </c>
    </row>
    <row r="3184" spans="1:10" x14ac:dyDescent="0.2">
      <c r="A3184" s="19">
        <v>3230</v>
      </c>
      <c r="B3184" s="17">
        <v>20</v>
      </c>
      <c r="C3184" s="16">
        <v>10</v>
      </c>
      <c r="D3184" s="16">
        <v>2006</v>
      </c>
      <c r="E3184" s="25">
        <v>39010</v>
      </c>
      <c r="F3184" s="24" t="s">
        <v>3162</v>
      </c>
      <c r="G3184" s="23">
        <v>14599742.31912785</v>
      </c>
      <c r="H3184" s="23">
        <v>8346186.0257680872</v>
      </c>
      <c r="I3184" s="23">
        <v>10592965.92080773</v>
      </c>
      <c r="J3184" s="23">
        <f t="shared" si="49"/>
        <v>-4006776.3983201198</v>
      </c>
    </row>
    <row r="3185" spans="1:10" x14ac:dyDescent="0.2">
      <c r="A3185" s="19">
        <v>3231</v>
      </c>
      <c r="B3185" s="17">
        <v>3</v>
      </c>
      <c r="C3185" s="16">
        <v>9</v>
      </c>
      <c r="D3185" s="16">
        <v>1993</v>
      </c>
      <c r="E3185" s="25">
        <v>34215</v>
      </c>
      <c r="F3185" s="24" t="s">
        <v>3163</v>
      </c>
      <c r="G3185" s="23">
        <v>20304810.475534115</v>
      </c>
      <c r="H3185" s="23">
        <v>11388592.556733288</v>
      </c>
      <c r="I3185" s="23">
        <v>79071294.141847014</v>
      </c>
      <c r="J3185" s="23">
        <f t="shared" si="49"/>
        <v>58766483.666312903</v>
      </c>
    </row>
    <row r="3186" spans="1:10" x14ac:dyDescent="0.2">
      <c r="A3186" s="19">
        <v>3233</v>
      </c>
      <c r="B3186" s="17">
        <v>1</v>
      </c>
      <c r="C3186" s="16">
        <v>6</v>
      </c>
      <c r="D3186" s="16">
        <v>2012</v>
      </c>
      <c r="E3186" s="25">
        <v>41061</v>
      </c>
      <c r="F3186" s="24" t="s">
        <v>3164</v>
      </c>
      <c r="G3186" s="23">
        <v>12838825.508327596</v>
      </c>
      <c r="H3186" s="23">
        <v>6065361.8126312755</v>
      </c>
      <c r="I3186" s="23">
        <v>10727111.537249757</v>
      </c>
      <c r="J3186" s="23">
        <f t="shared" si="49"/>
        <v>-2111713.9710778389</v>
      </c>
    </row>
    <row r="3187" spans="1:10" x14ac:dyDescent="0.2">
      <c r="A3187" s="19">
        <v>3234</v>
      </c>
      <c r="B3187" s="17">
        <v>17</v>
      </c>
      <c r="C3187" s="16">
        <v>11</v>
      </c>
      <c r="D3187" s="16">
        <v>2006</v>
      </c>
      <c r="E3187" s="25">
        <v>39038</v>
      </c>
      <c r="F3187" s="24" t="s">
        <v>3165</v>
      </c>
      <c r="G3187" s="23">
        <v>14621478.908188587</v>
      </c>
      <c r="H3187" s="23">
        <v>6762340.1738808937</v>
      </c>
      <c r="I3187" s="23">
        <v>6762340.1738808937</v>
      </c>
      <c r="J3187" s="23">
        <f t="shared" si="49"/>
        <v>-7859138.7343076933</v>
      </c>
    </row>
    <row r="3188" spans="1:10" x14ac:dyDescent="0.2">
      <c r="A3188" s="19">
        <v>3235</v>
      </c>
      <c r="B3188" s="17">
        <v>20</v>
      </c>
      <c r="C3188" s="16">
        <v>11</v>
      </c>
      <c r="D3188" s="16">
        <v>1998</v>
      </c>
      <c r="E3188" s="25">
        <v>36119</v>
      </c>
      <c r="F3188" s="24" t="s">
        <v>3166</v>
      </c>
      <c r="G3188" s="23">
        <v>17964804.878048781</v>
      </c>
      <c r="H3188" s="23">
        <v>7603094.6618292686</v>
      </c>
      <c r="I3188" s="23">
        <v>9281815.8536585383</v>
      </c>
      <c r="J3188" s="23">
        <f t="shared" si="49"/>
        <v>-8682989.024390243</v>
      </c>
    </row>
    <row r="3189" spans="1:10" x14ac:dyDescent="0.2">
      <c r="A3189" s="19">
        <v>3236</v>
      </c>
      <c r="B3189" s="17">
        <v>20</v>
      </c>
      <c r="C3189" s="16">
        <v>6</v>
      </c>
      <c r="D3189" s="16">
        <v>2003</v>
      </c>
      <c r="E3189" s="25">
        <v>37792</v>
      </c>
      <c r="F3189" s="24" t="s">
        <v>3167</v>
      </c>
      <c r="G3189" s="23">
        <v>16038258.029395754</v>
      </c>
      <c r="H3189" s="23">
        <v>6578580.6976265656</v>
      </c>
      <c r="I3189" s="23">
        <v>6578580.6976265656</v>
      </c>
      <c r="J3189" s="23">
        <f t="shared" si="49"/>
        <v>-9459677.331769187</v>
      </c>
    </row>
    <row r="3190" spans="1:10" x14ac:dyDescent="0.2">
      <c r="A3190" s="19">
        <v>3237</v>
      </c>
      <c r="B3190" s="17">
        <v>6</v>
      </c>
      <c r="C3190" s="16">
        <v>6</v>
      </c>
      <c r="D3190" s="16">
        <v>1986</v>
      </c>
      <c r="E3190" s="25">
        <v>31569</v>
      </c>
      <c r="F3190" s="24" t="s">
        <v>3168</v>
      </c>
      <c r="G3190" s="23">
        <v>26906191.780821919</v>
      </c>
      <c r="H3190" s="23">
        <v>10952306.621890411</v>
      </c>
      <c r="I3190" s="23">
        <v>11176524.886730595</v>
      </c>
      <c r="J3190" s="23">
        <f t="shared" si="49"/>
        <v>-15729666.894091325</v>
      </c>
    </row>
    <row r="3191" spans="1:10" x14ac:dyDescent="0.2">
      <c r="A3191" s="19">
        <v>3238</v>
      </c>
      <c r="B3191" s="17">
        <v>22</v>
      </c>
      <c r="C3191" s="16">
        <v>3</v>
      </c>
      <c r="D3191" s="16">
        <v>1996</v>
      </c>
      <c r="E3191" s="25">
        <v>35146</v>
      </c>
      <c r="F3191" s="24" t="s">
        <v>3169</v>
      </c>
      <c r="G3191" s="23">
        <v>18922466.281310212</v>
      </c>
      <c r="H3191" s="23">
        <v>7696620.1244637128</v>
      </c>
      <c r="I3191" s="23">
        <v>7696620.1244637128</v>
      </c>
      <c r="J3191" s="23">
        <f t="shared" si="49"/>
        <v>-11225846.156846499</v>
      </c>
    </row>
    <row r="3192" spans="1:10" x14ac:dyDescent="0.2">
      <c r="A3192" s="19">
        <v>3239</v>
      </c>
      <c r="B3192" s="17">
        <v>22</v>
      </c>
      <c r="C3192" s="16">
        <v>10</v>
      </c>
      <c r="D3192" s="16">
        <v>2003</v>
      </c>
      <c r="E3192" s="25">
        <v>37916</v>
      </c>
      <c r="F3192" s="24" t="s">
        <v>3170</v>
      </c>
      <c r="G3192" s="23">
        <v>15925556.756756756</v>
      </c>
      <c r="H3192" s="23">
        <v>6260674.779162162</v>
      </c>
      <c r="I3192" s="23">
        <v>31444542.012291893</v>
      </c>
      <c r="J3192" s="23">
        <f t="shared" si="49"/>
        <v>15518985.255535137</v>
      </c>
    </row>
    <row r="3193" spans="1:10" x14ac:dyDescent="0.2">
      <c r="A3193" s="19">
        <v>3240</v>
      </c>
      <c r="B3193" s="17">
        <v>22</v>
      </c>
      <c r="C3193" s="16">
        <v>2</v>
      </c>
      <c r="D3193" s="16">
        <v>2008</v>
      </c>
      <c r="E3193" s="25">
        <v>39500</v>
      </c>
      <c r="F3193" s="24" t="s">
        <v>3171</v>
      </c>
      <c r="G3193" s="23">
        <v>13917455.938552527</v>
      </c>
      <c r="H3193" s="23">
        <v>4581503.5574440341</v>
      </c>
      <c r="I3193" s="23">
        <v>6142131.6801736476</v>
      </c>
      <c r="J3193" s="23">
        <f t="shared" si="49"/>
        <v>-7775324.2583788792</v>
      </c>
    </row>
    <row r="3194" spans="1:10" x14ac:dyDescent="0.2">
      <c r="A3194" s="19">
        <v>3241</v>
      </c>
      <c r="B3194" s="17">
        <v>13</v>
      </c>
      <c r="C3194" s="16">
        <v>2</v>
      </c>
      <c r="D3194" s="16">
        <v>2009</v>
      </c>
      <c r="E3194" s="25">
        <v>39857</v>
      </c>
      <c r="F3194" s="24" t="s">
        <v>3172</v>
      </c>
      <c r="G3194" s="23">
        <v>13884661.605236743</v>
      </c>
      <c r="H3194" s="23">
        <v>3643605.9561154232</v>
      </c>
      <c r="I3194" s="23">
        <v>18916733.721875839</v>
      </c>
      <c r="J3194" s="23">
        <f t="shared" si="49"/>
        <v>5032072.1166390963</v>
      </c>
    </row>
    <row r="3195" spans="1:10" x14ac:dyDescent="0.2">
      <c r="A3195" s="19">
        <v>3242</v>
      </c>
      <c r="B3195" s="17">
        <v>15</v>
      </c>
      <c r="C3195" s="16">
        <v>11</v>
      </c>
      <c r="D3195" s="16">
        <v>2013</v>
      </c>
      <c r="E3195" s="25">
        <v>41593</v>
      </c>
      <c r="F3195" s="24" t="s">
        <v>3173</v>
      </c>
      <c r="G3195" s="23">
        <v>12641011.889183033</v>
      </c>
      <c r="H3195" s="23">
        <v>3037929.0604971061</v>
      </c>
      <c r="I3195" s="23">
        <v>31127591.105016112</v>
      </c>
      <c r="J3195" s="23">
        <f t="shared" si="49"/>
        <v>18486579.215833079</v>
      </c>
    </row>
    <row r="3196" spans="1:10" x14ac:dyDescent="0.2">
      <c r="A3196" s="19">
        <v>3243</v>
      </c>
      <c r="B3196" s="17">
        <v>15</v>
      </c>
      <c r="C3196" s="16">
        <v>2</v>
      </c>
      <c r="D3196" s="16">
        <v>2002</v>
      </c>
      <c r="E3196" s="25">
        <v>37302</v>
      </c>
      <c r="F3196" s="24" t="s">
        <v>3174</v>
      </c>
      <c r="G3196" s="23">
        <v>16570461.192350954</v>
      </c>
      <c r="H3196" s="23">
        <v>3212469.7425928004</v>
      </c>
      <c r="I3196" s="23">
        <v>3212469.7425928004</v>
      </c>
      <c r="J3196" s="23">
        <f t="shared" si="49"/>
        <v>-13357991.449758153</v>
      </c>
    </row>
    <row r="3197" spans="1:10" x14ac:dyDescent="0.2">
      <c r="A3197" s="19">
        <v>3244</v>
      </c>
      <c r="B3197" s="17">
        <v>9</v>
      </c>
      <c r="C3197" s="16">
        <v>3</v>
      </c>
      <c r="D3197" s="16">
        <v>2007</v>
      </c>
      <c r="E3197" s="25">
        <v>39150</v>
      </c>
      <c r="F3197" s="24" t="s">
        <v>3175</v>
      </c>
      <c r="G3197" s="23">
        <v>14347208.695313413</v>
      </c>
      <c r="H3197" s="23">
        <v>2632620.7343342165</v>
      </c>
      <c r="I3197" s="23">
        <v>110734287.79716292</v>
      </c>
      <c r="J3197" s="23">
        <f t="shared" si="49"/>
        <v>96387079.101849511</v>
      </c>
    </row>
    <row r="3198" spans="1:10" x14ac:dyDescent="0.2">
      <c r="A3198" s="19">
        <v>3245</v>
      </c>
      <c r="B3198" s="17">
        <v>13</v>
      </c>
      <c r="C3198" s="16">
        <v>11</v>
      </c>
      <c r="D3198" s="16">
        <v>1981</v>
      </c>
      <c r="E3198" s="25">
        <v>29903</v>
      </c>
      <c r="F3198" s="24" t="s">
        <v>3176</v>
      </c>
      <c r="G3198" s="23">
        <v>31443201.707577378</v>
      </c>
      <c r="H3198" s="23">
        <v>5513471.0898185698</v>
      </c>
      <c r="I3198" s="23">
        <v>5513471.0898185698</v>
      </c>
      <c r="J3198" s="23">
        <f t="shared" si="49"/>
        <v>-25929730.617758807</v>
      </c>
    </row>
    <row r="3199" spans="1:10" x14ac:dyDescent="0.2">
      <c r="A3199" s="19">
        <v>3246</v>
      </c>
      <c r="B3199" s="17">
        <v>19</v>
      </c>
      <c r="C3199" s="16">
        <v>3</v>
      </c>
      <c r="D3199" s="16">
        <v>1999</v>
      </c>
      <c r="E3199" s="25">
        <v>36238</v>
      </c>
      <c r="F3199" s="24" t="s">
        <v>3177</v>
      </c>
      <c r="G3199" s="23">
        <v>17855927.272727273</v>
      </c>
      <c r="H3199" s="23">
        <v>3068847.628569697</v>
      </c>
      <c r="I3199" s="23">
        <v>3068847.628569697</v>
      </c>
      <c r="J3199" s="23">
        <f t="shared" si="49"/>
        <v>-14787079.644157577</v>
      </c>
    </row>
    <row r="3200" spans="1:10" x14ac:dyDescent="0.2">
      <c r="A3200" s="19">
        <v>3247</v>
      </c>
      <c r="B3200" s="17">
        <v>14</v>
      </c>
      <c r="C3200" s="16">
        <v>6</v>
      </c>
      <c r="D3200" s="16">
        <v>2002</v>
      </c>
      <c r="E3200" s="25">
        <v>37421</v>
      </c>
      <c r="F3200" s="24" t="s">
        <v>3178</v>
      </c>
      <c r="G3200" s="23">
        <v>16377031.684269039</v>
      </c>
      <c r="H3200" s="23">
        <v>2428282.536942746</v>
      </c>
      <c r="I3200" s="23">
        <v>2428282.536942746</v>
      </c>
      <c r="J3200" s="23">
        <f t="shared" si="49"/>
        <v>-13948749.147326292</v>
      </c>
    </row>
    <row r="3201" spans="1:10" x14ac:dyDescent="0.2">
      <c r="A3201" s="19">
        <v>3248</v>
      </c>
      <c r="B3201" s="17">
        <v>1</v>
      </c>
      <c r="C3201" s="16">
        <v>3</v>
      </c>
      <c r="D3201" s="16">
        <v>2013</v>
      </c>
      <c r="E3201" s="25">
        <v>41334</v>
      </c>
      <c r="F3201" s="24" t="s">
        <v>3179</v>
      </c>
      <c r="G3201" s="23">
        <v>12657086.517766237</v>
      </c>
      <c r="H3201" s="23">
        <v>1796383.3729642185</v>
      </c>
      <c r="I3201" s="23">
        <v>12693911.256232468</v>
      </c>
      <c r="J3201" s="23">
        <f t="shared" si="49"/>
        <v>36824.738466231152</v>
      </c>
    </row>
    <row r="3202" spans="1:10" x14ac:dyDescent="0.2">
      <c r="A3202" s="19">
        <v>3249</v>
      </c>
      <c r="B3202" s="17">
        <v>7</v>
      </c>
      <c r="C3202" s="16">
        <v>3</v>
      </c>
      <c r="D3202" s="16">
        <v>2008</v>
      </c>
      <c r="E3202" s="25">
        <v>39514</v>
      </c>
      <c r="F3202" s="24" t="s">
        <v>3180</v>
      </c>
      <c r="G3202" s="23">
        <v>13797853.208946835</v>
      </c>
      <c r="H3202" s="23">
        <v>1732778.099181372</v>
      </c>
      <c r="I3202" s="23">
        <v>3420933.9410850098</v>
      </c>
      <c r="J3202" s="23">
        <f t="shared" si="49"/>
        <v>-10376919.267861824</v>
      </c>
    </row>
    <row r="3203" spans="1:10" x14ac:dyDescent="0.2">
      <c r="A3203" s="19">
        <v>3250</v>
      </c>
      <c r="B3203" s="17">
        <v>5</v>
      </c>
      <c r="C3203" s="16">
        <v>8</v>
      </c>
      <c r="D3203" s="16">
        <v>2005</v>
      </c>
      <c r="E3203" s="25">
        <v>38569</v>
      </c>
      <c r="F3203" s="24">
        <v>2046</v>
      </c>
      <c r="G3203" s="23">
        <v>15001160.896130346</v>
      </c>
      <c r="H3203" s="23">
        <v>1803062.0337169042</v>
      </c>
      <c r="I3203" s="23">
        <v>24111222.147225048</v>
      </c>
      <c r="J3203" s="23">
        <f t="shared" ref="J3203:J3266" si="50">I3203-G3203</f>
        <v>9110061.2510947026</v>
      </c>
    </row>
    <row r="3204" spans="1:10" x14ac:dyDescent="0.2">
      <c r="A3204" s="19">
        <v>3251</v>
      </c>
      <c r="B3204" s="17">
        <v>11</v>
      </c>
      <c r="C3204" s="16">
        <v>3</v>
      </c>
      <c r="D3204" s="16">
        <v>2011</v>
      </c>
      <c r="E3204" s="25">
        <v>40613</v>
      </c>
      <c r="F3204" s="24" t="s">
        <v>3181</v>
      </c>
      <c r="G3204" s="23">
        <v>13184174.844607929</v>
      </c>
      <c r="H3204" s="23">
        <v>1305446.4537761726</v>
      </c>
      <c r="I3204" s="23">
        <v>1305446.4537761726</v>
      </c>
      <c r="J3204" s="23">
        <f t="shared" si="50"/>
        <v>-11878728.390831755</v>
      </c>
    </row>
    <row r="3205" spans="1:10" x14ac:dyDescent="0.2">
      <c r="A3205" s="19">
        <v>3252</v>
      </c>
      <c r="B3205" s="17">
        <v>30</v>
      </c>
      <c r="C3205" s="16">
        <v>9</v>
      </c>
      <c r="D3205" s="16">
        <v>2005</v>
      </c>
      <c r="E3205" s="25">
        <v>38625</v>
      </c>
      <c r="F3205" s="24" t="s">
        <v>3182</v>
      </c>
      <c r="G3205" s="23">
        <v>14820060.362173038</v>
      </c>
      <c r="H3205" s="23">
        <v>1074537.1215945673</v>
      </c>
      <c r="I3205" s="23">
        <v>1228570.653973843</v>
      </c>
      <c r="J3205" s="23">
        <f t="shared" si="50"/>
        <v>-13591489.708199196</v>
      </c>
    </row>
    <row r="3206" spans="1:10" x14ac:dyDescent="0.2">
      <c r="A3206" s="19">
        <v>3253</v>
      </c>
      <c r="B3206" s="17">
        <v>20</v>
      </c>
      <c r="C3206" s="16">
        <v>4</v>
      </c>
      <c r="D3206" s="16">
        <v>2012</v>
      </c>
      <c r="E3206" s="25">
        <v>41019</v>
      </c>
      <c r="F3206" s="24" t="s">
        <v>3183</v>
      </c>
      <c r="G3206" s="23">
        <v>12804954.6906578</v>
      </c>
      <c r="H3206" s="23">
        <v>846569.70114522893</v>
      </c>
      <c r="I3206" s="23">
        <v>1280864.678592694</v>
      </c>
      <c r="J3206" s="23">
        <f t="shared" si="50"/>
        <v>-11524090.012065105</v>
      </c>
    </row>
    <row r="3207" spans="1:10" x14ac:dyDescent="0.2">
      <c r="A3207" s="19">
        <v>3254</v>
      </c>
      <c r="B3207" s="17">
        <v>4</v>
      </c>
      <c r="C3207" s="16">
        <v>6</v>
      </c>
      <c r="D3207" s="16">
        <v>2010</v>
      </c>
      <c r="E3207" s="25">
        <v>40333</v>
      </c>
      <c r="F3207" s="24" t="s">
        <v>3184</v>
      </c>
      <c r="G3207" s="23">
        <v>13516977.496387035</v>
      </c>
      <c r="H3207" s="23">
        <v>620059.80303259694</v>
      </c>
      <c r="I3207" s="23">
        <v>628026.9348519257</v>
      </c>
      <c r="J3207" s="23">
        <f t="shared" si="50"/>
        <v>-12888950.561535109</v>
      </c>
    </row>
    <row r="3208" spans="1:10" x14ac:dyDescent="0.2">
      <c r="A3208" s="19">
        <v>3255</v>
      </c>
      <c r="B3208" s="17">
        <v>20</v>
      </c>
      <c r="C3208" s="16">
        <v>7</v>
      </c>
      <c r="D3208" s="16">
        <v>2001</v>
      </c>
      <c r="E3208" s="25">
        <v>37092</v>
      </c>
      <c r="F3208" s="24" t="s">
        <v>3185</v>
      </c>
      <c r="G3208" s="23">
        <v>16598467.605633803</v>
      </c>
      <c r="H3208" s="23">
        <v>623264.15935774648</v>
      </c>
      <c r="I3208" s="23">
        <v>623264.15935774648</v>
      </c>
      <c r="J3208" s="23">
        <f t="shared" si="50"/>
        <v>-15975203.446276056</v>
      </c>
    </row>
    <row r="3209" spans="1:10" x14ac:dyDescent="0.2">
      <c r="A3209" s="19">
        <v>3256</v>
      </c>
      <c r="B3209" s="17">
        <v>4</v>
      </c>
      <c r="C3209" s="16">
        <v>10</v>
      </c>
      <c r="D3209" s="16">
        <v>2002</v>
      </c>
      <c r="E3209" s="25">
        <v>37533</v>
      </c>
      <c r="F3209" s="24" t="s">
        <v>3186</v>
      </c>
      <c r="G3209" s="23">
        <v>16250568.119139547</v>
      </c>
      <c r="H3209" s="23">
        <v>512773.13485934911</v>
      </c>
      <c r="I3209" s="23">
        <v>6237894.326508549</v>
      </c>
      <c r="J3209" s="23">
        <f t="shared" si="50"/>
        <v>-10012673.792630997</v>
      </c>
    </row>
    <row r="3210" spans="1:10" x14ac:dyDescent="0.2">
      <c r="A3210" s="19">
        <v>3257</v>
      </c>
      <c r="B3210" s="17">
        <v>18</v>
      </c>
      <c r="C3210" s="16">
        <v>4</v>
      </c>
      <c r="D3210" s="16">
        <v>2008</v>
      </c>
      <c r="E3210" s="25">
        <v>39556</v>
      </c>
      <c r="F3210" s="24" t="s">
        <v>3187</v>
      </c>
      <c r="G3210" s="23">
        <v>13714676.733869279</v>
      </c>
      <c r="H3210" s="23">
        <v>346797.31612071337</v>
      </c>
      <c r="I3210" s="23">
        <v>8232736.4380955491</v>
      </c>
      <c r="J3210" s="23">
        <f t="shared" si="50"/>
        <v>-5481940.2957737297</v>
      </c>
    </row>
    <row r="3211" spans="1:10" x14ac:dyDescent="0.2">
      <c r="A3211" s="19">
        <v>3258</v>
      </c>
      <c r="B3211" s="17">
        <v>31</v>
      </c>
      <c r="C3211" s="16">
        <v>10</v>
      </c>
      <c r="D3211" s="16">
        <v>1997</v>
      </c>
      <c r="E3211" s="25">
        <v>35734</v>
      </c>
      <c r="F3211" s="24" t="s">
        <v>3188</v>
      </c>
      <c r="G3211" s="23">
        <v>18231608.91089109</v>
      </c>
      <c r="H3211" s="23">
        <v>334512.04099628713</v>
      </c>
      <c r="I3211" s="23">
        <v>334512.04099628713</v>
      </c>
      <c r="J3211" s="23">
        <f t="shared" si="50"/>
        <v>-17897096.869894803</v>
      </c>
    </row>
    <row r="3212" spans="1:10" x14ac:dyDescent="0.2">
      <c r="A3212" s="19">
        <v>3259</v>
      </c>
      <c r="B3212" s="17">
        <v>28</v>
      </c>
      <c r="C3212" s="16">
        <v>9</v>
      </c>
      <c r="D3212" s="16">
        <v>2007</v>
      </c>
      <c r="E3212" s="25">
        <v>39353</v>
      </c>
      <c r="F3212" s="24" t="s">
        <v>3189</v>
      </c>
      <c r="G3212" s="23">
        <v>14131267.686699603</v>
      </c>
      <c r="H3212" s="23">
        <v>252245.48341886903</v>
      </c>
      <c r="I3212" s="23">
        <v>1782174.2451532448</v>
      </c>
      <c r="J3212" s="23">
        <f t="shared" si="50"/>
        <v>-12349093.441546358</v>
      </c>
    </row>
    <row r="3213" spans="1:10" x14ac:dyDescent="0.2">
      <c r="A3213" s="19">
        <v>3260</v>
      </c>
      <c r="B3213" s="17">
        <v>6</v>
      </c>
      <c r="C3213" s="16">
        <v>1</v>
      </c>
      <c r="D3213" s="16">
        <v>2006</v>
      </c>
      <c r="E3213" s="25">
        <v>38723</v>
      </c>
      <c r="F3213" s="24" t="s">
        <v>3190</v>
      </c>
      <c r="G3213" s="23">
        <v>14857428.139183057</v>
      </c>
      <c r="H3213" s="23">
        <v>243732.39426626326</v>
      </c>
      <c r="I3213" s="23">
        <v>243732.39426626326</v>
      </c>
      <c r="J3213" s="23">
        <f t="shared" si="50"/>
        <v>-14613695.744916795</v>
      </c>
    </row>
    <row r="3214" spans="1:10" x14ac:dyDescent="0.2">
      <c r="A3214" s="19">
        <v>3261</v>
      </c>
      <c r="B3214" s="17">
        <v>3</v>
      </c>
      <c r="C3214" s="16">
        <v>9</v>
      </c>
      <c r="D3214" s="16">
        <v>2010</v>
      </c>
      <c r="E3214" s="25">
        <v>40424</v>
      </c>
      <c r="F3214" s="24" t="s">
        <v>3191</v>
      </c>
      <c r="G3214" s="23">
        <v>13487646.436762666</v>
      </c>
      <c r="H3214" s="23">
        <v>214617.67804284033</v>
      </c>
      <c r="I3214" s="23">
        <v>349494.14241046697</v>
      </c>
      <c r="J3214" s="23">
        <f t="shared" si="50"/>
        <v>-13138152.2943522</v>
      </c>
    </row>
    <row r="3215" spans="1:10" x14ac:dyDescent="0.2">
      <c r="A3215" s="19">
        <v>3262</v>
      </c>
      <c r="B3215" s="17">
        <v>17</v>
      </c>
      <c r="C3215" s="16">
        <v>9</v>
      </c>
      <c r="D3215" s="16">
        <v>1999</v>
      </c>
      <c r="E3215" s="25">
        <v>36420</v>
      </c>
      <c r="F3215" s="24" t="s">
        <v>3192</v>
      </c>
      <c r="G3215" s="23">
        <v>17547516.378796905</v>
      </c>
      <c r="H3215" s="23">
        <v>260707.8377188803</v>
      </c>
      <c r="I3215" s="23">
        <v>260707.8377188803</v>
      </c>
      <c r="J3215" s="23">
        <f t="shared" si="50"/>
        <v>-17286808.541078024</v>
      </c>
    </row>
    <row r="3216" spans="1:10" x14ac:dyDescent="0.2">
      <c r="A3216" s="19">
        <v>3263</v>
      </c>
      <c r="B3216" s="17">
        <v>9</v>
      </c>
      <c r="C3216" s="16">
        <v>3</v>
      </c>
      <c r="D3216" s="16">
        <v>2001</v>
      </c>
      <c r="E3216" s="25">
        <v>36959</v>
      </c>
      <c r="F3216" s="24" t="s">
        <v>3193</v>
      </c>
      <c r="G3216" s="23">
        <v>16720930.760499433</v>
      </c>
      <c r="H3216" s="23">
        <v>203477.0064245176</v>
      </c>
      <c r="I3216" s="23">
        <v>867081.97892735538</v>
      </c>
      <c r="J3216" s="23">
        <f t="shared" si="50"/>
        <v>-15853848.781572077</v>
      </c>
    </row>
    <row r="3217" spans="1:10" x14ac:dyDescent="0.2">
      <c r="A3217" s="19">
        <v>3264</v>
      </c>
      <c r="B3217" s="17">
        <v>7</v>
      </c>
      <c r="C3217" s="16">
        <v>11</v>
      </c>
      <c r="D3217" s="16">
        <v>2009</v>
      </c>
      <c r="E3217" s="25">
        <v>40124</v>
      </c>
      <c r="F3217" s="24" t="s">
        <v>3194</v>
      </c>
      <c r="G3217" s="23">
        <v>13619137.428928025</v>
      </c>
      <c r="H3217" s="23">
        <v>139094.52041788009</v>
      </c>
      <c r="I3217" s="23">
        <v>22837656.90196459</v>
      </c>
      <c r="J3217" s="23">
        <f t="shared" si="50"/>
        <v>9218519.4730365649</v>
      </c>
    </row>
    <row r="3218" spans="1:10" x14ac:dyDescent="0.2">
      <c r="A3218" s="19">
        <v>3265</v>
      </c>
      <c r="B3218" s="17">
        <v>9</v>
      </c>
      <c r="C3218" s="16">
        <v>10</v>
      </c>
      <c r="D3218" s="16">
        <v>2015</v>
      </c>
      <c r="E3218" s="25">
        <v>42286</v>
      </c>
      <c r="F3218" s="24" t="s">
        <v>3195</v>
      </c>
      <c r="G3218" s="23">
        <v>12387541.099403797</v>
      </c>
      <c r="H3218" s="23">
        <v>18048.647381831332</v>
      </c>
      <c r="I3218" s="23">
        <v>6764821.7422531312</v>
      </c>
      <c r="J3218" s="23">
        <f t="shared" si="50"/>
        <v>-5622719.3571506655</v>
      </c>
    </row>
    <row r="3219" spans="1:10" x14ac:dyDescent="0.2">
      <c r="A3219" s="19">
        <v>3266</v>
      </c>
      <c r="B3219" s="17">
        <v>19</v>
      </c>
      <c r="C3219" s="16">
        <v>8</v>
      </c>
      <c r="D3219" s="16">
        <v>2011</v>
      </c>
      <c r="E3219" s="25">
        <v>40774</v>
      </c>
      <c r="F3219" s="24" t="s">
        <v>3196</v>
      </c>
      <c r="G3219" s="23">
        <v>13005045.355227441</v>
      </c>
      <c r="H3219" s="23">
        <v>18942.932313668371</v>
      </c>
      <c r="I3219" s="23">
        <v>95145.995572623549</v>
      </c>
      <c r="J3219" s="23">
        <f t="shared" si="50"/>
        <v>-12909899.359654818</v>
      </c>
    </row>
    <row r="3220" spans="1:10" x14ac:dyDescent="0.2">
      <c r="A3220" s="19">
        <v>3267</v>
      </c>
      <c r="B3220" s="17">
        <v>11</v>
      </c>
      <c r="C3220" s="16">
        <v>11</v>
      </c>
      <c r="D3220" s="16">
        <v>2015</v>
      </c>
      <c r="E3220" s="25">
        <v>42319</v>
      </c>
      <c r="F3220" s="24" t="s">
        <v>3197</v>
      </c>
      <c r="G3220" s="23">
        <v>12413742.542218626</v>
      </c>
      <c r="H3220" s="23">
        <v>15119.938416422287</v>
      </c>
      <c r="I3220" s="23">
        <v>15119.938416422287</v>
      </c>
      <c r="J3220" s="23">
        <f t="shared" si="50"/>
        <v>-12398622.603802204</v>
      </c>
    </row>
    <row r="3221" spans="1:10" x14ac:dyDescent="0.2">
      <c r="A3221" s="19">
        <v>3268</v>
      </c>
      <c r="B3221" s="17">
        <v>7</v>
      </c>
      <c r="C3221" s="16">
        <v>4</v>
      </c>
      <c r="D3221" s="16">
        <v>2009</v>
      </c>
      <c r="E3221" s="25">
        <v>39910</v>
      </c>
      <c r="F3221" s="24">
        <v>1612</v>
      </c>
      <c r="G3221" s="23">
        <v>13816488.463702869</v>
      </c>
      <c r="H3221" s="23">
        <v>0</v>
      </c>
      <c r="I3221" s="23">
        <v>6218138.2660664041</v>
      </c>
      <c r="J3221" s="23">
        <f t="shared" si="50"/>
        <v>-7598350.1976364646</v>
      </c>
    </row>
    <row r="3222" spans="1:10" x14ac:dyDescent="0.2">
      <c r="A3222" s="19">
        <v>3269</v>
      </c>
      <c r="B3222" s="17">
        <v>31</v>
      </c>
      <c r="C3222" s="16">
        <v>12</v>
      </c>
      <c r="D3222" s="16">
        <v>2011</v>
      </c>
      <c r="E3222" s="25">
        <v>40908</v>
      </c>
      <c r="F3222" s="24" t="s">
        <v>3198</v>
      </c>
      <c r="G3222" s="23">
        <v>13055354.6740402</v>
      </c>
      <c r="H3222" s="23">
        <v>0</v>
      </c>
      <c r="I3222" s="23">
        <v>1989200.8738345921</v>
      </c>
      <c r="J3222" s="23">
        <f t="shared" si="50"/>
        <v>-11066153.800205609</v>
      </c>
    </row>
    <row r="3223" spans="1:10" x14ac:dyDescent="0.2">
      <c r="A3223" s="19">
        <v>3270</v>
      </c>
      <c r="B3223" s="17">
        <v>5</v>
      </c>
      <c r="C3223" s="16">
        <v>6</v>
      </c>
      <c r="D3223" s="16">
        <v>2009</v>
      </c>
      <c r="E3223" s="25">
        <v>39969</v>
      </c>
      <c r="F3223" s="24" t="s">
        <v>5479</v>
      </c>
      <c r="G3223" s="23">
        <v>13659358.440005008</v>
      </c>
      <c r="H3223" s="23">
        <v>0</v>
      </c>
      <c r="I3223" s="23">
        <v>1844077.133073396</v>
      </c>
      <c r="J3223" s="23">
        <f t="shared" si="50"/>
        <v>-11815281.306931611</v>
      </c>
    </row>
    <row r="3224" spans="1:10" x14ac:dyDescent="0.2">
      <c r="A3224" s="19">
        <v>3271</v>
      </c>
      <c r="B3224" s="17">
        <v>10</v>
      </c>
      <c r="C3224" s="16">
        <v>2</v>
      </c>
      <c r="D3224" s="16">
        <v>2010</v>
      </c>
      <c r="E3224" s="25">
        <v>40219</v>
      </c>
      <c r="F3224" s="24" t="s">
        <v>3199</v>
      </c>
      <c r="G3224" s="23">
        <v>13593311.833017288</v>
      </c>
      <c r="H3224" s="23">
        <v>0</v>
      </c>
      <c r="I3224" s="23">
        <v>1806968.0041708767</v>
      </c>
      <c r="J3224" s="23">
        <f t="shared" si="50"/>
        <v>-11786343.828846412</v>
      </c>
    </row>
    <row r="3225" spans="1:10" x14ac:dyDescent="0.2">
      <c r="A3225" s="19">
        <v>3272</v>
      </c>
      <c r="B3225" s="17">
        <v>19</v>
      </c>
      <c r="C3225" s="16">
        <v>10</v>
      </c>
      <c r="D3225" s="16">
        <v>2013</v>
      </c>
      <c r="E3225" s="25">
        <v>41566</v>
      </c>
      <c r="F3225" s="24" t="s">
        <v>3200</v>
      </c>
      <c r="G3225" s="23">
        <v>12615193.580707869</v>
      </c>
      <c r="H3225" s="23">
        <v>0</v>
      </c>
      <c r="I3225" s="23">
        <v>0</v>
      </c>
      <c r="J3225" s="23">
        <f t="shared" si="50"/>
        <v>-12615193.580707869</v>
      </c>
    </row>
    <row r="3226" spans="1:10" x14ac:dyDescent="0.2">
      <c r="A3226" s="19">
        <v>3273</v>
      </c>
      <c r="B3226" s="17">
        <v>3</v>
      </c>
      <c r="C3226" s="16">
        <v>10</v>
      </c>
      <c r="D3226" s="16">
        <v>2014</v>
      </c>
      <c r="E3226" s="25">
        <v>41915</v>
      </c>
      <c r="F3226" s="24" t="s">
        <v>3201</v>
      </c>
      <c r="G3226" s="23">
        <v>12408671.077735614</v>
      </c>
      <c r="H3226" s="23">
        <v>0</v>
      </c>
      <c r="I3226" s="23">
        <v>0</v>
      </c>
      <c r="J3226" s="23">
        <f t="shared" si="50"/>
        <v>-12408671.077735614</v>
      </c>
    </row>
    <row r="3227" spans="1:10" x14ac:dyDescent="0.2">
      <c r="A3227" s="19">
        <v>3274</v>
      </c>
      <c r="B3227" s="17">
        <v>30</v>
      </c>
      <c r="C3227" s="16">
        <v>10</v>
      </c>
      <c r="D3227" s="16">
        <v>2015</v>
      </c>
      <c r="E3227" s="25">
        <v>42307</v>
      </c>
      <c r="F3227" s="24" t="s">
        <v>3202</v>
      </c>
      <c r="G3227" s="23">
        <v>12387541.099403797</v>
      </c>
      <c r="H3227" s="23">
        <v>0</v>
      </c>
      <c r="I3227" s="23">
        <v>0</v>
      </c>
      <c r="J3227" s="23">
        <f t="shared" si="50"/>
        <v>-12387541.099403797</v>
      </c>
    </row>
    <row r="3228" spans="1:10" x14ac:dyDescent="0.2">
      <c r="A3228" s="19">
        <v>3275</v>
      </c>
      <c r="B3228" s="17">
        <v>31</v>
      </c>
      <c r="C3228" s="16">
        <v>12</v>
      </c>
      <c r="D3228" s="16">
        <v>2015</v>
      </c>
      <c r="E3228" s="25">
        <v>42369</v>
      </c>
      <c r="F3228" s="24" t="s">
        <v>3203</v>
      </c>
      <c r="G3228" s="23">
        <v>12456306.944297643</v>
      </c>
      <c r="H3228" s="23">
        <v>0</v>
      </c>
      <c r="I3228" s="23">
        <v>0</v>
      </c>
      <c r="J3228" s="23">
        <f t="shared" si="50"/>
        <v>-12456306.944297643</v>
      </c>
    </row>
    <row r="3229" spans="1:10" x14ac:dyDescent="0.2">
      <c r="A3229" s="19">
        <v>3276</v>
      </c>
      <c r="B3229" s="17">
        <v>23</v>
      </c>
      <c r="C3229" s="16">
        <v>9</v>
      </c>
      <c r="D3229" s="16">
        <v>2016</v>
      </c>
      <c r="E3229" s="25">
        <v>42636</v>
      </c>
      <c r="F3229" s="24" t="s">
        <v>3204</v>
      </c>
      <c r="G3229" s="23">
        <v>12101645.625196746</v>
      </c>
      <c r="H3229" s="23">
        <v>2056379.7599491358</v>
      </c>
      <c r="I3229" s="23">
        <v>24449002.453000478</v>
      </c>
      <c r="J3229" s="23">
        <f t="shared" si="50"/>
        <v>12347356.827803733</v>
      </c>
    </row>
    <row r="3230" spans="1:10" x14ac:dyDescent="0.2">
      <c r="A3230" s="19">
        <v>3277</v>
      </c>
      <c r="B3230" s="17">
        <v>10</v>
      </c>
      <c r="C3230" s="16">
        <v>12</v>
      </c>
      <c r="D3230" s="16">
        <v>1999</v>
      </c>
      <c r="E3230" s="25">
        <v>36504</v>
      </c>
      <c r="F3230" s="24" t="s">
        <v>3205</v>
      </c>
      <c r="G3230" s="23">
        <v>17359929.292929292</v>
      </c>
      <c r="H3230" s="23">
        <v>119472.78397504456</v>
      </c>
      <c r="I3230" s="23">
        <v>119472.78397504456</v>
      </c>
      <c r="J3230" s="23">
        <f t="shared" si="50"/>
        <v>-17240456.508954246</v>
      </c>
    </row>
    <row r="3231" spans="1:10" x14ac:dyDescent="0.2">
      <c r="A3231" s="19">
        <v>3278</v>
      </c>
      <c r="B3231" s="17">
        <v>20</v>
      </c>
      <c r="C3231" s="16">
        <v>3</v>
      </c>
      <c r="D3231" s="16">
        <v>1998</v>
      </c>
      <c r="E3231" s="25">
        <v>35874</v>
      </c>
      <c r="F3231" s="24" t="s">
        <v>3206</v>
      </c>
      <c r="G3231" s="23">
        <v>18012799.630086318</v>
      </c>
      <c r="H3231" s="23">
        <v>73952.381405672015</v>
      </c>
      <c r="I3231" s="23">
        <v>73952.381405672015</v>
      </c>
      <c r="J3231" s="23">
        <f t="shared" si="50"/>
        <v>-17938847.248680647</v>
      </c>
    </row>
    <row r="3232" spans="1:10" x14ac:dyDescent="0.2">
      <c r="A3232" s="19">
        <v>3279</v>
      </c>
      <c r="B3232" s="17">
        <v>21</v>
      </c>
      <c r="C3232" s="16">
        <v>4</v>
      </c>
      <c r="D3232" s="16">
        <v>1989</v>
      </c>
      <c r="E3232" s="25">
        <v>32619</v>
      </c>
      <c r="F3232" s="24" t="s">
        <v>3207</v>
      </c>
      <c r="G3232" s="23">
        <v>22936380.991064176</v>
      </c>
      <c r="H3232" s="23">
        <v>114620433.45979692</v>
      </c>
      <c r="I3232" s="23">
        <v>114620433.45979692</v>
      </c>
      <c r="J3232" s="23">
        <f t="shared" si="50"/>
        <v>91684052.468732744</v>
      </c>
    </row>
    <row r="3233" spans="1:10" x14ac:dyDescent="0.2">
      <c r="A3233" s="19">
        <v>3280</v>
      </c>
      <c r="B3233" s="17">
        <v>22</v>
      </c>
      <c r="C3233" s="16">
        <v>1</v>
      </c>
      <c r="D3233" s="16">
        <v>2016</v>
      </c>
      <c r="E3233" s="25">
        <v>42391</v>
      </c>
      <c r="F3233" s="24" t="s">
        <v>3208</v>
      </c>
      <c r="G3233" s="23">
        <v>11917593.155379966</v>
      </c>
      <c r="H3233" s="23">
        <v>36885586.075431801</v>
      </c>
      <c r="I3233" s="23">
        <v>103558974.4718719</v>
      </c>
      <c r="J3233" s="23">
        <f t="shared" si="50"/>
        <v>91641381.316491932</v>
      </c>
    </row>
    <row r="3234" spans="1:10" x14ac:dyDescent="0.2">
      <c r="A3234" s="19">
        <v>3281</v>
      </c>
      <c r="B3234" s="17">
        <v>27</v>
      </c>
      <c r="C3234" s="16">
        <v>11</v>
      </c>
      <c r="D3234" s="16">
        <v>2009</v>
      </c>
      <c r="E3234" s="25">
        <v>40144</v>
      </c>
      <c r="F3234" s="24" t="s">
        <v>3209</v>
      </c>
      <c r="G3234" s="23">
        <v>13051673.369389359</v>
      </c>
      <c r="H3234" s="23">
        <v>0</v>
      </c>
      <c r="I3234" s="23">
        <v>0</v>
      </c>
      <c r="J3234" s="23">
        <f t="shared" si="50"/>
        <v>-13051673.369389359</v>
      </c>
    </row>
    <row r="3235" spans="1:10" x14ac:dyDescent="0.2">
      <c r="A3235" s="19">
        <v>3282</v>
      </c>
      <c r="B3235" s="17">
        <v>9</v>
      </c>
      <c r="C3235" s="16">
        <v>10</v>
      </c>
      <c r="D3235" s="16">
        <v>2009</v>
      </c>
      <c r="E3235" s="25">
        <v>40095</v>
      </c>
      <c r="F3235" s="24" t="s">
        <v>5348</v>
      </c>
      <c r="G3235" s="23">
        <v>12947337.598356903</v>
      </c>
      <c r="H3235" s="23">
        <v>17035.970524153818</v>
      </c>
      <c r="I3235" s="23">
        <v>33879138.155497581</v>
      </c>
      <c r="J3235" s="23">
        <f t="shared" si="50"/>
        <v>20931800.557140678</v>
      </c>
    </row>
    <row r="3236" spans="1:10" x14ac:dyDescent="0.2">
      <c r="A3236" s="19">
        <v>3283</v>
      </c>
      <c r="B3236" s="17">
        <v>25</v>
      </c>
      <c r="C3236" s="16">
        <v>5</v>
      </c>
      <c r="D3236" s="16">
        <v>1977</v>
      </c>
      <c r="E3236" s="25">
        <v>28270</v>
      </c>
      <c r="F3236" s="24" t="s">
        <v>3211</v>
      </c>
      <c r="G3236" s="23">
        <v>44787877.280265339</v>
      </c>
      <c r="H3236" s="23">
        <v>1877011105.8148093</v>
      </c>
      <c r="I3236" s="23">
        <v>3202732273.3106632</v>
      </c>
      <c r="J3236" s="23">
        <f t="shared" si="50"/>
        <v>3157944396.0303979</v>
      </c>
    </row>
    <row r="3237" spans="1:10" x14ac:dyDescent="0.2">
      <c r="A3237" s="19">
        <v>3284</v>
      </c>
      <c r="B3237" s="17">
        <v>8</v>
      </c>
      <c r="C3237" s="16">
        <v>6</v>
      </c>
      <c r="D3237" s="16">
        <v>1984</v>
      </c>
      <c r="E3237" s="25">
        <v>30841</v>
      </c>
      <c r="F3237" s="24" t="s">
        <v>3212</v>
      </c>
      <c r="G3237" s="23">
        <v>26043481.19575699</v>
      </c>
      <c r="H3237" s="23">
        <v>350802043.25189006</v>
      </c>
      <c r="I3237" s="23">
        <v>350802043.25189006</v>
      </c>
      <c r="J3237" s="23">
        <f t="shared" si="50"/>
        <v>324758562.05613309</v>
      </c>
    </row>
    <row r="3238" spans="1:10" x14ac:dyDescent="0.2">
      <c r="A3238" s="19">
        <v>3285</v>
      </c>
      <c r="B3238" s="17">
        <v>22</v>
      </c>
      <c r="C3238" s="16">
        <v>12</v>
      </c>
      <c r="D3238" s="16">
        <v>1965</v>
      </c>
      <c r="E3238" s="25">
        <v>24098</v>
      </c>
      <c r="F3238" s="24" t="s">
        <v>3213</v>
      </c>
      <c r="G3238" s="23">
        <v>84927955.974842772</v>
      </c>
      <c r="H3238" s="23">
        <v>862566924.49685538</v>
      </c>
      <c r="I3238" s="23">
        <v>863636190.62474847</v>
      </c>
      <c r="J3238" s="23">
        <f t="shared" si="50"/>
        <v>778708234.64990568</v>
      </c>
    </row>
    <row r="3239" spans="1:10" x14ac:dyDescent="0.2">
      <c r="A3239" s="19">
        <v>3286</v>
      </c>
      <c r="B3239" s="17">
        <v>10</v>
      </c>
      <c r="C3239" s="16">
        <v>12</v>
      </c>
      <c r="D3239" s="16">
        <v>2010</v>
      </c>
      <c r="E3239" s="25">
        <v>40522</v>
      </c>
      <c r="F3239" s="24" t="s">
        <v>3214</v>
      </c>
      <c r="G3239" s="23">
        <v>12321933.214404665</v>
      </c>
      <c r="H3239" s="23">
        <v>104867502.96639277</v>
      </c>
      <c r="I3239" s="23">
        <v>144796592.00640574</v>
      </c>
      <c r="J3239" s="23">
        <f t="shared" si="50"/>
        <v>132474658.79200107</v>
      </c>
    </row>
    <row r="3240" spans="1:10" x14ac:dyDescent="0.2">
      <c r="A3240" s="19">
        <v>3287</v>
      </c>
      <c r="B3240" s="17">
        <v>24</v>
      </c>
      <c r="C3240" s="16">
        <v>10</v>
      </c>
      <c r="D3240" s="16">
        <v>2008</v>
      </c>
      <c r="E3240" s="25">
        <v>39745</v>
      </c>
      <c r="F3240" s="24" t="s">
        <v>3215</v>
      </c>
      <c r="G3240" s="23">
        <v>12470201.733364731</v>
      </c>
      <c r="H3240" s="23">
        <v>102663107.85233617</v>
      </c>
      <c r="I3240" s="23">
        <v>311066778.89081281</v>
      </c>
      <c r="J3240" s="23">
        <f t="shared" si="50"/>
        <v>298596577.15744805</v>
      </c>
    </row>
    <row r="3241" spans="1:10" x14ac:dyDescent="0.2">
      <c r="A3241" s="19">
        <v>3288</v>
      </c>
      <c r="B3241" s="17">
        <v>27</v>
      </c>
      <c r="C3241" s="16">
        <v>12</v>
      </c>
      <c r="D3241" s="16">
        <v>1991</v>
      </c>
      <c r="E3241" s="25">
        <v>33599</v>
      </c>
      <c r="F3241" s="24" t="s">
        <v>3216</v>
      </c>
      <c r="G3241" s="23">
        <v>19584546.773023929</v>
      </c>
      <c r="H3241" s="23">
        <v>144578162.84822333</v>
      </c>
      <c r="I3241" s="23">
        <v>144578162.84822333</v>
      </c>
      <c r="J3241" s="23">
        <f t="shared" si="50"/>
        <v>124993616.0751994</v>
      </c>
    </row>
    <row r="3242" spans="1:10" x14ac:dyDescent="0.2">
      <c r="A3242" s="19">
        <v>3289</v>
      </c>
      <c r="B3242" s="17">
        <v>22</v>
      </c>
      <c r="C3242" s="16">
        <v>9</v>
      </c>
      <c r="D3242" s="16">
        <v>2006</v>
      </c>
      <c r="E3242" s="25">
        <v>38982</v>
      </c>
      <c r="F3242" s="24" t="s">
        <v>3217</v>
      </c>
      <c r="G3242" s="23">
        <v>13310542.138984721</v>
      </c>
      <c r="H3242" s="23">
        <v>88065828.445184812</v>
      </c>
      <c r="I3242" s="23">
        <v>103191444.5122129</v>
      </c>
      <c r="J3242" s="23">
        <f t="shared" si="50"/>
        <v>89880902.373228177</v>
      </c>
    </row>
    <row r="3243" spans="1:10" x14ac:dyDescent="0.2">
      <c r="A3243" s="19">
        <v>3290</v>
      </c>
      <c r="B3243" s="17">
        <v>13</v>
      </c>
      <c r="C3243" s="16">
        <v>3</v>
      </c>
      <c r="D3243" s="16">
        <v>1992</v>
      </c>
      <c r="E3243" s="25">
        <v>33676</v>
      </c>
      <c r="F3243" s="24" t="s">
        <v>3218</v>
      </c>
      <c r="G3243" s="23">
        <v>19387717.157214645</v>
      </c>
      <c r="H3243" s="23">
        <v>93288703.50460875</v>
      </c>
      <c r="I3243" s="23">
        <v>93288703.50460875</v>
      </c>
      <c r="J3243" s="23">
        <f t="shared" si="50"/>
        <v>73900986.347394109</v>
      </c>
    </row>
    <row r="3244" spans="1:10" x14ac:dyDescent="0.2">
      <c r="A3244" s="19">
        <v>3291</v>
      </c>
      <c r="B3244" s="17">
        <v>22</v>
      </c>
      <c r="C3244" s="16">
        <v>8</v>
      </c>
      <c r="D3244" s="16">
        <v>2014</v>
      </c>
      <c r="E3244" s="25">
        <v>41873</v>
      </c>
      <c r="F3244" s="24" t="s">
        <v>3219</v>
      </c>
      <c r="G3244" s="23">
        <v>11354577.636513462</v>
      </c>
      <c r="H3244" s="23">
        <v>52101865.775848001</v>
      </c>
      <c r="I3244" s="23">
        <v>80881928.68771337</v>
      </c>
      <c r="J3244" s="23">
        <f t="shared" si="50"/>
        <v>69527351.051199913</v>
      </c>
    </row>
    <row r="3245" spans="1:10" x14ac:dyDescent="0.2">
      <c r="A3245" s="19">
        <v>3292</v>
      </c>
      <c r="B3245" s="17">
        <v>7</v>
      </c>
      <c r="C3245" s="16">
        <v>4</v>
      </c>
      <c r="D3245" s="16">
        <v>1989</v>
      </c>
      <c r="E3245" s="25">
        <v>32605</v>
      </c>
      <c r="F3245" s="24" t="s">
        <v>3220</v>
      </c>
      <c r="G3245" s="23">
        <v>21939147.034930952</v>
      </c>
      <c r="H3245" s="23">
        <v>99310648.456750616</v>
      </c>
      <c r="I3245" s="23">
        <v>99310648.456750616</v>
      </c>
      <c r="J3245" s="23">
        <f t="shared" si="50"/>
        <v>77371501.421819657</v>
      </c>
    </row>
    <row r="3246" spans="1:10" x14ac:dyDescent="0.2">
      <c r="A3246" s="19">
        <v>3293</v>
      </c>
      <c r="B3246" s="17">
        <v>4</v>
      </c>
      <c r="C3246" s="16">
        <v>4</v>
      </c>
      <c r="D3246" s="16">
        <v>2003</v>
      </c>
      <c r="E3246" s="25">
        <v>37715</v>
      </c>
      <c r="F3246" s="24" t="s">
        <v>3221</v>
      </c>
      <c r="G3246" s="23">
        <v>14693737.758433079</v>
      </c>
      <c r="H3246" s="23">
        <v>62202882.502872691</v>
      </c>
      <c r="I3246" s="23">
        <v>130690295.34614798</v>
      </c>
      <c r="J3246" s="23">
        <f t="shared" si="50"/>
        <v>115996557.58771491</v>
      </c>
    </row>
    <row r="3247" spans="1:10" x14ac:dyDescent="0.2">
      <c r="A3247" s="19">
        <v>3294</v>
      </c>
      <c r="B3247" s="17">
        <v>25</v>
      </c>
      <c r="C3247" s="16">
        <v>1</v>
      </c>
      <c r="D3247" s="16">
        <v>2002</v>
      </c>
      <c r="E3247" s="25">
        <v>37281</v>
      </c>
      <c r="F3247" s="24" t="s">
        <v>3222</v>
      </c>
      <c r="G3247" s="23">
        <v>15249627.329192547</v>
      </c>
      <c r="H3247" s="23">
        <v>57154312.556809716</v>
      </c>
      <c r="I3247" s="23">
        <v>63855617.108328633</v>
      </c>
      <c r="J3247" s="23">
        <f t="shared" si="50"/>
        <v>48605989.779136084</v>
      </c>
    </row>
    <row r="3248" spans="1:10" x14ac:dyDescent="0.2">
      <c r="A3248" s="19">
        <v>3295</v>
      </c>
      <c r="B3248" s="17">
        <v>29</v>
      </c>
      <c r="C3248" s="16">
        <v>12</v>
      </c>
      <c r="D3248" s="16">
        <v>1995</v>
      </c>
      <c r="E3248" s="25">
        <v>35062</v>
      </c>
      <c r="F3248" s="24" t="s">
        <v>3223</v>
      </c>
      <c r="G3248" s="23">
        <v>17594195.439739414</v>
      </c>
      <c r="H3248" s="23">
        <v>62998870.230592832</v>
      </c>
      <c r="I3248" s="23">
        <v>132897427.36224756</v>
      </c>
      <c r="J3248" s="23">
        <f t="shared" si="50"/>
        <v>115303231.92250815</v>
      </c>
    </row>
    <row r="3249" spans="1:10" x14ac:dyDescent="0.2">
      <c r="A3249" s="19">
        <v>3296</v>
      </c>
      <c r="B3249" s="17">
        <v>4</v>
      </c>
      <c r="C3249" s="16">
        <v>11</v>
      </c>
      <c r="D3249" s="16">
        <v>2015</v>
      </c>
      <c r="E3249" s="25">
        <v>42312</v>
      </c>
      <c r="F3249" s="24" t="s">
        <v>3224</v>
      </c>
      <c r="G3249" s="23">
        <v>11379263.997033739</v>
      </c>
      <c r="H3249" s="23">
        <v>39644055.426134251</v>
      </c>
      <c r="I3249" s="23">
        <v>64216436.032371819</v>
      </c>
      <c r="J3249" s="23">
        <f t="shared" si="50"/>
        <v>52837172.035338081</v>
      </c>
    </row>
    <row r="3250" spans="1:10" x14ac:dyDescent="0.2">
      <c r="A3250" s="19">
        <v>3297</v>
      </c>
      <c r="B3250" s="17">
        <v>5</v>
      </c>
      <c r="C3250" s="16">
        <v>3</v>
      </c>
      <c r="D3250" s="16">
        <v>1999</v>
      </c>
      <c r="E3250" s="25">
        <v>36224</v>
      </c>
      <c r="F3250" s="24" t="s">
        <v>3225</v>
      </c>
      <c r="G3250" s="23">
        <v>16367933.333333334</v>
      </c>
      <c r="H3250" s="23">
        <v>56886119.902575761</v>
      </c>
      <c r="I3250" s="23">
        <v>112795469.99153939</v>
      </c>
      <c r="J3250" s="23">
        <f t="shared" si="50"/>
        <v>96427536.658206061</v>
      </c>
    </row>
    <row r="3251" spans="1:10" x14ac:dyDescent="0.2">
      <c r="A3251" s="19">
        <v>3298</v>
      </c>
      <c r="B3251" s="17">
        <v>17</v>
      </c>
      <c r="C3251" s="16">
        <v>10</v>
      </c>
      <c r="D3251" s="16">
        <v>2008</v>
      </c>
      <c r="E3251" s="25">
        <v>39738</v>
      </c>
      <c r="F3251" s="24" t="s">
        <v>3226</v>
      </c>
      <c r="G3251" s="23">
        <v>12470201.733364731</v>
      </c>
      <c r="H3251" s="23">
        <v>42818321.785624243</v>
      </c>
      <c r="I3251" s="23">
        <v>45328075.720135935</v>
      </c>
      <c r="J3251" s="23">
        <f t="shared" si="50"/>
        <v>32857873.986771204</v>
      </c>
    </row>
    <row r="3252" spans="1:10" x14ac:dyDescent="0.2">
      <c r="A3252" s="19">
        <v>3299</v>
      </c>
      <c r="B3252" s="17">
        <v>1</v>
      </c>
      <c r="C3252" s="16">
        <v>4</v>
      </c>
      <c r="D3252" s="16">
        <v>2015</v>
      </c>
      <c r="E3252" s="25">
        <v>42095</v>
      </c>
      <c r="F3252" s="24" t="s">
        <v>3227</v>
      </c>
      <c r="G3252" s="23">
        <v>11414710.121344555</v>
      </c>
      <c r="H3252" s="23">
        <v>34563527.443340845</v>
      </c>
      <c r="I3252" s="23">
        <v>58897972.027024634</v>
      </c>
      <c r="J3252" s="23">
        <f t="shared" si="50"/>
        <v>47483261.905680075</v>
      </c>
    </row>
    <row r="3253" spans="1:10" x14ac:dyDescent="0.2">
      <c r="A3253" s="19">
        <v>3300</v>
      </c>
      <c r="B3253" s="17">
        <v>12</v>
      </c>
      <c r="C3253" s="16">
        <v>6</v>
      </c>
      <c r="D3253" s="16">
        <v>1981</v>
      </c>
      <c r="E3253" s="25">
        <v>29749</v>
      </c>
      <c r="F3253" s="24" t="s">
        <v>3228</v>
      </c>
      <c r="G3253" s="23">
        <v>29809150.110375278</v>
      </c>
      <c r="H3253" s="23">
        <v>85828672.935982347</v>
      </c>
      <c r="I3253" s="23">
        <v>85828672.935982347</v>
      </c>
      <c r="J3253" s="23">
        <f t="shared" si="50"/>
        <v>56019522.825607069</v>
      </c>
    </row>
    <row r="3254" spans="1:10" x14ac:dyDescent="0.2">
      <c r="A3254" s="19">
        <v>3301</v>
      </c>
      <c r="B3254" s="17">
        <v>23</v>
      </c>
      <c r="C3254" s="16">
        <v>10</v>
      </c>
      <c r="D3254" s="16">
        <v>2009</v>
      </c>
      <c r="E3254" s="25">
        <v>40109</v>
      </c>
      <c r="F3254" s="24" t="s">
        <v>3229</v>
      </c>
      <c r="G3254" s="23">
        <v>12493045.051046133</v>
      </c>
      <c r="H3254" s="23">
        <v>31452140.415252317</v>
      </c>
      <c r="I3254" s="23">
        <v>79219990.964061856</v>
      </c>
      <c r="J3254" s="23">
        <f t="shared" si="50"/>
        <v>66726945.913015723</v>
      </c>
    </row>
    <row r="3255" spans="1:10" x14ac:dyDescent="0.2">
      <c r="A3255" s="19">
        <v>3302</v>
      </c>
      <c r="B3255" s="17">
        <v>12</v>
      </c>
      <c r="C3255" s="16">
        <v>10</v>
      </c>
      <c r="D3255" s="16">
        <v>2001</v>
      </c>
      <c r="E3255" s="25">
        <v>37176</v>
      </c>
      <c r="F3255" s="24" t="s">
        <v>3230</v>
      </c>
      <c r="G3255" s="23">
        <v>15198137.31007316</v>
      </c>
      <c r="H3255" s="23">
        <v>33129731.461102989</v>
      </c>
      <c r="I3255" s="23">
        <v>34701634.735267311</v>
      </c>
      <c r="J3255" s="23">
        <f t="shared" si="50"/>
        <v>19503497.425194152</v>
      </c>
    </row>
    <row r="3256" spans="1:10" x14ac:dyDescent="0.2">
      <c r="A3256" s="19">
        <v>3303</v>
      </c>
      <c r="B3256" s="17">
        <v>7</v>
      </c>
      <c r="C3256" s="16">
        <v>8</v>
      </c>
      <c r="D3256" s="16">
        <v>1992</v>
      </c>
      <c r="E3256" s="25">
        <v>33823</v>
      </c>
      <c r="F3256" s="24" t="s">
        <v>3231</v>
      </c>
      <c r="G3256" s="23">
        <v>19167558.552164655</v>
      </c>
      <c r="H3256" s="23">
        <v>36891791.232824698</v>
      </c>
      <c r="I3256" s="23">
        <v>36891791.232824698</v>
      </c>
      <c r="J3256" s="23">
        <f t="shared" si="50"/>
        <v>17724232.680660043</v>
      </c>
    </row>
    <row r="3257" spans="1:10" x14ac:dyDescent="0.2">
      <c r="A3257" s="19">
        <v>3304</v>
      </c>
      <c r="B3257" s="17">
        <v>13</v>
      </c>
      <c r="C3257" s="16">
        <v>4</v>
      </c>
      <c r="D3257" s="16">
        <v>1978</v>
      </c>
      <c r="E3257" s="25">
        <v>28593</v>
      </c>
      <c r="F3257" s="24" t="s">
        <v>3232</v>
      </c>
      <c r="G3257" s="23">
        <v>42264616.588419408</v>
      </c>
      <c r="H3257" s="23">
        <v>78339080.586541474</v>
      </c>
      <c r="I3257" s="23">
        <v>78339080.586541474</v>
      </c>
      <c r="J3257" s="23">
        <f t="shared" si="50"/>
        <v>36074463.998122066</v>
      </c>
    </row>
    <row r="3258" spans="1:10" x14ac:dyDescent="0.2">
      <c r="A3258" s="19">
        <v>3305</v>
      </c>
      <c r="B3258" s="17">
        <v>1</v>
      </c>
      <c r="C3258" s="16">
        <v>1</v>
      </c>
      <c r="D3258" s="16">
        <v>1975</v>
      </c>
      <c r="E3258" s="25">
        <v>27395</v>
      </c>
      <c r="F3258" s="24" t="s">
        <v>3233</v>
      </c>
      <c r="G3258" s="23">
        <v>51837024.952015355</v>
      </c>
      <c r="H3258" s="23">
        <v>94249136.276391551</v>
      </c>
      <c r="I3258" s="23">
        <v>95049942.912591159</v>
      </c>
      <c r="J3258" s="23">
        <f t="shared" si="50"/>
        <v>43212917.960575804</v>
      </c>
    </row>
    <row r="3259" spans="1:10" x14ac:dyDescent="0.2">
      <c r="A3259" s="19">
        <v>3306</v>
      </c>
      <c r="B3259" s="17">
        <v>11</v>
      </c>
      <c r="C3259" s="16">
        <v>1</v>
      </c>
      <c r="D3259" s="16">
        <v>2013</v>
      </c>
      <c r="E3259" s="25">
        <v>41285</v>
      </c>
      <c r="F3259" s="24" t="s">
        <v>3234</v>
      </c>
      <c r="G3259" s="23">
        <v>11727935.556713566</v>
      </c>
      <c r="H3259" s="23">
        <v>19605224.171803892</v>
      </c>
      <c r="I3259" s="23">
        <v>59896629.938618205</v>
      </c>
      <c r="J3259" s="23">
        <f t="shared" si="50"/>
        <v>48168694.381904639</v>
      </c>
    </row>
    <row r="3260" spans="1:10" x14ac:dyDescent="0.2">
      <c r="A3260" s="19">
        <v>3307</v>
      </c>
      <c r="B3260" s="17">
        <v>21</v>
      </c>
      <c r="C3260" s="16">
        <v>11</v>
      </c>
      <c r="D3260" s="16">
        <v>2001</v>
      </c>
      <c r="E3260" s="25">
        <v>37216</v>
      </c>
      <c r="F3260" s="24" t="s">
        <v>3235</v>
      </c>
      <c r="G3260" s="23">
        <v>15223838.782412626</v>
      </c>
      <c r="H3260" s="23">
        <v>19246245.481882751</v>
      </c>
      <c r="I3260" s="23">
        <v>20464152.584475759</v>
      </c>
      <c r="J3260" s="23">
        <f t="shared" si="50"/>
        <v>5240313.8020631336</v>
      </c>
    </row>
    <row r="3261" spans="1:10" x14ac:dyDescent="0.2">
      <c r="A3261" s="19">
        <v>3308</v>
      </c>
      <c r="B3261" s="17">
        <v>13</v>
      </c>
      <c r="C3261" s="16">
        <v>10</v>
      </c>
      <c r="D3261" s="16">
        <v>2000</v>
      </c>
      <c r="E3261" s="25">
        <v>36812</v>
      </c>
      <c r="F3261" s="24" t="s">
        <v>3236</v>
      </c>
      <c r="G3261" s="23">
        <v>15521316.091954025</v>
      </c>
      <c r="H3261" s="23">
        <v>19179932.991770115</v>
      </c>
      <c r="I3261" s="23">
        <v>19358572.051758621</v>
      </c>
      <c r="J3261" s="23">
        <f t="shared" si="50"/>
        <v>3837255.9598045964</v>
      </c>
    </row>
    <row r="3262" spans="1:10" x14ac:dyDescent="0.2">
      <c r="A3262" s="19">
        <v>3309</v>
      </c>
      <c r="B3262" s="17">
        <v>30</v>
      </c>
      <c r="C3262" s="16">
        <v>3</v>
      </c>
      <c r="D3262" s="16">
        <v>2001</v>
      </c>
      <c r="E3262" s="25">
        <v>36980</v>
      </c>
      <c r="F3262" s="24" t="s">
        <v>3237</v>
      </c>
      <c r="G3262" s="23">
        <v>15327519.863791147</v>
      </c>
      <c r="H3262" s="23">
        <v>18892894.668223612</v>
      </c>
      <c r="I3262" s="23">
        <v>18892894.668223612</v>
      </c>
      <c r="J3262" s="23">
        <f t="shared" si="50"/>
        <v>3565374.8044324648</v>
      </c>
    </row>
    <row r="3263" spans="1:10" x14ac:dyDescent="0.2">
      <c r="A3263" s="19">
        <v>3310</v>
      </c>
      <c r="B3263" s="17">
        <v>6</v>
      </c>
      <c r="C3263" s="16">
        <v>12</v>
      </c>
      <c r="D3263" s="16">
        <v>2013</v>
      </c>
      <c r="E3263" s="25">
        <v>41614</v>
      </c>
      <c r="F3263" s="24" t="s">
        <v>3238</v>
      </c>
      <c r="G3263" s="23">
        <v>11588588.665902879</v>
      </c>
      <c r="H3263" s="23">
        <v>13957094.969173865</v>
      </c>
      <c r="I3263" s="23">
        <v>34705976.254749</v>
      </c>
      <c r="J3263" s="23">
        <f t="shared" si="50"/>
        <v>23117387.588846121</v>
      </c>
    </row>
    <row r="3264" spans="1:10" x14ac:dyDescent="0.2">
      <c r="A3264" s="19">
        <v>3311</v>
      </c>
      <c r="B3264" s="17">
        <v>12</v>
      </c>
      <c r="C3264" s="16">
        <v>4</v>
      </c>
      <c r="D3264" s="16">
        <v>2002</v>
      </c>
      <c r="E3264" s="25">
        <v>37358</v>
      </c>
      <c r="F3264" s="24" t="s">
        <v>3239</v>
      </c>
      <c r="G3264" s="23">
        <v>15020628.476084538</v>
      </c>
      <c r="H3264" s="23">
        <v>17902469.869365964</v>
      </c>
      <c r="I3264" s="23">
        <v>27238243.817130145</v>
      </c>
      <c r="J3264" s="23">
        <f t="shared" si="50"/>
        <v>12217615.341045607</v>
      </c>
    </row>
    <row r="3265" spans="1:10" x14ac:dyDescent="0.2">
      <c r="A3265" s="19">
        <v>3312</v>
      </c>
      <c r="B3265" s="17">
        <v>19</v>
      </c>
      <c r="C3265" s="16">
        <v>2</v>
      </c>
      <c r="D3265" s="16">
        <v>1993</v>
      </c>
      <c r="E3265" s="25">
        <v>34019</v>
      </c>
      <c r="F3265" s="24" t="s">
        <v>3240</v>
      </c>
      <c r="G3265" s="23">
        <v>18872879.105520617</v>
      </c>
      <c r="H3265" s="23">
        <v>19735843.218336828</v>
      </c>
      <c r="I3265" s="23">
        <v>36893006.041537389</v>
      </c>
      <c r="J3265" s="23">
        <f t="shared" si="50"/>
        <v>18020126.936016772</v>
      </c>
    </row>
    <row r="3266" spans="1:10" x14ac:dyDescent="0.2">
      <c r="A3266" s="19">
        <v>3313</v>
      </c>
      <c r="B3266" s="17">
        <v>12</v>
      </c>
      <c r="C3266" s="16">
        <v>11</v>
      </c>
      <c r="D3266" s="16">
        <v>2004</v>
      </c>
      <c r="E3266" s="25">
        <v>38303</v>
      </c>
      <c r="F3266" s="24" t="s">
        <v>3241</v>
      </c>
      <c r="G3266" s="23">
        <v>14139837.696335079</v>
      </c>
      <c r="H3266" s="23">
        <v>13130313.700486911</v>
      </c>
      <c r="I3266" s="23">
        <v>16711950.014246074</v>
      </c>
      <c r="J3266" s="23">
        <f t="shared" si="50"/>
        <v>2572112.3179109953</v>
      </c>
    </row>
    <row r="3267" spans="1:10" x14ac:dyDescent="0.2">
      <c r="A3267" s="19">
        <v>3314</v>
      </c>
      <c r="B3267" s="17">
        <v>25</v>
      </c>
      <c r="C3267" s="16">
        <v>12</v>
      </c>
      <c r="D3267" s="16">
        <v>1993</v>
      </c>
      <c r="E3267" s="25">
        <v>34328</v>
      </c>
      <c r="F3267" s="24" t="s">
        <v>3242</v>
      </c>
      <c r="G3267" s="23">
        <v>18523381.34430727</v>
      </c>
      <c r="H3267" s="23">
        <v>15442124.630082304</v>
      </c>
      <c r="I3267" s="23">
        <v>15442124.630082304</v>
      </c>
      <c r="J3267" s="23">
        <f t="shared" ref="J3267:J3330" si="51">I3267-G3267</f>
        <v>-3081256.7142249662</v>
      </c>
    </row>
    <row r="3268" spans="1:10" x14ac:dyDescent="0.2">
      <c r="A3268" s="19">
        <v>3315</v>
      </c>
      <c r="B3268" s="17">
        <v>1</v>
      </c>
      <c r="C3268" s="16">
        <v>2</v>
      </c>
      <c r="D3268" s="16">
        <v>2002</v>
      </c>
      <c r="E3268" s="25">
        <v>37288</v>
      </c>
      <c r="F3268" s="24" t="s">
        <v>3243</v>
      </c>
      <c r="G3268" s="23">
        <v>15189589.426321708</v>
      </c>
      <c r="H3268" s="23">
        <v>6647853.6143757021</v>
      </c>
      <c r="I3268" s="23">
        <v>6647853.6143757021</v>
      </c>
      <c r="J3268" s="23">
        <f t="shared" si="51"/>
        <v>-8541735.8119460046</v>
      </c>
    </row>
    <row r="3269" spans="1:10" x14ac:dyDescent="0.2">
      <c r="A3269" s="19">
        <v>3316</v>
      </c>
      <c r="B3269" s="17">
        <v>26</v>
      </c>
      <c r="C3269" s="16">
        <v>9</v>
      </c>
      <c r="D3269" s="16">
        <v>2003</v>
      </c>
      <c r="E3269" s="25">
        <v>37890</v>
      </c>
      <c r="F3269" s="24" t="s">
        <v>3244</v>
      </c>
      <c r="G3269" s="23">
        <v>14582661.987041038</v>
      </c>
      <c r="H3269" s="23">
        <v>5393048.8777159825</v>
      </c>
      <c r="I3269" s="23">
        <v>5613469.7907397412</v>
      </c>
      <c r="J3269" s="23">
        <f t="shared" si="51"/>
        <v>-8969192.1963012964</v>
      </c>
    </row>
    <row r="3270" spans="1:10" x14ac:dyDescent="0.2">
      <c r="A3270" s="19">
        <v>3317</v>
      </c>
      <c r="B3270" s="17">
        <v>10</v>
      </c>
      <c r="C3270" s="16">
        <v>10</v>
      </c>
      <c r="D3270" s="16">
        <v>2004</v>
      </c>
      <c r="E3270" s="25">
        <v>38270</v>
      </c>
      <c r="F3270" s="24" t="s">
        <v>3245</v>
      </c>
      <c r="G3270" s="23">
        <v>14147244.630696699</v>
      </c>
      <c r="H3270" s="23">
        <v>4827819.2525615506</v>
      </c>
      <c r="I3270" s="23">
        <v>17174568.495259296</v>
      </c>
      <c r="J3270" s="23">
        <f t="shared" si="51"/>
        <v>3027323.8645625971</v>
      </c>
    </row>
    <row r="3271" spans="1:10" x14ac:dyDescent="0.2">
      <c r="A3271" s="19">
        <v>3318</v>
      </c>
      <c r="B3271" s="17">
        <v>31</v>
      </c>
      <c r="C3271" s="16">
        <v>1</v>
      </c>
      <c r="D3271" s="16">
        <v>2003</v>
      </c>
      <c r="E3271" s="25">
        <v>37652</v>
      </c>
      <c r="F3271" s="24" t="s">
        <v>3246</v>
      </c>
      <c r="G3271" s="23">
        <v>14863560.814529447</v>
      </c>
      <c r="H3271" s="23">
        <v>4122909.8992790319</v>
      </c>
      <c r="I3271" s="23">
        <v>32633015.329939466</v>
      </c>
      <c r="J3271" s="23">
        <f t="shared" si="51"/>
        <v>17769454.515410021</v>
      </c>
    </row>
    <row r="3272" spans="1:10" x14ac:dyDescent="0.2">
      <c r="A3272" s="19">
        <v>3319</v>
      </c>
      <c r="B3272" s="17">
        <v>14</v>
      </c>
      <c r="C3272" s="16">
        <v>12</v>
      </c>
      <c r="D3272" s="16">
        <v>1995</v>
      </c>
      <c r="E3272" s="25">
        <v>35047</v>
      </c>
      <c r="F3272" s="24" t="s">
        <v>3247</v>
      </c>
      <c r="G3272" s="23">
        <v>17594195.439739414</v>
      </c>
      <c r="H3272" s="23">
        <v>4549505.4573355047</v>
      </c>
      <c r="I3272" s="23">
        <v>4549505.4573355047</v>
      </c>
      <c r="J3272" s="23">
        <f t="shared" si="51"/>
        <v>-13044689.982403908</v>
      </c>
    </row>
    <row r="3273" spans="1:10" x14ac:dyDescent="0.2">
      <c r="A3273" s="19">
        <v>3320</v>
      </c>
      <c r="B3273" s="17">
        <v>12</v>
      </c>
      <c r="C3273" s="16">
        <v>5</v>
      </c>
      <c r="D3273" s="16">
        <v>1995</v>
      </c>
      <c r="E3273" s="25">
        <v>34831</v>
      </c>
      <c r="F3273" s="24" t="s">
        <v>3248</v>
      </c>
      <c r="G3273" s="23">
        <v>17744474.375821289</v>
      </c>
      <c r="H3273" s="23">
        <v>4507186.8269645208</v>
      </c>
      <c r="I3273" s="23">
        <v>4507186.8269645208</v>
      </c>
      <c r="J3273" s="23">
        <f t="shared" si="51"/>
        <v>-13237287.548856769</v>
      </c>
    </row>
    <row r="3274" spans="1:10" x14ac:dyDescent="0.2">
      <c r="A3274" s="19">
        <v>3321</v>
      </c>
      <c r="B3274" s="17">
        <v>1</v>
      </c>
      <c r="C3274" s="16">
        <v>1</v>
      </c>
      <c r="D3274" s="16">
        <v>1970</v>
      </c>
      <c r="E3274" s="25">
        <v>25569</v>
      </c>
      <c r="F3274" s="24" t="s">
        <v>3249</v>
      </c>
      <c r="G3274" s="23">
        <v>71447328.042328045</v>
      </c>
      <c r="H3274" s="23">
        <v>14289465.608465608</v>
      </c>
      <c r="I3274" s="23">
        <v>14289465.608465608</v>
      </c>
      <c r="J3274" s="23">
        <f t="shared" si="51"/>
        <v>-57157862.433862433</v>
      </c>
    </row>
    <row r="3275" spans="1:10" x14ac:dyDescent="0.2">
      <c r="A3275" s="19">
        <v>3322</v>
      </c>
      <c r="B3275" s="17">
        <v>1</v>
      </c>
      <c r="C3275" s="16">
        <v>1</v>
      </c>
      <c r="D3275" s="16">
        <v>1991</v>
      </c>
      <c r="E3275" s="25">
        <v>33239</v>
      </c>
      <c r="F3275" s="24" t="s">
        <v>3250</v>
      </c>
      <c r="G3275" s="23">
        <v>20064702.823179793</v>
      </c>
      <c r="H3275" s="23">
        <v>3648127.7860326897</v>
      </c>
      <c r="I3275" s="23">
        <v>3648127.7860326897</v>
      </c>
      <c r="J3275" s="23">
        <f t="shared" si="51"/>
        <v>-16416575.037147103</v>
      </c>
    </row>
    <row r="3276" spans="1:10" x14ac:dyDescent="0.2">
      <c r="A3276" s="19">
        <v>3323</v>
      </c>
      <c r="B3276" s="17">
        <v>7</v>
      </c>
      <c r="C3276" s="16">
        <v>9</v>
      </c>
      <c r="D3276" s="16">
        <v>2007</v>
      </c>
      <c r="E3276" s="25">
        <v>39332</v>
      </c>
      <c r="F3276" s="24" t="s">
        <v>3251</v>
      </c>
      <c r="G3276" s="23">
        <v>12953662.046141302</v>
      </c>
      <c r="H3276" s="23">
        <v>648863.06315890455</v>
      </c>
      <c r="I3276" s="23">
        <v>3805139.4036596483</v>
      </c>
      <c r="J3276" s="23">
        <f t="shared" si="51"/>
        <v>-9148522.6424816549</v>
      </c>
    </row>
    <row r="3277" spans="1:10" x14ac:dyDescent="0.2">
      <c r="A3277" s="19">
        <v>3324</v>
      </c>
      <c r="B3277" s="17">
        <v>10</v>
      </c>
      <c r="C3277" s="16">
        <v>11</v>
      </c>
      <c r="D3277" s="16">
        <v>2006</v>
      </c>
      <c r="E3277" s="25">
        <v>39031</v>
      </c>
      <c r="F3277" s="24" t="s">
        <v>3252</v>
      </c>
      <c r="G3277" s="23">
        <v>13403022.332506204</v>
      </c>
      <c r="H3277" s="23">
        <v>433731.55033250625</v>
      </c>
      <c r="I3277" s="23">
        <v>8025149.7873746902</v>
      </c>
      <c r="J3277" s="23">
        <f t="shared" si="51"/>
        <v>-5377872.5451315138</v>
      </c>
    </row>
    <row r="3278" spans="1:10" x14ac:dyDescent="0.2">
      <c r="A3278" s="19">
        <v>3325</v>
      </c>
      <c r="B3278" s="17">
        <v>26</v>
      </c>
      <c r="C3278" s="16">
        <v>8</v>
      </c>
      <c r="D3278" s="16">
        <v>2011</v>
      </c>
      <c r="E3278" s="25">
        <v>40781</v>
      </c>
      <c r="F3278" s="24" t="s">
        <v>3253</v>
      </c>
      <c r="G3278" s="23">
        <v>11921291.575625153</v>
      </c>
      <c r="H3278" s="23">
        <v>248887.30674700395</v>
      </c>
      <c r="I3278" s="23">
        <v>248887.30674700395</v>
      </c>
      <c r="J3278" s="23">
        <f t="shared" si="51"/>
        <v>-11672404.268878149</v>
      </c>
    </row>
    <row r="3279" spans="1:10" x14ac:dyDescent="0.2">
      <c r="A3279" s="19">
        <v>3326</v>
      </c>
      <c r="B3279" s="17">
        <v>16</v>
      </c>
      <c r="C3279" s="16">
        <v>11</v>
      </c>
      <c r="D3279" s="16">
        <v>2012</v>
      </c>
      <c r="E3279" s="25">
        <v>41229</v>
      </c>
      <c r="F3279" s="24" t="s">
        <v>3254</v>
      </c>
      <c r="G3279" s="23">
        <v>11730941.139166279</v>
      </c>
      <c r="H3279" s="23">
        <v>65705.001320470328</v>
      </c>
      <c r="I3279" s="23">
        <v>26989061.676367488</v>
      </c>
      <c r="J3279" s="23">
        <f t="shared" si="51"/>
        <v>15258120.537201209</v>
      </c>
    </row>
    <row r="3280" spans="1:10" x14ac:dyDescent="0.2">
      <c r="A3280" s="19">
        <v>3327</v>
      </c>
      <c r="B3280" s="17">
        <v>8</v>
      </c>
      <c r="C3280" s="16">
        <v>5</v>
      </c>
      <c r="D3280" s="16">
        <v>2015</v>
      </c>
      <c r="E3280" s="25">
        <v>42132</v>
      </c>
      <c r="F3280" s="24" t="s">
        <v>3255</v>
      </c>
      <c r="G3280" s="23">
        <v>11356821.765732426</v>
      </c>
      <c r="H3280" s="23">
        <v>0</v>
      </c>
      <c r="I3280" s="23">
        <v>76458443.848935038</v>
      </c>
      <c r="J3280" s="23">
        <f t="shared" si="51"/>
        <v>65101622.083202615</v>
      </c>
    </row>
    <row r="3281" spans="1:10" x14ac:dyDescent="0.2">
      <c r="A3281" s="19">
        <v>3328</v>
      </c>
      <c r="B3281" s="17">
        <v>4</v>
      </c>
      <c r="C3281" s="16">
        <v>5</v>
      </c>
      <c r="D3281" s="16">
        <v>2012</v>
      </c>
      <c r="E3281" s="25">
        <v>41033</v>
      </c>
      <c r="F3281" s="24" t="s">
        <v>3256</v>
      </c>
      <c r="G3281" s="23">
        <v>11751665.470052</v>
      </c>
      <c r="H3281" s="23">
        <v>0</v>
      </c>
      <c r="I3281" s="23">
        <v>11144324.441894569</v>
      </c>
      <c r="J3281" s="23">
        <f t="shared" si="51"/>
        <v>-607341.02815743163</v>
      </c>
    </row>
    <row r="3282" spans="1:10" x14ac:dyDescent="0.2">
      <c r="A3282" s="19">
        <v>3329</v>
      </c>
      <c r="B3282" s="17">
        <v>5</v>
      </c>
      <c r="C3282" s="16">
        <v>2</v>
      </c>
      <c r="D3282" s="16">
        <v>2016</v>
      </c>
      <c r="E3282" s="25">
        <v>42405</v>
      </c>
      <c r="F3282" s="24" t="s">
        <v>3257</v>
      </c>
      <c r="G3282" s="23">
        <v>11390062.038454564</v>
      </c>
      <c r="H3282" s="23">
        <v>0</v>
      </c>
      <c r="I3282" s="23">
        <v>2435931.4760133442</v>
      </c>
      <c r="J3282" s="23">
        <f t="shared" si="51"/>
        <v>-8954130.5624412205</v>
      </c>
    </row>
    <row r="3283" spans="1:10" x14ac:dyDescent="0.2">
      <c r="A3283" s="19">
        <v>3330</v>
      </c>
      <c r="B3283" s="17">
        <v>24</v>
      </c>
      <c r="C3283" s="16">
        <v>10</v>
      </c>
      <c r="D3283" s="16">
        <v>2008</v>
      </c>
      <c r="E3283" s="25">
        <v>39745</v>
      </c>
      <c r="F3283" s="24" t="s">
        <v>3258</v>
      </c>
      <c r="G3283" s="23">
        <v>12243470.7927581</v>
      </c>
      <c r="H3283" s="23">
        <v>64331241.558786184</v>
      </c>
      <c r="I3283" s="23">
        <v>134009070.77420546</v>
      </c>
      <c r="J3283" s="23">
        <f t="shared" si="51"/>
        <v>121765599.98144737</v>
      </c>
    </row>
    <row r="3284" spans="1:10" x14ac:dyDescent="0.2">
      <c r="A3284" s="19">
        <v>3331</v>
      </c>
      <c r="B3284" s="17">
        <v>25</v>
      </c>
      <c r="C3284" s="16">
        <v>5</v>
      </c>
      <c r="D3284" s="16">
        <v>2012</v>
      </c>
      <c r="E3284" s="25">
        <v>41054</v>
      </c>
      <c r="F3284" s="24" t="s">
        <v>3259</v>
      </c>
      <c r="G3284" s="23">
        <v>11537998.825141963</v>
      </c>
      <c r="H3284" s="23">
        <v>14083068.767656595</v>
      </c>
      <c r="I3284" s="23">
        <v>518005983.66231537</v>
      </c>
      <c r="J3284" s="23">
        <f t="shared" si="51"/>
        <v>506467984.8371734</v>
      </c>
    </row>
    <row r="3285" spans="1:10" x14ac:dyDescent="0.2">
      <c r="A3285" s="19">
        <v>3332</v>
      </c>
      <c r="B3285" s="17">
        <v>27</v>
      </c>
      <c r="C3285" s="16">
        <v>4</v>
      </c>
      <c r="D3285" s="16">
        <v>2007</v>
      </c>
      <c r="E3285" s="25">
        <v>39199</v>
      </c>
      <c r="F3285" s="24" t="s">
        <v>3260</v>
      </c>
      <c r="G3285" s="23">
        <v>12829147.595870063</v>
      </c>
      <c r="H3285" s="23">
        <v>475009.88069341896</v>
      </c>
      <c r="I3285" s="23">
        <v>3400370.3218215071</v>
      </c>
      <c r="J3285" s="23">
        <f t="shared" si="51"/>
        <v>-9428777.2740485556</v>
      </c>
    </row>
    <row r="3286" spans="1:10" x14ac:dyDescent="0.2">
      <c r="A3286" s="19">
        <v>3334</v>
      </c>
      <c r="B3286" s="17">
        <v>11</v>
      </c>
      <c r="C3286" s="16">
        <v>8</v>
      </c>
      <c r="D3286" s="16">
        <v>2006</v>
      </c>
      <c r="E3286" s="25">
        <v>38940</v>
      </c>
      <c r="F3286" s="24" t="s">
        <v>3261</v>
      </c>
      <c r="G3286" s="23">
        <v>12944233.692986758</v>
      </c>
      <c r="H3286" s="23">
        <v>3944009.2688425696</v>
      </c>
      <c r="I3286" s="23">
        <v>39224571.799494848</v>
      </c>
      <c r="J3286" s="23">
        <f t="shared" si="51"/>
        <v>26280338.106508091</v>
      </c>
    </row>
    <row r="3287" spans="1:10" x14ac:dyDescent="0.2">
      <c r="A3287" s="19">
        <v>3335</v>
      </c>
      <c r="B3287" s="17">
        <v>4</v>
      </c>
      <c r="C3287" s="16">
        <v>6</v>
      </c>
      <c r="D3287" s="16">
        <v>1982</v>
      </c>
      <c r="E3287" s="25">
        <v>30106</v>
      </c>
      <c r="F3287" s="24" t="s">
        <v>5480</v>
      </c>
      <c r="G3287" s="23">
        <v>27083023.711340208</v>
      </c>
      <c r="H3287" s="23">
        <v>189090176.07073197</v>
      </c>
      <c r="I3287" s="23">
        <v>308052990.50372165</v>
      </c>
      <c r="J3287" s="23">
        <f t="shared" si="51"/>
        <v>280969966.79238147</v>
      </c>
    </row>
    <row r="3288" spans="1:10" x14ac:dyDescent="0.2">
      <c r="A3288" s="19">
        <v>3336</v>
      </c>
      <c r="B3288" s="17">
        <v>18</v>
      </c>
      <c r="C3288" s="16">
        <v>6</v>
      </c>
      <c r="D3288" s="16">
        <v>1999</v>
      </c>
      <c r="E3288" s="25">
        <v>36329</v>
      </c>
      <c r="F3288" s="24" t="s">
        <v>3262</v>
      </c>
      <c r="G3288" s="23">
        <v>15806578.219013238</v>
      </c>
      <c r="H3288" s="23">
        <v>27392613.920012038</v>
      </c>
      <c r="I3288" s="23">
        <v>46298772.015505418</v>
      </c>
      <c r="J3288" s="23">
        <f t="shared" si="51"/>
        <v>30492193.796492182</v>
      </c>
    </row>
    <row r="3289" spans="1:10" x14ac:dyDescent="0.2">
      <c r="A3289" s="19">
        <v>3337</v>
      </c>
      <c r="B3289" s="17">
        <v>25</v>
      </c>
      <c r="C3289" s="16">
        <v>12</v>
      </c>
      <c r="D3289" s="16">
        <v>2004</v>
      </c>
      <c r="E3289" s="25">
        <v>38346</v>
      </c>
      <c r="F3289" s="24" t="s">
        <v>3263</v>
      </c>
      <c r="G3289" s="23">
        <v>13675782.448765106</v>
      </c>
      <c r="H3289" s="23">
        <v>28594567.08564372</v>
      </c>
      <c r="I3289" s="23">
        <v>44393661.838749342</v>
      </c>
      <c r="J3289" s="23">
        <f t="shared" si="51"/>
        <v>30717879.389984235</v>
      </c>
    </row>
    <row r="3290" spans="1:10" x14ac:dyDescent="0.2">
      <c r="A3290" s="19">
        <v>3338</v>
      </c>
      <c r="B3290" s="17">
        <v>6</v>
      </c>
      <c r="C3290" s="16">
        <v>12</v>
      </c>
      <c r="D3290" s="16">
        <v>2013</v>
      </c>
      <c r="E3290" s="25">
        <v>41614</v>
      </c>
      <c r="F3290" s="24" t="s">
        <v>3264</v>
      </c>
      <c r="G3290" s="23">
        <v>11167185.441688228</v>
      </c>
      <c r="H3290" s="23">
        <v>25372.688129964085</v>
      </c>
      <c r="I3290" s="23">
        <v>275349.08073409455</v>
      </c>
      <c r="J3290" s="23">
        <f t="shared" si="51"/>
        <v>-10891836.360954134</v>
      </c>
    </row>
    <row r="3291" spans="1:10" x14ac:dyDescent="0.2">
      <c r="A3291" s="19">
        <v>3339</v>
      </c>
      <c r="B3291" s="17">
        <v>11</v>
      </c>
      <c r="C3291" s="16">
        <v>6</v>
      </c>
      <c r="D3291" s="16">
        <v>1982</v>
      </c>
      <c r="E3291" s="25">
        <v>30113</v>
      </c>
      <c r="F3291" s="24" t="s">
        <v>3265</v>
      </c>
      <c r="G3291" s="23">
        <v>26576798.969072167</v>
      </c>
      <c r="H3291" s="23">
        <v>1101318640.2837732</v>
      </c>
      <c r="I3291" s="23">
        <v>2007093338.9092166</v>
      </c>
      <c r="J3291" s="23">
        <f t="shared" si="51"/>
        <v>1980516539.9401445</v>
      </c>
    </row>
    <row r="3292" spans="1:10" x14ac:dyDescent="0.2">
      <c r="A3292" s="19">
        <v>3340</v>
      </c>
      <c r="B3292" s="17">
        <v>2</v>
      </c>
      <c r="C3292" s="16">
        <v>4</v>
      </c>
      <c r="D3292" s="16">
        <v>1968</v>
      </c>
      <c r="E3292" s="25">
        <v>24930</v>
      </c>
      <c r="F3292" s="24" t="s">
        <v>3266</v>
      </c>
      <c r="G3292" s="23">
        <v>74940392.441860467</v>
      </c>
      <c r="H3292" s="23">
        <v>404678119.18604654</v>
      </c>
      <c r="I3292" s="23">
        <v>490324281.97674417</v>
      </c>
      <c r="J3292" s="23">
        <f t="shared" si="51"/>
        <v>415383889.53488374</v>
      </c>
    </row>
    <row r="3293" spans="1:10" x14ac:dyDescent="0.2">
      <c r="A3293" s="19">
        <v>3341</v>
      </c>
      <c r="B3293" s="17">
        <v>20</v>
      </c>
      <c r="C3293" s="16">
        <v>4</v>
      </c>
      <c r="D3293" s="16">
        <v>2007</v>
      </c>
      <c r="E3293" s="25">
        <v>39192</v>
      </c>
      <c r="F3293" s="24" t="s">
        <v>3267</v>
      </c>
      <c r="G3293" s="23">
        <v>12472782.384873673</v>
      </c>
      <c r="H3293" s="23">
        <v>13129632.366014147</v>
      </c>
      <c r="I3293" s="23">
        <v>16797157.807679281</v>
      </c>
      <c r="J3293" s="23">
        <f t="shared" si="51"/>
        <v>4324375.4228056073</v>
      </c>
    </row>
    <row r="3294" spans="1:10" x14ac:dyDescent="0.2">
      <c r="A3294" s="19">
        <v>3342</v>
      </c>
      <c r="B3294" s="17">
        <v>31</v>
      </c>
      <c r="C3294" s="16">
        <v>12</v>
      </c>
      <c r="D3294" s="16">
        <v>1994</v>
      </c>
      <c r="E3294" s="25">
        <v>34699</v>
      </c>
      <c r="F3294" s="24" t="s">
        <v>3268</v>
      </c>
      <c r="G3294" s="23">
        <v>17220771.543086175</v>
      </c>
      <c r="H3294" s="23">
        <v>205286.35745490986</v>
      </c>
      <c r="I3294" s="23">
        <v>205286.35745490986</v>
      </c>
      <c r="J3294" s="23">
        <f t="shared" si="51"/>
        <v>-17015485.185631264</v>
      </c>
    </row>
    <row r="3295" spans="1:10" x14ac:dyDescent="0.2">
      <c r="A3295" s="19">
        <v>3343</v>
      </c>
      <c r="B3295" s="17">
        <v>20</v>
      </c>
      <c r="C3295" s="16">
        <v>2</v>
      </c>
      <c r="D3295" s="16">
        <v>2004</v>
      </c>
      <c r="E3295" s="25">
        <v>38037</v>
      </c>
      <c r="F3295" s="24" t="s">
        <v>3269</v>
      </c>
      <c r="G3295" s="23">
        <v>13713198.711063376</v>
      </c>
      <c r="H3295" s="23">
        <v>2123164.4505155748</v>
      </c>
      <c r="I3295" s="23">
        <v>2123164.4505155748</v>
      </c>
      <c r="J3295" s="23">
        <f t="shared" si="51"/>
        <v>-11590034.260547802</v>
      </c>
    </row>
    <row r="3296" spans="1:10" x14ac:dyDescent="0.2">
      <c r="A3296" s="19">
        <v>3344</v>
      </c>
      <c r="B3296" s="17">
        <v>2</v>
      </c>
      <c r="C3296" s="16">
        <v>11</v>
      </c>
      <c r="D3296" s="16">
        <v>2001</v>
      </c>
      <c r="E3296" s="25">
        <v>37197</v>
      </c>
      <c r="F3296" s="24" t="s">
        <v>3270</v>
      </c>
      <c r="G3296" s="23">
        <v>14324248.308906425</v>
      </c>
      <c r="H3296" s="23">
        <v>45950612.215665162</v>
      </c>
      <c r="I3296" s="23">
        <v>241092545.6993179</v>
      </c>
      <c r="J3296" s="23">
        <f t="shared" si="51"/>
        <v>226768297.39041147</v>
      </c>
    </row>
    <row r="3297" spans="1:10" x14ac:dyDescent="0.2">
      <c r="A3297" s="19">
        <v>3345</v>
      </c>
      <c r="B3297" s="17">
        <v>18</v>
      </c>
      <c r="C3297" s="16">
        <v>2</v>
      </c>
      <c r="D3297" s="16">
        <v>1983</v>
      </c>
      <c r="E3297" s="25">
        <v>30365</v>
      </c>
      <c r="F3297" s="24" t="s">
        <v>3271</v>
      </c>
      <c r="G3297" s="23">
        <v>25329335.035750762</v>
      </c>
      <c r="H3297" s="23">
        <v>25438722.653135851</v>
      </c>
      <c r="I3297" s="23">
        <v>25438722.653135851</v>
      </c>
      <c r="J3297" s="23">
        <f t="shared" si="51"/>
        <v>109387.6173850894</v>
      </c>
    </row>
    <row r="3298" spans="1:10" x14ac:dyDescent="0.2">
      <c r="A3298" s="19">
        <v>3346</v>
      </c>
      <c r="B3298" s="17">
        <v>30</v>
      </c>
      <c r="C3298" s="16">
        <v>4</v>
      </c>
      <c r="D3298" s="16">
        <v>2010</v>
      </c>
      <c r="E3298" s="25">
        <v>40298</v>
      </c>
      <c r="F3298" s="24" t="s">
        <v>3272</v>
      </c>
      <c r="G3298" s="23">
        <v>11374493.254865626</v>
      </c>
      <c r="H3298" s="23">
        <v>1333020.7858482907</v>
      </c>
      <c r="I3298" s="23">
        <v>21089324.063226748</v>
      </c>
      <c r="J3298" s="23">
        <f t="shared" si="51"/>
        <v>9714830.8083611224</v>
      </c>
    </row>
    <row r="3299" spans="1:10" x14ac:dyDescent="0.2">
      <c r="A3299" s="19">
        <v>3347</v>
      </c>
      <c r="B3299" s="17">
        <v>24</v>
      </c>
      <c r="C3299" s="16">
        <v>8</v>
      </c>
      <c r="D3299" s="16">
        <v>2007</v>
      </c>
      <c r="E3299" s="25">
        <v>39318</v>
      </c>
      <c r="F3299" s="24" t="s">
        <v>3273</v>
      </c>
      <c r="G3299" s="23">
        <v>11926595.227903441</v>
      </c>
      <c r="H3299" s="23">
        <v>1259442.55181154</v>
      </c>
      <c r="I3299" s="23">
        <v>1259442.55181154</v>
      </c>
      <c r="J3299" s="23">
        <f t="shared" si="51"/>
        <v>-10667152.6760919</v>
      </c>
    </row>
    <row r="3300" spans="1:10" x14ac:dyDescent="0.2">
      <c r="A3300" s="19">
        <v>3348</v>
      </c>
      <c r="B3300" s="17">
        <v>5</v>
      </c>
      <c r="C3300" s="16">
        <v>12</v>
      </c>
      <c r="D3300" s="16">
        <v>1997</v>
      </c>
      <c r="E3300" s="25">
        <v>35769</v>
      </c>
      <c r="F3300" s="24" t="s">
        <v>3274</v>
      </c>
      <c r="G3300" s="23">
        <v>15221264.724116553</v>
      </c>
      <c r="H3300" s="23">
        <v>210713196.08037817</v>
      </c>
      <c r="I3300" s="23">
        <v>343899262.41639799</v>
      </c>
      <c r="J3300" s="23">
        <f t="shared" si="51"/>
        <v>328677997.69228142</v>
      </c>
    </row>
    <row r="3301" spans="1:10" x14ac:dyDescent="0.2">
      <c r="A3301" s="19">
        <v>3349</v>
      </c>
      <c r="B3301" s="17">
        <v>22</v>
      </c>
      <c r="C3301" s="16">
        <v>10</v>
      </c>
      <c r="D3301" s="16">
        <v>2004</v>
      </c>
      <c r="E3301" s="25">
        <v>38282</v>
      </c>
      <c r="F3301" s="24" t="s">
        <v>3275</v>
      </c>
      <c r="G3301" s="23">
        <v>12861131.482451545</v>
      </c>
      <c r="H3301" s="23">
        <v>141934626.50014666</v>
      </c>
      <c r="I3301" s="23">
        <v>240864704.41951281</v>
      </c>
      <c r="J3301" s="23">
        <f t="shared" si="51"/>
        <v>228003572.93706125</v>
      </c>
    </row>
    <row r="3302" spans="1:10" x14ac:dyDescent="0.2">
      <c r="A3302" s="19">
        <v>3350</v>
      </c>
      <c r="B3302" s="17">
        <v>26</v>
      </c>
      <c r="C3302" s="16">
        <v>8</v>
      </c>
      <c r="D3302" s="16">
        <v>2016</v>
      </c>
      <c r="E3302" s="25">
        <v>42608</v>
      </c>
      <c r="F3302" s="24" t="s">
        <v>5381</v>
      </c>
      <c r="G3302" s="23">
        <v>10193897.421205817</v>
      </c>
      <c r="H3302" s="23">
        <v>90947786.588796303</v>
      </c>
      <c r="I3302" s="23">
        <v>161252240.77279541</v>
      </c>
      <c r="J3302" s="23">
        <f t="shared" si="51"/>
        <v>151058343.35158959</v>
      </c>
    </row>
    <row r="3303" spans="1:10" x14ac:dyDescent="0.2">
      <c r="A3303" s="19">
        <v>3351</v>
      </c>
      <c r="B3303" s="17">
        <v>26</v>
      </c>
      <c r="C3303" s="16">
        <v>6</v>
      </c>
      <c r="D3303" s="16">
        <v>1981</v>
      </c>
      <c r="E3303" s="25">
        <v>29763</v>
      </c>
      <c r="F3303" s="24" t="s">
        <v>3277</v>
      </c>
      <c r="G3303" s="23">
        <v>27099227.373068433</v>
      </c>
      <c r="H3303" s="23">
        <v>231156409.49227375</v>
      </c>
      <c r="I3303" s="23">
        <v>231156409.49227375</v>
      </c>
      <c r="J3303" s="23">
        <f t="shared" si="51"/>
        <v>204057182.11920533</v>
      </c>
    </row>
    <row r="3304" spans="1:10" x14ac:dyDescent="0.2">
      <c r="A3304" s="19">
        <v>3352</v>
      </c>
      <c r="B3304" s="17">
        <v>27</v>
      </c>
      <c r="C3304" s="16">
        <v>10</v>
      </c>
      <c r="D3304" s="16">
        <v>2006</v>
      </c>
      <c r="E3304" s="25">
        <v>39017</v>
      </c>
      <c r="F3304" s="24" t="s">
        <v>3278</v>
      </c>
      <c r="G3304" s="23">
        <v>12166451.932606541</v>
      </c>
      <c r="H3304" s="23">
        <v>97622057.867968291</v>
      </c>
      <c r="I3304" s="23">
        <v>199379939.25661546</v>
      </c>
      <c r="J3304" s="23">
        <f t="shared" si="51"/>
        <v>187213487.32400891</v>
      </c>
    </row>
    <row r="3305" spans="1:10" x14ac:dyDescent="0.2">
      <c r="A3305" s="19">
        <v>3353</v>
      </c>
      <c r="B3305" s="17">
        <v>1</v>
      </c>
      <c r="C3305" s="16">
        <v>7</v>
      </c>
      <c r="D3305" s="16">
        <v>2016</v>
      </c>
      <c r="E3305" s="25">
        <v>42552</v>
      </c>
      <c r="F3305" s="24" t="s">
        <v>3279</v>
      </c>
      <c r="G3305" s="23">
        <v>10203259.80351414</v>
      </c>
      <c r="H3305" s="23">
        <v>80649055.082367823</v>
      </c>
      <c r="I3305" s="23">
        <v>120966913.77294415</v>
      </c>
      <c r="J3305" s="23">
        <f t="shared" si="51"/>
        <v>110763653.96943001</v>
      </c>
    </row>
    <row r="3306" spans="1:10" x14ac:dyDescent="0.2">
      <c r="A3306" s="19">
        <v>3354</v>
      </c>
      <c r="B3306" s="17">
        <v>25</v>
      </c>
      <c r="C3306" s="16">
        <v>8</v>
      </c>
      <c r="D3306" s="16">
        <v>2000</v>
      </c>
      <c r="E3306" s="25">
        <v>36763</v>
      </c>
      <c r="F3306" s="24" t="s">
        <v>3280</v>
      </c>
      <c r="G3306" s="23">
        <v>14208275.462962963</v>
      </c>
      <c r="H3306" s="23">
        <v>97118606.727141201</v>
      </c>
      <c r="I3306" s="23">
        <v>128518895.50028935</v>
      </c>
      <c r="J3306" s="23">
        <f t="shared" si="51"/>
        <v>114310620.0373264</v>
      </c>
    </row>
    <row r="3307" spans="1:10" x14ac:dyDescent="0.2">
      <c r="A3307" s="19">
        <v>3355</v>
      </c>
      <c r="B3307" s="17">
        <v>29</v>
      </c>
      <c r="C3307" s="16">
        <v>1</v>
      </c>
      <c r="D3307" s="16">
        <v>1999</v>
      </c>
      <c r="E3307" s="25">
        <v>36189</v>
      </c>
      <c r="F3307" s="24" t="s">
        <v>3281</v>
      </c>
      <c r="G3307" s="23">
        <v>14943335.362142423</v>
      </c>
      <c r="H3307" s="23">
        <v>94838657.917942792</v>
      </c>
      <c r="I3307" s="23">
        <v>94838657.917942792</v>
      </c>
      <c r="J3307" s="23">
        <f t="shared" si="51"/>
        <v>79895322.555800363</v>
      </c>
    </row>
    <row r="3308" spans="1:10" x14ac:dyDescent="0.2">
      <c r="A3308" s="19">
        <v>3356</v>
      </c>
      <c r="B3308" s="17">
        <v>26</v>
      </c>
      <c r="C3308" s="16">
        <v>10</v>
      </c>
      <c r="D3308" s="16">
        <v>2007</v>
      </c>
      <c r="E3308" s="25">
        <v>39381</v>
      </c>
      <c r="F3308" s="24" t="s">
        <v>3282</v>
      </c>
      <c r="G3308" s="23">
        <v>11750918.941685494</v>
      </c>
      <c r="H3308" s="23">
        <v>74383428.53459911</v>
      </c>
      <c r="I3308" s="23">
        <v>159530115.97420263</v>
      </c>
      <c r="J3308" s="23">
        <f t="shared" si="51"/>
        <v>147779197.03251714</v>
      </c>
    </row>
    <row r="3309" spans="1:10" x14ac:dyDescent="0.2">
      <c r="A3309" s="19">
        <v>3357</v>
      </c>
      <c r="B3309" s="17">
        <v>24</v>
      </c>
      <c r="C3309" s="16">
        <v>2</v>
      </c>
      <c r="D3309" s="16">
        <v>2006</v>
      </c>
      <c r="E3309" s="25">
        <v>38772</v>
      </c>
      <c r="F3309" s="24" t="s">
        <v>3283</v>
      </c>
      <c r="G3309" s="23">
        <v>12356265.727226976</v>
      </c>
      <c r="H3309" s="23">
        <v>78163191.599698037</v>
      </c>
      <c r="I3309" s="23">
        <v>78240518.346245602</v>
      </c>
      <c r="J3309" s="23">
        <f t="shared" si="51"/>
        <v>65884252.619018629</v>
      </c>
    </row>
    <row r="3310" spans="1:10" x14ac:dyDescent="0.2">
      <c r="A3310" s="19">
        <v>3358</v>
      </c>
      <c r="B3310" s="17">
        <v>7</v>
      </c>
      <c r="C3310" s="16">
        <v>1</v>
      </c>
      <c r="D3310" s="16">
        <v>2005</v>
      </c>
      <c r="E3310" s="25">
        <v>38359</v>
      </c>
      <c r="F3310" s="24" t="s">
        <v>3284</v>
      </c>
      <c r="G3310" s="23">
        <v>12874619.821709491</v>
      </c>
      <c r="H3310" s="23">
        <v>72219355.914210811</v>
      </c>
      <c r="I3310" s="23">
        <v>118567987.27236497</v>
      </c>
      <c r="J3310" s="23">
        <f t="shared" si="51"/>
        <v>105693367.45065549</v>
      </c>
    </row>
    <row r="3311" spans="1:10" x14ac:dyDescent="0.2">
      <c r="A3311" s="19">
        <v>3359</v>
      </c>
      <c r="B3311" s="17">
        <v>17</v>
      </c>
      <c r="C3311" s="16">
        <v>10</v>
      </c>
      <c r="D3311" s="16">
        <v>1986</v>
      </c>
      <c r="E3311" s="25">
        <v>31702</v>
      </c>
      <c r="F3311" s="24" t="s">
        <v>3285</v>
      </c>
      <c r="G3311" s="23">
        <v>22259202.175883953</v>
      </c>
      <c r="H3311" s="23">
        <v>116400045.93834995</v>
      </c>
      <c r="I3311" s="23">
        <v>116400045.93834995</v>
      </c>
      <c r="J3311" s="23">
        <f t="shared" si="51"/>
        <v>94140843.762465999</v>
      </c>
    </row>
    <row r="3312" spans="1:10" x14ac:dyDescent="0.2">
      <c r="A3312" s="19">
        <v>3360</v>
      </c>
      <c r="B3312" s="17">
        <v>5</v>
      </c>
      <c r="C3312" s="16">
        <v>6</v>
      </c>
      <c r="D3312" s="16">
        <v>2015</v>
      </c>
      <c r="E3312" s="25">
        <v>42160</v>
      </c>
      <c r="F3312" s="24" t="s">
        <v>3286</v>
      </c>
      <c r="G3312" s="23">
        <v>10288344.689445939</v>
      </c>
      <c r="H3312" s="23">
        <v>53724252.388982475</v>
      </c>
      <c r="I3312" s="23">
        <v>124158142.84579991</v>
      </c>
      <c r="J3312" s="23">
        <f t="shared" si="51"/>
        <v>113869798.15635397</v>
      </c>
    </row>
    <row r="3313" spans="1:10" x14ac:dyDescent="0.2">
      <c r="A3313" s="19">
        <v>3361</v>
      </c>
      <c r="B3313" s="17">
        <v>2</v>
      </c>
      <c r="C3313" s="16">
        <v>10</v>
      </c>
      <c r="D3313" s="16">
        <v>1992</v>
      </c>
      <c r="E3313" s="25">
        <v>33879</v>
      </c>
      <c r="F3313" s="24" t="s">
        <v>3287</v>
      </c>
      <c r="G3313" s="23">
        <v>17314456.981664315</v>
      </c>
      <c r="H3313" s="23">
        <v>87874915.570543006</v>
      </c>
      <c r="I3313" s="23">
        <v>87874915.570543006</v>
      </c>
      <c r="J3313" s="23">
        <f t="shared" si="51"/>
        <v>70560458.588878691</v>
      </c>
    </row>
    <row r="3314" spans="1:10" x14ac:dyDescent="0.2">
      <c r="A3314" s="19">
        <v>3362</v>
      </c>
      <c r="B3314" s="17">
        <v>6</v>
      </c>
      <c r="C3314" s="16">
        <v>11</v>
      </c>
      <c r="D3314" s="16">
        <v>2009</v>
      </c>
      <c r="E3314" s="25">
        <v>40123</v>
      </c>
      <c r="F3314" s="24" t="s">
        <v>3288</v>
      </c>
      <c r="G3314" s="23">
        <v>11349281.190773355</v>
      </c>
      <c r="H3314" s="23">
        <v>53984585.614366934</v>
      </c>
      <c r="I3314" s="23">
        <v>77995492.618277624</v>
      </c>
      <c r="J3314" s="23">
        <f t="shared" si="51"/>
        <v>66646211.427504271</v>
      </c>
    </row>
    <row r="3315" spans="1:10" x14ac:dyDescent="0.2">
      <c r="A3315" s="19">
        <v>3363</v>
      </c>
      <c r="B3315" s="17">
        <v>4</v>
      </c>
      <c r="C3315" s="16">
        <v>5</v>
      </c>
      <c r="D3315" s="16">
        <v>2012</v>
      </c>
      <c r="E3315" s="25">
        <v>41033</v>
      </c>
      <c r="F3315" s="24" t="s">
        <v>3289</v>
      </c>
      <c r="G3315" s="23">
        <v>10683332.245501818</v>
      </c>
      <c r="H3315" s="23">
        <v>49553182.619241565</v>
      </c>
      <c r="I3315" s="23">
        <v>143840150.32012707</v>
      </c>
      <c r="J3315" s="23">
        <f t="shared" si="51"/>
        <v>133156818.07462525</v>
      </c>
    </row>
    <row r="3316" spans="1:10" x14ac:dyDescent="0.2">
      <c r="A3316" s="19">
        <v>3364</v>
      </c>
      <c r="B3316" s="17">
        <v>17</v>
      </c>
      <c r="C3316" s="16">
        <v>2</v>
      </c>
      <c r="D3316" s="16">
        <v>1989</v>
      </c>
      <c r="E3316" s="25">
        <v>32556</v>
      </c>
      <c r="F3316" s="24" t="s">
        <v>3290</v>
      </c>
      <c r="G3316" s="23">
        <v>20190707.236842103</v>
      </c>
      <c r="H3316" s="23">
        <v>81742156.992113486</v>
      </c>
      <c r="I3316" s="23">
        <v>81742156.992113486</v>
      </c>
      <c r="J3316" s="23">
        <f t="shared" si="51"/>
        <v>61551449.755271383</v>
      </c>
    </row>
    <row r="3317" spans="1:10" x14ac:dyDescent="0.2">
      <c r="A3317" s="19">
        <v>3365</v>
      </c>
      <c r="B3317" s="17">
        <v>4</v>
      </c>
      <c r="C3317" s="16">
        <v>10</v>
      </c>
      <c r="D3317" s="16">
        <v>1962</v>
      </c>
      <c r="E3317" s="25">
        <v>22923</v>
      </c>
      <c r="F3317" s="24" t="s">
        <v>3291</v>
      </c>
      <c r="G3317" s="23">
        <v>80762828.947368413</v>
      </c>
      <c r="H3317" s="23">
        <v>315782661.18421054</v>
      </c>
      <c r="I3317" s="23">
        <v>404621773.02631581</v>
      </c>
      <c r="J3317" s="23">
        <f t="shared" si="51"/>
        <v>323858944.07894742</v>
      </c>
    </row>
    <row r="3318" spans="1:10" x14ac:dyDescent="0.2">
      <c r="A3318" s="19">
        <v>3366</v>
      </c>
      <c r="B3318" s="17">
        <v>16</v>
      </c>
      <c r="C3318" s="16">
        <v>2</v>
      </c>
      <c r="D3318" s="16">
        <v>1996</v>
      </c>
      <c r="E3318" s="25">
        <v>35111</v>
      </c>
      <c r="F3318" s="24" t="s">
        <v>3292</v>
      </c>
      <c r="G3318" s="23">
        <v>15850161.394448031</v>
      </c>
      <c r="H3318" s="23">
        <v>61218807.461200774</v>
      </c>
      <c r="I3318" s="23">
        <v>64992654.808444157</v>
      </c>
      <c r="J3318" s="23">
        <f t="shared" si="51"/>
        <v>49142493.41399613</v>
      </c>
    </row>
    <row r="3319" spans="1:10" x14ac:dyDescent="0.2">
      <c r="A3319" s="19">
        <v>3367</v>
      </c>
      <c r="B3319" s="17">
        <v>31</v>
      </c>
      <c r="C3319" s="16">
        <v>8</v>
      </c>
      <c r="D3319" s="16">
        <v>2001</v>
      </c>
      <c r="E3319" s="25">
        <v>37134</v>
      </c>
      <c r="F3319" s="24" t="s">
        <v>3293</v>
      </c>
      <c r="G3319" s="23">
        <v>13832056.338028168</v>
      </c>
      <c r="H3319" s="23">
        <v>52429268.404647887</v>
      </c>
      <c r="I3319" s="23">
        <v>81524805.26290141</v>
      </c>
      <c r="J3319" s="23">
        <f t="shared" si="51"/>
        <v>67692748.924873248</v>
      </c>
    </row>
    <row r="3320" spans="1:10" x14ac:dyDescent="0.2">
      <c r="A3320" s="19">
        <v>3368</v>
      </c>
      <c r="B3320" s="17">
        <v>11</v>
      </c>
      <c r="C3320" s="16">
        <v>12</v>
      </c>
      <c r="D3320" s="16">
        <v>1968</v>
      </c>
      <c r="E3320" s="25">
        <v>25183</v>
      </c>
      <c r="F3320" s="24" t="s">
        <v>3294</v>
      </c>
      <c r="G3320" s="23">
        <v>69160281.690140843</v>
      </c>
      <c r="H3320" s="23">
        <v>258679350.93416899</v>
      </c>
      <c r="I3320" s="23">
        <v>258679350.93416899</v>
      </c>
      <c r="J3320" s="23">
        <f t="shared" si="51"/>
        <v>189519069.24402815</v>
      </c>
    </row>
    <row r="3321" spans="1:10" x14ac:dyDescent="0.2">
      <c r="A3321" s="19">
        <v>3369</v>
      </c>
      <c r="B3321" s="17">
        <v>16</v>
      </c>
      <c r="C3321" s="16">
        <v>2</v>
      </c>
      <c r="D3321" s="16">
        <v>2001</v>
      </c>
      <c r="E3321" s="25">
        <v>36938</v>
      </c>
      <c r="F3321" s="24" t="s">
        <v>3295</v>
      </c>
      <c r="G3321" s="23">
        <v>13965813.424345847</v>
      </c>
      <c r="H3321" s="23">
        <v>51250011.740381114</v>
      </c>
      <c r="I3321" s="23">
        <v>62080093.645790674</v>
      </c>
      <c r="J3321" s="23">
        <f t="shared" si="51"/>
        <v>48114280.22144483</v>
      </c>
    </row>
    <row r="3322" spans="1:10" x14ac:dyDescent="0.2">
      <c r="A3322" s="19">
        <v>3370</v>
      </c>
      <c r="B3322" s="17">
        <v>10</v>
      </c>
      <c r="C3322" s="16">
        <v>7</v>
      </c>
      <c r="D3322" s="16">
        <v>1985</v>
      </c>
      <c r="E3322" s="25">
        <v>31238</v>
      </c>
      <c r="F3322" s="24" t="s">
        <v>3296</v>
      </c>
      <c r="G3322" s="23">
        <v>22775417.439703155</v>
      </c>
      <c r="H3322" s="23">
        <v>82515836.165686458</v>
      </c>
      <c r="I3322" s="23">
        <v>82515836.165686458</v>
      </c>
      <c r="J3322" s="23">
        <f t="shared" si="51"/>
        <v>59740418.725983307</v>
      </c>
    </row>
    <row r="3323" spans="1:10" x14ac:dyDescent="0.2">
      <c r="A3323" s="19">
        <v>3371</v>
      </c>
      <c r="B3323" s="17">
        <v>3</v>
      </c>
      <c r="C3323" s="16">
        <v>11</v>
      </c>
      <c r="D3323" s="16">
        <v>1977</v>
      </c>
      <c r="E3323" s="25">
        <v>28432</v>
      </c>
      <c r="F3323" s="24" t="s">
        <v>5481</v>
      </c>
      <c r="G3323" s="23">
        <v>39663812.600969307</v>
      </c>
      <c r="H3323" s="23">
        <v>142789725.36348951</v>
      </c>
      <c r="I3323" s="23">
        <v>142789725.36348951</v>
      </c>
      <c r="J3323" s="23">
        <f t="shared" si="51"/>
        <v>103125912.76252019</v>
      </c>
    </row>
    <row r="3324" spans="1:10" x14ac:dyDescent="0.2">
      <c r="A3324" s="19">
        <v>3372</v>
      </c>
      <c r="B3324" s="17">
        <v>22</v>
      </c>
      <c r="C3324" s="16">
        <v>1</v>
      </c>
      <c r="D3324" s="16">
        <v>2016</v>
      </c>
      <c r="E3324" s="25">
        <v>42391</v>
      </c>
      <c r="F3324" s="24" t="s">
        <v>3297</v>
      </c>
      <c r="G3324" s="23">
        <v>10363124.482939102</v>
      </c>
      <c r="H3324" s="23">
        <v>37120251.775160819</v>
      </c>
      <c r="I3324" s="23">
        <v>70698221.792061329</v>
      </c>
      <c r="J3324" s="23">
        <f t="shared" si="51"/>
        <v>60335097.309122227</v>
      </c>
    </row>
    <row r="3325" spans="1:10" x14ac:dyDescent="0.2">
      <c r="A3325" s="19">
        <v>3373</v>
      </c>
      <c r="B3325" s="17">
        <v>4</v>
      </c>
      <c r="C3325" s="16">
        <v>10</v>
      </c>
      <c r="D3325" s="16">
        <v>1985</v>
      </c>
      <c r="E3325" s="25">
        <v>31324</v>
      </c>
      <c r="F3325" s="24" t="s">
        <v>3298</v>
      </c>
      <c r="G3325" s="23">
        <v>22586844.526218951</v>
      </c>
      <c r="H3325" s="23">
        <v>79221048.800202399</v>
      </c>
      <c r="I3325" s="23">
        <v>79221048.800202399</v>
      </c>
      <c r="J3325" s="23">
        <f t="shared" si="51"/>
        <v>56634204.273983449</v>
      </c>
    </row>
    <row r="3326" spans="1:10" x14ac:dyDescent="0.2">
      <c r="A3326" s="19">
        <v>3374</v>
      </c>
      <c r="B3326" s="17">
        <v>19</v>
      </c>
      <c r="C3326" s="16">
        <v>5</v>
      </c>
      <c r="D3326" s="16">
        <v>2017</v>
      </c>
      <c r="E3326" s="25">
        <v>42874</v>
      </c>
      <c r="F3326" s="24" t="s">
        <v>3299</v>
      </c>
      <c r="G3326" s="23">
        <v>10032116.633228865</v>
      </c>
      <c r="H3326" s="23">
        <v>34230725.613873072</v>
      </c>
      <c r="I3326" s="23">
        <v>46031867.572162308</v>
      </c>
      <c r="J3326" s="23">
        <f t="shared" si="51"/>
        <v>35999750.938933447</v>
      </c>
    </row>
    <row r="3327" spans="1:10" x14ac:dyDescent="0.2">
      <c r="A3327" s="19">
        <v>3375</v>
      </c>
      <c r="B3327" s="17">
        <v>17</v>
      </c>
      <c r="C3327" s="16">
        <v>9</v>
      </c>
      <c r="D3327" s="16">
        <v>2010</v>
      </c>
      <c r="E3327" s="25">
        <v>40438</v>
      </c>
      <c r="F3327" s="24" t="s">
        <v>3300</v>
      </c>
      <c r="G3327" s="23">
        <v>11239705.363968888</v>
      </c>
      <c r="H3327" s="23">
        <v>37854939.896012157</v>
      </c>
      <c r="I3327" s="23">
        <v>71208157.495529637</v>
      </c>
      <c r="J3327" s="23">
        <f t="shared" si="51"/>
        <v>59968452.13156075</v>
      </c>
    </row>
    <row r="3328" spans="1:10" x14ac:dyDescent="0.2">
      <c r="A3328" s="19">
        <v>3376</v>
      </c>
      <c r="B3328" s="17">
        <v>22</v>
      </c>
      <c r="C3328" s="16">
        <v>11</v>
      </c>
      <c r="D3328" s="16">
        <v>2002</v>
      </c>
      <c r="E3328" s="25">
        <v>37582</v>
      </c>
      <c r="F3328" s="24" t="s">
        <v>3301</v>
      </c>
      <c r="G3328" s="23">
        <v>13542140.099282956</v>
      </c>
      <c r="H3328" s="23">
        <v>45032503.188477658</v>
      </c>
      <c r="I3328" s="23">
        <v>45402509.66555433</v>
      </c>
      <c r="J3328" s="23">
        <f t="shared" si="51"/>
        <v>31860369.566271372</v>
      </c>
    </row>
    <row r="3329" spans="1:10" x14ac:dyDescent="0.2">
      <c r="A3329" s="19">
        <v>3377</v>
      </c>
      <c r="B3329" s="17">
        <v>6</v>
      </c>
      <c r="C3329" s="16">
        <v>3</v>
      </c>
      <c r="D3329" s="16">
        <v>2015</v>
      </c>
      <c r="E3329" s="25">
        <v>42069</v>
      </c>
      <c r="F3329" s="24" t="s">
        <v>3302</v>
      </c>
      <c r="G3329" s="23">
        <v>10398104.345690098</v>
      </c>
      <c r="H3329" s="23">
        <v>34395126.144249298</v>
      </c>
      <c r="I3329" s="23">
        <v>93982544.500078365</v>
      </c>
      <c r="J3329" s="23">
        <f t="shared" si="51"/>
        <v>83584440.154388264</v>
      </c>
    </row>
    <row r="3330" spans="1:10" x14ac:dyDescent="0.2">
      <c r="A3330" s="19">
        <v>3378</v>
      </c>
      <c r="B3330" s="17">
        <v>22</v>
      </c>
      <c r="C3330" s="16">
        <v>3</v>
      </c>
      <c r="D3330" s="16">
        <v>1985</v>
      </c>
      <c r="E3330" s="25">
        <v>31128</v>
      </c>
      <c r="F3330" s="24" t="s">
        <v>3303</v>
      </c>
      <c r="G3330" s="23">
        <v>23075093.984962404</v>
      </c>
      <c r="H3330" s="23">
        <v>76147810.150375932</v>
      </c>
      <c r="I3330" s="23">
        <v>76147810.150375932</v>
      </c>
      <c r="J3330" s="23">
        <f t="shared" si="51"/>
        <v>53072716.165413529</v>
      </c>
    </row>
    <row r="3331" spans="1:10" x14ac:dyDescent="0.2">
      <c r="A3331" s="19">
        <v>3379</v>
      </c>
      <c r="B3331" s="17">
        <v>6</v>
      </c>
      <c r="C3331" s="16">
        <v>3</v>
      </c>
      <c r="D3331" s="16">
        <v>1992</v>
      </c>
      <c r="E3331" s="25">
        <v>33669</v>
      </c>
      <c r="F3331" s="24" t="s">
        <v>3304</v>
      </c>
      <c r="G3331" s="23">
        <v>17625197.415649675</v>
      </c>
      <c r="H3331" s="23">
        <v>56578321.920344576</v>
      </c>
      <c r="I3331" s="23">
        <v>56578321.920344576</v>
      </c>
      <c r="J3331" s="23">
        <f t="shared" ref="J3331:J3394" si="52">I3331-G3331</f>
        <v>38953124.504694901</v>
      </c>
    </row>
    <row r="3332" spans="1:10" x14ac:dyDescent="0.2">
      <c r="A3332" s="19">
        <v>3380</v>
      </c>
      <c r="B3332" s="17">
        <v>3</v>
      </c>
      <c r="C3332" s="16">
        <v>10</v>
      </c>
      <c r="D3332" s="16">
        <v>2008</v>
      </c>
      <c r="E3332" s="25">
        <v>39724</v>
      </c>
      <c r="F3332" s="24" t="s">
        <v>3305</v>
      </c>
      <c r="G3332" s="23">
        <v>11336547.030331574</v>
      </c>
      <c r="H3332" s="23">
        <v>35695717.795233019</v>
      </c>
      <c r="I3332" s="23">
        <v>38415042.539111525</v>
      </c>
      <c r="J3332" s="23">
        <f t="shared" si="52"/>
        <v>27078495.50877995</v>
      </c>
    </row>
    <row r="3333" spans="1:10" x14ac:dyDescent="0.2">
      <c r="A3333" s="19">
        <v>3381</v>
      </c>
      <c r="B3333" s="17">
        <v>19</v>
      </c>
      <c r="C3333" s="16">
        <v>12</v>
      </c>
      <c r="D3333" s="16">
        <v>2003</v>
      </c>
      <c r="E3333" s="25">
        <v>37974</v>
      </c>
      <c r="F3333" s="24" t="s">
        <v>3306</v>
      </c>
      <c r="G3333" s="23">
        <v>13321703.743895821</v>
      </c>
      <c r="H3333" s="23">
        <v>41312756.097145952</v>
      </c>
      <c r="I3333" s="23">
        <v>123991246.04288658</v>
      </c>
      <c r="J3333" s="23">
        <f t="shared" si="52"/>
        <v>110669542.29899076</v>
      </c>
    </row>
    <row r="3334" spans="1:10" x14ac:dyDescent="0.2">
      <c r="A3334" s="19">
        <v>3382</v>
      </c>
      <c r="B3334" s="17">
        <v>12</v>
      </c>
      <c r="C3334" s="16">
        <v>11</v>
      </c>
      <c r="D3334" s="16">
        <v>1999</v>
      </c>
      <c r="E3334" s="25">
        <v>36476</v>
      </c>
      <c r="F3334" s="24" t="s">
        <v>3307</v>
      </c>
      <c r="G3334" s="23">
        <v>14588175.87641117</v>
      </c>
      <c r="H3334" s="23">
        <v>44714833.499809861</v>
      </c>
      <c r="I3334" s="23">
        <v>64113377.218865119</v>
      </c>
      <c r="J3334" s="23">
        <f t="shared" si="52"/>
        <v>49525201.342453949</v>
      </c>
    </row>
    <row r="3335" spans="1:10" x14ac:dyDescent="0.2">
      <c r="A3335" s="19">
        <v>3383</v>
      </c>
      <c r="B3335" s="17">
        <v>20</v>
      </c>
      <c r="C3335" s="16">
        <v>9</v>
      </c>
      <c r="D3335" s="16">
        <v>2002</v>
      </c>
      <c r="E3335" s="25">
        <v>37519</v>
      </c>
      <c r="F3335" s="24" t="s">
        <v>3308</v>
      </c>
      <c r="G3335" s="23">
        <v>13564585.635359116</v>
      </c>
      <c r="H3335" s="23">
        <v>41109214.391375691</v>
      </c>
      <c r="I3335" s="23">
        <v>51636603.846088402</v>
      </c>
      <c r="J3335" s="23">
        <f t="shared" si="52"/>
        <v>38072018.210729286</v>
      </c>
    </row>
    <row r="3336" spans="1:10" x14ac:dyDescent="0.2">
      <c r="A3336" s="19">
        <v>3384</v>
      </c>
      <c r="B3336" s="17">
        <v>8</v>
      </c>
      <c r="C3336" s="16">
        <v>12</v>
      </c>
      <c r="D3336" s="16">
        <v>2000</v>
      </c>
      <c r="E3336" s="25">
        <v>36868</v>
      </c>
      <c r="F3336" s="24" t="s">
        <v>3309</v>
      </c>
      <c r="G3336" s="23">
        <v>14110287.35632184</v>
      </c>
      <c r="H3336" s="23">
        <v>42462238.721454024</v>
      </c>
      <c r="I3336" s="23">
        <v>117952276.07777587</v>
      </c>
      <c r="J3336" s="23">
        <f t="shared" si="52"/>
        <v>103841988.72145402</v>
      </c>
    </row>
    <row r="3337" spans="1:10" x14ac:dyDescent="0.2">
      <c r="A3337" s="19">
        <v>3385</v>
      </c>
      <c r="B3337" s="17">
        <v>19</v>
      </c>
      <c r="C3337" s="16">
        <v>5</v>
      </c>
      <c r="D3337" s="16">
        <v>1989</v>
      </c>
      <c r="E3337" s="25">
        <v>32647</v>
      </c>
      <c r="F3337" s="24" t="s">
        <v>3310</v>
      </c>
      <c r="G3337" s="23">
        <v>19831906.300484654</v>
      </c>
      <c r="H3337" s="23">
        <v>59594933.962294027</v>
      </c>
      <c r="I3337" s="23">
        <v>59594933.962294027</v>
      </c>
      <c r="J3337" s="23">
        <f t="shared" si="52"/>
        <v>39763027.66180937</v>
      </c>
    </row>
    <row r="3338" spans="1:10" x14ac:dyDescent="0.2">
      <c r="A3338" s="19">
        <v>3386</v>
      </c>
      <c r="B3338" s="17">
        <v>9</v>
      </c>
      <c r="C3338" s="16">
        <v>9</v>
      </c>
      <c r="D3338" s="16">
        <v>2016</v>
      </c>
      <c r="E3338" s="25">
        <v>42622</v>
      </c>
      <c r="F3338" s="24" t="s">
        <v>3311</v>
      </c>
      <c r="G3338" s="23">
        <v>10169450.10520735</v>
      </c>
      <c r="H3338" s="23">
        <v>30251676.445801646</v>
      </c>
      <c r="I3338" s="23">
        <v>31148524.318359923</v>
      </c>
      <c r="J3338" s="23">
        <f t="shared" si="52"/>
        <v>20979074.213152573</v>
      </c>
    </row>
    <row r="3339" spans="1:10" x14ac:dyDescent="0.2">
      <c r="A3339" s="19">
        <v>3387</v>
      </c>
      <c r="B3339" s="17">
        <v>24</v>
      </c>
      <c r="C3339" s="16">
        <v>6</v>
      </c>
      <c r="D3339" s="16">
        <v>1983</v>
      </c>
      <c r="E3339" s="25">
        <v>30491</v>
      </c>
      <c r="F3339" s="24" t="s">
        <v>3312</v>
      </c>
      <c r="G3339" s="23">
        <v>24675276.381909549</v>
      </c>
      <c r="H3339" s="23">
        <v>72792065.32663317</v>
      </c>
      <c r="I3339" s="23">
        <v>72792065.32663317</v>
      </c>
      <c r="J3339" s="23">
        <f t="shared" si="52"/>
        <v>48116788.944723621</v>
      </c>
    </row>
    <row r="3340" spans="1:10" x14ac:dyDescent="0.2">
      <c r="A3340" s="19">
        <v>3388</v>
      </c>
      <c r="B3340" s="17">
        <v>23</v>
      </c>
      <c r="C3340" s="16">
        <v>11</v>
      </c>
      <c r="D3340" s="16">
        <v>1994</v>
      </c>
      <c r="E3340" s="25">
        <v>34661</v>
      </c>
      <c r="F3340" s="24" t="s">
        <v>3313</v>
      </c>
      <c r="G3340" s="23">
        <v>16400734.802939214</v>
      </c>
      <c r="H3340" s="23">
        <v>48083487.326880433</v>
      </c>
      <c r="I3340" s="23">
        <v>48083487.326880433</v>
      </c>
      <c r="J3340" s="23">
        <f t="shared" si="52"/>
        <v>31682752.523941219</v>
      </c>
    </row>
    <row r="3341" spans="1:10" x14ac:dyDescent="0.2">
      <c r="A3341" s="19">
        <v>3389</v>
      </c>
      <c r="B3341" s="17">
        <v>30</v>
      </c>
      <c r="C3341" s="16">
        <v>8</v>
      </c>
      <c r="D3341" s="16">
        <v>2013</v>
      </c>
      <c r="E3341" s="25">
        <v>41516</v>
      </c>
      <c r="F3341" s="24" t="s">
        <v>3314</v>
      </c>
      <c r="G3341" s="23">
        <v>10497783.022699967</v>
      </c>
      <c r="H3341" s="23">
        <v>30310641.538526662</v>
      </c>
      <c r="I3341" s="23">
        <v>71953679.74163343</v>
      </c>
      <c r="J3341" s="23">
        <f t="shared" si="52"/>
        <v>61455896.718933463</v>
      </c>
    </row>
    <row r="3342" spans="1:10" x14ac:dyDescent="0.2">
      <c r="A3342" s="19">
        <v>3390</v>
      </c>
      <c r="B3342" s="17">
        <v>6</v>
      </c>
      <c r="C3342" s="16">
        <v>9</v>
      </c>
      <c r="D3342" s="16">
        <v>2002</v>
      </c>
      <c r="E3342" s="25">
        <v>37505</v>
      </c>
      <c r="F3342" s="24" t="s">
        <v>3315</v>
      </c>
      <c r="G3342" s="23">
        <v>13564585.635359116</v>
      </c>
      <c r="H3342" s="23">
        <v>38747232.0851105</v>
      </c>
      <c r="I3342" s="23">
        <v>46614691.753618784</v>
      </c>
      <c r="J3342" s="23">
        <f t="shared" si="52"/>
        <v>33050106.118259668</v>
      </c>
    </row>
    <row r="3343" spans="1:10" x14ac:dyDescent="0.2">
      <c r="A3343" s="19">
        <v>3391</v>
      </c>
      <c r="B3343" s="17">
        <v>6</v>
      </c>
      <c r="C3343" s="16">
        <v>10</v>
      </c>
      <c r="D3343" s="16">
        <v>2006</v>
      </c>
      <c r="E3343" s="25">
        <v>38996</v>
      </c>
      <c r="F3343" s="24" t="s">
        <v>3316</v>
      </c>
      <c r="G3343" s="23">
        <v>12166451.932606541</v>
      </c>
      <c r="H3343" s="23">
        <v>34607296.108746283</v>
      </c>
      <c r="I3343" s="23">
        <v>46676416.425891973</v>
      </c>
      <c r="J3343" s="23">
        <f t="shared" si="52"/>
        <v>34509964.493285432</v>
      </c>
    </row>
    <row r="3344" spans="1:10" x14ac:dyDescent="0.2">
      <c r="A3344" s="19">
        <v>3392</v>
      </c>
      <c r="B3344" s="17">
        <v>21</v>
      </c>
      <c r="C3344" s="16">
        <v>8</v>
      </c>
      <c r="D3344" s="16">
        <v>2015</v>
      </c>
      <c r="E3344" s="25">
        <v>42237</v>
      </c>
      <c r="F3344" s="24" t="s">
        <v>3317</v>
      </c>
      <c r="G3344" s="23">
        <v>10302245.757733431</v>
      </c>
      <c r="H3344" s="23">
        <v>28579413.5964224</v>
      </c>
      <c r="I3344" s="23">
        <v>55739502.248170502</v>
      </c>
      <c r="J3344" s="23">
        <f t="shared" si="52"/>
        <v>45437256.490437075</v>
      </c>
    </row>
    <row r="3345" spans="1:10" x14ac:dyDescent="0.2">
      <c r="A3345" s="19">
        <v>3393</v>
      </c>
      <c r="B3345" s="17">
        <v>8</v>
      </c>
      <c r="C3345" s="16">
        <v>1</v>
      </c>
      <c r="D3345" s="16">
        <v>2016</v>
      </c>
      <c r="E3345" s="25">
        <v>42377</v>
      </c>
      <c r="F3345" s="24" t="s">
        <v>3318</v>
      </c>
      <c r="G3345" s="23">
        <v>10363124.482939102</v>
      </c>
      <c r="H3345" s="23">
        <v>27559963.727477249</v>
      </c>
      <c r="I3345" s="23">
        <v>41540773.098726973</v>
      </c>
      <c r="J3345" s="23">
        <f t="shared" si="52"/>
        <v>31177648.615787871</v>
      </c>
    </row>
    <row r="3346" spans="1:10" x14ac:dyDescent="0.2">
      <c r="A3346" s="19">
        <v>3394</v>
      </c>
      <c r="B3346" s="17">
        <v>6</v>
      </c>
      <c r="C3346" s="16">
        <v>11</v>
      </c>
      <c r="D3346" s="16">
        <v>2009</v>
      </c>
      <c r="E3346" s="25">
        <v>40123</v>
      </c>
      <c r="F3346" s="24" t="s">
        <v>3319</v>
      </c>
      <c r="G3346" s="23">
        <v>11349281.190773355</v>
      </c>
      <c r="H3346" s="23">
        <v>29755738.363749824</v>
      </c>
      <c r="I3346" s="23">
        <v>56164044.827837095</v>
      </c>
      <c r="J3346" s="23">
        <f t="shared" si="52"/>
        <v>44814763.637063742</v>
      </c>
    </row>
    <row r="3347" spans="1:10" x14ac:dyDescent="0.2">
      <c r="A3347" s="19">
        <v>3395</v>
      </c>
      <c r="B3347" s="17">
        <v>25</v>
      </c>
      <c r="C3347" s="16">
        <v>3</v>
      </c>
      <c r="D3347" s="16">
        <v>1983</v>
      </c>
      <c r="E3347" s="25">
        <v>30400</v>
      </c>
      <c r="F3347" s="24" t="s">
        <v>3320</v>
      </c>
      <c r="G3347" s="23">
        <v>25078549.540347289</v>
      </c>
      <c r="H3347" s="23">
        <v>64445971.33598569</v>
      </c>
      <c r="I3347" s="23">
        <v>64445971.33598569</v>
      </c>
      <c r="J3347" s="23">
        <f t="shared" si="52"/>
        <v>39367421.795638397</v>
      </c>
    </row>
    <row r="3348" spans="1:10" x14ac:dyDescent="0.2">
      <c r="A3348" s="19">
        <v>3396</v>
      </c>
      <c r="B3348" s="17">
        <v>12</v>
      </c>
      <c r="C3348" s="16">
        <v>6</v>
      </c>
      <c r="D3348" s="16">
        <v>1998</v>
      </c>
      <c r="E3348" s="25">
        <v>35958</v>
      </c>
      <c r="F3348" s="24" t="s">
        <v>3321</v>
      </c>
      <c r="G3348" s="23">
        <v>15062515.337423312</v>
      </c>
      <c r="H3348" s="23">
        <v>38197026.619165644</v>
      </c>
      <c r="I3348" s="23">
        <v>38197026.619165644</v>
      </c>
      <c r="J3348" s="23">
        <f t="shared" si="52"/>
        <v>23134511.281742334</v>
      </c>
    </row>
    <row r="3349" spans="1:10" x14ac:dyDescent="0.2">
      <c r="A3349" s="19">
        <v>3397</v>
      </c>
      <c r="B3349" s="17">
        <v>17</v>
      </c>
      <c r="C3349" s="16">
        <v>8</v>
      </c>
      <c r="D3349" s="16">
        <v>2012</v>
      </c>
      <c r="E3349" s="25">
        <v>41138</v>
      </c>
      <c r="F3349" s="24" t="s">
        <v>3322</v>
      </c>
      <c r="G3349" s="23">
        <v>10657177.954587875</v>
      </c>
      <c r="H3349" s="23">
        <v>26000816.877454109</v>
      </c>
      <c r="I3349" s="23">
        <v>26280945.062861633</v>
      </c>
      <c r="J3349" s="23">
        <f t="shared" si="52"/>
        <v>15623767.108273758</v>
      </c>
    </row>
    <row r="3350" spans="1:10" x14ac:dyDescent="0.2">
      <c r="A3350" s="19">
        <v>3398</v>
      </c>
      <c r="B3350" s="17">
        <v>14</v>
      </c>
      <c r="C3350" s="16">
        <v>10</v>
      </c>
      <c r="D3350" s="16">
        <v>2016</v>
      </c>
      <c r="E3350" s="25">
        <v>42657</v>
      </c>
      <c r="F3350" s="24" t="s">
        <v>3323</v>
      </c>
      <c r="G3350" s="23">
        <v>10156787.14593615</v>
      </c>
      <c r="H3350" s="23">
        <v>23960920.230162699</v>
      </c>
      <c r="I3350" s="23">
        <v>23960920.230162699</v>
      </c>
      <c r="J3350" s="23">
        <f t="shared" si="52"/>
        <v>13804133.084226549</v>
      </c>
    </row>
    <row r="3351" spans="1:10" x14ac:dyDescent="0.2">
      <c r="A3351" s="19">
        <v>3399</v>
      </c>
      <c r="B3351" s="17">
        <v>26</v>
      </c>
      <c r="C3351" s="16">
        <v>4</v>
      </c>
      <c r="D3351" s="16">
        <v>2013</v>
      </c>
      <c r="E3351" s="25">
        <v>41390</v>
      </c>
      <c r="F3351" s="24" t="s">
        <v>3324</v>
      </c>
      <c r="G3351" s="23">
        <v>10558549.18268962</v>
      </c>
      <c r="H3351" s="23">
        <v>22795998.488949861</v>
      </c>
      <c r="I3351" s="23">
        <v>33319570.365761988</v>
      </c>
      <c r="J3351" s="23">
        <f t="shared" si="52"/>
        <v>22761021.183072366</v>
      </c>
    </row>
    <row r="3352" spans="1:10" x14ac:dyDescent="0.2">
      <c r="A3352" s="19">
        <v>3400</v>
      </c>
      <c r="B3352" s="17">
        <v>12</v>
      </c>
      <c r="C3352" s="16">
        <v>11</v>
      </c>
      <c r="D3352" s="16">
        <v>2010</v>
      </c>
      <c r="E3352" s="25">
        <v>40494</v>
      </c>
      <c r="F3352" s="24" t="s">
        <v>3325</v>
      </c>
      <c r="G3352" s="23">
        <v>11221007.024583759</v>
      </c>
      <c r="H3352" s="23">
        <v>24031306.98959795</v>
      </c>
      <c r="I3352" s="23">
        <v>88301886.877917573</v>
      </c>
      <c r="J3352" s="23">
        <f t="shared" si="52"/>
        <v>77080879.853333816</v>
      </c>
    </row>
    <row r="3353" spans="1:10" x14ac:dyDescent="0.2">
      <c r="A3353" s="19">
        <v>3401</v>
      </c>
      <c r="B3353" s="17">
        <v>16</v>
      </c>
      <c r="C3353" s="16">
        <v>9</v>
      </c>
      <c r="D3353" s="16">
        <v>2016</v>
      </c>
      <c r="E3353" s="25">
        <v>42629</v>
      </c>
      <c r="F3353" s="24" t="s">
        <v>3326</v>
      </c>
      <c r="G3353" s="23">
        <v>10169450.10520735</v>
      </c>
      <c r="H3353" s="23">
        <v>21129128.517234951</v>
      </c>
      <c r="I3353" s="23">
        <v>38128544.024301238</v>
      </c>
      <c r="J3353" s="23">
        <f t="shared" si="52"/>
        <v>27959093.919093888</v>
      </c>
    </row>
    <row r="3354" spans="1:10" x14ac:dyDescent="0.2">
      <c r="A3354" s="19">
        <v>3402</v>
      </c>
      <c r="B3354" s="17">
        <v>21</v>
      </c>
      <c r="C3354" s="16">
        <v>10</v>
      </c>
      <c r="D3354" s="16">
        <v>1983</v>
      </c>
      <c r="E3354" s="25">
        <v>30610</v>
      </c>
      <c r="F3354" s="24" t="s">
        <v>3327</v>
      </c>
      <c r="G3354" s="23">
        <v>24308811.881188121</v>
      </c>
      <c r="H3354" s="23">
        <v>50479678.752475247</v>
      </c>
      <c r="I3354" s="23">
        <v>50479678.752475247</v>
      </c>
      <c r="J3354" s="23">
        <f t="shared" si="52"/>
        <v>26170866.871287126</v>
      </c>
    </row>
    <row r="3355" spans="1:10" x14ac:dyDescent="0.2">
      <c r="A3355" s="19">
        <v>3403</v>
      </c>
      <c r="B3355" s="17">
        <v>2</v>
      </c>
      <c r="C3355" s="16">
        <v>2</v>
      </c>
      <c r="D3355" s="16">
        <v>2001</v>
      </c>
      <c r="E3355" s="25">
        <v>36924</v>
      </c>
      <c r="F3355" s="24" t="s">
        <v>3328</v>
      </c>
      <c r="G3355" s="23">
        <v>13965813.424345847</v>
      </c>
      <c r="H3355" s="23">
        <v>28468104.019249149</v>
      </c>
      <c r="I3355" s="23">
        <v>28468104.019249149</v>
      </c>
      <c r="J3355" s="23">
        <f t="shared" si="52"/>
        <v>14502290.594903301</v>
      </c>
    </row>
    <row r="3356" spans="1:10" x14ac:dyDescent="0.2">
      <c r="A3356" s="19">
        <v>3404</v>
      </c>
      <c r="B3356" s="17">
        <v>9</v>
      </c>
      <c r="C3356" s="16">
        <v>6</v>
      </c>
      <c r="D3356" s="16">
        <v>2006</v>
      </c>
      <c r="E3356" s="25">
        <v>38877</v>
      </c>
      <c r="F3356" s="24" t="s">
        <v>3329</v>
      </c>
      <c r="G3356" s="23">
        <v>12100492.853622474</v>
      </c>
      <c r="H3356" s="23">
        <v>24615853.524829965</v>
      </c>
      <c r="I3356" s="23">
        <v>32327907.827151302</v>
      </c>
      <c r="J3356" s="23">
        <f t="shared" si="52"/>
        <v>20227414.973528828</v>
      </c>
    </row>
    <row r="3357" spans="1:10" x14ac:dyDescent="0.2">
      <c r="A3357" s="19">
        <v>3405</v>
      </c>
      <c r="B3357" s="17">
        <v>23</v>
      </c>
      <c r="C3357" s="16">
        <v>2</v>
      </c>
      <c r="D3357" s="16">
        <v>2007</v>
      </c>
      <c r="E3357" s="25">
        <v>39136</v>
      </c>
      <c r="F3357" s="24" t="s">
        <v>3330</v>
      </c>
      <c r="G3357" s="23">
        <v>12064875.011670819</v>
      </c>
      <c r="H3357" s="23">
        <v>24542562.993228469</v>
      </c>
      <c r="I3357" s="23">
        <v>26363395.136477329</v>
      </c>
      <c r="J3357" s="23">
        <f t="shared" si="52"/>
        <v>14298520.12480651</v>
      </c>
    </row>
    <row r="3358" spans="1:10" x14ac:dyDescent="0.2">
      <c r="A3358" s="19">
        <v>3406</v>
      </c>
      <c r="B3358" s="17">
        <v>24</v>
      </c>
      <c r="C3358" s="16">
        <v>7</v>
      </c>
      <c r="D3358" s="16">
        <v>1998</v>
      </c>
      <c r="E3358" s="25">
        <v>36000</v>
      </c>
      <c r="F3358" s="24" t="s">
        <v>3331</v>
      </c>
      <c r="G3358" s="23">
        <v>15044056.372549022</v>
      </c>
      <c r="H3358" s="23">
        <v>29853117.062530641</v>
      </c>
      <c r="I3358" s="23">
        <v>45348495.126256131</v>
      </c>
      <c r="J3358" s="23">
        <f t="shared" si="52"/>
        <v>30304438.753707111</v>
      </c>
    </row>
    <row r="3359" spans="1:10" x14ac:dyDescent="0.2">
      <c r="A3359" s="19">
        <v>3407</v>
      </c>
      <c r="B3359" s="17">
        <v>23</v>
      </c>
      <c r="C3359" s="16">
        <v>10</v>
      </c>
      <c r="D3359" s="16">
        <v>2015</v>
      </c>
      <c r="E3359" s="25">
        <v>42300</v>
      </c>
      <c r="F3359" s="24" t="s">
        <v>3332</v>
      </c>
      <c r="G3359" s="23">
        <v>10322950.916169832</v>
      </c>
      <c r="H3359" s="23">
        <v>18888031.2959073</v>
      </c>
      <c r="I3359" s="23">
        <v>80618688.334105581</v>
      </c>
      <c r="J3359" s="23">
        <f t="shared" si="52"/>
        <v>70295737.417935744</v>
      </c>
    </row>
    <row r="3360" spans="1:10" x14ac:dyDescent="0.2">
      <c r="A3360" s="19">
        <v>3408</v>
      </c>
      <c r="B3360" s="17">
        <v>25</v>
      </c>
      <c r="C3360" s="16">
        <v>2</v>
      </c>
      <c r="D3360" s="16">
        <v>1994</v>
      </c>
      <c r="E3360" s="25">
        <v>34390</v>
      </c>
      <c r="F3360" s="24" t="s">
        <v>3333</v>
      </c>
      <c r="G3360" s="23">
        <v>16736128.152692571</v>
      </c>
      <c r="H3360" s="23">
        <v>30581001.465528291</v>
      </c>
      <c r="I3360" s="23">
        <v>30834498.577818681</v>
      </c>
      <c r="J3360" s="23">
        <f t="shared" si="52"/>
        <v>14098370.425126109</v>
      </c>
    </row>
    <row r="3361" spans="1:10" x14ac:dyDescent="0.2">
      <c r="A3361" s="19">
        <v>3409</v>
      </c>
      <c r="B3361" s="17">
        <v>20</v>
      </c>
      <c r="C3361" s="16">
        <v>6</v>
      </c>
      <c r="D3361" s="16">
        <v>2008</v>
      </c>
      <c r="E3361" s="25">
        <v>39619</v>
      </c>
      <c r="F3361" s="24" t="s">
        <v>3334</v>
      </c>
      <c r="G3361" s="23">
        <v>11220391.655051071</v>
      </c>
      <c r="H3361" s="23">
        <v>19812937.289431714</v>
      </c>
      <c r="I3361" s="23">
        <v>19812937.289431714</v>
      </c>
      <c r="J3361" s="23">
        <f t="shared" si="52"/>
        <v>8592545.6343806423</v>
      </c>
    </row>
    <row r="3362" spans="1:10" x14ac:dyDescent="0.2">
      <c r="A3362" s="19">
        <v>3410</v>
      </c>
      <c r="B3362" s="17">
        <v>27</v>
      </c>
      <c r="C3362" s="16">
        <v>9</v>
      </c>
      <c r="D3362" s="16">
        <v>1985</v>
      </c>
      <c r="E3362" s="25">
        <v>31317</v>
      </c>
      <c r="F3362" s="24" t="s">
        <v>3335</v>
      </c>
      <c r="G3362" s="23">
        <v>22670267.774699911</v>
      </c>
      <c r="H3362" s="23">
        <v>39755161.928568795</v>
      </c>
      <c r="I3362" s="23">
        <v>39755161.928568795</v>
      </c>
      <c r="J3362" s="23">
        <f t="shared" si="52"/>
        <v>17084894.153868884</v>
      </c>
    </row>
    <row r="3363" spans="1:10" x14ac:dyDescent="0.2">
      <c r="A3363" s="19">
        <v>3411</v>
      </c>
      <c r="B3363" s="17">
        <v>23</v>
      </c>
      <c r="C3363" s="16">
        <v>9</v>
      </c>
      <c r="D3363" s="16">
        <v>2005</v>
      </c>
      <c r="E3363" s="25">
        <v>38618</v>
      </c>
      <c r="F3363" s="24" t="s">
        <v>3336</v>
      </c>
      <c r="G3363" s="23">
        <v>12350050.301810864</v>
      </c>
      <c r="H3363" s="23">
        <v>21465456.938903417</v>
      </c>
      <c r="I3363" s="23">
        <v>21529931.611509051</v>
      </c>
      <c r="J3363" s="23">
        <f t="shared" si="52"/>
        <v>9179881.3096981868</v>
      </c>
    </row>
    <row r="3364" spans="1:10" x14ac:dyDescent="0.2">
      <c r="A3364" s="19">
        <v>3412</v>
      </c>
      <c r="B3364" s="17">
        <v>11</v>
      </c>
      <c r="C3364" s="16">
        <v>12</v>
      </c>
      <c r="D3364" s="16">
        <v>1998</v>
      </c>
      <c r="E3364" s="25">
        <v>36140</v>
      </c>
      <c r="F3364" s="24" t="s">
        <v>3337</v>
      </c>
      <c r="G3364" s="23">
        <v>14979804.758999389</v>
      </c>
      <c r="H3364" s="23">
        <v>25623284.097992677</v>
      </c>
      <c r="I3364" s="23">
        <v>28582119.10167785</v>
      </c>
      <c r="J3364" s="23">
        <f t="shared" si="52"/>
        <v>13602314.342678461</v>
      </c>
    </row>
    <row r="3365" spans="1:10" x14ac:dyDescent="0.2">
      <c r="A3365" s="19">
        <v>3413</v>
      </c>
      <c r="B3365" s="17">
        <v>19</v>
      </c>
      <c r="C3365" s="16">
        <v>1</v>
      </c>
      <c r="D3365" s="16">
        <v>1990</v>
      </c>
      <c r="E3365" s="25">
        <v>32892</v>
      </c>
      <c r="F3365" s="24" t="s">
        <v>3338</v>
      </c>
      <c r="G3365" s="23">
        <v>19271507.064364206</v>
      </c>
      <c r="H3365" s="23">
        <v>32119982.704835162</v>
      </c>
      <c r="I3365" s="23">
        <v>32119982.704835162</v>
      </c>
      <c r="J3365" s="23">
        <f t="shared" si="52"/>
        <v>12848475.640470956</v>
      </c>
    </row>
    <row r="3366" spans="1:10" x14ac:dyDescent="0.2">
      <c r="A3366" s="19">
        <v>3414</v>
      </c>
      <c r="B3366" s="17">
        <v>17</v>
      </c>
      <c r="C3366" s="16">
        <v>6</v>
      </c>
      <c r="D3366" s="16">
        <v>2005</v>
      </c>
      <c r="E3366" s="25">
        <v>38520</v>
      </c>
      <c r="F3366" s="24" t="s">
        <v>3339</v>
      </c>
      <c r="G3366" s="23">
        <v>12623084.832904885</v>
      </c>
      <c r="H3366" s="23">
        <v>20872277.082750645</v>
      </c>
      <c r="I3366" s="23">
        <v>24659202.53262211</v>
      </c>
      <c r="J3366" s="23">
        <f t="shared" si="52"/>
        <v>12036117.699717226</v>
      </c>
    </row>
    <row r="3367" spans="1:10" x14ac:dyDescent="0.2">
      <c r="A3367" s="19">
        <v>3415</v>
      </c>
      <c r="B3367" s="17">
        <v>3</v>
      </c>
      <c r="C3367" s="16">
        <v>8</v>
      </c>
      <c r="D3367" s="16">
        <v>1990</v>
      </c>
      <c r="E3367" s="25">
        <v>33088</v>
      </c>
      <c r="F3367" s="24" t="s">
        <v>3340</v>
      </c>
      <c r="G3367" s="23">
        <v>18656458.966565352</v>
      </c>
      <c r="H3367" s="23">
        <v>30135778.16869301</v>
      </c>
      <c r="I3367" s="23">
        <v>30135778.16869301</v>
      </c>
      <c r="J3367" s="23">
        <f t="shared" si="52"/>
        <v>11479319.202127658</v>
      </c>
    </row>
    <row r="3368" spans="1:10" x14ac:dyDescent="0.2">
      <c r="A3368" s="19">
        <v>3416</v>
      </c>
      <c r="B3368" s="17">
        <v>25</v>
      </c>
      <c r="C3368" s="16">
        <v>1</v>
      </c>
      <c r="D3368" s="16">
        <v>2002</v>
      </c>
      <c r="E3368" s="25">
        <v>37281</v>
      </c>
      <c r="F3368" s="24" t="s">
        <v>3341</v>
      </c>
      <c r="G3368" s="23">
        <v>13863297.571993224</v>
      </c>
      <c r="H3368" s="23">
        <v>22227795.796521742</v>
      </c>
      <c r="I3368" s="23">
        <v>23614125.553721063</v>
      </c>
      <c r="J3368" s="23">
        <f t="shared" si="52"/>
        <v>9750827.9817278385</v>
      </c>
    </row>
    <row r="3369" spans="1:10" x14ac:dyDescent="0.2">
      <c r="A3369" s="19">
        <v>3417</v>
      </c>
      <c r="B3369" s="17">
        <v>7</v>
      </c>
      <c r="C3369" s="16">
        <v>10</v>
      </c>
      <c r="D3369" s="16">
        <v>2016</v>
      </c>
      <c r="E3369" s="25">
        <v>42650</v>
      </c>
      <c r="F3369" s="24" t="s">
        <v>3342</v>
      </c>
      <c r="G3369" s="23">
        <v>10156787.14593615</v>
      </c>
      <c r="H3369" s="23">
        <v>16110254.966321789</v>
      </c>
      <c r="I3369" s="23">
        <v>17112032.086348761</v>
      </c>
      <c r="J3369" s="23">
        <f t="shared" si="52"/>
        <v>6955244.9404126108</v>
      </c>
    </row>
    <row r="3370" spans="1:10" x14ac:dyDescent="0.2">
      <c r="A3370" s="19">
        <v>3418</v>
      </c>
      <c r="B3370" s="17">
        <v>30</v>
      </c>
      <c r="C3370" s="16">
        <v>5</v>
      </c>
      <c r="D3370" s="16">
        <v>2003</v>
      </c>
      <c r="E3370" s="25">
        <v>37771</v>
      </c>
      <c r="F3370" s="24" t="s">
        <v>3343</v>
      </c>
      <c r="G3370" s="23">
        <v>13379782.016348774</v>
      </c>
      <c r="H3370" s="23">
        <v>20628641.515798364</v>
      </c>
      <c r="I3370" s="23">
        <v>38332481.414517708</v>
      </c>
      <c r="J3370" s="23">
        <f t="shared" si="52"/>
        <v>24952699.398168936</v>
      </c>
    </row>
    <row r="3371" spans="1:10" x14ac:dyDescent="0.2">
      <c r="A3371" s="19">
        <v>3419</v>
      </c>
      <c r="B3371" s="17">
        <v>16</v>
      </c>
      <c r="C3371" s="16">
        <v>5</v>
      </c>
      <c r="D3371" s="16">
        <v>1980</v>
      </c>
      <c r="E3371" s="25">
        <v>29357</v>
      </c>
      <c r="F3371" s="24" t="s">
        <v>3344</v>
      </c>
      <c r="G3371" s="23">
        <v>30014547.677261617</v>
      </c>
      <c r="H3371" s="23">
        <v>45618846.886650369</v>
      </c>
      <c r="I3371" s="23">
        <v>45618846.886650369</v>
      </c>
      <c r="J3371" s="23">
        <f t="shared" si="52"/>
        <v>15604299.209388752</v>
      </c>
    </row>
    <row r="3372" spans="1:10" x14ac:dyDescent="0.2">
      <c r="A3372" s="19">
        <v>3420</v>
      </c>
      <c r="B3372" s="17">
        <v>12</v>
      </c>
      <c r="C3372" s="16">
        <v>3</v>
      </c>
      <c r="D3372" s="16">
        <v>1999</v>
      </c>
      <c r="E3372" s="25">
        <v>36231</v>
      </c>
      <c r="F3372" s="24" t="s">
        <v>3345</v>
      </c>
      <c r="G3372" s="23">
        <v>14879939.393939395</v>
      </c>
      <c r="H3372" s="23">
        <v>22564672.189987879</v>
      </c>
      <c r="I3372" s="23">
        <v>22564672.189987879</v>
      </c>
      <c r="J3372" s="23">
        <f t="shared" si="52"/>
        <v>7684732.7960484847</v>
      </c>
    </row>
    <row r="3373" spans="1:10" x14ac:dyDescent="0.2">
      <c r="A3373" s="19">
        <v>3421</v>
      </c>
      <c r="B3373" s="17">
        <v>14</v>
      </c>
      <c r="C3373" s="16">
        <v>8</v>
      </c>
      <c r="D3373" s="16">
        <v>2009</v>
      </c>
      <c r="E3373" s="25">
        <v>40039</v>
      </c>
      <c r="F3373" s="24" t="s">
        <v>3346</v>
      </c>
      <c r="G3373" s="23">
        <v>11375362.547142711</v>
      </c>
      <c r="H3373" s="23">
        <v>17202592.218297396</v>
      </c>
      <c r="I3373" s="23">
        <v>17401253.824893203</v>
      </c>
      <c r="J3373" s="23">
        <f t="shared" si="52"/>
        <v>6025891.2777504921</v>
      </c>
    </row>
    <row r="3374" spans="1:10" x14ac:dyDescent="0.2">
      <c r="A3374" s="19">
        <v>3422</v>
      </c>
      <c r="B3374" s="17">
        <v>23</v>
      </c>
      <c r="C3374" s="16">
        <v>11</v>
      </c>
      <c r="D3374" s="16">
        <v>2011</v>
      </c>
      <c r="E3374" s="25">
        <v>40870</v>
      </c>
      <c r="F3374" s="24" t="s">
        <v>3347</v>
      </c>
      <c r="G3374" s="23">
        <v>10852627.856606109</v>
      </c>
      <c r="H3374" s="23">
        <v>15842020.41371613</v>
      </c>
      <c r="I3374" s="23">
        <v>37160018.55133272</v>
      </c>
      <c r="J3374" s="23">
        <f t="shared" si="52"/>
        <v>26307390.694726609</v>
      </c>
    </row>
    <row r="3375" spans="1:10" x14ac:dyDescent="0.2">
      <c r="A3375" s="19">
        <v>3423</v>
      </c>
      <c r="B3375" s="17">
        <v>25</v>
      </c>
      <c r="C3375" s="16">
        <v>12</v>
      </c>
      <c r="D3375" s="16">
        <v>2014</v>
      </c>
      <c r="E3375" s="25">
        <v>41998</v>
      </c>
      <c r="F3375" s="24" t="s">
        <v>3348</v>
      </c>
      <c r="G3375" s="23">
        <v>10455981.806721972</v>
      </c>
      <c r="H3375" s="23">
        <v>15142385.266038362</v>
      </c>
      <c r="I3375" s="23">
        <v>28563517.263035957</v>
      </c>
      <c r="J3375" s="23">
        <f t="shared" si="52"/>
        <v>18107535.456313983</v>
      </c>
    </row>
    <row r="3376" spans="1:10" x14ac:dyDescent="0.2">
      <c r="A3376" s="19">
        <v>3424</v>
      </c>
      <c r="B3376" s="17">
        <v>28</v>
      </c>
      <c r="C3376" s="16">
        <v>6</v>
      </c>
      <c r="D3376" s="16">
        <v>2002</v>
      </c>
      <c r="E3376" s="25">
        <v>37435</v>
      </c>
      <c r="F3376" s="24" t="s">
        <v>3349</v>
      </c>
      <c r="G3376" s="23">
        <v>13647526.403557533</v>
      </c>
      <c r="H3376" s="23">
        <v>18676570.280883826</v>
      </c>
      <c r="I3376" s="23">
        <v>18676570.280883826</v>
      </c>
      <c r="J3376" s="23">
        <f t="shared" si="52"/>
        <v>5029043.8773262929</v>
      </c>
    </row>
    <row r="3377" spans="1:10" x14ac:dyDescent="0.2">
      <c r="A3377" s="19">
        <v>3425</v>
      </c>
      <c r="B3377" s="17">
        <v>30</v>
      </c>
      <c r="C3377" s="16">
        <v>12</v>
      </c>
      <c r="D3377" s="16">
        <v>2005</v>
      </c>
      <c r="E3377" s="25">
        <v>38716</v>
      </c>
      <c r="F3377" s="24" t="s">
        <v>3350</v>
      </c>
      <c r="G3377" s="23">
        <v>12475558.943089431</v>
      </c>
      <c r="H3377" s="23">
        <v>15705799.280208332</v>
      </c>
      <c r="I3377" s="23">
        <v>21583762.423384145</v>
      </c>
      <c r="J3377" s="23">
        <f t="shared" si="52"/>
        <v>9108203.4802947138</v>
      </c>
    </row>
    <row r="3378" spans="1:10" x14ac:dyDescent="0.2">
      <c r="A3378" s="19">
        <v>3426</v>
      </c>
      <c r="B3378" s="17">
        <v>14</v>
      </c>
      <c r="C3378" s="16">
        <v>3</v>
      </c>
      <c r="D3378" s="16">
        <v>1997</v>
      </c>
      <c r="E3378" s="25">
        <v>35503</v>
      </c>
      <c r="F3378" s="24" t="s">
        <v>3351</v>
      </c>
      <c r="G3378" s="23">
        <v>15344937.5</v>
      </c>
      <c r="H3378" s="23">
        <v>19264907.66444375</v>
      </c>
      <c r="I3378" s="23">
        <v>19264907.66444375</v>
      </c>
      <c r="J3378" s="23">
        <f t="shared" si="52"/>
        <v>3919970.1644437499</v>
      </c>
    </row>
    <row r="3379" spans="1:10" x14ac:dyDescent="0.2">
      <c r="A3379" s="19">
        <v>3427</v>
      </c>
      <c r="B3379" s="17">
        <v>19</v>
      </c>
      <c r="C3379" s="16">
        <v>12</v>
      </c>
      <c r="D3379" s="16">
        <v>2000</v>
      </c>
      <c r="E3379" s="25">
        <v>36879</v>
      </c>
      <c r="F3379" s="24" t="s">
        <v>5482</v>
      </c>
      <c r="G3379" s="23">
        <v>14110287.35632184</v>
      </c>
      <c r="H3379" s="23">
        <v>16944538.937919542</v>
      </c>
      <c r="I3379" s="23">
        <v>62886172.744333334</v>
      </c>
      <c r="J3379" s="23">
        <f t="shared" si="52"/>
        <v>48775885.388011493</v>
      </c>
    </row>
    <row r="3380" spans="1:10" x14ac:dyDescent="0.2">
      <c r="A3380" s="19">
        <v>3428</v>
      </c>
      <c r="B3380" s="17">
        <v>20</v>
      </c>
      <c r="C3380" s="16">
        <v>1</v>
      </c>
      <c r="D3380" s="16">
        <v>2006</v>
      </c>
      <c r="E3380" s="25">
        <v>38737</v>
      </c>
      <c r="F3380" s="24" t="s">
        <v>3353</v>
      </c>
      <c r="G3380" s="23">
        <v>12381190.11598588</v>
      </c>
      <c r="H3380" s="23">
        <v>14546240.54492688</v>
      </c>
      <c r="I3380" s="23">
        <v>14763381.857181039</v>
      </c>
      <c r="J3380" s="23">
        <f t="shared" si="52"/>
        <v>2382191.741195159</v>
      </c>
    </row>
    <row r="3381" spans="1:10" x14ac:dyDescent="0.2">
      <c r="A3381" s="19">
        <v>3429</v>
      </c>
      <c r="B3381" s="17">
        <v>9</v>
      </c>
      <c r="C3381" s="16">
        <v>3</v>
      </c>
      <c r="D3381" s="16">
        <v>2001</v>
      </c>
      <c r="E3381" s="25">
        <v>36959</v>
      </c>
      <c r="F3381" s="24" t="s">
        <v>3354</v>
      </c>
      <c r="G3381" s="23">
        <v>13934108.967082862</v>
      </c>
      <c r="H3381" s="23">
        <v>16108190.859370034</v>
      </c>
      <c r="I3381" s="23">
        <v>27673501.30204881</v>
      </c>
      <c r="J3381" s="23">
        <f t="shared" si="52"/>
        <v>13739392.334965948</v>
      </c>
    </row>
    <row r="3382" spans="1:10" x14ac:dyDescent="0.2">
      <c r="A3382" s="19">
        <v>3430</v>
      </c>
      <c r="B3382" s="17">
        <v>19</v>
      </c>
      <c r="C3382" s="16">
        <v>2</v>
      </c>
      <c r="D3382" s="16">
        <v>1999</v>
      </c>
      <c r="E3382" s="25">
        <v>36210</v>
      </c>
      <c r="F3382" s="24" t="s">
        <v>3355</v>
      </c>
      <c r="G3382" s="23">
        <v>14925167.173252281</v>
      </c>
      <c r="H3382" s="23">
        <v>16160691.914571431</v>
      </c>
      <c r="I3382" s="23">
        <v>18178417.802139819</v>
      </c>
      <c r="J3382" s="23">
        <f t="shared" si="52"/>
        <v>3253250.6288875379</v>
      </c>
    </row>
    <row r="3383" spans="1:10" x14ac:dyDescent="0.2">
      <c r="A3383" s="19">
        <v>3431</v>
      </c>
      <c r="B3383" s="17">
        <v>23</v>
      </c>
      <c r="C3383" s="16">
        <v>7</v>
      </c>
      <c r="D3383" s="16">
        <v>1999</v>
      </c>
      <c r="E3383" s="25">
        <v>36364</v>
      </c>
      <c r="F3383" s="24" t="s">
        <v>3356</v>
      </c>
      <c r="G3383" s="23">
        <v>14728194.361127775</v>
      </c>
      <c r="H3383" s="23">
        <v>15569775.169478105</v>
      </c>
      <c r="I3383" s="23">
        <v>15569775.169478105</v>
      </c>
      <c r="J3383" s="23">
        <f t="shared" si="52"/>
        <v>841580.80835033022</v>
      </c>
    </row>
    <row r="3384" spans="1:10" x14ac:dyDescent="0.2">
      <c r="A3384" s="19">
        <v>3432</v>
      </c>
      <c r="B3384" s="17">
        <v>3</v>
      </c>
      <c r="C3384" s="16">
        <v>4</v>
      </c>
      <c r="D3384" s="16">
        <v>1998</v>
      </c>
      <c r="E3384" s="25">
        <v>35888</v>
      </c>
      <c r="F3384" s="24" t="s">
        <v>3357</v>
      </c>
      <c r="G3384" s="23">
        <v>15108861.53846154</v>
      </c>
      <c r="H3384" s="23">
        <v>15353676.465513848</v>
      </c>
      <c r="I3384" s="23">
        <v>20903306.353661541</v>
      </c>
      <c r="J3384" s="23">
        <f t="shared" si="52"/>
        <v>5794444.815200001</v>
      </c>
    </row>
    <row r="3385" spans="1:10" x14ac:dyDescent="0.2">
      <c r="A3385" s="19">
        <v>3433</v>
      </c>
      <c r="B3385" s="17">
        <v>11</v>
      </c>
      <c r="C3385" s="16">
        <v>6</v>
      </c>
      <c r="D3385" s="16">
        <v>1999</v>
      </c>
      <c r="E3385" s="25">
        <v>36322</v>
      </c>
      <c r="F3385" s="24" t="s">
        <v>3358</v>
      </c>
      <c r="G3385" s="23">
        <v>14772503.008423587</v>
      </c>
      <c r="H3385" s="23">
        <v>14800731.784422385</v>
      </c>
      <c r="I3385" s="23">
        <v>14800731.784422385</v>
      </c>
      <c r="J3385" s="23">
        <f t="shared" si="52"/>
        <v>28228.775998797268</v>
      </c>
    </row>
    <row r="3386" spans="1:10" x14ac:dyDescent="0.2">
      <c r="A3386" s="19">
        <v>3435</v>
      </c>
      <c r="B3386" s="17">
        <v>25</v>
      </c>
      <c r="C3386" s="16">
        <v>11</v>
      </c>
      <c r="D3386" s="16">
        <v>1998</v>
      </c>
      <c r="E3386" s="25">
        <v>36124</v>
      </c>
      <c r="F3386" s="24" t="s">
        <v>3359</v>
      </c>
      <c r="G3386" s="23">
        <v>14970670.731707318</v>
      </c>
      <c r="H3386" s="23">
        <v>14895023.932500001</v>
      </c>
      <c r="I3386" s="23">
        <v>31580590.984792687</v>
      </c>
      <c r="J3386" s="23">
        <f t="shared" si="52"/>
        <v>16609920.253085369</v>
      </c>
    </row>
    <row r="3387" spans="1:10" x14ac:dyDescent="0.2">
      <c r="A3387" s="19">
        <v>3436</v>
      </c>
      <c r="B3387" s="17">
        <v>9</v>
      </c>
      <c r="C3387" s="16">
        <v>7</v>
      </c>
      <c r="D3387" s="16">
        <v>2004</v>
      </c>
      <c r="E3387" s="25">
        <v>38177</v>
      </c>
      <c r="F3387" s="24" t="s">
        <v>3360</v>
      </c>
      <c r="G3387" s="23">
        <v>12962988.384371702</v>
      </c>
      <c r="H3387" s="23">
        <v>12195816.69470433</v>
      </c>
      <c r="I3387" s="23">
        <v>12195816.69470433</v>
      </c>
      <c r="J3387" s="23">
        <f t="shared" si="52"/>
        <v>-767171.68966737203</v>
      </c>
    </row>
    <row r="3388" spans="1:10" x14ac:dyDescent="0.2">
      <c r="A3388" s="19">
        <v>3437</v>
      </c>
      <c r="B3388" s="17">
        <v>25</v>
      </c>
      <c r="C3388" s="16">
        <v>1</v>
      </c>
      <c r="D3388" s="16">
        <v>2013</v>
      </c>
      <c r="E3388" s="25">
        <v>41299</v>
      </c>
      <c r="F3388" s="24" t="s">
        <v>3361</v>
      </c>
      <c r="G3388" s="23">
        <v>10661759.597012332</v>
      </c>
      <c r="H3388" s="23">
        <v>9425478.4614686463</v>
      </c>
      <c r="I3388" s="23">
        <v>33227104.041571129</v>
      </c>
      <c r="J3388" s="23">
        <f t="shared" si="52"/>
        <v>22565344.444558799</v>
      </c>
    </row>
    <row r="3389" spans="1:10" x14ac:dyDescent="0.2">
      <c r="A3389" s="19">
        <v>3438</v>
      </c>
      <c r="B3389" s="17">
        <v>26</v>
      </c>
      <c r="C3389" s="16">
        <v>10</v>
      </c>
      <c r="D3389" s="16">
        <v>1984</v>
      </c>
      <c r="E3389" s="25">
        <v>30981</v>
      </c>
      <c r="F3389" s="24" t="s">
        <v>3362</v>
      </c>
      <c r="G3389" s="23">
        <v>23316144.349477686</v>
      </c>
      <c r="H3389" s="23">
        <v>20522730.359544162</v>
      </c>
      <c r="I3389" s="23">
        <v>20522730.359544162</v>
      </c>
      <c r="J3389" s="23">
        <f t="shared" si="52"/>
        <v>-2793413.9899335243</v>
      </c>
    </row>
    <row r="3390" spans="1:10" x14ac:dyDescent="0.2">
      <c r="A3390" s="19">
        <v>3439</v>
      </c>
      <c r="B3390" s="17">
        <v>21</v>
      </c>
      <c r="C3390" s="16">
        <v>5</v>
      </c>
      <c r="D3390" s="16">
        <v>2010</v>
      </c>
      <c r="E3390" s="25">
        <v>40319</v>
      </c>
      <c r="F3390" s="24" t="s">
        <v>3363</v>
      </c>
      <c r="G3390" s="23">
        <v>11253151.096810861</v>
      </c>
      <c r="H3390" s="23">
        <v>9593986.4990970679</v>
      </c>
      <c r="I3390" s="23">
        <v>9711351.238461256</v>
      </c>
      <c r="J3390" s="23">
        <f t="shared" si="52"/>
        <v>-1541799.8583496045</v>
      </c>
    </row>
    <row r="3391" spans="1:10" x14ac:dyDescent="0.2">
      <c r="A3391" s="19">
        <v>3440</v>
      </c>
      <c r="B3391" s="17">
        <v>18</v>
      </c>
      <c r="C3391" s="16">
        <v>7</v>
      </c>
      <c r="D3391" s="16">
        <v>2003</v>
      </c>
      <c r="E3391" s="25">
        <v>37820</v>
      </c>
      <c r="F3391" s="24" t="s">
        <v>3364</v>
      </c>
      <c r="G3391" s="23">
        <v>13350679.717237631</v>
      </c>
      <c r="H3391" s="23">
        <v>10830624.104763459</v>
      </c>
      <c r="I3391" s="23">
        <v>18900227.513904296</v>
      </c>
      <c r="J3391" s="23">
        <f t="shared" si="52"/>
        <v>5549547.796666665</v>
      </c>
    </row>
    <row r="3392" spans="1:10" x14ac:dyDescent="0.2">
      <c r="A3392" s="19">
        <v>3441</v>
      </c>
      <c r="B3392" s="17">
        <v>14</v>
      </c>
      <c r="C3392" s="16">
        <v>3</v>
      </c>
      <c r="D3392" s="16">
        <v>2014</v>
      </c>
      <c r="E3392" s="25">
        <v>41712</v>
      </c>
      <c r="F3392" s="24" t="s">
        <v>3365</v>
      </c>
      <c r="G3392" s="23">
        <v>10390447.452950362</v>
      </c>
      <c r="H3392" s="23">
        <v>8083367.0471236976</v>
      </c>
      <c r="I3392" s="23">
        <v>8149378.5988370366</v>
      </c>
      <c r="J3392" s="23">
        <f t="shared" si="52"/>
        <v>-2241068.8541133255</v>
      </c>
    </row>
    <row r="3393" spans="1:10" x14ac:dyDescent="0.2">
      <c r="A3393" s="19">
        <v>3442</v>
      </c>
      <c r="B3393" s="17">
        <v>27</v>
      </c>
      <c r="C3393" s="16">
        <v>3</v>
      </c>
      <c r="D3393" s="16">
        <v>2015</v>
      </c>
      <c r="E3393" s="25">
        <v>42090</v>
      </c>
      <c r="F3393" s="24" t="s">
        <v>3366</v>
      </c>
      <c r="G3393" s="23">
        <v>10398104.345690098</v>
      </c>
      <c r="H3393" s="23">
        <v>7883910.3025804795</v>
      </c>
      <c r="I3393" s="23">
        <v>13957558.469856303</v>
      </c>
      <c r="J3393" s="23">
        <f t="shared" si="52"/>
        <v>3559454.1241662055</v>
      </c>
    </row>
    <row r="3394" spans="1:10" x14ac:dyDescent="0.2">
      <c r="A3394" s="19">
        <v>3443</v>
      </c>
      <c r="B3394" s="17">
        <v>1</v>
      </c>
      <c r="C3394" s="16">
        <v>2</v>
      </c>
      <c r="D3394" s="16">
        <v>2008</v>
      </c>
      <c r="E3394" s="25">
        <v>39479</v>
      </c>
      <c r="F3394" s="24" t="s">
        <v>3367</v>
      </c>
      <c r="G3394" s="23">
        <v>11597879.948793773</v>
      </c>
      <c r="H3394" s="23">
        <v>8779742.414312236</v>
      </c>
      <c r="I3394" s="23">
        <v>25046867.361726653</v>
      </c>
      <c r="J3394" s="23">
        <f t="shared" si="52"/>
        <v>13448987.41293288</v>
      </c>
    </row>
    <row r="3395" spans="1:10" x14ac:dyDescent="0.2">
      <c r="A3395" s="19">
        <v>3444</v>
      </c>
      <c r="B3395" s="17">
        <v>24</v>
      </c>
      <c r="C3395" s="16">
        <v>10</v>
      </c>
      <c r="D3395" s="16">
        <v>2001</v>
      </c>
      <c r="E3395" s="25">
        <v>37188</v>
      </c>
      <c r="F3395" s="24" t="s">
        <v>3368</v>
      </c>
      <c r="G3395" s="23">
        <v>13816488.463702872</v>
      </c>
      <c r="H3395" s="23">
        <v>10109052.084985932</v>
      </c>
      <c r="I3395" s="23">
        <v>11576632.58135622</v>
      </c>
      <c r="J3395" s="23">
        <f t="shared" ref="J3395:J3458" si="53">I3395-G3395</f>
        <v>-2239855.8823466524</v>
      </c>
    </row>
    <row r="3396" spans="1:10" x14ac:dyDescent="0.2">
      <c r="A3396" s="19">
        <v>3445</v>
      </c>
      <c r="B3396" s="17">
        <v>22</v>
      </c>
      <c r="C3396" s="16">
        <v>6</v>
      </c>
      <c r="D3396" s="16">
        <v>2012</v>
      </c>
      <c r="E3396" s="25">
        <v>41082</v>
      </c>
      <c r="F3396" s="24" t="s">
        <v>3369</v>
      </c>
      <c r="G3396" s="23">
        <v>10699021.256939663</v>
      </c>
      <c r="H3396" s="23">
        <v>7573556.8334306553</v>
      </c>
      <c r="I3396" s="23">
        <v>12589494.447053747</v>
      </c>
      <c r="J3396" s="23">
        <f t="shared" si="53"/>
        <v>1890473.1901140846</v>
      </c>
    </row>
    <row r="3397" spans="1:10" x14ac:dyDescent="0.2">
      <c r="A3397" s="19">
        <v>3446</v>
      </c>
      <c r="B3397" s="17">
        <v>1</v>
      </c>
      <c r="C3397" s="16">
        <v>12</v>
      </c>
      <c r="D3397" s="16">
        <v>2006</v>
      </c>
      <c r="E3397" s="25">
        <v>39052</v>
      </c>
      <c r="F3397" s="24" t="s">
        <v>3370</v>
      </c>
      <c r="G3397" s="23">
        <v>12166451.932606541</v>
      </c>
      <c r="H3397" s="23">
        <v>8550292.856679881</v>
      </c>
      <c r="I3397" s="23">
        <v>17423660.977849357</v>
      </c>
      <c r="J3397" s="23">
        <f t="shared" si="53"/>
        <v>5257209.0452428162</v>
      </c>
    </row>
    <row r="3398" spans="1:10" x14ac:dyDescent="0.2">
      <c r="A3398" s="19">
        <v>3447</v>
      </c>
      <c r="B3398" s="17">
        <v>11</v>
      </c>
      <c r="C3398" s="16">
        <v>11</v>
      </c>
      <c r="D3398" s="16">
        <v>2016</v>
      </c>
      <c r="E3398" s="25">
        <v>42685</v>
      </c>
      <c r="F3398" s="24" t="s">
        <v>3371</v>
      </c>
      <c r="G3398" s="23">
        <v>10172610.243087925</v>
      </c>
      <c r="H3398" s="23">
        <v>7019441.8501738114</v>
      </c>
      <c r="I3398" s="23">
        <v>11558081.102277577</v>
      </c>
      <c r="J3398" s="23">
        <f t="shared" si="53"/>
        <v>1385470.8591896519</v>
      </c>
    </row>
    <row r="3399" spans="1:10" x14ac:dyDescent="0.2">
      <c r="A3399" s="19">
        <v>3448</v>
      </c>
      <c r="B3399" s="17">
        <v>11</v>
      </c>
      <c r="C3399" s="16">
        <v>2</v>
      </c>
      <c r="D3399" s="16">
        <v>2011</v>
      </c>
      <c r="E3399" s="25">
        <v>40585</v>
      </c>
      <c r="F3399" s="24" t="s">
        <v>3372</v>
      </c>
      <c r="G3399" s="23">
        <v>11093945.56931711</v>
      </c>
      <c r="H3399" s="23">
        <v>7611669.2133532763</v>
      </c>
      <c r="I3399" s="23">
        <v>8722205.3372840695</v>
      </c>
      <c r="J3399" s="23">
        <f t="shared" si="53"/>
        <v>-2371740.2320330404</v>
      </c>
    </row>
    <row r="3400" spans="1:10" x14ac:dyDescent="0.2">
      <c r="A3400" s="19">
        <v>3449</v>
      </c>
      <c r="B3400" s="17">
        <v>30</v>
      </c>
      <c r="C3400" s="16">
        <v>11</v>
      </c>
      <c r="D3400" s="16">
        <v>2012</v>
      </c>
      <c r="E3400" s="25">
        <v>41243</v>
      </c>
      <c r="F3400" s="24" t="s">
        <v>3373</v>
      </c>
      <c r="G3400" s="23">
        <v>10664491.944696616</v>
      </c>
      <c r="H3400" s="23">
        <v>7263323.1170310266</v>
      </c>
      <c r="I3400" s="23">
        <v>9480833.585059572</v>
      </c>
      <c r="J3400" s="23">
        <f t="shared" si="53"/>
        <v>-1183658.3596370444</v>
      </c>
    </row>
    <row r="3401" spans="1:10" x14ac:dyDescent="0.2">
      <c r="A3401" s="19">
        <v>3450</v>
      </c>
      <c r="B3401" s="17">
        <v>30</v>
      </c>
      <c r="C3401" s="16">
        <v>10</v>
      </c>
      <c r="D3401" s="16">
        <v>1998</v>
      </c>
      <c r="E3401" s="25">
        <v>36098</v>
      </c>
      <c r="F3401" s="24" t="s">
        <v>3374</v>
      </c>
      <c r="G3401" s="23">
        <v>14970670.731707318</v>
      </c>
      <c r="H3401" s="23">
        <v>10060087.130585367</v>
      </c>
      <c r="I3401" s="23">
        <v>10060087.130585367</v>
      </c>
      <c r="J3401" s="23">
        <f t="shared" si="53"/>
        <v>-4910583.6011219509</v>
      </c>
    </row>
    <row r="3402" spans="1:10" x14ac:dyDescent="0.2">
      <c r="A3402" s="19">
        <v>3451</v>
      </c>
      <c r="B3402" s="17">
        <v>16</v>
      </c>
      <c r="C3402" s="16">
        <v>1</v>
      </c>
      <c r="D3402" s="16">
        <v>2004</v>
      </c>
      <c r="E3402" s="25">
        <v>38002</v>
      </c>
      <c r="F3402" s="24" t="s">
        <v>3375</v>
      </c>
      <c r="G3402" s="23">
        <v>13256965.442764578</v>
      </c>
      <c r="H3402" s="23">
        <v>8606380.8688498922</v>
      </c>
      <c r="I3402" s="23">
        <v>8606380.8688498922</v>
      </c>
      <c r="J3402" s="23">
        <f t="shared" si="53"/>
        <v>-4650584.5739146862</v>
      </c>
    </row>
    <row r="3403" spans="1:10" x14ac:dyDescent="0.2">
      <c r="A3403" s="19">
        <v>3452</v>
      </c>
      <c r="B3403" s="17">
        <v>15</v>
      </c>
      <c r="C3403" s="16">
        <v>10</v>
      </c>
      <c r="D3403" s="16">
        <v>1999</v>
      </c>
      <c r="E3403" s="25">
        <v>36448</v>
      </c>
      <c r="F3403" s="24" t="s">
        <v>3376</v>
      </c>
      <c r="G3403" s="23">
        <v>14596848.989298457</v>
      </c>
      <c r="H3403" s="23">
        <v>9046931.4057907276</v>
      </c>
      <c r="I3403" s="23">
        <v>9046931.4057907276</v>
      </c>
      <c r="J3403" s="23">
        <f t="shared" si="53"/>
        <v>-5549917.5835077297</v>
      </c>
    </row>
    <row r="3404" spans="1:10" x14ac:dyDescent="0.2">
      <c r="A3404" s="19">
        <v>3453</v>
      </c>
      <c r="B3404" s="17">
        <v>3</v>
      </c>
      <c r="C3404" s="16">
        <v>5</v>
      </c>
      <c r="D3404" s="16">
        <v>2002</v>
      </c>
      <c r="E3404" s="25">
        <v>37379</v>
      </c>
      <c r="F3404" s="24" t="s">
        <v>3377</v>
      </c>
      <c r="G3404" s="23">
        <v>13655116.79644049</v>
      </c>
      <c r="H3404" s="23">
        <v>8253996.4779866515</v>
      </c>
      <c r="I3404" s="23">
        <v>8527098.8139154613</v>
      </c>
      <c r="J3404" s="23">
        <f t="shared" si="53"/>
        <v>-5128017.9825250283</v>
      </c>
    </row>
    <row r="3405" spans="1:10" x14ac:dyDescent="0.2">
      <c r="A3405" s="19">
        <v>3454</v>
      </c>
      <c r="B3405" s="17">
        <v>28</v>
      </c>
      <c r="C3405" s="16">
        <v>3</v>
      </c>
      <c r="D3405" s="16">
        <v>2008</v>
      </c>
      <c r="E3405" s="25">
        <v>39535</v>
      </c>
      <c r="F3405" s="24" t="s">
        <v>3378</v>
      </c>
      <c r="G3405" s="23">
        <v>11498211.007455697</v>
      </c>
      <c r="H3405" s="23">
        <v>6902677.32090405</v>
      </c>
      <c r="I3405" s="23">
        <v>38533103.681671724</v>
      </c>
      <c r="J3405" s="23">
        <f t="shared" si="53"/>
        <v>27034892.674216025</v>
      </c>
    </row>
    <row r="3406" spans="1:10" x14ac:dyDescent="0.2">
      <c r="A3406" s="19">
        <v>3455</v>
      </c>
      <c r="B3406" s="17">
        <v>18</v>
      </c>
      <c r="C3406" s="16">
        <v>12</v>
      </c>
      <c r="D3406" s="16">
        <v>1981</v>
      </c>
      <c r="E3406" s="25">
        <v>29938</v>
      </c>
      <c r="F3406" s="24" t="s">
        <v>3379</v>
      </c>
      <c r="G3406" s="23">
        <v>26119042.55319149</v>
      </c>
      <c r="H3406" s="23">
        <v>15671425.531914894</v>
      </c>
      <c r="I3406" s="23">
        <v>15671425.531914894</v>
      </c>
      <c r="J3406" s="23">
        <f t="shared" si="53"/>
        <v>-10447617.021276597</v>
      </c>
    </row>
    <row r="3407" spans="1:10" x14ac:dyDescent="0.2">
      <c r="A3407" s="19">
        <v>3456</v>
      </c>
      <c r="B3407" s="17">
        <v>20</v>
      </c>
      <c r="C3407" s="16">
        <v>3</v>
      </c>
      <c r="D3407" s="16">
        <v>2015</v>
      </c>
      <c r="E3407" s="25">
        <v>42083</v>
      </c>
      <c r="F3407" s="24" t="s">
        <v>3380</v>
      </c>
      <c r="G3407" s="23">
        <v>10398104.345690098</v>
      </c>
      <c r="H3407" s="23">
        <v>5861480.04715419</v>
      </c>
      <c r="I3407" s="23">
        <v>7799755.3246795051</v>
      </c>
      <c r="J3407" s="23">
        <f t="shared" si="53"/>
        <v>-2598349.0210105926</v>
      </c>
    </row>
    <row r="3408" spans="1:10" x14ac:dyDescent="0.2">
      <c r="A3408" s="19">
        <v>3457</v>
      </c>
      <c r="B3408" s="17">
        <v>4</v>
      </c>
      <c r="C3408" s="16">
        <v>7</v>
      </c>
      <c r="D3408" s="16">
        <v>2007</v>
      </c>
      <c r="E3408" s="25">
        <v>39267</v>
      </c>
      <c r="F3408" s="24" t="s">
        <v>3381</v>
      </c>
      <c r="G3408" s="23">
        <v>11786854.473617252</v>
      </c>
      <c r="H3408" s="23">
        <v>6471481.6899601053</v>
      </c>
      <c r="I3408" s="23">
        <v>8295453.8083908232</v>
      </c>
      <c r="J3408" s="23">
        <f t="shared" si="53"/>
        <v>-3491400.6652264288</v>
      </c>
    </row>
    <row r="3409" spans="1:10" x14ac:dyDescent="0.2">
      <c r="A3409" s="19">
        <v>3458</v>
      </c>
      <c r="B3409" s="17">
        <v>5</v>
      </c>
      <c r="C3409" s="16">
        <v>4</v>
      </c>
      <c r="D3409" s="16">
        <v>2000</v>
      </c>
      <c r="E3409" s="25">
        <v>36621</v>
      </c>
      <c r="F3409" s="24" t="s">
        <v>3382</v>
      </c>
      <c r="G3409" s="23">
        <v>14332691.185055457</v>
      </c>
      <c r="H3409" s="23">
        <v>7512214.9298598943</v>
      </c>
      <c r="I3409" s="23">
        <v>7512214.9298598943</v>
      </c>
      <c r="J3409" s="23">
        <f t="shared" si="53"/>
        <v>-6820476.2551955627</v>
      </c>
    </row>
    <row r="3410" spans="1:10" x14ac:dyDescent="0.2">
      <c r="A3410" s="19">
        <v>3459</v>
      </c>
      <c r="B3410" s="17">
        <v>18</v>
      </c>
      <c r="C3410" s="16">
        <v>6</v>
      </c>
      <c r="D3410" s="16">
        <v>2010</v>
      </c>
      <c r="E3410" s="25">
        <v>40347</v>
      </c>
      <c r="F3410" s="24" t="s">
        <v>5382</v>
      </c>
      <c r="G3410" s="23">
        <v>11264147.913655862</v>
      </c>
      <c r="H3410" s="23">
        <v>5638229.8136627441</v>
      </c>
      <c r="I3410" s="23">
        <v>17045146.296465028</v>
      </c>
      <c r="J3410" s="23">
        <f t="shared" si="53"/>
        <v>5780998.3828091659</v>
      </c>
    </row>
    <row r="3411" spans="1:10" x14ac:dyDescent="0.2">
      <c r="A3411" s="19">
        <v>3460</v>
      </c>
      <c r="B3411" s="17">
        <v>26</v>
      </c>
      <c r="C3411" s="16">
        <v>10</v>
      </c>
      <c r="D3411" s="16">
        <v>2001</v>
      </c>
      <c r="E3411" s="25">
        <v>37190</v>
      </c>
      <c r="F3411" s="24" t="s">
        <v>3384</v>
      </c>
      <c r="G3411" s="23">
        <v>13816488.463702872</v>
      </c>
      <c r="H3411" s="23">
        <v>6031525.8646314023</v>
      </c>
      <c r="I3411" s="23">
        <v>6481041.1718514357</v>
      </c>
      <c r="J3411" s="23">
        <f t="shared" si="53"/>
        <v>-7335447.2918514367</v>
      </c>
    </row>
    <row r="3412" spans="1:10" x14ac:dyDescent="0.2">
      <c r="A3412" s="19">
        <v>3461</v>
      </c>
      <c r="B3412" s="17">
        <v>16</v>
      </c>
      <c r="C3412" s="16">
        <v>3</v>
      </c>
      <c r="D3412" s="16">
        <v>2012</v>
      </c>
      <c r="E3412" s="25">
        <v>40984</v>
      </c>
      <c r="F3412" s="24" t="s">
        <v>3385</v>
      </c>
      <c r="G3412" s="23">
        <v>10703032.363813909</v>
      </c>
      <c r="H3412" s="23">
        <v>4569580.4652908565</v>
      </c>
      <c r="I3412" s="23">
        <v>5039123.5653946092</v>
      </c>
      <c r="J3412" s="23">
        <f t="shared" si="53"/>
        <v>-5663908.7984192995</v>
      </c>
    </row>
    <row r="3413" spans="1:10" x14ac:dyDescent="0.2">
      <c r="A3413" s="19">
        <v>3462</v>
      </c>
      <c r="B3413" s="17">
        <v>30</v>
      </c>
      <c r="C3413" s="16">
        <v>3</v>
      </c>
      <c r="D3413" s="16">
        <v>2016</v>
      </c>
      <c r="E3413" s="25">
        <v>42459</v>
      </c>
      <c r="F3413" s="24" t="s">
        <v>3386</v>
      </c>
      <c r="G3413" s="23">
        <v>10310206.104177516</v>
      </c>
      <c r="H3413" s="23">
        <v>3505756.6991500515</v>
      </c>
      <c r="I3413" s="23">
        <v>5605788.9674382275</v>
      </c>
      <c r="J3413" s="23">
        <f t="shared" si="53"/>
        <v>-4704417.1367392885</v>
      </c>
    </row>
    <row r="3414" spans="1:10" x14ac:dyDescent="0.2">
      <c r="A3414" s="19">
        <v>3463</v>
      </c>
      <c r="B3414" s="17">
        <v>4</v>
      </c>
      <c r="C3414" s="16">
        <v>10</v>
      </c>
      <c r="D3414" s="16">
        <v>1996</v>
      </c>
      <c r="E3414" s="25">
        <v>35342</v>
      </c>
      <c r="F3414" s="24" t="s">
        <v>5483</v>
      </c>
      <c r="G3414" s="23">
        <v>15509728.363866076</v>
      </c>
      <c r="H3414" s="23">
        <v>5207118.3269488309</v>
      </c>
      <c r="I3414" s="23">
        <v>5207118.3269488309</v>
      </c>
      <c r="J3414" s="23">
        <f t="shared" si="53"/>
        <v>-10302610.036917245</v>
      </c>
    </row>
    <row r="3415" spans="1:10" x14ac:dyDescent="0.2">
      <c r="A3415" s="19">
        <v>3464</v>
      </c>
      <c r="B3415" s="17">
        <v>12</v>
      </c>
      <c r="C3415" s="16">
        <v>10</v>
      </c>
      <c r="D3415" s="16">
        <v>2012</v>
      </c>
      <c r="E3415" s="25">
        <v>41194</v>
      </c>
      <c r="F3415" s="24" t="s">
        <v>3388</v>
      </c>
      <c r="G3415" s="23">
        <v>10613962.657305775</v>
      </c>
      <c r="H3415" s="23">
        <v>3540874.1964792903</v>
      </c>
      <c r="I3415" s="23">
        <v>3540874.1964792903</v>
      </c>
      <c r="J3415" s="23">
        <f t="shared" si="53"/>
        <v>-7073088.4608264845</v>
      </c>
    </row>
    <row r="3416" spans="1:10" x14ac:dyDescent="0.2">
      <c r="A3416" s="19">
        <v>3465</v>
      </c>
      <c r="B3416" s="17">
        <v>4</v>
      </c>
      <c r="C3416" s="16">
        <v>2</v>
      </c>
      <c r="D3416" s="16">
        <v>1994</v>
      </c>
      <c r="E3416" s="25">
        <v>34369</v>
      </c>
      <c r="F3416" s="24" t="s">
        <v>3389</v>
      </c>
      <c r="G3416" s="23">
        <v>16736128.152692571</v>
      </c>
      <c r="H3416" s="23">
        <v>5482061.0335037494</v>
      </c>
      <c r="I3416" s="23">
        <v>5482061.0335037494</v>
      </c>
      <c r="J3416" s="23">
        <f t="shared" si="53"/>
        <v>-11254067.119188823</v>
      </c>
    </row>
    <row r="3417" spans="1:10" x14ac:dyDescent="0.2">
      <c r="A3417" s="19">
        <v>3466</v>
      </c>
      <c r="B3417" s="17">
        <v>8</v>
      </c>
      <c r="C3417" s="16">
        <v>10</v>
      </c>
      <c r="D3417" s="16">
        <v>1999</v>
      </c>
      <c r="E3417" s="25">
        <v>36441</v>
      </c>
      <c r="F3417" s="24" t="s">
        <v>3390</v>
      </c>
      <c r="G3417" s="23">
        <v>14596848.989298457</v>
      </c>
      <c r="H3417" s="23">
        <v>4660922.7701426884</v>
      </c>
      <c r="I3417" s="23">
        <v>8801968.5457372181</v>
      </c>
      <c r="J3417" s="23">
        <f t="shared" si="53"/>
        <v>-5794880.4435612392</v>
      </c>
    </row>
    <row r="3418" spans="1:10" x14ac:dyDescent="0.2">
      <c r="A3418" s="19">
        <v>3467</v>
      </c>
      <c r="B3418" s="17">
        <v>14</v>
      </c>
      <c r="C3418" s="16">
        <v>11</v>
      </c>
      <c r="D3418" s="16">
        <v>2014</v>
      </c>
      <c r="E3418" s="25">
        <v>41957</v>
      </c>
      <c r="F3418" s="24" t="s">
        <v>3391</v>
      </c>
      <c r="G3418" s="23">
        <v>10396695.33476462</v>
      </c>
      <c r="H3418" s="23">
        <v>3253064.6297453749</v>
      </c>
      <c r="I3418" s="23">
        <v>3294565.1185131548</v>
      </c>
      <c r="J3418" s="23">
        <f t="shared" si="53"/>
        <v>-7102130.2162514655</v>
      </c>
    </row>
    <row r="3419" spans="1:10" x14ac:dyDescent="0.2">
      <c r="A3419" s="19">
        <v>3468</v>
      </c>
      <c r="B3419" s="17">
        <v>22</v>
      </c>
      <c r="C3419" s="16">
        <v>12</v>
      </c>
      <c r="D3419" s="16">
        <v>2000</v>
      </c>
      <c r="E3419" s="25">
        <v>36882</v>
      </c>
      <c r="F3419" s="24" t="s">
        <v>3392</v>
      </c>
      <c r="G3419" s="23">
        <v>14110287.35632184</v>
      </c>
      <c r="H3419" s="23">
        <v>4292071.4411321841</v>
      </c>
      <c r="I3419" s="23">
        <v>7265571.8045344837</v>
      </c>
      <c r="J3419" s="23">
        <f t="shared" si="53"/>
        <v>-6844715.5517873559</v>
      </c>
    </row>
    <row r="3420" spans="1:10" x14ac:dyDescent="0.2">
      <c r="A3420" s="19">
        <v>3469</v>
      </c>
      <c r="B3420" s="17">
        <v>1</v>
      </c>
      <c r="C3420" s="16">
        <v>5</v>
      </c>
      <c r="D3420" s="16">
        <v>1987</v>
      </c>
      <c r="E3420" s="25">
        <v>31898</v>
      </c>
      <c r="F3420" s="24" t="s">
        <v>3393</v>
      </c>
      <c r="G3420" s="23">
        <v>21708134.394341294</v>
      </c>
      <c r="H3420" s="23">
        <v>6512440.3183023883</v>
      </c>
      <c r="I3420" s="23">
        <v>6512440.3183023883</v>
      </c>
      <c r="J3420" s="23">
        <f t="shared" si="53"/>
        <v>-15195694.076038904</v>
      </c>
    </row>
    <row r="3421" spans="1:10" x14ac:dyDescent="0.2">
      <c r="A3421" s="19">
        <v>3470</v>
      </c>
      <c r="B3421" s="17">
        <v>2</v>
      </c>
      <c r="C3421" s="16">
        <v>6</v>
      </c>
      <c r="D3421" s="16">
        <v>2006</v>
      </c>
      <c r="E3421" s="25">
        <v>38870</v>
      </c>
      <c r="F3421" s="24" t="s">
        <v>3394</v>
      </c>
      <c r="G3421" s="23">
        <v>12100492.853622474</v>
      </c>
      <c r="H3421" s="23">
        <v>3501478.4753770325</v>
      </c>
      <c r="I3421" s="23">
        <v>3944977.269103006</v>
      </c>
      <c r="J3421" s="23">
        <f t="shared" si="53"/>
        <v>-8155515.5845194682</v>
      </c>
    </row>
    <row r="3422" spans="1:10" x14ac:dyDescent="0.2">
      <c r="A3422" s="19">
        <v>3471</v>
      </c>
      <c r="B3422" s="17">
        <v>9</v>
      </c>
      <c r="C3422" s="16">
        <v>9</v>
      </c>
      <c r="D3422" s="16">
        <v>2011</v>
      </c>
      <c r="E3422" s="25">
        <v>40795</v>
      </c>
      <c r="F3422" s="24" t="s">
        <v>3395</v>
      </c>
      <c r="G3422" s="23">
        <v>10821106.355971422</v>
      </c>
      <c r="H3422" s="23">
        <v>2737085.2311262335</v>
      </c>
      <c r="I3422" s="23">
        <v>2737085.2311262335</v>
      </c>
      <c r="J3422" s="23">
        <f t="shared" si="53"/>
        <v>-8084021.1248451881</v>
      </c>
    </row>
    <row r="3423" spans="1:10" x14ac:dyDescent="0.2">
      <c r="A3423" s="19">
        <v>3472</v>
      </c>
      <c r="B3423" s="17">
        <v>6</v>
      </c>
      <c r="C3423" s="16">
        <v>10</v>
      </c>
      <c r="D3423" s="16">
        <v>2000</v>
      </c>
      <c r="E3423" s="25">
        <v>36805</v>
      </c>
      <c r="F3423" s="24" t="s">
        <v>3396</v>
      </c>
      <c r="G3423" s="23">
        <v>14110287.35632184</v>
      </c>
      <c r="H3423" s="23">
        <v>3083473.1210000003</v>
      </c>
      <c r="I3423" s="23">
        <v>3349693.3235804602</v>
      </c>
      <c r="J3423" s="23">
        <f t="shared" si="53"/>
        <v>-10760594.032741379</v>
      </c>
    </row>
    <row r="3424" spans="1:10" x14ac:dyDescent="0.2">
      <c r="A3424" s="19">
        <v>3473</v>
      </c>
      <c r="B3424" s="17">
        <v>11</v>
      </c>
      <c r="C3424" s="16">
        <v>2</v>
      </c>
      <c r="D3424" s="16">
        <v>1981</v>
      </c>
      <c r="E3424" s="25">
        <v>29628</v>
      </c>
      <c r="F3424" s="24" t="s">
        <v>3397</v>
      </c>
      <c r="G3424" s="23">
        <v>27931626.848691694</v>
      </c>
      <c r="H3424" s="23">
        <v>5586325.3697383394</v>
      </c>
      <c r="I3424" s="23">
        <v>31842054.607508533</v>
      </c>
      <c r="J3424" s="23">
        <f t="shared" si="53"/>
        <v>3910427.7588168383</v>
      </c>
    </row>
    <row r="3425" spans="1:10" x14ac:dyDescent="0.2">
      <c r="A3425" s="19">
        <v>3474</v>
      </c>
      <c r="B3425" s="17">
        <v>3</v>
      </c>
      <c r="C3425" s="16">
        <v>5</v>
      </c>
      <c r="D3425" s="16">
        <v>2013</v>
      </c>
      <c r="E3425" s="25">
        <v>41397</v>
      </c>
      <c r="F3425" s="24" t="s">
        <v>3398</v>
      </c>
      <c r="G3425" s="23">
        <v>10539784.069200886</v>
      </c>
      <c r="H3425" s="23">
        <v>2034475.5472665224</v>
      </c>
      <c r="I3425" s="23">
        <v>3819205.6411212953</v>
      </c>
      <c r="J3425" s="23">
        <f t="shared" si="53"/>
        <v>-6720578.4280795911</v>
      </c>
    </row>
    <row r="3426" spans="1:10" x14ac:dyDescent="0.2">
      <c r="A3426" s="19">
        <v>3475</v>
      </c>
      <c r="B3426" s="17">
        <v>21</v>
      </c>
      <c r="C3426" s="16">
        <v>4</v>
      </c>
      <c r="D3426" s="16">
        <v>2017</v>
      </c>
      <c r="E3426" s="25">
        <v>42846</v>
      </c>
      <c r="F3426" s="24" t="s">
        <v>3399</v>
      </c>
      <c r="G3426" s="23">
        <v>10040691.302285256</v>
      </c>
      <c r="H3426" s="23">
        <v>1806643.6755410512</v>
      </c>
      <c r="I3426" s="23">
        <v>3809191.2790809898</v>
      </c>
      <c r="J3426" s="23">
        <f t="shared" si="53"/>
        <v>-6231500.0232042661</v>
      </c>
    </row>
    <row r="3427" spans="1:10" x14ac:dyDescent="0.2">
      <c r="A3427" s="19">
        <v>3476</v>
      </c>
      <c r="B3427" s="17">
        <v>24</v>
      </c>
      <c r="C3427" s="16">
        <v>6</v>
      </c>
      <c r="D3427" s="16">
        <v>2011</v>
      </c>
      <c r="E3427" s="25">
        <v>40718</v>
      </c>
      <c r="F3427" s="24" t="s">
        <v>3400</v>
      </c>
      <c r="G3427" s="23">
        <v>10877052.303275712</v>
      </c>
      <c r="H3427" s="23">
        <v>1913547.6018642401</v>
      </c>
      <c r="I3427" s="23">
        <v>2049509.6679499564</v>
      </c>
      <c r="J3427" s="23">
        <f t="shared" si="53"/>
        <v>-8827542.6353257559</v>
      </c>
    </row>
    <row r="3428" spans="1:10" x14ac:dyDescent="0.2">
      <c r="A3428" s="19">
        <v>3477</v>
      </c>
      <c r="B3428" s="17">
        <v>28</v>
      </c>
      <c r="C3428" s="16">
        <v>2</v>
      </c>
      <c r="D3428" s="16">
        <v>2003</v>
      </c>
      <c r="E3428" s="25">
        <v>37680</v>
      </c>
      <c r="F3428" s="24" t="s">
        <v>3401</v>
      </c>
      <c r="G3428" s="23">
        <v>13409011.469142547</v>
      </c>
      <c r="H3428" s="23">
        <v>2201475.4121900601</v>
      </c>
      <c r="I3428" s="23">
        <v>2201475.4121900601</v>
      </c>
      <c r="J3428" s="23">
        <f t="shared" si="53"/>
        <v>-11207536.056952488</v>
      </c>
    </row>
    <row r="3429" spans="1:10" x14ac:dyDescent="0.2">
      <c r="A3429" s="19">
        <v>3478</v>
      </c>
      <c r="B3429" s="17">
        <v>4</v>
      </c>
      <c r="C3429" s="16">
        <v>2</v>
      </c>
      <c r="D3429" s="16">
        <v>2000</v>
      </c>
      <c r="E3429" s="25">
        <v>36560</v>
      </c>
      <c r="F3429" s="24" t="s">
        <v>3402</v>
      </c>
      <c r="G3429" s="23">
        <v>14459305.064782096</v>
      </c>
      <c r="H3429" s="23">
        <v>2368726.247573616</v>
      </c>
      <c r="I3429" s="23">
        <v>2368726.247573616</v>
      </c>
      <c r="J3429" s="23">
        <f t="shared" si="53"/>
        <v>-12090578.81720848</v>
      </c>
    </row>
    <row r="3430" spans="1:10" x14ac:dyDescent="0.2">
      <c r="A3430" s="19">
        <v>3479</v>
      </c>
      <c r="B3430" s="17">
        <v>27</v>
      </c>
      <c r="C3430" s="16">
        <v>12</v>
      </c>
      <c r="D3430" s="16">
        <v>2002</v>
      </c>
      <c r="E3430" s="25">
        <v>37617</v>
      </c>
      <c r="F3430" s="24" t="s">
        <v>3403</v>
      </c>
      <c r="G3430" s="23">
        <v>13572084.02432283</v>
      </c>
      <c r="H3430" s="23">
        <v>2121045.2913211719</v>
      </c>
      <c r="I3430" s="23">
        <v>2121045.2913211719</v>
      </c>
      <c r="J3430" s="23">
        <f t="shared" si="53"/>
        <v>-11451038.733001659</v>
      </c>
    </row>
    <row r="3431" spans="1:10" x14ac:dyDescent="0.2">
      <c r="A3431" s="19">
        <v>3480</v>
      </c>
      <c r="B3431" s="17">
        <v>16</v>
      </c>
      <c r="C3431" s="16">
        <v>4</v>
      </c>
      <c r="D3431" s="16">
        <v>2010</v>
      </c>
      <c r="E3431" s="25">
        <v>40284</v>
      </c>
      <c r="F3431" s="24" t="s">
        <v>3404</v>
      </c>
      <c r="G3431" s="23">
        <v>11261874.509767946</v>
      </c>
      <c r="H3431" s="23">
        <v>1661966.6260292009</v>
      </c>
      <c r="I3431" s="23">
        <v>3988466.0598186315</v>
      </c>
      <c r="J3431" s="23">
        <f t="shared" si="53"/>
        <v>-7273408.4499493148</v>
      </c>
    </row>
    <row r="3432" spans="1:10" x14ac:dyDescent="0.2">
      <c r="A3432" s="19">
        <v>3481</v>
      </c>
      <c r="B3432" s="17">
        <v>23</v>
      </c>
      <c r="C3432" s="16">
        <v>6</v>
      </c>
      <c r="D3432" s="16">
        <v>2006</v>
      </c>
      <c r="E3432" s="25">
        <v>38891</v>
      </c>
      <c r="F3432" s="24" t="s">
        <v>3405</v>
      </c>
      <c r="G3432" s="23">
        <v>12100492.853622474</v>
      </c>
      <c r="H3432" s="23">
        <v>1731242.9236027598</v>
      </c>
      <c r="I3432" s="23">
        <v>39242770.769832425</v>
      </c>
      <c r="J3432" s="23">
        <f t="shared" si="53"/>
        <v>27142277.916209951</v>
      </c>
    </row>
    <row r="3433" spans="1:10" x14ac:dyDescent="0.2">
      <c r="A3433" s="19">
        <v>3482</v>
      </c>
      <c r="B3433" s="17">
        <v>27</v>
      </c>
      <c r="C3433" s="16">
        <v>7</v>
      </c>
      <c r="D3433" s="16">
        <v>2012</v>
      </c>
      <c r="E3433" s="25">
        <v>41117</v>
      </c>
      <c r="F3433" s="24" t="s">
        <v>3406</v>
      </c>
      <c r="G3433" s="23">
        <v>10716486.835672883</v>
      </c>
      <c r="H3433" s="23">
        <v>1384189.66388627</v>
      </c>
      <c r="I3433" s="23">
        <v>4992929.0980951888</v>
      </c>
      <c r="J3433" s="23">
        <f t="shared" si="53"/>
        <v>-5723557.7375776945</v>
      </c>
    </row>
    <row r="3434" spans="1:10" x14ac:dyDescent="0.2">
      <c r="A3434" s="19">
        <v>3483</v>
      </c>
      <c r="B3434" s="17">
        <v>11</v>
      </c>
      <c r="C3434" s="16">
        <v>8</v>
      </c>
      <c r="D3434" s="16">
        <v>2000</v>
      </c>
      <c r="E3434" s="25">
        <v>36749</v>
      </c>
      <c r="F3434" s="24" t="s">
        <v>3407</v>
      </c>
      <c r="G3434" s="23">
        <v>14208275.462962963</v>
      </c>
      <c r="H3434" s="23">
        <v>1814374.0433796295</v>
      </c>
      <c r="I3434" s="23">
        <v>2776129.3678124999</v>
      </c>
      <c r="J3434" s="23">
        <f t="shared" si="53"/>
        <v>-11432146.095150463</v>
      </c>
    </row>
    <row r="3435" spans="1:10" x14ac:dyDescent="0.2">
      <c r="A3435" s="19">
        <v>3484</v>
      </c>
      <c r="B3435" s="17">
        <v>21</v>
      </c>
      <c r="C3435" s="16">
        <v>3</v>
      </c>
      <c r="D3435" s="16">
        <v>2014</v>
      </c>
      <c r="E3435" s="25">
        <v>41719</v>
      </c>
      <c r="F3435" s="24" t="s">
        <v>3408</v>
      </c>
      <c r="G3435" s="23">
        <v>10390447.452950362</v>
      </c>
      <c r="H3435" s="23">
        <v>1111210.5590347575</v>
      </c>
      <c r="I3435" s="23">
        <v>1111210.5590347575</v>
      </c>
      <c r="J3435" s="23">
        <f t="shared" si="53"/>
        <v>-9279236.8939156048</v>
      </c>
    </row>
    <row r="3436" spans="1:10" x14ac:dyDescent="0.2">
      <c r="A3436" s="19">
        <v>3485</v>
      </c>
      <c r="B3436" s="17">
        <v>2</v>
      </c>
      <c r="C3436" s="16">
        <v>5</v>
      </c>
      <c r="D3436" s="16">
        <v>2003</v>
      </c>
      <c r="E3436" s="25">
        <v>37743</v>
      </c>
      <c r="F3436" s="24" t="s">
        <v>3409</v>
      </c>
      <c r="G3436" s="23">
        <v>13379782.016348774</v>
      </c>
      <c r="H3436" s="23">
        <v>1352768.2126757493</v>
      </c>
      <c r="I3436" s="23">
        <v>1352768.2126757493</v>
      </c>
      <c r="J3436" s="23">
        <f t="shared" si="53"/>
        <v>-12027013.803673025</v>
      </c>
    </row>
    <row r="3437" spans="1:10" x14ac:dyDescent="0.2">
      <c r="A3437" s="19">
        <v>3486</v>
      </c>
      <c r="B3437" s="17">
        <v>19</v>
      </c>
      <c r="C3437" s="16">
        <v>10</v>
      </c>
      <c r="D3437" s="16">
        <v>2007</v>
      </c>
      <c r="E3437" s="25">
        <v>39374</v>
      </c>
      <c r="F3437" s="24" t="s">
        <v>5484</v>
      </c>
      <c r="G3437" s="23">
        <v>11750918.941685494</v>
      </c>
      <c r="H3437" s="23">
        <v>1119651.0586016772</v>
      </c>
      <c r="I3437" s="23">
        <v>1236087.3891191562</v>
      </c>
      <c r="J3437" s="23">
        <f t="shared" si="53"/>
        <v>-10514831.552566338</v>
      </c>
    </row>
    <row r="3438" spans="1:10" x14ac:dyDescent="0.2">
      <c r="A3438" s="19">
        <v>3487</v>
      </c>
      <c r="B3438" s="17">
        <v>7</v>
      </c>
      <c r="C3438" s="16">
        <v>9</v>
      </c>
      <c r="D3438" s="16">
        <v>2007</v>
      </c>
      <c r="E3438" s="25">
        <v>39332</v>
      </c>
      <c r="F3438" s="24" t="s">
        <v>3410</v>
      </c>
      <c r="G3438" s="23">
        <v>11776056.405583002</v>
      </c>
      <c r="H3438" s="23">
        <v>1060935.5393256273</v>
      </c>
      <c r="I3438" s="23">
        <v>1060935.5393256273</v>
      </c>
      <c r="J3438" s="23">
        <f t="shared" si="53"/>
        <v>-10715120.866257375</v>
      </c>
    </row>
    <row r="3439" spans="1:10" x14ac:dyDescent="0.2">
      <c r="A3439" s="19">
        <v>3488</v>
      </c>
      <c r="B3439" s="17">
        <v>4</v>
      </c>
      <c r="C3439" s="16">
        <v>4</v>
      </c>
      <c r="D3439" s="16">
        <v>2008</v>
      </c>
      <c r="E3439" s="25">
        <v>39542</v>
      </c>
      <c r="F3439" s="24" t="s">
        <v>3411</v>
      </c>
      <c r="G3439" s="23">
        <v>11428897.278224399</v>
      </c>
      <c r="H3439" s="23">
        <v>990631.67250247882</v>
      </c>
      <c r="I3439" s="23">
        <v>25371004.496371433</v>
      </c>
      <c r="J3439" s="23">
        <f t="shared" si="53"/>
        <v>13942107.218147034</v>
      </c>
    </row>
    <row r="3440" spans="1:10" x14ac:dyDescent="0.2">
      <c r="A3440" s="19">
        <v>3489</v>
      </c>
      <c r="B3440" s="17">
        <v>6</v>
      </c>
      <c r="C3440" s="16">
        <v>8</v>
      </c>
      <c r="D3440" s="16">
        <v>1999</v>
      </c>
      <c r="E3440" s="25">
        <v>36378</v>
      </c>
      <c r="F3440" s="24" t="s">
        <v>3412</v>
      </c>
      <c r="G3440" s="23">
        <v>14692938.360263316</v>
      </c>
      <c r="H3440" s="23">
        <v>1229271.4642669063</v>
      </c>
      <c r="I3440" s="23">
        <v>1229271.4642669063</v>
      </c>
      <c r="J3440" s="23">
        <f t="shared" si="53"/>
        <v>-13463666.89599641</v>
      </c>
    </row>
    <row r="3441" spans="1:10" x14ac:dyDescent="0.2">
      <c r="A3441" s="19">
        <v>3490</v>
      </c>
      <c r="B3441" s="17">
        <v>20</v>
      </c>
      <c r="C3441" s="16">
        <v>1</v>
      </c>
      <c r="D3441" s="16">
        <v>2012</v>
      </c>
      <c r="E3441" s="25">
        <v>40928</v>
      </c>
      <c r="F3441" s="24" t="s">
        <v>3413</v>
      </c>
      <c r="G3441" s="23">
        <v>10831800.233825248</v>
      </c>
      <c r="H3441" s="23">
        <v>811996.15590849926</v>
      </c>
      <c r="I3441" s="23">
        <v>1136950.1629232569</v>
      </c>
      <c r="J3441" s="23">
        <f t="shared" si="53"/>
        <v>-9694850.0709019899</v>
      </c>
    </row>
    <row r="3442" spans="1:10" x14ac:dyDescent="0.2">
      <c r="A3442" s="19">
        <v>3491</v>
      </c>
      <c r="B3442" s="17">
        <v>11</v>
      </c>
      <c r="C3442" s="16">
        <v>10</v>
      </c>
      <c r="D3442" s="16">
        <v>2002</v>
      </c>
      <c r="E3442" s="25">
        <v>37540</v>
      </c>
      <c r="F3442" s="24" t="s">
        <v>3414</v>
      </c>
      <c r="G3442" s="23">
        <v>13542140.099282956</v>
      </c>
      <c r="H3442" s="23">
        <v>810693.44597352447</v>
      </c>
      <c r="I3442" s="23">
        <v>810693.44597352447</v>
      </c>
      <c r="J3442" s="23">
        <f t="shared" si="53"/>
        <v>-12731446.653309431</v>
      </c>
    </row>
    <row r="3443" spans="1:10" x14ac:dyDescent="0.2">
      <c r="A3443" s="19">
        <v>3492</v>
      </c>
      <c r="B3443" s="17">
        <v>23</v>
      </c>
      <c r="C3443" s="16">
        <v>5</v>
      </c>
      <c r="D3443" s="16">
        <v>2008</v>
      </c>
      <c r="E3443" s="25">
        <v>39591</v>
      </c>
      <c r="F3443" s="24" t="s">
        <v>3415</v>
      </c>
      <c r="G3443" s="23">
        <v>11333459.507367332</v>
      </c>
      <c r="H3443" s="23">
        <v>658317.59563684033</v>
      </c>
      <c r="I3443" s="23">
        <v>1473185.4007948963</v>
      </c>
      <c r="J3443" s="23">
        <f t="shared" si="53"/>
        <v>-9860274.1065724343</v>
      </c>
    </row>
    <row r="3444" spans="1:10" x14ac:dyDescent="0.2">
      <c r="A3444" s="19">
        <v>3493</v>
      </c>
      <c r="B3444" s="17">
        <v>2</v>
      </c>
      <c r="C3444" s="16">
        <v>4</v>
      </c>
      <c r="D3444" s="16">
        <v>2004</v>
      </c>
      <c r="E3444" s="25">
        <v>38079</v>
      </c>
      <c r="F3444" s="24" t="s">
        <v>3416</v>
      </c>
      <c r="G3444" s="23">
        <v>13059521.276595745</v>
      </c>
      <c r="H3444" s="23">
        <v>638443.42855319148</v>
      </c>
      <c r="I3444" s="23">
        <v>55863450.003234044</v>
      </c>
      <c r="J3444" s="23">
        <f t="shared" si="53"/>
        <v>42803928.726638302</v>
      </c>
    </row>
    <row r="3445" spans="1:10" x14ac:dyDescent="0.2">
      <c r="A3445" s="19">
        <v>3494</v>
      </c>
      <c r="B3445" s="17">
        <v>27</v>
      </c>
      <c r="C3445" s="16">
        <v>8</v>
      </c>
      <c r="D3445" s="16">
        <v>2004</v>
      </c>
      <c r="E3445" s="25">
        <v>38226</v>
      </c>
      <c r="F3445" s="24" t="s">
        <v>3417</v>
      </c>
      <c r="G3445" s="23">
        <v>12956147.757255938</v>
      </c>
      <c r="H3445" s="23">
        <v>474584.98796306073</v>
      </c>
      <c r="I3445" s="23">
        <v>816790.53621635889</v>
      </c>
      <c r="J3445" s="23">
        <f t="shared" si="53"/>
        <v>-12139357.221039578</v>
      </c>
    </row>
    <row r="3446" spans="1:10" x14ac:dyDescent="0.2">
      <c r="A3446" s="19">
        <v>3495</v>
      </c>
      <c r="B3446" s="17">
        <v>14</v>
      </c>
      <c r="C3446" s="16">
        <v>9</v>
      </c>
      <c r="D3446" s="16">
        <v>2007</v>
      </c>
      <c r="E3446" s="25">
        <v>39339</v>
      </c>
      <c r="F3446" s="24" t="s">
        <v>3418</v>
      </c>
      <c r="G3446" s="23">
        <v>11776056.405583002</v>
      </c>
      <c r="H3446" s="23">
        <v>316141.18786992185</v>
      </c>
      <c r="I3446" s="23">
        <v>1372030.6870257566</v>
      </c>
      <c r="J3446" s="23">
        <f t="shared" si="53"/>
        <v>-10404025.718557246</v>
      </c>
    </row>
    <row r="3447" spans="1:10" x14ac:dyDescent="0.2">
      <c r="A3447" s="19">
        <v>3496</v>
      </c>
      <c r="B3447" s="17">
        <v>25</v>
      </c>
      <c r="C3447" s="16">
        <v>12</v>
      </c>
      <c r="D3447" s="16">
        <v>1998</v>
      </c>
      <c r="E3447" s="25">
        <v>36154</v>
      </c>
      <c r="F3447" s="24" t="s">
        <v>3419</v>
      </c>
      <c r="G3447" s="23">
        <v>14979804.758999389</v>
      </c>
      <c r="H3447" s="23">
        <v>367542.99158633308</v>
      </c>
      <c r="I3447" s="23">
        <v>7557849.2759060394</v>
      </c>
      <c r="J3447" s="23">
        <f t="shared" si="53"/>
        <v>-7421955.4830933493</v>
      </c>
    </row>
    <row r="3448" spans="1:10" x14ac:dyDescent="0.2">
      <c r="A3448" s="19">
        <v>3497</v>
      </c>
      <c r="B3448" s="17">
        <v>14</v>
      </c>
      <c r="C3448" s="16">
        <v>8</v>
      </c>
      <c r="D3448" s="16">
        <v>1998</v>
      </c>
      <c r="E3448" s="25">
        <v>36021</v>
      </c>
      <c r="F3448" s="24" t="s">
        <v>3420</v>
      </c>
      <c r="G3448" s="23">
        <v>15025642.594859241</v>
      </c>
      <c r="H3448" s="23">
        <v>367324.37169522641</v>
      </c>
      <c r="I3448" s="23">
        <v>367324.37169522641</v>
      </c>
      <c r="J3448" s="23">
        <f t="shared" si="53"/>
        <v>-14658318.223164015</v>
      </c>
    </row>
    <row r="3449" spans="1:10" x14ac:dyDescent="0.2">
      <c r="A3449" s="19">
        <v>3498</v>
      </c>
      <c r="B3449" s="17">
        <v>17</v>
      </c>
      <c r="C3449" s="16">
        <v>12</v>
      </c>
      <c r="D3449" s="16">
        <v>2004</v>
      </c>
      <c r="E3449" s="25">
        <v>38338</v>
      </c>
      <c r="F3449" s="24" t="s">
        <v>3421</v>
      </c>
      <c r="G3449" s="23">
        <v>12901681.555438779</v>
      </c>
      <c r="H3449" s="23">
        <v>294834.38757750916</v>
      </c>
      <c r="I3449" s="23">
        <v>375277.6622438255</v>
      </c>
      <c r="J3449" s="23">
        <f t="shared" si="53"/>
        <v>-12526403.893194953</v>
      </c>
    </row>
    <row r="3450" spans="1:10" x14ac:dyDescent="0.2">
      <c r="A3450" s="19">
        <v>3499</v>
      </c>
      <c r="B3450" s="17">
        <v>26</v>
      </c>
      <c r="C3450" s="16">
        <v>10</v>
      </c>
      <c r="D3450" s="16">
        <v>2001</v>
      </c>
      <c r="E3450" s="25">
        <v>37190</v>
      </c>
      <c r="F3450" s="24" t="s">
        <v>3422</v>
      </c>
      <c r="G3450" s="23">
        <v>13816488.463702872</v>
      </c>
      <c r="H3450" s="23">
        <v>313346.9051660102</v>
      </c>
      <c r="I3450" s="23">
        <v>313346.9051660102</v>
      </c>
      <c r="J3450" s="23">
        <f t="shared" si="53"/>
        <v>-13503141.558536863</v>
      </c>
    </row>
    <row r="3451" spans="1:10" x14ac:dyDescent="0.2">
      <c r="A3451" s="19">
        <v>3500</v>
      </c>
      <c r="B3451" s="17">
        <v>21</v>
      </c>
      <c r="C3451" s="16">
        <v>8</v>
      </c>
      <c r="D3451" s="16">
        <v>2009</v>
      </c>
      <c r="E3451" s="25">
        <v>40046</v>
      </c>
      <c r="F3451" s="24" t="s">
        <v>3423</v>
      </c>
      <c r="G3451" s="23">
        <v>11375362.547142711</v>
      </c>
      <c r="H3451" s="23">
        <v>252311.22897689891</v>
      </c>
      <c r="I3451" s="23">
        <v>336426.34733174567</v>
      </c>
      <c r="J3451" s="23">
        <f t="shared" si="53"/>
        <v>-11038936.199810965</v>
      </c>
    </row>
    <row r="3452" spans="1:10" x14ac:dyDescent="0.2">
      <c r="A3452" s="19">
        <v>3501</v>
      </c>
      <c r="B3452" s="17">
        <v>3</v>
      </c>
      <c r="C3452" s="16">
        <v>5</v>
      </c>
      <c r="D3452" s="16">
        <v>2013</v>
      </c>
      <c r="E3452" s="25">
        <v>41397</v>
      </c>
      <c r="F3452" s="24" t="s">
        <v>3424</v>
      </c>
      <c r="G3452" s="23">
        <v>10539784.069200886</v>
      </c>
      <c r="H3452" s="23">
        <v>182835.74220524161</v>
      </c>
      <c r="I3452" s="23">
        <v>182835.74220524161</v>
      </c>
      <c r="J3452" s="23">
        <f t="shared" si="53"/>
        <v>-10356948.326995645</v>
      </c>
    </row>
    <row r="3453" spans="1:10" x14ac:dyDescent="0.2">
      <c r="A3453" s="19">
        <v>3502</v>
      </c>
      <c r="B3453" s="17">
        <v>29</v>
      </c>
      <c r="C3453" s="16">
        <v>10</v>
      </c>
      <c r="D3453" s="16">
        <v>2010</v>
      </c>
      <c r="E3453" s="25">
        <v>40480</v>
      </c>
      <c r="F3453" s="24" t="s">
        <v>3425</v>
      </c>
      <c r="G3453" s="23">
        <v>11225727.101060303</v>
      </c>
      <c r="H3453" s="23">
        <v>171593.09674867749</v>
      </c>
      <c r="I3453" s="23">
        <v>399544.9564082282</v>
      </c>
      <c r="J3453" s="23">
        <f t="shared" si="53"/>
        <v>-10826182.144652074</v>
      </c>
    </row>
    <row r="3454" spans="1:10" x14ac:dyDescent="0.2">
      <c r="A3454" s="19">
        <v>3503</v>
      </c>
      <c r="B3454" s="17">
        <v>9</v>
      </c>
      <c r="C3454" s="16">
        <v>9</v>
      </c>
      <c r="D3454" s="16">
        <v>2016</v>
      </c>
      <c r="E3454" s="25">
        <v>42622</v>
      </c>
      <c r="F3454" s="24" t="s">
        <v>3426</v>
      </c>
      <c r="G3454" s="23">
        <v>10169450.10520735</v>
      </c>
      <c r="H3454" s="23">
        <v>152735.98807511971</v>
      </c>
      <c r="I3454" s="23">
        <v>152735.98807511971</v>
      </c>
      <c r="J3454" s="23">
        <f t="shared" si="53"/>
        <v>-10016714.11713223</v>
      </c>
    </row>
    <row r="3455" spans="1:10" x14ac:dyDescent="0.2">
      <c r="A3455" s="19">
        <v>3504</v>
      </c>
      <c r="B3455" s="17">
        <v>9</v>
      </c>
      <c r="C3455" s="16">
        <v>10</v>
      </c>
      <c r="D3455" s="16">
        <v>2009</v>
      </c>
      <c r="E3455" s="25">
        <v>40095</v>
      </c>
      <c r="F3455" s="24" t="s">
        <v>3427</v>
      </c>
      <c r="G3455" s="23">
        <v>11357313.682769213</v>
      </c>
      <c r="H3455" s="23">
        <v>160260.78191481979</v>
      </c>
      <c r="I3455" s="23">
        <v>818984.97551543417</v>
      </c>
      <c r="J3455" s="23">
        <f t="shared" si="53"/>
        <v>-10538328.707253778</v>
      </c>
    </row>
    <row r="3456" spans="1:10" x14ac:dyDescent="0.2">
      <c r="A3456" s="19">
        <v>3505</v>
      </c>
      <c r="B3456" s="17">
        <v>18</v>
      </c>
      <c r="C3456" s="16">
        <v>5</v>
      </c>
      <c r="D3456" s="16">
        <v>2007</v>
      </c>
      <c r="E3456" s="25">
        <v>39220</v>
      </c>
      <c r="F3456" s="24" t="s">
        <v>3428</v>
      </c>
      <c r="G3456" s="23">
        <v>11806692.987222828</v>
      </c>
      <c r="H3456" s="23">
        <v>162012.62183997038</v>
      </c>
      <c r="I3456" s="23">
        <v>7024984.6887361808</v>
      </c>
      <c r="J3456" s="23">
        <f t="shared" si="53"/>
        <v>-4781708.2984866472</v>
      </c>
    </row>
    <row r="3457" spans="1:10" x14ac:dyDescent="0.2">
      <c r="A3457" s="19">
        <v>3506</v>
      </c>
      <c r="B3457" s="17">
        <v>14</v>
      </c>
      <c r="C3457" s="16">
        <v>7</v>
      </c>
      <c r="D3457" s="16">
        <v>2006</v>
      </c>
      <c r="E3457" s="25">
        <v>38912</v>
      </c>
      <c r="F3457" s="24" t="s">
        <v>3429</v>
      </c>
      <c r="G3457" s="23">
        <v>12064815.724815724</v>
      </c>
      <c r="H3457" s="23">
        <v>158916.54624570024</v>
      </c>
      <c r="I3457" s="23">
        <v>291629.51921867323</v>
      </c>
      <c r="J3457" s="23">
        <f t="shared" si="53"/>
        <v>-11773186.20559705</v>
      </c>
    </row>
    <row r="3458" spans="1:10" x14ac:dyDescent="0.2">
      <c r="A3458" s="19">
        <v>3507</v>
      </c>
      <c r="B3458" s="17">
        <v>23</v>
      </c>
      <c r="C3458" s="16">
        <v>4</v>
      </c>
      <c r="D3458" s="16">
        <v>2010</v>
      </c>
      <c r="E3458" s="25">
        <v>40291</v>
      </c>
      <c r="F3458" s="24" t="s">
        <v>3430</v>
      </c>
      <c r="G3458" s="23">
        <v>11261874.509767946</v>
      </c>
      <c r="H3458" s="23">
        <v>144699.32082620444</v>
      </c>
      <c r="I3458" s="23">
        <v>47555131.210101418</v>
      </c>
      <c r="J3458" s="23">
        <f t="shared" si="53"/>
        <v>36293256.700333476</v>
      </c>
    </row>
    <row r="3459" spans="1:10" x14ac:dyDescent="0.2">
      <c r="A3459" s="19">
        <v>3508</v>
      </c>
      <c r="B3459" s="17">
        <v>26</v>
      </c>
      <c r="C3459" s="16">
        <v>8</v>
      </c>
      <c r="D3459" s="16">
        <v>1994</v>
      </c>
      <c r="E3459" s="25">
        <v>34572</v>
      </c>
      <c r="F3459" s="24" t="s">
        <v>3431</v>
      </c>
      <c r="G3459" s="23">
        <v>16477785.234899329</v>
      </c>
      <c r="H3459" s="23">
        <v>208027.09525503355</v>
      </c>
      <c r="I3459" s="23">
        <v>208027.09525503355</v>
      </c>
      <c r="J3459" s="23">
        <f t="shared" ref="J3459:J3522" si="54">I3459-G3459</f>
        <v>-16269758.139644295</v>
      </c>
    </row>
    <row r="3460" spans="1:10" x14ac:dyDescent="0.2">
      <c r="A3460" s="19">
        <v>3509</v>
      </c>
      <c r="B3460" s="17">
        <v>19</v>
      </c>
      <c r="C3460" s="16">
        <v>2</v>
      </c>
      <c r="D3460" s="16">
        <v>2010</v>
      </c>
      <c r="E3460" s="25">
        <v>40228</v>
      </c>
      <c r="F3460" s="24" t="s">
        <v>3432</v>
      </c>
      <c r="G3460" s="23">
        <v>11327759.86084774</v>
      </c>
      <c r="H3460" s="23">
        <v>123906.43568591082</v>
      </c>
      <c r="I3460" s="23">
        <v>123906.43568591082</v>
      </c>
      <c r="J3460" s="23">
        <f t="shared" si="54"/>
        <v>-11203853.425161829</v>
      </c>
    </row>
    <row r="3461" spans="1:10" x14ac:dyDescent="0.2">
      <c r="A3461" s="19">
        <v>3510</v>
      </c>
      <c r="B3461" s="17">
        <v>19</v>
      </c>
      <c r="C3461" s="16">
        <v>2</v>
      </c>
      <c r="D3461" s="16">
        <v>2010</v>
      </c>
      <c r="E3461" s="25">
        <v>40228</v>
      </c>
      <c r="F3461" s="24" t="s">
        <v>3433</v>
      </c>
      <c r="G3461" s="23">
        <v>11327759.86084774</v>
      </c>
      <c r="H3461" s="23">
        <v>114056.94848690371</v>
      </c>
      <c r="I3461" s="23">
        <v>120602.12813450154</v>
      </c>
      <c r="J3461" s="23">
        <f t="shared" si="54"/>
        <v>-11207157.732713237</v>
      </c>
    </row>
    <row r="3462" spans="1:10" x14ac:dyDescent="0.2">
      <c r="A3462" s="19">
        <v>3511</v>
      </c>
      <c r="B3462" s="17">
        <v>23</v>
      </c>
      <c r="C3462" s="16">
        <v>10</v>
      </c>
      <c r="D3462" s="16">
        <v>2009</v>
      </c>
      <c r="E3462" s="25">
        <v>40109</v>
      </c>
      <c r="F3462" s="24" t="s">
        <v>3434</v>
      </c>
      <c r="G3462" s="23">
        <v>11357313.682769213</v>
      </c>
      <c r="H3462" s="23">
        <v>106063.68102064512</v>
      </c>
      <c r="I3462" s="23">
        <v>821574.44303510548</v>
      </c>
      <c r="J3462" s="23">
        <f t="shared" si="54"/>
        <v>-10535739.239734108</v>
      </c>
    </row>
    <row r="3463" spans="1:10" x14ac:dyDescent="0.2">
      <c r="A3463" s="19">
        <v>3512</v>
      </c>
      <c r="B3463" s="17">
        <v>15</v>
      </c>
      <c r="C3463" s="16">
        <v>10</v>
      </c>
      <c r="D3463" s="16">
        <v>2004</v>
      </c>
      <c r="E3463" s="25">
        <v>38275</v>
      </c>
      <c r="F3463" s="24" t="s">
        <v>3435</v>
      </c>
      <c r="G3463" s="23">
        <v>12861131.482451545</v>
      </c>
      <c r="H3463" s="23">
        <v>90705.70200628601</v>
      </c>
      <c r="I3463" s="23">
        <v>90705.70200628601</v>
      </c>
      <c r="J3463" s="23">
        <f t="shared" si="54"/>
        <v>-12770425.780445259</v>
      </c>
    </row>
    <row r="3464" spans="1:10" x14ac:dyDescent="0.2">
      <c r="A3464" s="19">
        <v>3513</v>
      </c>
      <c r="B3464" s="17">
        <v>7</v>
      </c>
      <c r="C3464" s="16">
        <v>11</v>
      </c>
      <c r="D3464" s="16">
        <v>2014</v>
      </c>
      <c r="E3464" s="25">
        <v>41950</v>
      </c>
      <c r="F3464" s="24" t="s">
        <v>3436</v>
      </c>
      <c r="G3464" s="23">
        <v>10396695.33476462</v>
      </c>
      <c r="H3464" s="23">
        <v>70340.921626416995</v>
      </c>
      <c r="I3464" s="23">
        <v>113473.69156175498</v>
      </c>
      <c r="J3464" s="23">
        <f t="shared" si="54"/>
        <v>-10283221.643202865</v>
      </c>
    </row>
    <row r="3465" spans="1:10" x14ac:dyDescent="0.2">
      <c r="A3465" s="19">
        <v>3514</v>
      </c>
      <c r="B3465" s="17">
        <v>27</v>
      </c>
      <c r="C3465" s="16">
        <v>2</v>
      </c>
      <c r="D3465" s="16">
        <v>1998</v>
      </c>
      <c r="E3465" s="25">
        <v>35853</v>
      </c>
      <c r="F3465" s="24" t="s">
        <v>3437</v>
      </c>
      <c r="G3465" s="23">
        <v>15164854.848672021</v>
      </c>
      <c r="H3465" s="23">
        <v>69423.189011735638</v>
      </c>
      <c r="I3465" s="23">
        <v>69423.189011735638</v>
      </c>
      <c r="J3465" s="23">
        <f t="shared" si="54"/>
        <v>-15095431.659660285</v>
      </c>
    </row>
    <row r="3466" spans="1:10" x14ac:dyDescent="0.2">
      <c r="A3466" s="19">
        <v>3515</v>
      </c>
      <c r="B3466" s="17">
        <v>28</v>
      </c>
      <c r="C3466" s="16">
        <v>8</v>
      </c>
      <c r="D3466" s="16">
        <v>2009</v>
      </c>
      <c r="E3466" s="25">
        <v>40053</v>
      </c>
      <c r="F3466" s="24" t="s">
        <v>3438</v>
      </c>
      <c r="G3466" s="23">
        <v>11375362.547142711</v>
      </c>
      <c r="H3466" s="23">
        <v>22427.664797946571</v>
      </c>
      <c r="I3466" s="23">
        <v>22427.664797946571</v>
      </c>
      <c r="J3466" s="23">
        <f t="shared" si="54"/>
        <v>-11352934.882344764</v>
      </c>
    </row>
    <row r="3467" spans="1:10" x14ac:dyDescent="0.2">
      <c r="A3467" s="19">
        <v>3516</v>
      </c>
      <c r="B3467" s="17">
        <v>10</v>
      </c>
      <c r="C3467" s="16">
        <v>7</v>
      </c>
      <c r="D3467" s="16">
        <v>2015</v>
      </c>
      <c r="E3467" s="25">
        <v>42195</v>
      </c>
      <c r="F3467" s="24" t="s">
        <v>3439</v>
      </c>
      <c r="G3467" s="23">
        <v>10287654.931406975</v>
      </c>
      <c r="H3467" s="23">
        <v>17974.590696154268</v>
      </c>
      <c r="I3467" s="23">
        <v>165731.03464848697</v>
      </c>
      <c r="J3467" s="23">
        <f t="shared" si="54"/>
        <v>-10121923.896758487</v>
      </c>
    </row>
    <row r="3468" spans="1:10" x14ac:dyDescent="0.2">
      <c r="A3468" s="19">
        <v>3517</v>
      </c>
      <c r="B3468" s="17">
        <v>13</v>
      </c>
      <c r="C3468" s="16">
        <v>3</v>
      </c>
      <c r="D3468" s="16">
        <v>2015</v>
      </c>
      <c r="E3468" s="25">
        <v>42076</v>
      </c>
      <c r="F3468" s="24" t="s">
        <v>3440</v>
      </c>
      <c r="G3468" s="23">
        <v>10398104.345690098</v>
      </c>
      <c r="H3468" s="23">
        <v>12367.505308763803</v>
      </c>
      <c r="I3468" s="23">
        <v>12367.505308763803</v>
      </c>
      <c r="J3468" s="23">
        <f t="shared" si="54"/>
        <v>-10385736.840381334</v>
      </c>
    </row>
    <row r="3469" spans="1:10" x14ac:dyDescent="0.2">
      <c r="A3469" s="19">
        <v>3518</v>
      </c>
      <c r="B3469" s="17">
        <v>16</v>
      </c>
      <c r="C3469" s="16">
        <v>10</v>
      </c>
      <c r="D3469" s="16">
        <v>2009</v>
      </c>
      <c r="E3469" s="25">
        <v>40102</v>
      </c>
      <c r="F3469" s="24" t="s">
        <v>3441</v>
      </c>
      <c r="G3469" s="23">
        <v>11357313.682769213</v>
      </c>
      <c r="H3469" s="23">
        <v>10299.947778903399</v>
      </c>
      <c r="I3469" s="23">
        <v>10299.947778903399</v>
      </c>
      <c r="J3469" s="23">
        <f t="shared" si="54"/>
        <v>-11347013.73499031</v>
      </c>
    </row>
    <row r="3470" spans="1:10" x14ac:dyDescent="0.2">
      <c r="A3470" s="19">
        <v>3519</v>
      </c>
      <c r="B3470" s="17">
        <v>21</v>
      </c>
      <c r="C3470" s="16">
        <v>12</v>
      </c>
      <c r="D3470" s="16">
        <v>2007</v>
      </c>
      <c r="E3470" s="25">
        <v>39437</v>
      </c>
      <c r="F3470" s="24" t="s">
        <v>3442</v>
      </c>
      <c r="G3470" s="23">
        <v>11689377.059170809</v>
      </c>
      <c r="H3470" s="23">
        <v>7506.9179473994936</v>
      </c>
      <c r="I3470" s="23">
        <v>1797217.1751556876</v>
      </c>
      <c r="J3470" s="23">
        <f t="shared" si="54"/>
        <v>-9892159.8840151206</v>
      </c>
    </row>
    <row r="3471" spans="1:10" x14ac:dyDescent="0.2">
      <c r="A3471" s="19">
        <v>3520</v>
      </c>
      <c r="B3471" s="17">
        <v>6</v>
      </c>
      <c r="C3471" s="16">
        <v>8</v>
      </c>
      <c r="D3471" s="16">
        <v>2010</v>
      </c>
      <c r="E3471" s="25">
        <v>40396</v>
      </c>
      <c r="F3471" s="24" t="s">
        <v>3443</v>
      </c>
      <c r="G3471" s="23">
        <v>11246243.907801678</v>
      </c>
      <c r="H3471" s="23">
        <v>5401.5709489171459</v>
      </c>
      <c r="I3471" s="23">
        <v>19910497.540167283</v>
      </c>
      <c r="J3471" s="23">
        <f t="shared" si="54"/>
        <v>8664253.6323656049</v>
      </c>
    </row>
    <row r="3472" spans="1:10" x14ac:dyDescent="0.2">
      <c r="A3472" s="19">
        <v>3521</v>
      </c>
      <c r="B3472" s="17">
        <v>26</v>
      </c>
      <c r="C3472" s="16">
        <v>12</v>
      </c>
      <c r="D3472" s="16">
        <v>2014</v>
      </c>
      <c r="E3472" s="25">
        <v>41999</v>
      </c>
      <c r="F3472" s="24" t="s">
        <v>3444</v>
      </c>
      <c r="G3472" s="23">
        <v>10455981.806721972</v>
      </c>
      <c r="H3472" s="23">
        <v>405.69209410081254</v>
      </c>
      <c r="I3472" s="23">
        <v>181529.43694104216</v>
      </c>
      <c r="J3472" s="23">
        <f t="shared" si="54"/>
        <v>-10274452.36978093</v>
      </c>
    </row>
    <row r="3473" spans="1:10" x14ac:dyDescent="0.2">
      <c r="A3473" s="19">
        <v>3522</v>
      </c>
      <c r="B3473" s="17">
        <v>31</v>
      </c>
      <c r="C3473" s="16">
        <v>12</v>
      </c>
      <c r="D3473" s="16">
        <v>2010</v>
      </c>
      <c r="E3473" s="25">
        <v>40543</v>
      </c>
      <c r="F3473" s="24" t="s">
        <v>3445</v>
      </c>
      <c r="G3473" s="23">
        <v>11201757.467640605</v>
      </c>
      <c r="H3473" s="23">
        <v>0</v>
      </c>
      <c r="I3473" s="23">
        <v>16845053.896463621</v>
      </c>
      <c r="J3473" s="23">
        <f t="shared" si="54"/>
        <v>5643296.4288230166</v>
      </c>
    </row>
    <row r="3474" spans="1:10" x14ac:dyDescent="0.2">
      <c r="A3474" s="19">
        <v>3523</v>
      </c>
      <c r="B3474" s="17">
        <v>8</v>
      </c>
      <c r="C3474" s="16">
        <v>1</v>
      </c>
      <c r="D3474" s="16">
        <v>2008</v>
      </c>
      <c r="E3474" s="25">
        <v>39455</v>
      </c>
      <c r="F3474" s="24" t="s">
        <v>3446</v>
      </c>
      <c r="G3474" s="23">
        <v>11631561.493272694</v>
      </c>
      <c r="H3474" s="23">
        <v>0</v>
      </c>
      <c r="I3474" s="23">
        <v>9588555.6484413501</v>
      </c>
      <c r="J3474" s="23">
        <f t="shared" si="54"/>
        <v>-2043005.8448313437</v>
      </c>
    </row>
    <row r="3475" spans="1:10" x14ac:dyDescent="0.2">
      <c r="A3475" s="19">
        <v>3524</v>
      </c>
      <c r="B3475" s="17">
        <v>8</v>
      </c>
      <c r="C3475" s="16">
        <v>10</v>
      </c>
      <c r="D3475" s="16">
        <v>2010</v>
      </c>
      <c r="E3475" s="25">
        <v>40459</v>
      </c>
      <c r="F3475" s="24" t="s">
        <v>3447</v>
      </c>
      <c r="G3475" s="23">
        <v>11225727.101060303</v>
      </c>
      <c r="H3475" s="23">
        <v>0</v>
      </c>
      <c r="I3475" s="23">
        <v>1844318.4857688914</v>
      </c>
      <c r="J3475" s="23">
        <f t="shared" si="54"/>
        <v>-9381408.6152914111</v>
      </c>
    </row>
    <row r="3476" spans="1:10" x14ac:dyDescent="0.2">
      <c r="A3476" s="19">
        <v>3525</v>
      </c>
      <c r="B3476" s="17">
        <v>21</v>
      </c>
      <c r="C3476" s="16">
        <v>6</v>
      </c>
      <c r="D3476" s="16">
        <v>2011</v>
      </c>
      <c r="E3476" s="25">
        <v>40715</v>
      </c>
      <c r="F3476" s="24" t="s">
        <v>3448</v>
      </c>
      <c r="G3476" s="23">
        <v>10877052.303275712</v>
      </c>
      <c r="H3476" s="23">
        <v>0</v>
      </c>
      <c r="I3476" s="23">
        <v>1338466.9695377501</v>
      </c>
      <c r="J3476" s="23">
        <f t="shared" si="54"/>
        <v>-9538585.3337379619</v>
      </c>
    </row>
    <row r="3477" spans="1:10" x14ac:dyDescent="0.2">
      <c r="A3477" s="19">
        <v>3526</v>
      </c>
      <c r="B3477" s="17">
        <v>21</v>
      </c>
      <c r="C3477" s="16">
        <v>8</v>
      </c>
      <c r="D3477" s="16">
        <v>2009</v>
      </c>
      <c r="E3477" s="25">
        <v>40046</v>
      </c>
      <c r="F3477" s="24" t="s">
        <v>3449</v>
      </c>
      <c r="G3477" s="23">
        <v>11375362.547142711</v>
      </c>
      <c r="H3477" s="23">
        <v>0</v>
      </c>
      <c r="I3477" s="23">
        <v>1135171.3168407201</v>
      </c>
      <c r="J3477" s="23">
        <f t="shared" si="54"/>
        <v>-10240191.230301991</v>
      </c>
    </row>
    <row r="3478" spans="1:10" x14ac:dyDescent="0.2">
      <c r="A3478" s="19">
        <v>3527</v>
      </c>
      <c r="B3478" s="17">
        <v>26</v>
      </c>
      <c r="C3478" s="16">
        <v>9</v>
      </c>
      <c r="D3478" s="16">
        <v>2014</v>
      </c>
      <c r="E3478" s="25">
        <v>41908</v>
      </c>
      <c r="F3478" s="24" t="s">
        <v>3450</v>
      </c>
      <c r="G3478" s="23">
        <v>10314580.873919783</v>
      </c>
      <c r="H3478" s="23">
        <v>0</v>
      </c>
      <c r="I3478" s="23">
        <v>570026.02887439029</v>
      </c>
      <c r="J3478" s="23">
        <f t="shared" si="54"/>
        <v>-9744554.8450453933</v>
      </c>
    </row>
    <row r="3479" spans="1:10" x14ac:dyDescent="0.2">
      <c r="A3479" s="19">
        <v>3528</v>
      </c>
      <c r="B3479" s="17">
        <v>10</v>
      </c>
      <c r="C3479" s="16">
        <v>3</v>
      </c>
      <c r="D3479" s="16">
        <v>2015</v>
      </c>
      <c r="E3479" s="25">
        <v>42073</v>
      </c>
      <c r="F3479" s="24" t="s">
        <v>3451</v>
      </c>
      <c r="G3479" s="23">
        <v>10398104.345690098</v>
      </c>
      <c r="H3479" s="23">
        <v>0</v>
      </c>
      <c r="I3479" s="23">
        <v>326576.38261639263</v>
      </c>
      <c r="J3479" s="23">
        <f t="shared" si="54"/>
        <v>-10071527.963073704</v>
      </c>
    </row>
    <row r="3480" spans="1:10" x14ac:dyDescent="0.2">
      <c r="A3480" s="19">
        <v>3529</v>
      </c>
      <c r="B3480" s="17">
        <v>22</v>
      </c>
      <c r="C3480" s="16">
        <v>9</v>
      </c>
      <c r="D3480" s="16">
        <v>2009</v>
      </c>
      <c r="E3480" s="25">
        <v>40078</v>
      </c>
      <c r="F3480" s="24" t="s">
        <v>3452</v>
      </c>
      <c r="G3480" s="23">
        <v>11368251.925044799</v>
      </c>
      <c r="H3480" s="23">
        <v>0</v>
      </c>
      <c r="I3480" s="23">
        <v>103347.64142538977</v>
      </c>
      <c r="J3480" s="23">
        <f t="shared" si="54"/>
        <v>-11264904.283619409</v>
      </c>
    </row>
    <row r="3481" spans="1:10" x14ac:dyDescent="0.2">
      <c r="A3481" s="19">
        <v>3530</v>
      </c>
      <c r="B3481" s="17">
        <v>26</v>
      </c>
      <c r="C3481" s="16">
        <v>5</v>
      </c>
      <c r="D3481" s="16">
        <v>2009</v>
      </c>
      <c r="E3481" s="25">
        <v>39959</v>
      </c>
      <c r="F3481" s="24" t="s">
        <v>3453</v>
      </c>
      <c r="G3481" s="23">
        <v>11480575.714499477</v>
      </c>
      <c r="H3481" s="23">
        <v>0</v>
      </c>
      <c r="I3481" s="23">
        <v>0</v>
      </c>
      <c r="J3481" s="23">
        <f t="shared" si="54"/>
        <v>-11480575.714499477</v>
      </c>
    </row>
    <row r="3482" spans="1:10" x14ac:dyDescent="0.2">
      <c r="A3482" s="19">
        <v>3531</v>
      </c>
      <c r="B3482" s="17">
        <v>31</v>
      </c>
      <c r="C3482" s="16">
        <v>12</v>
      </c>
      <c r="D3482" s="16">
        <v>2009</v>
      </c>
      <c r="E3482" s="25">
        <v>40178</v>
      </c>
      <c r="F3482" s="24" t="s">
        <v>3454</v>
      </c>
      <c r="G3482" s="23">
        <v>11369304.789556794</v>
      </c>
      <c r="H3482" s="23">
        <v>0</v>
      </c>
      <c r="I3482" s="23">
        <v>0</v>
      </c>
      <c r="J3482" s="23">
        <f t="shared" si="54"/>
        <v>-11369304.789556794</v>
      </c>
    </row>
    <row r="3483" spans="1:10" x14ac:dyDescent="0.2">
      <c r="A3483" s="19">
        <v>3532</v>
      </c>
      <c r="B3483" s="17">
        <v>2</v>
      </c>
      <c r="C3483" s="16">
        <v>2</v>
      </c>
      <c r="D3483" s="16">
        <v>2007</v>
      </c>
      <c r="E3483" s="25">
        <v>39115</v>
      </c>
      <c r="F3483" s="24" t="s">
        <v>3455</v>
      </c>
      <c r="G3483" s="23">
        <v>12064875.011670819</v>
      </c>
      <c r="H3483" s="23">
        <v>0</v>
      </c>
      <c r="I3483" s="23">
        <v>0</v>
      </c>
      <c r="J3483" s="23">
        <f t="shared" si="54"/>
        <v>-12064875.011670819</v>
      </c>
    </row>
    <row r="3484" spans="1:10" x14ac:dyDescent="0.2">
      <c r="A3484" s="19">
        <v>3533</v>
      </c>
      <c r="B3484" s="17">
        <v>13</v>
      </c>
      <c r="C3484" s="16">
        <v>4</v>
      </c>
      <c r="D3484" s="16">
        <v>2012</v>
      </c>
      <c r="E3484" s="25">
        <v>41012</v>
      </c>
      <c r="F3484" s="24" t="s">
        <v>3456</v>
      </c>
      <c r="G3484" s="23">
        <v>10670795.575548166</v>
      </c>
      <c r="H3484" s="23">
        <v>0</v>
      </c>
      <c r="I3484" s="23">
        <v>0</v>
      </c>
      <c r="J3484" s="23">
        <f t="shared" si="54"/>
        <v>-10670795.575548166</v>
      </c>
    </row>
    <row r="3485" spans="1:10" x14ac:dyDescent="0.2">
      <c r="A3485" s="19">
        <v>3534</v>
      </c>
      <c r="B3485" s="17">
        <v>7</v>
      </c>
      <c r="C3485" s="16">
        <v>2</v>
      </c>
      <c r="D3485" s="16">
        <v>2014</v>
      </c>
      <c r="E3485" s="25">
        <v>41677</v>
      </c>
      <c r="F3485" s="24" t="s">
        <v>3457</v>
      </c>
      <c r="G3485" s="23">
        <v>10457362.393038617</v>
      </c>
      <c r="H3485" s="23">
        <v>0</v>
      </c>
      <c r="I3485" s="23">
        <v>0</v>
      </c>
      <c r="J3485" s="23">
        <f t="shared" si="54"/>
        <v>-10457362.393038617</v>
      </c>
    </row>
    <row r="3486" spans="1:10" x14ac:dyDescent="0.2">
      <c r="A3486" s="19">
        <v>3536</v>
      </c>
      <c r="B3486" s="17">
        <v>19</v>
      </c>
      <c r="C3486" s="16">
        <v>5</v>
      </c>
      <c r="D3486" s="16">
        <v>2015</v>
      </c>
      <c r="E3486" s="25">
        <v>42143</v>
      </c>
      <c r="F3486" s="24" t="s">
        <v>3458</v>
      </c>
      <c r="G3486" s="23">
        <v>10324383.423393115</v>
      </c>
      <c r="H3486" s="23">
        <v>0</v>
      </c>
      <c r="I3486" s="23">
        <v>0</v>
      </c>
      <c r="J3486" s="23">
        <f t="shared" si="54"/>
        <v>-10324383.423393115</v>
      </c>
    </row>
    <row r="3487" spans="1:10" x14ac:dyDescent="0.2">
      <c r="A3487" s="19">
        <v>3537</v>
      </c>
      <c r="B3487" s="17">
        <v>21</v>
      </c>
      <c r="C3487" s="16">
        <v>7</v>
      </c>
      <c r="D3487" s="16">
        <v>2015</v>
      </c>
      <c r="E3487" s="25">
        <v>42206</v>
      </c>
      <c r="F3487" s="24" t="s">
        <v>3459</v>
      </c>
      <c r="G3487" s="23">
        <v>10287654.931406975</v>
      </c>
      <c r="H3487" s="23">
        <v>0</v>
      </c>
      <c r="I3487" s="23">
        <v>0</v>
      </c>
      <c r="J3487" s="23">
        <f t="shared" si="54"/>
        <v>-10287654.931406975</v>
      </c>
    </row>
    <row r="3488" spans="1:10" x14ac:dyDescent="0.2">
      <c r="A3488" s="19">
        <v>3538</v>
      </c>
      <c r="B3488" s="17">
        <v>30</v>
      </c>
      <c r="C3488" s="16">
        <v>4</v>
      </c>
      <c r="D3488" s="16">
        <v>2010</v>
      </c>
      <c r="E3488" s="25">
        <v>40298</v>
      </c>
      <c r="F3488" s="24" t="s">
        <v>3460</v>
      </c>
      <c r="G3488" s="23">
        <v>11149255.764670268</v>
      </c>
      <c r="H3488" s="23">
        <v>515854.66666972468</v>
      </c>
      <c r="I3488" s="23">
        <v>515854.66666972468</v>
      </c>
      <c r="J3488" s="23">
        <f t="shared" si="54"/>
        <v>-10633401.098000543</v>
      </c>
    </row>
    <row r="3489" spans="1:10" x14ac:dyDescent="0.2">
      <c r="A3489" s="19">
        <v>3539</v>
      </c>
      <c r="B3489" s="17">
        <v>3</v>
      </c>
      <c r="C3489" s="16">
        <v>4</v>
      </c>
      <c r="D3489" s="16">
        <v>2009</v>
      </c>
      <c r="E3489" s="25">
        <v>39906</v>
      </c>
      <c r="F3489" s="24" t="s">
        <v>3461</v>
      </c>
      <c r="G3489" s="23">
        <v>11283465.578690676</v>
      </c>
      <c r="H3489" s="23">
        <v>18472673.860321704</v>
      </c>
      <c r="I3489" s="23">
        <v>20210131.825853497</v>
      </c>
      <c r="J3489" s="23">
        <f t="shared" si="54"/>
        <v>8926666.2471628208</v>
      </c>
    </row>
    <row r="3490" spans="1:10" x14ac:dyDescent="0.2">
      <c r="A3490" s="19">
        <v>3540</v>
      </c>
      <c r="B3490" s="17">
        <v>19</v>
      </c>
      <c r="C3490" s="16">
        <v>12</v>
      </c>
      <c r="D3490" s="16">
        <v>2012</v>
      </c>
      <c r="E3490" s="25">
        <v>41262</v>
      </c>
      <c r="F3490" s="24" t="s">
        <v>3462</v>
      </c>
      <c r="G3490" s="23">
        <v>10372490.973471371</v>
      </c>
      <c r="H3490" s="23">
        <v>7206158.7150143078</v>
      </c>
      <c r="I3490" s="23">
        <v>39337451.735123105</v>
      </c>
      <c r="J3490" s="23">
        <f t="shared" si="54"/>
        <v>28964960.761651732</v>
      </c>
    </row>
    <row r="3491" spans="1:10" x14ac:dyDescent="0.2">
      <c r="A3491" s="19">
        <v>3541</v>
      </c>
      <c r="B3491" s="17">
        <v>28</v>
      </c>
      <c r="C3491" s="16">
        <v>4</v>
      </c>
      <c r="D3491" s="16">
        <v>2006</v>
      </c>
      <c r="E3491" s="25">
        <v>38835</v>
      </c>
      <c r="F3491" s="24" t="s">
        <v>3463</v>
      </c>
      <c r="G3491" s="23">
        <v>11697183.126550868</v>
      </c>
      <c r="H3491" s="23">
        <v>3026872.7669181144</v>
      </c>
      <c r="I3491" s="23">
        <v>6405230.0468535982</v>
      </c>
      <c r="J3491" s="23">
        <f t="shared" si="54"/>
        <v>-5291953.0796972699</v>
      </c>
    </row>
    <row r="3492" spans="1:10" x14ac:dyDescent="0.2">
      <c r="A3492" s="19">
        <v>3542</v>
      </c>
      <c r="B3492" s="17">
        <v>12</v>
      </c>
      <c r="C3492" s="16">
        <v>1</v>
      </c>
      <c r="D3492" s="16">
        <v>2000</v>
      </c>
      <c r="E3492" s="25">
        <v>36537</v>
      </c>
      <c r="F3492" s="24" t="s">
        <v>3464</v>
      </c>
      <c r="G3492" s="23">
        <v>13817716.232227487</v>
      </c>
      <c r="H3492" s="23">
        <v>83163135.284703791</v>
      </c>
      <c r="I3492" s="23">
        <v>86797521.915479854</v>
      </c>
      <c r="J3492" s="23">
        <f t="shared" si="54"/>
        <v>72979805.683252364</v>
      </c>
    </row>
    <row r="3493" spans="1:10" x14ac:dyDescent="0.2">
      <c r="A3493" s="19">
        <v>3543</v>
      </c>
      <c r="B3493" s="17">
        <v>13</v>
      </c>
      <c r="C3493" s="16">
        <v>6</v>
      </c>
      <c r="D3493" s="16">
        <v>1967</v>
      </c>
      <c r="E3493" s="25">
        <v>24636</v>
      </c>
      <c r="F3493" s="24" t="s">
        <v>3465</v>
      </c>
      <c r="G3493" s="23">
        <v>70042957.957957968</v>
      </c>
      <c r="H3493" s="23">
        <v>317773840.84084088</v>
      </c>
      <c r="I3493" s="23">
        <v>822820432.43243253</v>
      </c>
      <c r="J3493" s="23">
        <f t="shared" si="54"/>
        <v>752777474.47447455</v>
      </c>
    </row>
    <row r="3494" spans="1:10" x14ac:dyDescent="0.2">
      <c r="A3494" s="19">
        <v>3544</v>
      </c>
      <c r="B3494" s="17">
        <v>10</v>
      </c>
      <c r="C3494" s="16">
        <v>6</v>
      </c>
      <c r="D3494" s="16">
        <v>1988</v>
      </c>
      <c r="E3494" s="25">
        <v>32304</v>
      </c>
      <c r="F3494" s="24" t="s">
        <v>3466</v>
      </c>
      <c r="G3494" s="23">
        <v>19766360.169491526</v>
      </c>
      <c r="H3494" s="23">
        <v>29366569.203389831</v>
      </c>
      <c r="I3494" s="23">
        <v>29366569.203389831</v>
      </c>
      <c r="J3494" s="23">
        <f t="shared" si="54"/>
        <v>9600209.0338983051</v>
      </c>
    </row>
    <row r="3495" spans="1:10" x14ac:dyDescent="0.2">
      <c r="A3495" s="19">
        <v>3545</v>
      </c>
      <c r="B3495" s="17">
        <v>19</v>
      </c>
      <c r="C3495" s="16">
        <v>3</v>
      </c>
      <c r="D3495" s="16">
        <v>2010</v>
      </c>
      <c r="E3495" s="25">
        <v>40256</v>
      </c>
      <c r="F3495" s="24" t="s">
        <v>3467</v>
      </c>
      <c r="G3495" s="23">
        <v>10717363.335186625</v>
      </c>
      <c r="H3495" s="23">
        <v>4031615.9981206725</v>
      </c>
      <c r="I3495" s="23">
        <v>5955054.4270255622</v>
      </c>
      <c r="J3495" s="23">
        <f t="shared" si="54"/>
        <v>-4762308.9081610627</v>
      </c>
    </row>
    <row r="3496" spans="1:10" x14ac:dyDescent="0.2">
      <c r="A3496" s="19">
        <v>3546</v>
      </c>
      <c r="B3496" s="17">
        <v>30</v>
      </c>
      <c r="C3496" s="16">
        <v>10</v>
      </c>
      <c r="D3496" s="16">
        <v>2009</v>
      </c>
      <c r="E3496" s="25">
        <v>40116</v>
      </c>
      <c r="F3496" s="24" t="s">
        <v>3468</v>
      </c>
      <c r="G3496" s="23">
        <v>10789447.998630751</v>
      </c>
      <c r="H3496" s="23">
        <v>129112.21340845696</v>
      </c>
      <c r="I3496" s="23">
        <v>134563.72397618619</v>
      </c>
      <c r="J3496" s="23">
        <f t="shared" si="54"/>
        <v>-10654884.274654565</v>
      </c>
    </row>
    <row r="3497" spans="1:10" x14ac:dyDescent="0.2">
      <c r="A3497" s="19">
        <v>3547</v>
      </c>
      <c r="B3497" s="17">
        <v>31</v>
      </c>
      <c r="C3497" s="16">
        <v>12</v>
      </c>
      <c r="D3497" s="16">
        <v>2013</v>
      </c>
      <c r="E3497" s="25">
        <v>41639</v>
      </c>
      <c r="F3497" s="24" t="s">
        <v>3469</v>
      </c>
      <c r="G3497" s="23">
        <v>10008326.575097941</v>
      </c>
      <c r="H3497" s="23">
        <v>0</v>
      </c>
      <c r="I3497" s="23">
        <v>0</v>
      </c>
      <c r="J3497" s="23">
        <f t="shared" si="54"/>
        <v>-10008326.575097941</v>
      </c>
    </row>
    <row r="3498" spans="1:10" x14ac:dyDescent="0.2">
      <c r="A3498" s="19">
        <v>3548</v>
      </c>
      <c r="B3498" s="17">
        <v>7</v>
      </c>
      <c r="C3498" s="16">
        <v>11</v>
      </c>
      <c r="D3498" s="16">
        <v>1963</v>
      </c>
      <c r="E3498" s="25">
        <v>23322</v>
      </c>
      <c r="F3498" s="24" t="s">
        <v>3470</v>
      </c>
      <c r="G3498" s="23">
        <v>74931123.376623377</v>
      </c>
      <c r="H3498" s="23">
        <v>369075639.61038959</v>
      </c>
      <c r="I3498" s="23">
        <v>478283766.2337662</v>
      </c>
      <c r="J3498" s="23">
        <f t="shared" si="54"/>
        <v>403352642.85714281</v>
      </c>
    </row>
    <row r="3499" spans="1:10" x14ac:dyDescent="0.2">
      <c r="A3499" s="19">
        <v>3549</v>
      </c>
      <c r="B3499" s="17">
        <v>3</v>
      </c>
      <c r="C3499" s="16">
        <v>11</v>
      </c>
      <c r="D3499" s="16">
        <v>2006</v>
      </c>
      <c r="E3499" s="25">
        <v>39024</v>
      </c>
      <c r="F3499" s="24" t="s">
        <v>3471</v>
      </c>
      <c r="G3499" s="23">
        <v>11453491.811414393</v>
      </c>
      <c r="H3499" s="23">
        <v>15717927.771578165</v>
      </c>
      <c r="I3499" s="23">
        <v>106281840.18435237</v>
      </c>
      <c r="J3499" s="23">
        <f t="shared" si="54"/>
        <v>94828348.372937977</v>
      </c>
    </row>
    <row r="3500" spans="1:10" x14ac:dyDescent="0.2">
      <c r="A3500" s="19">
        <v>3550</v>
      </c>
      <c r="B3500" s="17">
        <v>11</v>
      </c>
      <c r="C3500" s="16">
        <v>11</v>
      </c>
      <c r="D3500" s="16">
        <v>2011</v>
      </c>
      <c r="E3500" s="25">
        <v>40858</v>
      </c>
      <c r="F3500" s="24" t="s">
        <v>3472</v>
      </c>
      <c r="G3500" s="23">
        <v>10201470.185209744</v>
      </c>
      <c r="H3500" s="23">
        <v>3289266.5433938913</v>
      </c>
      <c r="I3500" s="23">
        <v>23677501.603067677</v>
      </c>
      <c r="J3500" s="23">
        <f t="shared" si="54"/>
        <v>13476031.417857934</v>
      </c>
    </row>
    <row r="3501" spans="1:10" x14ac:dyDescent="0.2">
      <c r="A3501" s="19">
        <v>3551</v>
      </c>
      <c r="B3501" s="17">
        <v>7</v>
      </c>
      <c r="C3501" s="16">
        <v>8</v>
      </c>
      <c r="D3501" s="16">
        <v>1981</v>
      </c>
      <c r="E3501" s="25">
        <v>29805</v>
      </c>
      <c r="F3501" s="24" t="s">
        <v>3473</v>
      </c>
      <c r="G3501" s="23">
        <v>24738100.758396536</v>
      </c>
      <c r="H3501" s="23">
        <v>52059314.097822323</v>
      </c>
      <c r="I3501" s="23">
        <v>52059314.097822323</v>
      </c>
      <c r="J3501" s="23">
        <f t="shared" si="54"/>
        <v>27321213.339425787</v>
      </c>
    </row>
    <row r="3502" spans="1:10" x14ac:dyDescent="0.2">
      <c r="A3502" s="19">
        <v>3552</v>
      </c>
      <c r="B3502" s="17">
        <v>13</v>
      </c>
      <c r="C3502" s="16">
        <v>11</v>
      </c>
      <c r="D3502" s="16">
        <v>2012</v>
      </c>
      <c r="E3502" s="25">
        <v>41226</v>
      </c>
      <c r="F3502" s="24" t="s">
        <v>3474</v>
      </c>
      <c r="G3502" s="23">
        <v>9811332.5891208872</v>
      </c>
      <c r="H3502" s="23">
        <v>3250045.5116648781</v>
      </c>
      <c r="I3502" s="23">
        <v>6192514.278254373</v>
      </c>
      <c r="J3502" s="23">
        <f t="shared" si="54"/>
        <v>-3618818.3108665142</v>
      </c>
    </row>
    <row r="3503" spans="1:10" x14ac:dyDescent="0.2">
      <c r="A3503" s="19">
        <v>3553</v>
      </c>
      <c r="B3503" s="17">
        <v>29</v>
      </c>
      <c r="C3503" s="16">
        <v>12</v>
      </c>
      <c r="D3503" s="16">
        <v>1995</v>
      </c>
      <c r="E3503" s="25">
        <v>35062</v>
      </c>
      <c r="F3503" s="24" t="s">
        <v>3475</v>
      </c>
      <c r="G3503" s="23">
        <v>14715145.276872965</v>
      </c>
      <c r="H3503" s="23">
        <v>4294429.6102671009</v>
      </c>
      <c r="I3503" s="23">
        <v>6716718.4647947885</v>
      </c>
      <c r="J3503" s="23">
        <f t="shared" si="54"/>
        <v>-7998426.8120781761</v>
      </c>
    </row>
    <row r="3504" spans="1:10" x14ac:dyDescent="0.2">
      <c r="A3504" s="19">
        <v>3554</v>
      </c>
      <c r="B3504" s="17">
        <v>21</v>
      </c>
      <c r="C3504" s="16">
        <v>5</v>
      </c>
      <c r="D3504" s="16">
        <v>2010</v>
      </c>
      <c r="E3504" s="25">
        <v>40319</v>
      </c>
      <c r="F3504" s="24" t="s">
        <v>3476</v>
      </c>
      <c r="G3504" s="23">
        <v>10352899.009065991</v>
      </c>
      <c r="H3504" s="23">
        <v>1896458.6695771343</v>
      </c>
      <c r="I3504" s="23">
        <v>19304997.892395198</v>
      </c>
      <c r="J3504" s="23">
        <f t="shared" si="54"/>
        <v>8952098.8833292071</v>
      </c>
    </row>
    <row r="3505" spans="1:10" x14ac:dyDescent="0.2">
      <c r="A3505" s="19">
        <v>3555</v>
      </c>
      <c r="B3505" s="17">
        <v>31</v>
      </c>
      <c r="C3505" s="16">
        <v>12</v>
      </c>
      <c r="D3505" s="16">
        <v>2011</v>
      </c>
      <c r="E3505" s="25">
        <v>40908</v>
      </c>
      <c r="F3505" s="24" t="s">
        <v>3477</v>
      </c>
      <c r="G3505" s="23">
        <v>9900310.6278138198</v>
      </c>
      <c r="H3505" s="23">
        <v>0</v>
      </c>
      <c r="I3505" s="23">
        <v>22768314.434604205</v>
      </c>
      <c r="J3505" s="23">
        <f t="shared" si="54"/>
        <v>12868003.806790385</v>
      </c>
    </row>
    <row r="3506" spans="1:10" x14ac:dyDescent="0.2">
      <c r="A3506" s="19">
        <v>3556</v>
      </c>
      <c r="B3506" s="17">
        <v>31</v>
      </c>
      <c r="C3506" s="16">
        <v>12</v>
      </c>
      <c r="D3506" s="16">
        <v>2010</v>
      </c>
      <c r="E3506" s="25">
        <v>40543</v>
      </c>
      <c r="F3506" s="24" t="s">
        <v>3478</v>
      </c>
      <c r="G3506" s="23">
        <v>10193599.29555295</v>
      </c>
      <c r="H3506" s="23">
        <v>0</v>
      </c>
      <c r="I3506" s="23">
        <v>21140097.835075442</v>
      </c>
      <c r="J3506" s="23">
        <f t="shared" si="54"/>
        <v>10946498.539522491</v>
      </c>
    </row>
    <row r="3507" spans="1:10" x14ac:dyDescent="0.2">
      <c r="A3507" s="19">
        <v>3557</v>
      </c>
      <c r="B3507" s="17">
        <v>25</v>
      </c>
      <c r="C3507" s="16">
        <v>5</v>
      </c>
      <c r="D3507" s="16">
        <v>1979</v>
      </c>
      <c r="E3507" s="25">
        <v>29000</v>
      </c>
      <c r="F3507" s="24" t="s">
        <v>3479</v>
      </c>
      <c r="G3507" s="23">
        <v>30904489.510489512</v>
      </c>
      <c r="H3507" s="23">
        <v>277902200.65692306</v>
      </c>
      <c r="I3507" s="23">
        <v>699233407.64993012</v>
      </c>
      <c r="J3507" s="23">
        <f t="shared" si="54"/>
        <v>668328918.13944066</v>
      </c>
    </row>
    <row r="3508" spans="1:10" x14ac:dyDescent="0.2">
      <c r="A3508" s="19">
        <v>3558</v>
      </c>
      <c r="B3508" s="17">
        <v>17</v>
      </c>
      <c r="C3508" s="16">
        <v>10</v>
      </c>
      <c r="D3508" s="16">
        <v>2003</v>
      </c>
      <c r="E3508" s="25">
        <v>37911</v>
      </c>
      <c r="F3508" s="24" t="s">
        <v>3480</v>
      </c>
      <c r="G3508" s="23">
        <v>11944167.567567568</v>
      </c>
      <c r="H3508" s="23">
        <v>106929038.72402702</v>
      </c>
      <c r="I3508" s="23">
        <v>143286638.88411352</v>
      </c>
      <c r="J3508" s="23">
        <f t="shared" si="54"/>
        <v>131342471.31654595</v>
      </c>
    </row>
    <row r="3509" spans="1:10" x14ac:dyDescent="0.2">
      <c r="A3509" s="19">
        <v>3559</v>
      </c>
      <c r="B3509" s="17">
        <v>1</v>
      </c>
      <c r="C3509" s="16">
        <v>1</v>
      </c>
      <c r="D3509" s="16">
        <v>1971</v>
      </c>
      <c r="E3509" s="25">
        <v>25934</v>
      </c>
      <c r="F3509" s="24" t="s">
        <v>3481</v>
      </c>
      <c r="G3509" s="23">
        <v>55519371.859296493</v>
      </c>
      <c r="H3509" s="23">
        <v>496589937.18592972</v>
      </c>
      <c r="I3509" s="23">
        <v>496589937.18592972</v>
      </c>
      <c r="J3509" s="23">
        <f t="shared" si="54"/>
        <v>441070565.32663321</v>
      </c>
    </row>
    <row r="3510" spans="1:10" x14ac:dyDescent="0.2">
      <c r="A3510" s="19">
        <v>3560</v>
      </c>
      <c r="B3510" s="17">
        <v>18</v>
      </c>
      <c r="C3510" s="16">
        <v>7</v>
      </c>
      <c r="D3510" s="16">
        <v>2014</v>
      </c>
      <c r="E3510" s="25">
        <v>41838</v>
      </c>
      <c r="F3510" s="24" t="s">
        <v>3482</v>
      </c>
      <c r="G3510" s="23">
        <v>9274589.7166841552</v>
      </c>
      <c r="H3510" s="23">
        <v>73745921.14774397</v>
      </c>
      <c r="I3510" s="23">
        <v>114937806.70824344</v>
      </c>
      <c r="J3510" s="23">
        <f t="shared" si="54"/>
        <v>105663216.9915593</v>
      </c>
    </row>
    <row r="3511" spans="1:10" x14ac:dyDescent="0.2">
      <c r="A3511" s="19">
        <v>3561</v>
      </c>
      <c r="B3511" s="17">
        <v>29</v>
      </c>
      <c r="C3511" s="16">
        <v>12</v>
      </c>
      <c r="D3511" s="16">
        <v>1965</v>
      </c>
      <c r="E3511" s="25">
        <v>24105</v>
      </c>
      <c r="F3511" s="24" t="s">
        <v>3483</v>
      </c>
      <c r="G3511" s="23">
        <v>69486509.433962271</v>
      </c>
      <c r="H3511" s="23">
        <v>491038000</v>
      </c>
      <c r="I3511" s="23">
        <v>1090166125.7861636</v>
      </c>
      <c r="J3511" s="23">
        <f t="shared" si="54"/>
        <v>1020679616.3522013</v>
      </c>
    </row>
    <row r="3512" spans="1:10" x14ac:dyDescent="0.2">
      <c r="A3512" s="19">
        <v>3562</v>
      </c>
      <c r="B3512" s="17">
        <v>30</v>
      </c>
      <c r="C3512" s="16">
        <v>5</v>
      </c>
      <c r="D3512" s="16">
        <v>2008</v>
      </c>
      <c r="E3512" s="25">
        <v>39598</v>
      </c>
      <c r="F3512" s="24" t="s">
        <v>3484</v>
      </c>
      <c r="G3512" s="23">
        <v>10200113.556630598</v>
      </c>
      <c r="H3512" s="23">
        <v>59611288.311929904</v>
      </c>
      <c r="I3512" s="23">
        <v>94126280.696499124</v>
      </c>
      <c r="J3512" s="23">
        <f t="shared" si="54"/>
        <v>83926167.139868528</v>
      </c>
    </row>
    <row r="3513" spans="1:10" x14ac:dyDescent="0.2">
      <c r="A3513" s="19">
        <v>3563</v>
      </c>
      <c r="B3513" s="17">
        <v>6</v>
      </c>
      <c r="C3513" s="16">
        <v>11</v>
      </c>
      <c r="D3513" s="16">
        <v>1996</v>
      </c>
      <c r="E3513" s="25">
        <v>35375</v>
      </c>
      <c r="F3513" s="24" t="s">
        <v>3485</v>
      </c>
      <c r="G3513" s="23">
        <v>13932351.828499371</v>
      </c>
      <c r="H3513" s="23">
        <v>55805428.417730145</v>
      </c>
      <c r="I3513" s="23">
        <v>55805428.417730145</v>
      </c>
      <c r="J3513" s="23">
        <f t="shared" si="54"/>
        <v>41873076.589230776</v>
      </c>
    </row>
    <row r="3514" spans="1:10" x14ac:dyDescent="0.2">
      <c r="A3514" s="19">
        <v>3564</v>
      </c>
      <c r="B3514" s="17">
        <v>21</v>
      </c>
      <c r="C3514" s="16">
        <v>10</v>
      </c>
      <c r="D3514" s="16">
        <v>2016</v>
      </c>
      <c r="E3514" s="25">
        <v>42664</v>
      </c>
      <c r="F3514" s="24" t="s">
        <v>3486</v>
      </c>
      <c r="G3514" s="23">
        <v>9141108.4313425347</v>
      </c>
      <c r="H3514" s="23">
        <v>35695525.663428873</v>
      </c>
      <c r="I3514" s="23">
        <v>83114884.471676946</v>
      </c>
      <c r="J3514" s="23">
        <f t="shared" si="54"/>
        <v>73973776.040334404</v>
      </c>
    </row>
    <row r="3515" spans="1:10" x14ac:dyDescent="0.2">
      <c r="A3515" s="19">
        <v>3565</v>
      </c>
      <c r="B3515" s="17">
        <v>22</v>
      </c>
      <c r="C3515" s="16">
        <v>10</v>
      </c>
      <c r="D3515" s="16">
        <v>1999</v>
      </c>
      <c r="E3515" s="25">
        <v>36455</v>
      </c>
      <c r="F3515" s="24" t="s">
        <v>3487</v>
      </c>
      <c r="G3515" s="23">
        <v>13137164.090368612</v>
      </c>
      <c r="H3515" s="23">
        <v>49779312.977526762</v>
      </c>
      <c r="I3515" s="23">
        <v>50465364.880023792</v>
      </c>
      <c r="J3515" s="23">
        <f t="shared" si="54"/>
        <v>37328200.789655179</v>
      </c>
    </row>
    <row r="3516" spans="1:10" x14ac:dyDescent="0.2">
      <c r="A3516" s="19">
        <v>3566</v>
      </c>
      <c r="B3516" s="17">
        <v>9</v>
      </c>
      <c r="C3516" s="16">
        <v>11</v>
      </c>
      <c r="D3516" s="16">
        <v>1988</v>
      </c>
      <c r="E3516" s="25">
        <v>32456</v>
      </c>
      <c r="F3516" s="24" t="s">
        <v>3488</v>
      </c>
      <c r="G3516" s="23">
        <v>18368004.987531174</v>
      </c>
      <c r="H3516" s="23">
        <v>67848724.613433093</v>
      </c>
      <c r="I3516" s="23">
        <v>90200545.793815464</v>
      </c>
      <c r="J3516" s="23">
        <f t="shared" si="54"/>
        <v>71832540.806284294</v>
      </c>
    </row>
    <row r="3517" spans="1:10" x14ac:dyDescent="0.2">
      <c r="A3517" s="19">
        <v>3567</v>
      </c>
      <c r="B3517" s="17">
        <v>22</v>
      </c>
      <c r="C3517" s="16">
        <v>6</v>
      </c>
      <c r="D3517" s="16">
        <v>2007</v>
      </c>
      <c r="E3517" s="25">
        <v>39255</v>
      </c>
      <c r="F3517" s="24" t="s">
        <v>3489</v>
      </c>
      <c r="G3517" s="23">
        <v>10605470.549838735</v>
      </c>
      <c r="H3517" s="23">
        <v>28915830.773148328</v>
      </c>
      <c r="I3517" s="23">
        <v>43053304.813023157</v>
      </c>
      <c r="J3517" s="23">
        <f t="shared" si="54"/>
        <v>32447834.263184421</v>
      </c>
    </row>
    <row r="3518" spans="1:10" x14ac:dyDescent="0.2">
      <c r="A3518" s="19">
        <v>3568</v>
      </c>
      <c r="B3518" s="17">
        <v>30</v>
      </c>
      <c r="C3518" s="16">
        <v>1</v>
      </c>
      <c r="D3518" s="16">
        <v>2015</v>
      </c>
      <c r="E3518" s="25">
        <v>42034</v>
      </c>
      <c r="F3518" s="24" t="s">
        <v>3490</v>
      </c>
      <c r="G3518" s="23">
        <v>9454877.2608437072</v>
      </c>
      <c r="H3518" s="23">
        <v>22661438.262829099</v>
      </c>
      <c r="I3518" s="23">
        <v>22661438.262829099</v>
      </c>
      <c r="J3518" s="23">
        <f t="shared" si="54"/>
        <v>13206561.001985392</v>
      </c>
    </row>
    <row r="3519" spans="1:10" x14ac:dyDescent="0.2">
      <c r="A3519" s="19">
        <v>3569</v>
      </c>
      <c r="B3519" s="17">
        <v>21</v>
      </c>
      <c r="C3519" s="16">
        <v>1</v>
      </c>
      <c r="D3519" s="16">
        <v>2000</v>
      </c>
      <c r="E3519" s="25">
        <v>36546</v>
      </c>
      <c r="F3519" s="24" t="s">
        <v>3491</v>
      </c>
      <c r="G3519" s="23">
        <v>13090468.009478673</v>
      </c>
      <c r="H3519" s="23">
        <v>29141287.179443128</v>
      </c>
      <c r="I3519" s="23">
        <v>29141287.179443128</v>
      </c>
      <c r="J3519" s="23">
        <f t="shared" si="54"/>
        <v>16050819.169964455</v>
      </c>
    </row>
    <row r="3520" spans="1:10" x14ac:dyDescent="0.2">
      <c r="A3520" s="19">
        <v>3570</v>
      </c>
      <c r="B3520" s="17">
        <v>30</v>
      </c>
      <c r="C3520" s="16">
        <v>7</v>
      </c>
      <c r="D3520" s="16">
        <v>2004</v>
      </c>
      <c r="E3520" s="25">
        <v>38198</v>
      </c>
      <c r="F3520" s="24" t="s">
        <v>3492</v>
      </c>
      <c r="G3520" s="23">
        <v>11666689.54593453</v>
      </c>
      <c r="H3520" s="23">
        <v>23625260.219825767</v>
      </c>
      <c r="I3520" s="23">
        <v>23625260.219825767</v>
      </c>
      <c r="J3520" s="23">
        <f t="shared" si="54"/>
        <v>11958570.673891237</v>
      </c>
    </row>
    <row r="3521" spans="1:10" x14ac:dyDescent="0.2">
      <c r="A3521" s="19">
        <v>3571</v>
      </c>
      <c r="B3521" s="17">
        <v>13</v>
      </c>
      <c r="C3521" s="16">
        <v>10</v>
      </c>
      <c r="D3521" s="16">
        <v>2000</v>
      </c>
      <c r="E3521" s="25">
        <v>36812</v>
      </c>
      <c r="F3521" s="24" t="s">
        <v>3493</v>
      </c>
      <c r="G3521" s="23">
        <v>12699258.620689657</v>
      </c>
      <c r="H3521" s="23">
        <v>25122340.820040233</v>
      </c>
      <c r="I3521" s="23">
        <v>25122340.820040233</v>
      </c>
      <c r="J3521" s="23">
        <f t="shared" si="54"/>
        <v>12423082.199350577</v>
      </c>
    </row>
    <row r="3522" spans="1:10" x14ac:dyDescent="0.2">
      <c r="A3522" s="19">
        <v>3572</v>
      </c>
      <c r="B3522" s="17">
        <v>18</v>
      </c>
      <c r="C3522" s="16">
        <v>2</v>
      </c>
      <c r="D3522" s="16">
        <v>2000</v>
      </c>
      <c r="E3522" s="25">
        <v>36574</v>
      </c>
      <c r="F3522" s="24" t="s">
        <v>3494</v>
      </c>
      <c r="G3522" s="23">
        <v>13013374.558303885</v>
      </c>
      <c r="H3522" s="23">
        <v>24528711.612467606</v>
      </c>
      <c r="I3522" s="23">
        <v>41604679.520630151</v>
      </c>
      <c r="J3522" s="23">
        <f t="shared" si="54"/>
        <v>28591304.962326266</v>
      </c>
    </row>
    <row r="3523" spans="1:10" x14ac:dyDescent="0.2">
      <c r="A3523" s="19">
        <v>3573</v>
      </c>
      <c r="B3523" s="17">
        <v>5</v>
      </c>
      <c r="C3523" s="16">
        <v>12</v>
      </c>
      <c r="D3523" s="16">
        <v>2006</v>
      </c>
      <c r="E3523" s="25">
        <v>39056</v>
      </c>
      <c r="F3523" s="24" t="s">
        <v>3495</v>
      </c>
      <c r="G3523" s="23">
        <v>10949806.739345888</v>
      </c>
      <c r="H3523" s="23">
        <v>19753132.596739344</v>
      </c>
      <c r="I3523" s="23">
        <v>19753132.596739344</v>
      </c>
      <c r="J3523" s="23">
        <f t="shared" ref="J3523:J3586" si="55">I3523-G3523</f>
        <v>8803325.8573934566</v>
      </c>
    </row>
    <row r="3524" spans="1:10" x14ac:dyDescent="0.2">
      <c r="A3524" s="19">
        <v>3574</v>
      </c>
      <c r="B3524" s="17">
        <v>18</v>
      </c>
      <c r="C3524" s="16">
        <v>11</v>
      </c>
      <c r="D3524" s="16">
        <v>2016</v>
      </c>
      <c r="E3524" s="25">
        <v>42692</v>
      </c>
      <c r="F3524" s="24" t="s">
        <v>3496</v>
      </c>
      <c r="G3524" s="23">
        <v>9155349.2187791318</v>
      </c>
      <c r="H3524" s="23">
        <v>14680737.768028572</v>
      </c>
      <c r="I3524" s="23">
        <v>19126801.180615116</v>
      </c>
      <c r="J3524" s="23">
        <f t="shared" si="55"/>
        <v>9971451.9618359841</v>
      </c>
    </row>
    <row r="3525" spans="1:10" x14ac:dyDescent="0.2">
      <c r="A3525" s="19">
        <v>3575</v>
      </c>
      <c r="B3525" s="17">
        <v>2</v>
      </c>
      <c r="C3525" s="16">
        <v>12</v>
      </c>
      <c r="D3525" s="16">
        <v>2016</v>
      </c>
      <c r="E3525" s="25">
        <v>42706</v>
      </c>
      <c r="F3525" s="24" t="s">
        <v>3497</v>
      </c>
      <c r="G3525" s="23">
        <v>9152353.4577023778</v>
      </c>
      <c r="H3525" s="23">
        <v>14196717.810754169</v>
      </c>
      <c r="I3525" s="23">
        <v>25501925.475119293</v>
      </c>
      <c r="J3525" s="23">
        <f t="shared" si="55"/>
        <v>16349572.017416915</v>
      </c>
    </row>
    <row r="3526" spans="1:10" x14ac:dyDescent="0.2">
      <c r="A3526" s="19">
        <v>3576</v>
      </c>
      <c r="B3526" s="17">
        <v>16</v>
      </c>
      <c r="C3526" s="16">
        <v>3</v>
      </c>
      <c r="D3526" s="16">
        <v>1984</v>
      </c>
      <c r="E3526" s="25">
        <v>30757</v>
      </c>
      <c r="F3526" s="24" t="s">
        <v>3498</v>
      </c>
      <c r="G3526" s="23">
        <v>21536754.385964915</v>
      </c>
      <c r="H3526" s="23">
        <v>31289051.436744645</v>
      </c>
      <c r="I3526" s="23">
        <v>31289051.436744645</v>
      </c>
      <c r="J3526" s="23">
        <f t="shared" si="55"/>
        <v>9752297.0507797301</v>
      </c>
    </row>
    <row r="3527" spans="1:10" x14ac:dyDescent="0.2">
      <c r="A3527" s="19">
        <v>3577</v>
      </c>
      <c r="B3527" s="17">
        <v>14</v>
      </c>
      <c r="C3527" s="16">
        <v>5</v>
      </c>
      <c r="D3527" s="16">
        <v>2004</v>
      </c>
      <c r="E3527" s="25">
        <v>38121</v>
      </c>
      <c r="F3527" s="24" t="s">
        <v>3499</v>
      </c>
      <c r="G3527" s="23">
        <v>11685198.307773666</v>
      </c>
      <c r="H3527" s="23">
        <v>15881978.827382339</v>
      </c>
      <c r="I3527" s="23">
        <v>16245433.937191963</v>
      </c>
      <c r="J3527" s="23">
        <f t="shared" si="55"/>
        <v>4560235.6294182967</v>
      </c>
    </row>
    <row r="3528" spans="1:10" x14ac:dyDescent="0.2">
      <c r="A3528" s="19">
        <v>3578</v>
      </c>
      <c r="B3528" s="17">
        <v>12</v>
      </c>
      <c r="C3528" s="16">
        <v>8</v>
      </c>
      <c r="D3528" s="16">
        <v>2011</v>
      </c>
      <c r="E3528" s="25">
        <v>40767</v>
      </c>
      <c r="F3528" s="24" t="s">
        <v>3500</v>
      </c>
      <c r="G3528" s="23">
        <v>9753784.0164205804</v>
      </c>
      <c r="H3528" s="23">
        <v>12855918.667646607</v>
      </c>
      <c r="I3528" s="23">
        <v>18924939.833419412</v>
      </c>
      <c r="J3528" s="23">
        <f t="shared" si="55"/>
        <v>9171155.8169988319</v>
      </c>
    </row>
    <row r="3529" spans="1:10" x14ac:dyDescent="0.2">
      <c r="A3529" s="19">
        <v>3579</v>
      </c>
      <c r="B3529" s="17">
        <v>8</v>
      </c>
      <c r="C3529" s="16">
        <v>11</v>
      </c>
      <c r="D3529" s="16">
        <v>1989</v>
      </c>
      <c r="E3529" s="25">
        <v>32820</v>
      </c>
      <c r="F3529" s="24" t="s">
        <v>3501</v>
      </c>
      <c r="G3529" s="23">
        <v>17551000.794281173</v>
      </c>
      <c r="H3529" s="23">
        <v>19815272.957752183</v>
      </c>
      <c r="I3529" s="23">
        <v>19845698.592684671</v>
      </c>
      <c r="J3529" s="23">
        <f t="shared" si="55"/>
        <v>2294697.7984034978</v>
      </c>
    </row>
    <row r="3530" spans="1:10" x14ac:dyDescent="0.2">
      <c r="A3530" s="19">
        <v>3580</v>
      </c>
      <c r="B3530" s="17">
        <v>4</v>
      </c>
      <c r="C3530" s="16">
        <v>11</v>
      </c>
      <c r="D3530" s="16">
        <v>2016</v>
      </c>
      <c r="E3530" s="25">
        <v>42678</v>
      </c>
      <c r="F3530" s="24" t="s">
        <v>3502</v>
      </c>
      <c r="G3530" s="23">
        <v>9155349.2187791318</v>
      </c>
      <c r="H3530" s="23">
        <v>7843320.5365004782</v>
      </c>
      <c r="I3530" s="23">
        <v>12552978.660227966</v>
      </c>
      <c r="J3530" s="23">
        <f t="shared" si="55"/>
        <v>3397629.4414488338</v>
      </c>
    </row>
    <row r="3531" spans="1:10" x14ac:dyDescent="0.2">
      <c r="A3531" s="19">
        <v>3581</v>
      </c>
      <c r="B3531" s="17">
        <v>28</v>
      </c>
      <c r="C3531" s="16">
        <v>11</v>
      </c>
      <c r="D3531" s="16">
        <v>2007</v>
      </c>
      <c r="E3531" s="25">
        <v>39414</v>
      </c>
      <c r="F3531" s="24" t="s">
        <v>3503</v>
      </c>
      <c r="G3531" s="23">
        <v>10513381.578383934</v>
      </c>
      <c r="H3531" s="23">
        <v>7736776.4767695805</v>
      </c>
      <c r="I3531" s="23">
        <v>12431516.507215347</v>
      </c>
      <c r="J3531" s="23">
        <f t="shared" si="55"/>
        <v>1918134.9288314134</v>
      </c>
    </row>
    <row r="3532" spans="1:10" x14ac:dyDescent="0.2">
      <c r="A3532" s="19">
        <v>3582</v>
      </c>
      <c r="B3532" s="17">
        <v>16</v>
      </c>
      <c r="C3532" s="16">
        <v>4</v>
      </c>
      <c r="D3532" s="16">
        <v>2003</v>
      </c>
      <c r="E3532" s="25">
        <v>37727</v>
      </c>
      <c r="F3532" s="24" t="s">
        <v>3504</v>
      </c>
      <c r="G3532" s="23">
        <v>12022149.075081611</v>
      </c>
      <c r="H3532" s="23">
        <v>8183392.7203645268</v>
      </c>
      <c r="I3532" s="23">
        <v>16907652.577056583</v>
      </c>
      <c r="J3532" s="23">
        <f t="shared" si="55"/>
        <v>4885503.501974972</v>
      </c>
    </row>
    <row r="3533" spans="1:10" x14ac:dyDescent="0.2">
      <c r="A3533" s="19">
        <v>3583</v>
      </c>
      <c r="B3533" s="17">
        <v>8</v>
      </c>
      <c r="C3533" s="16">
        <v>9</v>
      </c>
      <c r="D3533" s="16">
        <v>2000</v>
      </c>
      <c r="E3533" s="25">
        <v>36777</v>
      </c>
      <c r="F3533" s="24" t="s">
        <v>3505</v>
      </c>
      <c r="G3533" s="23">
        <v>12721191.709844559</v>
      </c>
      <c r="H3533" s="23">
        <v>8548437.2899481859</v>
      </c>
      <c r="I3533" s="23">
        <v>18462597.692947611</v>
      </c>
      <c r="J3533" s="23">
        <f t="shared" si="55"/>
        <v>5741405.9831030518</v>
      </c>
    </row>
    <row r="3534" spans="1:10" x14ac:dyDescent="0.2">
      <c r="A3534" s="19">
        <v>3584</v>
      </c>
      <c r="B3534" s="17">
        <v>22</v>
      </c>
      <c r="C3534" s="16">
        <v>8</v>
      </c>
      <c r="D3534" s="16">
        <v>2008</v>
      </c>
      <c r="E3534" s="25">
        <v>39682</v>
      </c>
      <c r="F3534" s="24" t="s">
        <v>3506</v>
      </c>
      <c r="G3534" s="23">
        <v>10085861.25996184</v>
      </c>
      <c r="H3534" s="23">
        <v>5475744.0735784117</v>
      </c>
      <c r="I3534" s="23">
        <v>5529409.820691417</v>
      </c>
      <c r="J3534" s="23">
        <f t="shared" si="55"/>
        <v>-4556451.4392704228</v>
      </c>
    </row>
    <row r="3535" spans="1:10" x14ac:dyDescent="0.2">
      <c r="A3535" s="19">
        <v>3585</v>
      </c>
      <c r="B3535" s="17">
        <v>13</v>
      </c>
      <c r="C3535" s="16">
        <v>9</v>
      </c>
      <c r="D3535" s="16">
        <v>2002</v>
      </c>
      <c r="E3535" s="25">
        <v>37512</v>
      </c>
      <c r="F3535" s="24" t="s">
        <v>3507</v>
      </c>
      <c r="G3535" s="23">
        <v>12208127.071823206</v>
      </c>
      <c r="H3535" s="23">
        <v>6480433.3112430945</v>
      </c>
      <c r="I3535" s="23">
        <v>6480433.3112430945</v>
      </c>
      <c r="J3535" s="23">
        <f t="shared" si="55"/>
        <v>-5727693.7605801113</v>
      </c>
    </row>
    <row r="3536" spans="1:10" x14ac:dyDescent="0.2">
      <c r="A3536" s="19">
        <v>3586</v>
      </c>
      <c r="B3536" s="17">
        <v>29</v>
      </c>
      <c r="C3536" s="16">
        <v>4</v>
      </c>
      <c r="D3536" s="16">
        <v>1994</v>
      </c>
      <c r="E3536" s="25">
        <v>34453</v>
      </c>
      <c r="F3536" s="24" t="s">
        <v>3508</v>
      </c>
      <c r="G3536" s="23">
        <v>14990983.717774762</v>
      </c>
      <c r="H3536" s="23">
        <v>7218273.5909837177</v>
      </c>
      <c r="I3536" s="23">
        <v>7218273.5909837177</v>
      </c>
      <c r="J3536" s="23">
        <f t="shared" si="55"/>
        <v>-7772710.1267910441</v>
      </c>
    </row>
    <row r="3537" spans="1:10" x14ac:dyDescent="0.2">
      <c r="A3537" s="19">
        <v>3587</v>
      </c>
      <c r="B3537" s="17">
        <v>9</v>
      </c>
      <c r="C3537" s="16">
        <v>3</v>
      </c>
      <c r="D3537" s="16">
        <v>2007</v>
      </c>
      <c r="E3537" s="25">
        <v>39150</v>
      </c>
      <c r="F3537" s="24" t="s">
        <v>3509</v>
      </c>
      <c r="G3537" s="23">
        <v>10760406.52148506</v>
      </c>
      <c r="H3537" s="23">
        <v>4111354.0577398809</v>
      </c>
      <c r="I3537" s="23">
        <v>4111354.0577398809</v>
      </c>
      <c r="J3537" s="23">
        <f t="shared" si="55"/>
        <v>-6649052.4637451796</v>
      </c>
    </row>
    <row r="3538" spans="1:10" x14ac:dyDescent="0.2">
      <c r="A3538" s="19">
        <v>3588</v>
      </c>
      <c r="B3538" s="17">
        <v>29</v>
      </c>
      <c r="C3538" s="16">
        <v>9</v>
      </c>
      <c r="D3538" s="16">
        <v>2000</v>
      </c>
      <c r="E3538" s="25">
        <v>36798</v>
      </c>
      <c r="F3538" s="24" t="s">
        <v>3510</v>
      </c>
      <c r="G3538" s="23">
        <v>12721191.709844559</v>
      </c>
      <c r="H3538" s="23">
        <v>4430521.1005814625</v>
      </c>
      <c r="I3538" s="23">
        <v>4430521.1005814625</v>
      </c>
      <c r="J3538" s="23">
        <f t="shared" si="55"/>
        <v>-8290670.6092630969</v>
      </c>
    </row>
    <row r="3539" spans="1:10" x14ac:dyDescent="0.2">
      <c r="A3539" s="19">
        <v>3589</v>
      </c>
      <c r="B3539" s="17">
        <v>1</v>
      </c>
      <c r="C3539" s="16">
        <v>6</v>
      </c>
      <c r="D3539" s="16">
        <v>2007</v>
      </c>
      <c r="E3539" s="25">
        <v>39234</v>
      </c>
      <c r="F3539" s="24" t="s">
        <v>3511</v>
      </c>
      <c r="G3539" s="23">
        <v>10605470.549838735</v>
      </c>
      <c r="H3539" s="23">
        <v>3483707.3555377438</v>
      </c>
      <c r="I3539" s="23">
        <v>4621679.0590779064</v>
      </c>
      <c r="J3539" s="23">
        <f t="shared" si="55"/>
        <v>-5983791.4907608284</v>
      </c>
    </row>
    <row r="3540" spans="1:10" x14ac:dyDescent="0.2">
      <c r="A3540" s="19">
        <v>3590</v>
      </c>
      <c r="B3540" s="17">
        <v>26</v>
      </c>
      <c r="C3540" s="16">
        <v>8</v>
      </c>
      <c r="D3540" s="16">
        <v>2016</v>
      </c>
      <c r="E3540" s="25">
        <v>42608</v>
      </c>
      <c r="F3540" s="24" t="s">
        <v>3512</v>
      </c>
      <c r="G3540" s="23">
        <v>9174507.679085236</v>
      </c>
      <c r="H3540" s="23">
        <v>2038874.2874871807</v>
      </c>
      <c r="I3540" s="23">
        <v>2038874.2874871807</v>
      </c>
      <c r="J3540" s="23">
        <f t="shared" si="55"/>
        <v>-7135633.3915980551</v>
      </c>
    </row>
    <row r="3541" spans="1:10" x14ac:dyDescent="0.2">
      <c r="A3541" s="19">
        <v>3591</v>
      </c>
      <c r="B3541" s="17">
        <v>18</v>
      </c>
      <c r="C3541" s="16">
        <v>8</v>
      </c>
      <c r="D3541" s="16">
        <v>2006</v>
      </c>
      <c r="E3541" s="25">
        <v>38947</v>
      </c>
      <c r="F3541" s="24" t="s">
        <v>3513</v>
      </c>
      <c r="G3541" s="23">
        <v>10837032.859244727</v>
      </c>
      <c r="H3541" s="23">
        <v>1842939.7874693477</v>
      </c>
      <c r="I3541" s="23">
        <v>3068539.5693084844</v>
      </c>
      <c r="J3541" s="23">
        <f t="shared" si="55"/>
        <v>-7768493.2899362426</v>
      </c>
    </row>
    <row r="3542" spans="1:10" x14ac:dyDescent="0.2">
      <c r="A3542" s="19">
        <v>3592</v>
      </c>
      <c r="B3542" s="17">
        <v>26</v>
      </c>
      <c r="C3542" s="16">
        <v>8</v>
      </c>
      <c r="D3542" s="16">
        <v>2005</v>
      </c>
      <c r="E3542" s="25">
        <v>38590</v>
      </c>
      <c r="F3542" s="24" t="s">
        <v>3514</v>
      </c>
      <c r="G3542" s="23">
        <v>11250870.672097759</v>
      </c>
      <c r="H3542" s="23">
        <v>1336750.9472606925</v>
      </c>
      <c r="I3542" s="23">
        <v>1336750.9472606925</v>
      </c>
      <c r="J3542" s="23">
        <f t="shared" si="55"/>
        <v>-9914119.7248370666</v>
      </c>
    </row>
    <row r="3543" spans="1:10" x14ac:dyDescent="0.2">
      <c r="A3543" s="19">
        <v>3593</v>
      </c>
      <c r="B3543" s="17">
        <v>6</v>
      </c>
      <c r="C3543" s="16">
        <v>11</v>
      </c>
      <c r="D3543" s="16">
        <v>1998</v>
      </c>
      <c r="E3543" s="25">
        <v>36105</v>
      </c>
      <c r="F3543" s="24" t="s">
        <v>3515</v>
      </c>
      <c r="G3543" s="23">
        <v>13473603.658536587</v>
      </c>
      <c r="H3543" s="23">
        <v>1577591.3169024391</v>
      </c>
      <c r="I3543" s="23">
        <v>6457814.3977804882</v>
      </c>
      <c r="J3543" s="23">
        <f t="shared" si="55"/>
        <v>-7015789.2607560987</v>
      </c>
    </row>
    <row r="3544" spans="1:10" x14ac:dyDescent="0.2">
      <c r="A3544" s="19">
        <v>3594</v>
      </c>
      <c r="B3544" s="17">
        <v>14</v>
      </c>
      <c r="C3544" s="16">
        <v>5</v>
      </c>
      <c r="D3544" s="16">
        <v>2010</v>
      </c>
      <c r="E3544" s="25">
        <v>40312</v>
      </c>
      <c r="F3544" s="24" t="s">
        <v>3516</v>
      </c>
      <c r="G3544" s="23">
        <v>10127835.987129774</v>
      </c>
      <c r="H3544" s="23">
        <v>994651.39635068609</v>
      </c>
      <c r="I3544" s="23">
        <v>994651.39635068609</v>
      </c>
      <c r="J3544" s="23">
        <f t="shared" si="55"/>
        <v>-9133184.5907790884</v>
      </c>
    </row>
    <row r="3545" spans="1:10" x14ac:dyDescent="0.2">
      <c r="A3545" s="19">
        <v>3595</v>
      </c>
      <c r="B3545" s="17">
        <v>20</v>
      </c>
      <c r="C3545" s="16">
        <v>6</v>
      </c>
      <c r="D3545" s="16">
        <v>2003</v>
      </c>
      <c r="E3545" s="25">
        <v>37792</v>
      </c>
      <c r="F3545" s="24" t="s">
        <v>3517</v>
      </c>
      <c r="G3545" s="23">
        <v>12028693.522046816</v>
      </c>
      <c r="H3545" s="23">
        <v>607121.57509526401</v>
      </c>
      <c r="I3545" s="23">
        <v>607121.57509526401</v>
      </c>
      <c r="J3545" s="23">
        <f t="shared" si="55"/>
        <v>-11421571.946951551</v>
      </c>
    </row>
    <row r="3546" spans="1:10" x14ac:dyDescent="0.2">
      <c r="A3546" s="19">
        <v>3596</v>
      </c>
      <c r="B3546" s="17">
        <v>25</v>
      </c>
      <c r="C3546" s="16">
        <v>10</v>
      </c>
      <c r="D3546" s="16">
        <v>1991</v>
      </c>
      <c r="E3546" s="25">
        <v>33536</v>
      </c>
      <c r="F3546" s="24" t="s">
        <v>3518</v>
      </c>
      <c r="G3546" s="23">
        <v>16082030.567685589</v>
      </c>
      <c r="H3546" s="23">
        <v>624729.70700145559</v>
      </c>
      <c r="I3546" s="23">
        <v>624729.70700145559</v>
      </c>
      <c r="J3546" s="23">
        <f t="shared" si="55"/>
        <v>-15457300.860684134</v>
      </c>
    </row>
    <row r="3547" spans="1:10" x14ac:dyDescent="0.2">
      <c r="A3547" s="19">
        <v>3597</v>
      </c>
      <c r="B3547" s="17">
        <v>6</v>
      </c>
      <c r="C3547" s="16">
        <v>5</v>
      </c>
      <c r="D3547" s="16">
        <v>2016</v>
      </c>
      <c r="E3547" s="25">
        <v>42496</v>
      </c>
      <c r="F3547" s="24" t="s">
        <v>3519</v>
      </c>
      <c r="G3547" s="23">
        <v>9198185.8976226859</v>
      </c>
      <c r="H3547" s="23">
        <v>254273.62893322622</v>
      </c>
      <c r="I3547" s="23">
        <v>7884428.4242576882</v>
      </c>
      <c r="J3547" s="23">
        <f t="shared" si="55"/>
        <v>-1313757.4733649977</v>
      </c>
    </row>
    <row r="3548" spans="1:10" x14ac:dyDescent="0.2">
      <c r="A3548" s="19">
        <v>3598</v>
      </c>
      <c r="B3548" s="17">
        <v>22</v>
      </c>
      <c r="C3548" s="16">
        <v>1</v>
      </c>
      <c r="D3548" s="16">
        <v>2010</v>
      </c>
      <c r="E3548" s="25">
        <v>40200</v>
      </c>
      <c r="F3548" s="24" t="s">
        <v>3520</v>
      </c>
      <c r="G3548" s="23">
        <v>10197524.540004708</v>
      </c>
      <c r="H3548" s="23">
        <v>235860.81120233334</v>
      </c>
      <c r="I3548" s="23">
        <v>235860.81120233334</v>
      </c>
      <c r="J3548" s="23">
        <f t="shared" si="55"/>
        <v>-9961663.7288023736</v>
      </c>
    </row>
    <row r="3549" spans="1:10" x14ac:dyDescent="0.2">
      <c r="A3549" s="19">
        <v>3599</v>
      </c>
      <c r="B3549" s="17">
        <v>25</v>
      </c>
      <c r="C3549" s="16">
        <v>10</v>
      </c>
      <c r="D3549" s="16">
        <v>2002</v>
      </c>
      <c r="E3549" s="25">
        <v>37554</v>
      </c>
      <c r="F3549" s="24" t="s">
        <v>3521</v>
      </c>
      <c r="G3549" s="23">
        <v>12187926.08935466</v>
      </c>
      <c r="H3549" s="23">
        <v>249520.7023993381</v>
      </c>
      <c r="I3549" s="23">
        <v>249520.7023993381</v>
      </c>
      <c r="J3549" s="23">
        <f t="shared" si="55"/>
        <v>-11938405.386955323</v>
      </c>
    </row>
    <row r="3550" spans="1:10" x14ac:dyDescent="0.2">
      <c r="A3550" s="19">
        <v>3600</v>
      </c>
      <c r="B3550" s="17">
        <v>5</v>
      </c>
      <c r="C3550" s="16">
        <v>2</v>
      </c>
      <c r="D3550" s="16">
        <v>2010</v>
      </c>
      <c r="E3550" s="25">
        <v>40214</v>
      </c>
      <c r="F3550" s="24" t="s">
        <v>3522</v>
      </c>
      <c r="G3550" s="23">
        <v>10194983.874762965</v>
      </c>
      <c r="H3550" s="23">
        <v>168586.51890505257</v>
      </c>
      <c r="I3550" s="23">
        <v>168586.51890505257</v>
      </c>
      <c r="J3550" s="23">
        <f t="shared" si="55"/>
        <v>-10026397.355857912</v>
      </c>
    </row>
    <row r="3551" spans="1:10" x14ac:dyDescent="0.2">
      <c r="A3551" s="19">
        <v>3601</v>
      </c>
      <c r="B3551" s="17">
        <v>31</v>
      </c>
      <c r="C3551" s="16">
        <v>7</v>
      </c>
      <c r="D3551" s="16">
        <v>2009</v>
      </c>
      <c r="E3551" s="25">
        <v>40025</v>
      </c>
      <c r="F3551" s="24" t="s">
        <v>3523</v>
      </c>
      <c r="G3551" s="23">
        <v>10260788.201587176</v>
      </c>
      <c r="H3551" s="23">
        <v>168834.42933164924</v>
      </c>
      <c r="I3551" s="23">
        <v>1864317.9510612905</v>
      </c>
      <c r="J3551" s="23">
        <f t="shared" si="55"/>
        <v>-8396470.2505258862</v>
      </c>
    </row>
    <row r="3552" spans="1:10" x14ac:dyDescent="0.2">
      <c r="A3552" s="19">
        <v>3602</v>
      </c>
      <c r="B3552" s="17">
        <v>2</v>
      </c>
      <c r="C3552" s="16">
        <v>4</v>
      </c>
      <c r="D3552" s="16">
        <v>2010</v>
      </c>
      <c r="E3552" s="25">
        <v>40270</v>
      </c>
      <c r="F3552" s="24" t="s">
        <v>3524</v>
      </c>
      <c r="G3552" s="23">
        <v>10135687.058791151</v>
      </c>
      <c r="H3552" s="23">
        <v>78907.449940140097</v>
      </c>
      <c r="I3552" s="23">
        <v>96319.43411969232</v>
      </c>
      <c r="J3552" s="23">
        <f t="shared" si="55"/>
        <v>-10039367.624671459</v>
      </c>
    </row>
    <row r="3553" spans="1:10" x14ac:dyDescent="0.2">
      <c r="A3553" s="19">
        <v>3603</v>
      </c>
      <c r="B3553" s="17">
        <v>22</v>
      </c>
      <c r="C3553" s="16">
        <v>11</v>
      </c>
      <c r="D3553" s="16">
        <v>2006</v>
      </c>
      <c r="E3553" s="25">
        <v>39043</v>
      </c>
      <c r="F3553" s="24" t="s">
        <v>3525</v>
      </c>
      <c r="G3553" s="23">
        <v>10966109.18114144</v>
      </c>
      <c r="H3553" s="23">
        <v>17598.168322580645</v>
      </c>
      <c r="I3553" s="23">
        <v>17598.168322580645</v>
      </c>
      <c r="J3553" s="23">
        <f t="shared" si="55"/>
        <v>-10948511.01281886</v>
      </c>
    </row>
    <row r="3554" spans="1:10" x14ac:dyDescent="0.2">
      <c r="A3554" s="19">
        <v>3604</v>
      </c>
      <c r="B3554" s="17">
        <v>8</v>
      </c>
      <c r="C3554" s="16">
        <v>5</v>
      </c>
      <c r="D3554" s="16">
        <v>2015</v>
      </c>
      <c r="E3554" s="25">
        <v>42132</v>
      </c>
      <c r="F3554" s="24" t="s">
        <v>3526</v>
      </c>
      <c r="G3554" s="23">
        <v>9291945.0810538046</v>
      </c>
      <c r="H3554" s="23">
        <v>1282.288421185425</v>
      </c>
      <c r="I3554" s="23">
        <v>1282.288421185425</v>
      </c>
      <c r="J3554" s="23">
        <f t="shared" si="55"/>
        <v>-9290662.7926326189</v>
      </c>
    </row>
    <row r="3555" spans="1:10" x14ac:dyDescent="0.2">
      <c r="A3555" s="19">
        <v>3605</v>
      </c>
      <c r="B3555" s="17">
        <v>17</v>
      </c>
      <c r="C3555" s="16">
        <v>6</v>
      </c>
      <c r="D3555" s="16">
        <v>2014</v>
      </c>
      <c r="E3555" s="25">
        <v>41807</v>
      </c>
      <c r="F3555" s="24" t="s">
        <v>3527</v>
      </c>
      <c r="G3555" s="23">
        <v>9270970.8277566377</v>
      </c>
      <c r="H3555" s="23">
        <v>0</v>
      </c>
      <c r="I3555" s="23">
        <v>3544538.3432322331</v>
      </c>
      <c r="J3555" s="23">
        <f t="shared" si="55"/>
        <v>-5726432.4845244046</v>
      </c>
    </row>
    <row r="3556" spans="1:10" x14ac:dyDescent="0.2">
      <c r="A3556" s="19">
        <v>3606</v>
      </c>
      <c r="B3556" s="17">
        <v>20</v>
      </c>
      <c r="C3556" s="16">
        <v>1</v>
      </c>
      <c r="D3556" s="16">
        <v>2015</v>
      </c>
      <c r="E3556" s="25">
        <v>42024</v>
      </c>
      <c r="F3556" s="24" t="s">
        <v>3528</v>
      </c>
      <c r="G3556" s="23">
        <v>9454877.2608437072</v>
      </c>
      <c r="H3556" s="23">
        <v>0</v>
      </c>
      <c r="I3556" s="23">
        <v>2356.3655217858259</v>
      </c>
      <c r="J3556" s="23">
        <f t="shared" si="55"/>
        <v>-9452520.8953219205</v>
      </c>
    </row>
    <row r="3557" spans="1:10" x14ac:dyDescent="0.2">
      <c r="A3557" s="19">
        <v>3607</v>
      </c>
      <c r="B3557" s="17">
        <v>10</v>
      </c>
      <c r="C3557" s="16">
        <v>10</v>
      </c>
      <c r="D3557" s="16">
        <v>1968</v>
      </c>
      <c r="E3557" s="25">
        <v>25121</v>
      </c>
      <c r="F3557" s="24" t="s">
        <v>3529</v>
      </c>
      <c r="G3557" s="23">
        <v>62596912.181303121</v>
      </c>
      <c r="H3557" s="23">
        <v>0</v>
      </c>
      <c r="I3557" s="23">
        <v>0</v>
      </c>
      <c r="J3557" s="23">
        <f t="shared" si="55"/>
        <v>-62596912.181303121</v>
      </c>
    </row>
    <row r="3558" spans="1:10" x14ac:dyDescent="0.2">
      <c r="A3558" s="19">
        <v>3608</v>
      </c>
      <c r="B3558" s="17">
        <v>1</v>
      </c>
      <c r="C3558" s="16">
        <v>2</v>
      </c>
      <c r="D3558" s="16">
        <v>2013</v>
      </c>
      <c r="E3558" s="25">
        <v>41306</v>
      </c>
      <c r="F3558" s="24" t="s">
        <v>3530</v>
      </c>
      <c r="G3558" s="23">
        <v>9517633.9343400858</v>
      </c>
      <c r="H3558" s="23">
        <v>0</v>
      </c>
      <c r="I3558" s="23">
        <v>0</v>
      </c>
      <c r="J3558" s="23">
        <f t="shared" si="55"/>
        <v>-9517633.9343400858</v>
      </c>
    </row>
    <row r="3559" spans="1:10" x14ac:dyDescent="0.2">
      <c r="A3559" s="19">
        <v>3609</v>
      </c>
      <c r="B3559" s="17">
        <v>18</v>
      </c>
      <c r="C3559" s="16">
        <v>5</v>
      </c>
      <c r="D3559" s="16">
        <v>2012</v>
      </c>
      <c r="E3559" s="25">
        <v>41047</v>
      </c>
      <c r="F3559" s="24" t="s">
        <v>3531</v>
      </c>
      <c r="G3559" s="23">
        <v>9508165.6984966174</v>
      </c>
      <c r="H3559" s="23">
        <v>189082.16074668756</v>
      </c>
      <c r="I3559" s="23">
        <v>24298311.879154973</v>
      </c>
      <c r="J3559" s="23">
        <f t="shared" si="55"/>
        <v>14790146.180658355</v>
      </c>
    </row>
    <row r="3560" spans="1:10" x14ac:dyDescent="0.2">
      <c r="A3560" s="19">
        <v>3610</v>
      </c>
      <c r="B3560" s="17">
        <v>13</v>
      </c>
      <c r="C3560" s="16">
        <v>11</v>
      </c>
      <c r="D3560" s="16">
        <v>2015</v>
      </c>
      <c r="E3560" s="25">
        <v>42321</v>
      </c>
      <c r="F3560" s="24" t="s">
        <v>5485</v>
      </c>
      <c r="G3560" s="23">
        <v>9206859.0521454811</v>
      </c>
      <c r="H3560" s="23">
        <v>51864.616341389417</v>
      </c>
      <c r="I3560" s="23">
        <v>3438797.0282468735</v>
      </c>
      <c r="J3560" s="23">
        <f t="shared" si="55"/>
        <v>-5768062.0238986071</v>
      </c>
    </row>
    <row r="3561" spans="1:10" x14ac:dyDescent="0.2">
      <c r="A3561" s="19">
        <v>3611</v>
      </c>
      <c r="B3561" s="17">
        <v>26</v>
      </c>
      <c r="C3561" s="16">
        <v>2</v>
      </c>
      <c r="D3561" s="16">
        <v>2011</v>
      </c>
      <c r="E3561" s="25">
        <v>40600</v>
      </c>
      <c r="F3561" s="24" t="s">
        <v>3532</v>
      </c>
      <c r="G3561" s="23">
        <v>9873611.5566922277</v>
      </c>
      <c r="H3561" s="23">
        <v>0</v>
      </c>
      <c r="I3561" s="23">
        <v>0</v>
      </c>
      <c r="J3561" s="23">
        <f t="shared" si="55"/>
        <v>-9873611.5566922277</v>
      </c>
    </row>
    <row r="3562" spans="1:10" x14ac:dyDescent="0.2">
      <c r="A3562" s="19">
        <v>3612</v>
      </c>
      <c r="B3562" s="17">
        <v>26</v>
      </c>
      <c r="C3562" s="16">
        <v>9</v>
      </c>
      <c r="D3562" s="16">
        <v>1986</v>
      </c>
      <c r="E3562" s="25">
        <v>31681</v>
      </c>
      <c r="F3562" s="24" t="s">
        <v>3533</v>
      </c>
      <c r="G3562" s="23">
        <v>19605872.958257712</v>
      </c>
      <c r="H3562" s="23">
        <v>389451742.19250453</v>
      </c>
      <c r="I3562" s="23">
        <v>731217754.89667881</v>
      </c>
      <c r="J3562" s="23">
        <f t="shared" si="55"/>
        <v>711611881.93842113</v>
      </c>
    </row>
    <row r="3563" spans="1:10" x14ac:dyDescent="0.2">
      <c r="A3563" s="19">
        <v>3613</v>
      </c>
      <c r="B3563" s="17">
        <v>31</v>
      </c>
      <c r="C3563" s="16">
        <v>12</v>
      </c>
      <c r="D3563" s="16">
        <v>2004</v>
      </c>
      <c r="E3563" s="25">
        <v>38352</v>
      </c>
      <c r="F3563" s="24" t="s">
        <v>3534</v>
      </c>
      <c r="G3563" s="23">
        <v>11353479.768786127</v>
      </c>
      <c r="H3563" s="23">
        <v>0</v>
      </c>
      <c r="I3563" s="23">
        <v>0</v>
      </c>
      <c r="J3563" s="23">
        <f t="shared" si="55"/>
        <v>-11353479.768786127</v>
      </c>
    </row>
    <row r="3564" spans="1:10" x14ac:dyDescent="0.2">
      <c r="A3564" s="19">
        <v>3614</v>
      </c>
      <c r="B3564" s="17">
        <v>30</v>
      </c>
      <c r="C3564" s="16">
        <v>11</v>
      </c>
      <c r="D3564" s="16">
        <v>2007</v>
      </c>
      <c r="E3564" s="25">
        <v>39416</v>
      </c>
      <c r="F3564" s="24" t="s">
        <v>3535</v>
      </c>
      <c r="G3564" s="23">
        <v>10046120.174900204</v>
      </c>
      <c r="H3564" s="23">
        <v>16790834.107323829</v>
      </c>
      <c r="I3564" s="23">
        <v>38512441.838602699</v>
      </c>
      <c r="J3564" s="23">
        <f t="shared" si="55"/>
        <v>28466321.663702495</v>
      </c>
    </row>
    <row r="3565" spans="1:10" x14ac:dyDescent="0.2">
      <c r="A3565" s="19">
        <v>3615</v>
      </c>
      <c r="B3565" s="17">
        <v>18</v>
      </c>
      <c r="C3565" s="16">
        <v>11</v>
      </c>
      <c r="D3565" s="16">
        <v>2016</v>
      </c>
      <c r="E3565" s="25">
        <v>42692</v>
      </c>
      <c r="F3565" s="24" t="s">
        <v>3536</v>
      </c>
      <c r="G3565" s="23">
        <v>8646718.706624737</v>
      </c>
      <c r="H3565" s="23">
        <v>48518641.958247878</v>
      </c>
      <c r="I3565" s="23">
        <v>79003530.723761454</v>
      </c>
      <c r="J3565" s="23">
        <f t="shared" si="55"/>
        <v>70356812.017136723</v>
      </c>
    </row>
    <row r="3566" spans="1:10" x14ac:dyDescent="0.2">
      <c r="A3566" s="19">
        <v>3616</v>
      </c>
      <c r="B3566" s="17">
        <v>16</v>
      </c>
      <c r="C3566" s="16">
        <v>12</v>
      </c>
      <c r="D3566" s="16">
        <v>2009</v>
      </c>
      <c r="E3566" s="25">
        <v>40163</v>
      </c>
      <c r="F3566" s="24" t="s">
        <v>3537</v>
      </c>
      <c r="G3566" s="23">
        <v>9663909.071123274</v>
      </c>
      <c r="H3566" s="23">
        <v>44876626.537275001</v>
      </c>
      <c r="I3566" s="23">
        <v>53910117.890191667</v>
      </c>
      <c r="J3566" s="23">
        <f t="shared" si="55"/>
        <v>44246208.819068395</v>
      </c>
    </row>
    <row r="3567" spans="1:10" x14ac:dyDescent="0.2">
      <c r="A3567" s="19">
        <v>3617</v>
      </c>
      <c r="B3567" s="17">
        <v>15</v>
      </c>
      <c r="C3567" s="16">
        <v>8</v>
      </c>
      <c r="D3567" s="16">
        <v>2008</v>
      </c>
      <c r="E3567" s="25">
        <v>39675</v>
      </c>
      <c r="F3567" s="24" t="s">
        <v>3538</v>
      </c>
      <c r="G3567" s="23">
        <v>9525535.6344084051</v>
      </c>
      <c r="H3567" s="23">
        <v>39403839.480961807</v>
      </c>
      <c r="I3567" s="23">
        <v>76983634.143290758</v>
      </c>
      <c r="J3567" s="23">
        <f t="shared" si="55"/>
        <v>67458098.508882359</v>
      </c>
    </row>
    <row r="3568" spans="1:10" x14ac:dyDescent="0.2">
      <c r="A3568" s="19">
        <v>3618</v>
      </c>
      <c r="B3568" s="17">
        <v>20</v>
      </c>
      <c r="C3568" s="16">
        <v>2</v>
      </c>
      <c r="D3568" s="16">
        <v>2015</v>
      </c>
      <c r="E3568" s="25">
        <v>42055</v>
      </c>
      <c r="F3568" s="24" t="s">
        <v>3539</v>
      </c>
      <c r="G3568" s="23">
        <v>8890992.3228329681</v>
      </c>
      <c r="H3568" s="23">
        <v>35595708.04192619</v>
      </c>
      <c r="I3568" s="23">
        <v>45530911.849106602</v>
      </c>
      <c r="J3568" s="23">
        <f t="shared" si="55"/>
        <v>36639919.526273638</v>
      </c>
    </row>
    <row r="3569" spans="1:10" x14ac:dyDescent="0.2">
      <c r="A3569" s="19">
        <v>3619</v>
      </c>
      <c r="B3569" s="17">
        <v>31</v>
      </c>
      <c r="C3569" s="16">
        <v>10</v>
      </c>
      <c r="D3569" s="16">
        <v>2014</v>
      </c>
      <c r="E3569" s="25">
        <v>41943</v>
      </c>
      <c r="F3569" s="24" t="s">
        <v>3540</v>
      </c>
      <c r="G3569" s="23">
        <v>8789475.3467293922</v>
      </c>
      <c r="H3569" s="23">
        <v>33483990.271537654</v>
      </c>
      <c r="I3569" s="23">
        <v>52048603.070937902</v>
      </c>
      <c r="J3569" s="23">
        <f t="shared" si="55"/>
        <v>43259127.724208511</v>
      </c>
    </row>
    <row r="3570" spans="1:10" x14ac:dyDescent="0.2">
      <c r="A3570" s="19">
        <v>3620</v>
      </c>
      <c r="B3570" s="17">
        <v>31</v>
      </c>
      <c r="C3570" s="16">
        <v>7</v>
      </c>
      <c r="D3570" s="16">
        <v>1987</v>
      </c>
      <c r="E3570" s="25">
        <v>31989</v>
      </c>
      <c r="F3570" s="24" t="s">
        <v>3541</v>
      </c>
      <c r="G3570" s="23">
        <v>18338413.884007033</v>
      </c>
      <c r="H3570" s="23">
        <v>69518914.123664334</v>
      </c>
      <c r="I3570" s="23">
        <v>69518914.123664334</v>
      </c>
      <c r="J3570" s="23">
        <f t="shared" si="55"/>
        <v>51180500.239657298</v>
      </c>
    </row>
    <row r="3571" spans="1:10" x14ac:dyDescent="0.2">
      <c r="A3571" s="19">
        <v>3621</v>
      </c>
      <c r="B3571" s="17">
        <v>7</v>
      </c>
      <c r="C3571" s="16">
        <v>11</v>
      </c>
      <c r="D3571" s="16">
        <v>1979</v>
      </c>
      <c r="E3571" s="25">
        <v>29166</v>
      </c>
      <c r="F3571" s="24" t="s">
        <v>3542</v>
      </c>
      <c r="G3571" s="23">
        <v>27495540.184453227</v>
      </c>
      <c r="H3571" s="23">
        <v>94455267.4571805</v>
      </c>
      <c r="I3571" s="23">
        <v>94455267.4571805</v>
      </c>
      <c r="J3571" s="23">
        <f t="shared" si="55"/>
        <v>66959727.272727273</v>
      </c>
    </row>
    <row r="3572" spans="1:10" x14ac:dyDescent="0.2">
      <c r="A3572" s="19">
        <v>3622</v>
      </c>
      <c r="B3572" s="17">
        <v>27</v>
      </c>
      <c r="C3572" s="16">
        <v>9</v>
      </c>
      <c r="D3572" s="16">
        <v>2013</v>
      </c>
      <c r="E3572" s="25">
        <v>41544</v>
      </c>
      <c r="F3572" s="24" t="s">
        <v>3543</v>
      </c>
      <c r="G3572" s="23">
        <v>8912750.0010676961</v>
      </c>
      <c r="H3572" s="23">
        <v>22616898.983856436</v>
      </c>
      <c r="I3572" s="23">
        <v>23997145.274521779</v>
      </c>
      <c r="J3572" s="23">
        <f t="shared" si="55"/>
        <v>15084395.273454083</v>
      </c>
    </row>
    <row r="3573" spans="1:10" x14ac:dyDescent="0.2">
      <c r="A3573" s="19">
        <v>3623</v>
      </c>
      <c r="B3573" s="17">
        <v>7</v>
      </c>
      <c r="C3573" s="16">
        <v>10</v>
      </c>
      <c r="D3573" s="16">
        <v>2016</v>
      </c>
      <c r="E3573" s="25">
        <v>42650</v>
      </c>
      <c r="F3573" s="24" t="s">
        <v>3544</v>
      </c>
      <c r="G3573" s="23">
        <v>8633269.074045727</v>
      </c>
      <c r="H3573" s="23">
        <v>20320835.379002929</v>
      </c>
      <c r="I3573" s="23">
        <v>23676918.179345462</v>
      </c>
      <c r="J3573" s="23">
        <f t="shared" si="55"/>
        <v>15043649.105299735</v>
      </c>
    </row>
    <row r="3574" spans="1:10" x14ac:dyDescent="0.2">
      <c r="A3574" s="19">
        <v>3624</v>
      </c>
      <c r="B3574" s="17">
        <v>1</v>
      </c>
      <c r="C3574" s="16">
        <v>3</v>
      </c>
      <c r="D3574" s="16">
        <v>1991</v>
      </c>
      <c r="E3574" s="25">
        <v>33298</v>
      </c>
      <c r="F3574" s="24" t="s">
        <v>3545</v>
      </c>
      <c r="G3574" s="23">
        <v>15458603.703703703</v>
      </c>
      <c r="H3574" s="23">
        <v>27323958.640059259</v>
      </c>
      <c r="I3574" s="23">
        <v>27323958.640059259</v>
      </c>
      <c r="J3574" s="23">
        <f t="shared" si="55"/>
        <v>11865354.936355555</v>
      </c>
    </row>
    <row r="3575" spans="1:10" x14ac:dyDescent="0.2">
      <c r="A3575" s="19">
        <v>3625</v>
      </c>
      <c r="B3575" s="17">
        <v>23</v>
      </c>
      <c r="C3575" s="16">
        <v>4</v>
      </c>
      <c r="D3575" s="16">
        <v>1999</v>
      </c>
      <c r="E3575" s="25">
        <v>36273</v>
      </c>
      <c r="F3575" s="24" t="s">
        <v>3546</v>
      </c>
      <c r="G3575" s="23">
        <v>12556627.55716005</v>
      </c>
      <c r="H3575" s="23">
        <v>22075411.005162459</v>
      </c>
      <c r="I3575" s="23">
        <v>25412921.246847175</v>
      </c>
      <c r="J3575" s="23">
        <f t="shared" si="55"/>
        <v>12856293.689687125</v>
      </c>
    </row>
    <row r="3576" spans="1:10" x14ac:dyDescent="0.2">
      <c r="A3576" s="19">
        <v>3626</v>
      </c>
      <c r="B3576" s="17">
        <v>9</v>
      </c>
      <c r="C3576" s="16">
        <v>3</v>
      </c>
      <c r="D3576" s="16">
        <v>2007</v>
      </c>
      <c r="E3576" s="25">
        <v>39150</v>
      </c>
      <c r="F3576" s="24" t="s">
        <v>3547</v>
      </c>
      <c r="G3576" s="23">
        <v>10162606.159180334</v>
      </c>
      <c r="H3576" s="23">
        <v>16272748.769912152</v>
      </c>
      <c r="I3576" s="23">
        <v>24257272.895837393</v>
      </c>
      <c r="J3576" s="23">
        <f t="shared" si="55"/>
        <v>14094666.736657059</v>
      </c>
    </row>
    <row r="3577" spans="1:10" x14ac:dyDescent="0.2">
      <c r="A3577" s="19">
        <v>3627</v>
      </c>
      <c r="B3577" s="17">
        <v>18</v>
      </c>
      <c r="C3577" s="16">
        <v>10</v>
      </c>
      <c r="D3577" s="16">
        <v>2013</v>
      </c>
      <c r="E3577" s="25">
        <v>41565</v>
      </c>
      <c r="F3577" s="24" t="s">
        <v>3548</v>
      </c>
      <c r="G3577" s="23">
        <v>8935762.119668074</v>
      </c>
      <c r="H3577" s="23">
        <v>6584784.1313060382</v>
      </c>
      <c r="I3577" s="23">
        <v>10919305.774733886</v>
      </c>
      <c r="J3577" s="23">
        <f t="shared" si="55"/>
        <v>1983543.6550658122</v>
      </c>
    </row>
    <row r="3578" spans="1:10" x14ac:dyDescent="0.2">
      <c r="A3578" s="19">
        <v>3628</v>
      </c>
      <c r="B3578" s="17">
        <v>27</v>
      </c>
      <c r="C3578" s="16">
        <v>2</v>
      </c>
      <c r="D3578" s="16">
        <v>2004</v>
      </c>
      <c r="E3578" s="25">
        <v>38044</v>
      </c>
      <c r="F3578" s="24" t="s">
        <v>3549</v>
      </c>
      <c r="G3578" s="23">
        <v>11207902.792696027</v>
      </c>
      <c r="H3578" s="23">
        <v>6595066.2403061232</v>
      </c>
      <c r="I3578" s="23">
        <v>9986308.6357089169</v>
      </c>
      <c r="J3578" s="23">
        <f t="shared" si="55"/>
        <v>-1221594.1569871102</v>
      </c>
    </row>
    <row r="3579" spans="1:10" x14ac:dyDescent="0.2">
      <c r="A3579" s="19">
        <v>3629</v>
      </c>
      <c r="B3579" s="17">
        <v>17</v>
      </c>
      <c r="C3579" s="16">
        <v>9</v>
      </c>
      <c r="D3579" s="16">
        <v>2009</v>
      </c>
      <c r="E3579" s="25">
        <v>40073</v>
      </c>
      <c r="F3579" s="24" t="s">
        <v>3550</v>
      </c>
      <c r="G3579" s="23">
        <v>9663014.1362880785</v>
      </c>
      <c r="H3579" s="23">
        <v>5052775.3131375341</v>
      </c>
      <c r="I3579" s="23">
        <v>19576233.266019661</v>
      </c>
      <c r="J3579" s="23">
        <f t="shared" si="55"/>
        <v>9913219.1297315825</v>
      </c>
    </row>
    <row r="3580" spans="1:10" x14ac:dyDescent="0.2">
      <c r="A3580" s="19">
        <v>3630</v>
      </c>
      <c r="B3580" s="17">
        <v>21</v>
      </c>
      <c r="C3580" s="16">
        <v>9</v>
      </c>
      <c r="D3580" s="16">
        <v>2001</v>
      </c>
      <c r="E3580" s="25">
        <v>37155</v>
      </c>
      <c r="F3580" s="24" t="s">
        <v>3551</v>
      </c>
      <c r="G3580" s="23">
        <v>11704495.232753785</v>
      </c>
      <c r="H3580" s="23">
        <v>5884430.8472686484</v>
      </c>
      <c r="I3580" s="23">
        <v>5884430.8472686484</v>
      </c>
      <c r="J3580" s="23">
        <f t="shared" si="55"/>
        <v>-5820064.3854851369</v>
      </c>
    </row>
    <row r="3581" spans="1:10" x14ac:dyDescent="0.2">
      <c r="A3581" s="19">
        <v>3631</v>
      </c>
      <c r="B3581" s="17">
        <v>13</v>
      </c>
      <c r="C3581" s="16">
        <v>6</v>
      </c>
      <c r="D3581" s="16">
        <v>2014</v>
      </c>
      <c r="E3581" s="25">
        <v>41803</v>
      </c>
      <c r="F3581" s="24" t="s">
        <v>3552</v>
      </c>
      <c r="G3581" s="23">
        <v>8755916.8928812686</v>
      </c>
      <c r="H3581" s="23">
        <v>1142594.6190196483</v>
      </c>
      <c r="I3581" s="23">
        <v>3276002.6129905228</v>
      </c>
      <c r="J3581" s="23">
        <f t="shared" si="55"/>
        <v>-5479914.2798907459</v>
      </c>
    </row>
    <row r="3582" spans="1:10" x14ac:dyDescent="0.2">
      <c r="A3582" s="19">
        <v>3632</v>
      </c>
      <c r="B3582" s="17">
        <v>23</v>
      </c>
      <c r="C3582" s="16">
        <v>4</v>
      </c>
      <c r="D3582" s="16">
        <v>2004</v>
      </c>
      <c r="E3582" s="25">
        <v>38100</v>
      </c>
      <c r="F3582" s="24" t="s">
        <v>3553</v>
      </c>
      <c r="G3582" s="23">
        <v>11100593.085106382</v>
      </c>
      <c r="H3582" s="23">
        <v>389626.89943085104</v>
      </c>
      <c r="I3582" s="23">
        <v>39568190.729218088</v>
      </c>
      <c r="J3582" s="23">
        <f t="shared" si="55"/>
        <v>28467597.644111708</v>
      </c>
    </row>
    <row r="3583" spans="1:10" x14ac:dyDescent="0.2">
      <c r="A3583" s="19">
        <v>3633</v>
      </c>
      <c r="B3583" s="17">
        <v>7</v>
      </c>
      <c r="C3583" s="16">
        <v>11</v>
      </c>
      <c r="D3583" s="16">
        <v>2008</v>
      </c>
      <c r="E3583" s="25">
        <v>39759</v>
      </c>
      <c r="F3583" s="24" t="s">
        <v>3554</v>
      </c>
      <c r="G3583" s="23">
        <v>9824227.3743674234</v>
      </c>
      <c r="H3583" s="23">
        <v>162092.81692832764</v>
      </c>
      <c r="I3583" s="23">
        <v>229867.27210544897</v>
      </c>
      <c r="J3583" s="23">
        <f t="shared" si="55"/>
        <v>-9594360.1022619735</v>
      </c>
    </row>
    <row r="3584" spans="1:10" x14ac:dyDescent="0.2">
      <c r="A3584" s="19">
        <v>3634</v>
      </c>
      <c r="B3584" s="17">
        <v>12</v>
      </c>
      <c r="C3584" s="16">
        <v>2</v>
      </c>
      <c r="D3584" s="16">
        <v>2010</v>
      </c>
      <c r="E3584" s="25">
        <v>40221</v>
      </c>
      <c r="F3584" s="24" t="s">
        <v>3555</v>
      </c>
      <c r="G3584" s="23">
        <v>9594612.602138035</v>
      </c>
      <c r="H3584" s="23">
        <v>4583592.2524303198</v>
      </c>
      <c r="I3584" s="23">
        <v>47979322.730789281</v>
      </c>
      <c r="J3584" s="23">
        <f t="shared" si="55"/>
        <v>38384710.128651246</v>
      </c>
    </row>
    <row r="3585" spans="1:10" x14ac:dyDescent="0.2">
      <c r="A3585" s="19">
        <v>3635</v>
      </c>
      <c r="B3585" s="17">
        <v>23</v>
      </c>
      <c r="C3585" s="16">
        <v>3</v>
      </c>
      <c r="D3585" s="16">
        <v>2007</v>
      </c>
      <c r="E3585" s="25">
        <v>39164</v>
      </c>
      <c r="F3585" s="24" t="s">
        <v>3556</v>
      </c>
      <c r="G3585" s="23">
        <v>10043046.08671939</v>
      </c>
      <c r="H3585" s="23">
        <v>1443098.4438086797</v>
      </c>
      <c r="I3585" s="23">
        <v>8167231.0462571587</v>
      </c>
      <c r="J3585" s="23">
        <f t="shared" si="55"/>
        <v>-1875815.0404622313</v>
      </c>
    </row>
    <row r="3586" spans="1:10" x14ac:dyDescent="0.2">
      <c r="A3586" s="19">
        <v>3637</v>
      </c>
      <c r="B3586" s="17">
        <v>31</v>
      </c>
      <c r="C3586" s="16">
        <v>5</v>
      </c>
      <c r="D3586" s="16">
        <v>2013</v>
      </c>
      <c r="E3586" s="25">
        <v>41425</v>
      </c>
      <c r="F3586" s="24" t="s">
        <v>3557</v>
      </c>
      <c r="G3586" s="23">
        <v>8748020.7774367351</v>
      </c>
      <c r="H3586" s="23">
        <v>4034066.517220804</v>
      </c>
      <c r="I3586" s="23">
        <v>53571051.642464966</v>
      </c>
      <c r="J3586" s="23">
        <f t="shared" si="55"/>
        <v>44823030.865028232</v>
      </c>
    </row>
    <row r="3587" spans="1:10" x14ac:dyDescent="0.2">
      <c r="A3587" s="19">
        <v>3638</v>
      </c>
      <c r="B3587" s="17">
        <v>4</v>
      </c>
      <c r="C3587" s="16">
        <v>6</v>
      </c>
      <c r="D3587" s="16">
        <v>1999</v>
      </c>
      <c r="E3587" s="25">
        <v>36315</v>
      </c>
      <c r="F3587" s="24" t="s">
        <v>3558</v>
      </c>
      <c r="G3587" s="23">
        <v>12261177.496991578</v>
      </c>
      <c r="H3587" s="23">
        <v>3191909.4975330932</v>
      </c>
      <c r="I3587" s="23">
        <v>3838227.1856558369</v>
      </c>
      <c r="J3587" s="23">
        <f t="shared" ref="J3587:J3650" si="56">I3587-G3587</f>
        <v>-8422950.3113357425</v>
      </c>
    </row>
    <row r="3588" spans="1:10" x14ac:dyDescent="0.2">
      <c r="A3588" s="19">
        <v>3639</v>
      </c>
      <c r="B3588" s="17">
        <v>16</v>
      </c>
      <c r="C3588" s="16">
        <v>3</v>
      </c>
      <c r="D3588" s="16">
        <v>2007</v>
      </c>
      <c r="E3588" s="25">
        <v>39157</v>
      </c>
      <c r="F3588" s="24" t="s">
        <v>3559</v>
      </c>
      <c r="G3588" s="23">
        <v>9923486.0142584443</v>
      </c>
      <c r="H3588" s="23">
        <v>2186923.5006135805</v>
      </c>
      <c r="I3588" s="23">
        <v>30691278.635250691</v>
      </c>
      <c r="J3588" s="23">
        <f t="shared" si="56"/>
        <v>20767792.620992247</v>
      </c>
    </row>
    <row r="3589" spans="1:10" x14ac:dyDescent="0.2">
      <c r="A3589" s="19">
        <v>3640</v>
      </c>
      <c r="B3589" s="17">
        <v>16</v>
      </c>
      <c r="C3589" s="16">
        <v>4</v>
      </c>
      <c r="D3589" s="16">
        <v>2010</v>
      </c>
      <c r="E3589" s="25">
        <v>40284</v>
      </c>
      <c r="F3589" s="24" t="s">
        <v>3560</v>
      </c>
      <c r="G3589" s="23">
        <v>9347355.8431073949</v>
      </c>
      <c r="H3589" s="23">
        <v>555543.76481704891</v>
      </c>
      <c r="I3589" s="23">
        <v>1524064.9726570921</v>
      </c>
      <c r="J3589" s="23">
        <f t="shared" si="56"/>
        <v>-7823290.870450303</v>
      </c>
    </row>
    <row r="3590" spans="1:10" x14ac:dyDescent="0.2">
      <c r="A3590" s="19">
        <v>3641</v>
      </c>
      <c r="B3590" s="17">
        <v>24</v>
      </c>
      <c r="C3590" s="16">
        <v>11</v>
      </c>
      <c r="D3590" s="16">
        <v>2006</v>
      </c>
      <c r="E3590" s="25">
        <v>39045</v>
      </c>
      <c r="F3590" s="24" t="s">
        <v>3561</v>
      </c>
      <c r="G3590" s="23">
        <v>10113189.578163773</v>
      </c>
      <c r="H3590" s="23">
        <v>0</v>
      </c>
      <c r="I3590" s="23">
        <v>30347753.107310176</v>
      </c>
      <c r="J3590" s="23">
        <f t="shared" si="56"/>
        <v>20234563.529146403</v>
      </c>
    </row>
    <row r="3591" spans="1:10" x14ac:dyDescent="0.2">
      <c r="A3591" s="19">
        <v>3642</v>
      </c>
      <c r="B3591" s="17">
        <v>23</v>
      </c>
      <c r="C3591" s="16">
        <v>2</v>
      </c>
      <c r="D3591" s="16">
        <v>1951</v>
      </c>
      <c r="E3591" s="25">
        <v>18682</v>
      </c>
      <c r="F3591" s="24" t="s">
        <v>3562</v>
      </c>
      <c r="G3591" s="23">
        <v>78814464.980544746</v>
      </c>
      <c r="H3591" s="23">
        <v>286598054.4747082</v>
      </c>
      <c r="I3591" s="23">
        <v>286808226.38132298</v>
      </c>
      <c r="J3591" s="23">
        <f t="shared" si="56"/>
        <v>207993761.40077823</v>
      </c>
    </row>
    <row r="3592" spans="1:10" x14ac:dyDescent="0.2">
      <c r="A3592" s="19">
        <v>3643</v>
      </c>
      <c r="B3592" s="17">
        <v>2</v>
      </c>
      <c r="C3592" s="16">
        <v>3</v>
      </c>
      <c r="D3592" s="16">
        <v>1965</v>
      </c>
      <c r="E3592" s="25">
        <v>23803</v>
      </c>
      <c r="F3592" s="24" t="s">
        <v>3563</v>
      </c>
      <c r="G3592" s="23">
        <v>64321271.565495208</v>
      </c>
      <c r="H3592" s="23">
        <v>1280262245.5090735</v>
      </c>
      <c r="I3592" s="23">
        <v>2245081318.9915018</v>
      </c>
      <c r="J3592" s="23">
        <f t="shared" si="56"/>
        <v>2180760047.4260068</v>
      </c>
    </row>
    <row r="3593" spans="1:10" x14ac:dyDescent="0.2">
      <c r="A3593" s="19">
        <v>3644</v>
      </c>
      <c r="B3593" s="17">
        <v>17</v>
      </c>
      <c r="C3593" s="16">
        <v>2</v>
      </c>
      <c r="D3593" s="16">
        <v>1984</v>
      </c>
      <c r="E3593" s="25">
        <v>30729</v>
      </c>
      <c r="F3593" s="24" t="s">
        <v>5486</v>
      </c>
      <c r="G3593" s="23">
        <v>19660701.171875</v>
      </c>
      <c r="H3593" s="23">
        <v>191811718.75</v>
      </c>
      <c r="I3593" s="23">
        <v>191811718.75</v>
      </c>
      <c r="J3593" s="23">
        <f t="shared" si="56"/>
        <v>172151017.578125</v>
      </c>
    </row>
    <row r="3594" spans="1:10" x14ac:dyDescent="0.2">
      <c r="A3594" s="19">
        <v>3645</v>
      </c>
      <c r="B3594" s="17">
        <v>14</v>
      </c>
      <c r="C3594" s="16">
        <v>10</v>
      </c>
      <c r="D3594" s="16">
        <v>1994</v>
      </c>
      <c r="E3594" s="25">
        <v>34621</v>
      </c>
      <c r="F3594" s="24" t="s">
        <v>3564</v>
      </c>
      <c r="G3594" s="23">
        <v>13138140.468227426</v>
      </c>
      <c r="H3594" s="23">
        <v>177247904.46473578</v>
      </c>
      <c r="I3594" s="23">
        <v>349685998.11022073</v>
      </c>
      <c r="J3594" s="23">
        <f t="shared" si="56"/>
        <v>336547857.64199328</v>
      </c>
    </row>
    <row r="3595" spans="1:10" x14ac:dyDescent="0.2">
      <c r="A3595" s="19">
        <v>3646</v>
      </c>
      <c r="B3595" s="17">
        <v>22</v>
      </c>
      <c r="C3595" s="16">
        <v>6</v>
      </c>
      <c r="D3595" s="16">
        <v>1984</v>
      </c>
      <c r="E3595" s="25">
        <v>30855</v>
      </c>
      <c r="F3595" s="24" t="s">
        <v>5487</v>
      </c>
      <c r="G3595" s="23">
        <v>18940713.596914176</v>
      </c>
      <c r="H3595" s="23">
        <v>215013934.27774349</v>
      </c>
      <c r="I3595" s="23">
        <v>215013934.27774349</v>
      </c>
      <c r="J3595" s="23">
        <f t="shared" si="56"/>
        <v>196073220.68082932</v>
      </c>
    </row>
    <row r="3596" spans="1:10" x14ac:dyDescent="0.2">
      <c r="A3596" s="19">
        <v>3647</v>
      </c>
      <c r="B3596" s="17">
        <v>22</v>
      </c>
      <c r="C3596" s="16">
        <v>6</v>
      </c>
      <c r="D3596" s="16">
        <v>1979</v>
      </c>
      <c r="E3596" s="25">
        <v>29028</v>
      </c>
      <c r="F3596" s="24" t="s">
        <v>3565</v>
      </c>
      <c r="G3596" s="23">
        <v>27166694.329183958</v>
      </c>
      <c r="H3596" s="23">
        <v>260314660.89903185</v>
      </c>
      <c r="I3596" s="23">
        <v>260314660.89903185</v>
      </c>
      <c r="J3596" s="23">
        <f t="shared" si="56"/>
        <v>233147966.56984788</v>
      </c>
    </row>
    <row r="3597" spans="1:10" x14ac:dyDescent="0.2">
      <c r="A3597" s="19">
        <v>3648</v>
      </c>
      <c r="B3597" s="17">
        <v>9</v>
      </c>
      <c r="C3597" s="16">
        <v>3</v>
      </c>
      <c r="D3597" s="16">
        <v>1984</v>
      </c>
      <c r="E3597" s="25">
        <v>30750</v>
      </c>
      <c r="F3597" s="24" t="s">
        <v>3566</v>
      </c>
      <c r="G3597" s="23">
        <v>19143781.676413257</v>
      </c>
      <c r="H3597" s="23">
        <v>149798883.16671541</v>
      </c>
      <c r="I3597" s="23">
        <v>149798883.16671541</v>
      </c>
      <c r="J3597" s="23">
        <f t="shared" si="56"/>
        <v>130655101.49030216</v>
      </c>
    </row>
    <row r="3598" spans="1:10" x14ac:dyDescent="0.2">
      <c r="A3598" s="19">
        <v>3649</v>
      </c>
      <c r="B3598" s="17">
        <v>26</v>
      </c>
      <c r="C3598" s="16">
        <v>7</v>
      </c>
      <c r="D3598" s="16">
        <v>2006</v>
      </c>
      <c r="E3598" s="25">
        <v>38924</v>
      </c>
      <c r="F3598" s="24" t="s">
        <v>3567</v>
      </c>
      <c r="G3598" s="23">
        <v>9651852.5798525792</v>
      </c>
      <c r="H3598" s="23">
        <v>72257506.092687964</v>
      </c>
      <c r="I3598" s="23">
        <v>121423144.30568551</v>
      </c>
      <c r="J3598" s="23">
        <f t="shared" si="56"/>
        <v>111771291.72583292</v>
      </c>
    </row>
    <row r="3599" spans="1:10" x14ac:dyDescent="0.2">
      <c r="A3599" s="19">
        <v>3650</v>
      </c>
      <c r="B3599" s="17">
        <v>17</v>
      </c>
      <c r="C3599" s="16">
        <v>9</v>
      </c>
      <c r="D3599" s="16">
        <v>2010</v>
      </c>
      <c r="E3599" s="25">
        <v>40438</v>
      </c>
      <c r="F3599" s="24" t="s">
        <v>3568</v>
      </c>
      <c r="G3599" s="23">
        <v>8991764.2911751103</v>
      </c>
      <c r="H3599" s="23">
        <v>65641524.818443589</v>
      </c>
      <c r="I3599" s="23">
        <v>85647365.256199673</v>
      </c>
      <c r="J3599" s="23">
        <f t="shared" si="56"/>
        <v>76655600.965024561</v>
      </c>
    </row>
    <row r="3600" spans="1:10" x14ac:dyDescent="0.2">
      <c r="A3600" s="19">
        <v>3651</v>
      </c>
      <c r="B3600" s="17">
        <v>8</v>
      </c>
      <c r="C3600" s="16">
        <v>8</v>
      </c>
      <c r="D3600" s="16">
        <v>1986</v>
      </c>
      <c r="E3600" s="25">
        <v>31632</v>
      </c>
      <c r="F3600" s="24" t="s">
        <v>3569</v>
      </c>
      <c r="G3600" s="23">
        <v>17904758.432087511</v>
      </c>
      <c r="H3600" s="23">
        <v>117024189.58856882</v>
      </c>
      <c r="I3600" s="23">
        <v>117024189.58856882</v>
      </c>
      <c r="J3600" s="23">
        <f t="shared" si="56"/>
        <v>99119431.156481311</v>
      </c>
    </row>
    <row r="3601" spans="1:10" x14ac:dyDescent="0.2">
      <c r="A3601" s="19">
        <v>3652</v>
      </c>
      <c r="B3601" s="17">
        <v>27</v>
      </c>
      <c r="C3601" s="16">
        <v>6</v>
      </c>
      <c r="D3601" s="16">
        <v>2003</v>
      </c>
      <c r="E3601" s="25">
        <v>37799</v>
      </c>
      <c r="F3601" s="24" t="s">
        <v>3570</v>
      </c>
      <c r="G3601" s="23">
        <v>10692172.019597169</v>
      </c>
      <c r="H3601" s="23">
        <v>60230227.903565601</v>
      </c>
      <c r="I3601" s="23">
        <v>110871987.25382145</v>
      </c>
      <c r="J3601" s="23">
        <f t="shared" si="56"/>
        <v>100179815.23422427</v>
      </c>
    </row>
    <row r="3602" spans="1:10" x14ac:dyDescent="0.2">
      <c r="A3602" s="19">
        <v>3653</v>
      </c>
      <c r="B3602" s="17">
        <v>22</v>
      </c>
      <c r="C3602" s="16">
        <v>6</v>
      </c>
      <c r="D3602" s="16">
        <v>1979</v>
      </c>
      <c r="E3602" s="25">
        <v>29028</v>
      </c>
      <c r="F3602" s="24" t="s">
        <v>3571</v>
      </c>
      <c r="G3602" s="23">
        <v>27166694.329183958</v>
      </c>
      <c r="H3602" s="23">
        <v>146020982.01936376</v>
      </c>
      <c r="I3602" s="23">
        <v>146020982.01936376</v>
      </c>
      <c r="J3602" s="23">
        <f t="shared" si="56"/>
        <v>118854287.6901798</v>
      </c>
    </row>
    <row r="3603" spans="1:10" x14ac:dyDescent="0.2">
      <c r="A3603" s="19">
        <v>3654</v>
      </c>
      <c r="B3603" s="17">
        <v>30</v>
      </c>
      <c r="C3603" s="16">
        <v>1</v>
      </c>
      <c r="D3603" s="16">
        <v>2004</v>
      </c>
      <c r="E3603" s="25">
        <v>38016</v>
      </c>
      <c r="F3603" s="24" t="s">
        <v>3572</v>
      </c>
      <c r="G3603" s="23">
        <v>10605572.354211664</v>
      </c>
      <c r="H3603" s="23">
        <v>53116016.614163063</v>
      </c>
      <c r="I3603" s="23">
        <v>67361104.558866084</v>
      </c>
      <c r="J3603" s="23">
        <f t="shared" si="56"/>
        <v>56755532.204654418</v>
      </c>
    </row>
    <row r="3604" spans="1:10" x14ac:dyDescent="0.2">
      <c r="A3604" s="19">
        <v>3655</v>
      </c>
      <c r="B3604" s="17">
        <v>30</v>
      </c>
      <c r="C3604" s="16">
        <v>9</v>
      </c>
      <c r="D3604" s="16">
        <v>2011</v>
      </c>
      <c r="E3604" s="25">
        <v>40816</v>
      </c>
      <c r="F3604" s="24" t="s">
        <v>3573</v>
      </c>
      <c r="G3604" s="23">
        <v>8656885.0847771373</v>
      </c>
      <c r="H3604" s="23">
        <v>37891313.705124527</v>
      </c>
      <c r="I3604" s="23">
        <v>44728756.363089435</v>
      </c>
      <c r="J3604" s="23">
        <f t="shared" si="56"/>
        <v>36071871.278312296</v>
      </c>
    </row>
    <row r="3605" spans="1:10" x14ac:dyDescent="0.2">
      <c r="A3605" s="19">
        <v>3656</v>
      </c>
      <c r="B3605" s="17">
        <v>3</v>
      </c>
      <c r="C3605" s="16">
        <v>4</v>
      </c>
      <c r="D3605" s="16">
        <v>1996</v>
      </c>
      <c r="E3605" s="25">
        <v>35158</v>
      </c>
      <c r="F3605" s="24" t="s">
        <v>3574</v>
      </c>
      <c r="G3605" s="23">
        <v>12566551.503518874</v>
      </c>
      <c r="H3605" s="23">
        <v>54779974.652891874</v>
      </c>
      <c r="I3605" s="23">
        <v>54779974.652891874</v>
      </c>
      <c r="J3605" s="23">
        <f t="shared" si="56"/>
        <v>42213423.149373002</v>
      </c>
    </row>
    <row r="3606" spans="1:10" x14ac:dyDescent="0.2">
      <c r="A3606" s="19">
        <v>3657</v>
      </c>
      <c r="B3606" s="17">
        <v>11</v>
      </c>
      <c r="C3606" s="16">
        <v>10</v>
      </c>
      <c r="D3606" s="16">
        <v>2002</v>
      </c>
      <c r="E3606" s="25">
        <v>37540</v>
      </c>
      <c r="F3606" s="24" t="s">
        <v>3575</v>
      </c>
      <c r="G3606" s="23">
        <v>10833712.079426365</v>
      </c>
      <c r="H3606" s="23">
        <v>37054967.940033093</v>
      </c>
      <c r="I3606" s="23">
        <v>38344938.037330389</v>
      </c>
      <c r="J3606" s="23">
        <f t="shared" si="56"/>
        <v>27511225.957904026</v>
      </c>
    </row>
    <row r="3607" spans="1:10" x14ac:dyDescent="0.2">
      <c r="A3607" s="19">
        <v>3658</v>
      </c>
      <c r="B3607" s="17">
        <v>13</v>
      </c>
      <c r="C3607" s="16">
        <v>3</v>
      </c>
      <c r="D3607" s="16">
        <v>1992</v>
      </c>
      <c r="E3607" s="25">
        <v>33676</v>
      </c>
      <c r="F3607" s="24" t="s">
        <v>3576</v>
      </c>
      <c r="G3607" s="23">
        <v>14100157.932519741</v>
      </c>
      <c r="H3607" s="23">
        <v>46045602.645857856</v>
      </c>
      <c r="I3607" s="23">
        <v>46383856.622060299</v>
      </c>
      <c r="J3607" s="23">
        <f t="shared" si="56"/>
        <v>32283698.689540558</v>
      </c>
    </row>
    <row r="3608" spans="1:10" x14ac:dyDescent="0.2">
      <c r="A3608" s="19">
        <v>3659</v>
      </c>
      <c r="B3608" s="17">
        <v>31</v>
      </c>
      <c r="C3608" s="16">
        <v>1</v>
      </c>
      <c r="D3608" s="16">
        <v>2014</v>
      </c>
      <c r="E3608" s="25">
        <v>41670</v>
      </c>
      <c r="F3608" s="24" t="s">
        <v>3577</v>
      </c>
      <c r="G3608" s="23">
        <v>8396826.2111185212</v>
      </c>
      <c r="H3608" s="23">
        <v>27362060.580058653</v>
      </c>
      <c r="I3608" s="23">
        <v>55701349.042583659</v>
      </c>
      <c r="J3608" s="23">
        <f t="shared" si="56"/>
        <v>47304522.83146514</v>
      </c>
    </row>
    <row r="3609" spans="1:10" x14ac:dyDescent="0.2">
      <c r="A3609" s="19">
        <v>3660</v>
      </c>
      <c r="B3609" s="17">
        <v>21</v>
      </c>
      <c r="C3609" s="16">
        <v>3</v>
      </c>
      <c r="D3609" s="16">
        <v>2008</v>
      </c>
      <c r="E3609" s="25">
        <v>39528</v>
      </c>
      <c r="F3609" s="24" t="s">
        <v>3578</v>
      </c>
      <c r="G3609" s="23">
        <v>9198568.8059645575</v>
      </c>
      <c r="H3609" s="23">
        <v>29813193.901736539</v>
      </c>
      <c r="I3609" s="23">
        <v>54941241.659613729</v>
      </c>
      <c r="J3609" s="23">
        <f t="shared" si="56"/>
        <v>45742672.853649169</v>
      </c>
    </row>
    <row r="3610" spans="1:10" x14ac:dyDescent="0.2">
      <c r="A3610" s="19">
        <v>3661</v>
      </c>
      <c r="B3610" s="17">
        <v>25</v>
      </c>
      <c r="C3610" s="16">
        <v>12</v>
      </c>
      <c r="D3610" s="16">
        <v>1981</v>
      </c>
      <c r="E3610" s="25">
        <v>29945</v>
      </c>
      <c r="F3610" s="24" t="s">
        <v>3579</v>
      </c>
      <c r="G3610" s="23">
        <v>20895234.04255319</v>
      </c>
      <c r="H3610" s="23">
        <v>63924559.658808507</v>
      </c>
      <c r="I3610" s="23">
        <v>63924559.658808507</v>
      </c>
      <c r="J3610" s="23">
        <f t="shared" si="56"/>
        <v>43029325.616255313</v>
      </c>
    </row>
    <row r="3611" spans="1:10" x14ac:dyDescent="0.2">
      <c r="A3611" s="19">
        <v>3662</v>
      </c>
      <c r="B3611" s="17">
        <v>18</v>
      </c>
      <c r="C3611" s="16">
        <v>12</v>
      </c>
      <c r="D3611" s="16">
        <v>1969</v>
      </c>
      <c r="E3611" s="25">
        <v>25555</v>
      </c>
      <c r="F3611" s="24" t="s">
        <v>3580</v>
      </c>
      <c r="G3611" s="23">
        <v>52099522.546419092</v>
      </c>
      <c r="H3611" s="23">
        <v>148483639.25729442</v>
      </c>
      <c r="I3611" s="23">
        <v>534020106.10079575</v>
      </c>
      <c r="J3611" s="23">
        <f t="shared" si="56"/>
        <v>481920583.55437666</v>
      </c>
    </row>
    <row r="3612" spans="1:10" x14ac:dyDescent="0.2">
      <c r="A3612" s="19">
        <v>3663</v>
      </c>
      <c r="B3612" s="17">
        <v>7</v>
      </c>
      <c r="C3612" s="16">
        <v>5</v>
      </c>
      <c r="D3612" s="16">
        <v>1993</v>
      </c>
      <c r="E3612" s="25">
        <v>34096</v>
      </c>
      <c r="F3612" s="24" t="s">
        <v>3581</v>
      </c>
      <c r="G3612" s="23">
        <v>13621026.35228849</v>
      </c>
      <c r="H3612" s="23">
        <v>38393140.890582532</v>
      </c>
      <c r="I3612" s="23">
        <v>38393140.890582532</v>
      </c>
      <c r="J3612" s="23">
        <f t="shared" si="56"/>
        <v>24772114.53829404</v>
      </c>
    </row>
    <row r="3613" spans="1:10" x14ac:dyDescent="0.2">
      <c r="A3613" s="19">
        <v>3664</v>
      </c>
      <c r="B3613" s="17">
        <v>10</v>
      </c>
      <c r="C3613" s="16">
        <v>4</v>
      </c>
      <c r="D3613" s="16">
        <v>1992</v>
      </c>
      <c r="E3613" s="25">
        <v>33704</v>
      </c>
      <c r="F3613" s="24" t="s">
        <v>3582</v>
      </c>
      <c r="G3613" s="23">
        <v>14079942.65232975</v>
      </c>
      <c r="H3613" s="23">
        <v>38202582.160709679</v>
      </c>
      <c r="I3613" s="23">
        <v>50822788.518551975</v>
      </c>
      <c r="J3613" s="23">
        <f t="shared" si="56"/>
        <v>36742845.866222225</v>
      </c>
    </row>
    <row r="3614" spans="1:10" x14ac:dyDescent="0.2">
      <c r="A3614" s="19">
        <v>3665</v>
      </c>
      <c r="B3614" s="17">
        <v>10</v>
      </c>
      <c r="C3614" s="16">
        <v>11</v>
      </c>
      <c r="D3614" s="16">
        <v>1982</v>
      </c>
      <c r="E3614" s="25">
        <v>30265</v>
      </c>
      <c r="F3614" s="24" t="s">
        <v>3583</v>
      </c>
      <c r="G3614" s="23">
        <v>20042367.346938774</v>
      </c>
      <c r="H3614" s="23">
        <v>50196720.312612243</v>
      </c>
      <c r="I3614" s="23">
        <v>50196720.312612243</v>
      </c>
      <c r="J3614" s="23">
        <f t="shared" si="56"/>
        <v>30154352.965673469</v>
      </c>
    </row>
    <row r="3615" spans="1:10" x14ac:dyDescent="0.2">
      <c r="A3615" s="19">
        <v>3666</v>
      </c>
      <c r="B3615" s="17">
        <v>28</v>
      </c>
      <c r="C3615" s="16">
        <v>4</v>
      </c>
      <c r="D3615" s="16">
        <v>2006</v>
      </c>
      <c r="E3615" s="25">
        <v>38835</v>
      </c>
      <c r="F3615" s="24" t="s">
        <v>3584</v>
      </c>
      <c r="G3615" s="23">
        <v>9747652.6054590568</v>
      </c>
      <c r="H3615" s="23">
        <v>22965993.474789083</v>
      </c>
      <c r="I3615" s="23">
        <v>23101234.843950372</v>
      </c>
      <c r="J3615" s="23">
        <f t="shared" si="56"/>
        <v>13353582.238491315</v>
      </c>
    </row>
    <row r="3616" spans="1:10" x14ac:dyDescent="0.2">
      <c r="A3616" s="19">
        <v>3667</v>
      </c>
      <c r="B3616" s="17">
        <v>14</v>
      </c>
      <c r="C3616" s="16">
        <v>10</v>
      </c>
      <c r="D3616" s="16">
        <v>1994</v>
      </c>
      <c r="E3616" s="25">
        <v>34621</v>
      </c>
      <c r="F3616" s="24" t="s">
        <v>3585</v>
      </c>
      <c r="G3616" s="23">
        <v>13138140.468227426</v>
      </c>
      <c r="H3616" s="23">
        <v>29708917.384207357</v>
      </c>
      <c r="I3616" s="23">
        <v>29708917.384207357</v>
      </c>
      <c r="J3616" s="23">
        <f t="shared" si="56"/>
        <v>16570776.915979931</v>
      </c>
    </row>
    <row r="3617" spans="1:10" x14ac:dyDescent="0.2">
      <c r="A3617" s="19">
        <v>3668</v>
      </c>
      <c r="B3617" s="17">
        <v>1</v>
      </c>
      <c r="C3617" s="16">
        <v>10</v>
      </c>
      <c r="D3617" s="16">
        <v>1999</v>
      </c>
      <c r="E3617" s="25">
        <v>36434</v>
      </c>
      <c r="F3617" s="24" t="s">
        <v>3586</v>
      </c>
      <c r="G3617" s="23">
        <v>11677479.191438764</v>
      </c>
      <c r="H3617" s="23">
        <v>26045710.87218193</v>
      </c>
      <c r="I3617" s="23">
        <v>32976399.869613562</v>
      </c>
      <c r="J3617" s="23">
        <f t="shared" si="56"/>
        <v>21298920.678174797</v>
      </c>
    </row>
    <row r="3618" spans="1:10" x14ac:dyDescent="0.2">
      <c r="A3618" s="19">
        <v>3669</v>
      </c>
      <c r="B3618" s="17">
        <v>18</v>
      </c>
      <c r="C3618" s="16">
        <v>9</v>
      </c>
      <c r="D3618" s="16">
        <v>2013</v>
      </c>
      <c r="E3618" s="25">
        <v>41535</v>
      </c>
      <c r="F3618" s="24" t="s">
        <v>3587</v>
      </c>
      <c r="G3618" s="23">
        <v>8388470.589240185</v>
      </c>
      <c r="H3618" s="23">
        <v>18403121.698439885</v>
      </c>
      <c r="I3618" s="23">
        <v>26865596.42377717</v>
      </c>
      <c r="J3618" s="23">
        <f t="shared" si="56"/>
        <v>18477125.834536985</v>
      </c>
    </row>
    <row r="3619" spans="1:10" x14ac:dyDescent="0.2">
      <c r="A3619" s="19">
        <v>3670</v>
      </c>
      <c r="B3619" s="17">
        <v>16</v>
      </c>
      <c r="C3619" s="16">
        <v>1</v>
      </c>
      <c r="D3619" s="16">
        <v>1998</v>
      </c>
      <c r="E3619" s="25">
        <v>35811</v>
      </c>
      <c r="F3619" s="24" t="s">
        <v>3588</v>
      </c>
      <c r="G3619" s="23">
        <v>12154405.94059406</v>
      </c>
      <c r="H3619" s="23">
        <v>26428055.620290842</v>
      </c>
      <c r="I3619" s="23">
        <v>26428055.620290842</v>
      </c>
      <c r="J3619" s="23">
        <f t="shared" si="56"/>
        <v>14273649.679696782</v>
      </c>
    </row>
    <row r="3620" spans="1:10" x14ac:dyDescent="0.2">
      <c r="A3620" s="19">
        <v>3671</v>
      </c>
      <c r="B3620" s="17">
        <v>30</v>
      </c>
      <c r="C3620" s="16">
        <v>1</v>
      </c>
      <c r="D3620" s="16">
        <v>2009</v>
      </c>
      <c r="E3620" s="25">
        <v>39843</v>
      </c>
      <c r="F3620" s="24" t="s">
        <v>3589</v>
      </c>
      <c r="G3620" s="23">
        <v>9302472.7317505199</v>
      </c>
      <c r="H3620" s="23">
        <v>19458776.411612034</v>
      </c>
      <c r="I3620" s="23">
        <v>34812072.76476606</v>
      </c>
      <c r="J3620" s="23">
        <f t="shared" si="56"/>
        <v>25509600.033015542</v>
      </c>
    </row>
    <row r="3621" spans="1:10" x14ac:dyDescent="0.2">
      <c r="A3621" s="19">
        <v>3672</v>
      </c>
      <c r="B3621" s="17">
        <v>27</v>
      </c>
      <c r="C3621" s="16">
        <v>6</v>
      </c>
      <c r="D3621" s="16">
        <v>2014</v>
      </c>
      <c r="E3621" s="25">
        <v>41817</v>
      </c>
      <c r="F3621" s="24" t="s">
        <v>3590</v>
      </c>
      <c r="G3621" s="23">
        <v>8240862.9580059005</v>
      </c>
      <c r="H3621" s="23">
        <v>16657495.282043109</v>
      </c>
      <c r="I3621" s="23">
        <v>70911323.697293401</v>
      </c>
      <c r="J3621" s="23">
        <f t="shared" si="56"/>
        <v>62670460.739287503</v>
      </c>
    </row>
    <row r="3622" spans="1:10" x14ac:dyDescent="0.2">
      <c r="A3622" s="19">
        <v>3673</v>
      </c>
      <c r="B3622" s="17">
        <v>14</v>
      </c>
      <c r="C3622" s="16">
        <v>4</v>
      </c>
      <c r="D3622" s="16">
        <v>2000</v>
      </c>
      <c r="E3622" s="25">
        <v>36630</v>
      </c>
      <c r="F3622" s="24" t="s">
        <v>3591</v>
      </c>
      <c r="G3622" s="23">
        <v>11466152.948044365</v>
      </c>
      <c r="H3622" s="23">
        <v>21599774.097577348</v>
      </c>
      <c r="I3622" s="23">
        <v>41098156.377250433</v>
      </c>
      <c r="J3622" s="23">
        <f t="shared" si="56"/>
        <v>29632003.429206066</v>
      </c>
    </row>
    <row r="3623" spans="1:10" x14ac:dyDescent="0.2">
      <c r="A3623" s="19">
        <v>3674</v>
      </c>
      <c r="B3623" s="17">
        <v>19</v>
      </c>
      <c r="C3623" s="16">
        <v>5</v>
      </c>
      <c r="D3623" s="16">
        <v>2006</v>
      </c>
      <c r="E3623" s="25">
        <v>38856</v>
      </c>
      <c r="F3623" s="24" t="s">
        <v>3592</v>
      </c>
      <c r="G3623" s="23">
        <v>9699516.0493827164</v>
      </c>
      <c r="H3623" s="23">
        <v>18226360.608395062</v>
      </c>
      <c r="I3623" s="23">
        <v>22827854.670044445</v>
      </c>
      <c r="J3623" s="23">
        <f t="shared" si="56"/>
        <v>13128338.620661728</v>
      </c>
    </row>
    <row r="3624" spans="1:10" x14ac:dyDescent="0.2">
      <c r="A3624" s="19">
        <v>3675</v>
      </c>
      <c r="B3624" s="17">
        <v>7</v>
      </c>
      <c r="C3624" s="16">
        <v>8</v>
      </c>
      <c r="D3624" s="16">
        <v>2002</v>
      </c>
      <c r="E3624" s="25">
        <v>37475</v>
      </c>
      <c r="F3624" s="24" t="s">
        <v>3593</v>
      </c>
      <c r="G3624" s="23">
        <v>10869684.560044274</v>
      </c>
      <c r="H3624" s="23">
        <v>19046806.948666301</v>
      </c>
      <c r="I3624" s="23">
        <v>22534898.234958496</v>
      </c>
      <c r="J3624" s="23">
        <f t="shared" si="56"/>
        <v>11665213.674914222</v>
      </c>
    </row>
    <row r="3625" spans="1:10" x14ac:dyDescent="0.2">
      <c r="A3625" s="19">
        <v>3676</v>
      </c>
      <c r="B3625" s="17">
        <v>4</v>
      </c>
      <c r="C3625" s="16">
        <v>8</v>
      </c>
      <c r="D3625" s="16">
        <v>2006</v>
      </c>
      <c r="E3625" s="25">
        <v>38933</v>
      </c>
      <c r="F3625" s="24" t="s">
        <v>3594</v>
      </c>
      <c r="G3625" s="23">
        <v>9632918.0971064251</v>
      </c>
      <c r="H3625" s="23">
        <v>15257699.385483079</v>
      </c>
      <c r="I3625" s="23">
        <v>15341270.970549289</v>
      </c>
      <c r="J3625" s="23">
        <f t="shared" si="56"/>
        <v>5708352.873442864</v>
      </c>
    </row>
    <row r="3626" spans="1:10" x14ac:dyDescent="0.2">
      <c r="A3626" s="19">
        <v>3677</v>
      </c>
      <c r="B3626" s="17">
        <v>30</v>
      </c>
      <c r="C3626" s="16">
        <v>10</v>
      </c>
      <c r="D3626" s="16">
        <v>2009</v>
      </c>
      <c r="E3626" s="25">
        <v>40116</v>
      </c>
      <c r="F3626" s="24" t="s">
        <v>3595</v>
      </c>
      <c r="G3626" s="23">
        <v>9085850.9462153707</v>
      </c>
      <c r="H3626" s="23">
        <v>11667580.728074679</v>
      </c>
      <c r="I3626" s="23">
        <v>12072052.147453245</v>
      </c>
      <c r="J3626" s="23">
        <f t="shared" si="56"/>
        <v>2986201.2012378741</v>
      </c>
    </row>
    <row r="3627" spans="1:10" x14ac:dyDescent="0.2">
      <c r="A3627" s="19">
        <v>3678</v>
      </c>
      <c r="B3627" s="17">
        <v>29</v>
      </c>
      <c r="C3627" s="16">
        <v>4</v>
      </c>
      <c r="D3627" s="16">
        <v>2011</v>
      </c>
      <c r="E3627" s="25">
        <v>40662</v>
      </c>
      <c r="F3627" s="24" t="s">
        <v>3596</v>
      </c>
      <c r="G3627" s="23">
        <v>8733212.986758912</v>
      </c>
      <c r="H3627" s="23">
        <v>11058670.016188987</v>
      </c>
      <c r="I3627" s="23">
        <v>11749646.194307845</v>
      </c>
      <c r="J3627" s="23">
        <f t="shared" si="56"/>
        <v>3016433.2075489331</v>
      </c>
    </row>
    <row r="3628" spans="1:10" x14ac:dyDescent="0.2">
      <c r="A3628" s="19">
        <v>3679</v>
      </c>
      <c r="B3628" s="17">
        <v>22</v>
      </c>
      <c r="C3628" s="16">
        <v>4</v>
      </c>
      <c r="D3628" s="16">
        <v>1994</v>
      </c>
      <c r="E3628" s="25">
        <v>34446</v>
      </c>
      <c r="F3628" s="24" t="s">
        <v>3597</v>
      </c>
      <c r="G3628" s="23">
        <v>13325318.860244233</v>
      </c>
      <c r="H3628" s="23">
        <v>14765617.596886024</v>
      </c>
      <c r="I3628" s="23">
        <v>14765617.596886024</v>
      </c>
      <c r="J3628" s="23">
        <f t="shared" si="56"/>
        <v>1440298.7366417907</v>
      </c>
    </row>
    <row r="3629" spans="1:10" x14ac:dyDescent="0.2">
      <c r="A3629" s="19">
        <v>3680</v>
      </c>
      <c r="B3629" s="17">
        <v>29</v>
      </c>
      <c r="C3629" s="16">
        <v>12</v>
      </c>
      <c r="D3629" s="16">
        <v>2000</v>
      </c>
      <c r="E3629" s="25">
        <v>36889</v>
      </c>
      <c r="F3629" s="24" t="s">
        <v>3598</v>
      </c>
      <c r="G3629" s="23">
        <v>11288229.885057472</v>
      </c>
      <c r="H3629" s="23">
        <v>11681930.889787357</v>
      </c>
      <c r="I3629" s="23">
        <v>11681930.889787357</v>
      </c>
      <c r="J3629" s="23">
        <f t="shared" si="56"/>
        <v>393701.00472988561</v>
      </c>
    </row>
    <row r="3630" spans="1:10" x14ac:dyDescent="0.2">
      <c r="A3630" s="19">
        <v>3681</v>
      </c>
      <c r="B3630" s="17">
        <v>12</v>
      </c>
      <c r="C3630" s="16">
        <v>6</v>
      </c>
      <c r="D3630" s="16">
        <v>2015</v>
      </c>
      <c r="E3630" s="25">
        <v>42167</v>
      </c>
      <c r="F3630" s="24" t="s">
        <v>3599</v>
      </c>
      <c r="G3630" s="23">
        <v>8230675.7515567504</v>
      </c>
      <c r="H3630" s="23">
        <v>6953291.3362666462</v>
      </c>
      <c r="I3630" s="23">
        <v>9533365.3794450164</v>
      </c>
      <c r="J3630" s="23">
        <f t="shared" si="56"/>
        <v>1302689.627888266</v>
      </c>
    </row>
    <row r="3631" spans="1:10" x14ac:dyDescent="0.2">
      <c r="A3631" s="19">
        <v>3682</v>
      </c>
      <c r="B3631" s="17">
        <v>8</v>
      </c>
      <c r="C3631" s="16">
        <v>10</v>
      </c>
      <c r="D3631" s="16">
        <v>2010</v>
      </c>
      <c r="E3631" s="25">
        <v>40459</v>
      </c>
      <c r="F3631" s="24" t="s">
        <v>3600</v>
      </c>
      <c r="G3631" s="23">
        <v>8980581.6808482427</v>
      </c>
      <c r="H3631" s="23">
        <v>7143635.1300666174</v>
      </c>
      <c r="I3631" s="23">
        <v>7445968.6574977934</v>
      </c>
      <c r="J3631" s="23">
        <f t="shared" si="56"/>
        <v>-1534613.0233504493</v>
      </c>
    </row>
    <row r="3632" spans="1:10" x14ac:dyDescent="0.2">
      <c r="A3632" s="19">
        <v>3683</v>
      </c>
      <c r="B3632" s="17">
        <v>3</v>
      </c>
      <c r="C3632" s="16">
        <v>5</v>
      </c>
      <c r="D3632" s="16">
        <v>1996</v>
      </c>
      <c r="E3632" s="25">
        <v>35188</v>
      </c>
      <c r="F3632" s="24" t="s">
        <v>3601</v>
      </c>
      <c r="G3632" s="23">
        <v>12542477.650063857</v>
      </c>
      <c r="H3632" s="23">
        <v>8868140.008761175</v>
      </c>
      <c r="I3632" s="23">
        <v>8868140.008761175</v>
      </c>
      <c r="J3632" s="23">
        <f t="shared" si="56"/>
        <v>-3674337.6413026825</v>
      </c>
    </row>
    <row r="3633" spans="1:10" x14ac:dyDescent="0.2">
      <c r="A3633" s="19">
        <v>3684</v>
      </c>
      <c r="B3633" s="17">
        <v>22</v>
      </c>
      <c r="C3633" s="16">
        <v>9</v>
      </c>
      <c r="D3633" s="16">
        <v>2000</v>
      </c>
      <c r="E3633" s="25">
        <v>36791</v>
      </c>
      <c r="F3633" s="24" t="s">
        <v>3602</v>
      </c>
      <c r="G3633" s="23">
        <v>11307725.964306274</v>
      </c>
      <c r="H3633" s="23">
        <v>7093407.1706966031</v>
      </c>
      <c r="I3633" s="23">
        <v>14406909.33302821</v>
      </c>
      <c r="J3633" s="23">
        <f t="shared" si="56"/>
        <v>3099183.3687219359</v>
      </c>
    </row>
    <row r="3634" spans="1:10" x14ac:dyDescent="0.2">
      <c r="A3634" s="19">
        <v>3685</v>
      </c>
      <c r="B3634" s="17">
        <v>12</v>
      </c>
      <c r="C3634" s="16">
        <v>5</v>
      </c>
      <c r="D3634" s="16">
        <v>2000</v>
      </c>
      <c r="E3634" s="25">
        <v>36658</v>
      </c>
      <c r="F3634" s="24" t="s">
        <v>3603</v>
      </c>
      <c r="G3634" s="23">
        <v>11452781.341107873</v>
      </c>
      <c r="H3634" s="23">
        <v>6748680.2490379009</v>
      </c>
      <c r="I3634" s="23">
        <v>6748680.2490379009</v>
      </c>
      <c r="J3634" s="23">
        <f t="shared" si="56"/>
        <v>-4704101.0920699723</v>
      </c>
    </row>
    <row r="3635" spans="1:10" x14ac:dyDescent="0.2">
      <c r="A3635" s="19">
        <v>3686</v>
      </c>
      <c r="B3635" s="17">
        <v>2</v>
      </c>
      <c r="C3635" s="16">
        <v>9</v>
      </c>
      <c r="D3635" s="16">
        <v>2016</v>
      </c>
      <c r="E3635" s="25">
        <v>42615</v>
      </c>
      <c r="F3635" s="24" t="s">
        <v>3604</v>
      </c>
      <c r="G3635" s="23">
        <v>8135560.0841658795</v>
      </c>
      <c r="H3635" s="23">
        <v>3981594.9693863178</v>
      </c>
      <c r="I3635" s="23">
        <v>7439204.9543217849</v>
      </c>
      <c r="J3635" s="23">
        <f t="shared" si="56"/>
        <v>-696355.12984409463</v>
      </c>
    </row>
    <row r="3636" spans="1:10" x14ac:dyDescent="0.2">
      <c r="A3636" s="19">
        <v>3687</v>
      </c>
      <c r="B3636" s="17">
        <v>30</v>
      </c>
      <c r="C3636" s="16">
        <v>12</v>
      </c>
      <c r="D3636" s="16">
        <v>2015</v>
      </c>
      <c r="E3636" s="25">
        <v>42368</v>
      </c>
      <c r="F3636" s="24" t="s">
        <v>3605</v>
      </c>
      <c r="G3636" s="23">
        <v>8304204.6295317626</v>
      </c>
      <c r="H3636" s="23">
        <v>3902235.0256167427</v>
      </c>
      <c r="I3636" s="23">
        <v>5741791.7773808269</v>
      </c>
      <c r="J3636" s="23">
        <f t="shared" si="56"/>
        <v>-2562412.8521509357</v>
      </c>
    </row>
    <row r="3637" spans="1:10" x14ac:dyDescent="0.2">
      <c r="A3637" s="19">
        <v>3688</v>
      </c>
      <c r="B3637" s="17">
        <v>23</v>
      </c>
      <c r="C3637" s="16">
        <v>12</v>
      </c>
      <c r="D3637" s="16">
        <v>2005</v>
      </c>
      <c r="E3637" s="25">
        <v>38709</v>
      </c>
      <c r="F3637" s="24" t="s">
        <v>3606</v>
      </c>
      <c r="G3637" s="23">
        <v>9980447.1544715445</v>
      </c>
      <c r="H3637" s="23">
        <v>4550311.6653404469</v>
      </c>
      <c r="I3637" s="23">
        <v>24815547.234700203</v>
      </c>
      <c r="J3637" s="23">
        <f t="shared" si="56"/>
        <v>14835100.080228658</v>
      </c>
    </row>
    <row r="3638" spans="1:10" x14ac:dyDescent="0.2">
      <c r="A3638" s="19">
        <v>3689</v>
      </c>
      <c r="B3638" s="17">
        <v>29</v>
      </c>
      <c r="C3638" s="16">
        <v>12</v>
      </c>
      <c r="D3638" s="16">
        <v>2010</v>
      </c>
      <c r="E3638" s="25">
        <v>40541</v>
      </c>
      <c r="F3638" s="24" t="s">
        <v>3607</v>
      </c>
      <c r="G3638" s="23">
        <v>8961405.9741124846</v>
      </c>
      <c r="H3638" s="23">
        <v>3590954.1124560293</v>
      </c>
      <c r="I3638" s="23">
        <v>22409802.481747799</v>
      </c>
      <c r="J3638" s="23">
        <f t="shared" si="56"/>
        <v>13448396.507635314</v>
      </c>
    </row>
    <row r="3639" spans="1:10" x14ac:dyDescent="0.2">
      <c r="A3639" s="19">
        <v>3690</v>
      </c>
      <c r="B3639" s="17">
        <v>20</v>
      </c>
      <c r="C3639" s="16">
        <v>9</v>
      </c>
      <c r="D3639" s="16">
        <v>2002</v>
      </c>
      <c r="E3639" s="25">
        <v>37519</v>
      </c>
      <c r="F3639" s="24" t="s">
        <v>3608</v>
      </c>
      <c r="G3639" s="23">
        <v>10851668.508287294</v>
      </c>
      <c r="H3639" s="23">
        <v>4173043.0363259669</v>
      </c>
      <c r="I3639" s="23">
        <v>57481864.583287299</v>
      </c>
      <c r="J3639" s="23">
        <f t="shared" si="56"/>
        <v>46630196.075000003</v>
      </c>
    </row>
    <row r="3640" spans="1:10" x14ac:dyDescent="0.2">
      <c r="A3640" s="19">
        <v>3691</v>
      </c>
      <c r="B3640" s="17">
        <v>1</v>
      </c>
      <c r="C3640" s="16">
        <v>1</v>
      </c>
      <c r="D3640" s="16">
        <v>1991</v>
      </c>
      <c r="E3640" s="25">
        <v>33239</v>
      </c>
      <c r="F3640" s="24" t="s">
        <v>3609</v>
      </c>
      <c r="G3640" s="23">
        <v>14592511.144130759</v>
      </c>
      <c r="H3640" s="23">
        <v>4150761.3602005946</v>
      </c>
      <c r="I3640" s="23">
        <v>4150761.3602005946</v>
      </c>
      <c r="J3640" s="23">
        <f t="shared" si="56"/>
        <v>-10441749.783930164</v>
      </c>
    </row>
    <row r="3641" spans="1:10" x14ac:dyDescent="0.2">
      <c r="A3641" s="19">
        <v>3692</v>
      </c>
      <c r="B3641" s="17">
        <v>25</v>
      </c>
      <c r="C3641" s="16">
        <v>9</v>
      </c>
      <c r="D3641" s="16">
        <v>1998</v>
      </c>
      <c r="E3641" s="25">
        <v>36063</v>
      </c>
      <c r="F3641" s="24" t="s">
        <v>3610</v>
      </c>
      <c r="G3641" s="23">
        <v>12005819.070904646</v>
      </c>
      <c r="H3641" s="23">
        <v>2691342.9603973106</v>
      </c>
      <c r="I3641" s="23">
        <v>3386550.4187897313</v>
      </c>
      <c r="J3641" s="23">
        <f t="shared" si="56"/>
        <v>-8619268.6521149147</v>
      </c>
    </row>
    <row r="3642" spans="1:10" x14ac:dyDescent="0.2">
      <c r="A3642" s="19">
        <v>3693</v>
      </c>
      <c r="B3642" s="17">
        <v>19</v>
      </c>
      <c r="C3642" s="16">
        <v>11</v>
      </c>
      <c r="D3642" s="16">
        <v>2010</v>
      </c>
      <c r="E3642" s="25">
        <v>40501</v>
      </c>
      <c r="F3642" s="24" t="s">
        <v>3611</v>
      </c>
      <c r="G3642" s="23">
        <v>8976805.6196670067</v>
      </c>
      <c r="H3642" s="23">
        <v>1229114.3243511287</v>
      </c>
      <c r="I3642" s="23">
        <v>17554363.320996512</v>
      </c>
      <c r="J3642" s="23">
        <f t="shared" si="56"/>
        <v>8577557.7013295051</v>
      </c>
    </row>
    <row r="3643" spans="1:10" x14ac:dyDescent="0.2">
      <c r="A3643" s="19">
        <v>3694</v>
      </c>
      <c r="B3643" s="17">
        <v>6</v>
      </c>
      <c r="C3643" s="16">
        <v>6</v>
      </c>
      <c r="D3643" s="16">
        <v>2008</v>
      </c>
      <c r="E3643" s="25">
        <v>39605</v>
      </c>
      <c r="F3643" s="24" t="s">
        <v>3612</v>
      </c>
      <c r="G3643" s="23">
        <v>8976313.3240408581</v>
      </c>
      <c r="H3643" s="23">
        <v>1201973.235655691</v>
      </c>
      <c r="I3643" s="23">
        <v>2778719.8950209082</v>
      </c>
      <c r="J3643" s="23">
        <f t="shared" si="56"/>
        <v>-6197593.4290199503</v>
      </c>
    </row>
    <row r="3644" spans="1:10" x14ac:dyDescent="0.2">
      <c r="A3644" s="19">
        <v>3695</v>
      </c>
      <c r="B3644" s="17">
        <v>5</v>
      </c>
      <c r="C3644" s="16">
        <v>3</v>
      </c>
      <c r="D3644" s="16">
        <v>2010</v>
      </c>
      <c r="E3644" s="25">
        <v>40242</v>
      </c>
      <c r="F3644" s="24" t="s">
        <v>3613</v>
      </c>
      <c r="G3644" s="23">
        <v>9025148.0717361048</v>
      </c>
      <c r="H3644" s="23">
        <v>778746.18280483945</v>
      </c>
      <c r="I3644" s="23">
        <v>4041909.1794964876</v>
      </c>
      <c r="J3644" s="23">
        <f t="shared" si="56"/>
        <v>-4983238.8922396172</v>
      </c>
    </row>
    <row r="3645" spans="1:10" x14ac:dyDescent="0.2">
      <c r="A3645" s="19">
        <v>3696</v>
      </c>
      <c r="B3645" s="17">
        <v>24</v>
      </c>
      <c r="C3645" s="16">
        <v>1</v>
      </c>
      <c r="D3645" s="16">
        <v>1997</v>
      </c>
      <c r="E3645" s="25">
        <v>35454</v>
      </c>
      <c r="F3645" s="24" t="s">
        <v>3614</v>
      </c>
      <c r="G3645" s="23">
        <v>12345392.834695162</v>
      </c>
      <c r="H3645" s="23">
        <v>911733.49480201141</v>
      </c>
      <c r="I3645" s="23">
        <v>911733.49480201141</v>
      </c>
      <c r="J3645" s="23">
        <f t="shared" si="56"/>
        <v>-11433659.339893151</v>
      </c>
    </row>
    <row r="3646" spans="1:10" x14ac:dyDescent="0.2">
      <c r="A3646" s="19">
        <v>3697</v>
      </c>
      <c r="B3646" s="17">
        <v>28</v>
      </c>
      <c r="C3646" s="16">
        <v>10</v>
      </c>
      <c r="D3646" s="16">
        <v>1983</v>
      </c>
      <c r="E3646" s="25">
        <v>30617</v>
      </c>
      <c r="F3646" s="24" t="s">
        <v>3615</v>
      </c>
      <c r="G3646" s="23">
        <v>19447049.504950497</v>
      </c>
      <c r="H3646" s="23">
        <v>1432537.7312079209</v>
      </c>
      <c r="I3646" s="23">
        <v>1432537.7312079209</v>
      </c>
      <c r="J3646" s="23">
        <f t="shared" si="56"/>
        <v>-18014511.773742575</v>
      </c>
    </row>
    <row r="3647" spans="1:10" x14ac:dyDescent="0.2">
      <c r="A3647" s="19">
        <v>3698</v>
      </c>
      <c r="B3647" s="17">
        <v>5</v>
      </c>
      <c r="C3647" s="16">
        <v>5</v>
      </c>
      <c r="D3647" s="16">
        <v>2006</v>
      </c>
      <c r="E3647" s="25">
        <v>38842</v>
      </c>
      <c r="F3647" s="24" t="s">
        <v>3616</v>
      </c>
      <c r="G3647" s="23">
        <v>9699516.0493827164</v>
      </c>
      <c r="H3647" s="23">
        <v>689795.6331259259</v>
      </c>
      <c r="I3647" s="23">
        <v>1180240.7502074074</v>
      </c>
      <c r="J3647" s="23">
        <f t="shared" si="56"/>
        <v>-8519275.299175309</v>
      </c>
    </row>
    <row r="3648" spans="1:10" x14ac:dyDescent="0.2">
      <c r="A3648" s="19">
        <v>3699</v>
      </c>
      <c r="B3648" s="17">
        <v>11</v>
      </c>
      <c r="C3648" s="16">
        <v>5</v>
      </c>
      <c r="D3648" s="16">
        <v>2007</v>
      </c>
      <c r="E3648" s="25">
        <v>39213</v>
      </c>
      <c r="F3648" s="24" t="s">
        <v>3617</v>
      </c>
      <c r="G3648" s="23">
        <v>9445354.3897782639</v>
      </c>
      <c r="H3648" s="23">
        <v>541020.45409210911</v>
      </c>
      <c r="I3648" s="23">
        <v>541020.45409210911</v>
      </c>
      <c r="J3648" s="23">
        <f t="shared" si="56"/>
        <v>-8904333.9356861543</v>
      </c>
    </row>
    <row r="3649" spans="1:10" x14ac:dyDescent="0.2">
      <c r="A3649" s="19">
        <v>3700</v>
      </c>
      <c r="B3649" s="17">
        <v>24</v>
      </c>
      <c r="C3649" s="16">
        <v>10</v>
      </c>
      <c r="D3649" s="16">
        <v>2003</v>
      </c>
      <c r="E3649" s="25">
        <v>37918</v>
      </c>
      <c r="F3649" s="24" t="s">
        <v>3618</v>
      </c>
      <c r="G3649" s="23">
        <v>10617037.837837838</v>
      </c>
      <c r="H3649" s="23">
        <v>446520.76034594595</v>
      </c>
      <c r="I3649" s="23">
        <v>696407.34428648651</v>
      </c>
      <c r="J3649" s="23">
        <f t="shared" si="56"/>
        <v>-9920630.4935513511</v>
      </c>
    </row>
    <row r="3650" spans="1:10" x14ac:dyDescent="0.2">
      <c r="A3650" s="19">
        <v>3701</v>
      </c>
      <c r="B3650" s="17">
        <v>15</v>
      </c>
      <c r="C3650" s="16">
        <v>6</v>
      </c>
      <c r="D3650" s="16">
        <v>2007</v>
      </c>
      <c r="E3650" s="25">
        <v>39248</v>
      </c>
      <c r="F3650" s="24" t="s">
        <v>3619</v>
      </c>
      <c r="G3650" s="23">
        <v>9427084.9331899863</v>
      </c>
      <c r="H3650" s="23">
        <v>351288.53617915837</v>
      </c>
      <c r="I3650" s="23">
        <v>538303.04708378133</v>
      </c>
      <c r="J3650" s="23">
        <f t="shared" si="56"/>
        <v>-8888781.8861062042</v>
      </c>
    </row>
    <row r="3651" spans="1:10" x14ac:dyDescent="0.2">
      <c r="A3651" s="19">
        <v>3702</v>
      </c>
      <c r="B3651" s="17">
        <v>16</v>
      </c>
      <c r="C3651" s="16">
        <v>9</v>
      </c>
      <c r="D3651" s="16">
        <v>2011</v>
      </c>
      <c r="E3651" s="25">
        <v>40802</v>
      </c>
      <c r="F3651" s="24" t="s">
        <v>3620</v>
      </c>
      <c r="G3651" s="23">
        <v>8656885.0847771373</v>
      </c>
      <c r="H3651" s="23">
        <v>177198.86291093883</v>
      </c>
      <c r="I3651" s="23">
        <v>3000163.640410068</v>
      </c>
      <c r="J3651" s="23">
        <f t="shared" ref="J3651:J3714" si="57">I3651-G3651</f>
        <v>-5656721.4443670698</v>
      </c>
    </row>
    <row r="3652" spans="1:10" x14ac:dyDescent="0.2">
      <c r="A3652" s="19">
        <v>3703</v>
      </c>
      <c r="B3652" s="17">
        <v>12</v>
      </c>
      <c r="C3652" s="16">
        <v>6</v>
      </c>
      <c r="D3652" s="16">
        <v>1998</v>
      </c>
      <c r="E3652" s="25">
        <v>35958</v>
      </c>
      <c r="F3652" s="24" t="s">
        <v>3621</v>
      </c>
      <c r="G3652" s="23">
        <v>12050012.26993865</v>
      </c>
      <c r="H3652" s="23">
        <v>220037.74280368097</v>
      </c>
      <c r="I3652" s="23">
        <v>220037.74280368097</v>
      </c>
      <c r="J3652" s="23">
        <f t="shared" si="57"/>
        <v>-11829974.527134968</v>
      </c>
    </row>
    <row r="3653" spans="1:10" x14ac:dyDescent="0.2">
      <c r="A3653" s="19">
        <v>3704</v>
      </c>
      <c r="B3653" s="17">
        <v>18</v>
      </c>
      <c r="C3653" s="16">
        <v>5</v>
      </c>
      <c r="D3653" s="16">
        <v>2007</v>
      </c>
      <c r="E3653" s="25">
        <v>39220</v>
      </c>
      <c r="F3653" s="24" t="s">
        <v>3622</v>
      </c>
      <c r="G3653" s="23">
        <v>9445354.3897782639</v>
      </c>
      <c r="H3653" s="23">
        <v>150166.96676588972</v>
      </c>
      <c r="I3653" s="23">
        <v>150166.96676588972</v>
      </c>
      <c r="J3653" s="23">
        <f t="shared" si="57"/>
        <v>-9295187.423012374</v>
      </c>
    </row>
    <row r="3654" spans="1:10" x14ac:dyDescent="0.2">
      <c r="A3654" s="19">
        <v>3705</v>
      </c>
      <c r="B3654" s="17">
        <v>29</v>
      </c>
      <c r="C3654" s="16">
        <v>10</v>
      </c>
      <c r="D3654" s="16">
        <v>2010</v>
      </c>
      <c r="E3654" s="25">
        <v>40480</v>
      </c>
      <c r="F3654" s="24" t="s">
        <v>3623</v>
      </c>
      <c r="G3654" s="23">
        <v>8980581.6808482427</v>
      </c>
      <c r="H3654" s="23">
        <v>122739.85497757314</v>
      </c>
      <c r="I3654" s="23">
        <v>5965569.1606092053</v>
      </c>
      <c r="J3654" s="23">
        <f t="shared" si="57"/>
        <v>-3015012.5202390375</v>
      </c>
    </row>
    <row r="3655" spans="1:10" x14ac:dyDescent="0.2">
      <c r="A3655" s="19">
        <v>3706</v>
      </c>
      <c r="B3655" s="17">
        <v>18</v>
      </c>
      <c r="C3655" s="16">
        <v>4</v>
      </c>
      <c r="D3655" s="16">
        <v>2008</v>
      </c>
      <c r="E3655" s="25">
        <v>39556</v>
      </c>
      <c r="F3655" s="24" t="s">
        <v>3624</v>
      </c>
      <c r="G3655" s="23">
        <v>9143117.8225795198</v>
      </c>
      <c r="H3655" s="23">
        <v>124626.41037039796</v>
      </c>
      <c r="I3655" s="23">
        <v>3738362.5845742775</v>
      </c>
      <c r="J3655" s="23">
        <f t="shared" si="57"/>
        <v>-5404755.2380052423</v>
      </c>
    </row>
    <row r="3656" spans="1:10" x14ac:dyDescent="0.2">
      <c r="A3656" s="19">
        <v>3707</v>
      </c>
      <c r="B3656" s="17">
        <v>5</v>
      </c>
      <c r="C3656" s="16">
        <v>10</v>
      </c>
      <c r="D3656" s="16">
        <v>2012</v>
      </c>
      <c r="E3656" s="25">
        <v>41187</v>
      </c>
      <c r="F3656" s="24" t="s">
        <v>3625</v>
      </c>
      <c r="G3656" s="23">
        <v>8491170.1258446202</v>
      </c>
      <c r="H3656" s="23">
        <v>107110.80415620124</v>
      </c>
      <c r="I3656" s="23">
        <v>2888626.0246588015</v>
      </c>
      <c r="J3656" s="23">
        <f t="shared" si="57"/>
        <v>-5602544.1011858191</v>
      </c>
    </row>
    <row r="3657" spans="1:10" x14ac:dyDescent="0.2">
      <c r="A3657" s="19">
        <v>3708</v>
      </c>
      <c r="B3657" s="17">
        <v>18</v>
      </c>
      <c r="C3657" s="16">
        <v>11</v>
      </c>
      <c r="D3657" s="16">
        <v>2016</v>
      </c>
      <c r="E3657" s="25">
        <v>42692</v>
      </c>
      <c r="F3657" s="24" t="s">
        <v>3626</v>
      </c>
      <c r="G3657" s="23">
        <v>8138088.1944703404</v>
      </c>
      <c r="H3657" s="23">
        <v>84130.538493410073</v>
      </c>
      <c r="I3657" s="23">
        <v>8515039.3533330839</v>
      </c>
      <c r="J3657" s="23">
        <f t="shared" si="57"/>
        <v>376951.15886274353</v>
      </c>
    </row>
    <row r="3658" spans="1:10" x14ac:dyDescent="0.2">
      <c r="A3658" s="19">
        <v>3709</v>
      </c>
      <c r="B3658" s="17">
        <v>18</v>
      </c>
      <c r="C3658" s="16">
        <v>8</v>
      </c>
      <c r="D3658" s="16">
        <v>2006</v>
      </c>
      <c r="E3658" s="25">
        <v>38947</v>
      </c>
      <c r="F3658" s="24" t="s">
        <v>3627</v>
      </c>
      <c r="G3658" s="23">
        <v>9632918.0971064251</v>
      </c>
      <c r="H3658" s="23">
        <v>65867.48571848945</v>
      </c>
      <c r="I3658" s="23">
        <v>173130.02872976949</v>
      </c>
      <c r="J3658" s="23">
        <f t="shared" si="57"/>
        <v>-9459788.0683766548</v>
      </c>
    </row>
    <row r="3659" spans="1:10" x14ac:dyDescent="0.2">
      <c r="A3659" s="19">
        <v>3710</v>
      </c>
      <c r="B3659" s="17">
        <v>22</v>
      </c>
      <c r="C3659" s="16">
        <v>5</v>
      </c>
      <c r="D3659" s="16">
        <v>2015</v>
      </c>
      <c r="E3659" s="25">
        <v>42146</v>
      </c>
      <c r="F3659" s="24" t="s">
        <v>3628</v>
      </c>
      <c r="G3659" s="23">
        <v>8259506.7387144919</v>
      </c>
      <c r="H3659" s="23">
        <v>54808.021841424692</v>
      </c>
      <c r="I3659" s="23">
        <v>54808.021841424692</v>
      </c>
      <c r="J3659" s="23">
        <f t="shared" si="57"/>
        <v>-8204698.7168730674</v>
      </c>
    </row>
    <row r="3660" spans="1:10" x14ac:dyDescent="0.2">
      <c r="A3660" s="19">
        <v>3711</v>
      </c>
      <c r="B3660" s="17">
        <v>14</v>
      </c>
      <c r="C3660" s="16">
        <v>10</v>
      </c>
      <c r="D3660" s="16">
        <v>2011</v>
      </c>
      <c r="E3660" s="25">
        <v>40830</v>
      </c>
      <c r="F3660" s="24" t="s">
        <v>3629</v>
      </c>
      <c r="G3660" s="23">
        <v>8674778.3995300792</v>
      </c>
      <c r="H3660" s="23">
        <v>39995.065811033433</v>
      </c>
      <c r="I3660" s="23">
        <v>3889760.8752235882</v>
      </c>
      <c r="J3660" s="23">
        <f t="shared" si="57"/>
        <v>-4785017.524306491</v>
      </c>
    </row>
    <row r="3661" spans="1:10" x14ac:dyDescent="0.2">
      <c r="A3661" s="19">
        <v>3712</v>
      </c>
      <c r="B3661" s="17">
        <v>23</v>
      </c>
      <c r="C3661" s="16">
        <v>9</v>
      </c>
      <c r="D3661" s="16">
        <v>2005</v>
      </c>
      <c r="E3661" s="25">
        <v>38618</v>
      </c>
      <c r="F3661" s="24" t="s">
        <v>3630</v>
      </c>
      <c r="G3661" s="23">
        <v>9880040.2414486911</v>
      </c>
      <c r="H3661" s="23">
        <v>28536.026227364182</v>
      </c>
      <c r="I3661" s="23">
        <v>551353.17566398392</v>
      </c>
      <c r="J3661" s="23">
        <f t="shared" si="57"/>
        <v>-9328687.0657847077</v>
      </c>
    </row>
    <row r="3662" spans="1:10" x14ac:dyDescent="0.2">
      <c r="A3662" s="19">
        <v>3713</v>
      </c>
      <c r="B3662" s="17">
        <v>27</v>
      </c>
      <c r="C3662" s="16">
        <v>4</v>
      </c>
      <c r="D3662" s="16">
        <v>2001</v>
      </c>
      <c r="E3662" s="25">
        <v>37008</v>
      </c>
      <c r="F3662" s="24" t="s">
        <v>3631</v>
      </c>
      <c r="G3662" s="23">
        <v>11103176.936122103</v>
      </c>
      <c r="H3662" s="23">
        <v>27181.965036743921</v>
      </c>
      <c r="I3662" s="23">
        <v>27181.965036743921</v>
      </c>
      <c r="J3662" s="23">
        <f t="shared" si="57"/>
        <v>-11075994.971085358</v>
      </c>
    </row>
    <row r="3663" spans="1:10" x14ac:dyDescent="0.2">
      <c r="A3663" s="19">
        <v>3714</v>
      </c>
      <c r="B3663" s="17">
        <v>20</v>
      </c>
      <c r="C3663" s="16">
        <v>9</v>
      </c>
      <c r="D3663" s="16">
        <v>2013</v>
      </c>
      <c r="E3663" s="25">
        <v>41537</v>
      </c>
      <c r="F3663" s="24" t="s">
        <v>3632</v>
      </c>
      <c r="G3663" s="23">
        <v>8388470.589240185</v>
      </c>
      <c r="H3663" s="23">
        <v>0</v>
      </c>
      <c r="I3663" s="23">
        <v>23036837.355700858</v>
      </c>
      <c r="J3663" s="23">
        <f t="shared" si="57"/>
        <v>14648366.766460672</v>
      </c>
    </row>
    <row r="3664" spans="1:10" x14ac:dyDescent="0.2">
      <c r="A3664" s="19">
        <v>3715</v>
      </c>
      <c r="B3664" s="17">
        <v>4</v>
      </c>
      <c r="C3664" s="16">
        <v>9</v>
      </c>
      <c r="D3664" s="16">
        <v>2007</v>
      </c>
      <c r="E3664" s="25">
        <v>39329</v>
      </c>
      <c r="F3664" s="24" t="s">
        <v>3633</v>
      </c>
      <c r="G3664" s="23">
        <v>9420845.1244664025</v>
      </c>
      <c r="H3664" s="23">
        <v>0</v>
      </c>
      <c r="I3664" s="23">
        <v>488255.31787136075</v>
      </c>
      <c r="J3664" s="23">
        <f t="shared" si="57"/>
        <v>-8932589.8065950423</v>
      </c>
    </row>
    <row r="3665" spans="1:10" x14ac:dyDescent="0.2">
      <c r="A3665" s="19">
        <v>3716</v>
      </c>
      <c r="B3665" s="17">
        <v>12</v>
      </c>
      <c r="C3665" s="16">
        <v>8</v>
      </c>
      <c r="D3665" s="16">
        <v>2014</v>
      </c>
      <c r="E3665" s="25">
        <v>41863</v>
      </c>
      <c r="F3665" s="24" t="s">
        <v>3634</v>
      </c>
      <c r="G3665" s="23">
        <v>8257874.644737063</v>
      </c>
      <c r="H3665" s="23">
        <v>0</v>
      </c>
      <c r="I3665" s="23">
        <v>45621.660709180498</v>
      </c>
      <c r="J3665" s="23">
        <f t="shared" si="57"/>
        <v>-8212252.9840278821</v>
      </c>
    </row>
    <row r="3666" spans="1:10" x14ac:dyDescent="0.2">
      <c r="A3666" s="19">
        <v>3717</v>
      </c>
      <c r="B3666" s="17">
        <v>30</v>
      </c>
      <c r="C3666" s="16">
        <v>11</v>
      </c>
      <c r="D3666" s="16">
        <v>2007</v>
      </c>
      <c r="E3666" s="25">
        <v>39416</v>
      </c>
      <c r="F3666" s="24" t="s">
        <v>3635</v>
      </c>
      <c r="G3666" s="23">
        <v>9345228.0696746074</v>
      </c>
      <c r="H3666" s="23">
        <v>0</v>
      </c>
      <c r="I3666" s="23">
        <v>0</v>
      </c>
      <c r="J3666" s="23">
        <f t="shared" si="57"/>
        <v>-9345228.0696746074</v>
      </c>
    </row>
    <row r="3667" spans="1:10" x14ac:dyDescent="0.2">
      <c r="A3667" s="19">
        <v>3718</v>
      </c>
      <c r="B3667" s="17">
        <v>24</v>
      </c>
      <c r="C3667" s="16">
        <v>2</v>
      </c>
      <c r="D3667" s="16">
        <v>2015</v>
      </c>
      <c r="E3667" s="25">
        <v>42059</v>
      </c>
      <c r="F3667" s="24" t="s">
        <v>3636</v>
      </c>
      <c r="G3667" s="23">
        <v>8367992.7744310284</v>
      </c>
      <c r="H3667" s="23">
        <v>0</v>
      </c>
      <c r="I3667" s="23">
        <v>0</v>
      </c>
      <c r="J3667" s="23">
        <f t="shared" si="57"/>
        <v>-8367992.7744310284</v>
      </c>
    </row>
    <row r="3668" spans="1:10" x14ac:dyDescent="0.2">
      <c r="A3668" s="19">
        <v>3719</v>
      </c>
      <c r="B3668" s="17">
        <v>31</v>
      </c>
      <c r="C3668" s="16">
        <v>12</v>
      </c>
      <c r="D3668" s="16">
        <v>2009</v>
      </c>
      <c r="E3668" s="25">
        <v>40178</v>
      </c>
      <c r="F3668" s="24" t="s">
        <v>3637</v>
      </c>
      <c r="G3668" s="23">
        <v>9095443.8316454347</v>
      </c>
      <c r="H3668" s="23">
        <v>0</v>
      </c>
      <c r="I3668" s="23">
        <v>0</v>
      </c>
      <c r="J3668" s="23">
        <f t="shared" si="57"/>
        <v>-9095443.8316454347</v>
      </c>
    </row>
    <row r="3669" spans="1:10" x14ac:dyDescent="0.2">
      <c r="A3669" s="19">
        <v>3720</v>
      </c>
      <c r="B3669" s="17">
        <v>31</v>
      </c>
      <c r="C3669" s="16">
        <v>12</v>
      </c>
      <c r="D3669" s="16">
        <v>2015</v>
      </c>
      <c r="E3669" s="25">
        <v>42369</v>
      </c>
      <c r="F3669" s="24" t="s">
        <v>3638</v>
      </c>
      <c r="G3669" s="23">
        <v>8304204.6295317626</v>
      </c>
      <c r="H3669" s="23">
        <v>0</v>
      </c>
      <c r="I3669" s="23">
        <v>0</v>
      </c>
      <c r="J3669" s="23">
        <f t="shared" si="57"/>
        <v>-8304204.6295317626</v>
      </c>
    </row>
    <row r="3670" spans="1:10" x14ac:dyDescent="0.2">
      <c r="A3670" s="19">
        <v>3721</v>
      </c>
      <c r="B3670" s="17">
        <v>6</v>
      </c>
      <c r="C3670" s="16">
        <v>5</v>
      </c>
      <c r="D3670" s="16">
        <v>2016</v>
      </c>
      <c r="E3670" s="25">
        <v>42496</v>
      </c>
      <c r="F3670" s="24" t="s">
        <v>3639</v>
      </c>
      <c r="G3670" s="23">
        <v>8176165.2423312757</v>
      </c>
      <c r="H3670" s="23">
        <v>0</v>
      </c>
      <c r="I3670" s="23">
        <v>0</v>
      </c>
      <c r="J3670" s="23">
        <f t="shared" si="57"/>
        <v>-8176165.2423312757</v>
      </c>
    </row>
    <row r="3671" spans="1:10" x14ac:dyDescent="0.2">
      <c r="A3671" s="19">
        <v>3722</v>
      </c>
      <c r="B3671" s="17">
        <v>27</v>
      </c>
      <c r="C3671" s="16">
        <v>1</v>
      </c>
      <c r="D3671" s="16">
        <v>2006</v>
      </c>
      <c r="E3671" s="25">
        <v>38744</v>
      </c>
      <c r="F3671" s="24" t="s">
        <v>3640</v>
      </c>
      <c r="G3671" s="23">
        <v>9781140.1916288454</v>
      </c>
      <c r="H3671" s="23">
        <v>832316.83871406969</v>
      </c>
      <c r="I3671" s="23">
        <v>3874657.5413464447</v>
      </c>
      <c r="J3671" s="23">
        <f t="shared" si="57"/>
        <v>-5906482.6502824007</v>
      </c>
    </row>
    <row r="3672" spans="1:10" x14ac:dyDescent="0.2">
      <c r="A3672" s="19">
        <v>3723</v>
      </c>
      <c r="B3672" s="17">
        <v>4</v>
      </c>
      <c r="C3672" s="16">
        <v>7</v>
      </c>
      <c r="D3672" s="16">
        <v>2003</v>
      </c>
      <c r="E3672" s="25">
        <v>37806</v>
      </c>
      <c r="F3672" s="24" t="s">
        <v>3641</v>
      </c>
      <c r="G3672" s="23">
        <v>10413530.179445352</v>
      </c>
      <c r="H3672" s="23">
        <v>13524382.740902666</v>
      </c>
      <c r="I3672" s="23">
        <v>32070044.237944536</v>
      </c>
      <c r="J3672" s="23">
        <f t="shared" si="57"/>
        <v>21656514.058499184</v>
      </c>
    </row>
    <row r="3673" spans="1:10" x14ac:dyDescent="0.2">
      <c r="A3673" s="19">
        <v>3724</v>
      </c>
      <c r="B3673" s="17">
        <v>23</v>
      </c>
      <c r="C3673" s="16">
        <v>2</v>
      </c>
      <c r="D3673" s="16">
        <v>1990</v>
      </c>
      <c r="E3673" s="25">
        <v>32927</v>
      </c>
      <c r="F3673" s="24" t="s">
        <v>3642</v>
      </c>
      <c r="G3673" s="23">
        <v>14769502.34375</v>
      </c>
      <c r="H3673" s="23">
        <v>1692335.6133593749</v>
      </c>
      <c r="I3673" s="23">
        <v>1692335.6133593749</v>
      </c>
      <c r="J3673" s="23">
        <f t="shared" si="57"/>
        <v>-13077166.730390625</v>
      </c>
    </row>
    <row r="3674" spans="1:10" x14ac:dyDescent="0.2">
      <c r="A3674" s="19">
        <v>3725</v>
      </c>
      <c r="B3674" s="17">
        <v>14</v>
      </c>
      <c r="C3674" s="16">
        <v>4</v>
      </c>
      <c r="D3674" s="16">
        <v>2015</v>
      </c>
      <c r="E3674" s="25">
        <v>42108</v>
      </c>
      <c r="F3674" s="24" t="s">
        <v>3643</v>
      </c>
      <c r="G3674" s="23">
        <v>7990297.0849411879</v>
      </c>
      <c r="H3674" s="23">
        <v>5537.1721097722311</v>
      </c>
      <c r="I3674" s="23">
        <v>1121161.1297258232</v>
      </c>
      <c r="J3674" s="23">
        <f t="shared" si="57"/>
        <v>-6869135.9552153647</v>
      </c>
    </row>
    <row r="3675" spans="1:10" x14ac:dyDescent="0.2">
      <c r="A3675" s="19">
        <v>3726</v>
      </c>
      <c r="B3675" s="17">
        <v>13</v>
      </c>
      <c r="C3675" s="16">
        <v>12</v>
      </c>
      <c r="D3675" s="16">
        <v>1989</v>
      </c>
      <c r="E3675" s="25">
        <v>32855</v>
      </c>
      <c r="F3675" s="24" t="s">
        <v>3644</v>
      </c>
      <c r="G3675" s="23">
        <v>14602636.796193499</v>
      </c>
      <c r="H3675" s="23">
        <v>207539091.51961938</v>
      </c>
      <c r="I3675" s="23">
        <v>207539091.51961938</v>
      </c>
      <c r="J3675" s="23">
        <f t="shared" si="57"/>
        <v>192936454.72342587</v>
      </c>
    </row>
    <row r="3676" spans="1:10" x14ac:dyDescent="0.2">
      <c r="A3676" s="19">
        <v>3727</v>
      </c>
      <c r="B3676" s="17">
        <v>26</v>
      </c>
      <c r="C3676" s="16">
        <v>9</v>
      </c>
      <c r="D3676" s="16">
        <v>1997</v>
      </c>
      <c r="E3676" s="25">
        <v>35699</v>
      </c>
      <c r="F3676" s="24" t="s">
        <v>3645</v>
      </c>
      <c r="G3676" s="23">
        <v>11423030.397022333</v>
      </c>
      <c r="H3676" s="23">
        <v>66241984.211482637</v>
      </c>
      <c r="I3676" s="23">
        <v>66241984.211482637</v>
      </c>
      <c r="J3676" s="23">
        <f t="shared" si="57"/>
        <v>54818953.814460307</v>
      </c>
    </row>
    <row r="3677" spans="1:10" x14ac:dyDescent="0.2">
      <c r="A3677" s="19">
        <v>3728</v>
      </c>
      <c r="B3677" s="17">
        <v>23</v>
      </c>
      <c r="C3677" s="16">
        <v>2</v>
      </c>
      <c r="D3677" s="16">
        <v>1996</v>
      </c>
      <c r="E3677" s="25">
        <v>35118</v>
      </c>
      <c r="F3677" s="24" t="s">
        <v>3646</v>
      </c>
      <c r="G3677" s="23">
        <v>11887621.045836022</v>
      </c>
      <c r="H3677" s="23">
        <v>51167343.607056163</v>
      </c>
      <c r="I3677" s="23">
        <v>57439006.793337636</v>
      </c>
      <c r="J3677" s="23">
        <f t="shared" si="57"/>
        <v>45551385.747501612</v>
      </c>
    </row>
    <row r="3678" spans="1:10" x14ac:dyDescent="0.2">
      <c r="A3678" s="19">
        <v>3729</v>
      </c>
      <c r="B3678" s="17">
        <v>17</v>
      </c>
      <c r="C3678" s="16">
        <v>3</v>
      </c>
      <c r="D3678" s="16">
        <v>2006</v>
      </c>
      <c r="E3678" s="25">
        <v>38793</v>
      </c>
      <c r="F3678" s="24" t="s">
        <v>3647</v>
      </c>
      <c r="G3678" s="23">
        <v>9216178.6786786783</v>
      </c>
      <c r="H3678" s="23">
        <v>30466854.535390392</v>
      </c>
      <c r="I3678" s="23">
        <v>49173427.615505509</v>
      </c>
      <c r="J3678" s="23">
        <f t="shared" si="57"/>
        <v>39957248.936826833</v>
      </c>
    </row>
    <row r="3679" spans="1:10" x14ac:dyDescent="0.2">
      <c r="A3679" s="19">
        <v>3730</v>
      </c>
      <c r="B3679" s="17">
        <v>8</v>
      </c>
      <c r="C3679" s="16">
        <v>6</v>
      </c>
      <c r="D3679" s="16">
        <v>2007</v>
      </c>
      <c r="E3679" s="25">
        <v>39241</v>
      </c>
      <c r="F3679" s="24" t="s">
        <v>3648</v>
      </c>
      <c r="G3679" s="23">
        <v>8837892.124865612</v>
      </c>
      <c r="H3679" s="23">
        <v>20674554.107606359</v>
      </c>
      <c r="I3679" s="23">
        <v>39601308.992815048</v>
      </c>
      <c r="J3679" s="23">
        <f t="shared" si="57"/>
        <v>30763416.867949434</v>
      </c>
    </row>
    <row r="3680" spans="1:10" x14ac:dyDescent="0.2">
      <c r="A3680" s="19">
        <v>3731</v>
      </c>
      <c r="B3680" s="17">
        <v>9</v>
      </c>
      <c r="C3680" s="16">
        <v>10</v>
      </c>
      <c r="D3680" s="16">
        <v>2009</v>
      </c>
      <c r="E3680" s="25">
        <v>40095</v>
      </c>
      <c r="F3680" s="24" t="s">
        <v>3649</v>
      </c>
      <c r="G3680" s="23">
        <v>8517985.2620769087</v>
      </c>
      <c r="H3680" s="23">
        <v>14281724.283184612</v>
      </c>
      <c r="I3680" s="23">
        <v>33677542.430434316</v>
      </c>
      <c r="J3680" s="23">
        <f t="shared" si="57"/>
        <v>25159557.16835741</v>
      </c>
    </row>
    <row r="3681" spans="1:10" x14ac:dyDescent="0.2">
      <c r="A3681" s="19">
        <v>3732</v>
      </c>
      <c r="B3681" s="17">
        <v>4</v>
      </c>
      <c r="C3681" s="16">
        <v>9</v>
      </c>
      <c r="D3681" s="16">
        <v>2009</v>
      </c>
      <c r="E3681" s="25">
        <v>40060</v>
      </c>
      <c r="F3681" s="24" t="s">
        <v>3650</v>
      </c>
      <c r="G3681" s="23">
        <v>8526188.9437835999</v>
      </c>
      <c r="H3681" s="23">
        <v>12304038.676856402</v>
      </c>
      <c r="I3681" s="23">
        <v>12333596.131861517</v>
      </c>
      <c r="J3681" s="23">
        <f t="shared" si="57"/>
        <v>3807407.1880779173</v>
      </c>
    </row>
    <row r="3682" spans="1:10" x14ac:dyDescent="0.2">
      <c r="A3682" s="19">
        <v>3733</v>
      </c>
      <c r="B3682" s="17">
        <v>20</v>
      </c>
      <c r="C3682" s="16">
        <v>12</v>
      </c>
      <c r="D3682" s="16">
        <v>2002</v>
      </c>
      <c r="E3682" s="25">
        <v>37610</v>
      </c>
      <c r="F3682" s="24" t="s">
        <v>3651</v>
      </c>
      <c r="G3682" s="23">
        <v>10179063.018242123</v>
      </c>
      <c r="H3682" s="23">
        <v>14204080.331791045</v>
      </c>
      <c r="I3682" s="23">
        <v>16073771.98419016</v>
      </c>
      <c r="J3682" s="23">
        <f t="shared" si="57"/>
        <v>5894708.9659480378</v>
      </c>
    </row>
    <row r="3683" spans="1:10" x14ac:dyDescent="0.2">
      <c r="A3683" s="19">
        <v>3734</v>
      </c>
      <c r="B3683" s="17">
        <v>21</v>
      </c>
      <c r="C3683" s="16">
        <v>10</v>
      </c>
      <c r="D3683" s="16">
        <v>2005</v>
      </c>
      <c r="E3683" s="25">
        <v>38646</v>
      </c>
      <c r="F3683" s="24" t="s">
        <v>3652</v>
      </c>
      <c r="G3683" s="23">
        <v>9243938.2530120481</v>
      </c>
      <c r="H3683" s="23">
        <v>12675932.743157631</v>
      </c>
      <c r="I3683" s="23">
        <v>14492545.326014057</v>
      </c>
      <c r="J3683" s="23">
        <f t="shared" si="57"/>
        <v>5248607.0730020087</v>
      </c>
    </row>
    <row r="3684" spans="1:10" x14ac:dyDescent="0.2">
      <c r="A3684" s="19">
        <v>3735</v>
      </c>
      <c r="B3684" s="17">
        <v>9</v>
      </c>
      <c r="C3684" s="16">
        <v>3</v>
      </c>
      <c r="D3684" s="16">
        <v>1984</v>
      </c>
      <c r="E3684" s="25">
        <v>30750</v>
      </c>
      <c r="F3684" s="24" t="s">
        <v>3653</v>
      </c>
      <c r="G3684" s="23">
        <v>17947295.321637429</v>
      </c>
      <c r="H3684" s="23">
        <v>12306718.843099417</v>
      </c>
      <c r="I3684" s="23">
        <v>12306718.843099417</v>
      </c>
      <c r="J3684" s="23">
        <f t="shared" si="57"/>
        <v>-5640576.4785380121</v>
      </c>
    </row>
    <row r="3685" spans="1:10" x14ac:dyDescent="0.2">
      <c r="A3685" s="19">
        <v>3736</v>
      </c>
      <c r="B3685" s="17">
        <v>8</v>
      </c>
      <c r="C3685" s="16">
        <v>3</v>
      </c>
      <c r="D3685" s="16">
        <v>2002</v>
      </c>
      <c r="E3685" s="25">
        <v>37323</v>
      </c>
      <c r="F3685" s="24" t="s">
        <v>3654</v>
      </c>
      <c r="G3685" s="23">
        <v>10298615.771812079</v>
      </c>
      <c r="H3685" s="23">
        <v>5821830.8393344516</v>
      </c>
      <c r="I3685" s="23">
        <v>5821830.8393344516</v>
      </c>
      <c r="J3685" s="23">
        <f t="shared" si="57"/>
        <v>-4476784.9324776279</v>
      </c>
    </row>
    <row r="3686" spans="1:10" x14ac:dyDescent="0.2">
      <c r="A3686" s="19">
        <v>3738</v>
      </c>
      <c r="B3686" s="17">
        <v>22</v>
      </c>
      <c r="C3686" s="16">
        <v>2</v>
      </c>
      <c r="D3686" s="16">
        <v>2008</v>
      </c>
      <c r="E3686" s="25">
        <v>39500</v>
      </c>
      <c r="F3686" s="24" t="s">
        <v>3655</v>
      </c>
      <c r="G3686" s="23">
        <v>8698409.9615953285</v>
      </c>
      <c r="H3686" s="23">
        <v>4815249.5495080138</v>
      </c>
      <c r="I3686" s="23">
        <v>4815249.5495080138</v>
      </c>
      <c r="J3686" s="23">
        <f t="shared" si="57"/>
        <v>-3883160.4120873148</v>
      </c>
    </row>
    <row r="3687" spans="1:10" x14ac:dyDescent="0.2">
      <c r="A3687" s="19">
        <v>3739</v>
      </c>
      <c r="B3687" s="17">
        <v>24</v>
      </c>
      <c r="C3687" s="16">
        <v>11</v>
      </c>
      <c r="D3687" s="16">
        <v>2004</v>
      </c>
      <c r="E3687" s="25">
        <v>38315</v>
      </c>
      <c r="F3687" s="24" t="s">
        <v>3656</v>
      </c>
      <c r="G3687" s="23">
        <v>9640798.4293193724</v>
      </c>
      <c r="H3687" s="23">
        <v>4303198.6586020943</v>
      </c>
      <c r="I3687" s="23">
        <v>4303198.6586020943</v>
      </c>
      <c r="J3687" s="23">
        <f t="shared" si="57"/>
        <v>-5337599.7707172781</v>
      </c>
    </row>
    <row r="3688" spans="1:10" x14ac:dyDescent="0.2">
      <c r="A3688" s="19">
        <v>3740</v>
      </c>
      <c r="B3688" s="17">
        <v>21</v>
      </c>
      <c r="C3688" s="16">
        <v>12</v>
      </c>
      <c r="D3688" s="16">
        <v>2011</v>
      </c>
      <c r="E3688" s="25">
        <v>40898</v>
      </c>
      <c r="F3688" s="24" t="s">
        <v>3657</v>
      </c>
      <c r="G3688" s="23">
        <v>8159596.6712751258</v>
      </c>
      <c r="H3688" s="23">
        <v>3279827.126200858</v>
      </c>
      <c r="I3688" s="23">
        <v>9289976.0606411081</v>
      </c>
      <c r="J3688" s="23">
        <f t="shared" si="57"/>
        <v>1130379.3893659823</v>
      </c>
    </row>
    <row r="3689" spans="1:10" x14ac:dyDescent="0.2">
      <c r="A3689" s="19">
        <v>3741</v>
      </c>
      <c r="B3689" s="17">
        <v>24</v>
      </c>
      <c r="C3689" s="16">
        <v>6</v>
      </c>
      <c r="D3689" s="16">
        <v>2016</v>
      </c>
      <c r="E3689" s="25">
        <v>42545</v>
      </c>
      <c r="F3689" s="24" t="s">
        <v>3658</v>
      </c>
      <c r="G3689" s="23">
        <v>7640062.1530342139</v>
      </c>
      <c r="H3689" s="23">
        <v>1358020.0290268778</v>
      </c>
      <c r="I3689" s="23">
        <v>3626282.1563410205</v>
      </c>
      <c r="J3689" s="23">
        <f t="shared" si="57"/>
        <v>-4013779.9966931934</v>
      </c>
    </row>
    <row r="3690" spans="1:10" x14ac:dyDescent="0.2">
      <c r="A3690" s="19">
        <v>3742</v>
      </c>
      <c r="B3690" s="17">
        <v>24</v>
      </c>
      <c r="C3690" s="16">
        <v>7</v>
      </c>
      <c r="D3690" s="16">
        <v>2003</v>
      </c>
      <c r="E3690" s="25">
        <v>37826</v>
      </c>
      <c r="F3690" s="24" t="s">
        <v>3659</v>
      </c>
      <c r="G3690" s="23">
        <v>10013009.787928222</v>
      </c>
      <c r="H3690" s="23">
        <v>712050.49231103866</v>
      </c>
      <c r="I3690" s="23">
        <v>741409.97207721591</v>
      </c>
      <c r="J3690" s="23">
        <f t="shared" si="57"/>
        <v>-9271599.8158510067</v>
      </c>
    </row>
    <row r="3691" spans="1:10" x14ac:dyDescent="0.2">
      <c r="A3691" s="19">
        <v>3743</v>
      </c>
      <c r="B3691" s="17">
        <v>13</v>
      </c>
      <c r="C3691" s="16">
        <v>9</v>
      </c>
      <c r="D3691" s="16">
        <v>2002</v>
      </c>
      <c r="E3691" s="25">
        <v>37512</v>
      </c>
      <c r="F3691" s="24" t="s">
        <v>3660</v>
      </c>
      <c r="G3691" s="23">
        <v>10173439.226519337</v>
      </c>
      <c r="H3691" s="23">
        <v>279973.04751381214</v>
      </c>
      <c r="I3691" s="23">
        <v>279973.04751381214</v>
      </c>
      <c r="J3691" s="23">
        <f t="shared" si="57"/>
        <v>-9893466.1790055241</v>
      </c>
    </row>
    <row r="3692" spans="1:10" x14ac:dyDescent="0.2">
      <c r="A3692" s="19">
        <v>3744</v>
      </c>
      <c r="B3692" s="17">
        <v>6</v>
      </c>
      <c r="C3692" s="16">
        <v>8</v>
      </c>
      <c r="D3692" s="16">
        <v>2004</v>
      </c>
      <c r="E3692" s="25">
        <v>38205</v>
      </c>
      <c r="F3692" s="24" t="s">
        <v>3661</v>
      </c>
      <c r="G3692" s="23">
        <v>9717110.8179419544</v>
      </c>
      <c r="H3692" s="23">
        <v>255427.86180474938</v>
      </c>
      <c r="I3692" s="23">
        <v>2316978.9981846968</v>
      </c>
      <c r="J3692" s="23">
        <f t="shared" si="57"/>
        <v>-7400131.8197572576</v>
      </c>
    </row>
    <row r="3693" spans="1:10" x14ac:dyDescent="0.2">
      <c r="A3693" s="19">
        <v>3745</v>
      </c>
      <c r="B3693" s="17">
        <v>31</v>
      </c>
      <c r="C3693" s="16">
        <v>12</v>
      </c>
      <c r="D3693" s="16">
        <v>2001</v>
      </c>
      <c r="E3693" s="25">
        <v>37256</v>
      </c>
      <c r="F3693" s="24" t="s">
        <v>3662</v>
      </c>
      <c r="G3693" s="23">
        <v>10421010.186757216</v>
      </c>
      <c r="H3693" s="23">
        <v>0</v>
      </c>
      <c r="I3693" s="23">
        <v>15054060.705795133</v>
      </c>
      <c r="J3693" s="23">
        <f t="shared" si="57"/>
        <v>4633050.5190379173</v>
      </c>
    </row>
    <row r="3694" spans="1:10" x14ac:dyDescent="0.2">
      <c r="A3694" s="19">
        <v>3746</v>
      </c>
      <c r="B3694" s="17">
        <v>9</v>
      </c>
      <c r="C3694" s="16">
        <v>1</v>
      </c>
      <c r="D3694" s="16">
        <v>2015</v>
      </c>
      <c r="E3694" s="25">
        <v>42013</v>
      </c>
      <c r="F3694" s="24" t="s">
        <v>3663</v>
      </c>
      <c r="G3694" s="23">
        <v>7879064.3840364218</v>
      </c>
      <c r="H3694" s="23">
        <v>0</v>
      </c>
      <c r="I3694" s="23">
        <v>34218.251348911246</v>
      </c>
      <c r="J3694" s="23">
        <f t="shared" si="57"/>
        <v>-7844846.1326875109</v>
      </c>
    </row>
    <row r="3695" spans="1:10" x14ac:dyDescent="0.2">
      <c r="A3695" s="19">
        <v>3747</v>
      </c>
      <c r="B3695" s="17">
        <v>24</v>
      </c>
      <c r="C3695" s="16">
        <v>2</v>
      </c>
      <c r="D3695" s="16">
        <v>2015</v>
      </c>
      <c r="E3695" s="25">
        <v>42059</v>
      </c>
      <c r="F3695" s="24" t="s">
        <v>3664</v>
      </c>
      <c r="G3695" s="23">
        <v>7844993.2260290897</v>
      </c>
      <c r="H3695" s="23">
        <v>0</v>
      </c>
      <c r="I3695" s="23">
        <v>14146.091785175655</v>
      </c>
      <c r="J3695" s="23">
        <f t="shared" si="57"/>
        <v>-7830847.1342439139</v>
      </c>
    </row>
    <row r="3696" spans="1:10" x14ac:dyDescent="0.2">
      <c r="A3696" s="19">
        <v>3748</v>
      </c>
      <c r="B3696" s="17">
        <v>15</v>
      </c>
      <c r="C3696" s="16">
        <v>5</v>
      </c>
      <c r="D3696" s="16">
        <v>2015</v>
      </c>
      <c r="E3696" s="25">
        <v>42139</v>
      </c>
      <c r="F3696" s="24" t="s">
        <v>3665</v>
      </c>
      <c r="G3696" s="23">
        <v>7743287.5675448366</v>
      </c>
      <c r="H3696" s="23">
        <v>0</v>
      </c>
      <c r="I3696" s="23">
        <v>0</v>
      </c>
      <c r="J3696" s="23">
        <f t="shared" si="57"/>
        <v>-7743287.5675448366</v>
      </c>
    </row>
    <row r="3697" spans="1:10" x14ac:dyDescent="0.2">
      <c r="A3697" s="19">
        <v>3749</v>
      </c>
      <c r="B3697" s="17">
        <v>13</v>
      </c>
      <c r="C3697" s="16">
        <v>1</v>
      </c>
      <c r="D3697" s="16">
        <v>2017</v>
      </c>
      <c r="E3697" s="25">
        <v>42748</v>
      </c>
      <c r="F3697" s="24" t="s">
        <v>3666</v>
      </c>
      <c r="G3697" s="23">
        <v>7481667.2774966126</v>
      </c>
      <c r="H3697" s="23">
        <v>22642968.770724636</v>
      </c>
      <c r="I3697" s="23">
        <v>26148836.604478687</v>
      </c>
      <c r="J3697" s="23">
        <f t="shared" si="57"/>
        <v>18667169.326982073</v>
      </c>
    </row>
    <row r="3698" spans="1:10" x14ac:dyDescent="0.2">
      <c r="A3698" s="19">
        <v>3750</v>
      </c>
      <c r="B3698" s="17">
        <v>27</v>
      </c>
      <c r="C3698" s="16">
        <v>4</v>
      </c>
      <c r="D3698" s="16">
        <v>2007</v>
      </c>
      <c r="E3698" s="25">
        <v>39199</v>
      </c>
      <c r="F3698" s="24" t="s">
        <v>3667</v>
      </c>
      <c r="G3698" s="23">
        <v>8790341.871244302</v>
      </c>
      <c r="H3698" s="23">
        <v>1036598.6893984111</v>
      </c>
      <c r="I3698" s="23">
        <v>11218215.289937392</v>
      </c>
      <c r="J3698" s="23">
        <f t="shared" si="57"/>
        <v>2427873.4186930899</v>
      </c>
    </row>
    <row r="3699" spans="1:10" x14ac:dyDescent="0.2">
      <c r="A3699" s="19">
        <v>3751</v>
      </c>
      <c r="B3699" s="17">
        <v>6</v>
      </c>
      <c r="C3699" s="16">
        <v>5</v>
      </c>
      <c r="D3699" s="16">
        <v>2005</v>
      </c>
      <c r="E3699" s="25">
        <v>38478</v>
      </c>
      <c r="F3699" s="24" t="s">
        <v>5488</v>
      </c>
      <c r="G3699" s="23">
        <v>9223484.5141872428</v>
      </c>
      <c r="H3699" s="23">
        <v>69885035.869043216</v>
      </c>
      <c r="I3699" s="23">
        <v>127777279.40700617</v>
      </c>
      <c r="J3699" s="23">
        <f t="shared" si="57"/>
        <v>118553794.89281893</v>
      </c>
    </row>
    <row r="3700" spans="1:10" x14ac:dyDescent="0.2">
      <c r="A3700" s="19">
        <v>3752</v>
      </c>
      <c r="B3700" s="17">
        <v>25</v>
      </c>
      <c r="C3700" s="16">
        <v>12</v>
      </c>
      <c r="D3700" s="16">
        <v>2007</v>
      </c>
      <c r="E3700" s="25">
        <v>39441</v>
      </c>
      <c r="F3700" s="24" t="s">
        <v>3668</v>
      </c>
      <c r="G3700" s="23">
        <v>8533245.2531946898</v>
      </c>
      <c r="H3700" s="23">
        <v>5194061.3092850754</v>
      </c>
      <c r="I3700" s="23">
        <v>29688048.628520824</v>
      </c>
      <c r="J3700" s="23">
        <f t="shared" si="57"/>
        <v>21154803.375326134</v>
      </c>
    </row>
    <row r="3701" spans="1:10" x14ac:dyDescent="0.2">
      <c r="A3701" s="19">
        <v>3753</v>
      </c>
      <c r="B3701" s="17">
        <v>30</v>
      </c>
      <c r="C3701" s="16">
        <v>4</v>
      </c>
      <c r="D3701" s="16">
        <v>2010</v>
      </c>
      <c r="E3701" s="25">
        <v>40298</v>
      </c>
      <c r="F3701" s="24" t="s">
        <v>3669</v>
      </c>
      <c r="G3701" s="23">
        <v>8221168.3921306012</v>
      </c>
      <c r="H3701" s="23">
        <v>2048175.7195299277</v>
      </c>
      <c r="I3701" s="23">
        <v>13540834.192689294</v>
      </c>
      <c r="J3701" s="23">
        <f t="shared" si="57"/>
        <v>5319665.8005586928</v>
      </c>
    </row>
    <row r="3702" spans="1:10" x14ac:dyDescent="0.2">
      <c r="A3702" s="19">
        <v>3754</v>
      </c>
      <c r="B3702" s="17">
        <v>27</v>
      </c>
      <c r="C3702" s="16">
        <v>5</v>
      </c>
      <c r="D3702" s="16">
        <v>2011</v>
      </c>
      <c r="E3702" s="25">
        <v>40690</v>
      </c>
      <c r="F3702" s="24" t="s">
        <v>3670</v>
      </c>
      <c r="G3702" s="23">
        <v>7877417.4204740571</v>
      </c>
      <c r="H3702" s="23">
        <v>0</v>
      </c>
      <c r="I3702" s="23">
        <v>38162499.646014407</v>
      </c>
      <c r="J3702" s="23">
        <f t="shared" si="57"/>
        <v>30285082.225540351</v>
      </c>
    </row>
    <row r="3703" spans="1:10" x14ac:dyDescent="0.2">
      <c r="A3703" s="19">
        <v>3755</v>
      </c>
      <c r="B3703" s="17">
        <v>17</v>
      </c>
      <c r="C3703" s="16">
        <v>12</v>
      </c>
      <c r="D3703" s="16">
        <v>1971</v>
      </c>
      <c r="E3703" s="25">
        <v>26284</v>
      </c>
      <c r="F3703" s="24" t="s">
        <v>3671</v>
      </c>
      <c r="G3703" s="23">
        <v>43010627.737226278</v>
      </c>
      <c r="H3703" s="23">
        <v>261647985.40145987</v>
      </c>
      <c r="I3703" s="23">
        <v>692949002.43309009</v>
      </c>
      <c r="J3703" s="23">
        <f t="shared" si="57"/>
        <v>649938374.69586384</v>
      </c>
    </row>
    <row r="3704" spans="1:10" x14ac:dyDescent="0.2">
      <c r="A3704" s="19">
        <v>3756</v>
      </c>
      <c r="B3704" s="17">
        <v>15</v>
      </c>
      <c r="C3704" s="16">
        <v>10</v>
      </c>
      <c r="D3704" s="16">
        <v>1999</v>
      </c>
      <c r="E3704" s="25">
        <v>36448</v>
      </c>
      <c r="F3704" s="24" t="s">
        <v>3672</v>
      </c>
      <c r="G3704" s="23">
        <v>10509731.272294888</v>
      </c>
      <c r="H3704" s="23">
        <v>18407432.321569562</v>
      </c>
      <c r="I3704" s="23">
        <v>18506340.57032105</v>
      </c>
      <c r="J3704" s="23">
        <f t="shared" si="57"/>
        <v>7996609.2980261613</v>
      </c>
    </row>
    <row r="3705" spans="1:10" x14ac:dyDescent="0.2">
      <c r="A3705" s="19">
        <v>3757</v>
      </c>
      <c r="B3705" s="17">
        <v>16</v>
      </c>
      <c r="C3705" s="16">
        <v>9</v>
      </c>
      <c r="D3705" s="16">
        <v>2011</v>
      </c>
      <c r="E3705" s="25">
        <v>40802</v>
      </c>
      <c r="F3705" s="24">
        <v>3</v>
      </c>
      <c r="G3705" s="23">
        <v>7791196.5762994234</v>
      </c>
      <c r="H3705" s="23">
        <v>64682.081132183572</v>
      </c>
      <c r="I3705" s="23">
        <v>319755.03593387071</v>
      </c>
      <c r="J3705" s="23">
        <f t="shared" si="57"/>
        <v>-7471441.5403655525</v>
      </c>
    </row>
    <row r="3706" spans="1:10" x14ac:dyDescent="0.2">
      <c r="A3706" s="19">
        <v>3758</v>
      </c>
      <c r="B3706" s="17">
        <v>5</v>
      </c>
      <c r="C3706" s="16">
        <v>12</v>
      </c>
      <c r="D3706" s="16">
        <v>2007</v>
      </c>
      <c r="E3706" s="25">
        <v>39421</v>
      </c>
      <c r="F3706" s="24" t="s">
        <v>3673</v>
      </c>
      <c r="G3706" s="23">
        <v>8182563.9414195661</v>
      </c>
      <c r="H3706" s="23">
        <v>167737025.87906361</v>
      </c>
      <c r="I3706" s="23">
        <v>270550751.26615441</v>
      </c>
      <c r="J3706" s="23">
        <f t="shared" si="57"/>
        <v>262368187.32473484</v>
      </c>
    </row>
    <row r="3707" spans="1:10" x14ac:dyDescent="0.2">
      <c r="A3707" s="19">
        <v>3759</v>
      </c>
      <c r="B3707" s="17">
        <v>15</v>
      </c>
      <c r="C3707" s="16">
        <v>3</v>
      </c>
      <c r="D3707" s="16">
        <v>1972</v>
      </c>
      <c r="E3707" s="25">
        <v>26373</v>
      </c>
      <c r="F3707" s="24" t="s">
        <v>3674</v>
      </c>
      <c r="G3707" s="23">
        <v>41512874.396135263</v>
      </c>
      <c r="H3707" s="23">
        <v>800406238.22002423</v>
      </c>
      <c r="I3707" s="23">
        <v>1592315253.6231885</v>
      </c>
      <c r="J3707" s="23">
        <f t="shared" si="57"/>
        <v>1550802379.2270532</v>
      </c>
    </row>
    <row r="3708" spans="1:10" x14ac:dyDescent="0.2">
      <c r="A3708" s="19">
        <v>3760</v>
      </c>
      <c r="B3708" s="17">
        <v>29</v>
      </c>
      <c r="C3708" s="16">
        <v>6</v>
      </c>
      <c r="D3708" s="16">
        <v>2012</v>
      </c>
      <c r="E3708" s="25">
        <v>41089</v>
      </c>
      <c r="F3708" s="24" t="s">
        <v>3675</v>
      </c>
      <c r="G3708" s="23">
        <v>7489314.8798577636</v>
      </c>
      <c r="H3708" s="23">
        <v>121670950.55015731</v>
      </c>
      <c r="I3708" s="23">
        <v>182471543.27128088</v>
      </c>
      <c r="J3708" s="23">
        <f t="shared" si="57"/>
        <v>174982228.39142311</v>
      </c>
    </row>
    <row r="3709" spans="1:10" x14ac:dyDescent="0.2">
      <c r="A3709" s="19">
        <v>3761</v>
      </c>
      <c r="B3709" s="17">
        <v>15</v>
      </c>
      <c r="C3709" s="16">
        <v>4</v>
      </c>
      <c r="D3709" s="16">
        <v>1983</v>
      </c>
      <c r="E3709" s="25">
        <v>30421</v>
      </c>
      <c r="F3709" s="24" t="s">
        <v>3676</v>
      </c>
      <c r="G3709" s="23">
        <v>17430354.969574038</v>
      </c>
      <c r="H3709" s="23">
        <v>225258886.66233268</v>
      </c>
      <c r="I3709" s="23">
        <v>501654515.4655782</v>
      </c>
      <c r="J3709" s="23">
        <f t="shared" si="57"/>
        <v>484224160.49600416</v>
      </c>
    </row>
    <row r="3710" spans="1:10" x14ac:dyDescent="0.2">
      <c r="A3710" s="19">
        <v>3762</v>
      </c>
      <c r="B3710" s="17">
        <v>12</v>
      </c>
      <c r="C3710" s="16">
        <v>11</v>
      </c>
      <c r="D3710" s="16">
        <v>1993</v>
      </c>
      <c r="E3710" s="25">
        <v>34285</v>
      </c>
      <c r="F3710" s="24" t="s">
        <v>3677</v>
      </c>
      <c r="G3710" s="23">
        <v>11787606.310013717</v>
      </c>
      <c r="H3710" s="23">
        <v>67623570.968888879</v>
      </c>
      <c r="I3710" s="23">
        <v>67623570.968888879</v>
      </c>
      <c r="J3710" s="23">
        <f t="shared" si="57"/>
        <v>55835964.65887516</v>
      </c>
    </row>
    <row r="3711" spans="1:10" x14ac:dyDescent="0.2">
      <c r="A3711" s="19">
        <v>3763</v>
      </c>
      <c r="B3711" s="17">
        <v>6</v>
      </c>
      <c r="C3711" s="16">
        <v>5</v>
      </c>
      <c r="D3711" s="16">
        <v>2011</v>
      </c>
      <c r="E3711" s="25">
        <v>40669</v>
      </c>
      <c r="F3711" s="24" t="s">
        <v>3678</v>
      </c>
      <c r="G3711" s="23">
        <v>7605782.3370094346</v>
      </c>
      <c r="H3711" s="23">
        <v>40522949.84814395</v>
      </c>
      <c r="I3711" s="23">
        <v>41460859.070112936</v>
      </c>
      <c r="J3711" s="23">
        <f t="shared" si="57"/>
        <v>33855076.733103499</v>
      </c>
    </row>
    <row r="3712" spans="1:10" x14ac:dyDescent="0.2">
      <c r="A3712" s="19">
        <v>3764</v>
      </c>
      <c r="B3712" s="17">
        <v>27</v>
      </c>
      <c r="C3712" s="16">
        <v>6</v>
      </c>
      <c r="D3712" s="16">
        <v>1973</v>
      </c>
      <c r="E3712" s="25">
        <v>26842</v>
      </c>
      <c r="F3712" s="24" t="s">
        <v>3679</v>
      </c>
      <c r="G3712" s="23">
        <v>38883099.547511309</v>
      </c>
      <c r="H3712" s="23">
        <v>196637389.14027148</v>
      </c>
      <c r="I3712" s="23">
        <v>898755072.39819002</v>
      </c>
      <c r="J3712" s="23">
        <f t="shared" si="57"/>
        <v>859871972.85067868</v>
      </c>
    </row>
    <row r="3713" spans="1:10" x14ac:dyDescent="0.2">
      <c r="A3713" s="19">
        <v>3765</v>
      </c>
      <c r="B3713" s="17">
        <v>12</v>
      </c>
      <c r="C3713" s="16">
        <v>1</v>
      </c>
      <c r="D3713" s="16">
        <v>2000</v>
      </c>
      <c r="E3713" s="25">
        <v>36537</v>
      </c>
      <c r="F3713" s="24" t="s">
        <v>3680</v>
      </c>
      <c r="G3713" s="23">
        <v>10181475.118483413</v>
      </c>
      <c r="H3713" s="23">
        <v>49597805.172748819</v>
      </c>
      <c r="I3713" s="23">
        <v>52064164.250953794</v>
      </c>
      <c r="J3713" s="23">
        <f t="shared" si="57"/>
        <v>41882689.132470384</v>
      </c>
    </row>
    <row r="3714" spans="1:10" x14ac:dyDescent="0.2">
      <c r="A3714" s="19">
        <v>3766</v>
      </c>
      <c r="B3714" s="17">
        <v>24</v>
      </c>
      <c r="C3714" s="16">
        <v>1</v>
      </c>
      <c r="D3714" s="16">
        <v>2003</v>
      </c>
      <c r="E3714" s="25">
        <v>37645</v>
      </c>
      <c r="F3714" s="24" t="s">
        <v>3681</v>
      </c>
      <c r="G3714" s="23">
        <v>9458629.6092460118</v>
      </c>
      <c r="H3714" s="23">
        <v>43968684.311717123</v>
      </c>
      <c r="I3714" s="23">
        <v>63899472.176125489</v>
      </c>
      <c r="J3714" s="23">
        <f t="shared" si="57"/>
        <v>54440842.566879481</v>
      </c>
    </row>
    <row r="3715" spans="1:10" x14ac:dyDescent="0.2">
      <c r="A3715" s="19">
        <v>3767</v>
      </c>
      <c r="B3715" s="17">
        <v>14</v>
      </c>
      <c r="C3715" s="16">
        <v>2</v>
      </c>
      <c r="D3715" s="16">
        <v>2008</v>
      </c>
      <c r="E3715" s="25">
        <v>39492</v>
      </c>
      <c r="F3715" s="24" t="s">
        <v>3682</v>
      </c>
      <c r="G3715" s="23">
        <v>8118515.9641556405</v>
      </c>
      <c r="H3715" s="23">
        <v>37393477.445314676</v>
      </c>
      <c r="I3715" s="23">
        <v>64504933.28760989</v>
      </c>
      <c r="J3715" s="23">
        <f t="shared" ref="J3715:J3778" si="58">I3715-G3715</f>
        <v>56386417.323454246</v>
      </c>
    </row>
    <row r="3716" spans="1:10" x14ac:dyDescent="0.2">
      <c r="A3716" s="19">
        <v>3768</v>
      </c>
      <c r="B3716" s="17">
        <v>7</v>
      </c>
      <c r="C3716" s="16">
        <v>10</v>
      </c>
      <c r="D3716" s="16">
        <v>2005</v>
      </c>
      <c r="E3716" s="25">
        <v>38632</v>
      </c>
      <c r="F3716" s="24" t="s">
        <v>3683</v>
      </c>
      <c r="G3716" s="23">
        <v>8627675.7028112449</v>
      </c>
      <c r="H3716" s="23">
        <v>38826041.87822289</v>
      </c>
      <c r="I3716" s="23">
        <v>69744775.836440772</v>
      </c>
      <c r="J3716" s="23">
        <f t="shared" si="58"/>
        <v>61117100.133629531</v>
      </c>
    </row>
    <row r="3717" spans="1:10" x14ac:dyDescent="0.2">
      <c r="A3717" s="19">
        <v>3769</v>
      </c>
      <c r="B3717" s="17">
        <v>30</v>
      </c>
      <c r="C3717" s="16">
        <v>9</v>
      </c>
      <c r="D3717" s="16">
        <v>2005</v>
      </c>
      <c r="E3717" s="25">
        <v>38625</v>
      </c>
      <c r="F3717" s="24" t="s">
        <v>3684</v>
      </c>
      <c r="G3717" s="23">
        <v>8645035.2112676054</v>
      </c>
      <c r="H3717" s="23">
        <v>35507049.170372233</v>
      </c>
      <c r="I3717" s="23">
        <v>61656488.692157947</v>
      </c>
      <c r="J3717" s="23">
        <f t="shared" si="58"/>
        <v>53011453.480890341</v>
      </c>
    </row>
    <row r="3718" spans="1:10" x14ac:dyDescent="0.2">
      <c r="A3718" s="19">
        <v>3770</v>
      </c>
      <c r="B3718" s="17">
        <v>29</v>
      </c>
      <c r="C3718" s="16">
        <v>3</v>
      </c>
      <c r="D3718" s="16">
        <v>1974</v>
      </c>
      <c r="E3718" s="25">
        <v>27117</v>
      </c>
      <c r="F3718" s="24" t="s">
        <v>5489</v>
      </c>
      <c r="G3718" s="23">
        <v>35954665.271966524</v>
      </c>
      <c r="H3718" s="23">
        <v>136284617.79916319</v>
      </c>
      <c r="I3718" s="23">
        <v>136284617.79916319</v>
      </c>
      <c r="J3718" s="23">
        <f t="shared" si="58"/>
        <v>100329952.52719668</v>
      </c>
    </row>
    <row r="3719" spans="1:10" x14ac:dyDescent="0.2">
      <c r="A3719" s="19">
        <v>3771</v>
      </c>
      <c r="B3719" s="17">
        <v>4</v>
      </c>
      <c r="C3719" s="16">
        <v>8</v>
      </c>
      <c r="D3719" s="16">
        <v>2006</v>
      </c>
      <c r="E3719" s="25">
        <v>38933</v>
      </c>
      <c r="F3719" s="24" t="s">
        <v>3685</v>
      </c>
      <c r="G3719" s="23">
        <v>8428803.3349681217</v>
      </c>
      <c r="H3719" s="23">
        <v>31336431.646218732</v>
      </c>
      <c r="I3719" s="23">
        <v>68696015.112834722</v>
      </c>
      <c r="J3719" s="23">
        <f t="shared" si="58"/>
        <v>60267211.777866602</v>
      </c>
    </row>
    <row r="3720" spans="1:10" x14ac:dyDescent="0.2">
      <c r="A3720" s="19">
        <v>3772</v>
      </c>
      <c r="B3720" s="17">
        <v>25</v>
      </c>
      <c r="C3720" s="16">
        <v>8</v>
      </c>
      <c r="D3720" s="16">
        <v>1995</v>
      </c>
      <c r="E3720" s="25">
        <v>34936</v>
      </c>
      <c r="F3720" s="24" t="s">
        <v>3686</v>
      </c>
      <c r="G3720" s="23">
        <v>11240241.9882276</v>
      </c>
      <c r="H3720" s="23">
        <v>40998602.808188356</v>
      </c>
      <c r="I3720" s="23">
        <v>40998602.808188356</v>
      </c>
      <c r="J3720" s="23">
        <f t="shared" si="58"/>
        <v>29758360.819960758</v>
      </c>
    </row>
    <row r="3721" spans="1:10" x14ac:dyDescent="0.2">
      <c r="A3721" s="19">
        <v>3773</v>
      </c>
      <c r="B3721" s="17">
        <v>1</v>
      </c>
      <c r="C3721" s="16">
        <v>1</v>
      </c>
      <c r="D3721" s="16">
        <v>1976</v>
      </c>
      <c r="E3721" s="25">
        <v>27760</v>
      </c>
      <c r="F3721" s="24" t="s">
        <v>3687</v>
      </c>
      <c r="G3721" s="23">
        <v>30910665.467625901</v>
      </c>
      <c r="H3721" s="23">
        <v>110395233.81294964</v>
      </c>
      <c r="I3721" s="23">
        <v>110395233.81294964</v>
      </c>
      <c r="J3721" s="23">
        <f t="shared" si="58"/>
        <v>79484568.345323741</v>
      </c>
    </row>
    <row r="3722" spans="1:10" x14ac:dyDescent="0.2">
      <c r="A3722" s="19">
        <v>3774</v>
      </c>
      <c r="B3722" s="17">
        <v>8</v>
      </c>
      <c r="C3722" s="16">
        <v>3</v>
      </c>
      <c r="D3722" s="16">
        <v>1996</v>
      </c>
      <c r="E3722" s="25">
        <v>35132</v>
      </c>
      <c r="F3722" s="24" t="s">
        <v>3688</v>
      </c>
      <c r="G3722" s="23">
        <v>11038105.330764292</v>
      </c>
      <c r="H3722" s="23">
        <v>38740203.325427108</v>
      </c>
      <c r="I3722" s="23">
        <v>80743057.708882466</v>
      </c>
      <c r="J3722" s="23">
        <f t="shared" si="58"/>
        <v>69704952.378118172</v>
      </c>
    </row>
    <row r="3723" spans="1:10" x14ac:dyDescent="0.2">
      <c r="A3723" s="19">
        <v>3775</v>
      </c>
      <c r="B3723" s="17">
        <v>11</v>
      </c>
      <c r="C3723" s="16">
        <v>4</v>
      </c>
      <c r="D3723" s="16">
        <v>2001</v>
      </c>
      <c r="E3723" s="25">
        <v>36992</v>
      </c>
      <c r="F3723" s="24" t="s">
        <v>3689</v>
      </c>
      <c r="G3723" s="23">
        <v>9715279.8191068396</v>
      </c>
      <c r="H3723" s="23">
        <v>32265192.355799884</v>
      </c>
      <c r="I3723" s="23">
        <v>32468380.493730918</v>
      </c>
      <c r="J3723" s="23">
        <f t="shared" si="58"/>
        <v>22753100.674624078</v>
      </c>
    </row>
    <row r="3724" spans="1:10" x14ac:dyDescent="0.2">
      <c r="A3724" s="19">
        <v>3776</v>
      </c>
      <c r="B3724" s="17">
        <v>20</v>
      </c>
      <c r="C3724" s="16">
        <v>12</v>
      </c>
      <c r="D3724" s="16">
        <v>1974</v>
      </c>
      <c r="E3724" s="25">
        <v>27383</v>
      </c>
      <c r="F3724" s="24" t="s">
        <v>3690</v>
      </c>
      <c r="G3724" s="23">
        <v>33114315.992292874</v>
      </c>
      <c r="H3724" s="23">
        <v>99342947.976878628</v>
      </c>
      <c r="I3724" s="23">
        <v>461708177.26396924</v>
      </c>
      <c r="J3724" s="23">
        <f t="shared" si="58"/>
        <v>428593861.27167636</v>
      </c>
    </row>
    <row r="3725" spans="1:10" x14ac:dyDescent="0.2">
      <c r="A3725" s="19">
        <v>3777</v>
      </c>
      <c r="B3725" s="17">
        <v>12</v>
      </c>
      <c r="C3725" s="16">
        <v>2</v>
      </c>
      <c r="D3725" s="16">
        <v>1988</v>
      </c>
      <c r="E3725" s="25">
        <v>32185</v>
      </c>
      <c r="F3725" s="24" t="s">
        <v>3691</v>
      </c>
      <c r="G3725" s="23">
        <v>14815801.72413793</v>
      </c>
      <c r="H3725" s="23">
        <v>42874813.646551721</v>
      </c>
      <c r="I3725" s="23">
        <v>42874813.646551721</v>
      </c>
      <c r="J3725" s="23">
        <f t="shared" si="58"/>
        <v>28059011.922413789</v>
      </c>
    </row>
    <row r="3726" spans="1:10" x14ac:dyDescent="0.2">
      <c r="A3726" s="19">
        <v>3778</v>
      </c>
      <c r="B3726" s="17">
        <v>5</v>
      </c>
      <c r="C3726" s="16">
        <v>5</v>
      </c>
      <c r="D3726" s="16">
        <v>2000</v>
      </c>
      <c r="E3726" s="25">
        <v>36651</v>
      </c>
      <c r="F3726" s="24" t="s">
        <v>3692</v>
      </c>
      <c r="G3726" s="23">
        <v>10021183.673469389</v>
      </c>
      <c r="H3726" s="23">
        <v>26688298.968174931</v>
      </c>
      <c r="I3726" s="23">
        <v>26688298.968174931</v>
      </c>
      <c r="J3726" s="23">
        <f t="shared" si="58"/>
        <v>16667115.294705542</v>
      </c>
    </row>
    <row r="3727" spans="1:10" x14ac:dyDescent="0.2">
      <c r="A3727" s="19">
        <v>3779</v>
      </c>
      <c r="B3727" s="17">
        <v>19</v>
      </c>
      <c r="C3727" s="16">
        <v>6</v>
      </c>
      <c r="D3727" s="16">
        <v>2015</v>
      </c>
      <c r="E3727" s="25">
        <v>42174</v>
      </c>
      <c r="F3727" s="24" t="s">
        <v>3693</v>
      </c>
      <c r="G3727" s="23">
        <v>7201841.2826121571</v>
      </c>
      <c r="H3727" s="23">
        <v>18011259.765544463</v>
      </c>
      <c r="I3727" s="23">
        <v>18715353.951545857</v>
      </c>
      <c r="J3727" s="23">
        <f t="shared" si="58"/>
        <v>11513512.668933701</v>
      </c>
    </row>
    <row r="3728" spans="1:10" x14ac:dyDescent="0.2">
      <c r="A3728" s="19">
        <v>3780</v>
      </c>
      <c r="B3728" s="17">
        <v>22</v>
      </c>
      <c r="C3728" s="16">
        <v>7</v>
      </c>
      <c r="D3728" s="16">
        <v>2005</v>
      </c>
      <c r="E3728" s="25">
        <v>38555</v>
      </c>
      <c r="F3728" s="24" t="s">
        <v>3694</v>
      </c>
      <c r="G3728" s="23">
        <v>8795460.593654044</v>
      </c>
      <c r="H3728" s="23">
        <v>21416922.672154557</v>
      </c>
      <c r="I3728" s="23">
        <v>26311529.898321394</v>
      </c>
      <c r="J3728" s="23">
        <f t="shared" si="58"/>
        <v>17516069.30466735</v>
      </c>
    </row>
    <row r="3729" spans="1:10" x14ac:dyDescent="0.2">
      <c r="A3729" s="19">
        <v>3781</v>
      </c>
      <c r="B3729" s="17">
        <v>17</v>
      </c>
      <c r="C3729" s="16">
        <v>1</v>
      </c>
      <c r="D3729" s="16">
        <v>2014</v>
      </c>
      <c r="E3729" s="25">
        <v>41656</v>
      </c>
      <c r="F3729" s="24" t="s">
        <v>3695</v>
      </c>
      <c r="G3729" s="23">
        <v>7347222.9347287053</v>
      </c>
      <c r="H3729" s="23">
        <v>16606257.30287368</v>
      </c>
      <c r="I3729" s="23">
        <v>37939051.343871303</v>
      </c>
      <c r="J3729" s="23">
        <f t="shared" si="58"/>
        <v>30591828.409142599</v>
      </c>
    </row>
    <row r="3730" spans="1:10" x14ac:dyDescent="0.2">
      <c r="A3730" s="19">
        <v>3782</v>
      </c>
      <c r="B3730" s="17">
        <v>22</v>
      </c>
      <c r="C3730" s="16">
        <v>3</v>
      </c>
      <c r="D3730" s="16">
        <v>1996</v>
      </c>
      <c r="E3730" s="25">
        <v>35146</v>
      </c>
      <c r="F3730" s="24" t="s">
        <v>3696</v>
      </c>
      <c r="G3730" s="23">
        <v>11038105.330764292</v>
      </c>
      <c r="H3730" s="23">
        <v>23422030.077109829</v>
      </c>
      <c r="I3730" s="23">
        <v>25465192.83506744</v>
      </c>
      <c r="J3730" s="23">
        <f t="shared" si="58"/>
        <v>14427087.504303148</v>
      </c>
    </row>
    <row r="3731" spans="1:10" x14ac:dyDescent="0.2">
      <c r="A3731" s="19">
        <v>3783</v>
      </c>
      <c r="B3731" s="17">
        <v>14</v>
      </c>
      <c r="C3731" s="16">
        <v>11</v>
      </c>
      <c r="D3731" s="16">
        <v>2014</v>
      </c>
      <c r="E3731" s="25">
        <v>41957</v>
      </c>
      <c r="F3731" s="24" t="s">
        <v>3697</v>
      </c>
      <c r="G3731" s="23">
        <v>7277686.7343352344</v>
      </c>
      <c r="H3731" s="23">
        <v>15198645.08010976</v>
      </c>
      <c r="I3731" s="23">
        <v>15198645.08010976</v>
      </c>
      <c r="J3731" s="23">
        <f t="shared" si="58"/>
        <v>7920958.3457745258</v>
      </c>
    </row>
    <row r="3732" spans="1:10" x14ac:dyDescent="0.2">
      <c r="A3732" s="19">
        <v>3784</v>
      </c>
      <c r="B3732" s="17">
        <v>31</v>
      </c>
      <c r="C3732" s="16">
        <v>7</v>
      </c>
      <c r="D3732" s="16">
        <v>1992</v>
      </c>
      <c r="E3732" s="25">
        <v>33816</v>
      </c>
      <c r="F3732" s="24" t="s">
        <v>3698</v>
      </c>
      <c r="G3732" s="23">
        <v>12232263.345195729</v>
      </c>
      <c r="H3732" s="23">
        <v>24869360.435665481</v>
      </c>
      <c r="I3732" s="23">
        <v>24869360.435665481</v>
      </c>
      <c r="J3732" s="23">
        <f t="shared" si="58"/>
        <v>12637097.090469752</v>
      </c>
    </row>
    <row r="3733" spans="1:10" x14ac:dyDescent="0.2">
      <c r="A3733" s="19">
        <v>3785</v>
      </c>
      <c r="B3733" s="17">
        <v>25</v>
      </c>
      <c r="C3733" s="16">
        <v>8</v>
      </c>
      <c r="D3733" s="16">
        <v>1999</v>
      </c>
      <c r="E3733" s="25">
        <v>36397</v>
      </c>
      <c r="F3733" s="24" t="s">
        <v>3699</v>
      </c>
      <c r="G3733" s="23">
        <v>10285056.852184322</v>
      </c>
      <c r="H3733" s="23">
        <v>20609063.214667864</v>
      </c>
      <c r="I3733" s="23">
        <v>22731781.405451827</v>
      </c>
      <c r="J3733" s="23">
        <f t="shared" si="58"/>
        <v>12446724.553267505</v>
      </c>
    </row>
    <row r="3734" spans="1:10" x14ac:dyDescent="0.2">
      <c r="A3734" s="19">
        <v>3786</v>
      </c>
      <c r="B3734" s="17">
        <v>11</v>
      </c>
      <c r="C3734" s="16">
        <v>4</v>
      </c>
      <c r="D3734" s="16">
        <v>2003</v>
      </c>
      <c r="E3734" s="25">
        <v>37722</v>
      </c>
      <c r="F3734" s="24" t="s">
        <v>3700</v>
      </c>
      <c r="G3734" s="23">
        <v>9350560.3917301409</v>
      </c>
      <c r="H3734" s="23">
        <v>16877710.746887922</v>
      </c>
      <c r="I3734" s="23">
        <v>22715805.260359086</v>
      </c>
      <c r="J3734" s="23">
        <f t="shared" si="58"/>
        <v>13365244.868628945</v>
      </c>
    </row>
    <row r="3735" spans="1:10" x14ac:dyDescent="0.2">
      <c r="A3735" s="19">
        <v>3787</v>
      </c>
      <c r="B3735" s="17">
        <v>11</v>
      </c>
      <c r="C3735" s="16">
        <v>10</v>
      </c>
      <c r="D3735" s="16">
        <v>1985</v>
      </c>
      <c r="E3735" s="25">
        <v>31331</v>
      </c>
      <c r="F3735" s="24" t="s">
        <v>3701</v>
      </c>
      <c r="G3735" s="23">
        <v>15810791.168353267</v>
      </c>
      <c r="H3735" s="23">
        <v>24401044.724093836</v>
      </c>
      <c r="I3735" s="23">
        <v>24401044.724093836</v>
      </c>
      <c r="J3735" s="23">
        <f t="shared" si="58"/>
        <v>8590253.5557405688</v>
      </c>
    </row>
    <row r="3736" spans="1:10" x14ac:dyDescent="0.2">
      <c r="A3736" s="19">
        <v>3788</v>
      </c>
      <c r="B3736" s="17">
        <v>10</v>
      </c>
      <c r="C3736" s="16">
        <v>10</v>
      </c>
      <c r="D3736" s="16">
        <v>2003</v>
      </c>
      <c r="E3736" s="25">
        <v>37904</v>
      </c>
      <c r="F3736" s="24" t="s">
        <v>3702</v>
      </c>
      <c r="G3736" s="23">
        <v>9289908.1081081089</v>
      </c>
      <c r="H3736" s="23">
        <v>13535865.917437838</v>
      </c>
      <c r="I3736" s="23">
        <v>18271677.92704865</v>
      </c>
      <c r="J3736" s="23">
        <f t="shared" si="58"/>
        <v>8981769.8189405408</v>
      </c>
    </row>
    <row r="3737" spans="1:10" x14ac:dyDescent="0.2">
      <c r="A3737" s="19">
        <v>3789</v>
      </c>
      <c r="B3737" s="17">
        <v>2</v>
      </c>
      <c r="C3737" s="16">
        <v>10</v>
      </c>
      <c r="D3737" s="16">
        <v>2009</v>
      </c>
      <c r="E3737" s="25">
        <v>40088</v>
      </c>
      <c r="F3737" s="24" t="s">
        <v>3703</v>
      </c>
      <c r="G3737" s="23">
        <v>7950119.5779384486</v>
      </c>
      <c r="H3737" s="23">
        <v>10481424.022777632</v>
      </c>
      <c r="I3737" s="23">
        <v>34481451.707767248</v>
      </c>
      <c r="J3737" s="23">
        <f t="shared" si="58"/>
        <v>26531332.1298288</v>
      </c>
    </row>
    <row r="3738" spans="1:10" x14ac:dyDescent="0.2">
      <c r="A3738" s="19">
        <v>3790</v>
      </c>
      <c r="B3738" s="17">
        <v>30</v>
      </c>
      <c r="C3738" s="16">
        <v>7</v>
      </c>
      <c r="D3738" s="16">
        <v>2010</v>
      </c>
      <c r="E3738" s="25">
        <v>40389</v>
      </c>
      <c r="F3738" s="24" t="s">
        <v>3704</v>
      </c>
      <c r="G3738" s="23">
        <v>7883239.8365220111</v>
      </c>
      <c r="H3738" s="23">
        <v>10334851.971813351</v>
      </c>
      <c r="I3738" s="23">
        <v>12194589.334001496</v>
      </c>
      <c r="J3738" s="23">
        <f t="shared" si="58"/>
        <v>4311349.4974794853</v>
      </c>
    </row>
    <row r="3739" spans="1:10" x14ac:dyDescent="0.2">
      <c r="A3739" s="19">
        <v>3791</v>
      </c>
      <c r="B3739" s="17">
        <v>11</v>
      </c>
      <c r="C3739" s="16">
        <v>12</v>
      </c>
      <c r="D3739" s="16">
        <v>2009</v>
      </c>
      <c r="E3739" s="25">
        <v>40158</v>
      </c>
      <c r="F3739" s="24" t="s">
        <v>3705</v>
      </c>
      <c r="G3739" s="23">
        <v>7958513.3526897551</v>
      </c>
      <c r="H3739" s="23">
        <v>10432474.074897313</v>
      </c>
      <c r="I3739" s="23">
        <v>31995928.435422253</v>
      </c>
      <c r="J3739" s="23">
        <f t="shared" si="58"/>
        <v>24037415.082732499</v>
      </c>
    </row>
    <row r="3740" spans="1:10" x14ac:dyDescent="0.2">
      <c r="A3740" s="19">
        <v>3792</v>
      </c>
      <c r="B3740" s="17">
        <v>10</v>
      </c>
      <c r="C3740" s="16">
        <v>1</v>
      </c>
      <c r="D3740" s="16">
        <v>1991</v>
      </c>
      <c r="E3740" s="25">
        <v>33248</v>
      </c>
      <c r="F3740" s="24" t="s">
        <v>3706</v>
      </c>
      <c r="G3740" s="23">
        <v>12768447.251114413</v>
      </c>
      <c r="H3740" s="23">
        <v>16096548.499309065</v>
      </c>
      <c r="I3740" s="23">
        <v>16096548.499309065</v>
      </c>
      <c r="J3740" s="23">
        <f t="shared" si="58"/>
        <v>3328101.2481946517</v>
      </c>
    </row>
    <row r="3741" spans="1:10" x14ac:dyDescent="0.2">
      <c r="A3741" s="19">
        <v>3793</v>
      </c>
      <c r="B3741" s="17">
        <v>12</v>
      </c>
      <c r="C3741" s="16">
        <v>8</v>
      </c>
      <c r="D3741" s="16">
        <v>1988</v>
      </c>
      <c r="E3741" s="25">
        <v>32367</v>
      </c>
      <c r="F3741" s="24" t="s">
        <v>3707</v>
      </c>
      <c r="G3741" s="23">
        <v>14442294.117647059</v>
      </c>
      <c r="H3741" s="23">
        <v>17276253.912731092</v>
      </c>
      <c r="I3741" s="23">
        <v>17276253.912731092</v>
      </c>
      <c r="J3741" s="23">
        <f t="shared" si="58"/>
        <v>2833959.7950840332</v>
      </c>
    </row>
    <row r="3742" spans="1:10" x14ac:dyDescent="0.2">
      <c r="A3742" s="19">
        <v>3794</v>
      </c>
      <c r="B3742" s="17">
        <v>18</v>
      </c>
      <c r="C3742" s="16">
        <v>6</v>
      </c>
      <c r="D3742" s="16">
        <v>2010</v>
      </c>
      <c r="E3742" s="25">
        <v>40347</v>
      </c>
      <c r="F3742" s="24" t="s">
        <v>3708</v>
      </c>
      <c r="G3742" s="23">
        <v>7884903.5395591035</v>
      </c>
      <c r="H3742" s="23">
        <v>8413119.9861629158</v>
      </c>
      <c r="I3742" s="23">
        <v>11334994.898373593</v>
      </c>
      <c r="J3742" s="23">
        <f t="shared" si="58"/>
        <v>3450091.3588144891</v>
      </c>
    </row>
    <row r="3743" spans="1:10" x14ac:dyDescent="0.2">
      <c r="A3743" s="19">
        <v>3795</v>
      </c>
      <c r="B3743" s="17">
        <v>1</v>
      </c>
      <c r="C3743" s="16">
        <v>9</v>
      </c>
      <c r="D3743" s="16">
        <v>1999</v>
      </c>
      <c r="E3743" s="25">
        <v>36404</v>
      </c>
      <c r="F3743" s="24" t="s">
        <v>3709</v>
      </c>
      <c r="G3743" s="23">
        <v>10236051.22096486</v>
      </c>
      <c r="H3743" s="23">
        <v>10688818.087742705</v>
      </c>
      <c r="I3743" s="23">
        <v>11441504.179880882</v>
      </c>
      <c r="J3743" s="23">
        <f t="shared" si="58"/>
        <v>1205452.9589160215</v>
      </c>
    </row>
    <row r="3744" spans="1:10" x14ac:dyDescent="0.2">
      <c r="A3744" s="19">
        <v>3796</v>
      </c>
      <c r="B3744" s="17">
        <v>11</v>
      </c>
      <c r="C3744" s="16">
        <v>2</v>
      </c>
      <c r="D3744" s="16">
        <v>2005</v>
      </c>
      <c r="E3744" s="25">
        <v>38394</v>
      </c>
      <c r="F3744" s="24" t="s">
        <v>3710</v>
      </c>
      <c r="G3744" s="23">
        <v>8960547.4452554751</v>
      </c>
      <c r="H3744" s="23">
        <v>8449897.3670542222</v>
      </c>
      <c r="I3744" s="23">
        <v>32346347.402294055</v>
      </c>
      <c r="J3744" s="23">
        <f t="shared" si="58"/>
        <v>23385799.957038581</v>
      </c>
    </row>
    <row r="3745" spans="1:10" x14ac:dyDescent="0.2">
      <c r="A3745" s="19">
        <v>3797</v>
      </c>
      <c r="B3745" s="17">
        <v>29</v>
      </c>
      <c r="C3745" s="16">
        <v>11</v>
      </c>
      <c r="D3745" s="16">
        <v>2002</v>
      </c>
      <c r="E3745" s="25">
        <v>37589</v>
      </c>
      <c r="F3745" s="24" t="s">
        <v>3711</v>
      </c>
      <c r="G3745" s="23">
        <v>9479498.0694980696</v>
      </c>
      <c r="H3745" s="23">
        <v>8395585.1759514604</v>
      </c>
      <c r="I3745" s="23">
        <v>22841430.202051844</v>
      </c>
      <c r="J3745" s="23">
        <f t="shared" si="58"/>
        <v>13361932.132553775</v>
      </c>
    </row>
    <row r="3746" spans="1:10" x14ac:dyDescent="0.2">
      <c r="A3746" s="19">
        <v>3798</v>
      </c>
      <c r="B3746" s="17">
        <v>27</v>
      </c>
      <c r="C3746" s="16">
        <v>7</v>
      </c>
      <c r="D3746" s="16">
        <v>2007</v>
      </c>
      <c r="E3746" s="25">
        <v>39290</v>
      </c>
      <c r="F3746" s="24" t="s">
        <v>3712</v>
      </c>
      <c r="G3746" s="23">
        <v>8250798.1315320767</v>
      </c>
      <c r="H3746" s="23">
        <v>6711797.9723954508</v>
      </c>
      <c r="I3746" s="23">
        <v>6711797.9723954508</v>
      </c>
      <c r="J3746" s="23">
        <f t="shared" si="58"/>
        <v>-1539000.1591366259</v>
      </c>
    </row>
    <row r="3747" spans="1:10" x14ac:dyDescent="0.2">
      <c r="A3747" s="19">
        <v>3799</v>
      </c>
      <c r="B3747" s="17">
        <v>1</v>
      </c>
      <c r="C3747" s="16">
        <v>5</v>
      </c>
      <c r="D3747" s="16">
        <v>1992</v>
      </c>
      <c r="E3747" s="25">
        <v>33725</v>
      </c>
      <c r="F3747" s="24" t="s">
        <v>3713</v>
      </c>
      <c r="G3747" s="23">
        <v>12302312.097351467</v>
      </c>
      <c r="H3747" s="23">
        <v>9544523.8841660712</v>
      </c>
      <c r="I3747" s="23">
        <v>9544523.8841660712</v>
      </c>
      <c r="J3747" s="23">
        <f t="shared" si="58"/>
        <v>-2757788.213185396</v>
      </c>
    </row>
    <row r="3748" spans="1:10" x14ac:dyDescent="0.2">
      <c r="A3748" s="19">
        <v>3800</v>
      </c>
      <c r="B3748" s="17">
        <v>8</v>
      </c>
      <c r="C3748" s="16">
        <v>3</v>
      </c>
      <c r="D3748" s="16">
        <v>1991</v>
      </c>
      <c r="E3748" s="25">
        <v>33305</v>
      </c>
      <c r="F3748" s="24" t="s">
        <v>3714</v>
      </c>
      <c r="G3748" s="23">
        <v>12730614.814814815</v>
      </c>
      <c r="H3748" s="23">
        <v>9125979.4218444433</v>
      </c>
      <c r="I3748" s="23">
        <v>9125979.4218444433</v>
      </c>
      <c r="J3748" s="23">
        <f t="shared" si="58"/>
        <v>-3604635.392970372</v>
      </c>
    </row>
    <row r="3749" spans="1:10" x14ac:dyDescent="0.2">
      <c r="A3749" s="19">
        <v>3801</v>
      </c>
      <c r="B3749" s="17">
        <v>14</v>
      </c>
      <c r="C3749" s="16">
        <v>12</v>
      </c>
      <c r="D3749" s="16">
        <v>2001</v>
      </c>
      <c r="E3749" s="25">
        <v>37239</v>
      </c>
      <c r="F3749" s="24" t="s">
        <v>3715</v>
      </c>
      <c r="G3749" s="23">
        <v>9726276.1743067354</v>
      </c>
      <c r="H3749" s="23">
        <v>6558804.5701697795</v>
      </c>
      <c r="I3749" s="23">
        <v>6558804.5701697795</v>
      </c>
      <c r="J3749" s="23">
        <f t="shared" si="58"/>
        <v>-3167471.6041369559</v>
      </c>
    </row>
    <row r="3750" spans="1:10" x14ac:dyDescent="0.2">
      <c r="A3750" s="19">
        <v>3802</v>
      </c>
      <c r="B3750" s="17">
        <v>28</v>
      </c>
      <c r="C3750" s="16">
        <v>9</v>
      </c>
      <c r="D3750" s="16">
        <v>1990</v>
      </c>
      <c r="E3750" s="25">
        <v>33144</v>
      </c>
      <c r="F3750" s="24" t="s">
        <v>3716</v>
      </c>
      <c r="G3750" s="23">
        <v>12951266.013564432</v>
      </c>
      <c r="H3750" s="23">
        <v>8090028.667362473</v>
      </c>
      <c r="I3750" s="23">
        <v>8090028.667362473</v>
      </c>
      <c r="J3750" s="23">
        <f t="shared" si="58"/>
        <v>-4861237.3462019591</v>
      </c>
    </row>
    <row r="3751" spans="1:10" x14ac:dyDescent="0.2">
      <c r="A3751" s="19">
        <v>3803</v>
      </c>
      <c r="B3751" s="17">
        <v>12</v>
      </c>
      <c r="C3751" s="16">
        <v>11</v>
      </c>
      <c r="D3751" s="16">
        <v>2004</v>
      </c>
      <c r="E3751" s="25">
        <v>38303</v>
      </c>
      <c r="F3751" s="24" t="s">
        <v>3717</v>
      </c>
      <c r="G3751" s="23">
        <v>8998078.5340314135</v>
      </c>
      <c r="H3751" s="23">
        <v>3777305.9586806283</v>
      </c>
      <c r="I3751" s="23">
        <v>9021035.2032513097</v>
      </c>
      <c r="J3751" s="23">
        <f t="shared" si="58"/>
        <v>22956.669219896197</v>
      </c>
    </row>
    <row r="3752" spans="1:10" x14ac:dyDescent="0.2">
      <c r="A3752" s="19">
        <v>3804</v>
      </c>
      <c r="B3752" s="17">
        <v>2</v>
      </c>
      <c r="C3752" s="16">
        <v>5</v>
      </c>
      <c r="D3752" s="16">
        <v>2008</v>
      </c>
      <c r="E3752" s="25">
        <v>39570</v>
      </c>
      <c r="F3752" s="24" t="s">
        <v>3718</v>
      </c>
      <c r="G3752" s="23">
        <v>7933421.6551571321</v>
      </c>
      <c r="H3752" s="23">
        <v>2657522.8525471766</v>
      </c>
      <c r="I3752" s="23">
        <v>3022728.851674729</v>
      </c>
      <c r="J3752" s="23">
        <f t="shared" si="58"/>
        <v>-4910692.803482403</v>
      </c>
    </row>
    <row r="3753" spans="1:10" x14ac:dyDescent="0.2">
      <c r="A3753" s="19">
        <v>3805</v>
      </c>
      <c r="B3753" s="17">
        <v>27</v>
      </c>
      <c r="C3753" s="16">
        <v>8</v>
      </c>
      <c r="D3753" s="16">
        <v>1999</v>
      </c>
      <c r="E3753" s="25">
        <v>36399</v>
      </c>
      <c r="F3753" s="24" t="s">
        <v>3719</v>
      </c>
      <c r="G3753" s="23">
        <v>10285056.852184322</v>
      </c>
      <c r="H3753" s="23">
        <v>3181957.095170557</v>
      </c>
      <c r="I3753" s="23">
        <v>3181957.095170557</v>
      </c>
      <c r="J3753" s="23">
        <f t="shared" si="58"/>
        <v>-7103099.7570137642</v>
      </c>
    </row>
    <row r="3754" spans="1:10" x14ac:dyDescent="0.2">
      <c r="A3754" s="19">
        <v>3806</v>
      </c>
      <c r="B3754" s="17">
        <v>18</v>
      </c>
      <c r="C3754" s="16">
        <v>10</v>
      </c>
      <c r="D3754" s="16">
        <v>2002</v>
      </c>
      <c r="E3754" s="25">
        <v>37547</v>
      </c>
      <c r="F3754" s="24" t="s">
        <v>3720</v>
      </c>
      <c r="G3754" s="23">
        <v>9479498.0694980696</v>
      </c>
      <c r="H3754" s="23">
        <v>2792478.6665968006</v>
      </c>
      <c r="I3754" s="23">
        <v>3661552.2785383342</v>
      </c>
      <c r="J3754" s="23">
        <f t="shared" si="58"/>
        <v>-5817945.7909597354</v>
      </c>
    </row>
    <row r="3755" spans="1:10" x14ac:dyDescent="0.2">
      <c r="A3755" s="19">
        <v>3807</v>
      </c>
      <c r="B3755" s="17">
        <v>21</v>
      </c>
      <c r="C3755" s="16">
        <v>10</v>
      </c>
      <c r="D3755" s="16">
        <v>2011</v>
      </c>
      <c r="E3755" s="25">
        <v>40837</v>
      </c>
      <c r="F3755" s="24" t="s">
        <v>3721</v>
      </c>
      <c r="G3755" s="23">
        <v>7590431.0995888198</v>
      </c>
      <c r="H3755" s="23">
        <v>2051515.6932616676</v>
      </c>
      <c r="I3755" s="23">
        <v>2051515.6932616676</v>
      </c>
      <c r="J3755" s="23">
        <f t="shared" si="58"/>
        <v>-5538915.4063271526</v>
      </c>
    </row>
    <row r="3756" spans="1:10" x14ac:dyDescent="0.2">
      <c r="A3756" s="19">
        <v>3808</v>
      </c>
      <c r="B3756" s="17">
        <v>22</v>
      </c>
      <c r="C3756" s="16">
        <v>12</v>
      </c>
      <c r="D3756" s="16">
        <v>2010</v>
      </c>
      <c r="E3756" s="25">
        <v>40534</v>
      </c>
      <c r="F3756" s="24" t="s">
        <v>3722</v>
      </c>
      <c r="G3756" s="23">
        <v>7841230.2273484236</v>
      </c>
      <c r="H3756" s="23">
        <v>2000236.2213305109</v>
      </c>
      <c r="I3756" s="23">
        <v>19068887.278429959</v>
      </c>
      <c r="J3756" s="23">
        <f t="shared" si="58"/>
        <v>11227657.051081534</v>
      </c>
    </row>
    <row r="3757" spans="1:10" x14ac:dyDescent="0.2">
      <c r="A3757" s="19">
        <v>3809</v>
      </c>
      <c r="B3757" s="17">
        <v>13</v>
      </c>
      <c r="C3757" s="16">
        <v>1</v>
      </c>
      <c r="D3757" s="16">
        <v>2012</v>
      </c>
      <c r="E3757" s="25">
        <v>40921</v>
      </c>
      <c r="F3757" s="24" t="s">
        <v>3723</v>
      </c>
      <c r="G3757" s="23">
        <v>7582260.1636776738</v>
      </c>
      <c r="H3757" s="23">
        <v>1883316.441215009</v>
      </c>
      <c r="I3757" s="23">
        <v>11660739.491659498</v>
      </c>
      <c r="J3757" s="23">
        <f t="shared" si="58"/>
        <v>4078479.3279818241</v>
      </c>
    </row>
    <row r="3758" spans="1:10" x14ac:dyDescent="0.2">
      <c r="A3758" s="19">
        <v>3810</v>
      </c>
      <c r="B3758" s="17">
        <v>2</v>
      </c>
      <c r="C3758" s="16">
        <v>2</v>
      </c>
      <c r="D3758" s="16">
        <v>2007</v>
      </c>
      <c r="E3758" s="25">
        <v>39115</v>
      </c>
      <c r="F3758" s="24" t="s">
        <v>3724</v>
      </c>
      <c r="G3758" s="23">
        <v>8445412.5081695728</v>
      </c>
      <c r="H3758" s="23">
        <v>2004535.5496390646</v>
      </c>
      <c r="I3758" s="23">
        <v>2004535.5496390646</v>
      </c>
      <c r="J3758" s="23">
        <f t="shared" si="58"/>
        <v>-6440876.958530508</v>
      </c>
    </row>
    <row r="3759" spans="1:10" x14ac:dyDescent="0.2">
      <c r="A3759" s="19">
        <v>3811</v>
      </c>
      <c r="B3759" s="17">
        <v>15</v>
      </c>
      <c r="C3759" s="16">
        <v>11</v>
      </c>
      <c r="D3759" s="16">
        <v>2013</v>
      </c>
      <c r="E3759" s="25">
        <v>41593</v>
      </c>
      <c r="F3759" s="24" t="s">
        <v>3725</v>
      </c>
      <c r="G3759" s="23">
        <v>7373923.6020234358</v>
      </c>
      <c r="H3759" s="23">
        <v>1719177.6169288924</v>
      </c>
      <c r="I3759" s="23">
        <v>2037129.6150539112</v>
      </c>
      <c r="J3759" s="23">
        <f t="shared" si="58"/>
        <v>-5336793.986969525</v>
      </c>
    </row>
    <row r="3760" spans="1:10" x14ac:dyDescent="0.2">
      <c r="A3760" s="19">
        <v>3812</v>
      </c>
      <c r="B3760" s="17">
        <v>25</v>
      </c>
      <c r="C3760" s="16">
        <v>9</v>
      </c>
      <c r="D3760" s="16">
        <v>2009</v>
      </c>
      <c r="E3760" s="25">
        <v>40081</v>
      </c>
      <c r="F3760" s="24" t="s">
        <v>3726</v>
      </c>
      <c r="G3760" s="23">
        <v>7957776.3475313596</v>
      </c>
      <c r="H3760" s="23">
        <v>1624863.1108214606</v>
      </c>
      <c r="I3760" s="23">
        <v>1625038.1819011064</v>
      </c>
      <c r="J3760" s="23">
        <f t="shared" si="58"/>
        <v>-6332738.165630253</v>
      </c>
    </row>
    <row r="3761" spans="1:10" x14ac:dyDescent="0.2">
      <c r="A3761" s="19">
        <v>3813</v>
      </c>
      <c r="B3761" s="17">
        <v>8</v>
      </c>
      <c r="C3761" s="16">
        <v>4</v>
      </c>
      <c r="D3761" s="16">
        <v>1983</v>
      </c>
      <c r="E3761" s="25">
        <v>30414</v>
      </c>
      <c r="F3761" s="24" t="s">
        <v>3727</v>
      </c>
      <c r="G3761" s="23">
        <v>17430354.969574038</v>
      </c>
      <c r="H3761" s="23">
        <v>3102954.2817342803</v>
      </c>
      <c r="I3761" s="23">
        <v>3102954.2817342803</v>
      </c>
      <c r="J3761" s="23">
        <f t="shared" si="58"/>
        <v>-14327400.687839758</v>
      </c>
    </row>
    <row r="3762" spans="1:10" x14ac:dyDescent="0.2">
      <c r="A3762" s="19">
        <v>3814</v>
      </c>
      <c r="B3762" s="17">
        <v>7</v>
      </c>
      <c r="C3762" s="16">
        <v>5</v>
      </c>
      <c r="D3762" s="16">
        <v>2010</v>
      </c>
      <c r="E3762" s="25">
        <v>40305</v>
      </c>
      <c r="F3762" s="24" t="s">
        <v>3728</v>
      </c>
      <c r="G3762" s="23">
        <v>7877205.7677676026</v>
      </c>
      <c r="H3762" s="23">
        <v>1249672.5571368332</v>
      </c>
      <c r="I3762" s="23">
        <v>7356386.3033898929</v>
      </c>
      <c r="J3762" s="23">
        <f t="shared" si="58"/>
        <v>-520819.46437770966</v>
      </c>
    </row>
    <row r="3763" spans="1:10" x14ac:dyDescent="0.2">
      <c r="A3763" s="19">
        <v>3815</v>
      </c>
      <c r="B3763" s="17">
        <v>5</v>
      </c>
      <c r="C3763" s="16">
        <v>8</v>
      </c>
      <c r="D3763" s="16">
        <v>1977</v>
      </c>
      <c r="E3763" s="25">
        <v>28342</v>
      </c>
      <c r="F3763" s="24" t="s">
        <v>3729</v>
      </c>
      <c r="G3763" s="23">
        <v>28082238.562091503</v>
      </c>
      <c r="H3763" s="23">
        <v>4011748.366013072</v>
      </c>
      <c r="I3763" s="23">
        <v>4011748.366013072</v>
      </c>
      <c r="J3763" s="23">
        <f t="shared" si="58"/>
        <v>-24070490.196078431</v>
      </c>
    </row>
    <row r="3764" spans="1:10" x14ac:dyDescent="0.2">
      <c r="A3764" s="19">
        <v>3816</v>
      </c>
      <c r="B3764" s="17">
        <v>12</v>
      </c>
      <c r="C3764" s="16">
        <v>7</v>
      </c>
      <c r="D3764" s="16">
        <v>1996</v>
      </c>
      <c r="E3764" s="25">
        <v>35258</v>
      </c>
      <c r="F3764" s="24" t="s">
        <v>3730</v>
      </c>
      <c r="G3764" s="23">
        <v>10946707.006369427</v>
      </c>
      <c r="H3764" s="23">
        <v>1030554.2738853503</v>
      </c>
      <c r="I3764" s="23">
        <v>154433014.81528664</v>
      </c>
      <c r="J3764" s="23">
        <f t="shared" si="58"/>
        <v>143486307.80891722</v>
      </c>
    </row>
    <row r="3765" spans="1:10" x14ac:dyDescent="0.2">
      <c r="A3765" s="19">
        <v>3817</v>
      </c>
      <c r="B3765" s="17">
        <v>2</v>
      </c>
      <c r="C3765" s="16">
        <v>10</v>
      </c>
      <c r="D3765" s="16">
        <v>2015</v>
      </c>
      <c r="E3765" s="25">
        <v>42279</v>
      </c>
      <c r="F3765" s="24" t="s">
        <v>3731</v>
      </c>
      <c r="G3765" s="23">
        <v>7226065.6413188819</v>
      </c>
      <c r="H3765" s="23">
        <v>563840.61133628781</v>
      </c>
      <c r="I3765" s="23">
        <v>1788170.4619615034</v>
      </c>
      <c r="J3765" s="23">
        <f t="shared" si="58"/>
        <v>-5437895.1793573787</v>
      </c>
    </row>
    <row r="3766" spans="1:10" x14ac:dyDescent="0.2">
      <c r="A3766" s="19">
        <v>3818</v>
      </c>
      <c r="B3766" s="17">
        <v>2</v>
      </c>
      <c r="C3766" s="16">
        <v>4</v>
      </c>
      <c r="D3766" s="16">
        <v>2014</v>
      </c>
      <c r="E3766" s="25">
        <v>41731</v>
      </c>
      <c r="F3766" s="24" t="s">
        <v>3732</v>
      </c>
      <c r="G3766" s="23">
        <v>7249413.6802321663</v>
      </c>
      <c r="H3766" s="23">
        <v>542163.97216457454</v>
      </c>
      <c r="I3766" s="23">
        <v>1923640.2050938113</v>
      </c>
      <c r="J3766" s="23">
        <f t="shared" si="58"/>
        <v>-5325773.475138355</v>
      </c>
    </row>
    <row r="3767" spans="1:10" x14ac:dyDescent="0.2">
      <c r="A3767" s="19">
        <v>3819</v>
      </c>
      <c r="B3767" s="17">
        <v>30</v>
      </c>
      <c r="C3767" s="16">
        <v>7</v>
      </c>
      <c r="D3767" s="16">
        <v>2010</v>
      </c>
      <c r="E3767" s="25">
        <v>40389</v>
      </c>
      <c r="F3767" s="24" t="s">
        <v>3733</v>
      </c>
      <c r="G3767" s="23">
        <v>7883239.8365220111</v>
      </c>
      <c r="H3767" s="23">
        <v>510582.80390897713</v>
      </c>
      <c r="I3767" s="23">
        <v>554200.76992445346</v>
      </c>
      <c r="J3767" s="23">
        <f t="shared" si="58"/>
        <v>-7329039.0665975576</v>
      </c>
    </row>
    <row r="3768" spans="1:10" x14ac:dyDescent="0.2">
      <c r="A3768" s="19">
        <v>3820</v>
      </c>
      <c r="B3768" s="17">
        <v>13</v>
      </c>
      <c r="C3768" s="16">
        <v>5</v>
      </c>
      <c r="D3768" s="16">
        <v>2011</v>
      </c>
      <c r="E3768" s="25">
        <v>40676</v>
      </c>
      <c r="F3768" s="24" t="s">
        <v>3734</v>
      </c>
      <c r="G3768" s="23">
        <v>7605782.3370094346</v>
      </c>
      <c r="H3768" s="23">
        <v>416086.27468977356</v>
      </c>
      <c r="I3768" s="23">
        <v>416086.27468977356</v>
      </c>
      <c r="J3768" s="23">
        <f t="shared" si="58"/>
        <v>-7189696.0623196606</v>
      </c>
    </row>
    <row r="3769" spans="1:10" x14ac:dyDescent="0.2">
      <c r="A3769" s="19">
        <v>3821</v>
      </c>
      <c r="B3769" s="17">
        <v>13</v>
      </c>
      <c r="C3769" s="16">
        <v>3</v>
      </c>
      <c r="D3769" s="16">
        <v>1998</v>
      </c>
      <c r="E3769" s="25">
        <v>35867</v>
      </c>
      <c r="F3769" s="24" t="s">
        <v>3735</v>
      </c>
      <c r="G3769" s="23">
        <v>10595764.488286069</v>
      </c>
      <c r="H3769" s="23">
        <v>464268.5578606659</v>
      </c>
      <c r="I3769" s="23">
        <v>464268.5578606659</v>
      </c>
      <c r="J3769" s="23">
        <f t="shared" si="58"/>
        <v>-10131495.930425404</v>
      </c>
    </row>
    <row r="3770" spans="1:10" x14ac:dyDescent="0.2">
      <c r="A3770" s="19">
        <v>3822</v>
      </c>
      <c r="B3770" s="17">
        <v>14</v>
      </c>
      <c r="C3770" s="16">
        <v>2</v>
      </c>
      <c r="D3770" s="16">
        <v>2003</v>
      </c>
      <c r="E3770" s="25">
        <v>37666</v>
      </c>
      <c r="F3770" s="24" t="s">
        <v>3736</v>
      </c>
      <c r="G3770" s="23">
        <v>9386308.0283997823</v>
      </c>
      <c r="H3770" s="23">
        <v>341504.7267995631</v>
      </c>
      <c r="I3770" s="23">
        <v>965045.21453304216</v>
      </c>
      <c r="J3770" s="23">
        <f t="shared" si="58"/>
        <v>-8421262.8138667401</v>
      </c>
    </row>
    <row r="3771" spans="1:10" x14ac:dyDescent="0.2">
      <c r="A3771" s="19">
        <v>3823</v>
      </c>
      <c r="B3771" s="17">
        <v>12</v>
      </c>
      <c r="C3771" s="16">
        <v>5</v>
      </c>
      <c r="D3771" s="16">
        <v>2006</v>
      </c>
      <c r="E3771" s="25">
        <v>38849</v>
      </c>
      <c r="F3771" s="24" t="s">
        <v>3737</v>
      </c>
      <c r="G3771" s="23">
        <v>8487076.5432098769</v>
      </c>
      <c r="H3771" s="23">
        <v>284620.17407407408</v>
      </c>
      <c r="I3771" s="23">
        <v>561406.77649876545</v>
      </c>
      <c r="J3771" s="23">
        <f t="shared" si="58"/>
        <v>-7925669.7667111112</v>
      </c>
    </row>
    <row r="3772" spans="1:10" x14ac:dyDescent="0.2">
      <c r="A3772" s="19">
        <v>3824</v>
      </c>
      <c r="B3772" s="17">
        <v>13</v>
      </c>
      <c r="C3772" s="16">
        <v>6</v>
      </c>
      <c r="D3772" s="16">
        <v>2003</v>
      </c>
      <c r="E3772" s="25">
        <v>37785</v>
      </c>
      <c r="F3772" s="24" t="s">
        <v>3738</v>
      </c>
      <c r="G3772" s="23">
        <v>9355650.5171475224</v>
      </c>
      <c r="H3772" s="23">
        <v>262047.76142079479</v>
      </c>
      <c r="I3772" s="23">
        <v>262047.76142079479</v>
      </c>
      <c r="J3772" s="23">
        <f t="shared" si="58"/>
        <v>-9093602.7557267267</v>
      </c>
    </row>
    <row r="3773" spans="1:10" x14ac:dyDescent="0.2">
      <c r="A3773" s="19">
        <v>3825</v>
      </c>
      <c r="B3773" s="17">
        <v>26</v>
      </c>
      <c r="C3773" s="16">
        <v>3</v>
      </c>
      <c r="D3773" s="16">
        <v>2010</v>
      </c>
      <c r="E3773" s="25">
        <v>40263</v>
      </c>
      <c r="F3773" s="24" t="s">
        <v>5490</v>
      </c>
      <c r="G3773" s="23">
        <v>7897004.5627690917</v>
      </c>
      <c r="H3773" s="23">
        <v>52445.135444858504</v>
      </c>
      <c r="I3773" s="23">
        <v>52445.135444858504</v>
      </c>
      <c r="J3773" s="23">
        <f t="shared" si="58"/>
        <v>-7844559.4273242336</v>
      </c>
    </row>
    <row r="3774" spans="1:10" x14ac:dyDescent="0.2">
      <c r="A3774" s="19">
        <v>3826</v>
      </c>
      <c r="B3774" s="17">
        <v>30</v>
      </c>
      <c r="C3774" s="16">
        <v>1</v>
      </c>
      <c r="D3774" s="16">
        <v>2015</v>
      </c>
      <c r="E3774" s="25">
        <v>42034</v>
      </c>
      <c r="F3774" s="24" t="s">
        <v>3739</v>
      </c>
      <c r="G3774" s="23">
        <v>7353793.4251006609</v>
      </c>
      <c r="H3774" s="23">
        <v>33032.189523634297</v>
      </c>
      <c r="I3774" s="23">
        <v>37734.415148027234</v>
      </c>
      <c r="J3774" s="23">
        <f t="shared" si="58"/>
        <v>-7316059.0099526336</v>
      </c>
    </row>
    <row r="3775" spans="1:10" x14ac:dyDescent="0.2">
      <c r="A3775" s="19">
        <v>3827</v>
      </c>
      <c r="B3775" s="17">
        <v>21</v>
      </c>
      <c r="C3775" s="16">
        <v>1</v>
      </c>
      <c r="D3775" s="16">
        <v>2000</v>
      </c>
      <c r="E3775" s="25">
        <v>36546</v>
      </c>
      <c r="F3775" s="24" t="s">
        <v>3740</v>
      </c>
      <c r="G3775" s="23">
        <v>10181475.118483413</v>
      </c>
      <c r="H3775" s="23">
        <v>44319.961190758295</v>
      </c>
      <c r="I3775" s="23">
        <v>599069.26899289095</v>
      </c>
      <c r="J3775" s="23">
        <f t="shared" si="58"/>
        <v>-9582405.8494905215</v>
      </c>
    </row>
    <row r="3776" spans="1:10" x14ac:dyDescent="0.2">
      <c r="A3776" s="19">
        <v>3828</v>
      </c>
      <c r="B3776" s="17">
        <v>28</v>
      </c>
      <c r="C3776" s="16">
        <v>1</v>
      </c>
      <c r="D3776" s="16">
        <v>2014</v>
      </c>
      <c r="E3776" s="25">
        <v>41667</v>
      </c>
      <c r="F3776" s="24" t="s">
        <v>3741</v>
      </c>
      <c r="G3776" s="23">
        <v>7347222.9347287053</v>
      </c>
      <c r="H3776" s="23">
        <v>0</v>
      </c>
      <c r="I3776" s="23">
        <v>15960613.789864738</v>
      </c>
      <c r="J3776" s="23">
        <f t="shared" si="58"/>
        <v>8613390.8551360331</v>
      </c>
    </row>
    <row r="3777" spans="1:10" x14ac:dyDescent="0.2">
      <c r="A3777" s="19">
        <v>3829</v>
      </c>
      <c r="B3777" s="17">
        <v>6</v>
      </c>
      <c r="C3777" s="16">
        <v>12</v>
      </c>
      <c r="D3777" s="16">
        <v>2016</v>
      </c>
      <c r="E3777" s="25">
        <v>42710</v>
      </c>
      <c r="F3777" s="24" t="s">
        <v>3742</v>
      </c>
      <c r="G3777" s="23">
        <v>7118497.1337685157</v>
      </c>
      <c r="H3777" s="23">
        <v>0</v>
      </c>
      <c r="I3777" s="23">
        <v>10410526.470604561</v>
      </c>
      <c r="J3777" s="23">
        <f t="shared" si="58"/>
        <v>3292029.3368360456</v>
      </c>
    </row>
    <row r="3778" spans="1:10" x14ac:dyDescent="0.2">
      <c r="A3778" s="19">
        <v>3830</v>
      </c>
      <c r="B3778" s="17">
        <v>18</v>
      </c>
      <c r="C3778" s="16">
        <v>8</v>
      </c>
      <c r="D3778" s="16">
        <v>2015</v>
      </c>
      <c r="E3778" s="25">
        <v>42234</v>
      </c>
      <c r="F3778" s="24" t="s">
        <v>3743</v>
      </c>
      <c r="G3778" s="23">
        <v>7211572.0304134013</v>
      </c>
      <c r="H3778" s="23">
        <v>0</v>
      </c>
      <c r="I3778" s="23">
        <v>2115391.0281726783</v>
      </c>
      <c r="J3778" s="23">
        <f t="shared" si="58"/>
        <v>-5096181.002240723</v>
      </c>
    </row>
    <row r="3779" spans="1:10" x14ac:dyDescent="0.2">
      <c r="A3779" s="19">
        <v>3831</v>
      </c>
      <c r="B3779" s="17">
        <v>31</v>
      </c>
      <c r="C3779" s="16">
        <v>12</v>
      </c>
      <c r="D3779" s="16">
        <v>2015</v>
      </c>
      <c r="E3779" s="25">
        <v>42369</v>
      </c>
      <c r="F3779" s="24" t="s">
        <v>3744</v>
      </c>
      <c r="G3779" s="23">
        <v>7266179.0508402921</v>
      </c>
      <c r="H3779" s="23">
        <v>0</v>
      </c>
      <c r="I3779" s="23">
        <v>1444319.1704470986</v>
      </c>
      <c r="J3779" s="23">
        <f t="shared" ref="J3779:J3842" si="59">I3779-G3779</f>
        <v>-5821859.880393194</v>
      </c>
    </row>
    <row r="3780" spans="1:10" x14ac:dyDescent="0.2">
      <c r="A3780" s="19">
        <v>3832</v>
      </c>
      <c r="B3780" s="17">
        <v>23</v>
      </c>
      <c r="C3780" s="16">
        <v>7</v>
      </c>
      <c r="D3780" s="16">
        <v>2013</v>
      </c>
      <c r="E3780" s="25">
        <v>41478</v>
      </c>
      <c r="F3780" s="24" t="s">
        <v>3745</v>
      </c>
      <c r="G3780" s="23">
        <v>7357287.7960239053</v>
      </c>
      <c r="H3780" s="23">
        <v>0</v>
      </c>
      <c r="I3780" s="23">
        <v>1333083.7924193908</v>
      </c>
      <c r="J3780" s="23">
        <f t="shared" si="59"/>
        <v>-6024204.0036045145</v>
      </c>
    </row>
    <row r="3781" spans="1:10" x14ac:dyDescent="0.2">
      <c r="A3781" s="19">
        <v>3833</v>
      </c>
      <c r="B3781" s="17">
        <v>20</v>
      </c>
      <c r="C3781" s="16">
        <v>11</v>
      </c>
      <c r="D3781" s="16">
        <v>2015</v>
      </c>
      <c r="E3781" s="25">
        <v>42328</v>
      </c>
      <c r="F3781" s="24" t="s">
        <v>3746</v>
      </c>
      <c r="G3781" s="23">
        <v>7241349.8162941979</v>
      </c>
      <c r="H3781" s="23">
        <v>0</v>
      </c>
      <c r="I3781" s="23">
        <v>400078.37047898333</v>
      </c>
      <c r="J3781" s="23">
        <f t="shared" si="59"/>
        <v>-6841271.4458152149</v>
      </c>
    </row>
    <row r="3782" spans="1:10" x14ac:dyDescent="0.2">
      <c r="A3782" s="19">
        <v>3834</v>
      </c>
      <c r="B3782" s="17">
        <v>11</v>
      </c>
      <c r="C3782" s="16">
        <v>12</v>
      </c>
      <c r="D3782" s="16">
        <v>2007</v>
      </c>
      <c r="E3782" s="25">
        <v>39427</v>
      </c>
      <c r="F3782" s="24" t="s">
        <v>3747</v>
      </c>
      <c r="G3782" s="23">
        <v>8182563.9414195661</v>
      </c>
      <c r="H3782" s="23">
        <v>0</v>
      </c>
      <c r="I3782" s="23">
        <v>0</v>
      </c>
      <c r="J3782" s="23">
        <f t="shared" si="59"/>
        <v>-8182563.9414195661</v>
      </c>
    </row>
    <row r="3783" spans="1:10" x14ac:dyDescent="0.2">
      <c r="A3783" s="19">
        <v>3835</v>
      </c>
      <c r="B3783" s="17">
        <v>12</v>
      </c>
      <c r="C3783" s="16">
        <v>12</v>
      </c>
      <c r="D3783" s="16">
        <v>2008</v>
      </c>
      <c r="E3783" s="25">
        <v>39794</v>
      </c>
      <c r="F3783" s="24" t="s">
        <v>3748</v>
      </c>
      <c r="G3783" s="23">
        <v>8175090.8537397496</v>
      </c>
      <c r="H3783" s="23">
        <v>0</v>
      </c>
      <c r="I3783" s="23">
        <v>0</v>
      </c>
      <c r="J3783" s="23">
        <f t="shared" si="59"/>
        <v>-8175090.8537397496</v>
      </c>
    </row>
    <row r="3784" spans="1:10" x14ac:dyDescent="0.2">
      <c r="A3784" s="19">
        <v>3836</v>
      </c>
      <c r="B3784" s="17">
        <v>11</v>
      </c>
      <c r="C3784" s="16">
        <v>3</v>
      </c>
      <c r="D3784" s="16">
        <v>2008</v>
      </c>
      <c r="E3784" s="25">
        <v>39518</v>
      </c>
      <c r="F3784" s="24" t="s">
        <v>3749</v>
      </c>
      <c r="G3784" s="23">
        <v>8048747.7052189875</v>
      </c>
      <c r="H3784" s="23">
        <v>0</v>
      </c>
      <c r="I3784" s="23">
        <v>0</v>
      </c>
      <c r="J3784" s="23">
        <f t="shared" si="59"/>
        <v>-8048747.7052189875</v>
      </c>
    </row>
    <row r="3785" spans="1:10" x14ac:dyDescent="0.2">
      <c r="A3785" s="19">
        <v>3837</v>
      </c>
      <c r="B3785" s="17">
        <v>1</v>
      </c>
      <c r="C3785" s="16">
        <v>9</v>
      </c>
      <c r="D3785" s="16">
        <v>2015</v>
      </c>
      <c r="E3785" s="25">
        <v>42248</v>
      </c>
      <c r="F3785" s="24" t="s">
        <v>3750</v>
      </c>
      <c r="G3785" s="23">
        <v>7222816.1970203193</v>
      </c>
      <c r="H3785" s="23">
        <v>0</v>
      </c>
      <c r="I3785" s="23">
        <v>0</v>
      </c>
      <c r="J3785" s="23">
        <f t="shared" si="59"/>
        <v>-7222816.1970203193</v>
      </c>
    </row>
    <row r="3786" spans="1:10" x14ac:dyDescent="0.2">
      <c r="A3786" s="19">
        <v>3839</v>
      </c>
      <c r="B3786" s="17">
        <v>28</v>
      </c>
      <c r="C3786" s="16">
        <v>6</v>
      </c>
      <c r="D3786" s="16">
        <v>1985</v>
      </c>
      <c r="E3786" s="25">
        <v>31226</v>
      </c>
      <c r="F3786" s="24" t="s">
        <v>3751</v>
      </c>
      <c r="G3786" s="23">
        <v>15744248.141263943</v>
      </c>
      <c r="H3786" s="23">
        <v>94489602.646765813</v>
      </c>
      <c r="I3786" s="23">
        <v>94489602.646765813</v>
      </c>
      <c r="J3786" s="23">
        <f t="shared" si="59"/>
        <v>78745354.505501866</v>
      </c>
    </row>
    <row r="3787" spans="1:10" x14ac:dyDescent="0.2">
      <c r="A3787" s="19">
        <v>3840</v>
      </c>
      <c r="B3787" s="17">
        <v>21</v>
      </c>
      <c r="C3787" s="16">
        <v>9</v>
      </c>
      <c r="D3787" s="16">
        <v>2012</v>
      </c>
      <c r="E3787" s="25">
        <v>41173</v>
      </c>
      <c r="F3787" s="24" t="s">
        <v>3752</v>
      </c>
      <c r="G3787" s="23">
        <v>7320785.8880673442</v>
      </c>
      <c r="H3787" s="23">
        <v>33539720.079358011</v>
      </c>
      <c r="I3787" s="23">
        <v>46793595.512054518</v>
      </c>
      <c r="J3787" s="23">
        <f t="shared" si="59"/>
        <v>39472809.623987176</v>
      </c>
    </row>
    <row r="3788" spans="1:10" x14ac:dyDescent="0.2">
      <c r="A3788" s="19">
        <v>3841</v>
      </c>
      <c r="B3788" s="17">
        <v>24</v>
      </c>
      <c r="C3788" s="16">
        <v>9</v>
      </c>
      <c r="D3788" s="16">
        <v>1993</v>
      </c>
      <c r="E3788" s="25">
        <v>34236</v>
      </c>
      <c r="F3788" s="24" t="s">
        <v>3753</v>
      </c>
      <c r="G3788" s="23">
        <v>11675266.023432117</v>
      </c>
      <c r="H3788" s="23">
        <v>13453441.188084081</v>
      </c>
      <c r="I3788" s="23">
        <v>13453441.188084081</v>
      </c>
      <c r="J3788" s="23">
        <f t="shared" si="59"/>
        <v>1778175.1646519639</v>
      </c>
    </row>
    <row r="3789" spans="1:10" x14ac:dyDescent="0.2">
      <c r="A3789" s="19">
        <v>3842</v>
      </c>
      <c r="B3789" s="17">
        <v>31</v>
      </c>
      <c r="C3789" s="16">
        <v>1</v>
      </c>
      <c r="D3789" s="16">
        <v>2017</v>
      </c>
      <c r="E3789" s="25">
        <v>42766</v>
      </c>
      <c r="F3789" s="24" t="s">
        <v>3754</v>
      </c>
      <c r="G3789" s="23">
        <v>6915487.0510914642</v>
      </c>
      <c r="H3789" s="23">
        <v>0</v>
      </c>
      <c r="I3789" s="23">
        <v>22518.807469146224</v>
      </c>
      <c r="J3789" s="23">
        <f t="shared" si="59"/>
        <v>-6892968.2436223179</v>
      </c>
    </row>
    <row r="3790" spans="1:10" x14ac:dyDescent="0.2">
      <c r="A3790" s="19">
        <v>3843</v>
      </c>
      <c r="B3790" s="17">
        <v>17</v>
      </c>
      <c r="C3790" s="16">
        <v>9</v>
      </c>
      <c r="D3790" s="16">
        <v>2010</v>
      </c>
      <c r="E3790" s="25">
        <v>40438</v>
      </c>
      <c r="F3790" s="24" t="s">
        <v>3755</v>
      </c>
      <c r="G3790" s="23">
        <v>7642999.6474988442</v>
      </c>
      <c r="H3790" s="23">
        <v>7707173.8692449611</v>
      </c>
      <c r="I3790" s="23">
        <v>18026624.984627288</v>
      </c>
      <c r="J3790" s="23">
        <f t="shared" si="59"/>
        <v>10383625.337128444</v>
      </c>
    </row>
    <row r="3791" spans="1:10" x14ac:dyDescent="0.2">
      <c r="A3791" s="19">
        <v>3844</v>
      </c>
      <c r="B3791" s="17">
        <v>11</v>
      </c>
      <c r="C3791" s="16">
        <v>8</v>
      </c>
      <c r="D3791" s="16">
        <v>2000</v>
      </c>
      <c r="E3791" s="25">
        <v>36749</v>
      </c>
      <c r="F3791" s="24" t="s">
        <v>3756</v>
      </c>
      <c r="G3791" s="23">
        <v>9661627.3148148153</v>
      </c>
      <c r="H3791" s="23">
        <v>1317259.1639641204</v>
      </c>
      <c r="I3791" s="23">
        <v>1317259.1639641204</v>
      </c>
      <c r="J3791" s="23">
        <f t="shared" si="59"/>
        <v>-8344368.1508506946</v>
      </c>
    </row>
    <row r="3792" spans="1:10" x14ac:dyDescent="0.2">
      <c r="A3792" s="19">
        <v>3845</v>
      </c>
      <c r="B3792" s="17">
        <v>5</v>
      </c>
      <c r="C3792" s="16">
        <v>8</v>
      </c>
      <c r="D3792" s="16">
        <v>2005</v>
      </c>
      <c r="E3792" s="25">
        <v>38569</v>
      </c>
      <c r="F3792" s="24" t="s">
        <v>3757</v>
      </c>
      <c r="G3792" s="23">
        <v>8500657.8411405291</v>
      </c>
      <c r="H3792" s="23">
        <v>61912.291211812626</v>
      </c>
      <c r="I3792" s="23">
        <v>61912.291211812626</v>
      </c>
      <c r="J3792" s="23">
        <f t="shared" si="59"/>
        <v>-8438745.5499287173</v>
      </c>
    </row>
    <row r="3793" spans="1:10" x14ac:dyDescent="0.2">
      <c r="A3793" s="19">
        <v>3846</v>
      </c>
      <c r="B3793" s="17">
        <v>9</v>
      </c>
      <c r="C3793" s="16">
        <v>4</v>
      </c>
      <c r="D3793" s="16">
        <v>2004</v>
      </c>
      <c r="E3793" s="25">
        <v>38086</v>
      </c>
      <c r="F3793" s="24" t="s">
        <v>3758</v>
      </c>
      <c r="G3793" s="23">
        <v>8880474.4680851065</v>
      </c>
      <c r="H3793" s="23">
        <v>32690.593659574468</v>
      </c>
      <c r="I3793" s="23">
        <v>12450900.570829786</v>
      </c>
      <c r="J3793" s="23">
        <f t="shared" si="59"/>
        <v>3570426.1027446799</v>
      </c>
    </row>
    <row r="3794" spans="1:10" x14ac:dyDescent="0.2">
      <c r="A3794" s="19">
        <v>3847</v>
      </c>
      <c r="B3794" s="17">
        <v>10</v>
      </c>
      <c r="C3794" s="16">
        <v>9</v>
      </c>
      <c r="D3794" s="16">
        <v>2010</v>
      </c>
      <c r="E3794" s="25">
        <v>40431</v>
      </c>
      <c r="F3794" s="24" t="s">
        <v>3759</v>
      </c>
      <c r="G3794" s="23">
        <v>7586801.1206789995</v>
      </c>
      <c r="H3794" s="23">
        <v>127647.08587752187</v>
      </c>
      <c r="I3794" s="23">
        <v>7657082.9983198969</v>
      </c>
      <c r="J3794" s="23">
        <f t="shared" si="59"/>
        <v>70281.877640897408</v>
      </c>
    </row>
    <row r="3795" spans="1:10" x14ac:dyDescent="0.2">
      <c r="A3795" s="19">
        <v>3848</v>
      </c>
      <c r="B3795" s="17">
        <v>3</v>
      </c>
      <c r="C3795" s="16">
        <v>9</v>
      </c>
      <c r="D3795" s="16">
        <v>2004</v>
      </c>
      <c r="E3795" s="25">
        <v>38233</v>
      </c>
      <c r="F3795" s="24" t="s">
        <v>3760</v>
      </c>
      <c r="G3795" s="23">
        <v>8662334.3865192216</v>
      </c>
      <c r="H3795" s="23">
        <v>289448.67131121643</v>
      </c>
      <c r="I3795" s="23">
        <v>289448.67131121643</v>
      </c>
      <c r="J3795" s="23">
        <f t="shared" si="59"/>
        <v>-8372885.7152080052</v>
      </c>
    </row>
    <row r="3796" spans="1:10" x14ac:dyDescent="0.2">
      <c r="A3796" s="19">
        <v>3849</v>
      </c>
      <c r="B3796" s="17">
        <v>21</v>
      </c>
      <c r="C3796" s="16">
        <v>5</v>
      </c>
      <c r="D3796" s="16">
        <v>2010</v>
      </c>
      <c r="E3796" s="25">
        <v>40319</v>
      </c>
      <c r="F3796" s="24" t="s">
        <v>5349</v>
      </c>
      <c r="G3796" s="23">
        <v>7427079.7238951679</v>
      </c>
      <c r="H3796" s="23">
        <v>931.76091081593927</v>
      </c>
      <c r="I3796" s="23">
        <v>931.76091081593927</v>
      </c>
      <c r="J3796" s="23">
        <f t="shared" si="59"/>
        <v>-7426147.9629843524</v>
      </c>
    </row>
    <row r="3797" spans="1:10" x14ac:dyDescent="0.2">
      <c r="A3797" s="19">
        <v>3850</v>
      </c>
      <c r="B3797" s="17">
        <v>19</v>
      </c>
      <c r="C3797" s="16">
        <v>9</v>
      </c>
      <c r="D3797" s="16">
        <v>2008</v>
      </c>
      <c r="E3797" s="25">
        <v>39710</v>
      </c>
      <c r="F3797" s="24" t="s">
        <v>3762</v>
      </c>
      <c r="G3797" s="23">
        <v>7336841.5960563663</v>
      </c>
      <c r="H3797" s="23">
        <v>9812.5454719973677</v>
      </c>
      <c r="I3797" s="23">
        <v>16069047.582330437</v>
      </c>
      <c r="J3797" s="23">
        <f t="shared" si="59"/>
        <v>8732205.986274071</v>
      </c>
    </row>
    <row r="3798" spans="1:10" x14ac:dyDescent="0.2">
      <c r="A3798" s="19">
        <v>3851</v>
      </c>
      <c r="B3798" s="17">
        <v>3</v>
      </c>
      <c r="C3798" s="16">
        <v>10</v>
      </c>
      <c r="D3798" s="16">
        <v>2014</v>
      </c>
      <c r="E3798" s="25">
        <v>41915</v>
      </c>
      <c r="F3798" s="24" t="s">
        <v>3763</v>
      </c>
      <c r="G3798" s="23">
        <v>6721363.5004401244</v>
      </c>
      <c r="H3798" s="23">
        <v>87143835.498633295</v>
      </c>
      <c r="I3798" s="23">
        <v>265610623.8622264</v>
      </c>
      <c r="J3798" s="23">
        <f t="shared" si="59"/>
        <v>258889260.36178628</v>
      </c>
    </row>
    <row r="3799" spans="1:10" x14ac:dyDescent="0.2">
      <c r="A3799" s="19">
        <v>3852</v>
      </c>
      <c r="B3799" s="17">
        <v>1</v>
      </c>
      <c r="C3799" s="16">
        <v>2</v>
      </c>
      <c r="D3799" s="16">
        <v>2008</v>
      </c>
      <c r="E3799" s="25">
        <v>39479</v>
      </c>
      <c r="F3799" s="24" t="s">
        <v>3764</v>
      </c>
      <c r="G3799" s="23">
        <v>7538621.9667159524</v>
      </c>
      <c r="H3799" s="23">
        <v>75713025.888144627</v>
      </c>
      <c r="I3799" s="23">
        <v>82011043.512922019</v>
      </c>
      <c r="J3799" s="23">
        <f t="shared" si="59"/>
        <v>74472421.546206072</v>
      </c>
    </row>
    <row r="3800" spans="1:10" x14ac:dyDescent="0.2">
      <c r="A3800" s="19">
        <v>3853</v>
      </c>
      <c r="B3800" s="17">
        <v>12</v>
      </c>
      <c r="C3800" s="16">
        <v>7</v>
      </c>
      <c r="D3800" s="16">
        <v>1991</v>
      </c>
      <c r="E3800" s="25">
        <v>33431</v>
      </c>
      <c r="F3800" s="24" t="s">
        <v>3765</v>
      </c>
      <c r="G3800" s="23">
        <v>11717132.892804701</v>
      </c>
      <c r="H3800" s="23">
        <v>101290276.71649046</v>
      </c>
      <c r="I3800" s="23">
        <v>101309276.4981351</v>
      </c>
      <c r="J3800" s="23">
        <f t="shared" si="59"/>
        <v>89592143.605330408</v>
      </c>
    </row>
    <row r="3801" spans="1:10" x14ac:dyDescent="0.2">
      <c r="A3801" s="19">
        <v>3854</v>
      </c>
      <c r="B3801" s="17">
        <v>24</v>
      </c>
      <c r="C3801" s="16">
        <v>7</v>
      </c>
      <c r="D3801" s="16">
        <v>1987</v>
      </c>
      <c r="E3801" s="25">
        <v>31982</v>
      </c>
      <c r="F3801" s="24" t="s">
        <v>3766</v>
      </c>
      <c r="G3801" s="23">
        <v>14023492.970123025</v>
      </c>
      <c r="H3801" s="23">
        <v>116967616.17666082</v>
      </c>
      <c r="I3801" s="23">
        <v>116967616.17666082</v>
      </c>
      <c r="J3801" s="23">
        <f t="shared" si="59"/>
        <v>102944123.2065378</v>
      </c>
    </row>
    <row r="3802" spans="1:10" x14ac:dyDescent="0.2">
      <c r="A3802" s="19">
        <v>3855</v>
      </c>
      <c r="B3802" s="17">
        <v>22</v>
      </c>
      <c r="C3802" s="16">
        <v>5</v>
      </c>
      <c r="D3802" s="16">
        <v>1981</v>
      </c>
      <c r="E3802" s="25">
        <v>29728</v>
      </c>
      <c r="F3802" s="24" t="s">
        <v>3767</v>
      </c>
      <c r="G3802" s="23">
        <v>17771419.821826283</v>
      </c>
      <c r="H3802" s="23">
        <v>116165376.39820713</v>
      </c>
      <c r="I3802" s="23">
        <v>116165376.39820713</v>
      </c>
      <c r="J3802" s="23">
        <f t="shared" si="59"/>
        <v>98393956.576380849</v>
      </c>
    </row>
    <row r="3803" spans="1:10" x14ac:dyDescent="0.2">
      <c r="A3803" s="19">
        <v>3856</v>
      </c>
      <c r="B3803" s="17">
        <v>1</v>
      </c>
      <c r="C3803" s="16">
        <v>1</v>
      </c>
      <c r="D3803" s="16">
        <v>1980</v>
      </c>
      <c r="E3803" s="25">
        <v>29221</v>
      </c>
      <c r="F3803" s="24" t="s">
        <v>3768</v>
      </c>
      <c r="G3803" s="23">
        <v>20512512.853470437</v>
      </c>
      <c r="H3803" s="23">
        <v>100665945.77120823</v>
      </c>
      <c r="I3803" s="23">
        <v>100665945.77120823</v>
      </c>
      <c r="J3803" s="23">
        <f t="shared" si="59"/>
        <v>80153432.917737782</v>
      </c>
    </row>
    <row r="3804" spans="1:10" x14ac:dyDescent="0.2">
      <c r="A3804" s="19">
        <v>3857</v>
      </c>
      <c r="B3804" s="17">
        <v>2</v>
      </c>
      <c r="C3804" s="16">
        <v>4</v>
      </c>
      <c r="D3804" s="16">
        <v>1993</v>
      </c>
      <c r="E3804" s="25">
        <v>34061</v>
      </c>
      <c r="F3804" s="24" t="s">
        <v>3769</v>
      </c>
      <c r="G3804" s="23">
        <v>11082454.861111112</v>
      </c>
      <c r="H3804" s="23">
        <v>41096460.383930556</v>
      </c>
      <c r="I3804" s="23">
        <v>41096460.383930556</v>
      </c>
      <c r="J3804" s="23">
        <f t="shared" si="59"/>
        <v>30014005.522819445</v>
      </c>
    </row>
    <row r="3805" spans="1:10" x14ac:dyDescent="0.2">
      <c r="A3805" s="19">
        <v>3858</v>
      </c>
      <c r="B3805" s="17">
        <v>9</v>
      </c>
      <c r="C3805" s="16">
        <v>4</v>
      </c>
      <c r="D3805" s="16">
        <v>1999</v>
      </c>
      <c r="E3805" s="25">
        <v>36259</v>
      </c>
      <c r="F3805" s="24" t="s">
        <v>3770</v>
      </c>
      <c r="G3805" s="23">
        <v>9602126.9554753322</v>
      </c>
      <c r="H3805" s="23">
        <v>24929002.116046935</v>
      </c>
      <c r="I3805" s="23">
        <v>41929446.756191343</v>
      </c>
      <c r="J3805" s="23">
        <f t="shared" si="59"/>
        <v>32327319.800716013</v>
      </c>
    </row>
    <row r="3806" spans="1:10" x14ac:dyDescent="0.2">
      <c r="A3806" s="19">
        <v>3859</v>
      </c>
      <c r="B3806" s="17">
        <v>7</v>
      </c>
      <c r="C3806" s="16">
        <v>4</v>
      </c>
      <c r="D3806" s="16">
        <v>2006</v>
      </c>
      <c r="E3806" s="25">
        <v>38814</v>
      </c>
      <c r="F3806" s="24" t="s">
        <v>3771</v>
      </c>
      <c r="G3806" s="23">
        <v>7919967.7419354841</v>
      </c>
      <c r="H3806" s="23">
        <v>16288859.969245659</v>
      </c>
      <c r="I3806" s="23">
        <v>22066433.791007444</v>
      </c>
      <c r="J3806" s="23">
        <f t="shared" si="59"/>
        <v>14146466.04907196</v>
      </c>
    </row>
    <row r="3807" spans="1:10" x14ac:dyDescent="0.2">
      <c r="A3807" s="19">
        <v>3860</v>
      </c>
      <c r="B3807" s="17">
        <v>1</v>
      </c>
      <c r="C3807" s="16">
        <v>1</v>
      </c>
      <c r="D3807" s="16">
        <v>1971</v>
      </c>
      <c r="E3807" s="25">
        <v>25934</v>
      </c>
      <c r="F3807" s="24" t="s">
        <v>3772</v>
      </c>
      <c r="G3807" s="23">
        <v>40097324.120603018</v>
      </c>
      <c r="H3807" s="23">
        <v>76348778.1707789</v>
      </c>
      <c r="I3807" s="23">
        <v>76348778.1707789</v>
      </c>
      <c r="J3807" s="23">
        <f t="shared" si="59"/>
        <v>36251454.050175883</v>
      </c>
    </row>
    <row r="3808" spans="1:10" x14ac:dyDescent="0.2">
      <c r="A3808" s="19">
        <v>3861</v>
      </c>
      <c r="B3808" s="17">
        <v>22</v>
      </c>
      <c r="C3808" s="16">
        <v>10</v>
      </c>
      <c r="D3808" s="16">
        <v>1999</v>
      </c>
      <c r="E3808" s="25">
        <v>36455</v>
      </c>
      <c r="F3808" s="24" t="s">
        <v>3773</v>
      </c>
      <c r="G3808" s="23">
        <v>9487951.843043996</v>
      </c>
      <c r="H3808" s="23">
        <v>14824108.790897744</v>
      </c>
      <c r="I3808" s="23">
        <v>14824108.790897744</v>
      </c>
      <c r="J3808" s="23">
        <f t="shared" si="59"/>
        <v>5336156.9478537478</v>
      </c>
    </row>
    <row r="3809" spans="1:10" x14ac:dyDescent="0.2">
      <c r="A3809" s="19">
        <v>3862</v>
      </c>
      <c r="B3809" s="17">
        <v>7</v>
      </c>
      <c r="C3809" s="16">
        <v>3</v>
      </c>
      <c r="D3809" s="16">
        <v>2003</v>
      </c>
      <c r="E3809" s="25">
        <v>37687</v>
      </c>
      <c r="F3809" s="24" t="s">
        <v>3774</v>
      </c>
      <c r="G3809" s="23">
        <v>8663808.3604777418</v>
      </c>
      <c r="H3809" s="23">
        <v>8228598.6086590672</v>
      </c>
      <c r="I3809" s="23">
        <v>8228598.6086590672</v>
      </c>
      <c r="J3809" s="23">
        <f t="shared" si="59"/>
        <v>-435209.75181867462</v>
      </c>
    </row>
    <row r="3810" spans="1:10" x14ac:dyDescent="0.2">
      <c r="A3810" s="19">
        <v>3863</v>
      </c>
      <c r="B3810" s="17">
        <v>2</v>
      </c>
      <c r="C3810" s="16">
        <v>12</v>
      </c>
      <c r="D3810" s="16">
        <v>2011</v>
      </c>
      <c r="E3810" s="25">
        <v>40879</v>
      </c>
      <c r="F3810" s="24" t="s">
        <v>3775</v>
      </c>
      <c r="G3810" s="23">
        <v>7071650.4484384423</v>
      </c>
      <c r="H3810" s="23">
        <v>4354279.5520356977</v>
      </c>
      <c r="I3810" s="23">
        <v>22208073.263315786</v>
      </c>
      <c r="J3810" s="23">
        <f t="shared" si="59"/>
        <v>15136422.814877342</v>
      </c>
    </row>
    <row r="3811" spans="1:10" x14ac:dyDescent="0.2">
      <c r="A3811" s="19">
        <v>3864</v>
      </c>
      <c r="B3811" s="17">
        <v>13</v>
      </c>
      <c r="C3811" s="16">
        <v>5</v>
      </c>
      <c r="D3811" s="16">
        <v>2005</v>
      </c>
      <c r="E3811" s="25">
        <v>38485</v>
      </c>
      <c r="F3811" s="24" t="s">
        <v>3776</v>
      </c>
      <c r="G3811" s="23">
        <v>8209225.8230452677</v>
      </c>
      <c r="H3811" s="23">
        <v>2955266.9891100824</v>
      </c>
      <c r="I3811" s="23">
        <v>14834615.397062758</v>
      </c>
      <c r="J3811" s="23">
        <f t="shared" si="59"/>
        <v>6625389.5740174903</v>
      </c>
    </row>
    <row r="3812" spans="1:10" x14ac:dyDescent="0.2">
      <c r="A3812" s="19">
        <v>3865</v>
      </c>
      <c r="B3812" s="17">
        <v>31</v>
      </c>
      <c r="C3812" s="16">
        <v>5</v>
      </c>
      <c r="D3812" s="16">
        <v>2013</v>
      </c>
      <c r="E3812" s="25">
        <v>41425</v>
      </c>
      <c r="F3812" s="24" t="s">
        <v>3777</v>
      </c>
      <c r="G3812" s="23">
        <v>6850859.6449805759</v>
      </c>
      <c r="H3812" s="23">
        <v>2397430.9293223727</v>
      </c>
      <c r="I3812" s="23">
        <v>3191400.2411041236</v>
      </c>
      <c r="J3812" s="23">
        <f t="shared" si="59"/>
        <v>-3659459.4038764522</v>
      </c>
    </row>
    <row r="3813" spans="1:10" x14ac:dyDescent="0.2">
      <c r="A3813" s="19">
        <v>3866</v>
      </c>
      <c r="B3813" s="17">
        <v>21</v>
      </c>
      <c r="C3813" s="16">
        <v>10</v>
      </c>
      <c r="D3813" s="16">
        <v>2005</v>
      </c>
      <c r="E3813" s="25">
        <v>38646</v>
      </c>
      <c r="F3813" s="24" t="s">
        <v>3778</v>
      </c>
      <c r="G3813" s="23">
        <v>8011413.1526104417</v>
      </c>
      <c r="H3813" s="23">
        <v>2495902.7691164659</v>
      </c>
      <c r="I3813" s="23">
        <v>2495902.7691164659</v>
      </c>
      <c r="J3813" s="23">
        <f t="shared" si="59"/>
        <v>-5515510.3834939757</v>
      </c>
    </row>
    <row r="3814" spans="1:10" x14ac:dyDescent="0.2">
      <c r="A3814" s="19">
        <v>3867</v>
      </c>
      <c r="B3814" s="17">
        <v>13</v>
      </c>
      <c r="C3814" s="16">
        <v>11</v>
      </c>
      <c r="D3814" s="16">
        <v>2009</v>
      </c>
      <c r="E3814" s="25">
        <v>40130</v>
      </c>
      <c r="F3814" s="24" t="s">
        <v>3779</v>
      </c>
      <c r="G3814" s="23">
        <v>7377032.7740026806</v>
      </c>
      <c r="H3814" s="23">
        <v>1259384.3366153562</v>
      </c>
      <c r="I3814" s="23">
        <v>1980395.0912402347</v>
      </c>
      <c r="J3814" s="23">
        <f t="shared" si="59"/>
        <v>-5396637.6827624459</v>
      </c>
    </row>
    <row r="3815" spans="1:10" x14ac:dyDescent="0.2">
      <c r="A3815" s="19">
        <v>3868</v>
      </c>
      <c r="B3815" s="17">
        <v>23</v>
      </c>
      <c r="C3815" s="16">
        <v>7</v>
      </c>
      <c r="D3815" s="16">
        <v>2004</v>
      </c>
      <c r="E3815" s="25">
        <v>38191</v>
      </c>
      <c r="F3815" s="24" t="s">
        <v>3780</v>
      </c>
      <c r="G3815" s="23">
        <v>8425942.4498416055</v>
      </c>
      <c r="H3815" s="23">
        <v>1333913.5418321015</v>
      </c>
      <c r="I3815" s="23">
        <v>1340126.7021647308</v>
      </c>
      <c r="J3815" s="23">
        <f t="shared" si="59"/>
        <v>-7085815.7476768745</v>
      </c>
    </row>
    <row r="3816" spans="1:10" x14ac:dyDescent="0.2">
      <c r="A3816" s="19">
        <v>3869</v>
      </c>
      <c r="B3816" s="17">
        <v>17</v>
      </c>
      <c r="C3816" s="16">
        <v>8</v>
      </c>
      <c r="D3816" s="16">
        <v>2001</v>
      </c>
      <c r="E3816" s="25">
        <v>37120</v>
      </c>
      <c r="F3816" s="24" t="s">
        <v>3781</v>
      </c>
      <c r="G3816" s="23">
        <v>8990836.6197183095</v>
      </c>
      <c r="H3816" s="23">
        <v>88729.874997183098</v>
      </c>
      <c r="I3816" s="23">
        <v>88729.874997183098</v>
      </c>
      <c r="J3816" s="23">
        <f t="shared" si="59"/>
        <v>-8902106.7447211258</v>
      </c>
    </row>
    <row r="3817" spans="1:10" x14ac:dyDescent="0.2">
      <c r="A3817" s="19">
        <v>3870</v>
      </c>
      <c r="B3817" s="17">
        <v>31</v>
      </c>
      <c r="C3817" s="16">
        <v>12</v>
      </c>
      <c r="D3817" s="16">
        <v>2011</v>
      </c>
      <c r="E3817" s="25">
        <v>40908</v>
      </c>
      <c r="F3817" s="24" t="s">
        <v>3782</v>
      </c>
      <c r="G3817" s="23">
        <v>7071650.4484384423</v>
      </c>
      <c r="H3817" s="23">
        <v>0</v>
      </c>
      <c r="I3817" s="23">
        <v>3425.9426557127163</v>
      </c>
      <c r="J3817" s="23">
        <f t="shared" si="59"/>
        <v>-7068224.5057827299</v>
      </c>
    </row>
    <row r="3818" spans="1:10" x14ac:dyDescent="0.2">
      <c r="A3818" s="19">
        <v>3871</v>
      </c>
      <c r="B3818" s="17">
        <v>26</v>
      </c>
      <c r="C3818" s="16">
        <v>10</v>
      </c>
      <c r="D3818" s="16">
        <v>1984</v>
      </c>
      <c r="E3818" s="25">
        <v>30981</v>
      </c>
      <c r="F3818" s="24" t="s">
        <v>3783</v>
      </c>
      <c r="G3818" s="23">
        <v>14922332.383665718</v>
      </c>
      <c r="H3818" s="23">
        <v>88645721.482326701</v>
      </c>
      <c r="I3818" s="23">
        <v>181910298.88023743</v>
      </c>
      <c r="J3818" s="23">
        <f t="shared" si="59"/>
        <v>166987966.49657172</v>
      </c>
    </row>
    <row r="3819" spans="1:10" x14ac:dyDescent="0.2">
      <c r="A3819" s="19">
        <v>3872</v>
      </c>
      <c r="B3819" s="17">
        <v>27</v>
      </c>
      <c r="C3819" s="16">
        <v>2</v>
      </c>
      <c r="D3819" s="16">
        <v>2004</v>
      </c>
      <c r="E3819" s="25">
        <v>38044</v>
      </c>
      <c r="F3819" s="24" t="s">
        <v>3784</v>
      </c>
      <c r="G3819" s="23">
        <v>8438891.5145005379</v>
      </c>
      <c r="H3819" s="23">
        <v>5358510.1923791626</v>
      </c>
      <c r="I3819" s="23">
        <v>104674611.33588079</v>
      </c>
      <c r="J3819" s="23">
        <f t="shared" si="59"/>
        <v>96235719.821380243</v>
      </c>
    </row>
    <row r="3820" spans="1:10" x14ac:dyDescent="0.2">
      <c r="A3820" s="19">
        <v>3873</v>
      </c>
      <c r="B3820" s="17">
        <v>10</v>
      </c>
      <c r="C3820" s="16">
        <v>10</v>
      </c>
      <c r="D3820" s="16">
        <v>2007</v>
      </c>
      <c r="E3820" s="25">
        <v>39365</v>
      </c>
      <c r="F3820" s="24" t="s">
        <v>3785</v>
      </c>
      <c r="G3820" s="23">
        <v>7520588.1226787157</v>
      </c>
      <c r="H3820" s="23">
        <v>1024183.0678437417</v>
      </c>
      <c r="I3820" s="23">
        <v>10460833.729845503</v>
      </c>
      <c r="J3820" s="23">
        <f t="shared" si="59"/>
        <v>2940245.6071667876</v>
      </c>
    </row>
    <row r="3821" spans="1:10" x14ac:dyDescent="0.2">
      <c r="A3821" s="19">
        <v>3874</v>
      </c>
      <c r="B3821" s="17">
        <v>9</v>
      </c>
      <c r="C3821" s="16">
        <v>10</v>
      </c>
      <c r="D3821" s="16">
        <v>2009</v>
      </c>
      <c r="E3821" s="25">
        <v>40095</v>
      </c>
      <c r="F3821" s="24" t="s">
        <v>3786</v>
      </c>
      <c r="G3821" s="23">
        <v>7268680.7569722962</v>
      </c>
      <c r="H3821" s="23">
        <v>510925.79198989714</v>
      </c>
      <c r="I3821" s="23">
        <v>4769928.6446106667</v>
      </c>
      <c r="J3821" s="23">
        <f t="shared" si="59"/>
        <v>-2498752.1123616295</v>
      </c>
    </row>
    <row r="3822" spans="1:10" x14ac:dyDescent="0.2">
      <c r="A3822" s="19">
        <v>3875</v>
      </c>
      <c r="B3822" s="17">
        <v>22</v>
      </c>
      <c r="C3822" s="16">
        <v>2</v>
      </c>
      <c r="D3822" s="16">
        <v>2008</v>
      </c>
      <c r="E3822" s="25">
        <v>39500</v>
      </c>
      <c r="F3822" s="24" t="s">
        <v>3787</v>
      </c>
      <c r="G3822" s="23">
        <v>7248674.9679961074</v>
      </c>
      <c r="H3822" s="23">
        <v>6365577.5950551033</v>
      </c>
      <c r="I3822" s="23">
        <v>23427326.648009144</v>
      </c>
      <c r="J3822" s="23">
        <f t="shared" si="59"/>
        <v>16178651.680013036</v>
      </c>
    </row>
    <row r="3823" spans="1:10" x14ac:dyDescent="0.2">
      <c r="A3823" s="19">
        <v>3876</v>
      </c>
      <c r="B3823" s="17">
        <v>15</v>
      </c>
      <c r="C3823" s="16">
        <v>1</v>
      </c>
      <c r="D3823" s="16">
        <v>1988</v>
      </c>
      <c r="E3823" s="25">
        <v>32157</v>
      </c>
      <c r="F3823" s="24" t="s">
        <v>3788</v>
      </c>
      <c r="G3823" s="23">
        <v>13156592.912705272</v>
      </c>
      <c r="H3823" s="23">
        <v>19535257.16988764</v>
      </c>
      <c r="I3823" s="23">
        <v>19535257.16988764</v>
      </c>
      <c r="J3823" s="23">
        <f t="shared" si="59"/>
        <v>6378664.2571823671</v>
      </c>
    </row>
    <row r="3824" spans="1:10" x14ac:dyDescent="0.2">
      <c r="A3824" s="19">
        <v>3877</v>
      </c>
      <c r="B3824" s="17">
        <v>13</v>
      </c>
      <c r="C3824" s="16">
        <v>2</v>
      </c>
      <c r="D3824" s="16">
        <v>2009</v>
      </c>
      <c r="E3824" s="25">
        <v>39857</v>
      </c>
      <c r="F3824" s="24" t="s">
        <v>3789</v>
      </c>
      <c r="G3824" s="23">
        <v>7173741.8293723175</v>
      </c>
      <c r="H3824" s="23">
        <v>1827158.9862719318</v>
      </c>
      <c r="I3824" s="23">
        <v>43203968.930577353</v>
      </c>
      <c r="J3824" s="23">
        <f t="shared" si="59"/>
        <v>36030227.101205036</v>
      </c>
    </row>
    <row r="3825" spans="1:10" x14ac:dyDescent="0.2">
      <c r="A3825" s="19">
        <v>3878</v>
      </c>
      <c r="B3825" s="17">
        <v>20</v>
      </c>
      <c r="C3825" s="16">
        <v>10</v>
      </c>
      <c r="D3825" s="16">
        <v>1995</v>
      </c>
      <c r="E3825" s="25">
        <v>34992</v>
      </c>
      <c r="F3825" s="24" t="s">
        <v>3790</v>
      </c>
      <c r="G3825" s="23">
        <v>9744085.2309694216</v>
      </c>
      <c r="H3825" s="23">
        <v>3367886.5157644767</v>
      </c>
      <c r="I3825" s="23">
        <v>3367886.5157644767</v>
      </c>
      <c r="J3825" s="23">
        <f t="shared" si="59"/>
        <v>-6376198.7152049448</v>
      </c>
    </row>
    <row r="3826" spans="1:10" x14ac:dyDescent="0.2">
      <c r="A3826" s="19">
        <v>3879</v>
      </c>
      <c r="B3826" s="17">
        <v>16</v>
      </c>
      <c r="C3826" s="16">
        <v>6</v>
      </c>
      <c r="D3826" s="16">
        <v>1978</v>
      </c>
      <c r="E3826" s="25">
        <v>28657</v>
      </c>
      <c r="F3826" s="24" t="s">
        <v>3791</v>
      </c>
      <c r="G3826" s="23">
        <v>22593773.006134968</v>
      </c>
      <c r="H3826" s="23">
        <v>684643174.79493856</v>
      </c>
      <c r="I3826" s="23">
        <v>1459233026.0219324</v>
      </c>
      <c r="J3826" s="23">
        <f t="shared" si="59"/>
        <v>1436639253.0157974</v>
      </c>
    </row>
    <row r="3827" spans="1:10" x14ac:dyDescent="0.2">
      <c r="A3827" s="19">
        <v>3880</v>
      </c>
      <c r="B3827" s="17">
        <v>19</v>
      </c>
      <c r="C3827" s="16">
        <v>12</v>
      </c>
      <c r="D3827" s="16">
        <v>1986</v>
      </c>
      <c r="E3827" s="25">
        <v>31765</v>
      </c>
      <c r="F3827" s="24" t="s">
        <v>3792</v>
      </c>
      <c r="G3827" s="23">
        <v>13331348.416289594</v>
      </c>
      <c r="H3827" s="23">
        <v>306539532.37314028</v>
      </c>
      <c r="I3827" s="23">
        <v>306539532.37314028</v>
      </c>
      <c r="J3827" s="23">
        <f t="shared" si="59"/>
        <v>293208183.95685071</v>
      </c>
    </row>
    <row r="3828" spans="1:10" x14ac:dyDescent="0.2">
      <c r="A3828" s="19">
        <v>3881</v>
      </c>
      <c r="B3828" s="17">
        <v>23</v>
      </c>
      <c r="C3828" s="16">
        <v>6</v>
      </c>
      <c r="D3828" s="16">
        <v>2004</v>
      </c>
      <c r="E3828" s="25">
        <v>38161</v>
      </c>
      <c r="F3828" s="24" t="s">
        <v>3793</v>
      </c>
      <c r="G3828" s="23">
        <v>7765492.883500265</v>
      </c>
      <c r="H3828" s="23">
        <v>154163822.34751189</v>
      </c>
      <c r="I3828" s="23">
        <v>286221777.88466531</v>
      </c>
      <c r="J3828" s="23">
        <f t="shared" si="59"/>
        <v>278456285.00116503</v>
      </c>
    </row>
    <row r="3829" spans="1:10" x14ac:dyDescent="0.2">
      <c r="A3829" s="19">
        <v>3882</v>
      </c>
      <c r="B3829" s="17">
        <v>24</v>
      </c>
      <c r="C3829" s="16">
        <v>10</v>
      </c>
      <c r="D3829" s="16">
        <v>1969</v>
      </c>
      <c r="E3829" s="25">
        <v>25500</v>
      </c>
      <c r="F3829" s="24" t="s">
        <v>3794</v>
      </c>
      <c r="G3829" s="23">
        <v>39493672.922252014</v>
      </c>
      <c r="H3829" s="23">
        <v>673425705.60589826</v>
      </c>
      <c r="I3829" s="23">
        <v>673425705.60589826</v>
      </c>
      <c r="J3829" s="23">
        <f t="shared" si="59"/>
        <v>633932032.6836462</v>
      </c>
    </row>
    <row r="3830" spans="1:10" x14ac:dyDescent="0.2">
      <c r="A3830" s="19">
        <v>3883</v>
      </c>
      <c r="B3830" s="17">
        <v>26</v>
      </c>
      <c r="C3830" s="16">
        <v>8</v>
      </c>
      <c r="D3830" s="16">
        <v>1964</v>
      </c>
      <c r="E3830" s="25">
        <v>23615</v>
      </c>
      <c r="F3830" s="24" t="s">
        <v>3795</v>
      </c>
      <c r="G3830" s="23">
        <v>47519806.451612905</v>
      </c>
      <c r="H3830" s="23">
        <v>810212700</v>
      </c>
      <c r="I3830" s="23">
        <v>810212700</v>
      </c>
      <c r="J3830" s="23">
        <f t="shared" si="59"/>
        <v>762692893.54838705</v>
      </c>
    </row>
    <row r="3831" spans="1:10" x14ac:dyDescent="0.2">
      <c r="A3831" s="19">
        <v>3884</v>
      </c>
      <c r="B3831" s="17">
        <v>19</v>
      </c>
      <c r="C3831" s="16">
        <v>9</v>
      </c>
      <c r="D3831" s="16">
        <v>1980</v>
      </c>
      <c r="E3831" s="25">
        <v>29483</v>
      </c>
      <c r="F3831" s="24" t="s">
        <v>3796</v>
      </c>
      <c r="G3831" s="23">
        <v>17537071.428571429</v>
      </c>
      <c r="H3831" s="23">
        <v>152873510.18550003</v>
      </c>
      <c r="I3831" s="23">
        <v>152873510.18550003</v>
      </c>
      <c r="J3831" s="23">
        <f t="shared" si="59"/>
        <v>135336438.75692859</v>
      </c>
    </row>
    <row r="3832" spans="1:10" x14ac:dyDescent="0.2">
      <c r="A3832" s="19">
        <v>3885</v>
      </c>
      <c r="B3832" s="17">
        <v>18</v>
      </c>
      <c r="C3832" s="16">
        <v>10</v>
      </c>
      <c r="D3832" s="16">
        <v>1961</v>
      </c>
      <c r="E3832" s="25">
        <v>22572</v>
      </c>
      <c r="F3832" s="24" t="s">
        <v>3797</v>
      </c>
      <c r="G3832" s="23">
        <v>49103800</v>
      </c>
      <c r="H3832" s="23">
        <v>357639343.33333331</v>
      </c>
      <c r="I3832" s="23">
        <v>357639343.33333331</v>
      </c>
      <c r="J3832" s="23">
        <f t="shared" si="59"/>
        <v>308535543.33333331</v>
      </c>
    </row>
    <row r="3833" spans="1:10" x14ac:dyDescent="0.2">
      <c r="A3833" s="19">
        <v>3886</v>
      </c>
      <c r="B3833" s="17">
        <v>17</v>
      </c>
      <c r="C3833" s="16">
        <v>10</v>
      </c>
      <c r="D3833" s="16">
        <v>1956</v>
      </c>
      <c r="E3833" s="25">
        <v>20745</v>
      </c>
      <c r="F3833" s="24" t="s">
        <v>5491</v>
      </c>
      <c r="G3833" s="23">
        <v>53567781.818181828</v>
      </c>
      <c r="H3833" s="23">
        <v>374974472.72727275</v>
      </c>
      <c r="I3833" s="23">
        <v>374974472.72727275</v>
      </c>
      <c r="J3833" s="23">
        <f t="shared" si="59"/>
        <v>321406690.90909094</v>
      </c>
    </row>
    <row r="3834" spans="1:10" x14ac:dyDescent="0.2">
      <c r="A3834" s="19">
        <v>3887</v>
      </c>
      <c r="B3834" s="17">
        <v>25</v>
      </c>
      <c r="C3834" s="16">
        <v>7</v>
      </c>
      <c r="D3834" s="16">
        <v>1980</v>
      </c>
      <c r="E3834" s="25">
        <v>29427</v>
      </c>
      <c r="F3834" s="24" t="s">
        <v>3798</v>
      </c>
      <c r="G3834" s="23">
        <v>17812744.860943168</v>
      </c>
      <c r="H3834" s="23">
        <v>118295459.88556227</v>
      </c>
      <c r="I3834" s="23">
        <v>118295459.88556227</v>
      </c>
      <c r="J3834" s="23">
        <f t="shared" si="59"/>
        <v>100482715.0246191</v>
      </c>
    </row>
    <row r="3835" spans="1:10" x14ac:dyDescent="0.2">
      <c r="A3835" s="19">
        <v>3888</v>
      </c>
      <c r="B3835" s="17">
        <v>23</v>
      </c>
      <c r="C3835" s="16">
        <v>3</v>
      </c>
      <c r="D3835" s="16">
        <v>2001</v>
      </c>
      <c r="E3835" s="25">
        <v>36973</v>
      </c>
      <c r="F3835" s="24" t="s">
        <v>3799</v>
      </c>
      <c r="G3835" s="23">
        <v>8360465.3802497163</v>
      </c>
      <c r="H3835" s="23">
        <v>38259452.895976163</v>
      </c>
      <c r="I3835" s="23">
        <v>38957247.991651535</v>
      </c>
      <c r="J3835" s="23">
        <f t="shared" si="59"/>
        <v>30596782.611401819</v>
      </c>
    </row>
    <row r="3836" spans="1:10" x14ac:dyDescent="0.2">
      <c r="A3836" s="19">
        <v>3889</v>
      </c>
      <c r="B3836" s="17">
        <v>17</v>
      </c>
      <c r="C3836" s="16">
        <v>12</v>
      </c>
      <c r="D3836" s="16">
        <v>2008</v>
      </c>
      <c r="E3836" s="25">
        <v>39799</v>
      </c>
      <c r="F3836" s="24" t="s">
        <v>3800</v>
      </c>
      <c r="G3836" s="23">
        <v>7007220.7317769285</v>
      </c>
      <c r="H3836" s="23">
        <v>30642860.052500144</v>
      </c>
      <c r="I3836" s="23">
        <v>54462776.431897752</v>
      </c>
      <c r="J3836" s="23">
        <f t="shared" si="59"/>
        <v>47455555.700120822</v>
      </c>
    </row>
    <row r="3837" spans="1:10" x14ac:dyDescent="0.2">
      <c r="A3837" s="19">
        <v>3890</v>
      </c>
      <c r="B3837" s="17">
        <v>30</v>
      </c>
      <c r="C3837" s="16">
        <v>6</v>
      </c>
      <c r="D3837" s="16">
        <v>1989</v>
      </c>
      <c r="E3837" s="25">
        <v>32689</v>
      </c>
      <c r="F3837" s="24" t="s">
        <v>3801</v>
      </c>
      <c r="G3837" s="23">
        <v>11870378.7268332</v>
      </c>
      <c r="H3837" s="23">
        <v>51446272.840402901</v>
      </c>
      <c r="I3837" s="23">
        <v>51446272.840402901</v>
      </c>
      <c r="J3837" s="23">
        <f t="shared" si="59"/>
        <v>39575894.113569699</v>
      </c>
    </row>
    <row r="3838" spans="1:10" x14ac:dyDescent="0.2">
      <c r="A3838" s="19">
        <v>3891</v>
      </c>
      <c r="B3838" s="17">
        <v>10</v>
      </c>
      <c r="C3838" s="16">
        <v>7</v>
      </c>
      <c r="D3838" s="16">
        <v>1981</v>
      </c>
      <c r="E3838" s="25">
        <v>29777</v>
      </c>
      <c r="F3838" s="24" t="s">
        <v>3802</v>
      </c>
      <c r="G3838" s="23">
        <v>16082030.567685591</v>
      </c>
      <c r="H3838" s="23">
        <v>67664339.512008741</v>
      </c>
      <c r="I3838" s="23">
        <v>67664339.512008741</v>
      </c>
      <c r="J3838" s="23">
        <f t="shared" si="59"/>
        <v>51582308.944323152</v>
      </c>
    </row>
    <row r="3839" spans="1:10" x14ac:dyDescent="0.2">
      <c r="A3839" s="19">
        <v>3892</v>
      </c>
      <c r="B3839" s="17">
        <v>16</v>
      </c>
      <c r="C3839" s="16">
        <v>7</v>
      </c>
      <c r="D3839" s="16">
        <v>1999</v>
      </c>
      <c r="E3839" s="25">
        <v>36357</v>
      </c>
      <c r="F3839" s="24" t="s">
        <v>3803</v>
      </c>
      <c r="G3839" s="23">
        <v>8836916.6166766658</v>
      </c>
      <c r="H3839" s="23">
        <v>36908324.853989206</v>
      </c>
      <c r="I3839" s="23">
        <v>36908324.853989206</v>
      </c>
      <c r="J3839" s="23">
        <f t="shared" si="59"/>
        <v>28071408.23731254</v>
      </c>
    </row>
    <row r="3840" spans="1:10" x14ac:dyDescent="0.2">
      <c r="A3840" s="19">
        <v>3893</v>
      </c>
      <c r="B3840" s="17">
        <v>16</v>
      </c>
      <c r="C3840" s="16">
        <v>8</v>
      </c>
      <c r="D3840" s="16">
        <v>1995</v>
      </c>
      <c r="E3840" s="25">
        <v>34927</v>
      </c>
      <c r="F3840" s="24" t="s">
        <v>3804</v>
      </c>
      <c r="G3840" s="23">
        <v>9634493.132766515</v>
      </c>
      <c r="H3840" s="23">
        <v>37480696.100667104</v>
      </c>
      <c r="I3840" s="23">
        <v>55317013.968371488</v>
      </c>
      <c r="J3840" s="23">
        <f t="shared" si="59"/>
        <v>45682520.835604973</v>
      </c>
    </row>
    <row r="3841" spans="1:10" x14ac:dyDescent="0.2">
      <c r="A3841" s="19">
        <v>3894</v>
      </c>
      <c r="B3841" s="17">
        <v>11</v>
      </c>
      <c r="C3841" s="16">
        <v>8</v>
      </c>
      <c r="D3841" s="16">
        <v>1989</v>
      </c>
      <c r="E3841" s="25">
        <v>32731</v>
      </c>
      <c r="F3841" s="24" t="s">
        <v>3805</v>
      </c>
      <c r="G3841" s="23">
        <v>11822744.783306582</v>
      </c>
      <c r="H3841" s="23">
        <v>43681808.453619584</v>
      </c>
      <c r="I3841" s="23">
        <v>43681808.453619584</v>
      </c>
      <c r="J3841" s="23">
        <f t="shared" si="59"/>
        <v>31859063.670313001</v>
      </c>
    </row>
    <row r="3842" spans="1:10" x14ac:dyDescent="0.2">
      <c r="A3842" s="19">
        <v>3895</v>
      </c>
      <c r="B3842" s="17">
        <v>5</v>
      </c>
      <c r="C3842" s="16">
        <v>4</v>
      </c>
      <c r="D3842" s="16">
        <v>2002</v>
      </c>
      <c r="E3842" s="25">
        <v>37351</v>
      </c>
      <c r="F3842" s="24" t="s">
        <v>3806</v>
      </c>
      <c r="G3842" s="23">
        <v>8193070.0778642939</v>
      </c>
      <c r="H3842" s="23">
        <v>29092580.00234149</v>
      </c>
      <c r="I3842" s="23">
        <v>53584484.881184652</v>
      </c>
      <c r="J3842" s="23">
        <f t="shared" si="59"/>
        <v>45391414.803320356</v>
      </c>
    </row>
    <row r="3843" spans="1:10" x14ac:dyDescent="0.2">
      <c r="A3843" s="19">
        <v>3896</v>
      </c>
      <c r="B3843" s="17">
        <v>31</v>
      </c>
      <c r="C3843" s="16">
        <v>12</v>
      </c>
      <c r="D3843" s="16">
        <v>1946</v>
      </c>
      <c r="E3843" s="25">
        <v>17167</v>
      </c>
      <c r="F3843" s="24" t="s">
        <v>3807</v>
      </c>
      <c r="G3843" s="23">
        <v>68516930.232558146</v>
      </c>
      <c r="H3843" s="23">
        <v>232957562.79069769</v>
      </c>
      <c r="I3843" s="23">
        <v>232957562.79069769</v>
      </c>
      <c r="J3843" s="23">
        <f t="shared" ref="J3843:J3906" si="60">I3843-G3843</f>
        <v>164440632.55813956</v>
      </c>
    </row>
    <row r="3844" spans="1:10" x14ac:dyDescent="0.2">
      <c r="A3844" s="19">
        <v>3897</v>
      </c>
      <c r="B3844" s="17">
        <v>27</v>
      </c>
      <c r="C3844" s="16">
        <v>9</v>
      </c>
      <c r="D3844" s="16">
        <v>2000</v>
      </c>
      <c r="E3844" s="25">
        <v>36796</v>
      </c>
      <c r="F3844" s="24" t="s">
        <v>3808</v>
      </c>
      <c r="G3844" s="23">
        <v>8480794.4732297063</v>
      </c>
      <c r="H3844" s="23">
        <v>26320497.600639034</v>
      </c>
      <c r="I3844" s="23">
        <v>29252257.365267701</v>
      </c>
      <c r="J3844" s="23">
        <f t="shared" si="60"/>
        <v>20771462.892037995</v>
      </c>
    </row>
    <row r="3845" spans="1:10" x14ac:dyDescent="0.2">
      <c r="A3845" s="19">
        <v>3898</v>
      </c>
      <c r="B3845" s="17">
        <v>27</v>
      </c>
      <c r="C3845" s="16">
        <v>9</v>
      </c>
      <c r="D3845" s="16">
        <v>2006</v>
      </c>
      <c r="E3845" s="25">
        <v>38987</v>
      </c>
      <c r="F3845" s="24" t="s">
        <v>3809</v>
      </c>
      <c r="G3845" s="23">
        <v>7260295.7121734843</v>
      </c>
      <c r="H3845" s="23">
        <v>21304955.391798913</v>
      </c>
      <c r="I3845" s="23">
        <v>59480421.550266139</v>
      </c>
      <c r="J3845" s="23">
        <f t="shared" si="60"/>
        <v>52220125.838092655</v>
      </c>
    </row>
    <row r="3846" spans="1:10" x14ac:dyDescent="0.2">
      <c r="A3846" s="19">
        <v>3899</v>
      </c>
      <c r="B3846" s="17">
        <v>16</v>
      </c>
      <c r="C3846" s="16">
        <v>4</v>
      </c>
      <c r="D3846" s="16">
        <v>2003</v>
      </c>
      <c r="E3846" s="25">
        <v>37727</v>
      </c>
      <c r="F3846" s="24" t="s">
        <v>3810</v>
      </c>
      <c r="G3846" s="23">
        <v>8014766.0500544067</v>
      </c>
      <c r="H3846" s="23">
        <v>23487897.061436344</v>
      </c>
      <c r="I3846" s="23">
        <v>24718258.491517954</v>
      </c>
      <c r="J3846" s="23">
        <f t="shared" si="60"/>
        <v>16703492.441463547</v>
      </c>
    </row>
    <row r="3847" spans="1:10" x14ac:dyDescent="0.2">
      <c r="A3847" s="19">
        <v>3900</v>
      </c>
      <c r="B3847" s="17">
        <v>12</v>
      </c>
      <c r="C3847" s="16">
        <v>2</v>
      </c>
      <c r="D3847" s="16">
        <v>1988</v>
      </c>
      <c r="E3847" s="25">
        <v>32185</v>
      </c>
      <c r="F3847" s="24" t="s">
        <v>3811</v>
      </c>
      <c r="G3847" s="23">
        <v>12699258.620689655</v>
      </c>
      <c r="H3847" s="23">
        <v>30786905.802034482</v>
      </c>
      <c r="I3847" s="23">
        <v>30786905.802034482</v>
      </c>
      <c r="J3847" s="23">
        <f t="shared" si="60"/>
        <v>18087647.181344829</v>
      </c>
    </row>
    <row r="3848" spans="1:10" x14ac:dyDescent="0.2">
      <c r="A3848" s="19">
        <v>3901</v>
      </c>
      <c r="B3848" s="17">
        <v>8</v>
      </c>
      <c r="C3848" s="16">
        <v>8</v>
      </c>
      <c r="D3848" s="16">
        <v>2007</v>
      </c>
      <c r="E3848" s="25">
        <v>39302</v>
      </c>
      <c r="F3848" s="24" t="s">
        <v>3812</v>
      </c>
      <c r="G3848" s="23">
        <v>7085106.0759822428</v>
      </c>
      <c r="H3848" s="23">
        <v>15628878.439824544</v>
      </c>
      <c r="I3848" s="23">
        <v>21503145.791676484</v>
      </c>
      <c r="J3848" s="23">
        <f t="shared" si="60"/>
        <v>14418039.715694241</v>
      </c>
    </row>
    <row r="3849" spans="1:10" x14ac:dyDescent="0.2">
      <c r="A3849" s="19">
        <v>3902</v>
      </c>
      <c r="B3849" s="17">
        <v>21</v>
      </c>
      <c r="C3849" s="16">
        <v>10</v>
      </c>
      <c r="D3849" s="16">
        <v>1988</v>
      </c>
      <c r="E3849" s="25">
        <v>32437</v>
      </c>
      <c r="F3849" s="24" t="s">
        <v>3813</v>
      </c>
      <c r="G3849" s="23">
        <v>12255524.126455905</v>
      </c>
      <c r="H3849" s="23">
        <v>26131255.096064888</v>
      </c>
      <c r="I3849" s="23">
        <v>26131255.096064888</v>
      </c>
      <c r="J3849" s="23">
        <f t="shared" si="60"/>
        <v>13875730.969608983</v>
      </c>
    </row>
    <row r="3850" spans="1:10" x14ac:dyDescent="0.2">
      <c r="A3850" s="19">
        <v>3903</v>
      </c>
      <c r="B3850" s="17">
        <v>20</v>
      </c>
      <c r="C3850" s="16">
        <v>3</v>
      </c>
      <c r="D3850" s="16">
        <v>1998</v>
      </c>
      <c r="E3850" s="25">
        <v>35874</v>
      </c>
      <c r="F3850" s="24" t="s">
        <v>3814</v>
      </c>
      <c r="G3850" s="23">
        <v>9082083.847102344</v>
      </c>
      <c r="H3850" s="23">
        <v>19249405.570943281</v>
      </c>
      <c r="I3850" s="23">
        <v>48009337.75343404</v>
      </c>
      <c r="J3850" s="23">
        <f t="shared" si="60"/>
        <v>38927253.906331696</v>
      </c>
    </row>
    <row r="3851" spans="1:10" x14ac:dyDescent="0.2">
      <c r="A3851" s="19">
        <v>3904</v>
      </c>
      <c r="B3851" s="17">
        <v>1</v>
      </c>
      <c r="C3851" s="16">
        <v>1</v>
      </c>
      <c r="D3851" s="16">
        <v>1956</v>
      </c>
      <c r="E3851" s="25">
        <v>20455</v>
      </c>
      <c r="F3851" s="24" t="s">
        <v>3815</v>
      </c>
      <c r="G3851" s="23">
        <v>54966940.298507459</v>
      </c>
      <c r="H3851" s="23">
        <v>114514458.95522387</v>
      </c>
      <c r="I3851" s="23">
        <v>114514458.95522387</v>
      </c>
      <c r="J3851" s="23">
        <f t="shared" si="60"/>
        <v>59547518.656716414</v>
      </c>
    </row>
    <row r="3852" spans="1:10" x14ac:dyDescent="0.2">
      <c r="A3852" s="19">
        <v>3905</v>
      </c>
      <c r="B3852" s="17">
        <v>24</v>
      </c>
      <c r="C3852" s="16">
        <v>4</v>
      </c>
      <c r="D3852" s="16">
        <v>1998</v>
      </c>
      <c r="E3852" s="25">
        <v>35909</v>
      </c>
      <c r="F3852" s="24" t="s">
        <v>3816</v>
      </c>
      <c r="G3852" s="23">
        <v>9065316.9230769239</v>
      </c>
      <c r="H3852" s="23">
        <v>17996467.155692309</v>
      </c>
      <c r="I3852" s="23">
        <v>88853928.943575397</v>
      </c>
      <c r="J3852" s="23">
        <f t="shared" si="60"/>
        <v>79788612.020498469</v>
      </c>
    </row>
    <row r="3853" spans="1:10" x14ac:dyDescent="0.2">
      <c r="A3853" s="19">
        <v>3906</v>
      </c>
      <c r="B3853" s="17">
        <v>24</v>
      </c>
      <c r="C3853" s="16">
        <v>5</v>
      </c>
      <c r="D3853" s="16">
        <v>1995</v>
      </c>
      <c r="E3853" s="25">
        <v>34843</v>
      </c>
      <c r="F3853" s="24" t="s">
        <v>3817</v>
      </c>
      <c r="G3853" s="23">
        <v>9678804.2049934305</v>
      </c>
      <c r="H3853" s="23">
        <v>19010089.331872538</v>
      </c>
      <c r="I3853" s="23">
        <v>19010089.331872538</v>
      </c>
      <c r="J3853" s="23">
        <f t="shared" si="60"/>
        <v>9331285.1268791072</v>
      </c>
    </row>
    <row r="3854" spans="1:10" x14ac:dyDescent="0.2">
      <c r="A3854" s="19">
        <v>3907</v>
      </c>
      <c r="B3854" s="17">
        <v>13</v>
      </c>
      <c r="C3854" s="16">
        <v>10</v>
      </c>
      <c r="D3854" s="16">
        <v>1989</v>
      </c>
      <c r="E3854" s="25">
        <v>32794</v>
      </c>
      <c r="F3854" s="24" t="s">
        <v>3818</v>
      </c>
      <c r="G3854" s="23">
        <v>11728614.649681529</v>
      </c>
      <c r="H3854" s="23">
        <v>22757918.469952233</v>
      </c>
      <c r="I3854" s="23">
        <v>22757918.469952233</v>
      </c>
      <c r="J3854" s="23">
        <f t="shared" si="60"/>
        <v>11029303.820270704</v>
      </c>
    </row>
    <row r="3855" spans="1:10" x14ac:dyDescent="0.2">
      <c r="A3855" s="19">
        <v>3908</v>
      </c>
      <c r="B3855" s="17">
        <v>7</v>
      </c>
      <c r="C3855" s="16">
        <v>9</v>
      </c>
      <c r="D3855" s="16">
        <v>2012</v>
      </c>
      <c r="E3855" s="25">
        <v>41159</v>
      </c>
      <c r="F3855" s="24" t="s">
        <v>3819</v>
      </c>
      <c r="G3855" s="23">
        <v>6365900.7722324729</v>
      </c>
      <c r="H3855" s="23">
        <v>12195833.01681453</v>
      </c>
      <c r="I3855" s="23">
        <v>17367989.46640335</v>
      </c>
      <c r="J3855" s="23">
        <f t="shared" si="60"/>
        <v>11002088.694170877</v>
      </c>
    </row>
    <row r="3856" spans="1:10" x14ac:dyDescent="0.2">
      <c r="A3856" s="19">
        <v>3909</v>
      </c>
      <c r="B3856" s="17">
        <v>27</v>
      </c>
      <c r="C3856" s="16">
        <v>4</v>
      </c>
      <c r="D3856" s="16">
        <v>2012</v>
      </c>
      <c r="E3856" s="25">
        <v>41026</v>
      </c>
      <c r="F3856" s="24" t="s">
        <v>3820</v>
      </c>
      <c r="G3856" s="23">
        <v>6402477.3453289</v>
      </c>
      <c r="H3856" s="23">
        <v>9821922.0496381763</v>
      </c>
      <c r="I3856" s="23">
        <v>10784946.411217593</v>
      </c>
      <c r="J3856" s="23">
        <f t="shared" si="60"/>
        <v>4382469.0658886926</v>
      </c>
    </row>
    <row r="3857" spans="1:10" x14ac:dyDescent="0.2">
      <c r="A3857" s="19">
        <v>3910</v>
      </c>
      <c r="B3857" s="17">
        <v>15</v>
      </c>
      <c r="C3857" s="16">
        <v>12</v>
      </c>
      <c r="D3857" s="16">
        <v>2000</v>
      </c>
      <c r="E3857" s="25">
        <v>36875</v>
      </c>
      <c r="F3857" s="24" t="s">
        <v>3821</v>
      </c>
      <c r="G3857" s="23">
        <v>8466172.4137931038</v>
      </c>
      <c r="H3857" s="23">
        <v>12130492.691758621</v>
      </c>
      <c r="I3857" s="23">
        <v>14896640.971431036</v>
      </c>
      <c r="J3857" s="23">
        <f t="shared" si="60"/>
        <v>6430468.5576379318</v>
      </c>
    </row>
    <row r="3858" spans="1:10" x14ac:dyDescent="0.2">
      <c r="A3858" s="19">
        <v>3911</v>
      </c>
      <c r="B3858" s="17">
        <v>15</v>
      </c>
      <c r="C3858" s="16">
        <v>2</v>
      </c>
      <c r="D3858" s="16">
        <v>2008</v>
      </c>
      <c r="E3858" s="25">
        <v>39493</v>
      </c>
      <c r="F3858" s="24" t="s">
        <v>3822</v>
      </c>
      <c r="G3858" s="23">
        <v>6958727.9692762634</v>
      </c>
      <c r="H3858" s="23">
        <v>8947759.741342416</v>
      </c>
      <c r="I3858" s="23">
        <v>20008995.346813545</v>
      </c>
      <c r="J3858" s="23">
        <f t="shared" si="60"/>
        <v>13050267.37753728</v>
      </c>
    </row>
    <row r="3859" spans="1:10" x14ac:dyDescent="0.2">
      <c r="A3859" s="19">
        <v>3912</v>
      </c>
      <c r="B3859" s="17">
        <v>26</v>
      </c>
      <c r="C3859" s="16">
        <v>2</v>
      </c>
      <c r="D3859" s="16">
        <v>1999</v>
      </c>
      <c r="E3859" s="25">
        <v>36217</v>
      </c>
      <c r="F3859" s="24" t="s">
        <v>3823</v>
      </c>
      <c r="G3859" s="23">
        <v>8955100.3039513677</v>
      </c>
      <c r="H3859" s="23">
        <v>10227396.179635258</v>
      </c>
      <c r="I3859" s="23">
        <v>10227396.179635258</v>
      </c>
      <c r="J3859" s="23">
        <f t="shared" si="60"/>
        <v>1272295.8756838907</v>
      </c>
    </row>
    <row r="3860" spans="1:10" x14ac:dyDescent="0.2">
      <c r="A3860" s="19">
        <v>3913</v>
      </c>
      <c r="B3860" s="17">
        <v>19</v>
      </c>
      <c r="C3860" s="16">
        <v>3</v>
      </c>
      <c r="D3860" s="16">
        <v>2010</v>
      </c>
      <c r="E3860" s="25">
        <v>40256</v>
      </c>
      <c r="F3860" s="24" t="s">
        <v>3824</v>
      </c>
      <c r="G3860" s="23">
        <v>6768861.0538020786</v>
      </c>
      <c r="H3860" s="23">
        <v>7526164.6129319817</v>
      </c>
      <c r="I3860" s="23">
        <v>9220865.1765327565</v>
      </c>
      <c r="J3860" s="23">
        <f t="shared" si="60"/>
        <v>2452004.1227306779</v>
      </c>
    </row>
    <row r="3861" spans="1:10" x14ac:dyDescent="0.2">
      <c r="A3861" s="19">
        <v>3914</v>
      </c>
      <c r="B3861" s="17">
        <v>16</v>
      </c>
      <c r="C3861" s="16">
        <v>3</v>
      </c>
      <c r="D3861" s="16">
        <v>2012</v>
      </c>
      <c r="E3861" s="25">
        <v>40984</v>
      </c>
      <c r="F3861" s="24" t="s">
        <v>3825</v>
      </c>
      <c r="G3861" s="23">
        <v>6421819.4182883454</v>
      </c>
      <c r="H3861" s="23">
        <v>6324938.7802408114</v>
      </c>
      <c r="I3861" s="23">
        <v>9040800.0631582625</v>
      </c>
      <c r="J3861" s="23">
        <f t="shared" si="60"/>
        <v>2618980.6448699171</v>
      </c>
    </row>
    <row r="3862" spans="1:10" x14ac:dyDescent="0.2">
      <c r="A3862" s="19">
        <v>3915</v>
      </c>
      <c r="B3862" s="17">
        <v>29</v>
      </c>
      <c r="C3862" s="16">
        <v>7</v>
      </c>
      <c r="D3862" s="16">
        <v>2011</v>
      </c>
      <c r="E3862" s="25">
        <v>40753</v>
      </c>
      <c r="F3862" s="24" t="s">
        <v>3826</v>
      </c>
      <c r="G3862" s="23">
        <v>6520453.9619868798</v>
      </c>
      <c r="H3862" s="23">
        <v>5824693.2689423785</v>
      </c>
      <c r="I3862" s="23">
        <v>23036170.486389108</v>
      </c>
      <c r="J3862" s="23">
        <f t="shared" si="60"/>
        <v>16515716.524402227</v>
      </c>
    </row>
    <row r="3863" spans="1:10" x14ac:dyDescent="0.2">
      <c r="A3863" s="19">
        <v>3916</v>
      </c>
      <c r="B3863" s="17">
        <v>21</v>
      </c>
      <c r="C3863" s="16">
        <v>4</v>
      </c>
      <c r="D3863" s="16">
        <v>2000</v>
      </c>
      <c r="E3863" s="25">
        <v>36637</v>
      </c>
      <c r="F3863" s="24" t="s">
        <v>3827</v>
      </c>
      <c r="G3863" s="23">
        <v>8599614.7110332735</v>
      </c>
      <c r="H3863" s="23">
        <v>6964935.4496497372</v>
      </c>
      <c r="I3863" s="23">
        <v>15220988.38663164</v>
      </c>
      <c r="J3863" s="23">
        <f t="shared" si="60"/>
        <v>6621373.6755983662</v>
      </c>
    </row>
    <row r="3864" spans="1:10" x14ac:dyDescent="0.2">
      <c r="A3864" s="19">
        <v>3917</v>
      </c>
      <c r="B3864" s="17">
        <v>29</v>
      </c>
      <c r="C3864" s="16">
        <v>8</v>
      </c>
      <c r="D3864" s="16">
        <v>2008</v>
      </c>
      <c r="E3864" s="25">
        <v>39689</v>
      </c>
      <c r="F3864" s="24" t="s">
        <v>3828</v>
      </c>
      <c r="G3864" s="23">
        <v>6723907.5066412268</v>
      </c>
      <c r="H3864" s="23">
        <v>5260887.212459947</v>
      </c>
      <c r="I3864" s="23">
        <v>6921269.8810786624</v>
      </c>
      <c r="J3864" s="23">
        <f t="shared" si="60"/>
        <v>197362.37443743553</v>
      </c>
    </row>
    <row r="3865" spans="1:10" x14ac:dyDescent="0.2">
      <c r="A3865" s="19">
        <v>3918</v>
      </c>
      <c r="B3865" s="17">
        <v>22</v>
      </c>
      <c r="C3865" s="16">
        <v>9</v>
      </c>
      <c r="D3865" s="16">
        <v>2006</v>
      </c>
      <c r="E3865" s="25">
        <v>38982</v>
      </c>
      <c r="F3865" s="24" t="s">
        <v>3829</v>
      </c>
      <c r="G3865" s="23">
        <v>7260295.7121734843</v>
      </c>
      <c r="H3865" s="23">
        <v>5651709.4343814682</v>
      </c>
      <c r="I3865" s="23">
        <v>18317643.798462294</v>
      </c>
      <c r="J3865" s="23">
        <f t="shared" si="60"/>
        <v>11057348.08628881</v>
      </c>
    </row>
    <row r="3866" spans="1:10" x14ac:dyDescent="0.2">
      <c r="A3866" s="19">
        <v>3919</v>
      </c>
      <c r="B3866" s="17">
        <v>4</v>
      </c>
      <c r="C3866" s="16">
        <v>12</v>
      </c>
      <c r="D3866" s="16">
        <v>1998</v>
      </c>
      <c r="E3866" s="25">
        <v>36133</v>
      </c>
      <c r="F3866" s="24" t="s">
        <v>3830</v>
      </c>
      <c r="G3866" s="23">
        <v>8987882.8553996328</v>
      </c>
      <c r="H3866" s="23">
        <v>6883220.2867602194</v>
      </c>
      <c r="I3866" s="23">
        <v>32636849.657882854</v>
      </c>
      <c r="J3866" s="23">
        <f t="shared" si="60"/>
        <v>23648966.802483223</v>
      </c>
    </row>
    <row r="3867" spans="1:10" x14ac:dyDescent="0.2">
      <c r="A3867" s="19">
        <v>3920</v>
      </c>
      <c r="B3867" s="17">
        <v>13</v>
      </c>
      <c r="C3867" s="16">
        <v>3</v>
      </c>
      <c r="D3867" s="16">
        <v>2009</v>
      </c>
      <c r="E3867" s="25">
        <v>39885</v>
      </c>
      <c r="F3867" s="24" t="s">
        <v>3831</v>
      </c>
      <c r="G3867" s="23">
        <v>6925489.7536070403</v>
      </c>
      <c r="H3867" s="23">
        <v>5244119.3512263233</v>
      </c>
      <c r="I3867" s="23">
        <v>5440040.3021075744</v>
      </c>
      <c r="J3867" s="23">
        <f t="shared" si="60"/>
        <v>-1485449.4514994659</v>
      </c>
    </row>
    <row r="3868" spans="1:10" x14ac:dyDescent="0.2">
      <c r="A3868" s="19">
        <v>3921</v>
      </c>
      <c r="B3868" s="17">
        <v>5</v>
      </c>
      <c r="C3868" s="16">
        <v>2</v>
      </c>
      <c r="D3868" s="16">
        <v>1999</v>
      </c>
      <c r="E3868" s="25">
        <v>36196</v>
      </c>
      <c r="F3868" s="24" t="s">
        <v>3832</v>
      </c>
      <c r="G3868" s="23">
        <v>8955100.3039513677</v>
      </c>
      <c r="H3868" s="23">
        <v>6565564.6218297873</v>
      </c>
      <c r="I3868" s="23">
        <v>6565564.6218297873</v>
      </c>
      <c r="J3868" s="23">
        <f t="shared" si="60"/>
        <v>-2389535.6821215805</v>
      </c>
    </row>
    <row r="3869" spans="1:10" x14ac:dyDescent="0.2">
      <c r="A3869" s="19">
        <v>3922</v>
      </c>
      <c r="B3869" s="17">
        <v>18</v>
      </c>
      <c r="C3869" s="16">
        <v>7</v>
      </c>
      <c r="D3869" s="16">
        <v>2014</v>
      </c>
      <c r="E3869" s="25">
        <v>41838</v>
      </c>
      <c r="F3869" s="24" t="s">
        <v>3833</v>
      </c>
      <c r="G3869" s="23">
        <v>6183059.8111227704</v>
      </c>
      <c r="H3869" s="23">
        <v>3700869.4194375658</v>
      </c>
      <c r="I3869" s="23">
        <v>6792467.3386568734</v>
      </c>
      <c r="J3869" s="23">
        <f t="shared" si="60"/>
        <v>609407.52753410302</v>
      </c>
    </row>
    <row r="3870" spans="1:10" x14ac:dyDescent="0.2">
      <c r="A3870" s="19">
        <v>3923</v>
      </c>
      <c r="B3870" s="17">
        <v>21</v>
      </c>
      <c r="C3870" s="16">
        <v>12</v>
      </c>
      <c r="D3870" s="16">
        <v>2006</v>
      </c>
      <c r="E3870" s="25">
        <v>39072</v>
      </c>
      <c r="F3870" s="24" t="s">
        <v>3834</v>
      </c>
      <c r="G3870" s="23">
        <v>7299871.1595639251</v>
      </c>
      <c r="H3870" s="23">
        <v>4072611.5030178395</v>
      </c>
      <c r="I3870" s="23">
        <v>9512314.8939593658</v>
      </c>
      <c r="J3870" s="23">
        <f t="shared" si="60"/>
        <v>2212443.7343954407</v>
      </c>
    </row>
    <row r="3871" spans="1:10" x14ac:dyDescent="0.2">
      <c r="A3871" s="19">
        <v>3924</v>
      </c>
      <c r="B3871" s="17">
        <v>14</v>
      </c>
      <c r="C3871" s="16">
        <v>3</v>
      </c>
      <c r="D3871" s="16">
        <v>2014</v>
      </c>
      <c r="E3871" s="25">
        <v>41712</v>
      </c>
      <c r="F3871" s="24" t="s">
        <v>3835</v>
      </c>
      <c r="G3871" s="23">
        <v>6234268.4717702176</v>
      </c>
      <c r="H3871" s="23">
        <v>3451838.6025527627</v>
      </c>
      <c r="I3871" s="23">
        <v>3621468.891490649</v>
      </c>
      <c r="J3871" s="23">
        <f t="shared" si="60"/>
        <v>-2612799.5802795687</v>
      </c>
    </row>
    <row r="3872" spans="1:10" x14ac:dyDescent="0.2">
      <c r="A3872" s="19">
        <v>3925</v>
      </c>
      <c r="B3872" s="17">
        <v>27</v>
      </c>
      <c r="C3872" s="16">
        <v>8</v>
      </c>
      <c r="D3872" s="16">
        <v>1993</v>
      </c>
      <c r="E3872" s="25">
        <v>34208</v>
      </c>
      <c r="F3872" s="24" t="s">
        <v>3836</v>
      </c>
      <c r="G3872" s="23">
        <v>10173439.226519337</v>
      </c>
      <c r="H3872" s="23">
        <v>5550608.0951104974</v>
      </c>
      <c r="I3872" s="23">
        <v>5550608.0951104974</v>
      </c>
      <c r="J3872" s="23">
        <f t="shared" si="60"/>
        <v>-4622831.1314088395</v>
      </c>
    </row>
    <row r="3873" spans="1:10" x14ac:dyDescent="0.2">
      <c r="A3873" s="19">
        <v>3926</v>
      </c>
      <c r="B3873" s="17">
        <v>20</v>
      </c>
      <c r="C3873" s="16">
        <v>7</v>
      </c>
      <c r="D3873" s="16">
        <v>2001</v>
      </c>
      <c r="E3873" s="25">
        <v>37092</v>
      </c>
      <c r="F3873" s="24" t="s">
        <v>3837</v>
      </c>
      <c r="G3873" s="23">
        <v>8299233.8028169014</v>
      </c>
      <c r="H3873" s="23">
        <v>4242723.2390309861</v>
      </c>
      <c r="I3873" s="23">
        <v>5173230.5665915497</v>
      </c>
      <c r="J3873" s="23">
        <f t="shared" si="60"/>
        <v>-3126003.2362253517</v>
      </c>
    </row>
    <row r="3874" spans="1:10" x14ac:dyDescent="0.2">
      <c r="A3874" s="19">
        <v>3927</v>
      </c>
      <c r="B3874" s="17">
        <v>31</v>
      </c>
      <c r="C3874" s="16">
        <v>10</v>
      </c>
      <c r="D3874" s="16">
        <v>2003</v>
      </c>
      <c r="E3874" s="25">
        <v>37925</v>
      </c>
      <c r="F3874" s="24" t="s">
        <v>3838</v>
      </c>
      <c r="G3874" s="23">
        <v>7962778.3783783782</v>
      </c>
      <c r="H3874" s="23">
        <v>2930269.2650000001</v>
      </c>
      <c r="I3874" s="23">
        <v>4587359.2780432431</v>
      </c>
      <c r="J3874" s="23">
        <f t="shared" si="60"/>
        <v>-3375419.1003351351</v>
      </c>
    </row>
    <row r="3875" spans="1:10" x14ac:dyDescent="0.2">
      <c r="A3875" s="19">
        <v>3928</v>
      </c>
      <c r="B3875" s="17">
        <v>3</v>
      </c>
      <c r="C3875" s="16">
        <v>7</v>
      </c>
      <c r="D3875" s="16">
        <v>2008</v>
      </c>
      <c r="E3875" s="25">
        <v>39632</v>
      </c>
      <c r="F3875" s="24" t="s">
        <v>3839</v>
      </c>
      <c r="G3875" s="23">
        <v>6697068.6112272926</v>
      </c>
      <c r="H3875" s="23">
        <v>2318353.2617792003</v>
      </c>
      <c r="I3875" s="23">
        <v>3716886.4733683695</v>
      </c>
      <c r="J3875" s="23">
        <f t="shared" si="60"/>
        <v>-2980182.1378589231</v>
      </c>
    </row>
    <row r="3876" spans="1:10" x14ac:dyDescent="0.2">
      <c r="A3876" s="19">
        <v>3929</v>
      </c>
      <c r="B3876" s="17">
        <v>16</v>
      </c>
      <c r="C3876" s="16">
        <v>11</v>
      </c>
      <c r="D3876" s="16">
        <v>2001</v>
      </c>
      <c r="E3876" s="25">
        <v>37211</v>
      </c>
      <c r="F3876" s="24" t="s">
        <v>3840</v>
      </c>
      <c r="G3876" s="23">
        <v>8303912.0631341599</v>
      </c>
      <c r="H3876" s="23">
        <v>2802899.7098196167</v>
      </c>
      <c r="I3876" s="23">
        <v>3491695.3756031566</v>
      </c>
      <c r="J3876" s="23">
        <f t="shared" si="60"/>
        <v>-4812216.6875310037</v>
      </c>
    </row>
    <row r="3877" spans="1:10" x14ac:dyDescent="0.2">
      <c r="A3877" s="19">
        <v>3930</v>
      </c>
      <c r="B3877" s="17">
        <v>6</v>
      </c>
      <c r="C3877" s="16">
        <v>2</v>
      </c>
      <c r="D3877" s="16">
        <v>2009</v>
      </c>
      <c r="E3877" s="25">
        <v>39850</v>
      </c>
      <c r="F3877" s="24" t="s">
        <v>3841</v>
      </c>
      <c r="G3877" s="23">
        <v>6942330.8026183713</v>
      </c>
      <c r="H3877" s="23">
        <v>1641055.9244461411</v>
      </c>
      <c r="I3877" s="23">
        <v>1641055.9244461411</v>
      </c>
      <c r="J3877" s="23">
        <f t="shared" si="60"/>
        <v>-5301274.87817223</v>
      </c>
    </row>
    <row r="3878" spans="1:10" x14ac:dyDescent="0.2">
      <c r="A3878" s="19">
        <v>3931</v>
      </c>
      <c r="B3878" s="17">
        <v>15</v>
      </c>
      <c r="C3878" s="16">
        <v>7</v>
      </c>
      <c r="D3878" s="16">
        <v>2011</v>
      </c>
      <c r="E3878" s="25">
        <v>40739</v>
      </c>
      <c r="F3878" s="24" t="s">
        <v>3842</v>
      </c>
      <c r="G3878" s="23">
        <v>6520453.9619868798</v>
      </c>
      <c r="H3878" s="23">
        <v>1465151.4389700869</v>
      </c>
      <c r="I3878" s="23">
        <v>12332574.708948221</v>
      </c>
      <c r="J3878" s="23">
        <f t="shared" si="60"/>
        <v>5812120.7469613412</v>
      </c>
    </row>
    <row r="3879" spans="1:10" x14ac:dyDescent="0.2">
      <c r="A3879" s="19">
        <v>3932</v>
      </c>
      <c r="B3879" s="17">
        <v>7</v>
      </c>
      <c r="C3879" s="16">
        <v>12</v>
      </c>
      <c r="D3879" s="16">
        <v>2001</v>
      </c>
      <c r="E3879" s="25">
        <v>37232</v>
      </c>
      <c r="F3879" s="24" t="s">
        <v>3843</v>
      </c>
      <c r="G3879" s="23">
        <v>8336808.1494057728</v>
      </c>
      <c r="H3879" s="23">
        <v>1432430.3762308999</v>
      </c>
      <c r="I3879" s="23">
        <v>1793692.0627051501</v>
      </c>
      <c r="J3879" s="23">
        <f t="shared" si="60"/>
        <v>-6543116.0867006229</v>
      </c>
    </row>
    <row r="3880" spans="1:10" x14ac:dyDescent="0.2">
      <c r="A3880" s="19">
        <v>3933</v>
      </c>
      <c r="B3880" s="17">
        <v>29</v>
      </c>
      <c r="C3880" s="16">
        <v>4</v>
      </c>
      <c r="D3880" s="16">
        <v>2011</v>
      </c>
      <c r="E3880" s="25">
        <v>40662</v>
      </c>
      <c r="F3880" s="24" t="s">
        <v>3844</v>
      </c>
      <c r="G3880" s="23">
        <v>6549909.7400691845</v>
      </c>
      <c r="H3880" s="23">
        <v>876353.90688554326</v>
      </c>
      <c r="I3880" s="23">
        <v>20443840.277093541</v>
      </c>
      <c r="J3880" s="23">
        <f t="shared" si="60"/>
        <v>13893930.537024356</v>
      </c>
    </row>
    <row r="3881" spans="1:10" x14ac:dyDescent="0.2">
      <c r="A3881" s="19">
        <v>3934</v>
      </c>
      <c r="B3881" s="17">
        <v>30</v>
      </c>
      <c r="C3881" s="16">
        <v>8</v>
      </c>
      <c r="D3881" s="16">
        <v>1991</v>
      </c>
      <c r="E3881" s="25">
        <v>33480</v>
      </c>
      <c r="F3881" s="24" t="s">
        <v>3845</v>
      </c>
      <c r="G3881" s="23">
        <v>10784143.484626647</v>
      </c>
      <c r="H3881" s="23">
        <v>1390237.8573206442</v>
      </c>
      <c r="I3881" s="23">
        <v>1390237.8573206442</v>
      </c>
      <c r="J3881" s="23">
        <f t="shared" si="60"/>
        <v>-9393905.6273060031</v>
      </c>
    </row>
    <row r="3882" spans="1:10" x14ac:dyDescent="0.2">
      <c r="A3882" s="19">
        <v>3935</v>
      </c>
      <c r="B3882" s="17">
        <v>18</v>
      </c>
      <c r="C3882" s="16">
        <v>6</v>
      </c>
      <c r="D3882" s="16">
        <v>1969</v>
      </c>
      <c r="E3882" s="25">
        <v>25372</v>
      </c>
      <c r="F3882" s="24" t="s">
        <v>3846</v>
      </c>
      <c r="G3882" s="23">
        <v>40249016.393442623</v>
      </c>
      <c r="H3882" s="23">
        <v>3417302.4878688524</v>
      </c>
      <c r="I3882" s="23">
        <v>3417302.4878688524</v>
      </c>
      <c r="J3882" s="23">
        <f t="shared" si="60"/>
        <v>-36831713.90557377</v>
      </c>
    </row>
    <row r="3883" spans="1:10" x14ac:dyDescent="0.2">
      <c r="A3883" s="19">
        <v>3936</v>
      </c>
      <c r="B3883" s="17">
        <v>25</v>
      </c>
      <c r="C3883" s="16">
        <v>3</v>
      </c>
      <c r="D3883" s="16">
        <v>2011</v>
      </c>
      <c r="E3883" s="25">
        <v>40627</v>
      </c>
      <c r="F3883" s="24" t="s">
        <v>3847</v>
      </c>
      <c r="G3883" s="23">
        <v>6592087.4223039644</v>
      </c>
      <c r="H3883" s="23">
        <v>448436.63503336062</v>
      </c>
      <c r="I3883" s="23">
        <v>448436.63503336062</v>
      </c>
      <c r="J3883" s="23">
        <f t="shared" si="60"/>
        <v>-6143650.7872706037</v>
      </c>
    </row>
    <row r="3884" spans="1:10" x14ac:dyDescent="0.2">
      <c r="A3884" s="19">
        <v>3937</v>
      </c>
      <c r="B3884" s="17">
        <v>2</v>
      </c>
      <c r="C3884" s="16">
        <v>2</v>
      </c>
      <c r="D3884" s="16">
        <v>1979</v>
      </c>
      <c r="E3884" s="25">
        <v>28888</v>
      </c>
      <c r="F3884" s="24" t="s">
        <v>3848</v>
      </c>
      <c r="G3884" s="23">
        <v>21318581.765557166</v>
      </c>
      <c r="H3884" s="23">
        <v>1392607.9290593343</v>
      </c>
      <c r="I3884" s="23">
        <v>1392607.9290593343</v>
      </c>
      <c r="J3884" s="23">
        <f t="shared" si="60"/>
        <v>-19925973.836497832</v>
      </c>
    </row>
    <row r="3885" spans="1:10" x14ac:dyDescent="0.2">
      <c r="A3885" s="19">
        <v>3938</v>
      </c>
      <c r="B3885" s="17">
        <v>20</v>
      </c>
      <c r="C3885" s="16">
        <v>12</v>
      </c>
      <c r="D3885" s="16">
        <v>2002</v>
      </c>
      <c r="E3885" s="25">
        <v>37610</v>
      </c>
      <c r="F3885" s="24" t="s">
        <v>3849</v>
      </c>
      <c r="G3885" s="23">
        <v>8143250.4145936985</v>
      </c>
      <c r="H3885" s="23">
        <v>362637.94187949144</v>
      </c>
      <c r="I3885" s="23">
        <v>362637.94187949144</v>
      </c>
      <c r="J3885" s="23">
        <f t="shared" si="60"/>
        <v>-7780612.4727142071</v>
      </c>
    </row>
    <row r="3886" spans="1:10" x14ac:dyDescent="0.2">
      <c r="A3886" s="19">
        <v>3940</v>
      </c>
      <c r="B3886" s="17">
        <v>10</v>
      </c>
      <c r="C3886" s="16">
        <v>10</v>
      </c>
      <c r="D3886" s="16">
        <v>2003</v>
      </c>
      <c r="E3886" s="25">
        <v>37904</v>
      </c>
      <c r="F3886" s="24" t="s">
        <v>3850</v>
      </c>
      <c r="G3886" s="23">
        <v>7962778.3783783782</v>
      </c>
      <c r="H3886" s="23">
        <v>241269.53060540542</v>
      </c>
      <c r="I3886" s="23">
        <v>241269.53060540542</v>
      </c>
      <c r="J3886" s="23">
        <f t="shared" si="60"/>
        <v>-7721508.8477729727</v>
      </c>
    </row>
    <row r="3887" spans="1:10" x14ac:dyDescent="0.2">
      <c r="A3887" s="19">
        <v>3941</v>
      </c>
      <c r="B3887" s="17">
        <v>4</v>
      </c>
      <c r="C3887" s="16">
        <v>3</v>
      </c>
      <c r="D3887" s="16">
        <v>2011</v>
      </c>
      <c r="E3887" s="25">
        <v>40606</v>
      </c>
      <c r="F3887" s="24" t="s">
        <v>3851</v>
      </c>
      <c r="G3887" s="23">
        <v>6592087.4223039644</v>
      </c>
      <c r="H3887" s="23">
        <v>141960.60263931585</v>
      </c>
      <c r="I3887" s="23">
        <v>14468323.362603873</v>
      </c>
      <c r="J3887" s="23">
        <f t="shared" si="60"/>
        <v>7876235.9402999086</v>
      </c>
    </row>
    <row r="3888" spans="1:10" x14ac:dyDescent="0.2">
      <c r="A3888" s="19">
        <v>3942</v>
      </c>
      <c r="B3888" s="17">
        <v>10</v>
      </c>
      <c r="C3888" s="16">
        <v>11</v>
      </c>
      <c r="D3888" s="16">
        <v>2006</v>
      </c>
      <c r="E3888" s="25">
        <v>39031</v>
      </c>
      <c r="F3888" s="24" t="s">
        <v>3852</v>
      </c>
      <c r="G3888" s="23">
        <v>7310739.4540942935</v>
      </c>
      <c r="H3888" s="23">
        <v>145547.07487841192</v>
      </c>
      <c r="I3888" s="23">
        <v>145547.07487841192</v>
      </c>
      <c r="J3888" s="23">
        <f t="shared" si="60"/>
        <v>-7165192.3792158812</v>
      </c>
    </row>
    <row r="3889" spans="1:10" x14ac:dyDescent="0.2">
      <c r="A3889" s="19">
        <v>3943</v>
      </c>
      <c r="B3889" s="17">
        <v>2</v>
      </c>
      <c r="C3889" s="16">
        <v>4</v>
      </c>
      <c r="D3889" s="16">
        <v>2010</v>
      </c>
      <c r="E3889" s="25">
        <v>40270</v>
      </c>
      <c r="F3889" s="24" t="s">
        <v>3853</v>
      </c>
      <c r="G3889" s="23">
        <v>6757124.7058607675</v>
      </c>
      <c r="H3889" s="23">
        <v>130482.33044507338</v>
      </c>
      <c r="I3889" s="23">
        <v>132660.37697526251</v>
      </c>
      <c r="J3889" s="23">
        <f t="shared" si="60"/>
        <v>-6624464.328885505</v>
      </c>
    </row>
    <row r="3890" spans="1:10" x14ac:dyDescent="0.2">
      <c r="A3890" s="19">
        <v>3944</v>
      </c>
      <c r="B3890" s="17">
        <v>7</v>
      </c>
      <c r="C3890" s="16">
        <v>12</v>
      </c>
      <c r="D3890" s="16">
        <v>2012</v>
      </c>
      <c r="E3890" s="25">
        <v>41250</v>
      </c>
      <c r="F3890" s="24" t="s">
        <v>3854</v>
      </c>
      <c r="G3890" s="23">
        <v>6415973.7980235284</v>
      </c>
      <c r="H3890" s="23">
        <v>70951.046245443184</v>
      </c>
      <c r="I3890" s="23">
        <v>1789666.3845758513</v>
      </c>
      <c r="J3890" s="23">
        <f t="shared" si="60"/>
        <v>-4626307.4134476772</v>
      </c>
    </row>
    <row r="3891" spans="1:10" x14ac:dyDescent="0.2">
      <c r="A3891" s="19">
        <v>3945</v>
      </c>
      <c r="B3891" s="17">
        <v>8</v>
      </c>
      <c r="C3891" s="16">
        <v>5</v>
      </c>
      <c r="D3891" s="16">
        <v>2009</v>
      </c>
      <c r="E3891" s="25">
        <v>39941</v>
      </c>
      <c r="F3891" s="24" t="s">
        <v>3855</v>
      </c>
      <c r="G3891" s="23">
        <v>6888345.4286996862</v>
      </c>
      <c r="H3891" s="23">
        <v>74747.732361963193</v>
      </c>
      <c r="I3891" s="23">
        <v>1567222.5752468952</v>
      </c>
      <c r="J3891" s="23">
        <f t="shared" si="60"/>
        <v>-5321122.8534527905</v>
      </c>
    </row>
    <row r="3892" spans="1:10" x14ac:dyDescent="0.2">
      <c r="A3892" s="19">
        <v>3946</v>
      </c>
      <c r="B3892" s="17">
        <v>5</v>
      </c>
      <c r="C3892" s="16">
        <v>4</v>
      </c>
      <c r="D3892" s="16">
        <v>2002</v>
      </c>
      <c r="E3892" s="25">
        <v>37351</v>
      </c>
      <c r="F3892" s="24" t="s">
        <v>3856</v>
      </c>
      <c r="G3892" s="23">
        <v>8193070.0778642939</v>
      </c>
      <c r="H3892" s="23">
        <v>74565.130778642939</v>
      </c>
      <c r="I3892" s="23">
        <v>5894227.0686484985</v>
      </c>
      <c r="J3892" s="23">
        <f t="shared" si="60"/>
        <v>-2298843.0092157954</v>
      </c>
    </row>
    <row r="3893" spans="1:10" x14ac:dyDescent="0.2">
      <c r="A3893" s="19">
        <v>3947</v>
      </c>
      <c r="B3893" s="17">
        <v>5</v>
      </c>
      <c r="C3893" s="16">
        <v>9</v>
      </c>
      <c r="D3893" s="16">
        <v>2008</v>
      </c>
      <c r="E3893" s="25">
        <v>39696</v>
      </c>
      <c r="F3893" s="24" t="s">
        <v>3857</v>
      </c>
      <c r="G3893" s="23">
        <v>6733219.6742891353</v>
      </c>
      <c r="H3893" s="23">
        <v>40957.053075421762</v>
      </c>
      <c r="I3893" s="23">
        <v>40957.053075421762</v>
      </c>
      <c r="J3893" s="23">
        <f t="shared" si="60"/>
        <v>-6692262.6212137137</v>
      </c>
    </row>
    <row r="3894" spans="1:10" x14ac:dyDescent="0.2">
      <c r="A3894" s="19">
        <v>3948</v>
      </c>
      <c r="B3894" s="17">
        <v>23</v>
      </c>
      <c r="C3894" s="16">
        <v>1</v>
      </c>
      <c r="D3894" s="16">
        <v>2015</v>
      </c>
      <c r="E3894" s="25">
        <v>42027</v>
      </c>
      <c r="F3894" s="24" t="s">
        <v>3858</v>
      </c>
      <c r="G3894" s="23">
        <v>6303251.5072291382</v>
      </c>
      <c r="H3894" s="23">
        <v>33881.027393274489</v>
      </c>
      <c r="I3894" s="23">
        <v>459180.31634054612</v>
      </c>
      <c r="J3894" s="23">
        <f t="shared" si="60"/>
        <v>-5844071.190888592</v>
      </c>
    </row>
    <row r="3895" spans="1:10" x14ac:dyDescent="0.2">
      <c r="A3895" s="19">
        <v>3949</v>
      </c>
      <c r="B3895" s="17">
        <v>3</v>
      </c>
      <c r="C3895" s="16">
        <v>10</v>
      </c>
      <c r="D3895" s="16">
        <v>2007</v>
      </c>
      <c r="E3895" s="25">
        <v>39358</v>
      </c>
      <c r="F3895" s="24" t="s">
        <v>3859</v>
      </c>
      <c r="G3895" s="23">
        <v>7050551.3650112962</v>
      </c>
      <c r="H3895" s="23">
        <v>29749.801484665164</v>
      </c>
      <c r="I3895" s="23">
        <v>30560.61489164146</v>
      </c>
      <c r="J3895" s="23">
        <f t="shared" si="60"/>
        <v>-7019990.7501196545</v>
      </c>
    </row>
    <row r="3896" spans="1:10" x14ac:dyDescent="0.2">
      <c r="A3896" s="19">
        <v>3950</v>
      </c>
      <c r="B3896" s="17">
        <v>2</v>
      </c>
      <c r="C3896" s="16">
        <v>4</v>
      </c>
      <c r="D3896" s="16">
        <v>2010</v>
      </c>
      <c r="E3896" s="25">
        <v>40270</v>
      </c>
      <c r="F3896" s="24" t="s">
        <v>3860</v>
      </c>
      <c r="G3896" s="23">
        <v>6757124.7058607675</v>
      </c>
      <c r="H3896" s="23">
        <v>15453.544202303576</v>
      </c>
      <c r="I3896" s="23">
        <v>15453.544202303576</v>
      </c>
      <c r="J3896" s="23">
        <f t="shared" si="60"/>
        <v>-6741671.161658464</v>
      </c>
    </row>
    <row r="3897" spans="1:10" x14ac:dyDescent="0.2">
      <c r="A3897" s="19">
        <v>3951</v>
      </c>
      <c r="B3897" s="17">
        <v>12</v>
      </c>
      <c r="C3897" s="16">
        <v>8</v>
      </c>
      <c r="D3897" s="16">
        <v>2005</v>
      </c>
      <c r="E3897" s="25">
        <v>38576</v>
      </c>
      <c r="F3897" s="24">
        <v>0.4680555555555555</v>
      </c>
      <c r="G3897" s="23">
        <v>7500580.4480651729</v>
      </c>
      <c r="H3897" s="23">
        <v>0</v>
      </c>
      <c r="I3897" s="23">
        <v>0</v>
      </c>
      <c r="J3897" s="23">
        <f t="shared" si="60"/>
        <v>-7500580.4480651729</v>
      </c>
    </row>
    <row r="3898" spans="1:10" x14ac:dyDescent="0.2">
      <c r="A3898" s="19">
        <v>3952</v>
      </c>
      <c r="B3898" s="17">
        <v>31</v>
      </c>
      <c r="C3898" s="16">
        <v>12</v>
      </c>
      <c r="D3898" s="16">
        <v>1995</v>
      </c>
      <c r="E3898" s="25">
        <v>35064</v>
      </c>
      <c r="F3898" s="24" t="s">
        <v>3861</v>
      </c>
      <c r="G3898" s="23">
        <v>9596833.8762214985</v>
      </c>
      <c r="H3898" s="23">
        <v>0</v>
      </c>
      <c r="I3898" s="23">
        <v>0</v>
      </c>
      <c r="J3898" s="23">
        <f t="shared" si="60"/>
        <v>-9596833.8762214985</v>
      </c>
    </row>
    <row r="3899" spans="1:10" x14ac:dyDescent="0.2">
      <c r="A3899" s="19">
        <v>3953</v>
      </c>
      <c r="B3899" s="17">
        <v>15</v>
      </c>
      <c r="C3899" s="16">
        <v>3</v>
      </c>
      <c r="D3899" s="16">
        <v>2011</v>
      </c>
      <c r="E3899" s="25">
        <v>40617</v>
      </c>
      <c r="F3899" s="24" t="s">
        <v>3862</v>
      </c>
      <c r="G3899" s="23">
        <v>6592087.4223039644</v>
      </c>
      <c r="H3899" s="23">
        <v>0</v>
      </c>
      <c r="I3899" s="23">
        <v>0</v>
      </c>
      <c r="J3899" s="23">
        <f t="shared" si="60"/>
        <v>-6592087.4223039644</v>
      </c>
    </row>
    <row r="3900" spans="1:10" x14ac:dyDescent="0.2">
      <c r="A3900" s="19">
        <v>3954</v>
      </c>
      <c r="B3900" s="17">
        <v>31</v>
      </c>
      <c r="C3900" s="16">
        <v>12</v>
      </c>
      <c r="D3900" s="16">
        <v>2011</v>
      </c>
      <c r="E3900" s="25">
        <v>40908</v>
      </c>
      <c r="F3900" s="24" t="s">
        <v>3863</v>
      </c>
      <c r="G3900" s="23">
        <v>6527677.3370201001</v>
      </c>
      <c r="H3900" s="23">
        <v>0</v>
      </c>
      <c r="I3900" s="23">
        <v>0</v>
      </c>
      <c r="J3900" s="23">
        <f t="shared" si="60"/>
        <v>-6527677.3370201001</v>
      </c>
    </row>
    <row r="3901" spans="1:10" x14ac:dyDescent="0.2">
      <c r="A3901" s="19">
        <v>3955</v>
      </c>
      <c r="B3901" s="17">
        <v>10</v>
      </c>
      <c r="C3901" s="16">
        <v>5</v>
      </c>
      <c r="D3901" s="16">
        <v>2011</v>
      </c>
      <c r="E3901" s="25">
        <v>40673</v>
      </c>
      <c r="F3901" s="24" t="s">
        <v>3864</v>
      </c>
      <c r="G3901" s="23">
        <v>6519242.0031509446</v>
      </c>
      <c r="H3901" s="23">
        <v>0</v>
      </c>
      <c r="I3901" s="23">
        <v>0</v>
      </c>
      <c r="J3901" s="23">
        <f t="shared" si="60"/>
        <v>-6519242.0031509446</v>
      </c>
    </row>
    <row r="3902" spans="1:10" x14ac:dyDescent="0.2">
      <c r="A3902" s="19">
        <v>3956</v>
      </c>
      <c r="B3902" s="17">
        <v>4</v>
      </c>
      <c r="C3902" s="16">
        <v>2</v>
      </c>
      <c r="D3902" s="16">
        <v>1983</v>
      </c>
      <c r="E3902" s="25">
        <v>30351</v>
      </c>
      <c r="F3902" s="24" t="s">
        <v>3865</v>
      </c>
      <c r="G3902" s="23">
        <v>14926752.686414707</v>
      </c>
      <c r="H3902" s="23">
        <v>5317753.4508784469</v>
      </c>
      <c r="I3902" s="23">
        <v>5317753.4508784469</v>
      </c>
      <c r="J3902" s="23">
        <f t="shared" si="60"/>
        <v>-9608999.2355362605</v>
      </c>
    </row>
    <row r="3903" spans="1:10" x14ac:dyDescent="0.2">
      <c r="A3903" s="19">
        <v>3957</v>
      </c>
      <c r="B3903" s="17">
        <v>2</v>
      </c>
      <c r="C3903" s="16">
        <v>8</v>
      </c>
      <c r="D3903" s="16">
        <v>1996</v>
      </c>
      <c r="E3903" s="25">
        <v>35279</v>
      </c>
      <c r="F3903" s="24" t="s">
        <v>3866</v>
      </c>
      <c r="G3903" s="23">
        <v>9208913.5410044491</v>
      </c>
      <c r="H3903" s="23">
        <v>34699901.083928801</v>
      </c>
      <c r="I3903" s="23">
        <v>59048892.819465987</v>
      </c>
      <c r="J3903" s="23">
        <f t="shared" si="60"/>
        <v>49839979.278461538</v>
      </c>
    </row>
    <row r="3904" spans="1:10" x14ac:dyDescent="0.2">
      <c r="A3904" s="19">
        <v>3958</v>
      </c>
      <c r="B3904" s="17">
        <v>21</v>
      </c>
      <c r="C3904" s="16">
        <v>3</v>
      </c>
      <c r="D3904" s="16">
        <v>2003</v>
      </c>
      <c r="E3904" s="25">
        <v>37701</v>
      </c>
      <c r="F3904" s="24" t="s">
        <v>3867</v>
      </c>
      <c r="G3904" s="23">
        <v>7864072.204125951</v>
      </c>
      <c r="H3904" s="23">
        <v>5192505.5896634096</v>
      </c>
      <c r="I3904" s="23">
        <v>5192505.5896634096</v>
      </c>
      <c r="J3904" s="23">
        <f t="shared" si="60"/>
        <v>-2671566.6144625414</v>
      </c>
    </row>
    <row r="3905" spans="1:10" x14ac:dyDescent="0.2">
      <c r="A3905" s="19">
        <v>3959</v>
      </c>
      <c r="B3905" s="17">
        <v>8</v>
      </c>
      <c r="C3905" s="16">
        <v>2</v>
      </c>
      <c r="D3905" s="16">
        <v>1968</v>
      </c>
      <c r="E3905" s="25">
        <v>24876</v>
      </c>
      <c r="F3905" s="24" t="s">
        <v>3868</v>
      </c>
      <c r="G3905" s="23">
        <v>41637725.146198831</v>
      </c>
      <c r="H3905" s="23">
        <v>239743029.12555555</v>
      </c>
      <c r="I3905" s="23">
        <v>239743029.12555555</v>
      </c>
      <c r="J3905" s="23">
        <f t="shared" si="60"/>
        <v>198105303.97935671</v>
      </c>
    </row>
    <row r="3906" spans="1:10" x14ac:dyDescent="0.2">
      <c r="A3906" s="19">
        <v>3960</v>
      </c>
      <c r="B3906" s="17">
        <v>7</v>
      </c>
      <c r="C3906" s="16">
        <v>3</v>
      </c>
      <c r="D3906" s="16">
        <v>1965</v>
      </c>
      <c r="E3906" s="25">
        <v>23808</v>
      </c>
      <c r="F3906" s="24" t="s">
        <v>3869</v>
      </c>
      <c r="G3906" s="23">
        <v>45495533.546325877</v>
      </c>
      <c r="H3906" s="23">
        <v>53339591.054313101</v>
      </c>
      <c r="I3906" s="23">
        <v>53339591.054313101</v>
      </c>
      <c r="J3906" s="23">
        <f t="shared" si="60"/>
        <v>7844057.5079872236</v>
      </c>
    </row>
    <row r="3907" spans="1:10" x14ac:dyDescent="0.2">
      <c r="A3907" s="19">
        <v>3961</v>
      </c>
      <c r="B3907" s="17">
        <v>18</v>
      </c>
      <c r="C3907" s="16">
        <v>3</v>
      </c>
      <c r="D3907" s="16">
        <v>2011</v>
      </c>
      <c r="E3907" s="25">
        <v>40620</v>
      </c>
      <c r="F3907" s="24" t="s">
        <v>3870</v>
      </c>
      <c r="G3907" s="23">
        <v>6372351.1748938318</v>
      </c>
      <c r="H3907" s="23">
        <v>596430.09634532162</v>
      </c>
      <c r="I3907" s="23">
        <v>10615693.230168212</v>
      </c>
      <c r="J3907" s="23">
        <f t="shared" ref="J3907:J3970" si="61">I3907-G3907</f>
        <v>4243342.0552743804</v>
      </c>
    </row>
    <row r="3908" spans="1:10" x14ac:dyDescent="0.2">
      <c r="A3908" s="19">
        <v>3962</v>
      </c>
      <c r="B3908" s="17">
        <v>3</v>
      </c>
      <c r="C3908" s="16">
        <v>10</v>
      </c>
      <c r="D3908" s="16">
        <v>2003</v>
      </c>
      <c r="E3908" s="25">
        <v>37897</v>
      </c>
      <c r="F3908" s="24" t="s">
        <v>3871</v>
      </c>
      <c r="G3908" s="23">
        <v>7697352.4324324327</v>
      </c>
      <c r="H3908" s="23">
        <v>305653.90231351351</v>
      </c>
      <c r="I3908" s="23">
        <v>558749.48594054056</v>
      </c>
      <c r="J3908" s="23">
        <f t="shared" si="61"/>
        <v>-7138602.9464918924</v>
      </c>
    </row>
    <row r="3909" spans="1:10" x14ac:dyDescent="0.2">
      <c r="A3909" s="19">
        <v>3963</v>
      </c>
      <c r="B3909" s="17">
        <v>5</v>
      </c>
      <c r="C3909" s="16">
        <v>10</v>
      </c>
      <c r="D3909" s="16">
        <v>2012</v>
      </c>
      <c r="E3909" s="25">
        <v>41187</v>
      </c>
      <c r="F3909" s="24" t="s">
        <v>3872</v>
      </c>
      <c r="G3909" s="23">
        <v>6156098.3412373494</v>
      </c>
      <c r="H3909" s="23">
        <v>16017.531046140146</v>
      </c>
      <c r="I3909" s="23">
        <v>16017.531046140146</v>
      </c>
      <c r="J3909" s="23">
        <f t="shared" si="61"/>
        <v>-6140080.8101912094</v>
      </c>
    </row>
    <row r="3910" spans="1:10" x14ac:dyDescent="0.2">
      <c r="A3910" s="19">
        <v>3964</v>
      </c>
      <c r="B3910" s="17">
        <v>8</v>
      </c>
      <c r="C3910" s="16">
        <v>9</v>
      </c>
      <c r="D3910" s="16">
        <v>2006</v>
      </c>
      <c r="E3910" s="25">
        <v>38968</v>
      </c>
      <c r="F3910" s="24" t="s">
        <v>3873</v>
      </c>
      <c r="G3910" s="23">
        <v>6897280.9265648099</v>
      </c>
      <c r="H3910" s="23">
        <v>14573938.867190734</v>
      </c>
      <c r="I3910" s="23">
        <v>52085466.713420399</v>
      </c>
      <c r="J3910" s="23">
        <f t="shared" si="61"/>
        <v>45188185.786855586</v>
      </c>
    </row>
    <row r="3911" spans="1:10" x14ac:dyDescent="0.2">
      <c r="A3911" s="19">
        <v>3965</v>
      </c>
      <c r="B3911" s="17">
        <v>27</v>
      </c>
      <c r="C3911" s="16">
        <v>8</v>
      </c>
      <c r="D3911" s="16">
        <v>1999</v>
      </c>
      <c r="E3911" s="25">
        <v>36399</v>
      </c>
      <c r="F3911" s="24" t="s">
        <v>3874</v>
      </c>
      <c r="G3911" s="23">
        <v>8374974.8653500909</v>
      </c>
      <c r="H3911" s="23">
        <v>102236.40369838421</v>
      </c>
      <c r="I3911" s="23">
        <v>102236.40369838421</v>
      </c>
      <c r="J3911" s="23">
        <f t="shared" si="61"/>
        <v>-8272738.4616517071</v>
      </c>
    </row>
    <row r="3912" spans="1:10" x14ac:dyDescent="0.2">
      <c r="A3912" s="19">
        <v>3966</v>
      </c>
      <c r="B3912" s="17">
        <v>7</v>
      </c>
      <c r="C3912" s="16">
        <v>9</v>
      </c>
      <c r="D3912" s="16">
        <v>2012</v>
      </c>
      <c r="E3912" s="25">
        <v>41159</v>
      </c>
      <c r="F3912" s="24" t="s">
        <v>3875</v>
      </c>
      <c r="G3912" s="23">
        <v>6047605.7336208494</v>
      </c>
      <c r="H3912" s="23">
        <v>38147.660377603097</v>
      </c>
      <c r="I3912" s="23">
        <v>91299027.406603947</v>
      </c>
      <c r="J3912" s="23">
        <f t="shared" si="61"/>
        <v>85251421.672983095</v>
      </c>
    </row>
    <row r="3913" spans="1:10" x14ac:dyDescent="0.2">
      <c r="A3913" s="19">
        <v>3967</v>
      </c>
      <c r="B3913" s="17">
        <v>16</v>
      </c>
      <c r="C3913" s="16">
        <v>7</v>
      </c>
      <c r="D3913" s="16">
        <v>2010</v>
      </c>
      <c r="E3913" s="25">
        <v>40375</v>
      </c>
      <c r="F3913" s="24" t="s">
        <v>3876</v>
      </c>
      <c r="G3913" s="23">
        <v>6419209.5811679233</v>
      </c>
      <c r="H3913" s="23">
        <v>34503.814587337343</v>
      </c>
      <c r="I3913" s="23">
        <v>823925.82093105407</v>
      </c>
      <c r="J3913" s="23">
        <f t="shared" si="61"/>
        <v>-5595283.7602368696</v>
      </c>
    </row>
    <row r="3914" spans="1:10" x14ac:dyDescent="0.2">
      <c r="A3914" s="19">
        <v>3968</v>
      </c>
      <c r="B3914" s="17">
        <v>12</v>
      </c>
      <c r="C3914" s="16">
        <v>3</v>
      </c>
      <c r="D3914" s="16">
        <v>2003</v>
      </c>
      <c r="E3914" s="25">
        <v>37692</v>
      </c>
      <c r="F3914" s="24" t="s">
        <v>3877</v>
      </c>
      <c r="G3914" s="23">
        <v>7464204.1259500552</v>
      </c>
      <c r="H3914" s="23">
        <v>43376954.696150929</v>
      </c>
      <c r="I3914" s="23">
        <v>99388599.70574376</v>
      </c>
      <c r="J3914" s="23">
        <f t="shared" si="61"/>
        <v>91924395.579793707</v>
      </c>
    </row>
    <row r="3915" spans="1:10" x14ac:dyDescent="0.2">
      <c r="A3915" s="19">
        <v>3969</v>
      </c>
      <c r="B3915" s="17">
        <v>1</v>
      </c>
      <c r="C3915" s="16">
        <v>9</v>
      </c>
      <c r="D3915" s="16">
        <v>2006</v>
      </c>
      <c r="E3915" s="25">
        <v>38961</v>
      </c>
      <c r="F3915" s="24" t="s">
        <v>3878</v>
      </c>
      <c r="G3915" s="23">
        <v>6776275.9980285848</v>
      </c>
      <c r="H3915" s="23">
        <v>8482043.7540266141</v>
      </c>
      <c r="I3915" s="23">
        <v>8482043.7540266141</v>
      </c>
      <c r="J3915" s="23">
        <f t="shared" si="61"/>
        <v>1705767.7559980294</v>
      </c>
    </row>
    <row r="3916" spans="1:10" x14ac:dyDescent="0.2">
      <c r="A3916" s="19">
        <v>3970</v>
      </c>
      <c r="B3916" s="17">
        <v>21</v>
      </c>
      <c r="C3916" s="16">
        <v>6</v>
      </c>
      <c r="D3916" s="16">
        <v>2002</v>
      </c>
      <c r="E3916" s="25">
        <v>37428</v>
      </c>
      <c r="F3916" s="24" t="s">
        <v>3879</v>
      </c>
      <c r="G3916" s="23">
        <v>7642614.7859922182</v>
      </c>
      <c r="H3916" s="23">
        <v>4182087.9419899946</v>
      </c>
      <c r="I3916" s="23">
        <v>4478978.960878266</v>
      </c>
      <c r="J3916" s="23">
        <f t="shared" si="61"/>
        <v>-3163635.8251139522</v>
      </c>
    </row>
    <row r="3917" spans="1:10" x14ac:dyDescent="0.2">
      <c r="A3917" s="19">
        <v>3971</v>
      </c>
      <c r="B3917" s="17">
        <v>16</v>
      </c>
      <c r="C3917" s="16">
        <v>7</v>
      </c>
      <c r="D3917" s="16">
        <v>2010</v>
      </c>
      <c r="E3917" s="25">
        <v>40375</v>
      </c>
      <c r="F3917" s="24" t="s">
        <v>3880</v>
      </c>
      <c r="G3917" s="23">
        <v>6306591.8692176091</v>
      </c>
      <c r="H3917" s="23">
        <v>598907.74921448925</v>
      </c>
      <c r="I3917" s="23">
        <v>598907.74921448925</v>
      </c>
      <c r="J3917" s="23">
        <f t="shared" si="61"/>
        <v>-5707684.12000312</v>
      </c>
    </row>
    <row r="3918" spans="1:10" x14ac:dyDescent="0.2">
      <c r="A3918" s="19">
        <v>3972</v>
      </c>
      <c r="B3918" s="17">
        <v>7</v>
      </c>
      <c r="C3918" s="16">
        <v>12</v>
      </c>
      <c r="D3918" s="16">
        <v>2012</v>
      </c>
      <c r="E3918" s="25">
        <v>41250</v>
      </c>
      <c r="F3918" s="24" t="s">
        <v>3881</v>
      </c>
      <c r="G3918" s="23">
        <v>5988242.211488626</v>
      </c>
      <c r="H3918" s="23">
        <v>412142.90886363736</v>
      </c>
      <c r="I3918" s="23">
        <v>15701773.110731225</v>
      </c>
      <c r="J3918" s="23">
        <f t="shared" si="61"/>
        <v>9713530.8992425986</v>
      </c>
    </row>
    <row r="3919" spans="1:10" x14ac:dyDescent="0.2">
      <c r="A3919" s="19">
        <v>3973</v>
      </c>
      <c r="B3919" s="17">
        <v>9</v>
      </c>
      <c r="C3919" s="16">
        <v>7</v>
      </c>
      <c r="D3919" s="16">
        <v>2010</v>
      </c>
      <c r="E3919" s="25">
        <v>40368</v>
      </c>
      <c r="F3919" s="24" t="s">
        <v>3882</v>
      </c>
      <c r="G3919" s="23">
        <v>6306591.8692176091</v>
      </c>
      <c r="H3919" s="23">
        <v>31269.43390012431</v>
      </c>
      <c r="I3919" s="23">
        <v>20865546.144708298</v>
      </c>
      <c r="J3919" s="23">
        <f t="shared" si="61"/>
        <v>14558954.27549069</v>
      </c>
    </row>
    <row r="3920" spans="1:10" x14ac:dyDescent="0.2">
      <c r="A3920" s="19">
        <v>3974</v>
      </c>
      <c r="B3920" s="17">
        <v>25</v>
      </c>
      <c r="C3920" s="16">
        <v>12</v>
      </c>
      <c r="D3920" s="16">
        <v>1973</v>
      </c>
      <c r="E3920" s="25">
        <v>27023</v>
      </c>
      <c r="F3920" s="24" t="s">
        <v>3883</v>
      </c>
      <c r="G3920" s="23">
        <v>29228452.380952377</v>
      </c>
      <c r="H3920" s="23">
        <v>848243311.4440043</v>
      </c>
      <c r="I3920" s="23">
        <v>848243311.4440043</v>
      </c>
      <c r="J3920" s="23">
        <f t="shared" si="61"/>
        <v>819014859.06305194</v>
      </c>
    </row>
    <row r="3921" spans="1:10" x14ac:dyDescent="0.2">
      <c r="A3921" s="19">
        <v>3975</v>
      </c>
      <c r="B3921" s="17">
        <v>25</v>
      </c>
      <c r="C3921" s="16">
        <v>9</v>
      </c>
      <c r="D3921" s="16">
        <v>1981</v>
      </c>
      <c r="E3921" s="25">
        <v>29854</v>
      </c>
      <c r="F3921" s="24" t="s">
        <v>3884</v>
      </c>
      <c r="G3921" s="23">
        <v>14488782.188841201</v>
      </c>
      <c r="H3921" s="23">
        <v>150577819.54907724</v>
      </c>
      <c r="I3921" s="23">
        <v>151388624.97198498</v>
      </c>
      <c r="J3921" s="23">
        <f t="shared" si="61"/>
        <v>136899842.78314379</v>
      </c>
    </row>
    <row r="3922" spans="1:10" x14ac:dyDescent="0.2">
      <c r="A3922" s="19">
        <v>3976</v>
      </c>
      <c r="B3922" s="17">
        <v>25</v>
      </c>
      <c r="C3922" s="16">
        <v>2</v>
      </c>
      <c r="D3922" s="16">
        <v>2005</v>
      </c>
      <c r="E3922" s="25">
        <v>38408</v>
      </c>
      <c r="F3922" s="24" t="s">
        <v>3885</v>
      </c>
      <c r="G3922" s="23">
        <v>7040430.1355578722</v>
      </c>
      <c r="H3922" s="23">
        <v>64524064.982137643</v>
      </c>
      <c r="I3922" s="23">
        <v>64590641.849655889</v>
      </c>
      <c r="J3922" s="23">
        <f t="shared" si="61"/>
        <v>57550211.714098014</v>
      </c>
    </row>
    <row r="3923" spans="1:10" x14ac:dyDescent="0.2">
      <c r="A3923" s="19">
        <v>3977</v>
      </c>
      <c r="B3923" s="17">
        <v>22</v>
      </c>
      <c r="C3923" s="16">
        <v>11</v>
      </c>
      <c r="D3923" s="16">
        <v>1996</v>
      </c>
      <c r="E3923" s="25">
        <v>35391</v>
      </c>
      <c r="F3923" s="24" t="s">
        <v>3886</v>
      </c>
      <c r="G3923" s="23">
        <v>8514215.0063051712</v>
      </c>
      <c r="H3923" s="23">
        <v>55437615.877496853</v>
      </c>
      <c r="I3923" s="23">
        <v>56757142.727017656</v>
      </c>
      <c r="J3923" s="23">
        <f t="shared" si="61"/>
        <v>48242927.720712483</v>
      </c>
    </row>
    <row r="3924" spans="1:10" x14ac:dyDescent="0.2">
      <c r="A3924" s="19">
        <v>3978</v>
      </c>
      <c r="B3924" s="17">
        <v>27</v>
      </c>
      <c r="C3924" s="16">
        <v>9</v>
      </c>
      <c r="D3924" s="16">
        <v>2013</v>
      </c>
      <c r="E3924" s="25">
        <v>41544</v>
      </c>
      <c r="F3924" s="24" t="s">
        <v>3887</v>
      </c>
      <c r="G3924" s="23">
        <v>5767073.5301026274</v>
      </c>
      <c r="H3924" s="23">
        <v>25666312.512015857</v>
      </c>
      <c r="I3924" s="23">
        <v>43272532.650154389</v>
      </c>
      <c r="J3924" s="23">
        <f t="shared" si="61"/>
        <v>37505459.120051764</v>
      </c>
    </row>
    <row r="3925" spans="1:10" x14ac:dyDescent="0.2">
      <c r="A3925" s="19">
        <v>3979</v>
      </c>
      <c r="B3925" s="17">
        <v>22</v>
      </c>
      <c r="C3925" s="16">
        <v>8</v>
      </c>
      <c r="D3925" s="16">
        <v>1973</v>
      </c>
      <c r="E3925" s="25">
        <v>26898</v>
      </c>
      <c r="F3925" s="24" t="s">
        <v>3888</v>
      </c>
      <c r="G3925" s="23">
        <v>29941341.463414632</v>
      </c>
      <c r="H3925" s="23">
        <v>85468920.177383587</v>
      </c>
      <c r="I3925" s="23">
        <v>85468920.177383587</v>
      </c>
      <c r="J3925" s="23">
        <f t="shared" si="61"/>
        <v>55527578.713968955</v>
      </c>
    </row>
    <row r="3926" spans="1:10" x14ac:dyDescent="0.2">
      <c r="A3926" s="19">
        <v>3980</v>
      </c>
      <c r="B3926" s="17">
        <v>20</v>
      </c>
      <c r="C3926" s="16">
        <v>7</v>
      </c>
      <c r="D3926" s="16">
        <v>2001</v>
      </c>
      <c r="E3926" s="25">
        <v>37092</v>
      </c>
      <c r="F3926" s="24" t="s">
        <v>3889</v>
      </c>
      <c r="G3926" s="23">
        <v>7607630.9859154932</v>
      </c>
      <c r="H3926" s="23">
        <v>8600563.7669352107</v>
      </c>
      <c r="I3926" s="23">
        <v>12119105.546771832</v>
      </c>
      <c r="J3926" s="23">
        <f t="shared" si="61"/>
        <v>4511474.5608563386</v>
      </c>
    </row>
    <row r="3927" spans="1:10" x14ac:dyDescent="0.2">
      <c r="A3927" s="19">
        <v>3981</v>
      </c>
      <c r="B3927" s="17">
        <v>14</v>
      </c>
      <c r="C3927" s="16">
        <v>12</v>
      </c>
      <c r="D3927" s="16">
        <v>2001</v>
      </c>
      <c r="E3927" s="25">
        <v>37239</v>
      </c>
      <c r="F3927" s="24" t="s">
        <v>3890</v>
      </c>
      <c r="G3927" s="23">
        <v>7642074.136955292</v>
      </c>
      <c r="H3927" s="23">
        <v>7753897.1341312965</v>
      </c>
      <c r="I3927" s="23">
        <v>21057417.096202604</v>
      </c>
      <c r="J3927" s="23">
        <f t="shared" si="61"/>
        <v>13415342.959247313</v>
      </c>
    </row>
    <row r="3928" spans="1:10" x14ac:dyDescent="0.2">
      <c r="A3928" s="19">
        <v>3982</v>
      </c>
      <c r="B3928" s="17">
        <v>6</v>
      </c>
      <c r="C3928" s="16">
        <v>6</v>
      </c>
      <c r="D3928" s="16">
        <v>1980</v>
      </c>
      <c r="E3928" s="25">
        <v>29378</v>
      </c>
      <c r="F3928" s="24" t="s">
        <v>3891</v>
      </c>
      <c r="G3928" s="23">
        <v>16328349.455864569</v>
      </c>
      <c r="H3928" s="23">
        <v>14443167.291414751</v>
      </c>
      <c r="I3928" s="23">
        <v>14443167.291414751</v>
      </c>
      <c r="J3928" s="23">
        <f t="shared" si="61"/>
        <v>-1885182.1644498184</v>
      </c>
    </row>
    <row r="3929" spans="1:10" x14ac:dyDescent="0.2">
      <c r="A3929" s="19">
        <v>3983</v>
      </c>
      <c r="B3929" s="17">
        <v>26</v>
      </c>
      <c r="C3929" s="16">
        <v>11</v>
      </c>
      <c r="D3929" s="16">
        <v>2004</v>
      </c>
      <c r="E3929" s="25">
        <v>38317</v>
      </c>
      <c r="F3929" s="24" t="s">
        <v>3892</v>
      </c>
      <c r="G3929" s="23">
        <v>7069918.8481675396</v>
      </c>
      <c r="H3929" s="23">
        <v>4665835.3633612571</v>
      </c>
      <c r="I3929" s="23">
        <v>107372474.63037696</v>
      </c>
      <c r="J3929" s="23">
        <f t="shared" si="61"/>
        <v>100302555.78220943</v>
      </c>
    </row>
    <row r="3930" spans="1:10" x14ac:dyDescent="0.2">
      <c r="A3930" s="19">
        <v>3984</v>
      </c>
      <c r="B3930" s="17">
        <v>6</v>
      </c>
      <c r="C3930" s="16">
        <v>6</v>
      </c>
      <c r="D3930" s="16">
        <v>2003</v>
      </c>
      <c r="E3930" s="25">
        <v>37778</v>
      </c>
      <c r="F3930" s="24" t="s">
        <v>3893</v>
      </c>
      <c r="G3930" s="23">
        <v>7350868.2634730544</v>
      </c>
      <c r="H3930" s="23">
        <v>4052067.2276483397</v>
      </c>
      <c r="I3930" s="23">
        <v>8218034.1542569408</v>
      </c>
      <c r="J3930" s="23">
        <f t="shared" si="61"/>
        <v>867165.89078388643</v>
      </c>
    </row>
    <row r="3931" spans="1:10" x14ac:dyDescent="0.2">
      <c r="A3931" s="19">
        <v>3985</v>
      </c>
      <c r="B3931" s="17">
        <v>3</v>
      </c>
      <c r="C3931" s="16">
        <v>10</v>
      </c>
      <c r="D3931" s="16">
        <v>2003</v>
      </c>
      <c r="E3931" s="25">
        <v>37897</v>
      </c>
      <c r="F3931" s="24" t="s">
        <v>3894</v>
      </c>
      <c r="G3931" s="23">
        <v>7299213.5135135138</v>
      </c>
      <c r="H3931" s="23">
        <v>1407437.0039351352</v>
      </c>
      <c r="I3931" s="23">
        <v>1407437.0039351352</v>
      </c>
      <c r="J3931" s="23">
        <f t="shared" si="61"/>
        <v>-5891776.5095783789</v>
      </c>
    </row>
    <row r="3932" spans="1:10" x14ac:dyDescent="0.2">
      <c r="A3932" s="19">
        <v>3986</v>
      </c>
      <c r="B3932" s="17">
        <v>1</v>
      </c>
      <c r="C3932" s="16">
        <v>7</v>
      </c>
      <c r="D3932" s="16">
        <v>2005</v>
      </c>
      <c r="E3932" s="25">
        <v>38534</v>
      </c>
      <c r="F3932" s="24" t="s">
        <v>3895</v>
      </c>
      <c r="G3932" s="23">
        <v>6910719.0378710339</v>
      </c>
      <c r="H3932" s="23">
        <v>1285926.4946571137</v>
      </c>
      <c r="I3932" s="23">
        <v>10793074.295235414</v>
      </c>
      <c r="J3932" s="23">
        <f t="shared" si="61"/>
        <v>3882355.2573643802</v>
      </c>
    </row>
    <row r="3933" spans="1:10" x14ac:dyDescent="0.2">
      <c r="A3933" s="19">
        <v>3987</v>
      </c>
      <c r="B3933" s="17">
        <v>1</v>
      </c>
      <c r="C3933" s="16">
        <v>4</v>
      </c>
      <c r="D3933" s="16">
        <v>2011</v>
      </c>
      <c r="E3933" s="25">
        <v>40634</v>
      </c>
      <c r="F3933" s="24" t="s">
        <v>3896</v>
      </c>
      <c r="G3933" s="23">
        <v>6004083.9283967521</v>
      </c>
      <c r="H3933" s="23">
        <v>1100491.8181907109</v>
      </c>
      <c r="I3933" s="23">
        <v>17321579.08622269</v>
      </c>
      <c r="J3933" s="23">
        <f t="shared" si="61"/>
        <v>11317495.157825937</v>
      </c>
    </row>
    <row r="3934" spans="1:10" x14ac:dyDescent="0.2">
      <c r="A3934" s="19">
        <v>3988</v>
      </c>
      <c r="B3934" s="17">
        <v>21</v>
      </c>
      <c r="C3934" s="16">
        <v>10</v>
      </c>
      <c r="D3934" s="16">
        <v>2011</v>
      </c>
      <c r="E3934" s="25">
        <v>40837</v>
      </c>
      <c r="F3934" s="24" t="s">
        <v>3897</v>
      </c>
      <c r="G3934" s="23">
        <v>5963910.1496769302</v>
      </c>
      <c r="H3934" s="23">
        <v>663305.00249976816</v>
      </c>
      <c r="I3934" s="23">
        <v>14617214.135278974</v>
      </c>
      <c r="J3934" s="23">
        <f t="shared" si="61"/>
        <v>8653303.9856020436</v>
      </c>
    </row>
    <row r="3935" spans="1:10" x14ac:dyDescent="0.2">
      <c r="A3935" s="19">
        <v>3989</v>
      </c>
      <c r="B3935" s="17">
        <v>17</v>
      </c>
      <c r="C3935" s="16">
        <v>5</v>
      </c>
      <c r="D3935" s="16">
        <v>2002</v>
      </c>
      <c r="E3935" s="25">
        <v>37393</v>
      </c>
      <c r="F3935" s="24" t="s">
        <v>3898</v>
      </c>
      <c r="G3935" s="23">
        <v>7510314.2380422689</v>
      </c>
      <c r="H3935" s="23">
        <v>77360.333186874312</v>
      </c>
      <c r="I3935" s="23">
        <v>77360.333186874312</v>
      </c>
      <c r="J3935" s="23">
        <f t="shared" si="61"/>
        <v>-7432953.9048553947</v>
      </c>
    </row>
    <row r="3936" spans="1:10" x14ac:dyDescent="0.2">
      <c r="A3936" s="19">
        <v>3990</v>
      </c>
      <c r="B3936" s="17">
        <v>15</v>
      </c>
      <c r="C3936" s="16">
        <v>7</v>
      </c>
      <c r="D3936" s="16">
        <v>2011</v>
      </c>
      <c r="E3936" s="25">
        <v>40739</v>
      </c>
      <c r="F3936" s="24" t="s">
        <v>3899</v>
      </c>
      <c r="G3936" s="23">
        <v>5977082.7984879734</v>
      </c>
      <c r="H3936" s="23">
        <v>30937.380564973751</v>
      </c>
      <c r="I3936" s="23">
        <v>30937.380564973751</v>
      </c>
      <c r="J3936" s="23">
        <f t="shared" si="61"/>
        <v>-5946145.4179229997</v>
      </c>
    </row>
    <row r="3937" spans="1:10" x14ac:dyDescent="0.2">
      <c r="A3937" s="19">
        <v>3991</v>
      </c>
      <c r="B3937" s="17">
        <v>23</v>
      </c>
      <c r="C3937" s="16">
        <v>1</v>
      </c>
      <c r="D3937" s="16">
        <v>2015</v>
      </c>
      <c r="E3937" s="25">
        <v>42027</v>
      </c>
      <c r="F3937" s="24" t="s">
        <v>3900</v>
      </c>
      <c r="G3937" s="23">
        <v>5777980.5482933763</v>
      </c>
      <c r="H3937" s="23">
        <v>26217.324102401726</v>
      </c>
      <c r="I3937" s="23">
        <v>26217.324102401726</v>
      </c>
      <c r="J3937" s="23">
        <f t="shared" si="61"/>
        <v>-5751763.2241909746</v>
      </c>
    </row>
    <row r="3938" spans="1:10" x14ac:dyDescent="0.2">
      <c r="A3938" s="19">
        <v>3992</v>
      </c>
      <c r="B3938" s="17">
        <v>5</v>
      </c>
      <c r="C3938" s="16">
        <v>5</v>
      </c>
      <c r="D3938" s="16">
        <v>2015</v>
      </c>
      <c r="E3938" s="25">
        <v>42129</v>
      </c>
      <c r="F3938" s="24" t="s">
        <v>3901</v>
      </c>
      <c r="G3938" s="23">
        <v>5678410.8828662131</v>
      </c>
      <c r="H3938" s="23">
        <v>0</v>
      </c>
      <c r="I3938" s="23">
        <v>891918.32175521948</v>
      </c>
      <c r="J3938" s="23">
        <f t="shared" si="61"/>
        <v>-4786492.5611109938</v>
      </c>
    </row>
    <row r="3939" spans="1:10" x14ac:dyDescent="0.2">
      <c r="A3939" s="19">
        <v>3993</v>
      </c>
      <c r="B3939" s="17">
        <v>31</v>
      </c>
      <c r="C3939" s="16">
        <v>12</v>
      </c>
      <c r="D3939" s="16">
        <v>2008</v>
      </c>
      <c r="E3939" s="25">
        <v>39813</v>
      </c>
      <c r="F3939" s="24" t="s">
        <v>3902</v>
      </c>
      <c r="G3939" s="23">
        <v>6423285.670795517</v>
      </c>
      <c r="H3939" s="23">
        <v>0</v>
      </c>
      <c r="I3939" s="23">
        <v>0</v>
      </c>
      <c r="J3939" s="23">
        <f t="shared" si="61"/>
        <v>-6423285.670795517</v>
      </c>
    </row>
    <row r="3940" spans="1:10" x14ac:dyDescent="0.2">
      <c r="A3940" s="19">
        <v>3994</v>
      </c>
      <c r="B3940" s="17">
        <v>7</v>
      </c>
      <c r="C3940" s="16">
        <v>3</v>
      </c>
      <c r="D3940" s="16">
        <v>2003</v>
      </c>
      <c r="E3940" s="25">
        <v>37687</v>
      </c>
      <c r="F3940" s="24" t="s">
        <v>3903</v>
      </c>
      <c r="G3940" s="23">
        <v>7197625.4071661243</v>
      </c>
      <c r="H3940" s="23">
        <v>1055918.3051031488</v>
      </c>
      <c r="I3940" s="23">
        <v>10840764.820108579</v>
      </c>
      <c r="J3940" s="23">
        <f t="shared" si="61"/>
        <v>3643139.4129424552</v>
      </c>
    </row>
    <row r="3941" spans="1:10" x14ac:dyDescent="0.2">
      <c r="A3941" s="19">
        <v>3995</v>
      </c>
      <c r="B3941" s="17">
        <v>26</v>
      </c>
      <c r="C3941" s="16">
        <v>2</v>
      </c>
      <c r="D3941" s="16">
        <v>2013</v>
      </c>
      <c r="E3941" s="25">
        <v>41331</v>
      </c>
      <c r="F3941" s="24" t="s">
        <v>3904</v>
      </c>
      <c r="G3941" s="23">
        <v>5710580.3606040515</v>
      </c>
      <c r="H3941" s="23">
        <v>0</v>
      </c>
      <c r="I3941" s="23">
        <v>5000877.8935072329</v>
      </c>
      <c r="J3941" s="23">
        <f t="shared" si="61"/>
        <v>-709702.46709681861</v>
      </c>
    </row>
    <row r="3942" spans="1:10" x14ac:dyDescent="0.2">
      <c r="A3942" s="19">
        <v>3996</v>
      </c>
      <c r="B3942" s="17">
        <v>27</v>
      </c>
      <c r="C3942" s="16">
        <v>1</v>
      </c>
      <c r="D3942" s="16">
        <v>2006</v>
      </c>
      <c r="E3942" s="25">
        <v>38744</v>
      </c>
      <c r="F3942" s="24" t="s">
        <v>3905</v>
      </c>
      <c r="G3942" s="23">
        <v>6562030.7614725167</v>
      </c>
      <c r="H3942" s="23">
        <v>2721006.7230761475</v>
      </c>
      <c r="I3942" s="23">
        <v>36150220.036238022</v>
      </c>
      <c r="J3942" s="23">
        <f t="shared" si="61"/>
        <v>29588189.274765506</v>
      </c>
    </row>
    <row r="3943" spans="1:10" x14ac:dyDescent="0.2">
      <c r="A3943" s="19">
        <v>3997</v>
      </c>
      <c r="B3943" s="17">
        <v>19</v>
      </c>
      <c r="C3943" s="16">
        <v>7</v>
      </c>
      <c r="D3943" s="16">
        <v>2013</v>
      </c>
      <c r="E3943" s="25">
        <v>41474</v>
      </c>
      <c r="F3943" s="24" t="s">
        <v>3906</v>
      </c>
      <c r="G3943" s="23">
        <v>5570517.9027038133</v>
      </c>
      <c r="H3943" s="23">
        <v>0</v>
      </c>
      <c r="I3943" s="23">
        <v>463320.99479015055</v>
      </c>
      <c r="J3943" s="23">
        <f t="shared" si="61"/>
        <v>-5107196.9079136625</v>
      </c>
    </row>
    <row r="3944" spans="1:10" x14ac:dyDescent="0.2">
      <c r="A3944" s="19">
        <v>3998</v>
      </c>
      <c r="B3944" s="17">
        <v>11</v>
      </c>
      <c r="C3944" s="16">
        <v>10</v>
      </c>
      <c r="D3944" s="16">
        <v>2013</v>
      </c>
      <c r="E3944" s="25">
        <v>41558</v>
      </c>
      <c r="F3944" s="24" t="s">
        <v>3907</v>
      </c>
      <c r="G3944" s="23">
        <v>5519147.1915596928</v>
      </c>
      <c r="H3944" s="23">
        <v>2576131.8608582462</v>
      </c>
      <c r="I3944" s="23">
        <v>24113102.567883842</v>
      </c>
      <c r="J3944" s="23">
        <f t="shared" si="61"/>
        <v>18593955.376324147</v>
      </c>
    </row>
    <row r="3945" spans="1:10" x14ac:dyDescent="0.2">
      <c r="A3945" s="19">
        <v>3999</v>
      </c>
      <c r="B3945" s="17">
        <v>27</v>
      </c>
      <c r="C3945" s="16">
        <v>4</v>
      </c>
      <c r="D3945" s="16">
        <v>2012</v>
      </c>
      <c r="E3945" s="25">
        <v>41026</v>
      </c>
      <c r="F3945" s="24" t="s">
        <v>3908</v>
      </c>
      <c r="G3945" s="23">
        <v>5602167.6771627869</v>
      </c>
      <c r="H3945" s="23">
        <v>1280506.1398613555</v>
      </c>
      <c r="I3945" s="23">
        <v>21542991.746789228</v>
      </c>
      <c r="J3945" s="23">
        <f t="shared" si="61"/>
        <v>15940824.069626441</v>
      </c>
    </row>
    <row r="3946" spans="1:10" x14ac:dyDescent="0.2">
      <c r="A3946" s="19">
        <v>4000</v>
      </c>
      <c r="B3946" s="17">
        <v>3</v>
      </c>
      <c r="C3946" s="16">
        <v>8</v>
      </c>
      <c r="D3946" s="16">
        <v>2007</v>
      </c>
      <c r="E3946" s="25">
        <v>39297</v>
      </c>
      <c r="F3946" s="24" t="s">
        <v>3909</v>
      </c>
      <c r="G3946" s="23">
        <v>6199467.8164844625</v>
      </c>
      <c r="H3946" s="23">
        <v>908931.7265735846</v>
      </c>
      <c r="I3946" s="23">
        <v>928948.33208924707</v>
      </c>
      <c r="J3946" s="23">
        <f t="shared" si="61"/>
        <v>-5270519.4843952153</v>
      </c>
    </row>
    <row r="3947" spans="1:10" x14ac:dyDescent="0.2">
      <c r="A3947" s="19">
        <v>4001</v>
      </c>
      <c r="B3947" s="17">
        <v>27</v>
      </c>
      <c r="C3947" s="16">
        <v>10</v>
      </c>
      <c r="D3947" s="16">
        <v>2000</v>
      </c>
      <c r="E3947" s="25">
        <v>36826</v>
      </c>
      <c r="F3947" s="24" t="s">
        <v>3910</v>
      </c>
      <c r="G3947" s="23">
        <v>7407900.862068966</v>
      </c>
      <c r="H3947" s="23">
        <v>28357.444500000001</v>
      </c>
      <c r="I3947" s="23">
        <v>28357.444500000001</v>
      </c>
      <c r="J3947" s="23">
        <f t="shared" si="61"/>
        <v>-7379543.4175689658</v>
      </c>
    </row>
    <row r="3948" spans="1:10" x14ac:dyDescent="0.2">
      <c r="A3948" s="19">
        <v>4002</v>
      </c>
      <c r="B3948" s="17">
        <v>1</v>
      </c>
      <c r="C3948" s="16">
        <v>8</v>
      </c>
      <c r="D3948" s="16">
        <v>1944</v>
      </c>
      <c r="E3948" s="25">
        <v>16285</v>
      </c>
      <c r="F3948" s="24" t="s">
        <v>3911</v>
      </c>
      <c r="G3948" s="23">
        <v>72129875.706214696</v>
      </c>
      <c r="H3948" s="23">
        <v>27742259.887005653</v>
      </c>
      <c r="I3948" s="23">
        <v>27742259.887005653</v>
      </c>
      <c r="J3948" s="23">
        <f t="shared" si="61"/>
        <v>-44387615.819209039</v>
      </c>
    </row>
    <row r="3949" spans="1:10" x14ac:dyDescent="0.2">
      <c r="A3949" s="19">
        <v>4003</v>
      </c>
      <c r="B3949" s="17">
        <v>5</v>
      </c>
      <c r="C3949" s="16">
        <v>8</v>
      </c>
      <c r="D3949" s="16">
        <v>2005</v>
      </c>
      <c r="E3949" s="25">
        <v>38569</v>
      </c>
      <c r="F3949" s="24" t="s">
        <v>3912</v>
      </c>
      <c r="G3949" s="23">
        <v>6500503.0549898166</v>
      </c>
      <c r="H3949" s="23">
        <v>993984.42155804473</v>
      </c>
      <c r="I3949" s="23">
        <v>2119071.4887678209</v>
      </c>
      <c r="J3949" s="23">
        <f t="shared" si="61"/>
        <v>-4381431.5662219953</v>
      </c>
    </row>
    <row r="3950" spans="1:10" x14ac:dyDescent="0.2">
      <c r="A3950" s="19">
        <v>4004</v>
      </c>
      <c r="B3950" s="17">
        <v>22</v>
      </c>
      <c r="C3950" s="16">
        <v>4</v>
      </c>
      <c r="D3950" s="16">
        <v>2011</v>
      </c>
      <c r="E3950" s="25">
        <v>40655</v>
      </c>
      <c r="F3950" s="24" t="s">
        <v>3913</v>
      </c>
      <c r="G3950" s="23">
        <v>5676588.4413932934</v>
      </c>
      <c r="H3950" s="23">
        <v>616225.33321031893</v>
      </c>
      <c r="I3950" s="23">
        <v>12699649.469613973</v>
      </c>
      <c r="J3950" s="23">
        <f t="shared" si="61"/>
        <v>7023061.0282206796</v>
      </c>
    </row>
    <row r="3951" spans="1:10" x14ac:dyDescent="0.2">
      <c r="A3951" s="19">
        <v>4005</v>
      </c>
      <c r="B3951" s="17">
        <v>3</v>
      </c>
      <c r="C3951" s="16">
        <v>10</v>
      </c>
      <c r="D3951" s="16">
        <v>1980</v>
      </c>
      <c r="E3951" s="25">
        <v>29497</v>
      </c>
      <c r="F3951" s="24" t="s">
        <v>3914</v>
      </c>
      <c r="G3951" s="23">
        <v>14765883.254716981</v>
      </c>
      <c r="H3951" s="23">
        <v>28111916.81418632</v>
      </c>
      <c r="I3951" s="23">
        <v>28111916.81418632</v>
      </c>
      <c r="J3951" s="23">
        <f t="shared" si="61"/>
        <v>13346033.559469339</v>
      </c>
    </row>
    <row r="3952" spans="1:10" x14ac:dyDescent="0.2">
      <c r="A3952" s="19">
        <v>4006</v>
      </c>
      <c r="B3952" s="17">
        <v>19</v>
      </c>
      <c r="C3952" s="16">
        <v>4</v>
      </c>
      <c r="D3952" s="16">
        <v>2002</v>
      </c>
      <c r="E3952" s="25">
        <v>37365</v>
      </c>
      <c r="F3952" s="24" t="s">
        <v>3915</v>
      </c>
      <c r="G3952" s="23">
        <v>6827558.3982202448</v>
      </c>
      <c r="H3952" s="23">
        <v>329686692.93632925</v>
      </c>
      <c r="I3952" s="23">
        <v>511916720.00915462</v>
      </c>
      <c r="J3952" s="23">
        <f t="shared" si="61"/>
        <v>505089161.61093438</v>
      </c>
    </row>
    <row r="3953" spans="1:10" x14ac:dyDescent="0.2">
      <c r="A3953" s="19">
        <v>4007</v>
      </c>
      <c r="B3953" s="17">
        <v>24</v>
      </c>
      <c r="C3953" s="16">
        <v>2</v>
      </c>
      <c r="D3953" s="16">
        <v>2017</v>
      </c>
      <c r="E3953" s="25">
        <v>42790</v>
      </c>
      <c r="F3953" s="24" t="s">
        <v>3916</v>
      </c>
      <c r="G3953" s="23">
        <v>5039326.2808750309</v>
      </c>
      <c r="H3953" s="23">
        <v>176864367.71575063</v>
      </c>
      <c r="I3953" s="23">
        <v>254275700.20860171</v>
      </c>
      <c r="J3953" s="23">
        <f t="shared" si="61"/>
        <v>249236373.92772669</v>
      </c>
    </row>
    <row r="3954" spans="1:10" x14ac:dyDescent="0.2">
      <c r="A3954" s="19">
        <v>4008</v>
      </c>
      <c r="B3954" s="17">
        <v>20</v>
      </c>
      <c r="C3954" s="16">
        <v>1</v>
      </c>
      <c r="D3954" s="16">
        <v>2017</v>
      </c>
      <c r="E3954" s="25">
        <v>42755</v>
      </c>
      <c r="F3954" s="24" t="s">
        <v>3917</v>
      </c>
      <c r="G3954" s="23">
        <v>5055180.5929031167</v>
      </c>
      <c r="H3954" s="23">
        <v>139666131.91297525</v>
      </c>
      <c r="I3954" s="23">
        <v>279896841.56010771</v>
      </c>
      <c r="J3954" s="23">
        <f t="shared" si="61"/>
        <v>274841660.96720457</v>
      </c>
    </row>
    <row r="3955" spans="1:10" x14ac:dyDescent="0.2">
      <c r="A3955" s="19">
        <v>4009</v>
      </c>
      <c r="B3955" s="17">
        <v>21</v>
      </c>
      <c r="C3955" s="16">
        <v>10</v>
      </c>
      <c r="D3955" s="16">
        <v>2011</v>
      </c>
      <c r="E3955" s="25">
        <v>40837</v>
      </c>
      <c r="F3955" s="24" t="s">
        <v>3918</v>
      </c>
      <c r="G3955" s="23">
        <v>5421736.4997063</v>
      </c>
      <c r="H3955" s="23">
        <v>112803355.98656045</v>
      </c>
      <c r="I3955" s="23">
        <v>219096043.55308917</v>
      </c>
      <c r="J3955" s="23">
        <f t="shared" si="61"/>
        <v>213674307.05338287</v>
      </c>
    </row>
    <row r="3956" spans="1:10" x14ac:dyDescent="0.2">
      <c r="A3956" s="19">
        <v>4010</v>
      </c>
      <c r="B3956" s="17">
        <v>28</v>
      </c>
      <c r="C3956" s="16">
        <v>10</v>
      </c>
      <c r="D3956" s="16">
        <v>2005</v>
      </c>
      <c r="E3956" s="25">
        <v>38653</v>
      </c>
      <c r="F3956" s="24" t="s">
        <v>3919</v>
      </c>
      <c r="G3956" s="23">
        <v>6162625.5020080321</v>
      </c>
      <c r="H3956" s="23">
        <v>107260611.48728414</v>
      </c>
      <c r="I3956" s="23">
        <v>188484015.60374999</v>
      </c>
      <c r="J3956" s="23">
        <f t="shared" si="61"/>
        <v>182321390.10174197</v>
      </c>
    </row>
    <row r="3957" spans="1:10" x14ac:dyDescent="0.2">
      <c r="A3957" s="19">
        <v>4011</v>
      </c>
      <c r="B3957" s="17">
        <v>13</v>
      </c>
      <c r="C3957" s="16">
        <v>9</v>
      </c>
      <c r="D3957" s="16">
        <v>2013</v>
      </c>
      <c r="E3957" s="25">
        <v>41530</v>
      </c>
      <c r="F3957" s="24" t="s">
        <v>3920</v>
      </c>
      <c r="G3957" s="23">
        <v>5242794.1182751162</v>
      </c>
      <c r="H3957" s="23">
        <v>87645306.539822936</v>
      </c>
      <c r="I3957" s="23">
        <v>169784233.2928392</v>
      </c>
      <c r="J3957" s="23">
        <f t="shared" si="61"/>
        <v>164541439.17456409</v>
      </c>
    </row>
    <row r="3958" spans="1:10" x14ac:dyDescent="0.2">
      <c r="A3958" s="19">
        <v>4012</v>
      </c>
      <c r="B3958" s="17">
        <v>11</v>
      </c>
      <c r="C3958" s="16">
        <v>3</v>
      </c>
      <c r="D3958" s="16">
        <v>2016</v>
      </c>
      <c r="E3958" s="25">
        <v>42440</v>
      </c>
      <c r="F3958" s="24" t="s">
        <v>3921</v>
      </c>
      <c r="G3958" s="23">
        <v>5155103.052088758</v>
      </c>
      <c r="H3958" s="23">
        <v>74319057.629722178</v>
      </c>
      <c r="I3958" s="23">
        <v>111645532.91039424</v>
      </c>
      <c r="J3958" s="23">
        <f t="shared" si="61"/>
        <v>106490429.85830548</v>
      </c>
    </row>
    <row r="3959" spans="1:10" x14ac:dyDescent="0.2">
      <c r="A3959" s="19">
        <v>4013</v>
      </c>
      <c r="B3959" s="17">
        <v>22</v>
      </c>
      <c r="C3959" s="16">
        <v>7</v>
      </c>
      <c r="D3959" s="16">
        <v>2016</v>
      </c>
      <c r="E3959" s="25">
        <v>42573</v>
      </c>
      <c r="F3959" s="24" t="s">
        <v>3922</v>
      </c>
      <c r="G3959" s="23">
        <v>5101629.9017570699</v>
      </c>
      <c r="H3959" s="23">
        <v>68636140.018472508</v>
      </c>
      <c r="I3959" s="23">
        <v>151894740.01514789</v>
      </c>
      <c r="J3959" s="23">
        <f t="shared" si="61"/>
        <v>146793110.11339083</v>
      </c>
    </row>
    <row r="3960" spans="1:10" x14ac:dyDescent="0.2">
      <c r="A3960" s="19">
        <v>4014</v>
      </c>
      <c r="B3960" s="17">
        <v>11</v>
      </c>
      <c r="C3960" s="16">
        <v>9</v>
      </c>
      <c r="D3960" s="16">
        <v>2015</v>
      </c>
      <c r="E3960" s="25">
        <v>42258</v>
      </c>
      <c r="F3960" s="24" t="s">
        <v>3923</v>
      </c>
      <c r="G3960" s="23">
        <v>5159154.4264430851</v>
      </c>
      <c r="H3960" s="23">
        <v>67184593.239530146</v>
      </c>
      <c r="I3960" s="23">
        <v>101733583.851348</v>
      </c>
      <c r="J3960" s="23">
        <f t="shared" si="61"/>
        <v>96574429.424904913</v>
      </c>
    </row>
    <row r="3961" spans="1:10" x14ac:dyDescent="0.2">
      <c r="A3961" s="19">
        <v>4015</v>
      </c>
      <c r="B3961" s="17">
        <v>25</v>
      </c>
      <c r="C3961" s="16">
        <v>10</v>
      </c>
      <c r="D3961" s="16">
        <v>2002</v>
      </c>
      <c r="E3961" s="25">
        <v>37554</v>
      </c>
      <c r="F3961" s="24" t="s">
        <v>3924</v>
      </c>
      <c r="G3961" s="23">
        <v>6771070.0496414779</v>
      </c>
      <c r="H3961" s="23">
        <v>87052007.500981793</v>
      </c>
      <c r="I3961" s="23">
        <v>107365217.64990622</v>
      </c>
      <c r="J3961" s="23">
        <f t="shared" si="61"/>
        <v>100594147.60026474</v>
      </c>
    </row>
    <row r="3962" spans="1:10" x14ac:dyDescent="0.2">
      <c r="A3962" s="19">
        <v>4016</v>
      </c>
      <c r="B3962" s="17">
        <v>19</v>
      </c>
      <c r="C3962" s="16">
        <v>10</v>
      </c>
      <c r="D3962" s="16">
        <v>2012</v>
      </c>
      <c r="E3962" s="25">
        <v>41201</v>
      </c>
      <c r="F3962" s="24" t="s">
        <v>3925</v>
      </c>
      <c r="G3962" s="23">
        <v>5306981.3286528876</v>
      </c>
      <c r="H3962" s="23">
        <v>57209614.290627152</v>
      </c>
      <c r="I3962" s="23">
        <v>149253033.41682628</v>
      </c>
      <c r="J3962" s="23">
        <f t="shared" si="61"/>
        <v>143946052.08817339</v>
      </c>
    </row>
    <row r="3963" spans="1:10" x14ac:dyDescent="0.2">
      <c r="A3963" s="19">
        <v>4017</v>
      </c>
      <c r="B3963" s="17">
        <v>24</v>
      </c>
      <c r="C3963" s="16">
        <v>10</v>
      </c>
      <c r="D3963" s="16">
        <v>2014</v>
      </c>
      <c r="E3963" s="25">
        <v>41936</v>
      </c>
      <c r="F3963" s="24" t="s">
        <v>3926</v>
      </c>
      <c r="G3963" s="23">
        <v>5170279.6157231722</v>
      </c>
      <c r="H3963" s="23">
        <v>52587958.368002765</v>
      </c>
      <c r="I3963" s="23">
        <v>107214373.92653085</v>
      </c>
      <c r="J3963" s="23">
        <f t="shared" si="61"/>
        <v>102044094.31080768</v>
      </c>
    </row>
    <row r="3964" spans="1:10" x14ac:dyDescent="0.2">
      <c r="A3964" s="19">
        <v>4018</v>
      </c>
      <c r="B3964" s="17">
        <v>27</v>
      </c>
      <c r="C3964" s="16">
        <v>2</v>
      </c>
      <c r="D3964" s="16">
        <v>1987</v>
      </c>
      <c r="E3964" s="25">
        <v>31835</v>
      </c>
      <c r="F3964" s="24" t="s">
        <v>3927</v>
      </c>
      <c r="G3964" s="23">
        <v>10999955.197132617</v>
      </c>
      <c r="H3964" s="23">
        <v>98544687.02704303</v>
      </c>
      <c r="I3964" s="23">
        <v>98544687.02704303</v>
      </c>
      <c r="J3964" s="23">
        <f t="shared" si="61"/>
        <v>87544731.829910412</v>
      </c>
    </row>
    <row r="3965" spans="1:10" x14ac:dyDescent="0.2">
      <c r="A3965" s="19">
        <v>4019</v>
      </c>
      <c r="B3965" s="17">
        <v>30</v>
      </c>
      <c r="C3965" s="16">
        <v>8</v>
      </c>
      <c r="D3965" s="16">
        <v>2013</v>
      </c>
      <c r="E3965" s="25">
        <v>41516</v>
      </c>
      <c r="F3965" s="24" t="s">
        <v>3928</v>
      </c>
      <c r="G3965" s="23">
        <v>5248891.5113499835</v>
      </c>
      <c r="H3965" s="23">
        <v>46680708.02137021</v>
      </c>
      <c r="I3965" s="23">
        <v>105488669.14533709</v>
      </c>
      <c r="J3965" s="23">
        <f t="shared" si="61"/>
        <v>100239777.6339871</v>
      </c>
    </row>
    <row r="3966" spans="1:10" x14ac:dyDescent="0.2">
      <c r="A3966" s="19">
        <v>4020</v>
      </c>
      <c r="B3966" s="17">
        <v>7</v>
      </c>
      <c r="C3966" s="16">
        <v>8</v>
      </c>
      <c r="D3966" s="16">
        <v>2015</v>
      </c>
      <c r="E3966" s="25">
        <v>42223</v>
      </c>
      <c r="F3966" s="24" t="s">
        <v>5492</v>
      </c>
      <c r="G3966" s="23">
        <v>5151122.8788667154</v>
      </c>
      <c r="H3966" s="23">
        <v>45110716.508899949</v>
      </c>
      <c r="I3966" s="23">
        <v>60761257.766608208</v>
      </c>
      <c r="J3966" s="23">
        <f t="shared" si="61"/>
        <v>55610134.887741491</v>
      </c>
    </row>
    <row r="3967" spans="1:10" x14ac:dyDescent="0.2">
      <c r="A3967" s="19">
        <v>4021</v>
      </c>
      <c r="B3967" s="17">
        <v>23</v>
      </c>
      <c r="C3967" s="16">
        <v>6</v>
      </c>
      <c r="D3967" s="16">
        <v>2017</v>
      </c>
      <c r="E3967" s="25">
        <v>42909</v>
      </c>
      <c r="F3967" s="24" t="s">
        <v>3929</v>
      </c>
      <c r="G3967" s="23">
        <v>5011512.3185891286</v>
      </c>
      <c r="H3967" s="23">
        <v>42923255.209760979</v>
      </c>
      <c r="I3967" s="23">
        <v>49378047.995517544</v>
      </c>
      <c r="J3967" s="23">
        <f t="shared" si="61"/>
        <v>44366535.676928416</v>
      </c>
    </row>
    <row r="3968" spans="1:10" x14ac:dyDescent="0.2">
      <c r="A3968" s="19">
        <v>4022</v>
      </c>
      <c r="B3968" s="17">
        <v>16</v>
      </c>
      <c r="C3968" s="16">
        <v>5</v>
      </c>
      <c r="D3968" s="16">
        <v>1975</v>
      </c>
      <c r="E3968" s="25">
        <v>27530</v>
      </c>
      <c r="F3968" s="24" t="s">
        <v>3930</v>
      </c>
      <c r="G3968" s="23">
        <v>23075093.984962404</v>
      </c>
      <c r="H3968" s="23">
        <v>193061682.74610901</v>
      </c>
      <c r="I3968" s="23">
        <v>193061682.74610901</v>
      </c>
      <c r="J3968" s="23">
        <f t="shared" si="61"/>
        <v>169986588.76114661</v>
      </c>
    </row>
    <row r="3969" spans="1:10" x14ac:dyDescent="0.2">
      <c r="A3969" s="19">
        <v>4023</v>
      </c>
      <c r="B3969" s="17">
        <v>16</v>
      </c>
      <c r="C3969" s="16">
        <v>9</v>
      </c>
      <c r="D3969" s="16">
        <v>1953</v>
      </c>
      <c r="E3969" s="25">
        <v>19618</v>
      </c>
      <c r="F3969" s="24" t="s">
        <v>3931</v>
      </c>
      <c r="G3969" s="23">
        <v>45635501.858736068</v>
      </c>
      <c r="H3969" s="23">
        <v>328575613.38289964</v>
      </c>
      <c r="I3969" s="23">
        <v>328575613.38289964</v>
      </c>
      <c r="J3969" s="23">
        <f t="shared" si="61"/>
        <v>282940111.5241636</v>
      </c>
    </row>
    <row r="3970" spans="1:10" x14ac:dyDescent="0.2">
      <c r="A3970" s="19">
        <v>4024</v>
      </c>
      <c r="B3970" s="17">
        <v>13</v>
      </c>
      <c r="C3970" s="16">
        <v>9</v>
      </c>
      <c r="D3970" s="16">
        <v>1991</v>
      </c>
      <c r="E3970" s="25">
        <v>33494</v>
      </c>
      <c r="F3970" s="24" t="s">
        <v>5350</v>
      </c>
      <c r="G3970" s="23">
        <v>8947485.4227405246</v>
      </c>
      <c r="H3970" s="23">
        <v>62403401.385765307</v>
      </c>
      <c r="I3970" s="23">
        <v>62403401.385765307</v>
      </c>
      <c r="J3970" s="23">
        <f t="shared" si="61"/>
        <v>53455915.96302478</v>
      </c>
    </row>
    <row r="3971" spans="1:10" x14ac:dyDescent="0.2">
      <c r="A3971" s="19">
        <v>4025</v>
      </c>
      <c r="B3971" s="17">
        <v>24</v>
      </c>
      <c r="C3971" s="16">
        <v>12</v>
      </c>
      <c r="D3971" s="16">
        <v>2003</v>
      </c>
      <c r="E3971" s="25">
        <v>37979</v>
      </c>
      <c r="F3971" s="24" t="s">
        <v>3933</v>
      </c>
      <c r="G3971" s="23">
        <v>6660851.8719479106</v>
      </c>
      <c r="H3971" s="23">
        <v>45918860.390613124</v>
      </c>
      <c r="I3971" s="23">
        <v>85579707.905301139</v>
      </c>
      <c r="J3971" s="23">
        <f t="shared" ref="J3971:J4034" si="62">I3971-G3971</f>
        <v>78918856.033353224</v>
      </c>
    </row>
    <row r="3972" spans="1:10" x14ac:dyDescent="0.2">
      <c r="A3972" s="19">
        <v>4026</v>
      </c>
      <c r="B3972" s="17">
        <v>3</v>
      </c>
      <c r="C3972" s="16">
        <v>1</v>
      </c>
      <c r="D3972" s="16">
        <v>2014</v>
      </c>
      <c r="E3972" s="25">
        <v>41642</v>
      </c>
      <c r="F3972" s="24" t="s">
        <v>3934</v>
      </c>
      <c r="G3972" s="23">
        <v>5248016.3819490755</v>
      </c>
      <c r="H3972" s="23">
        <v>34072612.010584995</v>
      </c>
      <c r="I3972" s="23">
        <v>91579056.172664538</v>
      </c>
      <c r="J3972" s="23">
        <f t="shared" si="62"/>
        <v>86331039.790715456</v>
      </c>
    </row>
    <row r="3973" spans="1:10" x14ac:dyDescent="0.2">
      <c r="A3973" s="19">
        <v>4027</v>
      </c>
      <c r="B3973" s="17">
        <v>23</v>
      </c>
      <c r="C3973" s="16">
        <v>12</v>
      </c>
      <c r="D3973" s="16">
        <v>1954</v>
      </c>
      <c r="E3973" s="25">
        <v>20081</v>
      </c>
      <c r="F3973" s="24" t="s">
        <v>3935</v>
      </c>
      <c r="G3973" s="23">
        <v>45977340.823970042</v>
      </c>
      <c r="H3973" s="23">
        <v>259312202.24719101</v>
      </c>
      <c r="I3973" s="23">
        <v>259312202.24719101</v>
      </c>
      <c r="J3973" s="23">
        <f t="shared" si="62"/>
        <v>213334861.42322096</v>
      </c>
    </row>
    <row r="3974" spans="1:10" x14ac:dyDescent="0.2">
      <c r="A3974" s="19">
        <v>4028</v>
      </c>
      <c r="B3974" s="17">
        <v>11</v>
      </c>
      <c r="C3974" s="16">
        <v>4</v>
      </c>
      <c r="D3974" s="16">
        <v>2014</v>
      </c>
      <c r="E3974" s="25">
        <v>41740</v>
      </c>
      <c r="F3974" s="24" t="s">
        <v>3936</v>
      </c>
      <c r="G3974" s="23">
        <v>5178152.6287372615</v>
      </c>
      <c r="H3974" s="23">
        <v>28682042.175685026</v>
      </c>
      <c r="I3974" s="23">
        <v>45687354.31608963</v>
      </c>
      <c r="J3974" s="23">
        <f t="shared" si="62"/>
        <v>40509201.687352367</v>
      </c>
    </row>
    <row r="3975" spans="1:10" x14ac:dyDescent="0.2">
      <c r="A3975" s="19">
        <v>4029</v>
      </c>
      <c r="B3975" s="17">
        <v>1</v>
      </c>
      <c r="C3975" s="16">
        <v>11</v>
      </c>
      <c r="D3975" s="16">
        <v>2013</v>
      </c>
      <c r="E3975" s="25">
        <v>41579</v>
      </c>
      <c r="F3975" s="24" t="s">
        <v>3937</v>
      </c>
      <c r="G3975" s="23">
        <v>5267088.2871595966</v>
      </c>
      <c r="H3975" s="23">
        <v>28756495.436608903</v>
      </c>
      <c r="I3975" s="23">
        <v>63849587.772526599</v>
      </c>
      <c r="J3975" s="23">
        <f t="shared" si="62"/>
        <v>58582499.485367</v>
      </c>
    </row>
    <row r="3976" spans="1:10" x14ac:dyDescent="0.2">
      <c r="A3976" s="19">
        <v>4030</v>
      </c>
      <c r="B3976" s="17">
        <v>26</v>
      </c>
      <c r="C3976" s="16">
        <v>8</v>
      </c>
      <c r="D3976" s="16">
        <v>2015</v>
      </c>
      <c r="E3976" s="25">
        <v>42242</v>
      </c>
      <c r="F3976" s="24" t="s">
        <v>3938</v>
      </c>
      <c r="G3976" s="23">
        <v>5151122.8788667154</v>
      </c>
      <c r="H3976" s="23">
        <v>28113666.579533059</v>
      </c>
      <c r="I3976" s="23">
        <v>44139473.320314206</v>
      </c>
      <c r="J3976" s="23">
        <f t="shared" si="62"/>
        <v>38988350.441447489</v>
      </c>
    </row>
    <row r="3977" spans="1:10" x14ac:dyDescent="0.2">
      <c r="A3977" s="19">
        <v>4031</v>
      </c>
      <c r="B3977" s="17">
        <v>3</v>
      </c>
      <c r="C3977" s="16">
        <v>10</v>
      </c>
      <c r="D3977" s="16">
        <v>1980</v>
      </c>
      <c r="E3977" s="25">
        <v>29497</v>
      </c>
      <c r="F3977" s="24" t="s">
        <v>3939</v>
      </c>
      <c r="G3977" s="23">
        <v>14476356.132075472</v>
      </c>
      <c r="H3977" s="23">
        <v>75308506.113396227</v>
      </c>
      <c r="I3977" s="23">
        <v>75308506.113396227</v>
      </c>
      <c r="J3977" s="23">
        <f t="shared" si="62"/>
        <v>60832149.981320754</v>
      </c>
    </row>
    <row r="3978" spans="1:10" x14ac:dyDescent="0.2">
      <c r="A3978" s="19">
        <v>4032</v>
      </c>
      <c r="B3978" s="17">
        <v>27</v>
      </c>
      <c r="C3978" s="16">
        <v>2</v>
      </c>
      <c r="D3978" s="16">
        <v>2015</v>
      </c>
      <c r="E3978" s="25">
        <v>42062</v>
      </c>
      <c r="F3978" s="24" t="s">
        <v>3940</v>
      </c>
      <c r="G3978" s="23">
        <v>5229995.4840193931</v>
      </c>
      <c r="H3978" s="23">
        <v>26988418.916122049</v>
      </c>
      <c r="I3978" s="23">
        <v>36967505.52341067</v>
      </c>
      <c r="J3978" s="23">
        <f t="shared" si="62"/>
        <v>31737510.039391279</v>
      </c>
    </row>
    <row r="3979" spans="1:10" x14ac:dyDescent="0.2">
      <c r="A3979" s="19">
        <v>4033</v>
      </c>
      <c r="B3979" s="17">
        <v>16</v>
      </c>
      <c r="C3979" s="16">
        <v>3</v>
      </c>
      <c r="D3979" s="16">
        <v>2001</v>
      </c>
      <c r="E3979" s="25">
        <v>36966</v>
      </c>
      <c r="F3979" s="24" t="s">
        <v>3941</v>
      </c>
      <c r="G3979" s="23">
        <v>6967054.4835414309</v>
      </c>
      <c r="H3979" s="23">
        <v>35594496.032763906</v>
      </c>
      <c r="I3979" s="23">
        <v>55350594.817389332</v>
      </c>
      <c r="J3979" s="23">
        <f t="shared" si="62"/>
        <v>48383540.333847903</v>
      </c>
    </row>
    <row r="3980" spans="1:10" x14ac:dyDescent="0.2">
      <c r="A3980" s="19">
        <v>4034</v>
      </c>
      <c r="B3980" s="17">
        <v>26</v>
      </c>
      <c r="C3980" s="16">
        <v>8</v>
      </c>
      <c r="D3980" s="16">
        <v>2011</v>
      </c>
      <c r="E3980" s="25">
        <v>40781</v>
      </c>
      <c r="F3980" s="24" t="s">
        <v>3942</v>
      </c>
      <c r="G3980" s="23">
        <v>5418768.8980114339</v>
      </c>
      <c r="H3980" s="23">
        <v>26893165.802688211</v>
      </c>
      <c r="I3980" s="23">
        <v>28027226.348985858</v>
      </c>
      <c r="J3980" s="23">
        <f t="shared" si="62"/>
        <v>22608457.450974423</v>
      </c>
    </row>
    <row r="3981" spans="1:10" x14ac:dyDescent="0.2">
      <c r="A3981" s="19">
        <v>4035</v>
      </c>
      <c r="B3981" s="17">
        <v>21</v>
      </c>
      <c r="C3981" s="16">
        <v>7</v>
      </c>
      <c r="D3981" s="16">
        <v>2006</v>
      </c>
      <c r="E3981" s="25">
        <v>38919</v>
      </c>
      <c r="F3981" s="24" t="s">
        <v>3943</v>
      </c>
      <c r="G3981" s="23">
        <v>6032407.8624078622</v>
      </c>
      <c r="H3981" s="23">
        <v>29134199.05303194</v>
      </c>
      <c r="I3981" s="23">
        <v>32987915.949257985</v>
      </c>
      <c r="J3981" s="23">
        <f t="shared" si="62"/>
        <v>26955508.086850122</v>
      </c>
    </row>
    <row r="3982" spans="1:10" x14ac:dyDescent="0.2">
      <c r="A3982" s="19">
        <v>4036</v>
      </c>
      <c r="B3982" s="17">
        <v>8</v>
      </c>
      <c r="C3982" s="16">
        <v>4</v>
      </c>
      <c r="D3982" s="16">
        <v>1998</v>
      </c>
      <c r="E3982" s="25">
        <v>35893</v>
      </c>
      <c r="F3982" s="24" t="s">
        <v>3944</v>
      </c>
      <c r="G3982" s="23">
        <v>7554430.7692307699</v>
      </c>
      <c r="H3982" s="23">
        <v>34822811.909790769</v>
      </c>
      <c r="I3982" s="23">
        <v>34822811.909790769</v>
      </c>
      <c r="J3982" s="23">
        <f t="shared" si="62"/>
        <v>27268381.140560001</v>
      </c>
    </row>
    <row r="3983" spans="1:10" x14ac:dyDescent="0.2">
      <c r="A3983" s="19">
        <v>4037</v>
      </c>
      <c r="B3983" s="17">
        <v>13</v>
      </c>
      <c r="C3983" s="16">
        <v>10</v>
      </c>
      <c r="D3983" s="16">
        <v>2000</v>
      </c>
      <c r="E3983" s="25">
        <v>36812</v>
      </c>
      <c r="F3983" s="24" t="s">
        <v>3945</v>
      </c>
      <c r="G3983" s="23">
        <v>7055143.6781609198</v>
      </c>
      <c r="H3983" s="23">
        <v>31035948.140787359</v>
      </c>
      <c r="I3983" s="23">
        <v>154187213.21409196</v>
      </c>
      <c r="J3983" s="23">
        <f t="shared" si="62"/>
        <v>147132069.53593105</v>
      </c>
    </row>
    <row r="3984" spans="1:10" x14ac:dyDescent="0.2">
      <c r="A3984" s="19">
        <v>4038</v>
      </c>
      <c r="B3984" s="17">
        <v>5</v>
      </c>
      <c r="C3984" s="16">
        <v>7</v>
      </c>
      <c r="D3984" s="16">
        <v>2013</v>
      </c>
      <c r="E3984" s="25">
        <v>41460</v>
      </c>
      <c r="F3984" s="24" t="s">
        <v>3946</v>
      </c>
      <c r="G3984" s="23">
        <v>5255205.5685885036</v>
      </c>
      <c r="H3984" s="23">
        <v>22600211.245526467</v>
      </c>
      <c r="I3984" s="23">
        <v>28224458.369963527</v>
      </c>
      <c r="J3984" s="23">
        <f t="shared" si="62"/>
        <v>22969252.801375024</v>
      </c>
    </row>
    <row r="3985" spans="1:10" x14ac:dyDescent="0.2">
      <c r="A3985" s="19">
        <v>4039</v>
      </c>
      <c r="B3985" s="17">
        <v>29</v>
      </c>
      <c r="C3985" s="16">
        <v>8</v>
      </c>
      <c r="D3985" s="16">
        <v>2014</v>
      </c>
      <c r="E3985" s="25">
        <v>41880</v>
      </c>
      <c r="F3985" s="24" t="s">
        <v>3947</v>
      </c>
      <c r="G3985" s="23">
        <v>5161171.6529606646</v>
      </c>
      <c r="H3985" s="23">
        <v>21906402.11764038</v>
      </c>
      <c r="I3985" s="23">
        <v>43172236.770151183</v>
      </c>
      <c r="J3985" s="23">
        <f t="shared" si="62"/>
        <v>38011065.117190517</v>
      </c>
    </row>
    <row r="3986" spans="1:10" x14ac:dyDescent="0.2">
      <c r="A3986" s="19">
        <v>4041</v>
      </c>
      <c r="B3986" s="17">
        <v>1</v>
      </c>
      <c r="C3986" s="16">
        <v>4</v>
      </c>
      <c r="D3986" s="16">
        <v>2016</v>
      </c>
      <c r="E3986" s="25">
        <v>42461</v>
      </c>
      <c r="F3986" s="24" t="s">
        <v>5383</v>
      </c>
      <c r="G3986" s="23">
        <v>5130777.6862923764</v>
      </c>
      <c r="H3986" s="23">
        <v>21316399.780202378</v>
      </c>
      <c r="I3986" s="23">
        <v>24181429.118694652</v>
      </c>
      <c r="J3986" s="23">
        <f t="shared" si="62"/>
        <v>19050651.432402276</v>
      </c>
    </row>
    <row r="3987" spans="1:10" x14ac:dyDescent="0.2">
      <c r="A3987" s="19">
        <v>4042</v>
      </c>
      <c r="B3987" s="17">
        <v>17</v>
      </c>
      <c r="C3987" s="16">
        <v>12</v>
      </c>
      <c r="D3987" s="16">
        <v>1997</v>
      </c>
      <c r="E3987" s="25">
        <v>35781</v>
      </c>
      <c r="F3987" s="24" t="s">
        <v>3949</v>
      </c>
      <c r="G3987" s="23">
        <v>7610632.3620582763</v>
      </c>
      <c r="H3987" s="23">
        <v>31558986.383849967</v>
      </c>
      <c r="I3987" s="23">
        <v>32387456.990886547</v>
      </c>
      <c r="J3987" s="23">
        <f t="shared" si="62"/>
        <v>24776824.628828272</v>
      </c>
    </row>
    <row r="3988" spans="1:10" x14ac:dyDescent="0.2">
      <c r="A3988" s="19">
        <v>4043</v>
      </c>
      <c r="B3988" s="17">
        <v>3</v>
      </c>
      <c r="C3988" s="16">
        <v>11</v>
      </c>
      <c r="D3988" s="16">
        <v>1982</v>
      </c>
      <c r="E3988" s="25">
        <v>30258</v>
      </c>
      <c r="F3988" s="24" t="s">
        <v>3950</v>
      </c>
      <c r="G3988" s="23">
        <v>12526479.591836734</v>
      </c>
      <c r="H3988" s="23">
        <v>51757968.117724486</v>
      </c>
      <c r="I3988" s="23">
        <v>51757968.117724486</v>
      </c>
      <c r="J3988" s="23">
        <f t="shared" si="62"/>
        <v>39231488.52588775</v>
      </c>
    </row>
    <row r="3989" spans="1:10" x14ac:dyDescent="0.2">
      <c r="A3989" s="19">
        <v>4044</v>
      </c>
      <c r="B3989" s="17">
        <v>23</v>
      </c>
      <c r="C3989" s="16">
        <v>10</v>
      </c>
      <c r="D3989" s="16">
        <v>1991</v>
      </c>
      <c r="E3989" s="25">
        <v>33534</v>
      </c>
      <c r="F3989" s="24" t="s">
        <v>3951</v>
      </c>
      <c r="G3989" s="23">
        <v>8934461.4264919944</v>
      </c>
      <c r="H3989" s="23">
        <v>34734752.278908297</v>
      </c>
      <c r="I3989" s="23">
        <v>34734752.278908297</v>
      </c>
      <c r="J3989" s="23">
        <f t="shared" si="62"/>
        <v>25800290.852416303</v>
      </c>
    </row>
    <row r="3990" spans="1:10" x14ac:dyDescent="0.2">
      <c r="A3990" s="19">
        <v>4045</v>
      </c>
      <c r="B3990" s="17">
        <v>26</v>
      </c>
      <c r="C3990" s="16">
        <v>3</v>
      </c>
      <c r="D3990" s="16">
        <v>1999</v>
      </c>
      <c r="E3990" s="25">
        <v>36245</v>
      </c>
      <c r="F3990" s="24" t="s">
        <v>3952</v>
      </c>
      <c r="G3990" s="23">
        <v>7439969.6969696973</v>
      </c>
      <c r="H3990" s="23">
        <v>28898733.543327272</v>
      </c>
      <c r="I3990" s="23">
        <v>28898733.543327272</v>
      </c>
      <c r="J3990" s="23">
        <f t="shared" si="62"/>
        <v>21458763.846357577</v>
      </c>
    </row>
    <row r="3991" spans="1:10" x14ac:dyDescent="0.2">
      <c r="A3991" s="19">
        <v>4046</v>
      </c>
      <c r="B3991" s="17">
        <v>19</v>
      </c>
      <c r="C3991" s="16">
        <v>2</v>
      </c>
      <c r="D3991" s="16">
        <v>2016</v>
      </c>
      <c r="E3991" s="25">
        <v>42419</v>
      </c>
      <c r="F3991" s="24" t="s">
        <v>3953</v>
      </c>
      <c r="G3991" s="23">
        <v>5177300.9265702562</v>
      </c>
      <c r="H3991" s="23">
        <v>19793019.215173487</v>
      </c>
      <c r="I3991" s="23">
        <v>22964565.422418192</v>
      </c>
      <c r="J3991" s="23">
        <f t="shared" si="62"/>
        <v>17787264.495847937</v>
      </c>
    </row>
    <row r="3992" spans="1:10" x14ac:dyDescent="0.2">
      <c r="A3992" s="19">
        <v>4047</v>
      </c>
      <c r="B3992" s="17">
        <v>18</v>
      </c>
      <c r="C3992" s="16">
        <v>9</v>
      </c>
      <c r="D3992" s="16">
        <v>1981</v>
      </c>
      <c r="E3992" s="25">
        <v>29847</v>
      </c>
      <c r="F3992" s="24" t="s">
        <v>3954</v>
      </c>
      <c r="G3992" s="23">
        <v>13171620.171673819</v>
      </c>
      <c r="H3992" s="23">
        <v>50136455.021459222</v>
      </c>
      <c r="I3992" s="23">
        <v>65942399.227467805</v>
      </c>
      <c r="J3992" s="23">
        <f t="shared" si="62"/>
        <v>52770779.055793986</v>
      </c>
    </row>
    <row r="3993" spans="1:10" x14ac:dyDescent="0.2">
      <c r="A3993" s="19">
        <v>4048</v>
      </c>
      <c r="B3993" s="17">
        <v>16</v>
      </c>
      <c r="C3993" s="16">
        <v>1</v>
      </c>
      <c r="D3993" s="16">
        <v>2015</v>
      </c>
      <c r="E3993" s="25">
        <v>42020</v>
      </c>
      <c r="F3993" s="24" t="s">
        <v>3955</v>
      </c>
      <c r="G3993" s="23">
        <v>5252709.5893576145</v>
      </c>
      <c r="H3993" s="23">
        <v>19599330.236578282</v>
      </c>
      <c r="I3993" s="23">
        <v>43807190.364978373</v>
      </c>
      <c r="J3993" s="23">
        <f t="shared" si="62"/>
        <v>38554480.775620759</v>
      </c>
    </row>
    <row r="3994" spans="1:10" x14ac:dyDescent="0.2">
      <c r="A3994" s="19">
        <v>4049</v>
      </c>
      <c r="B3994" s="17">
        <v>1</v>
      </c>
      <c r="C3994" s="16">
        <v>10</v>
      </c>
      <c r="D3994" s="16">
        <v>1988</v>
      </c>
      <c r="E3994" s="25">
        <v>32417</v>
      </c>
      <c r="F3994" s="24" t="s">
        <v>3956</v>
      </c>
      <c r="G3994" s="23">
        <v>10212936.772046588</v>
      </c>
      <c r="H3994" s="23">
        <v>36294238.35177204</v>
      </c>
      <c r="I3994" s="23">
        <v>36294238.35177204</v>
      </c>
      <c r="J3994" s="23">
        <f t="shared" si="62"/>
        <v>26081301.579725452</v>
      </c>
    </row>
    <row r="3995" spans="1:10" x14ac:dyDescent="0.2">
      <c r="A3995" s="19">
        <v>4050</v>
      </c>
      <c r="B3995" s="17">
        <v>2</v>
      </c>
      <c r="C3995" s="16">
        <v>9</v>
      </c>
      <c r="D3995" s="16">
        <v>2011</v>
      </c>
      <c r="E3995" s="25">
        <v>40788</v>
      </c>
      <c r="F3995" s="24" t="s">
        <v>3957</v>
      </c>
      <c r="G3995" s="23">
        <v>5410553.177985711</v>
      </c>
      <c r="H3995" s="23">
        <v>19139213.981951527</v>
      </c>
      <c r="I3995" s="23">
        <v>28695213.972739972</v>
      </c>
      <c r="J3995" s="23">
        <f t="shared" si="62"/>
        <v>23284660.794754259</v>
      </c>
    </row>
    <row r="3996" spans="1:10" x14ac:dyDescent="0.2">
      <c r="A3996" s="19">
        <v>4051</v>
      </c>
      <c r="B3996" s="17">
        <v>10</v>
      </c>
      <c r="C3996" s="16">
        <v>10</v>
      </c>
      <c r="D3996" s="16">
        <v>2014</v>
      </c>
      <c r="E3996" s="25">
        <v>41922</v>
      </c>
      <c r="F3996" s="24" t="s">
        <v>3958</v>
      </c>
      <c r="G3996" s="23">
        <v>5170279.6157231722</v>
      </c>
      <c r="H3996" s="23">
        <v>17983028.726546016</v>
      </c>
      <c r="I3996" s="23">
        <v>18095194.840641361</v>
      </c>
      <c r="J3996" s="23">
        <f t="shared" si="62"/>
        <v>12924915.224918189</v>
      </c>
    </row>
    <row r="3997" spans="1:10" x14ac:dyDescent="0.2">
      <c r="A3997" s="19">
        <v>4052</v>
      </c>
      <c r="B3997" s="17">
        <v>31</v>
      </c>
      <c r="C3997" s="16">
        <v>8</v>
      </c>
      <c r="D3997" s="16">
        <v>2001</v>
      </c>
      <c r="E3997" s="25">
        <v>37134</v>
      </c>
      <c r="F3997" s="24" t="s">
        <v>3959</v>
      </c>
      <c r="G3997" s="23">
        <v>6916028.1690140842</v>
      </c>
      <c r="H3997" s="23">
        <v>22155362.06849014</v>
      </c>
      <c r="I3997" s="23">
        <v>22155362.06849014</v>
      </c>
      <c r="J3997" s="23">
        <f t="shared" si="62"/>
        <v>15239333.899476055</v>
      </c>
    </row>
    <row r="3998" spans="1:10" x14ac:dyDescent="0.2">
      <c r="A3998" s="19">
        <v>4053</v>
      </c>
      <c r="B3998" s="17">
        <v>29</v>
      </c>
      <c r="C3998" s="16">
        <v>9</v>
      </c>
      <c r="D3998" s="16">
        <v>1995</v>
      </c>
      <c r="E3998" s="25">
        <v>34971</v>
      </c>
      <c r="F3998" s="24" t="s">
        <v>3960</v>
      </c>
      <c r="G3998" s="23">
        <v>8013022.1932114884</v>
      </c>
      <c r="H3998" s="23">
        <v>24242514.007911228</v>
      </c>
      <c r="I3998" s="23">
        <v>24242514.007911228</v>
      </c>
      <c r="J3998" s="23">
        <f t="shared" si="62"/>
        <v>16229491.814699739</v>
      </c>
    </row>
    <row r="3999" spans="1:10" x14ac:dyDescent="0.2">
      <c r="A3999" s="19">
        <v>4054</v>
      </c>
      <c r="B3999" s="17">
        <v>1</v>
      </c>
      <c r="C3999" s="16">
        <v>1</v>
      </c>
      <c r="D3999" s="16">
        <v>1954</v>
      </c>
      <c r="E3999" s="25">
        <v>19725</v>
      </c>
      <c r="F3999" s="24" t="s">
        <v>3961</v>
      </c>
      <c r="G3999" s="23">
        <v>45635501.858736068</v>
      </c>
      <c r="H3999" s="23">
        <v>136906505.5762082</v>
      </c>
      <c r="I3999" s="23">
        <v>136906505.5762082</v>
      </c>
      <c r="J3999" s="23">
        <f t="shared" si="62"/>
        <v>91271003.717472136</v>
      </c>
    </row>
    <row r="4000" spans="1:10" x14ac:dyDescent="0.2">
      <c r="A4000" s="19">
        <v>4055</v>
      </c>
      <c r="B4000" s="17">
        <v>7</v>
      </c>
      <c r="C4000" s="16">
        <v>11</v>
      </c>
      <c r="D4000" s="16">
        <v>1997</v>
      </c>
      <c r="E4000" s="25">
        <v>35741</v>
      </c>
      <c r="F4000" s="24" t="s">
        <v>3962</v>
      </c>
      <c r="G4000" s="23">
        <v>7601207.4303405574</v>
      </c>
      <c r="H4000" s="23">
        <v>22565590.480340559</v>
      </c>
      <c r="I4000" s="23">
        <v>22565590.480340559</v>
      </c>
      <c r="J4000" s="23">
        <f t="shared" si="62"/>
        <v>14964383.050000001</v>
      </c>
    </row>
    <row r="4001" spans="1:10" x14ac:dyDescent="0.2">
      <c r="A4001" s="19">
        <v>4056</v>
      </c>
      <c r="B4001" s="17">
        <v>10</v>
      </c>
      <c r="C4001" s="16">
        <v>4</v>
      </c>
      <c r="D4001" s="16">
        <v>1981</v>
      </c>
      <c r="E4001" s="25">
        <v>29686</v>
      </c>
      <c r="F4001" s="24" t="s">
        <v>3963</v>
      </c>
      <c r="G4001" s="23">
        <v>13777721.661054995</v>
      </c>
      <c r="H4001" s="23">
        <v>40230947.250280589</v>
      </c>
      <c r="I4001" s="23">
        <v>54008668.91133558</v>
      </c>
      <c r="J4001" s="23">
        <f t="shared" si="62"/>
        <v>40230947.250280589</v>
      </c>
    </row>
    <row r="4002" spans="1:10" x14ac:dyDescent="0.2">
      <c r="A4002" s="19">
        <v>4057</v>
      </c>
      <c r="B4002" s="17">
        <v>28</v>
      </c>
      <c r="C4002" s="16">
        <v>7</v>
      </c>
      <c r="D4002" s="16">
        <v>1989</v>
      </c>
      <c r="E4002" s="25">
        <v>32717</v>
      </c>
      <c r="F4002" s="24" t="s">
        <v>3964</v>
      </c>
      <c r="G4002" s="23">
        <v>9868127.0096463021</v>
      </c>
      <c r="H4002" s="23">
        <v>28309635.398263667</v>
      </c>
      <c r="I4002" s="23">
        <v>28309635.398263667</v>
      </c>
      <c r="J4002" s="23">
        <f t="shared" si="62"/>
        <v>18441508.388617367</v>
      </c>
    </row>
    <row r="4003" spans="1:10" x14ac:dyDescent="0.2">
      <c r="A4003" s="19">
        <v>4058</v>
      </c>
      <c r="B4003" s="17">
        <v>15</v>
      </c>
      <c r="C4003" s="16">
        <v>3</v>
      </c>
      <c r="D4003" s="16">
        <v>2013</v>
      </c>
      <c r="E4003" s="25">
        <v>41348</v>
      </c>
      <c r="F4003" s="24" t="s">
        <v>3965</v>
      </c>
      <c r="G4003" s="23">
        <v>5273786.0490692658</v>
      </c>
      <c r="H4003" s="23">
        <v>14897692.491972867</v>
      </c>
      <c r="I4003" s="23">
        <v>32854897.072551373</v>
      </c>
      <c r="J4003" s="23">
        <f t="shared" si="62"/>
        <v>27581111.023482107</v>
      </c>
    </row>
    <row r="4004" spans="1:10" x14ac:dyDescent="0.2">
      <c r="A4004" s="19">
        <v>4059</v>
      </c>
      <c r="B4004" s="17">
        <v>9</v>
      </c>
      <c r="C4004" s="16">
        <v>6</v>
      </c>
      <c r="D4004" s="16">
        <v>2017</v>
      </c>
      <c r="E4004" s="25">
        <v>42895</v>
      </c>
      <c r="F4004" s="24" t="s">
        <v>3966</v>
      </c>
      <c r="G4004" s="23">
        <v>5011512.3185891286</v>
      </c>
      <c r="H4004" s="23">
        <v>14017317.224482048</v>
      </c>
      <c r="I4004" s="23">
        <v>17427438.869159643</v>
      </c>
      <c r="J4004" s="23">
        <f t="shared" si="62"/>
        <v>12415926.550570514</v>
      </c>
    </row>
    <row r="4005" spans="1:10" x14ac:dyDescent="0.2">
      <c r="A4005" s="19">
        <v>4060</v>
      </c>
      <c r="B4005" s="17">
        <v>15</v>
      </c>
      <c r="C4005" s="16">
        <v>3</v>
      </c>
      <c r="D4005" s="16">
        <v>2002</v>
      </c>
      <c r="E4005" s="25">
        <v>37330</v>
      </c>
      <c r="F4005" s="24" t="s">
        <v>3967</v>
      </c>
      <c r="G4005" s="23">
        <v>6865743.8478747206</v>
      </c>
      <c r="H4005" s="23">
        <v>18743317.299994405</v>
      </c>
      <c r="I4005" s="23">
        <v>46206292.691493288</v>
      </c>
      <c r="J4005" s="23">
        <f t="shared" si="62"/>
        <v>39340548.843618564</v>
      </c>
    </row>
    <row r="4006" spans="1:10" x14ac:dyDescent="0.2">
      <c r="A4006" s="19">
        <v>4061</v>
      </c>
      <c r="B4006" s="17">
        <v>24</v>
      </c>
      <c r="C4006" s="16">
        <v>9</v>
      </c>
      <c r="D4006" s="16">
        <v>2004</v>
      </c>
      <c r="E4006" s="25">
        <v>38254</v>
      </c>
      <c r="F4006" s="24" t="s">
        <v>3968</v>
      </c>
      <c r="G4006" s="23">
        <v>6464428.6466561351</v>
      </c>
      <c r="H4006" s="23">
        <v>17509388.52873091</v>
      </c>
      <c r="I4006" s="23">
        <v>39216307.703080572</v>
      </c>
      <c r="J4006" s="23">
        <f t="shared" si="62"/>
        <v>32751879.056424439</v>
      </c>
    </row>
    <row r="4007" spans="1:10" x14ac:dyDescent="0.2">
      <c r="A4007" s="19">
        <v>4062</v>
      </c>
      <c r="B4007" s="17">
        <v>31</v>
      </c>
      <c r="C4007" s="16">
        <v>10</v>
      </c>
      <c r="D4007" s="16">
        <v>2008</v>
      </c>
      <c r="E4007" s="25">
        <v>39752</v>
      </c>
      <c r="F4007" s="24" t="s">
        <v>3969</v>
      </c>
      <c r="G4007" s="23">
        <v>5668273.5151657872</v>
      </c>
      <c r="H4007" s="23">
        <v>15239053.583909351</v>
      </c>
      <c r="I4007" s="23">
        <v>17365614.090320583</v>
      </c>
      <c r="J4007" s="23">
        <f t="shared" si="62"/>
        <v>11697340.575154796</v>
      </c>
    </row>
    <row r="4008" spans="1:10" x14ac:dyDescent="0.2">
      <c r="A4008" s="19">
        <v>4063</v>
      </c>
      <c r="B4008" s="17">
        <v>15</v>
      </c>
      <c r="C4008" s="16">
        <v>7</v>
      </c>
      <c r="D4008" s="16">
        <v>2016</v>
      </c>
      <c r="E4008" s="25">
        <v>42566</v>
      </c>
      <c r="F4008" s="24" t="s">
        <v>5384</v>
      </c>
      <c r="G4008" s="23">
        <v>5101629.9017570699</v>
      </c>
      <c r="H4008" s="23">
        <v>13366199.940110879</v>
      </c>
      <c r="I4008" s="23">
        <v>13366199.940110879</v>
      </c>
      <c r="J4008" s="23">
        <f t="shared" si="62"/>
        <v>8264570.0383538092</v>
      </c>
    </row>
    <row r="4009" spans="1:10" x14ac:dyDescent="0.2">
      <c r="A4009" s="19">
        <v>4064</v>
      </c>
      <c r="B4009" s="17">
        <v>21</v>
      </c>
      <c r="C4009" s="16">
        <v>6</v>
      </c>
      <c r="D4009" s="16">
        <v>1996</v>
      </c>
      <c r="E4009" s="25">
        <v>35237</v>
      </c>
      <c r="F4009" s="24" t="s">
        <v>3971</v>
      </c>
      <c r="G4009" s="23">
        <v>7834045.9476707093</v>
      </c>
      <c r="H4009" s="23">
        <v>20308023.394326743</v>
      </c>
      <c r="I4009" s="23">
        <v>20308023.394326743</v>
      </c>
      <c r="J4009" s="23">
        <f t="shared" si="62"/>
        <v>12473977.446656033</v>
      </c>
    </row>
    <row r="4010" spans="1:10" x14ac:dyDescent="0.2">
      <c r="A4010" s="19">
        <v>4065</v>
      </c>
      <c r="B4010" s="17">
        <v>27</v>
      </c>
      <c r="C4010" s="16">
        <v>3</v>
      </c>
      <c r="D4010" s="16">
        <v>1986</v>
      </c>
      <c r="E4010" s="25">
        <v>31498</v>
      </c>
      <c r="F4010" s="24" t="s">
        <v>3972</v>
      </c>
      <c r="G4010" s="23">
        <v>11283042.279411765</v>
      </c>
      <c r="H4010" s="23">
        <v>29218031.470560666</v>
      </c>
      <c r="I4010" s="23">
        <v>29218031.470560666</v>
      </c>
      <c r="J4010" s="23">
        <f t="shared" si="62"/>
        <v>17934989.191148899</v>
      </c>
    </row>
    <row r="4011" spans="1:10" x14ac:dyDescent="0.2">
      <c r="A4011" s="19">
        <v>4066</v>
      </c>
      <c r="B4011" s="17">
        <v>2</v>
      </c>
      <c r="C4011" s="16">
        <v>4</v>
      </c>
      <c r="D4011" s="16">
        <v>1982</v>
      </c>
      <c r="E4011" s="25">
        <v>30043</v>
      </c>
      <c r="F4011" s="24" t="s">
        <v>3973</v>
      </c>
      <c r="G4011" s="23">
        <v>12935669.125395153</v>
      </c>
      <c r="H4011" s="23">
        <v>32579535.6557745</v>
      </c>
      <c r="I4011" s="23">
        <v>32579535.6557745</v>
      </c>
      <c r="J4011" s="23">
        <f t="shared" si="62"/>
        <v>19643866.530379348</v>
      </c>
    </row>
    <row r="4012" spans="1:10" x14ac:dyDescent="0.2">
      <c r="A4012" s="19">
        <v>4067</v>
      </c>
      <c r="B4012" s="17">
        <v>15</v>
      </c>
      <c r="C4012" s="16">
        <v>4</v>
      </c>
      <c r="D4012" s="16">
        <v>1983</v>
      </c>
      <c r="E4012" s="25">
        <v>30421</v>
      </c>
      <c r="F4012" s="24" t="s">
        <v>3974</v>
      </c>
      <c r="G4012" s="23">
        <v>12450253.549695741</v>
      </c>
      <c r="H4012" s="23">
        <v>30459864.035821505</v>
      </c>
      <c r="I4012" s="23">
        <v>30459864.035821505</v>
      </c>
      <c r="J4012" s="23">
        <f t="shared" si="62"/>
        <v>18009610.486125764</v>
      </c>
    </row>
    <row r="4013" spans="1:10" x14ac:dyDescent="0.2">
      <c r="A4013" s="19">
        <v>4068</v>
      </c>
      <c r="B4013" s="17">
        <v>13</v>
      </c>
      <c r="C4013" s="16">
        <v>3</v>
      </c>
      <c r="D4013" s="16">
        <v>2009</v>
      </c>
      <c r="E4013" s="25">
        <v>39885</v>
      </c>
      <c r="F4013" s="24" t="s">
        <v>3975</v>
      </c>
      <c r="G4013" s="23">
        <v>5771241.4613392008</v>
      </c>
      <c r="H4013" s="23">
        <v>13923186.971881773</v>
      </c>
      <c r="I4013" s="23">
        <v>20002357.638383895</v>
      </c>
      <c r="J4013" s="23">
        <f t="shared" si="62"/>
        <v>14231116.177044693</v>
      </c>
    </row>
    <row r="4014" spans="1:10" x14ac:dyDescent="0.2">
      <c r="A4014" s="19">
        <v>4069</v>
      </c>
      <c r="B4014" s="17">
        <v>29</v>
      </c>
      <c r="C4014" s="16">
        <v>1</v>
      </c>
      <c r="D4014" s="16">
        <v>2016</v>
      </c>
      <c r="E4014" s="25">
        <v>42398</v>
      </c>
      <c r="F4014" s="24" t="s">
        <v>3976</v>
      </c>
      <c r="G4014" s="23">
        <v>5181562.2414695509</v>
      </c>
      <c r="H4014" s="23">
        <v>12111321.404464031</v>
      </c>
      <c r="I4014" s="23">
        <v>21519393.807117291</v>
      </c>
      <c r="J4014" s="23">
        <f t="shared" si="62"/>
        <v>16337831.56564774</v>
      </c>
    </row>
    <row r="4015" spans="1:10" x14ac:dyDescent="0.2">
      <c r="A4015" s="19">
        <v>4070</v>
      </c>
      <c r="B4015" s="17">
        <v>1</v>
      </c>
      <c r="C4015" s="16">
        <v>1</v>
      </c>
      <c r="D4015" s="16">
        <v>1957</v>
      </c>
      <c r="E4015" s="25">
        <v>20821</v>
      </c>
      <c r="F4015" s="24" t="s">
        <v>3977</v>
      </c>
      <c r="G4015" s="23">
        <v>44478079.71014493</v>
      </c>
      <c r="H4015" s="23">
        <v>97851775.362318844</v>
      </c>
      <c r="I4015" s="23">
        <v>97982407.482427537</v>
      </c>
      <c r="J4015" s="23">
        <f t="shared" si="62"/>
        <v>53504327.772282608</v>
      </c>
    </row>
    <row r="4016" spans="1:10" x14ac:dyDescent="0.2">
      <c r="A4016" s="19">
        <v>4071</v>
      </c>
      <c r="B4016" s="17">
        <v>1</v>
      </c>
      <c r="C4016" s="16">
        <v>1</v>
      </c>
      <c r="D4016" s="16">
        <v>1959</v>
      </c>
      <c r="E4016" s="25">
        <v>21551</v>
      </c>
      <c r="F4016" s="24" t="s">
        <v>3978</v>
      </c>
      <c r="G4016" s="23">
        <v>42330862.068965517</v>
      </c>
      <c r="H4016" s="23">
        <v>93127896.551724136</v>
      </c>
      <c r="I4016" s="23">
        <v>93127896.551724136</v>
      </c>
      <c r="J4016" s="23">
        <f t="shared" si="62"/>
        <v>50797034.482758619</v>
      </c>
    </row>
    <row r="4017" spans="1:10" x14ac:dyDescent="0.2">
      <c r="A4017" s="19">
        <v>4072</v>
      </c>
      <c r="B4017" s="17">
        <v>20</v>
      </c>
      <c r="C4017" s="16">
        <v>8</v>
      </c>
      <c r="D4017" s="16">
        <v>1982</v>
      </c>
      <c r="E4017" s="25">
        <v>30183</v>
      </c>
      <c r="F4017" s="24" t="s">
        <v>3979</v>
      </c>
      <c r="G4017" s="23">
        <v>12564943.705220062</v>
      </c>
      <c r="H4017" s="23">
        <v>27017458.591545548</v>
      </c>
      <c r="I4017" s="23">
        <v>27017458.591545548</v>
      </c>
      <c r="J4017" s="23">
        <f t="shared" si="62"/>
        <v>14452514.886325486</v>
      </c>
    </row>
    <row r="4018" spans="1:10" x14ac:dyDescent="0.2">
      <c r="A4018" s="19">
        <v>4073</v>
      </c>
      <c r="B4018" s="17">
        <v>9</v>
      </c>
      <c r="C4018" s="16">
        <v>1</v>
      </c>
      <c r="D4018" s="16">
        <v>2009</v>
      </c>
      <c r="E4018" s="25">
        <v>39822</v>
      </c>
      <c r="F4018" s="24" t="s">
        <v>3980</v>
      </c>
      <c r="G4018" s="23">
        <v>5814045.4573440747</v>
      </c>
      <c r="H4018" s="23">
        <v>12294080.519354181</v>
      </c>
      <c r="I4018" s="23">
        <v>12480324.163107468</v>
      </c>
      <c r="J4018" s="23">
        <f t="shared" si="62"/>
        <v>6666278.7057633931</v>
      </c>
    </row>
    <row r="4019" spans="1:10" x14ac:dyDescent="0.2">
      <c r="A4019" s="19">
        <v>4074</v>
      </c>
      <c r="B4019" s="17">
        <v>9</v>
      </c>
      <c r="C4019" s="16">
        <v>5</v>
      </c>
      <c r="D4019" s="16">
        <v>2014</v>
      </c>
      <c r="E4019" s="25">
        <v>41768</v>
      </c>
      <c r="F4019" s="24" t="s">
        <v>5385</v>
      </c>
      <c r="G4019" s="23">
        <v>5160130.306851618</v>
      </c>
      <c r="H4019" s="23">
        <v>10763729.436456494</v>
      </c>
      <c r="I4019" s="23">
        <v>10874810.529546026</v>
      </c>
      <c r="J4019" s="23">
        <f t="shared" si="62"/>
        <v>5714680.2226944081</v>
      </c>
    </row>
    <row r="4020" spans="1:10" x14ac:dyDescent="0.2">
      <c r="A4020" s="19">
        <v>4075</v>
      </c>
      <c r="B4020" s="17">
        <v>17</v>
      </c>
      <c r="C4020" s="16">
        <v>3</v>
      </c>
      <c r="D4020" s="16">
        <v>2017</v>
      </c>
      <c r="E4020" s="25">
        <v>42811</v>
      </c>
      <c r="F4020" s="24" t="s">
        <v>3982</v>
      </c>
      <c r="G4020" s="23">
        <v>5035233.6536765639</v>
      </c>
      <c r="H4020" s="23">
        <v>10238462.842974393</v>
      </c>
      <c r="I4020" s="23">
        <v>10819845.019282119</v>
      </c>
      <c r="J4020" s="23">
        <f t="shared" si="62"/>
        <v>5784611.3656055555</v>
      </c>
    </row>
    <row r="4021" spans="1:10" x14ac:dyDescent="0.2">
      <c r="A4021" s="19">
        <v>4076</v>
      </c>
      <c r="B4021" s="17">
        <v>11</v>
      </c>
      <c r="C4021" s="16">
        <v>3</v>
      </c>
      <c r="D4021" s="16">
        <v>2016</v>
      </c>
      <c r="E4021" s="25">
        <v>42440</v>
      </c>
      <c r="F4021" s="24" t="s">
        <v>3983</v>
      </c>
      <c r="G4021" s="23">
        <v>5155103.052088758</v>
      </c>
      <c r="H4021" s="23">
        <v>9969475.4438672662</v>
      </c>
      <c r="I4021" s="23">
        <v>9969475.4438672662</v>
      </c>
      <c r="J4021" s="23">
        <f t="shared" si="62"/>
        <v>4814372.3917785082</v>
      </c>
    </row>
    <row r="4022" spans="1:10" x14ac:dyDescent="0.2">
      <c r="A4022" s="19">
        <v>4077</v>
      </c>
      <c r="B4022" s="17">
        <v>6</v>
      </c>
      <c r="C4022" s="16">
        <v>10</v>
      </c>
      <c r="D4022" s="16">
        <v>2000</v>
      </c>
      <c r="E4022" s="25">
        <v>36805</v>
      </c>
      <c r="F4022" s="24" t="s">
        <v>3984</v>
      </c>
      <c r="G4022" s="23">
        <v>7055143.6781609198</v>
      </c>
      <c r="H4022" s="23">
        <v>13586444.349247128</v>
      </c>
      <c r="I4022" s="23">
        <v>23463645.498672415</v>
      </c>
      <c r="J4022" s="23">
        <f t="shared" si="62"/>
        <v>16408501.820511494</v>
      </c>
    </row>
    <row r="4023" spans="1:10" x14ac:dyDescent="0.2">
      <c r="A4023" s="19">
        <v>4078</v>
      </c>
      <c r="B4023" s="17">
        <v>28</v>
      </c>
      <c r="C4023" s="16">
        <v>5</v>
      </c>
      <c r="D4023" s="16">
        <v>2004</v>
      </c>
      <c r="E4023" s="25">
        <v>38135</v>
      </c>
      <c r="F4023" s="24" t="s">
        <v>3985</v>
      </c>
      <c r="G4023" s="23">
        <v>6491776.8376520369</v>
      </c>
      <c r="H4023" s="23">
        <v>11537393.532734005</v>
      </c>
      <c r="I4023" s="23">
        <v>13251730.274822846</v>
      </c>
      <c r="J4023" s="23">
        <f t="shared" si="62"/>
        <v>6759953.4371708091</v>
      </c>
    </row>
    <row r="4024" spans="1:10" x14ac:dyDescent="0.2">
      <c r="A4024" s="19">
        <v>4079</v>
      </c>
      <c r="B4024" s="17">
        <v>9</v>
      </c>
      <c r="C4024" s="16">
        <v>5</v>
      </c>
      <c r="D4024" s="16">
        <v>2003</v>
      </c>
      <c r="E4024" s="25">
        <v>37750</v>
      </c>
      <c r="F4024" s="24" t="s">
        <v>3986</v>
      </c>
      <c r="G4024" s="23">
        <v>6689891.0081743868</v>
      </c>
      <c r="H4024" s="23">
        <v>11319295.585831063</v>
      </c>
      <c r="I4024" s="23">
        <v>34672191.842021801</v>
      </c>
      <c r="J4024" s="23">
        <f t="shared" si="62"/>
        <v>27982300.833847415</v>
      </c>
    </row>
    <row r="4025" spans="1:10" x14ac:dyDescent="0.2">
      <c r="A4025" s="19">
        <v>4080</v>
      </c>
      <c r="B4025" s="17">
        <v>11</v>
      </c>
      <c r="C4025" s="16">
        <v>3</v>
      </c>
      <c r="D4025" s="16">
        <v>1976</v>
      </c>
      <c r="E4025" s="25">
        <v>27830</v>
      </c>
      <c r="F4025" s="24" t="s">
        <v>3987</v>
      </c>
      <c r="G4025" s="23">
        <v>21960554.561717354</v>
      </c>
      <c r="H4025" s="23">
        <v>35136887.298747763</v>
      </c>
      <c r="I4025" s="23">
        <v>35136887.298747763</v>
      </c>
      <c r="J4025" s="23">
        <f t="shared" si="62"/>
        <v>13176332.737030409</v>
      </c>
    </row>
    <row r="4026" spans="1:10" x14ac:dyDescent="0.2">
      <c r="A4026" s="19">
        <v>4081</v>
      </c>
      <c r="B4026" s="17">
        <v>22</v>
      </c>
      <c r="C4026" s="16">
        <v>12</v>
      </c>
      <c r="D4026" s="16">
        <v>1978</v>
      </c>
      <c r="E4026" s="25">
        <v>28846</v>
      </c>
      <c r="F4026" s="24" t="s">
        <v>3988</v>
      </c>
      <c r="G4026" s="23">
        <v>18132865.583456427</v>
      </c>
      <c r="H4026" s="23">
        <v>25748669.128508125</v>
      </c>
      <c r="I4026" s="23">
        <v>25748669.128508125</v>
      </c>
      <c r="J4026" s="23">
        <f t="shared" si="62"/>
        <v>7615803.5450516976</v>
      </c>
    </row>
    <row r="4027" spans="1:10" x14ac:dyDescent="0.2">
      <c r="A4027" s="19">
        <v>4082</v>
      </c>
      <c r="B4027" s="17">
        <v>27</v>
      </c>
      <c r="C4027" s="16">
        <v>4</v>
      </c>
      <c r="D4027" s="16">
        <v>2001</v>
      </c>
      <c r="E4027" s="25">
        <v>37008</v>
      </c>
      <c r="F4027" s="24" t="s">
        <v>3989</v>
      </c>
      <c r="G4027" s="23">
        <v>6939485.5850763135</v>
      </c>
      <c r="H4027" s="23">
        <v>9375621.1455568112</v>
      </c>
      <c r="I4027" s="23">
        <v>9375621.1455568112</v>
      </c>
      <c r="J4027" s="23">
        <f t="shared" si="62"/>
        <v>2436135.5604804978</v>
      </c>
    </row>
    <row r="4028" spans="1:10" x14ac:dyDescent="0.2">
      <c r="A4028" s="19">
        <v>4083</v>
      </c>
      <c r="B4028" s="17">
        <v>21</v>
      </c>
      <c r="C4028" s="16">
        <v>7</v>
      </c>
      <c r="D4028" s="16">
        <v>1989</v>
      </c>
      <c r="E4028" s="25">
        <v>32710</v>
      </c>
      <c r="F4028" s="24" t="s">
        <v>3990</v>
      </c>
      <c r="G4028" s="23">
        <v>9868127.0096463021</v>
      </c>
      <c r="H4028" s="23">
        <v>12151921.458866559</v>
      </c>
      <c r="I4028" s="23">
        <v>12151921.458866559</v>
      </c>
      <c r="J4028" s="23">
        <f t="shared" si="62"/>
        <v>2283794.4492202569</v>
      </c>
    </row>
    <row r="4029" spans="1:10" x14ac:dyDescent="0.2">
      <c r="A4029" s="19">
        <v>4084</v>
      </c>
      <c r="B4029" s="17">
        <v>28</v>
      </c>
      <c r="C4029" s="16">
        <v>5</v>
      </c>
      <c r="D4029" s="16">
        <v>2010</v>
      </c>
      <c r="E4029" s="25">
        <v>40326</v>
      </c>
      <c r="F4029" s="24" t="s">
        <v>3991</v>
      </c>
      <c r="G4029" s="23">
        <v>5626575.5484054303</v>
      </c>
      <c r="H4029" s="23">
        <v>6860575.8420097353</v>
      </c>
      <c r="I4029" s="23">
        <v>18584807.475350402</v>
      </c>
      <c r="J4029" s="23">
        <f t="shared" si="62"/>
        <v>12958231.926944971</v>
      </c>
    </row>
    <row r="4030" spans="1:10" x14ac:dyDescent="0.2">
      <c r="A4030" s="19">
        <v>4085</v>
      </c>
      <c r="B4030" s="17">
        <v>6</v>
      </c>
      <c r="C4030" s="16">
        <v>1</v>
      </c>
      <c r="D4030" s="16">
        <v>2006</v>
      </c>
      <c r="E4030" s="25">
        <v>38723</v>
      </c>
      <c r="F4030" s="24" t="s">
        <v>5351</v>
      </c>
      <c r="G4030" s="23">
        <v>6190595.0579929398</v>
      </c>
      <c r="H4030" s="23">
        <v>7540357.7371053966</v>
      </c>
      <c r="I4030" s="23">
        <v>8159417.2429046901</v>
      </c>
      <c r="J4030" s="23">
        <f t="shared" si="62"/>
        <v>1968822.1849117503</v>
      </c>
    </row>
    <row r="4031" spans="1:10" x14ac:dyDescent="0.2">
      <c r="A4031" s="19">
        <v>4086</v>
      </c>
      <c r="B4031" s="17">
        <v>14</v>
      </c>
      <c r="C4031" s="16">
        <v>8</v>
      </c>
      <c r="D4031" s="16">
        <v>1998</v>
      </c>
      <c r="E4031" s="25">
        <v>36021</v>
      </c>
      <c r="F4031" s="24" t="s">
        <v>3993</v>
      </c>
      <c r="G4031" s="23">
        <v>7512821.2974296203</v>
      </c>
      <c r="H4031" s="23">
        <v>8268270.0378641365</v>
      </c>
      <c r="I4031" s="23">
        <v>8268270.0378641365</v>
      </c>
      <c r="J4031" s="23">
        <f t="shared" si="62"/>
        <v>755448.74043451622</v>
      </c>
    </row>
    <row r="4032" spans="1:10" x14ac:dyDescent="0.2">
      <c r="A4032" s="19">
        <v>4087</v>
      </c>
      <c r="B4032" s="17">
        <v>28</v>
      </c>
      <c r="C4032" s="16">
        <v>5</v>
      </c>
      <c r="D4032" s="16">
        <v>1969</v>
      </c>
      <c r="E4032" s="25">
        <v>25351</v>
      </c>
      <c r="F4032" s="24" t="s">
        <v>3994</v>
      </c>
      <c r="G4032" s="23">
        <v>33725137.362637363</v>
      </c>
      <c r="H4032" s="23">
        <v>35893717.655274726</v>
      </c>
      <c r="I4032" s="23">
        <v>35893717.655274726</v>
      </c>
      <c r="J4032" s="23">
        <f t="shared" si="62"/>
        <v>2168580.2926373631</v>
      </c>
    </row>
    <row r="4033" spans="1:10" x14ac:dyDescent="0.2">
      <c r="A4033" s="19">
        <v>4088</v>
      </c>
      <c r="B4033" s="17">
        <v>13</v>
      </c>
      <c r="C4033" s="16">
        <v>7</v>
      </c>
      <c r="D4033" s="16">
        <v>2001</v>
      </c>
      <c r="E4033" s="25">
        <v>37085</v>
      </c>
      <c r="F4033" s="24" t="s">
        <v>3995</v>
      </c>
      <c r="G4033" s="23">
        <v>6916028.1690140842</v>
      </c>
      <c r="H4033" s="23">
        <v>7343033.4306084504</v>
      </c>
      <c r="I4033" s="23">
        <v>7574517.0430422537</v>
      </c>
      <c r="J4033" s="23">
        <f t="shared" si="62"/>
        <v>658488.87402816955</v>
      </c>
    </row>
    <row r="4034" spans="1:10" x14ac:dyDescent="0.2">
      <c r="A4034" s="19">
        <v>4089</v>
      </c>
      <c r="B4034" s="17">
        <v>19</v>
      </c>
      <c r="C4034" s="16">
        <v>11</v>
      </c>
      <c r="D4034" s="16">
        <v>2004</v>
      </c>
      <c r="E4034" s="25">
        <v>38310</v>
      </c>
      <c r="F4034" s="24" t="s">
        <v>3996</v>
      </c>
      <c r="G4034" s="23">
        <v>6427198.9528795816</v>
      </c>
      <c r="H4034" s="23">
        <v>6699509.0889947647</v>
      </c>
      <c r="I4034" s="23">
        <v>51818445.738209426</v>
      </c>
      <c r="J4034" s="23">
        <f t="shared" si="62"/>
        <v>45391246.785329849</v>
      </c>
    </row>
    <row r="4035" spans="1:10" x14ac:dyDescent="0.2">
      <c r="A4035" s="19">
        <v>4090</v>
      </c>
      <c r="B4035" s="17">
        <v>12</v>
      </c>
      <c r="C4035" s="16">
        <v>6</v>
      </c>
      <c r="D4035" s="16">
        <v>2009</v>
      </c>
      <c r="E4035" s="25">
        <v>39976</v>
      </c>
      <c r="F4035" s="24" t="s">
        <v>3997</v>
      </c>
      <c r="G4035" s="23">
        <v>5691399.3500020867</v>
      </c>
      <c r="H4035" s="23">
        <v>5702967.6883209003</v>
      </c>
      <c r="I4035" s="23">
        <v>12152358.986554965</v>
      </c>
      <c r="J4035" s="23">
        <f t="shared" ref="J4035:J4098" si="63">I4035-G4035</f>
        <v>6460959.6365528787</v>
      </c>
    </row>
    <row r="4036" spans="1:10" x14ac:dyDescent="0.2">
      <c r="A4036" s="19">
        <v>4091</v>
      </c>
      <c r="B4036" s="17">
        <v>11</v>
      </c>
      <c r="C4036" s="16">
        <v>9</v>
      </c>
      <c r="D4036" s="16">
        <v>2015</v>
      </c>
      <c r="E4036" s="25">
        <v>42258</v>
      </c>
      <c r="F4036" s="24" t="s">
        <v>3998</v>
      </c>
      <c r="G4036" s="23">
        <v>5159154.4264430851</v>
      </c>
      <c r="H4036" s="23">
        <v>4969444.0635356912</v>
      </c>
      <c r="I4036" s="23">
        <v>4969444.0635356912</v>
      </c>
      <c r="J4036" s="23">
        <f t="shared" si="63"/>
        <v>-189710.36290739384</v>
      </c>
    </row>
    <row r="4037" spans="1:10" x14ac:dyDescent="0.2">
      <c r="A4037" s="19">
        <v>4092</v>
      </c>
      <c r="B4037" s="17">
        <v>12</v>
      </c>
      <c r="C4037" s="16">
        <v>5</v>
      </c>
      <c r="D4037" s="16">
        <v>2006</v>
      </c>
      <c r="E4037" s="25">
        <v>38849</v>
      </c>
      <c r="F4037" s="24" t="s">
        <v>3999</v>
      </c>
      <c r="G4037" s="23">
        <v>6062197.5308641978</v>
      </c>
      <c r="H4037" s="23">
        <v>5261067.2152049383</v>
      </c>
      <c r="I4037" s="23">
        <v>5352620.9471950615</v>
      </c>
      <c r="J4037" s="23">
        <f t="shared" si="63"/>
        <v>-709576.58366913628</v>
      </c>
    </row>
    <row r="4038" spans="1:10" x14ac:dyDescent="0.2">
      <c r="A4038" s="19">
        <v>4093</v>
      </c>
      <c r="B4038" s="17">
        <v>10</v>
      </c>
      <c r="C4038" s="16">
        <v>10</v>
      </c>
      <c r="D4038" s="16">
        <v>1997</v>
      </c>
      <c r="E4038" s="25">
        <v>35713</v>
      </c>
      <c r="F4038" s="24" t="s">
        <v>4000</v>
      </c>
      <c r="G4038" s="23">
        <v>7596503.7128712879</v>
      </c>
      <c r="H4038" s="23">
        <v>6543167.9501423268</v>
      </c>
      <c r="I4038" s="23">
        <v>12080335.471491337</v>
      </c>
      <c r="J4038" s="23">
        <f t="shared" si="63"/>
        <v>4483831.7586200489</v>
      </c>
    </row>
    <row r="4039" spans="1:10" x14ac:dyDescent="0.2">
      <c r="A4039" s="19">
        <v>4094</v>
      </c>
      <c r="B4039" s="17">
        <v>6</v>
      </c>
      <c r="C4039" s="16">
        <v>8</v>
      </c>
      <c r="D4039" s="16">
        <v>2008</v>
      </c>
      <c r="E4039" s="25">
        <v>39666</v>
      </c>
      <c r="F4039" s="24" t="s">
        <v>4001</v>
      </c>
      <c r="G4039" s="23">
        <v>5603256.2555343555</v>
      </c>
      <c r="H4039" s="23">
        <v>4570696.0373232421</v>
      </c>
      <c r="I4039" s="23">
        <v>5396933.1536930697</v>
      </c>
      <c r="J4039" s="23">
        <f t="shared" si="63"/>
        <v>-206323.10184128582</v>
      </c>
    </row>
    <row r="4040" spans="1:10" x14ac:dyDescent="0.2">
      <c r="A4040" s="19">
        <v>4095</v>
      </c>
      <c r="B4040" s="17">
        <v>25</v>
      </c>
      <c r="C4040" s="16">
        <v>2</v>
      </c>
      <c r="D4040" s="16">
        <v>2011</v>
      </c>
      <c r="E4040" s="25">
        <v>40599</v>
      </c>
      <c r="F4040" s="24" t="s">
        <v>4002</v>
      </c>
      <c r="G4040" s="23">
        <v>5546972.7846585549</v>
      </c>
      <c r="H4040" s="23">
        <v>4387268.293964548</v>
      </c>
      <c r="I4040" s="23">
        <v>51324502.819474131</v>
      </c>
      <c r="J4040" s="23">
        <f t="shared" si="63"/>
        <v>45777530.03481558</v>
      </c>
    </row>
    <row r="4041" spans="1:10" x14ac:dyDescent="0.2">
      <c r="A4041" s="19">
        <v>4096</v>
      </c>
      <c r="B4041" s="17">
        <v>27</v>
      </c>
      <c r="C4041" s="16">
        <v>8</v>
      </c>
      <c r="D4041" s="16">
        <v>1982</v>
      </c>
      <c r="E4041" s="25">
        <v>30190</v>
      </c>
      <c r="F4041" s="24" t="s">
        <v>4003</v>
      </c>
      <c r="G4041" s="23">
        <v>12564943.705220062</v>
      </c>
      <c r="H4041" s="23">
        <v>9317114.3354861829</v>
      </c>
      <c r="I4041" s="23">
        <v>9317114.3354861829</v>
      </c>
      <c r="J4041" s="23">
        <f t="shared" si="63"/>
        <v>-3247829.3697338793</v>
      </c>
    </row>
    <row r="4042" spans="1:10" x14ac:dyDescent="0.2">
      <c r="A4042" s="19">
        <v>4097</v>
      </c>
      <c r="B4042" s="17">
        <v>15</v>
      </c>
      <c r="C4042" s="16">
        <v>4</v>
      </c>
      <c r="D4042" s="16">
        <v>2016</v>
      </c>
      <c r="E4042" s="25">
        <v>42475</v>
      </c>
      <c r="F4042" s="24" t="s">
        <v>4004</v>
      </c>
      <c r="G4042" s="23">
        <v>5130777.6862923764</v>
      </c>
      <c r="H4042" s="23">
        <v>3304601.5336766131</v>
      </c>
      <c r="I4042" s="23">
        <v>3907090.2865782562</v>
      </c>
      <c r="J4042" s="23">
        <f t="shared" si="63"/>
        <v>-1223687.3997141202</v>
      </c>
    </row>
    <row r="4043" spans="1:10" x14ac:dyDescent="0.2">
      <c r="A4043" s="19">
        <v>4098</v>
      </c>
      <c r="B4043" s="17">
        <v>16</v>
      </c>
      <c r="C4043" s="16">
        <v>11</v>
      </c>
      <c r="D4043" s="16">
        <v>1994</v>
      </c>
      <c r="E4043" s="25">
        <v>34654</v>
      </c>
      <c r="F4043" s="24" t="s">
        <v>4005</v>
      </c>
      <c r="G4043" s="23">
        <v>8200367.4014696069</v>
      </c>
      <c r="H4043" s="23">
        <v>4995804.86729459</v>
      </c>
      <c r="I4043" s="23">
        <v>8918916.3946559802</v>
      </c>
      <c r="J4043" s="23">
        <f t="shared" si="63"/>
        <v>718548.99318637326</v>
      </c>
    </row>
    <row r="4044" spans="1:10" x14ac:dyDescent="0.2">
      <c r="A4044" s="19">
        <v>4099</v>
      </c>
      <c r="B4044" s="17">
        <v>13</v>
      </c>
      <c r="C4044" s="16">
        <v>5</v>
      </c>
      <c r="D4044" s="16">
        <v>2011</v>
      </c>
      <c r="E4044" s="25">
        <v>40676</v>
      </c>
      <c r="F4044" s="24" t="s">
        <v>4006</v>
      </c>
      <c r="G4044" s="23">
        <v>5432701.6692924537</v>
      </c>
      <c r="H4044" s="23">
        <v>2946839.7222079621</v>
      </c>
      <c r="I4044" s="23">
        <v>3065141.1472181408</v>
      </c>
      <c r="J4044" s="23">
        <f t="shared" si="63"/>
        <v>-2367560.5220743129</v>
      </c>
    </row>
    <row r="4045" spans="1:10" x14ac:dyDescent="0.2">
      <c r="A4045" s="19">
        <v>4100</v>
      </c>
      <c r="B4045" s="17">
        <v>10</v>
      </c>
      <c r="C4045" s="16">
        <v>10</v>
      </c>
      <c r="D4045" s="16">
        <v>2014</v>
      </c>
      <c r="E4045" s="25">
        <v>41922</v>
      </c>
      <c r="F4045" s="24" t="s">
        <v>4007</v>
      </c>
      <c r="G4045" s="23">
        <v>5170279.6157231722</v>
      </c>
      <c r="H4045" s="23">
        <v>2534311.823015335</v>
      </c>
      <c r="I4045" s="23">
        <v>6883405.233876504</v>
      </c>
      <c r="J4045" s="23">
        <f t="shared" si="63"/>
        <v>1713125.6181533318</v>
      </c>
    </row>
    <row r="4046" spans="1:10" x14ac:dyDescent="0.2">
      <c r="A4046" s="19">
        <v>4101</v>
      </c>
      <c r="B4046" s="17">
        <v>17</v>
      </c>
      <c r="C4046" s="16">
        <v>12</v>
      </c>
      <c r="D4046" s="16">
        <v>2010</v>
      </c>
      <c r="E4046" s="25">
        <v>40529</v>
      </c>
      <c r="F4046" s="24" t="s">
        <v>4008</v>
      </c>
      <c r="G4046" s="23">
        <v>5600878.7338203024</v>
      </c>
      <c r="H4046" s="23">
        <v>2496936.709730403</v>
      </c>
      <c r="I4046" s="23">
        <v>6950728.5946463859</v>
      </c>
      <c r="J4046" s="23">
        <f t="shared" si="63"/>
        <v>1349849.8608260835</v>
      </c>
    </row>
    <row r="4047" spans="1:10" x14ac:dyDescent="0.2">
      <c r="A4047" s="19">
        <v>4102</v>
      </c>
      <c r="B4047" s="17">
        <v>23</v>
      </c>
      <c r="C4047" s="16">
        <v>10</v>
      </c>
      <c r="D4047" s="16">
        <v>2015</v>
      </c>
      <c r="E4047" s="25">
        <v>42300</v>
      </c>
      <c r="F4047" s="24" t="s">
        <v>4009</v>
      </c>
      <c r="G4047" s="23">
        <v>5161475.4580849158</v>
      </c>
      <c r="H4047" s="23">
        <v>2255193.148950126</v>
      </c>
      <c r="I4047" s="23">
        <v>2445442.0374498609</v>
      </c>
      <c r="J4047" s="23">
        <f t="shared" si="63"/>
        <v>-2716033.4206350548</v>
      </c>
    </row>
    <row r="4048" spans="1:10" x14ac:dyDescent="0.2">
      <c r="A4048" s="19">
        <v>4103</v>
      </c>
      <c r="B4048" s="17">
        <v>30</v>
      </c>
      <c r="C4048" s="16">
        <v>1</v>
      </c>
      <c r="D4048" s="16">
        <v>1998</v>
      </c>
      <c r="E4048" s="25">
        <v>35825</v>
      </c>
      <c r="F4048" s="24" t="s">
        <v>4010</v>
      </c>
      <c r="G4048" s="23">
        <v>7596503.7128712879</v>
      </c>
      <c r="H4048" s="23">
        <v>3161198.4199690595</v>
      </c>
      <c r="I4048" s="23">
        <v>3161198.4199690595</v>
      </c>
      <c r="J4048" s="23">
        <f t="shared" si="63"/>
        <v>-4435305.2929022284</v>
      </c>
    </row>
    <row r="4049" spans="1:10" x14ac:dyDescent="0.2">
      <c r="A4049" s="19">
        <v>4104</v>
      </c>
      <c r="B4049" s="17">
        <v>24</v>
      </c>
      <c r="C4049" s="16">
        <v>4</v>
      </c>
      <c r="D4049" s="16">
        <v>1992</v>
      </c>
      <c r="E4049" s="25">
        <v>33718</v>
      </c>
      <c r="F4049" s="24" t="s">
        <v>4011</v>
      </c>
      <c r="G4049" s="23">
        <v>8799964.157706093</v>
      </c>
      <c r="H4049" s="23">
        <v>2686975.7759354841</v>
      </c>
      <c r="I4049" s="23">
        <v>2686975.7759354841</v>
      </c>
      <c r="J4049" s="23">
        <f t="shared" si="63"/>
        <v>-6112988.3817706089</v>
      </c>
    </row>
    <row r="4050" spans="1:10" x14ac:dyDescent="0.2">
      <c r="A4050" s="19">
        <v>4105</v>
      </c>
      <c r="B4050" s="17">
        <v>22</v>
      </c>
      <c r="C4050" s="16">
        <v>10</v>
      </c>
      <c r="D4050" s="16">
        <v>2004</v>
      </c>
      <c r="E4050" s="25">
        <v>38282</v>
      </c>
      <c r="F4050" s="24" t="s">
        <v>4012</v>
      </c>
      <c r="G4050" s="23">
        <v>6430565.7412257725</v>
      </c>
      <c r="H4050" s="23">
        <v>1391631.01537978</v>
      </c>
      <c r="I4050" s="23">
        <v>11131819.884981666</v>
      </c>
      <c r="J4050" s="23">
        <f t="shared" si="63"/>
        <v>4701254.1437558932</v>
      </c>
    </row>
    <row r="4051" spans="1:10" x14ac:dyDescent="0.2">
      <c r="A4051" s="19">
        <v>4106</v>
      </c>
      <c r="B4051" s="17">
        <v>21</v>
      </c>
      <c r="C4051" s="16">
        <v>9</v>
      </c>
      <c r="D4051" s="16">
        <v>1992</v>
      </c>
      <c r="E4051" s="25">
        <v>33868</v>
      </c>
      <c r="F4051" s="24" t="s">
        <v>4013</v>
      </c>
      <c r="G4051" s="23">
        <v>8687862.7034677975</v>
      </c>
      <c r="H4051" s="23">
        <v>1825947.2176857747</v>
      </c>
      <c r="I4051" s="23">
        <v>1825947.2176857747</v>
      </c>
      <c r="J4051" s="23">
        <f t="shared" si="63"/>
        <v>-6861915.4857820226</v>
      </c>
    </row>
    <row r="4052" spans="1:10" x14ac:dyDescent="0.2">
      <c r="A4052" s="19">
        <v>4107</v>
      </c>
      <c r="B4052" s="17">
        <v>12</v>
      </c>
      <c r="C4052" s="16">
        <v>9</v>
      </c>
      <c r="D4052" s="16">
        <v>2014</v>
      </c>
      <c r="E4052" s="25">
        <v>41894</v>
      </c>
      <c r="F4052" s="24" t="s">
        <v>4014</v>
      </c>
      <c r="G4052" s="23">
        <v>5157290.4369598916</v>
      </c>
      <c r="H4052" s="23">
        <v>878482.53845087404</v>
      </c>
      <c r="I4052" s="23">
        <v>878482.53845087404</v>
      </c>
      <c r="J4052" s="23">
        <f t="shared" si="63"/>
        <v>-4278807.8985090172</v>
      </c>
    </row>
    <row r="4053" spans="1:10" x14ac:dyDescent="0.2">
      <c r="A4053" s="19">
        <v>4108</v>
      </c>
      <c r="B4053" s="17">
        <v>29</v>
      </c>
      <c r="C4053" s="16">
        <v>8</v>
      </c>
      <c r="D4053" s="16">
        <v>2003</v>
      </c>
      <c r="E4053" s="25">
        <v>37862</v>
      </c>
      <c r="F4053" s="24" t="s">
        <v>4015</v>
      </c>
      <c r="G4053" s="23">
        <v>6650027.0855904669</v>
      </c>
      <c r="H4053" s="23">
        <v>988058.36436619726</v>
      </c>
      <c r="I4053" s="23">
        <v>1189064.743066089</v>
      </c>
      <c r="J4053" s="23">
        <f t="shared" si="63"/>
        <v>-5460962.3425243776</v>
      </c>
    </row>
    <row r="4054" spans="1:10" x14ac:dyDescent="0.2">
      <c r="A4054" s="19">
        <v>4109</v>
      </c>
      <c r="B4054" s="17">
        <v>14</v>
      </c>
      <c r="C4054" s="16">
        <v>7</v>
      </c>
      <c r="D4054" s="16">
        <v>2006</v>
      </c>
      <c r="E4054" s="25">
        <v>38912</v>
      </c>
      <c r="F4054" s="24" t="s">
        <v>4016</v>
      </c>
      <c r="G4054" s="23">
        <v>6032407.8624078622</v>
      </c>
      <c r="H4054" s="23">
        <v>505140.56310073711</v>
      </c>
      <c r="I4054" s="23">
        <v>782020.84509582317</v>
      </c>
      <c r="J4054" s="23">
        <f t="shared" si="63"/>
        <v>-5250387.0173120387</v>
      </c>
    </row>
    <row r="4055" spans="1:10" x14ac:dyDescent="0.2">
      <c r="A4055" s="19">
        <v>4110</v>
      </c>
      <c r="B4055" s="17">
        <v>21</v>
      </c>
      <c r="C4055" s="16">
        <v>2</v>
      </c>
      <c r="D4055" s="16">
        <v>1996</v>
      </c>
      <c r="E4055" s="25">
        <v>35116</v>
      </c>
      <c r="F4055" s="24" t="s">
        <v>4017</v>
      </c>
      <c r="G4055" s="23">
        <v>7925080.6972240154</v>
      </c>
      <c r="H4055" s="23">
        <v>645875.05663008394</v>
      </c>
      <c r="I4055" s="23">
        <v>645875.05663008394</v>
      </c>
      <c r="J4055" s="23">
        <f t="shared" si="63"/>
        <v>-7279205.6405939311</v>
      </c>
    </row>
    <row r="4056" spans="1:10" x14ac:dyDescent="0.2">
      <c r="A4056" s="19">
        <v>4111</v>
      </c>
      <c r="B4056" s="17">
        <v>16</v>
      </c>
      <c r="C4056" s="16">
        <v>8</v>
      </c>
      <c r="D4056" s="16">
        <v>2013</v>
      </c>
      <c r="E4056" s="25">
        <v>41502</v>
      </c>
      <c r="F4056" s="24" t="s">
        <v>4018</v>
      </c>
      <c r="G4056" s="23">
        <v>5248891.5113499835</v>
      </c>
      <c r="H4056" s="23">
        <v>411104.73073025566</v>
      </c>
      <c r="I4056" s="23">
        <v>1128521.1229449669</v>
      </c>
      <c r="J4056" s="23">
        <f t="shared" si="63"/>
        <v>-4120370.3884050166</v>
      </c>
    </row>
    <row r="4057" spans="1:10" x14ac:dyDescent="0.2">
      <c r="A4057" s="19">
        <v>4112</v>
      </c>
      <c r="B4057" s="17">
        <v>17</v>
      </c>
      <c r="C4057" s="16">
        <v>1</v>
      </c>
      <c r="D4057" s="16">
        <v>1997</v>
      </c>
      <c r="E4057" s="25">
        <v>35447</v>
      </c>
      <c r="F4057" s="24" t="s">
        <v>4019</v>
      </c>
      <c r="G4057" s="23">
        <v>7715870.5216844762</v>
      </c>
      <c r="H4057" s="23">
        <v>545481.18240100576</v>
      </c>
      <c r="I4057" s="23">
        <v>545481.18240100576</v>
      </c>
      <c r="J4057" s="23">
        <f t="shared" si="63"/>
        <v>-7170389.3392834701</v>
      </c>
    </row>
    <row r="4058" spans="1:10" x14ac:dyDescent="0.2">
      <c r="A4058" s="19">
        <v>4113</v>
      </c>
      <c r="B4058" s="17">
        <v>26</v>
      </c>
      <c r="C4058" s="16">
        <v>9</v>
      </c>
      <c r="D4058" s="16">
        <v>2014</v>
      </c>
      <c r="E4058" s="25">
        <v>41908</v>
      </c>
      <c r="F4058" s="24" t="s">
        <v>4020</v>
      </c>
      <c r="G4058" s="23">
        <v>5157290.4369598916</v>
      </c>
      <c r="H4058" s="23">
        <v>351635.40803088673</v>
      </c>
      <c r="I4058" s="23">
        <v>956237.97491083085</v>
      </c>
      <c r="J4058" s="23">
        <f t="shared" si="63"/>
        <v>-4201052.4620490605</v>
      </c>
    </row>
    <row r="4059" spans="1:10" x14ac:dyDescent="0.2">
      <c r="A4059" s="19">
        <v>4114</v>
      </c>
      <c r="B4059" s="17">
        <v>3</v>
      </c>
      <c r="C4059" s="16">
        <v>8</v>
      </c>
      <c r="D4059" s="16">
        <v>2007</v>
      </c>
      <c r="E4059" s="25">
        <v>39297</v>
      </c>
      <c r="F4059" s="24" t="s">
        <v>4021</v>
      </c>
      <c r="G4059" s="23">
        <v>5904255.0633185357</v>
      </c>
      <c r="H4059" s="23">
        <v>283906.10471967177</v>
      </c>
      <c r="I4059" s="23">
        <v>1623899.2275090539</v>
      </c>
      <c r="J4059" s="23">
        <f t="shared" si="63"/>
        <v>-4280355.8358094823</v>
      </c>
    </row>
    <row r="4060" spans="1:10" x14ac:dyDescent="0.2">
      <c r="A4060" s="19">
        <v>4115</v>
      </c>
      <c r="B4060" s="17">
        <v>25</v>
      </c>
      <c r="C4060" s="16">
        <v>4</v>
      </c>
      <c r="D4060" s="16">
        <v>2008</v>
      </c>
      <c r="E4060" s="25">
        <v>39563</v>
      </c>
      <c r="F4060" s="24" t="s">
        <v>4022</v>
      </c>
      <c r="G4060" s="23">
        <v>5714448.6391121997</v>
      </c>
      <c r="H4060" s="23">
        <v>261527.45641760892</v>
      </c>
      <c r="I4060" s="23">
        <v>379576.53640438872</v>
      </c>
      <c r="J4060" s="23">
        <f t="shared" si="63"/>
        <v>-5334872.1027078107</v>
      </c>
    </row>
    <row r="4061" spans="1:10" x14ac:dyDescent="0.2">
      <c r="A4061" s="19">
        <v>4116</v>
      </c>
      <c r="B4061" s="17">
        <v>30</v>
      </c>
      <c r="C4061" s="16">
        <v>9</v>
      </c>
      <c r="D4061" s="16">
        <v>2011</v>
      </c>
      <c r="E4061" s="25">
        <v>40816</v>
      </c>
      <c r="F4061" s="24" t="s">
        <v>4023</v>
      </c>
      <c r="G4061" s="23">
        <v>5410553.177985711</v>
      </c>
      <c r="H4061" s="23">
        <v>242217.48045079311</v>
      </c>
      <c r="I4061" s="23">
        <v>5926495.9542639786</v>
      </c>
      <c r="J4061" s="23">
        <f t="shared" si="63"/>
        <v>515942.77627826761</v>
      </c>
    </row>
    <row r="4062" spans="1:10" x14ac:dyDescent="0.2">
      <c r="A4062" s="19">
        <v>4117</v>
      </c>
      <c r="B4062" s="17">
        <v>27</v>
      </c>
      <c r="C4062" s="16">
        <v>3</v>
      </c>
      <c r="D4062" s="16">
        <v>1998</v>
      </c>
      <c r="E4062" s="25">
        <v>35881</v>
      </c>
      <c r="F4062" s="24" t="s">
        <v>4024</v>
      </c>
      <c r="G4062" s="23">
        <v>7568403.2059186203</v>
      </c>
      <c r="H4062" s="23">
        <v>216869.56650431571</v>
      </c>
      <c r="I4062" s="23">
        <v>216869.56650431571</v>
      </c>
      <c r="J4062" s="23">
        <f t="shared" si="63"/>
        <v>-7351533.6394143049</v>
      </c>
    </row>
    <row r="4063" spans="1:10" x14ac:dyDescent="0.2">
      <c r="A4063" s="19">
        <v>4118</v>
      </c>
      <c r="B4063" s="17">
        <v>10</v>
      </c>
      <c r="C4063" s="16">
        <v>9</v>
      </c>
      <c r="D4063" s="16">
        <v>2010</v>
      </c>
      <c r="E4063" s="25">
        <v>40431</v>
      </c>
      <c r="F4063" s="24" t="s">
        <v>4025</v>
      </c>
      <c r="G4063" s="23">
        <v>5619852.6819844441</v>
      </c>
      <c r="H4063" s="23">
        <v>143378.17750493271</v>
      </c>
      <c r="I4063" s="23">
        <v>317731.85902242729</v>
      </c>
      <c r="J4063" s="23">
        <f t="shared" si="63"/>
        <v>-5302120.8229620168</v>
      </c>
    </row>
    <row r="4064" spans="1:10" x14ac:dyDescent="0.2">
      <c r="A4064" s="19">
        <v>4119</v>
      </c>
      <c r="B4064" s="17">
        <v>13</v>
      </c>
      <c r="C4064" s="16">
        <v>6</v>
      </c>
      <c r="D4064" s="16">
        <v>2003</v>
      </c>
      <c r="E4064" s="25">
        <v>37785</v>
      </c>
      <c r="F4064" s="24" t="s">
        <v>4026</v>
      </c>
      <c r="G4064" s="23">
        <v>6682607.5122482311</v>
      </c>
      <c r="H4064" s="23">
        <v>161740.48614044639</v>
      </c>
      <c r="I4064" s="23">
        <v>161740.48614044639</v>
      </c>
      <c r="J4064" s="23">
        <f t="shared" si="63"/>
        <v>-6520867.0261077844</v>
      </c>
    </row>
    <row r="4065" spans="1:10" x14ac:dyDescent="0.2">
      <c r="A4065" s="19">
        <v>4120</v>
      </c>
      <c r="B4065" s="17">
        <v>4</v>
      </c>
      <c r="C4065" s="16">
        <v>6</v>
      </c>
      <c r="D4065" s="16">
        <v>1999</v>
      </c>
      <c r="E4065" s="25">
        <v>36315</v>
      </c>
      <c r="F4065" s="24" t="s">
        <v>4027</v>
      </c>
      <c r="G4065" s="23">
        <v>7386251.5042117937</v>
      </c>
      <c r="H4065" s="23">
        <v>146464.93557761735</v>
      </c>
      <c r="I4065" s="23">
        <v>146464.93557761735</v>
      </c>
      <c r="J4065" s="23">
        <f t="shared" si="63"/>
        <v>-7239786.5686341766</v>
      </c>
    </row>
    <row r="4066" spans="1:10" x14ac:dyDescent="0.2">
      <c r="A4066" s="19">
        <v>4121</v>
      </c>
      <c r="B4066" s="17">
        <v>27</v>
      </c>
      <c r="C4066" s="16">
        <v>2</v>
      </c>
      <c r="D4066" s="16">
        <v>2004</v>
      </c>
      <c r="E4066" s="25">
        <v>38044</v>
      </c>
      <c r="F4066" s="24" t="s">
        <v>4028</v>
      </c>
      <c r="G4066" s="23">
        <v>6592883.9957035454</v>
      </c>
      <c r="H4066" s="23">
        <v>111726.9679215897</v>
      </c>
      <c r="I4066" s="23">
        <v>127585.49108485502</v>
      </c>
      <c r="J4066" s="23">
        <f t="shared" si="63"/>
        <v>-6465298.5046186903</v>
      </c>
    </row>
    <row r="4067" spans="1:10" x14ac:dyDescent="0.2">
      <c r="A4067" s="19">
        <v>4122</v>
      </c>
      <c r="B4067" s="17">
        <v>30</v>
      </c>
      <c r="C4067" s="16">
        <v>5</v>
      </c>
      <c r="D4067" s="16">
        <v>2008</v>
      </c>
      <c r="E4067" s="25">
        <v>39598</v>
      </c>
      <c r="F4067" s="24" t="s">
        <v>4029</v>
      </c>
      <c r="G4067" s="23">
        <v>5666729.7536836658</v>
      </c>
      <c r="H4067" s="23">
        <v>76506.518404483169</v>
      </c>
      <c r="I4067" s="23">
        <v>76506.518404483169</v>
      </c>
      <c r="J4067" s="23">
        <f t="shared" si="63"/>
        <v>-5590223.2352791829</v>
      </c>
    </row>
    <row r="4068" spans="1:10" x14ac:dyDescent="0.2">
      <c r="A4068" s="19">
        <v>4123</v>
      </c>
      <c r="B4068" s="17">
        <v>16</v>
      </c>
      <c r="C4068" s="16">
        <v>11</v>
      </c>
      <c r="D4068" s="16">
        <v>2007</v>
      </c>
      <c r="E4068" s="25">
        <v>39402</v>
      </c>
      <c r="F4068" s="24" t="s">
        <v>4030</v>
      </c>
      <c r="G4068" s="23">
        <v>5840767.5435466301</v>
      </c>
      <c r="H4068" s="23">
        <v>76383.221627485415</v>
      </c>
      <c r="I4068" s="23">
        <v>1006159.8208890603</v>
      </c>
      <c r="J4068" s="23">
        <f t="shared" si="63"/>
        <v>-4834607.7226575697</v>
      </c>
    </row>
    <row r="4069" spans="1:10" x14ac:dyDescent="0.2">
      <c r="A4069" s="19">
        <v>4124</v>
      </c>
      <c r="B4069" s="17">
        <v>17</v>
      </c>
      <c r="C4069" s="16">
        <v>10</v>
      </c>
      <c r="D4069" s="16">
        <v>2014</v>
      </c>
      <c r="E4069" s="25">
        <v>41929</v>
      </c>
      <c r="F4069" s="24" t="s">
        <v>4031</v>
      </c>
      <c r="G4069" s="23">
        <v>5170279.6157231722</v>
      </c>
      <c r="H4069" s="23">
        <v>57908.165752022673</v>
      </c>
      <c r="I4069" s="23">
        <v>586536.16667017643</v>
      </c>
      <c r="J4069" s="23">
        <f t="shared" si="63"/>
        <v>-4583743.449052996</v>
      </c>
    </row>
    <row r="4070" spans="1:10" x14ac:dyDescent="0.2">
      <c r="A4070" s="19">
        <v>4125</v>
      </c>
      <c r="B4070" s="17">
        <v>28</v>
      </c>
      <c r="C4070" s="16">
        <v>1</v>
      </c>
      <c r="D4070" s="16">
        <v>2005</v>
      </c>
      <c r="E4070" s="25">
        <v>38380</v>
      </c>
      <c r="F4070" s="24" t="s">
        <v>4032</v>
      </c>
      <c r="G4070" s="23">
        <v>6437309.9108547457</v>
      </c>
      <c r="H4070" s="23">
        <v>21461.991242789722</v>
      </c>
      <c r="I4070" s="23">
        <v>107317.68098584164</v>
      </c>
      <c r="J4070" s="23">
        <f t="shared" si="63"/>
        <v>-6329992.2298689038</v>
      </c>
    </row>
    <row r="4071" spans="1:10" x14ac:dyDescent="0.2">
      <c r="A4071" s="19">
        <v>4126</v>
      </c>
      <c r="B4071" s="17">
        <v>14</v>
      </c>
      <c r="C4071" s="16">
        <v>8</v>
      </c>
      <c r="D4071" s="16">
        <v>2009</v>
      </c>
      <c r="E4071" s="25">
        <v>40039</v>
      </c>
      <c r="F4071" s="24" t="s">
        <v>4033</v>
      </c>
      <c r="G4071" s="23">
        <v>5687681.2735713553</v>
      </c>
      <c r="H4071" s="23">
        <v>9438.1383053643076</v>
      </c>
      <c r="I4071" s="23">
        <v>9438.1383053643076</v>
      </c>
      <c r="J4071" s="23">
        <f t="shared" si="63"/>
        <v>-5678243.1352659911</v>
      </c>
    </row>
    <row r="4072" spans="1:10" x14ac:dyDescent="0.2">
      <c r="A4072" s="19">
        <v>4127</v>
      </c>
      <c r="B4072" s="17">
        <v>15</v>
      </c>
      <c r="C4072" s="16">
        <v>5</v>
      </c>
      <c r="D4072" s="16">
        <v>2015</v>
      </c>
      <c r="E4072" s="25">
        <v>42139</v>
      </c>
      <c r="F4072" s="24" t="s">
        <v>4034</v>
      </c>
      <c r="G4072" s="23">
        <v>5162191.7116965577</v>
      </c>
      <c r="H4072" s="23">
        <v>7801.1041147158376</v>
      </c>
      <c r="I4072" s="23">
        <v>7801.1041147158376</v>
      </c>
      <c r="J4072" s="23">
        <f t="shared" si="63"/>
        <v>-5154390.6075818418</v>
      </c>
    </row>
    <row r="4073" spans="1:10" x14ac:dyDescent="0.2">
      <c r="A4073" s="19">
        <v>4128</v>
      </c>
      <c r="B4073" s="17">
        <v>26</v>
      </c>
      <c r="C4073" s="16">
        <v>10</v>
      </c>
      <c r="D4073" s="16">
        <v>2012</v>
      </c>
      <c r="E4073" s="25">
        <v>41208</v>
      </c>
      <c r="F4073" s="24" t="s">
        <v>4035</v>
      </c>
      <c r="G4073" s="23">
        <v>5306981.3286528876</v>
      </c>
      <c r="H4073" s="23">
        <v>0</v>
      </c>
      <c r="I4073" s="23">
        <v>9668892.2381104715</v>
      </c>
      <c r="J4073" s="23">
        <f t="shared" si="63"/>
        <v>4361910.9094575839</v>
      </c>
    </row>
    <row r="4074" spans="1:10" x14ac:dyDescent="0.2">
      <c r="A4074" s="19">
        <v>4129</v>
      </c>
      <c r="B4074" s="17">
        <v>7</v>
      </c>
      <c r="C4074" s="16">
        <v>7</v>
      </c>
      <c r="D4074" s="16">
        <v>2009</v>
      </c>
      <c r="E4074" s="25">
        <v>40001</v>
      </c>
      <c r="F4074" s="24" t="s">
        <v>4036</v>
      </c>
      <c r="G4074" s="23">
        <v>5700437.8897706531</v>
      </c>
      <c r="H4074" s="23">
        <v>0</v>
      </c>
      <c r="I4074" s="23">
        <v>5208213.0586020024</v>
      </c>
      <c r="J4074" s="23">
        <f t="shared" si="63"/>
        <v>-492224.83116865065</v>
      </c>
    </row>
    <row r="4075" spans="1:10" x14ac:dyDescent="0.2">
      <c r="A4075" s="19">
        <v>4130</v>
      </c>
      <c r="B4075" s="17">
        <v>31</v>
      </c>
      <c r="C4075" s="16">
        <v>12</v>
      </c>
      <c r="D4075" s="16">
        <v>2008</v>
      </c>
      <c r="E4075" s="25">
        <v>39813</v>
      </c>
      <c r="F4075" s="24" t="s">
        <v>4037</v>
      </c>
      <c r="G4075" s="23">
        <v>5839350.6098141065</v>
      </c>
      <c r="H4075" s="23">
        <v>0</v>
      </c>
      <c r="I4075" s="23">
        <v>1757597.8187491677</v>
      </c>
      <c r="J4075" s="23">
        <f t="shared" si="63"/>
        <v>-4081752.7910649385</v>
      </c>
    </row>
    <row r="4076" spans="1:10" x14ac:dyDescent="0.2">
      <c r="A4076" s="19">
        <v>4131</v>
      </c>
      <c r="B4076" s="17">
        <v>2</v>
      </c>
      <c r="C4076" s="16">
        <v>9</v>
      </c>
      <c r="D4076" s="16">
        <v>2016</v>
      </c>
      <c r="E4076" s="25">
        <v>42615</v>
      </c>
      <c r="F4076" s="24" t="s">
        <v>4038</v>
      </c>
      <c r="G4076" s="23">
        <v>5084725.0526036751</v>
      </c>
      <c r="H4076" s="23">
        <v>0</v>
      </c>
      <c r="I4076" s="23">
        <v>2236.2620781350961</v>
      </c>
      <c r="J4076" s="23">
        <f t="shared" si="63"/>
        <v>-5082488.7905255398</v>
      </c>
    </row>
    <row r="4077" spans="1:10" x14ac:dyDescent="0.2">
      <c r="A4077" s="19">
        <v>4132</v>
      </c>
      <c r="B4077" s="17">
        <v>17</v>
      </c>
      <c r="C4077" s="16">
        <v>2</v>
      </c>
      <c r="D4077" s="16">
        <v>2009</v>
      </c>
      <c r="E4077" s="25">
        <v>39861</v>
      </c>
      <c r="F4077" s="24" t="s">
        <v>4039</v>
      </c>
      <c r="G4077" s="23">
        <v>5785275.6688486431</v>
      </c>
      <c r="H4077" s="23">
        <v>0</v>
      </c>
      <c r="I4077" s="23">
        <v>0</v>
      </c>
      <c r="J4077" s="23">
        <f t="shared" si="63"/>
        <v>-5785275.6688486431</v>
      </c>
    </row>
    <row r="4078" spans="1:10" x14ac:dyDescent="0.2">
      <c r="A4078" s="19">
        <v>4133</v>
      </c>
      <c r="B4078" s="17">
        <v>30</v>
      </c>
      <c r="C4078" s="16">
        <v>1</v>
      </c>
      <c r="D4078" s="16">
        <v>2007</v>
      </c>
      <c r="E4078" s="25">
        <v>39112</v>
      </c>
      <c r="F4078" s="24" t="s">
        <v>4040</v>
      </c>
      <c r="G4078" s="23">
        <v>6064713.2637736145</v>
      </c>
      <c r="H4078" s="23">
        <v>0</v>
      </c>
      <c r="I4078" s="23">
        <v>0</v>
      </c>
      <c r="J4078" s="23">
        <f t="shared" si="63"/>
        <v>-6064713.2637736145</v>
      </c>
    </row>
    <row r="4079" spans="1:10" x14ac:dyDescent="0.2">
      <c r="A4079" s="19">
        <v>4134</v>
      </c>
      <c r="B4079" s="17">
        <v>31</v>
      </c>
      <c r="C4079" s="16">
        <v>12</v>
      </c>
      <c r="D4079" s="16">
        <v>2010</v>
      </c>
      <c r="E4079" s="25">
        <v>40543</v>
      </c>
      <c r="F4079" s="24" t="s">
        <v>4041</v>
      </c>
      <c r="G4079" s="23">
        <v>5600878.7338203024</v>
      </c>
      <c r="H4079" s="23">
        <v>0</v>
      </c>
      <c r="I4079" s="23">
        <v>0</v>
      </c>
      <c r="J4079" s="23">
        <f t="shared" si="63"/>
        <v>-5600878.7338203024</v>
      </c>
    </row>
    <row r="4080" spans="1:10" x14ac:dyDescent="0.2">
      <c r="A4080" s="19">
        <v>4135</v>
      </c>
      <c r="B4080" s="17">
        <v>18</v>
      </c>
      <c r="C4080" s="16">
        <v>8</v>
      </c>
      <c r="D4080" s="16">
        <v>2014</v>
      </c>
      <c r="E4080" s="25">
        <v>41869</v>
      </c>
      <c r="F4080" s="24" t="s">
        <v>4042</v>
      </c>
      <c r="G4080" s="23">
        <v>5161171.6529606646</v>
      </c>
      <c r="H4080" s="23">
        <v>0</v>
      </c>
      <c r="I4080" s="23">
        <v>0</v>
      </c>
      <c r="J4080" s="23">
        <f t="shared" si="63"/>
        <v>-5161171.6529606646</v>
      </c>
    </row>
    <row r="4081" spans="1:10" x14ac:dyDescent="0.2">
      <c r="A4081" s="19">
        <v>4136</v>
      </c>
      <c r="B4081" s="17">
        <v>27</v>
      </c>
      <c r="C4081" s="16">
        <v>1</v>
      </c>
      <c r="D4081" s="16">
        <v>2015</v>
      </c>
      <c r="E4081" s="25">
        <v>42031</v>
      </c>
      <c r="F4081" s="24" t="s">
        <v>4043</v>
      </c>
      <c r="G4081" s="23">
        <v>5252709.5893576145</v>
      </c>
      <c r="H4081" s="23">
        <v>0</v>
      </c>
      <c r="I4081" s="23">
        <v>0</v>
      </c>
      <c r="J4081" s="23">
        <f t="shared" si="63"/>
        <v>-5252709.5893576145</v>
      </c>
    </row>
    <row r="4082" spans="1:10" x14ac:dyDescent="0.2">
      <c r="A4082" s="19">
        <v>4137</v>
      </c>
      <c r="B4082" s="17">
        <v>5</v>
      </c>
      <c r="C4082" s="16">
        <v>12</v>
      </c>
      <c r="D4082" s="16">
        <v>2014</v>
      </c>
      <c r="E4082" s="25">
        <v>41978</v>
      </c>
      <c r="F4082" s="24" t="s">
        <v>4044</v>
      </c>
      <c r="G4082" s="23">
        <v>5227990.9033609862</v>
      </c>
      <c r="H4082" s="23">
        <v>0</v>
      </c>
      <c r="I4082" s="23">
        <v>0</v>
      </c>
      <c r="J4082" s="23">
        <f t="shared" si="63"/>
        <v>-5227990.9033609862</v>
      </c>
    </row>
    <row r="4083" spans="1:10" x14ac:dyDescent="0.2">
      <c r="A4083" s="19">
        <v>4138</v>
      </c>
      <c r="B4083" s="17">
        <v>9</v>
      </c>
      <c r="C4083" s="16">
        <v>1</v>
      </c>
      <c r="D4083" s="16">
        <v>2015</v>
      </c>
      <c r="E4083" s="25">
        <v>42013</v>
      </c>
      <c r="F4083" s="24" t="s">
        <v>4045</v>
      </c>
      <c r="G4083" s="23">
        <v>5252709.5893576145</v>
      </c>
      <c r="H4083" s="23">
        <v>0</v>
      </c>
      <c r="I4083" s="23">
        <v>0</v>
      </c>
      <c r="J4083" s="23">
        <f t="shared" si="63"/>
        <v>-5252709.5893576145</v>
      </c>
    </row>
    <row r="4084" spans="1:10" x14ac:dyDescent="0.2">
      <c r="A4084" s="19">
        <v>4139</v>
      </c>
      <c r="B4084" s="17">
        <v>13</v>
      </c>
      <c r="C4084" s="16">
        <v>1</v>
      </c>
      <c r="D4084" s="16">
        <v>2015</v>
      </c>
      <c r="E4084" s="25">
        <v>42017</v>
      </c>
      <c r="F4084" s="24" t="s">
        <v>4046</v>
      </c>
      <c r="G4084" s="23">
        <v>5252709.5893576145</v>
      </c>
      <c r="H4084" s="23">
        <v>0</v>
      </c>
      <c r="I4084" s="23">
        <v>0</v>
      </c>
      <c r="J4084" s="23">
        <f t="shared" si="63"/>
        <v>-5252709.5893576145</v>
      </c>
    </row>
    <row r="4085" spans="1:10" x14ac:dyDescent="0.2">
      <c r="A4085" s="19">
        <v>4140</v>
      </c>
      <c r="B4085" s="17">
        <v>31</v>
      </c>
      <c r="C4085" s="16">
        <v>12</v>
      </c>
      <c r="D4085" s="16">
        <v>2011</v>
      </c>
      <c r="E4085" s="25">
        <v>40908</v>
      </c>
      <c r="F4085" s="24" t="s">
        <v>4047</v>
      </c>
      <c r="G4085" s="23">
        <v>5439731.1141834166</v>
      </c>
      <c r="H4085" s="23">
        <v>0</v>
      </c>
      <c r="I4085" s="23">
        <v>0</v>
      </c>
      <c r="J4085" s="23">
        <f t="shared" si="63"/>
        <v>-5439731.1141834166</v>
      </c>
    </row>
    <row r="4086" spans="1:10" x14ac:dyDescent="0.2">
      <c r="A4086" s="19">
        <v>4142</v>
      </c>
      <c r="B4086" s="17">
        <v>31</v>
      </c>
      <c r="C4086" s="16">
        <v>12</v>
      </c>
      <c r="D4086" s="16">
        <v>2012</v>
      </c>
      <c r="E4086" s="25">
        <v>41274</v>
      </c>
      <c r="F4086" s="24" t="s">
        <v>4048</v>
      </c>
      <c r="G4086" s="23">
        <v>5346644.8316862732</v>
      </c>
      <c r="H4086" s="23">
        <v>0</v>
      </c>
      <c r="I4086" s="23">
        <v>0</v>
      </c>
      <c r="J4086" s="23">
        <f t="shared" si="63"/>
        <v>-5346644.8316862732</v>
      </c>
    </row>
    <row r="4087" spans="1:10" x14ac:dyDescent="0.2">
      <c r="A4087" s="19">
        <v>4143</v>
      </c>
      <c r="B4087" s="17">
        <v>31</v>
      </c>
      <c r="C4087" s="16">
        <v>12</v>
      </c>
      <c r="D4087" s="16">
        <v>2015</v>
      </c>
      <c r="E4087" s="25">
        <v>42369</v>
      </c>
      <c r="F4087" s="24" t="s">
        <v>4049</v>
      </c>
      <c r="G4087" s="23">
        <v>5190127.8934573513</v>
      </c>
      <c r="H4087" s="23">
        <v>0</v>
      </c>
      <c r="I4087" s="23">
        <v>0</v>
      </c>
      <c r="J4087" s="23">
        <f t="shared" si="63"/>
        <v>-5190127.8934573513</v>
      </c>
    </row>
    <row r="4088" spans="1:10" x14ac:dyDescent="0.2">
      <c r="A4088" s="19">
        <v>4144</v>
      </c>
      <c r="B4088" s="17">
        <v>25</v>
      </c>
      <c r="C4088" s="16">
        <v>9</v>
      </c>
      <c r="D4088" s="16">
        <v>2015</v>
      </c>
      <c r="E4088" s="25">
        <v>42272</v>
      </c>
      <c r="F4088" s="24" t="s">
        <v>4050</v>
      </c>
      <c r="G4088" s="23">
        <v>5159154.4264430851</v>
      </c>
      <c r="H4088" s="23">
        <v>0</v>
      </c>
      <c r="I4088" s="23">
        <v>0</v>
      </c>
      <c r="J4088" s="23">
        <f t="shared" si="63"/>
        <v>-5159154.4264430851</v>
      </c>
    </row>
    <row r="4089" spans="1:10" x14ac:dyDescent="0.2">
      <c r="A4089" s="19">
        <v>4145</v>
      </c>
      <c r="B4089" s="17">
        <v>15</v>
      </c>
      <c r="C4089" s="16">
        <v>3</v>
      </c>
      <c r="D4089" s="16">
        <v>2016</v>
      </c>
      <c r="E4089" s="25">
        <v>42444</v>
      </c>
      <c r="F4089" s="24" t="s">
        <v>4051</v>
      </c>
      <c r="G4089" s="23">
        <v>5155103.052088758</v>
      </c>
      <c r="H4089" s="23">
        <v>0</v>
      </c>
      <c r="I4089" s="23">
        <v>0</v>
      </c>
      <c r="J4089" s="23">
        <f t="shared" si="63"/>
        <v>-5155103.052088758</v>
      </c>
    </row>
    <row r="4090" spans="1:10" x14ac:dyDescent="0.2">
      <c r="A4090" s="19">
        <v>4146</v>
      </c>
      <c r="B4090" s="17">
        <v>27</v>
      </c>
      <c r="C4090" s="16">
        <v>10</v>
      </c>
      <c r="D4090" s="16">
        <v>2015</v>
      </c>
      <c r="E4090" s="25">
        <v>42304</v>
      </c>
      <c r="F4090" s="24" t="s">
        <v>4052</v>
      </c>
      <c r="G4090" s="23">
        <v>5161475.4580849158</v>
      </c>
      <c r="H4090" s="23">
        <v>0</v>
      </c>
      <c r="I4090" s="23">
        <v>0</v>
      </c>
      <c r="J4090" s="23">
        <f t="shared" si="63"/>
        <v>-5161475.4580849158</v>
      </c>
    </row>
    <row r="4091" spans="1:10" x14ac:dyDescent="0.2">
      <c r="A4091" s="19">
        <v>4147</v>
      </c>
      <c r="B4091" s="17">
        <v>23</v>
      </c>
      <c r="C4091" s="16">
        <v>1</v>
      </c>
      <c r="D4091" s="16">
        <v>2015</v>
      </c>
      <c r="E4091" s="25">
        <v>42027</v>
      </c>
      <c r="F4091" s="24" t="s">
        <v>4053</v>
      </c>
      <c r="G4091" s="23">
        <v>5147655.3975704629</v>
      </c>
      <c r="H4091" s="23">
        <v>3675525.755347508</v>
      </c>
      <c r="I4091" s="23">
        <v>18448671.673933603</v>
      </c>
      <c r="J4091" s="23">
        <f t="shared" si="63"/>
        <v>13301016.27636314</v>
      </c>
    </row>
    <row r="4092" spans="1:10" x14ac:dyDescent="0.2">
      <c r="A4092" s="19">
        <v>4148</v>
      </c>
      <c r="B4092" s="17">
        <v>29</v>
      </c>
      <c r="C4092" s="16">
        <v>8</v>
      </c>
      <c r="D4092" s="16">
        <v>2008</v>
      </c>
      <c r="E4092" s="25">
        <v>39689</v>
      </c>
      <c r="F4092" s="24" t="s">
        <v>4054</v>
      </c>
      <c r="G4092" s="23">
        <v>5491191.1304236688</v>
      </c>
      <c r="H4092" s="23">
        <v>691697.33041819185</v>
      </c>
      <c r="I4092" s="23">
        <v>8040654.7962717824</v>
      </c>
      <c r="J4092" s="23">
        <f t="shared" si="63"/>
        <v>2549463.6658481136</v>
      </c>
    </row>
    <row r="4093" spans="1:10" x14ac:dyDescent="0.2">
      <c r="A4093" s="19">
        <v>4149</v>
      </c>
      <c r="B4093" s="17">
        <v>20</v>
      </c>
      <c r="C4093" s="16">
        <v>8</v>
      </c>
      <c r="D4093" s="16">
        <v>2010</v>
      </c>
      <c r="E4093" s="25">
        <v>40410</v>
      </c>
      <c r="F4093" s="24" t="s">
        <v>4055</v>
      </c>
      <c r="G4093" s="23">
        <v>5510659.5148228221</v>
      </c>
      <c r="H4093" s="23">
        <v>311409.61843141925</v>
      </c>
      <c r="I4093" s="23">
        <v>26257133.100383855</v>
      </c>
      <c r="J4093" s="23">
        <f t="shared" si="63"/>
        <v>20746473.585561033</v>
      </c>
    </row>
    <row r="4094" spans="1:10" x14ac:dyDescent="0.2">
      <c r="A4094" s="19">
        <v>4150</v>
      </c>
      <c r="B4094" s="17">
        <v>17</v>
      </c>
      <c r="C4094" s="16">
        <v>8</v>
      </c>
      <c r="D4094" s="16">
        <v>2012</v>
      </c>
      <c r="E4094" s="25">
        <v>41138</v>
      </c>
      <c r="F4094" s="24" t="s">
        <v>4056</v>
      </c>
      <c r="G4094" s="23">
        <v>5222017.1977480585</v>
      </c>
      <c r="H4094" s="23">
        <v>102237.50527174787</v>
      </c>
      <c r="I4094" s="23">
        <v>7379372.1111689871</v>
      </c>
      <c r="J4094" s="23">
        <f t="shared" si="63"/>
        <v>2157354.9134209286</v>
      </c>
    </row>
    <row r="4095" spans="1:10" x14ac:dyDescent="0.2">
      <c r="A4095" s="19">
        <v>4151</v>
      </c>
      <c r="B4095" s="17">
        <v>18</v>
      </c>
      <c r="C4095" s="16">
        <v>1</v>
      </c>
      <c r="D4095" s="16">
        <v>2008</v>
      </c>
      <c r="E4095" s="25">
        <v>39465</v>
      </c>
      <c r="F4095" s="24" t="s">
        <v>4057</v>
      </c>
      <c r="G4095" s="23">
        <v>5699465.1317036198</v>
      </c>
      <c r="H4095" s="23">
        <v>17677.64715747584</v>
      </c>
      <c r="I4095" s="23">
        <v>17677.64715747584</v>
      </c>
      <c r="J4095" s="23">
        <f t="shared" si="63"/>
        <v>-5681787.4845461436</v>
      </c>
    </row>
    <row r="4096" spans="1:10" x14ac:dyDescent="0.2">
      <c r="A4096" s="19">
        <v>4152</v>
      </c>
      <c r="B4096" s="17">
        <v>20</v>
      </c>
      <c r="C4096" s="16">
        <v>11</v>
      </c>
      <c r="D4096" s="16">
        <v>1996</v>
      </c>
      <c r="E4096" s="25">
        <v>35389</v>
      </c>
      <c r="F4096" s="24" t="s">
        <v>4058</v>
      </c>
      <c r="G4096" s="23">
        <v>7482617.2357503157</v>
      </c>
      <c r="H4096" s="23">
        <v>37888900.762320302</v>
      </c>
      <c r="I4096" s="23">
        <v>52904235.970996223</v>
      </c>
      <c r="J4096" s="23">
        <f t="shared" si="63"/>
        <v>45421618.735245906</v>
      </c>
    </row>
    <row r="4097" spans="1:10" x14ac:dyDescent="0.2">
      <c r="A4097" s="19">
        <v>4153</v>
      </c>
      <c r="B4097" s="17">
        <v>6</v>
      </c>
      <c r="C4097" s="16">
        <v>1</v>
      </c>
      <c r="D4097" s="16">
        <v>2006</v>
      </c>
      <c r="E4097" s="25">
        <v>38723</v>
      </c>
      <c r="F4097" s="24" t="s">
        <v>4059</v>
      </c>
      <c r="G4097" s="23">
        <v>5942971.2556732222</v>
      </c>
      <c r="H4097" s="23">
        <v>58595805.973207265</v>
      </c>
      <c r="I4097" s="23">
        <v>101824281.82597075</v>
      </c>
      <c r="J4097" s="23">
        <f t="shared" si="63"/>
        <v>95881310.570297539</v>
      </c>
    </row>
    <row r="4098" spans="1:10" x14ac:dyDescent="0.2">
      <c r="A4098" s="19">
        <v>4154</v>
      </c>
      <c r="B4098" s="17">
        <v>19</v>
      </c>
      <c r="C4098" s="16">
        <v>7</v>
      </c>
      <c r="D4098" s="16">
        <v>2013</v>
      </c>
      <c r="E4098" s="25">
        <v>41474</v>
      </c>
      <c r="F4098" s="24" t="s">
        <v>4060</v>
      </c>
      <c r="G4098" s="23">
        <v>5044997.3458449636</v>
      </c>
      <c r="H4098" s="23">
        <v>815449.19703676435</v>
      </c>
      <c r="I4098" s="23">
        <v>4723967.3480710285</v>
      </c>
      <c r="J4098" s="23">
        <f t="shared" si="63"/>
        <v>-321029.99777393509</v>
      </c>
    </row>
    <row r="4099" spans="1:10" x14ac:dyDescent="0.2">
      <c r="A4099" s="19">
        <v>4155</v>
      </c>
      <c r="B4099" s="17">
        <v>30</v>
      </c>
      <c r="C4099" s="16">
        <v>9</v>
      </c>
      <c r="D4099" s="16">
        <v>2011</v>
      </c>
      <c r="E4099" s="25">
        <v>40816</v>
      </c>
      <c r="F4099" s="24" t="s">
        <v>4061</v>
      </c>
      <c r="G4099" s="23">
        <v>5140025.5190864252</v>
      </c>
      <c r="H4099" s="23">
        <v>1870918.4297475857</v>
      </c>
      <c r="I4099" s="23">
        <v>5380271.39395916</v>
      </c>
      <c r="J4099" s="23">
        <f t="shared" ref="J4099:J4162" si="64">I4099-G4099</f>
        <v>240245.87487273477</v>
      </c>
    </row>
    <row r="4100" spans="1:10" x14ac:dyDescent="0.2">
      <c r="A4100" s="19">
        <v>4156</v>
      </c>
      <c r="B4100" s="17">
        <v>27</v>
      </c>
      <c r="C4100" s="16">
        <v>1</v>
      </c>
      <c r="D4100" s="16">
        <v>2006</v>
      </c>
      <c r="E4100" s="25">
        <v>38744</v>
      </c>
      <c r="F4100" s="24" t="s">
        <v>4062</v>
      </c>
      <c r="G4100" s="23">
        <v>5881065.3050932931</v>
      </c>
      <c r="H4100" s="23">
        <v>1551874.464684821</v>
      </c>
      <c r="I4100" s="23">
        <v>3790826.9793091277</v>
      </c>
      <c r="J4100" s="23">
        <f t="shared" si="64"/>
        <v>-2090238.3257841654</v>
      </c>
    </row>
    <row r="4101" spans="1:10" x14ac:dyDescent="0.2">
      <c r="A4101" s="19">
        <v>4157</v>
      </c>
      <c r="B4101" s="17">
        <v>22</v>
      </c>
      <c r="C4101" s="16">
        <v>8</v>
      </c>
      <c r="D4101" s="16">
        <v>1986</v>
      </c>
      <c r="E4101" s="25">
        <v>31646</v>
      </c>
      <c r="F4101" s="24" t="s">
        <v>4063</v>
      </c>
      <c r="G4101" s="23">
        <v>10519045.578851413</v>
      </c>
      <c r="H4101" s="23">
        <v>17962662.420856882</v>
      </c>
      <c r="I4101" s="23">
        <v>17962662.420856882</v>
      </c>
      <c r="J4101" s="23">
        <f t="shared" si="64"/>
        <v>7443616.8420054689</v>
      </c>
    </row>
    <row r="4102" spans="1:10" x14ac:dyDescent="0.2">
      <c r="A4102" s="19">
        <v>4158</v>
      </c>
      <c r="B4102" s="17">
        <v>22</v>
      </c>
      <c r="C4102" s="16">
        <v>4</v>
      </c>
      <c r="D4102" s="16">
        <v>1988</v>
      </c>
      <c r="E4102" s="25">
        <v>32255</v>
      </c>
      <c r="F4102" s="24" t="s">
        <v>4064</v>
      </c>
      <c r="G4102" s="23">
        <v>9854306.575576432</v>
      </c>
      <c r="H4102" s="23">
        <v>3575098.3957386855</v>
      </c>
      <c r="I4102" s="23">
        <v>3575098.3957386855</v>
      </c>
      <c r="J4102" s="23">
        <f t="shared" si="64"/>
        <v>-6279208.1798377465</v>
      </c>
    </row>
    <row r="4103" spans="1:10" x14ac:dyDescent="0.2">
      <c r="A4103" s="19">
        <v>4159</v>
      </c>
      <c r="B4103" s="17">
        <v>13</v>
      </c>
      <c r="C4103" s="16">
        <v>10</v>
      </c>
      <c r="D4103" s="16">
        <v>2006</v>
      </c>
      <c r="E4103" s="25">
        <v>39003</v>
      </c>
      <c r="F4103" s="24" t="s">
        <v>4065</v>
      </c>
      <c r="G4103" s="23">
        <v>5718232.4083250742</v>
      </c>
      <c r="H4103" s="23">
        <v>291948.61386521306</v>
      </c>
      <c r="I4103" s="23">
        <v>291948.61386521306</v>
      </c>
      <c r="J4103" s="23">
        <f t="shared" si="64"/>
        <v>-5426283.7944598608</v>
      </c>
    </row>
    <row r="4104" spans="1:10" x14ac:dyDescent="0.2">
      <c r="A4104" s="19">
        <v>4160</v>
      </c>
      <c r="B4104" s="17">
        <v>31</v>
      </c>
      <c r="C4104" s="16">
        <v>12</v>
      </c>
      <c r="D4104" s="16">
        <v>2011</v>
      </c>
      <c r="E4104" s="25">
        <v>40908</v>
      </c>
      <c r="F4104" s="24" t="s">
        <v>4066</v>
      </c>
      <c r="G4104" s="23">
        <v>5113347.2473324118</v>
      </c>
      <c r="H4104" s="23">
        <v>0</v>
      </c>
      <c r="I4104" s="23">
        <v>0</v>
      </c>
      <c r="J4104" s="23">
        <f t="shared" si="64"/>
        <v>-5113347.2473324118</v>
      </c>
    </row>
    <row r="4105" spans="1:10" x14ac:dyDescent="0.2">
      <c r="A4105" s="19">
        <v>4161</v>
      </c>
      <c r="B4105" s="17">
        <v>10</v>
      </c>
      <c r="C4105" s="16">
        <v>3</v>
      </c>
      <c r="D4105" s="16">
        <v>2015</v>
      </c>
      <c r="E4105" s="25">
        <v>42073</v>
      </c>
      <c r="F4105" s="24" t="s">
        <v>4067</v>
      </c>
      <c r="G4105" s="23">
        <v>4887109.0424743462</v>
      </c>
      <c r="H4105" s="23">
        <v>0</v>
      </c>
      <c r="I4105" s="23">
        <v>0</v>
      </c>
      <c r="J4105" s="23">
        <f t="shared" si="64"/>
        <v>-4887109.0424743462</v>
      </c>
    </row>
    <row r="4106" spans="1:10" x14ac:dyDescent="0.2">
      <c r="A4106" s="19">
        <v>4162</v>
      </c>
      <c r="B4106" s="17">
        <v>23</v>
      </c>
      <c r="C4106" s="16">
        <v>5</v>
      </c>
      <c r="D4106" s="16">
        <v>1973</v>
      </c>
      <c r="E4106" s="25">
        <v>26807</v>
      </c>
      <c r="F4106" s="24" t="s">
        <v>4068</v>
      </c>
      <c r="G4106" s="23">
        <v>25943265.680569477</v>
      </c>
      <c r="H4106" s="23">
        <v>44741503.416856498</v>
      </c>
      <c r="I4106" s="23">
        <v>61519567.19817768</v>
      </c>
      <c r="J4106" s="23">
        <f t="shared" si="64"/>
        <v>35576301.517608203</v>
      </c>
    </row>
    <row r="4107" spans="1:10" x14ac:dyDescent="0.2">
      <c r="A4107" s="19">
        <v>4163</v>
      </c>
      <c r="B4107" s="17">
        <v>16</v>
      </c>
      <c r="C4107" s="16">
        <v>7</v>
      </c>
      <c r="D4107" s="16">
        <v>2004</v>
      </c>
      <c r="E4107" s="25">
        <v>38184</v>
      </c>
      <c r="F4107" s="24" t="s">
        <v>4069</v>
      </c>
      <c r="G4107" s="23">
        <v>5962974.6568109822</v>
      </c>
      <c r="H4107" s="23">
        <v>4510215.1411721231</v>
      </c>
      <c r="I4107" s="23">
        <v>4510215.1411721231</v>
      </c>
      <c r="J4107" s="23">
        <f t="shared" si="64"/>
        <v>-1452759.515638859</v>
      </c>
    </row>
    <row r="4108" spans="1:10" x14ac:dyDescent="0.2">
      <c r="A4108" s="19">
        <v>4164</v>
      </c>
      <c r="B4108" s="17">
        <v>14</v>
      </c>
      <c r="C4108" s="16">
        <v>9</v>
      </c>
      <c r="D4108" s="16">
        <v>2012</v>
      </c>
      <c r="E4108" s="25">
        <v>41166</v>
      </c>
      <c r="F4108" s="24" t="s">
        <v>4070</v>
      </c>
      <c r="G4108" s="23">
        <v>4880523.9253782295</v>
      </c>
      <c r="H4108" s="23">
        <v>2975924.9271024643</v>
      </c>
      <c r="I4108" s="23">
        <v>38993247.221112579</v>
      </c>
      <c r="J4108" s="23">
        <f t="shared" si="64"/>
        <v>34112723.295734346</v>
      </c>
    </row>
    <row r="4109" spans="1:10" x14ac:dyDescent="0.2">
      <c r="A4109" s="19">
        <v>4165</v>
      </c>
      <c r="B4109" s="17">
        <v>4</v>
      </c>
      <c r="C4109" s="16">
        <v>3</v>
      </c>
      <c r="D4109" s="16">
        <v>2005</v>
      </c>
      <c r="E4109" s="25">
        <v>38415</v>
      </c>
      <c r="F4109" s="24" t="s">
        <v>4071</v>
      </c>
      <c r="G4109" s="23">
        <v>5842666.3217796171</v>
      </c>
      <c r="H4109" s="23">
        <v>1703125.8014950855</v>
      </c>
      <c r="I4109" s="23">
        <v>3936647.5815364718</v>
      </c>
      <c r="J4109" s="23">
        <f t="shared" si="64"/>
        <v>-1906018.7402431453</v>
      </c>
    </row>
    <row r="4110" spans="1:10" x14ac:dyDescent="0.2">
      <c r="A4110" s="19">
        <v>4166</v>
      </c>
      <c r="B4110" s="17">
        <v>24</v>
      </c>
      <c r="C4110" s="16">
        <v>6</v>
      </c>
      <c r="D4110" s="16">
        <v>2011</v>
      </c>
      <c r="E4110" s="25">
        <v>40718</v>
      </c>
      <c r="F4110" s="24" t="s">
        <v>4072</v>
      </c>
      <c r="G4110" s="23">
        <v>5003444.059506827</v>
      </c>
      <c r="H4110" s="23">
        <v>559338.27452795918</v>
      </c>
      <c r="I4110" s="23">
        <v>10074011.4964824</v>
      </c>
      <c r="J4110" s="23">
        <f t="shared" si="64"/>
        <v>5070567.4369755732</v>
      </c>
    </row>
    <row r="4111" spans="1:10" x14ac:dyDescent="0.2">
      <c r="A4111" s="19">
        <v>4167</v>
      </c>
      <c r="B4111" s="17">
        <v>28</v>
      </c>
      <c r="C4111" s="16">
        <v>5</v>
      </c>
      <c r="D4111" s="16">
        <v>2008</v>
      </c>
      <c r="E4111" s="25">
        <v>39596</v>
      </c>
      <c r="F4111" s="24" t="s">
        <v>4073</v>
      </c>
      <c r="G4111" s="23">
        <v>5213391.3733889721</v>
      </c>
      <c r="H4111" s="23">
        <v>492344.74788119941</v>
      </c>
      <c r="I4111" s="23">
        <v>1097991.2238035009</v>
      </c>
      <c r="J4111" s="23">
        <f t="shared" si="64"/>
        <v>-4115400.1495854715</v>
      </c>
    </row>
    <row r="4112" spans="1:10" x14ac:dyDescent="0.2">
      <c r="A4112" s="19">
        <v>4168</v>
      </c>
      <c r="B4112" s="17">
        <v>19</v>
      </c>
      <c r="C4112" s="16">
        <v>10</v>
      </c>
      <c r="D4112" s="16">
        <v>2007</v>
      </c>
      <c r="E4112" s="25">
        <v>39374</v>
      </c>
      <c r="F4112" s="24" t="s">
        <v>4074</v>
      </c>
      <c r="G4112" s="23">
        <v>5405422.7131753266</v>
      </c>
      <c r="H4112" s="23">
        <v>855.46689895470388</v>
      </c>
      <c r="I4112" s="23">
        <v>859893.47012003686</v>
      </c>
      <c r="J4112" s="23">
        <f t="shared" si="64"/>
        <v>-4545529.2430552896</v>
      </c>
    </row>
    <row r="4113" spans="1:10" x14ac:dyDescent="0.2">
      <c r="A4113" s="19">
        <v>4169</v>
      </c>
      <c r="B4113" s="17">
        <v>23</v>
      </c>
      <c r="C4113" s="16">
        <v>3</v>
      </c>
      <c r="D4113" s="16">
        <v>1984</v>
      </c>
      <c r="E4113" s="25">
        <v>30764</v>
      </c>
      <c r="F4113" s="24" t="s">
        <v>4075</v>
      </c>
      <c r="G4113" s="23">
        <v>10768377.192982458</v>
      </c>
      <c r="H4113" s="23">
        <v>194306737.38777781</v>
      </c>
      <c r="I4113" s="23">
        <v>194306737.38777781</v>
      </c>
      <c r="J4113" s="23">
        <f t="shared" si="64"/>
        <v>183538360.19479534</v>
      </c>
    </row>
    <row r="4114" spans="1:10" x14ac:dyDescent="0.2">
      <c r="A4114" s="19">
        <v>4170</v>
      </c>
      <c r="B4114" s="17">
        <v>9</v>
      </c>
      <c r="C4114" s="16">
        <v>3</v>
      </c>
      <c r="D4114" s="16">
        <v>1994</v>
      </c>
      <c r="E4114" s="25">
        <v>34402</v>
      </c>
      <c r="F4114" s="24" t="s">
        <v>4076</v>
      </c>
      <c r="G4114" s="23">
        <v>7505675.9510869579</v>
      </c>
      <c r="H4114" s="23">
        <v>87901192.74326089</v>
      </c>
      <c r="I4114" s="23">
        <v>405132718.27358025</v>
      </c>
      <c r="J4114" s="23">
        <f t="shared" si="64"/>
        <v>397627042.32249331</v>
      </c>
    </row>
    <row r="4115" spans="1:10" x14ac:dyDescent="0.2">
      <c r="A4115" s="19">
        <v>4171</v>
      </c>
      <c r="B4115" s="17">
        <v>20</v>
      </c>
      <c r="C4115" s="16">
        <v>6</v>
      </c>
      <c r="D4115" s="16">
        <v>1980</v>
      </c>
      <c r="E4115" s="25">
        <v>29392</v>
      </c>
      <c r="F4115" s="24" t="s">
        <v>4077</v>
      </c>
      <c r="G4115" s="23">
        <v>13359558.645707374</v>
      </c>
      <c r="H4115" s="23">
        <v>142275722.18385729</v>
      </c>
      <c r="I4115" s="23">
        <v>142275722.18385729</v>
      </c>
      <c r="J4115" s="23">
        <f t="shared" si="64"/>
        <v>128916163.53814992</v>
      </c>
    </row>
    <row r="4116" spans="1:10" x14ac:dyDescent="0.2">
      <c r="A4116" s="19">
        <v>4172</v>
      </c>
      <c r="B4116" s="17">
        <v>13</v>
      </c>
      <c r="C4116" s="16">
        <v>8</v>
      </c>
      <c r="D4116" s="16">
        <v>1982</v>
      </c>
      <c r="E4116" s="25">
        <v>30176</v>
      </c>
      <c r="F4116" s="24" t="s">
        <v>4078</v>
      </c>
      <c r="G4116" s="23">
        <v>11308449.334698055</v>
      </c>
      <c r="H4116" s="23">
        <v>68084102.402456507</v>
      </c>
      <c r="I4116" s="23">
        <v>68084102.402456507</v>
      </c>
      <c r="J4116" s="23">
        <f t="shared" si="64"/>
        <v>56775653.067758456</v>
      </c>
    </row>
    <row r="4117" spans="1:10" x14ac:dyDescent="0.2">
      <c r="A4117" s="19">
        <v>4173</v>
      </c>
      <c r="B4117" s="17">
        <v>28</v>
      </c>
      <c r="C4117" s="16">
        <v>9</v>
      </c>
      <c r="D4117" s="16">
        <v>1996</v>
      </c>
      <c r="E4117" s="25">
        <v>35336</v>
      </c>
      <c r="F4117" s="24" t="s">
        <v>4079</v>
      </c>
      <c r="G4117" s="23">
        <v>7001492.395437262</v>
      </c>
      <c r="H4117" s="23">
        <v>20875792.867858049</v>
      </c>
      <c r="I4117" s="23">
        <v>20875792.867858049</v>
      </c>
      <c r="J4117" s="23">
        <f t="shared" si="64"/>
        <v>13874300.472420786</v>
      </c>
    </row>
    <row r="4118" spans="1:10" x14ac:dyDescent="0.2">
      <c r="A4118" s="19">
        <v>4174</v>
      </c>
      <c r="B4118" s="17">
        <v>19</v>
      </c>
      <c r="C4118" s="16">
        <v>12</v>
      </c>
      <c r="D4118" s="16">
        <v>2002</v>
      </c>
      <c r="E4118" s="25">
        <v>37609</v>
      </c>
      <c r="F4118" s="24" t="s">
        <v>4080</v>
      </c>
      <c r="G4118" s="23">
        <v>6107437.8109452734</v>
      </c>
      <c r="H4118" s="23">
        <v>17758522.276423439</v>
      </c>
      <c r="I4118" s="23">
        <v>34397754.783360973</v>
      </c>
      <c r="J4118" s="23">
        <f t="shared" si="64"/>
        <v>28290316.972415701</v>
      </c>
    </row>
    <row r="4119" spans="1:10" x14ac:dyDescent="0.2">
      <c r="A4119" s="19">
        <v>4175</v>
      </c>
      <c r="B4119" s="17">
        <v>1</v>
      </c>
      <c r="C4119" s="16">
        <v>1</v>
      </c>
      <c r="D4119" s="16">
        <v>1956</v>
      </c>
      <c r="E4119" s="25">
        <v>20455</v>
      </c>
      <c r="F4119" s="24" t="s">
        <v>4081</v>
      </c>
      <c r="G4119" s="23">
        <v>41225205.223880596</v>
      </c>
      <c r="H4119" s="23">
        <v>95276029.850746259</v>
      </c>
      <c r="I4119" s="23">
        <v>95276029.850746259</v>
      </c>
      <c r="J4119" s="23">
        <f t="shared" si="64"/>
        <v>54050824.626865663</v>
      </c>
    </row>
    <row r="4120" spans="1:10" x14ac:dyDescent="0.2">
      <c r="A4120" s="19">
        <v>4176</v>
      </c>
      <c r="B4120" s="17">
        <v>25</v>
      </c>
      <c r="C4120" s="16">
        <v>3</v>
      </c>
      <c r="D4120" s="16">
        <v>2016</v>
      </c>
      <c r="E4120" s="25">
        <v>42454</v>
      </c>
      <c r="F4120" s="24" t="s">
        <v>4082</v>
      </c>
      <c r="G4120" s="23">
        <v>4639592.7468798822</v>
      </c>
      <c r="H4120" s="23">
        <v>9481552.1571313385</v>
      </c>
      <c r="I4120" s="23">
        <v>18613957.43270959</v>
      </c>
      <c r="J4120" s="23">
        <f t="shared" si="64"/>
        <v>13974364.685829706</v>
      </c>
    </row>
    <row r="4121" spans="1:10" x14ac:dyDescent="0.2">
      <c r="A4121" s="19">
        <v>4177</v>
      </c>
      <c r="B4121" s="17">
        <v>4</v>
      </c>
      <c r="C4121" s="16">
        <v>10</v>
      </c>
      <c r="D4121" s="16">
        <v>1996</v>
      </c>
      <c r="E4121" s="25">
        <v>35342</v>
      </c>
      <c r="F4121" s="24" t="s">
        <v>4083</v>
      </c>
      <c r="G4121" s="23">
        <v>6979377.763739734</v>
      </c>
      <c r="H4121" s="23">
        <v>5897201.9768793425</v>
      </c>
      <c r="I4121" s="23">
        <v>10874362.214295641</v>
      </c>
      <c r="J4121" s="23">
        <f t="shared" si="64"/>
        <v>3894984.4505559066</v>
      </c>
    </row>
    <row r="4122" spans="1:10" x14ac:dyDescent="0.2">
      <c r="A4122" s="19">
        <v>4178</v>
      </c>
      <c r="B4122" s="17">
        <v>6</v>
      </c>
      <c r="C4122" s="16">
        <v>10</v>
      </c>
      <c r="D4122" s="16">
        <v>2000</v>
      </c>
      <c r="E4122" s="25">
        <v>36805</v>
      </c>
      <c r="F4122" s="24" t="s">
        <v>4084</v>
      </c>
      <c r="G4122" s="23">
        <v>6349629.3103448283</v>
      </c>
      <c r="H4122" s="23">
        <v>5129769.5698735639</v>
      </c>
      <c r="I4122" s="23">
        <v>10426420.097281611</v>
      </c>
      <c r="J4122" s="23">
        <f t="shared" si="64"/>
        <v>4076790.7869367823</v>
      </c>
    </row>
    <row r="4123" spans="1:10" x14ac:dyDescent="0.2">
      <c r="A4123" s="19">
        <v>4179</v>
      </c>
      <c r="B4123" s="17">
        <v>9</v>
      </c>
      <c r="C4123" s="16">
        <v>3</v>
      </c>
      <c r="D4123" s="16">
        <v>1962</v>
      </c>
      <c r="E4123" s="25">
        <v>22714</v>
      </c>
      <c r="F4123" s="24" t="s">
        <v>4085</v>
      </c>
      <c r="G4123" s="23">
        <v>36705498.338870429</v>
      </c>
      <c r="H4123" s="23">
        <v>28548720.930232558</v>
      </c>
      <c r="I4123" s="23">
        <v>28548720.930232558</v>
      </c>
      <c r="J4123" s="23">
        <f t="shared" si="64"/>
        <v>-8156777.4086378701</v>
      </c>
    </row>
    <row r="4124" spans="1:10" x14ac:dyDescent="0.2">
      <c r="A4124" s="19">
        <v>4180</v>
      </c>
      <c r="B4124" s="17">
        <v>24</v>
      </c>
      <c r="C4124" s="16">
        <v>10</v>
      </c>
      <c r="D4124" s="16">
        <v>2008</v>
      </c>
      <c r="E4124" s="25">
        <v>39745</v>
      </c>
      <c r="F4124" s="24" t="s">
        <v>4086</v>
      </c>
      <c r="G4124" s="23">
        <v>5101446.1636492079</v>
      </c>
      <c r="H4124" s="23">
        <v>2405711.6404861179</v>
      </c>
      <c r="I4124" s="23">
        <v>13884642.300554547</v>
      </c>
      <c r="J4124" s="23">
        <f t="shared" si="64"/>
        <v>8783196.1369053386</v>
      </c>
    </row>
    <row r="4125" spans="1:10" x14ac:dyDescent="0.2">
      <c r="A4125" s="19">
        <v>4181</v>
      </c>
      <c r="B4125" s="17">
        <v>12</v>
      </c>
      <c r="C4125" s="16">
        <v>2</v>
      </c>
      <c r="D4125" s="16">
        <v>1999</v>
      </c>
      <c r="E4125" s="25">
        <v>36203</v>
      </c>
      <c r="F4125" s="24" t="s">
        <v>4087</v>
      </c>
      <c r="G4125" s="23">
        <v>6716325.2279635267</v>
      </c>
      <c r="H4125" s="23">
        <v>2518339.8748267479</v>
      </c>
      <c r="I4125" s="23">
        <v>8101958.3456109427</v>
      </c>
      <c r="J4125" s="23">
        <f t="shared" si="64"/>
        <v>1385633.117647416</v>
      </c>
    </row>
    <row r="4126" spans="1:10" x14ac:dyDescent="0.2">
      <c r="A4126" s="19">
        <v>4182</v>
      </c>
      <c r="B4126" s="17">
        <v>23</v>
      </c>
      <c r="C4126" s="16">
        <v>4</v>
      </c>
      <c r="D4126" s="16">
        <v>1986</v>
      </c>
      <c r="E4126" s="25">
        <v>31525</v>
      </c>
      <c r="F4126" s="24" t="s">
        <v>4088</v>
      </c>
      <c r="G4126" s="23">
        <v>10173439.226519339</v>
      </c>
      <c r="H4126" s="23">
        <v>3391146.4088397794</v>
      </c>
      <c r="I4126" s="23">
        <v>3391146.4088397794</v>
      </c>
      <c r="J4126" s="23">
        <f t="shared" si="64"/>
        <v>-6782292.8176795598</v>
      </c>
    </row>
    <row r="4127" spans="1:10" x14ac:dyDescent="0.2">
      <c r="A4127" s="19">
        <v>4183</v>
      </c>
      <c r="B4127" s="17">
        <v>26</v>
      </c>
      <c r="C4127" s="16">
        <v>10</v>
      </c>
      <c r="D4127" s="16">
        <v>2001</v>
      </c>
      <c r="E4127" s="25">
        <v>37190</v>
      </c>
      <c r="F4127" s="24" t="s">
        <v>4089</v>
      </c>
      <c r="G4127" s="23">
        <v>6217419.8086662926</v>
      </c>
      <c r="H4127" s="23">
        <v>2044848.5825211033</v>
      </c>
      <c r="I4127" s="23">
        <v>10377394.542279124</v>
      </c>
      <c r="J4127" s="23">
        <f t="shared" si="64"/>
        <v>4159974.7336128317</v>
      </c>
    </row>
    <row r="4128" spans="1:10" x14ac:dyDescent="0.2">
      <c r="A4128" s="19">
        <v>4184</v>
      </c>
      <c r="B4128" s="17">
        <v>2</v>
      </c>
      <c r="C4128" s="16">
        <v>9</v>
      </c>
      <c r="D4128" s="16">
        <v>2011</v>
      </c>
      <c r="E4128" s="25">
        <v>40788</v>
      </c>
      <c r="F4128" s="24" t="s">
        <v>4090</v>
      </c>
      <c r="G4128" s="23">
        <v>4869497.8601871394</v>
      </c>
      <c r="H4128" s="23">
        <v>1515740.5021574425</v>
      </c>
      <c r="I4128" s="23">
        <v>10096595.411566889</v>
      </c>
      <c r="J4128" s="23">
        <f t="shared" si="64"/>
        <v>5227097.5513797496</v>
      </c>
    </row>
    <row r="4129" spans="1:10" x14ac:dyDescent="0.2">
      <c r="A4129" s="19">
        <v>4185</v>
      </c>
      <c r="B4129" s="17">
        <v>27</v>
      </c>
      <c r="C4129" s="16">
        <v>3</v>
      </c>
      <c r="D4129" s="16">
        <v>1998</v>
      </c>
      <c r="E4129" s="25">
        <v>35881</v>
      </c>
      <c r="F4129" s="24" t="s">
        <v>4091</v>
      </c>
      <c r="G4129" s="23">
        <v>6811562.885326758</v>
      </c>
      <c r="H4129" s="23">
        <v>1079879.4472688041</v>
      </c>
      <c r="I4129" s="23">
        <v>1079879.4472688041</v>
      </c>
      <c r="J4129" s="23">
        <f t="shared" si="64"/>
        <v>-5731683.4380579535</v>
      </c>
    </row>
    <row r="4130" spans="1:10" x14ac:dyDescent="0.2">
      <c r="A4130" s="19">
        <v>4186</v>
      </c>
      <c r="B4130" s="17">
        <v>19</v>
      </c>
      <c r="C4130" s="16">
        <v>8</v>
      </c>
      <c r="D4130" s="16">
        <v>2011</v>
      </c>
      <c r="E4130" s="25">
        <v>40774</v>
      </c>
      <c r="F4130" s="24" t="s">
        <v>4092</v>
      </c>
      <c r="G4130" s="23">
        <v>4876892.0082102902</v>
      </c>
      <c r="H4130" s="23">
        <v>767173.04427376471</v>
      </c>
      <c r="I4130" s="23">
        <v>2606036.6048290632</v>
      </c>
      <c r="J4130" s="23">
        <f t="shared" si="64"/>
        <v>-2270855.403381227</v>
      </c>
    </row>
    <row r="4131" spans="1:10" x14ac:dyDescent="0.2">
      <c r="A4131" s="19">
        <v>4187</v>
      </c>
      <c r="B4131" s="17">
        <v>14</v>
      </c>
      <c r="C4131" s="16">
        <v>3</v>
      </c>
      <c r="D4131" s="16">
        <v>2003</v>
      </c>
      <c r="E4131" s="25">
        <v>37694</v>
      </c>
      <c r="F4131" s="24" t="s">
        <v>4093</v>
      </c>
      <c r="G4131" s="23">
        <v>5998021.1726384368</v>
      </c>
      <c r="H4131" s="23">
        <v>546807.60086319223</v>
      </c>
      <c r="I4131" s="23">
        <v>1363082.3009283389</v>
      </c>
      <c r="J4131" s="23">
        <f t="shared" si="64"/>
        <v>-4634938.8717100974</v>
      </c>
    </row>
    <row r="4132" spans="1:10" x14ac:dyDescent="0.2">
      <c r="A4132" s="19">
        <v>4188</v>
      </c>
      <c r="B4132" s="17">
        <v>23</v>
      </c>
      <c r="C4132" s="16">
        <v>7</v>
      </c>
      <c r="D4132" s="16">
        <v>2010</v>
      </c>
      <c r="E4132" s="25">
        <v>40382</v>
      </c>
      <c r="F4132" s="24" t="s">
        <v>4094</v>
      </c>
      <c r="G4132" s="23">
        <v>5067797.0377641497</v>
      </c>
      <c r="H4132" s="23">
        <v>316959.17175280151</v>
      </c>
      <c r="I4132" s="23">
        <v>316959.17175280151</v>
      </c>
      <c r="J4132" s="23">
        <f t="shared" si="64"/>
        <v>-4750837.8660113486</v>
      </c>
    </row>
    <row r="4133" spans="1:10" x14ac:dyDescent="0.2">
      <c r="A4133" s="19">
        <v>4189</v>
      </c>
      <c r="B4133" s="17">
        <v>4</v>
      </c>
      <c r="C4133" s="16">
        <v>5</v>
      </c>
      <c r="D4133" s="16">
        <v>2006</v>
      </c>
      <c r="E4133" s="25">
        <v>38841</v>
      </c>
      <c r="F4133" s="24" t="s">
        <v>4095</v>
      </c>
      <c r="G4133" s="23">
        <v>5455977.777777778</v>
      </c>
      <c r="H4133" s="23">
        <v>256633.43295308642</v>
      </c>
      <c r="I4133" s="23">
        <v>28458223.68419259</v>
      </c>
      <c r="J4133" s="23">
        <f t="shared" si="64"/>
        <v>23002245.906414814</v>
      </c>
    </row>
    <row r="4134" spans="1:10" x14ac:dyDescent="0.2">
      <c r="A4134" s="19">
        <v>4190</v>
      </c>
      <c r="B4134" s="17">
        <v>7</v>
      </c>
      <c r="C4134" s="16">
        <v>10</v>
      </c>
      <c r="D4134" s="16">
        <v>2011</v>
      </c>
      <c r="E4134" s="25">
        <v>40823</v>
      </c>
      <c r="F4134" s="24" t="s">
        <v>4096</v>
      </c>
      <c r="G4134" s="23">
        <v>4879562.8497356698</v>
      </c>
      <c r="H4134" s="23">
        <v>217474.52578161922</v>
      </c>
      <c r="I4134" s="23">
        <v>1319983.5586495954</v>
      </c>
      <c r="J4134" s="23">
        <f t="shared" si="64"/>
        <v>-3559579.2910860744</v>
      </c>
    </row>
    <row r="4135" spans="1:10" x14ac:dyDescent="0.2">
      <c r="A4135" s="19">
        <v>4191</v>
      </c>
      <c r="B4135" s="17">
        <v>8</v>
      </c>
      <c r="C4135" s="16">
        <v>5</v>
      </c>
      <c r="D4135" s="16">
        <v>2015</v>
      </c>
      <c r="E4135" s="25">
        <v>42132</v>
      </c>
      <c r="F4135" s="24" t="s">
        <v>4097</v>
      </c>
      <c r="G4135" s="23">
        <v>4645972.5405269023</v>
      </c>
      <c r="H4135" s="23">
        <v>193181.60311179326</v>
      </c>
      <c r="I4135" s="23">
        <v>617386.77189714252</v>
      </c>
      <c r="J4135" s="23">
        <f t="shared" si="64"/>
        <v>-4028585.7686297596</v>
      </c>
    </row>
    <row r="4136" spans="1:10" x14ac:dyDescent="0.2">
      <c r="A4136" s="19">
        <v>4192</v>
      </c>
      <c r="B4136" s="17">
        <v>18</v>
      </c>
      <c r="C4136" s="16">
        <v>4</v>
      </c>
      <c r="D4136" s="16">
        <v>2003</v>
      </c>
      <c r="E4136" s="25">
        <v>37729</v>
      </c>
      <c r="F4136" s="24" t="s">
        <v>4098</v>
      </c>
      <c r="G4136" s="23">
        <v>6011074.5375408055</v>
      </c>
      <c r="H4136" s="23">
        <v>242653.72113710555</v>
      </c>
      <c r="I4136" s="23">
        <v>6087190.7707181722</v>
      </c>
      <c r="J4136" s="23">
        <f t="shared" si="64"/>
        <v>76116.233177366666</v>
      </c>
    </row>
    <row r="4137" spans="1:10" x14ac:dyDescent="0.2">
      <c r="A4137" s="19">
        <v>4193</v>
      </c>
      <c r="B4137" s="17">
        <v>9</v>
      </c>
      <c r="C4137" s="16">
        <v>4</v>
      </c>
      <c r="D4137" s="16">
        <v>2010</v>
      </c>
      <c r="E4137" s="25">
        <v>40277</v>
      </c>
      <c r="F4137" s="24" t="s">
        <v>4099</v>
      </c>
      <c r="G4137" s="23">
        <v>5067843.5293955756</v>
      </c>
      <c r="H4137" s="23">
        <v>122299.452426276</v>
      </c>
      <c r="I4137" s="23">
        <v>2795112.7892655809</v>
      </c>
      <c r="J4137" s="23">
        <f t="shared" si="64"/>
        <v>-2272730.7401299947</v>
      </c>
    </row>
    <row r="4138" spans="1:10" x14ac:dyDescent="0.2">
      <c r="A4138" s="19">
        <v>4194</v>
      </c>
      <c r="B4138" s="17">
        <v>22</v>
      </c>
      <c r="C4138" s="16">
        <v>2</v>
      </c>
      <c r="D4138" s="16">
        <v>2002</v>
      </c>
      <c r="E4138" s="25">
        <v>37309</v>
      </c>
      <c r="F4138" s="24" t="s">
        <v>4100</v>
      </c>
      <c r="G4138" s="23">
        <v>6213922.9471316077</v>
      </c>
      <c r="H4138" s="23">
        <v>128038.57276152979</v>
      </c>
      <c r="I4138" s="23">
        <v>128038.57276152979</v>
      </c>
      <c r="J4138" s="23">
        <f t="shared" si="64"/>
        <v>-6085884.3743700776</v>
      </c>
    </row>
    <row r="4139" spans="1:10" x14ac:dyDescent="0.2">
      <c r="A4139" s="19">
        <v>4195</v>
      </c>
      <c r="B4139" s="17">
        <v>31</v>
      </c>
      <c r="C4139" s="16">
        <v>8</v>
      </c>
      <c r="D4139" s="16">
        <v>2007</v>
      </c>
      <c r="E4139" s="25">
        <v>39325</v>
      </c>
      <c r="F4139" s="24" t="s">
        <v>4101</v>
      </c>
      <c r="G4139" s="23">
        <v>5313829.5569866821</v>
      </c>
      <c r="H4139" s="23">
        <v>61353.476064968228</v>
      </c>
      <c r="I4139" s="23">
        <v>61353.476064968228</v>
      </c>
      <c r="J4139" s="23">
        <f t="shared" si="64"/>
        <v>-5252476.0809217142</v>
      </c>
    </row>
    <row r="4140" spans="1:10" x14ac:dyDescent="0.2">
      <c r="A4140" s="19">
        <v>4196</v>
      </c>
      <c r="B4140" s="17">
        <v>23</v>
      </c>
      <c r="C4140" s="16">
        <v>7</v>
      </c>
      <c r="D4140" s="16">
        <v>2010</v>
      </c>
      <c r="E4140" s="25">
        <v>40382</v>
      </c>
      <c r="F4140" s="24" t="s">
        <v>4102</v>
      </c>
      <c r="G4140" s="23">
        <v>5067797.0377641497</v>
      </c>
      <c r="H4140" s="23">
        <v>37119.924035943142</v>
      </c>
      <c r="I4140" s="23">
        <v>37119.924035943142</v>
      </c>
      <c r="J4140" s="23">
        <f t="shared" si="64"/>
        <v>-5030677.1137282066</v>
      </c>
    </row>
    <row r="4141" spans="1:10" x14ac:dyDescent="0.2">
      <c r="A4141" s="19">
        <v>4197</v>
      </c>
      <c r="B4141" s="17">
        <v>1</v>
      </c>
      <c r="C4141" s="16">
        <v>3</v>
      </c>
      <c r="D4141" s="16">
        <v>2013</v>
      </c>
      <c r="E4141" s="25">
        <v>41334</v>
      </c>
      <c r="F4141" s="24" t="s">
        <v>4103</v>
      </c>
      <c r="G4141" s="23">
        <v>4746407.444162339</v>
      </c>
      <c r="H4141" s="23">
        <v>27787.578692545962</v>
      </c>
      <c r="I4141" s="23">
        <v>8438443.7196496166</v>
      </c>
      <c r="J4141" s="23">
        <f t="shared" si="64"/>
        <v>3692036.2754872777</v>
      </c>
    </row>
    <row r="4142" spans="1:10" x14ac:dyDescent="0.2">
      <c r="A4142" s="19">
        <v>4198</v>
      </c>
      <c r="B4142" s="17">
        <v>4</v>
      </c>
      <c r="C4142" s="16">
        <v>9</v>
      </c>
      <c r="D4142" s="16">
        <v>2014</v>
      </c>
      <c r="E4142" s="25">
        <v>41886</v>
      </c>
      <c r="F4142" s="24" t="s">
        <v>4104</v>
      </c>
      <c r="G4142" s="23">
        <v>4641561.3932639025</v>
      </c>
      <c r="H4142" s="23">
        <v>12144.387520953152</v>
      </c>
      <c r="I4142" s="23">
        <v>12144.387520953152</v>
      </c>
      <c r="J4142" s="23">
        <f t="shared" si="64"/>
        <v>-4629417.0057429494</v>
      </c>
    </row>
    <row r="4143" spans="1:10" x14ac:dyDescent="0.2">
      <c r="A4143" s="19">
        <v>4199</v>
      </c>
      <c r="B4143" s="17">
        <v>25</v>
      </c>
      <c r="C4143" s="16">
        <v>6</v>
      </c>
      <c r="D4143" s="16">
        <v>2013</v>
      </c>
      <c r="E4143" s="25">
        <v>41450</v>
      </c>
      <c r="F4143" s="24" t="s">
        <v>4105</v>
      </c>
      <c r="G4143" s="23">
        <v>4731548.4959572433</v>
      </c>
      <c r="H4143" s="23">
        <v>0</v>
      </c>
      <c r="I4143" s="23">
        <v>0</v>
      </c>
      <c r="J4143" s="23">
        <f t="shared" si="64"/>
        <v>-4731548.4959572433</v>
      </c>
    </row>
    <row r="4144" spans="1:10" x14ac:dyDescent="0.2">
      <c r="A4144" s="19">
        <v>4200</v>
      </c>
      <c r="B4144" s="17">
        <v>7</v>
      </c>
      <c r="C4144" s="16">
        <v>11</v>
      </c>
      <c r="D4144" s="16">
        <v>2014</v>
      </c>
      <c r="E4144" s="25">
        <v>41950</v>
      </c>
      <c r="F4144" s="24" t="s">
        <v>4106</v>
      </c>
      <c r="G4144" s="23">
        <v>4678512.9006440798</v>
      </c>
      <c r="H4144" s="23">
        <v>0</v>
      </c>
      <c r="I4144" s="23">
        <v>0</v>
      </c>
      <c r="J4144" s="23">
        <f t="shared" si="64"/>
        <v>-4678512.9006440798</v>
      </c>
    </row>
    <row r="4145" spans="1:10" x14ac:dyDescent="0.2">
      <c r="A4145" s="19">
        <v>4201</v>
      </c>
      <c r="B4145" s="17">
        <v>28</v>
      </c>
      <c r="C4145" s="16">
        <v>8</v>
      </c>
      <c r="D4145" s="16">
        <v>2015</v>
      </c>
      <c r="E4145" s="25">
        <v>42244</v>
      </c>
      <c r="F4145" s="24" t="s">
        <v>4107</v>
      </c>
      <c r="G4145" s="23">
        <v>4636010.5909800436</v>
      </c>
      <c r="H4145" s="23">
        <v>0</v>
      </c>
      <c r="I4145" s="23">
        <v>0</v>
      </c>
      <c r="J4145" s="23">
        <f t="shared" si="64"/>
        <v>-4636010.5909800436</v>
      </c>
    </row>
    <row r="4146" spans="1:10" x14ac:dyDescent="0.2">
      <c r="A4146" s="19">
        <v>4203</v>
      </c>
      <c r="B4146" s="17">
        <v>19</v>
      </c>
      <c r="C4146" s="16">
        <v>11</v>
      </c>
      <c r="D4146" s="16">
        <v>1975</v>
      </c>
      <c r="E4146" s="25">
        <v>27717</v>
      </c>
      <c r="F4146" s="24" t="s">
        <v>4109</v>
      </c>
      <c r="G4146" s="23">
        <v>19534965.641952984</v>
      </c>
      <c r="H4146" s="23">
        <v>483851241.53209764</v>
      </c>
      <c r="I4146" s="23">
        <v>483851241.53209764</v>
      </c>
      <c r="J4146" s="23">
        <f t="shared" si="64"/>
        <v>464316275.89014465</v>
      </c>
    </row>
    <row r="4147" spans="1:10" x14ac:dyDescent="0.2">
      <c r="A4147" s="19">
        <v>4204</v>
      </c>
      <c r="B4147" s="17">
        <v>25</v>
      </c>
      <c r="C4147" s="16">
        <v>6</v>
      </c>
      <c r="D4147" s="16">
        <v>1976</v>
      </c>
      <c r="E4147" s="25">
        <v>27936</v>
      </c>
      <c r="F4147" s="24" t="s">
        <v>4110</v>
      </c>
      <c r="G4147" s="23">
        <v>19019077.464788735</v>
      </c>
      <c r="H4147" s="23">
        <v>156240403.00536972</v>
      </c>
      <c r="I4147" s="23">
        <v>156240403.00536972</v>
      </c>
      <c r="J4147" s="23">
        <f t="shared" si="64"/>
        <v>137221325.54058099</v>
      </c>
    </row>
    <row r="4148" spans="1:10" x14ac:dyDescent="0.2">
      <c r="A4148" s="19">
        <v>4205</v>
      </c>
      <c r="B4148" s="17">
        <v>31</v>
      </c>
      <c r="C4148" s="16">
        <v>12</v>
      </c>
      <c r="D4148" s="16">
        <v>2016</v>
      </c>
      <c r="E4148" s="25">
        <v>42735</v>
      </c>
      <c r="F4148" s="24" t="s">
        <v>4111</v>
      </c>
      <c r="G4148" s="23">
        <v>4474483.9126544958</v>
      </c>
      <c r="H4148" s="23">
        <v>0</v>
      </c>
      <c r="I4148" s="23">
        <v>10137997.858622719</v>
      </c>
      <c r="J4148" s="23">
        <f t="shared" si="64"/>
        <v>5663513.9459682228</v>
      </c>
    </row>
    <row r="4149" spans="1:10" x14ac:dyDescent="0.2">
      <c r="A4149" s="19">
        <v>4206</v>
      </c>
      <c r="B4149" s="17">
        <v>29</v>
      </c>
      <c r="C4149" s="16">
        <v>9</v>
      </c>
      <c r="D4149" s="16">
        <v>2015</v>
      </c>
      <c r="E4149" s="25">
        <v>42276</v>
      </c>
      <c r="F4149" s="24" t="s">
        <v>4112</v>
      </c>
      <c r="G4149" s="23">
        <v>4540055.8952699155</v>
      </c>
      <c r="H4149" s="23">
        <v>0</v>
      </c>
      <c r="I4149" s="23">
        <v>0</v>
      </c>
      <c r="J4149" s="23">
        <f t="shared" si="64"/>
        <v>-4540055.8952699155</v>
      </c>
    </row>
    <row r="4150" spans="1:10" x14ac:dyDescent="0.2">
      <c r="A4150" s="19">
        <v>4207</v>
      </c>
      <c r="B4150" s="17">
        <v>6</v>
      </c>
      <c r="C4150" s="16">
        <v>6</v>
      </c>
      <c r="D4150" s="16">
        <v>2014</v>
      </c>
      <c r="E4150" s="25">
        <v>41796</v>
      </c>
      <c r="F4150" s="24" t="s">
        <v>4113</v>
      </c>
      <c r="G4150" s="23">
        <v>4488564.2187393801</v>
      </c>
      <c r="H4150" s="23">
        <v>0</v>
      </c>
      <c r="I4150" s="23">
        <v>1236129.4437008849</v>
      </c>
      <c r="J4150" s="23">
        <f t="shared" si="64"/>
        <v>-3252434.7750384952</v>
      </c>
    </row>
    <row r="4151" spans="1:10" x14ac:dyDescent="0.2">
      <c r="A4151" s="19">
        <v>4208</v>
      </c>
      <c r="B4151" s="17">
        <v>6</v>
      </c>
      <c r="C4151" s="16">
        <v>6</v>
      </c>
      <c r="D4151" s="16">
        <v>2003</v>
      </c>
      <c r="E4151" s="25">
        <v>37778</v>
      </c>
      <c r="F4151" s="24" t="s">
        <v>4114</v>
      </c>
      <c r="G4151" s="23">
        <v>5747042.4605334783</v>
      </c>
      <c r="H4151" s="23">
        <v>27772470.422721829</v>
      </c>
      <c r="I4151" s="23">
        <v>52624999.55035384</v>
      </c>
      <c r="J4151" s="23">
        <f t="shared" si="64"/>
        <v>46877957.089820363</v>
      </c>
    </row>
    <row r="4152" spans="1:10" x14ac:dyDescent="0.2">
      <c r="A4152" s="19">
        <v>4209</v>
      </c>
      <c r="B4152" s="17">
        <v>13</v>
      </c>
      <c r="C4152" s="16">
        <v>6</v>
      </c>
      <c r="D4152" s="16">
        <v>2001</v>
      </c>
      <c r="E4152" s="25">
        <v>37055</v>
      </c>
      <c r="F4152" s="24" t="s">
        <v>4115</v>
      </c>
      <c r="G4152" s="23">
        <v>5931076.9662921354</v>
      </c>
      <c r="H4152" s="23">
        <v>9580835.5228314605</v>
      </c>
      <c r="I4152" s="23">
        <v>14011624.501376405</v>
      </c>
      <c r="J4152" s="23">
        <f t="shared" si="64"/>
        <v>8080547.5350842699</v>
      </c>
    </row>
    <row r="4153" spans="1:10" x14ac:dyDescent="0.2">
      <c r="A4153" s="19">
        <v>4210</v>
      </c>
      <c r="B4153" s="17">
        <v>4</v>
      </c>
      <c r="C4153" s="16">
        <v>12</v>
      </c>
      <c r="D4153" s="16">
        <v>2009</v>
      </c>
      <c r="E4153" s="25">
        <v>40151</v>
      </c>
      <c r="F4153" s="24" t="s">
        <v>4116</v>
      </c>
      <c r="G4153" s="23">
        <v>4888801.0595094208</v>
      </c>
      <c r="H4153" s="23">
        <v>226508.38546138207</v>
      </c>
      <c r="I4153" s="23">
        <v>11132006.933850123</v>
      </c>
      <c r="J4153" s="23">
        <f t="shared" si="64"/>
        <v>6243205.8743407018</v>
      </c>
    </row>
    <row r="4154" spans="1:10" x14ac:dyDescent="0.2">
      <c r="A4154" s="19">
        <v>4211</v>
      </c>
      <c r="B4154" s="17">
        <v>11</v>
      </c>
      <c r="C4154" s="16">
        <v>7</v>
      </c>
      <c r="D4154" s="16">
        <v>2012</v>
      </c>
      <c r="E4154" s="25">
        <v>41101</v>
      </c>
      <c r="F4154" s="24" t="s">
        <v>4117</v>
      </c>
      <c r="G4154" s="23">
        <v>4608089.3393393392</v>
      </c>
      <c r="H4154" s="23">
        <v>202402.28686535373</v>
      </c>
      <c r="I4154" s="23">
        <v>10944108.231008625</v>
      </c>
      <c r="J4154" s="23">
        <f t="shared" si="64"/>
        <v>6336018.8916692855</v>
      </c>
    </row>
    <row r="4155" spans="1:10" x14ac:dyDescent="0.2">
      <c r="A4155" s="19">
        <v>4212</v>
      </c>
      <c r="B4155" s="17">
        <v>19</v>
      </c>
      <c r="C4155" s="16">
        <v>10</v>
      </c>
      <c r="D4155" s="16">
        <v>1990</v>
      </c>
      <c r="E4155" s="25">
        <v>33165</v>
      </c>
      <c r="F4155" s="24" t="s">
        <v>4118</v>
      </c>
      <c r="G4155" s="23">
        <v>7724193.2584269661</v>
      </c>
      <c r="H4155" s="23">
        <v>10731565.604441948</v>
      </c>
      <c r="I4155" s="23">
        <v>10731565.604441948</v>
      </c>
      <c r="J4155" s="23">
        <f t="shared" si="64"/>
        <v>3007372.3460149821</v>
      </c>
    </row>
    <row r="4156" spans="1:10" x14ac:dyDescent="0.2">
      <c r="A4156" s="19">
        <v>4213</v>
      </c>
      <c r="B4156" s="17">
        <v>17</v>
      </c>
      <c r="C4156" s="16">
        <v>2</v>
      </c>
      <c r="D4156" s="16">
        <v>2006</v>
      </c>
      <c r="E4156" s="25">
        <v>38765</v>
      </c>
      <c r="F4156" s="24" t="s">
        <v>4119</v>
      </c>
      <c r="G4156" s="23">
        <v>5189631.6054353295</v>
      </c>
      <c r="H4156" s="23">
        <v>1856143.4100251636</v>
      </c>
      <c r="I4156" s="23">
        <v>41904473.670347258</v>
      </c>
      <c r="J4156" s="23">
        <f t="shared" si="64"/>
        <v>36714842.064911932</v>
      </c>
    </row>
    <row r="4157" spans="1:10" x14ac:dyDescent="0.2">
      <c r="A4157" s="19">
        <v>4214</v>
      </c>
      <c r="B4157" s="17">
        <v>13</v>
      </c>
      <c r="C4157" s="16">
        <v>8</v>
      </c>
      <c r="D4157" s="16">
        <v>2010</v>
      </c>
      <c r="E4157" s="25">
        <v>40403</v>
      </c>
      <c r="F4157" s="24" t="s">
        <v>4120</v>
      </c>
      <c r="G4157" s="23">
        <v>4723422.4412767049</v>
      </c>
      <c r="H4157" s="23">
        <v>1174151.7243257356</v>
      </c>
      <c r="I4157" s="23">
        <v>9085483.9471810982</v>
      </c>
      <c r="J4157" s="23">
        <f t="shared" si="64"/>
        <v>4362061.5059043933</v>
      </c>
    </row>
    <row r="4158" spans="1:10" x14ac:dyDescent="0.2">
      <c r="A4158" s="19">
        <v>4215</v>
      </c>
      <c r="B4158" s="17">
        <v>28</v>
      </c>
      <c r="C4158" s="16">
        <v>5</v>
      </c>
      <c r="D4158" s="16">
        <v>2010</v>
      </c>
      <c r="E4158" s="25">
        <v>40326</v>
      </c>
      <c r="F4158" s="24" t="s">
        <v>4121</v>
      </c>
      <c r="G4158" s="23">
        <v>4726323.460660561</v>
      </c>
      <c r="H4158" s="23">
        <v>114489.5592589537</v>
      </c>
      <c r="I4158" s="23">
        <v>114489.5592589537</v>
      </c>
      <c r="J4158" s="23">
        <f t="shared" si="64"/>
        <v>-4611833.9014016073</v>
      </c>
    </row>
    <row r="4159" spans="1:10" x14ac:dyDescent="0.2">
      <c r="A4159" s="19">
        <v>4216</v>
      </c>
      <c r="B4159" s="17">
        <v>21</v>
      </c>
      <c r="C4159" s="16">
        <v>10</v>
      </c>
      <c r="D4159" s="16">
        <v>2011</v>
      </c>
      <c r="E4159" s="25">
        <v>40837</v>
      </c>
      <c r="F4159" s="24" t="s">
        <v>4122</v>
      </c>
      <c r="G4159" s="23">
        <v>4554258.6597532919</v>
      </c>
      <c r="H4159" s="23">
        <v>0</v>
      </c>
      <c r="I4159" s="23">
        <v>339650.10476060089</v>
      </c>
      <c r="J4159" s="23">
        <f t="shared" si="64"/>
        <v>-4214608.5549926907</v>
      </c>
    </row>
    <row r="4160" spans="1:10" x14ac:dyDescent="0.2">
      <c r="A4160" s="19">
        <v>4217</v>
      </c>
      <c r="B4160" s="17">
        <v>23</v>
      </c>
      <c r="C4160" s="16">
        <v>5</v>
      </c>
      <c r="D4160" s="16">
        <v>2006</v>
      </c>
      <c r="E4160" s="25">
        <v>38860</v>
      </c>
      <c r="F4160" s="24" t="s">
        <v>4123</v>
      </c>
      <c r="G4160" s="23">
        <v>5092245.9259259254</v>
      </c>
      <c r="H4160" s="23">
        <v>0</v>
      </c>
      <c r="I4160" s="23">
        <v>0</v>
      </c>
      <c r="J4160" s="23">
        <f t="shared" si="64"/>
        <v>-5092245.9259259254</v>
      </c>
    </row>
    <row r="4161" spans="1:10" x14ac:dyDescent="0.2">
      <c r="A4161" s="19">
        <v>4218</v>
      </c>
      <c r="B4161" s="17">
        <v>6</v>
      </c>
      <c r="C4161" s="16">
        <v>3</v>
      </c>
      <c r="D4161" s="16">
        <v>1998</v>
      </c>
      <c r="E4161" s="25">
        <v>35860</v>
      </c>
      <c r="F4161" s="24" t="s">
        <v>4124</v>
      </c>
      <c r="G4161" s="23">
        <v>6100132.9839704074</v>
      </c>
      <c r="H4161" s="23">
        <v>3848175.8015782991</v>
      </c>
      <c r="I4161" s="23">
        <v>3848175.8015782991</v>
      </c>
      <c r="J4161" s="23">
        <f t="shared" si="64"/>
        <v>-2251957.1823921083</v>
      </c>
    </row>
    <row r="4162" spans="1:10" x14ac:dyDescent="0.2">
      <c r="A4162" s="19">
        <v>4219</v>
      </c>
      <c r="B4162" s="17">
        <v>19</v>
      </c>
      <c r="C4162" s="16">
        <v>3</v>
      </c>
      <c r="D4162" s="16">
        <v>1982</v>
      </c>
      <c r="E4162" s="25">
        <v>30029</v>
      </c>
      <c r="F4162" s="24" t="s">
        <v>4125</v>
      </c>
      <c r="G4162" s="23">
        <v>10392338.624338623</v>
      </c>
      <c r="H4162" s="23">
        <v>284470742.63699472</v>
      </c>
      <c r="I4162" s="23">
        <v>284470742.63699472</v>
      </c>
      <c r="J4162" s="23">
        <f t="shared" si="64"/>
        <v>274078404.01265609</v>
      </c>
    </row>
    <row r="4163" spans="1:10" x14ac:dyDescent="0.2">
      <c r="A4163" s="19">
        <v>4220</v>
      </c>
      <c r="B4163" s="17">
        <v>5</v>
      </c>
      <c r="C4163" s="16">
        <v>2</v>
      </c>
      <c r="D4163" s="16">
        <v>1953</v>
      </c>
      <c r="E4163" s="25">
        <v>19395</v>
      </c>
      <c r="F4163" s="24" t="s">
        <v>5493</v>
      </c>
      <c r="G4163" s="23">
        <v>37059471.698113203</v>
      </c>
      <c r="H4163" s="23">
        <v>809749456.60377359</v>
      </c>
      <c r="I4163" s="23">
        <v>809749456.60377359</v>
      </c>
      <c r="J4163" s="23">
        <f t="shared" ref="J4163:J4226" si="65">I4163-G4163</f>
        <v>772689984.90566039</v>
      </c>
    </row>
    <row r="4164" spans="1:10" x14ac:dyDescent="0.2">
      <c r="A4164" s="19">
        <v>4221</v>
      </c>
      <c r="B4164" s="17">
        <v>25</v>
      </c>
      <c r="C4164" s="16">
        <v>11</v>
      </c>
      <c r="D4164" s="16">
        <v>1992</v>
      </c>
      <c r="E4164" s="25">
        <v>33933</v>
      </c>
      <c r="F4164" s="24" t="s">
        <v>4126</v>
      </c>
      <c r="G4164" s="23">
        <v>6916028.1690140842</v>
      </c>
      <c r="H4164" s="23">
        <v>108143676.1246831</v>
      </c>
      <c r="I4164" s="23">
        <v>108143676.1246831</v>
      </c>
      <c r="J4164" s="23">
        <f t="shared" si="65"/>
        <v>101227647.95566902</v>
      </c>
    </row>
    <row r="4165" spans="1:10" x14ac:dyDescent="0.2">
      <c r="A4165" s="19">
        <v>4222</v>
      </c>
      <c r="B4165" s="17">
        <v>12</v>
      </c>
      <c r="C4165" s="16">
        <v>9</v>
      </c>
      <c r="D4165" s="16">
        <v>2003</v>
      </c>
      <c r="E4165" s="25">
        <v>37876</v>
      </c>
      <c r="F4165" s="24" t="s">
        <v>4127</v>
      </c>
      <c r="G4165" s="23">
        <v>5302786.1771058319</v>
      </c>
      <c r="H4165" s="23">
        <v>59106780.967100434</v>
      </c>
      <c r="I4165" s="23">
        <v>155219573.61848271</v>
      </c>
      <c r="J4165" s="23">
        <f t="shared" si="65"/>
        <v>149916787.44137686</v>
      </c>
    </row>
    <row r="4166" spans="1:10" x14ac:dyDescent="0.2">
      <c r="A4166" s="19">
        <v>4223</v>
      </c>
      <c r="B4166" s="17">
        <v>20</v>
      </c>
      <c r="C4166" s="16">
        <v>4</v>
      </c>
      <c r="D4166" s="16">
        <v>1977</v>
      </c>
      <c r="E4166" s="25">
        <v>28235</v>
      </c>
      <c r="F4166" s="24" t="s">
        <v>4128</v>
      </c>
      <c r="G4166" s="23">
        <v>16367933.333333334</v>
      </c>
      <c r="H4166" s="23">
        <v>156524193.57624999</v>
      </c>
      <c r="I4166" s="23">
        <v>156524193.57624999</v>
      </c>
      <c r="J4166" s="23">
        <f t="shared" si="65"/>
        <v>140156260.24291664</v>
      </c>
    </row>
    <row r="4167" spans="1:10" x14ac:dyDescent="0.2">
      <c r="A4167" s="19">
        <v>4224</v>
      </c>
      <c r="B4167" s="17">
        <v>10</v>
      </c>
      <c r="C4167" s="16">
        <v>1</v>
      </c>
      <c r="D4167" s="16">
        <v>1952</v>
      </c>
      <c r="E4167" s="25">
        <v>19003</v>
      </c>
      <c r="F4167" s="24" t="s">
        <v>4129</v>
      </c>
      <c r="G4167" s="23">
        <v>37059471.698113203</v>
      </c>
      <c r="H4167" s="23">
        <v>333535245.28301889</v>
      </c>
      <c r="I4167" s="23">
        <v>333535245.28301889</v>
      </c>
      <c r="J4167" s="23">
        <f t="shared" si="65"/>
        <v>296475773.58490568</v>
      </c>
    </row>
    <row r="4168" spans="1:10" x14ac:dyDescent="0.2">
      <c r="A4168" s="19">
        <v>4225</v>
      </c>
      <c r="B4168" s="17">
        <v>23</v>
      </c>
      <c r="C4168" s="16">
        <v>1</v>
      </c>
      <c r="D4168" s="16">
        <v>2015</v>
      </c>
      <c r="E4168" s="25">
        <v>42027</v>
      </c>
      <c r="F4168" s="24" t="s">
        <v>4130</v>
      </c>
      <c r="G4168" s="23">
        <v>4202167.6714860918</v>
      </c>
      <c r="H4168" s="23">
        <v>37213745.562691748</v>
      </c>
      <c r="I4168" s="23">
        <v>55488839.347161196</v>
      </c>
      <c r="J4168" s="23">
        <f t="shared" si="65"/>
        <v>51286671.675675102</v>
      </c>
    </row>
    <row r="4169" spans="1:10" x14ac:dyDescent="0.2">
      <c r="A4169" s="19">
        <v>4226</v>
      </c>
      <c r="B4169" s="17">
        <v>27</v>
      </c>
      <c r="C4169" s="16">
        <v>10</v>
      </c>
      <c r="D4169" s="16">
        <v>1995</v>
      </c>
      <c r="E4169" s="25">
        <v>34999</v>
      </c>
      <c r="F4169" s="24" t="s">
        <v>4131</v>
      </c>
      <c r="G4169" s="23">
        <v>6389564.085881588</v>
      </c>
      <c r="H4169" s="23">
        <v>51090598.21251139</v>
      </c>
      <c r="I4169" s="23">
        <v>79550072.86922577</v>
      </c>
      <c r="J4169" s="23">
        <f t="shared" si="65"/>
        <v>73160508.783344179</v>
      </c>
    </row>
    <row r="4170" spans="1:10" x14ac:dyDescent="0.2">
      <c r="A4170" s="19">
        <v>4227</v>
      </c>
      <c r="B4170" s="17">
        <v>26</v>
      </c>
      <c r="C4170" s="16">
        <v>12</v>
      </c>
      <c r="D4170" s="16">
        <v>2001</v>
      </c>
      <c r="E4170" s="25">
        <v>37251</v>
      </c>
      <c r="F4170" s="24" t="s">
        <v>4132</v>
      </c>
      <c r="G4170" s="23">
        <v>5557872.0996038485</v>
      </c>
      <c r="H4170" s="23">
        <v>43454114.632246748</v>
      </c>
      <c r="I4170" s="23">
        <v>60812100.901511036</v>
      </c>
      <c r="J4170" s="23">
        <f t="shared" si="65"/>
        <v>55254228.801907189</v>
      </c>
    </row>
    <row r="4171" spans="1:10" x14ac:dyDescent="0.2">
      <c r="A4171" s="19">
        <v>4228</v>
      </c>
      <c r="B4171" s="17">
        <v>11</v>
      </c>
      <c r="C4171" s="16">
        <v>7</v>
      </c>
      <c r="D4171" s="16">
        <v>2014</v>
      </c>
      <c r="E4171" s="25">
        <v>41831</v>
      </c>
      <c r="F4171" s="24" t="s">
        <v>4133</v>
      </c>
      <c r="G4171" s="23">
        <v>4122039.8740818468</v>
      </c>
      <c r="H4171" s="23">
        <v>26154317.238300107</v>
      </c>
      <c r="I4171" s="23">
        <v>59020447.922060862</v>
      </c>
      <c r="J4171" s="23">
        <f t="shared" si="65"/>
        <v>54898408.047979012</v>
      </c>
    </row>
    <row r="4172" spans="1:10" x14ac:dyDescent="0.2">
      <c r="A4172" s="19">
        <v>4229</v>
      </c>
      <c r="B4172" s="17">
        <v>1</v>
      </c>
      <c r="C4172" s="16">
        <v>1</v>
      </c>
      <c r="D4172" s="16">
        <v>1960</v>
      </c>
      <c r="E4172" s="25">
        <v>21916</v>
      </c>
      <c r="F4172" s="24" t="s">
        <v>4134</v>
      </c>
      <c r="G4172" s="23">
        <v>33517952.218430031</v>
      </c>
      <c r="H4172" s="23">
        <v>182253865.1877133</v>
      </c>
      <c r="I4172" s="23">
        <v>182253865.1877133</v>
      </c>
      <c r="J4172" s="23">
        <f t="shared" si="65"/>
        <v>148735912.96928325</v>
      </c>
    </row>
    <row r="4173" spans="1:10" x14ac:dyDescent="0.2">
      <c r="A4173" s="19">
        <v>4230</v>
      </c>
      <c r="B4173" s="17">
        <v>9</v>
      </c>
      <c r="C4173" s="16">
        <v>7</v>
      </c>
      <c r="D4173" s="16">
        <v>2010</v>
      </c>
      <c r="E4173" s="25">
        <v>40368</v>
      </c>
      <c r="F4173" s="24" t="s">
        <v>4135</v>
      </c>
      <c r="G4173" s="23">
        <v>4504708.4780125776</v>
      </c>
      <c r="H4173" s="23">
        <v>23437283.088628557</v>
      </c>
      <c r="I4173" s="23">
        <v>40852603.187045611</v>
      </c>
      <c r="J4173" s="23">
        <f t="shared" si="65"/>
        <v>36347894.709033035</v>
      </c>
    </row>
    <row r="4174" spans="1:10" x14ac:dyDescent="0.2">
      <c r="A4174" s="19">
        <v>4231</v>
      </c>
      <c r="B4174" s="17">
        <v>17</v>
      </c>
      <c r="C4174" s="16">
        <v>8</v>
      </c>
      <c r="D4174" s="16">
        <v>1979</v>
      </c>
      <c r="E4174" s="25">
        <v>29084</v>
      </c>
      <c r="F4174" s="24" t="s">
        <v>4136</v>
      </c>
      <c r="G4174" s="23">
        <v>13307262.872628726</v>
      </c>
      <c r="H4174" s="23">
        <v>66565234.372181572</v>
      </c>
      <c r="I4174" s="23">
        <v>66565234.372181572</v>
      </c>
      <c r="J4174" s="23">
        <f t="shared" si="65"/>
        <v>53257971.499552846</v>
      </c>
    </row>
    <row r="4175" spans="1:10" x14ac:dyDescent="0.2">
      <c r="A4175" s="19">
        <v>4232</v>
      </c>
      <c r="B4175" s="17">
        <v>18</v>
      </c>
      <c r="C4175" s="16">
        <v>4</v>
      </c>
      <c r="D4175" s="16">
        <v>2014</v>
      </c>
      <c r="E4175" s="25">
        <v>41747</v>
      </c>
      <c r="F4175" s="24" t="s">
        <v>4137</v>
      </c>
      <c r="G4175" s="23">
        <v>4142522.1029898091</v>
      </c>
      <c r="H4175" s="23">
        <v>17946945.732743639</v>
      </c>
      <c r="I4175" s="23">
        <v>21962472.606883142</v>
      </c>
      <c r="J4175" s="23">
        <f t="shared" si="65"/>
        <v>17819950.503893334</v>
      </c>
    </row>
    <row r="4176" spans="1:10" x14ac:dyDescent="0.2">
      <c r="A4176" s="19">
        <v>4233</v>
      </c>
      <c r="B4176" s="17">
        <v>1</v>
      </c>
      <c r="C4176" s="16">
        <v>3</v>
      </c>
      <c r="D4176" s="16">
        <v>2013</v>
      </c>
      <c r="E4176" s="25">
        <v>41334</v>
      </c>
      <c r="F4176" s="24" t="s">
        <v>4138</v>
      </c>
      <c r="G4176" s="23">
        <v>4219028.8392554121</v>
      </c>
      <c r="H4176" s="23">
        <v>16010479.279199051</v>
      </c>
      <c r="I4176" s="23">
        <v>26842207.188690271</v>
      </c>
      <c r="J4176" s="23">
        <f t="shared" si="65"/>
        <v>22623178.34943486</v>
      </c>
    </row>
    <row r="4177" spans="1:10" x14ac:dyDescent="0.2">
      <c r="A4177" s="19">
        <v>4234</v>
      </c>
      <c r="B4177" s="17">
        <v>17</v>
      </c>
      <c r="C4177" s="16">
        <v>12</v>
      </c>
      <c r="D4177" s="16">
        <v>1974</v>
      </c>
      <c r="E4177" s="25">
        <v>27380</v>
      </c>
      <c r="F4177" s="24" t="s">
        <v>4139</v>
      </c>
      <c r="G4177" s="23">
        <v>18922466.281310216</v>
      </c>
      <c r="H4177" s="23">
        <v>70959248.554913297</v>
      </c>
      <c r="I4177" s="23">
        <v>70959248.554913297</v>
      </c>
      <c r="J4177" s="23">
        <f t="shared" si="65"/>
        <v>52036782.273603082</v>
      </c>
    </row>
    <row r="4178" spans="1:10" x14ac:dyDescent="0.2">
      <c r="A4178" s="19">
        <v>4235</v>
      </c>
      <c r="B4178" s="17">
        <v>1</v>
      </c>
      <c r="C4178" s="16">
        <v>1</v>
      </c>
      <c r="D4178" s="16">
        <v>1956</v>
      </c>
      <c r="E4178" s="25">
        <v>20455</v>
      </c>
      <c r="F4178" s="24" t="s">
        <v>4140</v>
      </c>
      <c r="G4178" s="23">
        <v>36644626.865671642</v>
      </c>
      <c r="H4178" s="23">
        <v>131920656.71641791</v>
      </c>
      <c r="I4178" s="23">
        <v>131920656.71641791</v>
      </c>
      <c r="J4178" s="23">
        <f t="shared" si="65"/>
        <v>95276029.850746274</v>
      </c>
    </row>
    <row r="4179" spans="1:10" x14ac:dyDescent="0.2">
      <c r="A4179" s="19">
        <v>4236</v>
      </c>
      <c r="B4179" s="17">
        <v>16</v>
      </c>
      <c r="C4179" s="16">
        <v>8</v>
      </c>
      <c r="D4179" s="16">
        <v>1985</v>
      </c>
      <c r="E4179" s="25">
        <v>31275</v>
      </c>
      <c r="F4179" s="24" t="s">
        <v>4141</v>
      </c>
      <c r="G4179" s="23">
        <v>9093296.2962962966</v>
      </c>
      <c r="H4179" s="23">
        <v>32367315.36777778</v>
      </c>
      <c r="I4179" s="23">
        <v>32367315.36777778</v>
      </c>
      <c r="J4179" s="23">
        <f t="shared" si="65"/>
        <v>23274019.071481481</v>
      </c>
    </row>
    <row r="4180" spans="1:10" x14ac:dyDescent="0.2">
      <c r="A4180" s="19">
        <v>4237</v>
      </c>
      <c r="B4180" s="17">
        <v>4</v>
      </c>
      <c r="C4180" s="16">
        <v>11</v>
      </c>
      <c r="D4180" s="16">
        <v>1988</v>
      </c>
      <c r="E4180" s="25">
        <v>32451</v>
      </c>
      <c r="F4180" s="24" t="s">
        <v>4142</v>
      </c>
      <c r="G4180" s="23">
        <v>8163557.7722360771</v>
      </c>
      <c r="H4180" s="23">
        <v>26531562.759767249</v>
      </c>
      <c r="I4180" s="23">
        <v>26531562.759767249</v>
      </c>
      <c r="J4180" s="23">
        <f t="shared" si="65"/>
        <v>18368004.98753117</v>
      </c>
    </row>
    <row r="4181" spans="1:10" x14ac:dyDescent="0.2">
      <c r="A4181" s="19">
        <v>4238</v>
      </c>
      <c r="B4181" s="17">
        <v>4</v>
      </c>
      <c r="C4181" s="16">
        <v>8</v>
      </c>
      <c r="D4181" s="16">
        <v>2000</v>
      </c>
      <c r="E4181" s="25">
        <v>36742</v>
      </c>
      <c r="F4181" s="24" t="s">
        <v>4143</v>
      </c>
      <c r="G4181" s="23">
        <v>5683310.1851851847</v>
      </c>
      <c r="H4181" s="23">
        <v>17303693.196979165</v>
      </c>
      <c r="I4181" s="23">
        <v>39480320.483975694</v>
      </c>
      <c r="J4181" s="23">
        <f t="shared" si="65"/>
        <v>33797010.298790507</v>
      </c>
    </row>
    <row r="4182" spans="1:10" x14ac:dyDescent="0.2">
      <c r="A4182" s="19">
        <v>4239</v>
      </c>
      <c r="B4182" s="17">
        <v>8</v>
      </c>
      <c r="C4182" s="16">
        <v>8</v>
      </c>
      <c r="D4182" s="16">
        <v>1963</v>
      </c>
      <c r="E4182" s="25">
        <v>23231</v>
      </c>
      <c r="F4182" s="24" t="s">
        <v>4144</v>
      </c>
      <c r="G4182" s="23">
        <v>31989446.254071664</v>
      </c>
      <c r="H4182" s="23">
        <v>93924780.959250823</v>
      </c>
      <c r="I4182" s="23">
        <v>93924780.959250823</v>
      </c>
      <c r="J4182" s="23">
        <f t="shared" si="65"/>
        <v>61935334.705179155</v>
      </c>
    </row>
    <row r="4183" spans="1:10" x14ac:dyDescent="0.2">
      <c r="A4183" s="19">
        <v>4240</v>
      </c>
      <c r="B4183" s="17">
        <v>6</v>
      </c>
      <c r="C4183" s="16">
        <v>2</v>
      </c>
      <c r="D4183" s="16">
        <v>2004</v>
      </c>
      <c r="E4183" s="25">
        <v>38023</v>
      </c>
      <c r="F4183" s="24" t="s">
        <v>4145</v>
      </c>
      <c r="G4183" s="23">
        <v>5274307.1965628369</v>
      </c>
      <c r="H4183" s="23">
        <v>14427604.939414611</v>
      </c>
      <c r="I4183" s="23">
        <v>14427604.939414611</v>
      </c>
      <c r="J4183" s="23">
        <f t="shared" si="65"/>
        <v>9153297.7428517751</v>
      </c>
    </row>
    <row r="4184" spans="1:10" x14ac:dyDescent="0.2">
      <c r="A4184" s="19">
        <v>4241</v>
      </c>
      <c r="B4184" s="17">
        <v>13</v>
      </c>
      <c r="C4184" s="16">
        <v>5</v>
      </c>
      <c r="D4184" s="16">
        <v>2016</v>
      </c>
      <c r="E4184" s="25">
        <v>42503</v>
      </c>
      <c r="F4184" s="24" t="s">
        <v>4146</v>
      </c>
      <c r="G4184" s="23">
        <v>4088082.6211656379</v>
      </c>
      <c r="H4184" s="23">
        <v>10990374.746204663</v>
      </c>
      <c r="I4184" s="23">
        <v>11138280.553417781</v>
      </c>
      <c r="J4184" s="23">
        <f t="shared" si="65"/>
        <v>7050197.9322521435</v>
      </c>
    </row>
    <row r="4185" spans="1:10" x14ac:dyDescent="0.2">
      <c r="A4185" s="19">
        <v>4243</v>
      </c>
      <c r="B4185" s="17">
        <v>28</v>
      </c>
      <c r="C4185" s="16">
        <v>7</v>
      </c>
      <c r="D4185" s="16">
        <v>2006</v>
      </c>
      <c r="E4185" s="25">
        <v>38926</v>
      </c>
      <c r="F4185" s="24" t="s">
        <v>4147</v>
      </c>
      <c r="G4185" s="23">
        <v>4825926.2899262896</v>
      </c>
      <c r="H4185" s="23">
        <v>12699083.597656019</v>
      </c>
      <c r="I4185" s="23">
        <v>48383846.599400491</v>
      </c>
      <c r="J4185" s="23">
        <f t="shared" si="65"/>
        <v>43557920.3094742</v>
      </c>
    </row>
    <row r="4186" spans="1:10" x14ac:dyDescent="0.2">
      <c r="A4186" s="19">
        <v>4244</v>
      </c>
      <c r="B4186" s="17">
        <v>14</v>
      </c>
      <c r="C4186" s="16">
        <v>11</v>
      </c>
      <c r="D4186" s="16">
        <v>2001</v>
      </c>
      <c r="E4186" s="25">
        <v>37209</v>
      </c>
      <c r="F4186" s="24" t="s">
        <v>4148</v>
      </c>
      <c r="G4186" s="23">
        <v>5535941.375422773</v>
      </c>
      <c r="H4186" s="23">
        <v>13974232.879503945</v>
      </c>
      <c r="I4186" s="23">
        <v>13974232.879503945</v>
      </c>
      <c r="J4186" s="23">
        <f t="shared" si="65"/>
        <v>8438291.504081171</v>
      </c>
    </row>
    <row r="4187" spans="1:10" x14ac:dyDescent="0.2">
      <c r="A4187" s="19">
        <v>4245</v>
      </c>
      <c r="B4187" s="17">
        <v>1</v>
      </c>
      <c r="C4187" s="16">
        <v>3</v>
      </c>
      <c r="D4187" s="16">
        <v>2000</v>
      </c>
      <c r="E4187" s="25">
        <v>36586</v>
      </c>
      <c r="F4187" s="24" t="s">
        <v>4149</v>
      </c>
      <c r="G4187" s="23">
        <v>5736425.2336448608</v>
      </c>
      <c r="H4187" s="23">
        <v>14084838.480519861</v>
      </c>
      <c r="I4187" s="23">
        <v>14084838.480519861</v>
      </c>
      <c r="J4187" s="23">
        <f t="shared" si="65"/>
        <v>8348413.2468750002</v>
      </c>
    </row>
    <row r="4188" spans="1:10" x14ac:dyDescent="0.2">
      <c r="A4188" s="19">
        <v>4246</v>
      </c>
      <c r="B4188" s="17">
        <v>11</v>
      </c>
      <c r="C4188" s="16">
        <v>4</v>
      </c>
      <c r="D4188" s="16">
        <v>2008</v>
      </c>
      <c r="E4188" s="25">
        <v>39549</v>
      </c>
      <c r="F4188" s="24" t="s">
        <v>4150</v>
      </c>
      <c r="G4188" s="23">
        <v>4571558.9112897599</v>
      </c>
      <c r="H4188" s="23">
        <v>10774051.179315064</v>
      </c>
      <c r="I4188" s="23">
        <v>21914701.382175095</v>
      </c>
      <c r="J4188" s="23">
        <f t="shared" si="65"/>
        <v>17343142.470885336</v>
      </c>
    </row>
    <row r="4189" spans="1:10" x14ac:dyDescent="0.2">
      <c r="A4189" s="19">
        <v>4247</v>
      </c>
      <c r="B4189" s="17">
        <v>26</v>
      </c>
      <c r="C4189" s="16">
        <v>11</v>
      </c>
      <c r="D4189" s="16">
        <v>2003</v>
      </c>
      <c r="E4189" s="25">
        <v>37951</v>
      </c>
      <c r="F4189" s="24" t="s">
        <v>4151</v>
      </c>
      <c r="G4189" s="23">
        <v>5322905.1490514902</v>
      </c>
      <c r="H4189" s="23">
        <v>11033812.823132792</v>
      </c>
      <c r="I4189" s="23">
        <v>14812919.783983741</v>
      </c>
      <c r="J4189" s="23">
        <f t="shared" si="65"/>
        <v>9490014.6349322498</v>
      </c>
    </row>
    <row r="4190" spans="1:10" x14ac:dyDescent="0.2">
      <c r="A4190" s="19">
        <v>4248</v>
      </c>
      <c r="B4190" s="17">
        <v>1</v>
      </c>
      <c r="C4190" s="16">
        <v>1</v>
      </c>
      <c r="D4190" s="16">
        <v>1961</v>
      </c>
      <c r="E4190" s="25">
        <v>22282</v>
      </c>
      <c r="F4190" s="24" t="s">
        <v>4152</v>
      </c>
      <c r="G4190" s="23">
        <v>32955570.469798658</v>
      </c>
      <c r="H4190" s="23">
        <v>67558919.463087246</v>
      </c>
      <c r="I4190" s="23">
        <v>67558919.463087246</v>
      </c>
      <c r="J4190" s="23">
        <f t="shared" si="65"/>
        <v>34603348.993288592</v>
      </c>
    </row>
    <row r="4191" spans="1:10" x14ac:dyDescent="0.2">
      <c r="A4191" s="19">
        <v>4249</v>
      </c>
      <c r="B4191" s="17">
        <v>4</v>
      </c>
      <c r="C4191" s="16">
        <v>8</v>
      </c>
      <c r="D4191" s="16">
        <v>2006</v>
      </c>
      <c r="E4191" s="25">
        <v>38933</v>
      </c>
      <c r="F4191" s="24" t="s">
        <v>4153</v>
      </c>
      <c r="G4191" s="23">
        <v>4816459.0485532125</v>
      </c>
      <c r="H4191" s="23">
        <v>9435916.4932172634</v>
      </c>
      <c r="I4191" s="23">
        <v>12969511.674188327</v>
      </c>
      <c r="J4191" s="23">
        <f t="shared" si="65"/>
        <v>8153052.6256351145</v>
      </c>
    </row>
    <row r="4192" spans="1:10" x14ac:dyDescent="0.2">
      <c r="A4192" s="19">
        <v>4250</v>
      </c>
      <c r="B4192" s="17">
        <v>3</v>
      </c>
      <c r="C4192" s="16">
        <v>2</v>
      </c>
      <c r="D4192" s="16">
        <v>1995</v>
      </c>
      <c r="E4192" s="25">
        <v>34733</v>
      </c>
      <c r="F4192" s="24" t="s">
        <v>4154</v>
      </c>
      <c r="G4192" s="23">
        <v>6508124.585818423</v>
      </c>
      <c r="H4192" s="23">
        <v>12292636.831438038</v>
      </c>
      <c r="I4192" s="23">
        <v>12292636.831438038</v>
      </c>
      <c r="J4192" s="23">
        <f t="shared" si="65"/>
        <v>5784512.2456196155</v>
      </c>
    </row>
    <row r="4193" spans="1:10" x14ac:dyDescent="0.2">
      <c r="A4193" s="19">
        <v>4251</v>
      </c>
      <c r="B4193" s="17">
        <v>28</v>
      </c>
      <c r="C4193" s="16">
        <v>12</v>
      </c>
      <c r="D4193" s="16">
        <v>2007</v>
      </c>
      <c r="E4193" s="25">
        <v>39444</v>
      </c>
      <c r="F4193" s="24" t="s">
        <v>4155</v>
      </c>
      <c r="G4193" s="23">
        <v>4675750.8236683235</v>
      </c>
      <c r="H4193" s="23">
        <v>8368596.8705031518</v>
      </c>
      <c r="I4193" s="23">
        <v>92638538.798905909</v>
      </c>
      <c r="J4193" s="23">
        <f t="shared" si="65"/>
        <v>87962787.975237578</v>
      </c>
    </row>
    <row r="4194" spans="1:10" x14ac:dyDescent="0.2">
      <c r="A4194" s="19">
        <v>4252</v>
      </c>
      <c r="B4194" s="17">
        <v>25</v>
      </c>
      <c r="C4194" s="16">
        <v>5</v>
      </c>
      <c r="D4194" s="16">
        <v>2007</v>
      </c>
      <c r="E4194" s="25">
        <v>39227</v>
      </c>
      <c r="F4194" s="24" t="s">
        <v>4156</v>
      </c>
      <c r="G4194" s="23">
        <v>4722677.1948891319</v>
      </c>
      <c r="H4194" s="23">
        <v>8272605.0207118094</v>
      </c>
      <c r="I4194" s="23">
        <v>9803091.2839446217</v>
      </c>
      <c r="J4194" s="23">
        <f t="shared" si="65"/>
        <v>5080414.0890554897</v>
      </c>
    </row>
    <row r="4195" spans="1:10" x14ac:dyDescent="0.2">
      <c r="A4195" s="19">
        <v>4253</v>
      </c>
      <c r="B4195" s="17">
        <v>11</v>
      </c>
      <c r="C4195" s="16">
        <v>10</v>
      </c>
      <c r="D4195" s="16">
        <v>2002</v>
      </c>
      <c r="E4195" s="25">
        <v>37540</v>
      </c>
      <c r="F4195" s="24" t="s">
        <v>4157</v>
      </c>
      <c r="G4195" s="23">
        <v>5416856.0397131825</v>
      </c>
      <c r="H4195" s="23">
        <v>8837278.3258576933</v>
      </c>
      <c r="I4195" s="23">
        <v>15978452.355984556</v>
      </c>
      <c r="J4195" s="23">
        <f t="shared" si="65"/>
        <v>10561596.316271372</v>
      </c>
    </row>
    <row r="4196" spans="1:10" x14ac:dyDescent="0.2">
      <c r="A4196" s="19">
        <v>4254</v>
      </c>
      <c r="B4196" s="17">
        <v>19</v>
      </c>
      <c r="C4196" s="16">
        <v>12</v>
      </c>
      <c r="D4196" s="16">
        <v>1969</v>
      </c>
      <c r="E4196" s="25">
        <v>25556</v>
      </c>
      <c r="F4196" s="24" t="s">
        <v>4158</v>
      </c>
      <c r="G4196" s="23">
        <v>26049761.273209546</v>
      </c>
      <c r="H4196" s="23">
        <v>39074641.909814321</v>
      </c>
      <c r="I4196" s="23">
        <v>39074641.909814321</v>
      </c>
      <c r="J4196" s="23">
        <f t="shared" si="65"/>
        <v>13024880.636604775</v>
      </c>
    </row>
    <row r="4197" spans="1:10" x14ac:dyDescent="0.2">
      <c r="A4197" s="19">
        <v>4255</v>
      </c>
      <c r="B4197" s="17">
        <v>17</v>
      </c>
      <c r="C4197" s="16">
        <v>11</v>
      </c>
      <c r="D4197" s="16">
        <v>2006</v>
      </c>
      <c r="E4197" s="25">
        <v>39038</v>
      </c>
      <c r="F4197" s="24" t="s">
        <v>4159</v>
      </c>
      <c r="G4197" s="23">
        <v>4873826.3027295284</v>
      </c>
      <c r="H4197" s="23">
        <v>5641508.7759553352</v>
      </c>
      <c r="I4197" s="23">
        <v>5641508.7759553352</v>
      </c>
      <c r="J4197" s="23">
        <f t="shared" si="65"/>
        <v>767682.47322580684</v>
      </c>
    </row>
    <row r="4198" spans="1:10" x14ac:dyDescent="0.2">
      <c r="A4198" s="19">
        <v>4256</v>
      </c>
      <c r="B4198" s="17">
        <v>25</v>
      </c>
      <c r="C4198" s="16">
        <v>12</v>
      </c>
      <c r="D4198" s="16">
        <v>1995</v>
      </c>
      <c r="E4198" s="25">
        <v>35058</v>
      </c>
      <c r="F4198" s="24" t="s">
        <v>4160</v>
      </c>
      <c r="G4198" s="23">
        <v>6397889.2508143317</v>
      </c>
      <c r="H4198" s="23">
        <v>6879330.4169381103</v>
      </c>
      <c r="I4198" s="23">
        <v>6879330.4169381103</v>
      </c>
      <c r="J4198" s="23">
        <f t="shared" si="65"/>
        <v>481441.16612377856</v>
      </c>
    </row>
    <row r="4199" spans="1:10" x14ac:dyDescent="0.2">
      <c r="A4199" s="19">
        <v>4257</v>
      </c>
      <c r="B4199" s="17">
        <v>20</v>
      </c>
      <c r="C4199" s="16">
        <v>9</v>
      </c>
      <c r="D4199" s="16">
        <v>2002</v>
      </c>
      <c r="E4199" s="25">
        <v>37519</v>
      </c>
      <c r="F4199" s="24" t="s">
        <v>4161</v>
      </c>
      <c r="G4199" s="23">
        <v>5425834.2541436469</v>
      </c>
      <c r="H4199" s="23">
        <v>5489231.0580276242</v>
      </c>
      <c r="I4199" s="23">
        <v>12769641.232950278</v>
      </c>
      <c r="J4199" s="23">
        <f t="shared" si="65"/>
        <v>7343806.9788066307</v>
      </c>
    </row>
    <row r="4200" spans="1:10" x14ac:dyDescent="0.2">
      <c r="A4200" s="19">
        <v>4258</v>
      </c>
      <c r="B4200" s="17">
        <v>25</v>
      </c>
      <c r="C4200" s="16">
        <v>4</v>
      </c>
      <c r="D4200" s="16">
        <v>2003</v>
      </c>
      <c r="E4200" s="25">
        <v>37736</v>
      </c>
      <c r="F4200" s="24" t="s">
        <v>4162</v>
      </c>
      <c r="G4200" s="23">
        <v>5343177.3667029385</v>
      </c>
      <c r="H4200" s="23">
        <v>5098184.6696735583</v>
      </c>
      <c r="I4200" s="23">
        <v>5098184.6696735583</v>
      </c>
      <c r="J4200" s="23">
        <f t="shared" si="65"/>
        <v>-244992.69702938013</v>
      </c>
    </row>
    <row r="4201" spans="1:10" x14ac:dyDescent="0.2">
      <c r="A4201" s="19">
        <v>4259</v>
      </c>
      <c r="B4201" s="17">
        <v>1</v>
      </c>
      <c r="C4201" s="16">
        <v>12</v>
      </c>
      <c r="D4201" s="16">
        <v>1988</v>
      </c>
      <c r="E4201" s="25">
        <v>32478</v>
      </c>
      <c r="F4201" s="24" t="s">
        <v>4163</v>
      </c>
      <c r="G4201" s="23">
        <v>8150008.2987551875</v>
      </c>
      <c r="H4201" s="23">
        <v>7067222.6462074695</v>
      </c>
      <c r="I4201" s="23">
        <v>7067222.6462074695</v>
      </c>
      <c r="J4201" s="23">
        <f t="shared" si="65"/>
        <v>-1082785.652547718</v>
      </c>
    </row>
    <row r="4202" spans="1:10" x14ac:dyDescent="0.2">
      <c r="A4202" s="19">
        <v>4260</v>
      </c>
      <c r="B4202" s="17">
        <v>31</v>
      </c>
      <c r="C4202" s="16">
        <v>1</v>
      </c>
      <c r="D4202" s="16">
        <v>1997</v>
      </c>
      <c r="E4202" s="25">
        <v>35461</v>
      </c>
      <c r="F4202" s="24" t="s">
        <v>4164</v>
      </c>
      <c r="G4202" s="23">
        <v>6172696.4173475811</v>
      </c>
      <c r="H4202" s="23">
        <v>4510679.3888874929</v>
      </c>
      <c r="I4202" s="23">
        <v>4510679.3888874929</v>
      </c>
      <c r="J4202" s="23">
        <f t="shared" si="65"/>
        <v>-1662017.0284600882</v>
      </c>
    </row>
    <row r="4203" spans="1:10" x14ac:dyDescent="0.2">
      <c r="A4203" s="19">
        <v>4261</v>
      </c>
      <c r="B4203" s="17">
        <v>10</v>
      </c>
      <c r="C4203" s="16">
        <v>9</v>
      </c>
      <c r="D4203" s="16">
        <v>1999</v>
      </c>
      <c r="E4203" s="25">
        <v>36413</v>
      </c>
      <c r="F4203" s="24" t="s">
        <v>4165</v>
      </c>
      <c r="G4203" s="23">
        <v>5849172.1262656348</v>
      </c>
      <c r="H4203" s="23">
        <v>4085319.1765574748</v>
      </c>
      <c r="I4203" s="23">
        <v>4085319.1765574748</v>
      </c>
      <c r="J4203" s="23">
        <f t="shared" si="65"/>
        <v>-1763852.94970816</v>
      </c>
    </row>
    <row r="4204" spans="1:10" x14ac:dyDescent="0.2">
      <c r="A4204" s="19">
        <v>4262</v>
      </c>
      <c r="B4204" s="17">
        <v>24</v>
      </c>
      <c r="C4204" s="16">
        <v>8</v>
      </c>
      <c r="D4204" s="16">
        <v>2012</v>
      </c>
      <c r="E4204" s="25">
        <v>41145</v>
      </c>
      <c r="F4204" s="24" t="s">
        <v>4166</v>
      </c>
      <c r="G4204" s="23">
        <v>4262871.1818351503</v>
      </c>
      <c r="H4204" s="23">
        <v>2848038.0909154047</v>
      </c>
      <c r="I4204" s="23">
        <v>6358787.4643478794</v>
      </c>
      <c r="J4204" s="23">
        <f t="shared" si="65"/>
        <v>2095916.2825127291</v>
      </c>
    </row>
    <row r="4205" spans="1:10" x14ac:dyDescent="0.2">
      <c r="A4205" s="19">
        <v>4263</v>
      </c>
      <c r="B4205" s="17">
        <v>22</v>
      </c>
      <c r="C4205" s="16">
        <v>6</v>
      </c>
      <c r="D4205" s="16">
        <v>2007</v>
      </c>
      <c r="E4205" s="25">
        <v>39255</v>
      </c>
      <c r="F4205" s="24" t="s">
        <v>4167</v>
      </c>
      <c r="G4205" s="23">
        <v>4713542.4665949931</v>
      </c>
      <c r="H4205" s="23">
        <v>2859766.3121496313</v>
      </c>
      <c r="I4205" s="23">
        <v>4547347.6727653202</v>
      </c>
      <c r="J4205" s="23">
        <f t="shared" si="65"/>
        <v>-166194.79382967297</v>
      </c>
    </row>
    <row r="4206" spans="1:10" x14ac:dyDescent="0.2">
      <c r="A4206" s="19">
        <v>4264</v>
      </c>
      <c r="B4206" s="17">
        <v>17</v>
      </c>
      <c r="C4206" s="16">
        <v>6</v>
      </c>
      <c r="D4206" s="16">
        <v>2011</v>
      </c>
      <c r="E4206" s="25">
        <v>40711</v>
      </c>
      <c r="F4206" s="24" t="s">
        <v>4168</v>
      </c>
      <c r="G4206" s="23">
        <v>4350820.9213102842</v>
      </c>
      <c r="H4206" s="23">
        <v>1555680.6163289356</v>
      </c>
      <c r="I4206" s="23">
        <v>2163483.7728046007</v>
      </c>
      <c r="J4206" s="23">
        <f t="shared" si="65"/>
        <v>-2187337.1485056835</v>
      </c>
    </row>
    <row r="4207" spans="1:10" x14ac:dyDescent="0.2">
      <c r="A4207" s="19">
        <v>4265</v>
      </c>
      <c r="B4207" s="17">
        <v>16</v>
      </c>
      <c r="C4207" s="16">
        <v>9</v>
      </c>
      <c r="D4207" s="16">
        <v>2005</v>
      </c>
      <c r="E4207" s="25">
        <v>38611</v>
      </c>
      <c r="F4207" s="24" t="s">
        <v>4169</v>
      </c>
      <c r="G4207" s="23">
        <v>4940020.1207243456</v>
      </c>
      <c r="H4207" s="23">
        <v>1640925.2484959757</v>
      </c>
      <c r="I4207" s="23">
        <v>2370217.9489084505</v>
      </c>
      <c r="J4207" s="23">
        <f t="shared" si="65"/>
        <v>-2569802.171815895</v>
      </c>
    </row>
    <row r="4208" spans="1:10" x14ac:dyDescent="0.2">
      <c r="A4208" s="19">
        <v>4266</v>
      </c>
      <c r="B4208" s="17">
        <v>23</v>
      </c>
      <c r="C4208" s="16">
        <v>9</v>
      </c>
      <c r="D4208" s="16">
        <v>2011</v>
      </c>
      <c r="E4208" s="25">
        <v>40809</v>
      </c>
      <c r="F4208" s="24" t="s">
        <v>4170</v>
      </c>
      <c r="G4208" s="23">
        <v>4328442.5423885686</v>
      </c>
      <c r="H4208" s="23">
        <v>1152912.0523736277</v>
      </c>
      <c r="I4208" s="23">
        <v>2146470.3283279487</v>
      </c>
      <c r="J4208" s="23">
        <f t="shared" si="65"/>
        <v>-2181972.2140606199</v>
      </c>
    </row>
    <row r="4209" spans="1:10" x14ac:dyDescent="0.2">
      <c r="A4209" s="19">
        <v>4267</v>
      </c>
      <c r="B4209" s="17">
        <v>30</v>
      </c>
      <c r="C4209" s="16">
        <v>9</v>
      </c>
      <c r="D4209" s="16">
        <v>2005</v>
      </c>
      <c r="E4209" s="25">
        <v>38625</v>
      </c>
      <c r="F4209" s="24" t="s">
        <v>4171</v>
      </c>
      <c r="G4209" s="23">
        <v>4940020.1207243456</v>
      </c>
      <c r="H4209" s="23">
        <v>1068228.7159004023</v>
      </c>
      <c r="I4209" s="23">
        <v>1202416.952449698</v>
      </c>
      <c r="J4209" s="23">
        <f t="shared" si="65"/>
        <v>-3737603.1682746476</v>
      </c>
    </row>
    <row r="4210" spans="1:10" x14ac:dyDescent="0.2">
      <c r="A4210" s="19">
        <v>4268</v>
      </c>
      <c r="B4210" s="17">
        <v>31</v>
      </c>
      <c r="C4210" s="16">
        <v>3</v>
      </c>
      <c r="D4210" s="16">
        <v>1987</v>
      </c>
      <c r="E4210" s="25">
        <v>31867</v>
      </c>
      <c r="F4210" s="24" t="s">
        <v>4172</v>
      </c>
      <c r="G4210" s="23">
        <v>8760713.6485281009</v>
      </c>
      <c r="H4210" s="23">
        <v>1752142.7297056203</v>
      </c>
      <c r="I4210" s="23">
        <v>1752142.7297056203</v>
      </c>
      <c r="J4210" s="23">
        <f t="shared" si="65"/>
        <v>-7008570.9188224804</v>
      </c>
    </row>
    <row r="4211" spans="1:10" x14ac:dyDescent="0.2">
      <c r="A4211" s="19">
        <v>4269</v>
      </c>
      <c r="B4211" s="17">
        <v>17</v>
      </c>
      <c r="C4211" s="16">
        <v>10</v>
      </c>
      <c r="D4211" s="16">
        <v>2012</v>
      </c>
      <c r="E4211" s="25">
        <v>41199</v>
      </c>
      <c r="F4211" s="24" t="s">
        <v>4173</v>
      </c>
      <c r="G4211" s="23">
        <v>4245585.0629223101</v>
      </c>
      <c r="H4211" s="23">
        <v>680412.32173164969</v>
      </c>
      <c r="I4211" s="23">
        <v>4490158.3588495441</v>
      </c>
      <c r="J4211" s="23">
        <f t="shared" si="65"/>
        <v>244573.29592723399</v>
      </c>
    </row>
    <row r="4212" spans="1:10" x14ac:dyDescent="0.2">
      <c r="A4212" s="19">
        <v>4270</v>
      </c>
      <c r="B4212" s="17">
        <v>28</v>
      </c>
      <c r="C4212" s="16">
        <v>2</v>
      </c>
      <c r="D4212" s="16">
        <v>2003</v>
      </c>
      <c r="E4212" s="25">
        <v>37680</v>
      </c>
      <c r="F4212" s="24" t="s">
        <v>4174</v>
      </c>
      <c r="G4212" s="23">
        <v>5363604.5876570186</v>
      </c>
      <c r="H4212" s="23">
        <v>755880.7264281814</v>
      </c>
      <c r="I4212" s="23">
        <v>755880.7264281814</v>
      </c>
      <c r="J4212" s="23">
        <f t="shared" si="65"/>
        <v>-4607723.8612288367</v>
      </c>
    </row>
    <row r="4213" spans="1:10" x14ac:dyDescent="0.2">
      <c r="A4213" s="19">
        <v>4271</v>
      </c>
      <c r="B4213" s="17">
        <v>28</v>
      </c>
      <c r="C4213" s="16">
        <v>5</v>
      </c>
      <c r="D4213" s="16">
        <v>1999</v>
      </c>
      <c r="E4213" s="25">
        <v>36308</v>
      </c>
      <c r="F4213" s="24" t="s">
        <v>4175</v>
      </c>
      <c r="G4213" s="23">
        <v>5909001.2033694349</v>
      </c>
      <c r="H4213" s="23">
        <v>590594.3295246691</v>
      </c>
      <c r="I4213" s="23">
        <v>590594.3295246691</v>
      </c>
      <c r="J4213" s="23">
        <f t="shared" si="65"/>
        <v>-5318406.8738447661</v>
      </c>
    </row>
    <row r="4214" spans="1:10" x14ac:dyDescent="0.2">
      <c r="A4214" s="19">
        <v>4272</v>
      </c>
      <c r="B4214" s="17">
        <v>7</v>
      </c>
      <c r="C4214" s="16">
        <v>3</v>
      </c>
      <c r="D4214" s="16">
        <v>2014</v>
      </c>
      <c r="E4214" s="25">
        <v>41705</v>
      </c>
      <c r="F4214" s="24" t="s">
        <v>4176</v>
      </c>
      <c r="G4214" s="23">
        <v>4156178.9811801449</v>
      </c>
      <c r="H4214" s="23">
        <v>400103.92102601432</v>
      </c>
      <c r="I4214" s="23">
        <v>1204125.0572932756</v>
      </c>
      <c r="J4214" s="23">
        <f t="shared" si="65"/>
        <v>-2952053.9238868691</v>
      </c>
    </row>
    <row r="4215" spans="1:10" x14ac:dyDescent="0.2">
      <c r="A4215" s="19">
        <v>4273</v>
      </c>
      <c r="B4215" s="17">
        <v>11</v>
      </c>
      <c r="C4215" s="16">
        <v>4</v>
      </c>
      <c r="D4215" s="16">
        <v>2014</v>
      </c>
      <c r="E4215" s="25">
        <v>41740</v>
      </c>
      <c r="F4215" s="24" t="s">
        <v>4177</v>
      </c>
      <c r="G4215" s="23">
        <v>4142522.1029898091</v>
      </c>
      <c r="H4215" s="23">
        <v>386678.54755095497</v>
      </c>
      <c r="I4215" s="23">
        <v>386678.54755095497</v>
      </c>
      <c r="J4215" s="23">
        <f t="shared" si="65"/>
        <v>-3755843.5554388543</v>
      </c>
    </row>
    <row r="4216" spans="1:10" x14ac:dyDescent="0.2">
      <c r="A4216" s="19">
        <v>4274</v>
      </c>
      <c r="B4216" s="17">
        <v>4</v>
      </c>
      <c r="C4216" s="16">
        <v>3</v>
      </c>
      <c r="D4216" s="16">
        <v>1988</v>
      </c>
      <c r="E4216" s="25">
        <v>32206</v>
      </c>
      <c r="F4216" s="24" t="s">
        <v>4178</v>
      </c>
      <c r="G4216" s="23">
        <v>8429836.9098712448</v>
      </c>
      <c r="H4216" s="23">
        <v>747524.21781974251</v>
      </c>
      <c r="I4216" s="23">
        <v>747524.21781974251</v>
      </c>
      <c r="J4216" s="23">
        <f t="shared" si="65"/>
        <v>-7682312.6920515019</v>
      </c>
    </row>
    <row r="4217" spans="1:10" x14ac:dyDescent="0.2">
      <c r="A4217" s="19">
        <v>4275</v>
      </c>
      <c r="B4217" s="17">
        <v>1</v>
      </c>
      <c r="C4217" s="16">
        <v>5</v>
      </c>
      <c r="D4217" s="16">
        <v>1998</v>
      </c>
      <c r="E4217" s="25">
        <v>35916</v>
      </c>
      <c r="F4217" s="24" t="s">
        <v>4179</v>
      </c>
      <c r="G4217" s="23">
        <v>6032407.8624078622</v>
      </c>
      <c r="H4217" s="23">
        <v>455754.44641277642</v>
      </c>
      <c r="I4217" s="23">
        <v>455754.44641277642</v>
      </c>
      <c r="J4217" s="23">
        <f t="shared" si="65"/>
        <v>-5576653.4159950856</v>
      </c>
    </row>
    <row r="4218" spans="1:10" x14ac:dyDescent="0.2">
      <c r="A4218" s="19">
        <v>4276</v>
      </c>
      <c r="B4218" s="17">
        <v>8</v>
      </c>
      <c r="C4218" s="16">
        <v>5</v>
      </c>
      <c r="D4218" s="16">
        <v>2009</v>
      </c>
      <c r="E4218" s="25">
        <v>39941</v>
      </c>
      <c r="F4218" s="24" t="s">
        <v>4180</v>
      </c>
      <c r="G4218" s="23">
        <v>4592230.2857997911</v>
      </c>
      <c r="H4218" s="23">
        <v>337809.05205371842</v>
      </c>
      <c r="I4218" s="23">
        <v>441134.23348421371</v>
      </c>
      <c r="J4218" s="23">
        <f t="shared" si="65"/>
        <v>-4151096.0523155774</v>
      </c>
    </row>
    <row r="4219" spans="1:10" x14ac:dyDescent="0.2">
      <c r="A4219" s="19">
        <v>4277</v>
      </c>
      <c r="B4219" s="17">
        <v>4</v>
      </c>
      <c r="C4219" s="16">
        <v>8</v>
      </c>
      <c r="D4219" s="16">
        <v>2000</v>
      </c>
      <c r="E4219" s="25">
        <v>36742</v>
      </c>
      <c r="F4219" s="24" t="s">
        <v>4181</v>
      </c>
      <c r="G4219" s="23">
        <v>5683310.1851851847</v>
      </c>
      <c r="H4219" s="23">
        <v>380741.99923611112</v>
      </c>
      <c r="I4219" s="23">
        <v>380741.99923611112</v>
      </c>
      <c r="J4219" s="23">
        <f t="shared" si="65"/>
        <v>-5302568.1859490732</v>
      </c>
    </row>
    <row r="4220" spans="1:10" x14ac:dyDescent="0.2">
      <c r="A4220" s="19">
        <v>4278</v>
      </c>
      <c r="B4220" s="17">
        <v>28</v>
      </c>
      <c r="C4220" s="16">
        <v>1</v>
      </c>
      <c r="D4220" s="16">
        <v>2000</v>
      </c>
      <c r="E4220" s="25">
        <v>36553</v>
      </c>
      <c r="F4220" s="24" t="s">
        <v>4182</v>
      </c>
      <c r="G4220" s="23">
        <v>5817985.7819905216</v>
      </c>
      <c r="H4220" s="23">
        <v>269921.08686611376</v>
      </c>
      <c r="I4220" s="23">
        <v>269921.08686611376</v>
      </c>
      <c r="J4220" s="23">
        <f t="shared" si="65"/>
        <v>-5548064.6951244082</v>
      </c>
    </row>
    <row r="4221" spans="1:10" x14ac:dyDescent="0.2">
      <c r="A4221" s="19">
        <v>4279</v>
      </c>
      <c r="B4221" s="17">
        <v>25</v>
      </c>
      <c r="C4221" s="16">
        <v>8</v>
      </c>
      <c r="D4221" s="16">
        <v>2017</v>
      </c>
      <c r="E4221" s="25">
        <v>42972</v>
      </c>
      <c r="F4221" s="24" t="s">
        <v>4183</v>
      </c>
      <c r="G4221" s="23">
        <v>4000000</v>
      </c>
      <c r="H4221" s="23">
        <v>160483</v>
      </c>
      <c r="I4221" s="23">
        <v>208003</v>
      </c>
      <c r="J4221" s="23">
        <f t="shared" si="65"/>
        <v>-3791997</v>
      </c>
    </row>
    <row r="4222" spans="1:10" x14ac:dyDescent="0.2">
      <c r="A4222" s="19">
        <v>4280</v>
      </c>
      <c r="B4222" s="17">
        <v>10</v>
      </c>
      <c r="C4222" s="16">
        <v>4</v>
      </c>
      <c r="D4222" s="16">
        <v>2015</v>
      </c>
      <c r="E4222" s="25">
        <v>42104</v>
      </c>
      <c r="F4222" s="24" t="s">
        <v>4184</v>
      </c>
      <c r="G4222" s="23">
        <v>4150803.6804889292</v>
      </c>
      <c r="H4222" s="23">
        <v>161124.85956829911</v>
      </c>
      <c r="I4222" s="23">
        <v>336441.31692018989</v>
      </c>
      <c r="J4222" s="23">
        <f t="shared" si="65"/>
        <v>-3814362.363568739</v>
      </c>
    </row>
    <row r="4223" spans="1:10" x14ac:dyDescent="0.2">
      <c r="A4223" s="19">
        <v>4281</v>
      </c>
      <c r="B4223" s="17">
        <v>30</v>
      </c>
      <c r="C4223" s="16">
        <v>1</v>
      </c>
      <c r="D4223" s="16">
        <v>2015</v>
      </c>
      <c r="E4223" s="25">
        <v>42034</v>
      </c>
      <c r="F4223" s="24" t="s">
        <v>4185</v>
      </c>
      <c r="G4223" s="23">
        <v>4202167.6714860918</v>
      </c>
      <c r="H4223" s="23">
        <v>162157.44827497681</v>
      </c>
      <c r="I4223" s="23">
        <v>5099704.4622711344</v>
      </c>
      <c r="J4223" s="23">
        <f t="shared" si="65"/>
        <v>897536.79078504257</v>
      </c>
    </row>
    <row r="4224" spans="1:10" x14ac:dyDescent="0.2">
      <c r="A4224" s="19">
        <v>4282</v>
      </c>
      <c r="B4224" s="17">
        <v>25</v>
      </c>
      <c r="C4224" s="16">
        <v>7</v>
      </c>
      <c r="D4224" s="16">
        <v>2003</v>
      </c>
      <c r="E4224" s="25">
        <v>37827</v>
      </c>
      <c r="F4224" s="24" t="s">
        <v>4186</v>
      </c>
      <c r="G4224" s="23">
        <v>5340271.8868950522</v>
      </c>
      <c r="H4224" s="23">
        <v>195456.62119630235</v>
      </c>
      <c r="I4224" s="23">
        <v>195456.62119630235</v>
      </c>
      <c r="J4224" s="23">
        <f t="shared" si="65"/>
        <v>-5144815.2656987496</v>
      </c>
    </row>
    <row r="4225" spans="1:10" x14ac:dyDescent="0.2">
      <c r="A4225" s="19">
        <v>4283</v>
      </c>
      <c r="B4225" s="17">
        <v>19</v>
      </c>
      <c r="C4225" s="16">
        <v>6</v>
      </c>
      <c r="D4225" s="16">
        <v>2015</v>
      </c>
      <c r="E4225" s="25">
        <v>42174</v>
      </c>
      <c r="F4225" s="24" t="s">
        <v>4187</v>
      </c>
      <c r="G4225" s="23">
        <v>4115337.8757783752</v>
      </c>
      <c r="H4225" s="23">
        <v>136083.93520730143</v>
      </c>
      <c r="I4225" s="23">
        <v>820432.73008070793</v>
      </c>
      <c r="J4225" s="23">
        <f t="shared" si="65"/>
        <v>-3294905.1456976673</v>
      </c>
    </row>
    <row r="4226" spans="1:10" x14ac:dyDescent="0.2">
      <c r="A4226" s="19">
        <v>4284</v>
      </c>
      <c r="B4226" s="17">
        <v>1</v>
      </c>
      <c r="C4226" s="16">
        <v>4</v>
      </c>
      <c r="D4226" s="16">
        <v>2011</v>
      </c>
      <c r="E4226" s="25">
        <v>40634</v>
      </c>
      <c r="F4226" s="24" t="s">
        <v>4188</v>
      </c>
      <c r="G4226" s="23">
        <v>4366606.493379456</v>
      </c>
      <c r="H4226" s="23">
        <v>131015.66122735721</v>
      </c>
      <c r="I4226" s="23">
        <v>131015.66122735721</v>
      </c>
      <c r="J4226" s="23">
        <f t="shared" si="65"/>
        <v>-4235590.8321520984</v>
      </c>
    </row>
    <row r="4227" spans="1:10" x14ac:dyDescent="0.2">
      <c r="A4227" s="19">
        <v>4285</v>
      </c>
      <c r="B4227" s="17">
        <v>22</v>
      </c>
      <c r="C4227" s="16">
        <v>12</v>
      </c>
      <c r="D4227" s="16">
        <v>2000</v>
      </c>
      <c r="E4227" s="25">
        <v>36882</v>
      </c>
      <c r="F4227" s="24" t="s">
        <v>4189</v>
      </c>
      <c r="G4227" s="23">
        <v>5644114.9425287358</v>
      </c>
      <c r="H4227" s="23">
        <v>105937.21541379311</v>
      </c>
      <c r="I4227" s="23">
        <v>105937.21541379311</v>
      </c>
      <c r="J4227" s="23">
        <f t="shared" ref="J4227:J4290" si="66">I4227-G4227</f>
        <v>-5538177.7271149429</v>
      </c>
    </row>
    <row r="4228" spans="1:10" x14ac:dyDescent="0.2">
      <c r="A4228" s="19">
        <v>4286</v>
      </c>
      <c r="B4228" s="17">
        <v>26</v>
      </c>
      <c r="C4228" s="16">
        <v>3</v>
      </c>
      <c r="D4228" s="16">
        <v>1999</v>
      </c>
      <c r="E4228" s="25">
        <v>36245</v>
      </c>
      <c r="F4228" s="24" t="s">
        <v>4190</v>
      </c>
      <c r="G4228" s="23">
        <v>5951975.7575757578</v>
      </c>
      <c r="H4228" s="23">
        <v>95765.801945454543</v>
      </c>
      <c r="I4228" s="23">
        <v>95765.801945454543</v>
      </c>
      <c r="J4228" s="23">
        <f t="shared" si="66"/>
        <v>-5856209.9556303034</v>
      </c>
    </row>
    <row r="4229" spans="1:10" x14ac:dyDescent="0.2">
      <c r="A4229" s="19">
        <v>4287</v>
      </c>
      <c r="B4229" s="17">
        <v>16</v>
      </c>
      <c r="C4229" s="16">
        <v>7</v>
      </c>
      <c r="D4229" s="16">
        <v>1999</v>
      </c>
      <c r="E4229" s="25">
        <v>36357</v>
      </c>
      <c r="F4229" s="24" t="s">
        <v>4191</v>
      </c>
      <c r="G4229" s="23">
        <v>5891277.7444511103</v>
      </c>
      <c r="H4229" s="23">
        <v>50289.41964607079</v>
      </c>
      <c r="I4229" s="23">
        <v>50289.41964607079</v>
      </c>
      <c r="J4229" s="23">
        <f t="shared" si="66"/>
        <v>-5840988.3248050399</v>
      </c>
    </row>
    <row r="4230" spans="1:10" x14ac:dyDescent="0.2">
      <c r="A4230" s="19">
        <v>4288</v>
      </c>
      <c r="B4230" s="17">
        <v>22</v>
      </c>
      <c r="C4230" s="16">
        <v>4</v>
      </c>
      <c r="D4230" s="16">
        <v>2011</v>
      </c>
      <c r="E4230" s="25">
        <v>40655</v>
      </c>
      <c r="F4230" s="24" t="s">
        <v>4192</v>
      </c>
      <c r="G4230" s="23">
        <v>4366606.493379456</v>
      </c>
      <c r="H4230" s="23">
        <v>36291.958218100008</v>
      </c>
      <c r="I4230" s="23">
        <v>741757.62833361491</v>
      </c>
      <c r="J4230" s="23">
        <f t="shared" si="66"/>
        <v>-3624848.8650458409</v>
      </c>
    </row>
    <row r="4231" spans="1:10" x14ac:dyDescent="0.2">
      <c r="A4231" s="19">
        <v>4289</v>
      </c>
      <c r="B4231" s="17">
        <v>27</v>
      </c>
      <c r="C4231" s="16">
        <v>2</v>
      </c>
      <c r="D4231" s="16">
        <v>2015</v>
      </c>
      <c r="E4231" s="25">
        <v>42062</v>
      </c>
      <c r="F4231" s="24" t="s">
        <v>4193</v>
      </c>
      <c r="G4231" s="23">
        <v>4183996.3872155142</v>
      </c>
      <c r="H4231" s="23">
        <v>21568.501376095977</v>
      </c>
      <c r="I4231" s="23">
        <v>795668.50095858076</v>
      </c>
      <c r="J4231" s="23">
        <f t="shared" si="66"/>
        <v>-3388327.8862569332</v>
      </c>
    </row>
    <row r="4232" spans="1:10" x14ac:dyDescent="0.2">
      <c r="A4232" s="19">
        <v>4290</v>
      </c>
      <c r="B4232" s="17">
        <v>27</v>
      </c>
      <c r="C4232" s="16">
        <v>12</v>
      </c>
      <c r="D4232" s="16">
        <v>2002</v>
      </c>
      <c r="E4232" s="25">
        <v>37617</v>
      </c>
      <c r="F4232" s="24" t="s">
        <v>4194</v>
      </c>
      <c r="G4232" s="23">
        <v>5428833.6097291317</v>
      </c>
      <c r="H4232" s="23">
        <v>23939.79901050304</v>
      </c>
      <c r="I4232" s="23">
        <v>23939.79901050304</v>
      </c>
      <c r="J4232" s="23">
        <f t="shared" si="66"/>
        <v>-5404893.8107186286</v>
      </c>
    </row>
    <row r="4233" spans="1:10" x14ac:dyDescent="0.2">
      <c r="A4233" s="19">
        <v>4291</v>
      </c>
      <c r="B4233" s="17">
        <v>20</v>
      </c>
      <c r="C4233" s="16">
        <v>6</v>
      </c>
      <c r="D4233" s="16">
        <v>1997</v>
      </c>
      <c r="E4233" s="25">
        <v>35601</v>
      </c>
      <c r="F4233" s="24" t="s">
        <v>4195</v>
      </c>
      <c r="G4233" s="23">
        <v>6126487.8353087958</v>
      </c>
      <c r="H4233" s="23">
        <v>19659.899463505924</v>
      </c>
      <c r="I4233" s="23">
        <v>19659.899463505924</v>
      </c>
      <c r="J4233" s="23">
        <f t="shared" si="66"/>
        <v>-6106827.9358452903</v>
      </c>
    </row>
    <row r="4234" spans="1:10" x14ac:dyDescent="0.2">
      <c r="A4234" s="19">
        <v>4292</v>
      </c>
      <c r="B4234" s="17">
        <v>18</v>
      </c>
      <c r="C4234" s="16">
        <v>11</v>
      </c>
      <c r="D4234" s="16">
        <v>2011</v>
      </c>
      <c r="E4234" s="25">
        <v>40865</v>
      </c>
      <c r="F4234" s="24" t="s">
        <v>4196</v>
      </c>
      <c r="G4234" s="23">
        <v>4341051.142642444</v>
      </c>
      <c r="H4234" s="23">
        <v>9897.5966052247713</v>
      </c>
      <c r="I4234" s="23">
        <v>1061958.9378641206</v>
      </c>
      <c r="J4234" s="23">
        <f t="shared" si="66"/>
        <v>-3279092.2047783234</v>
      </c>
    </row>
    <row r="4235" spans="1:10" x14ac:dyDescent="0.2">
      <c r="A4235" s="19">
        <v>4293</v>
      </c>
      <c r="B4235" s="17">
        <v>22</v>
      </c>
      <c r="C4235" s="16">
        <v>2</v>
      </c>
      <c r="D4235" s="16">
        <v>2013</v>
      </c>
      <c r="E4235" s="25">
        <v>41327</v>
      </c>
      <c r="F4235" s="24" t="s">
        <v>4197</v>
      </c>
      <c r="G4235" s="23">
        <v>4230059.5263733715</v>
      </c>
      <c r="H4235" s="23">
        <v>4575.8668926543942</v>
      </c>
      <c r="I4235" s="23">
        <v>4575.8668926543942</v>
      </c>
      <c r="J4235" s="23">
        <f t="shared" si="66"/>
        <v>-4225483.659480717</v>
      </c>
    </row>
    <row r="4236" spans="1:10" x14ac:dyDescent="0.2">
      <c r="A4236" s="19">
        <v>4294</v>
      </c>
      <c r="B4236" s="17">
        <v>31</v>
      </c>
      <c r="C4236" s="16">
        <v>12</v>
      </c>
      <c r="D4236" s="16">
        <v>2013</v>
      </c>
      <c r="E4236" s="25">
        <v>41639</v>
      </c>
      <c r="F4236" s="24" t="s">
        <v>4198</v>
      </c>
      <c r="G4236" s="23">
        <v>4214032.2421465013</v>
      </c>
      <c r="H4236" s="23">
        <v>0</v>
      </c>
      <c r="I4236" s="23">
        <v>4693223.5440057674</v>
      </c>
      <c r="J4236" s="23">
        <f t="shared" si="66"/>
        <v>479191.30185926612</v>
      </c>
    </row>
    <row r="4237" spans="1:10" x14ac:dyDescent="0.2">
      <c r="A4237" s="19">
        <v>4295</v>
      </c>
      <c r="B4237" s="17">
        <v>20</v>
      </c>
      <c r="C4237" s="16">
        <v>3</v>
      </c>
      <c r="D4237" s="16">
        <v>2012</v>
      </c>
      <c r="E4237" s="25">
        <v>40988</v>
      </c>
      <c r="F4237" s="24" t="s">
        <v>4199</v>
      </c>
      <c r="G4237" s="23">
        <v>4281212.9455255633</v>
      </c>
      <c r="H4237" s="23">
        <v>0</v>
      </c>
      <c r="I4237" s="23">
        <v>473662.69726058457</v>
      </c>
      <c r="J4237" s="23">
        <f t="shared" si="66"/>
        <v>-3807550.2482649786</v>
      </c>
    </row>
    <row r="4238" spans="1:10" x14ac:dyDescent="0.2">
      <c r="A4238" s="19">
        <v>4296</v>
      </c>
      <c r="B4238" s="17">
        <v>31</v>
      </c>
      <c r="C4238" s="16">
        <v>12</v>
      </c>
      <c r="D4238" s="16">
        <v>2003</v>
      </c>
      <c r="E4238" s="25">
        <v>37986</v>
      </c>
      <c r="F4238" s="24" t="s">
        <v>4200</v>
      </c>
      <c r="G4238" s="23">
        <v>5328681.4975583283</v>
      </c>
      <c r="H4238" s="23">
        <v>0</v>
      </c>
      <c r="I4238" s="23">
        <v>84166.524253933792</v>
      </c>
      <c r="J4238" s="23">
        <f t="shared" si="66"/>
        <v>-5244514.9733043946</v>
      </c>
    </row>
    <row r="4239" spans="1:10" x14ac:dyDescent="0.2">
      <c r="A4239" s="19">
        <v>4297</v>
      </c>
      <c r="B4239" s="17">
        <v>1</v>
      </c>
      <c r="C4239" s="16">
        <v>6</v>
      </c>
      <c r="D4239" s="16">
        <v>2012</v>
      </c>
      <c r="E4239" s="25">
        <v>41061</v>
      </c>
      <c r="F4239" s="24" t="s">
        <v>4201</v>
      </c>
      <c r="G4239" s="23">
        <v>4279608.5027758647</v>
      </c>
      <c r="H4239" s="23">
        <v>0</v>
      </c>
      <c r="I4239" s="23">
        <v>13161.935950287172</v>
      </c>
      <c r="J4239" s="23">
        <f t="shared" si="66"/>
        <v>-4266446.5668255771</v>
      </c>
    </row>
    <row r="4240" spans="1:10" x14ac:dyDescent="0.2">
      <c r="A4240" s="19">
        <v>4298</v>
      </c>
      <c r="B4240" s="17">
        <v>9</v>
      </c>
      <c r="C4240" s="16">
        <v>11</v>
      </c>
      <c r="D4240" s="16">
        <v>1972</v>
      </c>
      <c r="E4240" s="25">
        <v>26612</v>
      </c>
      <c r="F4240" s="24">
        <v>1776</v>
      </c>
      <c r="G4240" s="23">
        <v>23162169.811320756</v>
      </c>
      <c r="H4240" s="23">
        <v>0</v>
      </c>
      <c r="I4240" s="23">
        <v>0</v>
      </c>
      <c r="J4240" s="23">
        <f t="shared" si="66"/>
        <v>-23162169.811320756</v>
      </c>
    </row>
    <row r="4241" spans="1:10" x14ac:dyDescent="0.2">
      <c r="A4241" s="19">
        <v>4299</v>
      </c>
      <c r="B4241" s="17">
        <v>1</v>
      </c>
      <c r="C4241" s="16">
        <v>1</v>
      </c>
      <c r="D4241" s="16">
        <v>1930</v>
      </c>
      <c r="E4241" s="25">
        <v>10959</v>
      </c>
      <c r="F4241" s="24" t="s">
        <v>4202</v>
      </c>
      <c r="G4241" s="23">
        <v>57431345.029239766</v>
      </c>
      <c r="H4241" s="23">
        <v>0</v>
      </c>
      <c r="I4241" s="23">
        <v>0</v>
      </c>
      <c r="J4241" s="23">
        <f t="shared" si="66"/>
        <v>-57431345.029239766</v>
      </c>
    </row>
    <row r="4242" spans="1:10" x14ac:dyDescent="0.2">
      <c r="A4242" s="19">
        <v>4300</v>
      </c>
      <c r="B4242" s="17">
        <v>26</v>
      </c>
      <c r="C4242" s="16">
        <v>8</v>
      </c>
      <c r="D4242" s="16">
        <v>2008</v>
      </c>
      <c r="E4242" s="25">
        <v>39686</v>
      </c>
      <c r="F4242" s="24" t="s">
        <v>4203</v>
      </c>
      <c r="G4242" s="23">
        <v>4482605.0044274842</v>
      </c>
      <c r="H4242" s="23">
        <v>0</v>
      </c>
      <c r="I4242" s="23">
        <v>0</v>
      </c>
      <c r="J4242" s="23">
        <f t="shared" si="66"/>
        <v>-4482605.0044274842</v>
      </c>
    </row>
    <row r="4243" spans="1:10" x14ac:dyDescent="0.2">
      <c r="A4243" s="19">
        <v>4301</v>
      </c>
      <c r="B4243" s="17">
        <v>9</v>
      </c>
      <c r="C4243" s="16">
        <v>11</v>
      </c>
      <c r="D4243" s="16">
        <v>2012</v>
      </c>
      <c r="E4243" s="25">
        <v>41222</v>
      </c>
      <c r="F4243" s="24" t="s">
        <v>4204</v>
      </c>
      <c r="G4243" s="23">
        <v>4265796.7778786467</v>
      </c>
      <c r="H4243" s="23">
        <v>0</v>
      </c>
      <c r="I4243" s="23">
        <v>0</v>
      </c>
      <c r="J4243" s="23">
        <f t="shared" si="66"/>
        <v>-4265796.7778786467</v>
      </c>
    </row>
    <row r="4244" spans="1:10" x14ac:dyDescent="0.2">
      <c r="A4244" s="19">
        <v>4302</v>
      </c>
      <c r="B4244" s="17">
        <v>31</v>
      </c>
      <c r="C4244" s="16">
        <v>12</v>
      </c>
      <c r="D4244" s="16">
        <v>2012</v>
      </c>
      <c r="E4244" s="25">
        <v>41274</v>
      </c>
      <c r="F4244" s="24" t="s">
        <v>4205</v>
      </c>
      <c r="G4244" s="23">
        <v>4277315.8653490189</v>
      </c>
      <c r="H4244" s="23">
        <v>0</v>
      </c>
      <c r="I4244" s="23">
        <v>0</v>
      </c>
      <c r="J4244" s="23">
        <f t="shared" si="66"/>
        <v>-4277315.8653490189</v>
      </c>
    </row>
    <row r="4245" spans="1:10" x14ac:dyDescent="0.2">
      <c r="A4245" s="19">
        <v>4303</v>
      </c>
      <c r="B4245" s="17">
        <v>31</v>
      </c>
      <c r="C4245" s="16">
        <v>12</v>
      </c>
      <c r="D4245" s="16">
        <v>2015</v>
      </c>
      <c r="E4245" s="25">
        <v>42369</v>
      </c>
      <c r="F4245" s="24" t="s">
        <v>4206</v>
      </c>
      <c r="G4245" s="23">
        <v>4152102.3147658813</v>
      </c>
      <c r="H4245" s="23">
        <v>0</v>
      </c>
      <c r="I4245" s="23">
        <v>0</v>
      </c>
      <c r="J4245" s="23">
        <f t="shared" si="66"/>
        <v>-4152102.3147658813</v>
      </c>
    </row>
    <row r="4246" spans="1:10" x14ac:dyDescent="0.2">
      <c r="A4246" s="19">
        <v>4304</v>
      </c>
      <c r="B4246" s="17">
        <v>11</v>
      </c>
      <c r="C4246" s="16">
        <v>7</v>
      </c>
      <c r="D4246" s="16">
        <v>2014</v>
      </c>
      <c r="E4246" s="25">
        <v>41831</v>
      </c>
      <c r="F4246" s="24" t="s">
        <v>4207</v>
      </c>
      <c r="G4246" s="23">
        <v>4122039.8740818468</v>
      </c>
      <c r="H4246" s="23">
        <v>0</v>
      </c>
      <c r="I4246" s="23">
        <v>0</v>
      </c>
      <c r="J4246" s="23">
        <f t="shared" si="66"/>
        <v>-4122039.8740818468</v>
      </c>
    </row>
    <row r="4247" spans="1:10" x14ac:dyDescent="0.2">
      <c r="A4247" s="19">
        <v>4305</v>
      </c>
      <c r="B4247" s="17">
        <v>31</v>
      </c>
      <c r="C4247" s="16">
        <v>12</v>
      </c>
      <c r="D4247" s="16">
        <v>2012</v>
      </c>
      <c r="E4247" s="25">
        <v>41274</v>
      </c>
      <c r="F4247" s="24" t="s">
        <v>4208</v>
      </c>
      <c r="G4247" s="23">
        <v>4277315.8653490189</v>
      </c>
      <c r="H4247" s="23">
        <v>0</v>
      </c>
      <c r="I4247" s="23">
        <v>0</v>
      </c>
      <c r="J4247" s="23">
        <f t="shared" si="66"/>
        <v>-4277315.8653490189</v>
      </c>
    </row>
    <row r="4248" spans="1:10" x14ac:dyDescent="0.2">
      <c r="A4248" s="19">
        <v>4306</v>
      </c>
      <c r="B4248" s="17">
        <v>8</v>
      </c>
      <c r="C4248" s="16">
        <v>9</v>
      </c>
      <c r="D4248" s="16">
        <v>2015</v>
      </c>
      <c r="E4248" s="25">
        <v>42255</v>
      </c>
      <c r="F4248" s="24" t="s">
        <v>4209</v>
      </c>
      <c r="G4248" s="23">
        <v>4127323.5411544684</v>
      </c>
      <c r="H4248" s="23">
        <v>0</v>
      </c>
      <c r="I4248" s="23">
        <v>0</v>
      </c>
      <c r="J4248" s="23">
        <f t="shared" si="66"/>
        <v>-4127323.5411544684</v>
      </c>
    </row>
    <row r="4249" spans="1:10" x14ac:dyDescent="0.2">
      <c r="A4249" s="19">
        <v>4307</v>
      </c>
      <c r="B4249" s="17">
        <v>15</v>
      </c>
      <c r="C4249" s="16">
        <v>12</v>
      </c>
      <c r="D4249" s="16">
        <v>1939</v>
      </c>
      <c r="E4249" s="25">
        <v>14594</v>
      </c>
      <c r="F4249" s="24" t="s">
        <v>4210</v>
      </c>
      <c r="G4249" s="23">
        <v>68394578.571428582</v>
      </c>
      <c r="H4249" s="23">
        <v>3484273593.8521433</v>
      </c>
      <c r="I4249" s="23">
        <v>6848668186.7605724</v>
      </c>
      <c r="J4249" s="23">
        <f t="shared" si="66"/>
        <v>6780273608.1891441</v>
      </c>
    </row>
    <row r="4250" spans="1:10" x14ac:dyDescent="0.2">
      <c r="A4250" s="19">
        <v>4308</v>
      </c>
      <c r="B4250" s="17">
        <v>12</v>
      </c>
      <c r="C4250" s="16">
        <v>12</v>
      </c>
      <c r="D4250" s="16">
        <v>1966</v>
      </c>
      <c r="E4250" s="25">
        <v>24453</v>
      </c>
      <c r="F4250" s="24" t="s">
        <v>4211</v>
      </c>
      <c r="G4250" s="23">
        <v>29104075.987841945</v>
      </c>
      <c r="H4250" s="23">
        <v>211564244.68085107</v>
      </c>
      <c r="I4250" s="23">
        <v>211564244.68085107</v>
      </c>
      <c r="J4250" s="23">
        <f t="shared" si="66"/>
        <v>182460168.69300914</v>
      </c>
    </row>
    <row r="4251" spans="1:10" x14ac:dyDescent="0.2">
      <c r="A4251" s="19">
        <v>4309</v>
      </c>
      <c r="B4251" s="17">
        <v>30</v>
      </c>
      <c r="C4251" s="16">
        <v>12</v>
      </c>
      <c r="D4251" s="16">
        <v>1925</v>
      </c>
      <c r="E4251" s="25">
        <v>9496</v>
      </c>
      <c r="F4251" s="24" t="s">
        <v>5494</v>
      </c>
      <c r="G4251" s="23">
        <v>53492966.480446935</v>
      </c>
      <c r="H4251" s="23">
        <v>123445307.26256984</v>
      </c>
      <c r="I4251" s="23">
        <v>123445307.26256984</v>
      </c>
      <c r="J4251" s="23">
        <f t="shared" si="66"/>
        <v>69952340.78212291</v>
      </c>
    </row>
    <row r="4252" spans="1:10" x14ac:dyDescent="0.2">
      <c r="A4252" s="19">
        <v>4310</v>
      </c>
      <c r="B4252" s="17">
        <v>1</v>
      </c>
      <c r="C4252" s="16">
        <v>1</v>
      </c>
      <c r="D4252" s="16">
        <v>1976</v>
      </c>
      <c r="E4252" s="25">
        <v>27760</v>
      </c>
      <c r="F4252" s="24" t="s">
        <v>4212</v>
      </c>
      <c r="G4252" s="23">
        <v>16780075.539568346</v>
      </c>
      <c r="H4252" s="23">
        <v>104609980.41660072</v>
      </c>
      <c r="I4252" s="23">
        <v>104609980.41660072</v>
      </c>
      <c r="J4252" s="23">
        <f t="shared" si="66"/>
        <v>87829904.877032369</v>
      </c>
    </row>
    <row r="4253" spans="1:10" x14ac:dyDescent="0.2">
      <c r="A4253" s="19">
        <v>4311</v>
      </c>
      <c r="B4253" s="17">
        <v>14</v>
      </c>
      <c r="C4253" s="16">
        <v>1</v>
      </c>
      <c r="D4253" s="16">
        <v>2011</v>
      </c>
      <c r="E4253" s="25">
        <v>40557</v>
      </c>
      <c r="F4253" s="24" t="s">
        <v>4213</v>
      </c>
      <c r="G4253" s="23">
        <v>4236488.4685069229</v>
      </c>
      <c r="H4253" s="23">
        <v>46728.467807631358</v>
      </c>
      <c r="I4253" s="23">
        <v>46728.467807631358</v>
      </c>
      <c r="J4253" s="23">
        <f t="shared" si="66"/>
        <v>-4189760.0006992915</v>
      </c>
    </row>
    <row r="4254" spans="1:10" x14ac:dyDescent="0.2">
      <c r="A4254" s="19">
        <v>4312</v>
      </c>
      <c r="B4254" s="17">
        <v>30</v>
      </c>
      <c r="C4254" s="16">
        <v>4</v>
      </c>
      <c r="D4254" s="16">
        <v>2010</v>
      </c>
      <c r="E4254" s="25">
        <v>40298</v>
      </c>
      <c r="F4254" s="24" t="s">
        <v>4214</v>
      </c>
      <c r="G4254" s="23">
        <v>4279512.3137118192</v>
      </c>
      <c r="H4254" s="23">
        <v>23571.103348944311</v>
      </c>
      <c r="I4254" s="23">
        <v>383951.0876615186</v>
      </c>
      <c r="J4254" s="23">
        <f t="shared" si="66"/>
        <v>-3895561.2260503005</v>
      </c>
    </row>
    <row r="4255" spans="1:10" x14ac:dyDescent="0.2">
      <c r="A4255" s="19">
        <v>4313</v>
      </c>
      <c r="B4255" s="17">
        <v>7</v>
      </c>
      <c r="C4255" s="16">
        <v>4</v>
      </c>
      <c r="D4255" s="16">
        <v>1965</v>
      </c>
      <c r="E4255" s="25">
        <v>23839</v>
      </c>
      <c r="F4255" s="24" t="s">
        <v>4215</v>
      </c>
      <c r="G4255" s="23">
        <v>29712490.445859876</v>
      </c>
      <c r="H4255" s="23">
        <v>116293.12378980893</v>
      </c>
      <c r="I4255" s="23">
        <v>116293.12378980893</v>
      </c>
      <c r="J4255" s="23">
        <f t="shared" si="66"/>
        <v>-29596197.322070066</v>
      </c>
    </row>
    <row r="4256" spans="1:10" x14ac:dyDescent="0.2">
      <c r="A4256" s="19">
        <v>4314</v>
      </c>
      <c r="B4256" s="17">
        <v>17</v>
      </c>
      <c r="C4256" s="16">
        <v>5</v>
      </c>
      <c r="D4256" s="16">
        <v>1950</v>
      </c>
      <c r="E4256" s="25">
        <v>18400</v>
      </c>
      <c r="F4256" s="24" t="s">
        <v>4216</v>
      </c>
      <c r="G4256" s="23">
        <v>39042545.333966248</v>
      </c>
      <c r="H4256" s="23">
        <v>82875611.814346001</v>
      </c>
      <c r="I4256" s="23">
        <v>82875611.814346001</v>
      </c>
      <c r="J4256" s="23">
        <f t="shared" si="66"/>
        <v>43833066.480379753</v>
      </c>
    </row>
    <row r="4257" spans="1:10" x14ac:dyDescent="0.2">
      <c r="A4257" s="19">
        <v>4315</v>
      </c>
      <c r="B4257" s="17">
        <v>11</v>
      </c>
      <c r="C4257" s="16">
        <v>8</v>
      </c>
      <c r="D4257" s="16">
        <v>2006</v>
      </c>
      <c r="E4257" s="25">
        <v>38940</v>
      </c>
      <c r="F4257" s="24" t="s">
        <v>4217</v>
      </c>
      <c r="G4257" s="23">
        <v>4515430.3580186367</v>
      </c>
      <c r="H4257" s="23">
        <v>649361.02949975478</v>
      </c>
      <c r="I4257" s="23">
        <v>1418657.9098822952</v>
      </c>
      <c r="J4257" s="23">
        <f t="shared" si="66"/>
        <v>-3096772.4481363418</v>
      </c>
    </row>
    <row r="4258" spans="1:10" x14ac:dyDescent="0.2">
      <c r="A4258" s="19">
        <v>4316</v>
      </c>
      <c r="B4258" s="17">
        <v>5</v>
      </c>
      <c r="C4258" s="16">
        <v>11</v>
      </c>
      <c r="D4258" s="16">
        <v>2010</v>
      </c>
      <c r="E4258" s="25">
        <v>40487</v>
      </c>
      <c r="F4258" s="24" t="s">
        <v>4218</v>
      </c>
      <c r="G4258" s="23">
        <v>4207877.6342189088</v>
      </c>
      <c r="H4258" s="23">
        <v>347859.07246701373</v>
      </c>
      <c r="I4258" s="23">
        <v>2733561.8643665761</v>
      </c>
      <c r="J4258" s="23">
        <f t="shared" si="66"/>
        <v>-1474315.7698523328</v>
      </c>
    </row>
    <row r="4259" spans="1:10" x14ac:dyDescent="0.2">
      <c r="A4259" s="19">
        <v>4317</v>
      </c>
      <c r="B4259" s="17">
        <v>19</v>
      </c>
      <c r="C4259" s="16">
        <v>2</v>
      </c>
      <c r="D4259" s="16">
        <v>2010</v>
      </c>
      <c r="E4259" s="25">
        <v>40228</v>
      </c>
      <c r="F4259" s="24" t="s">
        <v>4219</v>
      </c>
      <c r="G4259" s="23">
        <v>4247909.9478179021</v>
      </c>
      <c r="H4259" s="23">
        <v>50365.485893301215</v>
      </c>
      <c r="I4259" s="23">
        <v>50365.485893301215</v>
      </c>
      <c r="J4259" s="23">
        <f t="shared" si="66"/>
        <v>-4197544.4619246004</v>
      </c>
    </row>
    <row r="4260" spans="1:10" x14ac:dyDescent="0.2">
      <c r="A4260" s="19">
        <v>4318</v>
      </c>
      <c r="B4260" s="17">
        <v>13</v>
      </c>
      <c r="C4260" s="16">
        <v>5</v>
      </c>
      <c r="D4260" s="16">
        <v>1970</v>
      </c>
      <c r="E4260" s="25">
        <v>25701</v>
      </c>
      <c r="F4260" s="24" t="s">
        <v>4220</v>
      </c>
      <c r="G4260" s="23">
        <v>23641991.320569947</v>
      </c>
      <c r="H4260" s="23">
        <v>22262085.492227979</v>
      </c>
      <c r="I4260" s="23">
        <v>31802979.274611399</v>
      </c>
      <c r="J4260" s="23">
        <f t="shared" si="66"/>
        <v>8160987.9540414512</v>
      </c>
    </row>
    <row r="4261" spans="1:10" x14ac:dyDescent="0.2">
      <c r="A4261" s="19">
        <v>4319</v>
      </c>
      <c r="B4261" s="17">
        <v>1</v>
      </c>
      <c r="C4261" s="16">
        <v>1</v>
      </c>
      <c r="D4261" s="16">
        <v>1948</v>
      </c>
      <c r="E4261" s="25">
        <v>17533</v>
      </c>
      <c r="F4261" s="24" t="s">
        <v>4221</v>
      </c>
      <c r="G4261" s="23">
        <v>38329970.464135028</v>
      </c>
      <c r="H4261" s="23">
        <v>30622538.565400846</v>
      </c>
      <c r="I4261" s="23">
        <v>30622538.565400846</v>
      </c>
      <c r="J4261" s="23">
        <f t="shared" si="66"/>
        <v>-7707431.8987341821</v>
      </c>
    </row>
    <row r="4262" spans="1:10" x14ac:dyDescent="0.2">
      <c r="A4262" s="19">
        <v>4320</v>
      </c>
      <c r="B4262" s="17">
        <v>21</v>
      </c>
      <c r="C4262" s="16">
        <v>11</v>
      </c>
      <c r="D4262" s="16">
        <v>2006</v>
      </c>
      <c r="E4262" s="25">
        <v>39042</v>
      </c>
      <c r="F4262" s="24" t="s">
        <v>4222</v>
      </c>
      <c r="G4262" s="23">
        <v>4508289.3300248142</v>
      </c>
      <c r="H4262" s="23">
        <v>3326747.1147593055</v>
      </c>
      <c r="I4262" s="23">
        <v>16385801.592863524</v>
      </c>
      <c r="J4262" s="23">
        <f t="shared" si="66"/>
        <v>11877512.26283871</v>
      </c>
    </row>
    <row r="4263" spans="1:10" x14ac:dyDescent="0.2">
      <c r="A4263" s="19">
        <v>4321</v>
      </c>
      <c r="B4263" s="17">
        <v>3</v>
      </c>
      <c r="C4263" s="16">
        <v>11</v>
      </c>
      <c r="D4263" s="16">
        <v>2006</v>
      </c>
      <c r="E4263" s="25">
        <v>39024</v>
      </c>
      <c r="F4263" s="24" t="s">
        <v>5495</v>
      </c>
      <c r="G4263" s="23">
        <v>4508289.3300248142</v>
      </c>
      <c r="H4263" s="23">
        <v>32170.908967741936</v>
      </c>
      <c r="I4263" s="23">
        <v>4087980.2973300251</v>
      </c>
      <c r="J4263" s="23">
        <f t="shared" si="66"/>
        <v>-420309.03269478912</v>
      </c>
    </row>
    <row r="4264" spans="1:10" x14ac:dyDescent="0.2">
      <c r="A4264" s="19">
        <v>4322</v>
      </c>
      <c r="B4264" s="17">
        <v>25</v>
      </c>
      <c r="C4264" s="16">
        <v>5</v>
      </c>
      <c r="D4264" s="16">
        <v>1969</v>
      </c>
      <c r="E4264" s="25">
        <v>25348</v>
      </c>
      <c r="F4264" s="24" t="s">
        <v>4223</v>
      </c>
      <c r="G4264" s="23">
        <v>24282098.9010989</v>
      </c>
      <c r="H4264" s="23">
        <v>302076412.8435989</v>
      </c>
      <c r="I4264" s="23">
        <v>302076412.8435989</v>
      </c>
      <c r="J4264" s="23">
        <f t="shared" si="66"/>
        <v>277794313.9425</v>
      </c>
    </row>
    <row r="4265" spans="1:10" x14ac:dyDescent="0.2">
      <c r="A4265" s="19">
        <v>4323</v>
      </c>
      <c r="B4265" s="17">
        <v>4</v>
      </c>
      <c r="C4265" s="16">
        <v>7</v>
      </c>
      <c r="D4265" s="16">
        <v>1980</v>
      </c>
      <c r="E4265" s="25">
        <v>29406</v>
      </c>
      <c r="F4265" s="24" t="s">
        <v>4224</v>
      </c>
      <c r="G4265" s="23">
        <v>10390767.835550182</v>
      </c>
      <c r="H4265" s="23">
        <v>247756099.65829504</v>
      </c>
      <c r="I4265" s="23">
        <v>247756099.65829504</v>
      </c>
      <c r="J4265" s="23">
        <f t="shared" si="66"/>
        <v>237365331.82274485</v>
      </c>
    </row>
    <row r="4266" spans="1:10" x14ac:dyDescent="0.2">
      <c r="A4266" s="19">
        <v>4324</v>
      </c>
      <c r="B4266" s="17">
        <v>1</v>
      </c>
      <c r="C4266" s="16">
        <v>1</v>
      </c>
      <c r="D4266" s="16">
        <v>1970</v>
      </c>
      <c r="E4266" s="25">
        <v>25569</v>
      </c>
      <c r="F4266" s="24" t="s">
        <v>5496</v>
      </c>
      <c r="G4266" s="23">
        <v>22733240.740740743</v>
      </c>
      <c r="H4266" s="23">
        <v>530009269.84126985</v>
      </c>
      <c r="I4266" s="23">
        <v>530009269.84126985</v>
      </c>
      <c r="J4266" s="23">
        <f t="shared" si="66"/>
        <v>507276029.10052913</v>
      </c>
    </row>
    <row r="4267" spans="1:10" x14ac:dyDescent="0.2">
      <c r="A4267" s="19">
        <v>4325</v>
      </c>
      <c r="B4267" s="17">
        <v>13</v>
      </c>
      <c r="C4267" s="16">
        <v>8</v>
      </c>
      <c r="D4267" s="16">
        <v>1997</v>
      </c>
      <c r="E4267" s="25">
        <v>35655</v>
      </c>
      <c r="F4267" s="24" t="s">
        <v>4226</v>
      </c>
      <c r="G4267" s="23">
        <v>5344008.0845771143</v>
      </c>
      <c r="H4267" s="23">
        <v>70159378.130087063</v>
      </c>
      <c r="I4267" s="23">
        <v>393836064.45168531</v>
      </c>
      <c r="J4267" s="23">
        <f t="shared" si="66"/>
        <v>388492056.36710817</v>
      </c>
    </row>
    <row r="4268" spans="1:10" x14ac:dyDescent="0.2">
      <c r="A4268" s="19">
        <v>4326</v>
      </c>
      <c r="B4268" s="17">
        <v>26</v>
      </c>
      <c r="C4268" s="16">
        <v>5</v>
      </c>
      <c r="D4268" s="16">
        <v>1993</v>
      </c>
      <c r="E4268" s="25">
        <v>34115</v>
      </c>
      <c r="F4268" s="24" t="s">
        <v>4227</v>
      </c>
      <c r="G4268" s="23">
        <v>5959199.0291262148</v>
      </c>
      <c r="H4268" s="23">
        <v>47216482.507024974</v>
      </c>
      <c r="I4268" s="23">
        <v>47216482.507024974</v>
      </c>
      <c r="J4268" s="23">
        <f t="shared" si="66"/>
        <v>41257283.477898762</v>
      </c>
    </row>
    <row r="4269" spans="1:10" x14ac:dyDescent="0.2">
      <c r="A4269" s="19">
        <v>4327</v>
      </c>
      <c r="B4269" s="17">
        <v>26</v>
      </c>
      <c r="C4269" s="16">
        <v>4</v>
      </c>
      <c r="D4269" s="16">
        <v>1995</v>
      </c>
      <c r="E4269" s="25">
        <v>34815</v>
      </c>
      <c r="F4269" s="24" t="s">
        <v>4228</v>
      </c>
      <c r="G4269" s="23">
        <v>5657119.8156682029</v>
      </c>
      <c r="H4269" s="23">
        <v>44396371.597867019</v>
      </c>
      <c r="I4269" s="23">
        <v>45154771.545635283</v>
      </c>
      <c r="J4269" s="23">
        <f t="shared" si="66"/>
        <v>39497651.72996708</v>
      </c>
    </row>
    <row r="4270" spans="1:10" x14ac:dyDescent="0.2">
      <c r="A4270" s="19">
        <v>4328</v>
      </c>
      <c r="B4270" s="17">
        <v>19</v>
      </c>
      <c r="C4270" s="16">
        <v>2</v>
      </c>
      <c r="D4270" s="16">
        <v>2016</v>
      </c>
      <c r="E4270" s="25">
        <v>42419</v>
      </c>
      <c r="F4270" s="24" t="s">
        <v>4229</v>
      </c>
      <c r="G4270" s="23">
        <v>3624110.6485991795</v>
      </c>
      <c r="H4270" s="23">
        <v>26030128.137855265</v>
      </c>
      <c r="I4270" s="23">
        <v>41889044.775990993</v>
      </c>
      <c r="J4270" s="23">
        <f t="shared" si="66"/>
        <v>38264934.127391815</v>
      </c>
    </row>
    <row r="4271" spans="1:10" x14ac:dyDescent="0.2">
      <c r="A4271" s="19">
        <v>4329</v>
      </c>
      <c r="B4271" s="17">
        <v>6</v>
      </c>
      <c r="C4271" s="16">
        <v>12</v>
      </c>
      <c r="D4271" s="16">
        <v>2002</v>
      </c>
      <c r="E4271" s="25">
        <v>37596</v>
      </c>
      <c r="F4271" s="24" t="s">
        <v>4230</v>
      </c>
      <c r="G4271" s="23">
        <v>4750229.4085129909</v>
      </c>
      <c r="H4271" s="23">
        <v>23757383.41517413</v>
      </c>
      <c r="I4271" s="23">
        <v>25102172.003515754</v>
      </c>
      <c r="J4271" s="23">
        <f t="shared" si="66"/>
        <v>20351942.595002763</v>
      </c>
    </row>
    <row r="4272" spans="1:10" x14ac:dyDescent="0.2">
      <c r="A4272" s="19">
        <v>4330</v>
      </c>
      <c r="B4272" s="17">
        <v>22</v>
      </c>
      <c r="C4272" s="16">
        <v>2</v>
      </c>
      <c r="D4272" s="16">
        <v>2013</v>
      </c>
      <c r="E4272" s="25">
        <v>41327</v>
      </c>
      <c r="F4272" s="24" t="s">
        <v>4231</v>
      </c>
      <c r="G4272" s="23">
        <v>3701302.0855767</v>
      </c>
      <c r="H4272" s="23">
        <v>18420499.570018869</v>
      </c>
      <c r="I4272" s="23">
        <v>29297509.663813826</v>
      </c>
      <c r="J4272" s="23">
        <f t="shared" si="66"/>
        <v>25596207.578237124</v>
      </c>
    </row>
    <row r="4273" spans="1:10" x14ac:dyDescent="0.2">
      <c r="A4273" s="19">
        <v>4331</v>
      </c>
      <c r="B4273" s="17">
        <v>1</v>
      </c>
      <c r="C4273" s="16">
        <v>5</v>
      </c>
      <c r="D4273" s="16">
        <v>1987</v>
      </c>
      <c r="E4273" s="25">
        <v>31898</v>
      </c>
      <c r="F4273" s="24" t="s">
        <v>4232</v>
      </c>
      <c r="G4273" s="23">
        <v>7597847.0380194532</v>
      </c>
      <c r="H4273" s="23">
        <v>30391388.152077813</v>
      </c>
      <c r="I4273" s="23">
        <v>30391388.152077813</v>
      </c>
      <c r="J4273" s="23">
        <f t="shared" si="66"/>
        <v>22793541.11405836</v>
      </c>
    </row>
    <row r="4274" spans="1:10" x14ac:dyDescent="0.2">
      <c r="A4274" s="19">
        <v>4332</v>
      </c>
      <c r="B4274" s="17">
        <v>1</v>
      </c>
      <c r="C4274" s="16">
        <v>1</v>
      </c>
      <c r="D4274" s="16">
        <v>1967</v>
      </c>
      <c r="E4274" s="25">
        <v>24473</v>
      </c>
      <c r="F4274" s="24" t="s">
        <v>4233</v>
      </c>
      <c r="G4274" s="23">
        <v>26119042.55319149</v>
      </c>
      <c r="H4274" s="23">
        <v>97013586.62613982</v>
      </c>
      <c r="I4274" s="23">
        <v>97069936.594802439</v>
      </c>
      <c r="J4274" s="23">
        <f t="shared" si="66"/>
        <v>70950894.041610956</v>
      </c>
    </row>
    <row r="4275" spans="1:10" x14ac:dyDescent="0.2">
      <c r="A4275" s="19">
        <v>4333</v>
      </c>
      <c r="B4275" s="17">
        <v>1</v>
      </c>
      <c r="C4275" s="16">
        <v>1</v>
      </c>
      <c r="D4275" s="16">
        <v>1959</v>
      </c>
      <c r="E4275" s="25">
        <v>21551</v>
      </c>
      <c r="F4275" s="24" t="s">
        <v>4234</v>
      </c>
      <c r="G4275" s="23">
        <v>29631603.44827586</v>
      </c>
      <c r="H4275" s="23">
        <v>108367006.89655171</v>
      </c>
      <c r="I4275" s="23">
        <v>108367006.89655171</v>
      </c>
      <c r="J4275" s="23">
        <f t="shared" si="66"/>
        <v>78735403.448275849</v>
      </c>
    </row>
    <row r="4276" spans="1:10" x14ac:dyDescent="0.2">
      <c r="A4276" s="19">
        <v>4334</v>
      </c>
      <c r="B4276" s="17">
        <v>21</v>
      </c>
      <c r="C4276" s="16">
        <v>6</v>
      </c>
      <c r="D4276" s="16">
        <v>1972</v>
      </c>
      <c r="E4276" s="25">
        <v>26471</v>
      </c>
      <c r="F4276" s="24" t="s">
        <v>4235</v>
      </c>
      <c r="G4276" s="23">
        <v>20607110.311750598</v>
      </c>
      <c r="H4276" s="23">
        <v>74185597.12230216</v>
      </c>
      <c r="I4276" s="23">
        <v>74185597.12230216</v>
      </c>
      <c r="J4276" s="23">
        <f t="shared" si="66"/>
        <v>53578486.810551561</v>
      </c>
    </row>
    <row r="4277" spans="1:10" x14ac:dyDescent="0.2">
      <c r="A4277" s="19">
        <v>4335</v>
      </c>
      <c r="B4277" s="17">
        <v>23</v>
      </c>
      <c r="C4277" s="16">
        <v>2</v>
      </c>
      <c r="D4277" s="16">
        <v>1966</v>
      </c>
      <c r="E4277" s="25">
        <v>24161</v>
      </c>
      <c r="F4277" s="24" t="s">
        <v>4236</v>
      </c>
      <c r="G4277" s="23">
        <v>26853640.625</v>
      </c>
      <c r="H4277" s="23">
        <v>92069625</v>
      </c>
      <c r="I4277" s="23">
        <v>92069625</v>
      </c>
      <c r="J4277" s="23">
        <f t="shared" si="66"/>
        <v>65215984.375</v>
      </c>
    </row>
    <row r="4278" spans="1:10" x14ac:dyDescent="0.2">
      <c r="A4278" s="19">
        <v>4336</v>
      </c>
      <c r="B4278" s="17">
        <v>27</v>
      </c>
      <c r="C4278" s="16">
        <v>5</v>
      </c>
      <c r="D4278" s="16">
        <v>1998</v>
      </c>
      <c r="E4278" s="25">
        <v>35942</v>
      </c>
      <c r="F4278" s="24" t="s">
        <v>4237</v>
      </c>
      <c r="G4278" s="23">
        <v>5278356.8796068793</v>
      </c>
      <c r="H4278" s="23">
        <v>15560262.790546684</v>
      </c>
      <c r="I4278" s="23">
        <v>15560262.790546684</v>
      </c>
      <c r="J4278" s="23">
        <f t="shared" si="66"/>
        <v>10281905.910939805</v>
      </c>
    </row>
    <row r="4279" spans="1:10" x14ac:dyDescent="0.2">
      <c r="A4279" s="19">
        <v>4337</v>
      </c>
      <c r="B4279" s="17">
        <v>23</v>
      </c>
      <c r="C4279" s="16">
        <v>8</v>
      </c>
      <c r="D4279" s="16">
        <v>1996</v>
      </c>
      <c r="E4279" s="25">
        <v>35300</v>
      </c>
      <c r="F4279" s="24" t="s">
        <v>4238</v>
      </c>
      <c r="G4279" s="23">
        <v>5462914.812460267</v>
      </c>
      <c r="H4279" s="23">
        <v>14800720.365549905</v>
      </c>
      <c r="I4279" s="23">
        <v>21531771.249249842</v>
      </c>
      <c r="J4279" s="23">
        <f t="shared" si="66"/>
        <v>16068856.436789576</v>
      </c>
    </row>
    <row r="4280" spans="1:10" x14ac:dyDescent="0.2">
      <c r="A4280" s="19">
        <v>4338</v>
      </c>
      <c r="B4280" s="17">
        <v>1</v>
      </c>
      <c r="C4280" s="16">
        <v>1</v>
      </c>
      <c r="D4280" s="16">
        <v>1980</v>
      </c>
      <c r="E4280" s="25">
        <v>29221</v>
      </c>
      <c r="F4280" s="24" t="s">
        <v>4239</v>
      </c>
      <c r="G4280" s="23">
        <v>11045199.228791775</v>
      </c>
      <c r="H4280" s="23">
        <v>25246169.665809769</v>
      </c>
      <c r="I4280" s="23">
        <v>25246169.665809769</v>
      </c>
      <c r="J4280" s="23">
        <f t="shared" si="66"/>
        <v>14200970.437017994</v>
      </c>
    </row>
    <row r="4281" spans="1:10" x14ac:dyDescent="0.2">
      <c r="A4281" s="19">
        <v>4339</v>
      </c>
      <c r="B4281" s="17">
        <v>6</v>
      </c>
      <c r="C4281" s="16">
        <v>11</v>
      </c>
      <c r="D4281" s="16">
        <v>1998</v>
      </c>
      <c r="E4281" s="25">
        <v>36105</v>
      </c>
      <c r="F4281" s="24" t="s">
        <v>4240</v>
      </c>
      <c r="G4281" s="23">
        <v>5239734.7560975617</v>
      </c>
      <c r="H4281" s="23">
        <v>9658519.8471463416</v>
      </c>
      <c r="I4281" s="23">
        <v>9658519.8471463416</v>
      </c>
      <c r="J4281" s="23">
        <f t="shared" si="66"/>
        <v>4418785.0910487799</v>
      </c>
    </row>
    <row r="4282" spans="1:10" x14ac:dyDescent="0.2">
      <c r="A4282" s="19">
        <v>4340</v>
      </c>
      <c r="B4282" s="17">
        <v>16</v>
      </c>
      <c r="C4282" s="16">
        <v>4</v>
      </c>
      <c r="D4282" s="16">
        <v>2010</v>
      </c>
      <c r="E4282" s="25">
        <v>40284</v>
      </c>
      <c r="F4282" s="24" t="s">
        <v>4241</v>
      </c>
      <c r="G4282" s="23">
        <v>3941656.078418781</v>
      </c>
      <c r="H4282" s="23">
        <v>7197955.01692132</v>
      </c>
      <c r="I4282" s="23">
        <v>45641808.554513805</v>
      </c>
      <c r="J4282" s="23">
        <f t="shared" si="66"/>
        <v>41700152.476095021</v>
      </c>
    </row>
    <row r="4283" spans="1:10" x14ac:dyDescent="0.2">
      <c r="A4283" s="19">
        <v>4341</v>
      </c>
      <c r="B4283" s="17">
        <v>13</v>
      </c>
      <c r="C4283" s="16">
        <v>3</v>
      </c>
      <c r="D4283" s="16">
        <v>1987</v>
      </c>
      <c r="E4283" s="25">
        <v>31849</v>
      </c>
      <c r="F4283" s="24" t="s">
        <v>4242</v>
      </c>
      <c r="G4283" s="23">
        <v>7665624.4424620885</v>
      </c>
      <c r="H4283" s="23">
        <v>12972523.10290812</v>
      </c>
      <c r="I4283" s="23">
        <v>12972523.10290812</v>
      </c>
      <c r="J4283" s="23">
        <f t="shared" si="66"/>
        <v>5306898.660446031</v>
      </c>
    </row>
    <row r="4284" spans="1:10" x14ac:dyDescent="0.2">
      <c r="A4284" s="19">
        <v>4342</v>
      </c>
      <c r="B4284" s="17">
        <v>30</v>
      </c>
      <c r="C4284" s="16">
        <v>6</v>
      </c>
      <c r="D4284" s="16">
        <v>1985</v>
      </c>
      <c r="E4284" s="25">
        <v>31228</v>
      </c>
      <c r="F4284" s="24" t="s">
        <v>5497</v>
      </c>
      <c r="G4284" s="23">
        <v>7986212.8252788112</v>
      </c>
      <c r="H4284" s="23">
        <v>13244020.464479556</v>
      </c>
      <c r="I4284" s="23">
        <v>77590078.085297406</v>
      </c>
      <c r="J4284" s="23">
        <f t="shared" si="66"/>
        <v>69603865.260018587</v>
      </c>
    </row>
    <row r="4285" spans="1:10" x14ac:dyDescent="0.2">
      <c r="A4285" s="19">
        <v>4344</v>
      </c>
      <c r="B4285" s="17">
        <v>29</v>
      </c>
      <c r="C4285" s="16">
        <v>6</v>
      </c>
      <c r="D4285" s="16">
        <v>2001</v>
      </c>
      <c r="E4285" s="25">
        <v>37071</v>
      </c>
      <c r="F4285" s="24" t="s">
        <v>4243</v>
      </c>
      <c r="G4285" s="23">
        <v>4827620.7865168545</v>
      </c>
      <c r="H4285" s="23">
        <v>4542457.3646179782</v>
      </c>
      <c r="I4285" s="23">
        <v>4542457.3646179782</v>
      </c>
      <c r="J4285" s="23">
        <f t="shared" si="66"/>
        <v>-285163.42189887632</v>
      </c>
    </row>
    <row r="4286" spans="1:10" x14ac:dyDescent="0.2">
      <c r="A4286" s="19">
        <v>4345</v>
      </c>
      <c r="B4286" s="17">
        <v>19</v>
      </c>
      <c r="C4286" s="16">
        <v>4</v>
      </c>
      <c r="D4286" s="16">
        <v>2000</v>
      </c>
      <c r="E4286" s="25">
        <v>36635</v>
      </c>
      <c r="F4286" s="24" t="s">
        <v>4244</v>
      </c>
      <c r="G4286" s="23">
        <v>5016441.9147694102</v>
      </c>
      <c r="H4286" s="23">
        <v>1270464.0793345007</v>
      </c>
      <c r="I4286" s="23">
        <v>1270464.0793345007</v>
      </c>
      <c r="J4286" s="23">
        <f t="shared" si="66"/>
        <v>-3745977.8354349094</v>
      </c>
    </row>
    <row r="4287" spans="1:10" x14ac:dyDescent="0.2">
      <c r="A4287" s="19">
        <v>4346</v>
      </c>
      <c r="B4287" s="17">
        <v>10</v>
      </c>
      <c r="C4287" s="16">
        <v>6</v>
      </c>
      <c r="D4287" s="16">
        <v>2011</v>
      </c>
      <c r="E4287" s="25">
        <v>40704</v>
      </c>
      <c r="F4287" s="24" t="s">
        <v>4245</v>
      </c>
      <c r="G4287" s="23">
        <v>3806968.3061464992</v>
      </c>
      <c r="H4287" s="23">
        <v>275672.36439514096</v>
      </c>
      <c r="I4287" s="23">
        <v>6207140.0001860699</v>
      </c>
      <c r="J4287" s="23">
        <f t="shared" si="66"/>
        <v>2400171.6940395706</v>
      </c>
    </row>
    <row r="4288" spans="1:10" x14ac:dyDescent="0.2">
      <c r="A4288" s="19">
        <v>4347</v>
      </c>
      <c r="B4288" s="17">
        <v>14</v>
      </c>
      <c r="C4288" s="16">
        <v>9</v>
      </c>
      <c r="D4288" s="16">
        <v>2007</v>
      </c>
      <c r="E4288" s="25">
        <v>39339</v>
      </c>
      <c r="F4288" s="24" t="s">
        <v>4246</v>
      </c>
      <c r="G4288" s="23">
        <v>4121619.7419540505</v>
      </c>
      <c r="H4288" s="23">
        <v>260363.89670487793</v>
      </c>
      <c r="I4288" s="23">
        <v>260363.89670487793</v>
      </c>
      <c r="J4288" s="23">
        <f t="shared" si="66"/>
        <v>-3861255.8452491728</v>
      </c>
    </row>
    <row r="4289" spans="1:10" x14ac:dyDescent="0.2">
      <c r="A4289" s="19">
        <v>4348</v>
      </c>
      <c r="B4289" s="17">
        <v>8</v>
      </c>
      <c r="C4289" s="16">
        <v>1</v>
      </c>
      <c r="D4289" s="16">
        <v>2016</v>
      </c>
      <c r="E4289" s="25">
        <v>42377</v>
      </c>
      <c r="F4289" s="24" t="s">
        <v>4247</v>
      </c>
      <c r="G4289" s="23">
        <v>3627093.5690286853</v>
      </c>
      <c r="H4289" s="23">
        <v>189329.10274105592</v>
      </c>
      <c r="I4289" s="23">
        <v>189329.10274105592</v>
      </c>
      <c r="J4289" s="23">
        <f t="shared" si="66"/>
        <v>-3437764.4662876292</v>
      </c>
    </row>
    <row r="4290" spans="1:10" x14ac:dyDescent="0.2">
      <c r="A4290" s="19">
        <v>4349</v>
      </c>
      <c r="B4290" s="17">
        <v>17</v>
      </c>
      <c r="C4290" s="16">
        <v>2</v>
      </c>
      <c r="D4290" s="16">
        <v>2006</v>
      </c>
      <c r="E4290" s="25">
        <v>38765</v>
      </c>
      <c r="F4290" s="24" t="s">
        <v>4248</v>
      </c>
      <c r="G4290" s="23">
        <v>4324693.0045294417</v>
      </c>
      <c r="H4290" s="23">
        <v>132819.9715551082</v>
      </c>
      <c r="I4290" s="23">
        <v>140593.2983241067</v>
      </c>
      <c r="J4290" s="23">
        <f t="shared" si="66"/>
        <v>-4184099.706205335</v>
      </c>
    </row>
    <row r="4291" spans="1:10" x14ac:dyDescent="0.2">
      <c r="A4291" s="19">
        <v>4350</v>
      </c>
      <c r="B4291" s="17">
        <v>25</v>
      </c>
      <c r="C4291" s="16">
        <v>3</v>
      </c>
      <c r="D4291" s="16">
        <v>2005</v>
      </c>
      <c r="E4291" s="25">
        <v>38436</v>
      </c>
      <c r="F4291" s="24" t="s">
        <v>4249</v>
      </c>
      <c r="G4291" s="23">
        <v>4445506.9839627519</v>
      </c>
      <c r="H4291" s="23">
        <v>122941.13071391619</v>
      </c>
      <c r="I4291" s="23">
        <v>122941.13071391619</v>
      </c>
      <c r="J4291" s="23">
        <f t="shared" ref="J4291:J4354" si="67">I4291-G4291</f>
        <v>-4322565.8532488355</v>
      </c>
    </row>
    <row r="4292" spans="1:10" x14ac:dyDescent="0.2">
      <c r="A4292" s="19">
        <v>4351</v>
      </c>
      <c r="B4292" s="17">
        <v>3</v>
      </c>
      <c r="C4292" s="16">
        <v>6</v>
      </c>
      <c r="D4292" s="16">
        <v>2016</v>
      </c>
      <c r="E4292" s="25">
        <v>42524</v>
      </c>
      <c r="F4292" s="24" t="s">
        <v>4250</v>
      </c>
      <c r="G4292" s="23">
        <v>3565362.338082633</v>
      </c>
      <c r="H4292" s="23">
        <v>29778.924922619888</v>
      </c>
      <c r="I4292" s="23">
        <v>29778.924922619888</v>
      </c>
      <c r="J4292" s="23">
        <f t="shared" si="67"/>
        <v>-3535583.413160013</v>
      </c>
    </row>
    <row r="4293" spans="1:10" x14ac:dyDescent="0.2">
      <c r="A4293" s="19">
        <v>4352</v>
      </c>
      <c r="B4293" s="17">
        <v>26</v>
      </c>
      <c r="C4293" s="16">
        <v>6</v>
      </c>
      <c r="D4293" s="16">
        <v>2009</v>
      </c>
      <c r="E4293" s="25">
        <v>39990</v>
      </c>
      <c r="F4293" s="24" t="s">
        <v>4251</v>
      </c>
      <c r="G4293" s="23">
        <v>3983979.5450014607</v>
      </c>
      <c r="H4293" s="23">
        <v>31130.816164641412</v>
      </c>
      <c r="I4293" s="23">
        <v>1589488.3190692328</v>
      </c>
      <c r="J4293" s="23">
        <f t="shared" si="67"/>
        <v>-2394491.2259322279</v>
      </c>
    </row>
    <row r="4294" spans="1:10" x14ac:dyDescent="0.2">
      <c r="A4294" s="19">
        <v>4353</v>
      </c>
      <c r="B4294" s="17">
        <v>17</v>
      </c>
      <c r="C4294" s="16">
        <v>9</v>
      </c>
      <c r="D4294" s="16">
        <v>1999</v>
      </c>
      <c r="E4294" s="25">
        <v>36420</v>
      </c>
      <c r="F4294" s="24" t="s">
        <v>4252</v>
      </c>
      <c r="G4294" s="23">
        <v>5118025.6104824301</v>
      </c>
      <c r="H4294" s="23">
        <v>14434.29451459202</v>
      </c>
      <c r="I4294" s="23">
        <v>14434.29451459202</v>
      </c>
      <c r="J4294" s="23">
        <f t="shared" si="67"/>
        <v>-5103591.3159678383</v>
      </c>
    </row>
    <row r="4295" spans="1:10" x14ac:dyDescent="0.2">
      <c r="A4295" s="19">
        <v>4354</v>
      </c>
      <c r="B4295" s="17">
        <v>30</v>
      </c>
      <c r="C4295" s="16">
        <v>6</v>
      </c>
      <c r="D4295" s="16">
        <v>2009</v>
      </c>
      <c r="E4295" s="25">
        <v>39994</v>
      </c>
      <c r="F4295" s="24" t="s">
        <v>4253</v>
      </c>
      <c r="G4295" s="23">
        <v>3983979.5450014607</v>
      </c>
      <c r="H4295" s="23">
        <v>0</v>
      </c>
      <c r="I4295" s="23">
        <v>0</v>
      </c>
      <c r="J4295" s="23">
        <f t="shared" si="67"/>
        <v>-3983979.5450014607</v>
      </c>
    </row>
    <row r="4296" spans="1:10" x14ac:dyDescent="0.2">
      <c r="A4296" s="19">
        <v>4355</v>
      </c>
      <c r="B4296" s="17">
        <v>1</v>
      </c>
      <c r="C4296" s="16">
        <v>10</v>
      </c>
      <c r="D4296" s="16">
        <v>2006</v>
      </c>
      <c r="E4296" s="25">
        <v>38991</v>
      </c>
      <c r="F4296" s="24" t="s">
        <v>4254</v>
      </c>
      <c r="G4296" s="23">
        <v>4258258.176412289</v>
      </c>
      <c r="H4296" s="23">
        <v>0</v>
      </c>
      <c r="I4296" s="23">
        <v>0</v>
      </c>
      <c r="J4296" s="23">
        <f t="shared" si="67"/>
        <v>-4258258.176412289</v>
      </c>
    </row>
    <row r="4297" spans="1:10" x14ac:dyDescent="0.2">
      <c r="A4297" s="19">
        <v>4356</v>
      </c>
      <c r="B4297" s="17">
        <v>28</v>
      </c>
      <c r="C4297" s="16">
        <v>6</v>
      </c>
      <c r="D4297" s="16">
        <v>2011</v>
      </c>
      <c r="E4297" s="25">
        <v>40722</v>
      </c>
      <c r="F4297" s="24">
        <v>9.2361111111111116E-2</v>
      </c>
      <c r="G4297" s="23">
        <v>3806968.3061464992</v>
      </c>
      <c r="H4297" s="23">
        <v>0</v>
      </c>
      <c r="I4297" s="23">
        <v>0</v>
      </c>
      <c r="J4297" s="23">
        <f t="shared" si="67"/>
        <v>-3806968.3061464992</v>
      </c>
    </row>
    <row r="4298" spans="1:10" x14ac:dyDescent="0.2">
      <c r="A4298" s="19">
        <v>4357</v>
      </c>
      <c r="B4298" s="17">
        <v>29</v>
      </c>
      <c r="C4298" s="16">
        <v>1</v>
      </c>
      <c r="D4298" s="16">
        <v>2013</v>
      </c>
      <c r="E4298" s="25">
        <v>41303</v>
      </c>
      <c r="F4298" s="24" t="s">
        <v>4255</v>
      </c>
      <c r="G4298" s="23">
        <v>3731615.8589543165</v>
      </c>
      <c r="H4298" s="23">
        <v>0</v>
      </c>
      <c r="I4298" s="23">
        <v>0</v>
      </c>
      <c r="J4298" s="23">
        <f t="shared" si="67"/>
        <v>-3731615.8589543165</v>
      </c>
    </row>
    <row r="4299" spans="1:10" x14ac:dyDescent="0.2">
      <c r="A4299" s="19">
        <v>4358</v>
      </c>
      <c r="B4299" s="17">
        <v>11</v>
      </c>
      <c r="C4299" s="16">
        <v>3</v>
      </c>
      <c r="D4299" s="16">
        <v>2014</v>
      </c>
      <c r="E4299" s="25">
        <v>41709</v>
      </c>
      <c r="F4299" s="24" t="s">
        <v>4256</v>
      </c>
      <c r="G4299" s="23">
        <v>3636656.6085326266</v>
      </c>
      <c r="H4299" s="23">
        <v>0</v>
      </c>
      <c r="I4299" s="23">
        <v>0</v>
      </c>
      <c r="J4299" s="23">
        <f t="shared" si="67"/>
        <v>-3636656.6085326266</v>
      </c>
    </row>
    <row r="4300" spans="1:10" x14ac:dyDescent="0.2">
      <c r="A4300" s="19">
        <v>4359</v>
      </c>
      <c r="B4300" s="17">
        <v>4</v>
      </c>
      <c r="C4300" s="16">
        <v>3</v>
      </c>
      <c r="D4300" s="16">
        <v>2014</v>
      </c>
      <c r="E4300" s="25">
        <v>41702</v>
      </c>
      <c r="F4300" s="24" t="s">
        <v>4257</v>
      </c>
      <c r="G4300" s="23">
        <v>3636656.6085326266</v>
      </c>
      <c r="H4300" s="23">
        <v>0</v>
      </c>
      <c r="I4300" s="23">
        <v>0</v>
      </c>
      <c r="J4300" s="23">
        <f t="shared" si="67"/>
        <v>-3636656.6085326266</v>
      </c>
    </row>
    <row r="4301" spans="1:10" x14ac:dyDescent="0.2">
      <c r="A4301" s="19">
        <v>4360</v>
      </c>
      <c r="B4301" s="17">
        <v>5</v>
      </c>
      <c r="C4301" s="16">
        <v>6</v>
      </c>
      <c r="D4301" s="16">
        <v>2015</v>
      </c>
      <c r="E4301" s="25">
        <v>42160</v>
      </c>
      <c r="F4301" s="24" t="s">
        <v>4258</v>
      </c>
      <c r="G4301" s="23">
        <v>3600920.6413060785</v>
      </c>
      <c r="H4301" s="23">
        <v>0</v>
      </c>
      <c r="I4301" s="23">
        <v>0</v>
      </c>
      <c r="J4301" s="23">
        <f t="shared" si="67"/>
        <v>-3600920.6413060785</v>
      </c>
    </row>
    <row r="4302" spans="1:10" x14ac:dyDescent="0.2">
      <c r="A4302" s="19">
        <v>4361</v>
      </c>
      <c r="B4302" s="17">
        <v>17</v>
      </c>
      <c r="C4302" s="16">
        <v>5</v>
      </c>
      <c r="D4302" s="16">
        <v>2013</v>
      </c>
      <c r="E4302" s="25">
        <v>41411</v>
      </c>
      <c r="F4302" s="24" t="s">
        <v>4259</v>
      </c>
      <c r="G4302" s="23">
        <v>3636225.5038743056</v>
      </c>
      <c r="H4302" s="23">
        <v>724278.15155938105</v>
      </c>
      <c r="I4302" s="23">
        <v>19298126.457176588</v>
      </c>
      <c r="J4302" s="23">
        <f t="shared" si="67"/>
        <v>15661900.953302283</v>
      </c>
    </row>
    <row r="4303" spans="1:10" x14ac:dyDescent="0.2">
      <c r="A4303" s="19">
        <v>4362</v>
      </c>
      <c r="B4303" s="17">
        <v>1</v>
      </c>
      <c r="C4303" s="16">
        <v>9</v>
      </c>
      <c r="D4303" s="16">
        <v>2015</v>
      </c>
      <c r="E4303" s="25">
        <v>42248</v>
      </c>
      <c r="F4303" s="24" t="s">
        <v>4260</v>
      </c>
      <c r="G4303" s="23">
        <v>3549498.2453928427</v>
      </c>
      <c r="H4303" s="23">
        <v>0</v>
      </c>
      <c r="I4303" s="23">
        <v>0</v>
      </c>
      <c r="J4303" s="23">
        <f t="shared" si="67"/>
        <v>-3549498.2453928427</v>
      </c>
    </row>
    <row r="4304" spans="1:10" x14ac:dyDescent="0.2">
      <c r="A4304" s="19">
        <v>4363</v>
      </c>
      <c r="B4304" s="17">
        <v>24</v>
      </c>
      <c r="C4304" s="16">
        <v>6</v>
      </c>
      <c r="D4304" s="16">
        <v>2005</v>
      </c>
      <c r="E4304" s="25">
        <v>38527</v>
      </c>
      <c r="F4304" s="24" t="s">
        <v>4261</v>
      </c>
      <c r="G4304" s="23">
        <v>4291848.8431876609</v>
      </c>
      <c r="H4304" s="23">
        <v>97749663.51535733</v>
      </c>
      <c r="I4304" s="23">
        <v>168235878.58776864</v>
      </c>
      <c r="J4304" s="23">
        <f t="shared" si="67"/>
        <v>163944029.74458098</v>
      </c>
    </row>
    <row r="4305" spans="1:10" x14ac:dyDescent="0.2">
      <c r="A4305" s="19">
        <v>4364</v>
      </c>
      <c r="B4305" s="17">
        <v>23</v>
      </c>
      <c r="C4305" s="16">
        <v>12</v>
      </c>
      <c r="D4305" s="16">
        <v>1977</v>
      </c>
      <c r="E4305" s="25">
        <v>28482</v>
      </c>
      <c r="F4305" s="24" t="s">
        <v>4262</v>
      </c>
      <c r="G4305" s="23">
        <v>13442264.090177134</v>
      </c>
      <c r="H4305" s="23">
        <v>122811047.12917875</v>
      </c>
      <c r="I4305" s="23">
        <v>122811047.12917875</v>
      </c>
      <c r="J4305" s="23">
        <f t="shared" si="67"/>
        <v>109368783.03900161</v>
      </c>
    </row>
    <row r="4306" spans="1:10" x14ac:dyDescent="0.2">
      <c r="A4306" s="19">
        <v>4365</v>
      </c>
      <c r="B4306" s="17">
        <v>21</v>
      </c>
      <c r="C4306" s="16">
        <v>10</v>
      </c>
      <c r="D4306" s="16">
        <v>2011</v>
      </c>
      <c r="E4306" s="25">
        <v>40837</v>
      </c>
      <c r="F4306" s="24" t="s">
        <v>4263</v>
      </c>
      <c r="G4306" s="23">
        <v>3686780.8198002842</v>
      </c>
      <c r="H4306" s="23">
        <v>5805146.5241033304</v>
      </c>
      <c r="I4306" s="23">
        <v>22156714.526536852</v>
      </c>
      <c r="J4306" s="23">
        <f t="shared" si="67"/>
        <v>18469933.706736568</v>
      </c>
    </row>
    <row r="4307" spans="1:10" x14ac:dyDescent="0.2">
      <c r="A4307" s="19">
        <v>4366</v>
      </c>
      <c r="B4307" s="17">
        <v>26</v>
      </c>
      <c r="C4307" s="16">
        <v>9</v>
      </c>
      <c r="D4307" s="16">
        <v>2008</v>
      </c>
      <c r="E4307" s="25">
        <v>39717</v>
      </c>
      <c r="F4307" s="24" t="s">
        <v>4264</v>
      </c>
      <c r="G4307" s="23">
        <v>3815491.1487638433</v>
      </c>
      <c r="H4307" s="23">
        <v>3284200.8393476643</v>
      </c>
      <c r="I4307" s="23">
        <v>4628277.1731030289</v>
      </c>
      <c r="J4307" s="23">
        <f t="shared" si="67"/>
        <v>812786.02433918556</v>
      </c>
    </row>
    <row r="4308" spans="1:10" x14ac:dyDescent="0.2">
      <c r="A4308" s="19">
        <v>4367</v>
      </c>
      <c r="B4308" s="17">
        <v>23</v>
      </c>
      <c r="C4308" s="16">
        <v>4</v>
      </c>
      <c r="D4308" s="16">
        <v>2004</v>
      </c>
      <c r="E4308" s="25">
        <v>38100</v>
      </c>
      <c r="F4308" s="24" t="s">
        <v>4265</v>
      </c>
      <c r="G4308" s="23">
        <v>4440237.2340425532</v>
      </c>
      <c r="H4308" s="23">
        <v>645016.28561170213</v>
      </c>
      <c r="I4308" s="23">
        <v>645016.28561170213</v>
      </c>
      <c r="J4308" s="23">
        <f t="shared" si="67"/>
        <v>-3795220.9484308511</v>
      </c>
    </row>
    <row r="4309" spans="1:10" x14ac:dyDescent="0.2">
      <c r="A4309" s="19">
        <v>4368</v>
      </c>
      <c r="B4309" s="17">
        <v>11</v>
      </c>
      <c r="C4309" s="16">
        <v>7</v>
      </c>
      <c r="D4309" s="16">
        <v>2008</v>
      </c>
      <c r="E4309" s="25">
        <v>39640</v>
      </c>
      <c r="F4309" s="24" t="s">
        <v>4266</v>
      </c>
      <c r="G4309" s="23">
        <v>3795005.5463621323</v>
      </c>
      <c r="H4309" s="23">
        <v>14104.026495244678</v>
      </c>
      <c r="I4309" s="23">
        <v>14104.026495244678</v>
      </c>
      <c r="J4309" s="23">
        <f t="shared" si="67"/>
        <v>-3780901.5198668875</v>
      </c>
    </row>
    <row r="4310" spans="1:10" x14ac:dyDescent="0.2">
      <c r="A4310" s="19">
        <v>4369</v>
      </c>
      <c r="B4310" s="17">
        <v>3</v>
      </c>
      <c r="C4310" s="16">
        <v>3</v>
      </c>
      <c r="D4310" s="16">
        <v>2015</v>
      </c>
      <c r="E4310" s="25">
        <v>42066</v>
      </c>
      <c r="F4310" s="24" t="s">
        <v>4267</v>
      </c>
      <c r="G4310" s="23">
        <v>3535355.4775346331</v>
      </c>
      <c r="H4310" s="23">
        <v>0</v>
      </c>
      <c r="I4310" s="23">
        <v>0</v>
      </c>
      <c r="J4310" s="23">
        <f t="shared" si="67"/>
        <v>-3535355.4775346331</v>
      </c>
    </row>
    <row r="4311" spans="1:10" x14ac:dyDescent="0.2">
      <c r="A4311" s="19">
        <v>4370</v>
      </c>
      <c r="B4311" s="17">
        <v>16</v>
      </c>
      <c r="C4311" s="16">
        <v>2</v>
      </c>
      <c r="D4311" s="16">
        <v>1956</v>
      </c>
      <c r="E4311" s="25">
        <v>20501</v>
      </c>
      <c r="F4311" s="24" t="s">
        <v>4268</v>
      </c>
      <c r="G4311" s="23">
        <v>30964709.701492537</v>
      </c>
      <c r="H4311" s="23">
        <v>0</v>
      </c>
      <c r="I4311" s="23">
        <v>29498.924626865672</v>
      </c>
      <c r="J4311" s="23">
        <f t="shared" si="67"/>
        <v>-30935210.776865672</v>
      </c>
    </row>
    <row r="4312" spans="1:10" x14ac:dyDescent="0.2">
      <c r="A4312" s="19">
        <v>4371</v>
      </c>
      <c r="B4312" s="17">
        <v>10</v>
      </c>
      <c r="C4312" s="16">
        <v>10</v>
      </c>
      <c r="D4312" s="16">
        <v>2014</v>
      </c>
      <c r="E4312" s="25">
        <v>41922</v>
      </c>
      <c r="F4312" s="24" t="s">
        <v>4269</v>
      </c>
      <c r="G4312" s="23">
        <v>3412384.5463772938</v>
      </c>
      <c r="H4312" s="23">
        <v>13537866.350145094</v>
      </c>
      <c r="I4312" s="23">
        <v>34614333.346021824</v>
      </c>
      <c r="J4312" s="23">
        <f t="shared" si="67"/>
        <v>31201948.79964453</v>
      </c>
    </row>
    <row r="4313" spans="1:10" x14ac:dyDescent="0.2">
      <c r="A4313" s="19">
        <v>4372</v>
      </c>
      <c r="B4313" s="17">
        <v>26</v>
      </c>
      <c r="C4313" s="16">
        <v>10</v>
      </c>
      <c r="D4313" s="16">
        <v>2007</v>
      </c>
      <c r="E4313" s="25">
        <v>39381</v>
      </c>
      <c r="F4313" s="24" t="s">
        <v>4270</v>
      </c>
      <c r="G4313" s="23">
        <v>3877803.2507562125</v>
      </c>
      <c r="H4313" s="23">
        <v>9510457.0087825935</v>
      </c>
      <c r="I4313" s="23">
        <v>14577570.765626796</v>
      </c>
      <c r="J4313" s="23">
        <f t="shared" si="67"/>
        <v>10699767.514870584</v>
      </c>
    </row>
    <row r="4314" spans="1:10" x14ac:dyDescent="0.2">
      <c r="A4314" s="19">
        <v>4373</v>
      </c>
      <c r="B4314" s="17">
        <v>17</v>
      </c>
      <c r="C4314" s="16">
        <v>1</v>
      </c>
      <c r="D4314" s="16">
        <v>2003</v>
      </c>
      <c r="E4314" s="25">
        <v>37638</v>
      </c>
      <c r="F4314" s="24" t="s">
        <v>4271</v>
      </c>
      <c r="G4314" s="23">
        <v>4459068.2443588339</v>
      </c>
      <c r="H4314" s="23">
        <v>10219910.11581178</v>
      </c>
      <c r="I4314" s="23">
        <v>43319570.9912218</v>
      </c>
      <c r="J4314" s="23">
        <f t="shared" si="67"/>
        <v>38860502.746862963</v>
      </c>
    </row>
    <row r="4315" spans="1:10" x14ac:dyDescent="0.2">
      <c r="A4315" s="19">
        <v>4374</v>
      </c>
      <c r="B4315" s="17">
        <v>5</v>
      </c>
      <c r="C4315" s="16">
        <v>5</v>
      </c>
      <c r="D4315" s="16">
        <v>2000</v>
      </c>
      <c r="E4315" s="25">
        <v>36651</v>
      </c>
      <c r="F4315" s="24" t="s">
        <v>4272</v>
      </c>
      <c r="G4315" s="23">
        <v>4724272.303206997</v>
      </c>
      <c r="H4315" s="23">
        <v>149254.07803498543</v>
      </c>
      <c r="I4315" s="23">
        <v>7763181.9362099133</v>
      </c>
      <c r="J4315" s="23">
        <f t="shared" si="67"/>
        <v>3038909.6330029164</v>
      </c>
    </row>
    <row r="4316" spans="1:10" x14ac:dyDescent="0.2">
      <c r="A4316" s="19">
        <v>4375</v>
      </c>
      <c r="B4316" s="17">
        <v>29</v>
      </c>
      <c r="C4316" s="16">
        <v>12</v>
      </c>
      <c r="D4316" s="16">
        <v>2006</v>
      </c>
      <c r="E4316" s="25">
        <v>39080</v>
      </c>
      <c r="F4316" s="24" t="s">
        <v>4273</v>
      </c>
      <c r="G4316" s="23">
        <v>4014929.1377601586</v>
      </c>
      <c r="H4316" s="23">
        <v>24180.823216055502</v>
      </c>
      <c r="I4316" s="23">
        <v>24180.823216055502</v>
      </c>
      <c r="J4316" s="23">
        <f t="shared" si="67"/>
        <v>-3990748.3145441031</v>
      </c>
    </row>
    <row r="4317" spans="1:10" x14ac:dyDescent="0.2">
      <c r="A4317" s="19">
        <v>4376</v>
      </c>
      <c r="B4317" s="17">
        <v>20</v>
      </c>
      <c r="C4317" s="16">
        <v>1</v>
      </c>
      <c r="D4317" s="16">
        <v>2015</v>
      </c>
      <c r="E4317" s="25">
        <v>42024</v>
      </c>
      <c r="F4317" s="24" t="s">
        <v>4274</v>
      </c>
      <c r="G4317" s="23">
        <v>3466788.3289760258</v>
      </c>
      <c r="H4317" s="23">
        <v>0</v>
      </c>
      <c r="I4317" s="23">
        <v>42296.918697343259</v>
      </c>
      <c r="J4317" s="23">
        <f t="shared" si="67"/>
        <v>-3424491.4102786826</v>
      </c>
    </row>
    <row r="4318" spans="1:10" x14ac:dyDescent="0.2">
      <c r="A4318" s="19">
        <v>4377</v>
      </c>
      <c r="B4318" s="17">
        <v>18</v>
      </c>
      <c r="C4318" s="16">
        <v>11</v>
      </c>
      <c r="D4318" s="16">
        <v>1983</v>
      </c>
      <c r="E4318" s="25">
        <v>30638</v>
      </c>
      <c r="F4318" s="24" t="s">
        <v>4275</v>
      </c>
      <c r="G4318" s="23">
        <v>7884750.4940711455</v>
      </c>
      <c r="H4318" s="23">
        <v>49989825.182519764</v>
      </c>
      <c r="I4318" s="23">
        <v>49989825.182519764</v>
      </c>
      <c r="J4318" s="23">
        <f t="shared" si="67"/>
        <v>42105074.688448615</v>
      </c>
    </row>
    <row r="4319" spans="1:10" x14ac:dyDescent="0.2">
      <c r="A4319" s="19">
        <v>4378</v>
      </c>
      <c r="B4319" s="17">
        <v>20</v>
      </c>
      <c r="C4319" s="16">
        <v>8</v>
      </c>
      <c r="D4319" s="16">
        <v>1982</v>
      </c>
      <c r="E4319" s="25">
        <v>30183</v>
      </c>
      <c r="F4319" s="24" t="s">
        <v>4276</v>
      </c>
      <c r="G4319" s="23">
        <v>8167213.4083930403</v>
      </c>
      <c r="H4319" s="23">
        <v>17503873.770307064</v>
      </c>
      <c r="I4319" s="23">
        <v>17503873.770307064</v>
      </c>
      <c r="J4319" s="23">
        <f t="shared" si="67"/>
        <v>9336660.3619140238</v>
      </c>
    </row>
    <row r="4320" spans="1:10" x14ac:dyDescent="0.2">
      <c r="A4320" s="19">
        <v>4379</v>
      </c>
      <c r="B4320" s="17">
        <v>30</v>
      </c>
      <c r="C4320" s="16">
        <v>1</v>
      </c>
      <c r="D4320" s="16">
        <v>2009</v>
      </c>
      <c r="E4320" s="25">
        <v>39843</v>
      </c>
      <c r="F4320" s="24" t="s">
        <v>4277</v>
      </c>
      <c r="G4320" s="23">
        <v>3779129.5472736484</v>
      </c>
      <c r="H4320" s="23">
        <v>4380080.9138356466</v>
      </c>
      <c r="I4320" s="23">
        <v>39668147.254576281</v>
      </c>
      <c r="J4320" s="23">
        <f t="shared" si="67"/>
        <v>35889017.70730263</v>
      </c>
    </row>
    <row r="4321" spans="1:10" x14ac:dyDescent="0.2">
      <c r="A4321" s="19">
        <v>4380</v>
      </c>
      <c r="B4321" s="17">
        <v>29</v>
      </c>
      <c r="C4321" s="16">
        <v>10</v>
      </c>
      <c r="D4321" s="16">
        <v>1999</v>
      </c>
      <c r="E4321" s="25">
        <v>36462</v>
      </c>
      <c r="F4321" s="24" t="s">
        <v>4278</v>
      </c>
      <c r="G4321" s="23">
        <v>4743975.921521998</v>
      </c>
      <c r="H4321" s="23">
        <v>11210.380023781214</v>
      </c>
      <c r="I4321" s="23">
        <v>11210.380023781214</v>
      </c>
      <c r="J4321" s="23">
        <f t="shared" si="67"/>
        <v>-4732765.5414982168</v>
      </c>
    </row>
    <row r="4322" spans="1:10" x14ac:dyDescent="0.2">
      <c r="A4322" s="19">
        <v>4381</v>
      </c>
      <c r="B4322" s="17">
        <v>12</v>
      </c>
      <c r="C4322" s="16">
        <v>6</v>
      </c>
      <c r="D4322" s="16">
        <v>1968</v>
      </c>
      <c r="E4322" s="25">
        <v>25001</v>
      </c>
      <c r="F4322" s="24" t="s">
        <v>4279</v>
      </c>
      <c r="G4322" s="23">
        <v>22641521.61383285</v>
      </c>
      <c r="H4322" s="23">
        <v>236288518.6194236</v>
      </c>
      <c r="I4322" s="23">
        <v>236288518.6194236</v>
      </c>
      <c r="J4322" s="23">
        <f t="shared" si="67"/>
        <v>213646997.00559074</v>
      </c>
    </row>
    <row r="4323" spans="1:10" x14ac:dyDescent="0.2">
      <c r="A4323" s="19">
        <v>4382</v>
      </c>
      <c r="B4323" s="17">
        <v>1</v>
      </c>
      <c r="C4323" s="16">
        <v>1</v>
      </c>
      <c r="D4323" s="16">
        <v>1962</v>
      </c>
      <c r="E4323" s="25">
        <v>22647</v>
      </c>
      <c r="F4323" s="24" t="s">
        <v>4280</v>
      </c>
      <c r="G4323" s="23">
        <v>26188693.333333332</v>
      </c>
      <c r="H4323" s="23">
        <v>65471733.333333336</v>
      </c>
      <c r="I4323" s="23">
        <v>65471733.333333336</v>
      </c>
      <c r="J4323" s="23">
        <f t="shared" si="67"/>
        <v>39283040</v>
      </c>
    </row>
    <row r="4324" spans="1:10" x14ac:dyDescent="0.2">
      <c r="A4324" s="19">
        <v>4383</v>
      </c>
      <c r="B4324" s="17">
        <v>16</v>
      </c>
      <c r="C4324" s="16">
        <v>7</v>
      </c>
      <c r="D4324" s="16">
        <v>2004</v>
      </c>
      <c r="E4324" s="25">
        <v>38184</v>
      </c>
      <c r="F4324" s="24" t="s">
        <v>4281</v>
      </c>
      <c r="G4324" s="23">
        <v>4148156.2829989442</v>
      </c>
      <c r="H4324" s="23">
        <v>8464344.0066314675</v>
      </c>
      <c r="I4324" s="23">
        <v>18720056.341087647</v>
      </c>
      <c r="J4324" s="23">
        <f t="shared" si="67"/>
        <v>14571900.058088703</v>
      </c>
    </row>
    <row r="4325" spans="1:10" x14ac:dyDescent="0.2">
      <c r="A4325" s="19">
        <v>4384</v>
      </c>
      <c r="B4325" s="17">
        <v>3</v>
      </c>
      <c r="C4325" s="16">
        <v>6</v>
      </c>
      <c r="D4325" s="16">
        <v>2011</v>
      </c>
      <c r="E4325" s="25">
        <v>40697</v>
      </c>
      <c r="F4325" s="24" t="s">
        <v>4282</v>
      </c>
      <c r="G4325" s="23">
        <v>3480656.7370482278</v>
      </c>
      <c r="H4325" s="23">
        <v>6298785.6920725498</v>
      </c>
      <c r="I4325" s="23">
        <v>15569855.362937598</v>
      </c>
      <c r="J4325" s="23">
        <f t="shared" si="67"/>
        <v>12089198.62588937</v>
      </c>
    </row>
    <row r="4326" spans="1:10" x14ac:dyDescent="0.2">
      <c r="A4326" s="19">
        <v>4385</v>
      </c>
      <c r="B4326" s="17">
        <v>29</v>
      </c>
      <c r="C4326" s="16">
        <v>7</v>
      </c>
      <c r="D4326" s="16">
        <v>2009</v>
      </c>
      <c r="E4326" s="25">
        <v>40023</v>
      </c>
      <c r="F4326" s="24" t="s">
        <v>4283</v>
      </c>
      <c r="G4326" s="23">
        <v>3648280.2494532182</v>
      </c>
      <c r="H4326" s="23">
        <v>2596430.8896824252</v>
      </c>
      <c r="I4326" s="23">
        <v>3224840.3221252742</v>
      </c>
      <c r="J4326" s="23">
        <f t="shared" si="67"/>
        <v>-423439.92732794397</v>
      </c>
    </row>
    <row r="4327" spans="1:10" x14ac:dyDescent="0.2">
      <c r="A4327" s="19">
        <v>4386</v>
      </c>
      <c r="B4327" s="17">
        <v>22</v>
      </c>
      <c r="C4327" s="16">
        <v>9</v>
      </c>
      <c r="D4327" s="16">
        <v>2006</v>
      </c>
      <c r="E4327" s="25">
        <v>38982</v>
      </c>
      <c r="F4327" s="24" t="s">
        <v>4284</v>
      </c>
      <c r="G4327" s="23">
        <v>3872157.7131591914</v>
      </c>
      <c r="H4327" s="23">
        <v>67921.276436668311</v>
      </c>
      <c r="I4327" s="23">
        <v>835989.16987678653</v>
      </c>
      <c r="J4327" s="23">
        <f t="shared" si="67"/>
        <v>-3036168.543282405</v>
      </c>
    </row>
    <row r="4328" spans="1:10" x14ac:dyDescent="0.2">
      <c r="A4328" s="19">
        <v>4387</v>
      </c>
      <c r="B4328" s="17">
        <v>1</v>
      </c>
      <c r="C4328" s="16">
        <v>1</v>
      </c>
      <c r="D4328" s="16">
        <v>1946</v>
      </c>
      <c r="E4328" s="25">
        <v>16803</v>
      </c>
      <c r="F4328" s="24" t="s">
        <v>4285</v>
      </c>
      <c r="G4328" s="23">
        <v>42898374.725274727</v>
      </c>
      <c r="H4328" s="23">
        <v>89034362.637362644</v>
      </c>
      <c r="I4328" s="23">
        <v>129182911.07258242</v>
      </c>
      <c r="J4328" s="23">
        <f t="shared" si="67"/>
        <v>86284536.347307697</v>
      </c>
    </row>
    <row r="4329" spans="1:10" x14ac:dyDescent="0.2">
      <c r="A4329" s="19">
        <v>4388</v>
      </c>
      <c r="B4329" s="17">
        <v>19</v>
      </c>
      <c r="C4329" s="16">
        <v>7</v>
      </c>
      <c r="D4329" s="16">
        <v>1996</v>
      </c>
      <c r="E4329" s="25">
        <v>35265</v>
      </c>
      <c r="F4329" s="24" t="s">
        <v>4286</v>
      </c>
      <c r="G4329" s="23">
        <v>4847827.388535032</v>
      </c>
      <c r="H4329" s="23">
        <v>25805743.639585987</v>
      </c>
      <c r="I4329" s="23">
        <v>111905012.7448981</v>
      </c>
      <c r="J4329" s="23">
        <f t="shared" si="67"/>
        <v>107057185.35636306</v>
      </c>
    </row>
    <row r="4330" spans="1:10" x14ac:dyDescent="0.2">
      <c r="A4330" s="19">
        <v>4389</v>
      </c>
      <c r="B4330" s="17">
        <v>12</v>
      </c>
      <c r="C4330" s="16">
        <v>4</v>
      </c>
      <c r="D4330" s="16">
        <v>2013</v>
      </c>
      <c r="E4330" s="25">
        <v>41376</v>
      </c>
      <c r="F4330" s="24" t="s">
        <v>4287</v>
      </c>
      <c r="G4330" s="23">
        <v>3273150.2466337825</v>
      </c>
      <c r="H4330" s="23">
        <v>0</v>
      </c>
      <c r="I4330" s="23">
        <v>130299.8878988178</v>
      </c>
      <c r="J4330" s="23">
        <f t="shared" si="67"/>
        <v>-3142850.3587349649</v>
      </c>
    </row>
    <row r="4331" spans="1:10" x14ac:dyDescent="0.2">
      <c r="A4331" s="19">
        <v>4390</v>
      </c>
      <c r="B4331" s="17">
        <v>28</v>
      </c>
      <c r="C4331" s="16">
        <v>7</v>
      </c>
      <c r="D4331" s="16">
        <v>1978</v>
      </c>
      <c r="E4331" s="25">
        <v>28699</v>
      </c>
      <c r="F4331" s="24" t="s">
        <v>4288</v>
      </c>
      <c r="G4331" s="23">
        <v>11210913.242009131</v>
      </c>
      <c r="H4331" s="23">
        <v>529155105.02283102</v>
      </c>
      <c r="I4331" s="23">
        <v>529155105.02283102</v>
      </c>
      <c r="J4331" s="23">
        <f t="shared" si="67"/>
        <v>517944191.78082192</v>
      </c>
    </row>
    <row r="4332" spans="1:10" x14ac:dyDescent="0.2">
      <c r="A4332" s="19">
        <v>4391</v>
      </c>
      <c r="B4332" s="17">
        <v>20</v>
      </c>
      <c r="C4332" s="16">
        <v>10</v>
      </c>
      <c r="D4332" s="16">
        <v>2010</v>
      </c>
      <c r="E4332" s="25">
        <v>40471</v>
      </c>
      <c r="F4332" s="24" t="s">
        <v>4289</v>
      </c>
      <c r="G4332" s="23">
        <v>3367718.1303180908</v>
      </c>
      <c r="H4332" s="23">
        <v>95141300.50035435</v>
      </c>
      <c r="I4332" s="23">
        <v>199270162.83866838</v>
      </c>
      <c r="J4332" s="23">
        <f t="shared" si="67"/>
        <v>195902444.70835027</v>
      </c>
    </row>
    <row r="4333" spans="1:10" x14ac:dyDescent="0.2">
      <c r="A4333" s="19">
        <v>4392</v>
      </c>
      <c r="B4333" s="17">
        <v>28</v>
      </c>
      <c r="C4333" s="16">
        <v>8</v>
      </c>
      <c r="D4333" s="16">
        <v>2015</v>
      </c>
      <c r="E4333" s="25">
        <v>42244</v>
      </c>
      <c r="F4333" s="24" t="s">
        <v>4290</v>
      </c>
      <c r="G4333" s="23">
        <v>3090673.7273200289</v>
      </c>
      <c r="H4333" s="23">
        <v>69839044.527950287</v>
      </c>
      <c r="I4333" s="23">
        <v>76211109.21650666</v>
      </c>
      <c r="J4333" s="23">
        <f t="shared" si="67"/>
        <v>73120435.48918663</v>
      </c>
    </row>
    <row r="4334" spans="1:10" x14ac:dyDescent="0.2">
      <c r="A4334" s="19">
        <v>4393</v>
      </c>
      <c r="B4334" s="17">
        <v>7</v>
      </c>
      <c r="C4334" s="16">
        <v>6</v>
      </c>
      <c r="D4334" s="16">
        <v>2013</v>
      </c>
      <c r="E4334" s="25">
        <v>41432</v>
      </c>
      <c r="F4334" s="24" t="s">
        <v>4291</v>
      </c>
      <c r="G4334" s="23">
        <v>3154365.6639714953</v>
      </c>
      <c r="H4334" s="23">
        <v>67790593.40176186</v>
      </c>
      <c r="I4334" s="23">
        <v>95962723.12482442</v>
      </c>
      <c r="J4334" s="23">
        <f t="shared" si="67"/>
        <v>92808357.460852921</v>
      </c>
    </row>
    <row r="4335" spans="1:10" x14ac:dyDescent="0.2">
      <c r="A4335" s="19">
        <v>4394</v>
      </c>
      <c r="B4335" s="17">
        <v>22</v>
      </c>
      <c r="C4335" s="16">
        <v>12</v>
      </c>
      <c r="D4335" s="16">
        <v>1964</v>
      </c>
      <c r="E4335" s="25">
        <v>23733</v>
      </c>
      <c r="F4335" s="24" t="s">
        <v>4292</v>
      </c>
      <c r="G4335" s="23">
        <v>23607596.153846156</v>
      </c>
      <c r="H4335" s="23">
        <v>402116054.48717952</v>
      </c>
      <c r="I4335" s="23">
        <v>982862919.87179494</v>
      </c>
      <c r="J4335" s="23">
        <f t="shared" si="67"/>
        <v>959255323.71794879</v>
      </c>
    </row>
    <row r="4336" spans="1:10" x14ac:dyDescent="0.2">
      <c r="A4336" s="19">
        <v>4395</v>
      </c>
      <c r="B4336" s="17">
        <v>12</v>
      </c>
      <c r="C4336" s="16">
        <v>10</v>
      </c>
      <c r="D4336" s="16">
        <v>2012</v>
      </c>
      <c r="E4336" s="25">
        <v>41194</v>
      </c>
      <c r="F4336" s="24" t="s">
        <v>4293</v>
      </c>
      <c r="G4336" s="23">
        <v>3184188.7971917326</v>
      </c>
      <c r="H4336" s="23">
        <v>51039259.274748504</v>
      </c>
      <c r="I4336" s="23">
        <v>93113966.750532821</v>
      </c>
      <c r="J4336" s="23">
        <f t="shared" si="67"/>
        <v>89929777.953341082</v>
      </c>
    </row>
    <row r="4337" spans="1:10" x14ac:dyDescent="0.2">
      <c r="A4337" s="19">
        <v>4396</v>
      </c>
      <c r="B4337" s="17">
        <v>18</v>
      </c>
      <c r="C4337" s="16">
        <v>8</v>
      </c>
      <c r="D4337" s="16">
        <v>2000</v>
      </c>
      <c r="E4337" s="25">
        <v>36756</v>
      </c>
      <c r="F4337" s="24" t="s">
        <v>4294</v>
      </c>
      <c r="G4337" s="23">
        <v>4262482.638888889</v>
      </c>
      <c r="H4337" s="23">
        <v>54230177.045243055</v>
      </c>
      <c r="I4337" s="23">
        <v>54327242.29989583</v>
      </c>
      <c r="J4337" s="23">
        <f t="shared" si="67"/>
        <v>50064759.661006942</v>
      </c>
    </row>
    <row r="4338" spans="1:10" x14ac:dyDescent="0.2">
      <c r="A4338" s="19">
        <v>4397</v>
      </c>
      <c r="B4338" s="17">
        <v>18</v>
      </c>
      <c r="C4338" s="16">
        <v>12</v>
      </c>
      <c r="D4338" s="16">
        <v>1957</v>
      </c>
      <c r="E4338" s="25">
        <v>21172</v>
      </c>
      <c r="F4338" s="24" t="s">
        <v>4295</v>
      </c>
      <c r="G4338" s="23">
        <v>25935105.63380282</v>
      </c>
      <c r="H4338" s="23">
        <v>287879672.53521127</v>
      </c>
      <c r="I4338" s="23">
        <v>287879672.53521127</v>
      </c>
      <c r="J4338" s="23">
        <f t="shared" si="67"/>
        <v>261944566.90140843</v>
      </c>
    </row>
    <row r="4339" spans="1:10" x14ac:dyDescent="0.2">
      <c r="A4339" s="19">
        <v>4398</v>
      </c>
      <c r="B4339" s="17">
        <v>1</v>
      </c>
      <c r="C4339" s="16">
        <v>1</v>
      </c>
      <c r="D4339" s="16">
        <v>1978</v>
      </c>
      <c r="E4339" s="25">
        <v>28491</v>
      </c>
      <c r="F4339" s="24" t="s">
        <v>4296</v>
      </c>
      <c r="G4339" s="23">
        <v>11784912</v>
      </c>
      <c r="H4339" s="23">
        <v>128270910.51200001</v>
      </c>
      <c r="I4339" s="23">
        <v>128270910.51200001</v>
      </c>
      <c r="J4339" s="23">
        <f t="shared" si="67"/>
        <v>116485998.51200001</v>
      </c>
    </row>
    <row r="4340" spans="1:10" x14ac:dyDescent="0.2">
      <c r="A4340" s="19">
        <v>4399</v>
      </c>
      <c r="B4340" s="17">
        <v>20</v>
      </c>
      <c r="C4340" s="16">
        <v>11</v>
      </c>
      <c r="D4340" s="16">
        <v>1998</v>
      </c>
      <c r="E4340" s="25">
        <v>36119</v>
      </c>
      <c r="F4340" s="24" t="s">
        <v>4297</v>
      </c>
      <c r="G4340" s="23">
        <v>4491201.2195121953</v>
      </c>
      <c r="H4340" s="23">
        <v>37117159.708957322</v>
      </c>
      <c r="I4340" s="23">
        <v>82627998.733347565</v>
      </c>
      <c r="J4340" s="23">
        <f t="shared" si="67"/>
        <v>78136797.513835371</v>
      </c>
    </row>
    <row r="4341" spans="1:10" x14ac:dyDescent="0.2">
      <c r="A4341" s="19">
        <v>4400</v>
      </c>
      <c r="B4341" s="17">
        <v>1</v>
      </c>
      <c r="C4341" s="16">
        <v>8</v>
      </c>
      <c r="D4341" s="16">
        <v>1997</v>
      </c>
      <c r="E4341" s="25">
        <v>35643</v>
      </c>
      <c r="F4341" s="24" t="s">
        <v>4298</v>
      </c>
      <c r="G4341" s="23">
        <v>4580578.3582089553</v>
      </c>
      <c r="H4341" s="23">
        <v>37632407.212587066</v>
      </c>
      <c r="I4341" s="23">
        <v>42429361.404421642</v>
      </c>
      <c r="J4341" s="23">
        <f t="shared" si="67"/>
        <v>37848783.046212688</v>
      </c>
    </row>
    <row r="4342" spans="1:10" x14ac:dyDescent="0.2">
      <c r="A4342" s="19">
        <v>4401</v>
      </c>
      <c r="B4342" s="17">
        <v>11</v>
      </c>
      <c r="C4342" s="16">
        <v>10</v>
      </c>
      <c r="D4342" s="16">
        <v>2002</v>
      </c>
      <c r="E4342" s="25">
        <v>37540</v>
      </c>
      <c r="F4342" s="24" t="s">
        <v>4299</v>
      </c>
      <c r="G4342" s="23">
        <v>4062642.0297848866</v>
      </c>
      <c r="H4342" s="23">
        <v>29218545.854065083</v>
      </c>
      <c r="I4342" s="23">
        <v>78870083.440446764</v>
      </c>
      <c r="J4342" s="23">
        <f t="shared" si="67"/>
        <v>74807441.410661876</v>
      </c>
    </row>
    <row r="4343" spans="1:10" x14ac:dyDescent="0.2">
      <c r="A4343" s="19">
        <v>4402</v>
      </c>
      <c r="B4343" s="17">
        <v>1</v>
      </c>
      <c r="C4343" s="16">
        <v>11</v>
      </c>
      <c r="D4343" s="16">
        <v>1985</v>
      </c>
      <c r="E4343" s="25">
        <v>31352</v>
      </c>
      <c r="F4343" s="24" t="s">
        <v>4300</v>
      </c>
      <c r="G4343" s="23">
        <v>6757403.6697247708</v>
      </c>
      <c r="H4343" s="23">
        <v>47671228.169550464</v>
      </c>
      <c r="I4343" s="23">
        <v>47671228.169550464</v>
      </c>
      <c r="J4343" s="23">
        <f t="shared" si="67"/>
        <v>40913824.499825694</v>
      </c>
    </row>
    <row r="4344" spans="1:10" x14ac:dyDescent="0.2">
      <c r="A4344" s="19">
        <v>4403</v>
      </c>
      <c r="B4344" s="17">
        <v>7</v>
      </c>
      <c r="C4344" s="16">
        <v>3</v>
      </c>
      <c r="D4344" s="16">
        <v>1986</v>
      </c>
      <c r="E4344" s="25">
        <v>31478</v>
      </c>
      <c r="F4344" s="24" t="s">
        <v>4301</v>
      </c>
      <c r="G4344" s="23">
        <v>6769825.3676470593</v>
      </c>
      <c r="H4344" s="23">
        <v>47313506.141875006</v>
      </c>
      <c r="I4344" s="23">
        <v>47313506.141875006</v>
      </c>
      <c r="J4344" s="23">
        <f t="shared" si="67"/>
        <v>40543680.774227947</v>
      </c>
    </row>
    <row r="4345" spans="1:10" x14ac:dyDescent="0.2">
      <c r="A4345" s="19">
        <v>4404</v>
      </c>
      <c r="B4345" s="17">
        <v>10</v>
      </c>
      <c r="C4345" s="16">
        <v>6</v>
      </c>
      <c r="D4345" s="16">
        <v>1975</v>
      </c>
      <c r="E4345" s="25">
        <v>27555</v>
      </c>
      <c r="F4345" s="24" t="s">
        <v>4302</v>
      </c>
      <c r="G4345" s="23">
        <v>13741735.074626865</v>
      </c>
      <c r="H4345" s="23">
        <v>92178377.091380596</v>
      </c>
      <c r="I4345" s="23">
        <v>92178377.091380596</v>
      </c>
      <c r="J4345" s="23">
        <f t="shared" si="67"/>
        <v>78436642.016753733</v>
      </c>
    </row>
    <row r="4346" spans="1:10" x14ac:dyDescent="0.2">
      <c r="A4346" s="19">
        <v>4405</v>
      </c>
      <c r="B4346" s="17">
        <v>1</v>
      </c>
      <c r="C4346" s="16">
        <v>8</v>
      </c>
      <c r="D4346" s="16">
        <v>1986</v>
      </c>
      <c r="E4346" s="25">
        <v>31625</v>
      </c>
      <c r="F4346" s="24" t="s">
        <v>4303</v>
      </c>
      <c r="G4346" s="23">
        <v>6714284.4120328166</v>
      </c>
      <c r="H4346" s="23">
        <v>43580309.595104828</v>
      </c>
      <c r="I4346" s="23">
        <v>43580309.595104828</v>
      </c>
      <c r="J4346" s="23">
        <f t="shared" si="67"/>
        <v>36866025.183072016</v>
      </c>
    </row>
    <row r="4347" spans="1:10" x14ac:dyDescent="0.2">
      <c r="A4347" s="19">
        <v>4406</v>
      </c>
      <c r="B4347" s="17">
        <v>2</v>
      </c>
      <c r="C4347" s="16">
        <v>8</v>
      </c>
      <c r="D4347" s="16">
        <v>2002</v>
      </c>
      <c r="E4347" s="25">
        <v>37470</v>
      </c>
      <c r="F4347" s="24" t="s">
        <v>4304</v>
      </c>
      <c r="G4347" s="23">
        <v>4076131.7100166027</v>
      </c>
      <c r="H4347" s="23">
        <v>26066617.717653573</v>
      </c>
      <c r="I4347" s="23">
        <v>26066617.717653573</v>
      </c>
      <c r="J4347" s="23">
        <f t="shared" si="67"/>
        <v>21990486.007636972</v>
      </c>
    </row>
    <row r="4348" spans="1:10" x14ac:dyDescent="0.2">
      <c r="A4348" s="19">
        <v>4407</v>
      </c>
      <c r="B4348" s="17">
        <v>1</v>
      </c>
      <c r="C4348" s="16">
        <v>1</v>
      </c>
      <c r="D4348" s="16">
        <v>1960</v>
      </c>
      <c r="E4348" s="25">
        <v>21916</v>
      </c>
      <c r="F4348" s="24" t="s">
        <v>4305</v>
      </c>
      <c r="G4348" s="23">
        <v>25138464.163822524</v>
      </c>
      <c r="H4348" s="23">
        <v>155858477.81569964</v>
      </c>
      <c r="I4348" s="23">
        <v>206135406.1433447</v>
      </c>
      <c r="J4348" s="23">
        <f t="shared" si="67"/>
        <v>180996941.97952217</v>
      </c>
    </row>
    <row r="4349" spans="1:10" x14ac:dyDescent="0.2">
      <c r="A4349" s="19">
        <v>4408</v>
      </c>
      <c r="B4349" s="17">
        <v>20</v>
      </c>
      <c r="C4349" s="16">
        <v>9</v>
      </c>
      <c r="D4349" s="16">
        <v>1958</v>
      </c>
      <c r="E4349" s="25">
        <v>21448</v>
      </c>
      <c r="F4349" s="24" t="s">
        <v>4306</v>
      </c>
      <c r="G4349" s="23">
        <v>25486401.384083048</v>
      </c>
      <c r="H4349" s="23">
        <v>149268109.97079587</v>
      </c>
      <c r="I4349" s="23">
        <v>149268109.97079587</v>
      </c>
      <c r="J4349" s="23">
        <f t="shared" si="67"/>
        <v>123781708.58671282</v>
      </c>
    </row>
    <row r="4350" spans="1:10" x14ac:dyDescent="0.2">
      <c r="A4350" s="19">
        <v>4409</v>
      </c>
      <c r="B4350" s="17">
        <v>26</v>
      </c>
      <c r="C4350" s="16">
        <v>5</v>
      </c>
      <c r="D4350" s="16">
        <v>1970</v>
      </c>
      <c r="E4350" s="25">
        <v>25714</v>
      </c>
      <c r="F4350" s="24" t="s">
        <v>4307</v>
      </c>
      <c r="G4350" s="23">
        <v>19081787.564766839</v>
      </c>
      <c r="H4350" s="23">
        <v>111240518.15209845</v>
      </c>
      <c r="I4350" s="23">
        <v>111240518.15209845</v>
      </c>
      <c r="J4350" s="23">
        <f t="shared" si="67"/>
        <v>92158730.587331608</v>
      </c>
    </row>
    <row r="4351" spans="1:10" x14ac:dyDescent="0.2">
      <c r="A4351" s="19">
        <v>4410</v>
      </c>
      <c r="B4351" s="17">
        <v>6</v>
      </c>
      <c r="C4351" s="16">
        <v>4</v>
      </c>
      <c r="D4351" s="16">
        <v>2001</v>
      </c>
      <c r="E4351" s="25">
        <v>36987</v>
      </c>
      <c r="F4351" s="24" t="s">
        <v>4308</v>
      </c>
      <c r="G4351" s="23">
        <v>4163691.3510457883</v>
      </c>
      <c r="H4351" s="23">
        <v>23666599.290175237</v>
      </c>
      <c r="I4351" s="23">
        <v>95004511.104759738</v>
      </c>
      <c r="J4351" s="23">
        <f t="shared" si="67"/>
        <v>90840819.753713951</v>
      </c>
    </row>
    <row r="4352" spans="1:10" x14ac:dyDescent="0.2">
      <c r="A4352" s="19">
        <v>4411</v>
      </c>
      <c r="B4352" s="17">
        <v>13</v>
      </c>
      <c r="C4352" s="16">
        <v>8</v>
      </c>
      <c r="D4352" s="16">
        <v>1993</v>
      </c>
      <c r="E4352" s="25">
        <v>34194</v>
      </c>
      <c r="F4352" s="24" t="s">
        <v>4309</v>
      </c>
      <c r="G4352" s="23">
        <v>5086719.6132596685</v>
      </c>
      <c r="H4352" s="23">
        <v>27019074.31140884</v>
      </c>
      <c r="I4352" s="23">
        <v>27019074.31140884</v>
      </c>
      <c r="J4352" s="23">
        <f t="shared" si="67"/>
        <v>21932354.698149171</v>
      </c>
    </row>
    <row r="4353" spans="1:10" x14ac:dyDescent="0.2">
      <c r="A4353" s="19">
        <v>4412</v>
      </c>
      <c r="B4353" s="17">
        <v>27</v>
      </c>
      <c r="C4353" s="16">
        <v>4</v>
      </c>
      <c r="D4353" s="16">
        <v>1990</v>
      </c>
      <c r="E4353" s="25">
        <v>32990</v>
      </c>
      <c r="F4353" s="24" t="s">
        <v>4310</v>
      </c>
      <c r="G4353" s="23">
        <v>5714173.778122575</v>
      </c>
      <c r="H4353" s="23">
        <v>28570868.890612878</v>
      </c>
      <c r="I4353" s="23">
        <v>28570868.890612878</v>
      </c>
      <c r="J4353" s="23">
        <f t="shared" si="67"/>
        <v>22856695.112490304</v>
      </c>
    </row>
    <row r="4354" spans="1:10" x14ac:dyDescent="0.2">
      <c r="A4354" s="19">
        <v>4413</v>
      </c>
      <c r="B4354" s="17">
        <v>9</v>
      </c>
      <c r="C4354" s="16">
        <v>4</v>
      </c>
      <c r="D4354" s="16">
        <v>1976</v>
      </c>
      <c r="E4354" s="25">
        <v>27859</v>
      </c>
      <c r="F4354" s="24" t="s">
        <v>4311</v>
      </c>
      <c r="G4354" s="23">
        <v>13129358.288770052</v>
      </c>
      <c r="H4354" s="23">
        <v>57769176.47058823</v>
      </c>
      <c r="I4354" s="23">
        <v>57769176.47058823</v>
      </c>
      <c r="J4354" s="23">
        <f t="shared" si="67"/>
        <v>44639818.18181818</v>
      </c>
    </row>
    <row r="4355" spans="1:10" x14ac:dyDescent="0.2">
      <c r="A4355" s="19">
        <v>4414</v>
      </c>
      <c r="B4355" s="17">
        <v>16</v>
      </c>
      <c r="C4355" s="16">
        <v>7</v>
      </c>
      <c r="D4355" s="16">
        <v>1966</v>
      </c>
      <c r="E4355" s="25">
        <v>24304</v>
      </c>
      <c r="F4355" s="24" t="s">
        <v>4312</v>
      </c>
      <c r="G4355" s="23">
        <v>22663292.307692308</v>
      </c>
      <c r="H4355" s="23">
        <v>98207600</v>
      </c>
      <c r="I4355" s="23">
        <v>98207600</v>
      </c>
      <c r="J4355" s="23">
        <f t="shared" ref="J4355:J4418" si="68">I4355-G4355</f>
        <v>75544307.692307696</v>
      </c>
    </row>
    <row r="4356" spans="1:10" x14ac:dyDescent="0.2">
      <c r="A4356" s="19">
        <v>4415</v>
      </c>
      <c r="B4356" s="17">
        <v>3</v>
      </c>
      <c r="C4356" s="16">
        <v>3</v>
      </c>
      <c r="D4356" s="16">
        <v>2006</v>
      </c>
      <c r="E4356" s="25">
        <v>38779</v>
      </c>
      <c r="F4356" s="24" t="s">
        <v>4313</v>
      </c>
      <c r="G4356" s="23">
        <v>3686471.4714714712</v>
      </c>
      <c r="H4356" s="23">
        <v>14400088.717742743</v>
      </c>
      <c r="I4356" s="23">
        <v>14809691.334114114</v>
      </c>
      <c r="J4356" s="23">
        <f t="shared" si="68"/>
        <v>11123219.862642642</v>
      </c>
    </row>
    <row r="4357" spans="1:10" x14ac:dyDescent="0.2">
      <c r="A4357" s="19">
        <v>4416</v>
      </c>
      <c r="B4357" s="17">
        <v>25</v>
      </c>
      <c r="C4357" s="16">
        <v>10</v>
      </c>
      <c r="D4357" s="16">
        <v>1985</v>
      </c>
      <c r="E4357" s="25">
        <v>31345</v>
      </c>
      <c r="F4357" s="24" t="s">
        <v>4314</v>
      </c>
      <c r="G4357" s="23">
        <v>6776053.3578656856</v>
      </c>
      <c r="H4357" s="23">
        <v>24964591.012391906</v>
      </c>
      <c r="I4357" s="23">
        <v>24964591.012391906</v>
      </c>
      <c r="J4357" s="23">
        <f t="shared" si="68"/>
        <v>18188537.654526219</v>
      </c>
    </row>
    <row r="4358" spans="1:10" x14ac:dyDescent="0.2">
      <c r="A4358" s="19">
        <v>4417</v>
      </c>
      <c r="B4358" s="17">
        <v>1</v>
      </c>
      <c r="C4358" s="16">
        <v>1</v>
      </c>
      <c r="D4358" s="16">
        <v>1960</v>
      </c>
      <c r="E4358" s="25">
        <v>21916</v>
      </c>
      <c r="F4358" s="24" t="s">
        <v>4315</v>
      </c>
      <c r="G4358" s="23">
        <v>25138464.163822524</v>
      </c>
      <c r="H4358" s="23">
        <v>87146675.76791808</v>
      </c>
      <c r="I4358" s="23">
        <v>87146675.76791808</v>
      </c>
      <c r="J4358" s="23">
        <f t="shared" si="68"/>
        <v>62008211.604095556</v>
      </c>
    </row>
    <row r="4359" spans="1:10" x14ac:dyDescent="0.2">
      <c r="A4359" s="19">
        <v>4418</v>
      </c>
      <c r="B4359" s="17">
        <v>8</v>
      </c>
      <c r="C4359" s="16">
        <v>5</v>
      </c>
      <c r="D4359" s="16">
        <v>2009</v>
      </c>
      <c r="E4359" s="25">
        <v>39941</v>
      </c>
      <c r="F4359" s="24" t="s">
        <v>4316</v>
      </c>
      <c r="G4359" s="23">
        <v>3444172.7143498431</v>
      </c>
      <c r="H4359" s="23">
        <v>11511627.227634484</v>
      </c>
      <c r="I4359" s="23">
        <v>11678637.45866845</v>
      </c>
      <c r="J4359" s="23">
        <f t="shared" si="68"/>
        <v>8234464.7443186063</v>
      </c>
    </row>
    <row r="4360" spans="1:10" x14ac:dyDescent="0.2">
      <c r="A4360" s="19">
        <v>4419</v>
      </c>
      <c r="B4360" s="17">
        <v>1</v>
      </c>
      <c r="C4360" s="16">
        <v>1</v>
      </c>
      <c r="D4360" s="16">
        <v>1961</v>
      </c>
      <c r="E4360" s="25">
        <v>22282</v>
      </c>
      <c r="F4360" s="24" t="s">
        <v>4317</v>
      </c>
      <c r="G4360" s="23">
        <v>24716677.852348994</v>
      </c>
      <c r="H4360" s="23">
        <v>82388926.174496651</v>
      </c>
      <c r="I4360" s="23">
        <v>82388926.174496651</v>
      </c>
      <c r="J4360" s="23">
        <f t="shared" si="68"/>
        <v>57672248.322147653</v>
      </c>
    </row>
    <row r="4361" spans="1:10" x14ac:dyDescent="0.2">
      <c r="A4361" s="19">
        <v>4420</v>
      </c>
      <c r="B4361" s="17">
        <v>12</v>
      </c>
      <c r="C4361" s="16">
        <v>5</v>
      </c>
      <c r="D4361" s="16">
        <v>1999</v>
      </c>
      <c r="E4361" s="25">
        <v>36292</v>
      </c>
      <c r="F4361" s="24" t="s">
        <v>4318</v>
      </c>
      <c r="G4361" s="23">
        <v>4431750.9025270762</v>
      </c>
      <c r="H4361" s="23">
        <v>13320469.370216608</v>
      </c>
      <c r="I4361" s="23">
        <v>13320469.370216608</v>
      </c>
      <c r="J4361" s="23">
        <f t="shared" si="68"/>
        <v>8888718.4676895328</v>
      </c>
    </row>
    <row r="4362" spans="1:10" x14ac:dyDescent="0.2">
      <c r="A4362" s="19">
        <v>4421</v>
      </c>
      <c r="B4362" s="17">
        <v>1</v>
      </c>
      <c r="C4362" s="16">
        <v>1</v>
      </c>
      <c r="D4362" s="16">
        <v>1948</v>
      </c>
      <c r="E4362" s="25">
        <v>17533</v>
      </c>
      <c r="F4362" s="24" t="s">
        <v>4319</v>
      </c>
      <c r="G4362" s="23">
        <v>31078354.430379752</v>
      </c>
      <c r="H4362" s="23">
        <v>93359376.70886077</v>
      </c>
      <c r="I4362" s="23">
        <v>93359376.70886077</v>
      </c>
      <c r="J4362" s="23">
        <f t="shared" si="68"/>
        <v>62281022.278481022</v>
      </c>
    </row>
    <row r="4363" spans="1:10" x14ac:dyDescent="0.2">
      <c r="A4363" s="19">
        <v>4422</v>
      </c>
      <c r="B4363" s="17">
        <v>8</v>
      </c>
      <c r="C4363" s="16">
        <v>8</v>
      </c>
      <c r="D4363" s="16">
        <v>2001</v>
      </c>
      <c r="E4363" s="25">
        <v>37111</v>
      </c>
      <c r="F4363" s="24" t="s">
        <v>4320</v>
      </c>
      <c r="G4363" s="23">
        <v>4149616.9014084507</v>
      </c>
      <c r="H4363" s="23">
        <v>12204174.076456338</v>
      </c>
      <c r="I4363" s="23">
        <v>13806653.76656338</v>
      </c>
      <c r="J4363" s="23">
        <f t="shared" si="68"/>
        <v>9657036.8651549295</v>
      </c>
    </row>
    <row r="4364" spans="1:10" x14ac:dyDescent="0.2">
      <c r="A4364" s="19">
        <v>4423</v>
      </c>
      <c r="B4364" s="17">
        <v>24</v>
      </c>
      <c r="C4364" s="16">
        <v>5</v>
      </c>
      <c r="D4364" s="16">
        <v>2013</v>
      </c>
      <c r="E4364" s="25">
        <v>41418</v>
      </c>
      <c r="F4364" s="24" t="s">
        <v>4321</v>
      </c>
      <c r="G4364" s="23">
        <v>3161935.2207602658</v>
      </c>
      <c r="H4364" s="23">
        <v>8548419.4007126167</v>
      </c>
      <c r="I4364" s="23">
        <v>24507032.139217414</v>
      </c>
      <c r="J4364" s="23">
        <f t="shared" si="68"/>
        <v>21345096.918457147</v>
      </c>
    </row>
    <row r="4365" spans="1:10" x14ac:dyDescent="0.2">
      <c r="A4365" s="19">
        <v>4424</v>
      </c>
      <c r="B4365" s="17">
        <v>20</v>
      </c>
      <c r="C4365" s="16">
        <v>11</v>
      </c>
      <c r="D4365" s="16">
        <v>1987</v>
      </c>
      <c r="E4365" s="25">
        <v>32101</v>
      </c>
      <c r="F4365" s="24" t="s">
        <v>4322</v>
      </c>
      <c r="G4365" s="23">
        <v>6382642.9809358753</v>
      </c>
      <c r="H4365" s="23">
        <v>16782095.944540728</v>
      </c>
      <c r="I4365" s="23">
        <v>16782095.944540728</v>
      </c>
      <c r="J4365" s="23">
        <f t="shared" si="68"/>
        <v>10399452.963604853</v>
      </c>
    </row>
    <row r="4366" spans="1:10" x14ac:dyDescent="0.2">
      <c r="A4366" s="19">
        <v>4425</v>
      </c>
      <c r="B4366" s="17">
        <v>31</v>
      </c>
      <c r="C4366" s="16">
        <v>7</v>
      </c>
      <c r="D4366" s="16">
        <v>2009</v>
      </c>
      <c r="E4366" s="25">
        <v>40025</v>
      </c>
      <c r="F4366" s="24" t="s">
        <v>4323</v>
      </c>
      <c r="G4366" s="23">
        <v>3420262.7338623917</v>
      </c>
      <c r="H4366" s="23">
        <v>8792485.3711661417</v>
      </c>
      <c r="I4366" s="23">
        <v>11941090.317128779</v>
      </c>
      <c r="J4366" s="23">
        <f t="shared" si="68"/>
        <v>8520827.5832663886</v>
      </c>
    </row>
    <row r="4367" spans="1:10" x14ac:dyDescent="0.2">
      <c r="A4367" s="19">
        <v>4426</v>
      </c>
      <c r="B4367" s="17">
        <v>8</v>
      </c>
      <c r="C4367" s="16">
        <v>7</v>
      </c>
      <c r="D4367" s="16">
        <v>1988</v>
      </c>
      <c r="E4367" s="25">
        <v>32332</v>
      </c>
      <c r="F4367" s="24" t="s">
        <v>4324</v>
      </c>
      <c r="G4367" s="23">
        <v>6215670.8860759493</v>
      </c>
      <c r="H4367" s="23">
        <v>15089268.309443038</v>
      </c>
      <c r="I4367" s="23">
        <v>15089268.309443038</v>
      </c>
      <c r="J4367" s="23">
        <f t="shared" si="68"/>
        <v>8873597.4233670887</v>
      </c>
    </row>
    <row r="4368" spans="1:10" x14ac:dyDescent="0.2">
      <c r="A4368" s="19">
        <v>4427</v>
      </c>
      <c r="B4368" s="17">
        <v>7</v>
      </c>
      <c r="C4368" s="16">
        <v>4</v>
      </c>
      <c r="D4368" s="16">
        <v>2006</v>
      </c>
      <c r="E4368" s="25">
        <v>38814</v>
      </c>
      <c r="F4368" s="24" t="s">
        <v>4325</v>
      </c>
      <c r="G4368" s="23">
        <v>3655369.7270471468</v>
      </c>
      <c r="H4368" s="23">
        <v>8603677.8433349878</v>
      </c>
      <c r="I4368" s="23">
        <v>8896091.5815632753</v>
      </c>
      <c r="J4368" s="23">
        <f t="shared" si="68"/>
        <v>5240721.8545161281</v>
      </c>
    </row>
    <row r="4369" spans="1:10" x14ac:dyDescent="0.2">
      <c r="A4369" s="19">
        <v>4428</v>
      </c>
      <c r="B4369" s="17">
        <v>1</v>
      </c>
      <c r="C4369" s="16">
        <v>10</v>
      </c>
      <c r="D4369" s="16">
        <v>2004</v>
      </c>
      <c r="E4369" s="25">
        <v>38261</v>
      </c>
      <c r="F4369" s="24" t="s">
        <v>4326</v>
      </c>
      <c r="G4369" s="23">
        <v>3858339.4447354632</v>
      </c>
      <c r="H4369" s="23">
        <v>8848111.2093766369</v>
      </c>
      <c r="I4369" s="23">
        <v>8848111.2093766369</v>
      </c>
      <c r="J4369" s="23">
        <f t="shared" si="68"/>
        <v>4989771.7646411732</v>
      </c>
    </row>
    <row r="4370" spans="1:10" x14ac:dyDescent="0.2">
      <c r="A4370" s="19">
        <v>4429</v>
      </c>
      <c r="B4370" s="17">
        <v>18</v>
      </c>
      <c r="C4370" s="16">
        <v>10</v>
      </c>
      <c r="D4370" s="16">
        <v>2002</v>
      </c>
      <c r="E4370" s="25">
        <v>37547</v>
      </c>
      <c r="F4370" s="24" t="s">
        <v>4327</v>
      </c>
      <c r="G4370" s="23">
        <v>4062642.0297848866</v>
      </c>
      <c r="H4370" s="23">
        <v>7926477.3176282402</v>
      </c>
      <c r="I4370" s="23">
        <v>10532792.184280198</v>
      </c>
      <c r="J4370" s="23">
        <f t="shared" si="68"/>
        <v>6470150.1544953119</v>
      </c>
    </row>
    <row r="4371" spans="1:10" x14ac:dyDescent="0.2">
      <c r="A4371" s="19">
        <v>4430</v>
      </c>
      <c r="B4371" s="17">
        <v>28</v>
      </c>
      <c r="C4371" s="16">
        <v>8</v>
      </c>
      <c r="D4371" s="16">
        <v>1981</v>
      </c>
      <c r="E4371" s="25">
        <v>29826</v>
      </c>
      <c r="F4371" s="24" t="s">
        <v>4328</v>
      </c>
      <c r="G4371" s="23">
        <v>7980032.5027085599</v>
      </c>
      <c r="H4371" s="23">
        <v>15248743.528201519</v>
      </c>
      <c r="I4371" s="23">
        <v>15248743.528201519</v>
      </c>
      <c r="J4371" s="23">
        <f t="shared" si="68"/>
        <v>7268711.0254929587</v>
      </c>
    </row>
    <row r="4372" spans="1:10" x14ac:dyDescent="0.2">
      <c r="A4372" s="19">
        <v>4431</v>
      </c>
      <c r="B4372" s="17">
        <v>28</v>
      </c>
      <c r="C4372" s="16">
        <v>4</v>
      </c>
      <c r="D4372" s="16">
        <v>2006</v>
      </c>
      <c r="E4372" s="25">
        <v>38835</v>
      </c>
      <c r="F4372" s="24" t="s">
        <v>4329</v>
      </c>
      <c r="G4372" s="23">
        <v>3655369.7270471468</v>
      </c>
      <c r="H4372" s="23">
        <v>6737021.8646947891</v>
      </c>
      <c r="I4372" s="23">
        <v>13796063.525493797</v>
      </c>
      <c r="J4372" s="23">
        <f t="shared" si="68"/>
        <v>10140693.79844665</v>
      </c>
    </row>
    <row r="4373" spans="1:10" x14ac:dyDescent="0.2">
      <c r="A4373" s="19">
        <v>4432</v>
      </c>
      <c r="B4373" s="17">
        <v>22</v>
      </c>
      <c r="C4373" s="16">
        <v>7</v>
      </c>
      <c r="D4373" s="16">
        <v>2016</v>
      </c>
      <c r="E4373" s="25">
        <v>42573</v>
      </c>
      <c r="F4373" s="24" t="s">
        <v>5386</v>
      </c>
      <c r="G4373" s="23">
        <v>3060977.9410542417</v>
      </c>
      <c r="H4373" s="23">
        <v>4507782.8356508808</v>
      </c>
      <c r="I4373" s="23">
        <v>4507782.8356508808</v>
      </c>
      <c r="J4373" s="23">
        <f t="shared" si="68"/>
        <v>1446804.8945966391</v>
      </c>
    </row>
    <row r="4374" spans="1:10" x14ac:dyDescent="0.2">
      <c r="A4374" s="19">
        <v>4433</v>
      </c>
      <c r="B4374" s="17">
        <v>24</v>
      </c>
      <c r="C4374" s="16">
        <v>6</v>
      </c>
      <c r="D4374" s="16">
        <v>2016</v>
      </c>
      <c r="E4374" s="25">
        <v>42545</v>
      </c>
      <c r="F4374" s="24" t="s">
        <v>4331</v>
      </c>
      <c r="G4374" s="23">
        <v>3056024.8612136855</v>
      </c>
      <c r="H4374" s="23">
        <v>4289084.033665536</v>
      </c>
      <c r="I4374" s="23">
        <v>5946118.777887959</v>
      </c>
      <c r="J4374" s="23">
        <f t="shared" si="68"/>
        <v>2890093.9166742736</v>
      </c>
    </row>
    <row r="4375" spans="1:10" x14ac:dyDescent="0.2">
      <c r="A4375" s="19">
        <v>4434</v>
      </c>
      <c r="B4375" s="17">
        <v>14</v>
      </c>
      <c r="C4375" s="16">
        <v>4</v>
      </c>
      <c r="D4375" s="16">
        <v>2000</v>
      </c>
      <c r="E4375" s="25">
        <v>36630</v>
      </c>
      <c r="F4375" s="24" t="s">
        <v>4332</v>
      </c>
      <c r="G4375" s="23">
        <v>4299807.3555166367</v>
      </c>
      <c r="H4375" s="23">
        <v>5977659.5492877988</v>
      </c>
      <c r="I4375" s="23">
        <v>43626755.554962054</v>
      </c>
      <c r="J4375" s="23">
        <f t="shared" si="68"/>
        <v>39326948.199445419</v>
      </c>
    </row>
    <row r="4376" spans="1:10" x14ac:dyDescent="0.2">
      <c r="A4376" s="19">
        <v>4435</v>
      </c>
      <c r="B4376" s="17">
        <v>1</v>
      </c>
      <c r="C4376" s="16">
        <v>9</v>
      </c>
      <c r="D4376" s="16">
        <v>2000</v>
      </c>
      <c r="E4376" s="25">
        <v>36770</v>
      </c>
      <c r="F4376" s="24" t="s">
        <v>4333</v>
      </c>
      <c r="G4376" s="23">
        <v>4240397.2366148531</v>
      </c>
      <c r="H4376" s="23">
        <v>5855291.7451525619</v>
      </c>
      <c r="I4376" s="23">
        <v>5855291.7451525619</v>
      </c>
      <c r="J4376" s="23">
        <f t="shared" si="68"/>
        <v>1614894.5085377088</v>
      </c>
    </row>
    <row r="4377" spans="1:10" x14ac:dyDescent="0.2">
      <c r="A4377" s="19">
        <v>4436</v>
      </c>
      <c r="B4377" s="17">
        <v>28</v>
      </c>
      <c r="C4377" s="16">
        <v>2</v>
      </c>
      <c r="D4377" s="16">
        <v>1997</v>
      </c>
      <c r="E4377" s="25">
        <v>35489</v>
      </c>
      <c r="F4377" s="24" t="s">
        <v>4334</v>
      </c>
      <c r="G4377" s="23">
        <v>4615018.7969924808</v>
      </c>
      <c r="H4377" s="23">
        <v>6321183.5545426067</v>
      </c>
      <c r="I4377" s="23">
        <v>6321183.5545426067</v>
      </c>
      <c r="J4377" s="23">
        <f t="shared" si="68"/>
        <v>1706164.7575501259</v>
      </c>
    </row>
    <row r="4378" spans="1:10" x14ac:dyDescent="0.2">
      <c r="A4378" s="19">
        <v>4437</v>
      </c>
      <c r="B4378" s="17">
        <v>17</v>
      </c>
      <c r="C4378" s="16">
        <v>5</v>
      </c>
      <c r="D4378" s="16">
        <v>2013</v>
      </c>
      <c r="E4378" s="25">
        <v>41411</v>
      </c>
      <c r="F4378" s="24" t="s">
        <v>4335</v>
      </c>
      <c r="G4378" s="23">
        <v>3161935.2207602658</v>
      </c>
      <c r="H4378" s="23">
        <v>4286949.6643499546</v>
      </c>
      <c r="I4378" s="23">
        <v>11875713.293734575</v>
      </c>
      <c r="J4378" s="23">
        <f t="shared" si="68"/>
        <v>8713778.0729743093</v>
      </c>
    </row>
    <row r="4379" spans="1:10" x14ac:dyDescent="0.2">
      <c r="A4379" s="19">
        <v>4438</v>
      </c>
      <c r="B4379" s="17">
        <v>30</v>
      </c>
      <c r="C4379" s="16">
        <v>4</v>
      </c>
      <c r="D4379" s="16">
        <v>2010</v>
      </c>
      <c r="E4379" s="25">
        <v>40298</v>
      </c>
      <c r="F4379" s="24" t="s">
        <v>4336</v>
      </c>
      <c r="G4379" s="23">
        <v>3378562.3529303838</v>
      </c>
      <c r="H4379" s="23">
        <v>4542560.4213862736</v>
      </c>
      <c r="I4379" s="23">
        <v>5146877.1123302253</v>
      </c>
      <c r="J4379" s="23">
        <f t="shared" si="68"/>
        <v>1768314.7593998415</v>
      </c>
    </row>
    <row r="4380" spans="1:10" x14ac:dyDescent="0.2">
      <c r="A4380" s="19">
        <v>4439</v>
      </c>
      <c r="B4380" s="17">
        <v>30</v>
      </c>
      <c r="C4380" s="16">
        <v>6</v>
      </c>
      <c r="D4380" s="16">
        <v>1971</v>
      </c>
      <c r="E4380" s="25">
        <v>26114</v>
      </c>
      <c r="F4380" s="24" t="s">
        <v>4337</v>
      </c>
      <c r="G4380" s="23">
        <v>18141798.029556651</v>
      </c>
      <c r="H4380" s="23">
        <v>24189064.039408866</v>
      </c>
      <c r="I4380" s="23">
        <v>24189064.039408866</v>
      </c>
      <c r="J4380" s="23">
        <f t="shared" si="68"/>
        <v>6047266.0098522156</v>
      </c>
    </row>
    <row r="4381" spans="1:10" x14ac:dyDescent="0.2">
      <c r="A4381" s="19">
        <v>4440</v>
      </c>
      <c r="B4381" s="17">
        <v>24</v>
      </c>
      <c r="C4381" s="16">
        <v>9</v>
      </c>
      <c r="D4381" s="16">
        <v>1993</v>
      </c>
      <c r="E4381" s="25">
        <v>34236</v>
      </c>
      <c r="F4381" s="24" t="s">
        <v>4338</v>
      </c>
      <c r="G4381" s="23">
        <v>5076202.6188835287</v>
      </c>
      <c r="H4381" s="23">
        <v>6603596.453487251</v>
      </c>
      <c r="I4381" s="23">
        <v>6603596.453487251</v>
      </c>
      <c r="J4381" s="23">
        <f t="shared" si="68"/>
        <v>1527393.8346037222</v>
      </c>
    </row>
    <row r="4382" spans="1:10" x14ac:dyDescent="0.2">
      <c r="A4382" s="19">
        <v>4441</v>
      </c>
      <c r="B4382" s="17">
        <v>18</v>
      </c>
      <c r="C4382" s="16">
        <v>4</v>
      </c>
      <c r="D4382" s="16">
        <v>1997</v>
      </c>
      <c r="E4382" s="25">
        <v>35538</v>
      </c>
      <c r="F4382" s="24" t="s">
        <v>4339</v>
      </c>
      <c r="G4382" s="23">
        <v>4597734.0823970037</v>
      </c>
      <c r="H4382" s="23">
        <v>5521700.8539076159</v>
      </c>
      <c r="I4382" s="23">
        <v>6134732.0648938827</v>
      </c>
      <c r="J4382" s="23">
        <f t="shared" si="68"/>
        <v>1536997.9824968791</v>
      </c>
    </row>
    <row r="4383" spans="1:10" x14ac:dyDescent="0.2">
      <c r="A4383" s="19">
        <v>4442</v>
      </c>
      <c r="B4383" s="17">
        <v>13</v>
      </c>
      <c r="C4383" s="16">
        <v>9</v>
      </c>
      <c r="D4383" s="16">
        <v>1978</v>
      </c>
      <c r="E4383" s="25">
        <v>28746</v>
      </c>
      <c r="F4383" s="24" t="s">
        <v>4340</v>
      </c>
      <c r="G4383" s="23">
        <v>11076045.112781955</v>
      </c>
      <c r="H4383" s="23">
        <v>12725449.13881203</v>
      </c>
      <c r="I4383" s="23">
        <v>13516024.010827066</v>
      </c>
      <c r="J4383" s="23">
        <f t="shared" si="68"/>
        <v>2439978.8980451114</v>
      </c>
    </row>
    <row r="4384" spans="1:10" x14ac:dyDescent="0.2">
      <c r="A4384" s="19">
        <v>4443</v>
      </c>
      <c r="B4384" s="17">
        <v>24</v>
      </c>
      <c r="C4384" s="16">
        <v>5</v>
      </c>
      <c r="D4384" s="16">
        <v>2002</v>
      </c>
      <c r="E4384" s="25">
        <v>37400</v>
      </c>
      <c r="F4384" s="24" t="s">
        <v>4341</v>
      </c>
      <c r="G4384" s="23">
        <v>4096535.038932147</v>
      </c>
      <c r="H4384" s="23">
        <v>4489030.8885706337</v>
      </c>
      <c r="I4384" s="23">
        <v>5060481.140361513</v>
      </c>
      <c r="J4384" s="23">
        <f t="shared" si="68"/>
        <v>963946.10142936604</v>
      </c>
    </row>
    <row r="4385" spans="1:10" x14ac:dyDescent="0.2">
      <c r="A4385" s="19">
        <v>4445</v>
      </c>
      <c r="B4385" s="17">
        <v>22</v>
      </c>
      <c r="C4385" s="16">
        <v>4</v>
      </c>
      <c r="D4385" s="16">
        <v>2016</v>
      </c>
      <c r="E4385" s="25">
        <v>42482</v>
      </c>
      <c r="F4385" s="24" t="s">
        <v>4342</v>
      </c>
      <c r="G4385" s="23">
        <v>3078466.6117754257</v>
      </c>
      <c r="H4385" s="23">
        <v>3209581.5832375525</v>
      </c>
      <c r="I4385" s="23">
        <v>7639773.1257329872</v>
      </c>
      <c r="J4385" s="23">
        <f t="shared" si="68"/>
        <v>4561306.5139575619</v>
      </c>
    </row>
    <row r="4386" spans="1:10" x14ac:dyDescent="0.2">
      <c r="A4386" s="19">
        <v>4446</v>
      </c>
      <c r="B4386" s="17">
        <v>19</v>
      </c>
      <c r="C4386" s="16">
        <v>2</v>
      </c>
      <c r="D4386" s="16">
        <v>1999</v>
      </c>
      <c r="E4386" s="25">
        <v>36210</v>
      </c>
      <c r="F4386" s="24" t="s">
        <v>4343</v>
      </c>
      <c r="G4386" s="23">
        <v>4477550.1519756839</v>
      </c>
      <c r="H4386" s="23">
        <v>4592205.2862006081</v>
      </c>
      <c r="I4386" s="23">
        <v>4592205.2862006081</v>
      </c>
      <c r="J4386" s="23">
        <f t="shared" si="68"/>
        <v>114655.13422492426</v>
      </c>
    </row>
    <row r="4387" spans="1:10" x14ac:dyDescent="0.2">
      <c r="A4387" s="19">
        <v>4447</v>
      </c>
      <c r="B4387" s="17">
        <v>9</v>
      </c>
      <c r="C4387" s="16">
        <v>8</v>
      </c>
      <c r="D4387" s="16">
        <v>1996</v>
      </c>
      <c r="E4387" s="25">
        <v>35286</v>
      </c>
      <c r="F4387" s="24" t="s">
        <v>4344</v>
      </c>
      <c r="G4387" s="23">
        <v>4682498.4106802288</v>
      </c>
      <c r="H4387" s="23">
        <v>4623266.3666179273</v>
      </c>
      <c r="I4387" s="23">
        <v>4623266.3666179273</v>
      </c>
      <c r="J4387" s="23">
        <f t="shared" si="68"/>
        <v>-59232.044062301517</v>
      </c>
    </row>
    <row r="4388" spans="1:10" x14ac:dyDescent="0.2">
      <c r="A4388" s="19">
        <v>4448</v>
      </c>
      <c r="B4388" s="17">
        <v>24</v>
      </c>
      <c r="C4388" s="16">
        <v>2</v>
      </c>
      <c r="D4388" s="16">
        <v>2006</v>
      </c>
      <c r="E4388" s="25">
        <v>38772</v>
      </c>
      <c r="F4388" s="24" t="s">
        <v>4345</v>
      </c>
      <c r="G4388" s="23">
        <v>3706879.7181680929</v>
      </c>
      <c r="H4388" s="23">
        <v>3598893.3694715654</v>
      </c>
      <c r="I4388" s="23">
        <v>14256089.77222446</v>
      </c>
      <c r="J4388" s="23">
        <f t="shared" si="68"/>
        <v>10549210.054056367</v>
      </c>
    </row>
    <row r="4389" spans="1:10" x14ac:dyDescent="0.2">
      <c r="A4389" s="19">
        <v>4449</v>
      </c>
      <c r="B4389" s="17">
        <v>9</v>
      </c>
      <c r="C4389" s="16">
        <v>4</v>
      </c>
      <c r="D4389" s="16">
        <v>2010</v>
      </c>
      <c r="E4389" s="25">
        <v>40277</v>
      </c>
      <c r="F4389" s="24" t="s">
        <v>4346</v>
      </c>
      <c r="G4389" s="23">
        <v>3378562.3529303838</v>
      </c>
      <c r="H4389" s="23">
        <v>3208042.9324156344</v>
      </c>
      <c r="I4389" s="23">
        <v>3645977.8155397256</v>
      </c>
      <c r="J4389" s="23">
        <f t="shared" si="68"/>
        <v>267415.46260934183</v>
      </c>
    </row>
    <row r="4390" spans="1:10" x14ac:dyDescent="0.2">
      <c r="A4390" s="19">
        <v>4450</v>
      </c>
      <c r="B4390" s="17">
        <v>16</v>
      </c>
      <c r="C4390" s="16">
        <v>10</v>
      </c>
      <c r="D4390" s="16">
        <v>1998</v>
      </c>
      <c r="E4390" s="25">
        <v>36084</v>
      </c>
      <c r="F4390" s="24" t="s">
        <v>4347</v>
      </c>
      <c r="G4390" s="23">
        <v>4491201.2195121953</v>
      </c>
      <c r="H4390" s="23">
        <v>4111624.3543109759</v>
      </c>
      <c r="I4390" s="23">
        <v>8602825.5738231707</v>
      </c>
      <c r="J4390" s="23">
        <f t="shared" si="68"/>
        <v>4111624.3543109754</v>
      </c>
    </row>
    <row r="4391" spans="1:10" x14ac:dyDescent="0.2">
      <c r="A4391" s="19">
        <v>4451</v>
      </c>
      <c r="B4391" s="17">
        <v>4</v>
      </c>
      <c r="C4391" s="16">
        <v>4</v>
      </c>
      <c r="D4391" s="16">
        <v>2003</v>
      </c>
      <c r="E4391" s="25">
        <v>37715</v>
      </c>
      <c r="F4391" s="24" t="s">
        <v>4348</v>
      </c>
      <c r="G4391" s="23">
        <v>4007383.0250272034</v>
      </c>
      <c r="H4391" s="23">
        <v>3012216.2404787815</v>
      </c>
      <c r="I4391" s="23">
        <v>3012216.2404787815</v>
      </c>
      <c r="J4391" s="23">
        <f t="shared" si="68"/>
        <v>-995166.78454842186</v>
      </c>
    </row>
    <row r="4392" spans="1:10" x14ac:dyDescent="0.2">
      <c r="A4392" s="19">
        <v>4452</v>
      </c>
      <c r="B4392" s="17">
        <v>19</v>
      </c>
      <c r="C4392" s="16">
        <v>9</v>
      </c>
      <c r="D4392" s="16">
        <v>2014</v>
      </c>
      <c r="E4392" s="25">
        <v>41901</v>
      </c>
      <c r="F4392" s="24" t="s">
        <v>4349</v>
      </c>
      <c r="G4392" s="23">
        <v>3094374.2621759349</v>
      </c>
      <c r="H4392" s="23">
        <v>1879299.1004406989</v>
      </c>
      <c r="I4392" s="23">
        <v>1879299.1004406989</v>
      </c>
      <c r="J4392" s="23">
        <f t="shared" si="68"/>
        <v>-1215075.1617352359</v>
      </c>
    </row>
    <row r="4393" spans="1:10" x14ac:dyDescent="0.2">
      <c r="A4393" s="19">
        <v>4453</v>
      </c>
      <c r="B4393" s="17">
        <v>24</v>
      </c>
      <c r="C4393" s="16">
        <v>10</v>
      </c>
      <c r="D4393" s="16">
        <v>2003</v>
      </c>
      <c r="E4393" s="25">
        <v>37918</v>
      </c>
      <c r="F4393" s="24" t="s">
        <v>4350</v>
      </c>
      <c r="G4393" s="23">
        <v>3981389.1891891891</v>
      </c>
      <c r="H4393" s="23">
        <v>1681413.6467297298</v>
      </c>
      <c r="I4393" s="23">
        <v>13339665.712454055</v>
      </c>
      <c r="J4393" s="23">
        <f t="shared" si="68"/>
        <v>9358276.5232648663</v>
      </c>
    </row>
    <row r="4394" spans="1:10" x14ac:dyDescent="0.2">
      <c r="A4394" s="19">
        <v>4454</v>
      </c>
      <c r="B4394" s="17">
        <v>6</v>
      </c>
      <c r="C4394" s="16">
        <v>4</v>
      </c>
      <c r="D4394" s="16">
        <v>2012</v>
      </c>
      <c r="E4394" s="25">
        <v>41005</v>
      </c>
      <c r="F4394" s="24" t="s">
        <v>4351</v>
      </c>
      <c r="G4394" s="23">
        <v>3201238.67266445</v>
      </c>
      <c r="H4394" s="23">
        <v>1075120.0020209921</v>
      </c>
      <c r="I4394" s="23">
        <v>1413132.3909902861</v>
      </c>
      <c r="J4394" s="23">
        <f t="shared" si="68"/>
        <v>-1788106.2816741639</v>
      </c>
    </row>
    <row r="4395" spans="1:10" x14ac:dyDescent="0.2">
      <c r="A4395" s="19">
        <v>4455</v>
      </c>
      <c r="B4395" s="17">
        <v>25</v>
      </c>
      <c r="C4395" s="16">
        <v>3</v>
      </c>
      <c r="D4395" s="16">
        <v>2005</v>
      </c>
      <c r="E4395" s="25">
        <v>38436</v>
      </c>
      <c r="F4395" s="24" t="s">
        <v>4352</v>
      </c>
      <c r="G4395" s="23">
        <v>3810434.5576823591</v>
      </c>
      <c r="H4395" s="23">
        <v>898489.03739782725</v>
      </c>
      <c r="I4395" s="23">
        <v>7925352.0498551475</v>
      </c>
      <c r="J4395" s="23">
        <f t="shared" si="68"/>
        <v>4114917.4921727884</v>
      </c>
    </row>
    <row r="4396" spans="1:10" x14ac:dyDescent="0.2">
      <c r="A4396" s="19">
        <v>4456</v>
      </c>
      <c r="B4396" s="17">
        <v>6</v>
      </c>
      <c r="C4396" s="16">
        <v>5</v>
      </c>
      <c r="D4396" s="16">
        <v>2011</v>
      </c>
      <c r="E4396" s="25">
        <v>40669</v>
      </c>
      <c r="F4396" s="24" t="s">
        <v>4353</v>
      </c>
      <c r="G4396" s="23">
        <v>3259621.0015754723</v>
      </c>
      <c r="H4396" s="23">
        <v>764242.04770671437</v>
      </c>
      <c r="I4396" s="23">
        <v>907210.11137614842</v>
      </c>
      <c r="J4396" s="23">
        <f t="shared" si="68"/>
        <v>-2352410.8901993241</v>
      </c>
    </row>
    <row r="4397" spans="1:10" x14ac:dyDescent="0.2">
      <c r="A4397" s="19">
        <v>4457</v>
      </c>
      <c r="B4397" s="17">
        <v>7</v>
      </c>
      <c r="C4397" s="16">
        <v>9</v>
      </c>
      <c r="D4397" s="16">
        <v>2012</v>
      </c>
      <c r="E4397" s="25">
        <v>41159</v>
      </c>
      <c r="F4397" s="24" t="s">
        <v>4354</v>
      </c>
      <c r="G4397" s="23">
        <v>3182950.3861162364</v>
      </c>
      <c r="H4397" s="23">
        <v>474015.58133505034</v>
      </c>
      <c r="I4397" s="23">
        <v>13344414.45642958</v>
      </c>
      <c r="J4397" s="23">
        <f t="shared" si="68"/>
        <v>10161464.070313344</v>
      </c>
    </row>
    <row r="4398" spans="1:10" x14ac:dyDescent="0.2">
      <c r="A4398" s="19">
        <v>4458</v>
      </c>
      <c r="B4398" s="17">
        <v>15</v>
      </c>
      <c r="C4398" s="16">
        <v>1</v>
      </c>
      <c r="D4398" s="16">
        <v>2010</v>
      </c>
      <c r="E4398" s="25">
        <v>40193</v>
      </c>
      <c r="F4398" s="24" t="s">
        <v>4355</v>
      </c>
      <c r="G4398" s="23">
        <v>3399174.846668236</v>
      </c>
      <c r="H4398" s="23">
        <v>424528.61189180712</v>
      </c>
      <c r="I4398" s="23">
        <v>6710302.0003415067</v>
      </c>
      <c r="J4398" s="23">
        <f t="shared" si="68"/>
        <v>3311127.1536732707</v>
      </c>
    </row>
    <row r="4399" spans="1:10" x14ac:dyDescent="0.2">
      <c r="A4399" s="19">
        <v>4459</v>
      </c>
      <c r="B4399" s="17">
        <v>9</v>
      </c>
      <c r="C4399" s="16">
        <v>9</v>
      </c>
      <c r="D4399" s="16">
        <v>2011</v>
      </c>
      <c r="E4399" s="25">
        <v>40795</v>
      </c>
      <c r="F4399" s="24" t="s">
        <v>4356</v>
      </c>
      <c r="G4399" s="23">
        <v>3246331.9067914262</v>
      </c>
      <c r="H4399" s="23">
        <v>358178.62038265407</v>
      </c>
      <c r="I4399" s="23">
        <v>358178.62038265407</v>
      </c>
      <c r="J4399" s="23">
        <f t="shared" si="68"/>
        <v>-2888153.2864087722</v>
      </c>
    </row>
    <row r="4400" spans="1:10" x14ac:dyDescent="0.2">
      <c r="A4400" s="19">
        <v>4460</v>
      </c>
      <c r="B4400" s="17">
        <v>23</v>
      </c>
      <c r="C4400" s="16">
        <v>8</v>
      </c>
      <c r="D4400" s="16">
        <v>1996</v>
      </c>
      <c r="E4400" s="25">
        <v>35300</v>
      </c>
      <c r="F4400" s="24" t="s">
        <v>4357</v>
      </c>
      <c r="G4400" s="23">
        <v>4682498.4106802288</v>
      </c>
      <c r="H4400" s="23">
        <v>461215.16762237763</v>
      </c>
      <c r="I4400" s="23">
        <v>461215.16762237763</v>
      </c>
      <c r="J4400" s="23">
        <f t="shared" si="68"/>
        <v>-4221283.2430578507</v>
      </c>
    </row>
    <row r="4401" spans="1:10" x14ac:dyDescent="0.2">
      <c r="A4401" s="19">
        <v>4461</v>
      </c>
      <c r="B4401" s="17">
        <v>6</v>
      </c>
      <c r="C4401" s="16">
        <v>10</v>
      </c>
      <c r="D4401" s="16">
        <v>2006</v>
      </c>
      <c r="E4401" s="25">
        <v>38996</v>
      </c>
      <c r="F4401" s="24" t="s">
        <v>4358</v>
      </c>
      <c r="G4401" s="23">
        <v>3649935.5797819626</v>
      </c>
      <c r="H4401" s="23">
        <v>307477.87311199208</v>
      </c>
      <c r="I4401" s="23">
        <v>307477.87311199208</v>
      </c>
      <c r="J4401" s="23">
        <f t="shared" si="68"/>
        <v>-3342457.7066699704</v>
      </c>
    </row>
    <row r="4402" spans="1:10" x14ac:dyDescent="0.2">
      <c r="A4402" s="19">
        <v>4462</v>
      </c>
      <c r="B4402" s="17">
        <v>12</v>
      </c>
      <c r="C4402" s="16">
        <v>2</v>
      </c>
      <c r="D4402" s="16">
        <v>1993</v>
      </c>
      <c r="E4402" s="25">
        <v>34012</v>
      </c>
      <c r="F4402" s="24" t="s">
        <v>4359</v>
      </c>
      <c r="G4402" s="23">
        <v>5147148.8469601683</v>
      </c>
      <c r="H4402" s="23">
        <v>416272.23156533897</v>
      </c>
      <c r="I4402" s="23">
        <v>416272.23156533897</v>
      </c>
      <c r="J4402" s="23">
        <f t="shared" si="68"/>
        <v>-4730876.6153948298</v>
      </c>
    </row>
    <row r="4403" spans="1:10" x14ac:dyDescent="0.2">
      <c r="A4403" s="19">
        <v>4463</v>
      </c>
      <c r="B4403" s="17">
        <v>1</v>
      </c>
      <c r="C4403" s="16">
        <v>10</v>
      </c>
      <c r="D4403" s="16">
        <v>2010</v>
      </c>
      <c r="E4403" s="25">
        <v>40452</v>
      </c>
      <c r="F4403" s="24" t="s">
        <v>4360</v>
      </c>
      <c r="G4403" s="23">
        <v>3367718.1303180908</v>
      </c>
      <c r="H4403" s="23">
        <v>231072.61179364548</v>
      </c>
      <c r="I4403" s="23">
        <v>1147777.835166041</v>
      </c>
      <c r="J4403" s="23">
        <f t="shared" si="68"/>
        <v>-2219940.2951520495</v>
      </c>
    </row>
    <row r="4404" spans="1:10" x14ac:dyDescent="0.2">
      <c r="A4404" s="19">
        <v>4464</v>
      </c>
      <c r="B4404" s="17">
        <v>2</v>
      </c>
      <c r="C4404" s="16">
        <v>3</v>
      </c>
      <c r="D4404" s="16">
        <v>2012</v>
      </c>
      <c r="E4404" s="25">
        <v>40970</v>
      </c>
      <c r="F4404" s="24" t="s">
        <v>4361</v>
      </c>
      <c r="G4404" s="23">
        <v>3210909.7091441727</v>
      </c>
      <c r="H4404" s="23">
        <v>215597.60272372185</v>
      </c>
      <c r="I4404" s="23">
        <v>239375.45942317083</v>
      </c>
      <c r="J4404" s="23">
        <f t="shared" si="68"/>
        <v>-2971534.2497210018</v>
      </c>
    </row>
    <row r="4405" spans="1:10" x14ac:dyDescent="0.2">
      <c r="A4405" s="19">
        <v>4465</v>
      </c>
      <c r="B4405" s="17">
        <v>9</v>
      </c>
      <c r="C4405" s="16">
        <v>11</v>
      </c>
      <c r="D4405" s="16">
        <v>2007</v>
      </c>
      <c r="E4405" s="25">
        <v>39395</v>
      </c>
      <c r="F4405" s="24" t="s">
        <v>4362</v>
      </c>
      <c r="G4405" s="23">
        <v>3504460.5261279778</v>
      </c>
      <c r="H4405" s="23">
        <v>190489.62451172108</v>
      </c>
      <c r="I4405" s="23">
        <v>190489.62451172108</v>
      </c>
      <c r="J4405" s="23">
        <f t="shared" si="68"/>
        <v>-3313970.9016162567</v>
      </c>
    </row>
    <row r="4406" spans="1:10" x14ac:dyDescent="0.2">
      <c r="A4406" s="19">
        <v>4466</v>
      </c>
      <c r="B4406" s="17">
        <v>26</v>
      </c>
      <c r="C4406" s="16">
        <v>3</v>
      </c>
      <c r="D4406" s="16">
        <v>2010</v>
      </c>
      <c r="E4406" s="25">
        <v>40263</v>
      </c>
      <c r="F4406" s="24" t="s">
        <v>4363</v>
      </c>
      <c r="G4406" s="23">
        <v>3384430.5269010393</v>
      </c>
      <c r="H4406" s="23">
        <v>150506.75367479818</v>
      </c>
      <c r="I4406" s="23">
        <v>150506.75367479818</v>
      </c>
      <c r="J4406" s="23">
        <f t="shared" si="68"/>
        <v>-3233923.7732262411</v>
      </c>
    </row>
    <row r="4407" spans="1:10" x14ac:dyDescent="0.2">
      <c r="A4407" s="19">
        <v>4467</v>
      </c>
      <c r="B4407" s="17">
        <v>21</v>
      </c>
      <c r="C4407" s="16">
        <v>3</v>
      </c>
      <c r="D4407" s="16">
        <v>2008</v>
      </c>
      <c r="E4407" s="25">
        <v>39528</v>
      </c>
      <c r="F4407" s="24" t="s">
        <v>4364</v>
      </c>
      <c r="G4407" s="23">
        <v>3449463.3022367088</v>
      </c>
      <c r="H4407" s="23">
        <v>133240.11933329588</v>
      </c>
      <c r="I4407" s="23">
        <v>133240.11933329588</v>
      </c>
      <c r="J4407" s="23">
        <f t="shared" si="68"/>
        <v>-3316223.1829034127</v>
      </c>
    </row>
    <row r="4408" spans="1:10" x14ac:dyDescent="0.2">
      <c r="A4408" s="19">
        <v>4468</v>
      </c>
      <c r="B4408" s="17">
        <v>17</v>
      </c>
      <c r="C4408" s="16">
        <v>3</v>
      </c>
      <c r="D4408" s="16">
        <v>2006</v>
      </c>
      <c r="E4408" s="25">
        <v>38793</v>
      </c>
      <c r="F4408" s="24" t="s">
        <v>4365</v>
      </c>
      <c r="G4408" s="23">
        <v>3686471.4714714712</v>
      </c>
      <c r="H4408" s="23">
        <v>116988.94332332333</v>
      </c>
      <c r="I4408" s="23">
        <v>116988.94332332333</v>
      </c>
      <c r="J4408" s="23">
        <f t="shared" si="68"/>
        <v>-3569482.5281481477</v>
      </c>
    </row>
    <row r="4409" spans="1:10" x14ac:dyDescent="0.2">
      <c r="A4409" s="19">
        <v>4469</v>
      </c>
      <c r="B4409" s="17">
        <v>15</v>
      </c>
      <c r="C4409" s="16">
        <v>8</v>
      </c>
      <c r="D4409" s="16">
        <v>2014</v>
      </c>
      <c r="E4409" s="25">
        <v>41866</v>
      </c>
      <c r="F4409" s="24" t="s">
        <v>4366</v>
      </c>
      <c r="G4409" s="23">
        <v>3096702.9917763988</v>
      </c>
      <c r="H4409" s="23">
        <v>81492.835931587702</v>
      </c>
      <c r="I4409" s="23">
        <v>81492.835931587702</v>
      </c>
      <c r="J4409" s="23">
        <f t="shared" si="68"/>
        <v>-3015210.1558448114</v>
      </c>
    </row>
    <row r="4410" spans="1:10" x14ac:dyDescent="0.2">
      <c r="A4410" s="19">
        <v>4470</v>
      </c>
      <c r="B4410" s="17">
        <v>4</v>
      </c>
      <c r="C4410" s="16">
        <v>8</v>
      </c>
      <c r="D4410" s="16">
        <v>1999</v>
      </c>
      <c r="E4410" s="25">
        <v>36376</v>
      </c>
      <c r="F4410" s="24" t="s">
        <v>5498</v>
      </c>
      <c r="G4410" s="23">
        <v>4407881.5080789952</v>
      </c>
      <c r="H4410" s="23">
        <v>76069.749772591269</v>
      </c>
      <c r="I4410" s="23">
        <v>149534.44157390785</v>
      </c>
      <c r="J4410" s="23">
        <f t="shared" si="68"/>
        <v>-4258347.0665050875</v>
      </c>
    </row>
    <row r="4411" spans="1:10" x14ac:dyDescent="0.2">
      <c r="A4411" s="19">
        <v>4471</v>
      </c>
      <c r="B4411" s="17">
        <v>13</v>
      </c>
      <c r="C4411" s="16">
        <v>10</v>
      </c>
      <c r="D4411" s="16">
        <v>2000</v>
      </c>
      <c r="E4411" s="25">
        <v>36812</v>
      </c>
      <c r="F4411" s="24" t="s">
        <v>4367</v>
      </c>
      <c r="G4411" s="23">
        <v>4233086.2068965519</v>
      </c>
      <c r="H4411" s="23">
        <v>56232.317172413794</v>
      </c>
      <c r="I4411" s="23">
        <v>56232.317172413794</v>
      </c>
      <c r="J4411" s="23">
        <f t="shared" si="68"/>
        <v>-4176853.8897241382</v>
      </c>
    </row>
    <row r="4412" spans="1:10" x14ac:dyDescent="0.2">
      <c r="A4412" s="19">
        <v>4472</v>
      </c>
      <c r="B4412" s="17">
        <v>4</v>
      </c>
      <c r="C4412" s="16">
        <v>9</v>
      </c>
      <c r="D4412" s="16">
        <v>2015</v>
      </c>
      <c r="E4412" s="25">
        <v>42251</v>
      </c>
      <c r="F4412" s="24" t="s">
        <v>4368</v>
      </c>
      <c r="G4412" s="23">
        <v>3095492.6558658513</v>
      </c>
      <c r="H4412" s="23">
        <v>38333.549219357417</v>
      </c>
      <c r="I4412" s="23">
        <v>391230.03029691736</v>
      </c>
      <c r="J4412" s="23">
        <f t="shared" si="68"/>
        <v>-2704262.6255689338</v>
      </c>
    </row>
    <row r="4413" spans="1:10" x14ac:dyDescent="0.2">
      <c r="A4413" s="19">
        <v>4473</v>
      </c>
      <c r="B4413" s="17">
        <v>13</v>
      </c>
      <c r="C4413" s="16">
        <v>1</v>
      </c>
      <c r="D4413" s="16">
        <v>2012</v>
      </c>
      <c r="E4413" s="25">
        <v>40921</v>
      </c>
      <c r="F4413" s="24" t="s">
        <v>4369</v>
      </c>
      <c r="G4413" s="23">
        <v>3249540.0701475744</v>
      </c>
      <c r="H4413" s="23">
        <v>19497.240420885446</v>
      </c>
      <c r="I4413" s="23">
        <v>169368.19481613836</v>
      </c>
      <c r="J4413" s="23">
        <f t="shared" si="68"/>
        <v>-3080171.8753314363</v>
      </c>
    </row>
    <row r="4414" spans="1:10" x14ac:dyDescent="0.2">
      <c r="A4414" s="19">
        <v>4474</v>
      </c>
      <c r="B4414" s="17">
        <v>9</v>
      </c>
      <c r="C4414" s="16">
        <v>9</v>
      </c>
      <c r="D4414" s="16">
        <v>2011</v>
      </c>
      <c r="E4414" s="25">
        <v>40795</v>
      </c>
      <c r="F4414" s="24" t="s">
        <v>4370</v>
      </c>
      <c r="G4414" s="23">
        <v>3246331.9067914262</v>
      </c>
      <c r="H4414" s="23">
        <v>5489.5472543843025</v>
      </c>
      <c r="I4414" s="23">
        <v>5489.5472543843025</v>
      </c>
      <c r="J4414" s="23">
        <f t="shared" si="68"/>
        <v>-3240842.3595370417</v>
      </c>
    </row>
    <row r="4415" spans="1:10" x14ac:dyDescent="0.2">
      <c r="A4415" s="19">
        <v>4475</v>
      </c>
      <c r="B4415" s="17">
        <v>30</v>
      </c>
      <c r="C4415" s="16">
        <v>9</v>
      </c>
      <c r="D4415" s="16">
        <v>2005</v>
      </c>
      <c r="E4415" s="25">
        <v>38625</v>
      </c>
      <c r="F4415" s="24" t="s">
        <v>4371</v>
      </c>
      <c r="G4415" s="23">
        <v>3705015.0905432594</v>
      </c>
      <c r="H4415" s="23">
        <v>5748.9484154929569</v>
      </c>
      <c r="I4415" s="23">
        <v>5748.9484154929569</v>
      </c>
      <c r="J4415" s="23">
        <f t="shared" si="68"/>
        <v>-3699266.1421277663</v>
      </c>
    </row>
    <row r="4416" spans="1:10" x14ac:dyDescent="0.2">
      <c r="A4416" s="19">
        <v>4476</v>
      </c>
      <c r="B4416" s="17">
        <v>31</v>
      </c>
      <c r="C4416" s="16">
        <v>12</v>
      </c>
      <c r="D4416" s="16">
        <v>2014</v>
      </c>
      <c r="E4416" s="25">
        <v>42004</v>
      </c>
      <c r="F4416" s="24" t="s">
        <v>4372</v>
      </c>
      <c r="G4416" s="23">
        <v>3136794.5420165919</v>
      </c>
      <c r="H4416" s="23">
        <v>0</v>
      </c>
      <c r="I4416" s="23">
        <v>4880966.2775795097</v>
      </c>
      <c r="J4416" s="23">
        <f t="shared" si="68"/>
        <v>1744171.7355629178</v>
      </c>
    </row>
    <row r="4417" spans="1:10" x14ac:dyDescent="0.2">
      <c r="A4417" s="19">
        <v>4477</v>
      </c>
      <c r="B4417" s="17">
        <v>15</v>
      </c>
      <c r="C4417" s="16">
        <v>4</v>
      </c>
      <c r="D4417" s="16">
        <v>2008</v>
      </c>
      <c r="E4417" s="25">
        <v>39553</v>
      </c>
      <c r="F4417" s="24" t="s">
        <v>4373</v>
      </c>
      <c r="G4417" s="23">
        <v>3428669.1834673197</v>
      </c>
      <c r="H4417" s="23">
        <v>0</v>
      </c>
      <c r="I4417" s="23">
        <v>1023951.4796274143</v>
      </c>
      <c r="J4417" s="23">
        <f t="shared" si="68"/>
        <v>-2404717.7038399056</v>
      </c>
    </row>
    <row r="4418" spans="1:10" x14ac:dyDescent="0.2">
      <c r="A4418" s="19">
        <v>4478</v>
      </c>
      <c r="B4418" s="17">
        <v>27</v>
      </c>
      <c r="C4418" s="16">
        <v>6</v>
      </c>
      <c r="D4418" s="16">
        <v>2014</v>
      </c>
      <c r="E4418" s="25">
        <v>41817</v>
      </c>
      <c r="F4418" s="24" t="s">
        <v>4374</v>
      </c>
      <c r="G4418" s="23">
        <v>3090323.6092522126</v>
      </c>
      <c r="H4418" s="23">
        <v>0</v>
      </c>
      <c r="I4418" s="23">
        <v>85272.329457966058</v>
      </c>
      <c r="J4418" s="23">
        <f t="shared" si="68"/>
        <v>-3005051.2797942464</v>
      </c>
    </row>
    <row r="4419" spans="1:10" x14ac:dyDescent="0.2">
      <c r="A4419" s="19">
        <v>4479</v>
      </c>
      <c r="B4419" s="17">
        <v>21</v>
      </c>
      <c r="C4419" s="16">
        <v>5</v>
      </c>
      <c r="D4419" s="16">
        <v>2013</v>
      </c>
      <c r="E4419" s="25">
        <v>41415</v>
      </c>
      <c r="F4419" s="24" t="s">
        <v>4375</v>
      </c>
      <c r="G4419" s="23">
        <v>3161935.2207602658</v>
      </c>
      <c r="H4419" s="23">
        <v>0</v>
      </c>
      <c r="I4419" s="23">
        <v>50031.300998089682</v>
      </c>
      <c r="J4419" s="23">
        <f t="shared" ref="J4419:J4482" si="69">I4419-G4419</f>
        <v>-3111903.919762176</v>
      </c>
    </row>
    <row r="4420" spans="1:10" x14ac:dyDescent="0.2">
      <c r="A4420" s="19">
        <v>4480</v>
      </c>
      <c r="B4420" s="17">
        <v>28</v>
      </c>
      <c r="C4420" s="16">
        <v>7</v>
      </c>
      <c r="D4420" s="16">
        <v>1951</v>
      </c>
      <c r="E4420" s="25">
        <v>18837</v>
      </c>
      <c r="F4420" s="24" t="s">
        <v>5499</v>
      </c>
      <c r="G4420" s="23">
        <v>28438494.208494212</v>
      </c>
      <c r="H4420" s="23">
        <v>0</v>
      </c>
      <c r="I4420" s="23">
        <v>0</v>
      </c>
      <c r="J4420" s="23">
        <f t="shared" si="69"/>
        <v>-28438494.208494212</v>
      </c>
    </row>
    <row r="4421" spans="1:10" x14ac:dyDescent="0.2">
      <c r="A4421" s="19">
        <v>4481</v>
      </c>
      <c r="B4421" s="17">
        <v>1</v>
      </c>
      <c r="C4421" s="16">
        <v>10</v>
      </c>
      <c r="D4421" s="16">
        <v>2010</v>
      </c>
      <c r="E4421" s="25">
        <v>40452</v>
      </c>
      <c r="F4421" s="24" t="s">
        <v>4376</v>
      </c>
      <c r="G4421" s="23">
        <v>3367718.1303180908</v>
      </c>
      <c r="H4421" s="23">
        <v>0</v>
      </c>
      <c r="I4421" s="23">
        <v>0</v>
      </c>
      <c r="J4421" s="23">
        <f t="shared" si="69"/>
        <v>-3367718.1303180908</v>
      </c>
    </row>
    <row r="4422" spans="1:10" x14ac:dyDescent="0.2">
      <c r="A4422" s="19">
        <v>4482</v>
      </c>
      <c r="B4422" s="17">
        <v>31</v>
      </c>
      <c r="C4422" s="16">
        <v>12</v>
      </c>
      <c r="D4422" s="16">
        <v>2009</v>
      </c>
      <c r="E4422" s="25">
        <v>40178</v>
      </c>
      <c r="F4422" s="24" t="s">
        <v>4377</v>
      </c>
      <c r="G4422" s="23">
        <v>3410791.4368670378</v>
      </c>
      <c r="H4422" s="23">
        <v>0</v>
      </c>
      <c r="I4422" s="23">
        <v>0</v>
      </c>
      <c r="J4422" s="23">
        <f t="shared" si="69"/>
        <v>-3410791.4368670378</v>
      </c>
    </row>
    <row r="4423" spans="1:10" x14ac:dyDescent="0.2">
      <c r="A4423" s="19">
        <v>4483</v>
      </c>
      <c r="B4423" s="17">
        <v>31</v>
      </c>
      <c r="C4423" s="16">
        <v>12</v>
      </c>
      <c r="D4423" s="16">
        <v>2009</v>
      </c>
      <c r="E4423" s="25">
        <v>40178</v>
      </c>
      <c r="F4423" s="24" t="s">
        <v>4378</v>
      </c>
      <c r="G4423" s="23">
        <v>3410791.4368670378</v>
      </c>
      <c r="H4423" s="23">
        <v>0</v>
      </c>
      <c r="I4423" s="23">
        <v>0</v>
      </c>
      <c r="J4423" s="23">
        <f t="shared" si="69"/>
        <v>-3410791.4368670378</v>
      </c>
    </row>
    <row r="4424" spans="1:10" x14ac:dyDescent="0.2">
      <c r="A4424" s="19">
        <v>4484</v>
      </c>
      <c r="B4424" s="17">
        <v>13</v>
      </c>
      <c r="C4424" s="16">
        <v>9</v>
      </c>
      <c r="D4424" s="16">
        <v>2011</v>
      </c>
      <c r="E4424" s="25">
        <v>40799</v>
      </c>
      <c r="F4424" s="24" t="s">
        <v>4379</v>
      </c>
      <c r="G4424" s="23">
        <v>3246331.9067914262</v>
      </c>
      <c r="H4424" s="23">
        <v>0</v>
      </c>
      <c r="I4424" s="23">
        <v>0</v>
      </c>
      <c r="J4424" s="23">
        <f t="shared" si="69"/>
        <v>-3246331.9067914262</v>
      </c>
    </row>
    <row r="4425" spans="1:10" x14ac:dyDescent="0.2">
      <c r="A4425" s="19">
        <v>4485</v>
      </c>
      <c r="B4425" s="17">
        <v>31</v>
      </c>
      <c r="C4425" s="16">
        <v>12</v>
      </c>
      <c r="D4425" s="16">
        <v>2015</v>
      </c>
      <c r="E4425" s="25">
        <v>42369</v>
      </c>
      <c r="F4425" s="24" t="s">
        <v>4380</v>
      </c>
      <c r="G4425" s="23">
        <v>3114076.7360744108</v>
      </c>
      <c r="H4425" s="23">
        <v>0</v>
      </c>
      <c r="I4425" s="23">
        <v>0</v>
      </c>
      <c r="J4425" s="23">
        <f t="shared" si="69"/>
        <v>-3114076.7360744108</v>
      </c>
    </row>
    <row r="4426" spans="1:10" x14ac:dyDescent="0.2">
      <c r="A4426" s="19">
        <v>4486</v>
      </c>
      <c r="B4426" s="17">
        <v>15</v>
      </c>
      <c r="C4426" s="16">
        <v>1</v>
      </c>
      <c r="D4426" s="16">
        <v>2013</v>
      </c>
      <c r="E4426" s="25">
        <v>41289</v>
      </c>
      <c r="F4426" s="24" t="s">
        <v>4381</v>
      </c>
      <c r="G4426" s="23">
        <v>3198527.8791036997</v>
      </c>
      <c r="H4426" s="23">
        <v>0</v>
      </c>
      <c r="I4426" s="23">
        <v>0</v>
      </c>
      <c r="J4426" s="23">
        <f t="shared" si="69"/>
        <v>-3198527.8791036997</v>
      </c>
    </row>
    <row r="4427" spans="1:10" x14ac:dyDescent="0.2">
      <c r="A4427" s="19">
        <v>4487</v>
      </c>
      <c r="B4427" s="17">
        <v>6</v>
      </c>
      <c r="C4427" s="16">
        <v>2</v>
      </c>
      <c r="D4427" s="16">
        <v>2015</v>
      </c>
      <c r="E4427" s="25">
        <v>42041</v>
      </c>
      <c r="F4427" s="24" t="s">
        <v>4382</v>
      </c>
      <c r="G4427" s="23">
        <v>3137997.2904116358</v>
      </c>
      <c r="H4427" s="23">
        <v>0</v>
      </c>
      <c r="I4427" s="23">
        <v>0</v>
      </c>
      <c r="J4427" s="23">
        <f t="shared" si="69"/>
        <v>-3137997.2904116358</v>
      </c>
    </row>
    <row r="4428" spans="1:10" x14ac:dyDescent="0.2">
      <c r="A4428" s="19">
        <v>4488</v>
      </c>
      <c r="B4428" s="17">
        <v>17</v>
      </c>
      <c r="C4428" s="16">
        <v>3</v>
      </c>
      <c r="D4428" s="16">
        <v>2015</v>
      </c>
      <c r="E4428" s="25">
        <v>42080</v>
      </c>
      <c r="F4428" s="24" t="s">
        <v>4383</v>
      </c>
      <c r="G4428" s="23">
        <v>3119431.3037070292</v>
      </c>
      <c r="H4428" s="23">
        <v>0</v>
      </c>
      <c r="I4428" s="23">
        <v>0</v>
      </c>
      <c r="J4428" s="23">
        <f t="shared" si="69"/>
        <v>-3119431.3037070292</v>
      </c>
    </row>
    <row r="4429" spans="1:10" x14ac:dyDescent="0.2">
      <c r="A4429" s="19">
        <v>4489</v>
      </c>
      <c r="B4429" s="17">
        <v>8</v>
      </c>
      <c r="C4429" s="16">
        <v>7</v>
      </c>
      <c r="D4429" s="16">
        <v>2014</v>
      </c>
      <c r="E4429" s="25">
        <v>41828</v>
      </c>
      <c r="F4429" s="24" t="s">
        <v>4384</v>
      </c>
      <c r="G4429" s="23">
        <v>3091529.9055613852</v>
      </c>
      <c r="H4429" s="23">
        <v>0</v>
      </c>
      <c r="I4429" s="23">
        <v>0</v>
      </c>
      <c r="J4429" s="23">
        <f t="shared" si="69"/>
        <v>-3091529.9055613852</v>
      </c>
    </row>
    <row r="4430" spans="1:10" x14ac:dyDescent="0.2">
      <c r="A4430" s="19">
        <v>4490</v>
      </c>
      <c r="B4430" s="17">
        <v>27</v>
      </c>
      <c r="C4430" s="16">
        <v>10</v>
      </c>
      <c r="D4430" s="16">
        <v>2014</v>
      </c>
      <c r="E4430" s="25">
        <v>41939</v>
      </c>
      <c r="F4430" s="24" t="s">
        <v>4385</v>
      </c>
      <c r="G4430" s="23">
        <v>3102167.7694339035</v>
      </c>
      <c r="H4430" s="23">
        <v>0</v>
      </c>
      <c r="I4430" s="23">
        <v>0</v>
      </c>
      <c r="J4430" s="23">
        <f t="shared" si="69"/>
        <v>-3102167.7694339035</v>
      </c>
    </row>
    <row r="4431" spans="1:10" x14ac:dyDescent="0.2">
      <c r="A4431" s="19">
        <v>4491</v>
      </c>
      <c r="B4431" s="17">
        <v>31</v>
      </c>
      <c r="C4431" s="16">
        <v>12</v>
      </c>
      <c r="D4431" s="16">
        <v>2009</v>
      </c>
      <c r="E4431" s="25">
        <v>40178</v>
      </c>
      <c r="F4431" s="24" t="s">
        <v>4386</v>
      </c>
      <c r="G4431" s="23">
        <v>3410791.4368670378</v>
      </c>
      <c r="H4431" s="23">
        <v>0</v>
      </c>
      <c r="I4431" s="23">
        <v>0</v>
      </c>
      <c r="J4431" s="23">
        <f t="shared" si="69"/>
        <v>-3410791.4368670378</v>
      </c>
    </row>
    <row r="4432" spans="1:10" x14ac:dyDescent="0.2">
      <c r="A4432" s="19">
        <v>4492</v>
      </c>
      <c r="B4432" s="17">
        <v>14</v>
      </c>
      <c r="C4432" s="16">
        <v>8</v>
      </c>
      <c r="D4432" s="16">
        <v>2015</v>
      </c>
      <c r="E4432" s="25">
        <v>42230</v>
      </c>
      <c r="F4432" s="24" t="s">
        <v>4387</v>
      </c>
      <c r="G4432" s="23">
        <v>3090673.7273200289</v>
      </c>
      <c r="H4432" s="23">
        <v>0</v>
      </c>
      <c r="I4432" s="23">
        <v>0</v>
      </c>
      <c r="J4432" s="23">
        <f t="shared" si="69"/>
        <v>-3090673.7273200289</v>
      </c>
    </row>
    <row r="4433" spans="1:10" x14ac:dyDescent="0.2">
      <c r="A4433" s="19">
        <v>4493</v>
      </c>
      <c r="B4433" s="17">
        <v>31</v>
      </c>
      <c r="C4433" s="16">
        <v>12</v>
      </c>
      <c r="D4433" s="16">
        <v>2015</v>
      </c>
      <c r="E4433" s="25">
        <v>42369</v>
      </c>
      <c r="F4433" s="24" t="s">
        <v>4388</v>
      </c>
      <c r="G4433" s="23">
        <v>3114076.7360744108</v>
      </c>
      <c r="H4433" s="23">
        <v>0</v>
      </c>
      <c r="I4433" s="23">
        <v>0</v>
      </c>
      <c r="J4433" s="23">
        <f t="shared" si="69"/>
        <v>-3114076.7360744108</v>
      </c>
    </row>
    <row r="4434" spans="1:10" x14ac:dyDescent="0.2">
      <c r="A4434" s="19">
        <v>4494</v>
      </c>
      <c r="B4434" s="17">
        <v>11</v>
      </c>
      <c r="C4434" s="16">
        <v>12</v>
      </c>
      <c r="D4434" s="16">
        <v>2015</v>
      </c>
      <c r="E4434" s="25">
        <v>42349</v>
      </c>
      <c r="F4434" s="24" t="s">
        <v>4389</v>
      </c>
      <c r="G4434" s="23">
        <v>3114076.7360744108</v>
      </c>
      <c r="H4434" s="23">
        <v>0</v>
      </c>
      <c r="I4434" s="23">
        <v>0</v>
      </c>
      <c r="J4434" s="23">
        <f t="shared" si="69"/>
        <v>-3114076.7360744108</v>
      </c>
    </row>
    <row r="4435" spans="1:10" x14ac:dyDescent="0.2">
      <c r="A4435" s="19">
        <v>4495</v>
      </c>
      <c r="B4435" s="17">
        <v>15</v>
      </c>
      <c r="C4435" s="16">
        <v>2</v>
      </c>
      <c r="D4435" s="16">
        <v>1950</v>
      </c>
      <c r="E4435" s="25">
        <v>18309</v>
      </c>
      <c r="F4435" s="24" t="s">
        <v>5500</v>
      </c>
      <c r="G4435" s="23">
        <v>30298089.361702129</v>
      </c>
      <c r="H4435" s="23">
        <v>888047446.80851066</v>
      </c>
      <c r="I4435" s="23">
        <v>2753902154.0163832</v>
      </c>
      <c r="J4435" s="23">
        <f t="shared" si="69"/>
        <v>2723604064.6546812</v>
      </c>
    </row>
    <row r="4436" spans="1:10" x14ac:dyDescent="0.2">
      <c r="A4436" s="19">
        <v>4496</v>
      </c>
      <c r="B4436" s="17">
        <v>20</v>
      </c>
      <c r="C4436" s="16">
        <v>11</v>
      </c>
      <c r="D4436" s="16">
        <v>1998</v>
      </c>
      <c r="E4436" s="25">
        <v>36119</v>
      </c>
      <c r="F4436" s="24" t="s">
        <v>4390</v>
      </c>
      <c r="G4436" s="23">
        <v>4341494.5121951224</v>
      </c>
      <c r="H4436" s="23">
        <v>8936821.237847561</v>
      </c>
      <c r="I4436" s="23">
        <v>25459359.182939027</v>
      </c>
      <c r="J4436" s="23">
        <f t="shared" si="69"/>
        <v>21117864.670743905</v>
      </c>
    </row>
    <row r="4437" spans="1:10" x14ac:dyDescent="0.2">
      <c r="A4437" s="19">
        <v>4497</v>
      </c>
      <c r="B4437" s="17">
        <v>1</v>
      </c>
      <c r="C4437" s="16">
        <v>1</v>
      </c>
      <c r="D4437" s="16">
        <v>1961</v>
      </c>
      <c r="E4437" s="25">
        <v>22282</v>
      </c>
      <c r="F4437" s="24" t="s">
        <v>4391</v>
      </c>
      <c r="G4437" s="23">
        <v>23892788.590604026</v>
      </c>
      <c r="H4437" s="23">
        <v>41194463.087248325</v>
      </c>
      <c r="I4437" s="23">
        <v>41194463.087248325</v>
      </c>
      <c r="J4437" s="23">
        <f t="shared" si="69"/>
        <v>17301674.496644299</v>
      </c>
    </row>
    <row r="4438" spans="1:10" x14ac:dyDescent="0.2">
      <c r="A4438" s="19">
        <v>4498</v>
      </c>
      <c r="B4438" s="17">
        <v>24</v>
      </c>
      <c r="C4438" s="16">
        <v>3</v>
      </c>
      <c r="D4438" s="16">
        <v>2006</v>
      </c>
      <c r="E4438" s="25">
        <v>38800</v>
      </c>
      <c r="F4438" s="24" t="s">
        <v>4392</v>
      </c>
      <c r="G4438" s="23">
        <v>3563589.0890890891</v>
      </c>
      <c r="H4438" s="23">
        <v>3843112.1019419418</v>
      </c>
      <c r="I4438" s="23">
        <v>3843112.1019419418</v>
      </c>
      <c r="J4438" s="23">
        <f t="shared" si="69"/>
        <v>279523.0128528527</v>
      </c>
    </row>
    <row r="4439" spans="1:10" x14ac:dyDescent="0.2">
      <c r="A4439" s="19">
        <v>4499</v>
      </c>
      <c r="B4439" s="17">
        <v>1</v>
      </c>
      <c r="C4439" s="16">
        <v>10</v>
      </c>
      <c r="D4439" s="16">
        <v>2010</v>
      </c>
      <c r="E4439" s="25">
        <v>40452</v>
      </c>
      <c r="F4439" s="24" t="s">
        <v>4393</v>
      </c>
      <c r="G4439" s="23">
        <v>3255460.859307488</v>
      </c>
      <c r="H4439" s="23">
        <v>113682.93835243769</v>
      </c>
      <c r="I4439" s="23">
        <v>194055.77667789915</v>
      </c>
      <c r="J4439" s="23">
        <f t="shared" si="69"/>
        <v>-3061405.0826295889</v>
      </c>
    </row>
    <row r="4440" spans="1:10" x14ac:dyDescent="0.2">
      <c r="A4440" s="19">
        <v>4500</v>
      </c>
      <c r="B4440" s="17">
        <v>19</v>
      </c>
      <c r="C4440" s="16">
        <v>8</v>
      </c>
      <c r="D4440" s="16">
        <v>2011</v>
      </c>
      <c r="E4440" s="25">
        <v>40774</v>
      </c>
      <c r="F4440" s="24" t="s">
        <v>4394</v>
      </c>
      <c r="G4440" s="23">
        <v>3142885.9608466313</v>
      </c>
      <c r="H4440" s="23">
        <v>22518.236032576311</v>
      </c>
      <c r="I4440" s="23">
        <v>28107.154273985307</v>
      </c>
      <c r="J4440" s="23">
        <f t="shared" si="69"/>
        <v>-3114778.8065726459</v>
      </c>
    </row>
    <row r="4441" spans="1:10" x14ac:dyDescent="0.2">
      <c r="A4441" s="19">
        <v>4501</v>
      </c>
      <c r="B4441" s="17">
        <v>29</v>
      </c>
      <c r="C4441" s="16">
        <v>3</v>
      </c>
      <c r="D4441" s="16">
        <v>1959</v>
      </c>
      <c r="E4441" s="25">
        <v>21638</v>
      </c>
      <c r="F4441" s="24" t="s">
        <v>4395</v>
      </c>
      <c r="G4441" s="23">
        <v>24499635.886228375</v>
      </c>
      <c r="H4441" s="23">
        <v>212386678.20069206</v>
      </c>
      <c r="I4441" s="23">
        <v>212386678.20069206</v>
      </c>
      <c r="J4441" s="23">
        <f t="shared" si="69"/>
        <v>187887042.31446368</v>
      </c>
    </row>
    <row r="4442" spans="1:10" x14ac:dyDescent="0.2">
      <c r="A4442" s="19">
        <v>4502</v>
      </c>
      <c r="B4442" s="17">
        <v>10</v>
      </c>
      <c r="C4442" s="16">
        <v>6</v>
      </c>
      <c r="D4442" s="16">
        <v>2005</v>
      </c>
      <c r="E4442" s="25">
        <v>38513</v>
      </c>
      <c r="F4442" s="24" t="s">
        <v>4396</v>
      </c>
      <c r="G4442" s="23">
        <v>3597579.1773778922</v>
      </c>
      <c r="H4442" s="23">
        <v>4646640.8393521849</v>
      </c>
      <c r="I4442" s="23">
        <v>8123285.8147969153</v>
      </c>
      <c r="J4442" s="23">
        <f t="shared" si="69"/>
        <v>4525706.6374190226</v>
      </c>
    </row>
    <row r="4443" spans="1:10" x14ac:dyDescent="0.2">
      <c r="A4443" s="19">
        <v>4503</v>
      </c>
      <c r="B4443" s="17">
        <v>15</v>
      </c>
      <c r="C4443" s="16">
        <v>12</v>
      </c>
      <c r="D4443" s="16">
        <v>1974</v>
      </c>
      <c r="E4443" s="25">
        <v>27378</v>
      </c>
      <c r="F4443" s="24" t="s">
        <v>4397</v>
      </c>
      <c r="G4443" s="23">
        <v>13245726.396917149</v>
      </c>
      <c r="H4443" s="23">
        <v>408252210.01926786</v>
      </c>
      <c r="I4443" s="23">
        <v>408252210.01926786</v>
      </c>
      <c r="J4443" s="23">
        <f t="shared" si="69"/>
        <v>395006483.62235069</v>
      </c>
    </row>
    <row r="4444" spans="1:10" x14ac:dyDescent="0.2">
      <c r="A4444" s="19">
        <v>4504</v>
      </c>
      <c r="B4444" s="17">
        <v>25</v>
      </c>
      <c r="C4444" s="16">
        <v>6</v>
      </c>
      <c r="D4444" s="16">
        <v>1976</v>
      </c>
      <c r="E4444" s="25">
        <v>27936</v>
      </c>
      <c r="F4444" s="24" t="s">
        <v>5501</v>
      </c>
      <c r="G4444" s="23">
        <v>12103049.295774648</v>
      </c>
      <c r="H4444" s="23">
        <v>209948505.5337148</v>
      </c>
      <c r="I4444" s="23">
        <v>209948505.5337148</v>
      </c>
      <c r="J4444" s="23">
        <f t="shared" si="69"/>
        <v>197845456.23794016</v>
      </c>
    </row>
    <row r="4445" spans="1:10" x14ac:dyDescent="0.2">
      <c r="A4445" s="19">
        <v>4505</v>
      </c>
      <c r="B4445" s="17">
        <v>22</v>
      </c>
      <c r="C4445" s="16">
        <v>7</v>
      </c>
      <c r="D4445" s="16">
        <v>2005</v>
      </c>
      <c r="E4445" s="25">
        <v>38555</v>
      </c>
      <c r="F4445" s="24" t="s">
        <v>4398</v>
      </c>
      <c r="G4445" s="23">
        <v>3518184.2374616172</v>
      </c>
      <c r="H4445" s="23">
        <v>27897704.518275335</v>
      </c>
      <c r="I4445" s="23">
        <v>29642942.530076768</v>
      </c>
      <c r="J4445" s="23">
        <f t="shared" si="69"/>
        <v>26124758.292615153</v>
      </c>
    </row>
    <row r="4446" spans="1:10" x14ac:dyDescent="0.2">
      <c r="A4446" s="19">
        <v>4506</v>
      </c>
      <c r="B4446" s="17">
        <v>13</v>
      </c>
      <c r="C4446" s="16">
        <v>5</v>
      </c>
      <c r="D4446" s="16">
        <v>1988</v>
      </c>
      <c r="E4446" s="25">
        <v>32276</v>
      </c>
      <c r="F4446" s="24" t="s">
        <v>4399</v>
      </c>
      <c r="G4446" s="23">
        <v>5850665.5319148935</v>
      </c>
      <c r="H4446" s="23">
        <v>40056165.749097876</v>
      </c>
      <c r="I4446" s="23">
        <v>40056165.749097876</v>
      </c>
      <c r="J4446" s="23">
        <f t="shared" si="69"/>
        <v>34205500.217182979</v>
      </c>
    </row>
    <row r="4447" spans="1:10" x14ac:dyDescent="0.2">
      <c r="A4447" s="19">
        <v>4507</v>
      </c>
      <c r="B4447" s="17">
        <v>15</v>
      </c>
      <c r="C4447" s="16">
        <v>9</v>
      </c>
      <c r="D4447" s="16">
        <v>2006</v>
      </c>
      <c r="E4447" s="25">
        <v>38975</v>
      </c>
      <c r="F4447" s="24" t="s">
        <v>4400</v>
      </c>
      <c r="G4447" s="23">
        <v>3388137.9990142924</v>
      </c>
      <c r="H4447" s="23">
        <v>574773.41054706753</v>
      </c>
      <c r="I4447" s="23">
        <v>574773.41054706753</v>
      </c>
      <c r="J4447" s="23">
        <f t="shared" si="69"/>
        <v>-2813364.588467225</v>
      </c>
    </row>
    <row r="4448" spans="1:10" x14ac:dyDescent="0.2">
      <c r="A4448" s="19">
        <v>4508</v>
      </c>
      <c r="B4448" s="17">
        <v>25</v>
      </c>
      <c r="C4448" s="16">
        <v>8</v>
      </c>
      <c r="D4448" s="16">
        <v>1939</v>
      </c>
      <c r="E4448" s="25">
        <v>14482</v>
      </c>
      <c r="F4448" s="24" t="s">
        <v>4401</v>
      </c>
      <c r="G4448" s="23">
        <v>49406250.942028984</v>
      </c>
      <c r="H4448" s="23">
        <v>599770287.88072467</v>
      </c>
      <c r="I4448" s="23">
        <v>600542445.13572466</v>
      </c>
      <c r="J4448" s="23">
        <f t="shared" si="69"/>
        <v>551136194.19369566</v>
      </c>
    </row>
    <row r="4449" spans="1:10" x14ac:dyDescent="0.2">
      <c r="A4449" s="19">
        <v>4509</v>
      </c>
      <c r="B4449" s="17">
        <v>15</v>
      </c>
      <c r="C4449" s="16">
        <v>2</v>
      </c>
      <c r="D4449" s="16">
        <v>2008</v>
      </c>
      <c r="E4449" s="25">
        <v>39493</v>
      </c>
      <c r="F4449" s="24" t="s">
        <v>4402</v>
      </c>
      <c r="G4449" s="23">
        <v>3189416.9859182872</v>
      </c>
      <c r="H4449" s="23">
        <v>1104837.2396819924</v>
      </c>
      <c r="I4449" s="23">
        <v>6256414.8696130719</v>
      </c>
      <c r="J4449" s="23">
        <f t="shared" si="69"/>
        <v>3066997.8836947847</v>
      </c>
    </row>
    <row r="4450" spans="1:10" x14ac:dyDescent="0.2">
      <c r="A4450" s="19">
        <v>4510</v>
      </c>
      <c r="B4450" s="17">
        <v>17</v>
      </c>
      <c r="C4450" s="16">
        <v>10</v>
      </c>
      <c r="D4450" s="16">
        <v>1979</v>
      </c>
      <c r="E4450" s="25">
        <v>29145</v>
      </c>
      <c r="F4450" s="24" t="s">
        <v>4403</v>
      </c>
      <c r="G4450" s="23">
        <v>8815176.8617021274</v>
      </c>
      <c r="H4450" s="23">
        <v>123411310.50155585</v>
      </c>
      <c r="I4450" s="23">
        <v>123411310.50155585</v>
      </c>
      <c r="J4450" s="23">
        <f t="shared" si="69"/>
        <v>114596133.63985372</v>
      </c>
    </row>
    <row r="4451" spans="1:10" x14ac:dyDescent="0.2">
      <c r="A4451" s="19">
        <v>4511</v>
      </c>
      <c r="B4451" s="17">
        <v>13</v>
      </c>
      <c r="C4451" s="16">
        <v>6</v>
      </c>
      <c r="D4451" s="16">
        <v>1997</v>
      </c>
      <c r="E4451" s="25">
        <v>35594</v>
      </c>
      <c r="F4451" s="24" t="s">
        <v>4404</v>
      </c>
      <c r="G4451" s="23">
        <v>4135379.288833437</v>
      </c>
      <c r="H4451" s="23">
        <v>13868432.488983156</v>
      </c>
      <c r="I4451" s="23">
        <v>23893302.557704303</v>
      </c>
      <c r="J4451" s="23">
        <f t="shared" si="69"/>
        <v>19757923.268870868</v>
      </c>
    </row>
    <row r="4452" spans="1:10" x14ac:dyDescent="0.2">
      <c r="A4452" s="19">
        <v>4512</v>
      </c>
      <c r="B4452" s="17">
        <v>1</v>
      </c>
      <c r="C4452" s="16">
        <v>9</v>
      </c>
      <c r="D4452" s="16">
        <v>2006</v>
      </c>
      <c r="E4452" s="25">
        <v>38961</v>
      </c>
      <c r="F4452" s="24" t="s">
        <v>4405</v>
      </c>
      <c r="G4452" s="23">
        <v>3267133.0704780677</v>
      </c>
      <c r="H4452" s="23">
        <v>2683358.1032971907</v>
      </c>
      <c r="I4452" s="23">
        <v>38137802.164411038</v>
      </c>
      <c r="J4452" s="23">
        <f t="shared" si="69"/>
        <v>34870669.093932971</v>
      </c>
    </row>
    <row r="4453" spans="1:10" x14ac:dyDescent="0.2">
      <c r="A4453" s="19">
        <v>4513</v>
      </c>
      <c r="B4453" s="17">
        <v>31</v>
      </c>
      <c r="C4453" s="16">
        <v>12</v>
      </c>
      <c r="D4453" s="16">
        <v>2015</v>
      </c>
      <c r="E4453" s="25">
        <v>42369</v>
      </c>
      <c r="F4453" s="24" t="s">
        <v>4406</v>
      </c>
      <c r="G4453" s="23">
        <v>2802669.0624669697</v>
      </c>
      <c r="H4453" s="23">
        <v>0</v>
      </c>
      <c r="I4453" s="23">
        <v>8511809.7452700567</v>
      </c>
      <c r="J4453" s="23">
        <f t="shared" si="69"/>
        <v>5709140.6828030869</v>
      </c>
    </row>
    <row r="4454" spans="1:10" x14ac:dyDescent="0.2">
      <c r="A4454" s="19">
        <v>4514</v>
      </c>
      <c r="B4454" s="17">
        <v>31</v>
      </c>
      <c r="C4454" s="16">
        <v>12</v>
      </c>
      <c r="D4454" s="16">
        <v>2008</v>
      </c>
      <c r="E4454" s="25">
        <v>39813</v>
      </c>
      <c r="F4454" s="24" t="s">
        <v>4407</v>
      </c>
      <c r="G4454" s="23">
        <v>3153249.3292996176</v>
      </c>
      <c r="H4454" s="23">
        <v>0</v>
      </c>
      <c r="I4454" s="23">
        <v>6280414.2794251954</v>
      </c>
      <c r="J4454" s="23">
        <f t="shared" si="69"/>
        <v>3127164.9501255779</v>
      </c>
    </row>
    <row r="4455" spans="1:10" x14ac:dyDescent="0.2">
      <c r="A4455" s="19">
        <v>4515</v>
      </c>
      <c r="B4455" s="17">
        <v>1</v>
      </c>
      <c r="C4455" s="16">
        <v>1</v>
      </c>
      <c r="D4455" s="16">
        <v>1963</v>
      </c>
      <c r="E4455" s="25">
        <v>23012</v>
      </c>
      <c r="F4455" s="24" t="s">
        <v>4408</v>
      </c>
      <c r="G4455" s="23">
        <v>21692895.855263159</v>
      </c>
      <c r="H4455" s="23">
        <v>53303467.105263159</v>
      </c>
      <c r="I4455" s="23">
        <v>53303467.105263159</v>
      </c>
      <c r="J4455" s="23">
        <f t="shared" si="69"/>
        <v>31610571.25</v>
      </c>
    </row>
    <row r="4456" spans="1:10" x14ac:dyDescent="0.2">
      <c r="A4456" s="19">
        <v>4516</v>
      </c>
      <c r="B4456" s="17">
        <v>12</v>
      </c>
      <c r="C4456" s="16">
        <v>1</v>
      </c>
      <c r="D4456" s="16">
        <v>1956</v>
      </c>
      <c r="E4456" s="25">
        <v>20466</v>
      </c>
      <c r="F4456" s="24" t="s">
        <v>4409</v>
      </c>
      <c r="G4456" s="23">
        <v>24368676.865671642</v>
      </c>
      <c r="H4456" s="23">
        <v>0</v>
      </c>
      <c r="I4456" s="23">
        <v>0</v>
      </c>
      <c r="J4456" s="23">
        <f t="shared" si="69"/>
        <v>-24368676.865671642</v>
      </c>
    </row>
    <row r="4457" spans="1:10" x14ac:dyDescent="0.2">
      <c r="A4457" s="19">
        <v>4517</v>
      </c>
      <c r="B4457" s="17">
        <v>16</v>
      </c>
      <c r="C4457" s="16">
        <v>1</v>
      </c>
      <c r="D4457" s="16">
        <v>1998</v>
      </c>
      <c r="E4457" s="25">
        <v>35811</v>
      </c>
      <c r="F4457" s="24" t="s">
        <v>4410</v>
      </c>
      <c r="G4457" s="23">
        <v>4026146.9678217825</v>
      </c>
      <c r="H4457" s="23">
        <v>25153.543094059409</v>
      </c>
      <c r="I4457" s="23">
        <v>25153.543094059409</v>
      </c>
      <c r="J4457" s="23">
        <f t="shared" si="69"/>
        <v>-4000993.424727723</v>
      </c>
    </row>
    <row r="4458" spans="1:10" x14ac:dyDescent="0.2">
      <c r="A4458" s="19">
        <v>4518</v>
      </c>
      <c r="B4458" s="17">
        <v>24</v>
      </c>
      <c r="C4458" s="16">
        <v>12</v>
      </c>
      <c r="D4458" s="16">
        <v>1943</v>
      </c>
      <c r="E4458" s="25">
        <v>16064</v>
      </c>
      <c r="F4458" s="24" t="s">
        <v>4411</v>
      </c>
      <c r="G4458" s="23">
        <v>37067724.885057479</v>
      </c>
      <c r="H4458" s="23">
        <v>75673471.091954038</v>
      </c>
      <c r="I4458" s="23">
        <v>75673471.091954038</v>
      </c>
      <c r="J4458" s="23">
        <f t="shared" si="69"/>
        <v>38605746.206896558</v>
      </c>
    </row>
    <row r="4459" spans="1:10" x14ac:dyDescent="0.2">
      <c r="A4459" s="19">
        <v>4519</v>
      </c>
      <c r="B4459" s="17">
        <v>7</v>
      </c>
      <c r="C4459" s="16">
        <v>2</v>
      </c>
      <c r="D4459" s="16">
        <v>1974</v>
      </c>
      <c r="E4459" s="25">
        <v>27067</v>
      </c>
      <c r="F4459" s="24" t="s">
        <v>4412</v>
      </c>
      <c r="G4459" s="23">
        <v>13524351.694915254</v>
      </c>
      <c r="H4459" s="23">
        <v>621600010.59322035</v>
      </c>
      <c r="I4459" s="23">
        <v>621600010.59322035</v>
      </c>
      <c r="J4459" s="23">
        <f t="shared" si="69"/>
        <v>608075658.89830506</v>
      </c>
    </row>
    <row r="4460" spans="1:10" x14ac:dyDescent="0.2">
      <c r="A4460" s="19">
        <v>4520</v>
      </c>
      <c r="B4460" s="17">
        <v>13</v>
      </c>
      <c r="C4460" s="16">
        <v>4</v>
      </c>
      <c r="D4460" s="16">
        <v>1984</v>
      </c>
      <c r="E4460" s="25">
        <v>30785</v>
      </c>
      <c r="F4460" s="24" t="s">
        <v>4413</v>
      </c>
      <c r="G4460" s="23">
        <v>6191555.7710960247</v>
      </c>
      <c r="H4460" s="23">
        <v>78539599.192240551</v>
      </c>
      <c r="I4460" s="23">
        <v>78539599.192240551</v>
      </c>
      <c r="J4460" s="23">
        <f t="shared" si="69"/>
        <v>72348043.42114453</v>
      </c>
    </row>
    <row r="4461" spans="1:10" x14ac:dyDescent="0.2">
      <c r="A4461" s="19">
        <v>4521</v>
      </c>
      <c r="B4461" s="17">
        <v>2</v>
      </c>
      <c r="C4461" s="16">
        <v>5</v>
      </c>
      <c r="D4461" s="16">
        <v>2014</v>
      </c>
      <c r="E4461" s="25">
        <v>41761</v>
      </c>
      <c r="F4461" s="24" t="s">
        <v>4414</v>
      </c>
      <c r="G4461" s="23">
        <v>2683267.7595628412</v>
      </c>
      <c r="H4461" s="23">
        <v>3949625.6584279104</v>
      </c>
      <c r="I4461" s="23">
        <v>15788301.056094997</v>
      </c>
      <c r="J4461" s="23">
        <f t="shared" si="69"/>
        <v>13105033.296532156</v>
      </c>
    </row>
    <row r="4462" spans="1:10" x14ac:dyDescent="0.2">
      <c r="A4462" s="19">
        <v>4522</v>
      </c>
      <c r="B4462" s="17">
        <v>1</v>
      </c>
      <c r="C4462" s="16">
        <v>1</v>
      </c>
      <c r="D4462" s="16">
        <v>1987</v>
      </c>
      <c r="E4462" s="25">
        <v>31778</v>
      </c>
      <c r="F4462" s="24" t="s">
        <v>4415</v>
      </c>
      <c r="G4462" s="23">
        <v>5740552.1582733812</v>
      </c>
      <c r="H4462" s="23">
        <v>6950373.5256294971</v>
      </c>
      <c r="I4462" s="23">
        <v>6950373.5256294971</v>
      </c>
      <c r="J4462" s="23">
        <f t="shared" si="69"/>
        <v>1209821.367356116</v>
      </c>
    </row>
    <row r="4463" spans="1:10" x14ac:dyDescent="0.2">
      <c r="A4463" s="19">
        <v>4523</v>
      </c>
      <c r="B4463" s="17">
        <v>9</v>
      </c>
      <c r="C4463" s="16">
        <v>7</v>
      </c>
      <c r="D4463" s="16">
        <v>2004</v>
      </c>
      <c r="E4463" s="25">
        <v>38177</v>
      </c>
      <c r="F4463" s="24" t="s">
        <v>4416</v>
      </c>
      <c r="G4463" s="23">
        <v>3370376.9799366421</v>
      </c>
      <c r="H4463" s="23">
        <v>2950853.1942555439</v>
      </c>
      <c r="I4463" s="23">
        <v>4267847.4436483635</v>
      </c>
      <c r="J4463" s="23">
        <f t="shared" si="69"/>
        <v>897470.46371172136</v>
      </c>
    </row>
    <row r="4464" spans="1:10" x14ac:dyDescent="0.2">
      <c r="A4464" s="19">
        <v>4524</v>
      </c>
      <c r="B4464" s="17">
        <v>12</v>
      </c>
      <c r="C4464" s="16">
        <v>12</v>
      </c>
      <c r="D4464" s="16">
        <v>2008</v>
      </c>
      <c r="E4464" s="25">
        <v>39794</v>
      </c>
      <c r="F4464" s="24" t="s">
        <v>4417</v>
      </c>
      <c r="G4464" s="23">
        <v>3036462.3171033356</v>
      </c>
      <c r="H4464" s="23">
        <v>45695.254262039314</v>
      </c>
      <c r="I4464" s="23">
        <v>659232.31922484166</v>
      </c>
      <c r="J4464" s="23">
        <f t="shared" si="69"/>
        <v>-2377229.9978784937</v>
      </c>
    </row>
    <row r="4465" spans="1:10" x14ac:dyDescent="0.2">
      <c r="A4465" s="19">
        <v>4525</v>
      </c>
      <c r="B4465" s="17">
        <v>31</v>
      </c>
      <c r="C4465" s="16">
        <v>12</v>
      </c>
      <c r="D4465" s="16">
        <v>2011</v>
      </c>
      <c r="E4465" s="25">
        <v>40908</v>
      </c>
      <c r="F4465" s="24" t="s">
        <v>4418</v>
      </c>
      <c r="G4465" s="23">
        <v>2828660.179375377</v>
      </c>
      <c r="H4465" s="23">
        <v>0</v>
      </c>
      <c r="I4465" s="23">
        <v>7652538.6631438555</v>
      </c>
      <c r="J4465" s="23">
        <f t="shared" si="69"/>
        <v>4823878.483768478</v>
      </c>
    </row>
    <row r="4466" spans="1:10" x14ac:dyDescent="0.2">
      <c r="A4466" s="19">
        <v>4526</v>
      </c>
      <c r="B4466" s="17">
        <v>7</v>
      </c>
      <c r="C4466" s="16">
        <v>12</v>
      </c>
      <c r="D4466" s="16">
        <v>2007</v>
      </c>
      <c r="E4466" s="25">
        <v>39423</v>
      </c>
      <c r="F4466" s="24" t="s">
        <v>4419</v>
      </c>
      <c r="G4466" s="23">
        <v>3039238.0353844105</v>
      </c>
      <c r="H4466" s="23">
        <v>0</v>
      </c>
      <c r="I4466" s="23">
        <v>83284.473671180182</v>
      </c>
      <c r="J4466" s="23">
        <f t="shared" si="69"/>
        <v>-2955953.5617132303</v>
      </c>
    </row>
    <row r="4467" spans="1:10" x14ac:dyDescent="0.2">
      <c r="A4467" s="19">
        <v>4527</v>
      </c>
      <c r="B4467" s="17">
        <v>31</v>
      </c>
      <c r="C4467" s="16">
        <v>12</v>
      </c>
      <c r="D4467" s="16">
        <v>2008</v>
      </c>
      <c r="E4467" s="25">
        <v>39813</v>
      </c>
      <c r="F4467" s="24" t="s">
        <v>4420</v>
      </c>
      <c r="G4467" s="23">
        <v>3036462.3171033356</v>
      </c>
      <c r="H4467" s="23">
        <v>0</v>
      </c>
      <c r="I4467" s="23">
        <v>0</v>
      </c>
      <c r="J4467" s="23">
        <f t="shared" si="69"/>
        <v>-3036462.3171033356</v>
      </c>
    </row>
    <row r="4468" spans="1:10" x14ac:dyDescent="0.2">
      <c r="A4468" s="19">
        <v>4528</v>
      </c>
      <c r="B4468" s="17">
        <v>1</v>
      </c>
      <c r="C4468" s="16">
        <v>4</v>
      </c>
      <c r="D4468" s="16">
        <v>2011</v>
      </c>
      <c r="E4468" s="25">
        <v>40634</v>
      </c>
      <c r="F4468" s="24" t="s">
        <v>4421</v>
      </c>
      <c r="G4468" s="23">
        <v>2838294.2206966467</v>
      </c>
      <c r="H4468" s="23">
        <v>0</v>
      </c>
      <c r="I4468" s="23">
        <v>0</v>
      </c>
      <c r="J4468" s="23">
        <f t="shared" si="69"/>
        <v>-2838294.2206966467</v>
      </c>
    </row>
    <row r="4469" spans="1:10" x14ac:dyDescent="0.2">
      <c r="A4469" s="19">
        <v>4529</v>
      </c>
      <c r="B4469" s="17">
        <v>10</v>
      </c>
      <c r="C4469" s="16">
        <v>4</v>
      </c>
      <c r="D4469" s="16">
        <v>1952</v>
      </c>
      <c r="E4469" s="25">
        <v>19094</v>
      </c>
      <c r="F4469" s="24" t="s">
        <v>4422</v>
      </c>
      <c r="G4469" s="23">
        <v>23621903.787878789</v>
      </c>
      <c r="H4469" s="23">
        <v>66959727.272727281</v>
      </c>
      <c r="I4469" s="23">
        <v>66959727.272727281</v>
      </c>
      <c r="J4469" s="23">
        <f t="shared" si="69"/>
        <v>43337823.484848492</v>
      </c>
    </row>
    <row r="4470" spans="1:10" x14ac:dyDescent="0.2">
      <c r="A4470" s="19">
        <v>4530</v>
      </c>
      <c r="B4470" s="17">
        <v>11</v>
      </c>
      <c r="C4470" s="16">
        <v>1</v>
      </c>
      <c r="D4470" s="16">
        <v>2013</v>
      </c>
      <c r="E4470" s="25">
        <v>41285</v>
      </c>
      <c r="F4470" s="24" t="s">
        <v>4423</v>
      </c>
      <c r="G4470" s="23">
        <v>2665439.8992530829</v>
      </c>
      <c r="H4470" s="23">
        <v>42691479.800577559</v>
      </c>
      <c r="I4470" s="23">
        <v>63887990.783402815</v>
      </c>
      <c r="J4470" s="23">
        <f t="shared" si="69"/>
        <v>61222550.88414973</v>
      </c>
    </row>
    <row r="4471" spans="1:10" x14ac:dyDescent="0.2">
      <c r="A4471" s="19">
        <v>4531</v>
      </c>
      <c r="B4471" s="17">
        <v>13</v>
      </c>
      <c r="C4471" s="16">
        <v>7</v>
      </c>
      <c r="D4471" s="16">
        <v>2012</v>
      </c>
      <c r="E4471" s="25">
        <v>41103</v>
      </c>
      <c r="F4471" s="24" t="s">
        <v>5387</v>
      </c>
      <c r="G4471" s="23">
        <v>2679121.7089182208</v>
      </c>
      <c r="H4471" s="23">
        <v>35739420.369696736</v>
      </c>
      <c r="I4471" s="23">
        <v>35739420.369696736</v>
      </c>
      <c r="J4471" s="23">
        <f t="shared" si="69"/>
        <v>33060298.660778515</v>
      </c>
    </row>
    <row r="4472" spans="1:10" x14ac:dyDescent="0.2">
      <c r="A4472" s="19">
        <v>4532</v>
      </c>
      <c r="B4472" s="17">
        <v>3</v>
      </c>
      <c r="C4472" s="16">
        <v>7</v>
      </c>
      <c r="D4472" s="16">
        <v>2013</v>
      </c>
      <c r="E4472" s="25">
        <v>41458</v>
      </c>
      <c r="F4472" s="24" t="s">
        <v>4425</v>
      </c>
      <c r="G4472" s="23">
        <v>2627602.7842942518</v>
      </c>
      <c r="H4472" s="23">
        <v>33889823.273810342</v>
      </c>
      <c r="I4472" s="23">
        <v>33977274.098636106</v>
      </c>
      <c r="J4472" s="23">
        <f t="shared" si="69"/>
        <v>31349671.314341854</v>
      </c>
    </row>
    <row r="4473" spans="1:10" x14ac:dyDescent="0.2">
      <c r="A4473" s="19">
        <v>4533</v>
      </c>
      <c r="B4473" s="17">
        <v>28</v>
      </c>
      <c r="C4473" s="16">
        <v>7</v>
      </c>
      <c r="D4473" s="16">
        <v>2004</v>
      </c>
      <c r="E4473" s="25">
        <v>38196</v>
      </c>
      <c r="F4473" s="24" t="s">
        <v>4426</v>
      </c>
      <c r="G4473" s="23">
        <v>3240747.0960929254</v>
      </c>
      <c r="H4473" s="23">
        <v>34717885.121457234</v>
      </c>
      <c r="I4473" s="23">
        <v>46704094.182882793</v>
      </c>
      <c r="J4473" s="23">
        <f t="shared" si="69"/>
        <v>43463347.086789869</v>
      </c>
    </row>
    <row r="4474" spans="1:10" x14ac:dyDescent="0.2">
      <c r="A4474" s="19">
        <v>4534</v>
      </c>
      <c r="B4474" s="17">
        <v>4</v>
      </c>
      <c r="C4474" s="16">
        <v>10</v>
      </c>
      <c r="D4474" s="16">
        <v>1996</v>
      </c>
      <c r="E4474" s="25">
        <v>35342</v>
      </c>
      <c r="F4474" s="24" t="s">
        <v>4427</v>
      </c>
      <c r="G4474" s="23">
        <v>3877432.090966519</v>
      </c>
      <c r="H4474" s="23">
        <v>40104149.835148446</v>
      </c>
      <c r="I4474" s="23">
        <v>53597613.511711933</v>
      </c>
      <c r="J4474" s="23">
        <f t="shared" si="69"/>
        <v>49720181.420745417</v>
      </c>
    </row>
    <row r="4475" spans="1:10" x14ac:dyDescent="0.2">
      <c r="A4475" s="19">
        <v>4535</v>
      </c>
      <c r="B4475" s="17">
        <v>30</v>
      </c>
      <c r="C4475" s="16">
        <v>10</v>
      </c>
      <c r="D4475" s="16">
        <v>1981</v>
      </c>
      <c r="E4475" s="25">
        <v>29889</v>
      </c>
      <c r="F4475" s="24" t="s">
        <v>4428</v>
      </c>
      <c r="G4475" s="23">
        <v>6571707.7087794431</v>
      </c>
      <c r="H4475" s="23">
        <v>67120315.434068516</v>
      </c>
      <c r="I4475" s="23">
        <v>67120315.434068516</v>
      </c>
      <c r="J4475" s="23">
        <f t="shared" si="69"/>
        <v>60548607.725289077</v>
      </c>
    </row>
    <row r="4476" spans="1:10" x14ac:dyDescent="0.2">
      <c r="A4476" s="19">
        <v>4536</v>
      </c>
      <c r="B4476" s="17">
        <v>22</v>
      </c>
      <c r="C4476" s="16">
        <v>10</v>
      </c>
      <c r="D4476" s="16">
        <v>1982</v>
      </c>
      <c r="E4476" s="25">
        <v>30246</v>
      </c>
      <c r="F4476" s="24" t="s">
        <v>4429</v>
      </c>
      <c r="G4476" s="23">
        <v>6250483.7067209771</v>
      </c>
      <c r="H4476" s="23">
        <v>36002786.150712833</v>
      </c>
      <c r="I4476" s="23">
        <v>36002786.150712833</v>
      </c>
      <c r="J4476" s="23">
        <f t="shared" si="69"/>
        <v>29752302.443991855</v>
      </c>
    </row>
    <row r="4477" spans="1:10" x14ac:dyDescent="0.2">
      <c r="A4477" s="19">
        <v>4537</v>
      </c>
      <c r="B4477" s="17">
        <v>1</v>
      </c>
      <c r="C4477" s="16">
        <v>10</v>
      </c>
      <c r="D4477" s="16">
        <v>2008</v>
      </c>
      <c r="E4477" s="25">
        <v>39722</v>
      </c>
      <c r="F4477" s="24" t="s">
        <v>4430</v>
      </c>
      <c r="G4477" s="23">
        <v>2834136.7575828936</v>
      </c>
      <c r="H4477" s="23">
        <v>14750162.725916896</v>
      </c>
      <c r="I4477" s="23">
        <v>15736620.301344119</v>
      </c>
      <c r="J4477" s="23">
        <f t="shared" si="69"/>
        <v>12902483.543761225</v>
      </c>
    </row>
    <row r="4478" spans="1:10" x14ac:dyDescent="0.2">
      <c r="A4478" s="19">
        <v>4538</v>
      </c>
      <c r="B4478" s="17">
        <v>1</v>
      </c>
      <c r="C4478" s="16">
        <v>1</v>
      </c>
      <c r="D4478" s="16">
        <v>1971</v>
      </c>
      <c r="E4478" s="25">
        <v>25934</v>
      </c>
      <c r="F4478" s="24" t="s">
        <v>4431</v>
      </c>
      <c r="G4478" s="23">
        <v>15422047.73869347</v>
      </c>
      <c r="H4478" s="23">
        <v>75876474.874371871</v>
      </c>
      <c r="I4478" s="23">
        <v>75876474.874371871</v>
      </c>
      <c r="J4478" s="23">
        <f t="shared" si="69"/>
        <v>60454427.135678403</v>
      </c>
    </row>
    <row r="4479" spans="1:10" x14ac:dyDescent="0.2">
      <c r="A4479" s="19">
        <v>4539</v>
      </c>
      <c r="B4479" s="17">
        <v>29</v>
      </c>
      <c r="C4479" s="16">
        <v>5</v>
      </c>
      <c r="D4479" s="16">
        <v>1963</v>
      </c>
      <c r="E4479" s="25">
        <v>23160</v>
      </c>
      <c r="F4479" s="24" t="s">
        <v>4432</v>
      </c>
      <c r="G4479" s="23">
        <v>20124508.196721315</v>
      </c>
      <c r="H4479" s="23">
        <v>80498032.786885262</v>
      </c>
      <c r="I4479" s="23">
        <v>80498032.786885262</v>
      </c>
      <c r="J4479" s="23">
        <f t="shared" si="69"/>
        <v>60373524.590163946</v>
      </c>
    </row>
    <row r="4480" spans="1:10" x14ac:dyDescent="0.2">
      <c r="A4480" s="19">
        <v>4540</v>
      </c>
      <c r="B4480" s="17">
        <v>2</v>
      </c>
      <c r="C4480" s="16">
        <v>8</v>
      </c>
      <c r="D4480" s="16">
        <v>2013</v>
      </c>
      <c r="E4480" s="25">
        <v>41488</v>
      </c>
      <c r="F4480" s="24" t="s">
        <v>4433</v>
      </c>
      <c r="G4480" s="23">
        <v>2624445.7556749918</v>
      </c>
      <c r="H4480" s="23">
        <v>7194100.2618855219</v>
      </c>
      <c r="I4480" s="23">
        <v>7261265.0776647562</v>
      </c>
      <c r="J4480" s="23">
        <f t="shared" si="69"/>
        <v>4636819.3219897645</v>
      </c>
    </row>
    <row r="4481" spans="1:10" x14ac:dyDescent="0.2">
      <c r="A4481" s="19">
        <v>4541</v>
      </c>
      <c r="B4481" s="17">
        <v>29</v>
      </c>
      <c r="C4481" s="16">
        <v>9</v>
      </c>
      <c r="D4481" s="16">
        <v>1991</v>
      </c>
      <c r="E4481" s="25">
        <v>33510</v>
      </c>
      <c r="F4481" s="24" t="s">
        <v>4434</v>
      </c>
      <c r="G4481" s="23">
        <v>4473742.7113702623</v>
      </c>
      <c r="H4481" s="23">
        <v>11455172.109212829</v>
      </c>
      <c r="I4481" s="23">
        <v>11455172.109212829</v>
      </c>
      <c r="J4481" s="23">
        <f t="shared" si="69"/>
        <v>6981429.3978425665</v>
      </c>
    </row>
    <row r="4482" spans="1:10" x14ac:dyDescent="0.2">
      <c r="A4482" s="19">
        <v>4542</v>
      </c>
      <c r="B4482" s="17">
        <v>27</v>
      </c>
      <c r="C4482" s="16">
        <v>1</v>
      </c>
      <c r="D4482" s="16">
        <v>1995</v>
      </c>
      <c r="E4482" s="25">
        <v>34726</v>
      </c>
      <c r="F4482" s="24" t="s">
        <v>4435</v>
      </c>
      <c r="G4482" s="23">
        <v>4083815.7019294742</v>
      </c>
      <c r="H4482" s="23">
        <v>8615225.772421822</v>
      </c>
      <c r="I4482" s="23">
        <v>9283694.1299866922</v>
      </c>
      <c r="J4482" s="23">
        <f t="shared" si="69"/>
        <v>5199878.428057218</v>
      </c>
    </row>
    <row r="4483" spans="1:10" x14ac:dyDescent="0.2">
      <c r="A4483" s="19">
        <v>4543</v>
      </c>
      <c r="B4483" s="17">
        <v>24</v>
      </c>
      <c r="C4483" s="16">
        <v>6</v>
      </c>
      <c r="D4483" s="16">
        <v>2016</v>
      </c>
      <c r="E4483" s="25">
        <v>42545</v>
      </c>
      <c r="F4483" s="24" t="s">
        <v>4436</v>
      </c>
      <c r="G4483" s="23">
        <v>2546687.384344738</v>
      </c>
      <c r="H4483" s="23">
        <v>5302682.9301089551</v>
      </c>
      <c r="I4483" s="23">
        <v>23672192.68345103</v>
      </c>
      <c r="J4483" s="23">
        <f t="shared" ref="J4483:J4546" si="70">I4483-G4483</f>
        <v>21125505.299106292</v>
      </c>
    </row>
    <row r="4484" spans="1:10" x14ac:dyDescent="0.2">
      <c r="A4484" s="19">
        <v>4544</v>
      </c>
      <c r="B4484" s="17">
        <v>17</v>
      </c>
      <c r="C4484" s="16">
        <v>8</v>
      </c>
      <c r="D4484" s="16">
        <v>2012</v>
      </c>
      <c r="E4484" s="25">
        <v>41138</v>
      </c>
      <c r="F4484" s="24" t="s">
        <v>4437</v>
      </c>
      <c r="G4484" s="23">
        <v>2664294.4886469687</v>
      </c>
      <c r="H4484" s="23">
        <v>3535484.6834650729</v>
      </c>
      <c r="I4484" s="23">
        <v>5258630.9983288413</v>
      </c>
      <c r="J4484" s="23">
        <f t="shared" si="70"/>
        <v>2594336.5096818726</v>
      </c>
    </row>
    <row r="4485" spans="1:10" x14ac:dyDescent="0.2">
      <c r="A4485" s="19">
        <v>4546</v>
      </c>
      <c r="B4485" s="17">
        <v>3</v>
      </c>
      <c r="C4485" s="16">
        <v>10</v>
      </c>
      <c r="D4485" s="16">
        <v>2003</v>
      </c>
      <c r="E4485" s="25">
        <v>37897</v>
      </c>
      <c r="F4485" s="24" t="s">
        <v>4438</v>
      </c>
      <c r="G4485" s="23">
        <v>3317824.3243243243</v>
      </c>
      <c r="H4485" s="23">
        <v>2671581.1566918921</v>
      </c>
      <c r="I4485" s="23">
        <v>2671581.1566918921</v>
      </c>
      <c r="J4485" s="23">
        <f t="shared" si="70"/>
        <v>-646243.16763243219</v>
      </c>
    </row>
    <row r="4486" spans="1:10" x14ac:dyDescent="0.2">
      <c r="A4486" s="19">
        <v>4547</v>
      </c>
      <c r="B4486" s="17">
        <v>16</v>
      </c>
      <c r="C4486" s="16">
        <v>6</v>
      </c>
      <c r="D4486" s="16">
        <v>2000</v>
      </c>
      <c r="E4486" s="25">
        <v>36693</v>
      </c>
      <c r="F4486" s="24" t="s">
        <v>4439</v>
      </c>
      <c r="G4486" s="23">
        <v>3560310.3248259858</v>
      </c>
      <c r="H4486" s="23">
        <v>1825846.7609976798</v>
      </c>
      <c r="I4486" s="23">
        <v>2403277.8272157772</v>
      </c>
      <c r="J4486" s="23">
        <f t="shared" si="70"/>
        <v>-1157032.4976102086</v>
      </c>
    </row>
    <row r="4487" spans="1:10" x14ac:dyDescent="0.2">
      <c r="A4487" s="19">
        <v>4548</v>
      </c>
      <c r="B4487" s="17">
        <v>27</v>
      </c>
      <c r="C4487" s="16">
        <v>5</v>
      </c>
      <c r="D4487" s="16">
        <v>2005</v>
      </c>
      <c r="E4487" s="25">
        <v>38499</v>
      </c>
      <c r="F4487" s="24" t="s">
        <v>4440</v>
      </c>
      <c r="G4487" s="23">
        <v>3157394.5473251031</v>
      </c>
      <c r="H4487" s="23">
        <v>1499466.8778497942</v>
      </c>
      <c r="I4487" s="23">
        <v>1603583.8574845679</v>
      </c>
      <c r="J4487" s="23">
        <f t="shared" si="70"/>
        <v>-1553810.6898405352</v>
      </c>
    </row>
    <row r="4488" spans="1:10" x14ac:dyDescent="0.2">
      <c r="A4488" s="19">
        <v>4549</v>
      </c>
      <c r="B4488" s="17">
        <v>20</v>
      </c>
      <c r="C4488" s="16">
        <v>6</v>
      </c>
      <c r="D4488" s="16">
        <v>2008</v>
      </c>
      <c r="E4488" s="25">
        <v>39619</v>
      </c>
      <c r="F4488" s="24" t="s">
        <v>4441</v>
      </c>
      <c r="G4488" s="23">
        <v>2805097.9137627678</v>
      </c>
      <c r="H4488" s="23">
        <v>1228630.6421497613</v>
      </c>
      <c r="I4488" s="23">
        <v>4306931.6282430366</v>
      </c>
      <c r="J4488" s="23">
        <f t="shared" si="70"/>
        <v>1501833.7144802688</v>
      </c>
    </row>
    <row r="4489" spans="1:10" x14ac:dyDescent="0.2">
      <c r="A4489" s="19">
        <v>4550</v>
      </c>
      <c r="B4489" s="17">
        <v>1</v>
      </c>
      <c r="C4489" s="16">
        <v>3</v>
      </c>
      <c r="D4489" s="16">
        <v>2013</v>
      </c>
      <c r="E4489" s="25">
        <v>41334</v>
      </c>
      <c r="F4489" s="24" t="s">
        <v>4442</v>
      </c>
      <c r="G4489" s="23">
        <v>2636893.0245346329</v>
      </c>
      <c r="H4489" s="23">
        <v>579728.31474440778</v>
      </c>
      <c r="I4489" s="23">
        <v>579728.31474440778</v>
      </c>
      <c r="J4489" s="23">
        <f t="shared" si="70"/>
        <v>-2057164.7097902251</v>
      </c>
    </row>
    <row r="4490" spans="1:10" x14ac:dyDescent="0.2">
      <c r="A4490" s="19">
        <v>4551</v>
      </c>
      <c r="B4490" s="17">
        <v>26</v>
      </c>
      <c r="C4490" s="16">
        <v>9</v>
      </c>
      <c r="D4490" s="16">
        <v>2003</v>
      </c>
      <c r="E4490" s="25">
        <v>37890</v>
      </c>
      <c r="F4490" s="24" t="s">
        <v>4443</v>
      </c>
      <c r="G4490" s="23">
        <v>3314241.3606911446</v>
      </c>
      <c r="H4490" s="23">
        <v>573178.15788336936</v>
      </c>
      <c r="I4490" s="23">
        <v>16262684.075188985</v>
      </c>
      <c r="J4490" s="23">
        <f t="shared" si="70"/>
        <v>12948442.71449784</v>
      </c>
    </row>
    <row r="4491" spans="1:10" x14ac:dyDescent="0.2">
      <c r="A4491" s="19">
        <v>4552</v>
      </c>
      <c r="B4491" s="17">
        <v>31</v>
      </c>
      <c r="C4491" s="16">
        <v>3</v>
      </c>
      <c r="D4491" s="16">
        <v>2006</v>
      </c>
      <c r="E4491" s="25">
        <v>38807</v>
      </c>
      <c r="F4491" s="24" t="s">
        <v>4444</v>
      </c>
      <c r="G4491" s="23">
        <v>3072059.5595595594</v>
      </c>
      <c r="H4491" s="23">
        <v>429021.71925925923</v>
      </c>
      <c r="I4491" s="23">
        <v>610965.06108608609</v>
      </c>
      <c r="J4491" s="23">
        <f t="shared" si="70"/>
        <v>-2461094.4984734734</v>
      </c>
    </row>
    <row r="4492" spans="1:10" x14ac:dyDescent="0.2">
      <c r="A4492" s="19">
        <v>4553</v>
      </c>
      <c r="B4492" s="17">
        <v>1</v>
      </c>
      <c r="C4492" s="16">
        <v>4</v>
      </c>
      <c r="D4492" s="16">
        <v>2011</v>
      </c>
      <c r="E4492" s="25">
        <v>40634</v>
      </c>
      <c r="F4492" s="24" t="s">
        <v>4445</v>
      </c>
      <c r="G4492" s="23">
        <v>2729129.0583621603</v>
      </c>
      <c r="H4492" s="23">
        <v>357751.70339608548</v>
      </c>
      <c r="I4492" s="23">
        <v>648367.92360808514</v>
      </c>
      <c r="J4492" s="23">
        <f t="shared" si="70"/>
        <v>-2080761.1347540752</v>
      </c>
    </row>
    <row r="4493" spans="1:10" x14ac:dyDescent="0.2">
      <c r="A4493" s="19">
        <v>4554</v>
      </c>
      <c r="B4493" s="17">
        <v>14</v>
      </c>
      <c r="C4493" s="16">
        <v>11</v>
      </c>
      <c r="D4493" s="16">
        <v>2008</v>
      </c>
      <c r="E4493" s="25">
        <v>39766</v>
      </c>
      <c r="F4493" s="24" t="s">
        <v>4446</v>
      </c>
      <c r="G4493" s="23">
        <v>2889478.6395198302</v>
      </c>
      <c r="H4493" s="23">
        <v>201402.44013181119</v>
      </c>
      <c r="I4493" s="23">
        <v>201402.44013181119</v>
      </c>
      <c r="J4493" s="23">
        <f t="shared" si="70"/>
        <v>-2688076.1993880188</v>
      </c>
    </row>
    <row r="4494" spans="1:10" x14ac:dyDescent="0.2">
      <c r="A4494" s="19">
        <v>4555</v>
      </c>
      <c r="B4494" s="17">
        <v>9</v>
      </c>
      <c r="C4494" s="16">
        <v>4</v>
      </c>
      <c r="D4494" s="16">
        <v>2010</v>
      </c>
      <c r="E4494" s="25">
        <v>40277</v>
      </c>
      <c r="F4494" s="24" t="s">
        <v>4447</v>
      </c>
      <c r="G4494" s="23">
        <v>2815468.6274419865</v>
      </c>
      <c r="H4494" s="23">
        <v>133640.16005761232</v>
      </c>
      <c r="I4494" s="23">
        <v>133640.16005761232</v>
      </c>
      <c r="J4494" s="23">
        <f t="shared" si="70"/>
        <v>-2681828.4673843742</v>
      </c>
    </row>
    <row r="4495" spans="1:10" x14ac:dyDescent="0.2">
      <c r="A4495" s="19">
        <v>4556</v>
      </c>
      <c r="B4495" s="17">
        <v>31</v>
      </c>
      <c r="C4495" s="16">
        <v>10</v>
      </c>
      <c r="D4495" s="16">
        <v>2008</v>
      </c>
      <c r="E4495" s="25">
        <v>39752</v>
      </c>
      <c r="F4495" s="24" t="s">
        <v>4448</v>
      </c>
      <c r="G4495" s="23">
        <v>2834136.7575828936</v>
      </c>
      <c r="H4495" s="23">
        <v>130941.65281914182</v>
      </c>
      <c r="I4495" s="23">
        <v>575268.54443536361</v>
      </c>
      <c r="J4495" s="23">
        <f t="shared" si="70"/>
        <v>-2258868.2131475299</v>
      </c>
    </row>
    <row r="4496" spans="1:10" x14ac:dyDescent="0.2">
      <c r="A4496" s="19">
        <v>4557</v>
      </c>
      <c r="B4496" s="17">
        <v>18</v>
      </c>
      <c r="C4496" s="16">
        <v>6</v>
      </c>
      <c r="D4496" s="16">
        <v>2010</v>
      </c>
      <c r="E4496" s="25">
        <v>40347</v>
      </c>
      <c r="F4496" s="24" t="s">
        <v>4449</v>
      </c>
      <c r="G4496" s="23">
        <v>2816036.9784139656</v>
      </c>
      <c r="H4496" s="23">
        <v>112956.87527814099</v>
      </c>
      <c r="I4496" s="23">
        <v>112956.87527814099</v>
      </c>
      <c r="J4496" s="23">
        <f t="shared" si="70"/>
        <v>-2703080.1031358247</v>
      </c>
    </row>
    <row r="4497" spans="1:10" x14ac:dyDescent="0.2">
      <c r="A4497" s="19">
        <v>4558</v>
      </c>
      <c r="B4497" s="17">
        <v>17</v>
      </c>
      <c r="C4497" s="16">
        <v>4</v>
      </c>
      <c r="D4497" s="16">
        <v>2009</v>
      </c>
      <c r="E4497" s="25">
        <v>39920</v>
      </c>
      <c r="F4497" s="24" t="s">
        <v>4450</v>
      </c>
      <c r="G4497" s="23">
        <v>2878435.0966047645</v>
      </c>
      <c r="H4497" s="23">
        <v>92266.509960607757</v>
      </c>
      <c r="I4497" s="23">
        <v>125392.69242637404</v>
      </c>
      <c r="J4497" s="23">
        <f t="shared" si="70"/>
        <v>-2753042.4041783903</v>
      </c>
    </row>
    <row r="4498" spans="1:10" x14ac:dyDescent="0.2">
      <c r="A4498" s="19">
        <v>4559</v>
      </c>
      <c r="B4498" s="17">
        <v>24</v>
      </c>
      <c r="C4498" s="16">
        <v>8</v>
      </c>
      <c r="D4498" s="16">
        <v>2007</v>
      </c>
      <c r="E4498" s="25">
        <v>39318</v>
      </c>
      <c r="F4498" s="24" t="s">
        <v>4451</v>
      </c>
      <c r="G4498" s="23">
        <v>2952127.5316592678</v>
      </c>
      <c r="H4498" s="23">
        <v>85269.251624446289</v>
      </c>
      <c r="I4498" s="23">
        <v>85328.294175079471</v>
      </c>
      <c r="J4498" s="23">
        <f t="shared" si="70"/>
        <v>-2866799.2374841883</v>
      </c>
    </row>
    <row r="4499" spans="1:10" x14ac:dyDescent="0.2">
      <c r="A4499" s="19">
        <v>4560</v>
      </c>
      <c r="B4499" s="17">
        <v>16</v>
      </c>
      <c r="C4499" s="16">
        <v>8</v>
      </c>
      <c r="D4499" s="16">
        <v>2013</v>
      </c>
      <c r="E4499" s="25">
        <v>41502</v>
      </c>
      <c r="F4499" s="24" t="s">
        <v>4452</v>
      </c>
      <c r="G4499" s="23">
        <v>2624445.7556749918</v>
      </c>
      <c r="H4499" s="23">
        <v>36760.086810588473</v>
      </c>
      <c r="I4499" s="23">
        <v>36760.086810588473</v>
      </c>
      <c r="J4499" s="23">
        <f t="shared" si="70"/>
        <v>-2587685.6688644034</v>
      </c>
    </row>
    <row r="4500" spans="1:10" x14ac:dyDescent="0.2">
      <c r="A4500" s="19">
        <v>4561</v>
      </c>
      <c r="B4500" s="17">
        <v>8</v>
      </c>
      <c r="C4500" s="16">
        <v>9</v>
      </c>
      <c r="D4500" s="16">
        <v>2000</v>
      </c>
      <c r="E4500" s="25">
        <v>36777</v>
      </c>
      <c r="F4500" s="24" t="s">
        <v>4453</v>
      </c>
      <c r="G4500" s="23">
        <v>3533664.3638457111</v>
      </c>
      <c r="H4500" s="23">
        <v>13566.444225676454</v>
      </c>
      <c r="I4500" s="23">
        <v>13566.444225676454</v>
      </c>
      <c r="J4500" s="23">
        <f t="shared" si="70"/>
        <v>-3520097.9196200348</v>
      </c>
    </row>
    <row r="4501" spans="1:10" x14ac:dyDescent="0.2">
      <c r="A4501" s="19">
        <v>4562</v>
      </c>
      <c r="B4501" s="17">
        <v>31</v>
      </c>
      <c r="C4501" s="16">
        <v>12</v>
      </c>
      <c r="D4501" s="16">
        <v>2009</v>
      </c>
      <c r="E4501" s="25">
        <v>40178</v>
      </c>
      <c r="F4501" s="24" t="s">
        <v>4454</v>
      </c>
      <c r="G4501" s="23">
        <v>2842326.1973891985</v>
      </c>
      <c r="H4501" s="23">
        <v>0</v>
      </c>
      <c r="I4501" s="23">
        <v>0</v>
      </c>
      <c r="J4501" s="23">
        <f t="shared" si="70"/>
        <v>-2842326.1973891985</v>
      </c>
    </row>
    <row r="4502" spans="1:10" x14ac:dyDescent="0.2">
      <c r="A4502" s="19">
        <v>4563</v>
      </c>
      <c r="B4502" s="17">
        <v>21</v>
      </c>
      <c r="C4502" s="16">
        <v>6</v>
      </c>
      <c r="D4502" s="16">
        <v>2013</v>
      </c>
      <c r="E4502" s="25">
        <v>41446</v>
      </c>
      <c r="F4502" s="24" t="s">
        <v>4455</v>
      </c>
      <c r="G4502" s="23">
        <v>2628638.0533095794</v>
      </c>
      <c r="H4502" s="23">
        <v>0</v>
      </c>
      <c r="I4502" s="23">
        <v>0</v>
      </c>
      <c r="J4502" s="23">
        <f t="shared" si="70"/>
        <v>-2628638.0533095794</v>
      </c>
    </row>
    <row r="4503" spans="1:10" x14ac:dyDescent="0.2">
      <c r="A4503" s="19">
        <v>4564</v>
      </c>
      <c r="B4503" s="17">
        <v>31</v>
      </c>
      <c r="C4503" s="16">
        <v>12</v>
      </c>
      <c r="D4503" s="16">
        <v>2010</v>
      </c>
      <c r="E4503" s="25">
        <v>40543</v>
      </c>
      <c r="F4503" s="24" t="s">
        <v>4456</v>
      </c>
      <c r="G4503" s="23">
        <v>2800439.3669101512</v>
      </c>
      <c r="H4503" s="23">
        <v>0</v>
      </c>
      <c r="I4503" s="23">
        <v>0</v>
      </c>
      <c r="J4503" s="23">
        <f t="shared" si="70"/>
        <v>-2800439.3669101512</v>
      </c>
    </row>
    <row r="4504" spans="1:10" x14ac:dyDescent="0.2">
      <c r="A4504" s="19">
        <v>4565</v>
      </c>
      <c r="B4504" s="17">
        <v>3</v>
      </c>
      <c r="C4504" s="16">
        <v>7</v>
      </c>
      <c r="D4504" s="16">
        <v>2015</v>
      </c>
      <c r="E4504" s="25">
        <v>42188</v>
      </c>
      <c r="F4504" s="24" t="s">
        <v>4457</v>
      </c>
      <c r="G4504" s="23">
        <v>2571913.7328517437</v>
      </c>
      <c r="H4504" s="23">
        <v>0</v>
      </c>
      <c r="I4504" s="23">
        <v>0</v>
      </c>
      <c r="J4504" s="23">
        <f t="shared" si="70"/>
        <v>-2571913.7328517437</v>
      </c>
    </row>
    <row r="4505" spans="1:10" x14ac:dyDescent="0.2">
      <c r="A4505" s="19">
        <v>4567</v>
      </c>
      <c r="B4505" s="17">
        <v>13</v>
      </c>
      <c r="C4505" s="16">
        <v>10</v>
      </c>
      <c r="D4505" s="16">
        <v>2015</v>
      </c>
      <c r="E4505" s="25">
        <v>42290</v>
      </c>
      <c r="F4505" s="24" t="s">
        <v>4459</v>
      </c>
      <c r="G4505" s="23">
        <v>2580737.7290424579</v>
      </c>
      <c r="H4505" s="23">
        <v>0</v>
      </c>
      <c r="I4505" s="23">
        <v>0</v>
      </c>
      <c r="J4505" s="23">
        <f t="shared" si="70"/>
        <v>-2580737.7290424579</v>
      </c>
    </row>
    <row r="4506" spans="1:10" x14ac:dyDescent="0.2">
      <c r="A4506" s="19">
        <v>4568</v>
      </c>
      <c r="B4506" s="17">
        <v>2</v>
      </c>
      <c r="C4506" s="16">
        <v>9</v>
      </c>
      <c r="D4506" s="16">
        <v>2016</v>
      </c>
      <c r="E4506" s="25">
        <v>42615</v>
      </c>
      <c r="F4506" s="24" t="s">
        <v>4460</v>
      </c>
      <c r="G4506" s="23">
        <v>2542362.5263018375</v>
      </c>
      <c r="H4506" s="23">
        <v>0</v>
      </c>
      <c r="I4506" s="23">
        <v>0</v>
      </c>
      <c r="J4506" s="23">
        <f t="shared" si="70"/>
        <v>-2542362.5263018375</v>
      </c>
    </row>
    <row r="4507" spans="1:10" x14ac:dyDescent="0.2">
      <c r="A4507" s="19">
        <v>4569</v>
      </c>
      <c r="B4507" s="17">
        <v>2</v>
      </c>
      <c r="C4507" s="16">
        <v>2</v>
      </c>
      <c r="D4507" s="16">
        <v>2016</v>
      </c>
      <c r="E4507" s="25">
        <v>42402</v>
      </c>
      <c r="F4507" s="24" t="s">
        <v>4461</v>
      </c>
      <c r="G4507" s="23">
        <v>2588650.4632851281</v>
      </c>
      <c r="H4507" s="23">
        <v>0</v>
      </c>
      <c r="I4507" s="23">
        <v>0</v>
      </c>
      <c r="J4507" s="23">
        <f t="shared" si="70"/>
        <v>-2588650.4632851281</v>
      </c>
    </row>
    <row r="4508" spans="1:10" x14ac:dyDescent="0.2">
      <c r="A4508" s="19">
        <v>4570</v>
      </c>
      <c r="B4508" s="17">
        <v>13</v>
      </c>
      <c r="C4508" s="16">
        <v>5</v>
      </c>
      <c r="D4508" s="16">
        <v>2011</v>
      </c>
      <c r="E4508" s="25">
        <v>40676</v>
      </c>
      <c r="F4508" s="24" t="s">
        <v>4462</v>
      </c>
      <c r="G4508" s="23">
        <v>2662023.8179533021</v>
      </c>
      <c r="H4508" s="23">
        <v>195834.77015365279</v>
      </c>
      <c r="I4508" s="23">
        <v>198139.32220176666</v>
      </c>
      <c r="J4508" s="23">
        <f t="shared" si="70"/>
        <v>-2463884.4957515355</v>
      </c>
    </row>
    <row r="4509" spans="1:10" x14ac:dyDescent="0.2">
      <c r="A4509" s="19">
        <v>4571</v>
      </c>
      <c r="B4509" s="17">
        <v>16</v>
      </c>
      <c r="C4509" s="16">
        <v>10</v>
      </c>
      <c r="D4509" s="16">
        <v>1996</v>
      </c>
      <c r="E4509" s="25">
        <v>35354</v>
      </c>
      <c r="F4509" s="24" t="s">
        <v>4463</v>
      </c>
      <c r="G4509" s="23">
        <v>3722334.8073278582</v>
      </c>
      <c r="H4509" s="23">
        <v>8827910.9426784571</v>
      </c>
      <c r="I4509" s="23">
        <v>8827910.9426784571</v>
      </c>
      <c r="J4509" s="23">
        <f t="shared" si="70"/>
        <v>5105576.135350599</v>
      </c>
    </row>
    <row r="4510" spans="1:10" x14ac:dyDescent="0.2">
      <c r="A4510" s="19">
        <v>4572</v>
      </c>
      <c r="B4510" s="17">
        <v>5</v>
      </c>
      <c r="C4510" s="16">
        <v>1</v>
      </c>
      <c r="D4510" s="16">
        <v>2007</v>
      </c>
      <c r="E4510" s="25">
        <v>39087</v>
      </c>
      <c r="F4510" s="24" t="s">
        <v>4464</v>
      </c>
      <c r="G4510" s="23">
        <v>2911062.366611335</v>
      </c>
      <c r="H4510" s="23">
        <v>1223675.9822889494</v>
      </c>
      <c r="I4510" s="23">
        <v>1722885.5769405579</v>
      </c>
      <c r="J4510" s="23">
        <f t="shared" si="70"/>
        <v>-1188176.789670777</v>
      </c>
    </row>
    <row r="4511" spans="1:10" x14ac:dyDescent="0.2">
      <c r="A4511" s="19">
        <v>4573</v>
      </c>
      <c r="B4511" s="17">
        <v>1</v>
      </c>
      <c r="C4511" s="16">
        <v>9</v>
      </c>
      <c r="D4511" s="16">
        <v>2006</v>
      </c>
      <c r="E4511" s="25">
        <v>38961</v>
      </c>
      <c r="F4511" s="24" t="s">
        <v>4465</v>
      </c>
      <c r="G4511" s="23">
        <v>2904118.2848693933</v>
      </c>
      <c r="H4511" s="23">
        <v>537374.41728437645</v>
      </c>
      <c r="I4511" s="23">
        <v>605382.81726959092</v>
      </c>
      <c r="J4511" s="23">
        <f t="shared" si="70"/>
        <v>-2298735.4675998027</v>
      </c>
    </row>
    <row r="4512" spans="1:10" x14ac:dyDescent="0.2">
      <c r="A4512" s="19">
        <v>4574</v>
      </c>
      <c r="B4512" s="17">
        <v>31</v>
      </c>
      <c r="C4512" s="16">
        <v>12</v>
      </c>
      <c r="D4512" s="16">
        <v>2009</v>
      </c>
      <c r="E4512" s="25">
        <v>40178</v>
      </c>
      <c r="F4512" s="24" t="s">
        <v>4466</v>
      </c>
      <c r="G4512" s="23">
        <v>2728633.1494936305</v>
      </c>
      <c r="H4512" s="23">
        <v>0</v>
      </c>
      <c r="I4512" s="23">
        <v>1516541.3335046701</v>
      </c>
      <c r="J4512" s="23">
        <f t="shared" si="70"/>
        <v>-1212091.8159889604</v>
      </c>
    </row>
    <row r="4513" spans="1:10" x14ac:dyDescent="0.2">
      <c r="A4513" s="19">
        <v>4575</v>
      </c>
      <c r="B4513" s="17">
        <v>14</v>
      </c>
      <c r="C4513" s="16">
        <v>11</v>
      </c>
      <c r="D4513" s="16">
        <v>2014</v>
      </c>
      <c r="E4513" s="25">
        <v>41957</v>
      </c>
      <c r="F4513" s="24" t="s">
        <v>4467</v>
      </c>
      <c r="G4513" s="23">
        <v>2495206.8803435089</v>
      </c>
      <c r="H4513" s="23">
        <v>0</v>
      </c>
      <c r="I4513" s="23">
        <v>0</v>
      </c>
      <c r="J4513" s="23">
        <f t="shared" si="70"/>
        <v>-2495206.8803435089</v>
      </c>
    </row>
    <row r="4514" spans="1:10" x14ac:dyDescent="0.2">
      <c r="A4514" s="19">
        <v>4576</v>
      </c>
      <c r="B4514" s="17">
        <v>25</v>
      </c>
      <c r="C4514" s="16">
        <v>7</v>
      </c>
      <c r="D4514" s="16">
        <v>2007</v>
      </c>
      <c r="E4514" s="25">
        <v>39288</v>
      </c>
      <c r="F4514" s="24" t="s">
        <v>4468</v>
      </c>
      <c r="G4514" s="23">
        <v>2805271.3647209061</v>
      </c>
      <c r="H4514" s="23">
        <v>386513.35321340954</v>
      </c>
      <c r="I4514" s="23">
        <v>10301211.047311798</v>
      </c>
      <c r="J4514" s="23">
        <f t="shared" si="70"/>
        <v>7495939.6825908916</v>
      </c>
    </row>
    <row r="4515" spans="1:10" x14ac:dyDescent="0.2">
      <c r="A4515" s="19">
        <v>4577</v>
      </c>
      <c r="B4515" s="17">
        <v>1</v>
      </c>
      <c r="C4515" s="16">
        <v>1</v>
      </c>
      <c r="D4515" s="16">
        <v>1944</v>
      </c>
      <c r="E4515" s="25">
        <v>16072</v>
      </c>
      <c r="F4515" s="24" t="s">
        <v>4469</v>
      </c>
      <c r="G4515" s="23">
        <v>33314388.448275868</v>
      </c>
      <c r="H4515" s="23">
        <v>49386005.747126445</v>
      </c>
      <c r="I4515" s="23">
        <v>49386005.747126445</v>
      </c>
      <c r="J4515" s="23">
        <f t="shared" si="70"/>
        <v>16071617.298850577</v>
      </c>
    </row>
    <row r="4516" spans="1:10" x14ac:dyDescent="0.2">
      <c r="A4516" s="19">
        <v>4578</v>
      </c>
      <c r="B4516" s="17">
        <v>20</v>
      </c>
      <c r="C4516" s="16">
        <v>3</v>
      </c>
      <c r="D4516" s="16">
        <v>2015</v>
      </c>
      <c r="E4516" s="25">
        <v>42083</v>
      </c>
      <c r="F4516" s="24" t="s">
        <v>4470</v>
      </c>
      <c r="G4516" s="23">
        <v>2391563.9995087227</v>
      </c>
      <c r="H4516" s="23">
        <v>13502562.379139334</v>
      </c>
      <c r="I4516" s="23">
        <v>14875049.764144352</v>
      </c>
      <c r="J4516" s="23">
        <f t="shared" si="70"/>
        <v>12483485.76463563</v>
      </c>
    </row>
    <row r="4517" spans="1:10" x14ac:dyDescent="0.2">
      <c r="A4517" s="19">
        <v>4579</v>
      </c>
      <c r="B4517" s="17">
        <v>24</v>
      </c>
      <c r="C4517" s="16">
        <v>9</v>
      </c>
      <c r="D4517" s="16">
        <v>1951</v>
      </c>
      <c r="E4517" s="25">
        <v>18895</v>
      </c>
      <c r="F4517" s="24" t="s">
        <v>4471</v>
      </c>
      <c r="G4517" s="23">
        <v>21635773.946360152</v>
      </c>
      <c r="H4517" s="23">
        <v>103475440.61302681</v>
      </c>
      <c r="I4517" s="23">
        <v>103475440.61302681</v>
      </c>
      <c r="J4517" s="23">
        <f t="shared" si="70"/>
        <v>81839666.666666657</v>
      </c>
    </row>
    <row r="4518" spans="1:10" x14ac:dyDescent="0.2">
      <c r="A4518" s="19">
        <v>4580</v>
      </c>
      <c r="B4518" s="17">
        <v>1</v>
      </c>
      <c r="C4518" s="16">
        <v>5</v>
      </c>
      <c r="D4518" s="16">
        <v>1998</v>
      </c>
      <c r="E4518" s="25">
        <v>35916</v>
      </c>
      <c r="F4518" s="24" t="s">
        <v>4472</v>
      </c>
      <c r="G4518" s="23">
        <v>3468634.5208845208</v>
      </c>
      <c r="H4518" s="23">
        <v>866914.31770270271</v>
      </c>
      <c r="I4518" s="23">
        <v>866914.31770270271</v>
      </c>
      <c r="J4518" s="23">
        <f t="shared" si="70"/>
        <v>-2601720.2031818181</v>
      </c>
    </row>
    <row r="4519" spans="1:10" x14ac:dyDescent="0.2">
      <c r="A4519" s="19">
        <v>4581</v>
      </c>
      <c r="B4519" s="17">
        <v>5</v>
      </c>
      <c r="C4519" s="16">
        <v>9</v>
      </c>
      <c r="D4519" s="16">
        <v>2014</v>
      </c>
      <c r="E4519" s="25">
        <v>41887</v>
      </c>
      <c r="F4519" s="24" t="s">
        <v>4473</v>
      </c>
      <c r="G4519" s="23">
        <v>2372353.60100155</v>
      </c>
      <c r="H4519" s="23">
        <v>61573.921984951536</v>
      </c>
      <c r="I4519" s="23">
        <v>61573.921984951536</v>
      </c>
      <c r="J4519" s="23">
        <f t="shared" si="70"/>
        <v>-2310779.6790165985</v>
      </c>
    </row>
    <row r="4520" spans="1:10" x14ac:dyDescent="0.2">
      <c r="A4520" s="19">
        <v>4582</v>
      </c>
      <c r="B4520" s="17">
        <v>26</v>
      </c>
      <c r="C4520" s="16">
        <v>8</v>
      </c>
      <c r="D4520" s="16">
        <v>2011</v>
      </c>
      <c r="E4520" s="25">
        <v>40781</v>
      </c>
      <c r="F4520" s="24" t="s">
        <v>4474</v>
      </c>
      <c r="G4520" s="23">
        <v>2492633.6930852593</v>
      </c>
      <c r="H4520" s="23">
        <v>31845.021059833591</v>
      </c>
      <c r="I4520" s="23">
        <v>31845.021059833591</v>
      </c>
      <c r="J4520" s="23">
        <f t="shared" si="70"/>
        <v>-2460788.6720254258</v>
      </c>
    </row>
    <row r="4521" spans="1:10" x14ac:dyDescent="0.2">
      <c r="A4521" s="19">
        <v>4583</v>
      </c>
      <c r="B4521" s="17">
        <v>15</v>
      </c>
      <c r="C4521" s="16">
        <v>4</v>
      </c>
      <c r="D4521" s="16">
        <v>2015</v>
      </c>
      <c r="E4521" s="25">
        <v>42109</v>
      </c>
      <c r="F4521" s="24" t="s">
        <v>4475</v>
      </c>
      <c r="G4521" s="23">
        <v>2386712.1162811341</v>
      </c>
      <c r="H4521" s="23">
        <v>0</v>
      </c>
      <c r="I4521" s="23">
        <v>0</v>
      </c>
      <c r="J4521" s="23">
        <f t="shared" si="70"/>
        <v>-2386712.1162811341</v>
      </c>
    </row>
    <row r="4522" spans="1:10" x14ac:dyDescent="0.2">
      <c r="A4522" s="19">
        <v>4584</v>
      </c>
      <c r="B4522" s="17">
        <v>19</v>
      </c>
      <c r="C4522" s="16">
        <v>1</v>
      </c>
      <c r="D4522" s="16">
        <v>2016</v>
      </c>
      <c r="E4522" s="25">
        <v>42388</v>
      </c>
      <c r="F4522" s="24" t="s">
        <v>4476</v>
      </c>
      <c r="G4522" s="23">
        <v>2383518.6310759932</v>
      </c>
      <c r="H4522" s="23">
        <v>0</v>
      </c>
      <c r="I4522" s="23">
        <v>0</v>
      </c>
      <c r="J4522" s="23">
        <f t="shared" si="70"/>
        <v>-2383518.6310759932</v>
      </c>
    </row>
    <row r="4523" spans="1:10" x14ac:dyDescent="0.2">
      <c r="A4523" s="19">
        <v>4585</v>
      </c>
      <c r="B4523" s="17">
        <v>19</v>
      </c>
      <c r="C4523" s="16">
        <v>6</v>
      </c>
      <c r="D4523" s="16">
        <v>1987</v>
      </c>
      <c r="E4523" s="25">
        <v>31947</v>
      </c>
      <c r="F4523" s="24" t="s">
        <v>4477</v>
      </c>
      <c r="G4523" s="23">
        <v>4975274.8898678413</v>
      </c>
      <c r="H4523" s="23">
        <v>0</v>
      </c>
      <c r="I4523" s="23">
        <v>0</v>
      </c>
      <c r="J4523" s="23">
        <f t="shared" si="70"/>
        <v>-4975274.8898678413</v>
      </c>
    </row>
    <row r="4524" spans="1:10" x14ac:dyDescent="0.2">
      <c r="A4524" s="19">
        <v>4586</v>
      </c>
      <c r="B4524" s="17">
        <v>13</v>
      </c>
      <c r="C4524" s="16">
        <v>11</v>
      </c>
      <c r="D4524" s="16">
        <v>1940</v>
      </c>
      <c r="E4524" s="25">
        <v>14928</v>
      </c>
      <c r="F4524" s="24" t="s">
        <v>4478</v>
      </c>
      <c r="G4524" s="23">
        <v>39984522.857142858</v>
      </c>
      <c r="H4524" s="23">
        <v>1461188791.4285715</v>
      </c>
      <c r="I4524" s="23">
        <v>1461188791.4285715</v>
      </c>
      <c r="J4524" s="23">
        <f t="shared" si="70"/>
        <v>1421204268.5714285</v>
      </c>
    </row>
    <row r="4525" spans="1:10" x14ac:dyDescent="0.2">
      <c r="A4525" s="19">
        <v>4587</v>
      </c>
      <c r="B4525" s="17">
        <v>13</v>
      </c>
      <c r="C4525" s="16">
        <v>8</v>
      </c>
      <c r="D4525" s="16">
        <v>1982</v>
      </c>
      <c r="E4525" s="25">
        <v>30176</v>
      </c>
      <c r="F4525" s="24" t="s">
        <v>4479</v>
      </c>
      <c r="G4525" s="23">
        <v>5654224.6673490275</v>
      </c>
      <c r="H4525" s="23">
        <v>92201725.279150471</v>
      </c>
      <c r="I4525" s="23">
        <v>92201725.279150471</v>
      </c>
      <c r="J4525" s="23">
        <f t="shared" si="70"/>
        <v>86547500.611801445</v>
      </c>
    </row>
    <row r="4526" spans="1:10" x14ac:dyDescent="0.2">
      <c r="A4526" s="19">
        <v>4588</v>
      </c>
      <c r="B4526" s="17">
        <v>9</v>
      </c>
      <c r="C4526" s="16">
        <v>10</v>
      </c>
      <c r="D4526" s="16">
        <v>1971</v>
      </c>
      <c r="E4526" s="25">
        <v>26215</v>
      </c>
      <c r="F4526" s="24" t="s">
        <v>4480</v>
      </c>
      <c r="G4526" s="23">
        <v>13206400.977995111</v>
      </c>
      <c r="H4526" s="23">
        <v>247072294.86266506</v>
      </c>
      <c r="I4526" s="23">
        <v>247072294.86266506</v>
      </c>
      <c r="J4526" s="23">
        <f t="shared" si="70"/>
        <v>233865893.88466996</v>
      </c>
    </row>
    <row r="4527" spans="1:10" x14ac:dyDescent="0.2">
      <c r="A4527" s="19">
        <v>4589</v>
      </c>
      <c r="B4527" s="17">
        <v>22</v>
      </c>
      <c r="C4527" s="16">
        <v>3</v>
      </c>
      <c r="D4527" s="16">
        <v>1985</v>
      </c>
      <c r="E4527" s="25">
        <v>31128</v>
      </c>
      <c r="F4527" s="24" t="s">
        <v>4481</v>
      </c>
      <c r="G4527" s="23">
        <v>5076520.6766917286</v>
      </c>
      <c r="H4527" s="23">
        <v>50604645.647951126</v>
      </c>
      <c r="I4527" s="23">
        <v>50604645.647951126</v>
      </c>
      <c r="J4527" s="23">
        <f t="shared" si="70"/>
        <v>45528124.9712594</v>
      </c>
    </row>
    <row r="4528" spans="1:10" x14ac:dyDescent="0.2">
      <c r="A4528" s="19">
        <v>4590</v>
      </c>
      <c r="B4528" s="17">
        <v>9</v>
      </c>
      <c r="C4528" s="16">
        <v>2</v>
      </c>
      <c r="D4528" s="16">
        <v>2007</v>
      </c>
      <c r="E4528" s="25">
        <v>39122</v>
      </c>
      <c r="F4528" s="24" t="s">
        <v>4482</v>
      </c>
      <c r="G4528" s="23">
        <v>2654272.5025675804</v>
      </c>
      <c r="H4528" s="23">
        <v>468587.68057828298</v>
      </c>
      <c r="I4528" s="23">
        <v>468587.68057828298</v>
      </c>
      <c r="J4528" s="23">
        <f t="shared" si="70"/>
        <v>-2185684.8219892974</v>
      </c>
    </row>
    <row r="4529" spans="1:10" x14ac:dyDescent="0.2">
      <c r="A4529" s="19">
        <v>4591</v>
      </c>
      <c r="B4529" s="17">
        <v>31</v>
      </c>
      <c r="C4529" s="16">
        <v>12</v>
      </c>
      <c r="D4529" s="16">
        <v>2008</v>
      </c>
      <c r="E4529" s="25">
        <v>39813</v>
      </c>
      <c r="F4529" s="24" t="s">
        <v>4483</v>
      </c>
      <c r="G4529" s="23">
        <v>2569314.268318207</v>
      </c>
      <c r="H4529" s="23">
        <v>0</v>
      </c>
      <c r="I4529" s="23">
        <v>0</v>
      </c>
      <c r="J4529" s="23">
        <f t="shared" si="70"/>
        <v>-2569314.268318207</v>
      </c>
    </row>
    <row r="4530" spans="1:10" x14ac:dyDescent="0.2">
      <c r="A4530" s="19">
        <v>4592</v>
      </c>
      <c r="B4530" s="17">
        <v>1</v>
      </c>
      <c r="C4530" s="16">
        <v>1</v>
      </c>
      <c r="D4530" s="16">
        <v>1945</v>
      </c>
      <c r="E4530" s="25">
        <v>16438</v>
      </c>
      <c r="F4530" s="24" t="s">
        <v>4484</v>
      </c>
      <c r="G4530" s="23">
        <v>29793316.853932586</v>
      </c>
      <c r="H4530" s="23">
        <v>125959522.92134832</v>
      </c>
      <c r="I4530" s="23">
        <v>125959522.92134832</v>
      </c>
      <c r="J4530" s="23">
        <f t="shared" si="70"/>
        <v>96166206.067415729</v>
      </c>
    </row>
    <row r="4531" spans="1:10" x14ac:dyDescent="0.2">
      <c r="A4531" s="19">
        <v>4593</v>
      </c>
      <c r="B4531" s="17">
        <v>31</v>
      </c>
      <c r="C4531" s="16">
        <v>12</v>
      </c>
      <c r="D4531" s="16">
        <v>2005</v>
      </c>
      <c r="E4531" s="25">
        <v>38717</v>
      </c>
      <c r="F4531" s="24" t="s">
        <v>4485</v>
      </c>
      <c r="G4531" s="23">
        <v>2694720.7317073173</v>
      </c>
      <c r="H4531" s="23">
        <v>0</v>
      </c>
      <c r="I4531" s="23">
        <v>47238.703938008133</v>
      </c>
      <c r="J4531" s="23">
        <f t="shared" si="70"/>
        <v>-2647482.027769309</v>
      </c>
    </row>
    <row r="4532" spans="1:10" x14ac:dyDescent="0.2">
      <c r="A4532" s="19">
        <v>4594</v>
      </c>
      <c r="B4532" s="17">
        <v>7</v>
      </c>
      <c r="C4532" s="16">
        <v>10</v>
      </c>
      <c r="D4532" s="16">
        <v>2008</v>
      </c>
      <c r="E4532" s="25">
        <v>39728</v>
      </c>
      <c r="F4532" s="24" t="s">
        <v>4486</v>
      </c>
      <c r="G4532" s="23">
        <v>2437357.6115212883</v>
      </c>
      <c r="H4532" s="23">
        <v>0</v>
      </c>
      <c r="I4532" s="23">
        <v>0</v>
      </c>
      <c r="J4532" s="23">
        <f t="shared" si="70"/>
        <v>-2437357.6115212883</v>
      </c>
    </row>
    <row r="4533" spans="1:10" x14ac:dyDescent="0.2">
      <c r="A4533" s="19">
        <v>4595</v>
      </c>
      <c r="B4533" s="17">
        <v>21</v>
      </c>
      <c r="C4533" s="16">
        <v>11</v>
      </c>
      <c r="D4533" s="16">
        <v>1946</v>
      </c>
      <c r="E4533" s="25">
        <v>17127</v>
      </c>
      <c r="F4533" s="24" t="s">
        <v>4487</v>
      </c>
      <c r="G4533" s="23">
        <v>24206098.591549296</v>
      </c>
      <c r="H4533" s="23">
        <v>272030441.31455398</v>
      </c>
      <c r="I4533" s="23">
        <v>272030441.31455398</v>
      </c>
      <c r="J4533" s="23">
        <f t="shared" si="70"/>
        <v>247824342.72300467</v>
      </c>
    </row>
    <row r="4534" spans="1:10" x14ac:dyDescent="0.2">
      <c r="A4534" s="19">
        <v>4596</v>
      </c>
      <c r="B4534" s="17">
        <v>13</v>
      </c>
      <c r="C4534" s="16">
        <v>7</v>
      </c>
      <c r="D4534" s="16">
        <v>2001</v>
      </c>
      <c r="E4534" s="25">
        <v>37085</v>
      </c>
      <c r="F4534" s="24" t="s">
        <v>4488</v>
      </c>
      <c r="G4534" s="23">
        <v>2904731.8309859154</v>
      </c>
      <c r="H4534" s="23">
        <v>1219743.9248225351</v>
      </c>
      <c r="I4534" s="23">
        <v>1911346.7417239437</v>
      </c>
      <c r="J4534" s="23">
        <f t="shared" si="70"/>
        <v>-993385.08926197165</v>
      </c>
    </row>
    <row r="4535" spans="1:10" x14ac:dyDescent="0.2">
      <c r="A4535" s="19">
        <v>4597</v>
      </c>
      <c r="B4535" s="17">
        <v>29</v>
      </c>
      <c r="C4535" s="16">
        <v>5</v>
      </c>
      <c r="D4535" s="16">
        <v>2002</v>
      </c>
      <c r="E4535" s="25">
        <v>37405</v>
      </c>
      <c r="F4535" s="24" t="s">
        <v>4489</v>
      </c>
      <c r="G4535" s="23">
        <v>2867574.5272525027</v>
      </c>
      <c r="H4535" s="23">
        <v>428000.51882091211</v>
      </c>
      <c r="I4535" s="23">
        <v>428000.51882091211</v>
      </c>
      <c r="J4535" s="23">
        <f t="shared" si="70"/>
        <v>-2439574.0084315906</v>
      </c>
    </row>
    <row r="4536" spans="1:10" x14ac:dyDescent="0.2">
      <c r="A4536" s="19">
        <v>4598</v>
      </c>
      <c r="B4536" s="17">
        <v>16</v>
      </c>
      <c r="C4536" s="16">
        <v>10</v>
      </c>
      <c r="D4536" s="16">
        <v>2016</v>
      </c>
      <c r="E4536" s="25">
        <v>42659</v>
      </c>
      <c r="F4536" s="24" t="s">
        <v>4490</v>
      </c>
      <c r="G4536" s="23">
        <v>2132925.3006465915</v>
      </c>
      <c r="H4536" s="23">
        <v>3382.210119596738</v>
      </c>
      <c r="I4536" s="23">
        <v>3382.210119596738</v>
      </c>
      <c r="J4536" s="23">
        <f t="shared" si="70"/>
        <v>-2129543.0905269948</v>
      </c>
    </row>
    <row r="4537" spans="1:10" x14ac:dyDescent="0.2">
      <c r="A4537" s="19">
        <v>4599</v>
      </c>
      <c r="B4537" s="17">
        <v>14</v>
      </c>
      <c r="C4537" s="16">
        <v>7</v>
      </c>
      <c r="D4537" s="16">
        <v>2009</v>
      </c>
      <c r="E4537" s="25">
        <v>40008</v>
      </c>
      <c r="F4537" s="24" t="s">
        <v>4491</v>
      </c>
      <c r="G4537" s="23">
        <v>2394183.9137036745</v>
      </c>
      <c r="H4537" s="23">
        <v>0</v>
      </c>
      <c r="I4537" s="23">
        <v>26526213.600582305</v>
      </c>
      <c r="J4537" s="23">
        <f t="shared" si="70"/>
        <v>24132029.686878629</v>
      </c>
    </row>
    <row r="4538" spans="1:10" x14ac:dyDescent="0.2">
      <c r="A4538" s="19">
        <v>4600</v>
      </c>
      <c r="B4538" s="17">
        <v>31</v>
      </c>
      <c r="C4538" s="16">
        <v>12</v>
      </c>
      <c r="D4538" s="16">
        <v>2012</v>
      </c>
      <c r="E4538" s="25">
        <v>41274</v>
      </c>
      <c r="F4538" s="24" t="s">
        <v>4492</v>
      </c>
      <c r="G4538" s="23">
        <v>2245590.8293082351</v>
      </c>
      <c r="H4538" s="23">
        <v>0</v>
      </c>
      <c r="I4538" s="23">
        <v>0</v>
      </c>
      <c r="J4538" s="23">
        <f t="shared" si="70"/>
        <v>-2245590.8293082351</v>
      </c>
    </row>
    <row r="4539" spans="1:10" x14ac:dyDescent="0.2">
      <c r="A4539" s="19">
        <v>4601</v>
      </c>
      <c r="B4539" s="17">
        <v>31</v>
      </c>
      <c r="C4539" s="16">
        <v>12</v>
      </c>
      <c r="D4539" s="16">
        <v>2010</v>
      </c>
      <c r="E4539" s="25">
        <v>40543</v>
      </c>
      <c r="F4539" s="24" t="s">
        <v>4493</v>
      </c>
      <c r="G4539" s="23">
        <v>2352369.0682045273</v>
      </c>
      <c r="H4539" s="23">
        <v>0</v>
      </c>
      <c r="I4539" s="23">
        <v>0</v>
      </c>
      <c r="J4539" s="23">
        <f t="shared" si="70"/>
        <v>-2352369.0682045273</v>
      </c>
    </row>
    <row r="4540" spans="1:10" x14ac:dyDescent="0.2">
      <c r="A4540" s="19">
        <v>4602</v>
      </c>
      <c r="B4540" s="17">
        <v>6</v>
      </c>
      <c r="C4540" s="16">
        <v>10</v>
      </c>
      <c r="D4540" s="16">
        <v>2015</v>
      </c>
      <c r="E4540" s="25">
        <v>42283</v>
      </c>
      <c r="F4540" s="24" t="s">
        <v>4494</v>
      </c>
      <c r="G4540" s="23">
        <v>2167819.6923956643</v>
      </c>
      <c r="H4540" s="23">
        <v>0</v>
      </c>
      <c r="I4540" s="23">
        <v>0</v>
      </c>
      <c r="J4540" s="23">
        <f t="shared" si="70"/>
        <v>-2167819.6923956643</v>
      </c>
    </row>
    <row r="4541" spans="1:10" x14ac:dyDescent="0.2">
      <c r="A4541" s="19">
        <v>4603</v>
      </c>
      <c r="B4541" s="17">
        <v>19</v>
      </c>
      <c r="C4541" s="16">
        <v>1</v>
      </c>
      <c r="D4541" s="16">
        <v>2016</v>
      </c>
      <c r="E4541" s="25">
        <v>42388</v>
      </c>
      <c r="F4541" s="24" t="s">
        <v>4495</v>
      </c>
      <c r="G4541" s="23">
        <v>2176256.1414172114</v>
      </c>
      <c r="H4541" s="23">
        <v>0</v>
      </c>
      <c r="I4541" s="23">
        <v>0</v>
      </c>
      <c r="J4541" s="23">
        <f t="shared" si="70"/>
        <v>-2176256.1414172114</v>
      </c>
    </row>
    <row r="4542" spans="1:10" x14ac:dyDescent="0.2">
      <c r="A4542" s="19">
        <v>4604</v>
      </c>
      <c r="B4542" s="17">
        <v>30</v>
      </c>
      <c r="C4542" s="16">
        <v>9</v>
      </c>
      <c r="D4542" s="16">
        <v>2011</v>
      </c>
      <c r="E4542" s="25">
        <v>40816</v>
      </c>
      <c r="F4542" s="24" t="s">
        <v>4496</v>
      </c>
      <c r="G4542" s="23">
        <v>2164221.2711942843</v>
      </c>
      <c r="H4542" s="23">
        <v>37356862.508535005</v>
      </c>
      <c r="I4542" s="23">
        <v>38075019.299287312</v>
      </c>
      <c r="J4542" s="23">
        <f t="shared" si="70"/>
        <v>35910798.028093025</v>
      </c>
    </row>
    <row r="4543" spans="1:10" x14ac:dyDescent="0.2">
      <c r="A4543" s="19">
        <v>4605</v>
      </c>
      <c r="B4543" s="17">
        <v>8</v>
      </c>
      <c r="C4543" s="16">
        <v>4</v>
      </c>
      <c r="D4543" s="16">
        <v>1964</v>
      </c>
      <c r="E4543" s="25">
        <v>23475</v>
      </c>
      <c r="F4543" s="24" t="s">
        <v>4497</v>
      </c>
      <c r="G4543" s="23">
        <v>15891197.411003238</v>
      </c>
      <c r="H4543" s="23">
        <v>197050847.89644015</v>
      </c>
      <c r="I4543" s="23">
        <v>626907737.86407769</v>
      </c>
      <c r="J4543" s="23">
        <f t="shared" si="70"/>
        <v>611016540.45307446</v>
      </c>
    </row>
    <row r="4544" spans="1:10" x14ac:dyDescent="0.2">
      <c r="A4544" s="19">
        <v>4606</v>
      </c>
      <c r="B4544" s="17">
        <v>21</v>
      </c>
      <c r="C4544" s="16">
        <v>5</v>
      </c>
      <c r="D4544" s="16">
        <v>1982</v>
      </c>
      <c r="E4544" s="25">
        <v>30092</v>
      </c>
      <c r="F4544" s="24" t="s">
        <v>4498</v>
      </c>
      <c r="G4544" s="23">
        <v>5125657.6200417541</v>
      </c>
      <c r="H4544" s="23">
        <v>63047721.000083514</v>
      </c>
      <c r="I4544" s="23">
        <v>63047721.000083514</v>
      </c>
      <c r="J4544" s="23">
        <f t="shared" si="70"/>
        <v>57922063.380041763</v>
      </c>
    </row>
    <row r="4545" spans="1:10" x14ac:dyDescent="0.2">
      <c r="A4545" s="19">
        <v>4607</v>
      </c>
      <c r="B4545" s="17">
        <v>1</v>
      </c>
      <c r="C4545" s="16">
        <v>1</v>
      </c>
      <c r="D4545" s="16">
        <v>1946</v>
      </c>
      <c r="E4545" s="25">
        <v>16803</v>
      </c>
      <c r="F4545" s="24" t="s">
        <v>5502</v>
      </c>
      <c r="G4545" s="23">
        <v>26980109.890109889</v>
      </c>
      <c r="H4545" s="23">
        <v>330030713.79659343</v>
      </c>
      <c r="I4545" s="23">
        <v>330030713.79659343</v>
      </c>
      <c r="J4545" s="23">
        <f t="shared" si="70"/>
        <v>303050603.90648353</v>
      </c>
    </row>
    <row r="4546" spans="1:10" x14ac:dyDescent="0.2">
      <c r="A4546" s="19">
        <v>4608</v>
      </c>
      <c r="B4546" s="17">
        <v>2</v>
      </c>
      <c r="C4546" s="16">
        <v>8</v>
      </c>
      <c r="D4546" s="16">
        <v>1967</v>
      </c>
      <c r="E4546" s="25">
        <v>24686</v>
      </c>
      <c r="F4546" s="24" t="s">
        <v>4499</v>
      </c>
      <c r="G4546" s="23">
        <v>14657850.746268658</v>
      </c>
      <c r="H4546" s="23">
        <v>178679039.36065674</v>
      </c>
      <c r="I4546" s="23">
        <v>178760610.30005971</v>
      </c>
      <c r="J4546" s="23">
        <f t="shared" si="70"/>
        <v>164102759.55379105</v>
      </c>
    </row>
    <row r="4547" spans="1:10" x14ac:dyDescent="0.2">
      <c r="A4547" s="19">
        <v>4609</v>
      </c>
      <c r="B4547" s="17">
        <v>17</v>
      </c>
      <c r="C4547" s="16">
        <v>12</v>
      </c>
      <c r="D4547" s="16">
        <v>1973</v>
      </c>
      <c r="E4547" s="25">
        <v>27015</v>
      </c>
      <c r="F4547" s="24" t="s">
        <v>4500</v>
      </c>
      <c r="G4547" s="23">
        <v>10628528.138528138</v>
      </c>
      <c r="H4547" s="23">
        <v>97488734.185086578</v>
      </c>
      <c r="I4547" s="23">
        <v>97488734.185086578</v>
      </c>
      <c r="J4547" s="23">
        <f t="shared" ref="J4547:J4610" si="71">I4547-G4547</f>
        <v>86860206.04655844</v>
      </c>
    </row>
    <row r="4548" spans="1:10" x14ac:dyDescent="0.2">
      <c r="A4548" s="19">
        <v>4610</v>
      </c>
      <c r="B4548" s="17">
        <v>11</v>
      </c>
      <c r="C4548" s="16">
        <v>8</v>
      </c>
      <c r="D4548" s="16">
        <v>1972</v>
      </c>
      <c r="E4548" s="25">
        <v>26522</v>
      </c>
      <c r="F4548" s="24" t="s">
        <v>4501</v>
      </c>
      <c r="G4548" s="23">
        <v>11691380.952380953</v>
      </c>
      <c r="H4548" s="23">
        <v>105317654.86928572</v>
      </c>
      <c r="I4548" s="23">
        <v>105317654.86928572</v>
      </c>
      <c r="J4548" s="23">
        <f t="shared" si="71"/>
        <v>93626273.916904762</v>
      </c>
    </row>
    <row r="4549" spans="1:10" x14ac:dyDescent="0.2">
      <c r="A4549" s="19">
        <v>4611</v>
      </c>
      <c r="B4549" s="17">
        <v>13</v>
      </c>
      <c r="C4549" s="16">
        <v>3</v>
      </c>
      <c r="D4549" s="16">
        <v>2015</v>
      </c>
      <c r="E4549" s="25">
        <v>42076</v>
      </c>
      <c r="F4549" s="24" t="s">
        <v>4502</v>
      </c>
      <c r="G4549" s="23">
        <v>2079620.8691380196</v>
      </c>
      <c r="H4549" s="23">
        <v>15258258.382269112</v>
      </c>
      <c r="I4549" s="23">
        <v>21471850.476691838</v>
      </c>
      <c r="J4549" s="23">
        <f t="shared" si="71"/>
        <v>19392229.607553817</v>
      </c>
    </row>
    <row r="4550" spans="1:10" x14ac:dyDescent="0.2">
      <c r="A4550" s="19">
        <v>4612</v>
      </c>
      <c r="B4550" s="17">
        <v>25</v>
      </c>
      <c r="C4550" s="16">
        <v>12</v>
      </c>
      <c r="D4550" s="16">
        <v>1962</v>
      </c>
      <c r="E4550" s="25">
        <v>23005</v>
      </c>
      <c r="F4550" s="24" t="s">
        <v>4503</v>
      </c>
      <c r="G4550" s="23">
        <v>16152565.789473685</v>
      </c>
      <c r="H4550" s="23">
        <v>106040350.66032894</v>
      </c>
      <c r="I4550" s="23">
        <v>106040350.66032894</v>
      </c>
      <c r="J4550" s="23">
        <f t="shared" si="71"/>
        <v>89887784.870855257</v>
      </c>
    </row>
    <row r="4551" spans="1:10" x14ac:dyDescent="0.2">
      <c r="A4551" s="19">
        <v>4613</v>
      </c>
      <c r="B4551" s="17">
        <v>9</v>
      </c>
      <c r="C4551" s="16">
        <v>3</v>
      </c>
      <c r="D4551" s="16">
        <v>2012</v>
      </c>
      <c r="E4551" s="25">
        <v>40977</v>
      </c>
      <c r="F4551" s="24" t="s">
        <v>4504</v>
      </c>
      <c r="G4551" s="23">
        <v>2140606.4727627817</v>
      </c>
      <c r="H4551" s="23">
        <v>13635381.741747752</v>
      </c>
      <c r="I4551" s="23">
        <v>17778550.186754555</v>
      </c>
      <c r="J4551" s="23">
        <f t="shared" si="71"/>
        <v>15637943.713991772</v>
      </c>
    </row>
    <row r="4552" spans="1:10" x14ac:dyDescent="0.2">
      <c r="A4552" s="19">
        <v>4614</v>
      </c>
      <c r="B4552" s="17">
        <v>20</v>
      </c>
      <c r="C4552" s="16">
        <v>10</v>
      </c>
      <c r="D4552" s="16">
        <v>2000</v>
      </c>
      <c r="E4552" s="25">
        <v>36819</v>
      </c>
      <c r="F4552" s="24" t="s">
        <v>4505</v>
      </c>
      <c r="G4552" s="23">
        <v>2822057.4712643679</v>
      </c>
      <c r="H4552" s="23">
        <v>16292503.970212644</v>
      </c>
      <c r="I4552" s="23">
        <v>16292503.970212644</v>
      </c>
      <c r="J4552" s="23">
        <f t="shared" si="71"/>
        <v>13470446.498948276</v>
      </c>
    </row>
    <row r="4553" spans="1:10" x14ac:dyDescent="0.2">
      <c r="A4553" s="19">
        <v>4615</v>
      </c>
      <c r="B4553" s="17">
        <v>8</v>
      </c>
      <c r="C4553" s="16">
        <v>10</v>
      </c>
      <c r="D4553" s="16">
        <v>1999</v>
      </c>
      <c r="E4553" s="25">
        <v>36441</v>
      </c>
      <c r="F4553" s="24" t="s">
        <v>4506</v>
      </c>
      <c r="G4553" s="23">
        <v>2919369.7978596911</v>
      </c>
      <c r="H4553" s="23">
        <v>16845649.762384068</v>
      </c>
      <c r="I4553" s="23">
        <v>30275324.488703929</v>
      </c>
      <c r="J4553" s="23">
        <f t="shared" si="71"/>
        <v>27355954.690844238</v>
      </c>
    </row>
    <row r="4554" spans="1:10" x14ac:dyDescent="0.2">
      <c r="A4554" s="19">
        <v>4616</v>
      </c>
      <c r="B4554" s="17">
        <v>9</v>
      </c>
      <c r="C4554" s="16">
        <v>2</v>
      </c>
      <c r="D4554" s="16">
        <v>2007</v>
      </c>
      <c r="E4554" s="25">
        <v>39122</v>
      </c>
      <c r="F4554" s="24" t="s">
        <v>4507</v>
      </c>
      <c r="G4554" s="23">
        <v>2412975.002334164</v>
      </c>
      <c r="H4554" s="23">
        <v>13614797.625457618</v>
      </c>
      <c r="I4554" s="23">
        <v>97963222.337176099</v>
      </c>
      <c r="J4554" s="23">
        <f t="shared" si="71"/>
        <v>95550247.334841937</v>
      </c>
    </row>
    <row r="4555" spans="1:10" x14ac:dyDescent="0.2">
      <c r="A4555" s="19">
        <v>4617</v>
      </c>
      <c r="B4555" s="17">
        <v>1</v>
      </c>
      <c r="C4555" s="16">
        <v>1</v>
      </c>
      <c r="D4555" s="16">
        <v>1962</v>
      </c>
      <c r="E4555" s="25">
        <v>22647</v>
      </c>
      <c r="F4555" s="24" t="s">
        <v>5503</v>
      </c>
      <c r="G4555" s="23">
        <v>16367933.333333334</v>
      </c>
      <c r="H4555" s="23">
        <v>75701691.666666672</v>
      </c>
      <c r="I4555" s="23">
        <v>75701691.666666672</v>
      </c>
      <c r="J4555" s="23">
        <f t="shared" si="71"/>
        <v>59333758.333333336</v>
      </c>
    </row>
    <row r="4556" spans="1:10" x14ac:dyDescent="0.2">
      <c r="A4556" s="19">
        <v>4618</v>
      </c>
      <c r="B4556" s="17">
        <v>1</v>
      </c>
      <c r="C4556" s="16">
        <v>1</v>
      </c>
      <c r="D4556" s="16">
        <v>1940</v>
      </c>
      <c r="E4556" s="25">
        <v>14611</v>
      </c>
      <c r="F4556" s="24" t="s">
        <v>4508</v>
      </c>
      <c r="G4556" s="23">
        <v>35326474.820143886</v>
      </c>
      <c r="H4556" s="23">
        <v>162007213.52517986</v>
      </c>
      <c r="I4556" s="23">
        <v>162007213.52517986</v>
      </c>
      <c r="J4556" s="23">
        <f t="shared" si="71"/>
        <v>126680738.70503598</v>
      </c>
    </row>
    <row r="4557" spans="1:10" x14ac:dyDescent="0.2">
      <c r="A4557" s="19">
        <v>4619</v>
      </c>
      <c r="B4557" s="17">
        <v>1</v>
      </c>
      <c r="C4557" s="16">
        <v>1</v>
      </c>
      <c r="D4557" s="16">
        <v>1947</v>
      </c>
      <c r="E4557" s="25">
        <v>17168</v>
      </c>
      <c r="F4557" s="24" t="s">
        <v>4509</v>
      </c>
      <c r="G4557" s="23">
        <v>22838976.744186047</v>
      </c>
      <c r="H4557" s="23">
        <v>89072009.302325591</v>
      </c>
      <c r="I4557" s="23">
        <v>89072009.302325591</v>
      </c>
      <c r="J4557" s="23">
        <f t="shared" si="71"/>
        <v>66233032.558139548</v>
      </c>
    </row>
    <row r="4558" spans="1:10" x14ac:dyDescent="0.2">
      <c r="A4558" s="19">
        <v>4620</v>
      </c>
      <c r="B4558" s="17">
        <v>25</v>
      </c>
      <c r="C4558" s="16">
        <v>9</v>
      </c>
      <c r="D4558" s="16">
        <v>1961</v>
      </c>
      <c r="E4558" s="25">
        <v>22549</v>
      </c>
      <c r="F4558" s="24" t="s">
        <v>4510</v>
      </c>
      <c r="G4558" s="23">
        <v>16367933.333333334</v>
      </c>
      <c r="H4558" s="23">
        <v>62198146.666666664</v>
      </c>
      <c r="I4558" s="23">
        <v>62198146.666666664</v>
      </c>
      <c r="J4558" s="23">
        <f t="shared" si="71"/>
        <v>45830213.333333328</v>
      </c>
    </row>
    <row r="4559" spans="1:10" x14ac:dyDescent="0.2">
      <c r="A4559" s="19">
        <v>4621</v>
      </c>
      <c r="B4559" s="17">
        <v>31</v>
      </c>
      <c r="C4559" s="16">
        <v>12</v>
      </c>
      <c r="D4559" s="16">
        <v>1986</v>
      </c>
      <c r="E4559" s="25">
        <v>31777</v>
      </c>
      <c r="F4559" s="24" t="s">
        <v>4511</v>
      </c>
      <c r="G4559" s="23">
        <v>4443782.8054298647</v>
      </c>
      <c r="H4559" s="23">
        <v>16373946.512099549</v>
      </c>
      <c r="I4559" s="23">
        <v>16373946.512099549</v>
      </c>
      <c r="J4559" s="23">
        <f t="shared" si="71"/>
        <v>11930163.706669684</v>
      </c>
    </row>
    <row r="4560" spans="1:10" x14ac:dyDescent="0.2">
      <c r="A4560" s="19">
        <v>4622</v>
      </c>
      <c r="B4560" s="17">
        <v>26</v>
      </c>
      <c r="C4560" s="16">
        <v>11</v>
      </c>
      <c r="D4560" s="16">
        <v>2003</v>
      </c>
      <c r="E4560" s="25">
        <v>37951</v>
      </c>
      <c r="F4560" s="24" t="s">
        <v>4512</v>
      </c>
      <c r="G4560" s="23">
        <v>2661452.5745257451</v>
      </c>
      <c r="H4560" s="23">
        <v>9716015.8724769652</v>
      </c>
      <c r="I4560" s="23">
        <v>23158853.139252033</v>
      </c>
      <c r="J4560" s="23">
        <f t="shared" si="71"/>
        <v>20497400.564726289</v>
      </c>
    </row>
    <row r="4561" spans="1:10" x14ac:dyDescent="0.2">
      <c r="A4561" s="19">
        <v>4623</v>
      </c>
      <c r="B4561" s="17">
        <v>26</v>
      </c>
      <c r="C4561" s="16">
        <v>6</v>
      </c>
      <c r="D4561" s="16">
        <v>1998</v>
      </c>
      <c r="E4561" s="25">
        <v>35972</v>
      </c>
      <c r="F4561" s="24" t="s">
        <v>4513</v>
      </c>
      <c r="G4561" s="23">
        <v>3012503.0674846624</v>
      </c>
      <c r="H4561" s="23">
        <v>10120955.930674845</v>
      </c>
      <c r="I4561" s="23">
        <v>11683416.252901839</v>
      </c>
      <c r="J4561" s="23">
        <f t="shared" si="71"/>
        <v>8670913.1854171772</v>
      </c>
    </row>
    <row r="4562" spans="1:10" x14ac:dyDescent="0.2">
      <c r="A4562" s="19">
        <v>4624</v>
      </c>
      <c r="B4562" s="17">
        <v>11</v>
      </c>
      <c r="C4562" s="16">
        <v>6</v>
      </c>
      <c r="D4562" s="16">
        <v>2010</v>
      </c>
      <c r="E4562" s="25">
        <v>40340</v>
      </c>
      <c r="F4562" s="24" t="s">
        <v>4514</v>
      </c>
      <c r="G4562" s="23">
        <v>2252829.5827311724</v>
      </c>
      <c r="H4562" s="23">
        <v>7357181.5890487004</v>
      </c>
      <c r="I4562" s="23">
        <v>18170817.654068314</v>
      </c>
      <c r="J4562" s="23">
        <f t="shared" si="71"/>
        <v>15917988.071337141</v>
      </c>
    </row>
    <row r="4563" spans="1:10" x14ac:dyDescent="0.2">
      <c r="A4563" s="19">
        <v>4625</v>
      </c>
      <c r="B4563" s="17">
        <v>10</v>
      </c>
      <c r="C4563" s="16">
        <v>10</v>
      </c>
      <c r="D4563" s="16">
        <v>2014</v>
      </c>
      <c r="E4563" s="25">
        <v>41922</v>
      </c>
      <c r="F4563" s="24" t="s">
        <v>4515</v>
      </c>
      <c r="G4563" s="23">
        <v>2068111.8462892689</v>
      </c>
      <c r="H4563" s="23">
        <v>6253311.5295557063</v>
      </c>
      <c r="I4563" s="23">
        <v>6255181.1026647519</v>
      </c>
      <c r="J4563" s="23">
        <f t="shared" si="71"/>
        <v>4187069.2563754832</v>
      </c>
    </row>
    <row r="4564" spans="1:10" x14ac:dyDescent="0.2">
      <c r="A4564" s="19">
        <v>4626</v>
      </c>
      <c r="B4564" s="17">
        <v>15</v>
      </c>
      <c r="C4564" s="16">
        <v>8</v>
      </c>
      <c r="D4564" s="16">
        <v>2003</v>
      </c>
      <c r="E4564" s="25">
        <v>37848</v>
      </c>
      <c r="F4564" s="24" t="s">
        <v>4516</v>
      </c>
      <c r="G4564" s="23">
        <v>2660010.8342361865</v>
      </c>
      <c r="H4564" s="23">
        <v>7984803.2321397625</v>
      </c>
      <c r="I4564" s="23">
        <v>11551937.611094259</v>
      </c>
      <c r="J4564" s="23">
        <f t="shared" si="71"/>
        <v>8891926.7768580727</v>
      </c>
    </row>
    <row r="4565" spans="1:10" x14ac:dyDescent="0.2">
      <c r="A4565" s="19">
        <v>4627</v>
      </c>
      <c r="B4565" s="17">
        <v>2</v>
      </c>
      <c r="C4565" s="16">
        <v>7</v>
      </c>
      <c r="D4565" s="16">
        <v>2004</v>
      </c>
      <c r="E4565" s="25">
        <v>38170</v>
      </c>
      <c r="F4565" s="24" t="s">
        <v>4517</v>
      </c>
      <c r="G4565" s="23">
        <v>2592597.67687434</v>
      </c>
      <c r="H4565" s="23">
        <v>7509228.4298732849</v>
      </c>
      <c r="I4565" s="23">
        <v>14541032.590147836</v>
      </c>
      <c r="J4565" s="23">
        <f t="shared" si="71"/>
        <v>11948434.913273497</v>
      </c>
    </row>
    <row r="4566" spans="1:10" x14ac:dyDescent="0.2">
      <c r="A4566" s="19">
        <v>4628</v>
      </c>
      <c r="B4566" s="17">
        <v>25</v>
      </c>
      <c r="C4566" s="16">
        <v>8</v>
      </c>
      <c r="D4566" s="16">
        <v>2017</v>
      </c>
      <c r="E4566" s="25">
        <v>42972</v>
      </c>
      <c r="F4566" s="24" t="s">
        <v>4518</v>
      </c>
      <c r="G4566" s="23">
        <v>2000000</v>
      </c>
      <c r="H4566" s="23">
        <v>5750509</v>
      </c>
      <c r="I4566" s="23">
        <v>5855043</v>
      </c>
      <c r="J4566" s="23">
        <f t="shared" si="71"/>
        <v>3855043</v>
      </c>
    </row>
    <row r="4567" spans="1:10" x14ac:dyDescent="0.2">
      <c r="A4567" s="19">
        <v>4629</v>
      </c>
      <c r="B4567" s="17">
        <v>30</v>
      </c>
      <c r="C4567" s="16">
        <v>3</v>
      </c>
      <c r="D4567" s="16">
        <v>2001</v>
      </c>
      <c r="E4567" s="25">
        <v>36980</v>
      </c>
      <c r="F4567" s="24" t="s">
        <v>4519</v>
      </c>
      <c r="G4567" s="23">
        <v>2786821.7934165723</v>
      </c>
      <c r="H4567" s="23">
        <v>7501892.9616685584</v>
      </c>
      <c r="I4567" s="23">
        <v>29099761.860646993</v>
      </c>
      <c r="J4567" s="23">
        <f t="shared" si="71"/>
        <v>26312940.067230422</v>
      </c>
    </row>
    <row r="4568" spans="1:10" x14ac:dyDescent="0.2">
      <c r="A4568" s="19">
        <v>4630</v>
      </c>
      <c r="B4568" s="17">
        <v>20</v>
      </c>
      <c r="C4568" s="16">
        <v>8</v>
      </c>
      <c r="D4568" s="16">
        <v>2003</v>
      </c>
      <c r="E4568" s="25">
        <v>37853</v>
      </c>
      <c r="F4568" s="24" t="s">
        <v>4520</v>
      </c>
      <c r="G4568" s="23">
        <v>2660010.8342361865</v>
      </c>
      <c r="H4568" s="23">
        <v>6119412.1143932836</v>
      </c>
      <c r="I4568" s="23">
        <v>12643026.175102927</v>
      </c>
      <c r="J4568" s="23">
        <f t="shared" si="71"/>
        <v>9983015.3408667408</v>
      </c>
    </row>
    <row r="4569" spans="1:10" x14ac:dyDescent="0.2">
      <c r="A4569" s="19">
        <v>4631</v>
      </c>
      <c r="B4569" s="17">
        <v>23</v>
      </c>
      <c r="C4569" s="16">
        <v>1</v>
      </c>
      <c r="D4569" s="16">
        <v>2004</v>
      </c>
      <c r="E4569" s="25">
        <v>38009</v>
      </c>
      <c r="F4569" s="24" t="s">
        <v>4521</v>
      </c>
      <c r="G4569" s="23">
        <v>2651393.088552916</v>
      </c>
      <c r="H4569" s="23">
        <v>6089716.9943952486</v>
      </c>
      <c r="I4569" s="23">
        <v>20411119.986366089</v>
      </c>
      <c r="J4569" s="23">
        <f t="shared" si="71"/>
        <v>17759726.897813175</v>
      </c>
    </row>
    <row r="4570" spans="1:10" x14ac:dyDescent="0.2">
      <c r="A4570" s="19">
        <v>4632</v>
      </c>
      <c r="B4570" s="17">
        <v>8</v>
      </c>
      <c r="C4570" s="16">
        <v>10</v>
      </c>
      <c r="D4570" s="16">
        <v>2010</v>
      </c>
      <c r="E4570" s="25">
        <v>40459</v>
      </c>
      <c r="F4570" s="24" t="s">
        <v>4522</v>
      </c>
      <c r="G4570" s="23">
        <v>2245145.4202120607</v>
      </c>
      <c r="H4570" s="23">
        <v>4840347.1789073255</v>
      </c>
      <c r="I4570" s="23">
        <v>8755233.0673034284</v>
      </c>
      <c r="J4570" s="23">
        <f t="shared" si="71"/>
        <v>6510087.6470913682</v>
      </c>
    </row>
    <row r="4571" spans="1:10" x14ac:dyDescent="0.2">
      <c r="A4571" s="19">
        <v>4633</v>
      </c>
      <c r="B4571" s="17">
        <v>1</v>
      </c>
      <c r="C4571" s="16">
        <v>1</v>
      </c>
      <c r="D4571" s="16">
        <v>1938</v>
      </c>
      <c r="E4571" s="25">
        <v>13881</v>
      </c>
      <c r="F4571" s="24" t="s">
        <v>4523</v>
      </c>
      <c r="G4571" s="23">
        <v>34580140.845070422</v>
      </c>
      <c r="H4571" s="23">
        <v>69160281.690140843</v>
      </c>
      <c r="I4571" s="23">
        <v>69160281.690140843</v>
      </c>
      <c r="J4571" s="23">
        <f t="shared" si="71"/>
        <v>34580140.845070422</v>
      </c>
    </row>
    <row r="4572" spans="1:10" x14ac:dyDescent="0.2">
      <c r="A4572" s="19">
        <v>4634</v>
      </c>
      <c r="B4572" s="17">
        <v>17</v>
      </c>
      <c r="C4572" s="16">
        <v>6</v>
      </c>
      <c r="D4572" s="16">
        <v>2005</v>
      </c>
      <c r="E4572" s="25">
        <v>38520</v>
      </c>
      <c r="F4572" s="24" t="s">
        <v>4524</v>
      </c>
      <c r="G4572" s="23">
        <v>2524616.9665809772</v>
      </c>
      <c r="H4572" s="23">
        <v>4904237.6069203084</v>
      </c>
      <c r="I4572" s="23">
        <v>12137681.777974294</v>
      </c>
      <c r="J4572" s="23">
        <f t="shared" si="71"/>
        <v>9613064.8113933168</v>
      </c>
    </row>
    <row r="4573" spans="1:10" x14ac:dyDescent="0.2">
      <c r="A4573" s="19">
        <v>4635</v>
      </c>
      <c r="B4573" s="17">
        <v>28</v>
      </c>
      <c r="C4573" s="16">
        <v>8</v>
      </c>
      <c r="D4573" s="16">
        <v>2015</v>
      </c>
      <c r="E4573" s="25">
        <v>42244</v>
      </c>
      <c r="F4573" s="24" t="s">
        <v>4525</v>
      </c>
      <c r="G4573" s="23">
        <v>2060449.151546686</v>
      </c>
      <c r="H4573" s="23">
        <v>3699966.0552501725</v>
      </c>
      <c r="I4573" s="23">
        <v>10473478.354248142</v>
      </c>
      <c r="J4573" s="23">
        <f t="shared" si="71"/>
        <v>8413029.2027014568</v>
      </c>
    </row>
    <row r="4574" spans="1:10" x14ac:dyDescent="0.2">
      <c r="A4574" s="19">
        <v>4636</v>
      </c>
      <c r="B4574" s="17">
        <v>10</v>
      </c>
      <c r="C4574" s="16">
        <v>11</v>
      </c>
      <c r="D4574" s="16">
        <v>2006</v>
      </c>
      <c r="E4574" s="25">
        <v>39031</v>
      </c>
      <c r="F4574" s="24" t="s">
        <v>4526</v>
      </c>
      <c r="G4574" s="23">
        <v>2436913.1513647642</v>
      </c>
      <c r="H4574" s="23">
        <v>4067123.9761240697</v>
      </c>
      <c r="I4574" s="23">
        <v>7585262.5944218365</v>
      </c>
      <c r="J4574" s="23">
        <f t="shared" si="71"/>
        <v>5148349.4430570723</v>
      </c>
    </row>
    <row r="4575" spans="1:10" x14ac:dyDescent="0.2">
      <c r="A4575" s="19">
        <v>4637</v>
      </c>
      <c r="B4575" s="17">
        <v>3</v>
      </c>
      <c r="C4575" s="16">
        <v>3</v>
      </c>
      <c r="D4575" s="16">
        <v>2000</v>
      </c>
      <c r="E4575" s="25">
        <v>36588</v>
      </c>
      <c r="F4575" s="24" t="s">
        <v>4527</v>
      </c>
      <c r="G4575" s="23">
        <v>2868212.6168224304</v>
      </c>
      <c r="H4575" s="23">
        <v>4775903.8514602808</v>
      </c>
      <c r="I4575" s="23">
        <v>15305488.103668226</v>
      </c>
      <c r="J4575" s="23">
        <f t="shared" si="71"/>
        <v>12437275.486845795</v>
      </c>
    </row>
    <row r="4576" spans="1:10" x14ac:dyDescent="0.2">
      <c r="A4576" s="19">
        <v>4638</v>
      </c>
      <c r="B4576" s="17">
        <v>18</v>
      </c>
      <c r="C4576" s="16">
        <v>9</v>
      </c>
      <c r="D4576" s="16">
        <v>2015</v>
      </c>
      <c r="E4576" s="25">
        <v>42265</v>
      </c>
      <c r="F4576" s="24" t="s">
        <v>4528</v>
      </c>
      <c r="G4576" s="23">
        <v>2063661.7705772342</v>
      </c>
      <c r="H4576" s="23">
        <v>2665529.7577969697</v>
      </c>
      <c r="I4576" s="23">
        <v>2880843.9722919161</v>
      </c>
      <c r="J4576" s="23">
        <f t="shared" si="71"/>
        <v>817182.20171468193</v>
      </c>
    </row>
    <row r="4577" spans="1:10" x14ac:dyDescent="0.2">
      <c r="A4577" s="19">
        <v>4639</v>
      </c>
      <c r="B4577" s="17">
        <v>2</v>
      </c>
      <c r="C4577" s="16">
        <v>8</v>
      </c>
      <c r="D4577" s="16">
        <v>2002</v>
      </c>
      <c r="E4577" s="25">
        <v>37470</v>
      </c>
      <c r="F4577" s="24" t="s">
        <v>4529</v>
      </c>
      <c r="G4577" s="23">
        <v>2717421.1400110684</v>
      </c>
      <c r="H4577" s="23">
        <v>3414230.4209961267</v>
      </c>
      <c r="I4577" s="23">
        <v>4672339.3429773115</v>
      </c>
      <c r="J4577" s="23">
        <f t="shared" si="71"/>
        <v>1954918.202966243</v>
      </c>
    </row>
    <row r="4578" spans="1:10" x14ac:dyDescent="0.2">
      <c r="A4578" s="19">
        <v>4640</v>
      </c>
      <c r="B4578" s="17">
        <v>25</v>
      </c>
      <c r="C4578" s="16">
        <v>12</v>
      </c>
      <c r="D4578" s="16">
        <v>2008</v>
      </c>
      <c r="E4578" s="25">
        <v>39807</v>
      </c>
      <c r="F4578" s="24" t="s">
        <v>4530</v>
      </c>
      <c r="G4578" s="23">
        <v>2335740.2439256427</v>
      </c>
      <c r="H4578" s="23">
        <v>2667239.0101746675</v>
      </c>
      <c r="I4578" s="23">
        <v>16247746.651212018</v>
      </c>
      <c r="J4578" s="23">
        <f t="shared" si="71"/>
        <v>13912006.407286376</v>
      </c>
    </row>
    <row r="4579" spans="1:10" x14ac:dyDescent="0.2">
      <c r="A4579" s="19">
        <v>4641</v>
      </c>
      <c r="B4579" s="17">
        <v>28</v>
      </c>
      <c r="C4579" s="16">
        <v>6</v>
      </c>
      <c r="D4579" s="16">
        <v>2006</v>
      </c>
      <c r="E4579" s="25">
        <v>38896</v>
      </c>
      <c r="F4579" s="24" t="s">
        <v>4531</v>
      </c>
      <c r="G4579" s="23">
        <v>2420098.5707244948</v>
      </c>
      <c r="H4579" s="23">
        <v>2508002.6010596352</v>
      </c>
      <c r="I4579" s="23">
        <v>2514293.6472942336</v>
      </c>
      <c r="J4579" s="23">
        <f t="shared" si="71"/>
        <v>94195.076569738798</v>
      </c>
    </row>
    <row r="4580" spans="1:10" x14ac:dyDescent="0.2">
      <c r="A4580" s="19">
        <v>4642</v>
      </c>
      <c r="B4580" s="17">
        <v>4</v>
      </c>
      <c r="C4580" s="16">
        <v>10</v>
      </c>
      <c r="D4580" s="16">
        <v>2006</v>
      </c>
      <c r="E4580" s="25">
        <v>38994</v>
      </c>
      <c r="F4580" s="24" t="s">
        <v>4532</v>
      </c>
      <c r="G4580" s="23">
        <v>2433290.3865213082</v>
      </c>
      <c r="H4580" s="23">
        <v>2415395.9690188305</v>
      </c>
      <c r="I4580" s="23">
        <v>2415395.9690188305</v>
      </c>
      <c r="J4580" s="23">
        <f t="shared" si="71"/>
        <v>-17894.417502477765</v>
      </c>
    </row>
    <row r="4581" spans="1:10" x14ac:dyDescent="0.2">
      <c r="A4581" s="19">
        <v>4643</v>
      </c>
      <c r="B4581" s="17">
        <v>2</v>
      </c>
      <c r="C4581" s="16">
        <v>5</v>
      </c>
      <c r="D4581" s="16">
        <v>2008</v>
      </c>
      <c r="E4581" s="25">
        <v>39570</v>
      </c>
      <c r="F4581" s="24" t="s">
        <v>4533</v>
      </c>
      <c r="G4581" s="23">
        <v>2266691.9014734663</v>
      </c>
      <c r="H4581" s="23">
        <v>2023594.8617701908</v>
      </c>
      <c r="I4581" s="23">
        <v>12765173.51313287</v>
      </c>
      <c r="J4581" s="23">
        <f t="shared" si="71"/>
        <v>10498481.611659404</v>
      </c>
    </row>
    <row r="4582" spans="1:10" x14ac:dyDescent="0.2">
      <c r="A4582" s="19">
        <v>4644</v>
      </c>
      <c r="B4582" s="17">
        <v>12</v>
      </c>
      <c r="C4582" s="16">
        <v>9</v>
      </c>
      <c r="D4582" s="16">
        <v>2003</v>
      </c>
      <c r="E4582" s="25">
        <v>37876</v>
      </c>
      <c r="F4582" s="24" t="s">
        <v>4534</v>
      </c>
      <c r="G4582" s="23">
        <v>2651393.088552916</v>
      </c>
      <c r="H4582" s="23">
        <v>2201802.9910097192</v>
      </c>
      <c r="I4582" s="23">
        <v>2201802.9910097192</v>
      </c>
      <c r="J4582" s="23">
        <f t="shared" si="71"/>
        <v>-449590.09754319675</v>
      </c>
    </row>
    <row r="4583" spans="1:10" x14ac:dyDescent="0.2">
      <c r="A4583" s="19">
        <v>4645</v>
      </c>
      <c r="B4583" s="17">
        <v>12</v>
      </c>
      <c r="C4583" s="16">
        <v>5</v>
      </c>
      <c r="D4583" s="16">
        <v>2000</v>
      </c>
      <c r="E4583" s="25">
        <v>36658</v>
      </c>
      <c r="F4583" s="24" t="s">
        <v>5504</v>
      </c>
      <c r="G4583" s="23">
        <v>2863195.3352769683</v>
      </c>
      <c r="H4583" s="23">
        <v>2258040.3903965014</v>
      </c>
      <c r="I4583" s="23">
        <v>3463992.496857143</v>
      </c>
      <c r="J4583" s="23">
        <f t="shared" si="71"/>
        <v>600797.1615801747</v>
      </c>
    </row>
    <row r="4584" spans="1:10" x14ac:dyDescent="0.2">
      <c r="A4584" s="19">
        <v>4647</v>
      </c>
      <c r="B4584" s="17">
        <v>7</v>
      </c>
      <c r="C4584" s="16">
        <v>8</v>
      </c>
      <c r="D4584" s="16">
        <v>2015</v>
      </c>
      <c r="E4584" s="25">
        <v>42223</v>
      </c>
      <c r="F4584" s="24" t="s">
        <v>4535</v>
      </c>
      <c r="G4584" s="23">
        <v>2060449.151546686</v>
      </c>
      <c r="H4584" s="23">
        <v>1521643.7588663793</v>
      </c>
      <c r="I4584" s="23">
        <v>2348869.7935556155</v>
      </c>
      <c r="J4584" s="23">
        <f t="shared" si="71"/>
        <v>288420.64200892951</v>
      </c>
    </row>
    <row r="4585" spans="1:10" x14ac:dyDescent="0.2">
      <c r="A4585" s="19">
        <v>4648</v>
      </c>
      <c r="B4585" s="17">
        <v>27</v>
      </c>
      <c r="C4585" s="16">
        <v>7</v>
      </c>
      <c r="D4585" s="16">
        <v>2007</v>
      </c>
      <c r="E4585" s="25">
        <v>39290</v>
      </c>
      <c r="F4585" s="24" t="s">
        <v>4536</v>
      </c>
      <c r="G4585" s="23">
        <v>2357370.8947234503</v>
      </c>
      <c r="H4585" s="23">
        <v>1689432.2467270605</v>
      </c>
      <c r="I4585" s="23">
        <v>1689432.2467270605</v>
      </c>
      <c r="J4585" s="23">
        <f t="shared" si="71"/>
        <v>-667938.64799638977</v>
      </c>
    </row>
    <row r="4586" spans="1:10" x14ac:dyDescent="0.2">
      <c r="A4586" s="19">
        <v>4649</v>
      </c>
      <c r="B4586" s="17">
        <v>30</v>
      </c>
      <c r="C4586" s="16">
        <v>4</v>
      </c>
      <c r="D4586" s="16">
        <v>1999</v>
      </c>
      <c r="E4586" s="25">
        <v>36280</v>
      </c>
      <c r="F4586" s="24" t="s">
        <v>4537</v>
      </c>
      <c r="G4586" s="23">
        <v>2954500.6016847175</v>
      </c>
      <c r="H4586" s="23">
        <v>1702399.4964440435</v>
      </c>
      <c r="I4586" s="23">
        <v>1702399.4964440435</v>
      </c>
      <c r="J4586" s="23">
        <f t="shared" si="71"/>
        <v>-1252101.105240674</v>
      </c>
    </row>
    <row r="4587" spans="1:10" x14ac:dyDescent="0.2">
      <c r="A4587" s="19">
        <v>4650</v>
      </c>
      <c r="B4587" s="17">
        <v>7</v>
      </c>
      <c r="C4587" s="16">
        <v>9</v>
      </c>
      <c r="D4587" s="16">
        <v>2007</v>
      </c>
      <c r="E4587" s="25">
        <v>39332</v>
      </c>
      <c r="F4587" s="24" t="s">
        <v>4538</v>
      </c>
      <c r="G4587" s="23">
        <v>2355211.2811166006</v>
      </c>
      <c r="H4587" s="23">
        <v>1335826.3792124323</v>
      </c>
      <c r="I4587" s="23">
        <v>1335826.3792124323</v>
      </c>
      <c r="J4587" s="23">
        <f t="shared" si="71"/>
        <v>-1019384.9019041683</v>
      </c>
    </row>
    <row r="4588" spans="1:10" x14ac:dyDescent="0.2">
      <c r="A4588" s="19">
        <v>4651</v>
      </c>
      <c r="B4588" s="17">
        <v>8</v>
      </c>
      <c r="C4588" s="16">
        <v>4</v>
      </c>
      <c r="D4588" s="16">
        <v>2011</v>
      </c>
      <c r="E4588" s="25">
        <v>40641</v>
      </c>
      <c r="F4588" s="24" t="s">
        <v>4539</v>
      </c>
      <c r="G4588" s="23">
        <v>2183303.246689728</v>
      </c>
      <c r="H4588" s="23">
        <v>1067386.3910611544</v>
      </c>
      <c r="I4588" s="23">
        <v>2041309.9367380149</v>
      </c>
      <c r="J4588" s="23">
        <f t="shared" si="71"/>
        <v>-141993.30995171308</v>
      </c>
    </row>
    <row r="4589" spans="1:10" x14ac:dyDescent="0.2">
      <c r="A4589" s="19">
        <v>4652</v>
      </c>
      <c r="B4589" s="17">
        <v>11</v>
      </c>
      <c r="C4589" s="16">
        <v>2</v>
      </c>
      <c r="D4589" s="16">
        <v>2005</v>
      </c>
      <c r="E4589" s="25">
        <v>38394</v>
      </c>
      <c r="F4589" s="24" t="s">
        <v>4540</v>
      </c>
      <c r="G4589" s="23">
        <v>2560156.4129301356</v>
      </c>
      <c r="H4589" s="23">
        <v>885660.50948905107</v>
      </c>
      <c r="I4589" s="23">
        <v>885660.50948905107</v>
      </c>
      <c r="J4589" s="23">
        <f t="shared" si="71"/>
        <v>-1674495.9034410845</v>
      </c>
    </row>
    <row r="4590" spans="1:10" x14ac:dyDescent="0.2">
      <c r="A4590" s="19">
        <v>4653</v>
      </c>
      <c r="B4590" s="17">
        <v>28</v>
      </c>
      <c r="C4590" s="16">
        <v>9</v>
      </c>
      <c r="D4590" s="16">
        <v>2001</v>
      </c>
      <c r="E4590" s="25">
        <v>37162</v>
      </c>
      <c r="F4590" s="24" t="s">
        <v>4541</v>
      </c>
      <c r="G4590" s="23">
        <v>2753998.8782950086</v>
      </c>
      <c r="H4590" s="23">
        <v>878838.22104879422</v>
      </c>
      <c r="I4590" s="23">
        <v>1480968.4048008975</v>
      </c>
      <c r="J4590" s="23">
        <f t="shared" si="71"/>
        <v>-1273030.4734941111</v>
      </c>
    </row>
    <row r="4591" spans="1:10" x14ac:dyDescent="0.2">
      <c r="A4591" s="19">
        <v>4654</v>
      </c>
      <c r="B4591" s="17">
        <v>24</v>
      </c>
      <c r="C4591" s="16">
        <v>9</v>
      </c>
      <c r="D4591" s="16">
        <v>2010</v>
      </c>
      <c r="E4591" s="25">
        <v>40445</v>
      </c>
      <c r="F4591" s="24" t="s">
        <v>4542</v>
      </c>
      <c r="G4591" s="23">
        <v>2247941.0727937776</v>
      </c>
      <c r="H4591" s="23">
        <v>715638.78434711753</v>
      </c>
      <c r="I4591" s="23">
        <v>715638.78434711753</v>
      </c>
      <c r="J4591" s="23">
        <f t="shared" si="71"/>
        <v>-1532302.2884466602</v>
      </c>
    </row>
    <row r="4592" spans="1:10" x14ac:dyDescent="0.2">
      <c r="A4592" s="19">
        <v>4655</v>
      </c>
      <c r="B4592" s="17">
        <v>15</v>
      </c>
      <c r="C4592" s="16">
        <v>5</v>
      </c>
      <c r="D4592" s="16">
        <v>1998</v>
      </c>
      <c r="E4592" s="25">
        <v>35930</v>
      </c>
      <c r="F4592" s="24" t="s">
        <v>4543</v>
      </c>
      <c r="G4592" s="23">
        <v>3016203.9312039311</v>
      </c>
      <c r="H4592" s="23">
        <v>811280.43619164627</v>
      </c>
      <c r="I4592" s="23">
        <v>814316.24544840294</v>
      </c>
      <c r="J4592" s="23">
        <f t="shared" si="71"/>
        <v>-2201887.685755528</v>
      </c>
    </row>
    <row r="4593" spans="1:10" x14ac:dyDescent="0.2">
      <c r="A4593" s="19">
        <v>4656</v>
      </c>
      <c r="B4593" s="17">
        <v>6</v>
      </c>
      <c r="C4593" s="16">
        <v>11</v>
      </c>
      <c r="D4593" s="16">
        <v>1985</v>
      </c>
      <c r="E4593" s="25">
        <v>31357</v>
      </c>
      <c r="F4593" s="24" t="s">
        <v>4544</v>
      </c>
      <c r="G4593" s="23">
        <v>4504935.7798165139</v>
      </c>
      <c r="H4593" s="23">
        <v>879946.85340366978</v>
      </c>
      <c r="I4593" s="23">
        <v>3746520.8314128444</v>
      </c>
      <c r="J4593" s="23">
        <f t="shared" si="71"/>
        <v>-758414.94840366952</v>
      </c>
    </row>
    <row r="4594" spans="1:10" x14ac:dyDescent="0.2">
      <c r="A4594" s="19">
        <v>4657</v>
      </c>
      <c r="B4594" s="17">
        <v>15</v>
      </c>
      <c r="C4594" s="16">
        <v>4</v>
      </c>
      <c r="D4594" s="16">
        <v>2005</v>
      </c>
      <c r="E4594" s="25">
        <v>38457</v>
      </c>
      <c r="F4594" s="24" t="s">
        <v>4545</v>
      </c>
      <c r="G4594" s="23">
        <v>2523319.6300102775</v>
      </c>
      <c r="H4594" s="23">
        <v>490195.2112435766</v>
      </c>
      <c r="I4594" s="23">
        <v>588067.20973278524</v>
      </c>
      <c r="J4594" s="23">
        <f t="shared" si="71"/>
        <v>-1935252.4202774921</v>
      </c>
    </row>
    <row r="4595" spans="1:10" x14ac:dyDescent="0.2">
      <c r="A4595" s="19">
        <v>4658</v>
      </c>
      <c r="B4595" s="17">
        <v>18</v>
      </c>
      <c r="C4595" s="16">
        <v>1</v>
      </c>
      <c r="D4595" s="16">
        <v>2008</v>
      </c>
      <c r="E4595" s="25">
        <v>39465</v>
      </c>
      <c r="F4595" s="24" t="s">
        <v>4546</v>
      </c>
      <c r="G4595" s="23">
        <v>2326312.2986545386</v>
      </c>
      <c r="H4595" s="23">
        <v>404287.4880708736</v>
      </c>
      <c r="I4595" s="23">
        <v>2734162.5340108015</v>
      </c>
      <c r="J4595" s="23">
        <f t="shared" si="71"/>
        <v>407850.23535626289</v>
      </c>
    </row>
    <row r="4596" spans="1:10" x14ac:dyDescent="0.2">
      <c r="A4596" s="19">
        <v>4659</v>
      </c>
      <c r="B4596" s="17">
        <v>26</v>
      </c>
      <c r="C4596" s="16">
        <v>7</v>
      </c>
      <c r="D4596" s="16">
        <v>1996</v>
      </c>
      <c r="E4596" s="25">
        <v>35272</v>
      </c>
      <c r="F4596" s="24" t="s">
        <v>4547</v>
      </c>
      <c r="G4596" s="23">
        <v>3127630.5732484078</v>
      </c>
      <c r="H4596" s="23">
        <v>476341.26393630577</v>
      </c>
      <c r="I4596" s="23">
        <v>476341.26393630577</v>
      </c>
      <c r="J4596" s="23">
        <f t="shared" si="71"/>
        <v>-2651289.3093121019</v>
      </c>
    </row>
    <row r="4597" spans="1:10" x14ac:dyDescent="0.2">
      <c r="A4597" s="19">
        <v>4660</v>
      </c>
      <c r="B4597" s="17">
        <v>8</v>
      </c>
      <c r="C4597" s="16">
        <v>9</v>
      </c>
      <c r="D4597" s="16">
        <v>2006</v>
      </c>
      <c r="E4597" s="25">
        <v>38968</v>
      </c>
      <c r="F4597" s="24" t="s">
        <v>4548</v>
      </c>
      <c r="G4597" s="23">
        <v>2420098.5707244948</v>
      </c>
      <c r="H4597" s="23">
        <v>241012.77646131098</v>
      </c>
      <c r="I4597" s="23">
        <v>919037.27242976823</v>
      </c>
      <c r="J4597" s="23">
        <f t="shared" si="71"/>
        <v>-1501061.2982947265</v>
      </c>
    </row>
    <row r="4598" spans="1:10" x14ac:dyDescent="0.2">
      <c r="A4598" s="19">
        <v>4661</v>
      </c>
      <c r="B4598" s="17">
        <v>13</v>
      </c>
      <c r="C4598" s="16">
        <v>2</v>
      </c>
      <c r="D4598" s="16">
        <v>2015</v>
      </c>
      <c r="E4598" s="25">
        <v>42048</v>
      </c>
      <c r="F4598" s="24" t="s">
        <v>4549</v>
      </c>
      <c r="G4598" s="23">
        <v>2091998.1936077571</v>
      </c>
      <c r="H4598" s="23">
        <v>154074.62096011452</v>
      </c>
      <c r="I4598" s="23">
        <v>154074.62096011452</v>
      </c>
      <c r="J4598" s="23">
        <f t="shared" si="71"/>
        <v>-1937923.5726476426</v>
      </c>
    </row>
    <row r="4599" spans="1:10" x14ac:dyDescent="0.2">
      <c r="A4599" s="19">
        <v>4662</v>
      </c>
      <c r="B4599" s="17">
        <v>18</v>
      </c>
      <c r="C4599" s="16">
        <v>9</v>
      </c>
      <c r="D4599" s="16">
        <v>1998</v>
      </c>
      <c r="E4599" s="25">
        <v>36056</v>
      </c>
      <c r="F4599" s="24" t="s">
        <v>4550</v>
      </c>
      <c r="G4599" s="23">
        <v>3001454.7677261615</v>
      </c>
      <c r="H4599" s="23">
        <v>202033.92332518339</v>
      </c>
      <c r="I4599" s="23">
        <v>202033.92332518339</v>
      </c>
      <c r="J4599" s="23">
        <f t="shared" si="71"/>
        <v>-2799420.8444009782</v>
      </c>
    </row>
    <row r="4600" spans="1:10" x14ac:dyDescent="0.2">
      <c r="A4600" s="19">
        <v>4663</v>
      </c>
      <c r="B4600" s="17">
        <v>26</v>
      </c>
      <c r="C4600" s="16">
        <v>5</v>
      </c>
      <c r="D4600" s="16">
        <v>2000</v>
      </c>
      <c r="E4600" s="25">
        <v>36672</v>
      </c>
      <c r="F4600" s="24" t="s">
        <v>4551</v>
      </c>
      <c r="G4600" s="23">
        <v>2863195.3352769683</v>
      </c>
      <c r="H4600" s="23">
        <v>174378.61710204082</v>
      </c>
      <c r="I4600" s="23">
        <v>174378.61710204082</v>
      </c>
      <c r="J4600" s="23">
        <f t="shared" si="71"/>
        <v>-2688816.7181749274</v>
      </c>
    </row>
    <row r="4601" spans="1:10" x14ac:dyDescent="0.2">
      <c r="A4601" s="19">
        <v>4664</v>
      </c>
      <c r="B4601" s="17">
        <v>15</v>
      </c>
      <c r="C4601" s="16">
        <v>4</v>
      </c>
      <c r="D4601" s="16">
        <v>2005</v>
      </c>
      <c r="E4601" s="25">
        <v>38457</v>
      </c>
      <c r="F4601" s="24" t="s">
        <v>4552</v>
      </c>
      <c r="G4601" s="23">
        <v>2523319.6300102775</v>
      </c>
      <c r="H4601" s="23">
        <v>152181.40688591983</v>
      </c>
      <c r="I4601" s="23">
        <v>2809215.529069887</v>
      </c>
      <c r="J4601" s="23">
        <f t="shared" si="71"/>
        <v>285895.89905960951</v>
      </c>
    </row>
    <row r="4602" spans="1:10" x14ac:dyDescent="0.2">
      <c r="A4602" s="19">
        <v>4665</v>
      </c>
      <c r="B4602" s="17">
        <v>29</v>
      </c>
      <c r="C4602" s="16">
        <v>1</v>
      </c>
      <c r="D4602" s="16">
        <v>2010</v>
      </c>
      <c r="E4602" s="25">
        <v>40207</v>
      </c>
      <c r="F4602" s="24" t="s">
        <v>4553</v>
      </c>
      <c r="G4602" s="23">
        <v>2266116.5644454905</v>
      </c>
      <c r="H4602" s="23">
        <v>116302.76737875369</v>
      </c>
      <c r="I4602" s="23">
        <v>116302.76737875369</v>
      </c>
      <c r="J4602" s="23">
        <f t="shared" si="71"/>
        <v>-2149813.797066737</v>
      </c>
    </row>
    <row r="4603" spans="1:10" x14ac:dyDescent="0.2">
      <c r="A4603" s="19">
        <v>4666</v>
      </c>
      <c r="B4603" s="17">
        <v>15</v>
      </c>
      <c r="C4603" s="16">
        <v>4</v>
      </c>
      <c r="D4603" s="16">
        <v>1998</v>
      </c>
      <c r="E4603" s="25">
        <v>35900</v>
      </c>
      <c r="F4603" s="24" t="s">
        <v>4554</v>
      </c>
      <c r="G4603" s="23">
        <v>3021772.307692308</v>
      </c>
      <c r="H4603" s="23">
        <v>109605.7251446154</v>
      </c>
      <c r="I4603" s="23">
        <v>109605.7251446154</v>
      </c>
      <c r="J4603" s="23">
        <f t="shared" si="71"/>
        <v>-2912166.5825476926</v>
      </c>
    </row>
    <row r="4604" spans="1:10" x14ac:dyDescent="0.2">
      <c r="A4604" s="19">
        <v>4667</v>
      </c>
      <c r="B4604" s="17">
        <v>19</v>
      </c>
      <c r="C4604" s="16">
        <v>9</v>
      </c>
      <c r="D4604" s="16">
        <v>2014</v>
      </c>
      <c r="E4604" s="25">
        <v>41901</v>
      </c>
      <c r="F4604" s="24" t="s">
        <v>4555</v>
      </c>
      <c r="G4604" s="23">
        <v>2062916.1747839567</v>
      </c>
      <c r="H4604" s="23">
        <v>74550.696182430023</v>
      </c>
      <c r="I4604" s="23">
        <v>74550.696182430023</v>
      </c>
      <c r="J4604" s="23">
        <f t="shared" si="71"/>
        <v>-1988365.4786015267</v>
      </c>
    </row>
    <row r="4605" spans="1:10" x14ac:dyDescent="0.2">
      <c r="A4605" s="19">
        <v>4668</v>
      </c>
      <c r="B4605" s="17">
        <v>24</v>
      </c>
      <c r="C4605" s="16">
        <v>10</v>
      </c>
      <c r="D4605" s="16">
        <v>2008</v>
      </c>
      <c r="E4605" s="25">
        <v>39745</v>
      </c>
      <c r="F4605" s="24" t="s">
        <v>4556</v>
      </c>
      <c r="G4605" s="23">
        <v>2267309.4060663148</v>
      </c>
      <c r="H4605" s="23">
        <v>62580.006916836355</v>
      </c>
      <c r="I4605" s="23">
        <v>2319559.5513291131</v>
      </c>
      <c r="J4605" s="23">
        <f t="shared" si="71"/>
        <v>52250.145262798294</v>
      </c>
    </row>
    <row r="4606" spans="1:10" x14ac:dyDescent="0.2">
      <c r="A4606" s="19">
        <v>4669</v>
      </c>
      <c r="B4606" s="17">
        <v>4</v>
      </c>
      <c r="C4606" s="16">
        <v>5</v>
      </c>
      <c r="D4606" s="16">
        <v>2001</v>
      </c>
      <c r="E4606" s="25">
        <v>37015</v>
      </c>
      <c r="F4606" s="24" t="s">
        <v>4557</v>
      </c>
      <c r="G4606" s="23">
        <v>2763297.6927405745</v>
      </c>
      <c r="H4606" s="23">
        <v>68236.873224535739</v>
      </c>
      <c r="I4606" s="23">
        <v>105908.910669668</v>
      </c>
      <c r="J4606" s="23">
        <f t="shared" si="71"/>
        <v>-2657388.7820709064</v>
      </c>
    </row>
    <row r="4607" spans="1:10" x14ac:dyDescent="0.2">
      <c r="A4607" s="19">
        <v>4670</v>
      </c>
      <c r="B4607" s="17">
        <v>7</v>
      </c>
      <c r="C4607" s="16">
        <v>4</v>
      </c>
      <c r="D4607" s="16">
        <v>2015</v>
      </c>
      <c r="E4607" s="25">
        <v>42101</v>
      </c>
      <c r="F4607" s="24" t="s">
        <v>4558</v>
      </c>
      <c r="G4607" s="23">
        <v>2075401.8402444646</v>
      </c>
      <c r="H4607" s="23">
        <v>47143.790502073134</v>
      </c>
      <c r="I4607" s="23">
        <v>47143.790502073134</v>
      </c>
      <c r="J4607" s="23">
        <f t="shared" si="71"/>
        <v>-2028258.0497423913</v>
      </c>
    </row>
    <row r="4608" spans="1:10" x14ac:dyDescent="0.2">
      <c r="A4608" s="19">
        <v>4671</v>
      </c>
      <c r="B4608" s="17">
        <v>18</v>
      </c>
      <c r="C4608" s="16">
        <v>7</v>
      </c>
      <c r="D4608" s="16">
        <v>2003</v>
      </c>
      <c r="E4608" s="25">
        <v>37820</v>
      </c>
      <c r="F4608" s="24" t="s">
        <v>4559</v>
      </c>
      <c r="G4608" s="23">
        <v>2670135.9434475261</v>
      </c>
      <c r="H4608" s="23">
        <v>49700.575383360527</v>
      </c>
      <c r="I4608" s="23">
        <v>49700.575383360527</v>
      </c>
      <c r="J4608" s="23">
        <f t="shared" si="71"/>
        <v>-2620435.3680641656</v>
      </c>
    </row>
    <row r="4609" spans="1:10" x14ac:dyDescent="0.2">
      <c r="A4609" s="19">
        <v>4672</v>
      </c>
      <c r="B4609" s="17">
        <v>3</v>
      </c>
      <c r="C4609" s="16">
        <v>2</v>
      </c>
      <c r="D4609" s="16">
        <v>2017</v>
      </c>
      <c r="E4609" s="25">
        <v>42769</v>
      </c>
      <c r="F4609" s="24" t="s">
        <v>4560</v>
      </c>
      <c r="G4609" s="23">
        <v>2015730.5123500123</v>
      </c>
      <c r="H4609" s="23">
        <v>35589.737926051814</v>
      </c>
      <c r="I4609" s="23">
        <v>35589.737926051814</v>
      </c>
      <c r="J4609" s="23">
        <f t="shared" si="71"/>
        <v>-1980140.7744239606</v>
      </c>
    </row>
    <row r="4610" spans="1:10" x14ac:dyDescent="0.2">
      <c r="A4610" s="19">
        <v>4673</v>
      </c>
      <c r="B4610" s="17">
        <v>20</v>
      </c>
      <c r="C4610" s="16">
        <v>3</v>
      </c>
      <c r="D4610" s="16">
        <v>2009</v>
      </c>
      <c r="E4610" s="25">
        <v>39892</v>
      </c>
      <c r="F4610" s="24" t="s">
        <v>4561</v>
      </c>
      <c r="G4610" s="23">
        <v>2308496.5845356802</v>
      </c>
      <c r="H4610" s="23">
        <v>35729.75588715099</v>
      </c>
      <c r="I4610" s="23">
        <v>35729.75588715099</v>
      </c>
      <c r="J4610" s="23">
        <f t="shared" si="71"/>
        <v>-2272766.8286485295</v>
      </c>
    </row>
    <row r="4611" spans="1:10" x14ac:dyDescent="0.2">
      <c r="A4611" s="19">
        <v>4674</v>
      </c>
      <c r="B4611" s="17">
        <v>1</v>
      </c>
      <c r="C4611" s="16">
        <v>1</v>
      </c>
      <c r="D4611" s="16">
        <v>1993</v>
      </c>
      <c r="E4611" s="25">
        <v>33970</v>
      </c>
      <c r="F4611" s="24" t="s">
        <v>4562</v>
      </c>
      <c r="G4611" s="23">
        <v>3443464.2356241238</v>
      </c>
      <c r="H4611" s="23">
        <v>36156.3744740533</v>
      </c>
      <c r="I4611" s="23">
        <v>36156.3744740533</v>
      </c>
      <c r="J4611" s="23">
        <f t="shared" ref="J4611:J4674" si="72">I4611-G4611</f>
        <v>-3407307.8611500706</v>
      </c>
    </row>
    <row r="4612" spans="1:10" x14ac:dyDescent="0.2">
      <c r="A4612" s="19">
        <v>4675</v>
      </c>
      <c r="B4612" s="17">
        <v>20</v>
      </c>
      <c r="C4612" s="16">
        <v>11</v>
      </c>
      <c r="D4612" s="16">
        <v>2009</v>
      </c>
      <c r="E4612" s="25">
        <v>40137</v>
      </c>
      <c r="F4612" s="24" t="s">
        <v>4563</v>
      </c>
      <c r="G4612" s="23">
        <v>2269856.2381546712</v>
      </c>
      <c r="H4612" s="23">
        <v>20310.673619007997</v>
      </c>
      <c r="I4612" s="23">
        <v>20310.673619007997</v>
      </c>
      <c r="J4612" s="23">
        <f t="shared" si="72"/>
        <v>-2249545.564535663</v>
      </c>
    </row>
    <row r="4613" spans="1:10" x14ac:dyDescent="0.2">
      <c r="A4613" s="19">
        <v>4676</v>
      </c>
      <c r="B4613" s="17">
        <v>19</v>
      </c>
      <c r="C4613" s="16">
        <v>10</v>
      </c>
      <c r="D4613" s="16">
        <v>2012</v>
      </c>
      <c r="E4613" s="25">
        <v>41201</v>
      </c>
      <c r="F4613" s="24" t="s">
        <v>4564</v>
      </c>
      <c r="G4613" s="23">
        <v>2122792.531461155</v>
      </c>
      <c r="H4613" s="23">
        <v>18108.481689629385</v>
      </c>
      <c r="I4613" s="23">
        <v>18108.481689629385</v>
      </c>
      <c r="J4613" s="23">
        <f t="shared" si="72"/>
        <v>-2104684.0497715254</v>
      </c>
    </row>
    <row r="4614" spans="1:10" x14ac:dyDescent="0.2">
      <c r="A4614" s="19">
        <v>4677</v>
      </c>
      <c r="B4614" s="17">
        <v>10</v>
      </c>
      <c r="C4614" s="16">
        <v>2</v>
      </c>
      <c r="D4614" s="16">
        <v>2006</v>
      </c>
      <c r="E4614" s="25">
        <v>38758</v>
      </c>
      <c r="F4614" s="24" t="s">
        <v>4565</v>
      </c>
      <c r="G4614" s="23">
        <v>2471253.1454453953</v>
      </c>
      <c r="H4614" s="23">
        <v>15651.681796678411</v>
      </c>
      <c r="I4614" s="23">
        <v>15651.681796678411</v>
      </c>
      <c r="J4614" s="23">
        <f t="shared" si="72"/>
        <v>-2455601.4636487169</v>
      </c>
    </row>
    <row r="4615" spans="1:10" x14ac:dyDescent="0.2">
      <c r="A4615" s="19">
        <v>4678</v>
      </c>
      <c r="B4615" s="17">
        <v>27</v>
      </c>
      <c r="C4615" s="16">
        <v>8</v>
      </c>
      <c r="D4615" s="16">
        <v>2010</v>
      </c>
      <c r="E4615" s="25">
        <v>40417</v>
      </c>
      <c r="F4615" s="24" t="s">
        <v>4566</v>
      </c>
      <c r="G4615" s="23">
        <v>2249248.7815603358</v>
      </c>
      <c r="H4615" s="23">
        <v>11273.234893180403</v>
      </c>
      <c r="I4615" s="23">
        <v>11273.234893180403</v>
      </c>
      <c r="J4615" s="23">
        <f t="shared" si="72"/>
        <v>-2237975.5466671553</v>
      </c>
    </row>
    <row r="4616" spans="1:10" x14ac:dyDescent="0.2">
      <c r="A4616" s="19">
        <v>4679</v>
      </c>
      <c r="B4616" s="17">
        <v>31</v>
      </c>
      <c r="C4616" s="16">
        <v>10</v>
      </c>
      <c r="D4616" s="16">
        <v>2008</v>
      </c>
      <c r="E4616" s="25">
        <v>39752</v>
      </c>
      <c r="F4616" s="24" t="s">
        <v>4567</v>
      </c>
      <c r="G4616" s="23">
        <v>2267309.4060663148</v>
      </c>
      <c r="H4616" s="23">
        <v>8299.4860809057445</v>
      </c>
      <c r="I4616" s="23">
        <v>4868336.1480286093</v>
      </c>
      <c r="J4616" s="23">
        <f t="shared" si="72"/>
        <v>2601026.7419622946</v>
      </c>
    </row>
    <row r="4617" spans="1:10" x14ac:dyDescent="0.2">
      <c r="A4617" s="19">
        <v>4680</v>
      </c>
      <c r="B4617" s="17">
        <v>11</v>
      </c>
      <c r="C4617" s="16">
        <v>6</v>
      </c>
      <c r="D4617" s="16">
        <v>2010</v>
      </c>
      <c r="E4617" s="25">
        <v>40340</v>
      </c>
      <c r="F4617" s="24" t="s">
        <v>4568</v>
      </c>
      <c r="G4617" s="23">
        <v>2252829.5827311724</v>
      </c>
      <c r="H4617" s="23">
        <v>8216.0694882205862</v>
      </c>
      <c r="I4617" s="23">
        <v>12028.983556993095</v>
      </c>
      <c r="J4617" s="23">
        <f t="shared" si="72"/>
        <v>-2240800.5991741791</v>
      </c>
    </row>
    <row r="4618" spans="1:10" x14ac:dyDescent="0.2">
      <c r="A4618" s="19">
        <v>4681</v>
      </c>
      <c r="B4618" s="17">
        <v>23</v>
      </c>
      <c r="C4618" s="16">
        <v>6</v>
      </c>
      <c r="D4618" s="16">
        <v>2006</v>
      </c>
      <c r="E4618" s="25">
        <v>38891</v>
      </c>
      <c r="F4618" s="24" t="s">
        <v>4569</v>
      </c>
      <c r="G4618" s="23">
        <v>2420098.5707244948</v>
      </c>
      <c r="H4618" s="23">
        <v>6487.0742188270078</v>
      </c>
      <c r="I4618" s="23">
        <v>6487.0742188270078</v>
      </c>
      <c r="J4618" s="23">
        <f t="shared" si="72"/>
        <v>-2413611.4965056679</v>
      </c>
    </row>
    <row r="4619" spans="1:10" x14ac:dyDescent="0.2">
      <c r="A4619" s="19">
        <v>4682</v>
      </c>
      <c r="B4619" s="17">
        <v>13</v>
      </c>
      <c r="C4619" s="16">
        <v>9</v>
      </c>
      <c r="D4619" s="16">
        <v>2013</v>
      </c>
      <c r="E4619" s="25">
        <v>41530</v>
      </c>
      <c r="F4619" s="24" t="s">
        <v>4570</v>
      </c>
      <c r="G4619" s="23">
        <v>2097117.6473100462</v>
      </c>
      <c r="H4619" s="23">
        <v>3229.5611768574713</v>
      </c>
      <c r="I4619" s="23">
        <v>30265.601885978587</v>
      </c>
      <c r="J4619" s="23">
        <f t="shared" si="72"/>
        <v>-2066852.0454240676</v>
      </c>
    </row>
    <row r="4620" spans="1:10" x14ac:dyDescent="0.2">
      <c r="A4620" s="19">
        <v>4683</v>
      </c>
      <c r="B4620" s="17">
        <v>26</v>
      </c>
      <c r="C4620" s="16">
        <v>10</v>
      </c>
      <c r="D4620" s="16">
        <v>2012</v>
      </c>
      <c r="E4620" s="25">
        <v>41208</v>
      </c>
      <c r="F4620" s="24" t="s">
        <v>4571</v>
      </c>
      <c r="G4620" s="23">
        <v>2122792.531461155</v>
      </c>
      <c r="H4620" s="23">
        <v>2585.5613033196869</v>
      </c>
      <c r="I4620" s="23">
        <v>2585.5613033196869</v>
      </c>
      <c r="J4620" s="23">
        <f t="shared" si="72"/>
        <v>-2120206.9701578352</v>
      </c>
    </row>
    <row r="4621" spans="1:10" x14ac:dyDescent="0.2">
      <c r="A4621" s="19">
        <v>4684</v>
      </c>
      <c r="B4621" s="17">
        <v>29</v>
      </c>
      <c r="C4621" s="16">
        <v>12</v>
      </c>
      <c r="D4621" s="16">
        <v>2009</v>
      </c>
      <c r="E4621" s="25">
        <v>40176</v>
      </c>
      <c r="F4621" s="24" t="s">
        <v>4572</v>
      </c>
      <c r="G4621" s="23">
        <v>2273860.9579113587</v>
      </c>
      <c r="H4621" s="23">
        <v>0</v>
      </c>
      <c r="I4621" s="23">
        <v>4116713.8451115773</v>
      </c>
      <c r="J4621" s="23">
        <f t="shared" si="72"/>
        <v>1842852.8872002186</v>
      </c>
    </row>
    <row r="4622" spans="1:10" x14ac:dyDescent="0.2">
      <c r="A4622" s="19">
        <v>4685</v>
      </c>
      <c r="B4622" s="17">
        <v>9</v>
      </c>
      <c r="C4622" s="16">
        <v>9</v>
      </c>
      <c r="D4622" s="16">
        <v>2011</v>
      </c>
      <c r="E4622" s="25">
        <v>40795</v>
      </c>
      <c r="F4622" s="24" t="s">
        <v>4573</v>
      </c>
      <c r="G4622" s="23">
        <v>2164221.2711942843</v>
      </c>
      <c r="H4622" s="23">
        <v>0</v>
      </c>
      <c r="I4622" s="23">
        <v>2328579.8093032273</v>
      </c>
      <c r="J4622" s="23">
        <f t="shared" si="72"/>
        <v>164358.53810894303</v>
      </c>
    </row>
    <row r="4623" spans="1:10" x14ac:dyDescent="0.2">
      <c r="A4623" s="19">
        <v>4686</v>
      </c>
      <c r="B4623" s="17">
        <v>23</v>
      </c>
      <c r="C4623" s="16">
        <v>10</v>
      </c>
      <c r="D4623" s="16">
        <v>2015</v>
      </c>
      <c r="E4623" s="25">
        <v>42300</v>
      </c>
      <c r="F4623" s="24" t="s">
        <v>4574</v>
      </c>
      <c r="G4623" s="23">
        <v>2064590.1832339661</v>
      </c>
      <c r="H4623" s="23">
        <v>0</v>
      </c>
      <c r="I4623" s="23">
        <v>497075.89399086777</v>
      </c>
      <c r="J4623" s="23">
        <f t="shared" si="72"/>
        <v>-1567514.2892430983</v>
      </c>
    </row>
    <row r="4624" spans="1:10" x14ac:dyDescent="0.2">
      <c r="A4624" s="19">
        <v>4687</v>
      </c>
      <c r="B4624" s="17">
        <v>10</v>
      </c>
      <c r="C4624" s="16">
        <v>12</v>
      </c>
      <c r="D4624" s="16">
        <v>2004</v>
      </c>
      <c r="E4624" s="25">
        <v>38331</v>
      </c>
      <c r="F4624" s="24" t="s">
        <v>4575</v>
      </c>
      <c r="G4624" s="23">
        <v>2580336.311087756</v>
      </c>
      <c r="H4624" s="23">
        <v>0</v>
      </c>
      <c r="I4624" s="23">
        <v>135954.04972674724</v>
      </c>
      <c r="J4624" s="23">
        <f t="shared" si="72"/>
        <v>-2444382.2613610085</v>
      </c>
    </row>
    <row r="4625" spans="1:10" x14ac:dyDescent="0.2">
      <c r="A4625" s="19">
        <v>4688</v>
      </c>
      <c r="B4625" s="17">
        <v>1</v>
      </c>
      <c r="C4625" s="16">
        <v>4</v>
      </c>
      <c r="D4625" s="16">
        <v>2013</v>
      </c>
      <c r="E4625" s="25">
        <v>41365</v>
      </c>
      <c r="F4625" s="24" t="s">
        <v>4576</v>
      </c>
      <c r="G4625" s="23">
        <v>2111709.8365379241</v>
      </c>
      <c r="H4625" s="23">
        <v>0</v>
      </c>
      <c r="I4625" s="23">
        <v>67104.859330583888</v>
      </c>
      <c r="J4625" s="23">
        <f t="shared" si="72"/>
        <v>-2044604.9772073403</v>
      </c>
    </row>
    <row r="4626" spans="1:10" x14ac:dyDescent="0.2">
      <c r="A4626" s="19">
        <v>4689</v>
      </c>
      <c r="B4626" s="17">
        <v>31</v>
      </c>
      <c r="C4626" s="16">
        <v>12</v>
      </c>
      <c r="D4626" s="16">
        <v>2015</v>
      </c>
      <c r="E4626" s="25">
        <v>42369</v>
      </c>
      <c r="F4626" s="24" t="s">
        <v>4577</v>
      </c>
      <c r="G4626" s="23">
        <v>2076051.1573829406</v>
      </c>
      <c r="H4626" s="23">
        <v>0</v>
      </c>
      <c r="I4626" s="23">
        <v>961.21168586830152</v>
      </c>
      <c r="J4626" s="23">
        <f t="shared" si="72"/>
        <v>-2075089.9456970724</v>
      </c>
    </row>
    <row r="4627" spans="1:10" x14ac:dyDescent="0.2">
      <c r="A4627" s="19">
        <v>4690</v>
      </c>
      <c r="B4627" s="17">
        <v>28</v>
      </c>
      <c r="C4627" s="16">
        <v>4</v>
      </c>
      <c r="D4627" s="16">
        <v>1971</v>
      </c>
      <c r="E4627" s="25">
        <v>26051</v>
      </c>
      <c r="F4627" s="24" t="s">
        <v>4578</v>
      </c>
      <c r="G4627" s="23">
        <v>12245336.658354115</v>
      </c>
      <c r="H4627" s="23">
        <v>0</v>
      </c>
      <c r="I4627" s="23">
        <v>0</v>
      </c>
      <c r="J4627" s="23">
        <f t="shared" si="72"/>
        <v>-12245336.658354115</v>
      </c>
    </row>
    <row r="4628" spans="1:10" x14ac:dyDescent="0.2">
      <c r="A4628" s="19">
        <v>4691</v>
      </c>
      <c r="B4628" s="17">
        <v>31</v>
      </c>
      <c r="C4628" s="16">
        <v>12</v>
      </c>
      <c r="D4628" s="16">
        <v>2009</v>
      </c>
      <c r="E4628" s="25">
        <v>40178</v>
      </c>
      <c r="F4628" s="24" t="s">
        <v>4579</v>
      </c>
      <c r="G4628" s="23">
        <v>2273860.9579113587</v>
      </c>
      <c r="H4628" s="23">
        <v>0</v>
      </c>
      <c r="I4628" s="23">
        <v>0</v>
      </c>
      <c r="J4628" s="23">
        <f t="shared" si="72"/>
        <v>-2273860.9579113587</v>
      </c>
    </row>
    <row r="4629" spans="1:10" x14ac:dyDescent="0.2">
      <c r="A4629" s="19">
        <v>4692</v>
      </c>
      <c r="B4629" s="17">
        <v>14</v>
      </c>
      <c r="C4629" s="16">
        <v>10</v>
      </c>
      <c r="D4629" s="16">
        <v>2008</v>
      </c>
      <c r="E4629" s="25">
        <v>39735</v>
      </c>
      <c r="F4629" s="24" t="s">
        <v>4580</v>
      </c>
      <c r="G4629" s="23">
        <v>2267309.4060663148</v>
      </c>
      <c r="H4629" s="23">
        <v>0</v>
      </c>
      <c r="I4629" s="23">
        <v>0</v>
      </c>
      <c r="J4629" s="23">
        <f t="shared" si="72"/>
        <v>-2267309.4060663148</v>
      </c>
    </row>
    <row r="4630" spans="1:10" x14ac:dyDescent="0.2">
      <c r="A4630" s="19">
        <v>4693</v>
      </c>
      <c r="B4630" s="17">
        <v>7</v>
      </c>
      <c r="C4630" s="16">
        <v>7</v>
      </c>
      <c r="D4630" s="16">
        <v>2007</v>
      </c>
      <c r="E4630" s="25">
        <v>39270</v>
      </c>
      <c r="F4630" s="24" t="s">
        <v>4581</v>
      </c>
      <c r="G4630" s="23">
        <v>2357370.8947234503</v>
      </c>
      <c r="H4630" s="23">
        <v>0</v>
      </c>
      <c r="I4630" s="23">
        <v>0</v>
      </c>
      <c r="J4630" s="23">
        <f t="shared" si="72"/>
        <v>-2357370.8947234503</v>
      </c>
    </row>
    <row r="4631" spans="1:10" x14ac:dyDescent="0.2">
      <c r="A4631" s="19">
        <v>4694</v>
      </c>
      <c r="B4631" s="17">
        <v>12</v>
      </c>
      <c r="C4631" s="16">
        <v>8</v>
      </c>
      <c r="D4631" s="16">
        <v>1927</v>
      </c>
      <c r="E4631" s="25">
        <v>10086</v>
      </c>
      <c r="F4631" s="24" t="s">
        <v>4582</v>
      </c>
      <c r="G4631" s="23">
        <v>28548720.930232558</v>
      </c>
      <c r="H4631" s="23">
        <v>0</v>
      </c>
      <c r="I4631" s="23">
        <v>0</v>
      </c>
      <c r="J4631" s="23">
        <f t="shared" si="72"/>
        <v>-28548720.930232558</v>
      </c>
    </row>
    <row r="4632" spans="1:10" x14ac:dyDescent="0.2">
      <c r="A4632" s="19">
        <v>4695</v>
      </c>
      <c r="B4632" s="17">
        <v>17</v>
      </c>
      <c r="C4632" s="16">
        <v>3</v>
      </c>
      <c r="D4632" s="16">
        <v>2015</v>
      </c>
      <c r="E4632" s="25">
        <v>42080</v>
      </c>
      <c r="F4632" s="24" t="s">
        <v>4583</v>
      </c>
      <c r="G4632" s="23">
        <v>2079620.8691380196</v>
      </c>
      <c r="H4632" s="23">
        <v>0</v>
      </c>
      <c r="I4632" s="23">
        <v>0</v>
      </c>
      <c r="J4632" s="23">
        <f t="shared" si="72"/>
        <v>-2079620.8691380196</v>
      </c>
    </row>
    <row r="4633" spans="1:10" x14ac:dyDescent="0.2">
      <c r="A4633" s="19">
        <v>4696</v>
      </c>
      <c r="B4633" s="17">
        <v>19</v>
      </c>
      <c r="C4633" s="16">
        <v>3</v>
      </c>
      <c r="D4633" s="16">
        <v>2013</v>
      </c>
      <c r="E4633" s="25">
        <v>41352</v>
      </c>
      <c r="F4633" s="24" t="s">
        <v>4584</v>
      </c>
      <c r="G4633" s="23">
        <v>2109514.4196277061</v>
      </c>
      <c r="H4633" s="23">
        <v>0</v>
      </c>
      <c r="I4633" s="23">
        <v>0</v>
      </c>
      <c r="J4633" s="23">
        <f t="shared" si="72"/>
        <v>-2109514.4196277061</v>
      </c>
    </row>
    <row r="4634" spans="1:10" x14ac:dyDescent="0.2">
      <c r="A4634" s="19">
        <v>4697</v>
      </c>
      <c r="B4634" s="17">
        <v>30</v>
      </c>
      <c r="C4634" s="16">
        <v>3</v>
      </c>
      <c r="D4634" s="16">
        <v>2012</v>
      </c>
      <c r="E4634" s="25">
        <v>40998</v>
      </c>
      <c r="F4634" s="24" t="s">
        <v>5352</v>
      </c>
      <c r="G4634" s="23">
        <v>2140606.4727627817</v>
      </c>
      <c r="H4634" s="23">
        <v>0</v>
      </c>
      <c r="I4634" s="23">
        <v>0</v>
      </c>
      <c r="J4634" s="23">
        <f t="shared" si="72"/>
        <v>-2140606.4727627817</v>
      </c>
    </row>
    <row r="4635" spans="1:10" x14ac:dyDescent="0.2">
      <c r="A4635" s="19">
        <v>4698</v>
      </c>
      <c r="B4635" s="17">
        <v>31</v>
      </c>
      <c r="C4635" s="16">
        <v>12</v>
      </c>
      <c r="D4635" s="16">
        <v>2012</v>
      </c>
      <c r="E4635" s="25">
        <v>41274</v>
      </c>
      <c r="F4635" s="24" t="s">
        <v>4586</v>
      </c>
      <c r="G4635" s="23">
        <v>2138657.9326745095</v>
      </c>
      <c r="H4635" s="23">
        <v>0</v>
      </c>
      <c r="I4635" s="23">
        <v>0</v>
      </c>
      <c r="J4635" s="23">
        <f t="shared" si="72"/>
        <v>-2138657.9326745095</v>
      </c>
    </row>
    <row r="4636" spans="1:10" x14ac:dyDescent="0.2">
      <c r="A4636" s="19">
        <v>4699</v>
      </c>
      <c r="B4636" s="17">
        <v>8</v>
      </c>
      <c r="C4636" s="16">
        <v>2</v>
      </c>
      <c r="D4636" s="16">
        <v>2013</v>
      </c>
      <c r="E4636" s="25">
        <v>41313</v>
      </c>
      <c r="F4636" s="24" t="s">
        <v>4587</v>
      </c>
      <c r="G4636" s="23">
        <v>2115029.7631866857</v>
      </c>
      <c r="H4636" s="23">
        <v>0</v>
      </c>
      <c r="I4636" s="23">
        <v>0</v>
      </c>
      <c r="J4636" s="23">
        <f t="shared" si="72"/>
        <v>-2115029.7631866857</v>
      </c>
    </row>
    <row r="4637" spans="1:10" x14ac:dyDescent="0.2">
      <c r="A4637" s="19">
        <v>4700</v>
      </c>
      <c r="B4637" s="17">
        <v>9</v>
      </c>
      <c r="C4637" s="16">
        <v>7</v>
      </c>
      <c r="D4637" s="16">
        <v>2013</v>
      </c>
      <c r="E4637" s="25">
        <v>41464</v>
      </c>
      <c r="F4637" s="24" t="s">
        <v>4588</v>
      </c>
      <c r="G4637" s="23">
        <v>2102082.2274354012</v>
      </c>
      <c r="H4637" s="23">
        <v>0</v>
      </c>
      <c r="I4637" s="23">
        <v>0</v>
      </c>
      <c r="J4637" s="23">
        <f t="shared" si="72"/>
        <v>-2102082.2274354012</v>
      </c>
    </row>
    <row r="4638" spans="1:10" x14ac:dyDescent="0.2">
      <c r="A4638" s="19">
        <v>4701</v>
      </c>
      <c r="B4638" s="17">
        <v>31</v>
      </c>
      <c r="C4638" s="16">
        <v>12</v>
      </c>
      <c r="D4638" s="16">
        <v>2014</v>
      </c>
      <c r="E4638" s="25">
        <v>42004</v>
      </c>
      <c r="F4638" s="24" t="s">
        <v>4589</v>
      </c>
      <c r="G4638" s="23">
        <v>2091196.3613443945</v>
      </c>
      <c r="H4638" s="23">
        <v>0</v>
      </c>
      <c r="I4638" s="23">
        <v>0</v>
      </c>
      <c r="J4638" s="23">
        <f t="shared" si="72"/>
        <v>-2091196.3613443945</v>
      </c>
    </row>
    <row r="4639" spans="1:10" x14ac:dyDescent="0.2">
      <c r="A4639" s="19">
        <v>4702</v>
      </c>
      <c r="B4639" s="17">
        <v>31</v>
      </c>
      <c r="C4639" s="16">
        <v>12</v>
      </c>
      <c r="D4639" s="16">
        <v>2001</v>
      </c>
      <c r="E4639" s="25">
        <v>37256</v>
      </c>
      <c r="F4639" s="24" t="s">
        <v>4590</v>
      </c>
      <c r="G4639" s="23">
        <v>2778936.0498019243</v>
      </c>
      <c r="H4639" s="23">
        <v>0</v>
      </c>
      <c r="I4639" s="23">
        <v>0</v>
      </c>
      <c r="J4639" s="23">
        <f t="shared" si="72"/>
        <v>-2778936.0498019243</v>
      </c>
    </row>
    <row r="4640" spans="1:10" x14ac:dyDescent="0.2">
      <c r="A4640" s="19">
        <v>4703</v>
      </c>
      <c r="B4640" s="17">
        <v>9</v>
      </c>
      <c r="C4640" s="16">
        <v>9</v>
      </c>
      <c r="D4640" s="16">
        <v>2014</v>
      </c>
      <c r="E4640" s="25">
        <v>41891</v>
      </c>
      <c r="F4640" s="24" t="s">
        <v>4591</v>
      </c>
      <c r="G4640" s="23">
        <v>2062916.1747839567</v>
      </c>
      <c r="H4640" s="23">
        <v>0</v>
      </c>
      <c r="I4640" s="23">
        <v>0</v>
      </c>
      <c r="J4640" s="23">
        <f t="shared" si="72"/>
        <v>-2062916.1747839567</v>
      </c>
    </row>
    <row r="4641" spans="1:10" x14ac:dyDescent="0.2">
      <c r="A4641" s="19">
        <v>4704</v>
      </c>
      <c r="B4641" s="17">
        <v>31</v>
      </c>
      <c r="C4641" s="16">
        <v>12</v>
      </c>
      <c r="D4641" s="16">
        <v>2007</v>
      </c>
      <c r="E4641" s="25">
        <v>39447</v>
      </c>
      <c r="F4641" s="24" t="s">
        <v>4592</v>
      </c>
      <c r="G4641" s="23">
        <v>2337875.4118341617</v>
      </c>
      <c r="H4641" s="23">
        <v>0</v>
      </c>
      <c r="I4641" s="23">
        <v>0</v>
      </c>
      <c r="J4641" s="23">
        <f t="shared" si="72"/>
        <v>-2337875.4118341617</v>
      </c>
    </row>
    <row r="4642" spans="1:10" x14ac:dyDescent="0.2">
      <c r="A4642" s="19">
        <v>4705</v>
      </c>
      <c r="B4642" s="17">
        <v>20</v>
      </c>
      <c r="C4642" s="16">
        <v>3</v>
      </c>
      <c r="D4642" s="16">
        <v>2015</v>
      </c>
      <c r="E4642" s="25">
        <v>42083</v>
      </c>
      <c r="F4642" s="24" t="s">
        <v>4593</v>
      </c>
      <c r="G4642" s="23">
        <v>2079620.8691380196</v>
      </c>
      <c r="H4642" s="23">
        <v>0</v>
      </c>
      <c r="I4642" s="23">
        <v>0</v>
      </c>
      <c r="J4642" s="23">
        <f t="shared" si="72"/>
        <v>-2079620.8691380196</v>
      </c>
    </row>
    <row r="4643" spans="1:10" x14ac:dyDescent="0.2">
      <c r="A4643" s="19">
        <v>4706</v>
      </c>
      <c r="B4643" s="17">
        <v>31</v>
      </c>
      <c r="C4643" s="16">
        <v>12</v>
      </c>
      <c r="D4643" s="16">
        <v>2011</v>
      </c>
      <c r="E4643" s="25">
        <v>40908</v>
      </c>
      <c r="F4643" s="24" t="s">
        <v>4594</v>
      </c>
      <c r="G4643" s="23">
        <v>2175892.445673367</v>
      </c>
      <c r="H4643" s="23">
        <v>0</v>
      </c>
      <c r="I4643" s="23">
        <v>0</v>
      </c>
      <c r="J4643" s="23">
        <f t="shared" si="72"/>
        <v>-2175892.445673367</v>
      </c>
    </row>
    <row r="4644" spans="1:10" x14ac:dyDescent="0.2">
      <c r="A4644" s="19">
        <v>4707</v>
      </c>
      <c r="B4644" s="17">
        <v>21</v>
      </c>
      <c r="C4644" s="16">
        <v>8</v>
      </c>
      <c r="D4644" s="16">
        <v>2015</v>
      </c>
      <c r="E4644" s="25">
        <v>42237</v>
      </c>
      <c r="F4644" s="24" t="s">
        <v>4595</v>
      </c>
      <c r="G4644" s="23">
        <v>2060449.151546686</v>
      </c>
      <c r="H4644" s="23">
        <v>0</v>
      </c>
      <c r="I4644" s="23">
        <v>0</v>
      </c>
      <c r="J4644" s="23">
        <f t="shared" si="72"/>
        <v>-2060449.151546686</v>
      </c>
    </row>
    <row r="4645" spans="1:10" x14ac:dyDescent="0.2">
      <c r="A4645" s="19">
        <v>4708</v>
      </c>
      <c r="B4645" s="17">
        <v>31</v>
      </c>
      <c r="C4645" s="16">
        <v>12</v>
      </c>
      <c r="D4645" s="16">
        <v>2015</v>
      </c>
      <c r="E4645" s="25">
        <v>42369</v>
      </c>
      <c r="F4645" s="24" t="s">
        <v>4596</v>
      </c>
      <c r="G4645" s="23">
        <v>2076051.1573829406</v>
      </c>
      <c r="H4645" s="23">
        <v>0</v>
      </c>
      <c r="I4645" s="23">
        <v>0</v>
      </c>
      <c r="J4645" s="23">
        <f t="shared" si="72"/>
        <v>-2076051.1573829406</v>
      </c>
    </row>
    <row r="4646" spans="1:10" x14ac:dyDescent="0.2">
      <c r="A4646" s="19">
        <v>4709</v>
      </c>
      <c r="B4646" s="17">
        <v>8</v>
      </c>
      <c r="C4646" s="16">
        <v>7</v>
      </c>
      <c r="D4646" s="16">
        <v>2016</v>
      </c>
      <c r="E4646" s="25">
        <v>42559</v>
      </c>
      <c r="F4646" s="24" t="s">
        <v>4597</v>
      </c>
      <c r="G4646" s="23">
        <v>2040651.9607028279</v>
      </c>
      <c r="H4646" s="23">
        <v>0</v>
      </c>
      <c r="I4646" s="23">
        <v>0</v>
      </c>
      <c r="J4646" s="23">
        <f t="shared" si="72"/>
        <v>-2040651.9607028279</v>
      </c>
    </row>
    <row r="4647" spans="1:10" x14ac:dyDescent="0.2">
      <c r="A4647" s="19">
        <v>4710</v>
      </c>
      <c r="B4647" s="17">
        <v>1</v>
      </c>
      <c r="C4647" s="16">
        <v>12</v>
      </c>
      <c r="D4647" s="16">
        <v>2015</v>
      </c>
      <c r="E4647" s="25">
        <v>42339</v>
      </c>
      <c r="F4647" s="24" t="s">
        <v>4598</v>
      </c>
      <c r="G4647" s="23">
        <v>2076051.1573829406</v>
      </c>
      <c r="H4647" s="23">
        <v>0</v>
      </c>
      <c r="I4647" s="23">
        <v>0</v>
      </c>
      <c r="J4647" s="23">
        <f t="shared" si="72"/>
        <v>-2076051.1573829406</v>
      </c>
    </row>
    <row r="4648" spans="1:10" x14ac:dyDescent="0.2">
      <c r="A4648" s="19">
        <v>4711</v>
      </c>
      <c r="B4648" s="17">
        <v>24</v>
      </c>
      <c r="C4648" s="16">
        <v>9</v>
      </c>
      <c r="D4648" s="16">
        <v>2010</v>
      </c>
      <c r="E4648" s="25">
        <v>40445</v>
      </c>
      <c r="F4648" s="24" t="s">
        <v>4599</v>
      </c>
      <c r="G4648" s="23">
        <v>2234060.0366692762</v>
      </c>
      <c r="H4648" s="23">
        <v>1173585.9677850567</v>
      </c>
      <c r="I4648" s="23">
        <v>23907179.260617379</v>
      </c>
      <c r="J4648" s="23">
        <f t="shared" si="72"/>
        <v>21673119.223948102</v>
      </c>
    </row>
    <row r="4649" spans="1:10" x14ac:dyDescent="0.2">
      <c r="A4649" s="19">
        <v>4712</v>
      </c>
      <c r="B4649" s="17">
        <v>21</v>
      </c>
      <c r="C4649" s="16">
        <v>4</v>
      </c>
      <c r="D4649" s="16">
        <v>2015</v>
      </c>
      <c r="E4649" s="25">
        <v>42115</v>
      </c>
      <c r="F4649" s="24" t="s">
        <v>4600</v>
      </c>
      <c r="G4649" s="23">
        <v>2023516.7942383529</v>
      </c>
      <c r="H4649" s="23">
        <v>0</v>
      </c>
      <c r="I4649" s="23">
        <v>0</v>
      </c>
      <c r="J4649" s="23">
        <f t="shared" si="72"/>
        <v>-2023516.7942383529</v>
      </c>
    </row>
    <row r="4650" spans="1:10" x14ac:dyDescent="0.2">
      <c r="A4650" s="19">
        <v>4713</v>
      </c>
      <c r="B4650" s="17">
        <v>8</v>
      </c>
      <c r="C4650" s="16">
        <v>5</v>
      </c>
      <c r="D4650" s="16">
        <v>1987</v>
      </c>
      <c r="E4650" s="25">
        <v>31905</v>
      </c>
      <c r="F4650" s="24" t="s">
        <v>4601</v>
      </c>
      <c r="G4650" s="23">
        <v>4124545.5349248457</v>
      </c>
      <c r="H4650" s="23">
        <v>9985741.8213969953</v>
      </c>
      <c r="I4650" s="23">
        <v>9985741.8213969953</v>
      </c>
      <c r="J4650" s="23">
        <f t="shared" si="72"/>
        <v>5861196.2864721492</v>
      </c>
    </row>
    <row r="4651" spans="1:10" x14ac:dyDescent="0.2">
      <c r="A4651" s="19">
        <v>4714</v>
      </c>
      <c r="B4651" s="17">
        <v>25</v>
      </c>
      <c r="C4651" s="16">
        <v>7</v>
      </c>
      <c r="D4651" s="16">
        <v>2008</v>
      </c>
      <c r="E4651" s="25">
        <v>39654</v>
      </c>
      <c r="F4651" s="24" t="s">
        <v>4602</v>
      </c>
      <c r="G4651" s="23">
        <v>2120738.3935553092</v>
      </c>
      <c r="H4651" s="23">
        <v>3306389.6528431927</v>
      </c>
      <c r="I4651" s="23">
        <v>6269647.1821434423</v>
      </c>
      <c r="J4651" s="23">
        <f t="shared" si="72"/>
        <v>4148908.7885881332</v>
      </c>
    </row>
    <row r="4652" spans="1:10" x14ac:dyDescent="0.2">
      <c r="A4652" s="19">
        <v>4715</v>
      </c>
      <c r="B4652" s="17">
        <v>8</v>
      </c>
      <c r="C4652" s="16">
        <v>10</v>
      </c>
      <c r="D4652" s="16">
        <v>2010</v>
      </c>
      <c r="E4652" s="25">
        <v>40459</v>
      </c>
      <c r="F4652" s="24" t="s">
        <v>4603</v>
      </c>
      <c r="G4652" s="23">
        <v>2132888.1492014574</v>
      </c>
      <c r="H4652" s="23">
        <v>1622528.4277151127</v>
      </c>
      <c r="I4652" s="23">
        <v>8739485.6173260603</v>
      </c>
      <c r="J4652" s="23">
        <f t="shared" si="72"/>
        <v>6606597.4681246029</v>
      </c>
    </row>
    <row r="4653" spans="1:10" x14ac:dyDescent="0.2">
      <c r="A4653" s="19">
        <v>4716</v>
      </c>
      <c r="B4653" s="17">
        <v>11</v>
      </c>
      <c r="C4653" s="16">
        <v>7</v>
      </c>
      <c r="D4653" s="16">
        <v>2003</v>
      </c>
      <c r="E4653" s="25">
        <v>37813</v>
      </c>
      <c r="F4653" s="24" t="s">
        <v>4604</v>
      </c>
      <c r="G4653" s="23">
        <v>2536629.1462751497</v>
      </c>
      <c r="H4653" s="23">
        <v>1896568.1891353999</v>
      </c>
      <c r="I4653" s="23">
        <v>1929360.1286568788</v>
      </c>
      <c r="J4653" s="23">
        <f t="shared" si="72"/>
        <v>-607269.01761827082</v>
      </c>
    </row>
    <row r="4654" spans="1:10" x14ac:dyDescent="0.2">
      <c r="A4654" s="19">
        <v>4717</v>
      </c>
      <c r="B4654" s="17">
        <v>24</v>
      </c>
      <c r="C4654" s="16">
        <v>4</v>
      </c>
      <c r="D4654" s="16">
        <v>2015</v>
      </c>
      <c r="E4654" s="25">
        <v>42118</v>
      </c>
      <c r="F4654" s="24" t="s">
        <v>4605</v>
      </c>
      <c r="G4654" s="23">
        <v>1971631.7482322413</v>
      </c>
      <c r="H4654" s="23">
        <v>496638.47186589974</v>
      </c>
      <c r="I4654" s="23">
        <v>496638.47186589974</v>
      </c>
      <c r="J4654" s="23">
        <f t="shared" si="72"/>
        <v>-1474993.2763663414</v>
      </c>
    </row>
    <row r="4655" spans="1:10" x14ac:dyDescent="0.2">
      <c r="A4655" s="19">
        <v>4718</v>
      </c>
      <c r="B4655" s="17">
        <v>3</v>
      </c>
      <c r="C4655" s="16">
        <v>6</v>
      </c>
      <c r="D4655" s="16">
        <v>2011</v>
      </c>
      <c r="E4655" s="25">
        <v>40697</v>
      </c>
      <c r="F4655" s="24" t="s">
        <v>4606</v>
      </c>
      <c r="G4655" s="23">
        <v>2066639.9376223851</v>
      </c>
      <c r="H4655" s="23">
        <v>508613.14111163293</v>
      </c>
      <c r="I4655" s="23">
        <v>4983796.8399314201</v>
      </c>
      <c r="J4655" s="23">
        <f t="shared" si="72"/>
        <v>2917156.902309035</v>
      </c>
    </row>
    <row r="4656" spans="1:10" x14ac:dyDescent="0.2">
      <c r="A4656" s="19">
        <v>4719</v>
      </c>
      <c r="B4656" s="17">
        <v>9</v>
      </c>
      <c r="C4656" s="16">
        <v>4</v>
      </c>
      <c r="D4656" s="16">
        <v>2010</v>
      </c>
      <c r="E4656" s="25">
        <v>40277</v>
      </c>
      <c r="F4656" s="24" t="s">
        <v>4607</v>
      </c>
      <c r="G4656" s="23">
        <v>2139756.1568559096</v>
      </c>
      <c r="H4656" s="23">
        <v>457475.36158598959</v>
      </c>
      <c r="I4656" s="23">
        <v>834428.32042713836</v>
      </c>
      <c r="J4656" s="23">
        <f t="shared" si="72"/>
        <v>-1305327.8364287713</v>
      </c>
    </row>
    <row r="4657" spans="1:10" x14ac:dyDescent="0.2">
      <c r="A4657" s="19">
        <v>4720</v>
      </c>
      <c r="B4657" s="17">
        <v>8</v>
      </c>
      <c r="C4657" s="16">
        <v>2</v>
      </c>
      <c r="D4657" s="16">
        <v>2013</v>
      </c>
      <c r="E4657" s="25">
        <v>41313</v>
      </c>
      <c r="F4657" s="24" t="s">
        <v>4608</v>
      </c>
      <c r="G4657" s="23">
        <v>2009278.2750273515</v>
      </c>
      <c r="H4657" s="23">
        <v>234871.94017211825</v>
      </c>
      <c r="I4657" s="23">
        <v>10720275.813194009</v>
      </c>
      <c r="J4657" s="23">
        <f t="shared" si="72"/>
        <v>8710997.5381666571</v>
      </c>
    </row>
    <row r="4658" spans="1:10" x14ac:dyDescent="0.2">
      <c r="A4658" s="19">
        <v>4721</v>
      </c>
      <c r="B4658" s="17">
        <v>29</v>
      </c>
      <c r="C4658" s="16">
        <v>6</v>
      </c>
      <c r="D4658" s="16">
        <v>2007</v>
      </c>
      <c r="E4658" s="25">
        <v>39262</v>
      </c>
      <c r="F4658" s="24" t="s">
        <v>4609</v>
      </c>
      <c r="G4658" s="23">
        <v>2238932.6716326219</v>
      </c>
      <c r="H4658" s="23">
        <v>21723.538842919676</v>
      </c>
      <c r="I4658" s="23">
        <v>164169.14895465368</v>
      </c>
      <c r="J4658" s="23">
        <f t="shared" si="72"/>
        <v>-2074763.5226779683</v>
      </c>
    </row>
    <row r="4659" spans="1:10" x14ac:dyDescent="0.2">
      <c r="A4659" s="19">
        <v>4722</v>
      </c>
      <c r="B4659" s="17">
        <v>26</v>
      </c>
      <c r="C4659" s="16">
        <v>7</v>
      </c>
      <c r="D4659" s="16">
        <v>2013</v>
      </c>
      <c r="E4659" s="25">
        <v>41481</v>
      </c>
      <c r="F4659" s="24" t="s">
        <v>4610</v>
      </c>
      <c r="G4659" s="23">
        <v>1996978.1160636314</v>
      </c>
      <c r="H4659" s="23">
        <v>0</v>
      </c>
      <c r="I4659" s="23">
        <v>300169.98478997929</v>
      </c>
      <c r="J4659" s="23">
        <f t="shared" si="72"/>
        <v>-1696808.131273652</v>
      </c>
    </row>
    <row r="4660" spans="1:10" x14ac:dyDescent="0.2">
      <c r="A4660" s="19">
        <v>4723</v>
      </c>
      <c r="B4660" s="17">
        <v>31</v>
      </c>
      <c r="C4660" s="16">
        <v>12</v>
      </c>
      <c r="D4660" s="16">
        <v>2015</v>
      </c>
      <c r="E4660" s="25">
        <v>42369</v>
      </c>
      <c r="F4660" s="24" t="s">
        <v>4611</v>
      </c>
      <c r="G4660" s="23">
        <v>1972248.5995137936</v>
      </c>
      <c r="H4660" s="23">
        <v>0</v>
      </c>
      <c r="I4660" s="23">
        <v>12917.190301236657</v>
      </c>
      <c r="J4660" s="23">
        <f t="shared" si="72"/>
        <v>-1959331.4092125569</v>
      </c>
    </row>
    <row r="4661" spans="1:10" x14ac:dyDescent="0.2">
      <c r="A4661" s="19">
        <v>4724</v>
      </c>
      <c r="B4661" s="17">
        <v>27</v>
      </c>
      <c r="C4661" s="16">
        <v>8</v>
      </c>
      <c r="D4661" s="16">
        <v>2010</v>
      </c>
      <c r="E4661" s="25">
        <v>40417</v>
      </c>
      <c r="F4661" s="24" t="s">
        <v>4612</v>
      </c>
      <c r="G4661" s="23">
        <v>2024323.9034043022</v>
      </c>
      <c r="H4661" s="23">
        <v>46148230.869810179</v>
      </c>
      <c r="I4661" s="23">
        <v>78910282.541042179</v>
      </c>
      <c r="J4661" s="23">
        <f t="shared" si="72"/>
        <v>76885958.637637883</v>
      </c>
    </row>
    <row r="4662" spans="1:10" x14ac:dyDescent="0.2">
      <c r="A4662" s="19">
        <v>4725</v>
      </c>
      <c r="B4662" s="17">
        <v>16</v>
      </c>
      <c r="C4662" s="16">
        <v>11</v>
      </c>
      <c r="D4662" s="16">
        <v>1976</v>
      </c>
      <c r="E4662" s="25">
        <v>28080</v>
      </c>
      <c r="F4662" s="24" t="s">
        <v>5505</v>
      </c>
      <c r="G4662" s="23">
        <v>7619555.1724137925</v>
      </c>
      <c r="H4662" s="23">
        <v>109544452.52425861</v>
      </c>
      <c r="I4662" s="23">
        <v>109544452.52425861</v>
      </c>
      <c r="J4662" s="23">
        <f t="shared" si="72"/>
        <v>101924897.35184482</v>
      </c>
    </row>
    <row r="4663" spans="1:10" x14ac:dyDescent="0.2">
      <c r="A4663" s="19">
        <v>4726</v>
      </c>
      <c r="B4663" s="17">
        <v>9</v>
      </c>
      <c r="C4663" s="16">
        <v>11</v>
      </c>
      <c r="D4663" s="16">
        <v>1984</v>
      </c>
      <c r="E4663" s="25">
        <v>30995</v>
      </c>
      <c r="F4663" s="24" t="s">
        <v>5506</v>
      </c>
      <c r="G4663" s="23">
        <v>4196905.982905983</v>
      </c>
      <c r="H4663" s="23">
        <v>59466690.667113014</v>
      </c>
      <c r="I4663" s="23">
        <v>59466690.667113014</v>
      </c>
      <c r="J4663" s="23">
        <f t="shared" si="72"/>
        <v>55269784.68420703</v>
      </c>
    </row>
    <row r="4664" spans="1:10" x14ac:dyDescent="0.2">
      <c r="A4664" s="19">
        <v>4727</v>
      </c>
      <c r="B4664" s="17">
        <v>27</v>
      </c>
      <c r="C4664" s="16">
        <v>6</v>
      </c>
      <c r="D4664" s="16">
        <v>2012</v>
      </c>
      <c r="E4664" s="25">
        <v>41087</v>
      </c>
      <c r="F4664" s="24" t="s">
        <v>4613</v>
      </c>
      <c r="G4664" s="23">
        <v>1925823.8262491392</v>
      </c>
      <c r="H4664" s="23">
        <v>13690195.845240066</v>
      </c>
      <c r="I4664" s="23">
        <v>24891414.181350715</v>
      </c>
      <c r="J4664" s="23">
        <f t="shared" si="72"/>
        <v>22965590.355101578</v>
      </c>
    </row>
    <row r="4665" spans="1:10" x14ac:dyDescent="0.2">
      <c r="A4665" s="19">
        <v>4728</v>
      </c>
      <c r="B4665" s="17">
        <v>29</v>
      </c>
      <c r="C4665" s="16">
        <v>1</v>
      </c>
      <c r="D4665" s="16">
        <v>1964</v>
      </c>
      <c r="E4665" s="25">
        <v>23405</v>
      </c>
      <c r="F4665" s="24" t="s">
        <v>4614</v>
      </c>
      <c r="G4665" s="23">
        <v>14302077.669902913</v>
      </c>
      <c r="H4665" s="23">
        <v>72816406.408737868</v>
      </c>
      <c r="I4665" s="23">
        <v>72816406.408737868</v>
      </c>
      <c r="J4665" s="23">
        <f t="shared" si="72"/>
        <v>58514328.738834955</v>
      </c>
    </row>
    <row r="4666" spans="1:10" x14ac:dyDescent="0.2">
      <c r="A4666" s="19">
        <v>4729</v>
      </c>
      <c r="B4666" s="17">
        <v>1</v>
      </c>
      <c r="C4666" s="16">
        <v>1</v>
      </c>
      <c r="D4666" s="16">
        <v>1973</v>
      </c>
      <c r="E4666" s="25">
        <v>26665</v>
      </c>
      <c r="F4666" s="24" t="s">
        <v>4615</v>
      </c>
      <c r="G4666" s="23">
        <v>10374042.253521128</v>
      </c>
      <c r="H4666" s="23">
        <v>50717539.906103291</v>
      </c>
      <c r="I4666" s="23">
        <v>50717539.906103291</v>
      </c>
      <c r="J4666" s="23">
        <f t="shared" si="72"/>
        <v>40343497.652582161</v>
      </c>
    </row>
    <row r="4667" spans="1:10" x14ac:dyDescent="0.2">
      <c r="A4667" s="19">
        <v>4730</v>
      </c>
      <c r="B4667" s="17">
        <v>18</v>
      </c>
      <c r="C4667" s="16">
        <v>9</v>
      </c>
      <c r="D4667" s="16">
        <v>1951</v>
      </c>
      <c r="E4667" s="25">
        <v>18889</v>
      </c>
      <c r="F4667" s="24" t="s">
        <v>4616</v>
      </c>
      <c r="G4667" s="23">
        <v>16932344.827586208</v>
      </c>
      <c r="H4667" s="23">
        <v>75254865.900383145</v>
      </c>
      <c r="I4667" s="23">
        <v>75254865.900383145</v>
      </c>
      <c r="J4667" s="23">
        <f t="shared" si="72"/>
        <v>58322521.072796941</v>
      </c>
    </row>
    <row r="4668" spans="1:10" x14ac:dyDescent="0.2">
      <c r="A4668" s="19">
        <v>4731</v>
      </c>
      <c r="B4668" s="17">
        <v>3</v>
      </c>
      <c r="C4668" s="16">
        <v>8</v>
      </c>
      <c r="D4668" s="16">
        <v>1968</v>
      </c>
      <c r="E4668" s="25">
        <v>25053</v>
      </c>
      <c r="F4668" s="24" t="s">
        <v>4617</v>
      </c>
      <c r="G4668" s="23">
        <v>12626691.428571429</v>
      </c>
      <c r="H4668" s="23">
        <v>47700834.285714284</v>
      </c>
      <c r="I4668" s="23">
        <v>47700834.285714284</v>
      </c>
      <c r="J4668" s="23">
        <f t="shared" si="72"/>
        <v>35074142.857142851</v>
      </c>
    </row>
    <row r="4669" spans="1:10" x14ac:dyDescent="0.2">
      <c r="A4669" s="19">
        <v>4732</v>
      </c>
      <c r="B4669" s="17">
        <v>15</v>
      </c>
      <c r="C4669" s="16">
        <v>11</v>
      </c>
      <c r="D4669" s="16">
        <v>2002</v>
      </c>
      <c r="E4669" s="25">
        <v>37575</v>
      </c>
      <c r="F4669" s="24" t="s">
        <v>4618</v>
      </c>
      <c r="G4669" s="23">
        <v>2437585.2178709321</v>
      </c>
      <c r="H4669" s="23">
        <v>7744749.9227799224</v>
      </c>
      <c r="I4669" s="23">
        <v>7744749.9227799224</v>
      </c>
      <c r="J4669" s="23">
        <f t="shared" si="72"/>
        <v>5307164.7049089903</v>
      </c>
    </row>
    <row r="4670" spans="1:10" x14ac:dyDescent="0.2">
      <c r="A4670" s="19">
        <v>4733</v>
      </c>
      <c r="B4670" s="17">
        <v>15</v>
      </c>
      <c r="C4670" s="16">
        <v>6</v>
      </c>
      <c r="D4670" s="16">
        <v>2001</v>
      </c>
      <c r="E4670" s="25">
        <v>37057</v>
      </c>
      <c r="F4670" s="24" t="s">
        <v>4619</v>
      </c>
      <c r="G4670" s="23">
        <v>2482776.404494382</v>
      </c>
      <c r="H4670" s="23">
        <v>4208214.9704831466</v>
      </c>
      <c r="I4670" s="23">
        <v>4208214.9704831466</v>
      </c>
      <c r="J4670" s="23">
        <f t="shared" si="72"/>
        <v>1725438.5659887646</v>
      </c>
    </row>
    <row r="4671" spans="1:10" x14ac:dyDescent="0.2">
      <c r="A4671" s="19">
        <v>4734</v>
      </c>
      <c r="B4671" s="17">
        <v>23</v>
      </c>
      <c r="C4671" s="16">
        <v>8</v>
      </c>
      <c r="D4671" s="16">
        <v>2011</v>
      </c>
      <c r="E4671" s="25">
        <v>40778</v>
      </c>
      <c r="F4671" s="24" t="s">
        <v>4620</v>
      </c>
      <c r="G4671" s="23">
        <v>1950756.8032841161</v>
      </c>
      <c r="H4671" s="23">
        <v>911497.61885718082</v>
      </c>
      <c r="I4671" s="23">
        <v>913271.72379438975</v>
      </c>
      <c r="J4671" s="23">
        <f t="shared" si="72"/>
        <v>-1037485.0794897263</v>
      </c>
    </row>
    <row r="4672" spans="1:10" x14ac:dyDescent="0.2">
      <c r="A4672" s="19">
        <v>4735</v>
      </c>
      <c r="B4672" s="17">
        <v>22</v>
      </c>
      <c r="C4672" s="16">
        <v>4</v>
      </c>
      <c r="D4672" s="16">
        <v>2011</v>
      </c>
      <c r="E4672" s="25">
        <v>40655</v>
      </c>
      <c r="F4672" s="24" t="s">
        <v>4621</v>
      </c>
      <c r="G4672" s="23">
        <v>1964972.9220207555</v>
      </c>
      <c r="H4672" s="23">
        <v>696993.3618667355</v>
      </c>
      <c r="I4672" s="23">
        <v>855563.40171894035</v>
      </c>
      <c r="J4672" s="23">
        <f t="shared" si="72"/>
        <v>-1109409.5203018151</v>
      </c>
    </row>
    <row r="4673" spans="1:10" x14ac:dyDescent="0.2">
      <c r="A4673" s="19">
        <v>4736</v>
      </c>
      <c r="B4673" s="17">
        <v>7</v>
      </c>
      <c r="C4673" s="16">
        <v>1</v>
      </c>
      <c r="D4673" s="16">
        <v>2005</v>
      </c>
      <c r="E4673" s="25">
        <v>38359</v>
      </c>
      <c r="F4673" s="24" t="s">
        <v>4622</v>
      </c>
      <c r="G4673" s="23">
        <v>2317431.5679077087</v>
      </c>
      <c r="H4673" s="23">
        <v>652476.72033036186</v>
      </c>
      <c r="I4673" s="23">
        <v>1702232.0218091244</v>
      </c>
      <c r="J4673" s="23">
        <f t="shared" si="72"/>
        <v>-615199.54609858431</v>
      </c>
    </row>
    <row r="4674" spans="1:10" x14ac:dyDescent="0.2">
      <c r="A4674" s="19">
        <v>4737</v>
      </c>
      <c r="B4674" s="17">
        <v>1</v>
      </c>
      <c r="C4674" s="16">
        <v>1</v>
      </c>
      <c r="D4674" s="16">
        <v>1993</v>
      </c>
      <c r="E4674" s="25">
        <v>33970</v>
      </c>
      <c r="F4674" s="24" t="s">
        <v>4623</v>
      </c>
      <c r="G4674" s="23">
        <v>3099117.8120617117</v>
      </c>
      <c r="H4674" s="23">
        <v>1158.7257152875177</v>
      </c>
      <c r="I4674" s="23">
        <v>1158.7257152875177</v>
      </c>
      <c r="J4674" s="23">
        <f t="shared" si="72"/>
        <v>-3097959.0863464242</v>
      </c>
    </row>
    <row r="4675" spans="1:10" x14ac:dyDescent="0.2">
      <c r="A4675" s="19">
        <v>4738</v>
      </c>
      <c r="B4675" s="17">
        <v>31</v>
      </c>
      <c r="C4675" s="16">
        <v>12</v>
      </c>
      <c r="D4675" s="16">
        <v>2009</v>
      </c>
      <c r="E4675" s="25">
        <v>40178</v>
      </c>
      <c r="F4675" s="24" t="s">
        <v>4624</v>
      </c>
      <c r="G4675" s="23">
        <v>2046474.8621202228</v>
      </c>
      <c r="H4675" s="23">
        <v>0</v>
      </c>
      <c r="I4675" s="23">
        <v>0</v>
      </c>
      <c r="J4675" s="23">
        <f t="shared" ref="J4675:J4738" si="73">I4675-G4675</f>
        <v>-2046474.8621202228</v>
      </c>
    </row>
    <row r="4676" spans="1:10" x14ac:dyDescent="0.2">
      <c r="A4676" s="19">
        <v>4739</v>
      </c>
      <c r="B4676" s="17">
        <v>13</v>
      </c>
      <c r="C4676" s="16">
        <v>3</v>
      </c>
      <c r="D4676" s="16">
        <v>2007</v>
      </c>
      <c r="E4676" s="25">
        <v>39154</v>
      </c>
      <c r="F4676" s="24" t="s">
        <v>4625</v>
      </c>
      <c r="G4676" s="23">
        <v>2152081.3042970118</v>
      </c>
      <c r="H4676" s="23">
        <v>0</v>
      </c>
      <c r="I4676" s="23">
        <v>0</v>
      </c>
      <c r="J4676" s="23">
        <f t="shared" si="73"/>
        <v>-2152081.3042970118</v>
      </c>
    </row>
    <row r="4677" spans="1:10" x14ac:dyDescent="0.2">
      <c r="A4677" s="19">
        <v>4740</v>
      </c>
      <c r="B4677" s="17">
        <v>3</v>
      </c>
      <c r="C4677" s="16">
        <v>2</v>
      </c>
      <c r="D4677" s="16">
        <v>2012</v>
      </c>
      <c r="E4677" s="25">
        <v>40942</v>
      </c>
      <c r="F4677" s="24" t="s">
        <v>4626</v>
      </c>
      <c r="G4677" s="23">
        <v>1941177.0906998501</v>
      </c>
      <c r="H4677" s="23">
        <v>0</v>
      </c>
      <c r="I4677" s="23">
        <v>0</v>
      </c>
      <c r="J4677" s="23">
        <f t="shared" si="73"/>
        <v>-1941177.0906998501</v>
      </c>
    </row>
    <row r="4678" spans="1:10" x14ac:dyDescent="0.2">
      <c r="A4678" s="19">
        <v>4741</v>
      </c>
      <c r="B4678" s="17">
        <v>31</v>
      </c>
      <c r="C4678" s="16">
        <v>12</v>
      </c>
      <c r="D4678" s="16">
        <v>2013</v>
      </c>
      <c r="E4678" s="25">
        <v>41639</v>
      </c>
      <c r="F4678" s="24" t="s">
        <v>4627</v>
      </c>
      <c r="G4678" s="23">
        <v>1896314.5089659258</v>
      </c>
      <c r="H4678" s="23">
        <v>0</v>
      </c>
      <c r="I4678" s="23">
        <v>0</v>
      </c>
      <c r="J4678" s="23">
        <f t="shared" si="73"/>
        <v>-1896314.5089659258</v>
      </c>
    </row>
    <row r="4679" spans="1:10" x14ac:dyDescent="0.2">
      <c r="A4679" s="19">
        <v>4742</v>
      </c>
      <c r="B4679" s="17">
        <v>11</v>
      </c>
      <c r="C4679" s="16">
        <v>3</v>
      </c>
      <c r="D4679" s="16">
        <v>2014</v>
      </c>
      <c r="E4679" s="25">
        <v>41709</v>
      </c>
      <c r="F4679" s="24" t="s">
        <v>4628</v>
      </c>
      <c r="G4679" s="23">
        <v>1870280.5415310652</v>
      </c>
      <c r="H4679" s="23">
        <v>0</v>
      </c>
      <c r="I4679" s="23">
        <v>0</v>
      </c>
      <c r="J4679" s="23">
        <f t="shared" si="73"/>
        <v>-1870280.5415310652</v>
      </c>
    </row>
    <row r="4680" spans="1:10" x14ac:dyDescent="0.2">
      <c r="A4680" s="19">
        <v>4743</v>
      </c>
      <c r="B4680" s="17">
        <v>20</v>
      </c>
      <c r="C4680" s="16">
        <v>10</v>
      </c>
      <c r="D4680" s="16">
        <v>2015</v>
      </c>
      <c r="E4680" s="25">
        <v>42297</v>
      </c>
      <c r="F4680" s="24" t="s">
        <v>4629</v>
      </c>
      <c r="G4680" s="23">
        <v>1858131.1649105696</v>
      </c>
      <c r="H4680" s="23">
        <v>0</v>
      </c>
      <c r="I4680" s="23">
        <v>0</v>
      </c>
      <c r="J4680" s="23">
        <f t="shared" si="73"/>
        <v>-1858131.1649105696</v>
      </c>
    </row>
    <row r="4681" spans="1:10" x14ac:dyDescent="0.2">
      <c r="A4681" s="19">
        <v>4744</v>
      </c>
      <c r="B4681" s="17">
        <v>18</v>
      </c>
      <c r="C4681" s="16">
        <v>6</v>
      </c>
      <c r="D4681" s="16">
        <v>1999</v>
      </c>
      <c r="E4681" s="25">
        <v>36329</v>
      </c>
      <c r="F4681" s="24" t="s">
        <v>4630</v>
      </c>
      <c r="G4681" s="23">
        <v>2585188.026474128</v>
      </c>
      <c r="H4681" s="23">
        <v>10735656.565318894</v>
      </c>
      <c r="I4681" s="23">
        <v>33798296.219530687</v>
      </c>
      <c r="J4681" s="23">
        <f t="shared" si="73"/>
        <v>31213108.193056557</v>
      </c>
    </row>
    <row r="4682" spans="1:10" x14ac:dyDescent="0.2">
      <c r="A4682" s="19">
        <v>4745</v>
      </c>
      <c r="B4682" s="17">
        <v>7</v>
      </c>
      <c r="C4682" s="16">
        <v>2</v>
      </c>
      <c r="D4682" s="16">
        <v>2003</v>
      </c>
      <c r="E4682" s="25">
        <v>37659</v>
      </c>
      <c r="F4682" s="24" t="s">
        <v>4631</v>
      </c>
      <c r="G4682" s="23">
        <v>2346577.0070999456</v>
      </c>
      <c r="H4682" s="23">
        <v>195154.75292190062</v>
      </c>
      <c r="I4682" s="23">
        <v>851208.07076460961</v>
      </c>
      <c r="J4682" s="23">
        <f t="shared" si="73"/>
        <v>-1495368.936335336</v>
      </c>
    </row>
    <row r="4683" spans="1:10" x14ac:dyDescent="0.2">
      <c r="A4683" s="19">
        <v>4746</v>
      </c>
      <c r="B4683" s="17">
        <v>8</v>
      </c>
      <c r="C4683" s="16">
        <v>10</v>
      </c>
      <c r="D4683" s="16">
        <v>2010</v>
      </c>
      <c r="E4683" s="25">
        <v>40459</v>
      </c>
      <c r="F4683" s="24" t="s">
        <v>4632</v>
      </c>
      <c r="G4683" s="23">
        <v>1964502.2426855532</v>
      </c>
      <c r="H4683" s="23">
        <v>104456.51324807623</v>
      </c>
      <c r="I4683" s="23">
        <v>1435176.6552619666</v>
      </c>
      <c r="J4683" s="23">
        <f t="shared" si="73"/>
        <v>-529325.58742358652</v>
      </c>
    </row>
    <row r="4684" spans="1:10" x14ac:dyDescent="0.2">
      <c r="A4684" s="19">
        <v>4748</v>
      </c>
      <c r="B4684" s="17">
        <v>31</v>
      </c>
      <c r="C4684" s="16">
        <v>12</v>
      </c>
      <c r="D4684" s="16">
        <v>2013</v>
      </c>
      <c r="E4684" s="25">
        <v>41639</v>
      </c>
      <c r="F4684" s="24" t="s">
        <v>4633</v>
      </c>
      <c r="G4684" s="23">
        <v>1843639.1059390944</v>
      </c>
      <c r="H4684" s="23">
        <v>0</v>
      </c>
      <c r="I4684" s="23">
        <v>0</v>
      </c>
      <c r="J4684" s="23">
        <f t="shared" si="73"/>
        <v>-1843639.1059390944</v>
      </c>
    </row>
    <row r="4685" spans="1:10" x14ac:dyDescent="0.2">
      <c r="A4685" s="19">
        <v>4749</v>
      </c>
      <c r="B4685" s="17">
        <v>23</v>
      </c>
      <c r="C4685" s="16">
        <v>11</v>
      </c>
      <c r="D4685" s="16">
        <v>2001</v>
      </c>
      <c r="E4685" s="25">
        <v>37218</v>
      </c>
      <c r="F4685" s="24" t="s">
        <v>4634</v>
      </c>
      <c r="G4685" s="23">
        <v>2352775.0845546788</v>
      </c>
      <c r="H4685" s="23">
        <v>49727429.331882745</v>
      </c>
      <c r="I4685" s="23">
        <v>58318195.885281846</v>
      </c>
      <c r="J4685" s="23">
        <f t="shared" si="73"/>
        <v>55965420.800727166</v>
      </c>
    </row>
    <row r="4686" spans="1:10" x14ac:dyDescent="0.2">
      <c r="A4686" s="19">
        <v>4750</v>
      </c>
      <c r="B4686" s="17">
        <v>19</v>
      </c>
      <c r="C4686" s="16">
        <v>3</v>
      </c>
      <c r="D4686" s="16">
        <v>2008</v>
      </c>
      <c r="E4686" s="25">
        <v>39526</v>
      </c>
      <c r="F4686" s="24" t="s">
        <v>4635</v>
      </c>
      <c r="G4686" s="23">
        <v>1954695.8712674684</v>
      </c>
      <c r="H4686" s="23">
        <v>14476416.682088532</v>
      </c>
      <c r="I4686" s="23">
        <v>26758338.852885805</v>
      </c>
      <c r="J4686" s="23">
        <f t="shared" si="73"/>
        <v>24803642.981618337</v>
      </c>
    </row>
    <row r="4687" spans="1:10" x14ac:dyDescent="0.2">
      <c r="A4687" s="19">
        <v>4751</v>
      </c>
      <c r="B4687" s="17">
        <v>1</v>
      </c>
      <c r="C4687" s="16">
        <v>1</v>
      </c>
      <c r="D4687" s="16">
        <v>1972</v>
      </c>
      <c r="E4687" s="25">
        <v>26299</v>
      </c>
      <c r="F4687" s="24" t="s">
        <v>4636</v>
      </c>
      <c r="G4687" s="23">
        <v>10155287.104622871</v>
      </c>
      <c r="H4687" s="23">
        <v>57944873.479318738</v>
      </c>
      <c r="I4687" s="23">
        <v>57944873.479318738</v>
      </c>
      <c r="J4687" s="23">
        <f t="shared" si="73"/>
        <v>47789586.374695867</v>
      </c>
    </row>
    <row r="4688" spans="1:10" x14ac:dyDescent="0.2">
      <c r="A4688" s="19">
        <v>4752</v>
      </c>
      <c r="B4688" s="17">
        <v>28</v>
      </c>
      <c r="C4688" s="16">
        <v>2</v>
      </c>
      <c r="D4688" s="16">
        <v>2014</v>
      </c>
      <c r="E4688" s="25">
        <v>41698</v>
      </c>
      <c r="F4688" s="24" t="s">
        <v>4637</v>
      </c>
      <c r="G4688" s="23">
        <v>1777751.6068165652</v>
      </c>
      <c r="H4688" s="23">
        <v>4425032.8966142917</v>
      </c>
      <c r="I4688" s="23">
        <v>12790922.811045187</v>
      </c>
      <c r="J4688" s="23">
        <f t="shared" si="73"/>
        <v>11013171.204228621</v>
      </c>
    </row>
    <row r="4689" spans="1:10" x14ac:dyDescent="0.2">
      <c r="A4689" s="19">
        <v>4753</v>
      </c>
      <c r="B4689" s="17">
        <v>4</v>
      </c>
      <c r="C4689" s="16">
        <v>10</v>
      </c>
      <c r="D4689" s="16">
        <v>2013</v>
      </c>
      <c r="E4689" s="25">
        <v>41551</v>
      </c>
      <c r="F4689" s="24" t="s">
        <v>4638</v>
      </c>
      <c r="G4689" s="23">
        <v>1787152.4239336147</v>
      </c>
      <c r="H4689" s="23">
        <v>2635691.3435511636</v>
      </c>
      <c r="I4689" s="23">
        <v>2635691.3435511636</v>
      </c>
      <c r="J4689" s="23">
        <f t="shared" si="73"/>
        <v>848538.91961754882</v>
      </c>
    </row>
    <row r="4690" spans="1:10" x14ac:dyDescent="0.2">
      <c r="A4690" s="19">
        <v>4754</v>
      </c>
      <c r="B4690" s="17">
        <v>1</v>
      </c>
      <c r="C4690" s="16">
        <v>10</v>
      </c>
      <c r="D4690" s="16">
        <v>1999</v>
      </c>
      <c r="E4690" s="25">
        <v>36434</v>
      </c>
      <c r="F4690" s="24" t="s">
        <v>4639</v>
      </c>
      <c r="G4690" s="23">
        <v>2481464.3281807378</v>
      </c>
      <c r="H4690" s="23">
        <v>2976577.76841855</v>
      </c>
      <c r="I4690" s="23">
        <v>4220281.8509631399</v>
      </c>
      <c r="J4690" s="23">
        <f t="shared" si="73"/>
        <v>1738817.5227824021</v>
      </c>
    </row>
    <row r="4691" spans="1:10" x14ac:dyDescent="0.2">
      <c r="A4691" s="19">
        <v>4755</v>
      </c>
      <c r="B4691" s="17">
        <v>18</v>
      </c>
      <c r="C4691" s="16">
        <v>12</v>
      </c>
      <c r="D4691" s="16">
        <v>2015</v>
      </c>
      <c r="E4691" s="25">
        <v>42356</v>
      </c>
      <c r="F4691" s="24" t="s">
        <v>4640</v>
      </c>
      <c r="G4691" s="23">
        <v>1764643.4837754995</v>
      </c>
      <c r="H4691" s="23">
        <v>1844616.0884346263</v>
      </c>
      <c r="I4691" s="23">
        <v>10065253.430728253</v>
      </c>
      <c r="J4691" s="23">
        <f t="shared" si="73"/>
        <v>8300609.9469527537</v>
      </c>
    </row>
    <row r="4692" spans="1:10" x14ac:dyDescent="0.2">
      <c r="A4692" s="19">
        <v>4756</v>
      </c>
      <c r="B4692" s="17">
        <v>17</v>
      </c>
      <c r="C4692" s="16">
        <v>6</v>
      </c>
      <c r="D4692" s="16">
        <v>2005</v>
      </c>
      <c r="E4692" s="25">
        <v>38520</v>
      </c>
      <c r="F4692" s="24" t="s">
        <v>4641</v>
      </c>
      <c r="G4692" s="23">
        <v>2145924.4215938305</v>
      </c>
      <c r="H4692" s="23">
        <v>1263463.4955526993</v>
      </c>
      <c r="I4692" s="23">
        <v>5967405.5661953734</v>
      </c>
      <c r="J4692" s="23">
        <f t="shared" si="73"/>
        <v>3821481.144601543</v>
      </c>
    </row>
    <row r="4693" spans="1:10" x14ac:dyDescent="0.2">
      <c r="A4693" s="19">
        <v>4757</v>
      </c>
      <c r="B4693" s="17">
        <v>24</v>
      </c>
      <c r="C4693" s="16">
        <v>6</v>
      </c>
      <c r="D4693" s="16">
        <v>2005</v>
      </c>
      <c r="E4693" s="25">
        <v>38527</v>
      </c>
      <c r="F4693" s="24" t="s">
        <v>4642</v>
      </c>
      <c r="G4693" s="23">
        <v>2145924.4215938305</v>
      </c>
      <c r="H4693" s="23">
        <v>499918.3401799486</v>
      </c>
      <c r="I4693" s="23">
        <v>834664.87762982014</v>
      </c>
      <c r="J4693" s="23">
        <f t="shared" si="73"/>
        <v>-1311259.5439640102</v>
      </c>
    </row>
    <row r="4694" spans="1:10" x14ac:dyDescent="0.2">
      <c r="A4694" s="19">
        <v>4758</v>
      </c>
      <c r="B4694" s="17">
        <v>5</v>
      </c>
      <c r="C4694" s="16">
        <v>8</v>
      </c>
      <c r="D4694" s="16">
        <v>1953</v>
      </c>
      <c r="E4694" s="25">
        <v>19576</v>
      </c>
      <c r="F4694" s="24" t="s">
        <v>4643</v>
      </c>
      <c r="G4694" s="23">
        <v>15059715.613382902</v>
      </c>
      <c r="H4694" s="23">
        <v>278376561.33828998</v>
      </c>
      <c r="I4694" s="23">
        <v>278376561.33828998</v>
      </c>
      <c r="J4694" s="23">
        <f t="shared" si="73"/>
        <v>263316845.72490707</v>
      </c>
    </row>
    <row r="4695" spans="1:10" x14ac:dyDescent="0.2">
      <c r="A4695" s="19">
        <v>4759</v>
      </c>
      <c r="B4695" s="17">
        <v>1</v>
      </c>
      <c r="C4695" s="16">
        <v>1</v>
      </c>
      <c r="D4695" s="16">
        <v>1938</v>
      </c>
      <c r="E4695" s="25">
        <v>13881</v>
      </c>
      <c r="F4695" s="24" t="s">
        <v>4644</v>
      </c>
      <c r="G4695" s="23">
        <v>28424875.774647888</v>
      </c>
      <c r="H4695" s="23">
        <v>69160281.690140843</v>
      </c>
      <c r="I4695" s="23">
        <v>69160281.690140843</v>
      </c>
      <c r="J4695" s="23">
        <f t="shared" si="73"/>
        <v>40735405.915492952</v>
      </c>
    </row>
    <row r="4696" spans="1:10" x14ac:dyDescent="0.2">
      <c r="A4696" s="19">
        <v>4760</v>
      </c>
      <c r="B4696" s="17">
        <v>9</v>
      </c>
      <c r="C4696" s="16">
        <v>4</v>
      </c>
      <c r="D4696" s="16">
        <v>1999</v>
      </c>
      <c r="E4696" s="25">
        <v>36259</v>
      </c>
      <c r="F4696" s="24" t="s">
        <v>4645</v>
      </c>
      <c r="G4696" s="23">
        <v>2363600.4813477742</v>
      </c>
      <c r="H4696" s="23">
        <v>8903251.6561492179</v>
      </c>
      <c r="I4696" s="23">
        <v>8903251.6561492179</v>
      </c>
      <c r="J4696" s="23">
        <f t="shared" si="73"/>
        <v>6539651.1748014437</v>
      </c>
    </row>
    <row r="4697" spans="1:10" x14ac:dyDescent="0.2">
      <c r="A4697" s="19">
        <v>4761</v>
      </c>
      <c r="B4697" s="17">
        <v>1</v>
      </c>
      <c r="C4697" s="16">
        <v>1</v>
      </c>
      <c r="D4697" s="16">
        <v>1949</v>
      </c>
      <c r="E4697" s="25">
        <v>17899</v>
      </c>
      <c r="F4697" s="24" t="s">
        <v>4646</v>
      </c>
      <c r="G4697" s="23">
        <v>16367933.333333334</v>
      </c>
      <c r="H4697" s="23">
        <v>55241775.000000007</v>
      </c>
      <c r="I4697" s="23">
        <v>55241775.000000007</v>
      </c>
      <c r="J4697" s="23">
        <f t="shared" si="73"/>
        <v>38873841.666666672</v>
      </c>
    </row>
    <row r="4698" spans="1:10" x14ac:dyDescent="0.2">
      <c r="A4698" s="19">
        <v>4762</v>
      </c>
      <c r="B4698" s="17">
        <v>7</v>
      </c>
      <c r="C4698" s="16">
        <v>4</v>
      </c>
      <c r="D4698" s="16">
        <v>1974</v>
      </c>
      <c r="E4698" s="25">
        <v>27126</v>
      </c>
      <c r="F4698" s="24" t="s">
        <v>4647</v>
      </c>
      <c r="G4698" s="23">
        <v>8183966.666666667</v>
      </c>
      <c r="H4698" s="23">
        <v>22608207.916666668</v>
      </c>
      <c r="I4698" s="23">
        <v>22608207.916666668</v>
      </c>
      <c r="J4698" s="23">
        <f t="shared" si="73"/>
        <v>14424241.25</v>
      </c>
    </row>
    <row r="4699" spans="1:10" x14ac:dyDescent="0.2">
      <c r="A4699" s="19">
        <v>4763</v>
      </c>
      <c r="B4699" s="17">
        <v>15</v>
      </c>
      <c r="C4699" s="16">
        <v>10</v>
      </c>
      <c r="D4699" s="16">
        <v>2010</v>
      </c>
      <c r="E4699" s="25">
        <v>40466</v>
      </c>
      <c r="F4699" s="24" t="s">
        <v>4648</v>
      </c>
      <c r="G4699" s="23">
        <v>1796116.3361696484</v>
      </c>
      <c r="H4699" s="23">
        <v>2913799.1195504568</v>
      </c>
      <c r="I4699" s="23">
        <v>2913799.1195504568</v>
      </c>
      <c r="J4699" s="23">
        <f t="shared" si="73"/>
        <v>1117682.7833808083</v>
      </c>
    </row>
    <row r="4700" spans="1:10" x14ac:dyDescent="0.2">
      <c r="A4700" s="19">
        <v>4764</v>
      </c>
      <c r="B4700" s="17">
        <v>1</v>
      </c>
      <c r="C4700" s="16">
        <v>2</v>
      </c>
      <c r="D4700" s="16">
        <v>2008</v>
      </c>
      <c r="E4700" s="25">
        <v>39479</v>
      </c>
      <c r="F4700" s="24" t="s">
        <v>4649</v>
      </c>
      <c r="G4700" s="23">
        <v>1855660.7918070036</v>
      </c>
      <c r="H4700" s="23">
        <v>1230060.7092771137</v>
      </c>
      <c r="I4700" s="23">
        <v>16531339.729891872</v>
      </c>
      <c r="J4700" s="23">
        <f t="shared" si="73"/>
        <v>14675678.938084869</v>
      </c>
    </row>
    <row r="4701" spans="1:10" x14ac:dyDescent="0.2">
      <c r="A4701" s="19">
        <v>4765</v>
      </c>
      <c r="B4701" s="17">
        <v>31</v>
      </c>
      <c r="C4701" s="16">
        <v>12</v>
      </c>
      <c r="D4701" s="16">
        <v>1989</v>
      </c>
      <c r="E4701" s="25">
        <v>32873</v>
      </c>
      <c r="F4701" s="24" t="s">
        <v>4650</v>
      </c>
      <c r="G4701" s="23">
        <v>3115229.1831879462</v>
      </c>
      <c r="H4701" s="23">
        <v>816633.96615384624</v>
      </c>
      <c r="I4701" s="23">
        <v>816633.96615384624</v>
      </c>
      <c r="J4701" s="23">
        <f t="shared" si="73"/>
        <v>-2298595.2170341001</v>
      </c>
    </row>
    <row r="4702" spans="1:10" x14ac:dyDescent="0.2">
      <c r="A4702" s="19">
        <v>4766</v>
      </c>
      <c r="B4702" s="17">
        <v>27</v>
      </c>
      <c r="C4702" s="16">
        <v>1</v>
      </c>
      <c r="D4702" s="16">
        <v>2006</v>
      </c>
      <c r="E4702" s="25">
        <v>38744</v>
      </c>
      <c r="F4702" s="24" t="s">
        <v>4651</v>
      </c>
      <c r="G4702" s="23">
        <v>1980990.418557741</v>
      </c>
      <c r="H4702" s="23">
        <v>180000.21814422592</v>
      </c>
      <c r="I4702" s="23">
        <v>180000.21814422592</v>
      </c>
      <c r="J4702" s="23">
        <f t="shared" si="73"/>
        <v>-1800990.2004135151</v>
      </c>
    </row>
    <row r="4703" spans="1:10" x14ac:dyDescent="0.2">
      <c r="A4703" s="19">
        <v>4767</v>
      </c>
      <c r="B4703" s="17">
        <v>23</v>
      </c>
      <c r="C4703" s="16">
        <v>9</v>
      </c>
      <c r="D4703" s="16">
        <v>2005</v>
      </c>
      <c r="E4703" s="25">
        <v>38618</v>
      </c>
      <c r="F4703" s="24" t="s">
        <v>4652</v>
      </c>
      <c r="G4703" s="23">
        <v>1976008.0482897384</v>
      </c>
      <c r="H4703" s="23">
        <v>159709.61549798792</v>
      </c>
      <c r="I4703" s="23">
        <v>159709.61549798792</v>
      </c>
      <c r="J4703" s="23">
        <f t="shared" si="73"/>
        <v>-1816298.4327917504</v>
      </c>
    </row>
    <row r="4704" spans="1:10" x14ac:dyDescent="0.2">
      <c r="A4704" s="19">
        <v>4768</v>
      </c>
      <c r="B4704" s="17">
        <v>15</v>
      </c>
      <c r="C4704" s="16">
        <v>1</v>
      </c>
      <c r="D4704" s="16">
        <v>1999</v>
      </c>
      <c r="E4704" s="25">
        <v>36175</v>
      </c>
      <c r="F4704" s="24" t="s">
        <v>4653</v>
      </c>
      <c r="G4704" s="23">
        <v>2390933.6579427877</v>
      </c>
      <c r="H4704" s="23">
        <v>41535.00063907486</v>
      </c>
      <c r="I4704" s="23">
        <v>3926802.1947961049</v>
      </c>
      <c r="J4704" s="23">
        <f t="shared" si="73"/>
        <v>1535868.5368533172</v>
      </c>
    </row>
    <row r="4705" spans="1:10" x14ac:dyDescent="0.2">
      <c r="A4705" s="19">
        <v>4769</v>
      </c>
      <c r="B4705" s="17">
        <v>26</v>
      </c>
      <c r="C4705" s="16">
        <v>9</v>
      </c>
      <c r="D4705" s="16">
        <v>2014</v>
      </c>
      <c r="E4705" s="25">
        <v>41908</v>
      </c>
      <c r="F4705" s="24" t="s">
        <v>4654</v>
      </c>
      <c r="G4705" s="23">
        <v>1650332.9398271653</v>
      </c>
      <c r="H4705" s="23">
        <v>16090.746163314861</v>
      </c>
      <c r="I4705" s="23">
        <v>250069.79308157339</v>
      </c>
      <c r="J4705" s="23">
        <f t="shared" si="73"/>
        <v>-1400263.1467455919</v>
      </c>
    </row>
    <row r="4706" spans="1:10" x14ac:dyDescent="0.2">
      <c r="A4706" s="19">
        <v>4770</v>
      </c>
      <c r="B4706" s="17">
        <v>4</v>
      </c>
      <c r="C4706" s="16">
        <v>11</v>
      </c>
      <c r="D4706" s="16">
        <v>2005</v>
      </c>
      <c r="E4706" s="25">
        <v>38660</v>
      </c>
      <c r="F4706" s="24" t="s">
        <v>4655</v>
      </c>
      <c r="G4706" s="23">
        <v>1988008.0971659918</v>
      </c>
      <c r="H4706" s="23">
        <v>4055.5365182186233</v>
      </c>
      <c r="I4706" s="23">
        <v>4055.5365182186233</v>
      </c>
      <c r="J4706" s="23">
        <f t="shared" si="73"/>
        <v>-1983952.5606477731</v>
      </c>
    </row>
    <row r="4707" spans="1:10" x14ac:dyDescent="0.2">
      <c r="A4707" s="19">
        <v>4771</v>
      </c>
      <c r="B4707" s="17">
        <v>31</v>
      </c>
      <c r="C4707" s="16">
        <v>12</v>
      </c>
      <c r="D4707" s="16">
        <v>1955</v>
      </c>
      <c r="E4707" s="25">
        <v>20454</v>
      </c>
      <c r="F4707" s="24" t="s">
        <v>5388</v>
      </c>
      <c r="G4707" s="23">
        <v>14447144.141791044</v>
      </c>
      <c r="H4707" s="23">
        <v>0</v>
      </c>
      <c r="I4707" s="23">
        <v>0</v>
      </c>
      <c r="J4707" s="23">
        <f t="shared" si="73"/>
        <v>-14447144.141791044</v>
      </c>
    </row>
    <row r="4708" spans="1:10" x14ac:dyDescent="0.2">
      <c r="A4708" s="19">
        <v>4772</v>
      </c>
      <c r="B4708" s="17">
        <v>1</v>
      </c>
      <c r="C4708" s="16">
        <v>4</v>
      </c>
      <c r="D4708" s="16">
        <v>2011</v>
      </c>
      <c r="E4708" s="25">
        <v>40634</v>
      </c>
      <c r="F4708" s="24" t="s">
        <v>4657</v>
      </c>
      <c r="G4708" s="23">
        <v>1637477.4350172961</v>
      </c>
      <c r="H4708" s="23">
        <v>58959176.272976264</v>
      </c>
      <c r="I4708" s="23">
        <v>109024214.82678986</v>
      </c>
      <c r="J4708" s="23">
        <f t="shared" si="73"/>
        <v>107386737.39177255</v>
      </c>
    </row>
    <row r="4709" spans="1:10" x14ac:dyDescent="0.2">
      <c r="A4709" s="19">
        <v>4773</v>
      </c>
      <c r="B4709" s="17">
        <v>21</v>
      </c>
      <c r="C4709" s="16">
        <v>10</v>
      </c>
      <c r="D4709" s="16">
        <v>2016</v>
      </c>
      <c r="E4709" s="25">
        <v>42664</v>
      </c>
      <c r="F4709" s="24" t="s">
        <v>4658</v>
      </c>
      <c r="G4709" s="23">
        <v>1523518.0718904226</v>
      </c>
      <c r="H4709" s="23">
        <v>28291660.513173841</v>
      </c>
      <c r="I4709" s="23">
        <v>66363589.978711687</v>
      </c>
      <c r="J4709" s="23">
        <f t="shared" si="73"/>
        <v>64840071.906821266</v>
      </c>
    </row>
    <row r="4710" spans="1:10" x14ac:dyDescent="0.2">
      <c r="A4710" s="19">
        <v>4774</v>
      </c>
      <c r="B4710" s="17">
        <v>12</v>
      </c>
      <c r="C4710" s="16">
        <v>9</v>
      </c>
      <c r="D4710" s="16">
        <v>2003</v>
      </c>
      <c r="E4710" s="25">
        <v>37876</v>
      </c>
      <c r="F4710" s="24" t="s">
        <v>4659</v>
      </c>
      <c r="G4710" s="23">
        <v>1988544.8164146869</v>
      </c>
      <c r="H4710" s="23">
        <v>28049336.71475162</v>
      </c>
      <c r="I4710" s="23">
        <v>40237096.077840172</v>
      </c>
      <c r="J4710" s="23">
        <f t="shared" si="73"/>
        <v>38248551.261425488</v>
      </c>
    </row>
    <row r="4711" spans="1:10" x14ac:dyDescent="0.2">
      <c r="A4711" s="19">
        <v>4775</v>
      </c>
      <c r="B4711" s="17">
        <v>2</v>
      </c>
      <c r="C4711" s="16">
        <v>5</v>
      </c>
      <c r="D4711" s="16">
        <v>2007</v>
      </c>
      <c r="E4711" s="25">
        <v>39204</v>
      </c>
      <c r="F4711" s="24" t="s">
        <v>4660</v>
      </c>
      <c r="G4711" s="23">
        <v>1771003.9480834242</v>
      </c>
      <c r="H4711" s="23">
        <v>22547890.965813734</v>
      </c>
      <c r="I4711" s="23">
        <v>26231145.872194625</v>
      </c>
      <c r="J4711" s="23">
        <f t="shared" si="73"/>
        <v>24460141.924111202</v>
      </c>
    </row>
    <row r="4712" spans="1:10" x14ac:dyDescent="0.2">
      <c r="A4712" s="19">
        <v>4776</v>
      </c>
      <c r="B4712" s="17">
        <v>8</v>
      </c>
      <c r="C4712" s="16">
        <v>9</v>
      </c>
      <c r="D4712" s="16">
        <v>1989</v>
      </c>
      <c r="E4712" s="25">
        <v>32759</v>
      </c>
      <c r="F4712" s="24" t="s">
        <v>4661</v>
      </c>
      <c r="G4712" s="23">
        <v>2946228</v>
      </c>
      <c r="H4712" s="23">
        <v>28546358.603512</v>
      </c>
      <c r="I4712" s="23">
        <v>28546358.603512</v>
      </c>
      <c r="J4712" s="23">
        <f t="shared" si="73"/>
        <v>25600130.603512</v>
      </c>
    </row>
    <row r="4713" spans="1:10" x14ac:dyDescent="0.2">
      <c r="A4713" s="19">
        <v>4777</v>
      </c>
      <c r="B4713" s="17">
        <v>26</v>
      </c>
      <c r="C4713" s="16">
        <v>2</v>
      </c>
      <c r="D4713" s="16">
        <v>1988</v>
      </c>
      <c r="E4713" s="25">
        <v>32199</v>
      </c>
      <c r="F4713" s="24" t="s">
        <v>4662</v>
      </c>
      <c r="G4713" s="23">
        <v>3174814.6551724137</v>
      </c>
      <c r="H4713" s="23">
        <v>24988159.747939654</v>
      </c>
      <c r="I4713" s="23">
        <v>24988159.747939654</v>
      </c>
      <c r="J4713" s="23">
        <f t="shared" si="73"/>
        <v>21813345.092767239</v>
      </c>
    </row>
    <row r="4714" spans="1:10" x14ac:dyDescent="0.2">
      <c r="A4714" s="19">
        <v>4778</v>
      </c>
      <c r="B4714" s="17">
        <v>1</v>
      </c>
      <c r="C4714" s="16">
        <v>1</v>
      </c>
      <c r="D4714" s="16">
        <v>1939</v>
      </c>
      <c r="E4714" s="25">
        <v>14246</v>
      </c>
      <c r="F4714" s="24" t="s">
        <v>4663</v>
      </c>
      <c r="G4714" s="23">
        <v>26305607.142857146</v>
      </c>
      <c r="H4714" s="23">
        <v>157833642.85714287</v>
      </c>
      <c r="I4714" s="23">
        <v>157833642.85714287</v>
      </c>
      <c r="J4714" s="23">
        <f t="shared" si="73"/>
        <v>131528035.71428572</v>
      </c>
    </row>
    <row r="4715" spans="1:10" x14ac:dyDescent="0.2">
      <c r="A4715" s="19">
        <v>4779</v>
      </c>
      <c r="B4715" s="17">
        <v>21</v>
      </c>
      <c r="C4715" s="16">
        <v>7</v>
      </c>
      <c r="D4715" s="16">
        <v>1995</v>
      </c>
      <c r="E4715" s="25">
        <v>34901</v>
      </c>
      <c r="F4715" s="24" t="s">
        <v>4664</v>
      </c>
      <c r="G4715" s="23">
        <v>2414940.9836065574</v>
      </c>
      <c r="H4715" s="23">
        <v>11933376.131829508</v>
      </c>
      <c r="I4715" s="23">
        <v>32862864.656419672</v>
      </c>
      <c r="J4715" s="23">
        <f t="shared" si="73"/>
        <v>30447923.672813114</v>
      </c>
    </row>
    <row r="4716" spans="1:10" x14ac:dyDescent="0.2">
      <c r="A4716" s="19">
        <v>4780</v>
      </c>
      <c r="B4716" s="17">
        <v>5</v>
      </c>
      <c r="C4716" s="16">
        <v>10</v>
      </c>
      <c r="D4716" s="16">
        <v>2005</v>
      </c>
      <c r="E4716" s="25">
        <v>38630</v>
      </c>
      <c r="F4716" s="24" t="s">
        <v>4665</v>
      </c>
      <c r="G4716" s="23">
        <v>1848787.6506024096</v>
      </c>
      <c r="H4716" s="23">
        <v>9087079.7135843374</v>
      </c>
      <c r="I4716" s="23">
        <v>13793709.756711848</v>
      </c>
      <c r="J4716" s="23">
        <f t="shared" si="73"/>
        <v>11944922.106109438</v>
      </c>
    </row>
    <row r="4717" spans="1:10" x14ac:dyDescent="0.2">
      <c r="A4717" s="19">
        <v>4781</v>
      </c>
      <c r="B4717" s="17">
        <v>13</v>
      </c>
      <c r="C4717" s="16">
        <v>3</v>
      </c>
      <c r="D4717" s="16">
        <v>2002</v>
      </c>
      <c r="E4717" s="25">
        <v>37328</v>
      </c>
      <c r="F4717" s="24" t="s">
        <v>4666</v>
      </c>
      <c r="G4717" s="23">
        <v>2059723.1543624161</v>
      </c>
      <c r="H4717" s="23">
        <v>9647361.5196756143</v>
      </c>
      <c r="I4717" s="23">
        <v>12832159.013752796</v>
      </c>
      <c r="J4717" s="23">
        <f t="shared" si="73"/>
        <v>10772435.85939038</v>
      </c>
    </row>
    <row r="4718" spans="1:10" x14ac:dyDescent="0.2">
      <c r="A4718" s="19">
        <v>4782</v>
      </c>
      <c r="B4718" s="17">
        <v>31</v>
      </c>
      <c r="C4718" s="16">
        <v>10</v>
      </c>
      <c r="D4718" s="16">
        <v>1945</v>
      </c>
      <c r="E4718" s="25">
        <v>16741</v>
      </c>
      <c r="F4718" s="24" t="s">
        <v>4667</v>
      </c>
      <c r="G4718" s="23">
        <v>20346878.453038674</v>
      </c>
      <c r="H4718" s="23">
        <v>94952099.447513804</v>
      </c>
      <c r="I4718" s="23">
        <v>94952099.447513804</v>
      </c>
      <c r="J4718" s="23">
        <f t="shared" si="73"/>
        <v>74605220.994475126</v>
      </c>
    </row>
    <row r="4719" spans="1:10" x14ac:dyDescent="0.2">
      <c r="A4719" s="19">
        <v>4783</v>
      </c>
      <c r="B4719" s="17">
        <v>20</v>
      </c>
      <c r="C4719" s="16">
        <v>4</v>
      </c>
      <c r="D4719" s="16">
        <v>1979</v>
      </c>
      <c r="E4719" s="25">
        <v>28965</v>
      </c>
      <c r="F4719" s="24" t="s">
        <v>5507</v>
      </c>
      <c r="G4719" s="23">
        <v>5216409.3484419268</v>
      </c>
      <c r="H4719" s="23">
        <v>17735791.784702551</v>
      </c>
      <c r="I4719" s="23">
        <v>191268342.77620399</v>
      </c>
      <c r="J4719" s="23">
        <f t="shared" si="73"/>
        <v>186051933.42776206</v>
      </c>
    </row>
    <row r="4720" spans="1:10" x14ac:dyDescent="0.2">
      <c r="A4720" s="19">
        <v>4784</v>
      </c>
      <c r="B4720" s="17">
        <v>23</v>
      </c>
      <c r="C4720" s="16">
        <v>9</v>
      </c>
      <c r="D4720" s="16">
        <v>1994</v>
      </c>
      <c r="E4720" s="25">
        <v>34600</v>
      </c>
      <c r="F4720" s="24" t="s">
        <v>4668</v>
      </c>
      <c r="G4720" s="23">
        <v>2465050.2008032128</v>
      </c>
      <c r="H4720" s="23">
        <v>8292622.7927844711</v>
      </c>
      <c r="I4720" s="23">
        <v>8292622.7927844711</v>
      </c>
      <c r="J4720" s="23">
        <f t="shared" si="73"/>
        <v>5827572.5919812582</v>
      </c>
    </row>
    <row r="4721" spans="1:10" x14ac:dyDescent="0.2">
      <c r="A4721" s="19">
        <v>4785</v>
      </c>
      <c r="B4721" s="17">
        <v>26</v>
      </c>
      <c r="C4721" s="16">
        <v>7</v>
      </c>
      <c r="D4721" s="16">
        <v>2013</v>
      </c>
      <c r="E4721" s="25">
        <v>41481</v>
      </c>
      <c r="F4721" s="24" t="s">
        <v>4669</v>
      </c>
      <c r="G4721" s="23">
        <v>1576561.670576551</v>
      </c>
      <c r="H4721" s="23">
        <v>3669887.6744935703</v>
      </c>
      <c r="I4721" s="23">
        <v>4339567.9794688271</v>
      </c>
      <c r="J4721" s="23">
        <f t="shared" si="73"/>
        <v>2763006.3088922761</v>
      </c>
    </row>
    <row r="4722" spans="1:10" x14ac:dyDescent="0.2">
      <c r="A4722" s="19">
        <v>4786</v>
      </c>
      <c r="B4722" s="17">
        <v>1</v>
      </c>
      <c r="C4722" s="16">
        <v>2</v>
      </c>
      <c r="D4722" s="16">
        <v>2013</v>
      </c>
      <c r="E4722" s="25">
        <v>41306</v>
      </c>
      <c r="F4722" s="24" t="s">
        <v>4670</v>
      </c>
      <c r="G4722" s="23">
        <v>1586272.3223900143</v>
      </c>
      <c r="H4722" s="23">
        <v>2547080.6406062907</v>
      </c>
      <c r="I4722" s="23">
        <v>2741404.2876734752</v>
      </c>
      <c r="J4722" s="23">
        <f t="shared" si="73"/>
        <v>1155131.9652834609</v>
      </c>
    </row>
    <row r="4723" spans="1:10" x14ac:dyDescent="0.2">
      <c r="A4723" s="19">
        <v>4787</v>
      </c>
      <c r="B4723" s="17">
        <v>26</v>
      </c>
      <c r="C4723" s="16">
        <v>6</v>
      </c>
      <c r="D4723" s="16">
        <v>1998</v>
      </c>
      <c r="E4723" s="25">
        <v>35972</v>
      </c>
      <c r="F4723" s="24" t="s">
        <v>4671</v>
      </c>
      <c r="G4723" s="23">
        <v>2259377.3006134969</v>
      </c>
      <c r="H4723" s="23">
        <v>3585791.4387361961</v>
      </c>
      <c r="I4723" s="23">
        <v>3585791.4387361961</v>
      </c>
      <c r="J4723" s="23">
        <f t="shared" si="73"/>
        <v>1326414.1381226992</v>
      </c>
    </row>
    <row r="4724" spans="1:10" x14ac:dyDescent="0.2">
      <c r="A4724" s="19">
        <v>4788</v>
      </c>
      <c r="B4724" s="17">
        <v>2</v>
      </c>
      <c r="C4724" s="16">
        <v>3</v>
      </c>
      <c r="D4724" s="16">
        <v>1984</v>
      </c>
      <c r="E4724" s="25">
        <v>30743</v>
      </c>
      <c r="F4724" s="24" t="s">
        <v>4672</v>
      </c>
      <c r="G4724" s="23">
        <v>3589459.0643274859</v>
      </c>
      <c r="H4724" s="23">
        <v>5503837.2319688117</v>
      </c>
      <c r="I4724" s="23">
        <v>5503837.2319688117</v>
      </c>
      <c r="J4724" s="23">
        <f t="shared" si="73"/>
        <v>1914378.1676413259</v>
      </c>
    </row>
    <row r="4725" spans="1:10" x14ac:dyDescent="0.2">
      <c r="A4725" s="19">
        <v>4789</v>
      </c>
      <c r="B4725" s="17">
        <v>21</v>
      </c>
      <c r="C4725" s="16">
        <v>10</v>
      </c>
      <c r="D4725" s="16">
        <v>2016</v>
      </c>
      <c r="E4725" s="25">
        <v>42664</v>
      </c>
      <c r="F4725" s="24" t="s">
        <v>5389</v>
      </c>
      <c r="G4725" s="23">
        <v>1523518.0718904226</v>
      </c>
      <c r="H4725" s="23">
        <v>2115638.4489242081</v>
      </c>
      <c r="I4725" s="23">
        <v>2115638.4489242081</v>
      </c>
      <c r="J4725" s="23">
        <f t="shared" si="73"/>
        <v>592120.37703378545</v>
      </c>
    </row>
    <row r="4726" spans="1:10" x14ac:dyDescent="0.2">
      <c r="A4726" s="19">
        <v>4790</v>
      </c>
      <c r="B4726" s="17">
        <v>18</v>
      </c>
      <c r="C4726" s="16">
        <v>1</v>
      </c>
      <c r="D4726" s="16">
        <v>1985</v>
      </c>
      <c r="E4726" s="25">
        <v>31065</v>
      </c>
      <c r="F4726" s="24" t="s">
        <v>4674</v>
      </c>
      <c r="G4726" s="23">
        <v>3490791.4691943126</v>
      </c>
      <c r="H4726" s="23">
        <v>3935083.1170331752</v>
      </c>
      <c r="I4726" s="23">
        <v>6355281.4233459719</v>
      </c>
      <c r="J4726" s="23">
        <f t="shared" si="73"/>
        <v>2864489.9541516593</v>
      </c>
    </row>
    <row r="4727" spans="1:10" x14ac:dyDescent="0.2">
      <c r="A4727" s="19">
        <v>4791</v>
      </c>
      <c r="B4727" s="17">
        <v>19</v>
      </c>
      <c r="C4727" s="16">
        <v>4</v>
      </c>
      <c r="D4727" s="16">
        <v>2002</v>
      </c>
      <c r="E4727" s="25">
        <v>37365</v>
      </c>
      <c r="F4727" s="24" t="s">
        <v>4675</v>
      </c>
      <c r="G4727" s="23">
        <v>2048267.5194660735</v>
      </c>
      <c r="H4727" s="23">
        <v>1669869.2124082313</v>
      </c>
      <c r="I4727" s="23">
        <v>16949944.907625139</v>
      </c>
      <c r="J4727" s="23">
        <f t="shared" si="73"/>
        <v>14901677.388159065</v>
      </c>
    </row>
    <row r="4728" spans="1:10" x14ac:dyDescent="0.2">
      <c r="A4728" s="19">
        <v>4792</v>
      </c>
      <c r="B4728" s="17">
        <v>19</v>
      </c>
      <c r="C4728" s="16">
        <v>4</v>
      </c>
      <c r="D4728" s="16">
        <v>2013</v>
      </c>
      <c r="E4728" s="25">
        <v>41383</v>
      </c>
      <c r="F4728" s="24" t="s">
        <v>4676</v>
      </c>
      <c r="G4728" s="23">
        <v>1583782.377403443</v>
      </c>
      <c r="H4728" s="23">
        <v>1231001.1879663358</v>
      </c>
      <c r="I4728" s="23">
        <v>1627210.7460467638</v>
      </c>
      <c r="J4728" s="23">
        <f t="shared" si="73"/>
        <v>43428.368643320864</v>
      </c>
    </row>
    <row r="4729" spans="1:10" x14ac:dyDescent="0.2">
      <c r="A4729" s="19">
        <v>4793</v>
      </c>
      <c r="B4729" s="17">
        <v>25</v>
      </c>
      <c r="C4729" s="16">
        <v>3</v>
      </c>
      <c r="D4729" s="16">
        <v>2005</v>
      </c>
      <c r="E4729" s="25">
        <v>38436</v>
      </c>
      <c r="F4729" s="24" t="s">
        <v>4677</v>
      </c>
      <c r="G4729" s="23">
        <v>1905217.2788411796</v>
      </c>
      <c r="H4729" s="23">
        <v>904716.55760993273</v>
      </c>
      <c r="I4729" s="23">
        <v>1430510.8013554062</v>
      </c>
      <c r="J4729" s="23">
        <f t="shared" si="73"/>
        <v>-474706.47748577339</v>
      </c>
    </row>
    <row r="4730" spans="1:10" x14ac:dyDescent="0.2">
      <c r="A4730" s="19">
        <v>4794</v>
      </c>
      <c r="B4730" s="17">
        <v>22</v>
      </c>
      <c r="C4730" s="16">
        <v>4</v>
      </c>
      <c r="D4730" s="16">
        <v>2016</v>
      </c>
      <c r="E4730" s="25">
        <v>42482</v>
      </c>
      <c r="F4730" s="24" t="s">
        <v>4678</v>
      </c>
      <c r="G4730" s="23">
        <v>1539233.3058877129</v>
      </c>
      <c r="H4730" s="23">
        <v>524321.35485097871</v>
      </c>
      <c r="I4730" s="23">
        <v>524321.35485097871</v>
      </c>
      <c r="J4730" s="23">
        <f t="shared" si="73"/>
        <v>-1014911.9510367342</v>
      </c>
    </row>
    <row r="4731" spans="1:10" x14ac:dyDescent="0.2">
      <c r="A4731" s="19">
        <v>4795</v>
      </c>
      <c r="B4731" s="17">
        <v>31</v>
      </c>
      <c r="C4731" s="16">
        <v>8</v>
      </c>
      <c r="D4731" s="16">
        <v>1994</v>
      </c>
      <c r="E4731" s="25">
        <v>34577</v>
      </c>
      <c r="F4731" s="24" t="s">
        <v>4679</v>
      </c>
      <c r="G4731" s="23">
        <v>2471667.7852348993</v>
      </c>
      <c r="H4731" s="23">
        <v>690341.75575167791</v>
      </c>
      <c r="I4731" s="23">
        <v>690341.75575167791</v>
      </c>
      <c r="J4731" s="23">
        <f t="shared" si="73"/>
        <v>-1781326.0294832215</v>
      </c>
    </row>
    <row r="4732" spans="1:10" x14ac:dyDescent="0.2">
      <c r="A4732" s="19">
        <v>4796</v>
      </c>
      <c r="B4732" s="17">
        <v>17</v>
      </c>
      <c r="C4732" s="16">
        <v>5</v>
      </c>
      <c r="D4732" s="16">
        <v>2002</v>
      </c>
      <c r="E4732" s="25">
        <v>37393</v>
      </c>
      <c r="F4732" s="24" t="s">
        <v>4680</v>
      </c>
      <c r="G4732" s="23">
        <v>2048267.5194660735</v>
      </c>
      <c r="H4732" s="23">
        <v>554445.53484427137</v>
      </c>
      <c r="I4732" s="23">
        <v>2512880.1374416016</v>
      </c>
      <c r="J4732" s="23">
        <f t="shared" si="73"/>
        <v>464612.61797552812</v>
      </c>
    </row>
    <row r="4733" spans="1:10" x14ac:dyDescent="0.2">
      <c r="A4733" s="19">
        <v>4797</v>
      </c>
      <c r="B4733" s="17">
        <v>7</v>
      </c>
      <c r="C4733" s="16">
        <v>3</v>
      </c>
      <c r="D4733" s="16">
        <v>2008</v>
      </c>
      <c r="E4733" s="25">
        <v>39514</v>
      </c>
      <c r="F4733" s="24" t="s">
        <v>4681</v>
      </c>
      <c r="G4733" s="23">
        <v>1724731.6511183544</v>
      </c>
      <c r="H4733" s="23">
        <v>463214.62900415872</v>
      </c>
      <c r="I4733" s="23">
        <v>476490.46343336703</v>
      </c>
      <c r="J4733" s="23">
        <f t="shared" si="73"/>
        <v>-1248241.1876849874</v>
      </c>
    </row>
    <row r="4734" spans="1:10" x14ac:dyDescent="0.2">
      <c r="A4734" s="19">
        <v>4798</v>
      </c>
      <c r="B4734" s="17">
        <v>10</v>
      </c>
      <c r="C4734" s="16">
        <v>8</v>
      </c>
      <c r="D4734" s="16">
        <v>2001</v>
      </c>
      <c r="E4734" s="25">
        <v>37113</v>
      </c>
      <c r="F4734" s="24" t="s">
        <v>4682</v>
      </c>
      <c r="G4734" s="23">
        <v>2074808.4507042253</v>
      </c>
      <c r="H4734" s="23">
        <v>523095.17376901407</v>
      </c>
      <c r="I4734" s="23">
        <v>2240242.61091831</v>
      </c>
      <c r="J4734" s="23">
        <f t="shared" si="73"/>
        <v>165434.16021408467</v>
      </c>
    </row>
    <row r="4735" spans="1:10" x14ac:dyDescent="0.2">
      <c r="A4735" s="19">
        <v>4799</v>
      </c>
      <c r="B4735" s="17">
        <v>11</v>
      </c>
      <c r="C4735" s="16">
        <v>2</v>
      </c>
      <c r="D4735" s="16">
        <v>2011</v>
      </c>
      <c r="E4735" s="25">
        <v>40585</v>
      </c>
      <c r="F4735" s="24" t="s">
        <v>4683</v>
      </c>
      <c r="G4735" s="23">
        <v>1664091.8353975664</v>
      </c>
      <c r="H4735" s="23">
        <v>401865.97490838607</v>
      </c>
      <c r="I4735" s="23">
        <v>412959.92047770316</v>
      </c>
      <c r="J4735" s="23">
        <f t="shared" si="73"/>
        <v>-1251131.9149198632</v>
      </c>
    </row>
    <row r="4736" spans="1:10" x14ac:dyDescent="0.2">
      <c r="A4736" s="19">
        <v>4800</v>
      </c>
      <c r="B4736" s="17">
        <v>5</v>
      </c>
      <c r="C4736" s="16">
        <v>9</v>
      </c>
      <c r="D4736" s="16">
        <v>2007</v>
      </c>
      <c r="E4736" s="25">
        <v>39330</v>
      </c>
      <c r="F4736" s="24" t="s">
        <v>4684</v>
      </c>
      <c r="G4736" s="23">
        <v>1766408.4608374503</v>
      </c>
      <c r="H4736" s="23">
        <v>229124.37427214734</v>
      </c>
      <c r="I4736" s="23">
        <v>229124.37427214734</v>
      </c>
      <c r="J4736" s="23">
        <f t="shared" si="73"/>
        <v>-1537284.0865653029</v>
      </c>
    </row>
    <row r="4737" spans="1:10" x14ac:dyDescent="0.2">
      <c r="A4737" s="19">
        <v>4801</v>
      </c>
      <c r="B4737" s="17">
        <v>19</v>
      </c>
      <c r="C4737" s="16">
        <v>8</v>
      </c>
      <c r="D4737" s="16">
        <v>2011</v>
      </c>
      <c r="E4737" s="25">
        <v>40774</v>
      </c>
      <c r="F4737" s="24" t="s">
        <v>4685</v>
      </c>
      <c r="G4737" s="23">
        <v>1625630.6694034301</v>
      </c>
      <c r="H4737" s="23">
        <v>200174.74186144036</v>
      </c>
      <c r="I4737" s="23">
        <v>200174.74186144036</v>
      </c>
      <c r="J4737" s="23">
        <f t="shared" si="73"/>
        <v>-1425455.9275419898</v>
      </c>
    </row>
    <row r="4738" spans="1:10" x14ac:dyDescent="0.2">
      <c r="A4738" s="19">
        <v>4802</v>
      </c>
      <c r="B4738" s="17">
        <v>7</v>
      </c>
      <c r="C4738" s="16">
        <v>9</v>
      </c>
      <c r="D4738" s="16">
        <v>2007</v>
      </c>
      <c r="E4738" s="25">
        <v>39332</v>
      </c>
      <c r="F4738" s="24" t="s">
        <v>4686</v>
      </c>
      <c r="G4738" s="23">
        <v>1766408.4608374503</v>
      </c>
      <c r="H4738" s="23">
        <v>206411.89428269942</v>
      </c>
      <c r="I4738" s="23">
        <v>283091.68556765316</v>
      </c>
      <c r="J4738" s="23">
        <f t="shared" si="73"/>
        <v>-1483316.7752697971</v>
      </c>
    </row>
    <row r="4739" spans="1:10" x14ac:dyDescent="0.2">
      <c r="A4739" s="19">
        <v>4803</v>
      </c>
      <c r="B4739" s="17">
        <v>31</v>
      </c>
      <c r="C4739" s="16">
        <v>10</v>
      </c>
      <c r="D4739" s="16">
        <v>2008</v>
      </c>
      <c r="E4739" s="25">
        <v>39752</v>
      </c>
      <c r="F4739" s="24" t="s">
        <v>4687</v>
      </c>
      <c r="G4739" s="23">
        <v>1700482.0545497362</v>
      </c>
      <c r="H4739" s="23">
        <v>196197.08483513643</v>
      </c>
      <c r="I4739" s="23">
        <v>196197.08483513643</v>
      </c>
      <c r="J4739" s="23">
        <f t="shared" ref="J4739:J4802" si="74">I4739-G4739</f>
        <v>-1504284.9697145997</v>
      </c>
    </row>
    <row r="4740" spans="1:10" x14ac:dyDescent="0.2">
      <c r="A4740" s="19">
        <v>4804</v>
      </c>
      <c r="B4740" s="17">
        <v>5</v>
      </c>
      <c r="C4740" s="16">
        <v>2</v>
      </c>
      <c r="D4740" s="16">
        <v>1936</v>
      </c>
      <c r="E4740" s="25">
        <v>13185</v>
      </c>
      <c r="F4740" s="24" t="s">
        <v>4688</v>
      </c>
      <c r="G4740" s="23">
        <v>26686847.826086957</v>
      </c>
      <c r="H4740" s="23">
        <v>2904329.6489130436</v>
      </c>
      <c r="I4740" s="23">
        <v>2936425.0312318839</v>
      </c>
      <c r="J4740" s="23">
        <f t="shared" si="74"/>
        <v>-23750422.794855073</v>
      </c>
    </row>
    <row r="4741" spans="1:10" x14ac:dyDescent="0.2">
      <c r="A4741" s="19">
        <v>4805</v>
      </c>
      <c r="B4741" s="17">
        <v>11</v>
      </c>
      <c r="C4741" s="16">
        <v>5</v>
      </c>
      <c r="D4741" s="16">
        <v>2007</v>
      </c>
      <c r="E4741" s="25">
        <v>39213</v>
      </c>
      <c r="F4741" s="24" t="s">
        <v>4689</v>
      </c>
      <c r="G4741" s="23">
        <v>1771003.9480834242</v>
      </c>
      <c r="H4741" s="23">
        <v>164212.20874348999</v>
      </c>
      <c r="I4741" s="23">
        <v>164212.20874348999</v>
      </c>
      <c r="J4741" s="23">
        <f t="shared" si="74"/>
        <v>-1606791.7393399342</v>
      </c>
    </row>
    <row r="4742" spans="1:10" x14ac:dyDescent="0.2">
      <c r="A4742" s="19">
        <v>4806</v>
      </c>
      <c r="B4742" s="17">
        <v>22</v>
      </c>
      <c r="C4742" s="16">
        <v>3</v>
      </c>
      <c r="D4742" s="16">
        <v>2002</v>
      </c>
      <c r="E4742" s="25">
        <v>37337</v>
      </c>
      <c r="F4742" s="24" t="s">
        <v>4690</v>
      </c>
      <c r="G4742" s="23">
        <v>2059723.1543624161</v>
      </c>
      <c r="H4742" s="23">
        <v>164559.52169463088</v>
      </c>
      <c r="I4742" s="23">
        <v>164559.52169463088</v>
      </c>
      <c r="J4742" s="23">
        <f t="shared" si="74"/>
        <v>-1895163.6326677853</v>
      </c>
    </row>
    <row r="4743" spans="1:10" x14ac:dyDescent="0.2">
      <c r="A4743" s="19">
        <v>4807</v>
      </c>
      <c r="B4743" s="17">
        <v>6</v>
      </c>
      <c r="C4743" s="16">
        <v>3</v>
      </c>
      <c r="D4743" s="16">
        <v>2015</v>
      </c>
      <c r="E4743" s="25">
        <v>42069</v>
      </c>
      <c r="F4743" s="24" t="s">
        <v>4691</v>
      </c>
      <c r="G4743" s="23">
        <v>1559715.6518535146</v>
      </c>
      <c r="H4743" s="23">
        <v>117674.30706974027</v>
      </c>
      <c r="I4743" s="23">
        <v>117674.30706974027</v>
      </c>
      <c r="J4743" s="23">
        <f t="shared" si="74"/>
        <v>-1442041.3447837743</v>
      </c>
    </row>
    <row r="4744" spans="1:10" x14ac:dyDescent="0.2">
      <c r="A4744" s="19">
        <v>4808</v>
      </c>
      <c r="B4744" s="17">
        <v>28</v>
      </c>
      <c r="C4744" s="16">
        <v>9</v>
      </c>
      <c r="D4744" s="16">
        <v>2005</v>
      </c>
      <c r="E4744" s="25">
        <v>38623</v>
      </c>
      <c r="F4744" s="24" t="s">
        <v>4692</v>
      </c>
      <c r="G4744" s="23">
        <v>1852507.5452716297</v>
      </c>
      <c r="H4744" s="23">
        <v>93647.96142857142</v>
      </c>
      <c r="I4744" s="23">
        <v>213123.58305331989</v>
      </c>
      <c r="J4744" s="23">
        <f t="shared" si="74"/>
        <v>-1639383.9622183098</v>
      </c>
    </row>
    <row r="4745" spans="1:10" x14ac:dyDescent="0.2">
      <c r="A4745" s="19">
        <v>4809</v>
      </c>
      <c r="B4745" s="17">
        <v>9</v>
      </c>
      <c r="C4745" s="16">
        <v>10</v>
      </c>
      <c r="D4745" s="16">
        <v>2009</v>
      </c>
      <c r="E4745" s="25">
        <v>40095</v>
      </c>
      <c r="F4745" s="24" t="s">
        <v>4693</v>
      </c>
      <c r="G4745" s="23">
        <v>1703597.0524153819</v>
      </c>
      <c r="H4745" s="23">
        <v>59545.259907390704</v>
      </c>
      <c r="I4745" s="23">
        <v>59545.259907390704</v>
      </c>
      <c r="J4745" s="23">
        <f t="shared" si="74"/>
        <v>-1644051.7925079912</v>
      </c>
    </row>
    <row r="4746" spans="1:10" x14ac:dyDescent="0.2">
      <c r="A4746" s="19">
        <v>4810</v>
      </c>
      <c r="B4746" s="17">
        <v>29</v>
      </c>
      <c r="C4746" s="16">
        <v>5</v>
      </c>
      <c r="D4746" s="16">
        <v>2009</v>
      </c>
      <c r="E4746" s="25">
        <v>39962</v>
      </c>
      <c r="F4746" s="24" t="s">
        <v>4694</v>
      </c>
      <c r="G4746" s="23">
        <v>1722086.3571749215</v>
      </c>
      <c r="H4746" s="23">
        <v>4437.2425136540478</v>
      </c>
      <c r="I4746" s="23">
        <v>36641.405450396531</v>
      </c>
      <c r="J4746" s="23">
        <f t="shared" si="74"/>
        <v>-1685444.9517245251</v>
      </c>
    </row>
    <row r="4747" spans="1:10" x14ac:dyDescent="0.2">
      <c r="A4747" s="19">
        <v>4811</v>
      </c>
      <c r="B4747" s="17">
        <v>28</v>
      </c>
      <c r="C4747" s="16">
        <v>9</v>
      </c>
      <c r="D4747" s="16">
        <v>2015</v>
      </c>
      <c r="E4747" s="25">
        <v>42275</v>
      </c>
      <c r="F4747" s="24" t="s">
        <v>4695</v>
      </c>
      <c r="G4747" s="23">
        <v>1547746.3279329257</v>
      </c>
      <c r="H4747" s="23">
        <v>2172.0040135325389</v>
      </c>
      <c r="I4747" s="23">
        <v>2172.0040135325389</v>
      </c>
      <c r="J4747" s="23">
        <f t="shared" si="74"/>
        <v>-1545574.3239193931</v>
      </c>
    </row>
    <row r="4748" spans="1:10" x14ac:dyDescent="0.2">
      <c r="A4748" s="19">
        <v>4812</v>
      </c>
      <c r="B4748" s="17">
        <v>17</v>
      </c>
      <c r="C4748" s="16">
        <v>10</v>
      </c>
      <c r="D4748" s="16">
        <v>2014</v>
      </c>
      <c r="E4748" s="25">
        <v>41929</v>
      </c>
      <c r="F4748" s="24" t="s">
        <v>4696</v>
      </c>
      <c r="G4748" s="23">
        <v>1551083.8847169518</v>
      </c>
      <c r="H4748" s="23">
        <v>0</v>
      </c>
      <c r="I4748" s="23">
        <v>244929.58812380754</v>
      </c>
      <c r="J4748" s="23">
        <f t="shared" si="74"/>
        <v>-1306154.2965931443</v>
      </c>
    </row>
    <row r="4749" spans="1:10" x14ac:dyDescent="0.2">
      <c r="A4749" s="19">
        <v>4813</v>
      </c>
      <c r="B4749" s="17">
        <v>4</v>
      </c>
      <c r="C4749" s="16">
        <v>11</v>
      </c>
      <c r="D4749" s="16">
        <v>2005</v>
      </c>
      <c r="E4749" s="25">
        <v>38660</v>
      </c>
      <c r="F4749" s="24" t="s">
        <v>4697</v>
      </c>
      <c r="G4749" s="23">
        <v>1863757.5910931174</v>
      </c>
      <c r="H4749" s="23">
        <v>0</v>
      </c>
      <c r="I4749" s="23">
        <v>72925.107024291501</v>
      </c>
      <c r="J4749" s="23">
        <f t="shared" si="74"/>
        <v>-1790832.4840688258</v>
      </c>
    </row>
    <row r="4750" spans="1:10" x14ac:dyDescent="0.2">
      <c r="A4750" s="19">
        <v>4814</v>
      </c>
      <c r="B4750" s="17">
        <v>17</v>
      </c>
      <c r="C4750" s="16">
        <v>3</v>
      </c>
      <c r="D4750" s="16">
        <v>2006</v>
      </c>
      <c r="E4750" s="25">
        <v>38793</v>
      </c>
      <c r="F4750" s="24" t="s">
        <v>4698</v>
      </c>
      <c r="G4750" s="23">
        <v>1843235.7357357356</v>
      </c>
      <c r="H4750" s="23">
        <v>0</v>
      </c>
      <c r="I4750" s="23">
        <v>0</v>
      </c>
      <c r="J4750" s="23">
        <f t="shared" si="74"/>
        <v>-1843235.7357357356</v>
      </c>
    </row>
    <row r="4751" spans="1:10" x14ac:dyDescent="0.2">
      <c r="A4751" s="19">
        <v>4815</v>
      </c>
      <c r="B4751" s="17">
        <v>3</v>
      </c>
      <c r="C4751" s="16">
        <v>6</v>
      </c>
      <c r="D4751" s="16">
        <v>2011</v>
      </c>
      <c r="E4751" s="25">
        <v>40697</v>
      </c>
      <c r="F4751" s="24" t="s">
        <v>4699</v>
      </c>
      <c r="G4751" s="23">
        <v>1631557.8454913567</v>
      </c>
      <c r="H4751" s="23">
        <v>0</v>
      </c>
      <c r="I4751" s="23">
        <v>0</v>
      </c>
      <c r="J4751" s="23">
        <f t="shared" si="74"/>
        <v>-1631557.8454913567</v>
      </c>
    </row>
    <row r="4752" spans="1:10" x14ac:dyDescent="0.2">
      <c r="A4752" s="19">
        <v>4816</v>
      </c>
      <c r="B4752" s="17">
        <v>11</v>
      </c>
      <c r="C4752" s="16">
        <v>11</v>
      </c>
      <c r="D4752" s="16">
        <v>2014</v>
      </c>
      <c r="E4752" s="25">
        <v>41954</v>
      </c>
      <c r="F4752" s="24" t="s">
        <v>4700</v>
      </c>
      <c r="G4752" s="23">
        <v>1559504.3002146932</v>
      </c>
      <c r="H4752" s="23">
        <v>0</v>
      </c>
      <c r="I4752" s="23">
        <v>0</v>
      </c>
      <c r="J4752" s="23">
        <f t="shared" si="74"/>
        <v>-1559504.3002146932</v>
      </c>
    </row>
    <row r="4753" spans="1:10" x14ac:dyDescent="0.2">
      <c r="A4753" s="19">
        <v>4817</v>
      </c>
      <c r="B4753" s="17">
        <v>13</v>
      </c>
      <c r="C4753" s="16">
        <v>2</v>
      </c>
      <c r="D4753" s="16">
        <v>2015</v>
      </c>
      <c r="E4753" s="25">
        <v>42048</v>
      </c>
      <c r="F4753" s="24" t="s">
        <v>4701</v>
      </c>
      <c r="G4753" s="23">
        <v>1568998.6452058179</v>
      </c>
      <c r="H4753" s="23">
        <v>0</v>
      </c>
      <c r="I4753" s="23">
        <v>0</v>
      </c>
      <c r="J4753" s="23">
        <f t="shared" si="74"/>
        <v>-1568998.6452058179</v>
      </c>
    </row>
    <row r="4754" spans="1:10" x14ac:dyDescent="0.2">
      <c r="A4754" s="19">
        <v>4818</v>
      </c>
      <c r="B4754" s="17">
        <v>17</v>
      </c>
      <c r="C4754" s="16">
        <v>4</v>
      </c>
      <c r="D4754" s="16">
        <v>2015</v>
      </c>
      <c r="E4754" s="25">
        <v>42111</v>
      </c>
      <c r="F4754" s="24" t="s">
        <v>4702</v>
      </c>
      <c r="G4754" s="23">
        <v>1556551.3801833484</v>
      </c>
      <c r="H4754" s="23">
        <v>0</v>
      </c>
      <c r="I4754" s="23">
        <v>0</v>
      </c>
      <c r="J4754" s="23">
        <f t="shared" si="74"/>
        <v>-1556551.3801833484</v>
      </c>
    </row>
    <row r="4755" spans="1:10" x14ac:dyDescent="0.2">
      <c r="A4755" s="19">
        <v>4819</v>
      </c>
      <c r="B4755" s="17">
        <v>26</v>
      </c>
      <c r="C4755" s="16">
        <v>5</v>
      </c>
      <c r="D4755" s="16">
        <v>2015</v>
      </c>
      <c r="E4755" s="25">
        <v>42150</v>
      </c>
      <c r="F4755" s="24" t="s">
        <v>4703</v>
      </c>
      <c r="G4755" s="23">
        <v>1548657.5135089674</v>
      </c>
      <c r="H4755" s="23">
        <v>0</v>
      </c>
      <c r="I4755" s="23">
        <v>0</v>
      </c>
      <c r="J4755" s="23">
        <f t="shared" si="74"/>
        <v>-1548657.5135089674</v>
      </c>
    </row>
    <row r="4756" spans="1:10" x14ac:dyDescent="0.2">
      <c r="A4756" s="19">
        <v>4820</v>
      </c>
      <c r="B4756" s="17">
        <v>20</v>
      </c>
      <c r="C4756" s="16">
        <v>11</v>
      </c>
      <c r="D4756" s="16">
        <v>2015</v>
      </c>
      <c r="E4756" s="25">
        <v>42328</v>
      </c>
      <c r="F4756" s="24" t="s">
        <v>4704</v>
      </c>
      <c r="G4756" s="23">
        <v>1551717.8177773282</v>
      </c>
      <c r="H4756" s="23">
        <v>0</v>
      </c>
      <c r="I4756" s="23">
        <v>0</v>
      </c>
      <c r="J4756" s="23">
        <f t="shared" si="74"/>
        <v>-1551717.8177773282</v>
      </c>
    </row>
    <row r="4757" spans="1:10" x14ac:dyDescent="0.2">
      <c r="A4757" s="19">
        <v>4821</v>
      </c>
      <c r="B4757" s="17">
        <v>8</v>
      </c>
      <c r="C4757" s="16">
        <v>9</v>
      </c>
      <c r="D4757" s="16">
        <v>2015</v>
      </c>
      <c r="E4757" s="25">
        <v>42255</v>
      </c>
      <c r="F4757" s="24" t="s">
        <v>4705</v>
      </c>
      <c r="G4757" s="23">
        <v>1547746.3279329257</v>
      </c>
      <c r="H4757" s="23">
        <v>0</v>
      </c>
      <c r="I4757" s="23">
        <v>0</v>
      </c>
      <c r="J4757" s="23">
        <f t="shared" si="74"/>
        <v>-1547746.3279329257</v>
      </c>
    </row>
    <row r="4758" spans="1:10" x14ac:dyDescent="0.2">
      <c r="A4758" s="19">
        <v>4822</v>
      </c>
      <c r="B4758" s="17">
        <v>21</v>
      </c>
      <c r="C4758" s="16">
        <v>12</v>
      </c>
      <c r="D4758" s="16">
        <v>1937</v>
      </c>
      <c r="E4758" s="25">
        <v>13870</v>
      </c>
      <c r="F4758" s="24" t="s">
        <v>4706</v>
      </c>
      <c r="G4758" s="23">
        <v>25370296.666666668</v>
      </c>
      <c r="H4758" s="23">
        <v>3152966677.2024302</v>
      </c>
      <c r="I4758" s="23">
        <v>3152966677.2024302</v>
      </c>
      <c r="J4758" s="23">
        <f t="shared" si="74"/>
        <v>3127596380.5357637</v>
      </c>
    </row>
    <row r="4759" spans="1:10" x14ac:dyDescent="0.2">
      <c r="A4759" s="19">
        <v>4823</v>
      </c>
      <c r="B4759" s="17">
        <v>1</v>
      </c>
      <c r="C4759" s="16">
        <v>1</v>
      </c>
      <c r="D4759" s="16">
        <v>1968</v>
      </c>
      <c r="E4759" s="25">
        <v>24838</v>
      </c>
      <c r="F4759" s="24" t="s">
        <v>4707</v>
      </c>
      <c r="G4759" s="23">
        <v>10475957.3313783</v>
      </c>
      <c r="H4759" s="23">
        <v>18863923.167155426</v>
      </c>
      <c r="I4759" s="23">
        <v>18863923.167155426</v>
      </c>
      <c r="J4759" s="23">
        <f t="shared" si="74"/>
        <v>8387965.8357771263</v>
      </c>
    </row>
    <row r="4760" spans="1:10" x14ac:dyDescent="0.2">
      <c r="A4760" s="19">
        <v>4824</v>
      </c>
      <c r="B4760" s="17">
        <v>29</v>
      </c>
      <c r="C4760" s="16">
        <v>4</v>
      </c>
      <c r="D4760" s="16">
        <v>2005</v>
      </c>
      <c r="E4760" s="25">
        <v>38471</v>
      </c>
      <c r="F4760" s="24" t="s">
        <v>4708</v>
      </c>
      <c r="G4760" s="23">
        <v>1766323.7410071944</v>
      </c>
      <c r="H4760" s="23">
        <v>383701.02957862284</v>
      </c>
      <c r="I4760" s="23">
        <v>1591952.261294964</v>
      </c>
      <c r="J4760" s="23">
        <f t="shared" si="74"/>
        <v>-174371.47971223039</v>
      </c>
    </row>
    <row r="4761" spans="1:10" x14ac:dyDescent="0.2">
      <c r="A4761" s="19">
        <v>4825</v>
      </c>
      <c r="B4761" s="17">
        <v>3</v>
      </c>
      <c r="C4761" s="16">
        <v>10</v>
      </c>
      <c r="D4761" s="16">
        <v>2014</v>
      </c>
      <c r="E4761" s="25">
        <v>41915</v>
      </c>
      <c r="F4761" s="24" t="s">
        <v>4709</v>
      </c>
      <c r="G4761" s="23">
        <v>1447678.2924024882</v>
      </c>
      <c r="H4761" s="23">
        <v>269310.55867971177</v>
      </c>
      <c r="I4761" s="23">
        <v>2011673.0740040347</v>
      </c>
      <c r="J4761" s="23">
        <f t="shared" si="74"/>
        <v>563994.78160154657</v>
      </c>
    </row>
    <row r="4762" spans="1:10" x14ac:dyDescent="0.2">
      <c r="A4762" s="19">
        <v>4826</v>
      </c>
      <c r="B4762" s="17">
        <v>17</v>
      </c>
      <c r="C4762" s="16">
        <v>9</v>
      </c>
      <c r="D4762" s="16">
        <v>2004</v>
      </c>
      <c r="E4762" s="25">
        <v>38247</v>
      </c>
      <c r="F4762" s="24" t="s">
        <v>4710</v>
      </c>
      <c r="G4762" s="23">
        <v>1810040.0210637178</v>
      </c>
      <c r="H4762" s="23">
        <v>47616.981411269095</v>
      </c>
      <c r="I4762" s="23">
        <v>72495.981500789887</v>
      </c>
      <c r="J4762" s="23">
        <f t="shared" si="74"/>
        <v>-1737544.0395629278</v>
      </c>
    </row>
    <row r="4763" spans="1:10" x14ac:dyDescent="0.2">
      <c r="A4763" s="19">
        <v>4827</v>
      </c>
      <c r="B4763" s="17">
        <v>5</v>
      </c>
      <c r="C4763" s="16">
        <v>4</v>
      </c>
      <c r="D4763" s="16">
        <v>2013</v>
      </c>
      <c r="E4763" s="25">
        <v>41369</v>
      </c>
      <c r="F4763" s="24" t="s">
        <v>4711</v>
      </c>
      <c r="G4763" s="23">
        <v>1478196.8855765469</v>
      </c>
      <c r="H4763" s="23">
        <v>1723.1552266149461</v>
      </c>
      <c r="I4763" s="23">
        <v>1723.1552266149461</v>
      </c>
      <c r="J4763" s="23">
        <f t="shared" si="74"/>
        <v>-1476473.7303499319</v>
      </c>
    </row>
    <row r="4764" spans="1:10" x14ac:dyDescent="0.2">
      <c r="A4764" s="19">
        <v>4828</v>
      </c>
      <c r="B4764" s="17">
        <v>31</v>
      </c>
      <c r="C4764" s="16">
        <v>12</v>
      </c>
      <c r="D4764" s="16">
        <v>2014</v>
      </c>
      <c r="E4764" s="25">
        <v>42004</v>
      </c>
      <c r="F4764" s="24" t="s">
        <v>4712</v>
      </c>
      <c r="G4764" s="23">
        <v>1463837.4529410761</v>
      </c>
      <c r="H4764" s="23">
        <v>0</v>
      </c>
      <c r="I4764" s="23">
        <v>0</v>
      </c>
      <c r="J4764" s="23">
        <f t="shared" si="74"/>
        <v>-1463837.4529410761</v>
      </c>
    </row>
    <row r="4765" spans="1:10" x14ac:dyDescent="0.2">
      <c r="A4765" s="19">
        <v>4829</v>
      </c>
      <c r="B4765" s="17">
        <v>31</v>
      </c>
      <c r="C4765" s="16">
        <v>12</v>
      </c>
      <c r="D4765" s="16">
        <v>2015</v>
      </c>
      <c r="E4765" s="25">
        <v>42369</v>
      </c>
      <c r="F4765" s="24" t="s">
        <v>4713</v>
      </c>
      <c r="G4765" s="23">
        <v>1453235.8101680584</v>
      </c>
      <c r="H4765" s="23">
        <v>0</v>
      </c>
      <c r="I4765" s="23">
        <v>0</v>
      </c>
      <c r="J4765" s="23">
        <f t="shared" si="74"/>
        <v>-1453235.8101680584</v>
      </c>
    </row>
    <row r="4766" spans="1:10" x14ac:dyDescent="0.2">
      <c r="A4766" s="19">
        <v>4830</v>
      </c>
      <c r="B4766" s="17">
        <v>31</v>
      </c>
      <c r="C4766" s="16">
        <v>12</v>
      </c>
      <c r="D4766" s="16">
        <v>2014</v>
      </c>
      <c r="E4766" s="25">
        <v>42004</v>
      </c>
      <c r="F4766" s="24" t="s">
        <v>4714</v>
      </c>
      <c r="G4766" s="23">
        <v>1463837.4529410761</v>
      </c>
      <c r="H4766" s="23">
        <v>0</v>
      </c>
      <c r="I4766" s="23">
        <v>0</v>
      </c>
      <c r="J4766" s="23">
        <f t="shared" si="74"/>
        <v>-1463837.4529410761</v>
      </c>
    </row>
    <row r="4767" spans="1:10" x14ac:dyDescent="0.2">
      <c r="A4767" s="19">
        <v>4831</v>
      </c>
      <c r="B4767" s="17">
        <v>21</v>
      </c>
      <c r="C4767" s="16">
        <v>8</v>
      </c>
      <c r="D4767" s="16">
        <v>2001</v>
      </c>
      <c r="E4767" s="25">
        <v>37124</v>
      </c>
      <c r="F4767" s="24" t="s">
        <v>4715</v>
      </c>
      <c r="G4767" s="23">
        <v>1905780.7222535212</v>
      </c>
      <c r="H4767" s="23">
        <v>0</v>
      </c>
      <c r="I4767" s="23">
        <v>0</v>
      </c>
      <c r="J4767" s="23">
        <f t="shared" si="74"/>
        <v>-1905780.7222535212</v>
      </c>
    </row>
    <row r="4768" spans="1:10" x14ac:dyDescent="0.2">
      <c r="A4768" s="19">
        <v>4832</v>
      </c>
      <c r="B4768" s="17">
        <v>5</v>
      </c>
      <c r="C4768" s="16">
        <v>3</v>
      </c>
      <c r="D4768" s="16">
        <v>1999</v>
      </c>
      <c r="E4768" s="25">
        <v>36224</v>
      </c>
      <c r="F4768" s="24" t="s">
        <v>4716</v>
      </c>
      <c r="G4768" s="23">
        <v>2008791.8181818181</v>
      </c>
      <c r="H4768" s="23">
        <v>5799559.0503696967</v>
      </c>
      <c r="I4768" s="23">
        <v>42193835.888315149</v>
      </c>
      <c r="J4768" s="23">
        <f t="shared" si="74"/>
        <v>40185044.070133328</v>
      </c>
    </row>
    <row r="4769" spans="1:10" x14ac:dyDescent="0.2">
      <c r="A4769" s="19">
        <v>4833</v>
      </c>
      <c r="B4769" s="17">
        <v>19</v>
      </c>
      <c r="C4769" s="16">
        <v>8</v>
      </c>
      <c r="D4769" s="16">
        <v>1983</v>
      </c>
      <c r="E4769" s="25">
        <v>30547</v>
      </c>
      <c r="F4769" s="24" t="s">
        <v>4717</v>
      </c>
      <c r="G4769" s="23">
        <v>3197627.6946107782</v>
      </c>
      <c r="H4769" s="23">
        <v>2227313.0838323352</v>
      </c>
      <c r="I4769" s="23">
        <v>2227313.0838323352</v>
      </c>
      <c r="J4769" s="23">
        <f t="shared" si="74"/>
        <v>-970314.61077844305</v>
      </c>
    </row>
    <row r="4770" spans="1:10" x14ac:dyDescent="0.2">
      <c r="A4770" s="19">
        <v>4834</v>
      </c>
      <c r="B4770" s="17">
        <v>26</v>
      </c>
      <c r="C4770" s="16">
        <v>6</v>
      </c>
      <c r="D4770" s="16">
        <v>1936</v>
      </c>
      <c r="E4770" s="25">
        <v>13327</v>
      </c>
      <c r="F4770" s="24" t="s">
        <v>4718</v>
      </c>
      <c r="G4770" s="23">
        <v>23128601.449275363</v>
      </c>
      <c r="H4770" s="23">
        <v>51025253.043478265</v>
      </c>
      <c r="I4770" s="23">
        <v>93813165.724637687</v>
      </c>
      <c r="J4770" s="23">
        <f t="shared" si="74"/>
        <v>70684564.275362328</v>
      </c>
    </row>
    <row r="4771" spans="1:10" x14ac:dyDescent="0.2">
      <c r="A4771" s="19">
        <v>4835</v>
      </c>
      <c r="B4771" s="17">
        <v>9</v>
      </c>
      <c r="C4771" s="16">
        <v>10</v>
      </c>
      <c r="D4771" s="16">
        <v>1998</v>
      </c>
      <c r="E4771" s="25">
        <v>36077</v>
      </c>
      <c r="F4771" s="24" t="s">
        <v>4719</v>
      </c>
      <c r="G4771" s="23">
        <v>1946187.1951219514</v>
      </c>
      <c r="H4771" s="23">
        <v>2466837.1818292686</v>
      </c>
      <c r="I4771" s="23">
        <v>2466837.1818292686</v>
      </c>
      <c r="J4771" s="23">
        <f t="shared" si="74"/>
        <v>520649.98670731718</v>
      </c>
    </row>
    <row r="4772" spans="1:10" x14ac:dyDescent="0.2">
      <c r="A4772" s="19">
        <v>4836</v>
      </c>
      <c r="B4772" s="17">
        <v>11</v>
      </c>
      <c r="C4772" s="16">
        <v>10</v>
      </c>
      <c r="D4772" s="16">
        <v>1996</v>
      </c>
      <c r="E4772" s="25">
        <v>35349</v>
      </c>
      <c r="F4772" s="24" t="s">
        <v>4720</v>
      </c>
      <c r="G4772" s="23">
        <v>2016264.6873025899</v>
      </c>
      <c r="H4772" s="23">
        <v>1162827.9253253315</v>
      </c>
      <c r="I4772" s="23">
        <v>1162827.9253253315</v>
      </c>
      <c r="J4772" s="23">
        <f t="shared" si="74"/>
        <v>-853436.76197725837</v>
      </c>
    </row>
    <row r="4773" spans="1:10" x14ac:dyDescent="0.2">
      <c r="A4773" s="19">
        <v>4837</v>
      </c>
      <c r="B4773" s="17">
        <v>22</v>
      </c>
      <c r="C4773" s="16">
        <v>5</v>
      </c>
      <c r="D4773" s="16">
        <v>2009</v>
      </c>
      <c r="E4773" s="25">
        <v>39955</v>
      </c>
      <c r="F4773" s="24" t="s">
        <v>4721</v>
      </c>
      <c r="G4773" s="23">
        <v>1492474.8428849319</v>
      </c>
      <c r="H4773" s="23">
        <v>798864.38051773165</v>
      </c>
      <c r="I4773" s="23">
        <v>1154762.2276672153</v>
      </c>
      <c r="J4773" s="23">
        <f t="shared" si="74"/>
        <v>-337712.61521771667</v>
      </c>
    </row>
    <row r="4774" spans="1:10" x14ac:dyDescent="0.2">
      <c r="A4774" s="19">
        <v>4838</v>
      </c>
      <c r="B4774" s="17">
        <v>23</v>
      </c>
      <c r="C4774" s="16">
        <v>3</v>
      </c>
      <c r="D4774" s="16">
        <v>2007</v>
      </c>
      <c r="E4774" s="25">
        <v>39164</v>
      </c>
      <c r="F4774" s="24" t="s">
        <v>4722</v>
      </c>
      <c r="G4774" s="23">
        <v>1554280.9419922864</v>
      </c>
      <c r="H4774" s="23">
        <v>759571.11834800732</v>
      </c>
      <c r="I4774" s="23">
        <v>759571.11834800732</v>
      </c>
      <c r="J4774" s="23">
        <f t="shared" si="74"/>
        <v>-794709.82364427904</v>
      </c>
    </row>
    <row r="4775" spans="1:10" x14ac:dyDescent="0.2">
      <c r="A4775" s="19">
        <v>4839</v>
      </c>
      <c r="B4775" s="17">
        <v>5</v>
      </c>
      <c r="C4775" s="16">
        <v>5</v>
      </c>
      <c r="D4775" s="16">
        <v>2000</v>
      </c>
      <c r="E4775" s="25">
        <v>36651</v>
      </c>
      <c r="F4775" s="24" t="s">
        <v>4723</v>
      </c>
      <c r="G4775" s="23">
        <v>1861076.9679300294</v>
      </c>
      <c r="H4775" s="23">
        <v>871903.10669387761</v>
      </c>
      <c r="I4775" s="23">
        <v>871903.10669387761</v>
      </c>
      <c r="J4775" s="23">
        <f t="shared" si="74"/>
        <v>-989173.86123615177</v>
      </c>
    </row>
    <row r="4776" spans="1:10" x14ac:dyDescent="0.2">
      <c r="A4776" s="19">
        <v>4840</v>
      </c>
      <c r="B4776" s="17">
        <v>30</v>
      </c>
      <c r="C4776" s="16">
        <v>1</v>
      </c>
      <c r="D4776" s="16">
        <v>2015</v>
      </c>
      <c r="E4776" s="25">
        <v>42034</v>
      </c>
      <c r="F4776" s="24" t="s">
        <v>4724</v>
      </c>
      <c r="G4776" s="23">
        <v>1365704.4932329799</v>
      </c>
      <c r="H4776" s="23">
        <v>303345.02932732011</v>
      </c>
      <c r="I4776" s="23">
        <v>303345.02932732011</v>
      </c>
      <c r="J4776" s="23">
        <f t="shared" si="74"/>
        <v>-1062359.4639056597</v>
      </c>
    </row>
    <row r="4777" spans="1:10" x14ac:dyDescent="0.2">
      <c r="A4777" s="19">
        <v>4841</v>
      </c>
      <c r="B4777" s="17">
        <v>15</v>
      </c>
      <c r="C4777" s="16">
        <v>3</v>
      </c>
      <c r="D4777" s="16">
        <v>1985</v>
      </c>
      <c r="E4777" s="25">
        <v>31121</v>
      </c>
      <c r="F4777" s="24" t="s">
        <v>4725</v>
      </c>
      <c r="G4777" s="23">
        <v>2999762.2180451127</v>
      </c>
      <c r="H4777" s="23">
        <v>486662.96218045108</v>
      </c>
      <c r="I4777" s="23">
        <v>486662.96218045108</v>
      </c>
      <c r="J4777" s="23">
        <f t="shared" si="74"/>
        <v>-2513099.2558646617</v>
      </c>
    </row>
    <row r="4778" spans="1:10" x14ac:dyDescent="0.2">
      <c r="A4778" s="19">
        <v>4842</v>
      </c>
      <c r="B4778" s="17">
        <v>9</v>
      </c>
      <c r="C4778" s="16">
        <v>12</v>
      </c>
      <c r="D4778" s="16">
        <v>2005</v>
      </c>
      <c r="E4778" s="25">
        <v>38695</v>
      </c>
      <c r="F4778" s="24" t="s">
        <v>4726</v>
      </c>
      <c r="G4778" s="23">
        <v>1621822.662601626</v>
      </c>
      <c r="H4778" s="23">
        <v>125202.21444105692</v>
      </c>
      <c r="I4778" s="23">
        <v>411220.62143800815</v>
      </c>
      <c r="J4778" s="23">
        <f t="shared" si="74"/>
        <v>-1210602.0411636177</v>
      </c>
    </row>
    <row r="4779" spans="1:10" x14ac:dyDescent="0.2">
      <c r="A4779" s="19">
        <v>4843</v>
      </c>
      <c r="B4779" s="17">
        <v>19</v>
      </c>
      <c r="C4779" s="16">
        <v>12</v>
      </c>
      <c r="D4779" s="16">
        <v>2003</v>
      </c>
      <c r="E4779" s="25">
        <v>37974</v>
      </c>
      <c r="F4779" s="24" t="s">
        <v>4727</v>
      </c>
      <c r="G4779" s="23">
        <v>1731821.4867064566</v>
      </c>
      <c r="H4779" s="23">
        <v>103582.90746066195</v>
      </c>
      <c r="I4779" s="23">
        <v>120179.08598480737</v>
      </c>
      <c r="J4779" s="23">
        <f t="shared" si="74"/>
        <v>-1611642.4007216492</v>
      </c>
    </row>
    <row r="4780" spans="1:10" x14ac:dyDescent="0.2">
      <c r="A4780" s="19">
        <v>4844</v>
      </c>
      <c r="B4780" s="17">
        <v>13</v>
      </c>
      <c r="C4780" s="16">
        <v>6</v>
      </c>
      <c r="D4780" s="16">
        <v>2014</v>
      </c>
      <c r="E4780" s="25">
        <v>41803</v>
      </c>
      <c r="F4780" s="24" t="s">
        <v>4728</v>
      </c>
      <c r="G4780" s="23">
        <v>1339140.2306759588</v>
      </c>
      <c r="H4780" s="23">
        <v>11617.556555048817</v>
      </c>
      <c r="I4780" s="23">
        <v>17154.386354959031</v>
      </c>
      <c r="J4780" s="23">
        <f t="shared" si="74"/>
        <v>-1321985.8443209997</v>
      </c>
    </row>
    <row r="4781" spans="1:10" x14ac:dyDescent="0.2">
      <c r="A4781" s="19">
        <v>4845</v>
      </c>
      <c r="B4781" s="17">
        <v>7</v>
      </c>
      <c r="C4781" s="16">
        <v>4</v>
      </c>
      <c r="D4781" s="16">
        <v>2006</v>
      </c>
      <c r="E4781" s="25">
        <v>38814</v>
      </c>
      <c r="F4781" s="24" t="s">
        <v>4729</v>
      </c>
      <c r="G4781" s="23">
        <v>1583993.548387097</v>
      </c>
      <c r="H4781" s="23">
        <v>4940.84141439206</v>
      </c>
      <c r="I4781" s="23">
        <v>2118485.3652456575</v>
      </c>
      <c r="J4781" s="23">
        <f t="shared" si="74"/>
        <v>534491.81685856055</v>
      </c>
    </row>
    <row r="4782" spans="1:10" x14ac:dyDescent="0.2">
      <c r="A4782" s="19">
        <v>4846</v>
      </c>
      <c r="B4782" s="17">
        <v>24</v>
      </c>
      <c r="C4782" s="16">
        <v>5</v>
      </c>
      <c r="D4782" s="16">
        <v>2011</v>
      </c>
      <c r="E4782" s="25">
        <v>40687</v>
      </c>
      <c r="F4782" s="24" t="s">
        <v>4730</v>
      </c>
      <c r="G4782" s="23">
        <v>1412502.434016038</v>
      </c>
      <c r="H4782" s="23">
        <v>0</v>
      </c>
      <c r="I4782" s="23">
        <v>14630.265595404577</v>
      </c>
      <c r="J4782" s="23">
        <f t="shared" si="74"/>
        <v>-1397872.1684206333</v>
      </c>
    </row>
    <row r="4783" spans="1:10" x14ac:dyDescent="0.2">
      <c r="A4783" s="19">
        <v>4847</v>
      </c>
      <c r="B4783" s="17">
        <v>31</v>
      </c>
      <c r="C4783" s="16">
        <v>12</v>
      </c>
      <c r="D4783" s="16">
        <v>2009</v>
      </c>
      <c r="E4783" s="25">
        <v>40178</v>
      </c>
      <c r="F4783" s="24" t="s">
        <v>4731</v>
      </c>
      <c r="G4783" s="23">
        <v>1478009.6226423832</v>
      </c>
      <c r="H4783" s="23">
        <v>0</v>
      </c>
      <c r="I4783" s="23">
        <v>0</v>
      </c>
      <c r="J4783" s="23">
        <f t="shared" si="74"/>
        <v>-1478009.6226423832</v>
      </c>
    </row>
    <row r="4784" spans="1:10" x14ac:dyDescent="0.2">
      <c r="A4784" s="19">
        <v>4849</v>
      </c>
      <c r="B4784" s="17">
        <v>26</v>
      </c>
      <c r="C4784" s="16">
        <v>6</v>
      </c>
      <c r="D4784" s="16">
        <v>2015</v>
      </c>
      <c r="E4784" s="25">
        <v>42181</v>
      </c>
      <c r="F4784" s="24" t="s">
        <v>4732</v>
      </c>
      <c r="G4784" s="23">
        <v>1337484.8096279721</v>
      </c>
      <c r="H4784" s="23">
        <v>0</v>
      </c>
      <c r="I4784" s="23">
        <v>0</v>
      </c>
      <c r="J4784" s="23">
        <f t="shared" si="74"/>
        <v>-1337484.8096279721</v>
      </c>
    </row>
    <row r="4785" spans="1:10" x14ac:dyDescent="0.2">
      <c r="A4785" s="19">
        <v>4850</v>
      </c>
      <c r="B4785" s="17">
        <v>1</v>
      </c>
      <c r="C4785" s="16">
        <v>1</v>
      </c>
      <c r="D4785" s="16">
        <v>1940</v>
      </c>
      <c r="E4785" s="25">
        <v>14611</v>
      </c>
      <c r="F4785" s="24" t="s">
        <v>4733</v>
      </c>
      <c r="G4785" s="23">
        <v>22750249.784172662</v>
      </c>
      <c r="H4785" s="23">
        <v>105979424.46043167</v>
      </c>
      <c r="I4785" s="23">
        <v>105979424.46043167</v>
      </c>
      <c r="J4785" s="23">
        <f t="shared" si="74"/>
        <v>83229174.676259011</v>
      </c>
    </row>
    <row r="4786" spans="1:10" x14ac:dyDescent="0.2">
      <c r="A4786" s="19">
        <v>4851</v>
      </c>
      <c r="B4786" s="17">
        <v>30</v>
      </c>
      <c r="C4786" s="16">
        <v>4</v>
      </c>
      <c r="D4786" s="16">
        <v>1981</v>
      </c>
      <c r="E4786" s="25">
        <v>29706</v>
      </c>
      <c r="F4786" s="24" t="s">
        <v>4734</v>
      </c>
      <c r="G4786" s="23">
        <v>3444430.4152637487</v>
      </c>
      <c r="H4786" s="23">
        <v>59858072.286689118</v>
      </c>
      <c r="I4786" s="23">
        <v>59858072.286689118</v>
      </c>
      <c r="J4786" s="23">
        <f t="shared" si="74"/>
        <v>56413641.871425368</v>
      </c>
    </row>
    <row r="4787" spans="1:10" x14ac:dyDescent="0.2">
      <c r="A4787" s="19">
        <v>4852</v>
      </c>
      <c r="B4787" s="17">
        <v>1</v>
      </c>
      <c r="C4787" s="16">
        <v>1</v>
      </c>
      <c r="D4787" s="16">
        <v>1945</v>
      </c>
      <c r="E4787" s="25">
        <v>16438</v>
      </c>
      <c r="F4787" s="24" t="s">
        <v>4735</v>
      </c>
      <c r="G4787" s="23">
        <v>17241502.808988765</v>
      </c>
      <c r="H4787" s="23">
        <v>151725224.71910113</v>
      </c>
      <c r="I4787" s="23">
        <v>151725224.71910113</v>
      </c>
      <c r="J4787" s="23">
        <f t="shared" si="74"/>
        <v>134483721.91011238</v>
      </c>
    </row>
    <row r="4788" spans="1:10" x14ac:dyDescent="0.2">
      <c r="A4788" s="19">
        <v>4853</v>
      </c>
      <c r="B4788" s="17">
        <v>31</v>
      </c>
      <c r="C4788" s="16">
        <v>8</v>
      </c>
      <c r="D4788" s="16">
        <v>1984</v>
      </c>
      <c r="E4788" s="25">
        <v>30925</v>
      </c>
      <c r="F4788" s="24" t="s">
        <v>4736</v>
      </c>
      <c r="G4788" s="23">
        <v>2936830.1435406702</v>
      </c>
      <c r="H4788" s="23">
        <v>11042481.33971292</v>
      </c>
      <c r="I4788" s="23">
        <v>11042481.33971292</v>
      </c>
      <c r="J4788" s="23">
        <f t="shared" si="74"/>
        <v>8105651.1961722495</v>
      </c>
    </row>
    <row r="4789" spans="1:10" x14ac:dyDescent="0.2">
      <c r="A4789" s="19">
        <v>4854</v>
      </c>
      <c r="B4789" s="17">
        <v>19</v>
      </c>
      <c r="C4789" s="16">
        <v>4</v>
      </c>
      <c r="D4789" s="16">
        <v>2013</v>
      </c>
      <c r="E4789" s="25">
        <v>41383</v>
      </c>
      <c r="F4789" s="24" t="s">
        <v>4737</v>
      </c>
      <c r="G4789" s="23">
        <v>1319818.6478362025</v>
      </c>
      <c r="H4789" s="23">
        <v>3009563.4572723638</v>
      </c>
      <c r="I4789" s="23">
        <v>3104647.4160821568</v>
      </c>
      <c r="J4789" s="23">
        <f t="shared" si="74"/>
        <v>1784828.7682459543</v>
      </c>
    </row>
    <row r="4790" spans="1:10" x14ac:dyDescent="0.2">
      <c r="A4790" s="19">
        <v>4855</v>
      </c>
      <c r="B4790" s="17">
        <v>21</v>
      </c>
      <c r="C4790" s="16">
        <v>1</v>
      </c>
      <c r="D4790" s="16">
        <v>1953</v>
      </c>
      <c r="E4790" s="25">
        <v>19380</v>
      </c>
      <c r="F4790" s="24" t="s">
        <v>4738</v>
      </c>
      <c r="G4790" s="23">
        <v>11537546.992481202</v>
      </c>
      <c r="H4790" s="23">
        <v>23075093.984962404</v>
      </c>
      <c r="I4790" s="23">
        <v>23075093.984962404</v>
      </c>
      <c r="J4790" s="23">
        <f t="shared" si="74"/>
        <v>11537546.992481202</v>
      </c>
    </row>
    <row r="4791" spans="1:10" x14ac:dyDescent="0.2">
      <c r="A4791" s="19">
        <v>4856</v>
      </c>
      <c r="B4791" s="17">
        <v>28</v>
      </c>
      <c r="C4791" s="16">
        <v>10</v>
      </c>
      <c r="D4791" s="16">
        <v>1941</v>
      </c>
      <c r="E4791" s="25">
        <v>15277</v>
      </c>
      <c r="F4791" s="24" t="s">
        <v>4739</v>
      </c>
      <c r="G4791" s="23">
        <v>20058741.830065362</v>
      </c>
      <c r="H4791" s="23">
        <v>0</v>
      </c>
      <c r="I4791" s="23">
        <v>0</v>
      </c>
      <c r="J4791" s="23">
        <f t="shared" si="74"/>
        <v>-20058741.830065362</v>
      </c>
    </row>
    <row r="4792" spans="1:10" x14ac:dyDescent="0.2">
      <c r="A4792" s="19">
        <v>4857</v>
      </c>
      <c r="B4792" s="17">
        <v>13</v>
      </c>
      <c r="C4792" s="16">
        <v>1</v>
      </c>
      <c r="D4792" s="16">
        <v>2015</v>
      </c>
      <c r="E4792" s="25">
        <v>42017</v>
      </c>
      <c r="F4792" s="24" t="s">
        <v>4740</v>
      </c>
      <c r="G4792" s="23">
        <v>1313177.3973394036</v>
      </c>
      <c r="H4792" s="23">
        <v>0</v>
      </c>
      <c r="I4792" s="23">
        <v>0</v>
      </c>
      <c r="J4792" s="23">
        <f t="shared" si="74"/>
        <v>-1313177.3973394036</v>
      </c>
    </row>
    <row r="4793" spans="1:10" x14ac:dyDescent="0.2">
      <c r="A4793" s="19">
        <v>4858</v>
      </c>
      <c r="B4793" s="17">
        <v>26</v>
      </c>
      <c r="C4793" s="16">
        <v>9</v>
      </c>
      <c r="D4793" s="16">
        <v>1975</v>
      </c>
      <c r="E4793" s="25">
        <v>27663</v>
      </c>
      <c r="F4793" s="24" t="s">
        <v>4741</v>
      </c>
      <c r="G4793" s="23">
        <v>5396021.9780219775</v>
      </c>
      <c r="H4793" s="23">
        <v>631829283.22020137</v>
      </c>
      <c r="I4793" s="23">
        <v>632037331.34424901</v>
      </c>
      <c r="J4793" s="23">
        <f t="shared" si="74"/>
        <v>626641309.36622703</v>
      </c>
    </row>
    <row r="4794" spans="1:10" x14ac:dyDescent="0.2">
      <c r="A4794" s="19">
        <v>4859</v>
      </c>
      <c r="B4794" s="17">
        <v>29</v>
      </c>
      <c r="C4794" s="16">
        <v>10</v>
      </c>
      <c r="D4794" s="16">
        <v>2004</v>
      </c>
      <c r="E4794" s="25">
        <v>38289</v>
      </c>
      <c r="F4794" s="24" t="s">
        <v>4742</v>
      </c>
      <c r="G4794" s="23">
        <v>1543335.7778941854</v>
      </c>
      <c r="H4794" s="23">
        <v>71982115.685243577</v>
      </c>
      <c r="I4794" s="23">
        <v>133601468.56476164</v>
      </c>
      <c r="J4794" s="23">
        <f t="shared" si="74"/>
        <v>132058132.78686745</v>
      </c>
    </row>
    <row r="4795" spans="1:10" x14ac:dyDescent="0.2">
      <c r="A4795" s="19">
        <v>4860</v>
      </c>
      <c r="B4795" s="17">
        <v>4</v>
      </c>
      <c r="C4795" s="16">
        <v>8</v>
      </c>
      <c r="D4795" s="16">
        <v>1989</v>
      </c>
      <c r="E4795" s="25">
        <v>32724</v>
      </c>
      <c r="F4795" s="24" t="s">
        <v>4743</v>
      </c>
      <c r="G4795" s="23">
        <v>2364548.9566613166</v>
      </c>
      <c r="H4795" s="23">
        <v>48752402.409093104</v>
      </c>
      <c r="I4795" s="23">
        <v>72397891.975706264</v>
      </c>
      <c r="J4795" s="23">
        <f t="shared" si="74"/>
        <v>70033343.019044951</v>
      </c>
    </row>
    <row r="4796" spans="1:10" x14ac:dyDescent="0.2">
      <c r="A4796" s="19">
        <v>4861</v>
      </c>
      <c r="B4796" s="17">
        <v>15</v>
      </c>
      <c r="C4796" s="16">
        <v>2</v>
      </c>
      <c r="D4796" s="16">
        <v>2002</v>
      </c>
      <c r="E4796" s="25">
        <v>37302</v>
      </c>
      <c r="F4796" s="24" t="s">
        <v>4744</v>
      </c>
      <c r="G4796" s="23">
        <v>1657046.1192350956</v>
      </c>
      <c r="H4796" s="23">
        <v>25535580.572992124</v>
      </c>
      <c r="I4796" s="23">
        <v>31823766.803700786</v>
      </c>
      <c r="J4796" s="23">
        <f t="shared" si="74"/>
        <v>30166720.684465691</v>
      </c>
    </row>
    <row r="4797" spans="1:10" x14ac:dyDescent="0.2">
      <c r="A4797" s="19">
        <v>4862</v>
      </c>
      <c r="B4797" s="17">
        <v>22</v>
      </c>
      <c r="C4797" s="16">
        <v>2</v>
      </c>
      <c r="D4797" s="16">
        <v>2002</v>
      </c>
      <c r="E4797" s="25">
        <v>37309</v>
      </c>
      <c r="F4797" s="24" t="s">
        <v>4745</v>
      </c>
      <c r="G4797" s="23">
        <v>1657046.1192350956</v>
      </c>
      <c r="H4797" s="23">
        <v>19162321.594521932</v>
      </c>
      <c r="I4797" s="23">
        <v>37318888</v>
      </c>
      <c r="J4797" s="23">
        <f t="shared" si="74"/>
        <v>35661841.880764902</v>
      </c>
    </row>
    <row r="4798" spans="1:10" x14ac:dyDescent="0.2">
      <c r="A4798" s="19">
        <v>4863</v>
      </c>
      <c r="B4798" s="17">
        <v>10</v>
      </c>
      <c r="C4798" s="16">
        <v>11</v>
      </c>
      <c r="D4798" s="16">
        <v>2000</v>
      </c>
      <c r="E4798" s="25">
        <v>36840</v>
      </c>
      <c r="F4798" s="24" t="s">
        <v>4746</v>
      </c>
      <c r="G4798" s="23">
        <v>1692261.9184376798</v>
      </c>
      <c r="H4798" s="23">
        <v>12946191.486071225</v>
      </c>
      <c r="I4798" s="23">
        <v>15268935.196806435</v>
      </c>
      <c r="J4798" s="23">
        <f t="shared" si="74"/>
        <v>13576673.278368754</v>
      </c>
    </row>
    <row r="4799" spans="1:10" x14ac:dyDescent="0.2">
      <c r="A4799" s="19">
        <v>4864</v>
      </c>
      <c r="B4799" s="17">
        <v>3</v>
      </c>
      <c r="C4799" s="16">
        <v>7</v>
      </c>
      <c r="D4799" s="16">
        <v>1951</v>
      </c>
      <c r="E4799" s="25">
        <v>18812</v>
      </c>
      <c r="F4799" s="24" t="s">
        <v>4747</v>
      </c>
      <c r="G4799" s="23">
        <v>11375397.683397684</v>
      </c>
      <c r="H4799" s="23">
        <v>66356486.486486495</v>
      </c>
      <c r="I4799" s="23">
        <v>66356486.486486495</v>
      </c>
      <c r="J4799" s="23">
        <f t="shared" si="74"/>
        <v>54981088.803088814</v>
      </c>
    </row>
    <row r="4800" spans="1:10" x14ac:dyDescent="0.2">
      <c r="A4800" s="19">
        <v>4865</v>
      </c>
      <c r="B4800" s="17">
        <v>3</v>
      </c>
      <c r="C4800" s="16">
        <v>10</v>
      </c>
      <c r="D4800" s="16">
        <v>1955</v>
      </c>
      <c r="E4800" s="25">
        <v>20365</v>
      </c>
      <c r="F4800" s="24" t="s">
        <v>4748</v>
      </c>
      <c r="G4800" s="23">
        <v>10952520.446096655</v>
      </c>
      <c r="H4800" s="23">
        <v>63889702.602230489</v>
      </c>
      <c r="I4800" s="23">
        <v>63889702.602230489</v>
      </c>
      <c r="J4800" s="23">
        <f t="shared" si="74"/>
        <v>52937182.156133831</v>
      </c>
    </row>
    <row r="4801" spans="1:10" x14ac:dyDescent="0.2">
      <c r="A4801" s="19">
        <v>4866</v>
      </c>
      <c r="B4801" s="17">
        <v>29</v>
      </c>
      <c r="C4801" s="16">
        <v>12</v>
      </c>
      <c r="D4801" s="16">
        <v>1967</v>
      </c>
      <c r="E4801" s="25">
        <v>24835</v>
      </c>
      <c r="F4801" s="24" t="s">
        <v>4749</v>
      </c>
      <c r="G4801" s="23">
        <v>8690938.0530973449</v>
      </c>
      <c r="H4801" s="23">
        <v>44178935.103244841</v>
      </c>
      <c r="I4801" s="23">
        <v>44178935.103244841</v>
      </c>
      <c r="J4801" s="23">
        <f t="shared" si="74"/>
        <v>35487997.050147496</v>
      </c>
    </row>
    <row r="4802" spans="1:10" x14ac:dyDescent="0.2">
      <c r="A4802" s="19">
        <v>4867</v>
      </c>
      <c r="B4802" s="17">
        <v>4</v>
      </c>
      <c r="C4802" s="16">
        <v>3</v>
      </c>
      <c r="D4802" s="16">
        <v>2003</v>
      </c>
      <c r="E4802" s="25">
        <v>37684</v>
      </c>
      <c r="F4802" s="24" t="s">
        <v>5508</v>
      </c>
      <c r="G4802" s="23">
        <v>1599472.3127035832</v>
      </c>
      <c r="H4802" s="23">
        <v>4931706.2975027151</v>
      </c>
      <c r="I4802" s="23">
        <v>4931706.2975027151</v>
      </c>
      <c r="J4802" s="23">
        <f t="shared" si="74"/>
        <v>3332233.9847991318</v>
      </c>
    </row>
    <row r="4803" spans="1:10" x14ac:dyDescent="0.2">
      <c r="A4803" s="19">
        <v>4868</v>
      </c>
      <c r="B4803" s="17">
        <v>19</v>
      </c>
      <c r="C4803" s="16">
        <v>4</v>
      </c>
      <c r="D4803" s="16">
        <v>2013</v>
      </c>
      <c r="E4803" s="25">
        <v>41383</v>
      </c>
      <c r="F4803" s="24" t="s">
        <v>4750</v>
      </c>
      <c r="G4803" s="23">
        <v>1267025.9019227545</v>
      </c>
      <c r="H4803" s="23">
        <v>3019697.5527779092</v>
      </c>
      <c r="I4803" s="23">
        <v>3019697.5527779092</v>
      </c>
      <c r="J4803" s="23">
        <f t="shared" ref="J4803:J4866" si="75">I4803-G4803</f>
        <v>1752671.6508551547</v>
      </c>
    </row>
    <row r="4804" spans="1:10" x14ac:dyDescent="0.2">
      <c r="A4804" s="19">
        <v>4869</v>
      </c>
      <c r="B4804" s="17">
        <v>23</v>
      </c>
      <c r="C4804" s="16">
        <v>10</v>
      </c>
      <c r="D4804" s="16">
        <v>1992</v>
      </c>
      <c r="E4804" s="25">
        <v>33900</v>
      </c>
      <c r="F4804" s="24" t="s">
        <v>4751</v>
      </c>
      <c r="G4804" s="23">
        <v>2077734.8377997177</v>
      </c>
      <c r="H4804" s="23">
        <v>4903504.4291325808</v>
      </c>
      <c r="I4804" s="23">
        <v>4903504.4291325808</v>
      </c>
      <c r="J4804" s="23">
        <f t="shared" si="75"/>
        <v>2825769.5913328631</v>
      </c>
    </row>
    <row r="4805" spans="1:10" x14ac:dyDescent="0.2">
      <c r="A4805" s="19">
        <v>4870</v>
      </c>
      <c r="B4805" s="17">
        <v>7</v>
      </c>
      <c r="C4805" s="16">
        <v>7</v>
      </c>
      <c r="D4805" s="16">
        <v>2000</v>
      </c>
      <c r="E4805" s="25">
        <v>36714</v>
      </c>
      <c r="F4805" s="24" t="s">
        <v>4752</v>
      </c>
      <c r="G4805" s="23">
        <v>1704993.0555555555</v>
      </c>
      <c r="H4805" s="23">
        <v>3133815.598454861</v>
      </c>
      <c r="I4805" s="23">
        <v>3565345.0783333331</v>
      </c>
      <c r="J4805" s="23">
        <f t="shared" si="75"/>
        <v>1860352.0227777776</v>
      </c>
    </row>
    <row r="4806" spans="1:10" x14ac:dyDescent="0.2">
      <c r="A4806" s="19">
        <v>4871</v>
      </c>
      <c r="B4806" s="17">
        <v>23</v>
      </c>
      <c r="C4806" s="16">
        <v>12</v>
      </c>
      <c r="D4806" s="16">
        <v>1956</v>
      </c>
      <c r="E4806" s="25">
        <v>20812</v>
      </c>
      <c r="F4806" s="24" t="s">
        <v>4753</v>
      </c>
      <c r="G4806" s="23">
        <v>10674739.130434783</v>
      </c>
      <c r="H4806" s="23">
        <v>17791231.884057973</v>
      </c>
      <c r="I4806" s="23">
        <v>17791231.884057973</v>
      </c>
      <c r="J4806" s="23">
        <f t="shared" si="75"/>
        <v>7116492.7536231894</v>
      </c>
    </row>
    <row r="4807" spans="1:10" x14ac:dyDescent="0.2">
      <c r="A4807" s="19">
        <v>4872</v>
      </c>
      <c r="B4807" s="17">
        <v>1</v>
      </c>
      <c r="C4807" s="16">
        <v>1</v>
      </c>
      <c r="D4807" s="16">
        <v>1976</v>
      </c>
      <c r="E4807" s="25">
        <v>27760</v>
      </c>
      <c r="F4807" s="24" t="s">
        <v>4754</v>
      </c>
      <c r="G4807" s="23">
        <v>5298971.2230215827</v>
      </c>
      <c r="H4807" s="23">
        <v>3916822.8956834534</v>
      </c>
      <c r="I4807" s="23">
        <v>3916822.8956834534</v>
      </c>
      <c r="J4807" s="23">
        <f t="shared" si="75"/>
        <v>-1382148.3273381293</v>
      </c>
    </row>
    <row r="4808" spans="1:10" x14ac:dyDescent="0.2">
      <c r="A4808" s="19">
        <v>4873</v>
      </c>
      <c r="B4808" s="17">
        <v>13</v>
      </c>
      <c r="C4808" s="16">
        <v>4</v>
      </c>
      <c r="D4808" s="16">
        <v>2012</v>
      </c>
      <c r="E4808" s="25">
        <v>41012</v>
      </c>
      <c r="F4808" s="24" t="s">
        <v>4755</v>
      </c>
      <c r="G4808" s="23">
        <v>1280495.4690657801</v>
      </c>
      <c r="H4808" s="23">
        <v>634931.54417715187</v>
      </c>
      <c r="I4808" s="23">
        <v>634931.54417715187</v>
      </c>
      <c r="J4808" s="23">
        <f t="shared" si="75"/>
        <v>-645563.92488862819</v>
      </c>
    </row>
    <row r="4809" spans="1:10" x14ac:dyDescent="0.2">
      <c r="A4809" s="19">
        <v>4874</v>
      </c>
      <c r="B4809" s="17">
        <v>28</v>
      </c>
      <c r="C4809" s="16">
        <v>8</v>
      </c>
      <c r="D4809" s="16">
        <v>2015</v>
      </c>
      <c r="E4809" s="25">
        <v>42244</v>
      </c>
      <c r="F4809" s="24" t="s">
        <v>4756</v>
      </c>
      <c r="G4809" s="23">
        <v>1236269.4909280117</v>
      </c>
      <c r="H4809" s="23">
        <v>388369.93967673177</v>
      </c>
      <c r="I4809" s="23">
        <v>3140339.8238934861</v>
      </c>
      <c r="J4809" s="23">
        <f t="shared" si="75"/>
        <v>1904070.3329654743</v>
      </c>
    </row>
    <row r="4810" spans="1:10" x14ac:dyDescent="0.2">
      <c r="A4810" s="19">
        <v>4875</v>
      </c>
      <c r="B4810" s="17">
        <v>19</v>
      </c>
      <c r="C4810" s="16">
        <v>11</v>
      </c>
      <c r="D4810" s="16">
        <v>1982</v>
      </c>
      <c r="E4810" s="25">
        <v>30274</v>
      </c>
      <c r="F4810" s="24" t="s">
        <v>4757</v>
      </c>
      <c r="G4810" s="23">
        <v>3006355.1020408161</v>
      </c>
      <c r="H4810" s="23">
        <v>638850.45918367349</v>
      </c>
      <c r="I4810" s="23">
        <v>638850.45918367349</v>
      </c>
      <c r="J4810" s="23">
        <f t="shared" si="75"/>
        <v>-2367504.6428571427</v>
      </c>
    </row>
    <row r="4811" spans="1:10" x14ac:dyDescent="0.2">
      <c r="A4811" s="19">
        <v>4876</v>
      </c>
      <c r="B4811" s="17">
        <v>21</v>
      </c>
      <c r="C4811" s="16">
        <v>3</v>
      </c>
      <c r="D4811" s="16">
        <v>2003</v>
      </c>
      <c r="E4811" s="25">
        <v>37701</v>
      </c>
      <c r="F4811" s="24" t="s">
        <v>4758</v>
      </c>
      <c r="G4811" s="23">
        <v>1599472.3127035832</v>
      </c>
      <c r="H4811" s="23">
        <v>78555.41685124865</v>
      </c>
      <c r="I4811" s="23">
        <v>78555.41685124865</v>
      </c>
      <c r="J4811" s="23">
        <f t="shared" si="75"/>
        <v>-1520916.8958523346</v>
      </c>
    </row>
    <row r="4812" spans="1:10" x14ac:dyDescent="0.2">
      <c r="A4812" s="19">
        <v>4877</v>
      </c>
      <c r="B4812" s="17">
        <v>1</v>
      </c>
      <c r="C4812" s="16">
        <v>6</v>
      </c>
      <c r="D4812" s="16">
        <v>2012</v>
      </c>
      <c r="E4812" s="25">
        <v>41061</v>
      </c>
      <c r="F4812" s="24" t="s">
        <v>4759</v>
      </c>
      <c r="G4812" s="23">
        <v>1283882.5508327596</v>
      </c>
      <c r="H4812" s="23">
        <v>28467.955760465054</v>
      </c>
      <c r="I4812" s="23">
        <v>28467.955760465054</v>
      </c>
      <c r="J4812" s="23">
        <f t="shared" si="75"/>
        <v>-1255414.5950722946</v>
      </c>
    </row>
    <row r="4813" spans="1:10" x14ac:dyDescent="0.2">
      <c r="A4813" s="19">
        <v>4878</v>
      </c>
      <c r="B4813" s="17">
        <v>11</v>
      </c>
      <c r="C4813" s="16">
        <v>2</v>
      </c>
      <c r="D4813" s="16">
        <v>2011</v>
      </c>
      <c r="E4813" s="25">
        <v>40585</v>
      </c>
      <c r="F4813" s="24" t="s">
        <v>4760</v>
      </c>
      <c r="G4813" s="23">
        <v>1331273.4683180531</v>
      </c>
      <c r="H4813" s="23">
        <v>8682.12180254757</v>
      </c>
      <c r="I4813" s="23">
        <v>8682.12180254757</v>
      </c>
      <c r="J4813" s="23">
        <f t="shared" si="75"/>
        <v>-1322591.3465155056</v>
      </c>
    </row>
    <row r="4814" spans="1:10" x14ac:dyDescent="0.2">
      <c r="A4814" s="19">
        <v>4879</v>
      </c>
      <c r="B4814" s="17">
        <v>18</v>
      </c>
      <c r="C4814" s="16">
        <v>9</v>
      </c>
      <c r="D4814" s="16">
        <v>2015</v>
      </c>
      <c r="E4814" s="25">
        <v>42265</v>
      </c>
      <c r="F4814" s="24" t="s">
        <v>4761</v>
      </c>
      <c r="G4814" s="23">
        <v>1238197.0623463406</v>
      </c>
      <c r="H4814" s="23">
        <v>4389.4085860177775</v>
      </c>
      <c r="I4814" s="23">
        <v>4389.4085860177775</v>
      </c>
      <c r="J4814" s="23">
        <f t="shared" si="75"/>
        <v>-1233807.6537603228</v>
      </c>
    </row>
    <row r="4815" spans="1:10" x14ac:dyDescent="0.2">
      <c r="A4815" s="19">
        <v>4880</v>
      </c>
      <c r="B4815" s="17">
        <v>31</v>
      </c>
      <c r="C4815" s="16">
        <v>12</v>
      </c>
      <c r="D4815" s="16">
        <v>2008</v>
      </c>
      <c r="E4815" s="25">
        <v>39813</v>
      </c>
      <c r="F4815" s="24" t="s">
        <v>4762</v>
      </c>
      <c r="G4815" s="23">
        <v>1401444.1463553857</v>
      </c>
      <c r="H4815" s="23">
        <v>0</v>
      </c>
      <c r="I4815" s="23">
        <v>94992.219980211958</v>
      </c>
      <c r="J4815" s="23">
        <f t="shared" si="75"/>
        <v>-1306451.9263751737</v>
      </c>
    </row>
    <row r="4816" spans="1:10" x14ac:dyDescent="0.2">
      <c r="A4816" s="19">
        <v>4881</v>
      </c>
      <c r="B4816" s="17">
        <v>20</v>
      </c>
      <c r="C4816" s="16">
        <v>10</v>
      </c>
      <c r="D4816" s="16">
        <v>1936</v>
      </c>
      <c r="E4816" s="25">
        <v>13443</v>
      </c>
      <c r="F4816" s="24" t="s">
        <v>4763</v>
      </c>
      <c r="G4816" s="23">
        <v>21044485.714285716</v>
      </c>
      <c r="H4816" s="23">
        <v>0</v>
      </c>
      <c r="I4816" s="23">
        <v>0</v>
      </c>
      <c r="J4816" s="23">
        <f t="shared" si="75"/>
        <v>-21044485.714285716</v>
      </c>
    </row>
    <row r="4817" spans="1:10" x14ac:dyDescent="0.2">
      <c r="A4817" s="19">
        <v>4882</v>
      </c>
      <c r="B4817" s="17">
        <v>18</v>
      </c>
      <c r="C4817" s="16">
        <v>6</v>
      </c>
      <c r="D4817" s="16">
        <v>2004</v>
      </c>
      <c r="E4817" s="25">
        <v>38156</v>
      </c>
      <c r="F4817" s="24" t="s">
        <v>4764</v>
      </c>
      <c r="G4817" s="23">
        <v>1553098.5767000529</v>
      </c>
      <c r="H4817" s="23">
        <v>0</v>
      </c>
      <c r="I4817" s="23">
        <v>0</v>
      </c>
      <c r="J4817" s="23">
        <f t="shared" si="75"/>
        <v>-1553098.5767000529</v>
      </c>
    </row>
    <row r="4818" spans="1:10" x14ac:dyDescent="0.2">
      <c r="A4818" s="19">
        <v>4883</v>
      </c>
      <c r="B4818" s="17">
        <v>28</v>
      </c>
      <c r="C4818" s="16">
        <v>8</v>
      </c>
      <c r="D4818" s="16">
        <v>2012</v>
      </c>
      <c r="E4818" s="25">
        <v>41149</v>
      </c>
      <c r="F4818" s="24" t="s">
        <v>4765</v>
      </c>
      <c r="G4818" s="23">
        <v>1278861.3545505451</v>
      </c>
      <c r="H4818" s="23">
        <v>0</v>
      </c>
      <c r="I4818" s="23">
        <v>0</v>
      </c>
      <c r="J4818" s="23">
        <f t="shared" si="75"/>
        <v>-1278861.3545505451</v>
      </c>
    </row>
    <row r="4819" spans="1:10" x14ac:dyDescent="0.2">
      <c r="A4819" s="19">
        <v>4884</v>
      </c>
      <c r="B4819" s="17">
        <v>7</v>
      </c>
      <c r="C4819" s="16">
        <v>9</v>
      </c>
      <c r="D4819" s="16">
        <v>2012</v>
      </c>
      <c r="E4819" s="25">
        <v>41159</v>
      </c>
      <c r="F4819" s="24" t="s">
        <v>4766</v>
      </c>
      <c r="G4819" s="23">
        <v>1273180.1544464945</v>
      </c>
      <c r="H4819" s="23">
        <v>0</v>
      </c>
      <c r="I4819" s="23">
        <v>0</v>
      </c>
      <c r="J4819" s="23">
        <f t="shared" si="75"/>
        <v>-1273180.1544464945</v>
      </c>
    </row>
    <row r="4820" spans="1:10" x14ac:dyDescent="0.2">
      <c r="A4820" s="19">
        <v>4885</v>
      </c>
      <c r="B4820" s="17">
        <v>14</v>
      </c>
      <c r="C4820" s="16">
        <v>9</v>
      </c>
      <c r="D4820" s="16">
        <v>2012</v>
      </c>
      <c r="E4820" s="25">
        <v>41166</v>
      </c>
      <c r="F4820" s="24" t="s">
        <v>4767</v>
      </c>
      <c r="G4820" s="23">
        <v>1273180.1544464945</v>
      </c>
      <c r="H4820" s="23">
        <v>0</v>
      </c>
      <c r="I4820" s="23">
        <v>0</v>
      </c>
      <c r="J4820" s="23">
        <f t="shared" si="75"/>
        <v>-1273180.1544464945</v>
      </c>
    </row>
    <row r="4821" spans="1:10" x14ac:dyDescent="0.2">
      <c r="A4821" s="19">
        <v>4886</v>
      </c>
      <c r="B4821" s="17">
        <v>9</v>
      </c>
      <c r="C4821" s="16">
        <v>9</v>
      </c>
      <c r="D4821" s="16">
        <v>2014</v>
      </c>
      <c r="E4821" s="25">
        <v>41891</v>
      </c>
      <c r="F4821" s="24" t="s">
        <v>4768</v>
      </c>
      <c r="G4821" s="23">
        <v>1237749.7048703739</v>
      </c>
      <c r="H4821" s="23">
        <v>0</v>
      </c>
      <c r="I4821" s="23">
        <v>0</v>
      </c>
      <c r="J4821" s="23">
        <f t="shared" si="75"/>
        <v>-1237749.7048703739</v>
      </c>
    </row>
    <row r="4822" spans="1:10" x14ac:dyDescent="0.2">
      <c r="A4822" s="19">
        <v>4887</v>
      </c>
      <c r="B4822" s="17">
        <v>3</v>
      </c>
      <c r="C4822" s="16">
        <v>2</v>
      </c>
      <c r="D4822" s="16">
        <v>2015</v>
      </c>
      <c r="E4822" s="25">
        <v>42038</v>
      </c>
      <c r="F4822" s="24" t="s">
        <v>4769</v>
      </c>
      <c r="G4822" s="23">
        <v>1255198.9161646543</v>
      </c>
      <c r="H4822" s="23">
        <v>0</v>
      </c>
      <c r="I4822" s="23">
        <v>0</v>
      </c>
      <c r="J4822" s="23">
        <f t="shared" si="75"/>
        <v>-1255198.9161646543</v>
      </c>
    </row>
    <row r="4823" spans="1:10" x14ac:dyDescent="0.2">
      <c r="A4823" s="19">
        <v>4888</v>
      </c>
      <c r="B4823" s="17">
        <v>31</v>
      </c>
      <c r="C4823" s="16">
        <v>12</v>
      </c>
      <c r="D4823" s="16">
        <v>2013</v>
      </c>
      <c r="E4823" s="25">
        <v>41639</v>
      </c>
      <c r="F4823" s="24" t="s">
        <v>4770</v>
      </c>
      <c r="G4823" s="23">
        <v>1264209.6726439504</v>
      </c>
      <c r="H4823" s="23">
        <v>0</v>
      </c>
      <c r="I4823" s="23">
        <v>0</v>
      </c>
      <c r="J4823" s="23">
        <f t="shared" si="75"/>
        <v>-1264209.6726439504</v>
      </c>
    </row>
    <row r="4824" spans="1:10" x14ac:dyDescent="0.2">
      <c r="A4824" s="19">
        <v>4889</v>
      </c>
      <c r="B4824" s="17">
        <v>21</v>
      </c>
      <c r="C4824" s="16">
        <v>3</v>
      </c>
      <c r="D4824" s="16">
        <v>2014</v>
      </c>
      <c r="E4824" s="25">
        <v>41719</v>
      </c>
      <c r="F4824" s="24" t="s">
        <v>5390</v>
      </c>
      <c r="G4824" s="23">
        <v>1194901.4570892917</v>
      </c>
      <c r="H4824" s="23">
        <v>63127924.081153482</v>
      </c>
      <c r="I4824" s="23">
        <v>66267252.31279809</v>
      </c>
      <c r="J4824" s="23">
        <f t="shared" si="75"/>
        <v>65072350.8557088</v>
      </c>
    </row>
    <row r="4825" spans="1:10" x14ac:dyDescent="0.2">
      <c r="A4825" s="19">
        <v>4890</v>
      </c>
      <c r="B4825" s="17">
        <v>7</v>
      </c>
      <c r="C4825" s="16">
        <v>10</v>
      </c>
      <c r="D4825" s="16">
        <v>2005</v>
      </c>
      <c r="E4825" s="25">
        <v>38632</v>
      </c>
      <c r="F4825" s="24" t="s">
        <v>4772</v>
      </c>
      <c r="G4825" s="23">
        <v>1386590.7379518072</v>
      </c>
      <c r="H4825" s="23">
        <v>19873903.980005022</v>
      </c>
      <c r="I4825" s="23">
        <v>23015278.911676709</v>
      </c>
      <c r="J4825" s="23">
        <f t="shared" si="75"/>
        <v>21628688.173724901</v>
      </c>
    </row>
    <row r="4826" spans="1:10" x14ac:dyDescent="0.2">
      <c r="A4826" s="19">
        <v>4891</v>
      </c>
      <c r="B4826" s="17">
        <v>12</v>
      </c>
      <c r="C4826" s="16">
        <v>5</v>
      </c>
      <c r="D4826" s="16">
        <v>2006</v>
      </c>
      <c r="E4826" s="25">
        <v>38849</v>
      </c>
      <c r="F4826" s="24" t="s">
        <v>4773</v>
      </c>
      <c r="G4826" s="23">
        <v>1363994.4444444445</v>
      </c>
      <c r="H4826" s="23">
        <v>7769.3123555555549</v>
      </c>
      <c r="I4826" s="23">
        <v>502842.31103209878</v>
      </c>
      <c r="J4826" s="23">
        <f t="shared" si="75"/>
        <v>-861152.13341234578</v>
      </c>
    </row>
    <row r="4827" spans="1:10" x14ac:dyDescent="0.2">
      <c r="A4827" s="19">
        <v>4892</v>
      </c>
      <c r="B4827" s="17">
        <v>25</v>
      </c>
      <c r="C4827" s="16">
        <v>12</v>
      </c>
      <c r="D4827" s="16">
        <v>2005</v>
      </c>
      <c r="E4827" s="25">
        <v>38711</v>
      </c>
      <c r="F4827" s="24" t="s">
        <v>4774</v>
      </c>
      <c r="G4827" s="23">
        <v>1372311.4837398373</v>
      </c>
      <c r="H4827" s="23">
        <v>20193373.854735773</v>
      </c>
      <c r="I4827" s="23">
        <v>36185438.558008127</v>
      </c>
      <c r="J4827" s="23">
        <f t="shared" si="75"/>
        <v>34813127.074268289</v>
      </c>
    </row>
    <row r="4828" spans="1:10" x14ac:dyDescent="0.2">
      <c r="A4828" s="19">
        <v>4893</v>
      </c>
      <c r="B4828" s="17">
        <v>11</v>
      </c>
      <c r="C4828" s="16">
        <v>2</v>
      </c>
      <c r="D4828" s="16">
        <v>2005</v>
      </c>
      <c r="E4828" s="25">
        <v>38394</v>
      </c>
      <c r="F4828" s="24" t="s">
        <v>4775</v>
      </c>
      <c r="G4828" s="23">
        <v>1408086.0271115745</v>
      </c>
      <c r="H4828" s="23">
        <v>5841210.629160584</v>
      </c>
      <c r="I4828" s="23">
        <v>30802477.079431698</v>
      </c>
      <c r="J4828" s="23">
        <f t="shared" si="75"/>
        <v>29394391.052320123</v>
      </c>
    </row>
    <row r="4829" spans="1:10" x14ac:dyDescent="0.2">
      <c r="A4829" s="19">
        <v>4894</v>
      </c>
      <c r="B4829" s="17">
        <v>23</v>
      </c>
      <c r="C4829" s="16">
        <v>3</v>
      </c>
      <c r="D4829" s="16">
        <v>2012</v>
      </c>
      <c r="E4829" s="25">
        <v>40991</v>
      </c>
      <c r="F4829" s="24" t="s">
        <v>4776</v>
      </c>
      <c r="G4829" s="23">
        <v>1177333.5600195299</v>
      </c>
      <c r="H4829" s="23">
        <v>4393726.4326436846</v>
      </c>
      <c r="I4829" s="23">
        <v>9951044.8020549994</v>
      </c>
      <c r="J4829" s="23">
        <f t="shared" si="75"/>
        <v>8773711.242035469</v>
      </c>
    </row>
    <row r="4830" spans="1:10" x14ac:dyDescent="0.2">
      <c r="A4830" s="19">
        <v>4895</v>
      </c>
      <c r="B4830" s="17">
        <v>4</v>
      </c>
      <c r="C4830" s="16">
        <v>9</v>
      </c>
      <c r="D4830" s="16">
        <v>1987</v>
      </c>
      <c r="E4830" s="25">
        <v>32024</v>
      </c>
      <c r="F4830" s="24" t="s">
        <v>4777</v>
      </c>
      <c r="G4830" s="23">
        <v>2348442.6086956523</v>
      </c>
      <c r="H4830" s="23">
        <v>2894408.5463652173</v>
      </c>
      <c r="I4830" s="23">
        <v>2894408.5463652173</v>
      </c>
      <c r="J4830" s="23">
        <f t="shared" si="75"/>
        <v>545965.93766956497</v>
      </c>
    </row>
    <row r="4831" spans="1:10" x14ac:dyDescent="0.2">
      <c r="A4831" s="19">
        <v>4896</v>
      </c>
      <c r="B4831" s="17">
        <v>22</v>
      </c>
      <c r="C4831" s="16">
        <v>2</v>
      </c>
      <c r="D4831" s="16">
        <v>2002</v>
      </c>
      <c r="E4831" s="25">
        <v>37309</v>
      </c>
      <c r="F4831" s="24" t="s">
        <v>4778</v>
      </c>
      <c r="G4831" s="23">
        <v>1518958.9426321709</v>
      </c>
      <c r="H4831" s="23">
        <v>342097.17131608544</v>
      </c>
      <c r="I4831" s="23">
        <v>342097.17131608544</v>
      </c>
      <c r="J4831" s="23">
        <f t="shared" si="75"/>
        <v>-1176861.7713160855</v>
      </c>
    </row>
    <row r="4832" spans="1:10" x14ac:dyDescent="0.2">
      <c r="A4832" s="19">
        <v>4897</v>
      </c>
      <c r="B4832" s="17">
        <v>18</v>
      </c>
      <c r="C4832" s="16">
        <v>5</v>
      </c>
      <c r="D4832" s="16">
        <v>2012</v>
      </c>
      <c r="E4832" s="25">
        <v>41047</v>
      </c>
      <c r="F4832" s="24" t="s">
        <v>4779</v>
      </c>
      <c r="G4832" s="23">
        <v>1175166.5470051998</v>
      </c>
      <c r="H4832" s="23">
        <v>60351.212188064317</v>
      </c>
      <c r="I4832" s="23">
        <v>60351.212188064317</v>
      </c>
      <c r="J4832" s="23">
        <f t="shared" si="75"/>
        <v>-1114815.3348171355</v>
      </c>
    </row>
    <row r="4833" spans="1:10" x14ac:dyDescent="0.2">
      <c r="A4833" s="19">
        <v>4898</v>
      </c>
      <c r="B4833" s="17">
        <v>14</v>
      </c>
      <c r="C4833" s="16">
        <v>5</v>
      </c>
      <c r="D4833" s="16">
        <v>2003</v>
      </c>
      <c r="E4833" s="25">
        <v>37755</v>
      </c>
      <c r="F4833" s="24" t="s">
        <v>4780</v>
      </c>
      <c r="G4833" s="23">
        <v>1471776.0217983651</v>
      </c>
      <c r="H4833" s="23">
        <v>53062.877498637601</v>
      </c>
      <c r="I4833" s="23">
        <v>108872.62424523161</v>
      </c>
      <c r="J4833" s="23">
        <f t="shared" si="75"/>
        <v>-1362903.3975531335</v>
      </c>
    </row>
    <row r="4834" spans="1:10" x14ac:dyDescent="0.2">
      <c r="A4834" s="19">
        <v>4899</v>
      </c>
      <c r="B4834" s="17">
        <v>21</v>
      </c>
      <c r="C4834" s="16">
        <v>11</v>
      </c>
      <c r="D4834" s="16">
        <v>2014</v>
      </c>
      <c r="E4834" s="25">
        <v>41964</v>
      </c>
      <c r="F4834" s="24" t="s">
        <v>4781</v>
      </c>
      <c r="G4834" s="23">
        <v>1143636.4868241083</v>
      </c>
      <c r="H4834" s="23">
        <v>2740.5688902439542</v>
      </c>
      <c r="I4834" s="23">
        <v>2740.5688902439542</v>
      </c>
      <c r="J4834" s="23">
        <f t="shared" si="75"/>
        <v>-1140895.9179338643</v>
      </c>
    </row>
    <row r="4835" spans="1:10" x14ac:dyDescent="0.2">
      <c r="A4835" s="19">
        <v>4900</v>
      </c>
      <c r="B4835" s="17">
        <v>7</v>
      </c>
      <c r="C4835" s="16">
        <v>3</v>
      </c>
      <c r="D4835" s="16">
        <v>2017</v>
      </c>
      <c r="E4835" s="25">
        <v>42801</v>
      </c>
      <c r="F4835" s="24" t="s">
        <v>4782</v>
      </c>
      <c r="G4835" s="23">
        <v>1107751.403808844</v>
      </c>
      <c r="H4835" s="23">
        <v>0</v>
      </c>
      <c r="I4835" s="23">
        <v>27755.214945795957</v>
      </c>
      <c r="J4835" s="23">
        <f t="shared" si="75"/>
        <v>-1079996.1888630481</v>
      </c>
    </row>
    <row r="4836" spans="1:10" x14ac:dyDescent="0.2">
      <c r="A4836" s="19">
        <v>4901</v>
      </c>
      <c r="B4836" s="17">
        <v>7</v>
      </c>
      <c r="C4836" s="16">
        <v>4</v>
      </c>
      <c r="D4836" s="16">
        <v>2009</v>
      </c>
      <c r="E4836" s="25">
        <v>39910</v>
      </c>
      <c r="F4836" s="24" t="s">
        <v>4783</v>
      </c>
      <c r="G4836" s="23">
        <v>1266511.4425060963</v>
      </c>
      <c r="H4836" s="23">
        <v>0</v>
      </c>
      <c r="I4836" s="23">
        <v>0</v>
      </c>
      <c r="J4836" s="23">
        <f t="shared" si="75"/>
        <v>-1266511.4425060963</v>
      </c>
    </row>
    <row r="4837" spans="1:10" x14ac:dyDescent="0.2">
      <c r="A4837" s="19">
        <v>4902</v>
      </c>
      <c r="B4837" s="17">
        <v>23</v>
      </c>
      <c r="C4837" s="16">
        <v>3</v>
      </c>
      <c r="D4837" s="16">
        <v>2010</v>
      </c>
      <c r="E4837" s="25">
        <v>40260</v>
      </c>
      <c r="F4837" s="24" t="s">
        <v>4784</v>
      </c>
      <c r="G4837" s="23">
        <v>1240957.8598637143</v>
      </c>
      <c r="H4837" s="23">
        <v>0</v>
      </c>
      <c r="I4837" s="23">
        <v>0</v>
      </c>
      <c r="J4837" s="23">
        <f t="shared" si="75"/>
        <v>-1240957.8598637143</v>
      </c>
    </row>
    <row r="4838" spans="1:10" x14ac:dyDescent="0.2">
      <c r="A4838" s="19">
        <v>4903</v>
      </c>
      <c r="B4838" s="17">
        <v>7</v>
      </c>
      <c r="C4838" s="16">
        <v>4</v>
      </c>
      <c r="D4838" s="16">
        <v>2015</v>
      </c>
      <c r="E4838" s="25">
        <v>42101</v>
      </c>
      <c r="F4838" s="24" t="s">
        <v>4785</v>
      </c>
      <c r="G4838" s="23">
        <v>1141471.0121344554</v>
      </c>
      <c r="H4838" s="23">
        <v>0</v>
      </c>
      <c r="I4838" s="23">
        <v>0</v>
      </c>
      <c r="J4838" s="23">
        <f t="shared" si="75"/>
        <v>-1141471.0121344554</v>
      </c>
    </row>
    <row r="4839" spans="1:10" x14ac:dyDescent="0.2">
      <c r="A4839" s="19">
        <v>4904</v>
      </c>
      <c r="B4839" s="17">
        <v>31</v>
      </c>
      <c r="C4839" s="16">
        <v>12</v>
      </c>
      <c r="D4839" s="16">
        <v>2010</v>
      </c>
      <c r="E4839" s="25">
        <v>40543</v>
      </c>
      <c r="F4839" s="24" t="s">
        <v>4786</v>
      </c>
      <c r="G4839" s="23">
        <v>1232193.3214404664</v>
      </c>
      <c r="H4839" s="23">
        <v>0</v>
      </c>
      <c r="I4839" s="23">
        <v>0</v>
      </c>
      <c r="J4839" s="23">
        <f t="shared" si="75"/>
        <v>-1232193.3214404664</v>
      </c>
    </row>
    <row r="4840" spans="1:10" x14ac:dyDescent="0.2">
      <c r="A4840" s="19">
        <v>4905</v>
      </c>
      <c r="B4840" s="17">
        <v>31</v>
      </c>
      <c r="C4840" s="16">
        <v>12</v>
      </c>
      <c r="D4840" s="16">
        <v>2013</v>
      </c>
      <c r="E4840" s="25">
        <v>41639</v>
      </c>
      <c r="F4840" s="24" t="s">
        <v>4787</v>
      </c>
      <c r="G4840" s="23">
        <v>1158858.866590288</v>
      </c>
      <c r="H4840" s="23">
        <v>0</v>
      </c>
      <c r="I4840" s="23">
        <v>0</v>
      </c>
      <c r="J4840" s="23">
        <f t="shared" si="75"/>
        <v>-1158858.866590288</v>
      </c>
    </row>
    <row r="4841" spans="1:10" x14ac:dyDescent="0.2">
      <c r="A4841" s="19">
        <v>4906</v>
      </c>
      <c r="B4841" s="17">
        <v>11</v>
      </c>
      <c r="C4841" s="16">
        <v>12</v>
      </c>
      <c r="D4841" s="16">
        <v>2009</v>
      </c>
      <c r="E4841" s="25">
        <v>40158</v>
      </c>
      <c r="F4841" s="24" t="s">
        <v>4788</v>
      </c>
      <c r="G4841" s="23">
        <v>1216515.6124825769</v>
      </c>
      <c r="H4841" s="23">
        <v>187194.46642957366</v>
      </c>
      <c r="I4841" s="23">
        <v>6081176.2271323325</v>
      </c>
      <c r="J4841" s="23">
        <f t="shared" si="75"/>
        <v>4864660.6146497559</v>
      </c>
    </row>
    <row r="4842" spans="1:10" x14ac:dyDescent="0.2">
      <c r="A4842" s="19">
        <v>4907</v>
      </c>
      <c r="B4842" s="17">
        <v>23</v>
      </c>
      <c r="C4842" s="16">
        <v>1</v>
      </c>
      <c r="D4842" s="16">
        <v>1943</v>
      </c>
      <c r="E4842" s="25">
        <v>15729</v>
      </c>
      <c r="F4842" s="24" t="s">
        <v>4789</v>
      </c>
      <c r="G4842" s="23">
        <v>15094333.786982251</v>
      </c>
      <c r="H4842" s="23">
        <v>151996599.85207102</v>
      </c>
      <c r="I4842" s="23">
        <v>151996599.85207102</v>
      </c>
      <c r="J4842" s="23">
        <f t="shared" si="75"/>
        <v>136902266.06508878</v>
      </c>
    </row>
    <row r="4843" spans="1:10" x14ac:dyDescent="0.2">
      <c r="A4843" s="19">
        <v>4908</v>
      </c>
      <c r="B4843" s="17">
        <v>21</v>
      </c>
      <c r="C4843" s="16">
        <v>11</v>
      </c>
      <c r="D4843" s="16">
        <v>1976</v>
      </c>
      <c r="E4843" s="25">
        <v>28085</v>
      </c>
      <c r="F4843" s="24" t="s">
        <v>4790</v>
      </c>
      <c r="G4843" s="23">
        <v>4233086.2068965519</v>
      </c>
      <c r="H4843" s="23">
        <v>496266483.72918963</v>
      </c>
      <c r="I4843" s="23">
        <v>952444396.55172408</v>
      </c>
      <c r="J4843" s="23">
        <f t="shared" si="75"/>
        <v>948211310.34482753</v>
      </c>
    </row>
    <row r="4844" spans="1:10" x14ac:dyDescent="0.2">
      <c r="A4844" s="19">
        <v>4909</v>
      </c>
      <c r="B4844" s="17">
        <v>6</v>
      </c>
      <c r="C4844" s="16">
        <v>1</v>
      </c>
      <c r="D4844" s="16">
        <v>2012</v>
      </c>
      <c r="E4844" s="25">
        <v>40914</v>
      </c>
      <c r="F4844" s="24" t="s">
        <v>4791</v>
      </c>
      <c r="G4844" s="23">
        <v>1083180.0233825247</v>
      </c>
      <c r="H4844" s="23">
        <v>57693358.010522135</v>
      </c>
      <c r="I4844" s="23">
        <v>110223846.7575938</v>
      </c>
      <c r="J4844" s="23">
        <f t="shared" si="75"/>
        <v>109140666.73421127</v>
      </c>
    </row>
    <row r="4845" spans="1:10" x14ac:dyDescent="0.2">
      <c r="A4845" s="19">
        <v>4910</v>
      </c>
      <c r="B4845" s="17">
        <v>7</v>
      </c>
      <c r="C4845" s="16">
        <v>10</v>
      </c>
      <c r="D4845" s="16">
        <v>1963</v>
      </c>
      <c r="E4845" s="25">
        <v>23291</v>
      </c>
      <c r="F4845" s="24" t="s">
        <v>4792</v>
      </c>
      <c r="G4845" s="23">
        <v>7971396.1038961038</v>
      </c>
      <c r="H4845" s="23">
        <v>299724493.50649351</v>
      </c>
      <c r="I4845" s="23">
        <v>299724493.50649351</v>
      </c>
      <c r="J4845" s="23">
        <f t="shared" si="75"/>
        <v>291753097.40259743</v>
      </c>
    </row>
    <row r="4846" spans="1:10" x14ac:dyDescent="0.2">
      <c r="A4846" s="19">
        <v>4911</v>
      </c>
      <c r="B4846" s="17">
        <v>17</v>
      </c>
      <c r="C4846" s="16">
        <v>4</v>
      </c>
      <c r="D4846" s="16">
        <v>2015</v>
      </c>
      <c r="E4846" s="25">
        <v>42111</v>
      </c>
      <c r="F4846" s="24" t="s">
        <v>4793</v>
      </c>
      <c r="G4846" s="23">
        <v>1037700.9201222323</v>
      </c>
      <c r="H4846" s="23">
        <v>33706694.680493161</v>
      </c>
      <c r="I4846" s="23">
        <v>64920073.191480108</v>
      </c>
      <c r="J4846" s="23">
        <f t="shared" si="75"/>
        <v>63882372.271357879</v>
      </c>
    </row>
    <row r="4847" spans="1:10" x14ac:dyDescent="0.2">
      <c r="A4847" s="19">
        <v>4912</v>
      </c>
      <c r="B4847" s="17">
        <v>8</v>
      </c>
      <c r="C4847" s="16">
        <v>2</v>
      </c>
      <c r="D4847" s="16">
        <v>1976</v>
      </c>
      <c r="E4847" s="25">
        <v>27798</v>
      </c>
      <c r="F4847" s="24" t="s">
        <v>4794</v>
      </c>
      <c r="G4847" s="23">
        <v>4399982.0788530475</v>
      </c>
      <c r="H4847" s="23">
        <v>124354819.10225809</v>
      </c>
      <c r="I4847" s="23">
        <v>124590820.94102152</v>
      </c>
      <c r="J4847" s="23">
        <f t="shared" si="75"/>
        <v>120190838.86216848</v>
      </c>
    </row>
    <row r="4848" spans="1:10" x14ac:dyDescent="0.2">
      <c r="A4848" s="19">
        <v>4913</v>
      </c>
      <c r="B4848" s="17">
        <v>24</v>
      </c>
      <c r="C4848" s="16">
        <v>5</v>
      </c>
      <c r="D4848" s="16">
        <v>2006</v>
      </c>
      <c r="E4848" s="25">
        <v>38861</v>
      </c>
      <c r="F4848" s="24" t="s">
        <v>4795</v>
      </c>
      <c r="G4848" s="23">
        <v>1212439.5061728396</v>
      </c>
      <c r="H4848" s="23">
        <v>29275759.518809877</v>
      </c>
      <c r="I4848" s="23">
        <v>63980329.683382712</v>
      </c>
      <c r="J4848" s="23">
        <f t="shared" si="75"/>
        <v>62767890.177209869</v>
      </c>
    </row>
    <row r="4849" spans="1:10" x14ac:dyDescent="0.2">
      <c r="A4849" s="19">
        <v>4914</v>
      </c>
      <c r="B4849" s="17">
        <v>1</v>
      </c>
      <c r="C4849" s="16">
        <v>2</v>
      </c>
      <c r="D4849" s="16">
        <v>1980</v>
      </c>
      <c r="E4849" s="25">
        <v>29252</v>
      </c>
      <c r="F4849" s="24" t="s">
        <v>5509</v>
      </c>
      <c r="G4849" s="23">
        <v>3111774.3979721167</v>
      </c>
      <c r="H4849" s="23">
        <v>66524636.43040558</v>
      </c>
      <c r="I4849" s="23">
        <v>66524636.43040558</v>
      </c>
      <c r="J4849" s="23">
        <f t="shared" si="75"/>
        <v>63412862.032433465</v>
      </c>
    </row>
    <row r="4850" spans="1:10" x14ac:dyDescent="0.2">
      <c r="A4850" s="19">
        <v>4915</v>
      </c>
      <c r="B4850" s="17">
        <v>25</v>
      </c>
      <c r="C4850" s="16">
        <v>5</v>
      </c>
      <c r="D4850" s="16">
        <v>2012</v>
      </c>
      <c r="E4850" s="25">
        <v>41054</v>
      </c>
      <c r="F4850" s="24" t="s">
        <v>4796</v>
      </c>
      <c r="G4850" s="23">
        <v>1068333.2245501818</v>
      </c>
      <c r="H4850" s="23">
        <v>19357813.428888455</v>
      </c>
      <c r="I4850" s="23">
        <v>45309850.654652663</v>
      </c>
      <c r="J4850" s="23">
        <f t="shared" si="75"/>
        <v>44241517.430102482</v>
      </c>
    </row>
    <row r="4851" spans="1:10" x14ac:dyDescent="0.2">
      <c r="A4851" s="19">
        <v>4916</v>
      </c>
      <c r="B4851" s="17">
        <v>10</v>
      </c>
      <c r="C4851" s="16">
        <v>4</v>
      </c>
      <c r="D4851" s="16">
        <v>1981</v>
      </c>
      <c r="E4851" s="25">
        <v>29686</v>
      </c>
      <c r="F4851" s="24" t="s">
        <v>4797</v>
      </c>
      <c r="G4851" s="23">
        <v>2755544.332210999</v>
      </c>
      <c r="H4851" s="23">
        <v>49558464.814814821</v>
      </c>
      <c r="I4851" s="23">
        <v>49558464.814814821</v>
      </c>
      <c r="J4851" s="23">
        <f t="shared" si="75"/>
        <v>46802920.482603818</v>
      </c>
    </row>
    <row r="4852" spans="1:10" x14ac:dyDescent="0.2">
      <c r="A4852" s="19">
        <v>4917</v>
      </c>
      <c r="B4852" s="17">
        <v>8</v>
      </c>
      <c r="C4852" s="16">
        <v>5</v>
      </c>
      <c r="D4852" s="16">
        <v>1963</v>
      </c>
      <c r="E4852" s="25">
        <v>23139</v>
      </c>
      <c r="F4852" s="24" t="s">
        <v>4798</v>
      </c>
      <c r="G4852" s="23">
        <v>8049803.2786885258</v>
      </c>
      <c r="H4852" s="23">
        <v>129336471.02180329</v>
      </c>
      <c r="I4852" s="23">
        <v>479502913.64475417</v>
      </c>
      <c r="J4852" s="23">
        <f t="shared" si="75"/>
        <v>471453110.36606562</v>
      </c>
    </row>
    <row r="4853" spans="1:10" x14ac:dyDescent="0.2">
      <c r="A4853" s="19">
        <v>4918</v>
      </c>
      <c r="B4853" s="17">
        <v>18</v>
      </c>
      <c r="C4853" s="16">
        <v>9</v>
      </c>
      <c r="D4853" s="16">
        <v>1987</v>
      </c>
      <c r="E4853" s="25">
        <v>32038</v>
      </c>
      <c r="F4853" s="24" t="s">
        <v>4799</v>
      </c>
      <c r="G4853" s="23">
        <v>2134947.8260869565</v>
      </c>
      <c r="H4853" s="23">
        <v>31093380.139130436</v>
      </c>
      <c r="I4853" s="23">
        <v>31093380.139130436</v>
      </c>
      <c r="J4853" s="23">
        <f t="shared" si="75"/>
        <v>28958432.313043479</v>
      </c>
    </row>
    <row r="4854" spans="1:10" x14ac:dyDescent="0.2">
      <c r="A4854" s="19">
        <v>4919</v>
      </c>
      <c r="B4854" s="17">
        <v>16</v>
      </c>
      <c r="C4854" s="16">
        <v>9</v>
      </c>
      <c r="D4854" s="16">
        <v>2005</v>
      </c>
      <c r="E4854" s="25">
        <v>38611</v>
      </c>
      <c r="F4854" s="24" t="s">
        <v>4800</v>
      </c>
      <c r="G4854" s="23">
        <v>1235005.0301810864</v>
      </c>
      <c r="H4854" s="23">
        <v>12408927.931619717</v>
      </c>
      <c r="I4854" s="23">
        <v>19689785.231584504</v>
      </c>
      <c r="J4854" s="23">
        <f t="shared" si="75"/>
        <v>18454780.201403417</v>
      </c>
    </row>
    <row r="4855" spans="1:10" x14ac:dyDescent="0.2">
      <c r="A4855" s="19">
        <v>4920</v>
      </c>
      <c r="B4855" s="17">
        <v>18</v>
      </c>
      <c r="C4855" s="16">
        <v>8</v>
      </c>
      <c r="D4855" s="16">
        <v>2000</v>
      </c>
      <c r="E4855" s="25">
        <v>36756</v>
      </c>
      <c r="F4855" s="24" t="s">
        <v>4801</v>
      </c>
      <c r="G4855" s="23">
        <v>1420827.5462962962</v>
      </c>
      <c r="H4855" s="23">
        <v>14261400.204918981</v>
      </c>
      <c r="I4855" s="23">
        <v>14261400.204918981</v>
      </c>
      <c r="J4855" s="23">
        <f t="shared" si="75"/>
        <v>12840572.658622684</v>
      </c>
    </row>
    <row r="4856" spans="1:10" x14ac:dyDescent="0.2">
      <c r="A4856" s="19">
        <v>4921</v>
      </c>
      <c r="B4856" s="17">
        <v>29</v>
      </c>
      <c r="C4856" s="16">
        <v>12</v>
      </c>
      <c r="D4856" s="16">
        <v>2010</v>
      </c>
      <c r="E4856" s="25">
        <v>40541</v>
      </c>
      <c r="F4856" s="24" t="s">
        <v>4802</v>
      </c>
      <c r="G4856" s="23">
        <v>1120175.7467640606</v>
      </c>
      <c r="H4856" s="23">
        <v>10908150.443007771</v>
      </c>
      <c r="I4856" s="23">
        <v>18557100.263072651</v>
      </c>
      <c r="J4856" s="23">
        <f t="shared" si="75"/>
        <v>17436924.516308591</v>
      </c>
    </row>
    <row r="4857" spans="1:10" x14ac:dyDescent="0.2">
      <c r="A4857" s="19">
        <v>4922</v>
      </c>
      <c r="B4857" s="17">
        <v>20</v>
      </c>
      <c r="C4857" s="16">
        <v>1</v>
      </c>
      <c r="D4857" s="16">
        <v>2006</v>
      </c>
      <c r="E4857" s="25">
        <v>38737</v>
      </c>
      <c r="F4857" s="24" t="s">
        <v>4803</v>
      </c>
      <c r="G4857" s="23">
        <v>1238119.011598588</v>
      </c>
      <c r="H4857" s="23">
        <v>11162018.039621785</v>
      </c>
      <c r="I4857" s="23">
        <v>20494785.81239032</v>
      </c>
      <c r="J4857" s="23">
        <f t="shared" si="75"/>
        <v>19256666.800791733</v>
      </c>
    </row>
    <row r="4858" spans="1:10" x14ac:dyDescent="0.2">
      <c r="A4858" s="19">
        <v>4923</v>
      </c>
      <c r="B4858" s="17">
        <v>1</v>
      </c>
      <c r="C4858" s="16">
        <v>1</v>
      </c>
      <c r="D4858" s="16">
        <v>1970</v>
      </c>
      <c r="E4858" s="25">
        <v>25569</v>
      </c>
      <c r="F4858" s="24" t="s">
        <v>4804</v>
      </c>
      <c r="G4858" s="23">
        <v>6495211.6402116409</v>
      </c>
      <c r="H4858" s="23">
        <v>58456904.761904761</v>
      </c>
      <c r="I4858" s="23">
        <v>58456904.761904761</v>
      </c>
      <c r="J4858" s="23">
        <f t="shared" si="75"/>
        <v>51961693.121693119</v>
      </c>
    </row>
    <row r="4859" spans="1:10" x14ac:dyDescent="0.2">
      <c r="A4859" s="19">
        <v>4924</v>
      </c>
      <c r="B4859" s="17">
        <v>1</v>
      </c>
      <c r="C4859" s="16">
        <v>1</v>
      </c>
      <c r="D4859" s="16">
        <v>1956</v>
      </c>
      <c r="E4859" s="25">
        <v>20455</v>
      </c>
      <c r="F4859" s="24" t="s">
        <v>4805</v>
      </c>
      <c r="G4859" s="23">
        <v>9161156.7164179105</v>
      </c>
      <c r="H4859" s="23">
        <v>82450410.447761193</v>
      </c>
      <c r="I4859" s="23">
        <v>82450410.447761193</v>
      </c>
      <c r="J4859" s="23">
        <f t="shared" si="75"/>
        <v>73289253.731343284</v>
      </c>
    </row>
    <row r="4860" spans="1:10" x14ac:dyDescent="0.2">
      <c r="A4860" s="19">
        <v>4925</v>
      </c>
      <c r="B4860" s="17">
        <v>1</v>
      </c>
      <c r="C4860" s="16">
        <v>1</v>
      </c>
      <c r="D4860" s="16">
        <v>1949</v>
      </c>
      <c r="E4860" s="25">
        <v>17899</v>
      </c>
      <c r="F4860" s="24" t="s">
        <v>4806</v>
      </c>
      <c r="G4860" s="23">
        <v>10229958.333333334</v>
      </c>
      <c r="H4860" s="23">
        <v>79793675</v>
      </c>
      <c r="I4860" s="23">
        <v>79793675</v>
      </c>
      <c r="J4860" s="23">
        <f t="shared" si="75"/>
        <v>69563716.666666672</v>
      </c>
    </row>
    <row r="4861" spans="1:10" x14ac:dyDescent="0.2">
      <c r="A4861" s="19">
        <v>4926</v>
      </c>
      <c r="B4861" s="17">
        <v>25</v>
      </c>
      <c r="C4861" s="16">
        <v>9</v>
      </c>
      <c r="D4861" s="16">
        <v>2015</v>
      </c>
      <c r="E4861" s="25">
        <v>42272</v>
      </c>
      <c r="F4861" s="24" t="s">
        <v>4807</v>
      </c>
      <c r="G4861" s="23">
        <v>1031830.8852886171</v>
      </c>
      <c r="H4861" s="23">
        <v>7421227.9897833532</v>
      </c>
      <c r="I4861" s="23">
        <v>13343192.289440837</v>
      </c>
      <c r="J4861" s="23">
        <f t="shared" si="75"/>
        <v>12311361.40415222</v>
      </c>
    </row>
    <row r="4862" spans="1:10" x14ac:dyDescent="0.2">
      <c r="A4862" s="19">
        <v>4927</v>
      </c>
      <c r="B4862" s="17">
        <v>19</v>
      </c>
      <c r="C4862" s="16">
        <v>10</v>
      </c>
      <c r="D4862" s="16">
        <v>2012</v>
      </c>
      <c r="E4862" s="25">
        <v>41201</v>
      </c>
      <c r="F4862" s="24" t="s">
        <v>4808</v>
      </c>
      <c r="G4862" s="23">
        <v>1061396.2657305775</v>
      </c>
      <c r="H4862" s="23">
        <v>6370979.0766307712</v>
      </c>
      <c r="I4862" s="23">
        <v>12200966.599411199</v>
      </c>
      <c r="J4862" s="23">
        <f t="shared" si="75"/>
        <v>11139570.333680622</v>
      </c>
    </row>
    <row r="4863" spans="1:10" x14ac:dyDescent="0.2">
      <c r="A4863" s="19">
        <v>4928</v>
      </c>
      <c r="B4863" s="17">
        <v>4</v>
      </c>
      <c r="C4863" s="16">
        <v>4</v>
      </c>
      <c r="D4863" s="16">
        <v>2008</v>
      </c>
      <c r="E4863" s="25">
        <v>39542</v>
      </c>
      <c r="F4863" s="24" t="s">
        <v>4809</v>
      </c>
      <c r="G4863" s="23">
        <v>1142889.72782244</v>
      </c>
      <c r="H4863" s="23">
        <v>6291913.1032198602</v>
      </c>
      <c r="I4863" s="23">
        <v>18484960.168143075</v>
      </c>
      <c r="J4863" s="23">
        <f t="shared" si="75"/>
        <v>17342070.440320633</v>
      </c>
    </row>
    <row r="4864" spans="1:10" x14ac:dyDescent="0.2">
      <c r="A4864" s="19">
        <v>4929</v>
      </c>
      <c r="B4864" s="17">
        <v>23</v>
      </c>
      <c r="C4864" s="16">
        <v>3</v>
      </c>
      <c r="D4864" s="16">
        <v>2012</v>
      </c>
      <c r="E4864" s="25">
        <v>40991</v>
      </c>
      <c r="F4864" s="24" t="s">
        <v>4810</v>
      </c>
      <c r="G4864" s="23">
        <v>1070303.2363813908</v>
      </c>
      <c r="H4864" s="23">
        <v>5732380.377663563</v>
      </c>
      <c r="I4864" s="23">
        <v>5771066.4881425686</v>
      </c>
      <c r="J4864" s="23">
        <f t="shared" si="75"/>
        <v>4700763.2517611776</v>
      </c>
    </row>
    <row r="4865" spans="1:10" x14ac:dyDescent="0.2">
      <c r="A4865" s="19">
        <v>4930</v>
      </c>
      <c r="B4865" s="17">
        <v>12</v>
      </c>
      <c r="C4865" s="16">
        <v>9</v>
      </c>
      <c r="D4865" s="16">
        <v>2014</v>
      </c>
      <c r="E4865" s="25">
        <v>41894</v>
      </c>
      <c r="F4865" s="24" t="s">
        <v>4811</v>
      </c>
      <c r="G4865" s="23">
        <v>1031458.0873919784</v>
      </c>
      <c r="H4865" s="23">
        <v>5450543.2543282174</v>
      </c>
      <c r="I4865" s="23">
        <v>5979560.5725640776</v>
      </c>
      <c r="J4865" s="23">
        <f t="shared" si="75"/>
        <v>4948102.4851720994</v>
      </c>
    </row>
    <row r="4866" spans="1:10" x14ac:dyDescent="0.2">
      <c r="A4866" s="19">
        <v>4931</v>
      </c>
      <c r="B4866" s="17">
        <v>14</v>
      </c>
      <c r="C4866" s="16">
        <v>6</v>
      </c>
      <c r="D4866" s="16">
        <v>2013</v>
      </c>
      <c r="E4866" s="25">
        <v>41439</v>
      </c>
      <c r="F4866" s="24" t="s">
        <v>4812</v>
      </c>
      <c r="G4866" s="23">
        <v>1051455.2213238317</v>
      </c>
      <c r="H4866" s="23">
        <v>5200760.3884730032</v>
      </c>
      <c r="I4866" s="23">
        <v>6195664.1421731533</v>
      </c>
      <c r="J4866" s="23">
        <f t="shared" si="75"/>
        <v>5144208.9208493214</v>
      </c>
    </row>
    <row r="4867" spans="1:10" x14ac:dyDescent="0.2">
      <c r="A4867" s="19">
        <v>4932</v>
      </c>
      <c r="B4867" s="17">
        <v>12</v>
      </c>
      <c r="C4867" s="16">
        <v>6</v>
      </c>
      <c r="D4867" s="16">
        <v>2009</v>
      </c>
      <c r="E4867" s="25">
        <v>39976</v>
      </c>
      <c r="F4867" s="24" t="s">
        <v>4813</v>
      </c>
      <c r="G4867" s="23">
        <v>1138279.8700004173</v>
      </c>
      <c r="H4867" s="23">
        <v>5028549.3864242239</v>
      </c>
      <c r="I4867" s="23">
        <v>5386276.6011692546</v>
      </c>
      <c r="J4867" s="23">
        <f t="shared" ref="J4867:J4930" si="76">I4867-G4867</f>
        <v>4247996.7311688373</v>
      </c>
    </row>
    <row r="4868" spans="1:10" x14ac:dyDescent="0.2">
      <c r="A4868" s="19">
        <v>4933</v>
      </c>
      <c r="B4868" s="17">
        <v>28</v>
      </c>
      <c r="C4868" s="16">
        <v>7</v>
      </c>
      <c r="D4868" s="16">
        <v>2017</v>
      </c>
      <c r="E4868" s="25">
        <v>42944</v>
      </c>
      <c r="F4868" s="24" t="s">
        <v>4814</v>
      </c>
      <c r="G4868" s="23">
        <v>1002994.4522971086</v>
      </c>
      <c r="H4868" s="23">
        <v>3507265.9858202678</v>
      </c>
      <c r="I4868" s="23">
        <v>3973923.1966738296</v>
      </c>
      <c r="J4868" s="23">
        <f t="shared" si="76"/>
        <v>2970928.7443767209</v>
      </c>
    </row>
    <row r="4869" spans="1:10" x14ac:dyDescent="0.2">
      <c r="A4869" s="19">
        <v>4934</v>
      </c>
      <c r="B4869" s="17">
        <v>21</v>
      </c>
      <c r="C4869" s="16">
        <v>8</v>
      </c>
      <c r="D4869" s="16">
        <v>1998</v>
      </c>
      <c r="E4869" s="25">
        <v>36028</v>
      </c>
      <c r="F4869" s="24" t="s">
        <v>4815</v>
      </c>
      <c r="G4869" s="23">
        <v>1502564.2594859242</v>
      </c>
      <c r="H4869" s="23">
        <v>5102078.6507894732</v>
      </c>
      <c r="I4869" s="23">
        <v>5207441.4617931452</v>
      </c>
      <c r="J4869" s="23">
        <f t="shared" si="76"/>
        <v>3704877.202307221</v>
      </c>
    </row>
    <row r="4870" spans="1:10" x14ac:dyDescent="0.2">
      <c r="A4870" s="19">
        <v>4935</v>
      </c>
      <c r="B4870" s="17">
        <v>6</v>
      </c>
      <c r="C4870" s="16">
        <v>6</v>
      </c>
      <c r="D4870" s="16">
        <v>2014</v>
      </c>
      <c r="E4870" s="25">
        <v>41796</v>
      </c>
      <c r="F4870" s="24" t="s">
        <v>4816</v>
      </c>
      <c r="G4870" s="23">
        <v>1030107.8697507376</v>
      </c>
      <c r="H4870" s="23">
        <v>3216631.3158095689</v>
      </c>
      <c r="I4870" s="23">
        <v>3424150.666602334</v>
      </c>
      <c r="J4870" s="23">
        <f t="shared" si="76"/>
        <v>2394042.7968515963</v>
      </c>
    </row>
    <row r="4871" spans="1:10" x14ac:dyDescent="0.2">
      <c r="A4871" s="19">
        <v>4936</v>
      </c>
      <c r="B4871" s="17">
        <v>21</v>
      </c>
      <c r="C4871" s="16">
        <v>10</v>
      </c>
      <c r="D4871" s="16">
        <v>2011</v>
      </c>
      <c r="E4871" s="25">
        <v>40837</v>
      </c>
      <c r="F4871" s="24" t="s">
        <v>4817</v>
      </c>
      <c r="G4871" s="23">
        <v>1084347.2999412599</v>
      </c>
      <c r="H4871" s="23">
        <v>3232480.506322294</v>
      </c>
      <c r="I4871" s="23">
        <v>5897668.4574708184</v>
      </c>
      <c r="J4871" s="23">
        <f t="shared" si="76"/>
        <v>4813321.157529559</v>
      </c>
    </row>
    <row r="4872" spans="1:10" x14ac:dyDescent="0.2">
      <c r="A4872" s="19">
        <v>4937</v>
      </c>
      <c r="B4872" s="17">
        <v>3</v>
      </c>
      <c r="C4872" s="16">
        <v>8</v>
      </c>
      <c r="D4872" s="16">
        <v>2005</v>
      </c>
      <c r="E4872" s="25">
        <v>38567</v>
      </c>
      <c r="F4872" s="24" t="s">
        <v>4818</v>
      </c>
      <c r="G4872" s="23">
        <v>1250096.7413441956</v>
      </c>
      <c r="H4872" s="23">
        <v>3347771.5742871687</v>
      </c>
      <c r="I4872" s="23">
        <v>4441909.996471487</v>
      </c>
      <c r="J4872" s="23">
        <f t="shared" si="76"/>
        <v>3191813.2551272912</v>
      </c>
    </row>
    <row r="4873" spans="1:10" x14ac:dyDescent="0.2">
      <c r="A4873" s="19">
        <v>4938</v>
      </c>
      <c r="B4873" s="17">
        <v>1</v>
      </c>
      <c r="C4873" s="16">
        <v>8</v>
      </c>
      <c r="D4873" s="16">
        <v>2008</v>
      </c>
      <c r="E4873" s="25">
        <v>39661</v>
      </c>
      <c r="F4873" s="24" t="s">
        <v>4819</v>
      </c>
      <c r="G4873" s="23">
        <v>1120651.2511068711</v>
      </c>
      <c r="H4873" s="23">
        <v>2814488.7215248803</v>
      </c>
      <c r="I4873" s="23">
        <v>6757671.6081858259</v>
      </c>
      <c r="J4873" s="23">
        <f t="shared" si="76"/>
        <v>5637020.3570789546</v>
      </c>
    </row>
    <row r="4874" spans="1:10" x14ac:dyDescent="0.2">
      <c r="A4874" s="19">
        <v>4939</v>
      </c>
      <c r="B4874" s="17">
        <v>21</v>
      </c>
      <c r="C4874" s="16">
        <v>11</v>
      </c>
      <c r="D4874" s="16">
        <v>2001</v>
      </c>
      <c r="E4874" s="25">
        <v>37216</v>
      </c>
      <c r="F4874" s="24" t="s">
        <v>4820</v>
      </c>
      <c r="G4874" s="23">
        <v>1383985.3438556932</v>
      </c>
      <c r="H4874" s="23">
        <v>3324968.045214205</v>
      </c>
      <c r="I4874" s="23">
        <v>4948173.8717700113</v>
      </c>
      <c r="J4874" s="23">
        <f t="shared" si="76"/>
        <v>3564188.5279143183</v>
      </c>
    </row>
    <row r="4875" spans="1:10" x14ac:dyDescent="0.2">
      <c r="A4875" s="19">
        <v>4940</v>
      </c>
      <c r="B4875" s="17">
        <v>24</v>
      </c>
      <c r="C4875" s="16">
        <v>4</v>
      </c>
      <c r="D4875" s="16">
        <v>1998</v>
      </c>
      <c r="E4875" s="25">
        <v>35909</v>
      </c>
      <c r="F4875" s="24" t="s">
        <v>4821</v>
      </c>
      <c r="G4875" s="23">
        <v>1510886.153846154</v>
      </c>
      <c r="H4875" s="23">
        <v>3108184.419489231</v>
      </c>
      <c r="I4875" s="23">
        <v>3497740.7291938467</v>
      </c>
      <c r="J4875" s="23">
        <f t="shared" si="76"/>
        <v>1986854.5753476927</v>
      </c>
    </row>
    <row r="4876" spans="1:10" x14ac:dyDescent="0.2">
      <c r="A4876" s="19">
        <v>4941</v>
      </c>
      <c r="B4876" s="17">
        <v>29</v>
      </c>
      <c r="C4876" s="16">
        <v>9</v>
      </c>
      <c r="D4876" s="16">
        <v>2000</v>
      </c>
      <c r="E4876" s="25">
        <v>36798</v>
      </c>
      <c r="F4876" s="24" t="s">
        <v>4822</v>
      </c>
      <c r="G4876" s="23">
        <v>1413465.7455382843</v>
      </c>
      <c r="H4876" s="23">
        <v>2466297.0138284396</v>
      </c>
      <c r="I4876" s="23">
        <v>2858652.4893379388</v>
      </c>
      <c r="J4876" s="23">
        <f t="shared" si="76"/>
        <v>1445186.7437996545</v>
      </c>
    </row>
    <row r="4877" spans="1:10" x14ac:dyDescent="0.2">
      <c r="A4877" s="19">
        <v>4942</v>
      </c>
      <c r="B4877" s="17">
        <v>28</v>
      </c>
      <c r="C4877" s="16">
        <v>6</v>
      </c>
      <c r="D4877" s="16">
        <v>2006</v>
      </c>
      <c r="E4877" s="25">
        <v>38896</v>
      </c>
      <c r="F4877" s="24" t="s">
        <v>4823</v>
      </c>
      <c r="G4877" s="23">
        <v>1210049.2853622474</v>
      </c>
      <c r="H4877" s="23">
        <v>2031520.2839132575</v>
      </c>
      <c r="I4877" s="23">
        <v>2237855.4679546575</v>
      </c>
      <c r="J4877" s="23">
        <f t="shared" si="76"/>
        <v>1027806.1825924101</v>
      </c>
    </row>
    <row r="4878" spans="1:10" x14ac:dyDescent="0.2">
      <c r="A4878" s="19">
        <v>4943</v>
      </c>
      <c r="B4878" s="17">
        <v>18</v>
      </c>
      <c r="C4878" s="16">
        <v>9</v>
      </c>
      <c r="D4878" s="16">
        <v>2009</v>
      </c>
      <c r="E4878" s="25">
        <v>40074</v>
      </c>
      <c r="F4878" s="24" t="s">
        <v>4824</v>
      </c>
      <c r="G4878" s="23">
        <v>1136825.1925044798</v>
      </c>
      <c r="H4878" s="23">
        <v>1540487.9450337782</v>
      </c>
      <c r="I4878" s="23">
        <v>1540487.9450337782</v>
      </c>
      <c r="J4878" s="23">
        <f t="shared" si="76"/>
        <v>403662.75252929842</v>
      </c>
    </row>
    <row r="4879" spans="1:10" x14ac:dyDescent="0.2">
      <c r="A4879" s="19">
        <v>4944</v>
      </c>
      <c r="B4879" s="17">
        <v>17</v>
      </c>
      <c r="C4879" s="16">
        <v>7</v>
      </c>
      <c r="D4879" s="16">
        <v>1996</v>
      </c>
      <c r="E4879" s="25">
        <v>35263</v>
      </c>
      <c r="F4879" s="24" t="s">
        <v>4825</v>
      </c>
      <c r="G4879" s="23">
        <v>1563815.2866242039</v>
      </c>
      <c r="H4879" s="23">
        <v>2013380.90522293</v>
      </c>
      <c r="I4879" s="23">
        <v>2526792.4105286626</v>
      </c>
      <c r="J4879" s="23">
        <f t="shared" si="76"/>
        <v>962977.12390445871</v>
      </c>
    </row>
    <row r="4880" spans="1:10" x14ac:dyDescent="0.2">
      <c r="A4880" s="19">
        <v>4945</v>
      </c>
      <c r="B4880" s="17">
        <v>19</v>
      </c>
      <c r="C4880" s="16">
        <v>9</v>
      </c>
      <c r="D4880" s="16">
        <v>2003</v>
      </c>
      <c r="E4880" s="25">
        <v>37883</v>
      </c>
      <c r="F4880" s="24" t="s">
        <v>4826</v>
      </c>
      <c r="G4880" s="23">
        <v>1325696.544276458</v>
      </c>
      <c r="H4880" s="23">
        <v>1642780.620826134</v>
      </c>
      <c r="I4880" s="23">
        <v>1979125.7424676027</v>
      </c>
      <c r="J4880" s="23">
        <f t="shared" si="76"/>
        <v>653429.19819114474</v>
      </c>
    </row>
    <row r="4881" spans="1:10" x14ac:dyDescent="0.2">
      <c r="A4881" s="19">
        <v>4946</v>
      </c>
      <c r="B4881" s="17">
        <v>7</v>
      </c>
      <c r="C4881" s="16">
        <v>12</v>
      </c>
      <c r="D4881" s="16">
        <v>2001</v>
      </c>
      <c r="E4881" s="25">
        <v>37232</v>
      </c>
      <c r="F4881" s="24" t="s">
        <v>4827</v>
      </c>
      <c r="G4881" s="23">
        <v>1389468.0249009621</v>
      </c>
      <c r="H4881" s="23">
        <v>1483230.716689304</v>
      </c>
      <c r="I4881" s="23">
        <v>3729619.7987153367</v>
      </c>
      <c r="J4881" s="23">
        <f t="shared" si="76"/>
        <v>2340151.7738143746</v>
      </c>
    </row>
    <row r="4882" spans="1:10" x14ac:dyDescent="0.2">
      <c r="A4882" s="19">
        <v>4947</v>
      </c>
      <c r="B4882" s="17">
        <v>9</v>
      </c>
      <c r="C4882" s="16">
        <v>10</v>
      </c>
      <c r="D4882" s="16">
        <v>1998</v>
      </c>
      <c r="E4882" s="25">
        <v>36077</v>
      </c>
      <c r="F4882" s="24" t="s">
        <v>4828</v>
      </c>
      <c r="G4882" s="23">
        <v>1497067.0731707318</v>
      </c>
      <c r="H4882" s="23">
        <v>1511766.7747621953</v>
      </c>
      <c r="I4882" s="23">
        <v>1628091.8804817074</v>
      </c>
      <c r="J4882" s="23">
        <f t="shared" si="76"/>
        <v>131024.80731097562</v>
      </c>
    </row>
    <row r="4883" spans="1:10" x14ac:dyDescent="0.2">
      <c r="A4883" s="19">
        <v>4948</v>
      </c>
      <c r="B4883" s="17">
        <v>6</v>
      </c>
      <c r="C4883" s="16">
        <v>4</v>
      </c>
      <c r="D4883" s="16">
        <v>2001</v>
      </c>
      <c r="E4883" s="25">
        <v>36987</v>
      </c>
      <c r="F4883" s="24" t="s">
        <v>4829</v>
      </c>
      <c r="G4883" s="23">
        <v>1387897.1170152628</v>
      </c>
      <c r="H4883" s="23">
        <v>1182774.2505031091</v>
      </c>
      <c r="I4883" s="23">
        <v>1182774.2505031091</v>
      </c>
      <c r="J4883" s="23">
        <f t="shared" si="76"/>
        <v>-205122.86651215376</v>
      </c>
    </row>
    <row r="4884" spans="1:10" x14ac:dyDescent="0.2">
      <c r="A4884" s="19">
        <v>4950</v>
      </c>
      <c r="B4884" s="17">
        <v>1</v>
      </c>
      <c r="C4884" s="16">
        <v>12</v>
      </c>
      <c r="D4884" s="16">
        <v>2000</v>
      </c>
      <c r="E4884" s="25">
        <v>36861</v>
      </c>
      <c r="F4884" s="24" t="s">
        <v>4830</v>
      </c>
      <c r="G4884" s="23">
        <v>1411028.735632184</v>
      </c>
      <c r="H4884" s="23">
        <v>1099384.695994253</v>
      </c>
      <c r="I4884" s="23">
        <v>2011713.5455919541</v>
      </c>
      <c r="J4884" s="23">
        <f t="shared" si="76"/>
        <v>600684.80995977018</v>
      </c>
    </row>
    <row r="4885" spans="1:10" x14ac:dyDescent="0.2">
      <c r="A4885" s="19">
        <v>4951</v>
      </c>
      <c r="B4885" s="17">
        <v>9</v>
      </c>
      <c r="C4885" s="16">
        <v>5</v>
      </c>
      <c r="D4885" s="16">
        <v>2014</v>
      </c>
      <c r="E4885" s="25">
        <v>41768</v>
      </c>
      <c r="F4885" s="24" t="s">
        <v>4831</v>
      </c>
      <c r="G4885" s="23">
        <v>1032026.0613703236</v>
      </c>
      <c r="H4885" s="23">
        <v>792319.43214796123</v>
      </c>
      <c r="I4885" s="23">
        <v>1193341.0229970575</v>
      </c>
      <c r="J4885" s="23">
        <f t="shared" si="76"/>
        <v>161314.96162673389</v>
      </c>
    </row>
    <row r="4886" spans="1:10" x14ac:dyDescent="0.2">
      <c r="A4886" s="19">
        <v>4952</v>
      </c>
      <c r="B4886" s="17">
        <v>8</v>
      </c>
      <c r="C4886" s="16">
        <v>9</v>
      </c>
      <c r="D4886" s="16">
        <v>2000</v>
      </c>
      <c r="E4886" s="25">
        <v>36777</v>
      </c>
      <c r="F4886" s="24" t="s">
        <v>4832</v>
      </c>
      <c r="G4886" s="23">
        <v>1413465.7455382843</v>
      </c>
      <c r="H4886" s="23">
        <v>881707.21087507193</v>
      </c>
      <c r="I4886" s="23">
        <v>1667129.135164076</v>
      </c>
      <c r="J4886" s="23">
        <f t="shared" si="76"/>
        <v>253663.38962579169</v>
      </c>
    </row>
    <row r="4887" spans="1:10" x14ac:dyDescent="0.2">
      <c r="A4887" s="19">
        <v>4953</v>
      </c>
      <c r="B4887" s="17">
        <v>3</v>
      </c>
      <c r="C4887" s="16">
        <v>2</v>
      </c>
      <c r="D4887" s="16">
        <v>2010</v>
      </c>
      <c r="E4887" s="25">
        <v>40212</v>
      </c>
      <c r="F4887" s="24" t="s">
        <v>4833</v>
      </c>
      <c r="G4887" s="23">
        <v>1132775.9860847739</v>
      </c>
      <c r="H4887" s="23">
        <v>704426.94193069148</v>
      </c>
      <c r="I4887" s="23">
        <v>3082392.2046313342</v>
      </c>
      <c r="J4887" s="23">
        <f t="shared" si="76"/>
        <v>1949616.2185465603</v>
      </c>
    </row>
    <row r="4888" spans="1:10" x14ac:dyDescent="0.2">
      <c r="A4888" s="19">
        <v>4954</v>
      </c>
      <c r="B4888" s="17">
        <v>23</v>
      </c>
      <c r="C4888" s="16">
        <v>10</v>
      </c>
      <c r="D4888" s="16">
        <v>1998</v>
      </c>
      <c r="E4888" s="25">
        <v>36091</v>
      </c>
      <c r="F4888" s="24" t="s">
        <v>4834</v>
      </c>
      <c r="G4888" s="23">
        <v>1497067.0731707318</v>
      </c>
      <c r="H4888" s="23">
        <v>871328.96619512199</v>
      </c>
      <c r="I4888" s="23">
        <v>939090.71312804881</v>
      </c>
      <c r="J4888" s="23">
        <f t="shared" si="76"/>
        <v>-557976.36004268297</v>
      </c>
    </row>
    <row r="4889" spans="1:10" x14ac:dyDescent="0.2">
      <c r="A4889" s="19">
        <v>4955</v>
      </c>
      <c r="B4889" s="17">
        <v>29</v>
      </c>
      <c r="C4889" s="16">
        <v>7</v>
      </c>
      <c r="D4889" s="16">
        <v>2011</v>
      </c>
      <c r="E4889" s="25">
        <v>40753</v>
      </c>
      <c r="F4889" s="24" t="s">
        <v>4835</v>
      </c>
      <c r="G4889" s="23">
        <v>1086742.3269978133</v>
      </c>
      <c r="H4889" s="23">
        <v>617989.06515523058</v>
      </c>
      <c r="I4889" s="23">
        <v>1346662.8363151883</v>
      </c>
      <c r="J4889" s="23">
        <f t="shared" si="76"/>
        <v>259920.50931737502</v>
      </c>
    </row>
    <row r="4890" spans="1:10" x14ac:dyDescent="0.2">
      <c r="A4890" s="19">
        <v>4956</v>
      </c>
      <c r="B4890" s="17">
        <v>14</v>
      </c>
      <c r="C4890" s="16">
        <v>2</v>
      </c>
      <c r="D4890" s="16">
        <v>2003</v>
      </c>
      <c r="E4890" s="25">
        <v>37666</v>
      </c>
      <c r="F4890" s="24" t="s">
        <v>4836</v>
      </c>
      <c r="G4890" s="23">
        <v>1340901.1469142546</v>
      </c>
      <c r="H4890" s="23">
        <v>737047.76981977071</v>
      </c>
      <c r="I4890" s="23">
        <v>942680.32430365926</v>
      </c>
      <c r="J4890" s="23">
        <f t="shared" si="76"/>
        <v>-398220.82261059538</v>
      </c>
    </row>
    <row r="4891" spans="1:10" x14ac:dyDescent="0.2">
      <c r="A4891" s="19">
        <v>4957</v>
      </c>
      <c r="B4891" s="17">
        <v>24</v>
      </c>
      <c r="C4891" s="16">
        <v>10</v>
      </c>
      <c r="D4891" s="16">
        <v>2014</v>
      </c>
      <c r="E4891" s="25">
        <v>41936</v>
      </c>
      <c r="F4891" s="24" t="s">
        <v>4837</v>
      </c>
      <c r="G4891" s="23">
        <v>1034055.9231446345</v>
      </c>
      <c r="H4891" s="23">
        <v>567888.00215218612</v>
      </c>
      <c r="I4891" s="23">
        <v>567888.00215218612</v>
      </c>
      <c r="J4891" s="23">
        <f t="shared" si="76"/>
        <v>-466167.92099244834</v>
      </c>
    </row>
    <row r="4892" spans="1:10" x14ac:dyDescent="0.2">
      <c r="A4892" s="19">
        <v>4958</v>
      </c>
      <c r="B4892" s="17">
        <v>20</v>
      </c>
      <c r="C4892" s="16">
        <v>6</v>
      </c>
      <c r="D4892" s="16">
        <v>1997</v>
      </c>
      <c r="E4892" s="25">
        <v>35601</v>
      </c>
      <c r="F4892" s="24" t="s">
        <v>4838</v>
      </c>
      <c r="G4892" s="23">
        <v>1531621.9588271989</v>
      </c>
      <c r="H4892" s="23">
        <v>831531.34604491573</v>
      </c>
      <c r="I4892" s="23">
        <v>831531.34604491573</v>
      </c>
      <c r="J4892" s="23">
        <f t="shared" si="76"/>
        <v>-700090.61278228322</v>
      </c>
    </row>
    <row r="4893" spans="1:10" x14ac:dyDescent="0.2">
      <c r="A4893" s="19">
        <v>4959</v>
      </c>
      <c r="B4893" s="17">
        <v>19</v>
      </c>
      <c r="C4893" s="16">
        <v>7</v>
      </c>
      <c r="D4893" s="16">
        <v>2013</v>
      </c>
      <c r="E4893" s="25">
        <v>41474</v>
      </c>
      <c r="F4893" s="24" t="s">
        <v>4839</v>
      </c>
      <c r="G4893" s="23">
        <v>1051041.1137177006</v>
      </c>
      <c r="H4893" s="23">
        <v>511771.88805030909</v>
      </c>
      <c r="I4893" s="23">
        <v>526875.34885443246</v>
      </c>
      <c r="J4893" s="23">
        <f t="shared" si="76"/>
        <v>-524165.76486326812</v>
      </c>
    </row>
    <row r="4894" spans="1:10" x14ac:dyDescent="0.2">
      <c r="A4894" s="19">
        <v>4960</v>
      </c>
      <c r="B4894" s="17">
        <v>2</v>
      </c>
      <c r="C4894" s="16">
        <v>5</v>
      </c>
      <c r="D4894" s="16">
        <v>2003</v>
      </c>
      <c r="E4894" s="25">
        <v>37743</v>
      </c>
      <c r="F4894" s="24" t="s">
        <v>4840</v>
      </c>
      <c r="G4894" s="23">
        <v>1337978.2016348774</v>
      </c>
      <c r="H4894" s="23">
        <v>620990.47081198904</v>
      </c>
      <c r="I4894" s="23">
        <v>636030.68377656676</v>
      </c>
      <c r="J4894" s="23">
        <f t="shared" si="76"/>
        <v>-701947.5178583106</v>
      </c>
    </row>
    <row r="4895" spans="1:10" x14ac:dyDescent="0.2">
      <c r="A4895" s="19">
        <v>4961</v>
      </c>
      <c r="B4895" s="17">
        <v>19</v>
      </c>
      <c r="C4895" s="16">
        <v>10</v>
      </c>
      <c r="D4895" s="16">
        <v>2007</v>
      </c>
      <c r="E4895" s="25">
        <v>39374</v>
      </c>
      <c r="F4895" s="24" t="s">
        <v>4841</v>
      </c>
      <c r="G4895" s="23">
        <v>1175091.8941685492</v>
      </c>
      <c r="H4895" s="23">
        <v>524284.87496171083</v>
      </c>
      <c r="I4895" s="23">
        <v>556722.11160833947</v>
      </c>
      <c r="J4895" s="23">
        <f t="shared" si="76"/>
        <v>-618369.78256020974</v>
      </c>
    </row>
    <row r="4896" spans="1:10" x14ac:dyDescent="0.2">
      <c r="A4896" s="19">
        <v>4962</v>
      </c>
      <c r="B4896" s="17">
        <v>5</v>
      </c>
      <c r="C4896" s="16">
        <v>5</v>
      </c>
      <c r="D4896" s="16">
        <v>2000</v>
      </c>
      <c r="E4896" s="25">
        <v>36651</v>
      </c>
      <c r="F4896" s="24" t="s">
        <v>4842</v>
      </c>
      <c r="G4896" s="23">
        <v>1431597.6676384842</v>
      </c>
      <c r="H4896" s="23">
        <v>613489.70650145772</v>
      </c>
      <c r="I4896" s="23">
        <v>613489.70650145772</v>
      </c>
      <c r="J4896" s="23">
        <f t="shared" si="76"/>
        <v>-818107.96113702643</v>
      </c>
    </row>
    <row r="4897" spans="1:10" x14ac:dyDescent="0.2">
      <c r="A4897" s="19">
        <v>4963</v>
      </c>
      <c r="B4897" s="17">
        <v>18</v>
      </c>
      <c r="C4897" s="16">
        <v>7</v>
      </c>
      <c r="D4897" s="16">
        <v>2014</v>
      </c>
      <c r="E4897" s="25">
        <v>41838</v>
      </c>
      <c r="F4897" s="24" t="s">
        <v>4843</v>
      </c>
      <c r="G4897" s="23">
        <v>1030509.9685204617</v>
      </c>
      <c r="H4897" s="23">
        <v>346737.75012801681</v>
      </c>
      <c r="I4897" s="23">
        <v>878405.66665687307</v>
      </c>
      <c r="J4897" s="23">
        <f t="shared" si="76"/>
        <v>-152104.30186358863</v>
      </c>
    </row>
    <row r="4898" spans="1:10" x14ac:dyDescent="0.2">
      <c r="A4898" s="19">
        <v>4964</v>
      </c>
      <c r="B4898" s="17">
        <v>28</v>
      </c>
      <c r="C4898" s="16">
        <v>11</v>
      </c>
      <c r="D4898" s="16">
        <v>2014</v>
      </c>
      <c r="E4898" s="25">
        <v>41971</v>
      </c>
      <c r="F4898" s="24" t="s">
        <v>4844</v>
      </c>
      <c r="G4898" s="23">
        <v>1039669.5334764621</v>
      </c>
      <c r="H4898" s="23">
        <v>300211.85547806276</v>
      </c>
      <c r="I4898" s="23">
        <v>300211.85547806276</v>
      </c>
      <c r="J4898" s="23">
        <f t="shared" si="76"/>
        <v>-739457.67799839936</v>
      </c>
    </row>
    <row r="4899" spans="1:10" x14ac:dyDescent="0.2">
      <c r="A4899" s="19">
        <v>4965</v>
      </c>
      <c r="B4899" s="17">
        <v>22</v>
      </c>
      <c r="C4899" s="16">
        <v>8</v>
      </c>
      <c r="D4899" s="16">
        <v>2003</v>
      </c>
      <c r="E4899" s="25">
        <v>37855</v>
      </c>
      <c r="F4899" s="24" t="s">
        <v>4845</v>
      </c>
      <c r="G4899" s="23">
        <v>1330005.4171180932</v>
      </c>
      <c r="H4899" s="23">
        <v>372868.34869447455</v>
      </c>
      <c r="I4899" s="23">
        <v>1116067.3957475624</v>
      </c>
      <c r="J4899" s="23">
        <f t="shared" si="76"/>
        <v>-213938.02137053083</v>
      </c>
    </row>
    <row r="4900" spans="1:10" x14ac:dyDescent="0.2">
      <c r="A4900" s="19">
        <v>4966</v>
      </c>
      <c r="B4900" s="17">
        <v>18</v>
      </c>
      <c r="C4900" s="16">
        <v>1</v>
      </c>
      <c r="D4900" s="16">
        <v>2008</v>
      </c>
      <c r="E4900" s="25">
        <v>39465</v>
      </c>
      <c r="F4900" s="24" t="s">
        <v>4846</v>
      </c>
      <c r="G4900" s="23">
        <v>1163156.1493272693</v>
      </c>
      <c r="H4900" s="23">
        <v>319473.63113037712</v>
      </c>
      <c r="I4900" s="23">
        <v>354148.47909797233</v>
      </c>
      <c r="J4900" s="23">
        <f t="shared" si="76"/>
        <v>-809007.6702292969</v>
      </c>
    </row>
    <row r="4901" spans="1:10" x14ac:dyDescent="0.2">
      <c r="A4901" s="19">
        <v>4967</v>
      </c>
      <c r="B4901" s="17">
        <v>8</v>
      </c>
      <c r="C4901" s="16">
        <v>4</v>
      </c>
      <c r="D4901" s="16">
        <v>2016</v>
      </c>
      <c r="E4901" s="25">
        <v>42468</v>
      </c>
      <c r="F4901" s="24" t="s">
        <v>4847</v>
      </c>
      <c r="G4901" s="23">
        <v>1026155.5372584752</v>
      </c>
      <c r="H4901" s="23">
        <v>237799.23189320453</v>
      </c>
      <c r="I4901" s="23">
        <v>364116.92621864832</v>
      </c>
      <c r="J4901" s="23">
        <f t="shared" si="76"/>
        <v>-662038.61103982688</v>
      </c>
    </row>
    <row r="4902" spans="1:10" x14ac:dyDescent="0.2">
      <c r="A4902" s="19">
        <v>4968</v>
      </c>
      <c r="B4902" s="17">
        <v>24</v>
      </c>
      <c r="C4902" s="16">
        <v>9</v>
      </c>
      <c r="D4902" s="16">
        <v>2004</v>
      </c>
      <c r="E4902" s="25">
        <v>38254</v>
      </c>
      <c r="F4902" s="24" t="s">
        <v>4848</v>
      </c>
      <c r="G4902" s="23">
        <v>1292885.729331227</v>
      </c>
      <c r="H4902" s="23">
        <v>293796.64601895737</v>
      </c>
      <c r="I4902" s="23">
        <v>293796.64601895737</v>
      </c>
      <c r="J4902" s="23">
        <f t="shared" si="76"/>
        <v>-999089.08331226965</v>
      </c>
    </row>
    <row r="4903" spans="1:10" x14ac:dyDescent="0.2">
      <c r="A4903" s="19">
        <v>4969</v>
      </c>
      <c r="B4903" s="17">
        <v>30</v>
      </c>
      <c r="C4903" s="16">
        <v>12</v>
      </c>
      <c r="D4903" s="16">
        <v>2002</v>
      </c>
      <c r="E4903" s="25">
        <v>37620</v>
      </c>
      <c r="F4903" s="24" t="s">
        <v>4849</v>
      </c>
      <c r="G4903" s="23">
        <v>1357208.4024322829</v>
      </c>
      <c r="H4903" s="23">
        <v>289271.32726920949</v>
      </c>
      <c r="I4903" s="23">
        <v>289271.32726920949</v>
      </c>
      <c r="J4903" s="23">
        <f t="shared" si="76"/>
        <v>-1067937.0751630734</v>
      </c>
    </row>
    <row r="4904" spans="1:10" x14ac:dyDescent="0.2">
      <c r="A4904" s="19">
        <v>4970</v>
      </c>
      <c r="B4904" s="17">
        <v>7</v>
      </c>
      <c r="C4904" s="16">
        <v>7</v>
      </c>
      <c r="D4904" s="16">
        <v>2006</v>
      </c>
      <c r="E4904" s="25">
        <v>38905</v>
      </c>
      <c r="F4904" s="24" t="s">
        <v>4850</v>
      </c>
      <c r="G4904" s="23">
        <v>1206481.5724815724</v>
      </c>
      <c r="H4904" s="23">
        <v>174458.44186240787</v>
      </c>
      <c r="I4904" s="23">
        <v>260067.96128255528</v>
      </c>
      <c r="J4904" s="23">
        <f t="shared" si="76"/>
        <v>-946413.61119901715</v>
      </c>
    </row>
    <row r="4905" spans="1:10" x14ac:dyDescent="0.2">
      <c r="A4905" s="19">
        <v>4971</v>
      </c>
      <c r="B4905" s="17">
        <v>22</v>
      </c>
      <c r="C4905" s="16">
        <v>8</v>
      </c>
      <c r="D4905" s="16">
        <v>2001</v>
      </c>
      <c r="E4905" s="25">
        <v>37125</v>
      </c>
      <c r="F4905" s="24" t="s">
        <v>4851</v>
      </c>
      <c r="G4905" s="23">
        <v>1383205.633802817</v>
      </c>
      <c r="H4905" s="23">
        <v>156901.16465915492</v>
      </c>
      <c r="I4905" s="23">
        <v>156901.16465915492</v>
      </c>
      <c r="J4905" s="23">
        <f t="shared" si="76"/>
        <v>-1226304.4691436621</v>
      </c>
    </row>
    <row r="4906" spans="1:10" x14ac:dyDescent="0.2">
      <c r="A4906" s="19">
        <v>4972</v>
      </c>
      <c r="B4906" s="17">
        <v>31</v>
      </c>
      <c r="C4906" s="16">
        <v>7</v>
      </c>
      <c r="D4906" s="16">
        <v>2015</v>
      </c>
      <c r="E4906" s="25">
        <v>42216</v>
      </c>
      <c r="F4906" s="24" t="s">
        <v>4852</v>
      </c>
      <c r="G4906" s="23">
        <v>1028765.4931406976</v>
      </c>
      <c r="H4906" s="23">
        <v>104451.58928406816</v>
      </c>
      <c r="I4906" s="23">
        <v>104451.58928406816</v>
      </c>
      <c r="J4906" s="23">
        <f t="shared" si="76"/>
        <v>-924313.90385662939</v>
      </c>
    </row>
    <row r="4907" spans="1:10" x14ac:dyDescent="0.2">
      <c r="A4907" s="19">
        <v>4973</v>
      </c>
      <c r="B4907" s="17">
        <v>30</v>
      </c>
      <c r="C4907" s="16">
        <v>10</v>
      </c>
      <c r="D4907" s="16">
        <v>2009</v>
      </c>
      <c r="E4907" s="25">
        <v>40116</v>
      </c>
      <c r="F4907" s="24" t="s">
        <v>4853</v>
      </c>
      <c r="G4907" s="23">
        <v>1135731.3682769213</v>
      </c>
      <c r="H4907" s="23">
        <v>114953.05044014858</v>
      </c>
      <c r="I4907" s="23">
        <v>116766.81343528682</v>
      </c>
      <c r="J4907" s="23">
        <f t="shared" si="76"/>
        <v>-1018964.5548416345</v>
      </c>
    </row>
    <row r="4908" spans="1:10" x14ac:dyDescent="0.2">
      <c r="A4908" s="19">
        <v>4974</v>
      </c>
      <c r="B4908" s="17">
        <v>1</v>
      </c>
      <c r="C4908" s="16">
        <v>6</v>
      </c>
      <c r="D4908" s="16">
        <v>2012</v>
      </c>
      <c r="E4908" s="25">
        <v>41061</v>
      </c>
      <c r="F4908" s="24" t="s">
        <v>4854</v>
      </c>
      <c r="G4908" s="23">
        <v>1069902.1256939662</v>
      </c>
      <c r="H4908" s="23">
        <v>103495.91222688013</v>
      </c>
      <c r="I4908" s="23">
        <v>103495.91222688013</v>
      </c>
      <c r="J4908" s="23">
        <f t="shared" si="76"/>
        <v>-966406.21346708608</v>
      </c>
    </row>
    <row r="4909" spans="1:10" x14ac:dyDescent="0.2">
      <c r="A4909" s="19">
        <v>4975</v>
      </c>
      <c r="B4909" s="17">
        <v>11</v>
      </c>
      <c r="C4909" s="16">
        <v>3</v>
      </c>
      <c r="D4909" s="16">
        <v>2016</v>
      </c>
      <c r="E4909" s="25">
        <v>42440</v>
      </c>
      <c r="F4909" s="24" t="s">
        <v>4855</v>
      </c>
      <c r="G4909" s="23">
        <v>1031020.6104177515</v>
      </c>
      <c r="H4909" s="23">
        <v>64968.732744864195</v>
      </c>
      <c r="I4909" s="23">
        <v>64968.732744864195</v>
      </c>
      <c r="J4909" s="23">
        <f t="shared" si="76"/>
        <v>-966051.87767288729</v>
      </c>
    </row>
    <row r="4910" spans="1:10" x14ac:dyDescent="0.2">
      <c r="A4910" s="19">
        <v>4976</v>
      </c>
      <c r="B4910" s="17">
        <v>16</v>
      </c>
      <c r="C4910" s="16">
        <v>9</v>
      </c>
      <c r="D4910" s="16">
        <v>2005</v>
      </c>
      <c r="E4910" s="25">
        <v>38611</v>
      </c>
      <c r="F4910" s="24" t="s">
        <v>4856</v>
      </c>
      <c r="G4910" s="23">
        <v>1235005.0301810864</v>
      </c>
      <c r="H4910" s="23">
        <v>60515.246478873232</v>
      </c>
      <c r="I4910" s="23">
        <v>1913022.7917505028</v>
      </c>
      <c r="J4910" s="23">
        <f t="shared" si="76"/>
        <v>678017.76156941638</v>
      </c>
    </row>
    <row r="4911" spans="1:10" x14ac:dyDescent="0.2">
      <c r="A4911" s="19">
        <v>4977</v>
      </c>
      <c r="B4911" s="17">
        <v>1</v>
      </c>
      <c r="C4911" s="16">
        <v>7</v>
      </c>
      <c r="D4911" s="16">
        <v>2011</v>
      </c>
      <c r="E4911" s="25">
        <v>40725</v>
      </c>
      <c r="F4911" s="24" t="s">
        <v>4857</v>
      </c>
      <c r="G4911" s="23">
        <v>1086742.3269978133</v>
      </c>
      <c r="H4911" s="23">
        <v>52993.902833721368</v>
      </c>
      <c r="I4911" s="23">
        <v>56061.776422836199</v>
      </c>
      <c r="J4911" s="23">
        <f t="shared" si="76"/>
        <v>-1030680.5505749771</v>
      </c>
    </row>
    <row r="4912" spans="1:10" x14ac:dyDescent="0.2">
      <c r="A4912" s="19">
        <v>4978</v>
      </c>
      <c r="B4912" s="17">
        <v>25</v>
      </c>
      <c r="C4912" s="16">
        <v>9</v>
      </c>
      <c r="D4912" s="16">
        <v>1998</v>
      </c>
      <c r="E4912" s="25">
        <v>36063</v>
      </c>
      <c r="F4912" s="24" t="s">
        <v>4858</v>
      </c>
      <c r="G4912" s="23">
        <v>1500727.3838630808</v>
      </c>
      <c r="H4912" s="23">
        <v>33667.318129584353</v>
      </c>
      <c r="I4912" s="23">
        <v>33667.318129584353</v>
      </c>
      <c r="J4912" s="23">
        <f t="shared" si="76"/>
        <v>-1467060.0657334963</v>
      </c>
    </row>
    <row r="4913" spans="1:10" x14ac:dyDescent="0.2">
      <c r="A4913" s="19">
        <v>4979</v>
      </c>
      <c r="B4913" s="17">
        <v>7</v>
      </c>
      <c r="C4913" s="16">
        <v>8</v>
      </c>
      <c r="D4913" s="16">
        <v>1998</v>
      </c>
      <c r="E4913" s="25">
        <v>36014</v>
      </c>
      <c r="F4913" s="24" t="s">
        <v>4859</v>
      </c>
      <c r="G4913" s="23">
        <v>1502564.2594859242</v>
      </c>
      <c r="H4913" s="23">
        <v>31869.387943696449</v>
      </c>
      <c r="I4913" s="23">
        <v>31869.387943696449</v>
      </c>
      <c r="J4913" s="23">
        <f t="shared" si="76"/>
        <v>-1470694.8715422277</v>
      </c>
    </row>
    <row r="4914" spans="1:10" x14ac:dyDescent="0.2">
      <c r="A4914" s="19">
        <v>4980</v>
      </c>
      <c r="B4914" s="17">
        <v>31</v>
      </c>
      <c r="C4914" s="16">
        <v>8</v>
      </c>
      <c r="D4914" s="16">
        <v>2001</v>
      </c>
      <c r="E4914" s="25">
        <v>37134</v>
      </c>
      <c r="F4914" s="24" t="s">
        <v>4860</v>
      </c>
      <c r="G4914" s="23">
        <v>1383205.633802817</v>
      </c>
      <c r="H4914" s="23">
        <v>23690.162890140844</v>
      </c>
      <c r="I4914" s="23">
        <v>23690.162890140844</v>
      </c>
      <c r="J4914" s="23">
        <f t="shared" si="76"/>
        <v>-1359515.4709126761</v>
      </c>
    </row>
    <row r="4915" spans="1:10" x14ac:dyDescent="0.2">
      <c r="A4915" s="19">
        <v>4981</v>
      </c>
      <c r="B4915" s="17">
        <v>13</v>
      </c>
      <c r="C4915" s="16">
        <v>2</v>
      </c>
      <c r="D4915" s="16">
        <v>2015</v>
      </c>
      <c r="E4915" s="25">
        <v>42048</v>
      </c>
      <c r="F4915" s="24" t="s">
        <v>4861</v>
      </c>
      <c r="G4915" s="23">
        <v>1045999.0968038786</v>
      </c>
      <c r="H4915" s="23">
        <v>15853.162311159584</v>
      </c>
      <c r="I4915" s="23">
        <v>15853.162311159584</v>
      </c>
      <c r="J4915" s="23">
        <f t="shared" si="76"/>
        <v>-1030145.934492719</v>
      </c>
    </row>
    <row r="4916" spans="1:10" x14ac:dyDescent="0.2">
      <c r="A4916" s="19">
        <v>4982</v>
      </c>
      <c r="B4916" s="17">
        <v>22</v>
      </c>
      <c r="C4916" s="16">
        <v>9</v>
      </c>
      <c r="D4916" s="16">
        <v>2000</v>
      </c>
      <c r="E4916" s="25">
        <v>36791</v>
      </c>
      <c r="F4916" s="24" t="s">
        <v>4862</v>
      </c>
      <c r="G4916" s="23">
        <v>1413465.7455382843</v>
      </c>
      <c r="H4916" s="23">
        <v>18369.400829015543</v>
      </c>
      <c r="I4916" s="23">
        <v>18369.400829015543</v>
      </c>
      <c r="J4916" s="23">
        <f t="shared" si="76"/>
        <v>-1395096.3447092688</v>
      </c>
    </row>
    <row r="4917" spans="1:10" x14ac:dyDescent="0.2">
      <c r="A4917" s="19">
        <v>4983</v>
      </c>
      <c r="B4917" s="17">
        <v>3</v>
      </c>
      <c r="C4917" s="16">
        <v>9</v>
      </c>
      <c r="D4917" s="16">
        <v>2010</v>
      </c>
      <c r="E4917" s="25">
        <v>40424</v>
      </c>
      <c r="F4917" s="24" t="s">
        <v>4863</v>
      </c>
      <c r="G4917" s="23">
        <v>1123970.5363968888</v>
      </c>
      <c r="H4917" s="23">
        <v>13008.834988257591</v>
      </c>
      <c r="I4917" s="23">
        <v>13008.834988257591</v>
      </c>
      <c r="J4917" s="23">
        <f t="shared" si="76"/>
        <v>-1110961.7014086312</v>
      </c>
    </row>
    <row r="4918" spans="1:10" x14ac:dyDescent="0.2">
      <c r="A4918" s="19">
        <v>4984</v>
      </c>
      <c r="B4918" s="17">
        <v>17</v>
      </c>
      <c r="C4918" s="16">
        <v>1</v>
      </c>
      <c r="D4918" s="16">
        <v>2007</v>
      </c>
      <c r="E4918" s="25">
        <v>39099</v>
      </c>
      <c r="F4918" s="24" t="s">
        <v>4864</v>
      </c>
      <c r="G4918" s="23">
        <v>1212942.6527547229</v>
      </c>
      <c r="H4918" s="23">
        <v>13084.012395265196</v>
      </c>
      <c r="I4918" s="23">
        <v>1024180.8783050746</v>
      </c>
      <c r="J4918" s="23">
        <f t="shared" si="76"/>
        <v>-188761.77444964822</v>
      </c>
    </row>
    <row r="4919" spans="1:10" x14ac:dyDescent="0.2">
      <c r="A4919" s="19">
        <v>4985</v>
      </c>
      <c r="B4919" s="17">
        <v>17</v>
      </c>
      <c r="C4919" s="16">
        <v>10</v>
      </c>
      <c r="D4919" s="16">
        <v>2014</v>
      </c>
      <c r="E4919" s="25">
        <v>41929</v>
      </c>
      <c r="F4919" s="24" t="s">
        <v>4865</v>
      </c>
      <c r="G4919" s="23">
        <v>1034055.9231446345</v>
      </c>
      <c r="H4919" s="23">
        <v>10172.008115973769</v>
      </c>
      <c r="I4919" s="23">
        <v>10172.008115973769</v>
      </c>
      <c r="J4919" s="23">
        <f t="shared" si="76"/>
        <v>-1023883.9150286607</v>
      </c>
    </row>
    <row r="4920" spans="1:10" x14ac:dyDescent="0.2">
      <c r="A4920" s="19">
        <v>4986</v>
      </c>
      <c r="B4920" s="17">
        <v>21</v>
      </c>
      <c r="C4920" s="16">
        <v>11</v>
      </c>
      <c r="D4920" s="16">
        <v>2008</v>
      </c>
      <c r="E4920" s="25">
        <v>39773</v>
      </c>
      <c r="F4920" s="24" t="s">
        <v>4866</v>
      </c>
      <c r="G4920" s="23">
        <v>1155791.4558079322</v>
      </c>
      <c r="H4920" s="23">
        <v>8324.0100647287272</v>
      </c>
      <c r="I4920" s="23">
        <v>31000.638427680355</v>
      </c>
      <c r="J4920" s="23">
        <f t="shared" si="76"/>
        <v>-1124790.8173802518</v>
      </c>
    </row>
    <row r="4921" spans="1:10" x14ac:dyDescent="0.2">
      <c r="A4921" s="19">
        <v>4987</v>
      </c>
      <c r="B4921" s="17">
        <v>10</v>
      </c>
      <c r="C4921" s="16">
        <v>4</v>
      </c>
      <c r="D4921" s="16">
        <v>2015</v>
      </c>
      <c r="E4921" s="25">
        <v>42104</v>
      </c>
      <c r="F4921" s="24" t="s">
        <v>4867</v>
      </c>
      <c r="G4921" s="23">
        <v>1037700.9201222323</v>
      </c>
      <c r="H4921" s="23">
        <v>7129.0053212397352</v>
      </c>
      <c r="I4921" s="23">
        <v>7129.0053212397352</v>
      </c>
      <c r="J4921" s="23">
        <f t="shared" si="76"/>
        <v>-1030571.9148009926</v>
      </c>
    </row>
    <row r="4922" spans="1:10" x14ac:dyDescent="0.2">
      <c r="A4922" s="19">
        <v>4988</v>
      </c>
      <c r="B4922" s="17">
        <v>19</v>
      </c>
      <c r="C4922" s="16">
        <v>3</v>
      </c>
      <c r="D4922" s="16">
        <v>1999</v>
      </c>
      <c r="E4922" s="25">
        <v>36238</v>
      </c>
      <c r="F4922" s="24" t="s">
        <v>4868</v>
      </c>
      <c r="G4922" s="23">
        <v>1487993.9393939395</v>
      </c>
      <c r="H4922" s="23">
        <v>8175.0387030303036</v>
      </c>
      <c r="I4922" s="23">
        <v>8175.0387030303036</v>
      </c>
      <c r="J4922" s="23">
        <f t="shared" si="76"/>
        <v>-1479818.9006909092</v>
      </c>
    </row>
    <row r="4923" spans="1:10" x14ac:dyDescent="0.2">
      <c r="A4923" s="19">
        <v>4989</v>
      </c>
      <c r="B4923" s="17">
        <v>18</v>
      </c>
      <c r="C4923" s="16">
        <v>3</v>
      </c>
      <c r="D4923" s="16">
        <v>2005</v>
      </c>
      <c r="E4923" s="25">
        <v>38429</v>
      </c>
      <c r="F4923" s="24" t="s">
        <v>4869</v>
      </c>
      <c r="G4923" s="23">
        <v>1270144.8525607863</v>
      </c>
      <c r="H4923" s="23">
        <v>4699.5359544749099</v>
      </c>
      <c r="I4923" s="23">
        <v>4699.5359544749099</v>
      </c>
      <c r="J4923" s="23">
        <f t="shared" si="76"/>
        <v>-1265445.3166063114</v>
      </c>
    </row>
    <row r="4924" spans="1:10" x14ac:dyDescent="0.2">
      <c r="A4924" s="19">
        <v>4990</v>
      </c>
      <c r="B4924" s="17">
        <v>15</v>
      </c>
      <c r="C4924" s="16">
        <v>5</v>
      </c>
      <c r="D4924" s="16">
        <v>2015</v>
      </c>
      <c r="E4924" s="25">
        <v>42139</v>
      </c>
      <c r="F4924" s="24" t="s">
        <v>4870</v>
      </c>
      <c r="G4924" s="23">
        <v>1032438.3423393115</v>
      </c>
      <c r="H4924" s="23">
        <v>1069.6061226635268</v>
      </c>
      <c r="I4924" s="23">
        <v>1069.6061226635268</v>
      </c>
      <c r="J4924" s="23">
        <f t="shared" si="76"/>
        <v>-1031368.736216648</v>
      </c>
    </row>
    <row r="4925" spans="1:10" x14ac:dyDescent="0.2">
      <c r="A4925" s="19">
        <v>4991</v>
      </c>
      <c r="B4925" s="17">
        <v>21</v>
      </c>
      <c r="C4925" s="16">
        <v>4</v>
      </c>
      <c r="D4925" s="16">
        <v>2006</v>
      </c>
      <c r="E4925" s="25">
        <v>38828</v>
      </c>
      <c r="F4925" s="24" t="s">
        <v>4871</v>
      </c>
      <c r="G4925" s="23">
        <v>1218456.5756823821</v>
      </c>
      <c r="H4925" s="23">
        <v>1077.1156129032258</v>
      </c>
      <c r="I4925" s="23">
        <v>1077.1156129032258</v>
      </c>
      <c r="J4925" s="23">
        <f t="shared" si="76"/>
        <v>-1217379.460069479</v>
      </c>
    </row>
    <row r="4926" spans="1:10" x14ac:dyDescent="0.2">
      <c r="A4926" s="19">
        <v>4992</v>
      </c>
      <c r="B4926" s="17">
        <v>13</v>
      </c>
      <c r="C4926" s="16">
        <v>12</v>
      </c>
      <c r="D4926" s="16">
        <v>2002</v>
      </c>
      <c r="E4926" s="25">
        <v>37603</v>
      </c>
      <c r="F4926" s="24" t="s">
        <v>4872</v>
      </c>
      <c r="G4926" s="23">
        <v>1357208.4024322829</v>
      </c>
      <c r="H4926" s="23">
        <v>954.11750690989493</v>
      </c>
      <c r="I4926" s="23">
        <v>954.11750690989493</v>
      </c>
      <c r="J4926" s="23">
        <f t="shared" si="76"/>
        <v>-1356254.284925373</v>
      </c>
    </row>
    <row r="4927" spans="1:10" x14ac:dyDescent="0.2">
      <c r="A4927" s="19">
        <v>4993</v>
      </c>
      <c r="B4927" s="17">
        <v>31</v>
      </c>
      <c r="C4927" s="16">
        <v>12</v>
      </c>
      <c r="D4927" s="16">
        <v>2013</v>
      </c>
      <c r="E4927" s="25">
        <v>41639</v>
      </c>
      <c r="F4927" s="24" t="s">
        <v>4873</v>
      </c>
      <c r="G4927" s="23">
        <v>1053508.0605366253</v>
      </c>
      <c r="H4927" s="23">
        <v>0</v>
      </c>
      <c r="I4927" s="23">
        <v>582183.30336538667</v>
      </c>
      <c r="J4927" s="23">
        <f t="shared" si="76"/>
        <v>-471324.75717123866</v>
      </c>
    </row>
    <row r="4928" spans="1:10" x14ac:dyDescent="0.2">
      <c r="A4928" s="19">
        <v>4994</v>
      </c>
      <c r="B4928" s="17">
        <v>31</v>
      </c>
      <c r="C4928" s="16">
        <v>12</v>
      </c>
      <c r="D4928" s="16">
        <v>2015</v>
      </c>
      <c r="E4928" s="25">
        <v>42369</v>
      </c>
      <c r="F4928" s="24" t="s">
        <v>4874</v>
      </c>
      <c r="G4928" s="23">
        <v>1038025.5786914703</v>
      </c>
      <c r="H4928" s="23">
        <v>0</v>
      </c>
      <c r="I4928" s="23">
        <v>18394.851279991544</v>
      </c>
      <c r="J4928" s="23">
        <f t="shared" si="76"/>
        <v>-1019630.7274114788</v>
      </c>
    </row>
    <row r="4929" spans="1:10" x14ac:dyDescent="0.2">
      <c r="A4929" s="19">
        <v>4995</v>
      </c>
      <c r="B4929" s="17">
        <v>31</v>
      </c>
      <c r="C4929" s="16">
        <v>12</v>
      </c>
      <c r="D4929" s="16">
        <v>2006</v>
      </c>
      <c r="E4929" s="25">
        <v>39082</v>
      </c>
      <c r="F4929" s="24" t="s">
        <v>4875</v>
      </c>
      <c r="G4929" s="23">
        <v>1216645.1932606541</v>
      </c>
      <c r="H4929" s="23">
        <v>0</v>
      </c>
      <c r="I4929" s="23">
        <v>6547.9844301288404</v>
      </c>
      <c r="J4929" s="23">
        <f t="shared" si="76"/>
        <v>-1210097.2088305252</v>
      </c>
    </row>
    <row r="4930" spans="1:10" x14ac:dyDescent="0.2">
      <c r="A4930" s="19">
        <v>4996</v>
      </c>
      <c r="B4930" s="17">
        <v>11</v>
      </c>
      <c r="C4930" s="16">
        <v>12</v>
      </c>
      <c r="D4930" s="16">
        <v>2015</v>
      </c>
      <c r="E4930" s="25">
        <v>42349</v>
      </c>
      <c r="F4930" s="24" t="s">
        <v>4876</v>
      </c>
      <c r="G4930" s="23">
        <v>1038025.5786914703</v>
      </c>
      <c r="H4930" s="23">
        <v>0</v>
      </c>
      <c r="I4930" s="23">
        <v>26.988665045978227</v>
      </c>
      <c r="J4930" s="23">
        <f t="shared" si="76"/>
        <v>-1037998.5900264244</v>
      </c>
    </row>
    <row r="4931" spans="1:10" x14ac:dyDescent="0.2">
      <c r="A4931" s="19">
        <v>4997</v>
      </c>
      <c r="B4931" s="17">
        <v>1</v>
      </c>
      <c r="C4931" s="16">
        <v>12</v>
      </c>
      <c r="D4931" s="16">
        <v>2009</v>
      </c>
      <c r="E4931" s="25">
        <v>40148</v>
      </c>
      <c r="F4931" s="24" t="s">
        <v>4877</v>
      </c>
      <c r="G4931" s="23">
        <v>1136930.4789556793</v>
      </c>
      <c r="H4931" s="23">
        <v>0</v>
      </c>
      <c r="I4931" s="23">
        <v>0</v>
      </c>
      <c r="J4931" s="23">
        <f t="shared" ref="J4931:J4994" si="77">I4931-G4931</f>
        <v>-1136930.4789556793</v>
      </c>
    </row>
    <row r="4932" spans="1:10" x14ac:dyDescent="0.2">
      <c r="A4932" s="19">
        <v>4998</v>
      </c>
      <c r="B4932" s="17">
        <v>15</v>
      </c>
      <c r="C4932" s="16">
        <v>9</v>
      </c>
      <c r="D4932" s="16">
        <v>2006</v>
      </c>
      <c r="E4932" s="25">
        <v>38975</v>
      </c>
      <c r="F4932" s="24" t="s">
        <v>4878</v>
      </c>
      <c r="G4932" s="23">
        <v>1210049.2853622474</v>
      </c>
      <c r="H4932" s="23">
        <v>0</v>
      </c>
      <c r="I4932" s="23">
        <v>0</v>
      </c>
      <c r="J4932" s="23">
        <f t="shared" si="77"/>
        <v>-1210049.2853622474</v>
      </c>
    </row>
    <row r="4933" spans="1:10" x14ac:dyDescent="0.2">
      <c r="A4933" s="19">
        <v>4999</v>
      </c>
      <c r="B4933" s="17">
        <v>24</v>
      </c>
      <c r="C4933" s="16">
        <v>10</v>
      </c>
      <c r="D4933" s="16">
        <v>2003</v>
      </c>
      <c r="E4933" s="25">
        <v>37918</v>
      </c>
      <c r="F4933" s="24" t="s">
        <v>4879</v>
      </c>
      <c r="G4933" s="23">
        <v>1327129.7297297297</v>
      </c>
      <c r="H4933" s="23">
        <v>0</v>
      </c>
      <c r="I4933" s="23">
        <v>0</v>
      </c>
      <c r="J4933" s="23">
        <f t="shared" si="77"/>
        <v>-1327129.7297297297</v>
      </c>
    </row>
    <row r="4934" spans="1:10" x14ac:dyDescent="0.2">
      <c r="A4934" s="19">
        <v>5000</v>
      </c>
      <c r="B4934" s="17">
        <v>17</v>
      </c>
      <c r="C4934" s="16">
        <v>7</v>
      </c>
      <c r="D4934" s="16">
        <v>2009</v>
      </c>
      <c r="E4934" s="25">
        <v>40011</v>
      </c>
      <c r="F4934" s="24" t="s">
        <v>4880</v>
      </c>
      <c r="G4934" s="23">
        <v>1140087.5779541307</v>
      </c>
      <c r="H4934" s="23">
        <v>0</v>
      </c>
      <c r="I4934" s="23">
        <v>0</v>
      </c>
      <c r="J4934" s="23">
        <f t="shared" si="77"/>
        <v>-1140087.5779541307</v>
      </c>
    </row>
    <row r="4935" spans="1:10" x14ac:dyDescent="0.2">
      <c r="A4935" s="19">
        <v>5001</v>
      </c>
      <c r="B4935" s="17">
        <v>23</v>
      </c>
      <c r="C4935" s="16">
        <v>9</v>
      </c>
      <c r="D4935" s="16">
        <v>2005</v>
      </c>
      <c r="E4935" s="25">
        <v>38618</v>
      </c>
      <c r="F4935" s="24" t="s">
        <v>4881</v>
      </c>
      <c r="G4935" s="23">
        <v>1235005.0301810864</v>
      </c>
      <c r="H4935" s="23">
        <v>0</v>
      </c>
      <c r="I4935" s="23">
        <v>0</v>
      </c>
      <c r="J4935" s="23">
        <f t="shared" si="77"/>
        <v>-1235005.0301810864</v>
      </c>
    </row>
    <row r="4936" spans="1:10" x14ac:dyDescent="0.2">
      <c r="A4936" s="19">
        <v>5002</v>
      </c>
      <c r="B4936" s="17">
        <v>31</v>
      </c>
      <c r="C4936" s="16">
        <v>12</v>
      </c>
      <c r="D4936" s="16">
        <v>2008</v>
      </c>
      <c r="E4936" s="25">
        <v>39813</v>
      </c>
      <c r="F4936" s="24" t="s">
        <v>4882</v>
      </c>
      <c r="G4936" s="23">
        <v>1167870.1219628213</v>
      </c>
      <c r="H4936" s="23">
        <v>0</v>
      </c>
      <c r="I4936" s="23">
        <v>0</v>
      </c>
      <c r="J4936" s="23">
        <f t="shared" si="77"/>
        <v>-1167870.1219628213</v>
      </c>
    </row>
    <row r="4937" spans="1:10" x14ac:dyDescent="0.2">
      <c r="A4937" s="19">
        <v>5003</v>
      </c>
      <c r="B4937" s="17">
        <v>29</v>
      </c>
      <c r="C4937" s="16">
        <v>1</v>
      </c>
      <c r="D4937" s="16">
        <v>2010</v>
      </c>
      <c r="E4937" s="25">
        <v>40207</v>
      </c>
      <c r="F4937" s="24" t="s">
        <v>4883</v>
      </c>
      <c r="G4937" s="23">
        <v>1133058.2822227452</v>
      </c>
      <c r="H4937" s="23">
        <v>0</v>
      </c>
      <c r="I4937" s="23">
        <v>0</v>
      </c>
      <c r="J4937" s="23">
        <f t="shared" si="77"/>
        <v>-1133058.2822227452</v>
      </c>
    </row>
    <row r="4938" spans="1:10" x14ac:dyDescent="0.2">
      <c r="A4938" s="19">
        <v>5004</v>
      </c>
      <c r="B4938" s="17">
        <v>20</v>
      </c>
      <c r="C4938" s="16">
        <v>3</v>
      </c>
      <c r="D4938" s="16">
        <v>2012</v>
      </c>
      <c r="E4938" s="25">
        <v>40988</v>
      </c>
      <c r="F4938" s="24" t="s">
        <v>4884</v>
      </c>
      <c r="G4938" s="23">
        <v>1070303.2363813908</v>
      </c>
      <c r="H4938" s="23">
        <v>0</v>
      </c>
      <c r="I4938" s="23">
        <v>0</v>
      </c>
      <c r="J4938" s="23">
        <f t="shared" si="77"/>
        <v>-1070303.2363813908</v>
      </c>
    </row>
    <row r="4939" spans="1:10" x14ac:dyDescent="0.2">
      <c r="A4939" s="19">
        <v>5005</v>
      </c>
      <c r="B4939" s="17">
        <v>9</v>
      </c>
      <c r="C4939" s="16">
        <v>10</v>
      </c>
      <c r="D4939" s="16">
        <v>2012</v>
      </c>
      <c r="E4939" s="25">
        <v>41191</v>
      </c>
      <c r="F4939" s="24" t="s">
        <v>4885</v>
      </c>
      <c r="G4939" s="23">
        <v>1061396.2657305775</v>
      </c>
      <c r="H4939" s="23">
        <v>0</v>
      </c>
      <c r="I4939" s="23">
        <v>0</v>
      </c>
      <c r="J4939" s="23">
        <f t="shared" si="77"/>
        <v>-1061396.2657305775</v>
      </c>
    </row>
    <row r="4940" spans="1:10" x14ac:dyDescent="0.2">
      <c r="A4940" s="19">
        <v>5006</v>
      </c>
      <c r="B4940" s="17">
        <v>14</v>
      </c>
      <c r="C4940" s="16">
        <v>5</v>
      </c>
      <c r="D4940" s="16">
        <v>2013</v>
      </c>
      <c r="E4940" s="25">
        <v>41408</v>
      </c>
      <c r="F4940" s="24" t="s">
        <v>4886</v>
      </c>
      <c r="G4940" s="23">
        <v>1053978.4069200887</v>
      </c>
      <c r="H4940" s="23">
        <v>0</v>
      </c>
      <c r="I4940" s="23">
        <v>0</v>
      </c>
      <c r="J4940" s="23">
        <f t="shared" si="77"/>
        <v>-1053978.4069200887</v>
      </c>
    </row>
    <row r="4941" spans="1:10" x14ac:dyDescent="0.2">
      <c r="A4941" s="19">
        <v>5007</v>
      </c>
      <c r="B4941" s="17">
        <v>7</v>
      </c>
      <c r="C4941" s="16">
        <v>1</v>
      </c>
      <c r="D4941" s="16">
        <v>2014</v>
      </c>
      <c r="E4941" s="25">
        <v>41646</v>
      </c>
      <c r="F4941" s="24" t="s">
        <v>4887</v>
      </c>
      <c r="G4941" s="23">
        <v>1049603.2763898151</v>
      </c>
      <c r="H4941" s="23">
        <v>0</v>
      </c>
      <c r="I4941" s="23">
        <v>0</v>
      </c>
      <c r="J4941" s="23">
        <f t="shared" si="77"/>
        <v>-1049603.2763898151</v>
      </c>
    </row>
    <row r="4942" spans="1:10" x14ac:dyDescent="0.2">
      <c r="A4942" s="19">
        <v>5008</v>
      </c>
      <c r="B4942" s="17">
        <v>4</v>
      </c>
      <c r="C4942" s="16">
        <v>10</v>
      </c>
      <c r="D4942" s="16">
        <v>2013</v>
      </c>
      <c r="E4942" s="25">
        <v>41551</v>
      </c>
      <c r="F4942" s="24" t="s">
        <v>4888</v>
      </c>
      <c r="G4942" s="23">
        <v>1051266.1317256556</v>
      </c>
      <c r="H4942" s="23">
        <v>0</v>
      </c>
      <c r="I4942" s="23">
        <v>0</v>
      </c>
      <c r="J4942" s="23">
        <f t="shared" si="77"/>
        <v>-1051266.1317256556</v>
      </c>
    </row>
    <row r="4943" spans="1:10" x14ac:dyDescent="0.2">
      <c r="A4943" s="19">
        <v>5009</v>
      </c>
      <c r="B4943" s="17">
        <v>8</v>
      </c>
      <c r="C4943" s="16">
        <v>10</v>
      </c>
      <c r="D4943" s="16">
        <v>2013</v>
      </c>
      <c r="E4943" s="25">
        <v>41555</v>
      </c>
      <c r="F4943" s="24" t="s">
        <v>4889</v>
      </c>
      <c r="G4943" s="23">
        <v>1051266.1317256556</v>
      </c>
      <c r="H4943" s="23">
        <v>0</v>
      </c>
      <c r="I4943" s="23">
        <v>0</v>
      </c>
      <c r="J4943" s="23">
        <f t="shared" si="77"/>
        <v>-1051266.1317256556</v>
      </c>
    </row>
    <row r="4944" spans="1:10" x14ac:dyDescent="0.2">
      <c r="A4944" s="19">
        <v>5010</v>
      </c>
      <c r="B4944" s="17">
        <v>31</v>
      </c>
      <c r="C4944" s="16">
        <v>12</v>
      </c>
      <c r="D4944" s="16">
        <v>2014</v>
      </c>
      <c r="E4944" s="25">
        <v>42004</v>
      </c>
      <c r="F4944" s="24" t="s">
        <v>4890</v>
      </c>
      <c r="G4944" s="23">
        <v>1045598.1806721973</v>
      </c>
      <c r="H4944" s="23">
        <v>0</v>
      </c>
      <c r="I4944" s="23">
        <v>0</v>
      </c>
      <c r="J4944" s="23">
        <f t="shared" si="77"/>
        <v>-1045598.1806721973</v>
      </c>
    </row>
    <row r="4945" spans="1:10" x14ac:dyDescent="0.2">
      <c r="A4945" s="19">
        <v>5011</v>
      </c>
      <c r="B4945" s="17">
        <v>24</v>
      </c>
      <c r="C4945" s="16">
        <v>6</v>
      </c>
      <c r="D4945" s="16">
        <v>2014</v>
      </c>
      <c r="E4945" s="25">
        <v>41814</v>
      </c>
      <c r="F4945" s="24" t="s">
        <v>4891</v>
      </c>
      <c r="G4945" s="23">
        <v>1030107.8697507376</v>
      </c>
      <c r="H4945" s="23">
        <v>0</v>
      </c>
      <c r="I4945" s="23">
        <v>0</v>
      </c>
      <c r="J4945" s="23">
        <f t="shared" si="77"/>
        <v>-1030107.8697507376</v>
      </c>
    </row>
    <row r="4946" spans="1:10" x14ac:dyDescent="0.2">
      <c r="A4946" s="19">
        <v>5012</v>
      </c>
      <c r="B4946" s="17">
        <v>10</v>
      </c>
      <c r="C4946" s="16">
        <v>2</v>
      </c>
      <c r="D4946" s="16">
        <v>2015</v>
      </c>
      <c r="E4946" s="25">
        <v>42045</v>
      </c>
      <c r="F4946" s="24" t="s">
        <v>4892</v>
      </c>
      <c r="G4946" s="23">
        <v>1045999.0968038786</v>
      </c>
      <c r="H4946" s="23">
        <v>0</v>
      </c>
      <c r="I4946" s="23">
        <v>0</v>
      </c>
      <c r="J4946" s="23">
        <f t="shared" si="77"/>
        <v>-1045999.0968038786</v>
      </c>
    </row>
    <row r="4947" spans="1:10" x14ac:dyDescent="0.2">
      <c r="A4947" s="19">
        <v>5013</v>
      </c>
      <c r="B4947" s="17">
        <v>10</v>
      </c>
      <c r="C4947" s="16">
        <v>3</v>
      </c>
      <c r="D4947" s="16">
        <v>2015</v>
      </c>
      <c r="E4947" s="25">
        <v>42073</v>
      </c>
      <c r="F4947" s="24" t="s">
        <v>4893</v>
      </c>
      <c r="G4947" s="23">
        <v>1039810.4345690098</v>
      </c>
      <c r="H4947" s="23">
        <v>0</v>
      </c>
      <c r="I4947" s="23">
        <v>0</v>
      </c>
      <c r="J4947" s="23">
        <f t="shared" si="77"/>
        <v>-1039810.4345690098</v>
      </c>
    </row>
    <row r="4948" spans="1:10" x14ac:dyDescent="0.2">
      <c r="A4948" s="19">
        <v>5014</v>
      </c>
      <c r="B4948" s="17">
        <v>31</v>
      </c>
      <c r="C4948" s="16">
        <v>12</v>
      </c>
      <c r="D4948" s="16">
        <v>2014</v>
      </c>
      <c r="E4948" s="25">
        <v>42004</v>
      </c>
      <c r="F4948" s="24" t="s">
        <v>4894</v>
      </c>
      <c r="G4948" s="23">
        <v>1045598.1806721973</v>
      </c>
      <c r="H4948" s="23">
        <v>0</v>
      </c>
      <c r="I4948" s="23">
        <v>0</v>
      </c>
      <c r="J4948" s="23">
        <f t="shared" si="77"/>
        <v>-1045598.1806721973</v>
      </c>
    </row>
    <row r="4949" spans="1:10" x14ac:dyDescent="0.2">
      <c r="A4949" s="19">
        <v>5015</v>
      </c>
      <c r="B4949" s="17">
        <v>1</v>
      </c>
      <c r="C4949" s="16">
        <v>3</v>
      </c>
      <c r="D4949" s="16">
        <v>2016</v>
      </c>
      <c r="E4949" s="25">
        <v>42430</v>
      </c>
      <c r="F4949" s="24">
        <v>1982</v>
      </c>
      <c r="G4949" s="23">
        <v>1031020.6104177515</v>
      </c>
      <c r="H4949" s="23">
        <v>0</v>
      </c>
      <c r="I4949" s="23">
        <v>0</v>
      </c>
      <c r="J4949" s="23">
        <f t="shared" si="77"/>
        <v>-1031020.6104177515</v>
      </c>
    </row>
    <row r="4950" spans="1:10" x14ac:dyDescent="0.2">
      <c r="A4950" s="19">
        <v>5016</v>
      </c>
      <c r="B4950" s="17">
        <v>27</v>
      </c>
      <c r="C4950" s="16">
        <v>10</v>
      </c>
      <c r="D4950" s="16">
        <v>2015</v>
      </c>
      <c r="E4950" s="25">
        <v>42304</v>
      </c>
      <c r="F4950" s="24" t="s">
        <v>4895</v>
      </c>
      <c r="G4950" s="23">
        <v>1032295.0916169831</v>
      </c>
      <c r="H4950" s="23">
        <v>0</v>
      </c>
      <c r="I4950" s="23">
        <v>0</v>
      </c>
      <c r="J4950" s="23">
        <f t="shared" si="77"/>
        <v>-1032295.0916169831</v>
      </c>
    </row>
    <row r="4951" spans="1:10" x14ac:dyDescent="0.2">
      <c r="A4951" s="19">
        <v>5017</v>
      </c>
      <c r="B4951" s="17">
        <v>31</v>
      </c>
      <c r="C4951" s="16">
        <v>12</v>
      </c>
      <c r="D4951" s="16">
        <v>2016</v>
      </c>
      <c r="E4951" s="25">
        <v>42735</v>
      </c>
      <c r="F4951" s="24" t="s">
        <v>4896</v>
      </c>
      <c r="G4951" s="23">
        <v>1016928.1619669308</v>
      </c>
      <c r="H4951" s="23">
        <v>0</v>
      </c>
      <c r="I4951" s="23">
        <v>0</v>
      </c>
      <c r="J4951" s="23">
        <f t="shared" si="77"/>
        <v>-1016928.1619669308</v>
      </c>
    </row>
    <row r="4952" spans="1:10" x14ac:dyDescent="0.2">
      <c r="A4952" s="19">
        <v>5018</v>
      </c>
      <c r="B4952" s="17">
        <v>22</v>
      </c>
      <c r="C4952" s="16">
        <v>12</v>
      </c>
      <c r="D4952" s="16">
        <v>2015</v>
      </c>
      <c r="E4952" s="25">
        <v>42360</v>
      </c>
      <c r="F4952" s="24" t="s">
        <v>4897</v>
      </c>
      <c r="G4952" s="23">
        <v>1038025.5786914703</v>
      </c>
      <c r="H4952" s="23">
        <v>0</v>
      </c>
      <c r="I4952" s="23">
        <v>0</v>
      </c>
      <c r="J4952" s="23">
        <f t="shared" si="77"/>
        <v>-1038025.5786914703</v>
      </c>
    </row>
    <row r="4953" spans="1:10" x14ac:dyDescent="0.2">
      <c r="A4953" s="19">
        <v>5019</v>
      </c>
      <c r="B4953" s="17">
        <v>1</v>
      </c>
      <c r="C4953" s="16">
        <v>6</v>
      </c>
      <c r="D4953" s="16">
        <v>2007</v>
      </c>
      <c r="E4953" s="25">
        <v>39234</v>
      </c>
      <c r="F4953" s="24" t="s">
        <v>4898</v>
      </c>
      <c r="G4953" s="23">
        <v>1165423.374865612</v>
      </c>
      <c r="H4953" s="23">
        <v>9613.2698606204885</v>
      </c>
      <c r="I4953" s="23">
        <v>9613.2698606204885</v>
      </c>
      <c r="J4953" s="23">
        <f t="shared" si="77"/>
        <v>-1155810.1050049916</v>
      </c>
    </row>
    <row r="4954" spans="1:10" x14ac:dyDescent="0.2">
      <c r="A4954" s="19">
        <v>5020</v>
      </c>
      <c r="B4954" s="17">
        <v>14</v>
      </c>
      <c r="C4954" s="16">
        <v>4</v>
      </c>
      <c r="D4954" s="16">
        <v>2006</v>
      </c>
      <c r="E4954" s="25">
        <v>38821</v>
      </c>
      <c r="F4954" s="24" t="s">
        <v>4899</v>
      </c>
      <c r="G4954" s="23">
        <v>1157533.746898263</v>
      </c>
      <c r="H4954" s="23">
        <v>1248479.345707196</v>
      </c>
      <c r="I4954" s="23">
        <v>10073060.929300249</v>
      </c>
      <c r="J4954" s="23">
        <f t="shared" si="77"/>
        <v>8915527.1824019849</v>
      </c>
    </row>
    <row r="4955" spans="1:10" x14ac:dyDescent="0.2">
      <c r="A4955" s="19">
        <v>5021</v>
      </c>
      <c r="B4955" s="17">
        <v>27</v>
      </c>
      <c r="C4955" s="16">
        <v>9</v>
      </c>
      <c r="D4955" s="16">
        <v>2002</v>
      </c>
      <c r="E4955" s="25">
        <v>37526</v>
      </c>
      <c r="F4955" s="24" t="s">
        <v>4900</v>
      </c>
      <c r="G4955" s="23">
        <v>1288635.6353591161</v>
      </c>
      <c r="H4955" s="23">
        <v>1105060.6721215469</v>
      </c>
      <c r="I4955" s="23">
        <v>1105060.6721215469</v>
      </c>
      <c r="J4955" s="23">
        <f t="shared" si="77"/>
        <v>-183574.9632375692</v>
      </c>
    </row>
    <row r="4956" spans="1:10" x14ac:dyDescent="0.2">
      <c r="A4956" s="19">
        <v>5022</v>
      </c>
      <c r="B4956" s="17">
        <v>10</v>
      </c>
      <c r="C4956" s="16">
        <v>1</v>
      </c>
      <c r="D4956" s="16">
        <v>2014</v>
      </c>
      <c r="E4956" s="25">
        <v>41649</v>
      </c>
      <c r="F4956" s="24" t="s">
        <v>4901</v>
      </c>
      <c r="G4956" s="23">
        <v>997123.11257032433</v>
      </c>
      <c r="H4956" s="23">
        <v>0</v>
      </c>
      <c r="I4956" s="23">
        <v>81997.107158125131</v>
      </c>
      <c r="J4956" s="23">
        <f t="shared" si="77"/>
        <v>-915126.00541219919</v>
      </c>
    </row>
    <row r="4957" spans="1:10" x14ac:dyDescent="0.2">
      <c r="A4957" s="19">
        <v>5023</v>
      </c>
      <c r="B4957" s="17">
        <v>31</v>
      </c>
      <c r="C4957" s="16">
        <v>12</v>
      </c>
      <c r="D4957" s="16">
        <v>2010</v>
      </c>
      <c r="E4957" s="25">
        <v>40543</v>
      </c>
      <c r="F4957" s="24" t="s">
        <v>5510</v>
      </c>
      <c r="G4957" s="23">
        <v>1064166.9594258575</v>
      </c>
      <c r="H4957" s="23">
        <v>0</v>
      </c>
      <c r="I4957" s="23">
        <v>0</v>
      </c>
      <c r="J4957" s="23">
        <f t="shared" si="77"/>
        <v>-1064166.9594258575</v>
      </c>
    </row>
    <row r="4958" spans="1:10" x14ac:dyDescent="0.2">
      <c r="A4958" s="19">
        <v>5024</v>
      </c>
      <c r="B4958" s="17">
        <v>12</v>
      </c>
      <c r="C4958" s="16">
        <v>8</v>
      </c>
      <c r="D4958" s="16">
        <v>2014</v>
      </c>
      <c r="E4958" s="25">
        <v>41863</v>
      </c>
      <c r="F4958" s="24" t="s">
        <v>4902</v>
      </c>
      <c r="G4958" s="23">
        <v>980622.61406252626</v>
      </c>
      <c r="H4958" s="23">
        <v>0</v>
      </c>
      <c r="I4958" s="23">
        <v>0</v>
      </c>
      <c r="J4958" s="23">
        <f t="shared" si="77"/>
        <v>-980622.61406252626</v>
      </c>
    </row>
    <row r="4959" spans="1:10" x14ac:dyDescent="0.2">
      <c r="A4959" s="19">
        <v>5025</v>
      </c>
      <c r="B4959" s="17">
        <v>3</v>
      </c>
      <c r="C4959" s="16">
        <v>3</v>
      </c>
      <c r="D4959" s="16">
        <v>2015</v>
      </c>
      <c r="E4959" s="25">
        <v>42066</v>
      </c>
      <c r="F4959" s="24" t="s">
        <v>4903</v>
      </c>
      <c r="G4959" s="23">
        <v>987819.91284055926</v>
      </c>
      <c r="H4959" s="23">
        <v>0</v>
      </c>
      <c r="I4959" s="23">
        <v>0</v>
      </c>
      <c r="J4959" s="23">
        <f t="shared" si="77"/>
        <v>-987819.91284055926</v>
      </c>
    </row>
    <row r="4960" spans="1:10" x14ac:dyDescent="0.2">
      <c r="A4960" s="19">
        <v>5026</v>
      </c>
      <c r="B4960" s="17">
        <v>13</v>
      </c>
      <c r="C4960" s="16">
        <v>4</v>
      </c>
      <c r="D4960" s="16">
        <v>2012</v>
      </c>
      <c r="E4960" s="25">
        <v>41012</v>
      </c>
      <c r="F4960" s="24" t="s">
        <v>4904</v>
      </c>
      <c r="G4960" s="23">
        <v>992383.98852597945</v>
      </c>
      <c r="H4960" s="23">
        <v>32978.093726231607</v>
      </c>
      <c r="I4960" s="23">
        <v>32978.093726231607</v>
      </c>
      <c r="J4960" s="23">
        <f t="shared" si="77"/>
        <v>-959405.89479974785</v>
      </c>
    </row>
    <row r="4961" spans="1:10" x14ac:dyDescent="0.2">
      <c r="A4961" s="19">
        <v>5027</v>
      </c>
      <c r="B4961" s="17">
        <v>21</v>
      </c>
      <c r="C4961" s="16">
        <v>11</v>
      </c>
      <c r="D4961" s="16">
        <v>2014</v>
      </c>
      <c r="E4961" s="25">
        <v>41964</v>
      </c>
      <c r="F4961" s="24" t="s">
        <v>4905</v>
      </c>
      <c r="G4961" s="23">
        <v>949218.2840640099</v>
      </c>
      <c r="H4961" s="23">
        <v>0</v>
      </c>
      <c r="I4961" s="23">
        <v>0</v>
      </c>
      <c r="J4961" s="23">
        <f t="shared" si="77"/>
        <v>-949218.2840640099</v>
      </c>
    </row>
    <row r="4962" spans="1:10" x14ac:dyDescent="0.2">
      <c r="A4962" s="19">
        <v>5028</v>
      </c>
      <c r="B4962" s="17">
        <v>28</v>
      </c>
      <c r="C4962" s="16">
        <v>7</v>
      </c>
      <c r="D4962" s="16">
        <v>1954</v>
      </c>
      <c r="E4962" s="25">
        <v>19933</v>
      </c>
      <c r="F4962" s="24" t="s">
        <v>4906</v>
      </c>
      <c r="G4962" s="23">
        <v>8305661.338289964</v>
      </c>
      <c r="H4962" s="23">
        <v>87620163.56877324</v>
      </c>
      <c r="I4962" s="23">
        <v>87620163.56877324</v>
      </c>
      <c r="J4962" s="23">
        <f t="shared" si="77"/>
        <v>79314502.230483279</v>
      </c>
    </row>
    <row r="4963" spans="1:10" x14ac:dyDescent="0.2">
      <c r="A4963" s="19">
        <v>5029</v>
      </c>
      <c r="B4963" s="17">
        <v>12</v>
      </c>
      <c r="C4963" s="16">
        <v>7</v>
      </c>
      <c r="D4963" s="16">
        <v>2013</v>
      </c>
      <c r="E4963" s="25">
        <v>41467</v>
      </c>
      <c r="F4963" s="24" t="s">
        <v>4907</v>
      </c>
      <c r="G4963" s="23">
        <v>945937.00234593067</v>
      </c>
      <c r="H4963" s="23">
        <v>16920708.787659038</v>
      </c>
      <c r="I4963" s="23">
        <v>18445398.426150277</v>
      </c>
      <c r="J4963" s="23">
        <f t="shared" si="77"/>
        <v>17499461.423804346</v>
      </c>
    </row>
    <row r="4964" spans="1:10" x14ac:dyDescent="0.2">
      <c r="A4964" s="19">
        <v>5030</v>
      </c>
      <c r="B4964" s="17">
        <v>1</v>
      </c>
      <c r="C4964" s="16">
        <v>4</v>
      </c>
      <c r="D4964" s="16">
        <v>2016</v>
      </c>
      <c r="E4964" s="25">
        <v>42461</v>
      </c>
      <c r="F4964" s="24" t="s">
        <v>4908</v>
      </c>
      <c r="G4964" s="23">
        <v>923539.9835326277</v>
      </c>
      <c r="H4964" s="23">
        <v>9335010.8056390323</v>
      </c>
      <c r="I4964" s="23">
        <v>9335010.8056390323</v>
      </c>
      <c r="J4964" s="23">
        <f t="shared" si="77"/>
        <v>8411470.8221064042</v>
      </c>
    </row>
    <row r="4965" spans="1:10" x14ac:dyDescent="0.2">
      <c r="A4965" s="19">
        <v>5031</v>
      </c>
      <c r="B4965" s="17">
        <v>25</v>
      </c>
      <c r="C4965" s="16">
        <v>1</v>
      </c>
      <c r="D4965" s="16">
        <v>2008</v>
      </c>
      <c r="E4965" s="25">
        <v>39472</v>
      </c>
      <c r="F4965" s="24" t="s">
        <v>4909</v>
      </c>
      <c r="G4965" s="23">
        <v>1046840.5343945423</v>
      </c>
      <c r="H4965" s="23">
        <v>1391508.1277193481</v>
      </c>
      <c r="I4965" s="23">
        <v>13949913.151241235</v>
      </c>
      <c r="J4965" s="23">
        <f t="shared" si="77"/>
        <v>12903072.616846694</v>
      </c>
    </row>
    <row r="4966" spans="1:10" x14ac:dyDescent="0.2">
      <c r="A4966" s="19">
        <v>5032</v>
      </c>
      <c r="B4966" s="17">
        <v>26</v>
      </c>
      <c r="C4966" s="16">
        <v>8</v>
      </c>
      <c r="D4966" s="16">
        <v>2011</v>
      </c>
      <c r="E4966" s="25">
        <v>40781</v>
      </c>
      <c r="F4966" s="24" t="s">
        <v>4910</v>
      </c>
      <c r="G4966" s="23">
        <v>975378.40164205804</v>
      </c>
      <c r="H4966" s="23">
        <v>492155.35014677001</v>
      </c>
      <c r="I4966" s="23">
        <v>1039296.0320554416</v>
      </c>
      <c r="J4966" s="23">
        <f t="shared" si="77"/>
        <v>63917.630413383595</v>
      </c>
    </row>
    <row r="4967" spans="1:10" x14ac:dyDescent="0.2">
      <c r="A4967" s="19">
        <v>5033</v>
      </c>
      <c r="B4967" s="17">
        <v>25</v>
      </c>
      <c r="C4967" s="16">
        <v>8</v>
      </c>
      <c r="D4967" s="16">
        <v>2006</v>
      </c>
      <c r="E4967" s="25">
        <v>38954</v>
      </c>
      <c r="F4967" s="24" t="s">
        <v>4911</v>
      </c>
      <c r="G4967" s="23">
        <v>1083703.2859244728</v>
      </c>
      <c r="H4967" s="23">
        <v>459273.45257479156</v>
      </c>
      <c r="I4967" s="23">
        <v>459273.45257479156</v>
      </c>
      <c r="J4967" s="23">
        <f t="shared" si="77"/>
        <v>-624429.83334968123</v>
      </c>
    </row>
    <row r="4968" spans="1:10" x14ac:dyDescent="0.2">
      <c r="A4968" s="19">
        <v>5034</v>
      </c>
      <c r="B4968" s="17">
        <v>27</v>
      </c>
      <c r="C4968" s="16">
        <v>4</v>
      </c>
      <c r="D4968" s="16">
        <v>2012</v>
      </c>
      <c r="E4968" s="25">
        <v>41026</v>
      </c>
      <c r="F4968" s="24" t="s">
        <v>4912</v>
      </c>
      <c r="G4968" s="23">
        <v>960371.60179933498</v>
      </c>
      <c r="H4968" s="23">
        <v>7892.1204076754238</v>
      </c>
      <c r="I4968" s="23">
        <v>7892.1204076754238</v>
      </c>
      <c r="J4968" s="23">
        <f t="shared" si="77"/>
        <v>-952479.48139165959</v>
      </c>
    </row>
    <row r="4969" spans="1:10" x14ac:dyDescent="0.2">
      <c r="A4969" s="19">
        <v>5035</v>
      </c>
      <c r="B4969" s="17">
        <v>5</v>
      </c>
      <c r="C4969" s="16">
        <v>4</v>
      </c>
      <c r="D4969" s="16">
        <v>2013</v>
      </c>
      <c r="E4969" s="25">
        <v>41369</v>
      </c>
      <c r="F4969" s="24" t="s">
        <v>4913</v>
      </c>
      <c r="G4969" s="23">
        <v>950269.42644206586</v>
      </c>
      <c r="H4969" s="23">
        <v>7387.8168631279277</v>
      </c>
      <c r="I4969" s="23">
        <v>436842.02290017245</v>
      </c>
      <c r="J4969" s="23">
        <f t="shared" si="77"/>
        <v>-513427.40354189341</v>
      </c>
    </row>
    <row r="4970" spans="1:10" x14ac:dyDescent="0.2">
      <c r="A4970" s="19">
        <v>5036</v>
      </c>
      <c r="B4970" s="17">
        <v>31</v>
      </c>
      <c r="C4970" s="16">
        <v>12</v>
      </c>
      <c r="D4970" s="16">
        <v>2014</v>
      </c>
      <c r="E4970" s="25">
        <v>42004</v>
      </c>
      <c r="F4970" s="24" t="s">
        <v>4914</v>
      </c>
      <c r="G4970" s="23">
        <v>941038.36260497756</v>
      </c>
      <c r="H4970" s="23">
        <v>0</v>
      </c>
      <c r="I4970" s="23">
        <v>0</v>
      </c>
      <c r="J4970" s="23">
        <f t="shared" si="77"/>
        <v>-941038.36260497756</v>
      </c>
    </row>
    <row r="4971" spans="1:10" x14ac:dyDescent="0.2">
      <c r="A4971" s="19">
        <v>5037</v>
      </c>
      <c r="B4971" s="17">
        <v>5</v>
      </c>
      <c r="C4971" s="16">
        <v>5</v>
      </c>
      <c r="D4971" s="16">
        <v>2015</v>
      </c>
      <c r="E4971" s="25">
        <v>42129</v>
      </c>
      <c r="F4971" s="24" t="s">
        <v>4915</v>
      </c>
      <c r="G4971" s="23">
        <v>929194.50810538034</v>
      </c>
      <c r="H4971" s="23">
        <v>0</v>
      </c>
      <c r="I4971" s="23">
        <v>0</v>
      </c>
      <c r="J4971" s="23">
        <f t="shared" si="77"/>
        <v>-929194.50810538034</v>
      </c>
    </row>
    <row r="4972" spans="1:10" x14ac:dyDescent="0.2">
      <c r="A4972" s="19">
        <v>5038</v>
      </c>
      <c r="B4972" s="17">
        <v>13</v>
      </c>
      <c r="C4972" s="16">
        <v>8</v>
      </c>
      <c r="D4972" s="16">
        <v>1942</v>
      </c>
      <c r="E4972" s="25">
        <v>15566</v>
      </c>
      <c r="F4972" s="24" t="s">
        <v>4916</v>
      </c>
      <c r="G4972" s="23">
        <v>12766988.000000002</v>
      </c>
      <c r="H4972" s="23">
        <v>1529613129.878788</v>
      </c>
      <c r="I4972" s="23">
        <v>3987823757.575758</v>
      </c>
      <c r="J4972" s="23">
        <f t="shared" si="77"/>
        <v>3975056769.575758</v>
      </c>
    </row>
    <row r="4973" spans="1:10" x14ac:dyDescent="0.2">
      <c r="A4973" s="19">
        <v>5039</v>
      </c>
      <c r="B4973" s="17">
        <v>31</v>
      </c>
      <c r="C4973" s="16">
        <v>8</v>
      </c>
      <c r="D4973" s="16">
        <v>2012</v>
      </c>
      <c r="E4973" s="25">
        <v>41152</v>
      </c>
      <c r="F4973" s="24" t="s">
        <v>4917</v>
      </c>
      <c r="G4973" s="23">
        <v>905860.12613996945</v>
      </c>
      <c r="H4973" s="23">
        <v>1334011.1847477418</v>
      </c>
      <c r="I4973" s="23">
        <v>1477178.64767188</v>
      </c>
      <c r="J4973" s="23">
        <f t="shared" si="77"/>
        <v>571318.52153191052</v>
      </c>
    </row>
    <row r="4974" spans="1:10" x14ac:dyDescent="0.2">
      <c r="A4974" s="19">
        <v>5040</v>
      </c>
      <c r="B4974" s="17">
        <v>30</v>
      </c>
      <c r="C4974" s="16">
        <v>1</v>
      </c>
      <c r="D4974" s="16">
        <v>2004</v>
      </c>
      <c r="E4974" s="25">
        <v>38016</v>
      </c>
      <c r="F4974" s="24" t="s">
        <v>4918</v>
      </c>
      <c r="G4974" s="23">
        <v>1126842.0626349892</v>
      </c>
      <c r="H4974" s="23">
        <v>1104461.653574514</v>
      </c>
      <c r="I4974" s="23">
        <v>1147666.1039524837</v>
      </c>
      <c r="J4974" s="23">
        <f t="shared" si="77"/>
        <v>20824.041317494586</v>
      </c>
    </row>
    <row r="4975" spans="1:10" x14ac:dyDescent="0.2">
      <c r="A4975" s="19">
        <v>5041</v>
      </c>
      <c r="B4975" s="17">
        <v>21</v>
      </c>
      <c r="C4975" s="16">
        <v>3</v>
      </c>
      <c r="D4975" s="16">
        <v>2008</v>
      </c>
      <c r="E4975" s="25">
        <v>39528</v>
      </c>
      <c r="F4975" s="24" t="s">
        <v>4919</v>
      </c>
      <c r="G4975" s="23">
        <v>977347.93563373422</v>
      </c>
      <c r="H4975" s="23">
        <v>508954.51239181746</v>
      </c>
      <c r="I4975" s="23">
        <v>508954.51239181746</v>
      </c>
      <c r="J4975" s="23">
        <f t="shared" si="77"/>
        <v>-468393.42324191675</v>
      </c>
    </row>
    <row r="4976" spans="1:10" x14ac:dyDescent="0.2">
      <c r="A4976" s="19">
        <v>5042</v>
      </c>
      <c r="B4976" s="17">
        <v>28</v>
      </c>
      <c r="C4976" s="16">
        <v>8</v>
      </c>
      <c r="D4976" s="16">
        <v>2015</v>
      </c>
      <c r="E4976" s="25">
        <v>42244</v>
      </c>
      <c r="F4976" s="24" t="s">
        <v>4920</v>
      </c>
      <c r="G4976" s="23">
        <v>875690.8894073416</v>
      </c>
      <c r="H4976" s="23">
        <v>3354.4112187180049</v>
      </c>
      <c r="I4976" s="23">
        <v>3354.4112187180049</v>
      </c>
      <c r="J4976" s="23">
        <f t="shared" si="77"/>
        <v>-872336.47818862356</v>
      </c>
    </row>
    <row r="4977" spans="1:10" x14ac:dyDescent="0.2">
      <c r="A4977" s="19">
        <v>5043</v>
      </c>
      <c r="B4977" s="17">
        <v>31</v>
      </c>
      <c r="C4977" s="16">
        <v>12</v>
      </c>
      <c r="D4977" s="16">
        <v>2012</v>
      </c>
      <c r="E4977" s="25">
        <v>41274</v>
      </c>
      <c r="F4977" s="24" t="s">
        <v>5511</v>
      </c>
      <c r="G4977" s="23">
        <v>908929.62138666655</v>
      </c>
      <c r="H4977" s="23">
        <v>0</v>
      </c>
      <c r="I4977" s="23">
        <v>0</v>
      </c>
      <c r="J4977" s="23">
        <f t="shared" si="77"/>
        <v>-908929.62138666655</v>
      </c>
    </row>
    <row r="4978" spans="1:10" x14ac:dyDescent="0.2">
      <c r="A4978" s="19">
        <v>5044</v>
      </c>
      <c r="B4978" s="17">
        <v>31</v>
      </c>
      <c r="C4978" s="16">
        <v>12</v>
      </c>
      <c r="D4978" s="16">
        <v>2008</v>
      </c>
      <c r="E4978" s="25">
        <v>39813</v>
      </c>
      <c r="F4978" s="24" t="s">
        <v>4921</v>
      </c>
      <c r="G4978" s="23">
        <v>992689.60366839811</v>
      </c>
      <c r="H4978" s="23">
        <v>0</v>
      </c>
      <c r="I4978" s="23">
        <v>0</v>
      </c>
      <c r="J4978" s="23">
        <f t="shared" si="77"/>
        <v>-992689.60366839811</v>
      </c>
    </row>
    <row r="4979" spans="1:10" x14ac:dyDescent="0.2">
      <c r="A4979" s="19">
        <v>5045</v>
      </c>
      <c r="B4979" s="17">
        <v>3</v>
      </c>
      <c r="C4979" s="16">
        <v>8</v>
      </c>
      <c r="D4979" s="16">
        <v>2012</v>
      </c>
      <c r="E4979" s="25">
        <v>41124</v>
      </c>
      <c r="F4979" s="24" t="s">
        <v>4922</v>
      </c>
      <c r="G4979" s="23">
        <v>895202.94818538148</v>
      </c>
      <c r="H4979" s="23">
        <v>3307356.0664513693</v>
      </c>
      <c r="I4979" s="23">
        <v>4036607.5709634996</v>
      </c>
      <c r="J4979" s="23">
        <f t="shared" si="77"/>
        <v>3141404.6227781181</v>
      </c>
    </row>
    <row r="4980" spans="1:10" x14ac:dyDescent="0.2">
      <c r="A4980" s="19">
        <v>5046</v>
      </c>
      <c r="B4980" s="17">
        <v>25</v>
      </c>
      <c r="C4980" s="16">
        <v>10</v>
      </c>
      <c r="D4980" s="16">
        <v>2002</v>
      </c>
      <c r="E4980" s="25">
        <v>37554</v>
      </c>
      <c r="F4980" s="24" t="s">
        <v>4923</v>
      </c>
      <c r="G4980" s="23">
        <v>1117226.5581908438</v>
      </c>
      <c r="H4980" s="23">
        <v>2032283.8610535024</v>
      </c>
      <c r="I4980" s="23">
        <v>2032283.8610535024</v>
      </c>
      <c r="J4980" s="23">
        <f t="shared" si="77"/>
        <v>915057.30286265863</v>
      </c>
    </row>
    <row r="4981" spans="1:10" x14ac:dyDescent="0.2">
      <c r="A4981" s="19">
        <v>5047</v>
      </c>
      <c r="B4981" s="17">
        <v>11</v>
      </c>
      <c r="C4981" s="16">
        <v>8</v>
      </c>
      <c r="D4981" s="16">
        <v>2009</v>
      </c>
      <c r="E4981" s="25">
        <v>40036</v>
      </c>
      <c r="F4981" s="24" t="s">
        <v>4924</v>
      </c>
      <c r="G4981" s="23">
        <v>938467.41013927362</v>
      </c>
      <c r="H4981" s="23">
        <v>0</v>
      </c>
      <c r="I4981" s="23">
        <v>694779.84350936371</v>
      </c>
      <c r="J4981" s="23">
        <f t="shared" si="77"/>
        <v>-243687.56662990991</v>
      </c>
    </row>
    <row r="4982" spans="1:10" x14ac:dyDescent="0.2">
      <c r="A4982" s="19">
        <v>5048</v>
      </c>
      <c r="B4982" s="17">
        <v>31</v>
      </c>
      <c r="C4982" s="16">
        <v>12</v>
      </c>
      <c r="D4982" s="16">
        <v>2009</v>
      </c>
      <c r="E4982" s="25">
        <v>40178</v>
      </c>
      <c r="F4982" s="24" t="s">
        <v>4925</v>
      </c>
      <c r="G4982" s="23">
        <v>932282.99274365709</v>
      </c>
      <c r="H4982" s="23">
        <v>0</v>
      </c>
      <c r="I4982" s="23">
        <v>19224.357468661583</v>
      </c>
      <c r="J4982" s="23">
        <f t="shared" si="77"/>
        <v>-913058.63527499547</v>
      </c>
    </row>
    <row r="4983" spans="1:10" x14ac:dyDescent="0.2">
      <c r="A4983" s="19">
        <v>5049</v>
      </c>
      <c r="B4983" s="17">
        <v>1</v>
      </c>
      <c r="C4983" s="16">
        <v>1</v>
      </c>
      <c r="D4983" s="16">
        <v>1971</v>
      </c>
      <c r="E4983" s="25">
        <v>25934</v>
      </c>
      <c r="F4983" s="24" t="s">
        <v>4926</v>
      </c>
      <c r="G4983" s="23">
        <v>4935055.2763819098</v>
      </c>
      <c r="H4983" s="23">
        <v>604544271.35678399</v>
      </c>
      <c r="I4983" s="23">
        <v>604544271.35678399</v>
      </c>
      <c r="J4983" s="23">
        <f t="shared" si="77"/>
        <v>599609216.08040214</v>
      </c>
    </row>
    <row r="4984" spans="1:10" x14ac:dyDescent="0.2">
      <c r="A4984" s="19">
        <v>5051</v>
      </c>
      <c r="B4984" s="17">
        <v>30</v>
      </c>
      <c r="C4984" s="16">
        <v>12</v>
      </c>
      <c r="D4984" s="16">
        <v>2011</v>
      </c>
      <c r="E4984" s="25">
        <v>40907</v>
      </c>
      <c r="F4984" s="24" t="s">
        <v>4927</v>
      </c>
      <c r="G4984" s="23">
        <v>870356.97826934676</v>
      </c>
      <c r="H4984" s="23">
        <v>7722777.5592364147</v>
      </c>
      <c r="I4984" s="23">
        <v>26574358.301920488</v>
      </c>
      <c r="J4984" s="23">
        <f t="shared" si="77"/>
        <v>25704001.323651142</v>
      </c>
    </row>
    <row r="4985" spans="1:10" x14ac:dyDescent="0.2">
      <c r="A4985" s="19">
        <v>5052</v>
      </c>
      <c r="B4985" s="17">
        <v>10</v>
      </c>
      <c r="C4985" s="16">
        <v>5</v>
      </c>
      <c r="D4985" s="16">
        <v>1996</v>
      </c>
      <c r="E4985" s="25">
        <v>35195</v>
      </c>
      <c r="F4985" s="24" t="s">
        <v>4928</v>
      </c>
      <c r="G4985" s="23">
        <v>1254247.7650063857</v>
      </c>
      <c r="H4985" s="23">
        <v>6581879.9368007658</v>
      </c>
      <c r="I4985" s="23">
        <v>7893598.9022094505</v>
      </c>
      <c r="J4985" s="23">
        <f t="shared" si="77"/>
        <v>6639351.1372030647</v>
      </c>
    </row>
    <row r="4986" spans="1:10" x14ac:dyDescent="0.2">
      <c r="A4986" s="19">
        <v>5053</v>
      </c>
      <c r="B4986" s="17">
        <v>28</v>
      </c>
      <c r="C4986" s="16">
        <v>3</v>
      </c>
      <c r="D4986" s="16">
        <v>2003</v>
      </c>
      <c r="E4986" s="25">
        <v>37708</v>
      </c>
      <c r="F4986" s="24" t="s">
        <v>4929</v>
      </c>
      <c r="G4986" s="23">
        <v>1066314.8751357221</v>
      </c>
      <c r="H4986" s="23">
        <v>2764399.9874918568</v>
      </c>
      <c r="I4986" s="23">
        <v>3866161.8348642783</v>
      </c>
      <c r="J4986" s="23">
        <f t="shared" si="77"/>
        <v>2799846.9597285562</v>
      </c>
    </row>
    <row r="4987" spans="1:10" x14ac:dyDescent="0.2">
      <c r="A4987" s="19">
        <v>5054</v>
      </c>
      <c r="B4987" s="17">
        <v>1</v>
      </c>
      <c r="C4987" s="16">
        <v>10</v>
      </c>
      <c r="D4987" s="16">
        <v>1993</v>
      </c>
      <c r="E4987" s="25">
        <v>34243</v>
      </c>
      <c r="F4987" s="24" t="s">
        <v>4930</v>
      </c>
      <c r="G4987" s="23">
        <v>1348079.6156485931</v>
      </c>
      <c r="H4987" s="23">
        <v>1687521.0075703503</v>
      </c>
      <c r="I4987" s="23">
        <v>1687521.0075703503</v>
      </c>
      <c r="J4987" s="23">
        <f t="shared" si="77"/>
        <v>339441.39192175725</v>
      </c>
    </row>
    <row r="4988" spans="1:10" x14ac:dyDescent="0.2">
      <c r="A4988" s="19">
        <v>5055</v>
      </c>
      <c r="B4988" s="17">
        <v>9</v>
      </c>
      <c r="C4988" s="16">
        <v>8</v>
      </c>
      <c r="D4988" s="16">
        <v>2002</v>
      </c>
      <c r="E4988" s="25">
        <v>37477</v>
      </c>
      <c r="F4988" s="24" t="s">
        <v>4931</v>
      </c>
      <c r="G4988" s="23">
        <v>1086968.4560044273</v>
      </c>
      <c r="H4988" s="23">
        <v>1198314.7872163809</v>
      </c>
      <c r="I4988" s="23">
        <v>1198314.7872163809</v>
      </c>
      <c r="J4988" s="23">
        <f t="shared" si="77"/>
        <v>111346.33121195366</v>
      </c>
    </row>
    <row r="4989" spans="1:10" x14ac:dyDescent="0.2">
      <c r="A4989" s="19">
        <v>5056</v>
      </c>
      <c r="B4989" s="17">
        <v>18</v>
      </c>
      <c r="C4989" s="16">
        <v>7</v>
      </c>
      <c r="D4989" s="16">
        <v>2007</v>
      </c>
      <c r="E4989" s="25">
        <v>39281</v>
      </c>
      <c r="F4989" s="24" t="s">
        <v>4932</v>
      </c>
      <c r="G4989" s="23">
        <v>942948.35788938019</v>
      </c>
      <c r="H4989" s="23">
        <v>236247.46027105267</v>
      </c>
      <c r="I4989" s="23">
        <v>236247.46027105267</v>
      </c>
      <c r="J4989" s="23">
        <f t="shared" si="77"/>
        <v>-706700.89761832752</v>
      </c>
    </row>
    <row r="4990" spans="1:10" x14ac:dyDescent="0.2">
      <c r="A4990" s="19">
        <v>5057</v>
      </c>
      <c r="B4990" s="17">
        <v>10</v>
      </c>
      <c r="C4990" s="16">
        <v>3</v>
      </c>
      <c r="D4990" s="16">
        <v>2000</v>
      </c>
      <c r="E4990" s="25">
        <v>36595</v>
      </c>
      <c r="F4990" s="24" t="s">
        <v>4933</v>
      </c>
      <c r="G4990" s="23">
        <v>1147285.0467289721</v>
      </c>
      <c r="H4990" s="23">
        <v>207347.39238901873</v>
      </c>
      <c r="I4990" s="23">
        <v>532981.30720210285</v>
      </c>
      <c r="J4990" s="23">
        <f t="shared" si="77"/>
        <v>-614303.73952686926</v>
      </c>
    </row>
    <row r="4991" spans="1:10" x14ac:dyDescent="0.2">
      <c r="A4991" s="19">
        <v>5058</v>
      </c>
      <c r="B4991" s="17">
        <v>7</v>
      </c>
      <c r="C4991" s="16">
        <v>5</v>
      </c>
      <c r="D4991" s="16">
        <v>2004</v>
      </c>
      <c r="E4991" s="25">
        <v>38114</v>
      </c>
      <c r="F4991" s="24" t="s">
        <v>4934</v>
      </c>
      <c r="G4991" s="23">
        <v>1038684.2940243259</v>
      </c>
      <c r="H4991" s="23">
        <v>81204.3381068218</v>
      </c>
      <c r="I4991" s="23">
        <v>81204.3381068218</v>
      </c>
      <c r="J4991" s="23">
        <f t="shared" si="77"/>
        <v>-957479.95591750415</v>
      </c>
    </row>
    <row r="4992" spans="1:10" x14ac:dyDescent="0.2">
      <c r="A4992" s="19">
        <v>5059</v>
      </c>
      <c r="B4992" s="17">
        <v>11</v>
      </c>
      <c r="C4992" s="16">
        <v>4</v>
      </c>
      <c r="D4992" s="16">
        <v>2003</v>
      </c>
      <c r="E4992" s="25">
        <v>37722</v>
      </c>
      <c r="F4992" s="24" t="s">
        <v>4935</v>
      </c>
      <c r="G4992" s="23">
        <v>1068635.4733405877</v>
      </c>
      <c r="H4992" s="23">
        <v>77693.80629488574</v>
      </c>
      <c r="I4992" s="23">
        <v>77693.80629488574</v>
      </c>
      <c r="J4992" s="23">
        <f t="shared" si="77"/>
        <v>-990941.66704570199</v>
      </c>
    </row>
    <row r="4993" spans="1:10" x14ac:dyDescent="0.2">
      <c r="A4993" s="19">
        <v>5060</v>
      </c>
      <c r="B4993" s="17">
        <v>19</v>
      </c>
      <c r="C4993" s="16">
        <v>6</v>
      </c>
      <c r="D4993" s="16">
        <v>2009</v>
      </c>
      <c r="E4993" s="25">
        <v>39983</v>
      </c>
      <c r="F4993" s="24" t="s">
        <v>4936</v>
      </c>
      <c r="G4993" s="23">
        <v>910623.89600033383</v>
      </c>
      <c r="H4993" s="23">
        <v>53205.477683559504</v>
      </c>
      <c r="I4993" s="23">
        <v>2497408.8003783156</v>
      </c>
      <c r="J4993" s="23">
        <f t="shared" si="77"/>
        <v>1586784.9043779818</v>
      </c>
    </row>
    <row r="4994" spans="1:10" x14ac:dyDescent="0.2">
      <c r="A4994" s="19">
        <v>5061</v>
      </c>
      <c r="B4994" s="17">
        <v>19</v>
      </c>
      <c r="C4994" s="16">
        <v>9</v>
      </c>
      <c r="D4994" s="16">
        <v>2014</v>
      </c>
      <c r="E4994" s="25">
        <v>41901</v>
      </c>
      <c r="F4994" s="24" t="s">
        <v>4937</v>
      </c>
      <c r="G4994" s="23">
        <v>825166.46991358267</v>
      </c>
      <c r="H4994" s="23">
        <v>36810.676222844922</v>
      </c>
      <c r="I4994" s="23">
        <v>36810.676222844922</v>
      </c>
      <c r="J4994" s="23">
        <f t="shared" si="77"/>
        <v>-788355.7936907378</v>
      </c>
    </row>
    <row r="4995" spans="1:10" x14ac:dyDescent="0.2">
      <c r="A4995" s="19">
        <v>5062</v>
      </c>
      <c r="B4995" s="17">
        <v>3</v>
      </c>
      <c r="C4995" s="16">
        <v>2</v>
      </c>
      <c r="D4995" s="16">
        <v>2012</v>
      </c>
      <c r="E4995" s="25">
        <v>40942</v>
      </c>
      <c r="F4995" s="24" t="s">
        <v>4938</v>
      </c>
      <c r="G4995" s="23">
        <v>862745.3736443778</v>
      </c>
      <c r="H4995" s="23">
        <v>31342.460992783192</v>
      </c>
      <c r="I4995" s="23">
        <v>498457.6102133416</v>
      </c>
      <c r="J4995" s="23">
        <f t="shared" ref="J4995:J5058" si="78">I4995-G4995</f>
        <v>-364287.7634310362</v>
      </c>
    </row>
    <row r="4996" spans="1:10" x14ac:dyDescent="0.2">
      <c r="A4996" s="19">
        <v>5063</v>
      </c>
      <c r="B4996" s="17">
        <v>9</v>
      </c>
      <c r="C4996" s="16">
        <v>1</v>
      </c>
      <c r="D4996" s="16">
        <v>2015</v>
      </c>
      <c r="E4996" s="25">
        <v>42013</v>
      </c>
      <c r="F4996" s="24" t="s">
        <v>4939</v>
      </c>
      <c r="G4996" s="23">
        <v>840433.53429721831</v>
      </c>
      <c r="H4996" s="23">
        <v>0</v>
      </c>
      <c r="I4996" s="23">
        <v>0</v>
      </c>
      <c r="J4996" s="23">
        <f t="shared" si="78"/>
        <v>-840433.53429721831</v>
      </c>
    </row>
    <row r="4997" spans="1:10" x14ac:dyDescent="0.2">
      <c r="A4997" s="19">
        <v>5064</v>
      </c>
      <c r="B4997" s="17">
        <v>6</v>
      </c>
      <c r="C4997" s="16">
        <v>8</v>
      </c>
      <c r="D4997" s="16">
        <v>2004</v>
      </c>
      <c r="E4997" s="25">
        <v>38205</v>
      </c>
      <c r="F4997" s="24" t="s">
        <v>4940</v>
      </c>
      <c r="G4997" s="23">
        <v>1010579.5250659632</v>
      </c>
      <c r="H4997" s="23">
        <v>1697864.2951451188</v>
      </c>
      <c r="I4997" s="23">
        <v>1697864.2951451188</v>
      </c>
      <c r="J4997" s="23">
        <f t="shared" si="78"/>
        <v>687284.77007915569</v>
      </c>
    </row>
    <row r="4998" spans="1:10" x14ac:dyDescent="0.2">
      <c r="A4998" s="19">
        <v>5065</v>
      </c>
      <c r="B4998" s="17">
        <v>11</v>
      </c>
      <c r="C4998" s="16">
        <v>8</v>
      </c>
      <c r="D4998" s="16">
        <v>1973</v>
      </c>
      <c r="E4998" s="25">
        <v>26887</v>
      </c>
      <c r="F4998" s="24" t="s">
        <v>4941</v>
      </c>
      <c r="G4998" s="23">
        <v>4229894.9667405766</v>
      </c>
      <c r="H4998" s="23">
        <v>626046230.59866953</v>
      </c>
      <c r="I4998" s="23">
        <v>762143237.2505542</v>
      </c>
      <c r="J4998" s="23">
        <f t="shared" si="78"/>
        <v>757913342.2838136</v>
      </c>
    </row>
    <row r="4999" spans="1:10" x14ac:dyDescent="0.2">
      <c r="A4999" s="19">
        <v>5066</v>
      </c>
      <c r="B4999" s="17">
        <v>8</v>
      </c>
      <c r="C4999" s="16">
        <v>9</v>
      </c>
      <c r="D4999" s="16">
        <v>2006</v>
      </c>
      <c r="E4999" s="25">
        <v>38968</v>
      </c>
      <c r="F4999" s="24" t="s">
        <v>4942</v>
      </c>
      <c r="G4999" s="23">
        <v>937788.19615574169</v>
      </c>
      <c r="H4999" s="23">
        <v>0</v>
      </c>
      <c r="I4999" s="23">
        <v>0</v>
      </c>
      <c r="J4999" s="23">
        <f t="shared" si="78"/>
        <v>-937788.19615574169</v>
      </c>
    </row>
    <row r="5000" spans="1:10" x14ac:dyDescent="0.2">
      <c r="A5000" s="19">
        <v>5067</v>
      </c>
      <c r="B5000" s="17">
        <v>9</v>
      </c>
      <c r="C5000" s="16">
        <v>9</v>
      </c>
      <c r="D5000" s="16">
        <v>2011</v>
      </c>
      <c r="E5000" s="25">
        <v>40795</v>
      </c>
      <c r="F5000" s="24" t="s">
        <v>4943</v>
      </c>
      <c r="G5000" s="23">
        <v>811582.97669785656</v>
      </c>
      <c r="H5000" s="23">
        <v>8339216.3581486978</v>
      </c>
      <c r="I5000" s="23">
        <v>8345709.0219622804</v>
      </c>
      <c r="J5000" s="23">
        <f t="shared" si="78"/>
        <v>7534126.0452644238</v>
      </c>
    </row>
    <row r="5001" spans="1:10" x14ac:dyDescent="0.2">
      <c r="A5001" s="19">
        <v>5068</v>
      </c>
      <c r="B5001" s="17">
        <v>13</v>
      </c>
      <c r="C5001" s="16">
        <v>4</v>
      </c>
      <c r="D5001" s="16">
        <v>2007</v>
      </c>
      <c r="E5001" s="25">
        <v>39185</v>
      </c>
      <c r="F5001" s="24" t="s">
        <v>4944</v>
      </c>
      <c r="G5001" s="23">
        <v>890913.02749097662</v>
      </c>
      <c r="H5001" s="23">
        <v>6557557.0236590765</v>
      </c>
      <c r="I5001" s="23">
        <v>6557557.0236590765</v>
      </c>
      <c r="J5001" s="23">
        <f t="shared" si="78"/>
        <v>5666643.9961681003</v>
      </c>
    </row>
    <row r="5002" spans="1:10" x14ac:dyDescent="0.2">
      <c r="A5002" s="19">
        <v>5069</v>
      </c>
      <c r="B5002" s="17">
        <v>8</v>
      </c>
      <c r="C5002" s="16">
        <v>6</v>
      </c>
      <c r="D5002" s="16">
        <v>2012</v>
      </c>
      <c r="E5002" s="25">
        <v>41068</v>
      </c>
      <c r="F5002" s="24" t="s">
        <v>4945</v>
      </c>
      <c r="G5002" s="23">
        <v>802426.59427047474</v>
      </c>
      <c r="H5002" s="23">
        <v>4291331.4203670938</v>
      </c>
      <c r="I5002" s="23">
        <v>4731447.4286946896</v>
      </c>
      <c r="J5002" s="23">
        <f t="shared" si="78"/>
        <v>3929020.8344242149</v>
      </c>
    </row>
    <row r="5003" spans="1:10" x14ac:dyDescent="0.2">
      <c r="A5003" s="19">
        <v>5070</v>
      </c>
      <c r="B5003" s="17">
        <v>3</v>
      </c>
      <c r="C5003" s="16">
        <v>2</v>
      </c>
      <c r="D5003" s="16">
        <v>2012</v>
      </c>
      <c r="E5003" s="25">
        <v>40942</v>
      </c>
      <c r="F5003" s="24" t="s">
        <v>4946</v>
      </c>
      <c r="G5003" s="23">
        <v>808823.78779160418</v>
      </c>
      <c r="H5003" s="23">
        <v>84544.732890280808</v>
      </c>
      <c r="I5003" s="23">
        <v>1090871.426911707</v>
      </c>
      <c r="J5003" s="23">
        <f t="shared" si="78"/>
        <v>282047.63912010286</v>
      </c>
    </row>
    <row r="5004" spans="1:10" x14ac:dyDescent="0.2">
      <c r="A5004" s="19">
        <v>5071</v>
      </c>
      <c r="B5004" s="17">
        <v>29</v>
      </c>
      <c r="C5004" s="16">
        <v>8</v>
      </c>
      <c r="D5004" s="16">
        <v>2014</v>
      </c>
      <c r="E5004" s="25">
        <v>41880</v>
      </c>
      <c r="F5004" s="24" t="s">
        <v>4947</v>
      </c>
      <c r="G5004" s="23">
        <v>774175.74794409971</v>
      </c>
      <c r="H5004" s="23">
        <v>61578.971225804278</v>
      </c>
      <c r="I5004" s="23">
        <v>61578.971225804278</v>
      </c>
      <c r="J5004" s="23">
        <f t="shared" si="78"/>
        <v>-712596.77671829541</v>
      </c>
    </row>
    <row r="5005" spans="1:10" x14ac:dyDescent="0.2">
      <c r="A5005" s="19">
        <v>5072</v>
      </c>
      <c r="B5005" s="17">
        <v>15</v>
      </c>
      <c r="C5005" s="16">
        <v>11</v>
      </c>
      <c r="D5005" s="16">
        <v>2002</v>
      </c>
      <c r="E5005" s="25">
        <v>37575</v>
      </c>
      <c r="F5005" s="24" t="s">
        <v>4948</v>
      </c>
      <c r="G5005" s="23">
        <v>1015660.5074462217</v>
      </c>
      <c r="H5005" s="23">
        <v>64093.594875896299</v>
      </c>
      <c r="I5005" s="23">
        <v>64093.594875896299</v>
      </c>
      <c r="J5005" s="23">
        <f t="shared" si="78"/>
        <v>-951566.91257032531</v>
      </c>
    </row>
    <row r="5006" spans="1:10" x14ac:dyDescent="0.2">
      <c r="A5006" s="19">
        <v>5073</v>
      </c>
      <c r="B5006" s="17">
        <v>1</v>
      </c>
      <c r="C5006" s="16">
        <v>7</v>
      </c>
      <c r="D5006" s="16">
        <v>2005</v>
      </c>
      <c r="E5006" s="25">
        <v>38534</v>
      </c>
      <c r="F5006" s="24" t="s">
        <v>4949</v>
      </c>
      <c r="G5006" s="23">
        <v>942370.77789150469</v>
      </c>
      <c r="H5006" s="23">
        <v>51762.542088024566</v>
      </c>
      <c r="I5006" s="23">
        <v>288051.33444216993</v>
      </c>
      <c r="J5006" s="23">
        <f t="shared" si="78"/>
        <v>-654319.44344933471</v>
      </c>
    </row>
    <row r="5007" spans="1:10" x14ac:dyDescent="0.2">
      <c r="A5007" s="19">
        <v>5074</v>
      </c>
      <c r="B5007" s="17">
        <v>23</v>
      </c>
      <c r="C5007" s="16">
        <v>1</v>
      </c>
      <c r="D5007" s="16">
        <v>2009</v>
      </c>
      <c r="E5007" s="25">
        <v>39836</v>
      </c>
      <c r="F5007" s="24" t="s">
        <v>4950</v>
      </c>
      <c r="G5007" s="23">
        <v>872106.81860161119</v>
      </c>
      <c r="H5007" s="23">
        <v>22520.123674476537</v>
      </c>
      <c r="I5007" s="23">
        <v>947458.01053788187</v>
      </c>
      <c r="J5007" s="23">
        <f t="shared" si="78"/>
        <v>75351.191936270683</v>
      </c>
    </row>
    <row r="5008" spans="1:10" x14ac:dyDescent="0.2">
      <c r="A5008" s="19">
        <v>5075</v>
      </c>
      <c r="B5008" s="17">
        <v>11</v>
      </c>
      <c r="C5008" s="16">
        <v>10</v>
      </c>
      <c r="D5008" s="16">
        <v>2013</v>
      </c>
      <c r="E5008" s="25">
        <v>41558</v>
      </c>
      <c r="F5008" s="24" t="s">
        <v>4951</v>
      </c>
      <c r="G5008" s="23">
        <v>788449.59879424179</v>
      </c>
      <c r="H5008" s="23">
        <v>0</v>
      </c>
      <c r="I5008" s="23">
        <v>2061029.3278369142</v>
      </c>
      <c r="J5008" s="23">
        <f t="shared" si="78"/>
        <v>1272579.7290426726</v>
      </c>
    </row>
    <row r="5009" spans="1:10" x14ac:dyDescent="0.2">
      <c r="A5009" s="19">
        <v>5076</v>
      </c>
      <c r="B5009" s="17">
        <v>31</v>
      </c>
      <c r="C5009" s="16">
        <v>12</v>
      </c>
      <c r="D5009" s="16">
        <v>2014</v>
      </c>
      <c r="E5009" s="25">
        <v>42004</v>
      </c>
      <c r="F5009" s="24" t="s">
        <v>4952</v>
      </c>
      <c r="G5009" s="23">
        <v>784198.63550414797</v>
      </c>
      <c r="H5009" s="23">
        <v>0</v>
      </c>
      <c r="I5009" s="23">
        <v>470.51918130248873</v>
      </c>
      <c r="J5009" s="23">
        <f t="shared" si="78"/>
        <v>-783728.11632284545</v>
      </c>
    </row>
    <row r="5010" spans="1:10" x14ac:dyDescent="0.2">
      <c r="A5010" s="19">
        <v>5077</v>
      </c>
      <c r="B5010" s="17">
        <v>7</v>
      </c>
      <c r="C5010" s="16">
        <v>4</v>
      </c>
      <c r="D5010" s="16">
        <v>2009</v>
      </c>
      <c r="E5010" s="25">
        <v>39910</v>
      </c>
      <c r="F5010" s="24" t="s">
        <v>4953</v>
      </c>
      <c r="G5010" s="23">
        <v>863530.52898142929</v>
      </c>
      <c r="H5010" s="23">
        <v>0</v>
      </c>
      <c r="I5010" s="23">
        <v>0</v>
      </c>
      <c r="J5010" s="23">
        <f t="shared" si="78"/>
        <v>-863530.52898142929</v>
      </c>
    </row>
    <row r="5011" spans="1:10" x14ac:dyDescent="0.2">
      <c r="A5011" s="19">
        <v>5078</v>
      </c>
      <c r="B5011" s="17">
        <v>5</v>
      </c>
      <c r="C5011" s="16">
        <v>1</v>
      </c>
      <c r="D5011" s="16">
        <v>2016</v>
      </c>
      <c r="E5011" s="25">
        <v>42374</v>
      </c>
      <c r="F5011" s="24" t="s">
        <v>4954</v>
      </c>
      <c r="G5011" s="23">
        <v>777234.33622043254</v>
      </c>
      <c r="H5011" s="23">
        <v>0</v>
      </c>
      <c r="I5011" s="23">
        <v>0</v>
      </c>
      <c r="J5011" s="23">
        <f t="shared" si="78"/>
        <v>-777234.33622043254</v>
      </c>
    </row>
    <row r="5012" spans="1:10" x14ac:dyDescent="0.2">
      <c r="A5012" s="19">
        <v>5079</v>
      </c>
      <c r="B5012" s="17">
        <v>25</v>
      </c>
      <c r="C5012" s="16">
        <v>6</v>
      </c>
      <c r="D5012" s="16">
        <v>1968</v>
      </c>
      <c r="E5012" s="25">
        <v>25014</v>
      </c>
      <c r="F5012" s="24" t="s">
        <v>4955</v>
      </c>
      <c r="G5012" s="23">
        <v>5285380.2017291058</v>
      </c>
      <c r="H5012" s="23">
        <v>315325.64132564835</v>
      </c>
      <c r="I5012" s="23">
        <v>315325.64132564835</v>
      </c>
      <c r="J5012" s="23">
        <f t="shared" si="78"/>
        <v>-4970054.5604034578</v>
      </c>
    </row>
    <row r="5013" spans="1:10" x14ac:dyDescent="0.2">
      <c r="A5013" s="19">
        <v>5080</v>
      </c>
      <c r="B5013" s="17">
        <v>1</v>
      </c>
      <c r="C5013" s="16">
        <v>1</v>
      </c>
      <c r="D5013" s="16">
        <v>1952</v>
      </c>
      <c r="E5013" s="25">
        <v>18994</v>
      </c>
      <c r="F5013" s="24" t="s">
        <v>4956</v>
      </c>
      <c r="G5013" s="23">
        <v>6763353.5849056598</v>
      </c>
      <c r="H5013" s="23">
        <v>74118943.396226406</v>
      </c>
      <c r="I5013" s="23">
        <v>74118943.396226406</v>
      </c>
      <c r="J5013" s="23">
        <f t="shared" si="78"/>
        <v>67355589.811320752</v>
      </c>
    </row>
    <row r="5014" spans="1:10" x14ac:dyDescent="0.2">
      <c r="A5014" s="19">
        <v>5081</v>
      </c>
      <c r="B5014" s="17">
        <v>14</v>
      </c>
      <c r="C5014" s="16">
        <v>10</v>
      </c>
      <c r="D5014" s="16">
        <v>1994</v>
      </c>
      <c r="E5014" s="25">
        <v>34621</v>
      </c>
      <c r="F5014" s="24" t="s">
        <v>4957</v>
      </c>
      <c r="G5014" s="23">
        <v>1149587.2909698996</v>
      </c>
      <c r="H5014" s="23">
        <v>12757743.675913043</v>
      </c>
      <c r="I5014" s="23">
        <v>19326813.910026755</v>
      </c>
      <c r="J5014" s="23">
        <f t="shared" si="78"/>
        <v>18177226.619056854</v>
      </c>
    </row>
    <row r="5015" spans="1:10" x14ac:dyDescent="0.2">
      <c r="A5015" s="19">
        <v>5082</v>
      </c>
      <c r="B5015" s="17">
        <v>24</v>
      </c>
      <c r="C5015" s="16">
        <v>6</v>
      </c>
      <c r="D5015" s="16">
        <v>2005</v>
      </c>
      <c r="E5015" s="25">
        <v>38527</v>
      </c>
      <c r="F5015" s="24" t="s">
        <v>4958</v>
      </c>
      <c r="G5015" s="23">
        <v>883615.93830334197</v>
      </c>
      <c r="H5015" s="23">
        <v>4138618.4787095119</v>
      </c>
      <c r="I5015" s="23">
        <v>6131955.0508431876</v>
      </c>
      <c r="J5015" s="23">
        <f t="shared" si="78"/>
        <v>5248339.1125398455</v>
      </c>
    </row>
    <row r="5016" spans="1:10" x14ac:dyDescent="0.2">
      <c r="A5016" s="19">
        <v>5083</v>
      </c>
      <c r="B5016" s="17">
        <v>11</v>
      </c>
      <c r="C5016" s="16">
        <v>8</v>
      </c>
      <c r="D5016" s="16">
        <v>2006</v>
      </c>
      <c r="E5016" s="25">
        <v>38940</v>
      </c>
      <c r="F5016" s="24" t="s">
        <v>4959</v>
      </c>
      <c r="G5016" s="23">
        <v>842880.33349681215</v>
      </c>
      <c r="H5016" s="23">
        <v>3248626.973133889</v>
      </c>
      <c r="I5016" s="23">
        <v>5914280.5800637566</v>
      </c>
      <c r="J5016" s="23">
        <f t="shared" si="78"/>
        <v>5071400.2465669448</v>
      </c>
    </row>
    <row r="5017" spans="1:10" x14ac:dyDescent="0.2">
      <c r="A5017" s="19">
        <v>5084</v>
      </c>
      <c r="B5017" s="17">
        <v>7</v>
      </c>
      <c r="C5017" s="16">
        <v>9</v>
      </c>
      <c r="D5017" s="16">
        <v>2001</v>
      </c>
      <c r="E5017" s="25">
        <v>37141</v>
      </c>
      <c r="F5017" s="24" t="s">
        <v>4960</v>
      </c>
      <c r="G5017" s="23">
        <v>963899.60740325297</v>
      </c>
      <c r="H5017" s="23">
        <v>1571108.1650869322</v>
      </c>
      <c r="I5017" s="23">
        <v>1571108.1650869322</v>
      </c>
      <c r="J5017" s="23">
        <f t="shared" si="78"/>
        <v>607208.55768367928</v>
      </c>
    </row>
    <row r="5018" spans="1:10" x14ac:dyDescent="0.2">
      <c r="A5018" s="19">
        <v>5085</v>
      </c>
      <c r="B5018" s="17">
        <v>8</v>
      </c>
      <c r="C5018" s="16">
        <v>10</v>
      </c>
      <c r="D5018" s="16">
        <v>1999</v>
      </c>
      <c r="E5018" s="25">
        <v>36441</v>
      </c>
      <c r="F5018" s="24" t="s">
        <v>4961</v>
      </c>
      <c r="G5018" s="23">
        <v>1021779.4292508919</v>
      </c>
      <c r="H5018" s="23">
        <v>15338.368917954818</v>
      </c>
      <c r="I5018" s="23">
        <v>15338.368917954818</v>
      </c>
      <c r="J5018" s="23">
        <f t="shared" si="78"/>
        <v>-1006441.060332937</v>
      </c>
    </row>
    <row r="5019" spans="1:10" x14ac:dyDescent="0.2">
      <c r="A5019" s="19">
        <v>5086</v>
      </c>
      <c r="B5019" s="17">
        <v>26</v>
      </c>
      <c r="C5019" s="16">
        <v>1</v>
      </c>
      <c r="D5019" s="16">
        <v>2010</v>
      </c>
      <c r="E5019" s="25">
        <v>40204</v>
      </c>
      <c r="F5019" s="24" t="s">
        <v>4962</v>
      </c>
      <c r="G5019" s="23">
        <v>793140.79755592172</v>
      </c>
      <c r="H5019" s="23">
        <v>0</v>
      </c>
      <c r="I5019" s="23">
        <v>1314.3476073783845</v>
      </c>
      <c r="J5019" s="23">
        <f t="shared" si="78"/>
        <v>-791826.44994854333</v>
      </c>
    </row>
    <row r="5020" spans="1:10" x14ac:dyDescent="0.2">
      <c r="A5020" s="19">
        <v>5087</v>
      </c>
      <c r="B5020" s="17">
        <v>13</v>
      </c>
      <c r="C5020" s="16">
        <v>3</v>
      </c>
      <c r="D5020" s="16">
        <v>2015</v>
      </c>
      <c r="E5020" s="25">
        <v>42076</v>
      </c>
      <c r="F5020" s="24" t="s">
        <v>4963</v>
      </c>
      <c r="G5020" s="23">
        <v>727867.30419830687</v>
      </c>
      <c r="H5020" s="23">
        <v>0</v>
      </c>
      <c r="I5020" s="23">
        <v>0</v>
      </c>
      <c r="J5020" s="23">
        <f t="shared" si="78"/>
        <v>-727867.30419830687</v>
      </c>
    </row>
    <row r="5021" spans="1:10" x14ac:dyDescent="0.2">
      <c r="A5021" s="19">
        <v>5088</v>
      </c>
      <c r="B5021" s="17">
        <v>7</v>
      </c>
      <c r="C5021" s="16">
        <v>4</v>
      </c>
      <c r="D5021" s="16">
        <v>1933</v>
      </c>
      <c r="E5021" s="25">
        <v>12151</v>
      </c>
      <c r="F5021" s="24" t="s">
        <v>5512</v>
      </c>
      <c r="G5021" s="23">
        <v>13094346.666666668</v>
      </c>
      <c r="H5021" s="23">
        <v>194856349.20634922</v>
      </c>
      <c r="I5021" s="23">
        <v>194869014.86904764</v>
      </c>
      <c r="J5021" s="23">
        <f t="shared" si="78"/>
        <v>181774668.20238099</v>
      </c>
    </row>
    <row r="5022" spans="1:10" x14ac:dyDescent="0.2">
      <c r="A5022" s="19">
        <v>5089</v>
      </c>
      <c r="B5022" s="17">
        <v>10</v>
      </c>
      <c r="C5022" s="16">
        <v>4</v>
      </c>
      <c r="D5022" s="16">
        <v>1953</v>
      </c>
      <c r="E5022" s="25">
        <v>19459</v>
      </c>
      <c r="F5022" s="24" t="s">
        <v>5513</v>
      </c>
      <c r="G5022" s="23">
        <v>6073364.7368421052</v>
      </c>
      <c r="H5022" s="23">
        <v>219674894.7368421</v>
      </c>
      <c r="I5022" s="23">
        <v>219674894.7368421</v>
      </c>
      <c r="J5022" s="23">
        <f t="shared" si="78"/>
        <v>213601530</v>
      </c>
    </row>
    <row r="5023" spans="1:10" x14ac:dyDescent="0.2">
      <c r="A5023" s="19">
        <v>5090</v>
      </c>
      <c r="B5023" s="17">
        <v>19</v>
      </c>
      <c r="C5023" s="16">
        <v>6</v>
      </c>
      <c r="D5023" s="16">
        <v>1998</v>
      </c>
      <c r="E5023" s="25">
        <v>35965</v>
      </c>
      <c r="F5023" s="24" t="s">
        <v>4964</v>
      </c>
      <c r="G5023" s="23">
        <v>979063.49693251529</v>
      </c>
      <c r="H5023" s="23">
        <v>3467055.1365828221</v>
      </c>
      <c r="I5023" s="23">
        <v>3467055.1365828221</v>
      </c>
      <c r="J5023" s="23">
        <f t="shared" si="78"/>
        <v>2487991.6396503067</v>
      </c>
    </row>
    <row r="5024" spans="1:10" x14ac:dyDescent="0.2">
      <c r="A5024" s="19">
        <v>5091</v>
      </c>
      <c r="B5024" s="17">
        <v>11</v>
      </c>
      <c r="C5024" s="16">
        <v>10</v>
      </c>
      <c r="D5024" s="16">
        <v>2013</v>
      </c>
      <c r="E5024" s="25">
        <v>41558</v>
      </c>
      <c r="F5024" s="24" t="s">
        <v>4965</v>
      </c>
      <c r="G5024" s="23">
        <v>683322.9856216762</v>
      </c>
      <c r="H5024" s="23">
        <v>180777.82654380723</v>
      </c>
      <c r="I5024" s="23">
        <v>180777.82654380723</v>
      </c>
      <c r="J5024" s="23">
        <f t="shared" si="78"/>
        <v>-502545.15907786897</v>
      </c>
    </row>
    <row r="5025" spans="1:10" x14ac:dyDescent="0.2">
      <c r="A5025" s="19">
        <v>5092</v>
      </c>
      <c r="B5025" s="17">
        <v>31</v>
      </c>
      <c r="C5025" s="16">
        <v>12</v>
      </c>
      <c r="D5025" s="16">
        <v>2012</v>
      </c>
      <c r="E5025" s="25">
        <v>41274</v>
      </c>
      <c r="F5025" s="24" t="s">
        <v>4966</v>
      </c>
      <c r="G5025" s="23">
        <v>695063.82811921556</v>
      </c>
      <c r="H5025" s="23">
        <v>0</v>
      </c>
      <c r="I5025" s="23">
        <v>0</v>
      </c>
      <c r="J5025" s="23">
        <f t="shared" si="78"/>
        <v>-695063.82811921556</v>
      </c>
    </row>
    <row r="5026" spans="1:10" x14ac:dyDescent="0.2">
      <c r="A5026" s="19">
        <v>5093</v>
      </c>
      <c r="B5026" s="17">
        <v>31</v>
      </c>
      <c r="C5026" s="16">
        <v>12</v>
      </c>
      <c r="D5026" s="16">
        <v>2014</v>
      </c>
      <c r="E5026" s="25">
        <v>42004</v>
      </c>
      <c r="F5026" s="24" t="s">
        <v>4967</v>
      </c>
      <c r="G5026" s="23">
        <v>679638.81743692816</v>
      </c>
      <c r="H5026" s="23">
        <v>0</v>
      </c>
      <c r="I5026" s="23">
        <v>0</v>
      </c>
      <c r="J5026" s="23">
        <f t="shared" si="78"/>
        <v>-679638.81743692816</v>
      </c>
    </row>
    <row r="5027" spans="1:10" x14ac:dyDescent="0.2">
      <c r="A5027" s="19">
        <v>5094</v>
      </c>
      <c r="B5027" s="17">
        <v>31</v>
      </c>
      <c r="C5027" s="16">
        <v>12</v>
      </c>
      <c r="D5027" s="16">
        <v>2009</v>
      </c>
      <c r="E5027" s="25">
        <v>40178</v>
      </c>
      <c r="F5027" s="24" t="s">
        <v>4968</v>
      </c>
      <c r="G5027" s="23">
        <v>727635.50653163472</v>
      </c>
      <c r="H5027" s="23">
        <v>0</v>
      </c>
      <c r="I5027" s="23">
        <v>16840.214254291521</v>
      </c>
      <c r="J5027" s="23">
        <f t="shared" si="78"/>
        <v>-710795.29227734322</v>
      </c>
    </row>
    <row r="5028" spans="1:10" x14ac:dyDescent="0.2">
      <c r="A5028" s="19">
        <v>5095</v>
      </c>
      <c r="B5028" s="17">
        <v>31</v>
      </c>
      <c r="C5028" s="16">
        <v>12</v>
      </c>
      <c r="D5028" s="16">
        <v>2013</v>
      </c>
      <c r="E5028" s="25">
        <v>41639</v>
      </c>
      <c r="F5028" s="24" t="s">
        <v>4969</v>
      </c>
      <c r="G5028" s="23">
        <v>658442.53783539089</v>
      </c>
      <c r="H5028" s="23">
        <v>0</v>
      </c>
      <c r="I5028" s="23">
        <v>0</v>
      </c>
      <c r="J5028" s="23">
        <f t="shared" si="78"/>
        <v>-658442.53783539089</v>
      </c>
    </row>
    <row r="5029" spans="1:10" x14ac:dyDescent="0.2">
      <c r="A5029" s="19">
        <v>5096</v>
      </c>
      <c r="B5029" s="17">
        <v>6</v>
      </c>
      <c r="C5029" s="16">
        <v>9</v>
      </c>
      <c r="D5029" s="16">
        <v>1935</v>
      </c>
      <c r="E5029" s="25">
        <v>13033</v>
      </c>
      <c r="F5029" s="24" t="s">
        <v>4970</v>
      </c>
      <c r="G5029" s="23">
        <v>10913946.788321169</v>
      </c>
      <c r="H5029" s="23">
        <v>31935391.094890513</v>
      </c>
      <c r="I5029" s="23">
        <v>57383345.839416064</v>
      </c>
      <c r="J5029" s="23">
        <f t="shared" si="78"/>
        <v>46469399.051094897</v>
      </c>
    </row>
    <row r="5030" spans="1:10" x14ac:dyDescent="0.2">
      <c r="A5030" s="19">
        <v>5097</v>
      </c>
      <c r="B5030" s="17">
        <v>14</v>
      </c>
      <c r="C5030" s="16">
        <v>7</v>
      </c>
      <c r="D5030" s="16">
        <v>1999</v>
      </c>
      <c r="E5030" s="25">
        <v>36355</v>
      </c>
      <c r="F5030" s="24" t="s">
        <v>4971</v>
      </c>
      <c r="G5030" s="23">
        <v>883691.66166766651</v>
      </c>
      <c r="H5030" s="23">
        <v>206988716.54097781</v>
      </c>
      <c r="I5030" s="23">
        <v>365701065.98680264</v>
      </c>
      <c r="J5030" s="23">
        <f t="shared" si="78"/>
        <v>364817374.32513499</v>
      </c>
    </row>
    <row r="5031" spans="1:10" x14ac:dyDescent="0.2">
      <c r="A5031" s="19">
        <v>5098</v>
      </c>
      <c r="B5031" s="17">
        <v>26</v>
      </c>
      <c r="C5031" s="16">
        <v>3</v>
      </c>
      <c r="D5031" s="16">
        <v>1970</v>
      </c>
      <c r="E5031" s="25">
        <v>25653</v>
      </c>
      <c r="F5031" s="24" t="s">
        <v>4972</v>
      </c>
      <c r="G5031" s="23">
        <v>3856319.3717277488</v>
      </c>
      <c r="H5031" s="23">
        <v>221771206.86099476</v>
      </c>
      <c r="I5031" s="23">
        <v>221771206.86099476</v>
      </c>
      <c r="J5031" s="23">
        <f t="shared" si="78"/>
        <v>217914887.48926702</v>
      </c>
    </row>
    <row r="5032" spans="1:10" x14ac:dyDescent="0.2">
      <c r="A5032" s="19">
        <v>5099</v>
      </c>
      <c r="B5032" s="17">
        <v>10</v>
      </c>
      <c r="C5032" s="16">
        <v>8</v>
      </c>
      <c r="D5032" s="16">
        <v>1977</v>
      </c>
      <c r="E5032" s="25">
        <v>28347</v>
      </c>
      <c r="F5032" s="24" t="s">
        <v>4973</v>
      </c>
      <c r="G5032" s="23">
        <v>2407049.0196078434</v>
      </c>
      <c r="H5032" s="23">
        <v>60176225.490196079</v>
      </c>
      <c r="I5032" s="23">
        <v>80234967.320261449</v>
      </c>
      <c r="J5032" s="23">
        <f t="shared" si="78"/>
        <v>77827918.300653607</v>
      </c>
    </row>
    <row r="5033" spans="1:10" x14ac:dyDescent="0.2">
      <c r="A5033" s="19">
        <v>5100</v>
      </c>
      <c r="B5033" s="17">
        <v>10</v>
      </c>
      <c r="C5033" s="16">
        <v>5</v>
      </c>
      <c r="D5033" s="16">
        <v>1967</v>
      </c>
      <c r="E5033" s="25">
        <v>24602</v>
      </c>
      <c r="F5033" s="24" t="s">
        <v>4974</v>
      </c>
      <c r="G5033" s="23">
        <v>4437090.3614457827</v>
      </c>
      <c r="H5033" s="23">
        <v>31799147.590361442</v>
      </c>
      <c r="I5033" s="23">
        <v>31799147.590361442</v>
      </c>
      <c r="J5033" s="23">
        <f t="shared" si="78"/>
        <v>27362057.228915662</v>
      </c>
    </row>
    <row r="5034" spans="1:10" x14ac:dyDescent="0.2">
      <c r="A5034" s="19">
        <v>5101</v>
      </c>
      <c r="B5034" s="17">
        <v>31</v>
      </c>
      <c r="C5034" s="16">
        <v>10</v>
      </c>
      <c r="D5034" s="16">
        <v>2000</v>
      </c>
      <c r="E5034" s="25">
        <v>36830</v>
      </c>
      <c r="F5034" s="24" t="s">
        <v>4975</v>
      </c>
      <c r="G5034" s="23">
        <v>846617.24137931038</v>
      </c>
      <c r="H5034" s="23">
        <v>244953.17747701152</v>
      </c>
      <c r="I5034" s="23">
        <v>244953.17747701152</v>
      </c>
      <c r="J5034" s="23">
        <f t="shared" si="78"/>
        <v>-601664.06390229892</v>
      </c>
    </row>
    <row r="5035" spans="1:10" x14ac:dyDescent="0.2">
      <c r="A5035" s="19">
        <v>5102</v>
      </c>
      <c r="B5035" s="17">
        <v>2</v>
      </c>
      <c r="C5035" s="16">
        <v>5</v>
      </c>
      <c r="D5035" s="16">
        <v>2014</v>
      </c>
      <c r="E5035" s="25">
        <v>41761</v>
      </c>
      <c r="F5035" s="24" t="s">
        <v>4976</v>
      </c>
      <c r="G5035" s="23">
        <v>619215.63682219421</v>
      </c>
      <c r="H5035" s="23">
        <v>43919.933093736865</v>
      </c>
      <c r="I5035" s="23">
        <v>43919.933093736865</v>
      </c>
      <c r="J5035" s="23">
        <f t="shared" si="78"/>
        <v>-575295.70372845733</v>
      </c>
    </row>
    <row r="5036" spans="1:10" x14ac:dyDescent="0.2">
      <c r="A5036" s="19">
        <v>5103</v>
      </c>
      <c r="B5036" s="17">
        <v>19</v>
      </c>
      <c r="C5036" s="16">
        <v>10</v>
      </c>
      <c r="D5036" s="16">
        <v>2007</v>
      </c>
      <c r="E5036" s="25">
        <v>39374</v>
      </c>
      <c r="F5036" s="24" t="s">
        <v>4977</v>
      </c>
      <c r="G5036" s="23">
        <v>705055.1365011296</v>
      </c>
      <c r="H5036" s="23">
        <v>27750.970172684461</v>
      </c>
      <c r="I5036" s="23">
        <v>27750.970172684461</v>
      </c>
      <c r="J5036" s="23">
        <f t="shared" si="78"/>
        <v>-677304.16632844519</v>
      </c>
    </row>
    <row r="5037" spans="1:10" x14ac:dyDescent="0.2">
      <c r="A5037" s="19">
        <v>5104</v>
      </c>
      <c r="B5037" s="17">
        <v>2</v>
      </c>
      <c r="C5037" s="16">
        <v>7</v>
      </c>
      <c r="D5037" s="16">
        <v>1999</v>
      </c>
      <c r="E5037" s="25">
        <v>36343</v>
      </c>
      <c r="F5037" s="24" t="s">
        <v>4978</v>
      </c>
      <c r="G5037" s="23">
        <v>883691.66166766651</v>
      </c>
      <c r="H5037" s="23">
        <v>22136.476124775047</v>
      </c>
      <c r="I5037" s="23">
        <v>125694.82913617278</v>
      </c>
      <c r="J5037" s="23">
        <f t="shared" si="78"/>
        <v>-757996.83253149374</v>
      </c>
    </row>
    <row r="5038" spans="1:10" x14ac:dyDescent="0.2">
      <c r="A5038" s="19">
        <v>5105</v>
      </c>
      <c r="B5038" s="17">
        <v>22</v>
      </c>
      <c r="C5038" s="16">
        <v>5</v>
      </c>
      <c r="D5038" s="16">
        <v>2015</v>
      </c>
      <c r="E5038" s="25">
        <v>42146</v>
      </c>
      <c r="F5038" s="24" t="s">
        <v>4979</v>
      </c>
      <c r="G5038" s="23">
        <v>619463.0054035869</v>
      </c>
      <c r="H5038" s="23">
        <v>3408.0789680620674</v>
      </c>
      <c r="I5038" s="23">
        <v>3408.0789680620674</v>
      </c>
      <c r="J5038" s="23">
        <f t="shared" si="78"/>
        <v>-616054.92643552483</v>
      </c>
    </row>
    <row r="5039" spans="1:10" x14ac:dyDescent="0.2">
      <c r="A5039" s="19">
        <v>5106</v>
      </c>
      <c r="B5039" s="17">
        <v>4</v>
      </c>
      <c r="C5039" s="16">
        <v>3</v>
      </c>
      <c r="D5039" s="16">
        <v>2016</v>
      </c>
      <c r="E5039" s="25">
        <v>42433</v>
      </c>
      <c r="F5039" s="24" t="s">
        <v>4980</v>
      </c>
      <c r="G5039" s="23">
        <v>618612.36625065096</v>
      </c>
      <c r="H5039" s="23">
        <v>0</v>
      </c>
      <c r="I5039" s="23">
        <v>8189.3967085482</v>
      </c>
      <c r="J5039" s="23">
        <f t="shared" si="78"/>
        <v>-610422.96954210277</v>
      </c>
    </row>
    <row r="5040" spans="1:10" x14ac:dyDescent="0.2">
      <c r="A5040" s="19">
        <v>5107</v>
      </c>
      <c r="B5040" s="17">
        <v>23</v>
      </c>
      <c r="C5040" s="16">
        <v>8</v>
      </c>
      <c r="D5040" s="16">
        <v>2002</v>
      </c>
      <c r="E5040" s="25">
        <v>37491</v>
      </c>
      <c r="F5040" s="24" t="s">
        <v>4981</v>
      </c>
      <c r="G5040" s="23">
        <v>815226.34200332046</v>
      </c>
      <c r="H5040" s="23">
        <v>0</v>
      </c>
      <c r="I5040" s="23">
        <v>0</v>
      </c>
      <c r="J5040" s="23">
        <f t="shared" si="78"/>
        <v>-815226.34200332046</v>
      </c>
    </row>
    <row r="5041" spans="1:10" x14ac:dyDescent="0.2">
      <c r="A5041" s="19">
        <v>5108</v>
      </c>
      <c r="B5041" s="17">
        <v>8</v>
      </c>
      <c r="C5041" s="16">
        <v>8</v>
      </c>
      <c r="D5041" s="16">
        <v>2014</v>
      </c>
      <c r="E5041" s="25">
        <v>41859</v>
      </c>
      <c r="F5041" s="24" t="s">
        <v>4982</v>
      </c>
      <c r="G5041" s="23">
        <v>619340.59835527977</v>
      </c>
      <c r="H5041" s="23">
        <v>0</v>
      </c>
      <c r="I5041" s="23">
        <v>0</v>
      </c>
      <c r="J5041" s="23">
        <f t="shared" si="78"/>
        <v>-619340.59835527977</v>
      </c>
    </row>
    <row r="5042" spans="1:10" x14ac:dyDescent="0.2">
      <c r="A5042" s="19">
        <v>5109</v>
      </c>
      <c r="B5042" s="17">
        <v>31</v>
      </c>
      <c r="C5042" s="16">
        <v>12</v>
      </c>
      <c r="D5042" s="16">
        <v>2014</v>
      </c>
      <c r="E5042" s="25">
        <v>42004</v>
      </c>
      <c r="F5042" s="24" t="s">
        <v>4983</v>
      </c>
      <c r="G5042" s="23">
        <v>627358.90840331838</v>
      </c>
      <c r="H5042" s="23">
        <v>0</v>
      </c>
      <c r="I5042" s="23">
        <v>0</v>
      </c>
      <c r="J5042" s="23">
        <f t="shared" si="78"/>
        <v>-627358.90840331838</v>
      </c>
    </row>
    <row r="5043" spans="1:10" x14ac:dyDescent="0.2">
      <c r="A5043" s="19">
        <v>5110</v>
      </c>
      <c r="B5043" s="17">
        <v>24</v>
      </c>
      <c r="C5043" s="16">
        <v>2</v>
      </c>
      <c r="D5043" s="16">
        <v>2015</v>
      </c>
      <c r="E5043" s="25">
        <v>42059</v>
      </c>
      <c r="F5043" s="24" t="s">
        <v>4984</v>
      </c>
      <c r="G5043" s="23">
        <v>627599.45808232715</v>
      </c>
      <c r="H5043" s="23">
        <v>0</v>
      </c>
      <c r="I5043" s="23">
        <v>0</v>
      </c>
      <c r="J5043" s="23">
        <f t="shared" si="78"/>
        <v>-627599.45808232715</v>
      </c>
    </row>
    <row r="5044" spans="1:10" x14ac:dyDescent="0.2">
      <c r="A5044" s="19">
        <v>5111</v>
      </c>
      <c r="B5044" s="17">
        <v>11</v>
      </c>
      <c r="C5044" s="16">
        <v>8</v>
      </c>
      <c r="D5044" s="16">
        <v>1964</v>
      </c>
      <c r="E5044" s="25">
        <v>23600</v>
      </c>
      <c r="F5044" s="24" t="s">
        <v>4985</v>
      </c>
      <c r="G5044" s="23">
        <v>4435181.935483871</v>
      </c>
      <c r="H5044" s="23">
        <v>12179801.591612903</v>
      </c>
      <c r="I5044" s="23">
        <v>12650033.836354839</v>
      </c>
      <c r="J5044" s="23">
        <f t="shared" si="78"/>
        <v>8214851.9008709677</v>
      </c>
    </row>
    <row r="5045" spans="1:10" x14ac:dyDescent="0.2">
      <c r="A5045" s="19">
        <v>5112</v>
      </c>
      <c r="B5045" s="17">
        <v>29</v>
      </c>
      <c r="C5045" s="16">
        <v>7</v>
      </c>
      <c r="D5045" s="16">
        <v>2011</v>
      </c>
      <c r="E5045" s="25">
        <v>40753</v>
      </c>
      <c r="F5045" s="24" t="s">
        <v>4986</v>
      </c>
      <c r="G5045" s="23">
        <v>608575.70311877551</v>
      </c>
      <c r="H5045" s="23">
        <v>4030.7272908348896</v>
      </c>
      <c r="I5045" s="23">
        <v>4030.7272908348896</v>
      </c>
      <c r="J5045" s="23">
        <f t="shared" si="78"/>
        <v>-604544.97582794062</v>
      </c>
    </row>
    <row r="5046" spans="1:10" x14ac:dyDescent="0.2">
      <c r="A5046" s="19">
        <v>5113</v>
      </c>
      <c r="B5046" s="17">
        <v>31</v>
      </c>
      <c r="C5046" s="16">
        <v>12</v>
      </c>
      <c r="D5046" s="16">
        <v>2015</v>
      </c>
      <c r="E5046" s="25">
        <v>42369</v>
      </c>
      <c r="F5046" s="24" t="s">
        <v>4987</v>
      </c>
      <c r="G5046" s="23">
        <v>581294.32406722335</v>
      </c>
      <c r="H5046" s="23">
        <v>0</v>
      </c>
      <c r="I5046" s="23">
        <v>8783.772446887222</v>
      </c>
      <c r="J5046" s="23">
        <f t="shared" si="78"/>
        <v>-572510.55162033613</v>
      </c>
    </row>
    <row r="5047" spans="1:10" x14ac:dyDescent="0.2">
      <c r="A5047" s="19">
        <v>5114</v>
      </c>
      <c r="B5047" s="17">
        <v>31</v>
      </c>
      <c r="C5047" s="16">
        <v>12</v>
      </c>
      <c r="D5047" s="16">
        <v>1931</v>
      </c>
      <c r="E5047" s="25">
        <v>11688</v>
      </c>
      <c r="F5047" s="24" t="s">
        <v>4988</v>
      </c>
      <c r="G5047" s="23">
        <v>9383534.3835616428</v>
      </c>
      <c r="H5047" s="23">
        <v>15134732.876712328</v>
      </c>
      <c r="I5047" s="23">
        <v>15134732.876712328</v>
      </c>
      <c r="J5047" s="23">
        <f t="shared" si="78"/>
        <v>5751198.493150685</v>
      </c>
    </row>
    <row r="5048" spans="1:10" x14ac:dyDescent="0.2">
      <c r="A5048" s="19">
        <v>5115</v>
      </c>
      <c r="B5048" s="17">
        <v>9</v>
      </c>
      <c r="C5048" s="16">
        <v>5</v>
      </c>
      <c r="D5048" s="16">
        <v>1980</v>
      </c>
      <c r="E5048" s="25">
        <v>29350</v>
      </c>
      <c r="F5048" s="24" t="s">
        <v>5514</v>
      </c>
      <c r="G5048" s="23">
        <v>1650800.1222493888</v>
      </c>
      <c r="H5048" s="23">
        <v>119321636.71050124</v>
      </c>
      <c r="I5048" s="23">
        <v>179350732.06502447</v>
      </c>
      <c r="J5048" s="23">
        <f t="shared" si="78"/>
        <v>177699931.94277507</v>
      </c>
    </row>
    <row r="5049" spans="1:10" x14ac:dyDescent="0.2">
      <c r="A5049" s="19">
        <v>5116</v>
      </c>
      <c r="B5049" s="17">
        <v>27</v>
      </c>
      <c r="C5049" s="16">
        <v>4</v>
      </c>
      <c r="D5049" s="16">
        <v>1984</v>
      </c>
      <c r="E5049" s="25">
        <v>30799</v>
      </c>
      <c r="F5049" s="24" t="s">
        <v>4989</v>
      </c>
      <c r="G5049" s="23">
        <v>1309752.182347236</v>
      </c>
      <c r="H5049" s="23">
        <v>12549783.460814744</v>
      </c>
      <c r="I5049" s="23">
        <v>12549783.460814744</v>
      </c>
      <c r="J5049" s="23">
        <f t="shared" si="78"/>
        <v>11240031.278467508</v>
      </c>
    </row>
    <row r="5050" spans="1:10" x14ac:dyDescent="0.2">
      <c r="A5050" s="19">
        <v>5117</v>
      </c>
      <c r="B5050" s="17">
        <v>12</v>
      </c>
      <c r="C5050" s="16">
        <v>9</v>
      </c>
      <c r="D5050" s="16">
        <v>2014</v>
      </c>
      <c r="E5050" s="25">
        <v>41894</v>
      </c>
      <c r="F5050" s="24" t="s">
        <v>4990</v>
      </c>
      <c r="G5050" s="23">
        <v>567301.94806558802</v>
      </c>
      <c r="H5050" s="23">
        <v>9397.6146342283137</v>
      </c>
      <c r="I5050" s="23">
        <v>9397.6146342283137</v>
      </c>
      <c r="J5050" s="23">
        <f t="shared" si="78"/>
        <v>-557904.33343135973</v>
      </c>
    </row>
    <row r="5051" spans="1:10" x14ac:dyDescent="0.2">
      <c r="A5051" s="19">
        <v>5118</v>
      </c>
      <c r="B5051" s="17">
        <v>6</v>
      </c>
      <c r="C5051" s="16">
        <v>3</v>
      </c>
      <c r="D5051" s="16">
        <v>2012</v>
      </c>
      <c r="E5051" s="25">
        <v>40974</v>
      </c>
      <c r="F5051" s="24" t="s">
        <v>4991</v>
      </c>
      <c r="G5051" s="23">
        <v>584570.72952413338</v>
      </c>
      <c r="H5051" s="23">
        <v>0</v>
      </c>
      <c r="I5051" s="23">
        <v>0</v>
      </c>
      <c r="J5051" s="23">
        <f t="shared" si="78"/>
        <v>-584570.72952413338</v>
      </c>
    </row>
    <row r="5052" spans="1:10" x14ac:dyDescent="0.2">
      <c r="A5052" s="19">
        <v>5119</v>
      </c>
      <c r="B5052" s="17">
        <v>26</v>
      </c>
      <c r="C5052" s="16">
        <v>9</v>
      </c>
      <c r="D5052" s="16">
        <v>2008</v>
      </c>
      <c r="E5052" s="25">
        <v>39717</v>
      </c>
      <c r="F5052" s="24" t="s">
        <v>4992</v>
      </c>
      <c r="G5052" s="23">
        <v>561101.63952409464</v>
      </c>
      <c r="H5052" s="23">
        <v>37544788.642275676</v>
      </c>
      <c r="I5052" s="23">
        <v>37563843.653953917</v>
      </c>
      <c r="J5052" s="23">
        <f t="shared" si="78"/>
        <v>37002742.014429823</v>
      </c>
    </row>
    <row r="5053" spans="1:10" x14ac:dyDescent="0.2">
      <c r="A5053" s="19">
        <v>5120</v>
      </c>
      <c r="B5053" s="17">
        <v>15</v>
      </c>
      <c r="C5053" s="16">
        <v>11</v>
      </c>
      <c r="D5053" s="16">
        <v>1974</v>
      </c>
      <c r="E5053" s="25">
        <v>27348</v>
      </c>
      <c r="F5053" s="24" t="s">
        <v>4993</v>
      </c>
      <c r="G5053" s="23">
        <v>2383679.6116504855</v>
      </c>
      <c r="H5053" s="23">
        <v>150455759.44932041</v>
      </c>
      <c r="I5053" s="23">
        <v>150455759.44932041</v>
      </c>
      <c r="J5053" s="23">
        <f t="shared" si="78"/>
        <v>148072079.83766991</v>
      </c>
    </row>
    <row r="5054" spans="1:10" x14ac:dyDescent="0.2">
      <c r="A5054" s="19">
        <v>5121</v>
      </c>
      <c r="B5054" s="17">
        <v>6</v>
      </c>
      <c r="C5054" s="16">
        <v>8</v>
      </c>
      <c r="D5054" s="16">
        <v>2004</v>
      </c>
      <c r="E5054" s="25">
        <v>38205</v>
      </c>
      <c r="F5054" s="24" t="s">
        <v>4994</v>
      </c>
      <c r="G5054" s="23">
        <v>647807.3878627969</v>
      </c>
      <c r="H5054" s="23">
        <v>39517393.391862802</v>
      </c>
      <c r="I5054" s="23">
        <v>71930771.60780476</v>
      </c>
      <c r="J5054" s="23">
        <f t="shared" si="78"/>
        <v>71282964.219941959</v>
      </c>
    </row>
    <row r="5055" spans="1:10" x14ac:dyDescent="0.2">
      <c r="A5055" s="19">
        <v>5122</v>
      </c>
      <c r="B5055" s="17">
        <v>1</v>
      </c>
      <c r="C5055" s="16">
        <v>1</v>
      </c>
      <c r="D5055" s="16">
        <v>1977</v>
      </c>
      <c r="E5055" s="25">
        <v>28126</v>
      </c>
      <c r="F5055" s="24" t="s">
        <v>4995</v>
      </c>
      <c r="G5055" s="23">
        <v>2098452.9914529915</v>
      </c>
      <c r="H5055" s="23">
        <v>71347401.709401712</v>
      </c>
      <c r="I5055" s="23">
        <v>71347401.709401712</v>
      </c>
      <c r="J5055" s="23">
        <f t="shared" si="78"/>
        <v>69248948.71794872</v>
      </c>
    </row>
    <row r="5056" spans="1:10" x14ac:dyDescent="0.2">
      <c r="A5056" s="19">
        <v>5123</v>
      </c>
      <c r="B5056" s="17">
        <v>13</v>
      </c>
      <c r="C5056" s="16">
        <v>5</v>
      </c>
      <c r="D5056" s="16">
        <v>2005</v>
      </c>
      <c r="E5056" s="25">
        <v>38485</v>
      </c>
      <c r="F5056" s="24" t="s">
        <v>4996</v>
      </c>
      <c r="G5056" s="23">
        <v>631478.90946502064</v>
      </c>
      <c r="H5056" s="23">
        <v>10252642.318719136</v>
      </c>
      <c r="I5056" s="23">
        <v>11856118.824789096</v>
      </c>
      <c r="J5056" s="23">
        <f t="shared" si="78"/>
        <v>11224639.915324075</v>
      </c>
    </row>
    <row r="5057" spans="1:10" x14ac:dyDescent="0.2">
      <c r="A5057" s="19">
        <v>5124</v>
      </c>
      <c r="B5057" s="17">
        <v>3</v>
      </c>
      <c r="C5057" s="16">
        <v>10</v>
      </c>
      <c r="D5057" s="16">
        <v>2003</v>
      </c>
      <c r="E5057" s="25">
        <v>37897</v>
      </c>
      <c r="F5057" s="24" t="s">
        <v>4997</v>
      </c>
      <c r="G5057" s="23">
        <v>663564.86486486485</v>
      </c>
      <c r="H5057" s="23">
        <v>7699420.1005513519</v>
      </c>
      <c r="I5057" s="23">
        <v>12568195.910654055</v>
      </c>
      <c r="J5057" s="23">
        <f t="shared" si="78"/>
        <v>11904631.04578919</v>
      </c>
    </row>
    <row r="5058" spans="1:10" x14ac:dyDescent="0.2">
      <c r="A5058" s="19">
        <v>5125</v>
      </c>
      <c r="B5058" s="17">
        <v>22</v>
      </c>
      <c r="C5058" s="16">
        <v>1</v>
      </c>
      <c r="D5058" s="16">
        <v>2010</v>
      </c>
      <c r="E5058" s="25">
        <v>40200</v>
      </c>
      <c r="F5058" s="24" t="s">
        <v>4998</v>
      </c>
      <c r="G5058" s="23">
        <v>566529.14111137262</v>
      </c>
      <c r="H5058" s="23">
        <v>4279799.0741945757</v>
      </c>
      <c r="I5058" s="23">
        <v>4333798.3658087477</v>
      </c>
      <c r="J5058" s="23">
        <f t="shared" si="78"/>
        <v>3767269.2246973752</v>
      </c>
    </row>
    <row r="5059" spans="1:10" x14ac:dyDescent="0.2">
      <c r="A5059" s="19">
        <v>5126</v>
      </c>
      <c r="B5059" s="17">
        <v>16</v>
      </c>
      <c r="C5059" s="16">
        <v>6</v>
      </c>
      <c r="D5059" s="16">
        <v>2006</v>
      </c>
      <c r="E5059" s="25">
        <v>38884</v>
      </c>
      <c r="F5059" s="24" t="s">
        <v>4999</v>
      </c>
      <c r="G5059" s="23">
        <v>605024.64268112369</v>
      </c>
      <c r="H5059" s="23">
        <v>3776890.5329226218</v>
      </c>
      <c r="I5059" s="23">
        <v>3845096.1709413501</v>
      </c>
      <c r="J5059" s="23">
        <f t="shared" ref="J5059:J5122" si="79">I5059-G5059</f>
        <v>3240071.5282602264</v>
      </c>
    </row>
    <row r="5060" spans="1:10" x14ac:dyDescent="0.2">
      <c r="A5060" s="19">
        <v>5127</v>
      </c>
      <c r="B5060" s="17">
        <v>22</v>
      </c>
      <c r="C5060" s="16">
        <v>10</v>
      </c>
      <c r="D5060" s="16">
        <v>1999</v>
      </c>
      <c r="E5060" s="25">
        <v>36455</v>
      </c>
      <c r="F5060" s="24" t="s">
        <v>5000</v>
      </c>
      <c r="G5060" s="23">
        <v>729842.44946492277</v>
      </c>
      <c r="H5060" s="23">
        <v>2988807.0085017839</v>
      </c>
      <c r="I5060" s="23">
        <v>2988807.0085017839</v>
      </c>
      <c r="J5060" s="23">
        <f t="shared" si="79"/>
        <v>2258964.5590368612</v>
      </c>
    </row>
    <row r="5061" spans="1:10" x14ac:dyDescent="0.2">
      <c r="A5061" s="19">
        <v>5128</v>
      </c>
      <c r="B5061" s="17">
        <v>1</v>
      </c>
      <c r="C5061" s="16">
        <v>2</v>
      </c>
      <c r="D5061" s="16">
        <v>2002</v>
      </c>
      <c r="E5061" s="25">
        <v>37288</v>
      </c>
      <c r="F5061" s="24" t="s">
        <v>5001</v>
      </c>
      <c r="G5061" s="23">
        <v>690435.88301462308</v>
      </c>
      <c r="H5061" s="23">
        <v>1727191.6432058492</v>
      </c>
      <c r="I5061" s="23">
        <v>1727191.6432058492</v>
      </c>
      <c r="J5061" s="23">
        <f t="shared" si="79"/>
        <v>1036755.7601912261</v>
      </c>
    </row>
    <row r="5062" spans="1:10" x14ac:dyDescent="0.2">
      <c r="A5062" s="19">
        <v>5129</v>
      </c>
      <c r="B5062" s="17">
        <v>8</v>
      </c>
      <c r="C5062" s="16">
        <v>7</v>
      </c>
      <c r="D5062" s="16">
        <v>2011</v>
      </c>
      <c r="E5062" s="25">
        <v>40732</v>
      </c>
      <c r="F5062" s="24" t="s">
        <v>5002</v>
      </c>
      <c r="G5062" s="23">
        <v>543371.16349890665</v>
      </c>
      <c r="H5062" s="23">
        <v>1229389.2115818732</v>
      </c>
      <c r="I5062" s="23">
        <v>1229389.2115818732</v>
      </c>
      <c r="J5062" s="23">
        <f t="shared" si="79"/>
        <v>686018.04808296659</v>
      </c>
    </row>
    <row r="5063" spans="1:10" x14ac:dyDescent="0.2">
      <c r="A5063" s="19">
        <v>5130</v>
      </c>
      <c r="B5063" s="17">
        <v>30</v>
      </c>
      <c r="C5063" s="16">
        <v>1</v>
      </c>
      <c r="D5063" s="16">
        <v>2004</v>
      </c>
      <c r="E5063" s="25">
        <v>38016</v>
      </c>
      <c r="F5063" s="24" t="s">
        <v>5003</v>
      </c>
      <c r="G5063" s="23">
        <v>662848.27213822899</v>
      </c>
      <c r="H5063" s="23">
        <v>1494498.8109557235</v>
      </c>
      <c r="I5063" s="23">
        <v>2613582.8974136068</v>
      </c>
      <c r="J5063" s="23">
        <f t="shared" si="79"/>
        <v>1950734.6252753776</v>
      </c>
    </row>
    <row r="5064" spans="1:10" x14ac:dyDescent="0.2">
      <c r="A5064" s="19">
        <v>5131</v>
      </c>
      <c r="B5064" s="17">
        <v>9</v>
      </c>
      <c r="C5064" s="16">
        <v>6</v>
      </c>
      <c r="D5064" s="16">
        <v>2000</v>
      </c>
      <c r="E5064" s="25">
        <v>36686</v>
      </c>
      <c r="F5064" s="24" t="s">
        <v>5004</v>
      </c>
      <c r="G5064" s="23">
        <v>712062.06496519723</v>
      </c>
      <c r="H5064" s="23">
        <v>1588344.1557250579</v>
      </c>
      <c r="I5064" s="23">
        <v>1662699.1006728539</v>
      </c>
      <c r="J5064" s="23">
        <f t="shared" si="79"/>
        <v>950637.03570765664</v>
      </c>
    </row>
    <row r="5065" spans="1:10" x14ac:dyDescent="0.2">
      <c r="A5065" s="19">
        <v>5132</v>
      </c>
      <c r="B5065" s="17">
        <v>31</v>
      </c>
      <c r="C5065" s="16">
        <v>1</v>
      </c>
      <c r="D5065" s="16">
        <v>2003</v>
      </c>
      <c r="E5065" s="25">
        <v>37652</v>
      </c>
      <c r="F5065" s="24" t="s">
        <v>5005</v>
      </c>
      <c r="G5065" s="23">
        <v>675616.40066042938</v>
      </c>
      <c r="H5065" s="23">
        <v>1502050.6504402864</v>
      </c>
      <c r="I5065" s="23">
        <v>1502050.6504402864</v>
      </c>
      <c r="J5065" s="23">
        <f t="shared" si="79"/>
        <v>826434.249779857</v>
      </c>
    </row>
    <row r="5066" spans="1:10" x14ac:dyDescent="0.2">
      <c r="A5066" s="19">
        <v>5133</v>
      </c>
      <c r="B5066" s="17">
        <v>30</v>
      </c>
      <c r="C5066" s="16">
        <v>7</v>
      </c>
      <c r="D5066" s="16">
        <v>1999</v>
      </c>
      <c r="E5066" s="25">
        <v>36371</v>
      </c>
      <c r="F5066" s="24" t="s">
        <v>5006</v>
      </c>
      <c r="G5066" s="23">
        <v>736409.71805638878</v>
      </c>
      <c r="H5066" s="23">
        <v>1451229.3759988004</v>
      </c>
      <c r="I5066" s="23">
        <v>1512921.3637192564</v>
      </c>
      <c r="J5066" s="23">
        <f t="shared" si="79"/>
        <v>776511.64566286758</v>
      </c>
    </row>
    <row r="5067" spans="1:10" x14ac:dyDescent="0.2">
      <c r="A5067" s="19">
        <v>5134</v>
      </c>
      <c r="B5067" s="17">
        <v>20</v>
      </c>
      <c r="C5067" s="16">
        <v>8</v>
      </c>
      <c r="D5067" s="16">
        <v>2004</v>
      </c>
      <c r="E5067" s="25">
        <v>38219</v>
      </c>
      <c r="F5067" s="24" t="s">
        <v>5007</v>
      </c>
      <c r="G5067" s="23">
        <v>647807.3878627969</v>
      </c>
      <c r="H5067" s="23">
        <v>782487.83941424813</v>
      </c>
      <c r="I5067" s="23">
        <v>1747460.4287598946</v>
      </c>
      <c r="J5067" s="23">
        <f t="shared" si="79"/>
        <v>1099653.0408970977</v>
      </c>
    </row>
    <row r="5068" spans="1:10" x14ac:dyDescent="0.2">
      <c r="A5068" s="19">
        <v>5135</v>
      </c>
      <c r="B5068" s="17">
        <v>23</v>
      </c>
      <c r="C5068" s="16">
        <v>8</v>
      </c>
      <c r="D5068" s="16">
        <v>2013</v>
      </c>
      <c r="E5068" s="25">
        <v>41509</v>
      </c>
      <c r="F5068" s="24" t="s">
        <v>5008</v>
      </c>
      <c r="G5068" s="23">
        <v>524889.1511349983</v>
      </c>
      <c r="H5068" s="23">
        <v>360815.10116001149</v>
      </c>
      <c r="I5068" s="23">
        <v>427364.74685411563</v>
      </c>
      <c r="J5068" s="23">
        <f t="shared" si="79"/>
        <v>-97524.404280882678</v>
      </c>
    </row>
    <row r="5069" spans="1:10" x14ac:dyDescent="0.2">
      <c r="A5069" s="19">
        <v>5136</v>
      </c>
      <c r="B5069" s="17">
        <v>13</v>
      </c>
      <c r="C5069" s="16">
        <v>2</v>
      </c>
      <c r="D5069" s="16">
        <v>1998</v>
      </c>
      <c r="E5069" s="25">
        <v>35839</v>
      </c>
      <c r="F5069" s="24" t="s">
        <v>5009</v>
      </c>
      <c r="G5069" s="23">
        <v>758242.74243360106</v>
      </c>
      <c r="H5069" s="23">
        <v>506568.32785052503</v>
      </c>
      <c r="I5069" s="23">
        <v>557432.76749845583</v>
      </c>
      <c r="J5069" s="23">
        <f t="shared" si="79"/>
        <v>-200809.97493514523</v>
      </c>
    </row>
    <row r="5070" spans="1:10" x14ac:dyDescent="0.2">
      <c r="A5070" s="19">
        <v>5137</v>
      </c>
      <c r="B5070" s="17">
        <v>12</v>
      </c>
      <c r="C5070" s="16">
        <v>7</v>
      </c>
      <c r="D5070" s="16">
        <v>2002</v>
      </c>
      <c r="E5070" s="25">
        <v>37449</v>
      </c>
      <c r="F5070" s="24" t="s">
        <v>5010</v>
      </c>
      <c r="G5070" s="23">
        <v>681618.54525263747</v>
      </c>
      <c r="H5070" s="23">
        <v>419373.98938922823</v>
      </c>
      <c r="I5070" s="23">
        <v>420958.07088839536</v>
      </c>
      <c r="J5070" s="23">
        <f t="shared" si="79"/>
        <v>-260660.47436424211</v>
      </c>
    </row>
    <row r="5071" spans="1:10" x14ac:dyDescent="0.2">
      <c r="A5071" s="19">
        <v>5138</v>
      </c>
      <c r="B5071" s="17">
        <v>19</v>
      </c>
      <c r="C5071" s="16">
        <v>11</v>
      </c>
      <c r="D5071" s="16">
        <v>1956</v>
      </c>
      <c r="E5071" s="25">
        <v>20778</v>
      </c>
      <c r="F5071" s="24" t="s">
        <v>5011</v>
      </c>
      <c r="G5071" s="23">
        <v>4463981.8181818184</v>
      </c>
      <c r="H5071" s="23">
        <v>2426049.1266909093</v>
      </c>
      <c r="I5071" s="23">
        <v>2426049.1266909093</v>
      </c>
      <c r="J5071" s="23">
        <f t="shared" si="79"/>
        <v>-2037932.6914909091</v>
      </c>
    </row>
    <row r="5072" spans="1:10" x14ac:dyDescent="0.2">
      <c r="A5072" s="19">
        <v>5139</v>
      </c>
      <c r="B5072" s="17">
        <v>29</v>
      </c>
      <c r="C5072" s="16">
        <v>8</v>
      </c>
      <c r="D5072" s="16">
        <v>2003</v>
      </c>
      <c r="E5072" s="25">
        <v>37862</v>
      </c>
      <c r="F5072" s="24" t="s">
        <v>5012</v>
      </c>
      <c r="G5072" s="23">
        <v>665002.70855904662</v>
      </c>
      <c r="H5072" s="23">
        <v>338211.06753521127</v>
      </c>
      <c r="I5072" s="23">
        <v>338211.06753521127</v>
      </c>
      <c r="J5072" s="23">
        <f t="shared" si="79"/>
        <v>-326791.64102383534</v>
      </c>
    </row>
    <row r="5073" spans="1:10" x14ac:dyDescent="0.2">
      <c r="A5073" s="19">
        <v>5140</v>
      </c>
      <c r="B5073" s="17">
        <v>29</v>
      </c>
      <c r="C5073" s="16">
        <v>10</v>
      </c>
      <c r="D5073" s="16">
        <v>2010</v>
      </c>
      <c r="E5073" s="25">
        <v>40480</v>
      </c>
      <c r="F5073" s="24" t="s">
        <v>5013</v>
      </c>
      <c r="G5073" s="23">
        <v>561286.35505301517</v>
      </c>
      <c r="H5073" s="23">
        <v>266387.62668087112</v>
      </c>
      <c r="I5073" s="23">
        <v>6331006.9903662819</v>
      </c>
      <c r="J5073" s="23">
        <f t="shared" si="79"/>
        <v>5769720.6353132669</v>
      </c>
    </row>
    <row r="5074" spans="1:10" x14ac:dyDescent="0.2">
      <c r="A5074" s="19">
        <v>5141</v>
      </c>
      <c r="B5074" s="17">
        <v>24</v>
      </c>
      <c r="C5074" s="16">
        <v>3</v>
      </c>
      <c r="D5074" s="16">
        <v>2006</v>
      </c>
      <c r="E5074" s="25">
        <v>38800</v>
      </c>
      <c r="F5074" s="24" t="s">
        <v>5014</v>
      </c>
      <c r="G5074" s="23">
        <v>614411.91191191191</v>
      </c>
      <c r="H5074" s="23">
        <v>189468.65892392391</v>
      </c>
      <c r="I5074" s="23">
        <v>740721.48393893894</v>
      </c>
      <c r="J5074" s="23">
        <f t="shared" si="79"/>
        <v>126309.57202702702</v>
      </c>
    </row>
    <row r="5075" spans="1:10" x14ac:dyDescent="0.2">
      <c r="A5075" s="19">
        <v>5142</v>
      </c>
      <c r="B5075" s="17">
        <v>17</v>
      </c>
      <c r="C5075" s="16">
        <v>4</v>
      </c>
      <c r="D5075" s="16">
        <v>2013</v>
      </c>
      <c r="E5075" s="25">
        <v>41381</v>
      </c>
      <c r="F5075" s="24" t="s">
        <v>5015</v>
      </c>
      <c r="G5075" s="23">
        <v>527927.45913448103</v>
      </c>
      <c r="H5075" s="23">
        <v>160964.02643518499</v>
      </c>
      <c r="I5075" s="23">
        <v>160964.02643518499</v>
      </c>
      <c r="J5075" s="23">
        <f t="shared" si="79"/>
        <v>-366963.43269929604</v>
      </c>
    </row>
    <row r="5076" spans="1:10" x14ac:dyDescent="0.2">
      <c r="A5076" s="19">
        <v>5143</v>
      </c>
      <c r="B5076" s="17">
        <v>28</v>
      </c>
      <c r="C5076" s="16">
        <v>9</v>
      </c>
      <c r="D5076" s="16">
        <v>2012</v>
      </c>
      <c r="E5076" s="25">
        <v>41180</v>
      </c>
      <c r="F5076" s="24" t="s">
        <v>5016</v>
      </c>
      <c r="G5076" s="23">
        <v>530491.7310193727</v>
      </c>
      <c r="H5076" s="23">
        <v>142287.43111055411</v>
      </c>
      <c r="I5076" s="23">
        <v>333619.88373731129</v>
      </c>
      <c r="J5076" s="23">
        <f t="shared" si="79"/>
        <v>-196871.84728206141</v>
      </c>
    </row>
    <row r="5077" spans="1:10" x14ac:dyDescent="0.2">
      <c r="A5077" s="19">
        <v>5144</v>
      </c>
      <c r="B5077" s="17">
        <v>11</v>
      </c>
      <c r="C5077" s="16">
        <v>12</v>
      </c>
      <c r="D5077" s="16">
        <v>2015</v>
      </c>
      <c r="E5077" s="25">
        <v>42349</v>
      </c>
      <c r="F5077" s="24" t="s">
        <v>5017</v>
      </c>
      <c r="G5077" s="23">
        <v>519012.78934573516</v>
      </c>
      <c r="H5077" s="23">
        <v>134402.51390339289</v>
      </c>
      <c r="I5077" s="23">
        <v>280675.8883247014</v>
      </c>
      <c r="J5077" s="23">
        <f t="shared" si="79"/>
        <v>-238336.90102103376</v>
      </c>
    </row>
    <row r="5078" spans="1:10" x14ac:dyDescent="0.2">
      <c r="A5078" s="19">
        <v>5145</v>
      </c>
      <c r="B5078" s="17">
        <v>1</v>
      </c>
      <c r="C5078" s="16">
        <v>4</v>
      </c>
      <c r="D5078" s="16">
        <v>2011</v>
      </c>
      <c r="E5078" s="25">
        <v>40634</v>
      </c>
      <c r="F5078" s="24" t="s">
        <v>5018</v>
      </c>
      <c r="G5078" s="23">
        <v>545825.811672432</v>
      </c>
      <c r="H5078" s="23">
        <v>109569.07343512401</v>
      </c>
      <c r="I5078" s="23">
        <v>743320.87345824484</v>
      </c>
      <c r="J5078" s="23">
        <f t="shared" si="79"/>
        <v>197495.06178581284</v>
      </c>
    </row>
    <row r="5079" spans="1:10" x14ac:dyDescent="0.2">
      <c r="A5079" s="19">
        <v>5146</v>
      </c>
      <c r="B5079" s="17">
        <v>1</v>
      </c>
      <c r="C5079" s="16">
        <v>1</v>
      </c>
      <c r="D5079" s="16">
        <v>1991</v>
      </c>
      <c r="E5079" s="25">
        <v>33239</v>
      </c>
      <c r="F5079" s="24" t="s">
        <v>5019</v>
      </c>
      <c r="G5079" s="23">
        <v>912031.94650817243</v>
      </c>
      <c r="H5079" s="23">
        <v>100323.51411589897</v>
      </c>
      <c r="I5079" s="23">
        <v>100323.51411589897</v>
      </c>
      <c r="J5079" s="23">
        <f t="shared" si="79"/>
        <v>-811708.43239227345</v>
      </c>
    </row>
    <row r="5080" spans="1:10" x14ac:dyDescent="0.2">
      <c r="A5080" s="19">
        <v>5147</v>
      </c>
      <c r="B5080" s="17">
        <v>5</v>
      </c>
      <c r="C5080" s="16">
        <v>10</v>
      </c>
      <c r="D5080" s="16">
        <v>2007</v>
      </c>
      <c r="E5080" s="25">
        <v>39360</v>
      </c>
      <c r="F5080" s="24" t="s">
        <v>5020</v>
      </c>
      <c r="G5080" s="23">
        <v>587545.94708427461</v>
      </c>
      <c r="H5080" s="23">
        <v>62103.606606807829</v>
      </c>
      <c r="I5080" s="23">
        <v>62516.063861660994</v>
      </c>
      <c r="J5080" s="23">
        <f t="shared" si="79"/>
        <v>-525029.8832226136</v>
      </c>
    </row>
    <row r="5081" spans="1:10" x14ac:dyDescent="0.2">
      <c r="A5081" s="19">
        <v>5148</v>
      </c>
      <c r="B5081" s="17">
        <v>18</v>
      </c>
      <c r="C5081" s="16">
        <v>4</v>
      </c>
      <c r="D5081" s="16">
        <v>2008</v>
      </c>
      <c r="E5081" s="25">
        <v>39556</v>
      </c>
      <c r="F5081" s="24" t="s">
        <v>5021</v>
      </c>
      <c r="G5081" s="23">
        <v>571444.86391121999</v>
      </c>
      <c r="H5081" s="23">
        <v>36610.186651336218</v>
      </c>
      <c r="I5081" s="23">
        <v>36610.186651336218</v>
      </c>
      <c r="J5081" s="23">
        <f t="shared" si="79"/>
        <v>-534834.67725988373</v>
      </c>
    </row>
    <row r="5082" spans="1:10" x14ac:dyDescent="0.2">
      <c r="A5082" s="19">
        <v>5149</v>
      </c>
      <c r="B5082" s="17">
        <v>11</v>
      </c>
      <c r="C5082" s="16">
        <v>7</v>
      </c>
      <c r="D5082" s="16">
        <v>2003</v>
      </c>
      <c r="E5082" s="25">
        <v>37813</v>
      </c>
      <c r="F5082" s="24" t="s">
        <v>5022</v>
      </c>
      <c r="G5082" s="23">
        <v>667533.98586188152</v>
      </c>
      <c r="H5082" s="23">
        <v>26434.345840130507</v>
      </c>
      <c r="I5082" s="23">
        <v>26434.345840130507</v>
      </c>
      <c r="J5082" s="23">
        <f t="shared" si="79"/>
        <v>-641099.64002175105</v>
      </c>
    </row>
    <row r="5083" spans="1:10" x14ac:dyDescent="0.2">
      <c r="A5083" s="19">
        <v>5150</v>
      </c>
      <c r="B5083" s="17">
        <v>23</v>
      </c>
      <c r="C5083" s="16">
        <v>4</v>
      </c>
      <c r="D5083" s="16">
        <v>2009</v>
      </c>
      <c r="E5083" s="25">
        <v>39926</v>
      </c>
      <c r="F5083" s="24" t="s">
        <v>5479</v>
      </c>
      <c r="G5083" s="23">
        <v>575687.01932095294</v>
      </c>
      <c r="H5083" s="23">
        <v>17769.155538360534</v>
      </c>
      <c r="I5083" s="23">
        <v>51573690.743725382</v>
      </c>
      <c r="J5083" s="23">
        <f t="shared" si="79"/>
        <v>50998003.724404432</v>
      </c>
    </row>
    <row r="5084" spans="1:10" x14ac:dyDescent="0.2">
      <c r="A5084" s="19">
        <v>5152</v>
      </c>
      <c r="B5084" s="17">
        <v>10</v>
      </c>
      <c r="C5084" s="16">
        <v>1</v>
      </c>
      <c r="D5084" s="16">
        <v>2003</v>
      </c>
      <c r="E5084" s="25">
        <v>37631</v>
      </c>
      <c r="F5084" s="24" t="s">
        <v>5023</v>
      </c>
      <c r="G5084" s="23">
        <v>675616.40066042938</v>
      </c>
      <c r="H5084" s="23">
        <v>17747.09161254816</v>
      </c>
      <c r="I5084" s="23">
        <v>17747.09161254816</v>
      </c>
      <c r="J5084" s="23">
        <f t="shared" si="79"/>
        <v>-657869.30904788128</v>
      </c>
    </row>
    <row r="5085" spans="1:10" x14ac:dyDescent="0.2">
      <c r="A5085" s="19">
        <v>5153</v>
      </c>
      <c r="B5085" s="17">
        <v>14</v>
      </c>
      <c r="C5085" s="16">
        <v>5</v>
      </c>
      <c r="D5085" s="16">
        <v>2010</v>
      </c>
      <c r="E5085" s="25">
        <v>40312</v>
      </c>
      <c r="F5085" s="24" t="s">
        <v>5024</v>
      </c>
      <c r="G5085" s="23">
        <v>562657.55484054307</v>
      </c>
      <c r="H5085" s="23">
        <v>13764.854421619044</v>
      </c>
      <c r="I5085" s="23">
        <v>13764.854421619044</v>
      </c>
      <c r="J5085" s="23">
        <f t="shared" si="79"/>
        <v>-548892.70041892398</v>
      </c>
    </row>
    <row r="5086" spans="1:10" x14ac:dyDescent="0.2">
      <c r="A5086" s="19">
        <v>5154</v>
      </c>
      <c r="B5086" s="17">
        <v>27</v>
      </c>
      <c r="C5086" s="16">
        <v>2</v>
      </c>
      <c r="D5086" s="16">
        <v>2009</v>
      </c>
      <c r="E5086" s="25">
        <v>39871</v>
      </c>
      <c r="F5086" s="24" t="s">
        <v>5025</v>
      </c>
      <c r="G5086" s="23">
        <v>578527.56688486424</v>
      </c>
      <c r="H5086" s="23">
        <v>7914.2571149849437</v>
      </c>
      <c r="I5086" s="23">
        <v>89233.248971455236</v>
      </c>
      <c r="J5086" s="23">
        <f t="shared" si="79"/>
        <v>-489294.31791340897</v>
      </c>
    </row>
    <row r="5087" spans="1:10" x14ac:dyDescent="0.2">
      <c r="A5087" s="19">
        <v>5155</v>
      </c>
      <c r="B5087" s="17">
        <v>21</v>
      </c>
      <c r="C5087" s="16">
        <v>10</v>
      </c>
      <c r="D5087" s="16">
        <v>2005</v>
      </c>
      <c r="E5087" s="25">
        <v>38646</v>
      </c>
      <c r="F5087" s="24" t="s">
        <v>5026</v>
      </c>
      <c r="G5087" s="23">
        <v>616262.55020080321</v>
      </c>
      <c r="H5087" s="23">
        <v>5095.2587650602409</v>
      </c>
      <c r="I5087" s="23">
        <v>5095.2587650602409</v>
      </c>
      <c r="J5087" s="23">
        <f t="shared" si="79"/>
        <v>-611167.29143574298</v>
      </c>
    </row>
    <row r="5088" spans="1:10" x14ac:dyDescent="0.2">
      <c r="A5088" s="19">
        <v>5156</v>
      </c>
      <c r="B5088" s="17">
        <v>10</v>
      </c>
      <c r="C5088" s="16">
        <v>9</v>
      </c>
      <c r="D5088" s="16">
        <v>2014</v>
      </c>
      <c r="E5088" s="25">
        <v>41892</v>
      </c>
      <c r="F5088" s="24" t="s">
        <v>5027</v>
      </c>
      <c r="G5088" s="23">
        <v>515729.04369598918</v>
      </c>
      <c r="H5088" s="23">
        <v>1879.3166352281844</v>
      </c>
      <c r="I5088" s="23">
        <v>1879.3166352281844</v>
      </c>
      <c r="J5088" s="23">
        <f t="shared" si="79"/>
        <v>-513849.72706076101</v>
      </c>
    </row>
    <row r="5089" spans="1:10" x14ac:dyDescent="0.2">
      <c r="A5089" s="19">
        <v>5157</v>
      </c>
      <c r="B5089" s="17">
        <v>28</v>
      </c>
      <c r="C5089" s="16">
        <v>6</v>
      </c>
      <c r="D5089" s="16">
        <v>2013</v>
      </c>
      <c r="E5089" s="25">
        <v>41453</v>
      </c>
      <c r="F5089" s="24" t="s">
        <v>5028</v>
      </c>
      <c r="G5089" s="23">
        <v>525727.61066191585</v>
      </c>
      <c r="H5089" s="23">
        <v>1869.4873835137728</v>
      </c>
      <c r="I5089" s="23">
        <v>1869.4873835137728</v>
      </c>
      <c r="J5089" s="23">
        <f t="shared" si="79"/>
        <v>-523858.12327840208</v>
      </c>
    </row>
    <row r="5090" spans="1:10" x14ac:dyDescent="0.2">
      <c r="A5090" s="19">
        <v>5158</v>
      </c>
      <c r="B5090" s="17">
        <v>31</v>
      </c>
      <c r="C5090" s="16">
        <v>12</v>
      </c>
      <c r="D5090" s="16">
        <v>2006</v>
      </c>
      <c r="E5090" s="25">
        <v>39082</v>
      </c>
      <c r="F5090" s="24" t="s">
        <v>5029</v>
      </c>
      <c r="G5090" s="23">
        <v>608322.59663032705</v>
      </c>
      <c r="H5090" s="23">
        <v>0</v>
      </c>
      <c r="I5090" s="23">
        <v>3649935.5797819626</v>
      </c>
      <c r="J5090" s="23">
        <f t="shared" si="79"/>
        <v>3041612.9831516356</v>
      </c>
    </row>
    <row r="5091" spans="1:10" x14ac:dyDescent="0.2">
      <c r="A5091" s="19">
        <v>5159</v>
      </c>
      <c r="B5091" s="17">
        <v>8</v>
      </c>
      <c r="C5091" s="16">
        <v>1</v>
      </c>
      <c r="D5091" s="16">
        <v>2013</v>
      </c>
      <c r="E5091" s="25">
        <v>41282</v>
      </c>
      <c r="F5091" s="24" t="s">
        <v>5030</v>
      </c>
      <c r="G5091" s="23">
        <v>533087.97985061666</v>
      </c>
      <c r="H5091" s="23">
        <v>0</v>
      </c>
      <c r="I5091" s="23">
        <v>2283147.5824387702</v>
      </c>
      <c r="J5091" s="23">
        <f t="shared" si="79"/>
        <v>1750059.6025881534</v>
      </c>
    </row>
    <row r="5092" spans="1:10" x14ac:dyDescent="0.2">
      <c r="A5092" s="19">
        <v>5160</v>
      </c>
      <c r="B5092" s="17">
        <v>2</v>
      </c>
      <c r="C5092" s="16">
        <v>11</v>
      </c>
      <c r="D5092" s="16">
        <v>2001</v>
      </c>
      <c r="E5092" s="25">
        <v>37197</v>
      </c>
      <c r="F5092" s="24" t="s">
        <v>5031</v>
      </c>
      <c r="G5092" s="23">
        <v>691992.67192784662</v>
      </c>
      <c r="H5092" s="23">
        <v>0</v>
      </c>
      <c r="I5092" s="23">
        <v>10919.64436302142</v>
      </c>
      <c r="J5092" s="23">
        <f t="shared" si="79"/>
        <v>-681073.02756482526</v>
      </c>
    </row>
    <row r="5093" spans="1:10" x14ac:dyDescent="0.2">
      <c r="A5093" s="19">
        <v>5161</v>
      </c>
      <c r="B5093" s="17">
        <v>31</v>
      </c>
      <c r="C5093" s="16">
        <v>12</v>
      </c>
      <c r="D5093" s="16">
        <v>2010</v>
      </c>
      <c r="E5093" s="25">
        <v>40543</v>
      </c>
      <c r="F5093" s="24" t="s">
        <v>5032</v>
      </c>
      <c r="G5093" s="23">
        <v>560087.87338203029</v>
      </c>
      <c r="H5093" s="23">
        <v>0</v>
      </c>
      <c r="I5093" s="23">
        <v>0</v>
      </c>
      <c r="J5093" s="23">
        <f t="shared" si="79"/>
        <v>-560087.87338203029</v>
      </c>
    </row>
    <row r="5094" spans="1:10" x14ac:dyDescent="0.2">
      <c r="A5094" s="19">
        <v>5162</v>
      </c>
      <c r="B5094" s="17">
        <v>3</v>
      </c>
      <c r="C5094" s="16">
        <v>4</v>
      </c>
      <c r="D5094" s="16">
        <v>2012</v>
      </c>
      <c r="E5094" s="25">
        <v>41002</v>
      </c>
      <c r="F5094" s="24" t="s">
        <v>5033</v>
      </c>
      <c r="G5094" s="23">
        <v>533539.7787774083</v>
      </c>
      <c r="H5094" s="23">
        <v>0</v>
      </c>
      <c r="I5094" s="23">
        <v>0</v>
      </c>
      <c r="J5094" s="23">
        <f t="shared" si="79"/>
        <v>-533539.7787774083</v>
      </c>
    </row>
    <row r="5095" spans="1:10" x14ac:dyDescent="0.2">
      <c r="A5095" s="19">
        <v>5163</v>
      </c>
      <c r="B5095" s="17">
        <v>17</v>
      </c>
      <c r="C5095" s="16">
        <v>7</v>
      </c>
      <c r="D5095" s="16">
        <v>2012</v>
      </c>
      <c r="E5095" s="25">
        <v>41107</v>
      </c>
      <c r="F5095" s="24" t="s">
        <v>5034</v>
      </c>
      <c r="G5095" s="23">
        <v>535824.34178364417</v>
      </c>
      <c r="H5095" s="23">
        <v>0</v>
      </c>
      <c r="I5095" s="23">
        <v>0</v>
      </c>
      <c r="J5095" s="23">
        <f t="shared" si="79"/>
        <v>-535824.34178364417</v>
      </c>
    </row>
    <row r="5096" spans="1:10" x14ac:dyDescent="0.2">
      <c r="A5096" s="19">
        <v>5164</v>
      </c>
      <c r="B5096" s="17">
        <v>31</v>
      </c>
      <c r="C5096" s="16">
        <v>12</v>
      </c>
      <c r="D5096" s="16">
        <v>2005</v>
      </c>
      <c r="E5096" s="25">
        <v>38717</v>
      </c>
      <c r="F5096" s="24" t="s">
        <v>5035</v>
      </c>
      <c r="G5096" s="23">
        <v>623777.94715447153</v>
      </c>
      <c r="H5096" s="23">
        <v>0</v>
      </c>
      <c r="I5096" s="23">
        <v>0</v>
      </c>
      <c r="J5096" s="23">
        <f t="shared" si="79"/>
        <v>-623777.94715447153</v>
      </c>
    </row>
    <row r="5097" spans="1:10" x14ac:dyDescent="0.2">
      <c r="A5097" s="19">
        <v>5165</v>
      </c>
      <c r="B5097" s="17">
        <v>31</v>
      </c>
      <c r="C5097" s="16">
        <v>12</v>
      </c>
      <c r="D5097" s="16">
        <v>2014</v>
      </c>
      <c r="E5097" s="25">
        <v>42004</v>
      </c>
      <c r="F5097" s="24" t="s">
        <v>5036</v>
      </c>
      <c r="G5097" s="23">
        <v>522799.09033609863</v>
      </c>
      <c r="H5097" s="23">
        <v>0</v>
      </c>
      <c r="I5097" s="23">
        <v>0</v>
      </c>
      <c r="J5097" s="23">
        <f t="shared" si="79"/>
        <v>-522799.09033609863</v>
      </c>
    </row>
    <row r="5098" spans="1:10" x14ac:dyDescent="0.2">
      <c r="A5098" s="19">
        <v>5166</v>
      </c>
      <c r="B5098" s="17">
        <v>24</v>
      </c>
      <c r="C5098" s="16">
        <v>7</v>
      </c>
      <c r="D5098" s="16">
        <v>2015</v>
      </c>
      <c r="E5098" s="25">
        <v>42209</v>
      </c>
      <c r="F5098" s="24" t="s">
        <v>5037</v>
      </c>
      <c r="G5098" s="23">
        <v>514382.7465703488</v>
      </c>
      <c r="H5098" s="23">
        <v>0</v>
      </c>
      <c r="I5098" s="23">
        <v>0</v>
      </c>
      <c r="J5098" s="23">
        <f t="shared" si="79"/>
        <v>-514382.7465703488</v>
      </c>
    </row>
    <row r="5099" spans="1:10" x14ac:dyDescent="0.2">
      <c r="A5099" s="19">
        <v>5167</v>
      </c>
      <c r="B5099" s="17">
        <v>10</v>
      </c>
      <c r="C5099" s="16">
        <v>3</v>
      </c>
      <c r="D5099" s="16">
        <v>2015</v>
      </c>
      <c r="E5099" s="25">
        <v>42073</v>
      </c>
      <c r="F5099" s="24" t="s">
        <v>5038</v>
      </c>
      <c r="G5099" s="23">
        <v>519905.21728450491</v>
      </c>
      <c r="H5099" s="23">
        <v>0</v>
      </c>
      <c r="I5099" s="23">
        <v>0</v>
      </c>
      <c r="J5099" s="23">
        <f t="shared" si="79"/>
        <v>-519905.21728450491</v>
      </c>
    </row>
    <row r="5100" spans="1:10" x14ac:dyDescent="0.2">
      <c r="A5100" s="19">
        <v>5168</v>
      </c>
      <c r="B5100" s="17">
        <v>14</v>
      </c>
      <c r="C5100" s="16">
        <v>4</v>
      </c>
      <c r="D5100" s="16">
        <v>2015</v>
      </c>
      <c r="E5100" s="25">
        <v>42108</v>
      </c>
      <c r="F5100" s="24" t="s">
        <v>5039</v>
      </c>
      <c r="G5100" s="23">
        <v>518850.46006111614</v>
      </c>
      <c r="H5100" s="23">
        <v>0</v>
      </c>
      <c r="I5100" s="23">
        <v>0</v>
      </c>
      <c r="J5100" s="23">
        <f t="shared" si="79"/>
        <v>-518850.46006111614</v>
      </c>
    </row>
    <row r="5101" spans="1:10" x14ac:dyDescent="0.2">
      <c r="A5101" s="19">
        <v>5169</v>
      </c>
      <c r="B5101" s="17">
        <v>31</v>
      </c>
      <c r="C5101" s="16">
        <v>12</v>
      </c>
      <c r="D5101" s="16">
        <v>2014</v>
      </c>
      <c r="E5101" s="25">
        <v>42004</v>
      </c>
      <c r="F5101" s="24" t="s">
        <v>5040</v>
      </c>
      <c r="G5101" s="23">
        <v>522799.09033609863</v>
      </c>
      <c r="H5101" s="23">
        <v>0</v>
      </c>
      <c r="I5101" s="23">
        <v>0</v>
      </c>
      <c r="J5101" s="23">
        <f t="shared" si="79"/>
        <v>-522799.09033609863</v>
      </c>
    </row>
    <row r="5102" spans="1:10" x14ac:dyDescent="0.2">
      <c r="A5102" s="19">
        <v>5170</v>
      </c>
      <c r="B5102" s="17">
        <v>10</v>
      </c>
      <c r="C5102" s="16">
        <v>2</v>
      </c>
      <c r="D5102" s="16">
        <v>2015</v>
      </c>
      <c r="E5102" s="25">
        <v>42045</v>
      </c>
      <c r="F5102" s="24" t="s">
        <v>5041</v>
      </c>
      <c r="G5102" s="23">
        <v>522999.54840193928</v>
      </c>
      <c r="H5102" s="23">
        <v>0</v>
      </c>
      <c r="I5102" s="23">
        <v>0</v>
      </c>
      <c r="J5102" s="23">
        <f t="shared" si="79"/>
        <v>-522999.54840193928</v>
      </c>
    </row>
    <row r="5103" spans="1:10" x14ac:dyDescent="0.2">
      <c r="A5103" s="19">
        <v>5171</v>
      </c>
      <c r="B5103" s="17">
        <v>31</v>
      </c>
      <c r="C5103" s="16">
        <v>12</v>
      </c>
      <c r="D5103" s="16">
        <v>2012</v>
      </c>
      <c r="E5103" s="25">
        <v>41274</v>
      </c>
      <c r="F5103" s="24" t="s">
        <v>5042</v>
      </c>
      <c r="G5103" s="23">
        <v>534664.48316862737</v>
      </c>
      <c r="H5103" s="23">
        <v>0</v>
      </c>
      <c r="I5103" s="23">
        <v>0</v>
      </c>
      <c r="J5103" s="23">
        <f t="shared" si="79"/>
        <v>-534664.48316862737</v>
      </c>
    </row>
    <row r="5104" spans="1:10" x14ac:dyDescent="0.2">
      <c r="A5104" s="19">
        <v>5172</v>
      </c>
      <c r="B5104" s="17">
        <v>31</v>
      </c>
      <c r="C5104" s="16">
        <v>12</v>
      </c>
      <c r="D5104" s="16">
        <v>2014</v>
      </c>
      <c r="E5104" s="25">
        <v>42004</v>
      </c>
      <c r="F5104" s="24" t="s">
        <v>5043</v>
      </c>
      <c r="G5104" s="23">
        <v>522799.09033609863</v>
      </c>
      <c r="H5104" s="23">
        <v>0</v>
      </c>
      <c r="I5104" s="23">
        <v>0</v>
      </c>
      <c r="J5104" s="23">
        <f t="shared" si="79"/>
        <v>-522799.09033609863</v>
      </c>
    </row>
    <row r="5105" spans="1:10" x14ac:dyDescent="0.2">
      <c r="A5105" s="19">
        <v>5173</v>
      </c>
      <c r="B5105" s="17">
        <v>31</v>
      </c>
      <c r="C5105" s="16">
        <v>12</v>
      </c>
      <c r="D5105" s="16">
        <v>2013</v>
      </c>
      <c r="E5105" s="25">
        <v>41639</v>
      </c>
      <c r="F5105" s="24" t="s">
        <v>5044</v>
      </c>
      <c r="G5105" s="23">
        <v>526754.03026831266</v>
      </c>
      <c r="H5105" s="23">
        <v>0</v>
      </c>
      <c r="I5105" s="23">
        <v>0</v>
      </c>
      <c r="J5105" s="23">
        <f t="shared" si="79"/>
        <v>-526754.03026831266</v>
      </c>
    </row>
    <row r="5106" spans="1:10" x14ac:dyDescent="0.2">
      <c r="A5106" s="19">
        <v>5174</v>
      </c>
      <c r="B5106" s="17">
        <v>31</v>
      </c>
      <c r="C5106" s="16">
        <v>12</v>
      </c>
      <c r="D5106" s="16">
        <v>1990</v>
      </c>
      <c r="E5106" s="25">
        <v>33238</v>
      </c>
      <c r="F5106" s="24" t="s">
        <v>5045</v>
      </c>
      <c r="G5106" s="23">
        <v>917485.0523168908</v>
      </c>
      <c r="H5106" s="23">
        <v>0</v>
      </c>
      <c r="I5106" s="23">
        <v>0</v>
      </c>
      <c r="J5106" s="23">
        <f t="shared" si="79"/>
        <v>-917485.0523168908</v>
      </c>
    </row>
    <row r="5107" spans="1:10" x14ac:dyDescent="0.2">
      <c r="A5107" s="19">
        <v>5175</v>
      </c>
      <c r="B5107" s="17">
        <v>23</v>
      </c>
      <c r="C5107" s="16">
        <v>6</v>
      </c>
      <c r="D5107" s="16">
        <v>2015</v>
      </c>
      <c r="E5107" s="25">
        <v>42178</v>
      </c>
      <c r="F5107" s="24" t="s">
        <v>5515</v>
      </c>
      <c r="G5107" s="23">
        <v>514417.2344722969</v>
      </c>
      <c r="H5107" s="23">
        <v>0</v>
      </c>
      <c r="I5107" s="23">
        <v>0</v>
      </c>
      <c r="J5107" s="23">
        <f t="shared" si="79"/>
        <v>-514417.2344722969</v>
      </c>
    </row>
    <row r="5108" spans="1:10" x14ac:dyDescent="0.2">
      <c r="A5108" s="19">
        <v>5176</v>
      </c>
      <c r="B5108" s="17">
        <v>11</v>
      </c>
      <c r="C5108" s="16">
        <v>8</v>
      </c>
      <c r="D5108" s="16">
        <v>2015</v>
      </c>
      <c r="E5108" s="25">
        <v>42227</v>
      </c>
      <c r="F5108" s="24" t="s">
        <v>5046</v>
      </c>
      <c r="G5108" s="23">
        <v>515112.28788667149</v>
      </c>
      <c r="H5108" s="23">
        <v>0</v>
      </c>
      <c r="I5108" s="23">
        <v>0</v>
      </c>
      <c r="J5108" s="23">
        <f t="shared" si="79"/>
        <v>-515112.28788667149</v>
      </c>
    </row>
    <row r="5109" spans="1:10" x14ac:dyDescent="0.2">
      <c r="A5109" s="19">
        <v>5177</v>
      </c>
      <c r="B5109" s="17">
        <v>1</v>
      </c>
      <c r="C5109" s="16">
        <v>12</v>
      </c>
      <c r="D5109" s="16">
        <v>2015</v>
      </c>
      <c r="E5109" s="25">
        <v>42339</v>
      </c>
      <c r="F5109" s="24" t="s">
        <v>5047</v>
      </c>
      <c r="G5109" s="23">
        <v>519012.78934573516</v>
      </c>
      <c r="H5109" s="23">
        <v>0</v>
      </c>
      <c r="I5109" s="23">
        <v>0</v>
      </c>
      <c r="J5109" s="23">
        <f t="shared" si="79"/>
        <v>-519012.78934573516</v>
      </c>
    </row>
    <row r="5110" spans="1:10" x14ac:dyDescent="0.2">
      <c r="A5110" s="19">
        <v>5178</v>
      </c>
      <c r="B5110" s="17">
        <v>31</v>
      </c>
      <c r="C5110" s="16">
        <v>12</v>
      </c>
      <c r="D5110" s="16">
        <v>2016</v>
      </c>
      <c r="E5110" s="25">
        <v>42735</v>
      </c>
      <c r="F5110" s="24" t="s">
        <v>5048</v>
      </c>
      <c r="G5110" s="23">
        <v>508464.08098346542</v>
      </c>
      <c r="H5110" s="23">
        <v>0</v>
      </c>
      <c r="I5110" s="23">
        <v>0</v>
      </c>
      <c r="J5110" s="23">
        <f t="shared" si="79"/>
        <v>-508464.08098346542</v>
      </c>
    </row>
    <row r="5111" spans="1:10" x14ac:dyDescent="0.2">
      <c r="A5111" s="19">
        <v>5179</v>
      </c>
      <c r="B5111" s="17">
        <v>31</v>
      </c>
      <c r="C5111" s="16">
        <v>12</v>
      </c>
      <c r="D5111" s="16">
        <v>2014</v>
      </c>
      <c r="E5111" s="25">
        <v>42004</v>
      </c>
      <c r="F5111" s="24" t="s">
        <v>5049</v>
      </c>
      <c r="G5111" s="23">
        <v>522799.09033609863</v>
      </c>
      <c r="H5111" s="23">
        <v>0</v>
      </c>
      <c r="I5111" s="23">
        <v>0</v>
      </c>
      <c r="J5111" s="23">
        <f t="shared" si="79"/>
        <v>-522799.09033609863</v>
      </c>
    </row>
    <row r="5112" spans="1:10" x14ac:dyDescent="0.2">
      <c r="A5112" s="19">
        <v>5180</v>
      </c>
      <c r="B5112" s="17">
        <v>31</v>
      </c>
      <c r="C5112" s="16">
        <v>12</v>
      </c>
      <c r="D5112" s="16">
        <v>2015</v>
      </c>
      <c r="E5112" s="25">
        <v>42369</v>
      </c>
      <c r="F5112" s="24" t="s">
        <v>5050</v>
      </c>
      <c r="G5112" s="23">
        <v>519012.78934573516</v>
      </c>
      <c r="H5112" s="23">
        <v>0</v>
      </c>
      <c r="I5112" s="23">
        <v>0</v>
      </c>
      <c r="J5112" s="23">
        <f t="shared" si="79"/>
        <v>-519012.78934573516</v>
      </c>
    </row>
    <row r="5113" spans="1:10" x14ac:dyDescent="0.2">
      <c r="A5113" s="19">
        <v>5181</v>
      </c>
      <c r="B5113" s="17">
        <v>10</v>
      </c>
      <c r="C5113" s="16">
        <v>11</v>
      </c>
      <c r="D5113" s="16">
        <v>2015</v>
      </c>
      <c r="E5113" s="25">
        <v>42318</v>
      </c>
      <c r="F5113" s="24" t="s">
        <v>5051</v>
      </c>
      <c r="G5113" s="23">
        <v>517239.27259244275</v>
      </c>
      <c r="H5113" s="23">
        <v>0</v>
      </c>
      <c r="I5113" s="23">
        <v>0</v>
      </c>
      <c r="J5113" s="23">
        <f t="shared" si="79"/>
        <v>-517239.27259244275</v>
      </c>
    </row>
    <row r="5114" spans="1:10" x14ac:dyDescent="0.2">
      <c r="A5114" s="19">
        <v>5182</v>
      </c>
      <c r="B5114" s="17">
        <v>31</v>
      </c>
      <c r="C5114" s="16">
        <v>12</v>
      </c>
      <c r="D5114" s="16">
        <v>1984</v>
      </c>
      <c r="E5114" s="25">
        <v>31047</v>
      </c>
      <c r="F5114" s="24" t="s">
        <v>5052</v>
      </c>
      <c r="G5114" s="23">
        <v>1107516.85660019</v>
      </c>
      <c r="H5114" s="23">
        <v>0</v>
      </c>
      <c r="I5114" s="23">
        <v>0</v>
      </c>
      <c r="J5114" s="23">
        <f t="shared" si="79"/>
        <v>-1107516.85660019</v>
      </c>
    </row>
    <row r="5115" spans="1:10" x14ac:dyDescent="0.2">
      <c r="A5115" s="19">
        <v>5183</v>
      </c>
      <c r="B5115" s="17">
        <v>25</v>
      </c>
      <c r="C5115" s="16">
        <v>9</v>
      </c>
      <c r="D5115" s="16">
        <v>2009</v>
      </c>
      <c r="E5115" s="25">
        <v>40081</v>
      </c>
      <c r="F5115" s="24" t="s">
        <v>5053</v>
      </c>
      <c r="G5115" s="23">
        <v>511571.33662701596</v>
      </c>
      <c r="H5115" s="23">
        <v>122684821.95310439</v>
      </c>
      <c r="I5115" s="23">
        <v>220752165.00815398</v>
      </c>
      <c r="J5115" s="23">
        <f t="shared" si="79"/>
        <v>220240593.67152697</v>
      </c>
    </row>
    <row r="5116" spans="1:10" x14ac:dyDescent="0.2">
      <c r="A5116" s="19">
        <v>5184</v>
      </c>
      <c r="B5116" s="17">
        <v>1</v>
      </c>
      <c r="C5116" s="16">
        <v>1</v>
      </c>
      <c r="D5116" s="16">
        <v>1991</v>
      </c>
      <c r="E5116" s="25">
        <v>33239</v>
      </c>
      <c r="F5116" s="24" t="s">
        <v>5054</v>
      </c>
      <c r="G5116" s="23">
        <v>820828.75185735524</v>
      </c>
      <c r="H5116" s="23">
        <v>4947395.7285809815</v>
      </c>
      <c r="I5116" s="23">
        <v>4947395.7285809815</v>
      </c>
      <c r="J5116" s="23">
        <f t="shared" si="79"/>
        <v>4126566.9767236263</v>
      </c>
    </row>
    <row r="5117" spans="1:10" x14ac:dyDescent="0.2">
      <c r="A5117" s="19">
        <v>5185</v>
      </c>
      <c r="B5117" s="17">
        <v>31</v>
      </c>
      <c r="C5117" s="16">
        <v>3</v>
      </c>
      <c r="D5117" s="16">
        <v>2006</v>
      </c>
      <c r="E5117" s="25">
        <v>38807</v>
      </c>
      <c r="F5117" s="24" t="s">
        <v>5055</v>
      </c>
      <c r="G5117" s="23">
        <v>552970.72072072071</v>
      </c>
      <c r="H5117" s="23">
        <v>2550722.4505355353</v>
      </c>
      <c r="I5117" s="23">
        <v>5215123.3930130126</v>
      </c>
      <c r="J5117" s="23">
        <f t="shared" si="79"/>
        <v>4662152.6722922921</v>
      </c>
    </row>
    <row r="5118" spans="1:10" x14ac:dyDescent="0.2">
      <c r="A5118" s="19">
        <v>5186</v>
      </c>
      <c r="B5118" s="17">
        <v>22</v>
      </c>
      <c r="C5118" s="16">
        <v>8</v>
      </c>
      <c r="D5118" s="16">
        <v>1997</v>
      </c>
      <c r="E5118" s="25">
        <v>35664</v>
      </c>
      <c r="F5118" s="24" t="s">
        <v>5056</v>
      </c>
      <c r="G5118" s="23">
        <v>687086.75373134331</v>
      </c>
      <c r="H5118" s="23">
        <v>627415.55945895519</v>
      </c>
      <c r="I5118" s="23">
        <v>687619.62768034823</v>
      </c>
      <c r="J5118" s="23">
        <f t="shared" si="79"/>
        <v>532.87394900491927</v>
      </c>
    </row>
    <row r="5119" spans="1:10" x14ac:dyDescent="0.2">
      <c r="A5119" s="19">
        <v>5187</v>
      </c>
      <c r="B5119" s="17">
        <v>11</v>
      </c>
      <c r="C5119" s="16">
        <v>8</v>
      </c>
      <c r="D5119" s="16">
        <v>2006</v>
      </c>
      <c r="E5119" s="25">
        <v>38940</v>
      </c>
      <c r="F5119" s="24" t="s">
        <v>5057</v>
      </c>
      <c r="G5119" s="23">
        <v>541851.64296223642</v>
      </c>
      <c r="H5119" s="23">
        <v>456862.81482099066</v>
      </c>
      <c r="I5119" s="23">
        <v>1562633.911991172</v>
      </c>
      <c r="J5119" s="23">
        <f t="shared" si="79"/>
        <v>1020782.2690289356</v>
      </c>
    </row>
    <row r="5120" spans="1:10" x14ac:dyDescent="0.2">
      <c r="A5120" s="19">
        <v>5188</v>
      </c>
      <c r="B5120" s="17">
        <v>20</v>
      </c>
      <c r="C5120" s="16">
        <v>11</v>
      </c>
      <c r="D5120" s="16">
        <v>2015</v>
      </c>
      <c r="E5120" s="25">
        <v>42328</v>
      </c>
      <c r="F5120" s="24" t="s">
        <v>5058</v>
      </c>
      <c r="G5120" s="23">
        <v>465515.34533319843</v>
      </c>
      <c r="H5120" s="23">
        <v>42682.584774328374</v>
      </c>
      <c r="I5120" s="23">
        <v>43968.44160599319</v>
      </c>
      <c r="J5120" s="23">
        <f t="shared" si="79"/>
        <v>-421546.90372720524</v>
      </c>
    </row>
    <row r="5121" spans="1:10" x14ac:dyDescent="0.2">
      <c r="A5121" s="19">
        <v>5189</v>
      </c>
      <c r="B5121" s="17">
        <v>9</v>
      </c>
      <c r="C5121" s="16">
        <v>5</v>
      </c>
      <c r="D5121" s="16">
        <v>2008</v>
      </c>
      <c r="E5121" s="25">
        <v>39577</v>
      </c>
      <c r="F5121" s="24" t="s">
        <v>5059</v>
      </c>
      <c r="G5121" s="23">
        <v>510005.67783152993</v>
      </c>
      <c r="H5121" s="23">
        <v>15644.707503969865</v>
      </c>
      <c r="I5121" s="23">
        <v>25639.685443517115</v>
      </c>
      <c r="J5121" s="23">
        <f t="shared" si="79"/>
        <v>-484365.99238801282</v>
      </c>
    </row>
    <row r="5122" spans="1:10" x14ac:dyDescent="0.2">
      <c r="A5122" s="19">
        <v>5190</v>
      </c>
      <c r="B5122" s="17">
        <v>11</v>
      </c>
      <c r="C5122" s="16">
        <v>7</v>
      </c>
      <c r="D5122" s="16">
        <v>2014</v>
      </c>
      <c r="E5122" s="25">
        <v>41831</v>
      </c>
      <c r="F5122" s="24" t="s">
        <v>5060</v>
      </c>
      <c r="G5122" s="23">
        <v>463729.48583420779</v>
      </c>
      <c r="H5122" s="23">
        <v>13897.457435466948</v>
      </c>
      <c r="I5122" s="23">
        <v>13897.457435466948</v>
      </c>
      <c r="J5122" s="23">
        <f t="shared" si="79"/>
        <v>-449832.02839874086</v>
      </c>
    </row>
    <row r="5123" spans="1:10" x14ac:dyDescent="0.2">
      <c r="A5123" s="19">
        <v>5191</v>
      </c>
      <c r="B5123" s="17">
        <v>1</v>
      </c>
      <c r="C5123" s="16">
        <v>7</v>
      </c>
      <c r="D5123" s="16">
        <v>2014</v>
      </c>
      <c r="E5123" s="25">
        <v>41821</v>
      </c>
      <c r="F5123" s="24" t="s">
        <v>5061</v>
      </c>
      <c r="G5123" s="23">
        <v>463729.48583420779</v>
      </c>
      <c r="H5123" s="23">
        <v>0</v>
      </c>
      <c r="I5123" s="23">
        <v>0</v>
      </c>
      <c r="J5123" s="23">
        <f t="shared" ref="J5123:J5186" si="80">I5123-G5123</f>
        <v>-463729.48583420779</v>
      </c>
    </row>
    <row r="5124" spans="1:10" x14ac:dyDescent="0.2">
      <c r="A5124" s="19">
        <v>5192</v>
      </c>
      <c r="B5124" s="17">
        <v>31</v>
      </c>
      <c r="C5124" s="16">
        <v>12</v>
      </c>
      <c r="D5124" s="16">
        <v>2014</v>
      </c>
      <c r="E5124" s="25">
        <v>42004</v>
      </c>
      <c r="F5124" s="24" t="s">
        <v>5062</v>
      </c>
      <c r="G5124" s="23">
        <v>470519.18130248878</v>
      </c>
      <c r="H5124" s="23">
        <v>0</v>
      </c>
      <c r="I5124" s="23">
        <v>0</v>
      </c>
      <c r="J5124" s="23">
        <f t="shared" si="80"/>
        <v>-470519.18130248878</v>
      </c>
    </row>
    <row r="5125" spans="1:10" x14ac:dyDescent="0.2">
      <c r="A5125" s="19">
        <v>5193</v>
      </c>
      <c r="B5125" s="17">
        <v>9</v>
      </c>
      <c r="C5125" s="16">
        <v>3</v>
      </c>
      <c r="D5125" s="16">
        <v>1933</v>
      </c>
      <c r="E5125" s="25">
        <v>12122</v>
      </c>
      <c r="F5125" s="24" t="s">
        <v>5063</v>
      </c>
      <c r="G5125" s="23">
        <v>8554193.7301587313</v>
      </c>
      <c r="H5125" s="23">
        <v>28020343.015873019</v>
      </c>
      <c r="I5125" s="23">
        <v>44446733.253968261</v>
      </c>
      <c r="J5125" s="23">
        <f t="shared" si="80"/>
        <v>35892539.52380953</v>
      </c>
    </row>
    <row r="5126" spans="1:10" x14ac:dyDescent="0.2">
      <c r="A5126" s="19">
        <v>5194</v>
      </c>
      <c r="B5126" s="17">
        <v>3</v>
      </c>
      <c r="C5126" s="16">
        <v>8</v>
      </c>
      <c r="D5126" s="16">
        <v>1990</v>
      </c>
      <c r="E5126" s="25">
        <v>33088</v>
      </c>
      <c r="F5126" s="24" t="s">
        <v>5064</v>
      </c>
      <c r="G5126" s="23">
        <v>802227.73556231009</v>
      </c>
      <c r="H5126" s="23">
        <v>5481267.6443769</v>
      </c>
      <c r="I5126" s="23">
        <v>5481267.6443769</v>
      </c>
      <c r="J5126" s="23">
        <f t="shared" si="80"/>
        <v>4679039.9088145904</v>
      </c>
    </row>
    <row r="5127" spans="1:10" x14ac:dyDescent="0.2">
      <c r="A5127" s="19">
        <v>5195</v>
      </c>
      <c r="B5127" s="17">
        <v>21</v>
      </c>
      <c r="C5127" s="16">
        <v>1</v>
      </c>
      <c r="D5127" s="16">
        <v>2005</v>
      </c>
      <c r="E5127" s="25">
        <v>38373</v>
      </c>
      <c r="F5127" s="24" t="s">
        <v>5065</v>
      </c>
      <c r="G5127" s="23">
        <v>547171.34242265346</v>
      </c>
      <c r="H5127" s="23">
        <v>16227.170823282644</v>
      </c>
      <c r="I5127" s="23">
        <v>16227.170823282644</v>
      </c>
      <c r="J5127" s="23">
        <f t="shared" si="80"/>
        <v>-530944.17159937078</v>
      </c>
    </row>
    <row r="5128" spans="1:10" x14ac:dyDescent="0.2">
      <c r="A5128" s="19">
        <v>5196</v>
      </c>
      <c r="B5128" s="17">
        <v>25</v>
      </c>
      <c r="C5128" s="16">
        <v>4</v>
      </c>
      <c r="D5128" s="16">
        <v>2014</v>
      </c>
      <c r="E5128" s="25">
        <v>41754</v>
      </c>
      <c r="F5128" s="24" t="s">
        <v>5066</v>
      </c>
      <c r="G5128" s="23">
        <v>434964.82081392995</v>
      </c>
      <c r="H5128" s="23">
        <v>267590.35776472971</v>
      </c>
      <c r="I5128" s="23">
        <v>450673.26462846732</v>
      </c>
      <c r="J5128" s="23">
        <f t="shared" si="80"/>
        <v>15708.443814537372</v>
      </c>
    </row>
    <row r="5129" spans="1:10" x14ac:dyDescent="0.2">
      <c r="A5129" s="19">
        <v>5197</v>
      </c>
      <c r="B5129" s="17">
        <v>11</v>
      </c>
      <c r="C5129" s="16">
        <v>6</v>
      </c>
      <c r="D5129" s="16">
        <v>2004</v>
      </c>
      <c r="E5129" s="25">
        <v>38149</v>
      </c>
      <c r="F5129" s="24" t="s">
        <v>5067</v>
      </c>
      <c r="G5129" s="23">
        <v>517699.52556668431</v>
      </c>
      <c r="H5129" s="23">
        <v>57647079.473716401</v>
      </c>
      <c r="I5129" s="23">
        <v>59694266.594870858</v>
      </c>
      <c r="J5129" s="23">
        <f t="shared" si="80"/>
        <v>59176567.069304176</v>
      </c>
    </row>
    <row r="5130" spans="1:10" x14ac:dyDescent="0.2">
      <c r="A5130" s="19">
        <v>5198</v>
      </c>
      <c r="B5130" s="17">
        <v>10</v>
      </c>
      <c r="C5130" s="16">
        <v>5</v>
      </c>
      <c r="D5130" s="16">
        <v>1975</v>
      </c>
      <c r="E5130" s="25">
        <v>27524</v>
      </c>
      <c r="F5130" s="24" t="s">
        <v>5068</v>
      </c>
      <c r="G5130" s="23">
        <v>1846007.5187969925</v>
      </c>
      <c r="H5130" s="23">
        <v>15818881.470375938</v>
      </c>
      <c r="I5130" s="23">
        <v>23208689.549097743</v>
      </c>
      <c r="J5130" s="23">
        <f t="shared" si="80"/>
        <v>21362682.030300751</v>
      </c>
    </row>
    <row r="5131" spans="1:10" x14ac:dyDescent="0.2">
      <c r="A5131" s="19">
        <v>5199</v>
      </c>
      <c r="B5131" s="17">
        <v>2</v>
      </c>
      <c r="C5131" s="16">
        <v>8</v>
      </c>
      <c r="D5131" s="16">
        <v>2006</v>
      </c>
      <c r="E5131" s="25">
        <v>38931</v>
      </c>
      <c r="F5131" s="24" t="s">
        <v>5069</v>
      </c>
      <c r="G5131" s="23">
        <v>481645.90485532122</v>
      </c>
      <c r="H5131" s="23">
        <v>2038196.6290681707</v>
      </c>
      <c r="I5131" s="23">
        <v>3368148.6085384991</v>
      </c>
      <c r="J5131" s="23">
        <f t="shared" si="80"/>
        <v>2886502.7036831779</v>
      </c>
    </row>
    <row r="5132" spans="1:10" x14ac:dyDescent="0.2">
      <c r="A5132" s="19">
        <v>5200</v>
      </c>
      <c r="B5132" s="17">
        <v>26</v>
      </c>
      <c r="C5132" s="16">
        <v>4</v>
      </c>
      <c r="D5132" s="16">
        <v>2002</v>
      </c>
      <c r="E5132" s="25">
        <v>37372</v>
      </c>
      <c r="F5132" s="24" t="s">
        <v>5070</v>
      </c>
      <c r="G5132" s="23">
        <v>546204.67185761954</v>
      </c>
      <c r="H5132" s="23">
        <v>1766009.4277252504</v>
      </c>
      <c r="I5132" s="23">
        <v>2185591.5670411568</v>
      </c>
      <c r="J5132" s="23">
        <f t="shared" si="80"/>
        <v>1639386.8951835372</v>
      </c>
    </row>
    <row r="5133" spans="1:10" x14ac:dyDescent="0.2">
      <c r="A5133" s="19">
        <v>5201</v>
      </c>
      <c r="B5133" s="17">
        <v>24</v>
      </c>
      <c r="C5133" s="16">
        <v>10</v>
      </c>
      <c r="D5133" s="16">
        <v>2008</v>
      </c>
      <c r="E5133" s="25">
        <v>39745</v>
      </c>
      <c r="F5133" s="24" t="s">
        <v>5071</v>
      </c>
      <c r="G5133" s="23">
        <v>453461.88121326297</v>
      </c>
      <c r="H5133" s="23">
        <v>743153.73671694996</v>
      </c>
      <c r="I5133" s="23">
        <v>743153.73671694996</v>
      </c>
      <c r="J5133" s="23">
        <f t="shared" si="80"/>
        <v>289691.85550368699</v>
      </c>
    </row>
    <row r="5134" spans="1:10" x14ac:dyDescent="0.2">
      <c r="A5134" s="19">
        <v>5202</v>
      </c>
      <c r="B5134" s="17">
        <v>6</v>
      </c>
      <c r="C5134" s="16">
        <v>10</v>
      </c>
      <c r="D5134" s="16">
        <v>2004</v>
      </c>
      <c r="E5134" s="25">
        <v>38266</v>
      </c>
      <c r="F5134" s="24" t="s">
        <v>5072</v>
      </c>
      <c r="G5134" s="23">
        <v>514445.25929806178</v>
      </c>
      <c r="H5134" s="23">
        <v>761396.98934520688</v>
      </c>
      <c r="I5134" s="23">
        <v>1494481.483844945</v>
      </c>
      <c r="J5134" s="23">
        <f t="shared" si="80"/>
        <v>980036.22454688326</v>
      </c>
    </row>
    <row r="5135" spans="1:10" x14ac:dyDescent="0.2">
      <c r="A5135" s="19">
        <v>5203</v>
      </c>
      <c r="B5135" s="17">
        <v>15</v>
      </c>
      <c r="C5135" s="16">
        <v>10</v>
      </c>
      <c r="D5135" s="16">
        <v>2010</v>
      </c>
      <c r="E5135" s="25">
        <v>40466</v>
      </c>
      <c r="F5135" s="24" t="s">
        <v>5073</v>
      </c>
      <c r="G5135" s="23">
        <v>449029.08404241211</v>
      </c>
      <c r="H5135" s="23">
        <v>486734.05622945348</v>
      </c>
      <c r="I5135" s="23">
        <v>486734.05622945348</v>
      </c>
      <c r="J5135" s="23">
        <f t="shared" si="80"/>
        <v>37704.972187041363</v>
      </c>
    </row>
    <row r="5136" spans="1:10" x14ac:dyDescent="0.2">
      <c r="A5136" s="19">
        <v>5204</v>
      </c>
      <c r="B5136" s="17">
        <v>1</v>
      </c>
      <c r="C5136" s="16">
        <v>1</v>
      </c>
      <c r="D5136" s="16">
        <v>1983</v>
      </c>
      <c r="E5136" s="25">
        <v>30317</v>
      </c>
      <c r="F5136" s="24" t="s">
        <v>5074</v>
      </c>
      <c r="G5136" s="23">
        <v>1004167.6891615543</v>
      </c>
      <c r="H5136" s="23">
        <v>317284.3543251534</v>
      </c>
      <c r="I5136" s="23">
        <v>317284.3543251534</v>
      </c>
      <c r="J5136" s="23">
        <f t="shared" si="80"/>
        <v>-686883.33483640093</v>
      </c>
    </row>
    <row r="5137" spans="1:10" x14ac:dyDescent="0.2">
      <c r="A5137" s="19">
        <v>5205</v>
      </c>
      <c r="B5137" s="17">
        <v>16</v>
      </c>
      <c r="C5137" s="16">
        <v>5</v>
      </c>
      <c r="D5137" s="16">
        <v>1980</v>
      </c>
      <c r="E5137" s="25">
        <v>29357</v>
      </c>
      <c r="F5137" s="24" t="s">
        <v>5075</v>
      </c>
      <c r="G5137" s="23">
        <v>1200581.9070904646</v>
      </c>
      <c r="H5137" s="23">
        <v>267531.66926650371</v>
      </c>
      <c r="I5137" s="23">
        <v>267531.66926650371</v>
      </c>
      <c r="J5137" s="23">
        <f t="shared" si="80"/>
        <v>-933050.23782396084</v>
      </c>
    </row>
    <row r="5138" spans="1:10" x14ac:dyDescent="0.2">
      <c r="A5138" s="19">
        <v>5206</v>
      </c>
      <c r="B5138" s="17">
        <v>27</v>
      </c>
      <c r="C5138" s="16">
        <v>7</v>
      </c>
      <c r="D5138" s="16">
        <v>2001</v>
      </c>
      <c r="E5138" s="25">
        <v>37099</v>
      </c>
      <c r="F5138" s="24" t="s">
        <v>5076</v>
      </c>
      <c r="G5138" s="23">
        <v>553282.25352112681</v>
      </c>
      <c r="H5138" s="23">
        <v>61486.256833802814</v>
      </c>
      <c r="I5138" s="23">
        <v>61486.256833802814</v>
      </c>
      <c r="J5138" s="23">
        <f t="shared" si="80"/>
        <v>-491795.99668732402</v>
      </c>
    </row>
    <row r="5139" spans="1:10" x14ac:dyDescent="0.2">
      <c r="A5139" s="19">
        <v>5207</v>
      </c>
      <c r="B5139" s="17">
        <v>10</v>
      </c>
      <c r="C5139" s="16">
        <v>12</v>
      </c>
      <c r="D5139" s="16">
        <v>2004</v>
      </c>
      <c r="E5139" s="25">
        <v>38331</v>
      </c>
      <c r="F5139" s="24" t="s">
        <v>5077</v>
      </c>
      <c r="G5139" s="23">
        <v>516067.26221755118</v>
      </c>
      <c r="H5139" s="23">
        <v>40543.534287966366</v>
      </c>
      <c r="I5139" s="23">
        <v>40543.534287966366</v>
      </c>
      <c r="J5139" s="23">
        <f t="shared" si="80"/>
        <v>-475523.7279295848</v>
      </c>
    </row>
    <row r="5140" spans="1:10" x14ac:dyDescent="0.2">
      <c r="A5140" s="19">
        <v>5208</v>
      </c>
      <c r="B5140" s="17">
        <v>13</v>
      </c>
      <c r="C5140" s="16">
        <v>10</v>
      </c>
      <c r="D5140" s="16">
        <v>2005</v>
      </c>
      <c r="E5140" s="25">
        <v>38638</v>
      </c>
      <c r="F5140" s="24" t="s">
        <v>5078</v>
      </c>
      <c r="G5140" s="23">
        <v>493010.04016064259</v>
      </c>
      <c r="H5140" s="23">
        <v>521.35811746987952</v>
      </c>
      <c r="I5140" s="23">
        <v>521.35811746987952</v>
      </c>
      <c r="J5140" s="23">
        <f t="shared" si="80"/>
        <v>-492488.68204317271</v>
      </c>
    </row>
    <row r="5141" spans="1:10" x14ac:dyDescent="0.2">
      <c r="A5141" s="19">
        <v>5209</v>
      </c>
      <c r="B5141" s="17">
        <v>31</v>
      </c>
      <c r="C5141" s="16">
        <v>3</v>
      </c>
      <c r="D5141" s="16">
        <v>2015</v>
      </c>
      <c r="E5141" s="25">
        <v>42094</v>
      </c>
      <c r="F5141" s="24" t="s">
        <v>5079</v>
      </c>
      <c r="G5141" s="23">
        <v>415924.17382760393</v>
      </c>
      <c r="H5141" s="23">
        <v>0</v>
      </c>
      <c r="I5141" s="23">
        <v>9774.2180849486922</v>
      </c>
      <c r="J5141" s="23">
        <f t="shared" si="80"/>
        <v>-406149.95574265521</v>
      </c>
    </row>
    <row r="5142" spans="1:10" x14ac:dyDescent="0.2">
      <c r="A5142" s="19">
        <v>5210</v>
      </c>
      <c r="B5142" s="17">
        <v>1</v>
      </c>
      <c r="C5142" s="16">
        <v>4</v>
      </c>
      <c r="D5142" s="16">
        <v>1986</v>
      </c>
      <c r="E5142" s="25">
        <v>31503</v>
      </c>
      <c r="F5142" s="24" t="s">
        <v>5080</v>
      </c>
      <c r="G5142" s="23">
        <v>904305.70902394119</v>
      </c>
      <c r="H5142" s="23">
        <v>0</v>
      </c>
      <c r="I5142" s="23">
        <v>0</v>
      </c>
      <c r="J5142" s="23">
        <f t="shared" si="80"/>
        <v>-904305.70902394119</v>
      </c>
    </row>
    <row r="5143" spans="1:10" x14ac:dyDescent="0.2">
      <c r="A5143" s="19">
        <v>5211</v>
      </c>
      <c r="B5143" s="17">
        <v>4</v>
      </c>
      <c r="C5143" s="16">
        <v>11</v>
      </c>
      <c r="D5143" s="16">
        <v>2005</v>
      </c>
      <c r="E5143" s="25">
        <v>38660</v>
      </c>
      <c r="F5143" s="24" t="s">
        <v>5081</v>
      </c>
      <c r="G5143" s="23">
        <v>497002.02429149795</v>
      </c>
      <c r="H5143" s="23">
        <v>0</v>
      </c>
      <c r="I5143" s="23">
        <v>0</v>
      </c>
      <c r="J5143" s="23">
        <f t="shared" si="80"/>
        <v>-497002.02429149795</v>
      </c>
    </row>
    <row r="5144" spans="1:10" x14ac:dyDescent="0.2">
      <c r="A5144" s="19">
        <v>5212</v>
      </c>
      <c r="B5144" s="17">
        <v>31</v>
      </c>
      <c r="C5144" s="16">
        <v>12</v>
      </c>
      <c r="D5144" s="16">
        <v>2014</v>
      </c>
      <c r="E5144" s="25">
        <v>42004</v>
      </c>
      <c r="F5144" s="24" t="s">
        <v>5082</v>
      </c>
      <c r="G5144" s="23">
        <v>418239.27226887888</v>
      </c>
      <c r="H5144" s="23">
        <v>0</v>
      </c>
      <c r="I5144" s="23">
        <v>0</v>
      </c>
      <c r="J5144" s="23">
        <f t="shared" si="80"/>
        <v>-418239.27226887888</v>
      </c>
    </row>
    <row r="5145" spans="1:10" x14ac:dyDescent="0.2">
      <c r="A5145" s="19">
        <v>5213</v>
      </c>
      <c r="B5145" s="17">
        <v>5</v>
      </c>
      <c r="C5145" s="16">
        <v>9</v>
      </c>
      <c r="D5145" s="16">
        <v>1916</v>
      </c>
      <c r="E5145" s="25">
        <v>6093</v>
      </c>
      <c r="F5145" s="24" t="s">
        <v>5083</v>
      </c>
      <c r="G5145" s="23">
        <v>8535810.8768468462</v>
      </c>
      <c r="H5145" s="23">
        <v>0</v>
      </c>
      <c r="I5145" s="23">
        <v>0</v>
      </c>
      <c r="J5145" s="23">
        <f t="shared" si="80"/>
        <v>-8535810.8768468462</v>
      </c>
    </row>
    <row r="5146" spans="1:10" x14ac:dyDescent="0.2">
      <c r="A5146" s="19">
        <v>5214</v>
      </c>
      <c r="B5146" s="17">
        <v>1</v>
      </c>
      <c r="C5146" s="16">
        <v>2</v>
      </c>
      <c r="D5146" s="16">
        <v>1929</v>
      </c>
      <c r="E5146" s="25">
        <v>10625</v>
      </c>
      <c r="F5146" s="24" t="s">
        <v>5084</v>
      </c>
      <c r="G5146" s="23">
        <v>5441619.9415204674</v>
      </c>
      <c r="H5146" s="23">
        <v>40201941.520467833</v>
      </c>
      <c r="I5146" s="23">
        <v>62571450.409356721</v>
      </c>
      <c r="J5146" s="23">
        <f t="shared" si="80"/>
        <v>57129830.467836253</v>
      </c>
    </row>
    <row r="5147" spans="1:10" x14ac:dyDescent="0.2">
      <c r="A5147" s="19">
        <v>5215</v>
      </c>
      <c r="B5147" s="17">
        <v>15</v>
      </c>
      <c r="C5147" s="16">
        <v>4</v>
      </c>
      <c r="D5147" s="16">
        <v>1983</v>
      </c>
      <c r="E5147" s="25">
        <v>30421</v>
      </c>
      <c r="F5147" s="24" t="s">
        <v>5085</v>
      </c>
      <c r="G5147" s="23">
        <v>933769.01622718072</v>
      </c>
      <c r="H5147" s="23">
        <v>5976121.7038539564</v>
      </c>
      <c r="I5147" s="23">
        <v>73207490.872210965</v>
      </c>
      <c r="J5147" s="23">
        <f t="shared" si="80"/>
        <v>72273721.855983779</v>
      </c>
    </row>
    <row r="5148" spans="1:10" x14ac:dyDescent="0.2">
      <c r="A5148" s="19">
        <v>5216</v>
      </c>
      <c r="B5148" s="17">
        <v>21</v>
      </c>
      <c r="C5148" s="16">
        <v>5</v>
      </c>
      <c r="D5148" s="16">
        <v>1999</v>
      </c>
      <c r="E5148" s="25">
        <v>36301</v>
      </c>
      <c r="F5148" s="24" t="s">
        <v>5086</v>
      </c>
      <c r="G5148" s="23">
        <v>553968.86281588452</v>
      </c>
      <c r="H5148" s="23">
        <v>911717.5226714802</v>
      </c>
      <c r="I5148" s="23">
        <v>911717.5226714802</v>
      </c>
      <c r="J5148" s="23">
        <f t="shared" si="80"/>
        <v>357748.65985559567</v>
      </c>
    </row>
    <row r="5149" spans="1:10" x14ac:dyDescent="0.2">
      <c r="A5149" s="19">
        <v>5217</v>
      </c>
      <c r="B5149" s="17">
        <v>1</v>
      </c>
      <c r="C5149" s="16">
        <v>1</v>
      </c>
      <c r="D5149" s="16">
        <v>1980</v>
      </c>
      <c r="E5149" s="25">
        <v>29221</v>
      </c>
      <c r="F5149" s="24" t="s">
        <v>5087</v>
      </c>
      <c r="G5149" s="23">
        <v>1104519.9228791774</v>
      </c>
      <c r="H5149" s="23">
        <v>31557712.082262214</v>
      </c>
      <c r="I5149" s="23">
        <v>31557712.082262214</v>
      </c>
      <c r="J5149" s="23">
        <f t="shared" si="80"/>
        <v>30453192.159383036</v>
      </c>
    </row>
    <row r="5150" spans="1:10" x14ac:dyDescent="0.2">
      <c r="A5150" s="19">
        <v>5218</v>
      </c>
      <c r="B5150" s="17">
        <v>1</v>
      </c>
      <c r="C5150" s="16">
        <v>1</v>
      </c>
      <c r="D5150" s="16">
        <v>1987</v>
      </c>
      <c r="E5150" s="25">
        <v>31778</v>
      </c>
      <c r="F5150" s="24" t="s">
        <v>5088</v>
      </c>
      <c r="G5150" s="23">
        <v>772766.63669064746</v>
      </c>
      <c r="H5150" s="23">
        <v>8831618.7050359715</v>
      </c>
      <c r="I5150" s="23">
        <v>8831618.7050359715</v>
      </c>
      <c r="J5150" s="23">
        <f t="shared" si="80"/>
        <v>8058852.0683453241</v>
      </c>
    </row>
    <row r="5151" spans="1:10" x14ac:dyDescent="0.2">
      <c r="A5151" s="19">
        <v>5219</v>
      </c>
      <c r="B5151" s="17">
        <v>8</v>
      </c>
      <c r="C5151" s="16">
        <v>7</v>
      </c>
      <c r="D5151" s="16">
        <v>2005</v>
      </c>
      <c r="E5151" s="25">
        <v>38541</v>
      </c>
      <c r="F5151" s="24" t="s">
        <v>5089</v>
      </c>
      <c r="G5151" s="23">
        <v>439773.02968270215</v>
      </c>
      <c r="H5151" s="23">
        <v>1923886.3814022518</v>
      </c>
      <c r="I5151" s="23">
        <v>2227738.1325537362</v>
      </c>
      <c r="J5151" s="23">
        <f t="shared" si="80"/>
        <v>1787965.1028710341</v>
      </c>
    </row>
    <row r="5152" spans="1:10" x14ac:dyDescent="0.2">
      <c r="A5152" s="19">
        <v>5220</v>
      </c>
      <c r="B5152" s="17">
        <v>1</v>
      </c>
      <c r="C5152" s="16">
        <v>9</v>
      </c>
      <c r="D5152" s="16">
        <v>2010</v>
      </c>
      <c r="E5152" s="25">
        <v>40422</v>
      </c>
      <c r="F5152" s="24" t="s">
        <v>5090</v>
      </c>
      <c r="G5152" s="23">
        <v>393389.68773891107</v>
      </c>
      <c r="H5152" s="23">
        <v>277141.91104152647</v>
      </c>
      <c r="I5152" s="23">
        <v>349432.32403096516</v>
      </c>
      <c r="J5152" s="23">
        <f t="shared" si="80"/>
        <v>-43957.363707945915</v>
      </c>
    </row>
    <row r="5153" spans="1:10" x14ac:dyDescent="0.2">
      <c r="A5153" s="19">
        <v>5221</v>
      </c>
      <c r="B5153" s="17">
        <v>18</v>
      </c>
      <c r="C5153" s="16">
        <v>10</v>
      </c>
      <c r="D5153" s="16">
        <v>2006</v>
      </c>
      <c r="E5153" s="25">
        <v>39008</v>
      </c>
      <c r="F5153" s="24" t="s">
        <v>5091</v>
      </c>
      <c r="G5153" s="23">
        <v>425825.81764122896</v>
      </c>
      <c r="H5153" s="23">
        <v>103036.46477205153</v>
      </c>
      <c r="I5153" s="23">
        <v>103036.46477205153</v>
      </c>
      <c r="J5153" s="23">
        <f t="shared" si="80"/>
        <v>-322789.35286917741</v>
      </c>
    </row>
    <row r="5154" spans="1:10" x14ac:dyDescent="0.2">
      <c r="A5154" s="19">
        <v>5222</v>
      </c>
      <c r="B5154" s="17">
        <v>15</v>
      </c>
      <c r="C5154" s="16">
        <v>11</v>
      </c>
      <c r="D5154" s="16">
        <v>2002</v>
      </c>
      <c r="E5154" s="25">
        <v>37575</v>
      </c>
      <c r="F5154" s="24" t="s">
        <v>5092</v>
      </c>
      <c r="G5154" s="23">
        <v>473974.90347490343</v>
      </c>
      <c r="H5154" s="23">
        <v>12347.723342526198</v>
      </c>
      <c r="I5154" s="23">
        <v>12347.723342526198</v>
      </c>
      <c r="J5154" s="23">
        <f t="shared" si="80"/>
        <v>-461627.18013237725</v>
      </c>
    </row>
    <row r="5155" spans="1:10" x14ac:dyDescent="0.2">
      <c r="A5155" s="19">
        <v>5223</v>
      </c>
      <c r="B5155" s="17">
        <v>10</v>
      </c>
      <c r="C5155" s="16">
        <v>4</v>
      </c>
      <c r="D5155" s="16">
        <v>2009</v>
      </c>
      <c r="E5155" s="25">
        <v>39913</v>
      </c>
      <c r="F5155" s="24" t="s">
        <v>5093</v>
      </c>
      <c r="G5155" s="23">
        <v>402980.91352466703</v>
      </c>
      <c r="H5155" s="23">
        <v>0</v>
      </c>
      <c r="I5155" s="23">
        <v>0</v>
      </c>
      <c r="J5155" s="23">
        <f t="shared" si="80"/>
        <v>-402980.91352466703</v>
      </c>
    </row>
    <row r="5156" spans="1:10" x14ac:dyDescent="0.2">
      <c r="A5156" s="19">
        <v>5224</v>
      </c>
      <c r="B5156" s="17">
        <v>20</v>
      </c>
      <c r="C5156" s="16">
        <v>10</v>
      </c>
      <c r="D5156" s="16">
        <v>2015</v>
      </c>
      <c r="E5156" s="25">
        <v>42297</v>
      </c>
      <c r="F5156" s="24" t="s">
        <v>5094</v>
      </c>
      <c r="G5156" s="23">
        <v>361303.28206594405</v>
      </c>
      <c r="H5156" s="23">
        <v>0</v>
      </c>
      <c r="I5156" s="23">
        <v>0</v>
      </c>
      <c r="J5156" s="23">
        <f t="shared" si="80"/>
        <v>-361303.28206594405</v>
      </c>
    </row>
    <row r="5157" spans="1:10" x14ac:dyDescent="0.2">
      <c r="A5157" s="19">
        <v>5225</v>
      </c>
      <c r="B5157" s="17">
        <v>13</v>
      </c>
      <c r="C5157" s="16">
        <v>4</v>
      </c>
      <c r="D5157" s="16">
        <v>1957</v>
      </c>
      <c r="E5157" s="25">
        <v>20923</v>
      </c>
      <c r="F5157" s="24" t="s">
        <v>5095</v>
      </c>
      <c r="G5157" s="23">
        <v>2991987.8136200723</v>
      </c>
      <c r="H5157" s="23">
        <v>0</v>
      </c>
      <c r="I5157" s="23">
        <v>0</v>
      </c>
      <c r="J5157" s="23">
        <f t="shared" si="80"/>
        <v>-2991987.8136200723</v>
      </c>
    </row>
    <row r="5158" spans="1:10" x14ac:dyDescent="0.2">
      <c r="A5158" s="19">
        <v>5226</v>
      </c>
      <c r="B5158" s="17">
        <v>17</v>
      </c>
      <c r="C5158" s="16">
        <v>10</v>
      </c>
      <c r="D5158" s="16">
        <v>1978</v>
      </c>
      <c r="E5158" s="25">
        <v>28780</v>
      </c>
      <c r="F5158" s="24" t="s">
        <v>5516</v>
      </c>
      <c r="G5158" s="23">
        <v>1189175.4843517139</v>
      </c>
      <c r="H5158" s="23">
        <v>171973070.04470941</v>
      </c>
      <c r="I5158" s="23">
        <v>256130104.32190764</v>
      </c>
      <c r="J5158" s="23">
        <f t="shared" si="80"/>
        <v>254940928.83755592</v>
      </c>
    </row>
    <row r="5159" spans="1:10" x14ac:dyDescent="0.2">
      <c r="A5159" s="19">
        <v>5227</v>
      </c>
      <c r="B5159" s="17">
        <v>1</v>
      </c>
      <c r="C5159" s="16">
        <v>1</v>
      </c>
      <c r="D5159" s="16">
        <v>1934</v>
      </c>
      <c r="E5159" s="25">
        <v>12420</v>
      </c>
      <c r="F5159" s="24" t="s">
        <v>5096</v>
      </c>
      <c r="G5159" s="23">
        <v>6044975.3787878789</v>
      </c>
      <c r="H5159" s="23">
        <v>46499810.606060609</v>
      </c>
      <c r="I5159" s="23">
        <v>46499810.606060609</v>
      </c>
      <c r="J5159" s="23">
        <f t="shared" si="80"/>
        <v>40454835.227272734</v>
      </c>
    </row>
    <row r="5160" spans="1:10" x14ac:dyDescent="0.2">
      <c r="A5160" s="19">
        <v>5228</v>
      </c>
      <c r="B5160" s="17">
        <v>25</v>
      </c>
      <c r="C5160" s="16">
        <v>6</v>
      </c>
      <c r="D5160" s="16">
        <v>2010</v>
      </c>
      <c r="E5160" s="25">
        <v>40354</v>
      </c>
      <c r="F5160" s="24" t="s">
        <v>5097</v>
      </c>
      <c r="G5160" s="23">
        <v>363831.97761108435</v>
      </c>
      <c r="H5160" s="23">
        <v>124184.97791847315</v>
      </c>
      <c r="I5160" s="23">
        <v>1547025.9593650356</v>
      </c>
      <c r="J5160" s="23">
        <f t="shared" si="80"/>
        <v>1183193.9817539514</v>
      </c>
    </row>
    <row r="5161" spans="1:10" x14ac:dyDescent="0.2">
      <c r="A5161" s="19">
        <v>5229</v>
      </c>
      <c r="B5161" s="17">
        <v>24</v>
      </c>
      <c r="C5161" s="16">
        <v>11</v>
      </c>
      <c r="D5161" s="16">
        <v>1999</v>
      </c>
      <c r="E5161" s="25">
        <v>36488</v>
      </c>
      <c r="F5161" s="24" t="s">
        <v>5098</v>
      </c>
      <c r="G5161" s="23">
        <v>455151.08734402846</v>
      </c>
      <c r="H5161" s="23">
        <v>1969765.5300772428</v>
      </c>
      <c r="I5161" s="23">
        <v>2608610.9280570406</v>
      </c>
      <c r="J5161" s="23">
        <f t="shared" si="80"/>
        <v>2153459.840713012</v>
      </c>
    </row>
    <row r="5162" spans="1:10" x14ac:dyDescent="0.2">
      <c r="A5162" s="19">
        <v>5230</v>
      </c>
      <c r="B5162" s="17">
        <v>14</v>
      </c>
      <c r="C5162" s="16">
        <v>11</v>
      </c>
      <c r="D5162" s="16">
        <v>2003</v>
      </c>
      <c r="E5162" s="25">
        <v>37939</v>
      </c>
      <c r="F5162" s="24" t="s">
        <v>5099</v>
      </c>
      <c r="G5162" s="23">
        <v>399217.88617886178</v>
      </c>
      <c r="H5162" s="23">
        <v>10271824.31305691</v>
      </c>
      <c r="I5162" s="23">
        <v>10391008.151523035</v>
      </c>
      <c r="J5162" s="23">
        <f t="shared" si="80"/>
        <v>9991790.2653441727</v>
      </c>
    </row>
    <row r="5163" spans="1:10" x14ac:dyDescent="0.2">
      <c r="A5163" s="19">
        <v>5231</v>
      </c>
      <c r="B5163" s="17">
        <v>10</v>
      </c>
      <c r="C5163" s="16">
        <v>3</v>
      </c>
      <c r="D5163" s="16">
        <v>2000</v>
      </c>
      <c r="E5163" s="25">
        <v>36595</v>
      </c>
      <c r="F5163" s="24" t="s">
        <v>5100</v>
      </c>
      <c r="G5163" s="23">
        <v>430231.89252336451</v>
      </c>
      <c r="H5163" s="23">
        <v>3782779.4964602808</v>
      </c>
      <c r="I5163" s="23">
        <v>3803988.4946553744</v>
      </c>
      <c r="J5163" s="23">
        <f t="shared" si="80"/>
        <v>3373756.6021320098</v>
      </c>
    </row>
    <row r="5164" spans="1:10" x14ac:dyDescent="0.2">
      <c r="A5164" s="19">
        <v>5232</v>
      </c>
      <c r="B5164" s="17">
        <v>17</v>
      </c>
      <c r="C5164" s="16">
        <v>10</v>
      </c>
      <c r="D5164" s="16">
        <v>2003</v>
      </c>
      <c r="E5164" s="25">
        <v>37911</v>
      </c>
      <c r="F5164" s="24" t="s">
        <v>5101</v>
      </c>
      <c r="G5164" s="23">
        <v>398138.91891891893</v>
      </c>
      <c r="H5164" s="23">
        <v>3355865.1708972976</v>
      </c>
      <c r="I5164" s="23">
        <v>4739516.0286864862</v>
      </c>
      <c r="J5164" s="23">
        <f t="shared" si="80"/>
        <v>4341377.1097675674</v>
      </c>
    </row>
    <row r="5165" spans="1:10" x14ac:dyDescent="0.2">
      <c r="A5165" s="19">
        <v>5233</v>
      </c>
      <c r="B5165" s="17">
        <v>20</v>
      </c>
      <c r="C5165" s="16">
        <v>9</v>
      </c>
      <c r="D5165" s="16">
        <v>1996</v>
      </c>
      <c r="E5165" s="25">
        <v>35328</v>
      </c>
      <c r="F5165" s="24" t="s">
        <v>5102</v>
      </c>
      <c r="G5165" s="23">
        <v>466766.15969581751</v>
      </c>
      <c r="H5165" s="23">
        <v>2571060.0314828898</v>
      </c>
      <c r="I5165" s="23">
        <v>3930146.1704435996</v>
      </c>
      <c r="J5165" s="23">
        <f t="shared" si="80"/>
        <v>3463380.010747782</v>
      </c>
    </row>
    <row r="5166" spans="1:10" x14ac:dyDescent="0.2">
      <c r="A5166" s="19">
        <v>5234</v>
      </c>
      <c r="B5166" s="17">
        <v>10</v>
      </c>
      <c r="C5166" s="16">
        <v>12</v>
      </c>
      <c r="D5166" s="16">
        <v>2008</v>
      </c>
      <c r="E5166" s="25">
        <v>39792</v>
      </c>
      <c r="F5166" s="24" t="s">
        <v>5103</v>
      </c>
      <c r="G5166" s="23">
        <v>350361.03658884641</v>
      </c>
      <c r="H5166" s="23">
        <v>1011019.3252326046</v>
      </c>
      <c r="I5166" s="23">
        <v>1653757.8147249653</v>
      </c>
      <c r="J5166" s="23">
        <f t="shared" si="80"/>
        <v>1303396.7781361188</v>
      </c>
    </row>
    <row r="5167" spans="1:10" x14ac:dyDescent="0.2">
      <c r="A5167" s="19">
        <v>5235</v>
      </c>
      <c r="B5167" s="17">
        <v>11</v>
      </c>
      <c r="C5167" s="16">
        <v>9</v>
      </c>
      <c r="D5167" s="16">
        <v>1998</v>
      </c>
      <c r="E5167" s="25">
        <v>36049</v>
      </c>
      <c r="F5167" s="24" t="s">
        <v>5104</v>
      </c>
      <c r="G5167" s="23">
        <v>450218.21515892423</v>
      </c>
      <c r="H5167" s="23">
        <v>560694.26152200496</v>
      </c>
      <c r="I5167" s="23">
        <v>560694.26152200496</v>
      </c>
      <c r="J5167" s="23">
        <f t="shared" si="80"/>
        <v>110476.04636308074</v>
      </c>
    </row>
    <row r="5168" spans="1:10" x14ac:dyDescent="0.2">
      <c r="A5168" s="19">
        <v>5236</v>
      </c>
      <c r="B5168" s="17">
        <v>25</v>
      </c>
      <c r="C5168" s="16">
        <v>8</v>
      </c>
      <c r="D5168" s="16">
        <v>2006</v>
      </c>
      <c r="E5168" s="25">
        <v>38954</v>
      </c>
      <c r="F5168" s="24" t="s">
        <v>5105</v>
      </c>
      <c r="G5168" s="23">
        <v>361234.42864149093</v>
      </c>
      <c r="H5168" s="23">
        <v>308160.66227072093</v>
      </c>
      <c r="I5168" s="23">
        <v>481535.12629720446</v>
      </c>
      <c r="J5168" s="23">
        <f t="shared" si="80"/>
        <v>120300.69765571353</v>
      </c>
    </row>
    <row r="5169" spans="1:10" x14ac:dyDescent="0.2">
      <c r="A5169" s="19">
        <v>5237</v>
      </c>
      <c r="B5169" s="17">
        <v>15</v>
      </c>
      <c r="C5169" s="16">
        <v>7</v>
      </c>
      <c r="D5169" s="16">
        <v>2005</v>
      </c>
      <c r="E5169" s="25">
        <v>38548</v>
      </c>
      <c r="F5169" s="24" t="s">
        <v>5106</v>
      </c>
      <c r="G5169" s="23">
        <v>376948.31115660188</v>
      </c>
      <c r="H5169" s="23">
        <v>109646.72474923235</v>
      </c>
      <c r="I5169" s="23">
        <v>109646.72474923235</v>
      </c>
      <c r="J5169" s="23">
        <f t="shared" si="80"/>
        <v>-267301.58640736953</v>
      </c>
    </row>
    <row r="5170" spans="1:10" x14ac:dyDescent="0.2">
      <c r="A5170" s="19">
        <v>5238</v>
      </c>
      <c r="B5170" s="17">
        <v>15</v>
      </c>
      <c r="C5170" s="16">
        <v>6</v>
      </c>
      <c r="D5170" s="16">
        <v>2007</v>
      </c>
      <c r="E5170" s="25">
        <v>39248</v>
      </c>
      <c r="F5170" s="24" t="s">
        <v>5107</v>
      </c>
      <c r="G5170" s="23">
        <v>353515.68499462446</v>
      </c>
      <c r="H5170" s="23">
        <v>83437.950358047921</v>
      </c>
      <c r="I5170" s="23">
        <v>83437.950358047921</v>
      </c>
      <c r="J5170" s="23">
        <f t="shared" si="80"/>
        <v>-270077.73463657656</v>
      </c>
    </row>
    <row r="5171" spans="1:10" x14ac:dyDescent="0.2">
      <c r="A5171" s="19">
        <v>5239</v>
      </c>
      <c r="B5171" s="17">
        <v>5</v>
      </c>
      <c r="C5171" s="16">
        <v>3</v>
      </c>
      <c r="D5171" s="16">
        <v>1997</v>
      </c>
      <c r="E5171" s="25">
        <v>35494</v>
      </c>
      <c r="F5171" s="24" t="s">
        <v>5108</v>
      </c>
      <c r="G5171" s="23">
        <v>460348.125</v>
      </c>
      <c r="H5171" s="23">
        <v>65576.590406250005</v>
      </c>
      <c r="I5171" s="23">
        <v>65576.590406250005</v>
      </c>
      <c r="J5171" s="23">
        <f t="shared" si="80"/>
        <v>-394771.53459375002</v>
      </c>
    </row>
    <row r="5172" spans="1:10" x14ac:dyDescent="0.2">
      <c r="A5172" s="19">
        <v>5240</v>
      </c>
      <c r="B5172" s="17">
        <v>11</v>
      </c>
      <c r="C5172" s="16">
        <v>3</v>
      </c>
      <c r="D5172" s="16">
        <v>2011</v>
      </c>
      <c r="E5172" s="25">
        <v>40613</v>
      </c>
      <c r="F5172" s="24" t="s">
        <v>5109</v>
      </c>
      <c r="G5172" s="23">
        <v>329604.37111519818</v>
      </c>
      <c r="H5172" s="23">
        <v>43370.441832574827</v>
      </c>
      <c r="I5172" s="23">
        <v>43370.441832574827</v>
      </c>
      <c r="J5172" s="23">
        <f t="shared" si="80"/>
        <v>-286233.92928262334</v>
      </c>
    </row>
    <row r="5173" spans="1:10" x14ac:dyDescent="0.2">
      <c r="A5173" s="19">
        <v>5241</v>
      </c>
      <c r="B5173" s="17">
        <v>12</v>
      </c>
      <c r="C5173" s="16">
        <v>4</v>
      </c>
      <c r="D5173" s="16">
        <v>2006</v>
      </c>
      <c r="E5173" s="25">
        <v>38819</v>
      </c>
      <c r="F5173" s="24" t="s">
        <v>5110</v>
      </c>
      <c r="G5173" s="23">
        <v>365536.97270471463</v>
      </c>
      <c r="H5173" s="23">
        <v>40589.225449131518</v>
      </c>
      <c r="I5173" s="23">
        <v>40589.225449131518</v>
      </c>
      <c r="J5173" s="23">
        <f t="shared" si="80"/>
        <v>-324947.74725558312</v>
      </c>
    </row>
    <row r="5174" spans="1:10" x14ac:dyDescent="0.2">
      <c r="A5174" s="19">
        <v>5242</v>
      </c>
      <c r="B5174" s="17">
        <v>9</v>
      </c>
      <c r="C5174" s="16">
        <v>11</v>
      </c>
      <c r="D5174" s="16">
        <v>2012</v>
      </c>
      <c r="E5174" s="25">
        <v>41222</v>
      </c>
      <c r="F5174" s="24" t="s">
        <v>5111</v>
      </c>
      <c r="G5174" s="23">
        <v>319934.75834089849</v>
      </c>
      <c r="H5174" s="23">
        <v>18386.650561851438</v>
      </c>
      <c r="I5174" s="23">
        <v>18386.650561851438</v>
      </c>
      <c r="J5174" s="23">
        <f t="shared" si="80"/>
        <v>-301548.10777904704</v>
      </c>
    </row>
    <row r="5175" spans="1:10" x14ac:dyDescent="0.2">
      <c r="A5175" s="19">
        <v>5243</v>
      </c>
      <c r="B5175" s="17">
        <v>19</v>
      </c>
      <c r="C5175" s="16">
        <v>7</v>
      </c>
      <c r="D5175" s="16">
        <v>2002</v>
      </c>
      <c r="E5175" s="25">
        <v>37456</v>
      </c>
      <c r="F5175" s="24" t="s">
        <v>5112</v>
      </c>
      <c r="G5175" s="23">
        <v>408971.12715158245</v>
      </c>
      <c r="H5175" s="23">
        <v>23027.800932815102</v>
      </c>
      <c r="I5175" s="23">
        <v>2817663.8364686286</v>
      </c>
      <c r="J5175" s="23">
        <f t="shared" si="80"/>
        <v>2408692.7093170462</v>
      </c>
    </row>
    <row r="5176" spans="1:10" x14ac:dyDescent="0.2">
      <c r="A5176" s="19">
        <v>5244</v>
      </c>
      <c r="B5176" s="17">
        <v>7</v>
      </c>
      <c r="C5176" s="16">
        <v>8</v>
      </c>
      <c r="D5176" s="16">
        <v>1998</v>
      </c>
      <c r="E5176" s="25">
        <v>36014</v>
      </c>
      <c r="F5176" s="24" t="s">
        <v>5113</v>
      </c>
      <c r="G5176" s="23">
        <v>450769.27784577722</v>
      </c>
      <c r="H5176" s="23">
        <v>16341.88888616891</v>
      </c>
      <c r="I5176" s="23">
        <v>16341.88888616891</v>
      </c>
      <c r="J5176" s="23">
        <f t="shared" si="80"/>
        <v>-434427.38895960833</v>
      </c>
    </row>
    <row r="5177" spans="1:10" x14ac:dyDescent="0.2">
      <c r="A5177" s="19">
        <v>5245</v>
      </c>
      <c r="B5177" s="17">
        <v>6</v>
      </c>
      <c r="C5177" s="16">
        <v>5</v>
      </c>
      <c r="D5177" s="16">
        <v>2005</v>
      </c>
      <c r="E5177" s="25">
        <v>38478</v>
      </c>
      <c r="F5177" s="24" t="s">
        <v>5114</v>
      </c>
      <c r="G5177" s="23">
        <v>378887.34567901236</v>
      </c>
      <c r="H5177" s="23">
        <v>13278.738508230454</v>
      </c>
      <c r="I5177" s="23">
        <v>13278.738508230454</v>
      </c>
      <c r="J5177" s="23">
        <f t="shared" si="80"/>
        <v>-365608.60717078194</v>
      </c>
    </row>
    <row r="5178" spans="1:10" x14ac:dyDescent="0.2">
      <c r="A5178" s="19">
        <v>5246</v>
      </c>
      <c r="B5178" s="17">
        <v>28</v>
      </c>
      <c r="C5178" s="16">
        <v>3</v>
      </c>
      <c r="D5178" s="16">
        <v>2014</v>
      </c>
      <c r="E5178" s="25">
        <v>41726</v>
      </c>
      <c r="F5178" s="24" t="s">
        <v>5115</v>
      </c>
      <c r="G5178" s="23">
        <v>311713.42358851084</v>
      </c>
      <c r="H5178" s="23">
        <v>3632.5004295514468</v>
      </c>
      <c r="I5178" s="23">
        <v>3632.5004295514468</v>
      </c>
      <c r="J5178" s="23">
        <f t="shared" si="80"/>
        <v>-308080.92315895937</v>
      </c>
    </row>
    <row r="5179" spans="1:10" x14ac:dyDescent="0.2">
      <c r="A5179" s="19">
        <v>5247</v>
      </c>
      <c r="B5179" s="17">
        <v>23</v>
      </c>
      <c r="C5179" s="16">
        <v>10</v>
      </c>
      <c r="D5179" s="16">
        <v>2015</v>
      </c>
      <c r="E5179" s="25">
        <v>42300</v>
      </c>
      <c r="F5179" s="24" t="s">
        <v>5116</v>
      </c>
      <c r="G5179" s="23">
        <v>309688.52748509491</v>
      </c>
      <c r="H5179" s="23">
        <v>1766.256901756658</v>
      </c>
      <c r="I5179" s="23">
        <v>1766.256901756658</v>
      </c>
      <c r="J5179" s="23">
        <f t="shared" si="80"/>
        <v>-307922.27058333822</v>
      </c>
    </row>
    <row r="5180" spans="1:10" x14ac:dyDescent="0.2">
      <c r="A5180" s="19">
        <v>5248</v>
      </c>
      <c r="B5180" s="17">
        <v>1</v>
      </c>
      <c r="C5180" s="16">
        <v>4</v>
      </c>
      <c r="D5180" s="16">
        <v>1975</v>
      </c>
      <c r="E5180" s="25">
        <v>27485</v>
      </c>
      <c r="F5180" s="24" t="s">
        <v>5117</v>
      </c>
      <c r="G5180" s="23">
        <v>1392357.2778827979</v>
      </c>
      <c r="H5180" s="23">
        <v>0</v>
      </c>
      <c r="I5180" s="23">
        <v>0</v>
      </c>
      <c r="J5180" s="23">
        <f t="shared" si="80"/>
        <v>-1392357.2778827979</v>
      </c>
    </row>
    <row r="5181" spans="1:10" x14ac:dyDescent="0.2">
      <c r="A5181" s="19">
        <v>5249</v>
      </c>
      <c r="B5181" s="17">
        <v>3</v>
      </c>
      <c r="C5181" s="16">
        <v>7</v>
      </c>
      <c r="D5181" s="16">
        <v>2012</v>
      </c>
      <c r="E5181" s="25">
        <v>41093</v>
      </c>
      <c r="F5181" s="24" t="s">
        <v>5118</v>
      </c>
      <c r="G5181" s="23">
        <v>321494.60507018649</v>
      </c>
      <c r="H5181" s="23">
        <v>0</v>
      </c>
      <c r="I5181" s="23">
        <v>0</v>
      </c>
      <c r="J5181" s="23">
        <f t="shared" si="80"/>
        <v>-321494.60507018649</v>
      </c>
    </row>
    <row r="5182" spans="1:10" x14ac:dyDescent="0.2">
      <c r="A5182" s="19">
        <v>5250</v>
      </c>
      <c r="B5182" s="17">
        <v>7</v>
      </c>
      <c r="C5182" s="16">
        <v>8</v>
      </c>
      <c r="D5182" s="16">
        <v>2013</v>
      </c>
      <c r="E5182" s="25">
        <v>41493</v>
      </c>
      <c r="F5182" s="24" t="s">
        <v>5119</v>
      </c>
      <c r="G5182" s="23">
        <v>314933.49068099901</v>
      </c>
      <c r="H5182" s="23">
        <v>0</v>
      </c>
      <c r="I5182" s="23">
        <v>0</v>
      </c>
      <c r="J5182" s="23">
        <f t="shared" si="80"/>
        <v>-314933.49068099901</v>
      </c>
    </row>
    <row r="5183" spans="1:10" x14ac:dyDescent="0.2">
      <c r="A5183" s="19">
        <v>5251</v>
      </c>
      <c r="B5183" s="17">
        <v>31</v>
      </c>
      <c r="C5183" s="16">
        <v>10</v>
      </c>
      <c r="D5183" s="16">
        <v>2014</v>
      </c>
      <c r="E5183" s="25">
        <v>41943</v>
      </c>
      <c r="F5183" s="24" t="s">
        <v>5120</v>
      </c>
      <c r="G5183" s="23">
        <v>310216.77694339032</v>
      </c>
      <c r="H5183" s="23">
        <v>0</v>
      </c>
      <c r="I5183" s="23">
        <v>0</v>
      </c>
      <c r="J5183" s="23">
        <f t="shared" si="80"/>
        <v>-310216.77694339032</v>
      </c>
    </row>
    <row r="5184" spans="1:10" x14ac:dyDescent="0.2">
      <c r="A5184" s="19">
        <v>5253</v>
      </c>
      <c r="B5184" s="17">
        <v>10</v>
      </c>
      <c r="C5184" s="16">
        <v>3</v>
      </c>
      <c r="D5184" s="16">
        <v>2015</v>
      </c>
      <c r="E5184" s="25">
        <v>42073</v>
      </c>
      <c r="F5184" s="24" t="s">
        <v>5121</v>
      </c>
      <c r="G5184" s="23">
        <v>311943.13037070294</v>
      </c>
      <c r="H5184" s="23">
        <v>0</v>
      </c>
      <c r="I5184" s="23">
        <v>0</v>
      </c>
      <c r="J5184" s="23">
        <f t="shared" si="80"/>
        <v>-311943.13037070294</v>
      </c>
    </row>
    <row r="5185" spans="1:10" x14ac:dyDescent="0.2">
      <c r="A5185" s="19">
        <v>5254</v>
      </c>
      <c r="B5185" s="17">
        <v>31</v>
      </c>
      <c r="C5185" s="16">
        <v>12</v>
      </c>
      <c r="D5185" s="16">
        <v>2015</v>
      </c>
      <c r="E5185" s="25">
        <v>42369</v>
      </c>
      <c r="F5185" s="24" t="s">
        <v>5122</v>
      </c>
      <c r="G5185" s="23">
        <v>311407.67360744107</v>
      </c>
      <c r="H5185" s="23">
        <v>0</v>
      </c>
      <c r="I5185" s="23">
        <v>0</v>
      </c>
      <c r="J5185" s="23">
        <f t="shared" si="80"/>
        <v>-311407.67360744107</v>
      </c>
    </row>
    <row r="5186" spans="1:10" x14ac:dyDescent="0.2">
      <c r="A5186" s="19">
        <v>5255</v>
      </c>
      <c r="B5186" s="17">
        <v>31</v>
      </c>
      <c r="C5186" s="16">
        <v>12</v>
      </c>
      <c r="D5186" s="16">
        <v>2010</v>
      </c>
      <c r="E5186" s="25">
        <v>40543</v>
      </c>
      <c r="F5186" s="24" t="s">
        <v>5123</v>
      </c>
      <c r="G5186" s="23">
        <v>336052.72402921814</v>
      </c>
      <c r="H5186" s="23">
        <v>0</v>
      </c>
      <c r="I5186" s="23">
        <v>0</v>
      </c>
      <c r="J5186" s="23">
        <f t="shared" si="80"/>
        <v>-336052.72402921814</v>
      </c>
    </row>
    <row r="5187" spans="1:10" x14ac:dyDescent="0.2">
      <c r="A5187" s="19">
        <v>5256</v>
      </c>
      <c r="B5187" s="17">
        <v>8</v>
      </c>
      <c r="C5187" s="16">
        <v>12</v>
      </c>
      <c r="D5187" s="16">
        <v>2015</v>
      </c>
      <c r="E5187" s="25">
        <v>42346</v>
      </c>
      <c r="F5187" s="24" t="s">
        <v>5124</v>
      </c>
      <c r="G5187" s="23">
        <v>311407.67360744107</v>
      </c>
      <c r="H5187" s="23">
        <v>0</v>
      </c>
      <c r="I5187" s="23">
        <v>0</v>
      </c>
      <c r="J5187" s="23">
        <f t="shared" ref="J5187:J5250" si="81">I5187-G5187</f>
        <v>-311407.67360744107</v>
      </c>
    </row>
    <row r="5188" spans="1:10" x14ac:dyDescent="0.2">
      <c r="A5188" s="19">
        <v>5257</v>
      </c>
      <c r="B5188" s="17">
        <v>31</v>
      </c>
      <c r="C5188" s="16">
        <v>12</v>
      </c>
      <c r="D5188" s="16">
        <v>2010</v>
      </c>
      <c r="E5188" s="25">
        <v>40543</v>
      </c>
      <c r="F5188" s="24" t="s">
        <v>5125</v>
      </c>
      <c r="G5188" s="23">
        <v>324850.96656157757</v>
      </c>
      <c r="H5188" s="23">
        <v>0</v>
      </c>
      <c r="I5188" s="23">
        <v>0</v>
      </c>
      <c r="J5188" s="23">
        <f t="shared" si="81"/>
        <v>-324850.96656157757</v>
      </c>
    </row>
    <row r="5189" spans="1:10" x14ac:dyDescent="0.2">
      <c r="A5189" s="19">
        <v>5258</v>
      </c>
      <c r="B5189" s="17">
        <v>17</v>
      </c>
      <c r="C5189" s="16">
        <v>8</v>
      </c>
      <c r="D5189" s="16">
        <v>2012</v>
      </c>
      <c r="E5189" s="25">
        <v>41138</v>
      </c>
      <c r="F5189" s="24" t="s">
        <v>5126</v>
      </c>
      <c r="G5189" s="23">
        <v>287743.80477387266</v>
      </c>
      <c r="H5189" s="23">
        <v>340267.70632305898</v>
      </c>
      <c r="I5189" s="23">
        <v>885291.77268761478</v>
      </c>
      <c r="J5189" s="23">
        <f t="shared" si="81"/>
        <v>597547.96791374218</v>
      </c>
    </row>
    <row r="5190" spans="1:10" x14ac:dyDescent="0.2">
      <c r="A5190" s="19">
        <v>5259</v>
      </c>
      <c r="B5190" s="17">
        <v>1</v>
      </c>
      <c r="C5190" s="16">
        <v>5</v>
      </c>
      <c r="D5190" s="16">
        <v>1981</v>
      </c>
      <c r="E5190" s="25">
        <v>29707</v>
      </c>
      <c r="F5190" s="24" t="s">
        <v>5127</v>
      </c>
      <c r="G5190" s="23">
        <v>683516.14699331857</v>
      </c>
      <c r="H5190" s="23">
        <v>65327739.265033409</v>
      </c>
      <c r="I5190" s="23">
        <v>65327739.265033409</v>
      </c>
      <c r="J5190" s="23">
        <f t="shared" si="81"/>
        <v>64644223.118040092</v>
      </c>
    </row>
    <row r="5191" spans="1:10" x14ac:dyDescent="0.2">
      <c r="A5191" s="19">
        <v>5260</v>
      </c>
      <c r="B5191" s="17">
        <v>4</v>
      </c>
      <c r="C5191" s="16">
        <v>4</v>
      </c>
      <c r="D5191" s="16">
        <v>1997</v>
      </c>
      <c r="E5191" s="25">
        <v>35524</v>
      </c>
      <c r="F5191" s="24" t="s">
        <v>5128</v>
      </c>
      <c r="G5191" s="23">
        <v>383144.50686641701</v>
      </c>
      <c r="H5191" s="23">
        <v>18400919.542858928</v>
      </c>
      <c r="I5191" s="23">
        <v>23226365.601154808</v>
      </c>
      <c r="J5191" s="23">
        <f t="shared" si="81"/>
        <v>22843221.09428839</v>
      </c>
    </row>
    <row r="5192" spans="1:10" x14ac:dyDescent="0.2">
      <c r="A5192" s="19">
        <v>5261</v>
      </c>
      <c r="B5192" s="17">
        <v>28</v>
      </c>
      <c r="C5192" s="16">
        <v>6</v>
      </c>
      <c r="D5192" s="16">
        <v>2002</v>
      </c>
      <c r="E5192" s="25">
        <v>37435</v>
      </c>
      <c r="F5192" s="24" t="s">
        <v>5129</v>
      </c>
      <c r="G5192" s="23">
        <v>341188.16008893831</v>
      </c>
      <c r="H5192" s="23">
        <v>5746125.8571484163</v>
      </c>
      <c r="I5192" s="23">
        <v>6296261.7407337418</v>
      </c>
      <c r="J5192" s="23">
        <f t="shared" si="81"/>
        <v>5955073.5806448031</v>
      </c>
    </row>
    <row r="5193" spans="1:10" x14ac:dyDescent="0.2">
      <c r="A5193" s="19">
        <v>5262</v>
      </c>
      <c r="B5193" s="17">
        <v>11</v>
      </c>
      <c r="C5193" s="16">
        <v>4</v>
      </c>
      <c r="D5193" s="16">
        <v>2003</v>
      </c>
      <c r="E5193" s="25">
        <v>37722</v>
      </c>
      <c r="F5193" s="24" t="s">
        <v>5130</v>
      </c>
      <c r="G5193" s="23">
        <v>333948.58541893365</v>
      </c>
      <c r="H5193" s="23">
        <v>5079211.0468443958</v>
      </c>
      <c r="I5193" s="23">
        <v>5088342.5369640915</v>
      </c>
      <c r="J5193" s="23">
        <f t="shared" si="81"/>
        <v>4754393.9515451575</v>
      </c>
    </row>
    <row r="5194" spans="1:10" x14ac:dyDescent="0.2">
      <c r="A5194" s="19">
        <v>5263</v>
      </c>
      <c r="B5194" s="17">
        <v>28</v>
      </c>
      <c r="C5194" s="16">
        <v>10</v>
      </c>
      <c r="D5194" s="16">
        <v>2011</v>
      </c>
      <c r="E5194" s="25">
        <v>40844</v>
      </c>
      <c r="F5194" s="24" t="s">
        <v>5131</v>
      </c>
      <c r="G5194" s="23">
        <v>271086.82498531498</v>
      </c>
      <c r="H5194" s="23">
        <v>3681783.0630948548</v>
      </c>
      <c r="I5194" s="23">
        <v>4046230.0219105124</v>
      </c>
      <c r="J5194" s="23">
        <f t="shared" si="81"/>
        <v>3775143.1969251973</v>
      </c>
    </row>
    <row r="5195" spans="1:10" x14ac:dyDescent="0.2">
      <c r="A5195" s="19">
        <v>5264</v>
      </c>
      <c r="B5195" s="17">
        <v>16</v>
      </c>
      <c r="C5195" s="16">
        <v>6</v>
      </c>
      <c r="D5195" s="16">
        <v>1995</v>
      </c>
      <c r="E5195" s="25">
        <v>34866</v>
      </c>
      <c r="F5195" s="24" t="s">
        <v>5132</v>
      </c>
      <c r="G5195" s="23">
        <v>402490.16393442621</v>
      </c>
      <c r="H5195" s="23">
        <v>3558669.9131278689</v>
      </c>
      <c r="I5195" s="23">
        <v>3988122.0881639342</v>
      </c>
      <c r="J5195" s="23">
        <f t="shared" si="81"/>
        <v>3585631.9242295078</v>
      </c>
    </row>
    <row r="5196" spans="1:10" x14ac:dyDescent="0.2">
      <c r="A5196" s="19">
        <v>5265</v>
      </c>
      <c r="B5196" s="17">
        <v>14</v>
      </c>
      <c r="C5196" s="16">
        <v>7</v>
      </c>
      <c r="D5196" s="16">
        <v>2000</v>
      </c>
      <c r="E5196" s="25">
        <v>36721</v>
      </c>
      <c r="F5196" s="24" t="s">
        <v>5133</v>
      </c>
      <c r="G5196" s="23">
        <v>355206.88657407404</v>
      </c>
      <c r="H5196" s="23">
        <v>1499926.4366261573</v>
      </c>
      <c r="I5196" s="23">
        <v>1644852.2671759259</v>
      </c>
      <c r="J5196" s="23">
        <f t="shared" si="81"/>
        <v>1289645.3806018517</v>
      </c>
    </row>
    <row r="5197" spans="1:10" x14ac:dyDescent="0.2">
      <c r="A5197" s="19">
        <v>5266</v>
      </c>
      <c r="B5197" s="17">
        <v>16</v>
      </c>
      <c r="C5197" s="16">
        <v>3</v>
      </c>
      <c r="D5197" s="16">
        <v>2001</v>
      </c>
      <c r="E5197" s="25">
        <v>36966</v>
      </c>
      <c r="F5197" s="24" t="s">
        <v>5134</v>
      </c>
      <c r="G5197" s="23">
        <v>348352.72417707153</v>
      </c>
      <c r="H5197" s="23">
        <v>1258020.1269296254</v>
      </c>
      <c r="I5197" s="23">
        <v>1903726.7364642452</v>
      </c>
      <c r="J5197" s="23">
        <f t="shared" si="81"/>
        <v>1555374.0122871737</v>
      </c>
    </row>
    <row r="5198" spans="1:10" x14ac:dyDescent="0.2">
      <c r="A5198" s="19">
        <v>5267</v>
      </c>
      <c r="B5198" s="17">
        <v>11</v>
      </c>
      <c r="C5198" s="16">
        <v>9</v>
      </c>
      <c r="D5198" s="16">
        <v>1998</v>
      </c>
      <c r="E5198" s="25">
        <v>36049</v>
      </c>
      <c r="F5198" s="24" t="s">
        <v>5135</v>
      </c>
      <c r="G5198" s="23">
        <v>375181.84596577019</v>
      </c>
      <c r="H5198" s="23">
        <v>734185.85073349637</v>
      </c>
      <c r="I5198" s="23">
        <v>13460121.453147924</v>
      </c>
      <c r="J5198" s="23">
        <f t="shared" si="81"/>
        <v>13084939.607182153</v>
      </c>
    </row>
    <row r="5199" spans="1:10" x14ac:dyDescent="0.2">
      <c r="A5199" s="19">
        <v>5268</v>
      </c>
      <c r="B5199" s="17">
        <v>28</v>
      </c>
      <c r="C5199" s="16">
        <v>3</v>
      </c>
      <c r="D5199" s="16">
        <v>1997</v>
      </c>
      <c r="E5199" s="25">
        <v>35517</v>
      </c>
      <c r="F5199" s="24" t="s">
        <v>5136</v>
      </c>
      <c r="G5199" s="23">
        <v>383623.4375</v>
      </c>
      <c r="H5199" s="23">
        <v>325750.00571875001</v>
      </c>
      <c r="I5199" s="23">
        <v>1140460.3069</v>
      </c>
      <c r="J5199" s="23">
        <f t="shared" si="81"/>
        <v>756836.86939999997</v>
      </c>
    </row>
    <row r="5200" spans="1:10" x14ac:dyDescent="0.2">
      <c r="A5200" s="19">
        <v>5269</v>
      </c>
      <c r="B5200" s="17">
        <v>28</v>
      </c>
      <c r="C5200" s="16">
        <v>8</v>
      </c>
      <c r="D5200" s="16">
        <v>1998</v>
      </c>
      <c r="E5200" s="25">
        <v>36035</v>
      </c>
      <c r="F5200" s="24" t="s">
        <v>5137</v>
      </c>
      <c r="G5200" s="23">
        <v>375641.06487148104</v>
      </c>
      <c r="H5200" s="23">
        <v>305221.88828641368</v>
      </c>
      <c r="I5200" s="23">
        <v>305221.88828641368</v>
      </c>
      <c r="J5200" s="23">
        <f t="shared" si="81"/>
        <v>-70419.176585067355</v>
      </c>
    </row>
    <row r="5201" spans="1:10" x14ac:dyDescent="0.2">
      <c r="A5201" s="19">
        <v>5270</v>
      </c>
      <c r="B5201" s="17">
        <v>22</v>
      </c>
      <c r="C5201" s="16">
        <v>7</v>
      </c>
      <c r="D5201" s="16">
        <v>2005</v>
      </c>
      <c r="E5201" s="25">
        <v>38555</v>
      </c>
      <c r="F5201" s="24" t="s">
        <v>5138</v>
      </c>
      <c r="G5201" s="23">
        <v>314123.59263050155</v>
      </c>
      <c r="H5201" s="23">
        <v>241073.52291709316</v>
      </c>
      <c r="I5201" s="23">
        <v>241073.52291709316</v>
      </c>
      <c r="J5201" s="23">
        <f t="shared" si="81"/>
        <v>-73050.069713408389</v>
      </c>
    </row>
    <row r="5202" spans="1:10" x14ac:dyDescent="0.2">
      <c r="A5202" s="19">
        <v>5271</v>
      </c>
      <c r="B5202" s="17">
        <v>17</v>
      </c>
      <c r="C5202" s="16">
        <v>9</v>
      </c>
      <c r="D5202" s="16">
        <v>1999</v>
      </c>
      <c r="E5202" s="25">
        <v>36420</v>
      </c>
      <c r="F5202" s="24" t="s">
        <v>5139</v>
      </c>
      <c r="G5202" s="23">
        <v>365573.25789160217</v>
      </c>
      <c r="H5202" s="23">
        <v>260427.07745681956</v>
      </c>
      <c r="I5202" s="23">
        <v>260427.07745681956</v>
      </c>
      <c r="J5202" s="23">
        <f t="shared" si="81"/>
        <v>-105146.18043478261</v>
      </c>
    </row>
    <row r="5203" spans="1:10" x14ac:dyDescent="0.2">
      <c r="A5203" s="19">
        <v>5272</v>
      </c>
      <c r="B5203" s="17">
        <v>28</v>
      </c>
      <c r="C5203" s="16">
        <v>3</v>
      </c>
      <c r="D5203" s="16">
        <v>2008</v>
      </c>
      <c r="E5203" s="25">
        <v>39535</v>
      </c>
      <c r="F5203" s="24" t="s">
        <v>5140</v>
      </c>
      <c r="G5203" s="23">
        <v>287455.27518639242</v>
      </c>
      <c r="H5203" s="23">
        <v>77802.644781948969</v>
      </c>
      <c r="I5203" s="23">
        <v>77802.644781948969</v>
      </c>
      <c r="J5203" s="23">
        <f t="shared" si="81"/>
        <v>-209652.63040444345</v>
      </c>
    </row>
    <row r="5204" spans="1:10" x14ac:dyDescent="0.2">
      <c r="A5204" s="19">
        <v>5273</v>
      </c>
      <c r="B5204" s="17">
        <v>2</v>
      </c>
      <c r="C5204" s="16">
        <v>8</v>
      </c>
      <c r="D5204" s="16">
        <v>2013</v>
      </c>
      <c r="E5204" s="25">
        <v>41488</v>
      </c>
      <c r="F5204" s="24" t="s">
        <v>5141</v>
      </c>
      <c r="G5204" s="23">
        <v>262444.57556749915</v>
      </c>
      <c r="H5204" s="23">
        <v>62641.321074752974</v>
      </c>
      <c r="I5204" s="23">
        <v>65479.921604091047</v>
      </c>
      <c r="J5204" s="23">
        <f t="shared" si="81"/>
        <v>-196964.65396340811</v>
      </c>
    </row>
    <row r="5205" spans="1:10" x14ac:dyDescent="0.2">
      <c r="A5205" s="19">
        <v>5274</v>
      </c>
      <c r="B5205" s="17">
        <v>28</v>
      </c>
      <c r="C5205" s="16">
        <v>6</v>
      </c>
      <c r="D5205" s="16">
        <v>2006</v>
      </c>
      <c r="E5205" s="25">
        <v>38896</v>
      </c>
      <c r="F5205" s="24" t="s">
        <v>5142</v>
      </c>
      <c r="G5205" s="23">
        <v>302512.32134056184</v>
      </c>
      <c r="H5205" s="23">
        <v>62365.940167570225</v>
      </c>
      <c r="I5205" s="23">
        <v>62365.940167570225</v>
      </c>
      <c r="J5205" s="23">
        <f t="shared" si="81"/>
        <v>-240146.38117299162</v>
      </c>
    </row>
    <row r="5206" spans="1:10" x14ac:dyDescent="0.2">
      <c r="A5206" s="19">
        <v>5275</v>
      </c>
      <c r="B5206" s="17">
        <v>15</v>
      </c>
      <c r="C5206" s="16">
        <v>7</v>
      </c>
      <c r="D5206" s="16">
        <v>2005</v>
      </c>
      <c r="E5206" s="25">
        <v>38548</v>
      </c>
      <c r="F5206" s="24" t="s">
        <v>5143</v>
      </c>
      <c r="G5206" s="23">
        <v>314123.59263050155</v>
      </c>
      <c r="H5206" s="23">
        <v>62538.237809621292</v>
      </c>
      <c r="I5206" s="23">
        <v>298814.46522006142</v>
      </c>
      <c r="J5206" s="23">
        <f t="shared" si="81"/>
        <v>-15309.127410440124</v>
      </c>
    </row>
    <row r="5207" spans="1:10" x14ac:dyDescent="0.2">
      <c r="A5207" s="19">
        <v>5276</v>
      </c>
      <c r="B5207" s="17">
        <v>14</v>
      </c>
      <c r="C5207" s="16">
        <v>12</v>
      </c>
      <c r="D5207" s="16">
        <v>2007</v>
      </c>
      <c r="E5207" s="25">
        <v>39430</v>
      </c>
      <c r="F5207" s="24" t="s">
        <v>5144</v>
      </c>
      <c r="G5207" s="23">
        <v>292234.42647927022</v>
      </c>
      <c r="H5207" s="23">
        <v>53801.526852539566</v>
      </c>
      <c r="I5207" s="23">
        <v>332181.70364128053</v>
      </c>
      <c r="J5207" s="23">
        <f t="shared" si="81"/>
        <v>39947.277162010316</v>
      </c>
    </row>
    <row r="5208" spans="1:10" x14ac:dyDescent="0.2">
      <c r="A5208" s="19">
        <v>5277</v>
      </c>
      <c r="B5208" s="17">
        <v>6</v>
      </c>
      <c r="C5208" s="16">
        <v>6</v>
      </c>
      <c r="D5208" s="16">
        <v>2014</v>
      </c>
      <c r="E5208" s="25">
        <v>41796</v>
      </c>
      <c r="F5208" s="24" t="s">
        <v>5145</v>
      </c>
      <c r="G5208" s="23">
        <v>257526.96743768439</v>
      </c>
      <c r="H5208" s="23">
        <v>19389.720432318132</v>
      </c>
      <c r="I5208" s="23">
        <v>19389.720432318132</v>
      </c>
      <c r="J5208" s="23">
        <f t="shared" si="81"/>
        <v>-238137.24700536625</v>
      </c>
    </row>
    <row r="5209" spans="1:10" x14ac:dyDescent="0.2">
      <c r="A5209" s="19">
        <v>5278</v>
      </c>
      <c r="B5209" s="17">
        <v>8</v>
      </c>
      <c r="C5209" s="16">
        <v>1</v>
      </c>
      <c r="D5209" s="16">
        <v>1999</v>
      </c>
      <c r="E5209" s="25">
        <v>36168</v>
      </c>
      <c r="F5209" s="24" t="s">
        <v>5146</v>
      </c>
      <c r="G5209" s="23">
        <v>373583.38405356056</v>
      </c>
      <c r="H5209" s="23">
        <v>27189.398691418137</v>
      </c>
      <c r="I5209" s="23">
        <v>30825.112185027388</v>
      </c>
      <c r="J5209" s="23">
        <f t="shared" si="81"/>
        <v>-342758.27186853316</v>
      </c>
    </row>
    <row r="5210" spans="1:10" x14ac:dyDescent="0.2">
      <c r="A5210" s="19">
        <v>5279</v>
      </c>
      <c r="B5210" s="17">
        <v>15</v>
      </c>
      <c r="C5210" s="16">
        <v>8</v>
      </c>
      <c r="D5210" s="16">
        <v>2014</v>
      </c>
      <c r="E5210" s="25">
        <v>41866</v>
      </c>
      <c r="F5210" s="24" t="s">
        <v>5147</v>
      </c>
      <c r="G5210" s="23">
        <v>258058.58264803322</v>
      </c>
      <c r="H5210" s="23">
        <v>13262.146679447724</v>
      </c>
      <c r="I5210" s="23">
        <v>13262.146679447724</v>
      </c>
      <c r="J5210" s="23">
        <f t="shared" si="81"/>
        <v>-244796.43596858549</v>
      </c>
    </row>
    <row r="5211" spans="1:10" x14ac:dyDescent="0.2">
      <c r="A5211" s="19">
        <v>5280</v>
      </c>
      <c r="B5211" s="17">
        <v>24</v>
      </c>
      <c r="C5211" s="16">
        <v>3</v>
      </c>
      <c r="D5211" s="16">
        <v>2015</v>
      </c>
      <c r="E5211" s="25">
        <v>42087</v>
      </c>
      <c r="F5211" s="24" t="s">
        <v>5148</v>
      </c>
      <c r="G5211" s="23">
        <v>259952.60864225245</v>
      </c>
      <c r="H5211" s="23">
        <v>0</v>
      </c>
      <c r="I5211" s="23">
        <v>3362.7469453961776</v>
      </c>
      <c r="J5211" s="23">
        <f t="shared" si="81"/>
        <v>-256589.86169685627</v>
      </c>
    </row>
    <row r="5212" spans="1:10" x14ac:dyDescent="0.2">
      <c r="A5212" s="19">
        <v>5281</v>
      </c>
      <c r="B5212" s="17">
        <v>21</v>
      </c>
      <c r="C5212" s="16">
        <v>10</v>
      </c>
      <c r="D5212" s="16">
        <v>2008</v>
      </c>
      <c r="E5212" s="25">
        <v>39742</v>
      </c>
      <c r="F5212" s="24" t="s">
        <v>5149</v>
      </c>
      <c r="G5212" s="23">
        <v>283413.67575828935</v>
      </c>
      <c r="H5212" s="23">
        <v>0</v>
      </c>
      <c r="I5212" s="23">
        <v>0</v>
      </c>
      <c r="J5212" s="23">
        <f t="shared" si="81"/>
        <v>-283413.67575828935</v>
      </c>
    </row>
    <row r="5213" spans="1:10" x14ac:dyDescent="0.2">
      <c r="A5213" s="19">
        <v>5282</v>
      </c>
      <c r="B5213" s="17">
        <v>5</v>
      </c>
      <c r="C5213" s="16">
        <v>10</v>
      </c>
      <c r="D5213" s="16">
        <v>2010</v>
      </c>
      <c r="E5213" s="25">
        <v>40456</v>
      </c>
      <c r="F5213" s="24" t="s">
        <v>5150</v>
      </c>
      <c r="G5213" s="23">
        <v>280643.17752650758</v>
      </c>
      <c r="H5213" s="23">
        <v>0</v>
      </c>
      <c r="I5213" s="23">
        <v>0</v>
      </c>
      <c r="J5213" s="23">
        <f t="shared" si="81"/>
        <v>-280643.17752650758</v>
      </c>
    </row>
    <row r="5214" spans="1:10" x14ac:dyDescent="0.2">
      <c r="A5214" s="19">
        <v>5283</v>
      </c>
      <c r="B5214" s="17">
        <v>31</v>
      </c>
      <c r="C5214" s="16">
        <v>12</v>
      </c>
      <c r="D5214" s="16">
        <v>2010</v>
      </c>
      <c r="E5214" s="25">
        <v>40543</v>
      </c>
      <c r="F5214" s="24" t="s">
        <v>5151</v>
      </c>
      <c r="G5214" s="23">
        <v>280043.93669101514</v>
      </c>
      <c r="H5214" s="23">
        <v>0</v>
      </c>
      <c r="I5214" s="23">
        <v>0</v>
      </c>
      <c r="J5214" s="23">
        <f t="shared" si="81"/>
        <v>-280043.93669101514</v>
      </c>
    </row>
    <row r="5215" spans="1:10" x14ac:dyDescent="0.2">
      <c r="A5215" s="19">
        <v>5284</v>
      </c>
      <c r="B5215" s="17">
        <v>10</v>
      </c>
      <c r="C5215" s="16">
        <v>11</v>
      </c>
      <c r="D5215" s="16">
        <v>2009</v>
      </c>
      <c r="E5215" s="25">
        <v>40127</v>
      </c>
      <c r="F5215" s="24" t="s">
        <v>5152</v>
      </c>
      <c r="G5215" s="23">
        <v>283732.02976933389</v>
      </c>
      <c r="H5215" s="23">
        <v>0</v>
      </c>
      <c r="I5215" s="23">
        <v>0</v>
      </c>
      <c r="J5215" s="23">
        <f t="shared" si="81"/>
        <v>-283732.02976933389</v>
      </c>
    </row>
    <row r="5216" spans="1:10" x14ac:dyDescent="0.2">
      <c r="A5216" s="16">
        <v>5285</v>
      </c>
      <c r="B5216" s="16">
        <v>18</v>
      </c>
      <c r="C5216" s="16">
        <v>12</v>
      </c>
      <c r="D5216" s="16">
        <v>2012</v>
      </c>
      <c r="E5216" s="25">
        <v>41261</v>
      </c>
      <c r="F5216" s="24" t="s">
        <v>5153</v>
      </c>
      <c r="G5216" s="23">
        <v>267332.24158431368</v>
      </c>
      <c r="H5216" s="23">
        <v>0</v>
      </c>
      <c r="I5216" s="23">
        <v>0</v>
      </c>
      <c r="J5216" s="23">
        <f t="shared" si="81"/>
        <v>-267332.24158431368</v>
      </c>
    </row>
    <row r="5217" spans="1:10" x14ac:dyDescent="0.2">
      <c r="A5217" s="16">
        <v>5286</v>
      </c>
      <c r="B5217" s="16">
        <v>11</v>
      </c>
      <c r="C5217" s="16">
        <v>4</v>
      </c>
      <c r="D5217" s="16">
        <v>2014</v>
      </c>
      <c r="E5217" s="25">
        <v>41740</v>
      </c>
      <c r="F5217" s="24" t="s">
        <v>5154</v>
      </c>
      <c r="G5217" s="23">
        <v>258907.63143686307</v>
      </c>
      <c r="H5217" s="23">
        <v>0</v>
      </c>
      <c r="I5217" s="23">
        <v>0</v>
      </c>
      <c r="J5217" s="23">
        <f t="shared" si="81"/>
        <v>-258907.63143686307</v>
      </c>
    </row>
    <row r="5218" spans="1:10" x14ac:dyDescent="0.2">
      <c r="A5218" s="16">
        <v>5287</v>
      </c>
      <c r="B5218" s="16">
        <v>31</v>
      </c>
      <c r="C5218" s="16">
        <v>12</v>
      </c>
      <c r="D5218" s="16">
        <v>2010</v>
      </c>
      <c r="E5218" s="25">
        <v>40543</v>
      </c>
      <c r="F5218" s="24" t="s">
        <v>5155</v>
      </c>
      <c r="G5218" s="23">
        <v>280043.93669101514</v>
      </c>
      <c r="H5218" s="23">
        <v>0</v>
      </c>
      <c r="I5218" s="23">
        <v>0</v>
      </c>
      <c r="J5218" s="23">
        <f t="shared" si="81"/>
        <v>-280043.93669101514</v>
      </c>
    </row>
    <row r="5219" spans="1:10" x14ac:dyDescent="0.2">
      <c r="A5219" s="16">
        <v>5288</v>
      </c>
      <c r="B5219" s="19">
        <v>3</v>
      </c>
      <c r="C5219" s="19">
        <v>2</v>
      </c>
      <c r="D5219" s="19">
        <v>2015</v>
      </c>
      <c r="E5219" s="25">
        <v>42038</v>
      </c>
      <c r="F5219" s="24" t="s">
        <v>5156</v>
      </c>
      <c r="G5219" s="23">
        <v>261499.77420096964</v>
      </c>
      <c r="H5219" s="23">
        <v>0</v>
      </c>
      <c r="I5219" s="23">
        <v>0</v>
      </c>
      <c r="J5219" s="23">
        <f t="shared" si="81"/>
        <v>-261499.77420096964</v>
      </c>
    </row>
    <row r="5220" spans="1:10" x14ac:dyDescent="0.2">
      <c r="A5220" s="16">
        <v>5289</v>
      </c>
      <c r="B5220" s="19">
        <v>31</v>
      </c>
      <c r="C5220" s="19">
        <v>12</v>
      </c>
      <c r="D5220" s="19">
        <v>2014</v>
      </c>
      <c r="E5220" s="25">
        <v>42004</v>
      </c>
      <c r="F5220" s="24" t="s">
        <v>5157</v>
      </c>
      <c r="G5220" s="23">
        <v>261399.54516804931</v>
      </c>
      <c r="H5220" s="23">
        <v>0</v>
      </c>
      <c r="I5220" s="23">
        <v>0</v>
      </c>
      <c r="J5220" s="23">
        <f t="shared" si="81"/>
        <v>-261399.54516804931</v>
      </c>
    </row>
    <row r="5221" spans="1:10" x14ac:dyDescent="0.2">
      <c r="A5221" s="16">
        <v>5290</v>
      </c>
      <c r="B5221" s="16">
        <v>24</v>
      </c>
      <c r="C5221" s="16">
        <v>2</v>
      </c>
      <c r="D5221" s="16">
        <v>2015</v>
      </c>
      <c r="E5221" s="25">
        <v>42059</v>
      </c>
      <c r="F5221" s="24" t="s">
        <v>5158</v>
      </c>
      <c r="G5221" s="23">
        <v>261499.77420096964</v>
      </c>
      <c r="H5221" s="23">
        <v>0</v>
      </c>
      <c r="I5221" s="23">
        <v>0</v>
      </c>
      <c r="J5221" s="23">
        <f t="shared" si="81"/>
        <v>-261499.77420096964</v>
      </c>
    </row>
    <row r="5222" spans="1:10" x14ac:dyDescent="0.2">
      <c r="A5222" s="16">
        <v>5291</v>
      </c>
      <c r="B5222" s="16">
        <v>31</v>
      </c>
      <c r="C5222" s="16">
        <v>12</v>
      </c>
      <c r="D5222" s="16">
        <v>2011</v>
      </c>
      <c r="E5222" s="25">
        <v>40908</v>
      </c>
      <c r="F5222" s="24" t="s">
        <v>5159</v>
      </c>
      <c r="G5222" s="23">
        <v>271986.55570917088</v>
      </c>
      <c r="H5222" s="23">
        <v>0</v>
      </c>
      <c r="I5222" s="23">
        <v>0</v>
      </c>
      <c r="J5222" s="23">
        <f t="shared" si="81"/>
        <v>-271986.55570917088</v>
      </c>
    </row>
    <row r="5223" spans="1:10" x14ac:dyDescent="0.2">
      <c r="A5223" s="16">
        <v>5292</v>
      </c>
      <c r="B5223" s="16">
        <v>31</v>
      </c>
      <c r="C5223" s="16">
        <v>12</v>
      </c>
      <c r="D5223" s="16">
        <v>2015</v>
      </c>
      <c r="E5223" s="25">
        <v>42369</v>
      </c>
      <c r="F5223" s="24" t="s">
        <v>5160</v>
      </c>
      <c r="G5223" s="23">
        <v>259506.39467286758</v>
      </c>
      <c r="H5223" s="23">
        <v>0</v>
      </c>
      <c r="I5223" s="23">
        <v>0</v>
      </c>
      <c r="J5223" s="23">
        <f t="shared" si="81"/>
        <v>-259506.39467286758</v>
      </c>
    </row>
    <row r="5224" spans="1:10" x14ac:dyDescent="0.2">
      <c r="A5224" s="16">
        <v>5293</v>
      </c>
      <c r="B5224" s="16">
        <v>18</v>
      </c>
      <c r="C5224" s="16">
        <v>8</v>
      </c>
      <c r="D5224" s="16">
        <v>2015</v>
      </c>
      <c r="E5224" s="25">
        <v>42234</v>
      </c>
      <c r="F5224" s="24" t="s">
        <v>2883</v>
      </c>
      <c r="G5224" s="23">
        <v>257556.14394333574</v>
      </c>
      <c r="H5224" s="23">
        <v>0</v>
      </c>
      <c r="I5224" s="23">
        <v>0</v>
      </c>
      <c r="J5224" s="23">
        <f t="shared" si="81"/>
        <v>-257556.14394333574</v>
      </c>
    </row>
    <row r="5225" spans="1:10" x14ac:dyDescent="0.2">
      <c r="A5225" s="16">
        <v>5294</v>
      </c>
      <c r="B5225" s="16">
        <v>9</v>
      </c>
      <c r="C5225" s="16">
        <v>10</v>
      </c>
      <c r="D5225" s="16">
        <v>2015</v>
      </c>
      <c r="E5225" s="25">
        <v>42286</v>
      </c>
      <c r="F5225" s="24" t="s">
        <v>5161</v>
      </c>
      <c r="G5225" s="23">
        <v>258073.77290424576</v>
      </c>
      <c r="H5225" s="23">
        <v>0</v>
      </c>
      <c r="I5225" s="23">
        <v>0</v>
      </c>
      <c r="J5225" s="23">
        <f t="shared" si="81"/>
        <v>-258073.77290424576</v>
      </c>
    </row>
    <row r="5226" spans="1:10" x14ac:dyDescent="0.2">
      <c r="A5226" s="16">
        <v>5295</v>
      </c>
      <c r="B5226" s="16">
        <v>31</v>
      </c>
      <c r="C5226" s="16">
        <v>12</v>
      </c>
      <c r="D5226" s="16">
        <v>2015</v>
      </c>
      <c r="E5226" s="25">
        <v>42369</v>
      </c>
      <c r="F5226" s="24">
        <v>43043</v>
      </c>
      <c r="G5226" s="23">
        <v>259506.39467286758</v>
      </c>
      <c r="H5226" s="23">
        <v>0</v>
      </c>
      <c r="I5226" s="23">
        <v>0</v>
      </c>
      <c r="J5226" s="23">
        <f t="shared" si="81"/>
        <v>-259506.39467286758</v>
      </c>
    </row>
    <row r="5227" spans="1:10" x14ac:dyDescent="0.2">
      <c r="A5227" s="16">
        <v>5296</v>
      </c>
      <c r="B5227" s="16">
        <v>1</v>
      </c>
      <c r="C5227" s="16">
        <v>1</v>
      </c>
      <c r="D5227" s="16">
        <v>1925</v>
      </c>
      <c r="E5227" s="25">
        <v>9133</v>
      </c>
      <c r="F5227" s="24" t="s">
        <v>5162</v>
      </c>
      <c r="G5227" s="23">
        <v>3477003.1791907516</v>
      </c>
      <c r="H5227" s="23">
        <v>156110346.82080925</v>
      </c>
      <c r="I5227" s="23">
        <v>312220693.64161849</v>
      </c>
      <c r="J5227" s="23">
        <f t="shared" si="81"/>
        <v>308743690.46242774</v>
      </c>
    </row>
    <row r="5228" spans="1:10" x14ac:dyDescent="0.2">
      <c r="A5228" s="16">
        <v>5297</v>
      </c>
      <c r="B5228" s="16">
        <v>31</v>
      </c>
      <c r="C5228" s="16">
        <v>10</v>
      </c>
      <c r="D5228" s="16">
        <v>2008</v>
      </c>
      <c r="E5228" s="25">
        <v>39752</v>
      </c>
      <c r="F5228" s="24" t="s">
        <v>5163</v>
      </c>
      <c r="G5228" s="23">
        <v>272077.12872795778</v>
      </c>
      <c r="H5228" s="23">
        <v>8484.2717975001506</v>
      </c>
      <c r="I5228" s="23">
        <v>8484.2717975001506</v>
      </c>
      <c r="J5228" s="23">
        <f t="shared" si="81"/>
        <v>-263592.85693045764</v>
      </c>
    </row>
    <row r="5229" spans="1:10" x14ac:dyDescent="0.2">
      <c r="A5229" s="16">
        <v>5298</v>
      </c>
      <c r="B5229" s="16">
        <v>9</v>
      </c>
      <c r="C5229" s="16">
        <v>10</v>
      </c>
      <c r="D5229" s="16">
        <v>2009</v>
      </c>
      <c r="E5229" s="25">
        <v>40095</v>
      </c>
      <c r="F5229" s="24" t="s">
        <v>5164</v>
      </c>
      <c r="G5229" s="23">
        <v>261218.21470369189</v>
      </c>
      <c r="H5229" s="23">
        <v>119227.94331034292</v>
      </c>
      <c r="I5229" s="23">
        <v>3070747.3157551452</v>
      </c>
      <c r="J5229" s="23">
        <f t="shared" si="81"/>
        <v>2809529.1010514535</v>
      </c>
    </row>
    <row r="5230" spans="1:10" x14ac:dyDescent="0.2">
      <c r="A5230" s="16">
        <v>5299</v>
      </c>
      <c r="B5230" s="16">
        <v>20</v>
      </c>
      <c r="C5230" s="16">
        <v>7</v>
      </c>
      <c r="D5230" s="16">
        <v>2012</v>
      </c>
      <c r="E5230" s="25">
        <v>41110</v>
      </c>
      <c r="F5230" s="24" t="s">
        <v>5165</v>
      </c>
      <c r="G5230" s="23">
        <v>241120.95380263985</v>
      </c>
      <c r="H5230" s="23">
        <v>1188754.1651127872</v>
      </c>
      <c r="I5230" s="23">
        <v>1188754.1651127872</v>
      </c>
      <c r="J5230" s="23">
        <f t="shared" si="81"/>
        <v>947633.21131014731</v>
      </c>
    </row>
    <row r="5231" spans="1:10" x14ac:dyDescent="0.2">
      <c r="A5231" s="16">
        <v>5300</v>
      </c>
      <c r="B5231" s="16">
        <v>15</v>
      </c>
      <c r="C5231" s="16">
        <v>9</v>
      </c>
      <c r="D5231" s="16">
        <v>2000</v>
      </c>
      <c r="E5231" s="25">
        <v>36784</v>
      </c>
      <c r="F5231" s="24" t="s">
        <v>5166</v>
      </c>
      <c r="G5231" s="23">
        <v>318029.79274611402</v>
      </c>
      <c r="H5231" s="23">
        <v>1458802.6593264248</v>
      </c>
      <c r="I5231" s="23">
        <v>1458802.6593264248</v>
      </c>
      <c r="J5231" s="23">
        <f t="shared" si="81"/>
        <v>1140772.8665803107</v>
      </c>
    </row>
    <row r="5232" spans="1:10" x14ac:dyDescent="0.2">
      <c r="A5232" s="16">
        <v>5301</v>
      </c>
      <c r="B5232" s="16">
        <v>13</v>
      </c>
      <c r="C5232" s="16">
        <v>6</v>
      </c>
      <c r="D5232" s="16">
        <v>1953</v>
      </c>
      <c r="E5232" s="25">
        <v>19523</v>
      </c>
      <c r="F5232" s="24" t="s">
        <v>5167</v>
      </c>
      <c r="G5232" s="23">
        <v>1923842.9104477612</v>
      </c>
      <c r="H5232" s="23">
        <v>45805783.582089551</v>
      </c>
      <c r="I5232" s="23">
        <v>45805783.582089551</v>
      </c>
      <c r="J5232" s="23">
        <f t="shared" si="81"/>
        <v>43881940.671641789</v>
      </c>
    </row>
    <row r="5233" spans="1:10" x14ac:dyDescent="0.2">
      <c r="A5233" s="16">
        <v>5302</v>
      </c>
      <c r="B5233" s="16">
        <v>25</v>
      </c>
      <c r="C5233" s="16">
        <v>7</v>
      </c>
      <c r="D5233" s="16">
        <v>1969</v>
      </c>
      <c r="E5233" s="25">
        <v>25409</v>
      </c>
      <c r="F5233" s="24" t="s">
        <v>5168</v>
      </c>
      <c r="G5233" s="23">
        <v>1334342.3913043481</v>
      </c>
      <c r="H5233" s="23">
        <v>90068111.413043499</v>
      </c>
      <c r="I5233" s="23">
        <v>166792798.9130435</v>
      </c>
      <c r="J5233" s="23">
        <f t="shared" si="81"/>
        <v>165458456.52173916</v>
      </c>
    </row>
    <row r="5234" spans="1:10" x14ac:dyDescent="0.2">
      <c r="A5234" s="16">
        <v>5303</v>
      </c>
      <c r="B5234" s="16">
        <v>21</v>
      </c>
      <c r="C5234" s="16">
        <v>3</v>
      </c>
      <c r="D5234" s="16">
        <v>1980</v>
      </c>
      <c r="E5234" s="25">
        <v>29301</v>
      </c>
      <c r="F5234" s="24" t="s">
        <v>5169</v>
      </c>
      <c r="G5234" s="23">
        <v>613031.21098626719</v>
      </c>
      <c r="H5234" s="23">
        <v>26820115.480649188</v>
      </c>
      <c r="I5234" s="23">
        <v>305749316.47940075</v>
      </c>
      <c r="J5234" s="23">
        <f t="shared" si="81"/>
        <v>305136285.2684145</v>
      </c>
    </row>
    <row r="5235" spans="1:10" x14ac:dyDescent="0.2">
      <c r="A5235" s="16">
        <v>5304</v>
      </c>
      <c r="B5235" s="16">
        <v>24</v>
      </c>
      <c r="C5235" s="16">
        <v>12</v>
      </c>
      <c r="D5235" s="16">
        <v>1916</v>
      </c>
      <c r="E5235" s="25">
        <v>6203</v>
      </c>
      <c r="F5235" s="24" t="s">
        <v>3935</v>
      </c>
      <c r="G5235" s="23">
        <v>4233086.2068965519</v>
      </c>
      <c r="H5235" s="23">
        <v>169323448.2758621</v>
      </c>
      <c r="I5235" s="23">
        <v>169323448.2758621</v>
      </c>
      <c r="J5235" s="23">
        <f t="shared" si="81"/>
        <v>165090362.06896555</v>
      </c>
    </row>
    <row r="5236" spans="1:10" x14ac:dyDescent="0.2">
      <c r="A5236" s="16">
        <v>5305</v>
      </c>
      <c r="B5236" s="16">
        <v>18</v>
      </c>
      <c r="C5236" s="16">
        <v>10</v>
      </c>
      <c r="D5236" s="16">
        <v>1996</v>
      </c>
      <c r="E5236" s="25">
        <v>35356</v>
      </c>
      <c r="F5236" s="24" t="s">
        <v>5170</v>
      </c>
      <c r="G5236" s="23">
        <v>310194.56727732153</v>
      </c>
      <c r="H5236" s="23">
        <v>6988562.6248768158</v>
      </c>
      <c r="I5236" s="23">
        <v>10265234.693506001</v>
      </c>
      <c r="J5236" s="23">
        <f t="shared" si="81"/>
        <v>9955040.126228679</v>
      </c>
    </row>
    <row r="5237" spans="1:10" x14ac:dyDescent="0.2">
      <c r="A5237" s="16">
        <v>5306</v>
      </c>
      <c r="B5237" s="16">
        <v>18</v>
      </c>
      <c r="C5237" s="16">
        <v>1</v>
      </c>
      <c r="D5237" s="16">
        <v>1967</v>
      </c>
      <c r="E5237" s="25">
        <v>24490</v>
      </c>
      <c r="F5237" s="24" t="s">
        <v>5171</v>
      </c>
      <c r="G5237" s="23">
        <v>1492516.717325228</v>
      </c>
      <c r="H5237" s="23">
        <v>26119042.55319149</v>
      </c>
      <c r="I5237" s="23">
        <v>26119042.55319149</v>
      </c>
      <c r="J5237" s="23">
        <f t="shared" si="81"/>
        <v>24626525.835866261</v>
      </c>
    </row>
    <row r="5238" spans="1:10" x14ac:dyDescent="0.2">
      <c r="A5238" s="16">
        <v>5307</v>
      </c>
      <c r="B5238" s="16">
        <v>25</v>
      </c>
      <c r="C5238" s="16">
        <v>2</v>
      </c>
      <c r="D5238" s="16">
        <v>2011</v>
      </c>
      <c r="E5238" s="25">
        <v>40599</v>
      </c>
      <c r="F5238" s="24" t="s">
        <v>5172</v>
      </c>
      <c r="G5238" s="23">
        <v>221878.9113863422</v>
      </c>
      <c r="H5238" s="23">
        <v>2696644.1783434022</v>
      </c>
      <c r="I5238" s="23">
        <v>2696644.1783434022</v>
      </c>
      <c r="J5238" s="23">
        <f t="shared" si="81"/>
        <v>2474765.26695706</v>
      </c>
    </row>
    <row r="5239" spans="1:10" x14ac:dyDescent="0.2">
      <c r="A5239" s="16">
        <v>5308</v>
      </c>
      <c r="B5239" s="16">
        <v>9</v>
      </c>
      <c r="C5239" s="16">
        <v>2</v>
      </c>
      <c r="D5239" s="16">
        <v>1933</v>
      </c>
      <c r="E5239" s="25">
        <v>12094</v>
      </c>
      <c r="F5239" s="24" t="s">
        <v>5173</v>
      </c>
      <c r="G5239" s="23">
        <v>3866440.94488189</v>
      </c>
      <c r="H5239" s="23">
        <v>38664409.4488189</v>
      </c>
      <c r="I5239" s="23">
        <v>38664409.4488189</v>
      </c>
      <c r="J5239" s="23">
        <f t="shared" si="81"/>
        <v>34797968.503937006</v>
      </c>
    </row>
    <row r="5240" spans="1:10" x14ac:dyDescent="0.2">
      <c r="A5240" s="16">
        <v>5309</v>
      </c>
      <c r="B5240" s="16">
        <v>11</v>
      </c>
      <c r="C5240" s="16">
        <v>2</v>
      </c>
      <c r="D5240" s="16">
        <v>2000</v>
      </c>
      <c r="E5240" s="25">
        <v>36567</v>
      </c>
      <c r="F5240" s="24" t="s">
        <v>5174</v>
      </c>
      <c r="G5240" s="23">
        <v>289186.10129564191</v>
      </c>
      <c r="H5240" s="23">
        <v>1679944.2374381623</v>
      </c>
      <c r="I5240" s="23">
        <v>1679944.2374381623</v>
      </c>
      <c r="J5240" s="23">
        <f t="shared" si="81"/>
        <v>1390758.1361425205</v>
      </c>
    </row>
    <row r="5241" spans="1:10" x14ac:dyDescent="0.2">
      <c r="A5241" s="16">
        <v>5310</v>
      </c>
      <c r="B5241" s="16">
        <v>19</v>
      </c>
      <c r="C5241" s="16">
        <v>6</v>
      </c>
      <c r="D5241" s="16">
        <v>2015</v>
      </c>
      <c r="E5241" s="25">
        <v>42174</v>
      </c>
      <c r="F5241" s="24" t="s">
        <v>5175</v>
      </c>
      <c r="G5241" s="23">
        <v>205766.89378891877</v>
      </c>
      <c r="H5241" s="23">
        <v>1141808.7243104619</v>
      </c>
      <c r="I5241" s="23">
        <v>1199616.8754515206</v>
      </c>
      <c r="J5241" s="23">
        <f t="shared" si="81"/>
        <v>993849.98166260181</v>
      </c>
    </row>
    <row r="5242" spans="1:10" x14ac:dyDescent="0.2">
      <c r="A5242" s="16">
        <v>5311</v>
      </c>
      <c r="B5242" s="16">
        <v>22</v>
      </c>
      <c r="C5242" s="16">
        <v>10</v>
      </c>
      <c r="D5242" s="16">
        <v>2004</v>
      </c>
      <c r="E5242" s="25">
        <v>38282</v>
      </c>
      <c r="F5242" s="24" t="s">
        <v>5176</v>
      </c>
      <c r="G5242" s="23">
        <v>257222.62964903089</v>
      </c>
      <c r="H5242" s="23">
        <v>490298.48493975902</v>
      </c>
      <c r="I5242" s="23">
        <v>565440.93173913041</v>
      </c>
      <c r="J5242" s="23">
        <f t="shared" si="81"/>
        <v>308218.30209009955</v>
      </c>
    </row>
    <row r="5243" spans="1:10" x14ac:dyDescent="0.2">
      <c r="A5243" s="16">
        <v>5312</v>
      </c>
      <c r="B5243" s="16">
        <v>12</v>
      </c>
      <c r="C5243" s="16">
        <v>10</v>
      </c>
      <c r="D5243" s="16">
        <v>2012</v>
      </c>
      <c r="E5243" s="25">
        <v>41194</v>
      </c>
      <c r="F5243" s="24" t="s">
        <v>5177</v>
      </c>
      <c r="G5243" s="23">
        <v>212279.25314611552</v>
      </c>
      <c r="H5243" s="23">
        <v>251345.00410259515</v>
      </c>
      <c r="I5243" s="23">
        <v>251345.00410259515</v>
      </c>
      <c r="J5243" s="23">
        <f t="shared" si="81"/>
        <v>39065.750956479635</v>
      </c>
    </row>
    <row r="5244" spans="1:10" x14ac:dyDescent="0.2">
      <c r="A5244" s="16">
        <v>5313</v>
      </c>
      <c r="B5244" s="16">
        <v>10</v>
      </c>
      <c r="C5244" s="16">
        <v>10</v>
      </c>
      <c r="D5244" s="16">
        <v>2008</v>
      </c>
      <c r="E5244" s="25">
        <v>39731</v>
      </c>
      <c r="F5244" s="24" t="s">
        <v>5178</v>
      </c>
      <c r="G5244" s="23">
        <v>226730.94060663148</v>
      </c>
      <c r="H5244" s="23">
        <v>241455.98154432917</v>
      </c>
      <c r="I5244" s="23">
        <v>241455.98154432917</v>
      </c>
      <c r="J5244" s="23">
        <f t="shared" si="81"/>
        <v>14725.04093769769</v>
      </c>
    </row>
    <row r="5245" spans="1:10" x14ac:dyDescent="0.2">
      <c r="A5245" s="16">
        <v>5314</v>
      </c>
      <c r="B5245" s="16">
        <v>10</v>
      </c>
      <c r="C5245" s="16">
        <v>5</v>
      </c>
      <c r="D5245" s="16">
        <v>2002</v>
      </c>
      <c r="E5245" s="25">
        <v>37386</v>
      </c>
      <c r="F5245" s="24" t="s">
        <v>5179</v>
      </c>
      <c r="G5245" s="23">
        <v>273102.33592880977</v>
      </c>
      <c r="H5245" s="23">
        <v>238530.31122358175</v>
      </c>
      <c r="I5245" s="23">
        <v>238530.31122358175</v>
      </c>
      <c r="J5245" s="23">
        <f t="shared" si="81"/>
        <v>-34572.024705228017</v>
      </c>
    </row>
    <row r="5246" spans="1:10" x14ac:dyDescent="0.2">
      <c r="A5246" s="16">
        <v>5315</v>
      </c>
      <c r="B5246" s="16">
        <v>10</v>
      </c>
      <c r="C5246" s="16">
        <v>5</v>
      </c>
      <c r="D5246" s="16">
        <v>2002</v>
      </c>
      <c r="E5246" s="25">
        <v>37386</v>
      </c>
      <c r="F5246" s="24" t="s">
        <v>5180</v>
      </c>
      <c r="G5246" s="23">
        <v>273102.33592880977</v>
      </c>
      <c r="H5246" s="23">
        <v>222039.02666852059</v>
      </c>
      <c r="I5246" s="23">
        <v>222039.02666852059</v>
      </c>
      <c r="J5246" s="23">
        <f t="shared" si="81"/>
        <v>-51063.309260289185</v>
      </c>
    </row>
    <row r="5247" spans="1:10" x14ac:dyDescent="0.2">
      <c r="A5247" s="16">
        <v>5316</v>
      </c>
      <c r="B5247" s="16">
        <v>13</v>
      </c>
      <c r="C5247" s="16">
        <v>6</v>
      </c>
      <c r="D5247" s="16">
        <v>2008</v>
      </c>
      <c r="E5247" s="25">
        <v>39612</v>
      </c>
      <c r="F5247" s="24" t="s">
        <v>5181</v>
      </c>
      <c r="G5247" s="23">
        <v>224407.83310102145</v>
      </c>
      <c r="H5247" s="23">
        <v>157103.43579736308</v>
      </c>
      <c r="I5247" s="23">
        <v>157103.43579736308</v>
      </c>
      <c r="J5247" s="23">
        <f t="shared" si="81"/>
        <v>-67304.397303658363</v>
      </c>
    </row>
    <row r="5248" spans="1:10" x14ac:dyDescent="0.2">
      <c r="A5248" s="16">
        <v>5317</v>
      </c>
      <c r="B5248" s="16">
        <v>10</v>
      </c>
      <c r="C5248" s="16">
        <v>9</v>
      </c>
      <c r="D5248" s="16">
        <v>2004</v>
      </c>
      <c r="E5248" s="25">
        <v>38240</v>
      </c>
      <c r="F5248" s="24" t="s">
        <v>5182</v>
      </c>
      <c r="G5248" s="23">
        <v>258577.14586624541</v>
      </c>
      <c r="H5248" s="23">
        <v>162930.75249605055</v>
      </c>
      <c r="I5248" s="23">
        <v>447475.50823591364</v>
      </c>
      <c r="J5248" s="23">
        <f t="shared" si="81"/>
        <v>188898.36236966823</v>
      </c>
    </row>
    <row r="5249" spans="1:10" x14ac:dyDescent="0.2">
      <c r="A5249" s="16">
        <v>5318</v>
      </c>
      <c r="B5249" s="16">
        <v>9</v>
      </c>
      <c r="C5249" s="16">
        <v>9</v>
      </c>
      <c r="D5249" s="16">
        <v>2005</v>
      </c>
      <c r="E5249" s="25">
        <v>38604</v>
      </c>
      <c r="F5249" s="24" t="s">
        <v>1786</v>
      </c>
      <c r="G5249" s="23">
        <v>247001.0060362173</v>
      </c>
      <c r="H5249" s="23">
        <v>55205.959854124747</v>
      </c>
      <c r="I5249" s="23">
        <v>55205.959854124747</v>
      </c>
      <c r="J5249" s="23">
        <f t="shared" si="81"/>
        <v>-191795.04618209254</v>
      </c>
    </row>
    <row r="5250" spans="1:10" x14ac:dyDescent="0.2">
      <c r="A5250" s="16">
        <v>5319</v>
      </c>
      <c r="B5250" s="16">
        <v>10</v>
      </c>
      <c r="C5250" s="16">
        <v>10</v>
      </c>
      <c r="D5250" s="16">
        <v>2008</v>
      </c>
      <c r="E5250" s="25">
        <v>39731</v>
      </c>
      <c r="F5250" s="24" t="s">
        <v>5183</v>
      </c>
      <c r="G5250" s="23">
        <v>226730.94060663148</v>
      </c>
      <c r="H5250" s="23">
        <v>32688.933361961095</v>
      </c>
      <c r="I5250" s="23">
        <v>59452.253591167871</v>
      </c>
      <c r="J5250" s="23">
        <f t="shared" si="81"/>
        <v>-167278.6870154636</v>
      </c>
    </row>
    <row r="5251" spans="1:10" x14ac:dyDescent="0.2">
      <c r="A5251" s="16">
        <v>5320</v>
      </c>
      <c r="B5251" s="16">
        <v>21</v>
      </c>
      <c r="C5251" s="16">
        <v>7</v>
      </c>
      <c r="D5251" s="16">
        <v>2006</v>
      </c>
      <c r="E5251" s="25">
        <v>38919</v>
      </c>
      <c r="F5251" s="24" t="s">
        <v>5184</v>
      </c>
      <c r="G5251" s="23">
        <v>241296.3144963145</v>
      </c>
      <c r="H5251" s="23">
        <v>8485.1848992629002</v>
      </c>
      <c r="I5251" s="23">
        <v>8485.1848992629002</v>
      </c>
      <c r="J5251" s="23">
        <f t="shared" ref="J5251:J5314" si="82">I5251-G5251</f>
        <v>-232811.12959705159</v>
      </c>
    </row>
    <row r="5252" spans="1:10" x14ac:dyDescent="0.2">
      <c r="A5252" s="16">
        <v>5321</v>
      </c>
      <c r="B5252" s="16">
        <v>7</v>
      </c>
      <c r="C5252" s="16">
        <v>1</v>
      </c>
      <c r="D5252" s="16">
        <v>2005</v>
      </c>
      <c r="E5252" s="25">
        <v>38359</v>
      </c>
      <c r="F5252" s="24" t="s">
        <v>5185</v>
      </c>
      <c r="G5252" s="23">
        <v>257492.39643418984</v>
      </c>
      <c r="H5252" s="23">
        <v>8059.512008390142</v>
      </c>
      <c r="I5252" s="23">
        <v>8059.512008390142</v>
      </c>
      <c r="J5252" s="23">
        <f t="shared" si="82"/>
        <v>-249432.88442579971</v>
      </c>
    </row>
    <row r="5253" spans="1:10" x14ac:dyDescent="0.2">
      <c r="A5253" s="16">
        <v>5322</v>
      </c>
      <c r="B5253" s="16">
        <v>14</v>
      </c>
      <c r="C5253" s="16">
        <v>3</v>
      </c>
      <c r="D5253" s="16">
        <v>2014</v>
      </c>
      <c r="E5253" s="25">
        <v>41712</v>
      </c>
      <c r="F5253" s="24" t="s">
        <v>5186</v>
      </c>
      <c r="G5253" s="23">
        <v>207808.94905900725</v>
      </c>
      <c r="H5253" s="23">
        <v>3790.4352308362922</v>
      </c>
      <c r="I5253" s="23">
        <v>3790.4352308362922</v>
      </c>
      <c r="J5253" s="23">
        <f t="shared" si="82"/>
        <v>-204018.51382817095</v>
      </c>
    </row>
    <row r="5254" spans="1:10" x14ac:dyDescent="0.2">
      <c r="A5254" s="16">
        <v>5323</v>
      </c>
      <c r="B5254" s="16">
        <v>15</v>
      </c>
      <c r="C5254" s="16">
        <v>6</v>
      </c>
      <c r="D5254" s="16">
        <v>2007</v>
      </c>
      <c r="E5254" s="25">
        <v>39248</v>
      </c>
      <c r="F5254" s="24" t="s">
        <v>5187</v>
      </c>
      <c r="G5254" s="23">
        <v>235677.12332974965</v>
      </c>
      <c r="H5254" s="23">
        <v>1434.0952954615266</v>
      </c>
      <c r="I5254" s="23">
        <v>1434.0952954615266</v>
      </c>
      <c r="J5254" s="23">
        <f t="shared" si="82"/>
        <v>-234243.02803428812</v>
      </c>
    </row>
    <row r="5255" spans="1:10" x14ac:dyDescent="0.2">
      <c r="A5255" s="16">
        <v>5324</v>
      </c>
      <c r="B5255" s="16">
        <v>19</v>
      </c>
      <c r="C5255" s="16">
        <v>10</v>
      </c>
      <c r="D5255" s="16">
        <v>2007</v>
      </c>
      <c r="E5255" s="25">
        <v>39374</v>
      </c>
      <c r="F5255" s="24" t="s">
        <v>5188</v>
      </c>
      <c r="G5255" s="23">
        <v>235018.37883370987</v>
      </c>
      <c r="H5255" s="23">
        <v>0</v>
      </c>
      <c r="I5255" s="23">
        <v>0</v>
      </c>
      <c r="J5255" s="23">
        <f t="shared" si="82"/>
        <v>-235018.37883370987</v>
      </c>
    </row>
    <row r="5256" spans="1:10" x14ac:dyDescent="0.2">
      <c r="A5256" s="16">
        <v>5325</v>
      </c>
      <c r="B5256" s="16">
        <v>31</v>
      </c>
      <c r="C5256" s="16">
        <v>12</v>
      </c>
      <c r="D5256" s="16">
        <v>2004</v>
      </c>
      <c r="E5256" s="25">
        <v>38352</v>
      </c>
      <c r="F5256" s="24" t="s">
        <v>5189</v>
      </c>
      <c r="G5256" s="23">
        <v>258033.63110877559</v>
      </c>
      <c r="H5256" s="23">
        <v>0</v>
      </c>
      <c r="I5256" s="23">
        <v>0</v>
      </c>
      <c r="J5256" s="23">
        <f t="shared" si="82"/>
        <v>-258033.63110877559</v>
      </c>
    </row>
    <row r="5257" spans="1:10" x14ac:dyDescent="0.2">
      <c r="A5257" s="16">
        <v>5326</v>
      </c>
      <c r="B5257" s="16">
        <v>17</v>
      </c>
      <c r="C5257" s="16">
        <v>1</v>
      </c>
      <c r="D5257" s="16">
        <v>2008</v>
      </c>
      <c r="E5257" s="25">
        <v>39464</v>
      </c>
      <c r="F5257" s="24" t="s">
        <v>5190</v>
      </c>
      <c r="G5257" s="23">
        <v>232631.22986545385</v>
      </c>
      <c r="H5257" s="23">
        <v>0</v>
      </c>
      <c r="I5257" s="23">
        <v>0</v>
      </c>
      <c r="J5257" s="23">
        <f t="shared" si="82"/>
        <v>-232631.22986545385</v>
      </c>
    </row>
    <row r="5258" spans="1:10" x14ac:dyDescent="0.2">
      <c r="A5258" s="16">
        <v>5327</v>
      </c>
      <c r="B5258" s="16">
        <v>12</v>
      </c>
      <c r="C5258" s="16">
        <v>9</v>
      </c>
      <c r="D5258" s="16">
        <v>2014</v>
      </c>
      <c r="E5258" s="25">
        <v>41894</v>
      </c>
      <c r="F5258" s="24" t="s">
        <v>5191</v>
      </c>
      <c r="G5258" s="23">
        <v>206291.61747839567</v>
      </c>
      <c r="H5258" s="23">
        <v>0</v>
      </c>
      <c r="I5258" s="23">
        <v>0</v>
      </c>
      <c r="J5258" s="23">
        <f t="shared" si="82"/>
        <v>-206291.61747839567</v>
      </c>
    </row>
    <row r="5259" spans="1:10" x14ac:dyDescent="0.2">
      <c r="A5259" s="16">
        <v>5328</v>
      </c>
      <c r="B5259" s="16">
        <v>26</v>
      </c>
      <c r="C5259" s="16">
        <v>8</v>
      </c>
      <c r="D5259" s="16">
        <v>2014</v>
      </c>
      <c r="E5259" s="25">
        <v>41877</v>
      </c>
      <c r="F5259" s="24" t="s">
        <v>5192</v>
      </c>
      <c r="G5259" s="23">
        <v>206446.86611842658</v>
      </c>
      <c r="H5259" s="23">
        <v>0</v>
      </c>
      <c r="I5259" s="23">
        <v>0</v>
      </c>
      <c r="J5259" s="23">
        <f t="shared" si="82"/>
        <v>-206446.86611842658</v>
      </c>
    </row>
    <row r="5260" spans="1:10" x14ac:dyDescent="0.2">
      <c r="A5260" s="16">
        <v>5329</v>
      </c>
      <c r="B5260" s="16">
        <v>29</v>
      </c>
      <c r="C5260" s="16">
        <v>9</v>
      </c>
      <c r="D5260" s="16">
        <v>2015</v>
      </c>
      <c r="E5260" s="25">
        <v>42276</v>
      </c>
      <c r="F5260" s="24" t="s">
        <v>5193</v>
      </c>
      <c r="G5260" s="23">
        <v>206366.17705772343</v>
      </c>
      <c r="H5260" s="23">
        <v>0</v>
      </c>
      <c r="I5260" s="23">
        <v>0</v>
      </c>
      <c r="J5260" s="23">
        <f t="shared" si="82"/>
        <v>-206366.17705772343</v>
      </c>
    </row>
    <row r="5261" spans="1:10" x14ac:dyDescent="0.2">
      <c r="A5261" s="16">
        <v>5330</v>
      </c>
      <c r="B5261" s="16">
        <v>10</v>
      </c>
      <c r="C5261" s="16">
        <v>11</v>
      </c>
      <c r="D5261" s="16">
        <v>2015</v>
      </c>
      <c r="E5261" s="25">
        <v>42318</v>
      </c>
      <c r="F5261" s="24" t="s">
        <v>5194</v>
      </c>
      <c r="G5261" s="23">
        <v>206895.70903697709</v>
      </c>
      <c r="H5261" s="23">
        <v>0</v>
      </c>
      <c r="I5261" s="23">
        <v>0</v>
      </c>
      <c r="J5261" s="23">
        <f t="shared" si="82"/>
        <v>-206895.70903697709</v>
      </c>
    </row>
    <row r="5262" spans="1:10" x14ac:dyDescent="0.2">
      <c r="A5262" s="16">
        <v>5331</v>
      </c>
      <c r="B5262" s="16">
        <v>31</v>
      </c>
      <c r="C5262" s="16">
        <v>12</v>
      </c>
      <c r="D5262" s="16">
        <v>2014</v>
      </c>
      <c r="E5262" s="25">
        <v>42004</v>
      </c>
      <c r="F5262" s="24" t="s">
        <v>5195</v>
      </c>
      <c r="G5262" s="23">
        <v>209119.63613443944</v>
      </c>
      <c r="H5262" s="23">
        <v>0</v>
      </c>
      <c r="I5262" s="23">
        <v>0</v>
      </c>
      <c r="J5262" s="23">
        <f t="shared" si="82"/>
        <v>-209119.63613443944</v>
      </c>
    </row>
    <row r="5263" spans="1:10" x14ac:dyDescent="0.2">
      <c r="A5263" s="16">
        <v>5332</v>
      </c>
      <c r="B5263" s="16">
        <v>23</v>
      </c>
      <c r="C5263" s="16">
        <v>9</v>
      </c>
      <c r="D5263" s="16">
        <v>2011</v>
      </c>
      <c r="E5263" s="25">
        <v>40809</v>
      </c>
      <c r="F5263" s="24" t="s">
        <v>5196</v>
      </c>
      <c r="G5263" s="23">
        <v>205601.020763457</v>
      </c>
      <c r="H5263" s="23">
        <v>524382.15712529037</v>
      </c>
      <c r="I5263" s="23">
        <v>1707121.5070585175</v>
      </c>
      <c r="J5263" s="23">
        <f t="shared" si="82"/>
        <v>1501520.4862950605</v>
      </c>
    </row>
    <row r="5264" spans="1:10" x14ac:dyDescent="0.2">
      <c r="A5264" s="16">
        <v>5333</v>
      </c>
      <c r="B5264" s="16">
        <v>22</v>
      </c>
      <c r="C5264" s="16">
        <v>1</v>
      </c>
      <c r="D5264" s="16">
        <v>1999</v>
      </c>
      <c r="E5264" s="25">
        <v>36182</v>
      </c>
      <c r="F5264" s="24" t="s">
        <v>5197</v>
      </c>
      <c r="G5264" s="23">
        <v>268980.03651856363</v>
      </c>
      <c r="H5264" s="23">
        <v>1395607.4024771759</v>
      </c>
      <c r="I5264" s="23">
        <v>2433640.2160742544</v>
      </c>
      <c r="J5264" s="23">
        <f t="shared" si="82"/>
        <v>2164660.1795556908</v>
      </c>
    </row>
    <row r="5265" spans="1:10" x14ac:dyDescent="0.2">
      <c r="A5265" s="16">
        <v>5334</v>
      </c>
      <c r="B5265" s="16">
        <v>27</v>
      </c>
      <c r="C5265" s="16">
        <v>2</v>
      </c>
      <c r="D5265" s="16">
        <v>2015</v>
      </c>
      <c r="E5265" s="25">
        <v>42062</v>
      </c>
      <c r="F5265" s="24" t="s">
        <v>5198</v>
      </c>
      <c r="G5265" s="23">
        <v>188279.83742469814</v>
      </c>
      <c r="H5265" s="23">
        <v>18308.122191358289</v>
      </c>
      <c r="I5265" s="23">
        <v>18308.122191358289</v>
      </c>
      <c r="J5265" s="23">
        <f t="shared" si="82"/>
        <v>-169971.71523333984</v>
      </c>
    </row>
    <row r="5266" spans="1:10" x14ac:dyDescent="0.2">
      <c r="A5266" s="16">
        <v>5335</v>
      </c>
      <c r="B5266" s="16">
        <v>8</v>
      </c>
      <c r="C5266" s="16">
        <v>8</v>
      </c>
      <c r="D5266" s="16">
        <v>1986</v>
      </c>
      <c r="E5266" s="25">
        <v>31632</v>
      </c>
      <c r="F5266" s="24" t="s">
        <v>5199</v>
      </c>
      <c r="G5266" s="23">
        <v>391666.59070191433</v>
      </c>
      <c r="H5266" s="23">
        <v>15974406.139817685</v>
      </c>
      <c r="I5266" s="23">
        <v>15974406.139817685</v>
      </c>
      <c r="J5266" s="23">
        <f t="shared" si="82"/>
        <v>15582739.549115771</v>
      </c>
    </row>
    <row r="5267" spans="1:10" x14ac:dyDescent="0.2">
      <c r="A5267" s="16">
        <v>5336</v>
      </c>
      <c r="B5267" s="16">
        <v>22</v>
      </c>
      <c r="C5267" s="16">
        <v>7</v>
      </c>
      <c r="D5267" s="16">
        <v>2011</v>
      </c>
      <c r="E5267" s="25">
        <v>40746</v>
      </c>
      <c r="F5267" s="24" t="s">
        <v>5200</v>
      </c>
      <c r="G5267" s="23">
        <v>190179.90722461735</v>
      </c>
      <c r="H5267" s="23">
        <v>1435797.4419755491</v>
      </c>
      <c r="I5267" s="23">
        <v>2285178.9436221351</v>
      </c>
      <c r="J5267" s="23">
        <f t="shared" si="82"/>
        <v>2094999.0363975177</v>
      </c>
    </row>
    <row r="5268" spans="1:10" x14ac:dyDescent="0.2">
      <c r="A5268" s="16">
        <v>5337</v>
      </c>
      <c r="B5268" s="16">
        <v>23</v>
      </c>
      <c r="C5268" s="16">
        <v>8</v>
      </c>
      <c r="D5268" s="16">
        <v>2013</v>
      </c>
      <c r="E5268" s="25">
        <v>41509</v>
      </c>
      <c r="F5268" s="24" t="s">
        <v>5201</v>
      </c>
      <c r="G5268" s="23">
        <v>183711.20289724943</v>
      </c>
      <c r="H5268" s="23">
        <v>2731.5231425065313</v>
      </c>
      <c r="I5268" s="23">
        <v>2731.5231425065313</v>
      </c>
      <c r="J5268" s="23">
        <f t="shared" si="82"/>
        <v>-180979.67975474289</v>
      </c>
    </row>
    <row r="5269" spans="1:10" x14ac:dyDescent="0.2">
      <c r="A5269" s="16">
        <v>5338</v>
      </c>
      <c r="B5269" s="16">
        <v>4</v>
      </c>
      <c r="C5269" s="16">
        <v>9</v>
      </c>
      <c r="D5269" s="16">
        <v>2015</v>
      </c>
      <c r="E5269" s="25">
        <v>42251</v>
      </c>
      <c r="F5269" s="24" t="s">
        <v>5202</v>
      </c>
      <c r="G5269" s="23">
        <v>180570.40492550799</v>
      </c>
      <c r="H5269" s="23">
        <v>0</v>
      </c>
      <c r="I5269" s="23">
        <v>0</v>
      </c>
      <c r="J5269" s="23">
        <f t="shared" si="82"/>
        <v>-180570.40492550799</v>
      </c>
    </row>
    <row r="5270" spans="1:10" x14ac:dyDescent="0.2">
      <c r="A5270" s="16">
        <v>5339</v>
      </c>
      <c r="B5270" s="16">
        <v>3</v>
      </c>
      <c r="C5270" s="16">
        <v>6</v>
      </c>
      <c r="D5270" s="16">
        <v>2016</v>
      </c>
      <c r="E5270" s="25">
        <v>42524</v>
      </c>
      <c r="F5270" s="24" t="s">
        <v>5203</v>
      </c>
      <c r="G5270" s="23">
        <v>173174.74213544218</v>
      </c>
      <c r="H5270" s="23">
        <v>169532.97917582921</v>
      </c>
      <c r="I5270" s="23">
        <v>172402.58652050886</v>
      </c>
      <c r="J5270" s="23">
        <f t="shared" si="82"/>
        <v>-772.15561493331916</v>
      </c>
    </row>
    <row r="5271" spans="1:10" x14ac:dyDescent="0.2">
      <c r="A5271" s="16">
        <v>5340</v>
      </c>
      <c r="B5271" s="16">
        <v>30</v>
      </c>
      <c r="C5271" s="16">
        <v>6</v>
      </c>
      <c r="D5271" s="16">
        <v>1979</v>
      </c>
      <c r="E5271" s="25">
        <v>29036</v>
      </c>
      <c r="F5271" s="24" t="s">
        <v>5204</v>
      </c>
      <c r="G5271" s="23">
        <v>577292.25449515914</v>
      </c>
      <c r="H5271" s="23">
        <v>47541.715076071923</v>
      </c>
      <c r="I5271" s="23">
        <v>47541.715076071923</v>
      </c>
      <c r="J5271" s="23">
        <f t="shared" si="82"/>
        <v>-529750.53941908723</v>
      </c>
    </row>
    <row r="5272" spans="1:10" x14ac:dyDescent="0.2">
      <c r="A5272" s="16">
        <v>5341</v>
      </c>
      <c r="B5272" s="16">
        <v>31</v>
      </c>
      <c r="C5272" s="16">
        <v>12</v>
      </c>
      <c r="D5272" s="16">
        <v>2015</v>
      </c>
      <c r="E5272" s="25">
        <v>42369</v>
      </c>
      <c r="F5272" s="24" t="s">
        <v>5205</v>
      </c>
      <c r="G5272" s="23">
        <v>174388.29722016701</v>
      </c>
      <c r="H5272" s="23">
        <v>0</v>
      </c>
      <c r="I5272" s="23">
        <v>30961.188935630486</v>
      </c>
      <c r="J5272" s="23">
        <f t="shared" si="82"/>
        <v>-143427.10828453652</v>
      </c>
    </row>
    <row r="5273" spans="1:10" x14ac:dyDescent="0.2">
      <c r="A5273" s="16">
        <v>5342</v>
      </c>
      <c r="B5273" s="16">
        <v>11</v>
      </c>
      <c r="C5273" s="16">
        <v>9</v>
      </c>
      <c r="D5273" s="16">
        <v>2009</v>
      </c>
      <c r="E5273" s="25">
        <v>40067</v>
      </c>
      <c r="F5273" s="24" t="s">
        <v>5206</v>
      </c>
      <c r="G5273" s="23">
        <v>181892.03080071678</v>
      </c>
      <c r="H5273" s="23">
        <v>178040.46704851161</v>
      </c>
      <c r="I5273" s="23">
        <v>178040.46704851161</v>
      </c>
      <c r="J5273" s="23">
        <f t="shared" si="82"/>
        <v>-3851.5637522051693</v>
      </c>
    </row>
    <row r="5274" spans="1:10" x14ac:dyDescent="0.2">
      <c r="A5274" s="16">
        <v>5343</v>
      </c>
      <c r="B5274" s="16">
        <v>1</v>
      </c>
      <c r="C5274" s="16">
        <v>3</v>
      </c>
      <c r="D5274" s="16">
        <v>2002</v>
      </c>
      <c r="E5274" s="25">
        <v>37316</v>
      </c>
      <c r="F5274" s="24" t="s">
        <v>4454</v>
      </c>
      <c r="G5274" s="23">
        <v>219703.80313199104</v>
      </c>
      <c r="H5274" s="23">
        <v>44067.090313199107</v>
      </c>
      <c r="I5274" s="23">
        <v>44067.090313199107</v>
      </c>
      <c r="J5274" s="23">
        <f t="shared" si="82"/>
        <v>-175636.71281879192</v>
      </c>
    </row>
    <row r="5275" spans="1:10" x14ac:dyDescent="0.2">
      <c r="A5275" s="16">
        <v>5344</v>
      </c>
      <c r="B5275" s="16">
        <v>1</v>
      </c>
      <c r="C5275" s="16">
        <v>1</v>
      </c>
      <c r="D5275" s="16">
        <v>1971</v>
      </c>
      <c r="E5275" s="25">
        <v>25934</v>
      </c>
      <c r="F5275" s="24" t="s">
        <v>5207</v>
      </c>
      <c r="G5275" s="23">
        <v>925322.86432160821</v>
      </c>
      <c r="H5275" s="23">
        <v>93766050.251256302</v>
      </c>
      <c r="I5275" s="23">
        <v>93766050.251256302</v>
      </c>
      <c r="J5275" s="23">
        <f t="shared" si="82"/>
        <v>92840727.386934698</v>
      </c>
    </row>
    <row r="5276" spans="1:10" x14ac:dyDescent="0.2">
      <c r="A5276" s="16">
        <v>5345</v>
      </c>
      <c r="B5276" s="16">
        <v>16</v>
      </c>
      <c r="C5276" s="16">
        <v>5</v>
      </c>
      <c r="D5276" s="16">
        <v>2007</v>
      </c>
      <c r="E5276" s="25">
        <v>39218</v>
      </c>
      <c r="F5276" s="24" t="s">
        <v>5208</v>
      </c>
      <c r="G5276" s="23">
        <v>177100.39480834242</v>
      </c>
      <c r="H5276" s="23">
        <v>11152433.360020967</v>
      </c>
      <c r="I5276" s="23">
        <v>27561610.226853698</v>
      </c>
      <c r="J5276" s="23">
        <f t="shared" si="82"/>
        <v>27384509.832045358</v>
      </c>
    </row>
    <row r="5277" spans="1:10" x14ac:dyDescent="0.2">
      <c r="A5277" s="16">
        <v>5346</v>
      </c>
      <c r="B5277" s="16">
        <v>19</v>
      </c>
      <c r="C5277" s="16">
        <v>7</v>
      </c>
      <c r="D5277" s="16">
        <v>2002</v>
      </c>
      <c r="E5277" s="25">
        <v>37456</v>
      </c>
      <c r="F5277" s="24" t="s">
        <v>5209</v>
      </c>
      <c r="G5277" s="23">
        <v>204485.56357579122</v>
      </c>
      <c r="H5277" s="23">
        <v>3941511.0409328151</v>
      </c>
      <c r="I5277" s="23">
        <v>4457959.780299833</v>
      </c>
      <c r="J5277" s="23">
        <f t="shared" si="82"/>
        <v>4253474.2167240418</v>
      </c>
    </row>
    <row r="5278" spans="1:10" x14ac:dyDescent="0.2">
      <c r="A5278" s="16">
        <v>5347</v>
      </c>
      <c r="B5278" s="16">
        <v>23</v>
      </c>
      <c r="C5278" s="16">
        <v>6</v>
      </c>
      <c r="D5278" s="16">
        <v>2000</v>
      </c>
      <c r="E5278" s="25">
        <v>36700</v>
      </c>
      <c r="F5278" s="24" t="s">
        <v>5210</v>
      </c>
      <c r="G5278" s="23">
        <v>213618.61948955915</v>
      </c>
      <c r="H5278" s="23">
        <v>157677.59954176334</v>
      </c>
      <c r="I5278" s="23">
        <v>157677.59954176334</v>
      </c>
      <c r="J5278" s="23">
        <f t="shared" si="82"/>
        <v>-55941.019947795809</v>
      </c>
    </row>
    <row r="5279" spans="1:10" x14ac:dyDescent="0.2">
      <c r="A5279" s="16">
        <v>5348</v>
      </c>
      <c r="B5279" s="16">
        <v>17</v>
      </c>
      <c r="C5279" s="16">
        <v>4</v>
      </c>
      <c r="D5279" s="16">
        <v>2015</v>
      </c>
      <c r="E5279" s="25">
        <v>42111</v>
      </c>
      <c r="F5279" s="24" t="s">
        <v>5211</v>
      </c>
      <c r="G5279" s="23">
        <v>155655.13801833484</v>
      </c>
      <c r="H5279" s="23">
        <v>7464.1827184392168</v>
      </c>
      <c r="I5279" s="23">
        <v>7464.1827184392168</v>
      </c>
      <c r="J5279" s="23">
        <f t="shared" si="82"/>
        <v>-148190.95529989561</v>
      </c>
    </row>
    <row r="5280" spans="1:10" x14ac:dyDescent="0.2">
      <c r="A5280" s="16">
        <v>5349</v>
      </c>
      <c r="B5280" s="16">
        <v>21</v>
      </c>
      <c r="C5280" s="16">
        <v>8</v>
      </c>
      <c r="D5280" s="16">
        <v>2015</v>
      </c>
      <c r="E5280" s="25">
        <v>42237</v>
      </c>
      <c r="F5280" s="24" t="s">
        <v>5212</v>
      </c>
      <c r="G5280" s="23">
        <v>154533.68636600146</v>
      </c>
      <c r="H5280" s="23">
        <v>6035.0555648802438</v>
      </c>
      <c r="I5280" s="23">
        <v>6035.0555648802438</v>
      </c>
      <c r="J5280" s="23">
        <f t="shared" si="82"/>
        <v>-148498.63080112121</v>
      </c>
    </row>
    <row r="5281" spans="1:10" x14ac:dyDescent="0.2">
      <c r="A5281" s="16">
        <v>5350</v>
      </c>
      <c r="B5281" s="16">
        <v>31</v>
      </c>
      <c r="C5281" s="16">
        <v>12</v>
      </c>
      <c r="D5281" s="16">
        <v>2013</v>
      </c>
      <c r="E5281" s="25">
        <v>41639</v>
      </c>
      <c r="F5281" s="24" t="s">
        <v>5213</v>
      </c>
      <c r="G5281" s="23">
        <v>158026.20908049381</v>
      </c>
      <c r="H5281" s="23">
        <v>0</v>
      </c>
      <c r="I5281" s="23">
        <v>34688.859909289466</v>
      </c>
      <c r="J5281" s="23">
        <f t="shared" si="82"/>
        <v>-123337.34917120435</v>
      </c>
    </row>
    <row r="5282" spans="1:10" x14ac:dyDescent="0.2">
      <c r="A5282" s="16">
        <v>5351</v>
      </c>
      <c r="B5282" s="16">
        <v>6</v>
      </c>
      <c r="C5282" s="16">
        <v>10</v>
      </c>
      <c r="D5282" s="16">
        <v>2009</v>
      </c>
      <c r="E5282" s="25">
        <v>40092</v>
      </c>
      <c r="F5282" s="24" t="s">
        <v>5214</v>
      </c>
      <c r="G5282" s="23">
        <v>170359.70524153818</v>
      </c>
      <c r="H5282" s="23">
        <v>0</v>
      </c>
      <c r="I5282" s="23">
        <v>0</v>
      </c>
      <c r="J5282" s="23">
        <f t="shared" si="82"/>
        <v>-170359.70524153818</v>
      </c>
    </row>
    <row r="5283" spans="1:10" x14ac:dyDescent="0.2">
      <c r="A5283" s="16">
        <v>5352</v>
      </c>
      <c r="B5283" s="16">
        <v>3</v>
      </c>
      <c r="C5283" s="16">
        <v>5</v>
      </c>
      <c r="D5283" s="16">
        <v>2013</v>
      </c>
      <c r="E5283" s="25">
        <v>41397</v>
      </c>
      <c r="F5283" s="24" t="s">
        <v>5215</v>
      </c>
      <c r="G5283" s="23">
        <v>158096.7610380133</v>
      </c>
      <c r="H5283" s="23">
        <v>0</v>
      </c>
      <c r="I5283" s="23">
        <v>0</v>
      </c>
      <c r="J5283" s="23">
        <f t="shared" si="82"/>
        <v>-158096.7610380133</v>
      </c>
    </row>
    <row r="5284" spans="1:10" x14ac:dyDescent="0.2">
      <c r="A5284" s="16">
        <v>5354</v>
      </c>
      <c r="B5284" s="16">
        <v>31</v>
      </c>
      <c r="C5284" s="16">
        <v>12</v>
      </c>
      <c r="D5284" s="16">
        <v>2015</v>
      </c>
      <c r="E5284" s="25">
        <v>42369</v>
      </c>
      <c r="F5284" s="24" t="s">
        <v>5216</v>
      </c>
      <c r="G5284" s="23">
        <v>155703.83680372054</v>
      </c>
      <c r="H5284" s="23">
        <v>0</v>
      </c>
      <c r="I5284" s="23">
        <v>0</v>
      </c>
      <c r="J5284" s="23">
        <f t="shared" si="82"/>
        <v>-155703.83680372054</v>
      </c>
    </row>
    <row r="5285" spans="1:10" x14ac:dyDescent="0.2">
      <c r="A5285" s="16">
        <v>5355</v>
      </c>
      <c r="B5285" s="16">
        <v>18</v>
      </c>
      <c r="C5285" s="16">
        <v>10</v>
      </c>
      <c r="D5285" s="16">
        <v>1974</v>
      </c>
      <c r="E5285" s="25">
        <v>27320</v>
      </c>
      <c r="F5285" s="24" t="s">
        <v>3480</v>
      </c>
      <c r="G5285" s="23">
        <v>672654.79452054785</v>
      </c>
      <c r="H5285" s="23">
        <v>127671989.25324853</v>
      </c>
      <c r="I5285" s="23">
        <v>127671989.25324853</v>
      </c>
      <c r="J5285" s="23">
        <f t="shared" si="82"/>
        <v>126999334.45872799</v>
      </c>
    </row>
    <row r="5286" spans="1:10" x14ac:dyDescent="0.2">
      <c r="A5286" s="16">
        <v>5356</v>
      </c>
      <c r="B5286" s="16">
        <v>20</v>
      </c>
      <c r="C5286" s="16">
        <v>12</v>
      </c>
      <c r="D5286" s="16">
        <v>1989</v>
      </c>
      <c r="E5286" s="25">
        <v>32862</v>
      </c>
      <c r="F5286" s="24" t="s">
        <v>5217</v>
      </c>
      <c r="G5286" s="23">
        <v>272582.55352894531</v>
      </c>
      <c r="H5286" s="23">
        <v>13057420.816748613</v>
      </c>
      <c r="I5286" s="23">
        <v>13057420.816748613</v>
      </c>
      <c r="J5286" s="23">
        <f t="shared" si="82"/>
        <v>12784838.263219668</v>
      </c>
    </row>
    <row r="5287" spans="1:10" x14ac:dyDescent="0.2">
      <c r="A5287" s="16">
        <v>5357</v>
      </c>
      <c r="B5287" s="16">
        <v>27</v>
      </c>
      <c r="C5287" s="16">
        <v>4</v>
      </c>
      <c r="D5287" s="16">
        <v>2012</v>
      </c>
      <c r="E5287" s="25">
        <v>41026</v>
      </c>
      <c r="F5287" s="24" t="s">
        <v>5218</v>
      </c>
      <c r="G5287" s="23">
        <v>144055.74026990024</v>
      </c>
      <c r="H5287" s="23">
        <v>435384.46567572851</v>
      </c>
      <c r="I5287" s="23">
        <v>458255.18183280091</v>
      </c>
      <c r="J5287" s="23">
        <f t="shared" si="82"/>
        <v>314199.44156290067</v>
      </c>
    </row>
    <row r="5288" spans="1:10" x14ac:dyDescent="0.2">
      <c r="A5288" s="16">
        <v>5358</v>
      </c>
      <c r="B5288" s="16">
        <v>16</v>
      </c>
      <c r="C5288" s="16">
        <v>11</v>
      </c>
      <c r="D5288" s="16">
        <v>1942</v>
      </c>
      <c r="E5288" s="25">
        <v>15661</v>
      </c>
      <c r="F5288" s="24" t="s">
        <v>3083</v>
      </c>
      <c r="G5288" s="23">
        <v>1958306.3095238095</v>
      </c>
      <c r="H5288" s="23">
        <v>58456904.761904761</v>
      </c>
      <c r="I5288" s="23">
        <v>116913809.52380952</v>
      </c>
      <c r="J5288" s="23">
        <f t="shared" si="82"/>
        <v>114955503.21428572</v>
      </c>
    </row>
    <row r="5289" spans="1:10" x14ac:dyDescent="0.2">
      <c r="A5289" s="16">
        <v>5359</v>
      </c>
      <c r="B5289" s="16">
        <v>18</v>
      </c>
      <c r="C5289" s="16">
        <v>7</v>
      </c>
      <c r="D5289" s="16">
        <v>2014</v>
      </c>
      <c r="E5289" s="25">
        <v>41838</v>
      </c>
      <c r="F5289" s="24" t="s">
        <v>5219</v>
      </c>
      <c r="G5289" s="23">
        <v>128813.74606505771</v>
      </c>
      <c r="H5289" s="23">
        <v>0</v>
      </c>
      <c r="I5289" s="23">
        <v>0</v>
      </c>
      <c r="J5289" s="23">
        <f t="shared" si="82"/>
        <v>-128813.74606505771</v>
      </c>
    </row>
    <row r="5290" spans="1:10" x14ac:dyDescent="0.2">
      <c r="A5290" s="16">
        <v>5360</v>
      </c>
      <c r="B5290" s="16">
        <v>11</v>
      </c>
      <c r="C5290" s="16">
        <v>8</v>
      </c>
      <c r="D5290" s="16">
        <v>2015</v>
      </c>
      <c r="E5290" s="25">
        <v>42227</v>
      </c>
      <c r="F5290" s="24" t="s">
        <v>5220</v>
      </c>
      <c r="G5290" s="23">
        <v>128778.07197166787</v>
      </c>
      <c r="H5290" s="23">
        <v>0</v>
      </c>
      <c r="I5290" s="23">
        <v>0</v>
      </c>
      <c r="J5290" s="23">
        <f t="shared" si="82"/>
        <v>-128778.07197166787</v>
      </c>
    </row>
    <row r="5291" spans="1:10" x14ac:dyDescent="0.2">
      <c r="A5291" s="16">
        <v>5361</v>
      </c>
      <c r="B5291" s="16">
        <v>31</v>
      </c>
      <c r="C5291" s="16">
        <v>12</v>
      </c>
      <c r="D5291" s="16">
        <v>2015</v>
      </c>
      <c r="E5291" s="25">
        <v>42369</v>
      </c>
      <c r="F5291" s="24" t="s">
        <v>5221</v>
      </c>
      <c r="G5291" s="23">
        <v>129753.19733643379</v>
      </c>
      <c r="H5291" s="23">
        <v>0</v>
      </c>
      <c r="I5291" s="23">
        <v>0</v>
      </c>
      <c r="J5291" s="23">
        <f t="shared" si="82"/>
        <v>-129753.19733643379</v>
      </c>
    </row>
    <row r="5292" spans="1:10" x14ac:dyDescent="0.2">
      <c r="A5292" s="16">
        <v>5362</v>
      </c>
      <c r="B5292" s="16">
        <v>15</v>
      </c>
      <c r="C5292" s="16">
        <v>6</v>
      </c>
      <c r="D5292" s="16">
        <v>2012</v>
      </c>
      <c r="E5292" s="25">
        <v>41075</v>
      </c>
      <c r="F5292" s="24" t="s">
        <v>5222</v>
      </c>
      <c r="G5292" s="23">
        <v>128388.25508327594</v>
      </c>
      <c r="H5292" s="23">
        <v>1709153.6671663513</v>
      </c>
      <c r="I5292" s="23">
        <v>3306632.0203548921</v>
      </c>
      <c r="J5292" s="23">
        <f t="shared" si="82"/>
        <v>3178243.7652716162</v>
      </c>
    </row>
    <row r="5293" spans="1:10" x14ac:dyDescent="0.2">
      <c r="A5293" s="16">
        <v>5363</v>
      </c>
      <c r="B5293" s="16">
        <v>30</v>
      </c>
      <c r="C5293" s="16">
        <v>6</v>
      </c>
      <c r="D5293" s="16">
        <v>2006</v>
      </c>
      <c r="E5293" s="25">
        <v>38898</v>
      </c>
      <c r="F5293" s="24" t="s">
        <v>5223</v>
      </c>
      <c r="G5293" s="23">
        <v>145205.91424346968</v>
      </c>
      <c r="H5293" s="23">
        <v>0</v>
      </c>
      <c r="I5293" s="23">
        <v>0</v>
      </c>
      <c r="J5293" s="23">
        <f t="shared" si="82"/>
        <v>-145205.91424346968</v>
      </c>
    </row>
    <row r="5294" spans="1:10" x14ac:dyDescent="0.2">
      <c r="A5294" s="16">
        <v>5364</v>
      </c>
      <c r="B5294" s="16">
        <v>31</v>
      </c>
      <c r="C5294" s="16">
        <v>12</v>
      </c>
      <c r="D5294" s="16">
        <v>2007</v>
      </c>
      <c r="E5294" s="25">
        <v>39447</v>
      </c>
      <c r="F5294" s="24" t="s">
        <v>5224</v>
      </c>
      <c r="G5294" s="23">
        <v>140272.52471004971</v>
      </c>
      <c r="H5294" s="23">
        <v>0</v>
      </c>
      <c r="I5294" s="23">
        <v>0</v>
      </c>
      <c r="J5294" s="23">
        <f t="shared" si="82"/>
        <v>-140272.52471004971</v>
      </c>
    </row>
    <row r="5295" spans="1:10" x14ac:dyDescent="0.2">
      <c r="A5295" s="16">
        <v>5365</v>
      </c>
      <c r="B5295" s="16">
        <v>31</v>
      </c>
      <c r="C5295" s="16">
        <v>12</v>
      </c>
      <c r="D5295" s="16">
        <v>2007</v>
      </c>
      <c r="E5295" s="25">
        <v>39447</v>
      </c>
      <c r="F5295" s="24" t="s">
        <v>5224</v>
      </c>
      <c r="G5295" s="23">
        <v>140272.52471004971</v>
      </c>
      <c r="H5295" s="23">
        <v>0</v>
      </c>
      <c r="I5295" s="23">
        <v>0</v>
      </c>
      <c r="J5295" s="23">
        <f t="shared" si="82"/>
        <v>-140272.52471004971</v>
      </c>
    </row>
    <row r="5296" spans="1:10" x14ac:dyDescent="0.2">
      <c r="A5296" s="16">
        <v>5366</v>
      </c>
      <c r="B5296" s="16">
        <v>24</v>
      </c>
      <c r="C5296" s="16">
        <v>5</v>
      </c>
      <c r="D5296" s="16">
        <v>2016</v>
      </c>
      <c r="E5296" s="25">
        <v>42514</v>
      </c>
      <c r="F5296" s="24" t="s">
        <v>5225</v>
      </c>
      <c r="G5296" s="23">
        <v>122642.47863496914</v>
      </c>
      <c r="H5296" s="23">
        <v>0</v>
      </c>
      <c r="I5296" s="23">
        <v>0</v>
      </c>
      <c r="J5296" s="23">
        <f t="shared" si="82"/>
        <v>-122642.47863496914</v>
      </c>
    </row>
    <row r="5297" spans="1:10" x14ac:dyDescent="0.2">
      <c r="A5297" s="16">
        <v>5367</v>
      </c>
      <c r="B5297" s="16">
        <v>1</v>
      </c>
      <c r="C5297" s="16">
        <v>10</v>
      </c>
      <c r="D5297" s="16">
        <v>1968</v>
      </c>
      <c r="E5297" s="25">
        <v>25112</v>
      </c>
      <c r="F5297" s="24" t="s">
        <v>4118</v>
      </c>
      <c r="G5297" s="23">
        <v>792894.22096317285</v>
      </c>
      <c r="H5297" s="23">
        <v>83462549.575070828</v>
      </c>
      <c r="I5297" s="23">
        <v>208656373.93767709</v>
      </c>
      <c r="J5297" s="23">
        <f t="shared" si="82"/>
        <v>207863479.71671391</v>
      </c>
    </row>
    <row r="5298" spans="1:10" x14ac:dyDescent="0.2">
      <c r="A5298" s="16">
        <v>5368</v>
      </c>
      <c r="B5298" s="16">
        <v>8</v>
      </c>
      <c r="C5298" s="16">
        <v>2</v>
      </c>
      <c r="D5298" s="16">
        <v>1915</v>
      </c>
      <c r="E5298" s="25">
        <v>5518</v>
      </c>
      <c r="F5298" s="24" t="s">
        <v>3342</v>
      </c>
      <c r="G5298" s="23">
        <v>2700709</v>
      </c>
      <c r="H5298" s="23">
        <v>245519000</v>
      </c>
      <c r="I5298" s="23">
        <v>270070900</v>
      </c>
      <c r="J5298" s="23">
        <f t="shared" si="82"/>
        <v>267370191</v>
      </c>
    </row>
    <row r="5299" spans="1:10" x14ac:dyDescent="0.2">
      <c r="A5299" s="16">
        <v>5369</v>
      </c>
      <c r="B5299" s="16">
        <v>3</v>
      </c>
      <c r="C5299" s="16">
        <v>10</v>
      </c>
      <c r="D5299" s="16">
        <v>2003</v>
      </c>
      <c r="E5299" s="25">
        <v>37897</v>
      </c>
      <c r="F5299" s="24" t="s">
        <v>5226</v>
      </c>
      <c r="G5299" s="23">
        <v>136694.36216216217</v>
      </c>
      <c r="H5299" s="23">
        <v>21415.89244864865</v>
      </c>
      <c r="I5299" s="23">
        <v>21415.89244864865</v>
      </c>
      <c r="J5299" s="23">
        <f t="shared" si="82"/>
        <v>-115278.46971351352</v>
      </c>
    </row>
    <row r="5300" spans="1:10" x14ac:dyDescent="0.2">
      <c r="A5300" s="16">
        <v>5370</v>
      </c>
      <c r="B5300" s="16">
        <v>10</v>
      </c>
      <c r="C5300" s="16">
        <v>7</v>
      </c>
      <c r="D5300" s="16">
        <v>2015</v>
      </c>
      <c r="E5300" s="25">
        <v>42195</v>
      </c>
      <c r="F5300" s="24" t="s">
        <v>5227</v>
      </c>
      <c r="G5300" s="23">
        <v>102876.54931406975</v>
      </c>
      <c r="H5300" s="23">
        <v>23419239.479707025</v>
      </c>
      <c r="I5300" s="23">
        <v>42954951.977503002</v>
      </c>
      <c r="J5300" s="23">
        <f t="shared" si="82"/>
        <v>42852075.428188935</v>
      </c>
    </row>
    <row r="5301" spans="1:10" x14ac:dyDescent="0.2">
      <c r="A5301" s="16">
        <v>5371</v>
      </c>
      <c r="B5301" s="16">
        <v>29</v>
      </c>
      <c r="C5301" s="16">
        <v>9</v>
      </c>
      <c r="D5301" s="16">
        <v>2006</v>
      </c>
      <c r="E5301" s="25">
        <v>38989</v>
      </c>
      <c r="F5301" s="24" t="s">
        <v>5228</v>
      </c>
      <c r="G5301" s="23">
        <v>121004.92853622473</v>
      </c>
      <c r="H5301" s="23">
        <v>12316282.152730407</v>
      </c>
      <c r="I5301" s="23">
        <v>12394727.227801872</v>
      </c>
      <c r="J5301" s="23">
        <f t="shared" si="82"/>
        <v>12273722.299265647</v>
      </c>
    </row>
    <row r="5302" spans="1:10" x14ac:dyDescent="0.2">
      <c r="A5302" s="16">
        <v>5372</v>
      </c>
      <c r="B5302" s="16">
        <v>1</v>
      </c>
      <c r="C5302" s="16">
        <v>1</v>
      </c>
      <c r="D5302" s="16">
        <v>1977</v>
      </c>
      <c r="E5302" s="25">
        <v>28126</v>
      </c>
      <c r="F5302" s="24" t="s">
        <v>5229</v>
      </c>
      <c r="G5302" s="23">
        <v>419690.59829059831</v>
      </c>
      <c r="H5302" s="23">
        <v>29378341.880341884</v>
      </c>
      <c r="I5302" s="23">
        <v>29430903.9308718</v>
      </c>
      <c r="J5302" s="23">
        <f t="shared" si="82"/>
        <v>29011213.3325812</v>
      </c>
    </row>
    <row r="5303" spans="1:10" x14ac:dyDescent="0.2">
      <c r="A5303" s="16">
        <v>5373</v>
      </c>
      <c r="B5303" s="16">
        <v>1</v>
      </c>
      <c r="C5303" s="16">
        <v>3</v>
      </c>
      <c r="D5303" s="16">
        <v>1987</v>
      </c>
      <c r="E5303" s="25">
        <v>31837</v>
      </c>
      <c r="F5303" s="24" t="s">
        <v>5230</v>
      </c>
      <c r="G5303" s="23">
        <v>219017.84121320254</v>
      </c>
      <c r="H5303" s="23">
        <v>11451604.078706514</v>
      </c>
      <c r="I5303" s="23">
        <v>11451604.078706514</v>
      </c>
      <c r="J5303" s="23">
        <f t="shared" si="82"/>
        <v>11232586.237493312</v>
      </c>
    </row>
    <row r="5304" spans="1:10" x14ac:dyDescent="0.2">
      <c r="A5304" s="16">
        <v>5374</v>
      </c>
      <c r="B5304" s="16">
        <v>17</v>
      </c>
      <c r="C5304" s="16">
        <v>9</v>
      </c>
      <c r="D5304" s="16">
        <v>1920</v>
      </c>
      <c r="E5304" s="25">
        <v>7566</v>
      </c>
      <c r="F5304" s="24" t="s">
        <v>5231</v>
      </c>
      <c r="G5304" s="23">
        <v>1227595</v>
      </c>
      <c r="H5304" s="23">
        <v>36827850</v>
      </c>
      <c r="I5304" s="23">
        <v>36827850</v>
      </c>
      <c r="J5304" s="23">
        <f t="shared" si="82"/>
        <v>35600255</v>
      </c>
    </row>
    <row r="5305" spans="1:10" x14ac:dyDescent="0.2">
      <c r="A5305" s="16">
        <v>5375</v>
      </c>
      <c r="B5305" s="16">
        <v>9</v>
      </c>
      <c r="C5305" s="16">
        <v>10</v>
      </c>
      <c r="D5305" s="16">
        <v>1998</v>
      </c>
      <c r="E5305" s="25">
        <v>36077</v>
      </c>
      <c r="F5305" s="24" t="s">
        <v>5232</v>
      </c>
      <c r="G5305" s="23">
        <v>149706.70731707319</v>
      </c>
      <c r="H5305" s="23">
        <v>3970590.1565487809</v>
      </c>
      <c r="I5305" s="23">
        <v>9164418.8479146343</v>
      </c>
      <c r="J5305" s="23">
        <f t="shared" si="82"/>
        <v>9014712.1405975614</v>
      </c>
    </row>
    <row r="5306" spans="1:10" x14ac:dyDescent="0.2">
      <c r="A5306" s="16">
        <v>5376</v>
      </c>
      <c r="B5306" s="16">
        <v>10</v>
      </c>
      <c r="C5306" s="16">
        <v>5</v>
      </c>
      <c r="D5306" s="16">
        <v>1980</v>
      </c>
      <c r="E5306" s="25">
        <v>29351</v>
      </c>
      <c r="F5306" s="24" t="s">
        <v>5233</v>
      </c>
      <c r="G5306" s="23">
        <v>300145.47677261615</v>
      </c>
      <c r="H5306" s="23">
        <v>861417.51833740843</v>
      </c>
      <c r="I5306" s="23">
        <v>861417.51833740843</v>
      </c>
      <c r="J5306" s="23">
        <f t="shared" si="82"/>
        <v>561272.04156479228</v>
      </c>
    </row>
    <row r="5307" spans="1:10" x14ac:dyDescent="0.2">
      <c r="A5307" s="16">
        <v>5377</v>
      </c>
      <c r="B5307" s="16">
        <v>6</v>
      </c>
      <c r="C5307" s="16">
        <v>2</v>
      </c>
      <c r="D5307" s="16">
        <v>2004</v>
      </c>
      <c r="E5307" s="25">
        <v>38023</v>
      </c>
      <c r="F5307" s="24" t="s">
        <v>5234</v>
      </c>
      <c r="G5307" s="23">
        <v>131857.6799140709</v>
      </c>
      <c r="H5307" s="23">
        <v>145750.20506981743</v>
      </c>
      <c r="I5307" s="23">
        <v>145750.20506981743</v>
      </c>
      <c r="J5307" s="23">
        <f t="shared" si="82"/>
        <v>13892.525155746524</v>
      </c>
    </row>
    <row r="5308" spans="1:10" x14ac:dyDescent="0.2">
      <c r="A5308" s="16">
        <v>5378</v>
      </c>
      <c r="B5308" s="16">
        <v>21</v>
      </c>
      <c r="C5308" s="16">
        <v>3</v>
      </c>
      <c r="D5308" s="16">
        <v>2014</v>
      </c>
      <c r="E5308" s="25">
        <v>41719</v>
      </c>
      <c r="F5308" s="24" t="s">
        <v>5235</v>
      </c>
      <c r="G5308" s="23">
        <v>103904.47452950363</v>
      </c>
      <c r="H5308" s="23">
        <v>61744.194944412229</v>
      </c>
      <c r="I5308" s="23">
        <v>61744.194944412229</v>
      </c>
      <c r="J5308" s="23">
        <f t="shared" si="82"/>
        <v>-42160.279585091397</v>
      </c>
    </row>
    <row r="5309" spans="1:10" x14ac:dyDescent="0.2">
      <c r="A5309" s="16">
        <v>5379</v>
      </c>
      <c r="B5309" s="16">
        <v>19</v>
      </c>
      <c r="C5309" s="16">
        <v>6</v>
      </c>
      <c r="D5309" s="16">
        <v>2014</v>
      </c>
      <c r="E5309" s="25">
        <v>41809</v>
      </c>
      <c r="F5309" s="24" t="s">
        <v>5236</v>
      </c>
      <c r="G5309" s="23">
        <v>103010.78697507376</v>
      </c>
      <c r="H5309" s="23">
        <v>20659.843435720792</v>
      </c>
      <c r="I5309" s="23">
        <v>20659.843435720792</v>
      </c>
      <c r="J5309" s="23">
        <f t="shared" si="82"/>
        <v>-82350.943539352971</v>
      </c>
    </row>
    <row r="5310" spans="1:10" x14ac:dyDescent="0.2">
      <c r="A5310" s="16">
        <v>5380</v>
      </c>
      <c r="B5310" s="16">
        <v>9</v>
      </c>
      <c r="C5310" s="16">
        <v>11</v>
      </c>
      <c r="D5310" s="16">
        <v>2001</v>
      </c>
      <c r="E5310" s="25">
        <v>37204</v>
      </c>
      <c r="F5310" s="24" t="s">
        <v>5237</v>
      </c>
      <c r="G5310" s="23">
        <v>138398.53438556934</v>
      </c>
      <c r="H5310" s="23">
        <v>1879.4520969560315</v>
      </c>
      <c r="I5310" s="23">
        <v>1879.4520969560315</v>
      </c>
      <c r="J5310" s="23">
        <f t="shared" si="82"/>
        <v>-136519.08228861331</v>
      </c>
    </row>
    <row r="5311" spans="1:10" x14ac:dyDescent="0.2">
      <c r="A5311" s="16">
        <v>5381</v>
      </c>
      <c r="B5311" s="16">
        <v>18</v>
      </c>
      <c r="C5311" s="16">
        <v>5</v>
      </c>
      <c r="D5311" s="16">
        <v>2012</v>
      </c>
      <c r="E5311" s="25">
        <v>41047</v>
      </c>
      <c r="F5311" s="24" t="s">
        <v>5238</v>
      </c>
      <c r="G5311" s="23">
        <v>106833.32245501818</v>
      </c>
      <c r="H5311" s="23">
        <v>0</v>
      </c>
      <c r="I5311" s="23">
        <v>0</v>
      </c>
      <c r="J5311" s="23">
        <f t="shared" si="82"/>
        <v>-106833.32245501818</v>
      </c>
    </row>
    <row r="5312" spans="1:10" x14ac:dyDescent="0.2">
      <c r="A5312" s="16">
        <v>5382</v>
      </c>
      <c r="B5312" s="16">
        <v>31</v>
      </c>
      <c r="C5312" s="16">
        <v>12</v>
      </c>
      <c r="D5312" s="16">
        <v>2014</v>
      </c>
      <c r="E5312" s="25">
        <v>42004</v>
      </c>
      <c r="F5312" s="24" t="s">
        <v>5239</v>
      </c>
      <c r="G5312" s="23">
        <v>104559.81806721972</v>
      </c>
      <c r="H5312" s="23">
        <v>0</v>
      </c>
      <c r="I5312" s="23">
        <v>0</v>
      </c>
      <c r="J5312" s="23">
        <f t="shared" si="82"/>
        <v>-104559.81806721972</v>
      </c>
    </row>
    <row r="5313" spans="1:10" x14ac:dyDescent="0.2">
      <c r="A5313" s="16">
        <v>5383</v>
      </c>
      <c r="B5313" s="16">
        <v>31</v>
      </c>
      <c r="C5313" s="16">
        <v>12</v>
      </c>
      <c r="D5313" s="16">
        <v>2013</v>
      </c>
      <c r="E5313" s="25">
        <v>41639</v>
      </c>
      <c r="F5313" s="24" t="s">
        <v>5240</v>
      </c>
      <c r="G5313" s="23">
        <v>105350.80605366254</v>
      </c>
      <c r="H5313" s="23">
        <v>0</v>
      </c>
      <c r="I5313" s="23">
        <v>0</v>
      </c>
      <c r="J5313" s="23">
        <f t="shared" si="82"/>
        <v>-105350.80605366254</v>
      </c>
    </row>
    <row r="5314" spans="1:10" x14ac:dyDescent="0.2">
      <c r="A5314" s="16">
        <v>5384</v>
      </c>
      <c r="B5314" s="16">
        <v>17</v>
      </c>
      <c r="C5314" s="16">
        <v>3</v>
      </c>
      <c r="D5314" s="16">
        <v>2015</v>
      </c>
      <c r="E5314" s="25">
        <v>42080</v>
      </c>
      <c r="F5314" s="24" t="s">
        <v>5241</v>
      </c>
      <c r="G5314" s="23">
        <v>103981.04345690098</v>
      </c>
      <c r="H5314" s="23">
        <v>0</v>
      </c>
      <c r="I5314" s="23">
        <v>0</v>
      </c>
      <c r="J5314" s="23">
        <f t="shared" si="82"/>
        <v>-103981.04345690098</v>
      </c>
    </row>
    <row r="5315" spans="1:10" x14ac:dyDescent="0.2">
      <c r="A5315" s="16">
        <v>5385</v>
      </c>
      <c r="B5315" s="16">
        <v>31</v>
      </c>
      <c r="C5315" s="16">
        <v>12</v>
      </c>
      <c r="D5315" s="16">
        <v>2015</v>
      </c>
      <c r="E5315" s="25">
        <v>42369</v>
      </c>
      <c r="F5315" s="24" t="s">
        <v>5242</v>
      </c>
      <c r="G5315" s="23">
        <v>103802.55786914703</v>
      </c>
      <c r="H5315" s="23">
        <v>0</v>
      </c>
      <c r="I5315" s="23">
        <v>0</v>
      </c>
      <c r="J5315" s="23">
        <f t="shared" ref="J5315:J5378" si="83">I5315-G5315</f>
        <v>-103802.55786914703</v>
      </c>
    </row>
    <row r="5316" spans="1:10" x14ac:dyDescent="0.2">
      <c r="A5316" s="16">
        <v>5386</v>
      </c>
      <c r="B5316" s="16">
        <v>25</v>
      </c>
      <c r="C5316" s="16">
        <v>3</v>
      </c>
      <c r="D5316" s="16">
        <v>2015</v>
      </c>
      <c r="E5316" s="25">
        <v>42088</v>
      </c>
      <c r="F5316" s="24" t="s">
        <v>5243</v>
      </c>
      <c r="G5316" s="23">
        <v>103981.04345690098</v>
      </c>
      <c r="H5316" s="23">
        <v>0</v>
      </c>
      <c r="I5316" s="23">
        <v>0</v>
      </c>
      <c r="J5316" s="23">
        <f t="shared" si="83"/>
        <v>-103981.04345690098</v>
      </c>
    </row>
    <row r="5317" spans="1:10" x14ac:dyDescent="0.2">
      <c r="A5317" s="16">
        <v>5387</v>
      </c>
      <c r="B5317" s="16">
        <v>10</v>
      </c>
      <c r="C5317" s="16">
        <v>11</v>
      </c>
      <c r="D5317" s="16">
        <v>2015</v>
      </c>
      <c r="E5317" s="25">
        <v>42318</v>
      </c>
      <c r="F5317" s="24" t="s">
        <v>5244</v>
      </c>
      <c r="G5317" s="23">
        <v>103447.85451848854</v>
      </c>
      <c r="H5317" s="23">
        <v>0</v>
      </c>
      <c r="I5317" s="23">
        <v>0</v>
      </c>
      <c r="J5317" s="23">
        <f t="shared" si="83"/>
        <v>-103447.85451848854</v>
      </c>
    </row>
    <row r="5318" spans="1:10" x14ac:dyDescent="0.2">
      <c r="A5318" s="16">
        <v>5388</v>
      </c>
      <c r="B5318" s="16">
        <v>7</v>
      </c>
      <c r="C5318" s="16">
        <v>7</v>
      </c>
      <c r="D5318" s="16">
        <v>2015</v>
      </c>
      <c r="E5318" s="25">
        <v>42192</v>
      </c>
      <c r="F5318" s="24" t="s">
        <v>5245</v>
      </c>
      <c r="G5318" s="23">
        <v>102876.54931406975</v>
      </c>
      <c r="H5318" s="23">
        <v>0</v>
      </c>
      <c r="I5318" s="23">
        <v>0</v>
      </c>
      <c r="J5318" s="23">
        <f t="shared" si="83"/>
        <v>-102876.54931406975</v>
      </c>
    </row>
    <row r="5319" spans="1:10" x14ac:dyDescent="0.2">
      <c r="A5319" s="16">
        <v>5389</v>
      </c>
      <c r="B5319" s="16">
        <v>30</v>
      </c>
      <c r="C5319" s="16">
        <v>8</v>
      </c>
      <c r="D5319" s="16">
        <v>1972</v>
      </c>
      <c r="E5319" s="25">
        <v>26541</v>
      </c>
      <c r="F5319" s="24" t="s">
        <v>2819</v>
      </c>
      <c r="G5319" s="23">
        <v>508575.07142857148</v>
      </c>
      <c r="H5319" s="23">
        <v>18121640.476190478</v>
      </c>
      <c r="I5319" s="23">
        <v>18121640.476190478</v>
      </c>
      <c r="J5319" s="23">
        <f t="shared" si="83"/>
        <v>17613065.404761907</v>
      </c>
    </row>
    <row r="5320" spans="1:10" x14ac:dyDescent="0.2">
      <c r="A5320" s="16">
        <v>5390</v>
      </c>
      <c r="B5320" s="16">
        <v>17</v>
      </c>
      <c r="C5320" s="16">
        <v>7</v>
      </c>
      <c r="D5320" s="16">
        <v>2015</v>
      </c>
      <c r="E5320" s="25">
        <v>42202</v>
      </c>
      <c r="F5320" s="24" t="s">
        <v>5246</v>
      </c>
      <c r="G5320" s="23">
        <v>77157.411985552317</v>
      </c>
      <c r="H5320" s="23">
        <v>9052.1075741449968</v>
      </c>
      <c r="I5320" s="23">
        <v>9052.1075741449968</v>
      </c>
      <c r="J5320" s="23">
        <f t="shared" si="83"/>
        <v>-68105.304411407327</v>
      </c>
    </row>
    <row r="5321" spans="1:10" x14ac:dyDescent="0.2">
      <c r="A5321" s="16">
        <v>5391</v>
      </c>
      <c r="B5321" s="16">
        <v>29</v>
      </c>
      <c r="C5321" s="16">
        <v>9</v>
      </c>
      <c r="D5321" s="16">
        <v>2015</v>
      </c>
      <c r="E5321" s="25">
        <v>42276</v>
      </c>
      <c r="F5321" s="24" t="s">
        <v>5247</v>
      </c>
      <c r="G5321" s="23">
        <v>77387.316396646289</v>
      </c>
      <c r="H5321" s="23">
        <v>0</v>
      </c>
      <c r="I5321" s="23">
        <v>0</v>
      </c>
      <c r="J5321" s="23">
        <f t="shared" si="83"/>
        <v>-77387.316396646289</v>
      </c>
    </row>
    <row r="5322" spans="1:10" x14ac:dyDescent="0.2">
      <c r="A5322" s="16">
        <v>5392</v>
      </c>
      <c r="B5322" s="16">
        <v>25</v>
      </c>
      <c r="C5322" s="16">
        <v>7</v>
      </c>
      <c r="D5322" s="16">
        <v>2014</v>
      </c>
      <c r="E5322" s="25">
        <v>41845</v>
      </c>
      <c r="F5322" s="24" t="s">
        <v>5248</v>
      </c>
      <c r="G5322" s="23">
        <v>72135.697796432316</v>
      </c>
      <c r="H5322" s="23">
        <v>31236.818165792236</v>
      </c>
      <c r="I5322" s="23">
        <v>31236.818165792236</v>
      </c>
      <c r="J5322" s="23">
        <f t="shared" si="83"/>
        <v>-40898.879630640076</v>
      </c>
    </row>
    <row r="5323" spans="1:10" x14ac:dyDescent="0.2">
      <c r="A5323" s="16">
        <v>5393</v>
      </c>
      <c r="B5323" s="16">
        <v>28</v>
      </c>
      <c r="C5323" s="16">
        <v>1</v>
      </c>
      <c r="D5323" s="16">
        <v>2005</v>
      </c>
      <c r="E5323" s="25">
        <v>38380</v>
      </c>
      <c r="F5323" s="24" t="s">
        <v>5249</v>
      </c>
      <c r="G5323" s="23">
        <v>90122.338751966439</v>
      </c>
      <c r="H5323" s="23">
        <v>6347.18757210278</v>
      </c>
      <c r="I5323" s="23">
        <v>6347.18757210278</v>
      </c>
      <c r="J5323" s="23">
        <f t="shared" si="83"/>
        <v>-83775.151179863664</v>
      </c>
    </row>
    <row r="5324" spans="1:10" x14ac:dyDescent="0.2">
      <c r="A5324" s="16">
        <v>5394</v>
      </c>
      <c r="B5324" s="16">
        <v>31</v>
      </c>
      <c r="C5324" s="16">
        <v>12</v>
      </c>
      <c r="D5324" s="16">
        <v>2011</v>
      </c>
      <c r="E5324" s="25">
        <v>40908</v>
      </c>
      <c r="F5324" s="24" t="s">
        <v>5250</v>
      </c>
      <c r="G5324" s="23">
        <v>76156.235598567844</v>
      </c>
      <c r="H5324" s="23">
        <v>0</v>
      </c>
      <c r="I5324" s="23">
        <v>9307.3799363678263</v>
      </c>
      <c r="J5324" s="23">
        <f t="shared" si="83"/>
        <v>-66848.855662200018</v>
      </c>
    </row>
    <row r="5325" spans="1:10" x14ac:dyDescent="0.2">
      <c r="A5325" s="16">
        <v>5395</v>
      </c>
      <c r="B5325" s="16">
        <v>10</v>
      </c>
      <c r="C5325" s="16">
        <v>7</v>
      </c>
      <c r="D5325" s="16">
        <v>1998</v>
      </c>
      <c r="E5325" s="25">
        <v>35986</v>
      </c>
      <c r="F5325" s="24" t="s">
        <v>5251</v>
      </c>
      <c r="G5325" s="23">
        <v>102299.58333333334</v>
      </c>
      <c r="H5325" s="23">
        <v>4845919.2272549029</v>
      </c>
      <c r="I5325" s="23">
        <v>7038381.3311703438</v>
      </c>
      <c r="J5325" s="23">
        <f t="shared" si="83"/>
        <v>6936081.7478370108</v>
      </c>
    </row>
    <row r="5326" spans="1:10" x14ac:dyDescent="0.2">
      <c r="A5326" s="16">
        <v>5396</v>
      </c>
      <c r="B5326" s="16">
        <v>20</v>
      </c>
      <c r="C5326" s="16">
        <v>2</v>
      </c>
      <c r="D5326" s="16">
        <v>1998</v>
      </c>
      <c r="E5326" s="25">
        <v>35846</v>
      </c>
      <c r="F5326" s="24" t="s">
        <v>5252</v>
      </c>
      <c r="G5326" s="23">
        <v>103121.01297096974</v>
      </c>
      <c r="H5326" s="23">
        <v>50950.879320568252</v>
      </c>
      <c r="I5326" s="23">
        <v>50950.879320568252</v>
      </c>
      <c r="J5326" s="23">
        <f t="shared" si="83"/>
        <v>-52170.133650401483</v>
      </c>
    </row>
    <row r="5327" spans="1:10" x14ac:dyDescent="0.2">
      <c r="A5327" s="16">
        <v>5397</v>
      </c>
      <c r="B5327" s="16">
        <v>26</v>
      </c>
      <c r="C5327" s="16">
        <v>2</v>
      </c>
      <c r="D5327" s="16">
        <v>1999</v>
      </c>
      <c r="E5327" s="25">
        <v>36217</v>
      </c>
      <c r="F5327" s="24" t="s">
        <v>5253</v>
      </c>
      <c r="G5327" s="23">
        <v>98506.103343465045</v>
      </c>
      <c r="H5327" s="23">
        <v>808400.78470516717</v>
      </c>
      <c r="I5327" s="23">
        <v>899868.17920972651</v>
      </c>
      <c r="J5327" s="23">
        <f t="shared" si="83"/>
        <v>801362.0758662615</v>
      </c>
    </row>
    <row r="5328" spans="1:10" x14ac:dyDescent="0.2">
      <c r="A5328" s="16">
        <v>5398</v>
      </c>
      <c r="B5328" s="16">
        <v>7</v>
      </c>
      <c r="C5328" s="16">
        <v>5</v>
      </c>
      <c r="D5328" s="16">
        <v>2004</v>
      </c>
      <c r="E5328" s="25">
        <v>38114</v>
      </c>
      <c r="F5328" s="24" t="s">
        <v>5254</v>
      </c>
      <c r="G5328" s="23">
        <v>84393.098889476474</v>
      </c>
      <c r="H5328" s="23">
        <v>14969216.827033319</v>
      </c>
      <c r="I5328" s="23">
        <v>28867383.95744051</v>
      </c>
      <c r="J5328" s="23">
        <f t="shared" si="83"/>
        <v>28782990.858551033</v>
      </c>
    </row>
    <row r="5329" spans="1:10" x14ac:dyDescent="0.2">
      <c r="A5329" s="16">
        <v>5399</v>
      </c>
      <c r="B5329" s="16">
        <v>25</v>
      </c>
      <c r="C5329" s="16">
        <v>1</v>
      </c>
      <c r="D5329" s="16">
        <v>2013</v>
      </c>
      <c r="E5329" s="25">
        <v>41299</v>
      </c>
      <c r="F5329" s="24" t="s">
        <v>5255</v>
      </c>
      <c r="G5329" s="23">
        <v>63970.557582073998</v>
      </c>
      <c r="H5329" s="23">
        <v>5242.3871938509637</v>
      </c>
      <c r="I5329" s="23">
        <v>5242.3871938509637</v>
      </c>
      <c r="J5329" s="23">
        <f t="shared" si="83"/>
        <v>-58728.170388223036</v>
      </c>
    </row>
    <row r="5330" spans="1:10" x14ac:dyDescent="0.2">
      <c r="A5330" s="16">
        <v>5400</v>
      </c>
      <c r="B5330" s="16">
        <v>16</v>
      </c>
      <c r="C5330" s="16">
        <v>3</v>
      </c>
      <c r="D5330" s="16">
        <v>2012</v>
      </c>
      <c r="E5330" s="25">
        <v>40984</v>
      </c>
      <c r="F5330" s="24" t="s">
        <v>5256</v>
      </c>
      <c r="G5330" s="23">
        <v>64218.194182883453</v>
      </c>
      <c r="H5330" s="23">
        <v>0</v>
      </c>
      <c r="I5330" s="23">
        <v>0</v>
      </c>
      <c r="J5330" s="23">
        <f t="shared" si="83"/>
        <v>-64218.194182883453</v>
      </c>
    </row>
    <row r="5331" spans="1:10" x14ac:dyDescent="0.2">
      <c r="A5331" s="16">
        <v>5401</v>
      </c>
      <c r="B5331" s="16">
        <v>31</v>
      </c>
      <c r="C5331" s="16">
        <v>12</v>
      </c>
      <c r="D5331" s="16">
        <v>2012</v>
      </c>
      <c r="E5331" s="25">
        <v>41274</v>
      </c>
      <c r="F5331" s="24" t="s">
        <v>5257</v>
      </c>
      <c r="G5331" s="23">
        <v>64159.737980235281</v>
      </c>
      <c r="H5331" s="23">
        <v>0</v>
      </c>
      <c r="I5331" s="23">
        <v>0</v>
      </c>
      <c r="J5331" s="23">
        <f t="shared" si="83"/>
        <v>-64159.737980235281</v>
      </c>
    </row>
    <row r="5332" spans="1:10" x14ac:dyDescent="0.2">
      <c r="A5332" s="16">
        <v>5402</v>
      </c>
      <c r="B5332" s="16">
        <v>22</v>
      </c>
      <c r="C5332" s="16">
        <v>12</v>
      </c>
      <c r="D5332" s="16">
        <v>2015</v>
      </c>
      <c r="E5332" s="25">
        <v>42360</v>
      </c>
      <c r="F5332" s="24" t="s">
        <v>5258</v>
      </c>
      <c r="G5332" s="23">
        <v>62281.534721488213</v>
      </c>
      <c r="H5332" s="23">
        <v>0</v>
      </c>
      <c r="I5332" s="23">
        <v>0</v>
      </c>
      <c r="J5332" s="23">
        <f t="shared" si="83"/>
        <v>-62281.534721488213</v>
      </c>
    </row>
    <row r="5333" spans="1:10" x14ac:dyDescent="0.2">
      <c r="A5333" s="16">
        <v>5403</v>
      </c>
      <c r="B5333" s="16">
        <v>4</v>
      </c>
      <c r="C5333" s="16">
        <v>10</v>
      </c>
      <c r="D5333" s="16">
        <v>2013</v>
      </c>
      <c r="E5333" s="25">
        <v>41551</v>
      </c>
      <c r="F5333" s="24" t="s">
        <v>5259</v>
      </c>
      <c r="G5333" s="23">
        <v>57819.637244911064</v>
      </c>
      <c r="H5333" s="23">
        <v>0</v>
      </c>
      <c r="I5333" s="23">
        <v>0</v>
      </c>
      <c r="J5333" s="23">
        <f t="shared" si="83"/>
        <v>-57819.637244911064</v>
      </c>
    </row>
    <row r="5334" spans="1:10" x14ac:dyDescent="0.2">
      <c r="A5334" s="16">
        <v>5404</v>
      </c>
      <c r="B5334" s="16">
        <v>9</v>
      </c>
      <c r="C5334" s="16">
        <v>8</v>
      </c>
      <c r="D5334" s="16">
        <v>1995</v>
      </c>
      <c r="E5334" s="25">
        <v>34920</v>
      </c>
      <c r="F5334" s="24" t="s">
        <v>5260</v>
      </c>
      <c r="G5334" s="23">
        <v>80287.442773054281</v>
      </c>
      <c r="H5334" s="23">
        <v>16742350.075958142</v>
      </c>
      <c r="I5334" s="23">
        <v>16742350.075958142</v>
      </c>
      <c r="J5334" s="23">
        <f t="shared" si="83"/>
        <v>16662062.633185089</v>
      </c>
    </row>
    <row r="5335" spans="1:10" x14ac:dyDescent="0.2">
      <c r="A5335" s="16">
        <v>5405</v>
      </c>
      <c r="B5335" s="16">
        <v>16</v>
      </c>
      <c r="C5335" s="16">
        <v>3</v>
      </c>
      <c r="D5335" s="16">
        <v>2001</v>
      </c>
      <c r="E5335" s="25">
        <v>36966</v>
      </c>
      <c r="F5335" s="24" t="s">
        <v>5261</v>
      </c>
      <c r="G5335" s="23">
        <v>69670.544835414301</v>
      </c>
      <c r="H5335" s="23">
        <v>3254104.9244494895</v>
      </c>
      <c r="I5335" s="23">
        <v>3254104.9244494895</v>
      </c>
      <c r="J5335" s="23">
        <f t="shared" si="83"/>
        <v>3184434.3796140752</v>
      </c>
    </row>
    <row r="5336" spans="1:10" x14ac:dyDescent="0.2">
      <c r="A5336" s="16">
        <v>5406</v>
      </c>
      <c r="B5336" s="16">
        <v>12</v>
      </c>
      <c r="C5336" s="16">
        <v>11</v>
      </c>
      <c r="D5336" s="16">
        <v>2010</v>
      </c>
      <c r="E5336" s="25">
        <v>40494</v>
      </c>
      <c r="F5336" s="24" t="s">
        <v>5262</v>
      </c>
      <c r="G5336" s="23">
        <v>56105.035122918787</v>
      </c>
      <c r="H5336" s="23">
        <v>439497.67053468188</v>
      </c>
      <c r="I5336" s="23">
        <v>475937.89084701764</v>
      </c>
      <c r="J5336" s="23">
        <f t="shared" si="83"/>
        <v>419832.85572409886</v>
      </c>
    </row>
    <row r="5337" spans="1:10" x14ac:dyDescent="0.2">
      <c r="A5337" s="16">
        <v>5407</v>
      </c>
      <c r="B5337" s="16">
        <v>22</v>
      </c>
      <c r="C5337" s="16">
        <v>2</v>
      </c>
      <c r="D5337" s="16">
        <v>2008</v>
      </c>
      <c r="E5337" s="25">
        <v>39500</v>
      </c>
      <c r="F5337" s="24" t="s">
        <v>5263</v>
      </c>
      <c r="G5337" s="23">
        <v>57989.399743968861</v>
      </c>
      <c r="H5337" s="23">
        <v>291280.75491395558</v>
      </c>
      <c r="I5337" s="23">
        <v>471220.70253149606</v>
      </c>
      <c r="J5337" s="23">
        <f t="shared" si="83"/>
        <v>413231.30278752721</v>
      </c>
    </row>
    <row r="5338" spans="1:10" x14ac:dyDescent="0.2">
      <c r="A5338" s="16">
        <v>5408</v>
      </c>
      <c r="B5338" s="16">
        <v>31</v>
      </c>
      <c r="C5338" s="16">
        <v>7</v>
      </c>
      <c r="D5338" s="16">
        <v>2015</v>
      </c>
      <c r="E5338" s="25">
        <v>42216</v>
      </c>
      <c r="F5338" s="24" t="s">
        <v>5264</v>
      </c>
      <c r="G5338" s="23">
        <v>51438.274657034875</v>
      </c>
      <c r="H5338" s="23">
        <v>8614.8822395602019</v>
      </c>
      <c r="I5338" s="23">
        <v>8614.8822395602019</v>
      </c>
      <c r="J5338" s="23">
        <f t="shared" si="83"/>
        <v>-42823.392417474672</v>
      </c>
    </row>
    <row r="5339" spans="1:10" x14ac:dyDescent="0.2">
      <c r="A5339" s="16">
        <v>5409</v>
      </c>
      <c r="B5339" s="16">
        <v>31</v>
      </c>
      <c r="C5339" s="16">
        <v>12</v>
      </c>
      <c r="D5339" s="16">
        <v>2009</v>
      </c>
      <c r="E5339" s="25">
        <v>40178</v>
      </c>
      <c r="F5339" s="24" t="s">
        <v>5265</v>
      </c>
      <c r="G5339" s="23">
        <v>56846.523947783964</v>
      </c>
      <c r="H5339" s="23">
        <v>0</v>
      </c>
      <c r="I5339" s="23">
        <v>0</v>
      </c>
      <c r="J5339" s="23">
        <f t="shared" si="83"/>
        <v>-56846.523947783964</v>
      </c>
    </row>
    <row r="5340" spans="1:10" x14ac:dyDescent="0.2">
      <c r="A5340" s="16">
        <v>5410</v>
      </c>
      <c r="B5340" s="16">
        <v>31</v>
      </c>
      <c r="C5340" s="16">
        <v>12</v>
      </c>
      <c r="D5340" s="16">
        <v>2005</v>
      </c>
      <c r="E5340" s="25">
        <v>38717</v>
      </c>
      <c r="F5340" s="24" t="s">
        <v>5266</v>
      </c>
      <c r="G5340" s="23">
        <v>62377.794715447155</v>
      </c>
      <c r="H5340" s="23">
        <v>0</v>
      </c>
      <c r="I5340" s="23">
        <v>0</v>
      </c>
      <c r="J5340" s="23">
        <f t="shared" si="83"/>
        <v>-62377.794715447155</v>
      </c>
    </row>
    <row r="5341" spans="1:10" x14ac:dyDescent="0.2">
      <c r="A5341" s="16">
        <v>5411</v>
      </c>
      <c r="B5341" s="16">
        <v>4</v>
      </c>
      <c r="C5341" s="16">
        <v>8</v>
      </c>
      <c r="D5341" s="16">
        <v>2015</v>
      </c>
      <c r="E5341" s="25">
        <v>42220</v>
      </c>
      <c r="F5341" s="24" t="s">
        <v>5267</v>
      </c>
      <c r="G5341" s="23">
        <v>51511.228788667155</v>
      </c>
      <c r="H5341" s="23">
        <v>0</v>
      </c>
      <c r="I5341" s="23">
        <v>0</v>
      </c>
      <c r="J5341" s="23">
        <f t="shared" si="83"/>
        <v>-51511.228788667155</v>
      </c>
    </row>
    <row r="5342" spans="1:10" x14ac:dyDescent="0.2">
      <c r="A5342" s="16">
        <v>5412</v>
      </c>
      <c r="B5342" s="16">
        <v>1</v>
      </c>
      <c r="C5342" s="16">
        <v>9</v>
      </c>
      <c r="D5342" s="16">
        <v>2015</v>
      </c>
      <c r="E5342" s="25">
        <v>42248</v>
      </c>
      <c r="F5342" s="24" t="s">
        <v>5268</v>
      </c>
      <c r="G5342" s="23">
        <v>51591.544264430857</v>
      </c>
      <c r="H5342" s="23">
        <v>0</v>
      </c>
      <c r="I5342" s="23">
        <v>0</v>
      </c>
      <c r="J5342" s="23">
        <f t="shared" si="83"/>
        <v>-51591.544264430857</v>
      </c>
    </row>
    <row r="5343" spans="1:10" x14ac:dyDescent="0.2">
      <c r="A5343" s="16">
        <v>5413</v>
      </c>
      <c r="B5343" s="16">
        <v>31</v>
      </c>
      <c r="C5343" s="16">
        <v>12</v>
      </c>
      <c r="D5343" s="16">
        <v>2014</v>
      </c>
      <c r="E5343" s="25">
        <v>42004</v>
      </c>
      <c r="F5343" s="24" t="s">
        <v>5269</v>
      </c>
      <c r="G5343" s="23">
        <v>52279.90903360986</v>
      </c>
      <c r="H5343" s="23">
        <v>0</v>
      </c>
      <c r="I5343" s="23">
        <v>0</v>
      </c>
      <c r="J5343" s="23">
        <f t="shared" si="83"/>
        <v>-52279.90903360986</v>
      </c>
    </row>
    <row r="5344" spans="1:10" x14ac:dyDescent="0.2">
      <c r="A5344" s="16">
        <v>5414</v>
      </c>
      <c r="B5344" s="16">
        <v>25</v>
      </c>
      <c r="C5344" s="16">
        <v>10</v>
      </c>
      <c r="D5344" s="16">
        <v>2013</v>
      </c>
      <c r="E5344" s="25">
        <v>41572</v>
      </c>
      <c r="F5344" s="24" t="s">
        <v>5270</v>
      </c>
      <c r="G5344" s="23">
        <v>47306.975927654508</v>
      </c>
      <c r="H5344" s="23">
        <v>0</v>
      </c>
      <c r="I5344" s="23">
        <v>0</v>
      </c>
      <c r="J5344" s="23">
        <f t="shared" si="83"/>
        <v>-47306.975927654508</v>
      </c>
    </row>
    <row r="5345" spans="1:10" x14ac:dyDescent="0.2">
      <c r="A5345" s="16">
        <v>5415</v>
      </c>
      <c r="B5345" s="16">
        <v>27</v>
      </c>
      <c r="C5345" s="16">
        <v>10</v>
      </c>
      <c r="D5345" s="16">
        <v>2000</v>
      </c>
      <c r="E5345" s="25">
        <v>36826</v>
      </c>
      <c r="F5345" s="24" t="s">
        <v>5271</v>
      </c>
      <c r="G5345" s="23">
        <v>59263.206896551725</v>
      </c>
      <c r="H5345" s="23">
        <v>341209.32473563222</v>
      </c>
      <c r="I5345" s="23">
        <v>483590.59033333336</v>
      </c>
      <c r="J5345" s="23">
        <f t="shared" si="83"/>
        <v>424327.38343678165</v>
      </c>
    </row>
    <row r="5346" spans="1:10" x14ac:dyDescent="0.2">
      <c r="A5346" s="16">
        <v>5416</v>
      </c>
      <c r="B5346" s="16">
        <v>21</v>
      </c>
      <c r="C5346" s="16">
        <v>6</v>
      </c>
      <c r="D5346" s="16">
        <v>2013</v>
      </c>
      <c r="E5346" s="25">
        <v>41446</v>
      </c>
      <c r="F5346" s="24" t="s">
        <v>5272</v>
      </c>
      <c r="G5346" s="23">
        <v>44161.119295600933</v>
      </c>
      <c r="H5346" s="23">
        <v>0</v>
      </c>
      <c r="I5346" s="23">
        <v>0</v>
      </c>
      <c r="J5346" s="23">
        <f t="shared" si="83"/>
        <v>-44161.119295600933</v>
      </c>
    </row>
    <row r="5347" spans="1:10" x14ac:dyDescent="0.2">
      <c r="A5347" s="16">
        <v>5417</v>
      </c>
      <c r="B5347" s="16">
        <v>25</v>
      </c>
      <c r="C5347" s="16">
        <v>8</v>
      </c>
      <c r="D5347" s="16">
        <v>2000</v>
      </c>
      <c r="E5347" s="25">
        <v>36763</v>
      </c>
      <c r="F5347" s="24" t="s">
        <v>5273</v>
      </c>
      <c r="G5347" s="23">
        <v>56833.101851851854</v>
      </c>
      <c r="H5347" s="23">
        <v>393900.28314236109</v>
      </c>
      <c r="I5347" s="23">
        <v>393900.28314236109</v>
      </c>
      <c r="J5347" s="23">
        <f t="shared" si="83"/>
        <v>337067.18129050924</v>
      </c>
    </row>
    <row r="5348" spans="1:10" x14ac:dyDescent="0.2">
      <c r="A5348" s="16">
        <v>5418</v>
      </c>
      <c r="B5348" s="16">
        <v>12</v>
      </c>
      <c r="C5348" s="16">
        <v>3</v>
      </c>
      <c r="D5348" s="16">
        <v>2010</v>
      </c>
      <c r="E5348" s="25">
        <v>40249</v>
      </c>
      <c r="F5348" s="24" t="s">
        <v>5274</v>
      </c>
      <c r="G5348" s="23">
        <v>45125.740358680523</v>
      </c>
      <c r="H5348" s="23">
        <v>28848.885811304459</v>
      </c>
      <c r="I5348" s="23">
        <v>28848.885811304459</v>
      </c>
      <c r="J5348" s="23">
        <f t="shared" si="83"/>
        <v>-16276.854547376064</v>
      </c>
    </row>
    <row r="5349" spans="1:10" x14ac:dyDescent="0.2">
      <c r="A5349" s="16">
        <v>5419</v>
      </c>
      <c r="B5349" s="16">
        <v>11</v>
      </c>
      <c r="C5349" s="16">
        <v>2</v>
      </c>
      <c r="D5349" s="16">
        <v>2011</v>
      </c>
      <c r="E5349" s="25">
        <v>40585</v>
      </c>
      <c r="F5349" s="24" t="s">
        <v>5275</v>
      </c>
      <c r="G5349" s="23">
        <v>44375.782277268438</v>
      </c>
      <c r="H5349" s="23">
        <v>4029.3210307759741</v>
      </c>
      <c r="I5349" s="23">
        <v>4029.3210307759741</v>
      </c>
      <c r="J5349" s="23">
        <f t="shared" si="83"/>
        <v>-40346.461246492465</v>
      </c>
    </row>
    <row r="5350" spans="1:10" x14ac:dyDescent="0.2">
      <c r="A5350" s="16">
        <v>5420</v>
      </c>
      <c r="B5350" s="16">
        <v>1</v>
      </c>
      <c r="C5350" s="16">
        <v>7</v>
      </c>
      <c r="D5350" s="16">
        <v>1991</v>
      </c>
      <c r="E5350" s="25">
        <v>33420</v>
      </c>
      <c r="F5350" s="24" t="s">
        <v>5276</v>
      </c>
      <c r="G5350" s="23">
        <v>63092.254038179155</v>
      </c>
      <c r="H5350" s="23">
        <v>580362.21063142444</v>
      </c>
      <c r="I5350" s="23">
        <v>580362.21063142444</v>
      </c>
      <c r="J5350" s="23">
        <f t="shared" si="83"/>
        <v>517269.95659324527</v>
      </c>
    </row>
    <row r="5351" spans="1:10" x14ac:dyDescent="0.2">
      <c r="A5351" s="16">
        <v>5421</v>
      </c>
      <c r="B5351" s="16">
        <v>25</v>
      </c>
      <c r="C5351" s="16">
        <v>10</v>
      </c>
      <c r="D5351" s="16">
        <v>2013</v>
      </c>
      <c r="E5351" s="25">
        <v>41572</v>
      </c>
      <c r="F5351" s="24" t="s">
        <v>5277</v>
      </c>
      <c r="G5351" s="23">
        <v>36794.314610397952</v>
      </c>
      <c r="H5351" s="23">
        <v>0</v>
      </c>
      <c r="I5351" s="23">
        <v>0</v>
      </c>
      <c r="J5351" s="23">
        <f t="shared" si="83"/>
        <v>-36794.314610397952</v>
      </c>
    </row>
    <row r="5352" spans="1:10" x14ac:dyDescent="0.2">
      <c r="A5352" s="16">
        <v>5422</v>
      </c>
      <c r="B5352" s="16">
        <v>31</v>
      </c>
      <c r="C5352" s="16">
        <v>12</v>
      </c>
      <c r="D5352" s="16">
        <v>2014</v>
      </c>
      <c r="E5352" s="25">
        <v>42004</v>
      </c>
      <c r="F5352" s="24" t="s">
        <v>5278</v>
      </c>
      <c r="G5352" s="23">
        <v>36595.936323526905</v>
      </c>
      <c r="H5352" s="23">
        <v>0</v>
      </c>
      <c r="I5352" s="23">
        <v>0</v>
      </c>
      <c r="J5352" s="23">
        <f t="shared" si="83"/>
        <v>-36595.936323526905</v>
      </c>
    </row>
    <row r="5353" spans="1:10" x14ac:dyDescent="0.2">
      <c r="A5353" s="16">
        <v>5423</v>
      </c>
      <c r="B5353" s="16">
        <v>18</v>
      </c>
      <c r="C5353" s="16">
        <v>7</v>
      </c>
      <c r="D5353" s="16">
        <v>2008</v>
      </c>
      <c r="E5353" s="25">
        <v>39647</v>
      </c>
      <c r="F5353" s="24" t="s">
        <v>5279</v>
      </c>
      <c r="G5353" s="23">
        <v>33485.343056136458</v>
      </c>
      <c r="H5353" s="23">
        <v>272088.50353694241</v>
      </c>
      <c r="I5353" s="23">
        <v>272088.50353694241</v>
      </c>
      <c r="J5353" s="23">
        <f t="shared" si="83"/>
        <v>238603.16048080596</v>
      </c>
    </row>
    <row r="5354" spans="1:10" x14ac:dyDescent="0.2">
      <c r="A5354" s="16">
        <v>5424</v>
      </c>
      <c r="B5354" s="16">
        <v>1</v>
      </c>
      <c r="C5354" s="16">
        <v>9</v>
      </c>
      <c r="D5354" s="16">
        <v>2006</v>
      </c>
      <c r="E5354" s="25">
        <v>38961</v>
      </c>
      <c r="F5354" s="24" t="s">
        <v>5280</v>
      </c>
      <c r="G5354" s="23">
        <v>36301.478560867421</v>
      </c>
      <c r="H5354" s="23">
        <v>125250.99147856086</v>
      </c>
      <c r="I5354" s="23">
        <v>125250.99147856086</v>
      </c>
      <c r="J5354" s="23">
        <f t="shared" si="83"/>
        <v>88949.512917693442</v>
      </c>
    </row>
    <row r="5355" spans="1:10" x14ac:dyDescent="0.2">
      <c r="A5355" s="16">
        <v>5425</v>
      </c>
      <c r="B5355" s="16">
        <v>29</v>
      </c>
      <c r="C5355" s="16">
        <v>4</v>
      </c>
      <c r="D5355" s="16">
        <v>2005</v>
      </c>
      <c r="E5355" s="25">
        <v>38471</v>
      </c>
      <c r="F5355" s="24" t="s">
        <v>5281</v>
      </c>
      <c r="G5355" s="23">
        <v>37849.794450154164</v>
      </c>
      <c r="H5355" s="23">
        <v>97236.121942446043</v>
      </c>
      <c r="I5355" s="23">
        <v>104336.74338129497</v>
      </c>
      <c r="J5355" s="23">
        <f t="shared" si="83"/>
        <v>66486.948931140811</v>
      </c>
    </row>
    <row r="5356" spans="1:10" x14ac:dyDescent="0.2">
      <c r="A5356" s="16">
        <v>5426</v>
      </c>
      <c r="B5356" s="16">
        <v>15</v>
      </c>
      <c r="C5356" s="16">
        <v>10</v>
      </c>
      <c r="D5356" s="16">
        <v>2010</v>
      </c>
      <c r="E5356" s="25">
        <v>40466</v>
      </c>
      <c r="F5356" s="24" t="s">
        <v>5282</v>
      </c>
      <c r="G5356" s="23">
        <v>33677.181303180907</v>
      </c>
      <c r="H5356" s="23">
        <v>11014.68343156037</v>
      </c>
      <c r="I5356" s="23">
        <v>11014.68343156037</v>
      </c>
      <c r="J5356" s="23">
        <f t="shared" si="83"/>
        <v>-22662.497871620537</v>
      </c>
    </row>
    <row r="5357" spans="1:10" x14ac:dyDescent="0.2">
      <c r="A5357" s="16">
        <v>5427</v>
      </c>
      <c r="B5357" s="16">
        <v>31</v>
      </c>
      <c r="C5357" s="16">
        <v>12</v>
      </c>
      <c r="D5357" s="16">
        <v>2013</v>
      </c>
      <c r="E5357" s="25">
        <v>41639</v>
      </c>
      <c r="F5357" s="24" t="s">
        <v>5283</v>
      </c>
      <c r="G5357" s="23">
        <v>31605.241816098762</v>
      </c>
      <c r="H5357" s="23">
        <v>0</v>
      </c>
      <c r="I5357" s="23">
        <v>0</v>
      </c>
      <c r="J5357" s="23">
        <f t="shared" si="83"/>
        <v>-31605.241816098762</v>
      </c>
    </row>
    <row r="5358" spans="1:10" x14ac:dyDescent="0.2">
      <c r="A5358" s="16">
        <v>5428</v>
      </c>
      <c r="B5358" s="16">
        <v>19</v>
      </c>
      <c r="C5358" s="16">
        <v>10</v>
      </c>
      <c r="D5358" s="16">
        <v>1994</v>
      </c>
      <c r="E5358" s="25">
        <v>34626</v>
      </c>
      <c r="F5358" s="24" t="s">
        <v>5284</v>
      </c>
      <c r="G5358" s="23">
        <v>44341.224080267559</v>
      </c>
      <c r="H5358" s="23">
        <v>5047391.0978729101</v>
      </c>
      <c r="I5358" s="23">
        <v>6395384.0171237458</v>
      </c>
      <c r="J5358" s="23">
        <f t="shared" si="83"/>
        <v>6351042.7930434784</v>
      </c>
    </row>
    <row r="5359" spans="1:10" x14ac:dyDescent="0.2">
      <c r="A5359" s="16">
        <v>5429</v>
      </c>
      <c r="B5359" s="16">
        <v>24</v>
      </c>
      <c r="C5359" s="16">
        <v>12</v>
      </c>
      <c r="D5359" s="16">
        <v>1999</v>
      </c>
      <c r="E5359" s="25">
        <v>36518</v>
      </c>
      <c r="F5359" s="24" t="s">
        <v>5285</v>
      </c>
      <c r="G5359" s="23">
        <v>39388.074866310155</v>
      </c>
      <c r="H5359" s="23">
        <v>12007.527563874033</v>
      </c>
      <c r="I5359" s="23">
        <v>12007.527563874033</v>
      </c>
      <c r="J5359" s="23">
        <f t="shared" si="83"/>
        <v>-27380.54730243612</v>
      </c>
    </row>
    <row r="5360" spans="1:10" x14ac:dyDescent="0.2">
      <c r="A5360" s="16">
        <v>5430</v>
      </c>
      <c r="B5360" s="16">
        <v>27</v>
      </c>
      <c r="C5360" s="16">
        <v>1</v>
      </c>
      <c r="D5360" s="16">
        <v>2017</v>
      </c>
      <c r="E5360" s="25">
        <v>42762</v>
      </c>
      <c r="F5360" s="24" t="s">
        <v>5286</v>
      </c>
      <c r="G5360" s="23">
        <v>27297.975201676833</v>
      </c>
      <c r="H5360" s="23">
        <v>3586.1451126054712</v>
      </c>
      <c r="I5360" s="23">
        <v>3586.1451126054712</v>
      </c>
      <c r="J5360" s="23">
        <f t="shared" si="83"/>
        <v>-23711.830089071362</v>
      </c>
    </row>
    <row r="5361" spans="1:10" x14ac:dyDescent="0.2">
      <c r="A5361" s="16">
        <v>5431</v>
      </c>
      <c r="B5361" s="16">
        <v>30</v>
      </c>
      <c r="C5361" s="16">
        <v>6</v>
      </c>
      <c r="D5361" s="16">
        <v>1972</v>
      </c>
      <c r="E5361" s="25">
        <v>26480</v>
      </c>
      <c r="F5361" s="24" t="s">
        <v>5287</v>
      </c>
      <c r="G5361" s="23">
        <v>147193.64508393285</v>
      </c>
      <c r="H5361" s="23">
        <v>264948561.15107912</v>
      </c>
      <c r="I5361" s="23">
        <v>264948561.15107912</v>
      </c>
      <c r="J5361" s="23">
        <f t="shared" si="83"/>
        <v>264801367.50599518</v>
      </c>
    </row>
    <row r="5362" spans="1:10" x14ac:dyDescent="0.2">
      <c r="A5362" s="16">
        <v>5432</v>
      </c>
      <c r="B5362" s="16">
        <v>1</v>
      </c>
      <c r="C5362" s="16">
        <v>8</v>
      </c>
      <c r="D5362" s="16">
        <v>1997</v>
      </c>
      <c r="E5362" s="25">
        <v>35643</v>
      </c>
      <c r="F5362" s="24" t="s">
        <v>5288</v>
      </c>
      <c r="G5362" s="23">
        <v>38171.486318407959</v>
      </c>
      <c r="H5362" s="23">
        <v>4402945.0563370651</v>
      </c>
      <c r="I5362" s="23">
        <v>4402945.0563370651</v>
      </c>
      <c r="J5362" s="23">
        <f t="shared" si="83"/>
        <v>4364773.5700186575</v>
      </c>
    </row>
    <row r="5363" spans="1:10" x14ac:dyDescent="0.2">
      <c r="A5363" s="16">
        <v>5433</v>
      </c>
      <c r="B5363" s="16">
        <v>14</v>
      </c>
      <c r="C5363" s="16">
        <v>1</v>
      </c>
      <c r="D5363" s="16">
        <v>2000</v>
      </c>
      <c r="E5363" s="25">
        <v>36539</v>
      </c>
      <c r="F5363" s="24" t="s">
        <v>5289</v>
      </c>
      <c r="G5363" s="23">
        <v>36362.411137440758</v>
      </c>
      <c r="H5363" s="23">
        <v>283689.35021919431</v>
      </c>
      <c r="I5363" s="23">
        <v>283689.35021919431</v>
      </c>
      <c r="J5363" s="23">
        <f t="shared" si="83"/>
        <v>247326.93908175355</v>
      </c>
    </row>
    <row r="5364" spans="1:10" x14ac:dyDescent="0.2">
      <c r="A5364" s="16">
        <v>5434</v>
      </c>
      <c r="B5364" s="16">
        <v>1</v>
      </c>
      <c r="C5364" s="16">
        <v>9</v>
      </c>
      <c r="D5364" s="16">
        <v>2015</v>
      </c>
      <c r="E5364" s="25">
        <v>42248</v>
      </c>
      <c r="F5364" s="24" t="s">
        <v>5290</v>
      </c>
      <c r="G5364" s="23">
        <v>25795.772132215428</v>
      </c>
      <c r="H5364" s="23">
        <v>0</v>
      </c>
      <c r="I5364" s="23">
        <v>442575.9988106495</v>
      </c>
      <c r="J5364" s="23">
        <f t="shared" si="83"/>
        <v>416780.22667843406</v>
      </c>
    </row>
    <row r="5365" spans="1:10" x14ac:dyDescent="0.2">
      <c r="A5365" s="16">
        <v>5435</v>
      </c>
      <c r="B5365" s="16">
        <v>13</v>
      </c>
      <c r="C5365" s="16">
        <v>6</v>
      </c>
      <c r="D5365" s="16">
        <v>2003</v>
      </c>
      <c r="E5365" s="25">
        <v>37785</v>
      </c>
      <c r="F5365" s="24" t="s">
        <v>5291</v>
      </c>
      <c r="G5365" s="23">
        <v>33413.037561241152</v>
      </c>
      <c r="H5365" s="23">
        <v>0</v>
      </c>
      <c r="I5365" s="23">
        <v>0</v>
      </c>
      <c r="J5365" s="23">
        <f t="shared" si="83"/>
        <v>-33413.037561241152</v>
      </c>
    </row>
    <row r="5366" spans="1:10" x14ac:dyDescent="0.2">
      <c r="A5366" s="16">
        <v>5436</v>
      </c>
      <c r="B5366" s="16">
        <v>21</v>
      </c>
      <c r="C5366" s="16">
        <v>4</v>
      </c>
      <c r="D5366" s="16">
        <v>2015</v>
      </c>
      <c r="E5366" s="25">
        <v>42115</v>
      </c>
      <c r="F5366" s="24" t="s">
        <v>5292</v>
      </c>
      <c r="G5366" s="23">
        <v>25942.523003055805</v>
      </c>
      <c r="H5366" s="23">
        <v>0</v>
      </c>
      <c r="I5366" s="23">
        <v>0</v>
      </c>
      <c r="J5366" s="23">
        <f t="shared" si="83"/>
        <v>-25942.523003055805</v>
      </c>
    </row>
    <row r="5367" spans="1:10" x14ac:dyDescent="0.2">
      <c r="A5367" s="16">
        <v>5437</v>
      </c>
      <c r="B5367" s="16">
        <v>1</v>
      </c>
      <c r="C5367" s="16">
        <v>12</v>
      </c>
      <c r="D5367" s="16">
        <v>2015</v>
      </c>
      <c r="E5367" s="25">
        <v>42339</v>
      </c>
      <c r="F5367" s="24" t="s">
        <v>5293</v>
      </c>
      <c r="G5367" s="23">
        <v>25950.639467286757</v>
      </c>
      <c r="H5367" s="23">
        <v>0</v>
      </c>
      <c r="I5367" s="23">
        <v>0</v>
      </c>
      <c r="J5367" s="23">
        <f t="shared" si="83"/>
        <v>-25950.639467286757</v>
      </c>
    </row>
    <row r="5368" spans="1:10" x14ac:dyDescent="0.2">
      <c r="A5368" s="16">
        <v>5438</v>
      </c>
      <c r="B5368" s="16">
        <v>1</v>
      </c>
      <c r="C5368" s="16">
        <v>8</v>
      </c>
      <c r="D5368" s="16">
        <v>1991</v>
      </c>
      <c r="E5368" s="25">
        <v>33451</v>
      </c>
      <c r="F5368" s="24" t="s">
        <v>5294</v>
      </c>
      <c r="G5368" s="23">
        <v>41339.216691068817</v>
      </c>
      <c r="H5368" s="23">
        <v>2206270.4000878478</v>
      </c>
      <c r="I5368" s="23">
        <v>2206270.4000878478</v>
      </c>
      <c r="J5368" s="23">
        <f t="shared" si="83"/>
        <v>2164931.183396779</v>
      </c>
    </row>
    <row r="5369" spans="1:10" x14ac:dyDescent="0.2">
      <c r="A5369" s="16">
        <v>5439</v>
      </c>
      <c r="B5369" s="16">
        <v>31</v>
      </c>
      <c r="C5369" s="16">
        <v>12</v>
      </c>
      <c r="D5369" s="16">
        <v>2014</v>
      </c>
      <c r="E5369" s="25">
        <v>42004</v>
      </c>
      <c r="F5369" s="24" t="s">
        <v>5295</v>
      </c>
      <c r="G5369" s="23">
        <v>23003.159974788337</v>
      </c>
      <c r="H5369" s="23">
        <v>0</v>
      </c>
      <c r="I5369" s="23">
        <v>0</v>
      </c>
      <c r="J5369" s="23">
        <f t="shared" si="83"/>
        <v>-23003.159974788337</v>
      </c>
    </row>
    <row r="5370" spans="1:10" x14ac:dyDescent="0.2">
      <c r="A5370" s="16">
        <v>5440</v>
      </c>
      <c r="B5370" s="16">
        <v>31</v>
      </c>
      <c r="C5370" s="16">
        <v>12</v>
      </c>
      <c r="D5370" s="16">
        <v>2003</v>
      </c>
      <c r="E5370" s="25">
        <v>37986</v>
      </c>
      <c r="F5370" s="24" t="s">
        <v>5296</v>
      </c>
      <c r="G5370" s="23">
        <v>26643.407487791643</v>
      </c>
      <c r="H5370" s="23">
        <v>0</v>
      </c>
      <c r="I5370" s="23">
        <v>0</v>
      </c>
      <c r="J5370" s="23">
        <f t="shared" si="83"/>
        <v>-26643.407487791643</v>
      </c>
    </row>
    <row r="5371" spans="1:10" x14ac:dyDescent="0.2">
      <c r="A5371" s="16">
        <v>5441</v>
      </c>
      <c r="B5371" s="16">
        <v>4</v>
      </c>
      <c r="C5371" s="16">
        <v>1</v>
      </c>
      <c r="D5371" s="16">
        <v>2013</v>
      </c>
      <c r="E5371" s="25">
        <v>41278</v>
      </c>
      <c r="F5371" s="24" t="s">
        <v>5297</v>
      </c>
      <c r="G5371" s="23">
        <v>21323.519194024666</v>
      </c>
      <c r="H5371" s="23">
        <v>0</v>
      </c>
      <c r="I5371" s="23">
        <v>0</v>
      </c>
      <c r="J5371" s="23">
        <f t="shared" si="83"/>
        <v>-21323.519194024666</v>
      </c>
    </row>
    <row r="5372" spans="1:10" x14ac:dyDescent="0.2">
      <c r="A5372" s="16">
        <v>5442</v>
      </c>
      <c r="B5372" s="16">
        <v>21</v>
      </c>
      <c r="C5372" s="16">
        <v>4</v>
      </c>
      <c r="D5372" s="16">
        <v>2015</v>
      </c>
      <c r="E5372" s="25">
        <v>42115</v>
      </c>
      <c r="F5372" s="24" t="s">
        <v>5298</v>
      </c>
      <c r="G5372" s="23">
        <v>20754.018402444646</v>
      </c>
      <c r="H5372" s="23">
        <v>0</v>
      </c>
      <c r="I5372" s="23">
        <v>0</v>
      </c>
      <c r="J5372" s="23">
        <f t="shared" si="83"/>
        <v>-20754.018402444646</v>
      </c>
    </row>
    <row r="5373" spans="1:10" x14ac:dyDescent="0.2">
      <c r="A5373" s="16">
        <v>5443</v>
      </c>
      <c r="B5373" s="16">
        <v>25</v>
      </c>
      <c r="C5373" s="16">
        <v>11</v>
      </c>
      <c r="D5373" s="16">
        <v>2011</v>
      </c>
      <c r="E5373" s="25">
        <v>40872</v>
      </c>
      <c r="F5373" s="24" t="s">
        <v>5299</v>
      </c>
      <c r="G5373" s="23">
        <v>18775.04619192857</v>
      </c>
      <c r="H5373" s="23">
        <v>0</v>
      </c>
      <c r="I5373" s="23">
        <v>0</v>
      </c>
      <c r="J5373" s="23">
        <f t="shared" si="83"/>
        <v>-18775.04619192857</v>
      </c>
    </row>
    <row r="5374" spans="1:10" x14ac:dyDescent="0.2">
      <c r="A5374" s="16">
        <v>5444</v>
      </c>
      <c r="B5374" s="16">
        <v>2</v>
      </c>
      <c r="C5374" s="16">
        <v>6</v>
      </c>
      <c r="D5374" s="16">
        <v>2006</v>
      </c>
      <c r="E5374" s="25">
        <v>38870</v>
      </c>
      <c r="F5374" s="24" t="s">
        <v>5300</v>
      </c>
      <c r="G5374" s="23">
        <v>18150.739280433711</v>
      </c>
      <c r="H5374" s="23">
        <v>235382.41713652044</v>
      </c>
      <c r="I5374" s="23">
        <v>236266.96316412024</v>
      </c>
      <c r="J5374" s="23">
        <f t="shared" si="83"/>
        <v>218116.22388368653</v>
      </c>
    </row>
    <row r="5375" spans="1:10" x14ac:dyDescent="0.2">
      <c r="A5375" s="16">
        <v>5445</v>
      </c>
      <c r="B5375" s="16">
        <v>2</v>
      </c>
      <c r="C5375" s="16">
        <v>4</v>
      </c>
      <c r="D5375" s="16">
        <v>2010</v>
      </c>
      <c r="E5375" s="25">
        <v>40270</v>
      </c>
      <c r="F5375" s="24" t="s">
        <v>5301</v>
      </c>
      <c r="G5375" s="23">
        <v>16892.81176465192</v>
      </c>
      <c r="H5375" s="23">
        <v>130178.25983330964</v>
      </c>
      <c r="I5375" s="23">
        <v>130178.25983330964</v>
      </c>
      <c r="J5375" s="23">
        <f t="shared" si="83"/>
        <v>113285.44806865772</v>
      </c>
    </row>
    <row r="5376" spans="1:10" x14ac:dyDescent="0.2">
      <c r="A5376" s="16">
        <v>5446</v>
      </c>
      <c r="B5376" s="16">
        <v>31</v>
      </c>
      <c r="C5376" s="16">
        <v>12</v>
      </c>
      <c r="D5376" s="16">
        <v>2014</v>
      </c>
      <c r="E5376" s="25">
        <v>42004</v>
      </c>
      <c r="F5376" s="24" t="s">
        <v>5302</v>
      </c>
      <c r="G5376" s="23">
        <v>15683.972710082959</v>
      </c>
      <c r="H5376" s="23">
        <v>0</v>
      </c>
      <c r="I5376" s="23">
        <v>0</v>
      </c>
      <c r="J5376" s="23">
        <f t="shared" si="83"/>
        <v>-15683.972710082959</v>
      </c>
    </row>
    <row r="5377" spans="1:10" x14ac:dyDescent="0.2">
      <c r="A5377" s="16">
        <v>5447</v>
      </c>
      <c r="B5377" s="16">
        <v>11</v>
      </c>
      <c r="C5377" s="16">
        <v>4</v>
      </c>
      <c r="D5377" s="16">
        <v>1997</v>
      </c>
      <c r="E5377" s="25">
        <v>35531</v>
      </c>
      <c r="F5377" s="24" t="s">
        <v>5303</v>
      </c>
      <c r="G5377" s="23">
        <v>18390.936329588014</v>
      </c>
      <c r="H5377" s="23">
        <v>634183.8529213483</v>
      </c>
      <c r="I5377" s="23">
        <v>634183.8529213483</v>
      </c>
      <c r="J5377" s="23">
        <f t="shared" si="83"/>
        <v>615792.91659176024</v>
      </c>
    </row>
    <row r="5378" spans="1:10" x14ac:dyDescent="0.2">
      <c r="A5378" s="16">
        <v>5448</v>
      </c>
      <c r="B5378" s="16">
        <v>28</v>
      </c>
      <c r="C5378" s="16">
        <v>4</v>
      </c>
      <c r="D5378" s="16">
        <v>2006</v>
      </c>
      <c r="E5378" s="25">
        <v>38835</v>
      </c>
      <c r="F5378" s="24" t="s">
        <v>5304</v>
      </c>
      <c r="G5378" s="23">
        <v>14621.478908188587</v>
      </c>
      <c r="H5378" s="23">
        <v>1627.8579851116626</v>
      </c>
      <c r="I5378" s="23">
        <v>1627.8579851116626</v>
      </c>
      <c r="J5378" s="23">
        <f t="shared" si="83"/>
        <v>-12993.620923076924</v>
      </c>
    </row>
    <row r="5379" spans="1:10" x14ac:dyDescent="0.2">
      <c r="A5379" s="16">
        <v>5449</v>
      </c>
      <c r="B5379" s="16">
        <v>31</v>
      </c>
      <c r="C5379" s="16">
        <v>12</v>
      </c>
      <c r="D5379" s="16">
        <v>2007</v>
      </c>
      <c r="E5379" s="25">
        <v>39447</v>
      </c>
      <c r="F5379" s="24" t="s">
        <v>5305</v>
      </c>
      <c r="G5379" s="23">
        <v>14027.252471004971</v>
      </c>
      <c r="H5379" s="23">
        <v>0</v>
      </c>
      <c r="I5379" s="23">
        <v>0</v>
      </c>
      <c r="J5379" s="23">
        <f t="shared" ref="J5379:J5396" si="84">I5379-G5379</f>
        <v>-14027.252471004971</v>
      </c>
    </row>
    <row r="5380" spans="1:10" x14ac:dyDescent="0.2">
      <c r="A5380" s="16">
        <v>5450</v>
      </c>
      <c r="B5380" s="16">
        <v>9</v>
      </c>
      <c r="C5380" s="16">
        <v>3</v>
      </c>
      <c r="D5380" s="16">
        <v>2001</v>
      </c>
      <c r="E5380" s="25">
        <v>36959</v>
      </c>
      <c r="F5380" s="24" t="s">
        <v>5306</v>
      </c>
      <c r="G5380" s="23">
        <v>13934.108967082861</v>
      </c>
      <c r="H5380" s="23">
        <v>938852.39398410905</v>
      </c>
      <c r="I5380" s="23">
        <v>938852.39398410905</v>
      </c>
      <c r="J5380" s="23">
        <f t="shared" si="84"/>
        <v>924918.28501702624</v>
      </c>
    </row>
    <row r="5381" spans="1:10" x14ac:dyDescent="0.2">
      <c r="A5381" s="16">
        <v>5451</v>
      </c>
      <c r="B5381" s="16">
        <v>28</v>
      </c>
      <c r="C5381" s="16">
        <v>4</v>
      </c>
      <c r="D5381" s="16">
        <v>2006</v>
      </c>
      <c r="E5381" s="25">
        <v>38835</v>
      </c>
      <c r="F5381" s="24" t="s">
        <v>5307</v>
      </c>
      <c r="G5381" s="23">
        <v>12184.565756823822</v>
      </c>
      <c r="H5381" s="23">
        <v>169013.33006947892</v>
      </c>
      <c r="I5381" s="23">
        <v>169013.33006947892</v>
      </c>
      <c r="J5381" s="23">
        <f t="shared" si="84"/>
        <v>156828.76431265511</v>
      </c>
    </row>
    <row r="5382" spans="1:10" x14ac:dyDescent="0.2">
      <c r="A5382" s="16">
        <v>5452</v>
      </c>
      <c r="B5382" s="16">
        <v>6</v>
      </c>
      <c r="C5382" s="16">
        <v>7</v>
      </c>
      <c r="D5382" s="16">
        <v>2001</v>
      </c>
      <c r="E5382" s="25">
        <v>37078</v>
      </c>
      <c r="F5382" s="24" t="s">
        <v>5308</v>
      </c>
      <c r="G5382" s="23">
        <v>13832.056338028169</v>
      </c>
      <c r="H5382" s="23">
        <v>130845.72013521128</v>
      </c>
      <c r="I5382" s="23">
        <v>130845.72013521128</v>
      </c>
      <c r="J5382" s="23">
        <f t="shared" si="84"/>
        <v>117013.66379718311</v>
      </c>
    </row>
    <row r="5383" spans="1:10" x14ac:dyDescent="0.2">
      <c r="A5383" s="16">
        <v>5453</v>
      </c>
      <c r="B5383" s="16">
        <v>28</v>
      </c>
      <c r="C5383" s="16">
        <v>5</v>
      </c>
      <c r="D5383" s="16">
        <v>2004</v>
      </c>
      <c r="E5383" s="25">
        <v>38135</v>
      </c>
      <c r="F5383" s="24" t="s">
        <v>5309</v>
      </c>
      <c r="G5383" s="23">
        <v>12983.553675304074</v>
      </c>
      <c r="H5383" s="23">
        <v>2579.8321152829194</v>
      </c>
      <c r="I5383" s="23">
        <v>2579.8321152829194</v>
      </c>
      <c r="J5383" s="23">
        <f t="shared" si="84"/>
        <v>-10403.721560021155</v>
      </c>
    </row>
    <row r="5384" spans="1:10" x14ac:dyDescent="0.2">
      <c r="A5384" s="16">
        <v>5455</v>
      </c>
      <c r="B5384" s="16">
        <v>1</v>
      </c>
      <c r="C5384" s="16">
        <v>4</v>
      </c>
      <c r="D5384" s="16">
        <v>1996</v>
      </c>
      <c r="E5384" s="25">
        <v>35156</v>
      </c>
      <c r="F5384" s="24" t="s">
        <v>5310</v>
      </c>
      <c r="G5384" s="23">
        <v>15708.189379398591</v>
      </c>
      <c r="H5384" s="23">
        <v>827.82158029430582</v>
      </c>
      <c r="I5384" s="23">
        <v>827.82158029430582</v>
      </c>
      <c r="J5384" s="23">
        <f t="shared" si="84"/>
        <v>-14880.367799104286</v>
      </c>
    </row>
    <row r="5385" spans="1:10" x14ac:dyDescent="0.2">
      <c r="A5385" s="16">
        <v>5456</v>
      </c>
      <c r="B5385" s="16">
        <v>14</v>
      </c>
      <c r="C5385" s="16">
        <v>8</v>
      </c>
      <c r="D5385" s="16">
        <v>2008</v>
      </c>
      <c r="E5385" s="25">
        <v>39674</v>
      </c>
      <c r="F5385" s="24" t="s">
        <v>5311</v>
      </c>
      <c r="G5385" s="23">
        <v>11206.512511068711</v>
      </c>
      <c r="H5385" s="23">
        <v>449.38115169385532</v>
      </c>
      <c r="I5385" s="23">
        <v>449.38115169385532</v>
      </c>
      <c r="J5385" s="23">
        <f t="shared" si="84"/>
        <v>-10757.131359374856</v>
      </c>
    </row>
    <row r="5386" spans="1:10" x14ac:dyDescent="0.2">
      <c r="A5386" s="16">
        <v>5457</v>
      </c>
      <c r="B5386" s="16">
        <v>19</v>
      </c>
      <c r="C5386" s="16">
        <v>5</v>
      </c>
      <c r="D5386" s="16">
        <v>2015</v>
      </c>
      <c r="E5386" s="25">
        <v>42143</v>
      </c>
      <c r="F5386" s="24" t="s">
        <v>5312</v>
      </c>
      <c r="G5386" s="23">
        <v>10324.383423393116</v>
      </c>
      <c r="H5386" s="23">
        <v>0</v>
      </c>
      <c r="I5386" s="23">
        <v>0</v>
      </c>
      <c r="J5386" s="23">
        <f t="shared" si="84"/>
        <v>-10324.383423393116</v>
      </c>
    </row>
    <row r="5387" spans="1:10" x14ac:dyDescent="0.2">
      <c r="A5387" s="16">
        <v>5458</v>
      </c>
      <c r="B5387" s="16">
        <v>13</v>
      </c>
      <c r="C5387" s="16">
        <v>1</v>
      </c>
      <c r="D5387" s="16">
        <v>2012</v>
      </c>
      <c r="E5387" s="25">
        <v>40921</v>
      </c>
      <c r="F5387" s="24" t="s">
        <v>5313</v>
      </c>
      <c r="G5387" s="23">
        <v>9748.620210442723</v>
      </c>
      <c r="H5387" s="23">
        <v>4965.2972271854942</v>
      </c>
      <c r="I5387" s="23">
        <v>4965.2972271854942</v>
      </c>
      <c r="J5387" s="23">
        <f t="shared" si="84"/>
        <v>-4783.3229832572288</v>
      </c>
    </row>
    <row r="5388" spans="1:10" x14ac:dyDescent="0.2">
      <c r="A5388" s="16">
        <v>5459</v>
      </c>
      <c r="B5388" s="16">
        <v>26</v>
      </c>
      <c r="C5388" s="16">
        <v>2</v>
      </c>
      <c r="D5388" s="16">
        <v>1993</v>
      </c>
      <c r="E5388" s="25">
        <v>34026</v>
      </c>
      <c r="F5388" s="24" t="s">
        <v>5314</v>
      </c>
      <c r="G5388" s="23">
        <v>12010.013976240392</v>
      </c>
      <c r="H5388" s="23">
        <v>3501639.6749126487</v>
      </c>
      <c r="I5388" s="23">
        <v>3503369.1169252275</v>
      </c>
      <c r="J5388" s="23">
        <f t="shared" si="84"/>
        <v>3491359.1029489869</v>
      </c>
    </row>
    <row r="5389" spans="1:10" x14ac:dyDescent="0.2">
      <c r="A5389" s="16">
        <v>5460</v>
      </c>
      <c r="B5389" s="16">
        <v>8</v>
      </c>
      <c r="C5389" s="16">
        <v>10</v>
      </c>
      <c r="D5389" s="16">
        <v>2004</v>
      </c>
      <c r="E5389" s="25">
        <v>38268</v>
      </c>
      <c r="F5389" s="24" t="s">
        <v>5315</v>
      </c>
      <c r="G5389" s="23">
        <v>9002.7920377160808</v>
      </c>
      <c r="H5389" s="23">
        <v>546289.42084861174</v>
      </c>
      <c r="I5389" s="23">
        <v>1082812.09844945</v>
      </c>
      <c r="J5389" s="23">
        <f t="shared" si="84"/>
        <v>1073809.3064117339</v>
      </c>
    </row>
    <row r="5390" spans="1:10" x14ac:dyDescent="0.2">
      <c r="A5390" s="16">
        <v>5461</v>
      </c>
      <c r="B5390" s="16">
        <v>26</v>
      </c>
      <c r="C5390" s="16">
        <v>5</v>
      </c>
      <c r="D5390" s="16">
        <v>2006</v>
      </c>
      <c r="E5390" s="25">
        <v>38863</v>
      </c>
      <c r="F5390" s="24" t="s">
        <v>5316</v>
      </c>
      <c r="G5390" s="23">
        <v>8487.076543209876</v>
      </c>
      <c r="H5390" s="23">
        <v>84956.848637037037</v>
      </c>
      <c r="I5390" s="23">
        <v>86864.015980246913</v>
      </c>
      <c r="J5390" s="23">
        <f t="shared" si="84"/>
        <v>78376.939437037043</v>
      </c>
    </row>
    <row r="5391" spans="1:10" x14ac:dyDescent="0.2">
      <c r="A5391" s="16">
        <v>5462</v>
      </c>
      <c r="B5391" s="16">
        <v>1</v>
      </c>
      <c r="C5391" s="16">
        <v>1</v>
      </c>
      <c r="D5391" s="16">
        <v>2004</v>
      </c>
      <c r="E5391" s="25">
        <v>37987</v>
      </c>
      <c r="F5391" s="24" t="s">
        <v>5317</v>
      </c>
      <c r="G5391" s="23">
        <v>9279.8758099352053</v>
      </c>
      <c r="H5391" s="23">
        <v>1193.1268898488122</v>
      </c>
      <c r="I5391" s="23">
        <v>1193.1268898488122</v>
      </c>
      <c r="J5391" s="23">
        <f t="shared" si="84"/>
        <v>-8086.7489200863929</v>
      </c>
    </row>
    <row r="5392" spans="1:10" x14ac:dyDescent="0.2">
      <c r="A5392" s="16">
        <v>5463</v>
      </c>
      <c r="B5392" s="16">
        <v>2</v>
      </c>
      <c r="C5392" s="16">
        <v>4</v>
      </c>
      <c r="D5392" s="16">
        <v>1999</v>
      </c>
      <c r="E5392" s="25">
        <v>36252</v>
      </c>
      <c r="F5392" s="24" t="s">
        <v>5318</v>
      </c>
      <c r="G5392" s="23">
        <v>8863.501805054153</v>
      </c>
      <c r="H5392" s="23">
        <v>71620.049085439241</v>
      </c>
      <c r="I5392" s="23">
        <v>355271.31110108306</v>
      </c>
      <c r="J5392" s="23">
        <f t="shared" si="84"/>
        <v>346407.80929602892</v>
      </c>
    </row>
    <row r="5393" spans="1:10" x14ac:dyDescent="0.2">
      <c r="A5393" s="16">
        <v>5464</v>
      </c>
      <c r="B5393" s="16">
        <v>13</v>
      </c>
      <c r="C5393" s="16">
        <v>7</v>
      </c>
      <c r="D5393" s="16">
        <v>2005</v>
      </c>
      <c r="E5393" s="25">
        <v>38546</v>
      </c>
      <c r="F5393" s="24" t="s">
        <v>5319</v>
      </c>
      <c r="G5393" s="23">
        <v>6282.4718526100305</v>
      </c>
      <c r="H5393" s="23">
        <v>1681.1894677584444</v>
      </c>
      <c r="I5393" s="23">
        <v>1681.1894677584444</v>
      </c>
      <c r="J5393" s="23">
        <f t="shared" si="84"/>
        <v>-4601.2823848515864</v>
      </c>
    </row>
    <row r="5394" spans="1:10" x14ac:dyDescent="0.2">
      <c r="A5394" s="16">
        <v>5465</v>
      </c>
      <c r="B5394" s="16">
        <v>29</v>
      </c>
      <c r="C5394" s="16">
        <v>9</v>
      </c>
      <c r="D5394" s="16">
        <v>2015</v>
      </c>
      <c r="E5394" s="25">
        <v>42276</v>
      </c>
      <c r="F5394" s="24" t="s">
        <v>5320</v>
      </c>
      <c r="G5394" s="23">
        <v>5159.1544264430859</v>
      </c>
      <c r="H5394" s="23">
        <v>0</v>
      </c>
      <c r="I5394" s="23">
        <v>0</v>
      </c>
      <c r="J5394" s="23">
        <f t="shared" si="84"/>
        <v>-5159.1544264430859</v>
      </c>
    </row>
    <row r="5395" spans="1:10" x14ac:dyDescent="0.2">
      <c r="A5395" s="16">
        <v>5466</v>
      </c>
      <c r="B5395" s="16">
        <v>29</v>
      </c>
      <c r="C5395" s="16">
        <v>9</v>
      </c>
      <c r="D5395" s="16">
        <v>2015</v>
      </c>
      <c r="E5395" s="25">
        <v>42276</v>
      </c>
      <c r="F5395" s="24" t="s">
        <v>5321</v>
      </c>
      <c r="G5395" s="23">
        <v>1444.563239404064</v>
      </c>
      <c r="H5395" s="23">
        <v>0</v>
      </c>
      <c r="I5395" s="23">
        <v>0</v>
      </c>
      <c r="J5395" s="23">
        <f t="shared" si="84"/>
        <v>-1444.563239404064</v>
      </c>
    </row>
    <row r="5396" spans="1:10" x14ac:dyDescent="0.2">
      <c r="A5396" s="16">
        <v>5467</v>
      </c>
      <c r="B5396" s="16">
        <v>5</v>
      </c>
      <c r="C5396" s="16">
        <v>8</v>
      </c>
      <c r="D5396" s="16">
        <v>2005</v>
      </c>
      <c r="E5396" s="25">
        <v>38569</v>
      </c>
      <c r="F5396" s="24" t="s">
        <v>5322</v>
      </c>
      <c r="G5396" s="23">
        <v>1375.106415478615</v>
      </c>
      <c r="H5396" s="23">
        <v>226318.7641496945</v>
      </c>
      <c r="I5396" s="23">
        <v>226318.7641496945</v>
      </c>
      <c r="J5396" s="23">
        <f t="shared" si="84"/>
        <v>224943.65773421587</v>
      </c>
    </row>
  </sheetData>
  <sortState ref="A2:H5396">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N42" sqref="N42"/>
    </sheetView>
  </sheetViews>
  <sheetFormatPr baseColWidth="10" defaultRowHeight="16" x14ac:dyDescent="0.2"/>
  <cols>
    <col min="1" max="5" width="10.83203125" style="16"/>
    <col min="6" max="6" width="11.6640625" style="24" customWidth="1"/>
    <col min="7" max="10" width="19.33203125" style="16" customWidth="1"/>
    <col min="11" max="16384" width="10.83203125" style="16"/>
  </cols>
  <sheetData>
    <row r="1" spans="1:10" x14ac:dyDescent="0.2">
      <c r="A1" s="19" t="s">
        <v>5331</v>
      </c>
      <c r="B1" s="16" t="s">
        <v>5324</v>
      </c>
      <c r="C1" s="16" t="s">
        <v>5325</v>
      </c>
      <c r="D1" s="16" t="s">
        <v>5323</v>
      </c>
      <c r="E1" s="16" t="s">
        <v>5326</v>
      </c>
      <c r="F1" s="24" t="s">
        <v>5327</v>
      </c>
      <c r="G1" t="s">
        <v>5328</v>
      </c>
      <c r="H1" t="s">
        <v>5329</v>
      </c>
      <c r="I1" t="s">
        <v>5330</v>
      </c>
      <c r="J1" s="16" t="s">
        <v>5517</v>
      </c>
    </row>
    <row r="2" spans="1:10" x14ac:dyDescent="0.2">
      <c r="A2" s="19">
        <v>1</v>
      </c>
      <c r="B2" s="17">
        <v>18</v>
      </c>
      <c r="C2" s="16">
        <v>12</v>
      </c>
      <c r="D2" s="16">
        <v>2009</v>
      </c>
      <c r="E2" s="25">
        <v>40165</v>
      </c>
      <c r="F2" s="24" t="s">
        <v>0</v>
      </c>
      <c r="G2" s="23">
        <v>483195453.55616373</v>
      </c>
      <c r="H2" s="23">
        <v>864644298.34069622</v>
      </c>
      <c r="I2" s="23">
        <v>3165122341.5790672</v>
      </c>
      <c r="J2" s="23">
        <f>I2-G2</f>
        <v>2681926888.0229034</v>
      </c>
    </row>
    <row r="3" spans="1:10" x14ac:dyDescent="0.2">
      <c r="A3" s="19">
        <v>3</v>
      </c>
      <c r="B3" s="17">
        <v>24</v>
      </c>
      <c r="C3" s="16">
        <v>5</v>
      </c>
      <c r="D3" s="16">
        <v>2007</v>
      </c>
      <c r="E3" s="25">
        <v>39226</v>
      </c>
      <c r="F3" s="24" t="s">
        <v>5343</v>
      </c>
      <c r="G3" s="23">
        <v>354200789.61668485</v>
      </c>
      <c r="H3" s="23">
        <v>365323196.19510072</v>
      </c>
      <c r="I3" s="23">
        <v>1137480917.5594738</v>
      </c>
      <c r="J3" s="23">
        <f t="shared" ref="J3:J21" si="0">I3-G3</f>
        <v>783280127.94278884</v>
      </c>
    </row>
    <row r="4" spans="1:10" x14ac:dyDescent="0.2">
      <c r="A4" s="19">
        <v>1268</v>
      </c>
      <c r="B4" s="17">
        <v>12</v>
      </c>
      <c r="C4" s="16">
        <v>6</v>
      </c>
      <c r="D4" s="16">
        <v>1963</v>
      </c>
      <c r="E4" s="25">
        <v>23174</v>
      </c>
      <c r="F4" s="24" t="s">
        <v>1246</v>
      </c>
      <c r="G4" s="23">
        <v>336986862.74509805</v>
      </c>
      <c r="H4" s="23">
        <v>457339313.72549021</v>
      </c>
      <c r="I4" s="23">
        <v>569668267.97385621</v>
      </c>
      <c r="J4" s="23">
        <f t="shared" si="0"/>
        <v>232681405.22875816</v>
      </c>
    </row>
    <row r="5" spans="1:10" x14ac:dyDescent="0.2">
      <c r="A5" s="19">
        <v>2</v>
      </c>
      <c r="B5" s="17">
        <v>18</v>
      </c>
      <c r="C5" s="16">
        <v>12</v>
      </c>
      <c r="D5" s="16">
        <v>2015</v>
      </c>
      <c r="E5" s="25">
        <v>42356</v>
      </c>
      <c r="F5" s="24" t="s">
        <v>1</v>
      </c>
      <c r="G5" s="23">
        <v>317635827.0795899</v>
      </c>
      <c r="H5" s="23">
        <v>972279348.14406514</v>
      </c>
      <c r="I5" s="23">
        <v>2136944047.4358947</v>
      </c>
      <c r="J5" s="23">
        <f t="shared" si="0"/>
        <v>1819308220.3563049</v>
      </c>
    </row>
    <row r="6" spans="1:10" x14ac:dyDescent="0.2">
      <c r="A6" s="19">
        <v>4</v>
      </c>
      <c r="B6" s="17">
        <v>6</v>
      </c>
      <c r="C6" s="16">
        <v>11</v>
      </c>
      <c r="D6" s="16">
        <v>2015</v>
      </c>
      <c r="E6" s="25">
        <v>42314</v>
      </c>
      <c r="F6" s="24" t="s">
        <v>3</v>
      </c>
      <c r="G6" s="23">
        <v>310343563.55546564</v>
      </c>
      <c r="H6" s="23">
        <v>206972441.48306617</v>
      </c>
      <c r="I6" s="23">
        <v>909948972.7392261</v>
      </c>
      <c r="J6" s="23">
        <f t="shared" si="0"/>
        <v>599605409.1837604</v>
      </c>
    </row>
    <row r="7" spans="1:10" x14ac:dyDescent="0.2">
      <c r="A7" s="19">
        <v>9</v>
      </c>
      <c r="B7" s="17">
        <v>4</v>
      </c>
      <c r="C7" s="16">
        <v>5</v>
      </c>
      <c r="D7" s="16">
        <v>2007</v>
      </c>
      <c r="E7" s="25">
        <v>39206</v>
      </c>
      <c r="F7" s="24" t="s">
        <v>8</v>
      </c>
      <c r="G7" s="23">
        <v>304612679.07034898</v>
      </c>
      <c r="H7" s="23">
        <v>397330996.84180737</v>
      </c>
      <c r="I7" s="23">
        <v>1056534000.2085607</v>
      </c>
      <c r="J7" s="23">
        <f t="shared" si="0"/>
        <v>751921321.13821173</v>
      </c>
    </row>
    <row r="8" spans="1:10" x14ac:dyDescent="0.2">
      <c r="A8" s="19">
        <v>37</v>
      </c>
      <c r="B8" s="17">
        <v>19</v>
      </c>
      <c r="C8" s="16">
        <v>12</v>
      </c>
      <c r="D8" s="16">
        <v>1997</v>
      </c>
      <c r="E8" s="25">
        <v>35783</v>
      </c>
      <c r="F8" s="24" t="s">
        <v>36</v>
      </c>
      <c r="G8" s="23">
        <v>304425294.48233104</v>
      </c>
      <c r="H8" s="23">
        <v>1002582547.5185244</v>
      </c>
      <c r="I8" s="23">
        <v>3360270249.1735396</v>
      </c>
      <c r="J8" s="23">
        <f t="shared" si="0"/>
        <v>3055844954.6912088</v>
      </c>
    </row>
    <row r="9" spans="1:10" x14ac:dyDescent="0.2">
      <c r="A9" s="19">
        <v>5</v>
      </c>
      <c r="B9" s="17">
        <v>20</v>
      </c>
      <c r="C9" s="16">
        <v>7</v>
      </c>
      <c r="D9" s="16">
        <v>2012</v>
      </c>
      <c r="E9" s="25">
        <v>41110</v>
      </c>
      <c r="F9" s="24" t="s">
        <v>4</v>
      </c>
      <c r="G9" s="23">
        <v>294703387.9810043</v>
      </c>
      <c r="H9" s="23">
        <v>480247675.49838066</v>
      </c>
      <c r="I9" s="23">
        <v>1162137732.8522463</v>
      </c>
      <c r="J9" s="23">
        <f t="shared" si="0"/>
        <v>867434344.87124205</v>
      </c>
    </row>
    <row r="10" spans="1:10" x14ac:dyDescent="0.2">
      <c r="A10" s="19">
        <v>7</v>
      </c>
      <c r="B10" s="17">
        <v>9</v>
      </c>
      <c r="C10" s="16">
        <v>3</v>
      </c>
      <c r="D10" s="16">
        <v>2012</v>
      </c>
      <c r="E10" s="25">
        <v>40977</v>
      </c>
      <c r="F10" s="24" t="s">
        <v>6</v>
      </c>
      <c r="G10" s="23">
        <v>294333390.00488251</v>
      </c>
      <c r="H10" s="23">
        <v>78194940.579449162</v>
      </c>
      <c r="I10" s="23">
        <v>302658315.60778058</v>
      </c>
      <c r="J10" s="23">
        <f t="shared" si="0"/>
        <v>8324925.6028980613</v>
      </c>
    </row>
    <row r="11" spans="1:10" x14ac:dyDescent="0.2">
      <c r="A11" s="19">
        <v>8</v>
      </c>
      <c r="B11" s="17">
        <v>24</v>
      </c>
      <c r="C11" s="16">
        <v>11</v>
      </c>
      <c r="D11" s="16">
        <v>2010</v>
      </c>
      <c r="E11" s="25">
        <v>40506</v>
      </c>
      <c r="F11" s="24" t="s">
        <v>7</v>
      </c>
      <c r="G11" s="23">
        <v>291746182.63917768</v>
      </c>
      <c r="H11" s="23">
        <v>225342435.454651</v>
      </c>
      <c r="I11" s="23">
        <v>658204002.43499398</v>
      </c>
      <c r="J11" s="23">
        <f t="shared" si="0"/>
        <v>366457819.7958163</v>
      </c>
    </row>
    <row r="12" spans="1:10" x14ac:dyDescent="0.2">
      <c r="A12" s="19">
        <v>6</v>
      </c>
      <c r="B12" s="17">
        <v>2</v>
      </c>
      <c r="C12" s="16">
        <v>7</v>
      </c>
      <c r="D12" s="16">
        <v>2013</v>
      </c>
      <c r="E12" s="25">
        <v>41457</v>
      </c>
      <c r="F12" s="24" t="s">
        <v>5</v>
      </c>
      <c r="G12" s="23">
        <v>289036306.27236772</v>
      </c>
      <c r="H12" s="23">
        <v>93860194.406946182</v>
      </c>
      <c r="I12" s="23">
        <v>273272912.51855767</v>
      </c>
      <c r="J12" s="23">
        <f t="shared" si="0"/>
        <v>-15763393.753810048</v>
      </c>
    </row>
    <row r="13" spans="1:10" x14ac:dyDescent="0.2">
      <c r="A13" s="19">
        <v>14</v>
      </c>
      <c r="B13" s="17">
        <v>15</v>
      </c>
      <c r="C13" s="16">
        <v>7</v>
      </c>
      <c r="D13" s="16">
        <v>2009</v>
      </c>
      <c r="E13" s="25">
        <v>40009</v>
      </c>
      <c r="F13" s="24" t="s">
        <v>13</v>
      </c>
      <c r="G13" s="23">
        <v>285021894.48853266</v>
      </c>
      <c r="H13" s="23">
        <v>344259929.54870421</v>
      </c>
      <c r="I13" s="23">
        <v>1066077294.7561609</v>
      </c>
      <c r="J13" s="23">
        <f t="shared" si="0"/>
        <v>781055400.26762819</v>
      </c>
    </row>
    <row r="14" spans="1:10" x14ac:dyDescent="0.2">
      <c r="A14" s="19">
        <v>94</v>
      </c>
      <c r="B14" s="17">
        <v>28</v>
      </c>
      <c r="C14" s="16">
        <v>7</v>
      </c>
      <c r="D14" s="16">
        <v>1995</v>
      </c>
      <c r="E14" s="25">
        <v>34908</v>
      </c>
      <c r="F14" s="24" t="s">
        <v>92</v>
      </c>
      <c r="G14" s="23">
        <v>281743114.75409836</v>
      </c>
      <c r="H14" s="23">
        <v>142072942.21757376</v>
      </c>
      <c r="I14" s="23">
        <v>425426017.62740982</v>
      </c>
      <c r="J14" s="23">
        <f t="shared" si="0"/>
        <v>143682902.87331146</v>
      </c>
    </row>
    <row r="15" spans="1:10" x14ac:dyDescent="0.2">
      <c r="A15" s="19">
        <v>19</v>
      </c>
      <c r="B15" s="17">
        <v>28</v>
      </c>
      <c r="C15" s="16">
        <v>6</v>
      </c>
      <c r="D15" s="16">
        <v>2006</v>
      </c>
      <c r="E15" s="25">
        <v>38896</v>
      </c>
      <c r="F15" s="24" t="s">
        <v>18</v>
      </c>
      <c r="G15" s="23">
        <v>280731434.20404136</v>
      </c>
      <c r="H15" s="23">
        <v>242155062.98669294</v>
      </c>
      <c r="I15" s="23">
        <v>452661365.56793982</v>
      </c>
      <c r="J15" s="23">
        <f t="shared" si="0"/>
        <v>171929931.36389846</v>
      </c>
    </row>
    <row r="16" spans="1:10" x14ac:dyDescent="0.2">
      <c r="A16" s="19">
        <v>17</v>
      </c>
      <c r="B16" s="17">
        <v>20</v>
      </c>
      <c r="C16" s="16">
        <v>5</v>
      </c>
      <c r="D16" s="16">
        <v>2011</v>
      </c>
      <c r="E16" s="25">
        <v>40683</v>
      </c>
      <c r="F16" s="24" t="s">
        <v>16</v>
      </c>
      <c r="G16" s="23">
        <v>271635083.46462268</v>
      </c>
      <c r="H16" s="23">
        <v>261925623.22372147</v>
      </c>
      <c r="I16" s="23">
        <v>1136155975.8462632</v>
      </c>
      <c r="J16" s="23">
        <f t="shared" si="0"/>
        <v>864520892.38164043</v>
      </c>
    </row>
    <row r="17" spans="1:10" x14ac:dyDescent="0.2">
      <c r="A17" s="19">
        <v>23</v>
      </c>
      <c r="B17" s="17">
        <v>7</v>
      </c>
      <c r="C17" s="16">
        <v>7</v>
      </c>
      <c r="D17" s="16">
        <v>2006</v>
      </c>
      <c r="E17" s="25">
        <v>38905</v>
      </c>
      <c r="F17" s="24" t="s">
        <v>5344</v>
      </c>
      <c r="G17" s="23">
        <v>271458353.80835384</v>
      </c>
      <c r="H17" s="23">
        <v>510722726.51807374</v>
      </c>
      <c r="I17" s="23">
        <v>1286369729.4664767</v>
      </c>
      <c r="J17" s="23">
        <f t="shared" si="0"/>
        <v>1014911375.6581228</v>
      </c>
    </row>
    <row r="18" spans="1:10" x14ac:dyDescent="0.2">
      <c r="A18" s="19">
        <v>13</v>
      </c>
      <c r="B18" s="17">
        <v>14</v>
      </c>
      <c r="C18" s="16">
        <v>12</v>
      </c>
      <c r="D18" s="16">
        <v>2012</v>
      </c>
      <c r="E18" s="25">
        <v>41257</v>
      </c>
      <c r="F18" s="24" t="s">
        <v>12</v>
      </c>
      <c r="G18" s="23">
        <v>267332241.58431369</v>
      </c>
      <c r="H18" s="23">
        <v>324010492.16594005</v>
      </c>
      <c r="I18" s="23">
        <v>1087511374.1307399</v>
      </c>
      <c r="J18" s="23">
        <f t="shared" si="0"/>
        <v>820179132.5464263</v>
      </c>
    </row>
    <row r="19" spans="1:10" x14ac:dyDescent="0.2">
      <c r="A19" s="19">
        <v>21</v>
      </c>
      <c r="B19" s="17">
        <v>14</v>
      </c>
      <c r="C19" s="16">
        <v>11</v>
      </c>
      <c r="D19" s="16">
        <v>2008</v>
      </c>
      <c r="E19" s="25">
        <v>39766</v>
      </c>
      <c r="F19" s="24" t="s">
        <v>20</v>
      </c>
      <c r="G19" s="23">
        <v>265832034.83582437</v>
      </c>
      <c r="H19" s="23">
        <v>195754580.81022948</v>
      </c>
      <c r="I19" s="23">
        <v>683872648.22164047</v>
      </c>
      <c r="J19" s="23">
        <f t="shared" si="0"/>
        <v>418040613.3858161</v>
      </c>
    </row>
    <row r="20" spans="1:10" x14ac:dyDescent="0.2">
      <c r="A20" s="19">
        <v>15</v>
      </c>
      <c r="B20" s="17">
        <v>13</v>
      </c>
      <c r="C20" s="16">
        <v>12</v>
      </c>
      <c r="D20" s="16">
        <v>2013</v>
      </c>
      <c r="E20" s="25">
        <v>41621</v>
      </c>
      <c r="F20" s="24" t="s">
        <v>14</v>
      </c>
      <c r="G20" s="23">
        <v>263377015.13415635</v>
      </c>
      <c r="H20" s="23">
        <v>272191564.31799752</v>
      </c>
      <c r="I20" s="23">
        <v>1011754222.8147085</v>
      </c>
      <c r="J20" s="23">
        <f t="shared" si="0"/>
        <v>748377207.68055212</v>
      </c>
    </row>
    <row r="21" spans="1:10" x14ac:dyDescent="0.2">
      <c r="A21" s="19">
        <v>16</v>
      </c>
      <c r="B21" s="17">
        <v>17</v>
      </c>
      <c r="C21" s="16">
        <v>12</v>
      </c>
      <c r="D21" s="16">
        <v>2014</v>
      </c>
      <c r="E21" s="25">
        <v>41990</v>
      </c>
      <c r="F21" s="24" t="s">
        <v>15</v>
      </c>
      <c r="G21" s="23">
        <v>261399545.16804931</v>
      </c>
      <c r="H21" s="23">
        <v>266752786.18627664</v>
      </c>
      <c r="I21" s="23">
        <v>998671512.65681469</v>
      </c>
      <c r="J21" s="23">
        <f t="shared" si="0"/>
        <v>737271967.48876536</v>
      </c>
    </row>
  </sheetData>
  <sortState ref="A2:I5396">
    <sortCondition descending="1" ref="G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N42" sqref="N42"/>
    </sheetView>
  </sheetViews>
  <sheetFormatPr baseColWidth="10" defaultRowHeight="16" x14ac:dyDescent="0.2"/>
  <cols>
    <col min="1" max="5" width="10.83203125" style="16"/>
    <col min="6" max="6" width="11.6640625" style="24" customWidth="1"/>
    <col min="7" max="10" width="19.33203125" style="16" customWidth="1"/>
    <col min="11" max="16384" width="10.83203125" style="16"/>
  </cols>
  <sheetData>
    <row r="1" spans="1:10" x14ac:dyDescent="0.2">
      <c r="A1" s="19" t="s">
        <v>5331</v>
      </c>
      <c r="B1" s="16" t="s">
        <v>5324</v>
      </c>
      <c r="C1" s="16" t="s">
        <v>5325</v>
      </c>
      <c r="D1" s="16" t="s">
        <v>5323</v>
      </c>
      <c r="E1" s="16" t="s">
        <v>5326</v>
      </c>
      <c r="F1" s="24" t="s">
        <v>5327</v>
      </c>
      <c r="G1" t="s">
        <v>5328</v>
      </c>
      <c r="H1" t="s">
        <v>5329</v>
      </c>
      <c r="I1" t="s">
        <v>5330</v>
      </c>
      <c r="J1" s="16" t="s">
        <v>5517</v>
      </c>
    </row>
    <row r="2" spans="1:10" x14ac:dyDescent="0.2">
      <c r="A2" s="19">
        <v>4307</v>
      </c>
      <c r="B2" s="17">
        <v>15</v>
      </c>
      <c r="C2" s="16">
        <v>12</v>
      </c>
      <c r="D2" s="16">
        <v>1939</v>
      </c>
      <c r="E2" s="25">
        <v>14594</v>
      </c>
      <c r="F2" s="24" t="s">
        <v>4210</v>
      </c>
      <c r="G2" s="23">
        <v>68394578.571428582</v>
      </c>
      <c r="H2" s="23">
        <v>3484273593.8521433</v>
      </c>
      <c r="I2" s="23">
        <v>6848668186.7605724</v>
      </c>
      <c r="J2" s="23">
        <f t="shared" ref="J2:J21" si="0">I2-G2</f>
        <v>6780273608.1891441</v>
      </c>
    </row>
    <row r="3" spans="1:10" x14ac:dyDescent="0.2">
      <c r="A3" s="19">
        <v>5038</v>
      </c>
      <c r="B3" s="17">
        <v>13</v>
      </c>
      <c r="C3" s="16">
        <v>8</v>
      </c>
      <c r="D3" s="16">
        <v>1942</v>
      </c>
      <c r="E3" s="25">
        <v>15566</v>
      </c>
      <c r="F3" s="24" t="s">
        <v>4916</v>
      </c>
      <c r="G3" s="23">
        <v>12766988.000000002</v>
      </c>
      <c r="H3" s="23">
        <v>1529613129.878788</v>
      </c>
      <c r="I3" s="23">
        <v>3987823757.575758</v>
      </c>
      <c r="J3" s="23">
        <f t="shared" si="0"/>
        <v>3975056769.575758</v>
      </c>
    </row>
    <row r="4" spans="1:10" x14ac:dyDescent="0.2">
      <c r="A4" s="19">
        <v>3283</v>
      </c>
      <c r="B4" s="17">
        <v>25</v>
      </c>
      <c r="C4" s="16">
        <v>5</v>
      </c>
      <c r="D4" s="16">
        <v>1977</v>
      </c>
      <c r="E4" s="25">
        <v>28270</v>
      </c>
      <c r="F4" s="24" t="s">
        <v>3211</v>
      </c>
      <c r="G4" s="23">
        <v>44787877.280265339</v>
      </c>
      <c r="H4" s="23">
        <v>1877011105.8148093</v>
      </c>
      <c r="I4" s="23">
        <v>3202732273.3106632</v>
      </c>
      <c r="J4" s="23">
        <f t="shared" si="0"/>
        <v>3157944396.0303979</v>
      </c>
    </row>
    <row r="5" spans="1:10" x14ac:dyDescent="0.2">
      <c r="A5" s="19">
        <v>4822</v>
      </c>
      <c r="B5" s="17">
        <v>21</v>
      </c>
      <c r="C5" s="16">
        <v>12</v>
      </c>
      <c r="D5" s="16">
        <v>1937</v>
      </c>
      <c r="E5" s="25">
        <v>13870</v>
      </c>
      <c r="F5" s="24" t="s">
        <v>4706</v>
      </c>
      <c r="G5" s="23">
        <v>25370296.666666668</v>
      </c>
      <c r="H5" s="23">
        <v>3152966677.2024302</v>
      </c>
      <c r="I5" s="23">
        <v>3152966677.2024302</v>
      </c>
      <c r="J5" s="23">
        <f t="shared" si="0"/>
        <v>3127596380.5357637</v>
      </c>
    </row>
    <row r="6" spans="1:10" x14ac:dyDescent="0.2">
      <c r="A6" s="19">
        <v>37</v>
      </c>
      <c r="B6" s="17">
        <v>19</v>
      </c>
      <c r="C6" s="16">
        <v>12</v>
      </c>
      <c r="D6" s="16">
        <v>1997</v>
      </c>
      <c r="E6" s="25">
        <v>35783</v>
      </c>
      <c r="F6" s="24" t="s">
        <v>36</v>
      </c>
      <c r="G6" s="23">
        <v>304425294.48233104</v>
      </c>
      <c r="H6" s="23">
        <v>1002582547.5185244</v>
      </c>
      <c r="I6" s="23">
        <v>3360270249.1735396</v>
      </c>
      <c r="J6" s="23">
        <f t="shared" si="0"/>
        <v>3055844954.6912088</v>
      </c>
    </row>
    <row r="7" spans="1:10" x14ac:dyDescent="0.2">
      <c r="A7" s="19">
        <v>4495</v>
      </c>
      <c r="B7" s="17">
        <v>15</v>
      </c>
      <c r="C7" s="16">
        <v>2</v>
      </c>
      <c r="D7" s="16">
        <v>1950</v>
      </c>
      <c r="E7" s="25">
        <v>18309</v>
      </c>
      <c r="F7" s="24" t="s">
        <v>5500</v>
      </c>
      <c r="G7" s="23">
        <v>30298089.361702129</v>
      </c>
      <c r="H7" s="23">
        <v>888047446.80851066</v>
      </c>
      <c r="I7" s="23">
        <v>2753902154.0163832</v>
      </c>
      <c r="J7" s="23">
        <f t="shared" si="0"/>
        <v>2723604064.6546812</v>
      </c>
    </row>
    <row r="8" spans="1:10" x14ac:dyDescent="0.2">
      <c r="A8" s="19">
        <v>1</v>
      </c>
      <c r="B8" s="17">
        <v>18</v>
      </c>
      <c r="C8" s="16">
        <v>12</v>
      </c>
      <c r="D8" s="16">
        <v>2009</v>
      </c>
      <c r="E8" s="25">
        <v>40165</v>
      </c>
      <c r="F8" s="24" t="s">
        <v>0</v>
      </c>
      <c r="G8" s="23">
        <v>483195453.55616373</v>
      </c>
      <c r="H8" s="23">
        <v>864644298.34069622</v>
      </c>
      <c r="I8" s="23">
        <v>3165122341.5790672</v>
      </c>
      <c r="J8" s="23">
        <f t="shared" si="0"/>
        <v>2681926888.0229034</v>
      </c>
    </row>
    <row r="9" spans="1:10" x14ac:dyDescent="0.2">
      <c r="A9" s="19">
        <v>3643</v>
      </c>
      <c r="B9" s="17">
        <v>2</v>
      </c>
      <c r="C9" s="16">
        <v>3</v>
      </c>
      <c r="D9" s="16">
        <v>1965</v>
      </c>
      <c r="E9" s="25">
        <v>23803</v>
      </c>
      <c r="F9" s="24" t="s">
        <v>3563</v>
      </c>
      <c r="G9" s="23">
        <v>64321271.565495208</v>
      </c>
      <c r="H9" s="23">
        <v>1280262245.5090735</v>
      </c>
      <c r="I9" s="23">
        <v>2245081318.9915018</v>
      </c>
      <c r="J9" s="23">
        <f t="shared" si="0"/>
        <v>2180760047.4260068</v>
      </c>
    </row>
    <row r="10" spans="1:10" x14ac:dyDescent="0.2">
      <c r="A10" s="19">
        <v>3163</v>
      </c>
      <c r="B10" s="17">
        <v>20</v>
      </c>
      <c r="C10" s="16">
        <v>6</v>
      </c>
      <c r="D10" s="16">
        <v>1975</v>
      </c>
      <c r="E10" s="25">
        <v>27565</v>
      </c>
      <c r="F10" s="24" t="s">
        <v>3098</v>
      </c>
      <c r="G10" s="23">
        <v>54966940.298507459</v>
      </c>
      <c r="H10" s="23">
        <v>1190950373.1343284</v>
      </c>
      <c r="I10" s="23">
        <v>2156078233.2089553</v>
      </c>
      <c r="J10" s="23">
        <f t="shared" si="0"/>
        <v>2101111292.9104478</v>
      </c>
    </row>
    <row r="11" spans="1:10" x14ac:dyDescent="0.2">
      <c r="A11" s="19">
        <v>3164</v>
      </c>
      <c r="B11" s="17">
        <v>26</v>
      </c>
      <c r="C11" s="16">
        <v>12</v>
      </c>
      <c r="D11" s="16">
        <v>1973</v>
      </c>
      <c r="E11" s="25">
        <v>27024</v>
      </c>
      <c r="F11" s="24" t="s">
        <v>3099</v>
      </c>
      <c r="G11" s="23">
        <v>63771168.831168823</v>
      </c>
      <c r="H11" s="23">
        <v>1075327230.3587444</v>
      </c>
      <c r="I11" s="23">
        <v>2126845420.4346752</v>
      </c>
      <c r="J11" s="23">
        <f t="shared" si="0"/>
        <v>2063074251.6035063</v>
      </c>
    </row>
    <row r="12" spans="1:10" x14ac:dyDescent="0.2">
      <c r="A12" s="19">
        <v>3339</v>
      </c>
      <c r="B12" s="17">
        <v>11</v>
      </c>
      <c r="C12" s="16">
        <v>6</v>
      </c>
      <c r="D12" s="16">
        <v>1982</v>
      </c>
      <c r="E12" s="25">
        <v>30113</v>
      </c>
      <c r="F12" s="24" t="s">
        <v>3265</v>
      </c>
      <c r="G12" s="23">
        <v>26576798.969072167</v>
      </c>
      <c r="H12" s="23">
        <v>1101318640.2837732</v>
      </c>
      <c r="I12" s="23">
        <v>2007093338.9092166</v>
      </c>
      <c r="J12" s="23">
        <f t="shared" si="0"/>
        <v>1980516539.9401445</v>
      </c>
    </row>
    <row r="13" spans="1:10" x14ac:dyDescent="0.2">
      <c r="A13" s="19">
        <v>2</v>
      </c>
      <c r="B13" s="17">
        <v>18</v>
      </c>
      <c r="C13" s="16">
        <v>12</v>
      </c>
      <c r="D13" s="16">
        <v>2015</v>
      </c>
      <c r="E13" s="25">
        <v>42356</v>
      </c>
      <c r="F13" s="24" t="s">
        <v>1</v>
      </c>
      <c r="G13" s="23">
        <v>317635827.0795899</v>
      </c>
      <c r="H13" s="23">
        <v>972279348.14406514</v>
      </c>
      <c r="I13" s="23">
        <v>2136944047.4358947</v>
      </c>
      <c r="J13" s="23">
        <f t="shared" si="0"/>
        <v>1819308220.3563049</v>
      </c>
    </row>
    <row r="14" spans="1:10" x14ac:dyDescent="0.2">
      <c r="A14" s="19">
        <v>768</v>
      </c>
      <c r="B14" s="17">
        <v>11</v>
      </c>
      <c r="C14" s="16">
        <v>6</v>
      </c>
      <c r="D14" s="16">
        <v>1993</v>
      </c>
      <c r="E14" s="25">
        <v>34131</v>
      </c>
      <c r="F14" s="24" t="s">
        <v>754</v>
      </c>
      <c r="G14" s="23">
        <v>107117015.23545706</v>
      </c>
      <c r="H14" s="23">
        <v>672810992.62669671</v>
      </c>
      <c r="I14" s="23">
        <v>1766261958.5255957</v>
      </c>
      <c r="J14" s="23">
        <f t="shared" si="0"/>
        <v>1659144943.2901387</v>
      </c>
    </row>
    <row r="15" spans="1:10" x14ac:dyDescent="0.2">
      <c r="A15" s="19">
        <v>3759</v>
      </c>
      <c r="B15" s="17">
        <v>15</v>
      </c>
      <c r="C15" s="16">
        <v>3</v>
      </c>
      <c r="D15" s="16">
        <v>1972</v>
      </c>
      <c r="E15" s="25">
        <v>26373</v>
      </c>
      <c r="F15" s="24" t="s">
        <v>3674</v>
      </c>
      <c r="G15" s="23">
        <v>41512874.396135263</v>
      </c>
      <c r="H15" s="23">
        <v>800406238.22002423</v>
      </c>
      <c r="I15" s="23">
        <v>1592315253.6231885</v>
      </c>
      <c r="J15" s="23">
        <f t="shared" si="0"/>
        <v>1550802379.2270532</v>
      </c>
    </row>
    <row r="16" spans="1:10" x14ac:dyDescent="0.2">
      <c r="A16" s="19">
        <v>2226</v>
      </c>
      <c r="B16" s="17">
        <v>21</v>
      </c>
      <c r="C16" s="16">
        <v>5</v>
      </c>
      <c r="D16" s="16">
        <v>1980</v>
      </c>
      <c r="E16" s="25">
        <v>29362</v>
      </c>
      <c r="F16" s="24" t="s">
        <v>2186</v>
      </c>
      <c r="G16" s="23">
        <v>69033459.657701716</v>
      </c>
      <c r="H16" s="23">
        <v>871238158.27921772</v>
      </c>
      <c r="I16" s="23">
        <v>1603292976.1276286</v>
      </c>
      <c r="J16" s="23">
        <f t="shared" si="0"/>
        <v>1534259516.4699268</v>
      </c>
    </row>
    <row r="17" spans="1:10" x14ac:dyDescent="0.2">
      <c r="A17" s="19">
        <v>565</v>
      </c>
      <c r="B17" s="17">
        <v>15</v>
      </c>
      <c r="C17" s="16">
        <v>6</v>
      </c>
      <c r="D17" s="16">
        <v>1994</v>
      </c>
      <c r="E17" s="25">
        <v>34500</v>
      </c>
      <c r="F17" s="24" t="s">
        <v>555</v>
      </c>
      <c r="G17" s="23">
        <v>131551734.45945947</v>
      </c>
      <c r="H17" s="23">
        <v>701355116.16662169</v>
      </c>
      <c r="I17" s="23">
        <v>1638142814.1395948</v>
      </c>
      <c r="J17" s="23">
        <f t="shared" si="0"/>
        <v>1506591079.6801353</v>
      </c>
    </row>
    <row r="18" spans="1:10" x14ac:dyDescent="0.2">
      <c r="A18" s="19">
        <v>28</v>
      </c>
      <c r="B18" s="17">
        <v>12</v>
      </c>
      <c r="C18" s="16">
        <v>6</v>
      </c>
      <c r="D18" s="16">
        <v>2015</v>
      </c>
      <c r="E18" s="25">
        <v>42167</v>
      </c>
      <c r="F18" s="24" t="s">
        <v>27</v>
      </c>
      <c r="G18" s="23">
        <v>221199410.82308769</v>
      </c>
      <c r="H18" s="23">
        <v>671003793.26507092</v>
      </c>
      <c r="I18" s="23">
        <v>1719841461.7653809</v>
      </c>
      <c r="J18" s="23">
        <f t="shared" si="0"/>
        <v>1498642050.9422932</v>
      </c>
    </row>
    <row r="19" spans="1:10" x14ac:dyDescent="0.2">
      <c r="A19" s="19">
        <v>3879</v>
      </c>
      <c r="B19" s="17">
        <v>16</v>
      </c>
      <c r="C19" s="16">
        <v>6</v>
      </c>
      <c r="D19" s="16">
        <v>1978</v>
      </c>
      <c r="E19" s="25">
        <v>28657</v>
      </c>
      <c r="F19" s="24" t="s">
        <v>3791</v>
      </c>
      <c r="G19" s="23">
        <v>22593773.006134968</v>
      </c>
      <c r="H19" s="23">
        <v>684643174.79493856</v>
      </c>
      <c r="I19" s="23">
        <v>1459233026.0219324</v>
      </c>
      <c r="J19" s="23">
        <f t="shared" si="0"/>
        <v>1436639253.0157974</v>
      </c>
    </row>
    <row r="20" spans="1:10" x14ac:dyDescent="0.2">
      <c r="A20" s="19">
        <v>4586</v>
      </c>
      <c r="B20" s="17">
        <v>13</v>
      </c>
      <c r="C20" s="16">
        <v>11</v>
      </c>
      <c r="D20" s="16">
        <v>1940</v>
      </c>
      <c r="E20" s="25">
        <v>14928</v>
      </c>
      <c r="F20" s="24" t="s">
        <v>4478</v>
      </c>
      <c r="G20" s="23">
        <v>39984522.857142858</v>
      </c>
      <c r="H20" s="23">
        <v>1461188791.4285715</v>
      </c>
      <c r="I20" s="23">
        <v>1461188791.4285715</v>
      </c>
      <c r="J20" s="23">
        <f t="shared" si="0"/>
        <v>1421204268.5714285</v>
      </c>
    </row>
    <row r="21" spans="1:10" x14ac:dyDescent="0.2">
      <c r="A21" s="19">
        <v>389</v>
      </c>
      <c r="B21" s="17">
        <v>17</v>
      </c>
      <c r="C21" s="16">
        <v>12</v>
      </c>
      <c r="D21" s="16">
        <v>2003</v>
      </c>
      <c r="E21" s="25">
        <v>37972</v>
      </c>
      <c r="F21" s="24" t="s">
        <v>383</v>
      </c>
      <c r="G21" s="23">
        <v>125224015.19262071</v>
      </c>
      <c r="H21" s="23">
        <v>503355120.72542048</v>
      </c>
      <c r="I21" s="23">
        <v>1520543716.1094899</v>
      </c>
      <c r="J21" s="23">
        <f t="shared" si="0"/>
        <v>1395319700.9168692</v>
      </c>
    </row>
  </sheetData>
  <sortState ref="A2:J5396">
    <sortCondition descending="1" ref="J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N42" sqref="N42"/>
    </sheetView>
  </sheetViews>
  <sheetFormatPr baseColWidth="10" defaultRowHeight="16" x14ac:dyDescent="0.2"/>
  <cols>
    <col min="1" max="5" width="10.83203125" style="16"/>
    <col min="6" max="6" width="11.6640625" style="24" customWidth="1"/>
    <col min="7" max="10" width="19.33203125" style="16" customWidth="1"/>
    <col min="11" max="16384" width="10.83203125" style="16"/>
  </cols>
  <sheetData>
    <row r="1" spans="1:10" x14ac:dyDescent="0.2">
      <c r="A1" s="19" t="s">
        <v>5331</v>
      </c>
      <c r="B1" s="16" t="s">
        <v>5324</v>
      </c>
      <c r="C1" s="16" t="s">
        <v>5325</v>
      </c>
      <c r="D1" s="16" t="s">
        <v>5323</v>
      </c>
      <c r="E1" s="16" t="s">
        <v>5326</v>
      </c>
      <c r="F1" s="24" t="s">
        <v>5327</v>
      </c>
      <c r="G1" t="s">
        <v>5328</v>
      </c>
      <c r="H1" t="s">
        <v>5329</v>
      </c>
      <c r="I1" t="s">
        <v>5330</v>
      </c>
      <c r="J1" s="16" t="s">
        <v>5517</v>
      </c>
    </row>
    <row r="2" spans="1:10" x14ac:dyDescent="0.2">
      <c r="A2" s="19">
        <v>321</v>
      </c>
      <c r="B2" s="17">
        <v>27</v>
      </c>
      <c r="C2" s="16">
        <v>4</v>
      </c>
      <c r="D2" s="16">
        <v>2001</v>
      </c>
      <c r="E2" s="25">
        <v>37008</v>
      </c>
      <c r="F2" s="24" t="s">
        <v>315</v>
      </c>
      <c r="G2" s="23">
        <v>145729197.28660259</v>
      </c>
      <c r="H2" s="23">
        <v>9316191.3910062183</v>
      </c>
      <c r="I2" s="23">
        <v>14385233.013629168</v>
      </c>
      <c r="J2" s="23">
        <f t="shared" ref="J2:J21" si="0">I2-G2</f>
        <v>-131343964.27297342</v>
      </c>
    </row>
    <row r="3" spans="1:10" x14ac:dyDescent="0.2">
      <c r="A3" s="19">
        <v>369</v>
      </c>
      <c r="B3" s="17">
        <v>16</v>
      </c>
      <c r="C3" s="16">
        <v>8</v>
      </c>
      <c r="D3" s="16">
        <v>2002</v>
      </c>
      <c r="E3" s="25">
        <v>37484</v>
      </c>
      <c r="F3" s="24" t="s">
        <v>363</v>
      </c>
      <c r="G3" s="23">
        <v>135871057.00055343</v>
      </c>
      <c r="H3" s="23">
        <v>5993410.9127725521</v>
      </c>
      <c r="I3" s="23">
        <v>9640044.7006364148</v>
      </c>
      <c r="J3" s="23">
        <f t="shared" si="0"/>
        <v>-126231012.29991701</v>
      </c>
    </row>
    <row r="4" spans="1:10" x14ac:dyDescent="0.2">
      <c r="A4" s="19">
        <v>172</v>
      </c>
      <c r="B4" s="17">
        <v>11</v>
      </c>
      <c r="C4" s="16">
        <v>3</v>
      </c>
      <c r="D4" s="16">
        <v>2011</v>
      </c>
      <c r="E4" s="25">
        <v>40613</v>
      </c>
      <c r="F4" s="24" t="s">
        <v>169</v>
      </c>
      <c r="G4" s="23">
        <v>164802185.5575991</v>
      </c>
      <c r="H4" s="23">
        <v>23503821.823365416</v>
      </c>
      <c r="I4" s="23">
        <v>43452577.044494264</v>
      </c>
      <c r="J4" s="23">
        <f t="shared" si="0"/>
        <v>-121349608.51310483</v>
      </c>
    </row>
    <row r="5" spans="1:10" x14ac:dyDescent="0.2">
      <c r="A5" s="19">
        <v>399</v>
      </c>
      <c r="B5" s="17">
        <v>22</v>
      </c>
      <c r="C5" s="16">
        <v>12</v>
      </c>
      <c r="D5" s="16">
        <v>1995</v>
      </c>
      <c r="E5" s="25">
        <v>35055</v>
      </c>
      <c r="F5" s="24" t="s">
        <v>393</v>
      </c>
      <c r="G5" s="23">
        <v>147151452.76872963</v>
      </c>
      <c r="H5" s="23">
        <v>16022429.186436482</v>
      </c>
      <c r="I5" s="23">
        <v>29617943.844416939</v>
      </c>
      <c r="J5" s="23">
        <f t="shared" si="0"/>
        <v>-117533508.92431268</v>
      </c>
    </row>
    <row r="6" spans="1:10" x14ac:dyDescent="0.2">
      <c r="A6" s="19">
        <v>1253</v>
      </c>
      <c r="B6" s="17">
        <v>19</v>
      </c>
      <c r="C6" s="16">
        <v>11</v>
      </c>
      <c r="D6" s="16">
        <v>1980</v>
      </c>
      <c r="E6" s="25">
        <v>29544</v>
      </c>
      <c r="F6" s="24" t="s">
        <v>1231</v>
      </c>
      <c r="G6" s="23">
        <v>126348959.06432749</v>
      </c>
      <c r="H6" s="23">
        <v>10005490.792853801</v>
      </c>
      <c r="I6" s="23">
        <v>10006042.133766081</v>
      </c>
      <c r="J6" s="23">
        <f t="shared" si="0"/>
        <v>-116342916.93056141</v>
      </c>
    </row>
    <row r="7" spans="1:10" x14ac:dyDescent="0.2">
      <c r="A7" s="19">
        <v>2587</v>
      </c>
      <c r="B7" s="17">
        <v>1</v>
      </c>
      <c r="C7" s="16">
        <v>1</v>
      </c>
      <c r="D7" s="16">
        <v>1964</v>
      </c>
      <c r="E7" s="25">
        <v>23377</v>
      </c>
      <c r="F7" s="24" t="s">
        <v>2536</v>
      </c>
      <c r="G7" s="23">
        <v>150966375.40453076</v>
      </c>
      <c r="H7" s="23">
        <v>37741593.851132691</v>
      </c>
      <c r="I7" s="23">
        <v>37741593.851132691</v>
      </c>
      <c r="J7" s="23">
        <f t="shared" si="0"/>
        <v>-113224781.55339807</v>
      </c>
    </row>
    <row r="8" spans="1:10" x14ac:dyDescent="0.2">
      <c r="A8" s="19">
        <v>2300</v>
      </c>
      <c r="B8" s="17">
        <v>1</v>
      </c>
      <c r="C8" s="16">
        <v>1</v>
      </c>
      <c r="D8" s="16">
        <v>1970</v>
      </c>
      <c r="E8" s="25">
        <v>25569</v>
      </c>
      <c r="F8" s="24" t="s">
        <v>2257</v>
      </c>
      <c r="G8" s="23">
        <v>142894656.08465609</v>
      </c>
      <c r="H8" s="23">
        <v>32476058.201058201</v>
      </c>
      <c r="I8" s="23">
        <v>32476058.201058201</v>
      </c>
      <c r="J8" s="23">
        <f t="shared" si="0"/>
        <v>-110418597.88359788</v>
      </c>
    </row>
    <row r="9" spans="1:10" x14ac:dyDescent="0.2">
      <c r="A9" s="19">
        <v>1646</v>
      </c>
      <c r="B9" s="17">
        <v>1</v>
      </c>
      <c r="C9" s="16">
        <v>1</v>
      </c>
      <c r="D9" s="16">
        <v>1980</v>
      </c>
      <c r="E9" s="25">
        <v>29221</v>
      </c>
      <c r="F9" s="24" t="s">
        <v>1618</v>
      </c>
      <c r="G9" s="23">
        <v>110451992.28791775</v>
      </c>
      <c r="H9" s="23">
        <v>4733656.812339332</v>
      </c>
      <c r="I9" s="23">
        <v>4733656.812339332</v>
      </c>
      <c r="J9" s="23">
        <f t="shared" si="0"/>
        <v>-105718335.47557841</v>
      </c>
    </row>
    <row r="10" spans="1:10" x14ac:dyDescent="0.2">
      <c r="A10" s="19">
        <v>1172</v>
      </c>
      <c r="B10" s="17">
        <v>17</v>
      </c>
      <c r="C10" s="16">
        <v>9</v>
      </c>
      <c r="D10" s="16">
        <v>1982</v>
      </c>
      <c r="E10" s="25">
        <v>30211</v>
      </c>
      <c r="F10" s="24" t="s">
        <v>1151</v>
      </c>
      <c r="G10" s="23">
        <v>115361327.88559754</v>
      </c>
      <c r="H10" s="23">
        <v>11056219.633135851</v>
      </c>
      <c r="I10" s="23">
        <v>11056219.633135851</v>
      </c>
      <c r="J10" s="23">
        <f t="shared" si="0"/>
        <v>-104305108.25246169</v>
      </c>
    </row>
    <row r="11" spans="1:10" x14ac:dyDescent="0.2">
      <c r="A11" s="19">
        <v>562</v>
      </c>
      <c r="B11" s="17">
        <v>16</v>
      </c>
      <c r="C11" s="16">
        <v>6</v>
      </c>
      <c r="D11" s="16">
        <v>2000</v>
      </c>
      <c r="E11" s="25">
        <v>36693</v>
      </c>
      <c r="F11" s="24" t="s">
        <v>552</v>
      </c>
      <c r="G11" s="23">
        <v>113929930.39443155</v>
      </c>
      <c r="H11" s="23">
        <v>12964699.152958237</v>
      </c>
      <c r="I11" s="23">
        <v>12964699.152958237</v>
      </c>
      <c r="J11" s="23">
        <f t="shared" si="0"/>
        <v>-100965231.24147332</v>
      </c>
    </row>
    <row r="12" spans="1:10" x14ac:dyDescent="0.2">
      <c r="A12" s="19">
        <v>1432</v>
      </c>
      <c r="B12" s="17">
        <v>1</v>
      </c>
      <c r="C12" s="16">
        <v>8</v>
      </c>
      <c r="D12" s="16">
        <v>1980</v>
      </c>
      <c r="E12" s="25">
        <v>29434</v>
      </c>
      <c r="F12" s="24" t="s">
        <v>1407</v>
      </c>
      <c r="G12" s="23">
        <v>117896278.51140457</v>
      </c>
      <c r="H12" s="23">
        <v>20631848.739495799</v>
      </c>
      <c r="I12" s="23">
        <v>20631848.739495799</v>
      </c>
      <c r="J12" s="23">
        <f t="shared" si="0"/>
        <v>-97264429.771908775</v>
      </c>
    </row>
    <row r="13" spans="1:10" x14ac:dyDescent="0.2">
      <c r="A13" s="19">
        <v>623</v>
      </c>
      <c r="B13" s="17">
        <v>23</v>
      </c>
      <c r="C13" s="16">
        <v>2</v>
      </c>
      <c r="D13" s="16">
        <v>2001</v>
      </c>
      <c r="E13" s="25">
        <v>36945</v>
      </c>
      <c r="F13" s="24" t="s">
        <v>612</v>
      </c>
      <c r="G13" s="23">
        <v>104743600.68259385</v>
      </c>
      <c r="H13" s="23">
        <v>7554830.513782708</v>
      </c>
      <c r="I13" s="23">
        <v>7554830.513782708</v>
      </c>
      <c r="J13" s="23">
        <f t="shared" si="0"/>
        <v>-97188770.168811142</v>
      </c>
    </row>
    <row r="14" spans="1:10" x14ac:dyDescent="0.2">
      <c r="A14" s="19">
        <v>255</v>
      </c>
      <c r="B14" s="17">
        <v>27</v>
      </c>
      <c r="C14" s="16">
        <v>8</v>
      </c>
      <c r="D14" s="16">
        <v>1999</v>
      </c>
      <c r="E14" s="25">
        <v>36399</v>
      </c>
      <c r="F14" s="24" t="s">
        <v>250</v>
      </c>
      <c r="G14" s="23">
        <v>183661729.50329146</v>
      </c>
      <c r="H14" s="23">
        <v>48044290.745547578</v>
      </c>
      <c r="I14" s="23">
        <v>90653811.990311205</v>
      </c>
      <c r="J14" s="23">
        <f t="shared" si="0"/>
        <v>-93007917.512980253</v>
      </c>
    </row>
    <row r="15" spans="1:10" x14ac:dyDescent="0.2">
      <c r="A15" s="19">
        <v>563</v>
      </c>
      <c r="B15" s="17">
        <v>2</v>
      </c>
      <c r="C15" s="16">
        <v>9</v>
      </c>
      <c r="D15" s="16">
        <v>2005</v>
      </c>
      <c r="E15" s="25">
        <v>38597</v>
      </c>
      <c r="F15" s="24" t="s">
        <v>553</v>
      </c>
      <c r="G15" s="23">
        <v>98800402.414486915</v>
      </c>
      <c r="H15" s="23">
        <v>2347066.5446126759</v>
      </c>
      <c r="I15" s="23">
        <v>7781088.6774094561</v>
      </c>
      <c r="J15" s="23">
        <f t="shared" si="0"/>
        <v>-91019313.73707746</v>
      </c>
    </row>
    <row r="16" spans="1:10" x14ac:dyDescent="0.2">
      <c r="A16" s="19">
        <v>621</v>
      </c>
      <c r="B16" s="17">
        <v>23</v>
      </c>
      <c r="C16" s="16">
        <v>10</v>
      </c>
      <c r="D16" s="16">
        <v>1998</v>
      </c>
      <c r="E16" s="25">
        <v>36091</v>
      </c>
      <c r="F16" s="24" t="s">
        <v>610</v>
      </c>
      <c r="G16" s="23">
        <v>112280030.48780489</v>
      </c>
      <c r="H16" s="23">
        <v>21891734.570475612</v>
      </c>
      <c r="I16" s="23">
        <v>21891734.570475612</v>
      </c>
      <c r="J16" s="23">
        <f t="shared" si="0"/>
        <v>-90388295.917329282</v>
      </c>
    </row>
    <row r="17" spans="1:10" x14ac:dyDescent="0.2">
      <c r="A17" s="19">
        <v>558</v>
      </c>
      <c r="B17" s="17">
        <v>25</v>
      </c>
      <c r="C17" s="16">
        <v>12</v>
      </c>
      <c r="D17" s="16">
        <v>1997</v>
      </c>
      <c r="E17" s="25">
        <v>35789</v>
      </c>
      <c r="F17" s="24" t="s">
        <v>548</v>
      </c>
      <c r="G17" s="23">
        <v>121770117.79293242</v>
      </c>
      <c r="H17" s="23">
        <v>26866603.815102294</v>
      </c>
      <c r="I17" s="23">
        <v>31722825.033087414</v>
      </c>
      <c r="J17" s="23">
        <f t="shared" si="0"/>
        <v>-90047292.759845003</v>
      </c>
    </row>
    <row r="18" spans="1:10" x14ac:dyDescent="0.2">
      <c r="A18" s="19">
        <v>398</v>
      </c>
      <c r="B18" s="17">
        <v>9</v>
      </c>
      <c r="C18" s="16">
        <v>4</v>
      </c>
      <c r="D18" s="16">
        <v>2004</v>
      </c>
      <c r="E18" s="25">
        <v>38086</v>
      </c>
      <c r="F18" s="24" t="s">
        <v>5417</v>
      </c>
      <c r="G18" s="23">
        <v>120147595.74468085</v>
      </c>
      <c r="H18" s="23">
        <v>29261636.12701064</v>
      </c>
      <c r="I18" s="23">
        <v>31227094.079138298</v>
      </c>
      <c r="J18" s="23">
        <f t="shared" si="0"/>
        <v>-88920501.665542558</v>
      </c>
    </row>
    <row r="19" spans="1:10" x14ac:dyDescent="0.2">
      <c r="A19" s="19">
        <v>759</v>
      </c>
      <c r="B19" s="17">
        <v>24</v>
      </c>
      <c r="C19" s="16">
        <v>5</v>
      </c>
      <c r="D19" s="16">
        <v>1991</v>
      </c>
      <c r="E19" s="25">
        <v>33382</v>
      </c>
      <c r="F19" s="24" t="s">
        <v>745</v>
      </c>
      <c r="G19" s="23">
        <v>117689786.13569322</v>
      </c>
      <c r="H19" s="23">
        <v>31176777.561976403</v>
      </c>
      <c r="I19" s="23">
        <v>31176777.561976403</v>
      </c>
      <c r="J19" s="23">
        <f t="shared" si="0"/>
        <v>-86513008.573716819</v>
      </c>
    </row>
    <row r="20" spans="1:10" x14ac:dyDescent="0.2">
      <c r="A20" s="19">
        <v>2499</v>
      </c>
      <c r="B20" s="17">
        <v>1</v>
      </c>
      <c r="C20" s="16">
        <v>1</v>
      </c>
      <c r="D20" s="16">
        <v>1969</v>
      </c>
      <c r="E20" s="25">
        <v>25204</v>
      </c>
      <c r="F20" s="24" t="s">
        <v>2449</v>
      </c>
      <c r="G20" s="23">
        <v>137932022.47191012</v>
      </c>
      <c r="H20" s="23">
        <v>55172808.988764048</v>
      </c>
      <c r="I20" s="23">
        <v>55172808.988764048</v>
      </c>
      <c r="J20" s="23">
        <f t="shared" si="0"/>
        <v>-82759213.483146071</v>
      </c>
    </row>
    <row r="21" spans="1:10" x14ac:dyDescent="0.2">
      <c r="A21" s="19">
        <v>979</v>
      </c>
      <c r="B21" s="17">
        <v>22</v>
      </c>
      <c r="C21" s="16">
        <v>7</v>
      </c>
      <c r="D21" s="16">
        <v>1998</v>
      </c>
      <c r="E21" s="25">
        <v>35998</v>
      </c>
      <c r="F21" s="24" t="s">
        <v>5428</v>
      </c>
      <c r="G21" s="23">
        <v>82742310.04901962</v>
      </c>
      <c r="H21" s="23">
        <v>1726732.7199509807</v>
      </c>
      <c r="I21" s="23">
        <v>1726732.7199509807</v>
      </c>
      <c r="J21" s="23">
        <f t="shared" si="0"/>
        <v>-81015577.329068646</v>
      </c>
    </row>
  </sheetData>
  <sortState ref="A2:J5396">
    <sortCondition ref="J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N42" sqref="N42"/>
    </sheetView>
  </sheetViews>
  <sheetFormatPr baseColWidth="10" defaultRowHeight="16" x14ac:dyDescent="0.2"/>
  <cols>
    <col min="5" max="5" width="11.6640625" bestFit="1" customWidth="1"/>
    <col min="7" max="10" width="19.33203125" customWidth="1"/>
  </cols>
  <sheetData>
    <row r="1" spans="1:10" x14ac:dyDescent="0.2">
      <c r="A1" t="s">
        <v>5331</v>
      </c>
      <c r="B1" t="s">
        <v>5324</v>
      </c>
      <c r="C1" t="s">
        <v>5325</v>
      </c>
      <c r="D1" t="s">
        <v>5323</v>
      </c>
      <c r="E1" t="s">
        <v>5326</v>
      </c>
      <c r="F1" t="s">
        <v>5327</v>
      </c>
      <c r="G1" t="s">
        <v>5328</v>
      </c>
      <c r="H1" t="s">
        <v>5329</v>
      </c>
      <c r="I1" t="s">
        <v>5330</v>
      </c>
      <c r="J1" t="s">
        <v>5517</v>
      </c>
    </row>
    <row r="2" spans="1:10" x14ac:dyDescent="0.2">
      <c r="A2">
        <v>5460</v>
      </c>
      <c r="B2">
        <v>8</v>
      </c>
      <c r="C2">
        <v>10</v>
      </c>
      <c r="D2">
        <v>2004</v>
      </c>
      <c r="E2" s="4">
        <v>38268</v>
      </c>
      <c r="F2" t="s">
        <v>5315</v>
      </c>
      <c r="G2" s="3">
        <v>9002.7920377160808</v>
      </c>
      <c r="H2" s="3">
        <v>546289.42084861174</v>
      </c>
      <c r="I2" s="3">
        <v>1082812.09844945</v>
      </c>
      <c r="J2" s="3">
        <v>1073809.3064117339</v>
      </c>
    </row>
    <row r="3" spans="1:10" x14ac:dyDescent="0.2">
      <c r="A3">
        <v>5459</v>
      </c>
      <c r="B3">
        <v>26</v>
      </c>
      <c r="C3">
        <v>2</v>
      </c>
      <c r="D3">
        <v>1993</v>
      </c>
      <c r="E3" s="4">
        <v>34026</v>
      </c>
      <c r="F3" t="s">
        <v>5314</v>
      </c>
      <c r="G3" s="3">
        <v>12010.013976240392</v>
      </c>
      <c r="H3" s="3">
        <v>3501639.6749126487</v>
      </c>
      <c r="I3" s="3">
        <v>3503369.1169252275</v>
      </c>
      <c r="J3" s="3">
        <v>3491359.1029489869</v>
      </c>
    </row>
    <row r="4" spans="1:10" x14ac:dyDescent="0.2">
      <c r="A4">
        <v>5432</v>
      </c>
      <c r="B4">
        <v>1</v>
      </c>
      <c r="C4">
        <v>8</v>
      </c>
      <c r="D4">
        <v>1997</v>
      </c>
      <c r="E4" s="4">
        <v>35643</v>
      </c>
      <c r="F4" t="s">
        <v>5288</v>
      </c>
      <c r="G4" s="3">
        <v>38171.486318407959</v>
      </c>
      <c r="H4" s="3">
        <v>4402945.0563370651</v>
      </c>
      <c r="I4" s="3">
        <v>4402945.0563370651</v>
      </c>
      <c r="J4" s="3">
        <v>4364773.5700186575</v>
      </c>
    </row>
    <row r="5" spans="1:10" x14ac:dyDescent="0.2">
      <c r="A5">
        <v>5438</v>
      </c>
      <c r="B5">
        <v>1</v>
      </c>
      <c r="C5">
        <v>8</v>
      </c>
      <c r="D5">
        <v>1991</v>
      </c>
      <c r="E5" s="4">
        <v>33451</v>
      </c>
      <c r="F5" t="s">
        <v>5294</v>
      </c>
      <c r="G5" s="3">
        <v>41339.216691068817</v>
      </c>
      <c r="H5" s="3">
        <v>2206270.4000878478</v>
      </c>
      <c r="I5" s="3">
        <v>2206270.4000878478</v>
      </c>
      <c r="J5" s="3">
        <v>2164931.183396779</v>
      </c>
    </row>
    <row r="6" spans="1:10" x14ac:dyDescent="0.2">
      <c r="A6">
        <v>5428</v>
      </c>
      <c r="B6">
        <v>19</v>
      </c>
      <c r="C6">
        <v>10</v>
      </c>
      <c r="D6">
        <v>1994</v>
      </c>
      <c r="E6" s="4">
        <v>34626</v>
      </c>
      <c r="F6" t="s">
        <v>5284</v>
      </c>
      <c r="G6" s="3">
        <v>44341.224080267559</v>
      </c>
      <c r="H6" s="3">
        <v>5047391.0978729101</v>
      </c>
      <c r="I6" s="3">
        <v>6395384.0171237458</v>
      </c>
      <c r="J6" s="3">
        <v>6351042.7930434784</v>
      </c>
    </row>
    <row r="7" spans="1:10" x14ac:dyDescent="0.2">
      <c r="A7">
        <v>5405</v>
      </c>
      <c r="B7">
        <v>16</v>
      </c>
      <c r="C7">
        <v>3</v>
      </c>
      <c r="D7">
        <v>2001</v>
      </c>
      <c r="E7" s="4">
        <v>36966</v>
      </c>
      <c r="F7" t="s">
        <v>5261</v>
      </c>
      <c r="G7" s="3">
        <v>69670.544835414301</v>
      </c>
      <c r="H7" s="3">
        <v>3254104.9244494895</v>
      </c>
      <c r="I7" s="3">
        <v>3254104.9244494895</v>
      </c>
      <c r="J7" s="3">
        <v>3184434.3796140752</v>
      </c>
    </row>
    <row r="8" spans="1:10" x14ac:dyDescent="0.2">
      <c r="A8">
        <v>5404</v>
      </c>
      <c r="B8">
        <v>9</v>
      </c>
      <c r="C8">
        <v>8</v>
      </c>
      <c r="D8">
        <v>1995</v>
      </c>
      <c r="E8" s="4">
        <v>34920</v>
      </c>
      <c r="F8" t="s">
        <v>5260</v>
      </c>
      <c r="G8" s="3">
        <v>80287.442773054281</v>
      </c>
      <c r="H8" s="3">
        <v>16742350.075958142</v>
      </c>
      <c r="I8" s="3">
        <v>16742350.075958142</v>
      </c>
      <c r="J8" s="3">
        <v>16662062.633185089</v>
      </c>
    </row>
    <row r="9" spans="1:10" x14ac:dyDescent="0.2">
      <c r="A9">
        <v>5398</v>
      </c>
      <c r="B9">
        <v>7</v>
      </c>
      <c r="C9">
        <v>5</v>
      </c>
      <c r="D9">
        <v>2004</v>
      </c>
      <c r="E9" s="4">
        <v>38114</v>
      </c>
      <c r="F9" t="s">
        <v>5254</v>
      </c>
      <c r="G9" s="3">
        <v>84393.098889476474</v>
      </c>
      <c r="H9" s="3">
        <v>14969216.827033319</v>
      </c>
      <c r="I9" s="3">
        <v>28867383.95744051</v>
      </c>
      <c r="J9" s="3">
        <v>28782990.858551033</v>
      </c>
    </row>
    <row r="10" spans="1:10" x14ac:dyDescent="0.2">
      <c r="A10">
        <v>5395</v>
      </c>
      <c r="B10">
        <v>10</v>
      </c>
      <c r="C10">
        <v>7</v>
      </c>
      <c r="D10">
        <v>1998</v>
      </c>
      <c r="E10" s="4">
        <v>35986</v>
      </c>
      <c r="F10" t="s">
        <v>5251</v>
      </c>
      <c r="G10" s="3">
        <v>102299.58333333334</v>
      </c>
      <c r="H10" s="3">
        <v>4845919.2272549029</v>
      </c>
      <c r="I10" s="3">
        <v>7038381.3311703438</v>
      </c>
      <c r="J10" s="3">
        <v>6936081.7478370108</v>
      </c>
    </row>
    <row r="11" spans="1:10" x14ac:dyDescent="0.2">
      <c r="A11">
        <v>5370</v>
      </c>
      <c r="B11">
        <v>10</v>
      </c>
      <c r="C11">
        <v>7</v>
      </c>
      <c r="D11">
        <v>2015</v>
      </c>
      <c r="E11" s="4">
        <v>42195</v>
      </c>
      <c r="F11" t="s">
        <v>5227</v>
      </c>
      <c r="G11" s="3">
        <v>102876.54931406975</v>
      </c>
      <c r="H11" s="3">
        <v>23419239.479707025</v>
      </c>
      <c r="I11" s="3">
        <v>42954951.977503002</v>
      </c>
      <c r="J11" s="3">
        <v>42852075.428188935</v>
      </c>
    </row>
    <row r="12" spans="1:10" x14ac:dyDescent="0.2">
      <c r="A12">
        <v>5371</v>
      </c>
      <c r="B12">
        <v>29</v>
      </c>
      <c r="C12">
        <v>9</v>
      </c>
      <c r="D12">
        <v>2006</v>
      </c>
      <c r="E12" s="4">
        <v>38989</v>
      </c>
      <c r="F12" t="s">
        <v>5228</v>
      </c>
      <c r="G12" s="3">
        <v>121004.92853622473</v>
      </c>
      <c r="H12" s="3">
        <v>12316282.152730407</v>
      </c>
      <c r="I12" s="3">
        <v>12394727.227801872</v>
      </c>
      <c r="J12" s="3">
        <v>12273722.299265647</v>
      </c>
    </row>
    <row r="13" spans="1:10" x14ac:dyDescent="0.2">
      <c r="A13">
        <v>5362</v>
      </c>
      <c r="B13">
        <v>15</v>
      </c>
      <c r="C13">
        <v>6</v>
      </c>
      <c r="D13">
        <v>2012</v>
      </c>
      <c r="E13" s="4">
        <v>41075</v>
      </c>
      <c r="F13" t="s">
        <v>5222</v>
      </c>
      <c r="G13" s="3">
        <v>128388.25508327594</v>
      </c>
      <c r="H13" s="3">
        <v>1709153.6671663513</v>
      </c>
      <c r="I13" s="3">
        <v>3306632.0203548921</v>
      </c>
      <c r="J13" s="3">
        <v>3178243.7652716162</v>
      </c>
    </row>
    <row r="14" spans="1:10" x14ac:dyDescent="0.2">
      <c r="A14">
        <v>5431</v>
      </c>
      <c r="B14">
        <v>30</v>
      </c>
      <c r="C14">
        <v>6</v>
      </c>
      <c r="D14">
        <v>1972</v>
      </c>
      <c r="E14" s="4">
        <v>26480</v>
      </c>
      <c r="F14" t="s">
        <v>5287</v>
      </c>
      <c r="G14" s="3">
        <v>147193.64508393285</v>
      </c>
      <c r="H14" s="3">
        <v>264948561.15107912</v>
      </c>
      <c r="I14" s="3">
        <v>264948561.15107912</v>
      </c>
      <c r="J14" s="3">
        <v>264801367.50599518</v>
      </c>
    </row>
    <row r="15" spans="1:10" x14ac:dyDescent="0.2">
      <c r="A15">
        <v>5375</v>
      </c>
      <c r="B15">
        <v>9</v>
      </c>
      <c r="C15">
        <v>10</v>
      </c>
      <c r="D15">
        <v>1998</v>
      </c>
      <c r="E15" s="4">
        <v>36077</v>
      </c>
      <c r="F15" t="s">
        <v>5232</v>
      </c>
      <c r="G15" s="3">
        <v>149706.70731707319</v>
      </c>
      <c r="H15" s="3">
        <v>3970590.1565487809</v>
      </c>
      <c r="I15" s="3">
        <v>9164418.8479146343</v>
      </c>
      <c r="J15" s="3">
        <v>9014712.1405975614</v>
      </c>
    </row>
    <row r="16" spans="1:10" x14ac:dyDescent="0.2">
      <c r="A16">
        <v>5345</v>
      </c>
      <c r="B16">
        <v>16</v>
      </c>
      <c r="C16">
        <v>5</v>
      </c>
      <c r="D16">
        <v>2007</v>
      </c>
      <c r="E16" s="4">
        <v>39218</v>
      </c>
      <c r="F16" t="s">
        <v>5208</v>
      </c>
      <c r="G16" s="3">
        <v>177100.39480834242</v>
      </c>
      <c r="H16" s="3">
        <v>11152433.360020967</v>
      </c>
      <c r="I16" s="3">
        <v>27561610.226853698</v>
      </c>
      <c r="J16" s="3">
        <v>27384509.832045358</v>
      </c>
    </row>
    <row r="17" spans="1:10" x14ac:dyDescent="0.2">
      <c r="A17">
        <v>5336</v>
      </c>
      <c r="B17">
        <v>22</v>
      </c>
      <c r="C17">
        <v>7</v>
      </c>
      <c r="D17">
        <v>2011</v>
      </c>
      <c r="E17" s="4">
        <v>40746</v>
      </c>
      <c r="F17" t="s">
        <v>5200</v>
      </c>
      <c r="G17" s="3">
        <v>190179.90722461735</v>
      </c>
      <c r="H17" s="3">
        <v>1435797.4419755491</v>
      </c>
      <c r="I17" s="3">
        <v>2285178.9436221351</v>
      </c>
      <c r="J17" s="3">
        <v>2094999.0363975177</v>
      </c>
    </row>
    <row r="18" spans="1:10" x14ac:dyDescent="0.2">
      <c r="A18">
        <v>5346</v>
      </c>
      <c r="B18">
        <v>19</v>
      </c>
      <c r="C18">
        <v>7</v>
      </c>
      <c r="D18">
        <v>2002</v>
      </c>
      <c r="E18" s="4">
        <v>37456</v>
      </c>
      <c r="F18" t="s">
        <v>5209</v>
      </c>
      <c r="G18" s="3">
        <v>204485.56357579122</v>
      </c>
      <c r="H18" s="3">
        <v>3941511.0409328151</v>
      </c>
      <c r="I18" s="3">
        <v>4457959.780299833</v>
      </c>
      <c r="J18" s="3">
        <v>4253474.2167240418</v>
      </c>
    </row>
    <row r="19" spans="1:10" x14ac:dyDescent="0.2">
      <c r="A19">
        <v>5332</v>
      </c>
      <c r="B19">
        <v>23</v>
      </c>
      <c r="C19">
        <v>9</v>
      </c>
      <c r="D19">
        <v>2011</v>
      </c>
      <c r="E19" s="4">
        <v>40809</v>
      </c>
      <c r="F19" t="s">
        <v>5196</v>
      </c>
      <c r="G19" s="3">
        <v>205601.020763457</v>
      </c>
      <c r="H19" s="3">
        <v>524382.15712529037</v>
      </c>
      <c r="I19" s="3">
        <v>1707121.5070585175</v>
      </c>
      <c r="J19" s="3">
        <v>1501520.4862950605</v>
      </c>
    </row>
    <row r="20" spans="1:10" x14ac:dyDescent="0.2">
      <c r="A20">
        <v>5373</v>
      </c>
      <c r="B20">
        <v>1</v>
      </c>
      <c r="C20">
        <v>3</v>
      </c>
      <c r="D20">
        <v>1987</v>
      </c>
      <c r="E20" s="4">
        <v>31837</v>
      </c>
      <c r="F20" t="s">
        <v>5230</v>
      </c>
      <c r="G20" s="3">
        <v>219017.84121320254</v>
      </c>
      <c r="H20" s="3">
        <v>11451604.078706514</v>
      </c>
      <c r="I20" s="3">
        <v>11451604.078706514</v>
      </c>
      <c r="J20" s="3">
        <v>11232586.237493312</v>
      </c>
    </row>
    <row r="21" spans="1:10" x14ac:dyDescent="0.2">
      <c r="A21">
        <v>5307</v>
      </c>
      <c r="B21">
        <v>25</v>
      </c>
      <c r="C21">
        <v>2</v>
      </c>
      <c r="D21">
        <v>2011</v>
      </c>
      <c r="E21" s="4">
        <v>40599</v>
      </c>
      <c r="F21" t="s">
        <v>5172</v>
      </c>
      <c r="G21" s="3">
        <v>221878.9113863422</v>
      </c>
      <c r="H21" s="3">
        <v>2696644.1783434022</v>
      </c>
      <c r="I21" s="3">
        <v>2696644.1783434022</v>
      </c>
      <c r="J21" s="3">
        <v>2474765.26695706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1"/>
  <sheetViews>
    <sheetView workbookViewId="0">
      <selection activeCell="N42" sqref="N42"/>
    </sheetView>
  </sheetViews>
  <sheetFormatPr baseColWidth="10" defaultRowHeight="16" x14ac:dyDescent="0.2"/>
  <sheetData>
    <row r="1" spans="1:9" x14ac:dyDescent="0.2">
      <c r="A1" s="19" t="s">
        <v>5331</v>
      </c>
      <c r="B1" s="16" t="s">
        <v>5326</v>
      </c>
      <c r="C1" s="24" t="s">
        <v>5327</v>
      </c>
      <c r="D1" t="s">
        <v>5328</v>
      </c>
      <c r="E1" t="s">
        <v>5329</v>
      </c>
      <c r="F1" t="s">
        <v>5330</v>
      </c>
      <c r="G1" s="16" t="s">
        <v>5517</v>
      </c>
      <c r="H1" t="s">
        <v>5518</v>
      </c>
      <c r="I1" t="s">
        <v>5519</v>
      </c>
    </row>
    <row r="2" spans="1:9" x14ac:dyDescent="0.2">
      <c r="A2" s="19">
        <v>1</v>
      </c>
      <c r="B2" s="25">
        <v>40165</v>
      </c>
      <c r="C2" s="24" t="s">
        <v>0</v>
      </c>
      <c r="D2" s="23">
        <v>483195453.55616373</v>
      </c>
      <c r="E2" s="23">
        <v>864644298.34069622</v>
      </c>
      <c r="F2" s="23">
        <v>3165122341.5790672</v>
      </c>
      <c r="G2" s="23">
        <f>F2-D2</f>
        <v>2681926888.0229034</v>
      </c>
      <c r="H2" t="s">
        <v>5520</v>
      </c>
      <c r="I2" t="s">
        <v>5521</v>
      </c>
    </row>
    <row r="3" spans="1:9" x14ac:dyDescent="0.2">
      <c r="A3" s="19">
        <v>3</v>
      </c>
      <c r="B3" s="25">
        <v>39226</v>
      </c>
      <c r="C3" s="24" t="s">
        <v>5343</v>
      </c>
      <c r="D3" s="23">
        <v>354200789.61668485</v>
      </c>
      <c r="E3" s="23">
        <v>365323196.19510072</v>
      </c>
      <c r="F3" s="23">
        <v>1137480917.5594738</v>
      </c>
      <c r="G3" s="23">
        <f t="shared" ref="G3:G41" si="0">F3-D3</f>
        <v>783280127.94278884</v>
      </c>
      <c r="H3" t="s">
        <v>5520</v>
      </c>
      <c r="I3" t="s">
        <v>5521</v>
      </c>
    </row>
    <row r="4" spans="1:9" x14ac:dyDescent="0.2">
      <c r="A4" s="19">
        <v>1268</v>
      </c>
      <c r="B4" s="25">
        <v>23174</v>
      </c>
      <c r="C4" s="24" t="s">
        <v>1246</v>
      </c>
      <c r="D4" s="23">
        <v>336986862.74509805</v>
      </c>
      <c r="E4" s="23">
        <v>457339313.72549021</v>
      </c>
      <c r="F4" s="23">
        <v>569668267.97385621</v>
      </c>
      <c r="G4" s="23">
        <f t="shared" si="0"/>
        <v>232681405.22875816</v>
      </c>
      <c r="H4" t="s">
        <v>5520</v>
      </c>
      <c r="I4" t="s">
        <v>5521</v>
      </c>
    </row>
    <row r="5" spans="1:9" x14ac:dyDescent="0.2">
      <c r="A5" s="19">
        <v>2</v>
      </c>
      <c r="B5" s="25">
        <v>42356</v>
      </c>
      <c r="C5" s="24" t="s">
        <v>1</v>
      </c>
      <c r="D5" s="23">
        <v>317635827.0795899</v>
      </c>
      <c r="E5" s="23">
        <v>972279348.14406514</v>
      </c>
      <c r="F5" s="23">
        <v>2136944047.4358947</v>
      </c>
      <c r="G5" s="23">
        <f t="shared" si="0"/>
        <v>1819308220.3563049</v>
      </c>
      <c r="H5" t="s">
        <v>5520</v>
      </c>
      <c r="I5" t="s">
        <v>5521</v>
      </c>
    </row>
    <row r="6" spans="1:9" x14ac:dyDescent="0.2">
      <c r="A6" s="19">
        <v>4</v>
      </c>
      <c r="B6" s="25">
        <v>42314</v>
      </c>
      <c r="C6" s="24" t="s">
        <v>3</v>
      </c>
      <c r="D6" s="23">
        <v>310343563.55546564</v>
      </c>
      <c r="E6" s="23">
        <v>206972441.48306617</v>
      </c>
      <c r="F6" s="23">
        <v>909948972.7392261</v>
      </c>
      <c r="G6" s="23">
        <f t="shared" si="0"/>
        <v>599605409.1837604</v>
      </c>
      <c r="H6" t="s">
        <v>5520</v>
      </c>
      <c r="I6" t="s">
        <v>5521</v>
      </c>
    </row>
    <row r="7" spans="1:9" x14ac:dyDescent="0.2">
      <c r="A7" s="19">
        <v>9</v>
      </c>
      <c r="B7" s="25">
        <v>39206</v>
      </c>
      <c r="C7" s="24" t="s">
        <v>8</v>
      </c>
      <c r="D7" s="23">
        <v>304612679.07034898</v>
      </c>
      <c r="E7" s="23">
        <v>397330996.84180737</v>
      </c>
      <c r="F7" s="23">
        <v>1056534000.2085607</v>
      </c>
      <c r="G7" s="23">
        <f t="shared" si="0"/>
        <v>751921321.13821173</v>
      </c>
      <c r="H7" t="s">
        <v>5520</v>
      </c>
      <c r="I7" t="s">
        <v>5521</v>
      </c>
    </row>
    <row r="8" spans="1:9" x14ac:dyDescent="0.2">
      <c r="A8" s="19">
        <v>37</v>
      </c>
      <c r="B8" s="25">
        <v>35783</v>
      </c>
      <c r="C8" s="24" t="s">
        <v>36</v>
      </c>
      <c r="D8" s="23">
        <v>304425294.48233104</v>
      </c>
      <c r="E8" s="23">
        <v>1002582547.5185244</v>
      </c>
      <c r="F8" s="23">
        <v>3360270249.1735396</v>
      </c>
      <c r="G8" s="23">
        <f t="shared" si="0"/>
        <v>3055844954.6912088</v>
      </c>
      <c r="H8" t="s">
        <v>5520</v>
      </c>
      <c r="I8" t="s">
        <v>5521</v>
      </c>
    </row>
    <row r="9" spans="1:9" x14ac:dyDescent="0.2">
      <c r="A9" s="19">
        <v>5</v>
      </c>
      <c r="B9" s="25">
        <v>41110</v>
      </c>
      <c r="C9" s="24" t="s">
        <v>4</v>
      </c>
      <c r="D9" s="23">
        <v>294703387.9810043</v>
      </c>
      <c r="E9" s="23">
        <v>480247675.49838066</v>
      </c>
      <c r="F9" s="23">
        <v>1162137732.8522463</v>
      </c>
      <c r="G9" s="23">
        <f t="shared" si="0"/>
        <v>867434344.87124205</v>
      </c>
      <c r="H9" t="s">
        <v>5520</v>
      </c>
      <c r="I9" t="s">
        <v>5521</v>
      </c>
    </row>
    <row r="10" spans="1:9" x14ac:dyDescent="0.2">
      <c r="A10" s="19">
        <v>7</v>
      </c>
      <c r="B10" s="25">
        <v>40977</v>
      </c>
      <c r="C10" s="24" t="s">
        <v>6</v>
      </c>
      <c r="D10" s="23">
        <v>294333390.00488251</v>
      </c>
      <c r="E10" s="23">
        <v>78194940.579449162</v>
      </c>
      <c r="F10" s="23">
        <v>302658315.60778058</v>
      </c>
      <c r="G10" s="23">
        <f t="shared" si="0"/>
        <v>8324925.6028980613</v>
      </c>
      <c r="H10" t="s">
        <v>5520</v>
      </c>
      <c r="I10" t="s">
        <v>5521</v>
      </c>
    </row>
    <row r="11" spans="1:9" x14ac:dyDescent="0.2">
      <c r="A11" s="19">
        <v>8</v>
      </c>
      <c r="B11" s="25">
        <v>40506</v>
      </c>
      <c r="C11" s="24" t="s">
        <v>7</v>
      </c>
      <c r="D11" s="23">
        <v>291746182.63917768</v>
      </c>
      <c r="E11" s="23">
        <v>225342435.454651</v>
      </c>
      <c r="F11" s="23">
        <v>658204002.43499398</v>
      </c>
      <c r="G11" s="23">
        <f t="shared" si="0"/>
        <v>366457819.7958163</v>
      </c>
      <c r="H11" t="s">
        <v>5520</v>
      </c>
      <c r="I11" t="s">
        <v>5521</v>
      </c>
    </row>
    <row r="12" spans="1:9" x14ac:dyDescent="0.2">
      <c r="A12" s="19">
        <v>6</v>
      </c>
      <c r="B12" s="25">
        <v>41457</v>
      </c>
      <c r="C12" s="24" t="s">
        <v>5</v>
      </c>
      <c r="D12" s="23">
        <v>289036306.27236772</v>
      </c>
      <c r="E12" s="23">
        <v>93860194.406946182</v>
      </c>
      <c r="F12" s="23">
        <v>273272912.51855767</v>
      </c>
      <c r="G12" s="23">
        <f t="shared" si="0"/>
        <v>-15763393.753810048</v>
      </c>
      <c r="H12" t="s">
        <v>5520</v>
      </c>
      <c r="I12" t="s">
        <v>5521</v>
      </c>
    </row>
    <row r="13" spans="1:9" x14ac:dyDescent="0.2">
      <c r="A13" s="19">
        <v>14</v>
      </c>
      <c r="B13" s="25">
        <v>40009</v>
      </c>
      <c r="C13" s="24" t="s">
        <v>13</v>
      </c>
      <c r="D13" s="23">
        <v>285021894.48853266</v>
      </c>
      <c r="E13" s="23">
        <v>344259929.54870421</v>
      </c>
      <c r="F13" s="23">
        <v>1066077294.7561609</v>
      </c>
      <c r="G13" s="23">
        <f t="shared" si="0"/>
        <v>781055400.26762819</v>
      </c>
      <c r="H13" t="s">
        <v>5520</v>
      </c>
      <c r="I13" t="s">
        <v>5521</v>
      </c>
    </row>
    <row r="14" spans="1:9" x14ac:dyDescent="0.2">
      <c r="A14" s="19">
        <v>94</v>
      </c>
      <c r="B14" s="25">
        <v>34908</v>
      </c>
      <c r="C14" s="24" t="s">
        <v>92</v>
      </c>
      <c r="D14" s="23">
        <v>281743114.75409836</v>
      </c>
      <c r="E14" s="23">
        <v>142072942.21757376</v>
      </c>
      <c r="F14" s="23">
        <v>425426017.62740982</v>
      </c>
      <c r="G14" s="23">
        <f t="shared" si="0"/>
        <v>143682902.87331146</v>
      </c>
      <c r="H14" t="s">
        <v>5520</v>
      </c>
      <c r="I14" t="s">
        <v>5521</v>
      </c>
    </row>
    <row r="15" spans="1:9" x14ac:dyDescent="0.2">
      <c r="A15" s="19">
        <v>19</v>
      </c>
      <c r="B15" s="25">
        <v>38896</v>
      </c>
      <c r="C15" s="24" t="s">
        <v>18</v>
      </c>
      <c r="D15" s="23">
        <v>280731434.20404136</v>
      </c>
      <c r="E15" s="23">
        <v>242155062.98669294</v>
      </c>
      <c r="F15" s="23">
        <v>452661365.56793982</v>
      </c>
      <c r="G15" s="23">
        <f t="shared" si="0"/>
        <v>171929931.36389846</v>
      </c>
      <c r="H15" t="s">
        <v>5520</v>
      </c>
      <c r="I15" t="s">
        <v>5521</v>
      </c>
    </row>
    <row r="16" spans="1:9" x14ac:dyDescent="0.2">
      <c r="A16" s="19">
        <v>17</v>
      </c>
      <c r="B16" s="25">
        <v>40683</v>
      </c>
      <c r="C16" s="24" t="s">
        <v>16</v>
      </c>
      <c r="D16" s="23">
        <v>271635083.46462268</v>
      </c>
      <c r="E16" s="23">
        <v>261925623.22372147</v>
      </c>
      <c r="F16" s="23">
        <v>1136155975.8462632</v>
      </c>
      <c r="G16" s="23">
        <f t="shared" si="0"/>
        <v>864520892.38164043</v>
      </c>
      <c r="H16" t="s">
        <v>5520</v>
      </c>
      <c r="I16" t="s">
        <v>5521</v>
      </c>
    </row>
    <row r="17" spans="1:9" x14ac:dyDescent="0.2">
      <c r="A17" s="19">
        <v>23</v>
      </c>
      <c r="B17" s="25">
        <v>38905</v>
      </c>
      <c r="C17" s="24" t="s">
        <v>5344</v>
      </c>
      <c r="D17" s="23">
        <v>271458353.80835384</v>
      </c>
      <c r="E17" s="23">
        <v>510722726.51807374</v>
      </c>
      <c r="F17" s="23">
        <v>1286369729.4664767</v>
      </c>
      <c r="G17" s="23">
        <f t="shared" si="0"/>
        <v>1014911375.6581228</v>
      </c>
      <c r="H17" t="s">
        <v>5520</v>
      </c>
      <c r="I17" t="s">
        <v>5521</v>
      </c>
    </row>
    <row r="18" spans="1:9" x14ac:dyDescent="0.2">
      <c r="A18" s="19">
        <v>13</v>
      </c>
      <c r="B18" s="25">
        <v>41257</v>
      </c>
      <c r="C18" s="24" t="s">
        <v>12</v>
      </c>
      <c r="D18" s="23">
        <v>267332241.58431369</v>
      </c>
      <c r="E18" s="23">
        <v>324010492.16594005</v>
      </c>
      <c r="F18" s="23">
        <v>1087511374.1307399</v>
      </c>
      <c r="G18" s="23">
        <f t="shared" si="0"/>
        <v>820179132.5464263</v>
      </c>
      <c r="H18" t="s">
        <v>5520</v>
      </c>
      <c r="I18" t="s">
        <v>5521</v>
      </c>
    </row>
    <row r="19" spans="1:9" x14ac:dyDescent="0.2">
      <c r="A19" s="19">
        <v>21</v>
      </c>
      <c r="B19" s="25">
        <v>39766</v>
      </c>
      <c r="C19" s="24" t="s">
        <v>20</v>
      </c>
      <c r="D19" s="23">
        <v>265832034.83582437</v>
      </c>
      <c r="E19" s="23">
        <v>195754580.81022948</v>
      </c>
      <c r="F19" s="23">
        <v>683872648.22164047</v>
      </c>
      <c r="G19" s="23">
        <f t="shared" si="0"/>
        <v>418040613.3858161</v>
      </c>
      <c r="H19" t="s">
        <v>5520</v>
      </c>
      <c r="I19" t="s">
        <v>5521</v>
      </c>
    </row>
    <row r="20" spans="1:9" x14ac:dyDescent="0.2">
      <c r="A20" s="19">
        <v>15</v>
      </c>
      <c r="B20" s="25">
        <v>41621</v>
      </c>
      <c r="C20" s="24" t="s">
        <v>14</v>
      </c>
      <c r="D20" s="23">
        <v>263377015.13415635</v>
      </c>
      <c r="E20" s="23">
        <v>272191564.31799752</v>
      </c>
      <c r="F20" s="23">
        <v>1011754222.8147085</v>
      </c>
      <c r="G20" s="23">
        <f t="shared" si="0"/>
        <v>748377207.68055212</v>
      </c>
      <c r="H20" t="s">
        <v>5520</v>
      </c>
      <c r="I20" t="s">
        <v>5521</v>
      </c>
    </row>
    <row r="21" spans="1:9" x14ac:dyDescent="0.2">
      <c r="A21" s="19">
        <v>16</v>
      </c>
      <c r="B21" s="25">
        <v>41990</v>
      </c>
      <c r="C21" s="24" t="s">
        <v>15</v>
      </c>
      <c r="D21" s="23">
        <v>261399545.16804931</v>
      </c>
      <c r="E21" s="23">
        <v>266752786.18627664</v>
      </c>
      <c r="F21" s="23">
        <v>998671512.65681469</v>
      </c>
      <c r="G21" s="23">
        <f t="shared" si="0"/>
        <v>737271967.48876536</v>
      </c>
      <c r="H21" t="s">
        <v>5520</v>
      </c>
      <c r="I21" t="s">
        <v>5521</v>
      </c>
    </row>
    <row r="22" spans="1:9" x14ac:dyDescent="0.2">
      <c r="A22" s="19">
        <v>321</v>
      </c>
      <c r="B22" s="25">
        <v>37008</v>
      </c>
      <c r="C22" s="24" t="s">
        <v>315</v>
      </c>
      <c r="D22" s="23">
        <v>145729197.28660259</v>
      </c>
      <c r="E22" s="23">
        <v>9316191.3910062183</v>
      </c>
      <c r="F22" s="23">
        <v>14385233.013629168</v>
      </c>
      <c r="G22" s="23">
        <f t="shared" si="0"/>
        <v>-131343964.27297342</v>
      </c>
      <c r="H22" t="s">
        <v>5522</v>
      </c>
      <c r="I22" t="s">
        <v>5523</v>
      </c>
    </row>
    <row r="23" spans="1:9" x14ac:dyDescent="0.2">
      <c r="A23" s="19">
        <v>369</v>
      </c>
      <c r="B23" s="25">
        <v>37484</v>
      </c>
      <c r="C23" s="24" t="s">
        <v>363</v>
      </c>
      <c r="D23" s="23">
        <v>135871057.00055343</v>
      </c>
      <c r="E23" s="23">
        <v>5993410.9127725521</v>
      </c>
      <c r="F23" s="23">
        <v>9640044.7006364148</v>
      </c>
      <c r="G23" s="23">
        <f t="shared" si="0"/>
        <v>-126231012.29991701</v>
      </c>
      <c r="H23" t="s">
        <v>5522</v>
      </c>
      <c r="I23" t="s">
        <v>5523</v>
      </c>
    </row>
    <row r="24" spans="1:9" x14ac:dyDescent="0.2">
      <c r="A24" s="19">
        <v>172</v>
      </c>
      <c r="B24" s="25">
        <v>40613</v>
      </c>
      <c r="C24" s="24" t="s">
        <v>169</v>
      </c>
      <c r="D24" s="23">
        <v>164802185.5575991</v>
      </c>
      <c r="E24" s="23">
        <v>23503821.823365416</v>
      </c>
      <c r="F24" s="23">
        <v>43452577.044494264</v>
      </c>
      <c r="G24" s="23">
        <f t="shared" si="0"/>
        <v>-121349608.51310483</v>
      </c>
      <c r="H24" t="s">
        <v>5522</v>
      </c>
      <c r="I24" t="s">
        <v>5523</v>
      </c>
    </row>
    <row r="25" spans="1:9" x14ac:dyDescent="0.2">
      <c r="A25" s="19">
        <v>399</v>
      </c>
      <c r="B25" s="25">
        <v>35055</v>
      </c>
      <c r="C25" s="24" t="s">
        <v>393</v>
      </c>
      <c r="D25" s="23">
        <v>147151452.76872963</v>
      </c>
      <c r="E25" s="23">
        <v>16022429.186436482</v>
      </c>
      <c r="F25" s="23">
        <v>29617943.844416939</v>
      </c>
      <c r="G25" s="23">
        <f t="shared" si="0"/>
        <v>-117533508.92431268</v>
      </c>
      <c r="H25" t="s">
        <v>5522</v>
      </c>
      <c r="I25" t="s">
        <v>5523</v>
      </c>
    </row>
    <row r="26" spans="1:9" x14ac:dyDescent="0.2">
      <c r="A26" s="19">
        <v>1253</v>
      </c>
      <c r="B26" s="25">
        <v>29544</v>
      </c>
      <c r="C26" s="24" t="s">
        <v>1231</v>
      </c>
      <c r="D26" s="23">
        <v>126348959.06432749</v>
      </c>
      <c r="E26" s="23">
        <v>10005490.792853801</v>
      </c>
      <c r="F26" s="23">
        <v>10006042.133766081</v>
      </c>
      <c r="G26" s="23">
        <f t="shared" si="0"/>
        <v>-116342916.93056141</v>
      </c>
      <c r="H26" t="s">
        <v>5522</v>
      </c>
      <c r="I26" t="s">
        <v>5523</v>
      </c>
    </row>
    <row r="27" spans="1:9" x14ac:dyDescent="0.2">
      <c r="A27" s="19">
        <v>2587</v>
      </c>
      <c r="B27" s="25">
        <v>23377</v>
      </c>
      <c r="C27" s="24" t="s">
        <v>2536</v>
      </c>
      <c r="D27" s="23">
        <v>150966375.40453076</v>
      </c>
      <c r="E27" s="23">
        <v>37741593.851132691</v>
      </c>
      <c r="F27" s="23">
        <v>37741593.851132691</v>
      </c>
      <c r="G27" s="23">
        <f t="shared" si="0"/>
        <v>-113224781.55339807</v>
      </c>
      <c r="H27" t="s">
        <v>5522</v>
      </c>
      <c r="I27" t="s">
        <v>5523</v>
      </c>
    </row>
    <row r="28" spans="1:9" x14ac:dyDescent="0.2">
      <c r="A28" s="19">
        <v>2300</v>
      </c>
      <c r="B28" s="25">
        <v>25569</v>
      </c>
      <c r="C28" s="24" t="s">
        <v>2257</v>
      </c>
      <c r="D28" s="23">
        <v>142894656.08465609</v>
      </c>
      <c r="E28" s="23">
        <v>32476058.201058201</v>
      </c>
      <c r="F28" s="23">
        <v>32476058.201058201</v>
      </c>
      <c r="G28" s="23">
        <f t="shared" si="0"/>
        <v>-110418597.88359788</v>
      </c>
      <c r="H28" t="s">
        <v>5522</v>
      </c>
      <c r="I28" t="s">
        <v>5523</v>
      </c>
    </row>
    <row r="29" spans="1:9" x14ac:dyDescent="0.2">
      <c r="A29" s="19">
        <v>1646</v>
      </c>
      <c r="B29" s="25">
        <v>29221</v>
      </c>
      <c r="C29" s="24" t="s">
        <v>1618</v>
      </c>
      <c r="D29" s="23">
        <v>110451992.28791775</v>
      </c>
      <c r="E29" s="23">
        <v>4733656.812339332</v>
      </c>
      <c r="F29" s="23">
        <v>4733656.812339332</v>
      </c>
      <c r="G29" s="23">
        <f t="shared" si="0"/>
        <v>-105718335.47557841</v>
      </c>
      <c r="H29" t="s">
        <v>5522</v>
      </c>
      <c r="I29" t="s">
        <v>5523</v>
      </c>
    </row>
    <row r="30" spans="1:9" x14ac:dyDescent="0.2">
      <c r="A30" s="19">
        <v>1172</v>
      </c>
      <c r="B30" s="25">
        <v>30211</v>
      </c>
      <c r="C30" s="24" t="s">
        <v>1151</v>
      </c>
      <c r="D30" s="23">
        <v>115361327.88559754</v>
      </c>
      <c r="E30" s="23">
        <v>11056219.633135851</v>
      </c>
      <c r="F30" s="23">
        <v>11056219.633135851</v>
      </c>
      <c r="G30" s="23">
        <f t="shared" si="0"/>
        <v>-104305108.25246169</v>
      </c>
      <c r="H30" t="s">
        <v>5522</v>
      </c>
      <c r="I30" t="s">
        <v>5523</v>
      </c>
    </row>
    <row r="31" spans="1:9" x14ac:dyDescent="0.2">
      <c r="A31" s="19">
        <v>562</v>
      </c>
      <c r="B31" s="25">
        <v>36693</v>
      </c>
      <c r="C31" s="24" t="s">
        <v>552</v>
      </c>
      <c r="D31" s="23">
        <v>113929930.39443155</v>
      </c>
      <c r="E31" s="23">
        <v>12964699.152958237</v>
      </c>
      <c r="F31" s="23">
        <v>12964699.152958237</v>
      </c>
      <c r="G31" s="23">
        <f t="shared" si="0"/>
        <v>-100965231.24147332</v>
      </c>
      <c r="H31" t="s">
        <v>5522</v>
      </c>
      <c r="I31" t="s">
        <v>5523</v>
      </c>
    </row>
    <row r="32" spans="1:9" x14ac:dyDescent="0.2">
      <c r="A32" s="19">
        <v>1432</v>
      </c>
      <c r="B32" s="25">
        <v>29434</v>
      </c>
      <c r="C32" s="24" t="s">
        <v>1407</v>
      </c>
      <c r="D32" s="23">
        <v>117896278.51140457</v>
      </c>
      <c r="E32" s="23">
        <v>20631848.739495799</v>
      </c>
      <c r="F32" s="23">
        <v>20631848.739495799</v>
      </c>
      <c r="G32" s="23">
        <f t="shared" si="0"/>
        <v>-97264429.771908775</v>
      </c>
      <c r="H32" t="s">
        <v>5522</v>
      </c>
      <c r="I32" t="s">
        <v>5523</v>
      </c>
    </row>
    <row r="33" spans="1:9" x14ac:dyDescent="0.2">
      <c r="A33" s="19">
        <v>623</v>
      </c>
      <c r="B33" s="25">
        <v>36945</v>
      </c>
      <c r="C33" s="24" t="s">
        <v>612</v>
      </c>
      <c r="D33" s="23">
        <v>104743600.68259385</v>
      </c>
      <c r="E33" s="23">
        <v>7554830.513782708</v>
      </c>
      <c r="F33" s="23">
        <v>7554830.513782708</v>
      </c>
      <c r="G33" s="23">
        <f t="shared" si="0"/>
        <v>-97188770.168811142</v>
      </c>
      <c r="H33" t="s">
        <v>5522</v>
      </c>
      <c r="I33" t="s">
        <v>5523</v>
      </c>
    </row>
    <row r="34" spans="1:9" x14ac:dyDescent="0.2">
      <c r="A34" s="19">
        <v>255</v>
      </c>
      <c r="B34" s="25">
        <v>36399</v>
      </c>
      <c r="C34" s="24" t="s">
        <v>250</v>
      </c>
      <c r="D34" s="23">
        <v>183661729.50329146</v>
      </c>
      <c r="E34" s="23">
        <v>48044290.745547578</v>
      </c>
      <c r="F34" s="23">
        <v>90653811.990311205</v>
      </c>
      <c r="G34" s="23">
        <f t="shared" si="0"/>
        <v>-93007917.512980253</v>
      </c>
      <c r="H34" t="s">
        <v>5522</v>
      </c>
      <c r="I34" t="s">
        <v>5523</v>
      </c>
    </row>
    <row r="35" spans="1:9" x14ac:dyDescent="0.2">
      <c r="A35" s="19">
        <v>563</v>
      </c>
      <c r="B35" s="25">
        <v>38597</v>
      </c>
      <c r="C35" s="24" t="s">
        <v>553</v>
      </c>
      <c r="D35" s="23">
        <v>98800402.414486915</v>
      </c>
      <c r="E35" s="23">
        <v>2347066.5446126759</v>
      </c>
      <c r="F35" s="23">
        <v>7781088.6774094561</v>
      </c>
      <c r="G35" s="23">
        <f t="shared" si="0"/>
        <v>-91019313.73707746</v>
      </c>
      <c r="H35" t="s">
        <v>5522</v>
      </c>
      <c r="I35" t="s">
        <v>5523</v>
      </c>
    </row>
    <row r="36" spans="1:9" x14ac:dyDescent="0.2">
      <c r="A36" s="19">
        <v>621</v>
      </c>
      <c r="B36" s="25">
        <v>36091</v>
      </c>
      <c r="C36" s="24" t="s">
        <v>610</v>
      </c>
      <c r="D36" s="23">
        <v>112280030.48780489</v>
      </c>
      <c r="E36" s="23">
        <v>21891734.570475612</v>
      </c>
      <c r="F36" s="23">
        <v>21891734.570475612</v>
      </c>
      <c r="G36" s="23">
        <f t="shared" si="0"/>
        <v>-90388295.917329282</v>
      </c>
      <c r="H36" t="s">
        <v>5522</v>
      </c>
      <c r="I36" t="s">
        <v>5523</v>
      </c>
    </row>
    <row r="37" spans="1:9" x14ac:dyDescent="0.2">
      <c r="A37" s="19">
        <v>558</v>
      </c>
      <c r="B37" s="25">
        <v>35789</v>
      </c>
      <c r="C37" s="24" t="s">
        <v>548</v>
      </c>
      <c r="D37" s="23">
        <v>121770117.79293242</v>
      </c>
      <c r="E37" s="23">
        <v>26866603.815102294</v>
      </c>
      <c r="F37" s="23">
        <v>31722825.033087414</v>
      </c>
      <c r="G37" s="23">
        <f t="shared" si="0"/>
        <v>-90047292.759845003</v>
      </c>
      <c r="H37" t="s">
        <v>5522</v>
      </c>
      <c r="I37" t="s">
        <v>5523</v>
      </c>
    </row>
    <row r="38" spans="1:9" x14ac:dyDescent="0.2">
      <c r="A38" s="19">
        <v>398</v>
      </c>
      <c r="B38" s="25">
        <v>38086</v>
      </c>
      <c r="C38" s="24" t="s">
        <v>5417</v>
      </c>
      <c r="D38" s="23">
        <v>120147595.74468085</v>
      </c>
      <c r="E38" s="23">
        <v>29261636.12701064</v>
      </c>
      <c r="F38" s="23">
        <v>31227094.079138298</v>
      </c>
      <c r="G38" s="23">
        <f t="shared" si="0"/>
        <v>-88920501.665542558</v>
      </c>
      <c r="H38" t="s">
        <v>5522</v>
      </c>
      <c r="I38" t="s">
        <v>5523</v>
      </c>
    </row>
    <row r="39" spans="1:9" x14ac:dyDescent="0.2">
      <c r="A39" s="19">
        <v>759</v>
      </c>
      <c r="B39" s="25">
        <v>33382</v>
      </c>
      <c r="C39" s="24" t="s">
        <v>745</v>
      </c>
      <c r="D39" s="23">
        <v>117689786.13569322</v>
      </c>
      <c r="E39" s="23">
        <v>31176777.561976403</v>
      </c>
      <c r="F39" s="23">
        <v>31176777.561976403</v>
      </c>
      <c r="G39" s="23">
        <f t="shared" si="0"/>
        <v>-86513008.573716819</v>
      </c>
      <c r="H39" t="s">
        <v>5522</v>
      </c>
      <c r="I39" t="s">
        <v>5523</v>
      </c>
    </row>
    <row r="40" spans="1:9" x14ac:dyDescent="0.2">
      <c r="A40" s="19">
        <v>2499</v>
      </c>
      <c r="B40" s="25">
        <v>25204</v>
      </c>
      <c r="C40" s="24" t="s">
        <v>2449</v>
      </c>
      <c r="D40" s="23">
        <v>137932022.47191012</v>
      </c>
      <c r="E40" s="23">
        <v>55172808.988764048</v>
      </c>
      <c r="F40" s="23">
        <v>55172808.988764048</v>
      </c>
      <c r="G40" s="23">
        <f t="shared" si="0"/>
        <v>-82759213.483146071</v>
      </c>
      <c r="H40" t="s">
        <v>5522</v>
      </c>
      <c r="I40" t="s">
        <v>5523</v>
      </c>
    </row>
    <row r="41" spans="1:9" x14ac:dyDescent="0.2">
      <c r="A41" s="19">
        <v>979</v>
      </c>
      <c r="B41" s="25">
        <v>35998</v>
      </c>
      <c r="C41" s="24" t="s">
        <v>5428</v>
      </c>
      <c r="D41" s="23">
        <v>82742310.04901962</v>
      </c>
      <c r="E41" s="23">
        <v>1726732.7199509807</v>
      </c>
      <c r="F41" s="23">
        <v>1726732.7199509807</v>
      </c>
      <c r="G41" s="23">
        <f t="shared" si="0"/>
        <v>-81015577.329068646</v>
      </c>
      <c r="H41" t="s">
        <v>5522</v>
      </c>
      <c r="I41" t="s">
        <v>5523</v>
      </c>
    </row>
    <row r="42" spans="1:9" x14ac:dyDescent="0.2">
      <c r="A42">
        <v>5460</v>
      </c>
      <c r="B42" s="4">
        <v>38268</v>
      </c>
      <c r="C42" t="s">
        <v>5315</v>
      </c>
      <c r="D42" s="3">
        <v>9002.7920377160808</v>
      </c>
      <c r="E42" s="3">
        <v>546289.42084861174</v>
      </c>
      <c r="F42" s="3">
        <v>1082812.09844945</v>
      </c>
      <c r="G42" s="3">
        <v>1073809.3064117339</v>
      </c>
      <c r="H42" t="s">
        <v>5524</v>
      </c>
      <c r="I42" t="s">
        <v>5525</v>
      </c>
    </row>
    <row r="43" spans="1:9" x14ac:dyDescent="0.2">
      <c r="A43">
        <v>5459</v>
      </c>
      <c r="B43" s="4">
        <v>34026</v>
      </c>
      <c r="C43" t="s">
        <v>5314</v>
      </c>
      <c r="D43" s="3">
        <v>12010.013976240392</v>
      </c>
      <c r="E43" s="3">
        <v>3501639.6749126487</v>
      </c>
      <c r="F43" s="3">
        <v>3503369.1169252275</v>
      </c>
      <c r="G43" s="3">
        <v>3491359.1029489869</v>
      </c>
      <c r="H43" t="s">
        <v>5524</v>
      </c>
      <c r="I43" t="s">
        <v>5525</v>
      </c>
    </row>
    <row r="44" spans="1:9" x14ac:dyDescent="0.2">
      <c r="A44">
        <v>5432</v>
      </c>
      <c r="B44" s="4">
        <v>35643</v>
      </c>
      <c r="C44" t="s">
        <v>5288</v>
      </c>
      <c r="D44" s="3">
        <v>38171.486318407959</v>
      </c>
      <c r="E44" s="3">
        <v>4402945.0563370651</v>
      </c>
      <c r="F44" s="3">
        <v>4402945.0563370651</v>
      </c>
      <c r="G44" s="3">
        <v>4364773.5700186575</v>
      </c>
      <c r="H44" t="s">
        <v>5524</v>
      </c>
      <c r="I44" t="s">
        <v>5525</v>
      </c>
    </row>
    <row r="45" spans="1:9" x14ac:dyDescent="0.2">
      <c r="A45">
        <v>5438</v>
      </c>
      <c r="B45" s="4">
        <v>33451</v>
      </c>
      <c r="C45" t="s">
        <v>5294</v>
      </c>
      <c r="D45" s="3">
        <v>41339.216691068817</v>
      </c>
      <c r="E45" s="3">
        <v>2206270.4000878478</v>
      </c>
      <c r="F45" s="3">
        <v>2206270.4000878478</v>
      </c>
      <c r="G45" s="3">
        <v>2164931.183396779</v>
      </c>
      <c r="H45" t="s">
        <v>5524</v>
      </c>
      <c r="I45" t="s">
        <v>5525</v>
      </c>
    </row>
    <row r="46" spans="1:9" x14ac:dyDescent="0.2">
      <c r="A46">
        <v>5428</v>
      </c>
      <c r="B46" s="4">
        <v>34626</v>
      </c>
      <c r="C46" t="s">
        <v>5284</v>
      </c>
      <c r="D46" s="3">
        <v>44341.224080267559</v>
      </c>
      <c r="E46" s="3">
        <v>5047391.0978729101</v>
      </c>
      <c r="F46" s="3">
        <v>6395384.0171237458</v>
      </c>
      <c r="G46" s="3">
        <v>6351042.7930434784</v>
      </c>
      <c r="H46" t="s">
        <v>5524</v>
      </c>
      <c r="I46" t="s">
        <v>5525</v>
      </c>
    </row>
    <row r="47" spans="1:9" x14ac:dyDescent="0.2">
      <c r="A47">
        <v>5405</v>
      </c>
      <c r="B47" s="4">
        <v>36966</v>
      </c>
      <c r="C47" t="s">
        <v>5261</v>
      </c>
      <c r="D47" s="3">
        <v>69670.544835414301</v>
      </c>
      <c r="E47" s="3">
        <v>3254104.9244494895</v>
      </c>
      <c r="F47" s="3">
        <v>3254104.9244494895</v>
      </c>
      <c r="G47" s="3">
        <v>3184434.3796140752</v>
      </c>
      <c r="H47" t="s">
        <v>5524</v>
      </c>
      <c r="I47" t="s">
        <v>5525</v>
      </c>
    </row>
    <row r="48" spans="1:9" x14ac:dyDescent="0.2">
      <c r="A48">
        <v>5404</v>
      </c>
      <c r="B48" s="4">
        <v>34920</v>
      </c>
      <c r="C48" t="s">
        <v>5260</v>
      </c>
      <c r="D48" s="3">
        <v>80287.442773054281</v>
      </c>
      <c r="E48" s="3">
        <v>16742350.075958142</v>
      </c>
      <c r="F48" s="3">
        <v>16742350.075958142</v>
      </c>
      <c r="G48" s="3">
        <v>16662062.633185089</v>
      </c>
      <c r="H48" t="s">
        <v>5524</v>
      </c>
      <c r="I48" t="s">
        <v>5525</v>
      </c>
    </row>
    <row r="49" spans="1:9" x14ac:dyDescent="0.2">
      <c r="A49">
        <v>5398</v>
      </c>
      <c r="B49" s="4">
        <v>38114</v>
      </c>
      <c r="C49" t="s">
        <v>5254</v>
      </c>
      <c r="D49" s="3">
        <v>84393.098889476474</v>
      </c>
      <c r="E49" s="3">
        <v>14969216.827033319</v>
      </c>
      <c r="F49" s="3">
        <v>28867383.95744051</v>
      </c>
      <c r="G49" s="3">
        <v>28782990.858551033</v>
      </c>
      <c r="H49" t="s">
        <v>5524</v>
      </c>
      <c r="I49" t="s">
        <v>5525</v>
      </c>
    </row>
    <row r="50" spans="1:9" x14ac:dyDescent="0.2">
      <c r="A50">
        <v>5395</v>
      </c>
      <c r="B50" s="4">
        <v>35986</v>
      </c>
      <c r="C50" t="s">
        <v>5251</v>
      </c>
      <c r="D50" s="3">
        <v>102299.58333333334</v>
      </c>
      <c r="E50" s="3">
        <v>4845919.2272549029</v>
      </c>
      <c r="F50" s="3">
        <v>7038381.3311703438</v>
      </c>
      <c r="G50" s="3">
        <v>6936081.7478370108</v>
      </c>
      <c r="H50" t="s">
        <v>5524</v>
      </c>
      <c r="I50" t="s">
        <v>5525</v>
      </c>
    </row>
    <row r="51" spans="1:9" x14ac:dyDescent="0.2">
      <c r="A51">
        <v>5370</v>
      </c>
      <c r="B51" s="4">
        <v>42195</v>
      </c>
      <c r="C51" t="s">
        <v>5227</v>
      </c>
      <c r="D51" s="3">
        <v>102876.54931406975</v>
      </c>
      <c r="E51" s="3">
        <v>23419239.479707025</v>
      </c>
      <c r="F51" s="3">
        <v>42954951.977503002</v>
      </c>
      <c r="G51" s="3">
        <v>42852075.428188935</v>
      </c>
      <c r="H51" t="s">
        <v>5524</v>
      </c>
      <c r="I51" t="s">
        <v>5525</v>
      </c>
    </row>
    <row r="52" spans="1:9" x14ac:dyDescent="0.2">
      <c r="A52">
        <v>5371</v>
      </c>
      <c r="B52" s="4">
        <v>38989</v>
      </c>
      <c r="C52" t="s">
        <v>5228</v>
      </c>
      <c r="D52" s="3">
        <v>121004.92853622473</v>
      </c>
      <c r="E52" s="3">
        <v>12316282.152730407</v>
      </c>
      <c r="F52" s="3">
        <v>12394727.227801872</v>
      </c>
      <c r="G52" s="3">
        <v>12273722.299265647</v>
      </c>
      <c r="H52" t="s">
        <v>5524</v>
      </c>
      <c r="I52" t="s">
        <v>5525</v>
      </c>
    </row>
    <row r="53" spans="1:9" x14ac:dyDescent="0.2">
      <c r="A53">
        <v>5362</v>
      </c>
      <c r="B53" s="4">
        <v>41075</v>
      </c>
      <c r="C53" t="s">
        <v>5222</v>
      </c>
      <c r="D53" s="3">
        <v>128388.25508327594</v>
      </c>
      <c r="E53" s="3">
        <v>1709153.6671663513</v>
      </c>
      <c r="F53" s="3">
        <v>3306632.0203548921</v>
      </c>
      <c r="G53" s="3">
        <v>3178243.7652716162</v>
      </c>
      <c r="H53" t="s">
        <v>5524</v>
      </c>
      <c r="I53" t="s">
        <v>5525</v>
      </c>
    </row>
    <row r="54" spans="1:9" x14ac:dyDescent="0.2">
      <c r="A54">
        <v>5431</v>
      </c>
      <c r="B54" s="4">
        <v>26480</v>
      </c>
      <c r="C54" t="s">
        <v>5287</v>
      </c>
      <c r="D54" s="3">
        <v>147193.64508393285</v>
      </c>
      <c r="E54" s="3">
        <v>264948561.15107912</v>
      </c>
      <c r="F54" s="3">
        <v>264948561.15107912</v>
      </c>
      <c r="G54" s="3">
        <v>264801367.50599518</v>
      </c>
      <c r="H54" t="s">
        <v>5524</v>
      </c>
      <c r="I54" t="s">
        <v>5525</v>
      </c>
    </row>
    <row r="55" spans="1:9" x14ac:dyDescent="0.2">
      <c r="A55">
        <v>5375</v>
      </c>
      <c r="B55" s="4">
        <v>36077</v>
      </c>
      <c r="C55" t="s">
        <v>5232</v>
      </c>
      <c r="D55" s="3">
        <v>149706.70731707319</v>
      </c>
      <c r="E55" s="3">
        <v>3970590.1565487809</v>
      </c>
      <c r="F55" s="3">
        <v>9164418.8479146343</v>
      </c>
      <c r="G55" s="3">
        <v>9014712.1405975614</v>
      </c>
      <c r="H55" t="s">
        <v>5524</v>
      </c>
      <c r="I55" t="s">
        <v>5525</v>
      </c>
    </row>
    <row r="56" spans="1:9" x14ac:dyDescent="0.2">
      <c r="A56">
        <v>5345</v>
      </c>
      <c r="B56" s="4">
        <v>39218</v>
      </c>
      <c r="C56" t="s">
        <v>5208</v>
      </c>
      <c r="D56" s="3">
        <v>177100.39480834242</v>
      </c>
      <c r="E56" s="3">
        <v>11152433.360020967</v>
      </c>
      <c r="F56" s="3">
        <v>27561610.226853698</v>
      </c>
      <c r="G56" s="3">
        <v>27384509.832045358</v>
      </c>
      <c r="H56" t="s">
        <v>5524</v>
      </c>
      <c r="I56" t="s">
        <v>5525</v>
      </c>
    </row>
    <row r="57" spans="1:9" x14ac:dyDescent="0.2">
      <c r="A57">
        <v>5336</v>
      </c>
      <c r="B57" s="4">
        <v>40746</v>
      </c>
      <c r="C57" t="s">
        <v>5200</v>
      </c>
      <c r="D57" s="3">
        <v>190179.90722461735</v>
      </c>
      <c r="E57" s="3">
        <v>1435797.4419755491</v>
      </c>
      <c r="F57" s="3">
        <v>2285178.9436221351</v>
      </c>
      <c r="G57" s="3">
        <v>2094999.0363975177</v>
      </c>
      <c r="H57" t="s">
        <v>5524</v>
      </c>
      <c r="I57" t="s">
        <v>5525</v>
      </c>
    </row>
    <row r="58" spans="1:9" x14ac:dyDescent="0.2">
      <c r="A58">
        <v>5346</v>
      </c>
      <c r="B58" s="4">
        <v>37456</v>
      </c>
      <c r="C58" t="s">
        <v>5209</v>
      </c>
      <c r="D58" s="3">
        <v>204485.56357579122</v>
      </c>
      <c r="E58" s="3">
        <v>3941511.0409328151</v>
      </c>
      <c r="F58" s="3">
        <v>4457959.780299833</v>
      </c>
      <c r="G58" s="3">
        <v>4253474.2167240418</v>
      </c>
      <c r="H58" t="s">
        <v>5524</v>
      </c>
      <c r="I58" t="s">
        <v>5525</v>
      </c>
    </row>
    <row r="59" spans="1:9" x14ac:dyDescent="0.2">
      <c r="A59">
        <v>5332</v>
      </c>
      <c r="B59" s="4">
        <v>40809</v>
      </c>
      <c r="C59" t="s">
        <v>5196</v>
      </c>
      <c r="D59" s="3">
        <v>205601.020763457</v>
      </c>
      <c r="E59" s="3">
        <v>524382.15712529037</v>
      </c>
      <c r="F59" s="3">
        <v>1707121.5070585175</v>
      </c>
      <c r="G59" s="3">
        <v>1501520.4862950605</v>
      </c>
      <c r="H59" t="s">
        <v>5524</v>
      </c>
      <c r="I59" t="s">
        <v>5525</v>
      </c>
    </row>
    <row r="60" spans="1:9" x14ac:dyDescent="0.2">
      <c r="A60">
        <v>5373</v>
      </c>
      <c r="B60" s="4">
        <v>31837</v>
      </c>
      <c r="C60" t="s">
        <v>5230</v>
      </c>
      <c r="D60" s="3">
        <v>219017.84121320254</v>
      </c>
      <c r="E60" s="3">
        <v>11451604.078706514</v>
      </c>
      <c r="F60" s="3">
        <v>11451604.078706514</v>
      </c>
      <c r="G60" s="3">
        <v>11232586.237493312</v>
      </c>
      <c r="H60" t="s">
        <v>5524</v>
      </c>
      <c r="I60" t="s">
        <v>5525</v>
      </c>
    </row>
    <row r="61" spans="1:9" x14ac:dyDescent="0.2">
      <c r="A61">
        <v>5307</v>
      </c>
      <c r="B61" s="4">
        <v>40599</v>
      </c>
      <c r="C61" t="s">
        <v>5172</v>
      </c>
      <c r="D61" s="3">
        <v>221878.9113863422</v>
      </c>
      <c r="E61" s="3">
        <v>2696644.1783434022</v>
      </c>
      <c r="F61" s="3">
        <v>2696644.1783434022</v>
      </c>
      <c r="G61" s="3">
        <v>2474765.26695706</v>
      </c>
      <c r="H61" t="s">
        <v>5524</v>
      </c>
      <c r="I61" t="s">
        <v>5525</v>
      </c>
    </row>
    <row r="62" spans="1:9" x14ac:dyDescent="0.2">
      <c r="A62" s="19">
        <v>4307</v>
      </c>
      <c r="B62" s="25">
        <v>14594</v>
      </c>
      <c r="C62" s="24" t="s">
        <v>4210</v>
      </c>
      <c r="D62" s="23">
        <v>68394578.571428582</v>
      </c>
      <c r="E62" s="23">
        <v>3484273593.8521433</v>
      </c>
      <c r="F62" s="23">
        <v>6848668186.7605724</v>
      </c>
      <c r="G62" s="23">
        <f t="shared" ref="G62:G81" si="1">F62-D62</f>
        <v>6780273608.1891441</v>
      </c>
      <c r="H62" t="s">
        <v>5526</v>
      </c>
      <c r="I62" t="s">
        <v>5527</v>
      </c>
    </row>
    <row r="63" spans="1:9" x14ac:dyDescent="0.2">
      <c r="A63" s="19">
        <v>5038</v>
      </c>
      <c r="B63" s="25">
        <v>15566</v>
      </c>
      <c r="C63" s="24" t="s">
        <v>4916</v>
      </c>
      <c r="D63" s="23">
        <v>12766988.000000002</v>
      </c>
      <c r="E63" s="23">
        <v>1529613129.878788</v>
      </c>
      <c r="F63" s="23">
        <v>3987823757.575758</v>
      </c>
      <c r="G63" s="23">
        <f t="shared" si="1"/>
        <v>3975056769.575758</v>
      </c>
      <c r="H63" t="s">
        <v>5526</v>
      </c>
      <c r="I63" t="s">
        <v>5527</v>
      </c>
    </row>
    <row r="64" spans="1:9" x14ac:dyDescent="0.2">
      <c r="A64" s="19">
        <v>3283</v>
      </c>
      <c r="B64" s="25">
        <v>28270</v>
      </c>
      <c r="C64" s="24" t="s">
        <v>3211</v>
      </c>
      <c r="D64" s="23">
        <v>44787877.280265339</v>
      </c>
      <c r="E64" s="23">
        <v>1877011105.8148093</v>
      </c>
      <c r="F64" s="23">
        <v>3202732273.3106632</v>
      </c>
      <c r="G64" s="23">
        <f t="shared" si="1"/>
        <v>3157944396.0303979</v>
      </c>
      <c r="H64" t="s">
        <v>5526</v>
      </c>
      <c r="I64" t="s">
        <v>5527</v>
      </c>
    </row>
    <row r="65" spans="1:9" x14ac:dyDescent="0.2">
      <c r="A65" s="19">
        <v>4822</v>
      </c>
      <c r="B65" s="25">
        <v>13870</v>
      </c>
      <c r="C65" s="24" t="s">
        <v>4706</v>
      </c>
      <c r="D65" s="23">
        <v>25370296.666666668</v>
      </c>
      <c r="E65" s="23">
        <v>3152966677.2024302</v>
      </c>
      <c r="F65" s="23">
        <v>3152966677.2024302</v>
      </c>
      <c r="G65" s="23">
        <f t="shared" si="1"/>
        <v>3127596380.5357637</v>
      </c>
      <c r="H65" t="s">
        <v>5526</v>
      </c>
      <c r="I65" t="s">
        <v>5527</v>
      </c>
    </row>
    <row r="66" spans="1:9" x14ac:dyDescent="0.2">
      <c r="A66" s="19">
        <v>37</v>
      </c>
      <c r="B66" s="25">
        <v>35783</v>
      </c>
      <c r="C66" s="24" t="s">
        <v>36</v>
      </c>
      <c r="D66" s="23">
        <v>304425294.48233104</v>
      </c>
      <c r="E66" s="23">
        <v>1002582547.5185244</v>
      </c>
      <c r="F66" s="23">
        <v>3360270249.1735396</v>
      </c>
      <c r="G66" s="23">
        <f t="shared" si="1"/>
        <v>3055844954.6912088</v>
      </c>
      <c r="H66" t="s">
        <v>5526</v>
      </c>
      <c r="I66" t="s">
        <v>5527</v>
      </c>
    </row>
    <row r="67" spans="1:9" x14ac:dyDescent="0.2">
      <c r="A67" s="19">
        <v>4495</v>
      </c>
      <c r="B67" s="25">
        <v>18309</v>
      </c>
      <c r="C67" s="24" t="s">
        <v>5500</v>
      </c>
      <c r="D67" s="23">
        <v>30298089.361702129</v>
      </c>
      <c r="E67" s="23">
        <v>888047446.80851066</v>
      </c>
      <c r="F67" s="23">
        <v>2753902154.0163832</v>
      </c>
      <c r="G67" s="23">
        <f t="shared" si="1"/>
        <v>2723604064.6546812</v>
      </c>
      <c r="H67" t="s">
        <v>5526</v>
      </c>
      <c r="I67" t="s">
        <v>5527</v>
      </c>
    </row>
    <row r="68" spans="1:9" x14ac:dyDescent="0.2">
      <c r="A68" s="19">
        <v>1</v>
      </c>
      <c r="B68" s="25">
        <v>40165</v>
      </c>
      <c r="C68" s="24" t="s">
        <v>0</v>
      </c>
      <c r="D68" s="23">
        <v>483195453.55616373</v>
      </c>
      <c r="E68" s="23">
        <v>864644298.34069622</v>
      </c>
      <c r="F68" s="23">
        <v>3165122341.5790672</v>
      </c>
      <c r="G68" s="23">
        <f t="shared" si="1"/>
        <v>2681926888.0229034</v>
      </c>
      <c r="H68" t="s">
        <v>5526</v>
      </c>
      <c r="I68" t="s">
        <v>5527</v>
      </c>
    </row>
    <row r="69" spans="1:9" x14ac:dyDescent="0.2">
      <c r="A69" s="19">
        <v>3643</v>
      </c>
      <c r="B69" s="25">
        <v>23803</v>
      </c>
      <c r="C69" s="24" t="s">
        <v>3563</v>
      </c>
      <c r="D69" s="23">
        <v>64321271.565495208</v>
      </c>
      <c r="E69" s="23">
        <v>1280262245.5090735</v>
      </c>
      <c r="F69" s="23">
        <v>2245081318.9915018</v>
      </c>
      <c r="G69" s="23">
        <f t="shared" si="1"/>
        <v>2180760047.4260068</v>
      </c>
      <c r="H69" t="s">
        <v>5526</v>
      </c>
      <c r="I69" t="s">
        <v>5527</v>
      </c>
    </row>
    <row r="70" spans="1:9" x14ac:dyDescent="0.2">
      <c r="A70" s="19">
        <v>3163</v>
      </c>
      <c r="B70" s="25">
        <v>27565</v>
      </c>
      <c r="C70" s="24" t="s">
        <v>3098</v>
      </c>
      <c r="D70" s="23">
        <v>54966940.298507459</v>
      </c>
      <c r="E70" s="23">
        <v>1190950373.1343284</v>
      </c>
      <c r="F70" s="23">
        <v>2156078233.2089553</v>
      </c>
      <c r="G70" s="23">
        <f t="shared" si="1"/>
        <v>2101111292.9104478</v>
      </c>
      <c r="H70" t="s">
        <v>5526</v>
      </c>
      <c r="I70" t="s">
        <v>5527</v>
      </c>
    </row>
    <row r="71" spans="1:9" x14ac:dyDescent="0.2">
      <c r="A71" s="19">
        <v>3164</v>
      </c>
      <c r="B71" s="25">
        <v>27024</v>
      </c>
      <c r="C71" s="24" t="s">
        <v>3099</v>
      </c>
      <c r="D71" s="23">
        <v>63771168.831168823</v>
      </c>
      <c r="E71" s="23">
        <v>1075327230.3587444</v>
      </c>
      <c r="F71" s="23">
        <v>2126845420.4346752</v>
      </c>
      <c r="G71" s="23">
        <f t="shared" si="1"/>
        <v>2063074251.6035063</v>
      </c>
      <c r="H71" t="s">
        <v>5526</v>
      </c>
      <c r="I71" t="s">
        <v>5527</v>
      </c>
    </row>
    <row r="72" spans="1:9" x14ac:dyDescent="0.2">
      <c r="A72" s="19">
        <v>3339</v>
      </c>
      <c r="B72" s="25">
        <v>30113</v>
      </c>
      <c r="C72" s="24" t="s">
        <v>3265</v>
      </c>
      <c r="D72" s="23">
        <v>26576798.969072167</v>
      </c>
      <c r="E72" s="23">
        <v>1101318640.2837732</v>
      </c>
      <c r="F72" s="23">
        <v>2007093338.9092166</v>
      </c>
      <c r="G72" s="23">
        <f t="shared" si="1"/>
        <v>1980516539.9401445</v>
      </c>
      <c r="H72" t="s">
        <v>5526</v>
      </c>
      <c r="I72" t="s">
        <v>5527</v>
      </c>
    </row>
    <row r="73" spans="1:9" x14ac:dyDescent="0.2">
      <c r="A73" s="19">
        <v>2</v>
      </c>
      <c r="B73" s="25">
        <v>42356</v>
      </c>
      <c r="C73" s="24" t="s">
        <v>1</v>
      </c>
      <c r="D73" s="23">
        <v>317635827.0795899</v>
      </c>
      <c r="E73" s="23">
        <v>972279348.14406514</v>
      </c>
      <c r="F73" s="23">
        <v>2136944047.4358947</v>
      </c>
      <c r="G73" s="23">
        <f t="shared" si="1"/>
        <v>1819308220.3563049</v>
      </c>
      <c r="H73" t="s">
        <v>5526</v>
      </c>
      <c r="I73" t="s">
        <v>5527</v>
      </c>
    </row>
    <row r="74" spans="1:9" x14ac:dyDescent="0.2">
      <c r="A74" s="19">
        <v>768</v>
      </c>
      <c r="B74" s="25">
        <v>34131</v>
      </c>
      <c r="C74" s="24" t="s">
        <v>754</v>
      </c>
      <c r="D74" s="23">
        <v>107117015.23545706</v>
      </c>
      <c r="E74" s="23">
        <v>672810992.62669671</v>
      </c>
      <c r="F74" s="23">
        <v>1766261958.5255957</v>
      </c>
      <c r="G74" s="23">
        <f t="shared" si="1"/>
        <v>1659144943.2901387</v>
      </c>
      <c r="H74" t="s">
        <v>5526</v>
      </c>
      <c r="I74" t="s">
        <v>5527</v>
      </c>
    </row>
    <row r="75" spans="1:9" x14ac:dyDescent="0.2">
      <c r="A75" s="19">
        <v>3759</v>
      </c>
      <c r="B75" s="25">
        <v>26373</v>
      </c>
      <c r="C75" s="24" t="s">
        <v>3674</v>
      </c>
      <c r="D75" s="23">
        <v>41512874.396135263</v>
      </c>
      <c r="E75" s="23">
        <v>800406238.22002423</v>
      </c>
      <c r="F75" s="23">
        <v>1592315253.6231885</v>
      </c>
      <c r="G75" s="23">
        <f t="shared" si="1"/>
        <v>1550802379.2270532</v>
      </c>
      <c r="H75" t="s">
        <v>5526</v>
      </c>
      <c r="I75" t="s">
        <v>5527</v>
      </c>
    </row>
    <row r="76" spans="1:9" x14ac:dyDescent="0.2">
      <c r="A76" s="19">
        <v>2226</v>
      </c>
      <c r="B76" s="25">
        <v>29362</v>
      </c>
      <c r="C76" s="24" t="s">
        <v>2186</v>
      </c>
      <c r="D76" s="23">
        <v>69033459.657701716</v>
      </c>
      <c r="E76" s="23">
        <v>871238158.27921772</v>
      </c>
      <c r="F76" s="23">
        <v>1603292976.1276286</v>
      </c>
      <c r="G76" s="23">
        <f t="shared" si="1"/>
        <v>1534259516.4699268</v>
      </c>
      <c r="H76" t="s">
        <v>5526</v>
      </c>
      <c r="I76" t="s">
        <v>5527</v>
      </c>
    </row>
    <row r="77" spans="1:9" x14ac:dyDescent="0.2">
      <c r="A77" s="19">
        <v>565</v>
      </c>
      <c r="B77" s="25">
        <v>34500</v>
      </c>
      <c r="C77" s="24" t="s">
        <v>555</v>
      </c>
      <c r="D77" s="23">
        <v>131551734.45945947</v>
      </c>
      <c r="E77" s="23">
        <v>701355116.16662169</v>
      </c>
      <c r="F77" s="23">
        <v>1638142814.1395948</v>
      </c>
      <c r="G77" s="23">
        <f t="shared" si="1"/>
        <v>1506591079.6801353</v>
      </c>
      <c r="H77" t="s">
        <v>5526</v>
      </c>
      <c r="I77" t="s">
        <v>5527</v>
      </c>
    </row>
    <row r="78" spans="1:9" x14ac:dyDescent="0.2">
      <c r="A78" s="19">
        <v>28</v>
      </c>
      <c r="B78" s="25">
        <v>42167</v>
      </c>
      <c r="C78" s="24" t="s">
        <v>27</v>
      </c>
      <c r="D78" s="23">
        <v>221199410.82308769</v>
      </c>
      <c r="E78" s="23">
        <v>671003793.26507092</v>
      </c>
      <c r="F78" s="23">
        <v>1719841461.7653809</v>
      </c>
      <c r="G78" s="23">
        <f t="shared" si="1"/>
        <v>1498642050.9422932</v>
      </c>
      <c r="H78" t="s">
        <v>5526</v>
      </c>
      <c r="I78" t="s">
        <v>5527</v>
      </c>
    </row>
    <row r="79" spans="1:9" x14ac:dyDescent="0.2">
      <c r="A79" s="19">
        <v>3879</v>
      </c>
      <c r="B79" s="25">
        <v>28657</v>
      </c>
      <c r="C79" s="24" t="s">
        <v>3791</v>
      </c>
      <c r="D79" s="23">
        <v>22593773.006134968</v>
      </c>
      <c r="E79" s="23">
        <v>684643174.79493856</v>
      </c>
      <c r="F79" s="23">
        <v>1459233026.0219324</v>
      </c>
      <c r="G79" s="23">
        <f t="shared" si="1"/>
        <v>1436639253.0157974</v>
      </c>
      <c r="H79" t="s">
        <v>5526</v>
      </c>
      <c r="I79" t="s">
        <v>5527</v>
      </c>
    </row>
    <row r="80" spans="1:9" x14ac:dyDescent="0.2">
      <c r="A80" s="19">
        <v>4586</v>
      </c>
      <c r="B80" s="25">
        <v>14928</v>
      </c>
      <c r="C80" s="24" t="s">
        <v>4478</v>
      </c>
      <c r="D80" s="23">
        <v>39984522.857142858</v>
      </c>
      <c r="E80" s="23">
        <v>1461188791.4285715</v>
      </c>
      <c r="F80" s="23">
        <v>1461188791.4285715</v>
      </c>
      <c r="G80" s="23">
        <f t="shared" si="1"/>
        <v>1421204268.5714285</v>
      </c>
      <c r="H80" t="s">
        <v>5526</v>
      </c>
      <c r="I80" t="s">
        <v>5527</v>
      </c>
    </row>
    <row r="81" spans="1:9" x14ac:dyDescent="0.2">
      <c r="A81" s="19">
        <v>389</v>
      </c>
      <c r="B81" s="25">
        <v>37972</v>
      </c>
      <c r="C81" s="24" t="s">
        <v>383</v>
      </c>
      <c r="D81" s="23">
        <v>125224015.19262071</v>
      </c>
      <c r="E81" s="23">
        <v>503355120.72542048</v>
      </c>
      <c r="F81" s="23">
        <v>1520543716.1094899</v>
      </c>
      <c r="G81" s="23">
        <f t="shared" si="1"/>
        <v>1395319700.9168692</v>
      </c>
      <c r="H81" t="s">
        <v>5526</v>
      </c>
      <c r="I81" t="s">
        <v>5527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
  <sheetViews>
    <sheetView workbookViewId="0">
      <selection activeCell="N42" sqref="N42"/>
    </sheetView>
  </sheetViews>
  <sheetFormatPr baseColWidth="10" defaultRowHeight="16" x14ac:dyDescent="0.2"/>
  <cols>
    <col min="4" max="4" width="37.5" bestFit="1" customWidth="1"/>
  </cols>
  <sheetData>
    <row r="1" spans="1:15" x14ac:dyDescent="0.2">
      <c r="A1" s="19" t="s">
        <v>5331</v>
      </c>
      <c r="B1" s="19" t="s">
        <v>5605</v>
      </c>
      <c r="C1" s="16" t="s">
        <v>5326</v>
      </c>
      <c r="D1" s="24" t="s">
        <v>5327</v>
      </c>
      <c r="E1" t="s">
        <v>5328</v>
      </c>
      <c r="F1" t="s">
        <v>5329</v>
      </c>
      <c r="G1" t="s">
        <v>5330</v>
      </c>
      <c r="H1" s="16" t="s">
        <v>5517</v>
      </c>
      <c r="I1" t="s">
        <v>5518</v>
      </c>
      <c r="J1" t="s">
        <v>5519</v>
      </c>
      <c r="K1" t="s">
        <v>5606</v>
      </c>
      <c r="L1" t="s">
        <v>5607</v>
      </c>
      <c r="M1" t="s">
        <v>5528</v>
      </c>
      <c r="N1" t="s">
        <v>5529</v>
      </c>
      <c r="O1" t="s">
        <v>5608</v>
      </c>
    </row>
    <row r="2" spans="1:15" x14ac:dyDescent="0.2">
      <c r="A2" s="19">
        <v>1</v>
      </c>
      <c r="B2" s="19">
        <v>1</v>
      </c>
      <c r="C2" s="25">
        <v>40165</v>
      </c>
      <c r="D2" s="24" t="s">
        <v>0</v>
      </c>
      <c r="E2" s="23">
        <v>483195453.55616373</v>
      </c>
      <c r="F2" s="23">
        <v>864644298.34069622</v>
      </c>
      <c r="G2" s="23">
        <v>3165122341.5790672</v>
      </c>
      <c r="H2" s="23">
        <f>G2-E2</f>
        <v>2681926888.0229034</v>
      </c>
      <c r="I2" t="s">
        <v>5520</v>
      </c>
      <c r="J2" t="s">
        <v>5521</v>
      </c>
      <c r="K2" t="s">
        <v>5618</v>
      </c>
      <c r="L2" t="s">
        <v>5619</v>
      </c>
      <c r="M2" t="s">
        <v>5530</v>
      </c>
      <c r="N2" t="s">
        <v>5531</v>
      </c>
      <c r="O2">
        <v>0</v>
      </c>
    </row>
    <row r="3" spans="1:15" x14ac:dyDescent="0.2">
      <c r="A3" s="19">
        <v>3</v>
      </c>
      <c r="B3" s="19">
        <v>2</v>
      </c>
      <c r="C3" s="25">
        <v>39226</v>
      </c>
      <c r="D3" s="24" t="s">
        <v>5343</v>
      </c>
      <c r="E3" s="23">
        <v>354200789.61668485</v>
      </c>
      <c r="F3" s="23">
        <v>365323196.19510072</v>
      </c>
      <c r="G3" s="23">
        <v>1137480917.5594738</v>
      </c>
      <c r="H3" s="23">
        <f t="shared" ref="H3:H41" si="0">G3-E3</f>
        <v>783280127.94278884</v>
      </c>
      <c r="I3" t="s">
        <v>5520</v>
      </c>
      <c r="J3" t="s">
        <v>5521</v>
      </c>
      <c r="K3" t="s">
        <v>5618</v>
      </c>
      <c r="L3" t="s">
        <v>5619</v>
      </c>
      <c r="M3" t="s">
        <v>5534</v>
      </c>
      <c r="N3" t="s">
        <v>5535</v>
      </c>
      <c r="O3">
        <v>0</v>
      </c>
    </row>
    <row r="4" spans="1:15" x14ac:dyDescent="0.2">
      <c r="A4" s="19">
        <v>1268</v>
      </c>
      <c r="B4" s="19">
        <v>3</v>
      </c>
      <c r="C4" s="25">
        <v>23174</v>
      </c>
      <c r="D4" s="24" t="s">
        <v>1246</v>
      </c>
      <c r="E4" s="23">
        <v>336986862.74509805</v>
      </c>
      <c r="F4" s="23">
        <v>457339313.72549021</v>
      </c>
      <c r="G4" s="23">
        <v>569668267.97385621</v>
      </c>
      <c r="H4" s="23">
        <f t="shared" si="0"/>
        <v>232681405.22875816</v>
      </c>
      <c r="I4" t="s">
        <v>5520</v>
      </c>
      <c r="J4" t="s">
        <v>5521</v>
      </c>
      <c r="K4" t="s">
        <v>5620</v>
      </c>
      <c r="L4" t="s">
        <v>5621</v>
      </c>
      <c r="M4" t="s">
        <v>5622</v>
      </c>
      <c r="N4" t="s">
        <v>5623</v>
      </c>
      <c r="O4">
        <v>0</v>
      </c>
    </row>
    <row r="5" spans="1:15" x14ac:dyDescent="0.2">
      <c r="A5" s="19">
        <v>2</v>
      </c>
      <c r="B5" s="19">
        <v>4</v>
      </c>
      <c r="C5" s="25">
        <v>42356</v>
      </c>
      <c r="D5" s="24" t="s">
        <v>1</v>
      </c>
      <c r="E5" s="23">
        <v>317635827.0795899</v>
      </c>
      <c r="F5" s="23">
        <v>972279348.14406514</v>
      </c>
      <c r="G5" s="23">
        <v>2136944047.4358947</v>
      </c>
      <c r="H5" s="23">
        <f t="shared" si="0"/>
        <v>1819308220.3563049</v>
      </c>
      <c r="I5" t="s">
        <v>5520</v>
      </c>
      <c r="J5" t="s">
        <v>5521</v>
      </c>
      <c r="K5" t="s">
        <v>5618</v>
      </c>
      <c r="L5" t="s">
        <v>5619</v>
      </c>
      <c r="M5" t="s">
        <v>5532</v>
      </c>
      <c r="N5" t="s">
        <v>5533</v>
      </c>
      <c r="O5">
        <v>0</v>
      </c>
    </row>
    <row r="6" spans="1:15" x14ac:dyDescent="0.2">
      <c r="A6" s="19">
        <v>4</v>
      </c>
      <c r="B6" s="19">
        <v>5</v>
      </c>
      <c r="C6" s="25">
        <v>42314</v>
      </c>
      <c r="D6" s="24" t="s">
        <v>3</v>
      </c>
      <c r="E6" s="23">
        <v>310343563.55546564</v>
      </c>
      <c r="F6" s="23">
        <v>206972441.48306617</v>
      </c>
      <c r="G6" s="23">
        <v>909948972.7392261</v>
      </c>
      <c r="H6" s="23">
        <f t="shared" si="0"/>
        <v>599605409.1837604</v>
      </c>
      <c r="I6" t="s">
        <v>5520</v>
      </c>
      <c r="J6" t="s">
        <v>5521</v>
      </c>
      <c r="K6" t="s">
        <v>5624</v>
      </c>
      <c r="L6" t="s">
        <v>5619</v>
      </c>
      <c r="M6" t="s">
        <v>5536</v>
      </c>
      <c r="N6" t="s">
        <v>5537</v>
      </c>
      <c r="O6">
        <v>0</v>
      </c>
    </row>
    <row r="7" spans="1:15" x14ac:dyDescent="0.2">
      <c r="A7" s="19">
        <v>9</v>
      </c>
      <c r="B7" s="19">
        <v>6</v>
      </c>
      <c r="C7" s="25">
        <v>39206</v>
      </c>
      <c r="D7" s="24" t="s">
        <v>8</v>
      </c>
      <c r="E7" s="23">
        <v>304612679.07034898</v>
      </c>
      <c r="F7" s="23">
        <v>397330996.84180737</v>
      </c>
      <c r="G7" s="23">
        <v>1056534000.2085607</v>
      </c>
      <c r="H7" s="23">
        <f t="shared" si="0"/>
        <v>751921321.13821173</v>
      </c>
      <c r="I7" t="s">
        <v>5520</v>
      </c>
      <c r="J7" t="s">
        <v>5521</v>
      </c>
      <c r="K7" t="s">
        <v>5625</v>
      </c>
      <c r="L7" t="s">
        <v>5619</v>
      </c>
      <c r="M7" t="s">
        <v>5547</v>
      </c>
      <c r="N7" t="s">
        <v>5548</v>
      </c>
      <c r="O7">
        <v>0</v>
      </c>
    </row>
    <row r="8" spans="1:15" x14ac:dyDescent="0.2">
      <c r="A8" s="19">
        <v>37</v>
      </c>
      <c r="B8" s="19">
        <v>7</v>
      </c>
      <c r="C8" s="25">
        <v>35783</v>
      </c>
      <c r="D8" s="24" t="s">
        <v>36</v>
      </c>
      <c r="E8" s="23">
        <v>304425294.48233104</v>
      </c>
      <c r="F8" s="23">
        <v>1002582547.5185244</v>
      </c>
      <c r="G8" s="23">
        <v>3360270249.1735396</v>
      </c>
      <c r="H8" s="23">
        <f t="shared" si="0"/>
        <v>3055844954.6912088</v>
      </c>
      <c r="I8" t="s">
        <v>5520</v>
      </c>
      <c r="J8" t="s">
        <v>5521</v>
      </c>
      <c r="K8" t="s">
        <v>5587</v>
      </c>
      <c r="L8" t="s">
        <v>5626</v>
      </c>
      <c r="M8" t="s">
        <v>5627</v>
      </c>
      <c r="N8" t="s">
        <v>5628</v>
      </c>
      <c r="O8">
        <v>0</v>
      </c>
    </row>
    <row r="9" spans="1:15" x14ac:dyDescent="0.2">
      <c r="A9" s="19">
        <v>5</v>
      </c>
      <c r="B9" s="19">
        <v>8</v>
      </c>
      <c r="C9" s="25">
        <v>41110</v>
      </c>
      <c r="D9" s="24" t="s">
        <v>4</v>
      </c>
      <c r="E9" s="23">
        <v>294703387.9810043</v>
      </c>
      <c r="F9" s="23">
        <v>480247675.49838066</v>
      </c>
      <c r="G9" s="23">
        <v>1162137732.8522463</v>
      </c>
      <c r="H9" s="23">
        <f t="shared" si="0"/>
        <v>867434344.87124205</v>
      </c>
      <c r="I9" t="s">
        <v>5520</v>
      </c>
      <c r="J9" t="s">
        <v>5521</v>
      </c>
      <c r="K9" t="s">
        <v>5629</v>
      </c>
      <c r="L9" t="s">
        <v>5619</v>
      </c>
      <c r="M9" t="s">
        <v>5543</v>
      </c>
      <c r="N9" t="s">
        <v>5544</v>
      </c>
      <c r="O9">
        <v>0</v>
      </c>
    </row>
    <row r="10" spans="1:15" x14ac:dyDescent="0.2">
      <c r="A10" s="19">
        <v>7</v>
      </c>
      <c r="B10" s="19">
        <v>9</v>
      </c>
      <c r="C10" s="25">
        <v>40977</v>
      </c>
      <c r="D10" s="24" t="s">
        <v>6</v>
      </c>
      <c r="E10" s="23">
        <v>294333390.00488251</v>
      </c>
      <c r="F10" s="23">
        <v>78194940.579449162</v>
      </c>
      <c r="G10" s="23">
        <v>302658315.60778058</v>
      </c>
      <c r="H10" s="23">
        <f t="shared" si="0"/>
        <v>8324925.6028980613</v>
      </c>
      <c r="I10" t="s">
        <v>5520</v>
      </c>
      <c r="J10" t="s">
        <v>5521</v>
      </c>
      <c r="K10" t="s">
        <v>5630</v>
      </c>
      <c r="L10" t="s">
        <v>5619</v>
      </c>
      <c r="M10" t="s">
        <v>5541</v>
      </c>
      <c r="N10" t="s">
        <v>5542</v>
      </c>
      <c r="O10">
        <v>0</v>
      </c>
    </row>
    <row r="11" spans="1:15" x14ac:dyDescent="0.2">
      <c r="A11" s="19">
        <v>8</v>
      </c>
      <c r="B11" s="19">
        <v>10</v>
      </c>
      <c r="C11" s="25">
        <v>40506</v>
      </c>
      <c r="D11" s="24" t="s">
        <v>7</v>
      </c>
      <c r="E11" s="23">
        <v>291746182.63917768</v>
      </c>
      <c r="F11" s="23">
        <v>225342435.454651</v>
      </c>
      <c r="G11" s="23">
        <v>658204002.43499398</v>
      </c>
      <c r="H11" s="23">
        <f t="shared" si="0"/>
        <v>366457819.7958163</v>
      </c>
      <c r="I11" t="s">
        <v>5520</v>
      </c>
      <c r="J11" t="s">
        <v>5521</v>
      </c>
      <c r="K11" t="s">
        <v>5631</v>
      </c>
      <c r="L11" t="s">
        <v>5632</v>
      </c>
      <c r="M11" t="s">
        <v>5545</v>
      </c>
      <c r="N11" t="s">
        <v>5546</v>
      </c>
      <c r="O11">
        <v>0</v>
      </c>
    </row>
    <row r="12" spans="1:15" x14ac:dyDescent="0.2">
      <c r="A12" s="19">
        <v>6</v>
      </c>
      <c r="B12" s="19">
        <v>11</v>
      </c>
      <c r="C12" s="25">
        <v>41457</v>
      </c>
      <c r="D12" s="24" t="s">
        <v>5</v>
      </c>
      <c r="E12" s="23">
        <v>289036306.27236772</v>
      </c>
      <c r="F12" s="23">
        <v>93860194.406946182</v>
      </c>
      <c r="G12" s="23">
        <v>273272912.51855767</v>
      </c>
      <c r="H12" s="23">
        <f t="shared" si="0"/>
        <v>-15763393.753810048</v>
      </c>
      <c r="I12" t="s">
        <v>5520</v>
      </c>
      <c r="J12" t="s">
        <v>5521</v>
      </c>
      <c r="K12" t="s">
        <v>5633</v>
      </c>
      <c r="L12" t="s">
        <v>5619</v>
      </c>
      <c r="M12" t="s">
        <v>5538</v>
      </c>
      <c r="N12" t="s">
        <v>5539</v>
      </c>
      <c r="O12">
        <v>0</v>
      </c>
    </row>
    <row r="13" spans="1:15" x14ac:dyDescent="0.2">
      <c r="A13" s="19">
        <v>14</v>
      </c>
      <c r="B13" s="19">
        <v>12</v>
      </c>
      <c r="C13" s="25">
        <v>40009</v>
      </c>
      <c r="D13" s="24" t="s">
        <v>13</v>
      </c>
      <c r="E13" s="23">
        <v>285021894.48853266</v>
      </c>
      <c r="F13" s="23">
        <v>344259929.54870421</v>
      </c>
      <c r="G13" s="23">
        <v>1066077294.7561609</v>
      </c>
      <c r="H13" s="23">
        <f t="shared" si="0"/>
        <v>781055400.26762819</v>
      </c>
      <c r="I13" t="s">
        <v>5520</v>
      </c>
      <c r="J13" t="s">
        <v>5521</v>
      </c>
      <c r="K13" t="s">
        <v>5634</v>
      </c>
      <c r="L13" t="s">
        <v>5635</v>
      </c>
      <c r="M13" t="s">
        <v>5549</v>
      </c>
      <c r="N13" t="s">
        <v>5550</v>
      </c>
      <c r="O13">
        <v>0</v>
      </c>
    </row>
    <row r="14" spans="1:15" x14ac:dyDescent="0.2">
      <c r="A14" s="19">
        <v>94</v>
      </c>
      <c r="B14" s="19">
        <v>13</v>
      </c>
      <c r="C14" s="25">
        <v>34908</v>
      </c>
      <c r="D14" s="24" t="s">
        <v>92</v>
      </c>
      <c r="E14" s="23">
        <v>281743114.75409836</v>
      </c>
      <c r="F14" s="23">
        <v>142072942.21757376</v>
      </c>
      <c r="G14" s="23">
        <v>425426017.62740982</v>
      </c>
      <c r="H14" s="23">
        <f t="shared" si="0"/>
        <v>143682902.87331146</v>
      </c>
      <c r="I14" t="s">
        <v>5520</v>
      </c>
      <c r="J14" t="s">
        <v>5521</v>
      </c>
      <c r="K14" t="s">
        <v>5540</v>
      </c>
      <c r="L14" t="s">
        <v>5619</v>
      </c>
      <c r="M14" t="s">
        <v>5636</v>
      </c>
      <c r="N14" t="s">
        <v>5637</v>
      </c>
      <c r="O14">
        <v>0</v>
      </c>
    </row>
    <row r="15" spans="1:15" x14ac:dyDescent="0.2">
      <c r="A15" s="19">
        <v>19</v>
      </c>
      <c r="B15" s="19">
        <v>14</v>
      </c>
      <c r="C15" s="25">
        <v>38896</v>
      </c>
      <c r="D15" s="24" t="s">
        <v>18</v>
      </c>
      <c r="E15" s="23">
        <v>280731434.20404136</v>
      </c>
      <c r="F15" s="23">
        <v>242155062.98669294</v>
      </c>
      <c r="G15" s="23">
        <v>452661365.56793982</v>
      </c>
      <c r="H15" s="23">
        <f t="shared" si="0"/>
        <v>171929931.36389846</v>
      </c>
      <c r="I15" t="s">
        <v>5520</v>
      </c>
      <c r="J15" t="s">
        <v>5521</v>
      </c>
      <c r="K15" t="s">
        <v>5630</v>
      </c>
      <c r="L15" t="s">
        <v>5619</v>
      </c>
      <c r="M15" t="s">
        <v>5559</v>
      </c>
      <c r="N15" t="s">
        <v>5560</v>
      </c>
      <c r="O15">
        <v>0</v>
      </c>
    </row>
    <row r="16" spans="1:15" x14ac:dyDescent="0.2">
      <c r="A16" s="19">
        <v>17</v>
      </c>
      <c r="B16" s="19">
        <v>15</v>
      </c>
      <c r="C16" s="25">
        <v>40683</v>
      </c>
      <c r="D16" s="24" t="s">
        <v>16</v>
      </c>
      <c r="E16" s="23">
        <v>271635083.46462268</v>
      </c>
      <c r="F16" s="23">
        <v>261925623.22372147</v>
      </c>
      <c r="G16" s="23">
        <v>1136155975.8462632</v>
      </c>
      <c r="H16" s="23">
        <f t="shared" si="0"/>
        <v>864520892.38164043</v>
      </c>
      <c r="I16" t="s">
        <v>5520</v>
      </c>
      <c r="J16" t="s">
        <v>5521</v>
      </c>
      <c r="K16" t="s">
        <v>5618</v>
      </c>
      <c r="L16" t="s">
        <v>5619</v>
      </c>
      <c r="M16" t="s">
        <v>5553</v>
      </c>
      <c r="N16" t="s">
        <v>5554</v>
      </c>
      <c r="O16">
        <v>0</v>
      </c>
    </row>
    <row r="17" spans="1:15" x14ac:dyDescent="0.2">
      <c r="A17" s="19">
        <v>23</v>
      </c>
      <c r="B17" s="19">
        <v>16</v>
      </c>
      <c r="C17" s="25">
        <v>38905</v>
      </c>
      <c r="D17" s="24" t="s">
        <v>5344</v>
      </c>
      <c r="E17" s="23">
        <v>271458353.80835384</v>
      </c>
      <c r="F17" s="23">
        <v>510722726.51807374</v>
      </c>
      <c r="G17" s="23">
        <v>1286369729.4664767</v>
      </c>
      <c r="H17" s="23">
        <f t="shared" si="0"/>
        <v>1014911375.6581228</v>
      </c>
      <c r="I17" t="s">
        <v>5520</v>
      </c>
      <c r="J17" t="s">
        <v>5521</v>
      </c>
      <c r="K17" t="s">
        <v>5618</v>
      </c>
      <c r="L17" t="s">
        <v>5619</v>
      </c>
      <c r="M17" t="s">
        <v>5565</v>
      </c>
      <c r="N17" t="s">
        <v>5566</v>
      </c>
      <c r="O17">
        <v>0</v>
      </c>
    </row>
    <row r="18" spans="1:15" x14ac:dyDescent="0.2">
      <c r="A18" s="19">
        <v>13</v>
      </c>
      <c r="B18" s="19">
        <v>17</v>
      </c>
      <c r="C18" s="25">
        <v>41257</v>
      </c>
      <c r="D18" s="24" t="s">
        <v>12</v>
      </c>
      <c r="E18" s="23">
        <v>267332241.58431369</v>
      </c>
      <c r="F18" s="23">
        <v>324010492.16594005</v>
      </c>
      <c r="G18" s="23">
        <v>1087511374.1307399</v>
      </c>
      <c r="H18" s="23">
        <f t="shared" si="0"/>
        <v>820179132.5464263</v>
      </c>
      <c r="I18" t="s">
        <v>5520</v>
      </c>
      <c r="J18" t="s">
        <v>5521</v>
      </c>
      <c r="K18" t="s">
        <v>5638</v>
      </c>
      <c r="L18" t="s">
        <v>5635</v>
      </c>
      <c r="M18" t="s">
        <v>5551</v>
      </c>
      <c r="N18" t="s">
        <v>5552</v>
      </c>
      <c r="O18">
        <v>0</v>
      </c>
    </row>
    <row r="19" spans="1:15" x14ac:dyDescent="0.2">
      <c r="A19" s="19">
        <v>21</v>
      </c>
      <c r="B19" s="19">
        <v>18</v>
      </c>
      <c r="C19" s="25">
        <v>39766</v>
      </c>
      <c r="D19" s="24" t="s">
        <v>20</v>
      </c>
      <c r="E19" s="23">
        <v>265832034.83582437</v>
      </c>
      <c r="F19" s="23">
        <v>195754580.81022948</v>
      </c>
      <c r="G19" s="23">
        <v>683872648.22164047</v>
      </c>
      <c r="H19" s="23">
        <f t="shared" si="0"/>
        <v>418040613.3858161</v>
      </c>
      <c r="I19" t="s">
        <v>5520</v>
      </c>
      <c r="J19" t="s">
        <v>5521</v>
      </c>
      <c r="K19" t="s">
        <v>5639</v>
      </c>
      <c r="L19" t="s">
        <v>5619</v>
      </c>
      <c r="M19" t="s">
        <v>5561</v>
      </c>
      <c r="N19" t="s">
        <v>5562</v>
      </c>
      <c r="O19">
        <v>0</v>
      </c>
    </row>
    <row r="20" spans="1:15" x14ac:dyDescent="0.2">
      <c r="A20" s="19">
        <v>15</v>
      </c>
      <c r="B20" s="19">
        <v>19</v>
      </c>
      <c r="C20" s="25">
        <v>41621</v>
      </c>
      <c r="D20" s="24" t="s">
        <v>14</v>
      </c>
      <c r="E20" s="23">
        <v>263377015.13415635</v>
      </c>
      <c r="F20" s="23">
        <v>272191564.31799752</v>
      </c>
      <c r="G20" s="23">
        <v>1011754222.8147085</v>
      </c>
      <c r="H20" s="23">
        <f t="shared" si="0"/>
        <v>748377207.68055212</v>
      </c>
      <c r="I20" t="s">
        <v>5520</v>
      </c>
      <c r="J20" t="s">
        <v>5521</v>
      </c>
      <c r="K20" t="s">
        <v>5638</v>
      </c>
      <c r="L20" t="s">
        <v>5635</v>
      </c>
      <c r="M20" t="s">
        <v>5555</v>
      </c>
      <c r="N20" t="s">
        <v>5556</v>
      </c>
      <c r="O20">
        <v>0</v>
      </c>
    </row>
    <row r="21" spans="1:15" x14ac:dyDescent="0.2">
      <c r="A21" s="19">
        <v>16</v>
      </c>
      <c r="B21" s="19">
        <v>20</v>
      </c>
      <c r="C21" s="25">
        <v>41990</v>
      </c>
      <c r="D21" s="24" t="s">
        <v>15</v>
      </c>
      <c r="E21" s="23">
        <v>261399545.16804931</v>
      </c>
      <c r="F21" s="23">
        <v>266752786.18627664</v>
      </c>
      <c r="G21" s="23">
        <v>998671512.65681469</v>
      </c>
      <c r="H21" s="23">
        <f t="shared" si="0"/>
        <v>737271967.48876536</v>
      </c>
      <c r="I21" t="s">
        <v>5520</v>
      </c>
      <c r="J21" t="s">
        <v>5521</v>
      </c>
      <c r="K21" t="s">
        <v>5638</v>
      </c>
      <c r="L21" t="s">
        <v>5635</v>
      </c>
      <c r="M21" t="s">
        <v>5557</v>
      </c>
      <c r="N21" t="s">
        <v>5558</v>
      </c>
      <c r="O21">
        <v>0</v>
      </c>
    </row>
    <row r="22" spans="1:15" x14ac:dyDescent="0.2">
      <c r="A22" s="19">
        <v>321</v>
      </c>
      <c r="B22" s="19">
        <v>1</v>
      </c>
      <c r="C22" s="25">
        <v>37008</v>
      </c>
      <c r="D22" s="24" t="s">
        <v>315</v>
      </c>
      <c r="E22" s="23">
        <v>145729197.28660259</v>
      </c>
      <c r="F22" s="23">
        <v>9316191.3910062183</v>
      </c>
      <c r="G22" s="23">
        <v>14385233.013629168</v>
      </c>
      <c r="H22" s="23">
        <f t="shared" si="0"/>
        <v>-131343964.27297342</v>
      </c>
      <c r="I22" t="s">
        <v>5522</v>
      </c>
      <c r="J22" t="s">
        <v>5523</v>
      </c>
      <c r="K22" t="s">
        <v>5640</v>
      </c>
      <c r="L22" t="s">
        <v>5582</v>
      </c>
      <c r="M22" t="s">
        <v>5641</v>
      </c>
      <c r="N22" t="s">
        <v>5642</v>
      </c>
      <c r="O22">
        <v>0</v>
      </c>
    </row>
    <row r="23" spans="1:15" x14ac:dyDescent="0.2">
      <c r="A23" s="19">
        <v>369</v>
      </c>
      <c r="B23" s="19">
        <v>2</v>
      </c>
      <c r="C23" s="25">
        <v>37484</v>
      </c>
      <c r="D23" s="24" t="s">
        <v>363</v>
      </c>
      <c r="E23" s="23">
        <v>135871057.00055343</v>
      </c>
      <c r="F23" s="23">
        <v>5993410.9127725521</v>
      </c>
      <c r="G23" s="23">
        <v>9640044.7006364148</v>
      </c>
      <c r="H23" s="23">
        <f t="shared" si="0"/>
        <v>-126231012.29991701</v>
      </c>
      <c r="I23" t="s">
        <v>5522</v>
      </c>
      <c r="J23" t="s">
        <v>5523</v>
      </c>
      <c r="K23" t="s">
        <v>5643</v>
      </c>
      <c r="L23" t="s">
        <v>5582</v>
      </c>
      <c r="M23" t="s">
        <v>5644</v>
      </c>
      <c r="N23" t="s">
        <v>5645</v>
      </c>
      <c r="O23">
        <v>0</v>
      </c>
    </row>
    <row r="24" spans="1:15" x14ac:dyDescent="0.2">
      <c r="A24" s="19">
        <v>172</v>
      </c>
      <c r="B24" s="19">
        <v>3</v>
      </c>
      <c r="C24" s="25">
        <v>40613</v>
      </c>
      <c r="D24" s="24" t="s">
        <v>169</v>
      </c>
      <c r="E24" s="23">
        <v>164802185.5575991</v>
      </c>
      <c r="F24" s="23">
        <v>23503821.823365416</v>
      </c>
      <c r="G24" s="23">
        <v>43452577.044494264</v>
      </c>
      <c r="H24" s="23">
        <f t="shared" si="0"/>
        <v>-121349608.51310483</v>
      </c>
      <c r="I24" t="s">
        <v>5522</v>
      </c>
      <c r="J24" t="s">
        <v>5523</v>
      </c>
      <c r="K24" t="s">
        <v>5646</v>
      </c>
      <c r="L24" t="s">
        <v>5632</v>
      </c>
      <c r="M24" t="s">
        <v>5569</v>
      </c>
      <c r="N24" t="s">
        <v>5570</v>
      </c>
      <c r="O24">
        <v>0</v>
      </c>
    </row>
    <row r="25" spans="1:15" x14ac:dyDescent="0.2">
      <c r="A25" s="19">
        <v>399</v>
      </c>
      <c r="B25" s="19">
        <v>4</v>
      </c>
      <c r="C25" s="25">
        <v>35055</v>
      </c>
      <c r="D25" s="24" t="s">
        <v>393</v>
      </c>
      <c r="E25" s="23">
        <v>147151452.76872963</v>
      </c>
      <c r="F25" s="23">
        <v>16022429.186436482</v>
      </c>
      <c r="G25" s="23">
        <v>29617943.844416939</v>
      </c>
      <c r="H25" s="23">
        <f t="shared" si="0"/>
        <v>-117533508.92431268</v>
      </c>
      <c r="I25" t="s">
        <v>5522</v>
      </c>
      <c r="J25" t="s">
        <v>5523</v>
      </c>
      <c r="K25" t="s">
        <v>5647</v>
      </c>
      <c r="L25" t="s">
        <v>5619</v>
      </c>
      <c r="M25" t="s">
        <v>5648</v>
      </c>
      <c r="N25" t="s">
        <v>5649</v>
      </c>
      <c r="O25">
        <v>0</v>
      </c>
    </row>
    <row r="26" spans="1:15" x14ac:dyDescent="0.2">
      <c r="A26" s="19">
        <v>1253</v>
      </c>
      <c r="B26" s="19">
        <v>5</v>
      </c>
      <c r="C26" s="25">
        <v>29544</v>
      </c>
      <c r="D26" s="24" t="s">
        <v>1231</v>
      </c>
      <c r="E26" s="23">
        <v>126348959.06432749</v>
      </c>
      <c r="F26" s="23">
        <v>10005490.792853801</v>
      </c>
      <c r="G26" s="23">
        <v>10006042.133766081</v>
      </c>
      <c r="H26" s="23">
        <f t="shared" si="0"/>
        <v>-116342916.93056141</v>
      </c>
      <c r="I26" t="s">
        <v>5522</v>
      </c>
      <c r="J26" t="s">
        <v>5523</v>
      </c>
      <c r="K26" t="s">
        <v>5650</v>
      </c>
      <c r="L26" t="s">
        <v>5635</v>
      </c>
      <c r="M26" t="s">
        <v>5651</v>
      </c>
      <c r="N26" t="s">
        <v>5652</v>
      </c>
      <c r="O26">
        <v>0</v>
      </c>
    </row>
    <row r="27" spans="1:15" x14ac:dyDescent="0.2">
      <c r="A27" s="19">
        <v>2587</v>
      </c>
      <c r="B27" s="19">
        <v>6</v>
      </c>
      <c r="C27" s="25">
        <v>23377</v>
      </c>
      <c r="D27" s="24" t="s">
        <v>2536</v>
      </c>
      <c r="E27" s="23">
        <v>150966375.40453076</v>
      </c>
      <c r="F27" s="23">
        <v>37741593.851132691</v>
      </c>
      <c r="G27" s="23">
        <v>37741593.851132691</v>
      </c>
      <c r="H27" s="23">
        <f t="shared" si="0"/>
        <v>-113224781.55339807</v>
      </c>
      <c r="I27" t="s">
        <v>5522</v>
      </c>
      <c r="J27" t="s">
        <v>5523</v>
      </c>
      <c r="K27" t="s">
        <v>5602</v>
      </c>
      <c r="L27" t="s">
        <v>5626</v>
      </c>
      <c r="M27" t="s">
        <v>5653</v>
      </c>
      <c r="N27" t="s">
        <v>5654</v>
      </c>
      <c r="O27">
        <v>0</v>
      </c>
    </row>
    <row r="28" spans="1:15" x14ac:dyDescent="0.2">
      <c r="A28" s="19">
        <v>2300</v>
      </c>
      <c r="B28" s="19">
        <v>7</v>
      </c>
      <c r="C28" s="25">
        <v>25569</v>
      </c>
      <c r="D28" s="24" t="s">
        <v>2257</v>
      </c>
      <c r="E28" s="23">
        <v>142894656.08465609</v>
      </c>
      <c r="F28" s="23">
        <v>32476058.201058201</v>
      </c>
      <c r="G28" s="23">
        <v>32476058.201058201</v>
      </c>
      <c r="H28" s="23">
        <f t="shared" si="0"/>
        <v>-110418597.88359788</v>
      </c>
      <c r="I28" t="s">
        <v>5522</v>
      </c>
      <c r="J28" t="s">
        <v>5523</v>
      </c>
      <c r="K28" t="s">
        <v>5655</v>
      </c>
      <c r="L28" t="s">
        <v>5582</v>
      </c>
      <c r="M28" t="s">
        <v>5656</v>
      </c>
      <c r="N28" t="s">
        <v>5657</v>
      </c>
      <c r="O28">
        <v>0</v>
      </c>
    </row>
    <row r="29" spans="1:15" x14ac:dyDescent="0.2">
      <c r="A29" s="19">
        <v>1646</v>
      </c>
      <c r="B29" s="19">
        <v>8</v>
      </c>
      <c r="C29" s="25">
        <v>29221</v>
      </c>
      <c r="D29" s="24" t="s">
        <v>1618</v>
      </c>
      <c r="E29" s="23">
        <v>110451992.28791775</v>
      </c>
      <c r="F29" s="23">
        <v>4733656.812339332</v>
      </c>
      <c r="G29" s="23">
        <v>4733656.812339332</v>
      </c>
      <c r="H29" s="23">
        <f t="shared" si="0"/>
        <v>-105718335.47557841</v>
      </c>
      <c r="I29" t="s">
        <v>5522</v>
      </c>
      <c r="J29" t="s">
        <v>5523</v>
      </c>
      <c r="K29" t="s">
        <v>5620</v>
      </c>
      <c r="L29" t="s">
        <v>5621</v>
      </c>
      <c r="M29" t="s">
        <v>5658</v>
      </c>
      <c r="N29" t="s">
        <v>5659</v>
      </c>
      <c r="O29">
        <v>0</v>
      </c>
    </row>
    <row r="30" spans="1:15" x14ac:dyDescent="0.2">
      <c r="A30" s="19">
        <v>1172</v>
      </c>
      <c r="B30" s="19">
        <v>9</v>
      </c>
      <c r="C30" s="25">
        <v>30211</v>
      </c>
      <c r="D30" s="24" t="s">
        <v>1151</v>
      </c>
      <c r="E30" s="23">
        <v>115361327.88559754</v>
      </c>
      <c r="F30" s="23">
        <v>11056219.633135851</v>
      </c>
      <c r="G30" s="23">
        <v>11056219.633135851</v>
      </c>
      <c r="H30" s="23">
        <f t="shared" si="0"/>
        <v>-104305108.25246169</v>
      </c>
      <c r="I30" t="s">
        <v>5522</v>
      </c>
      <c r="J30" t="s">
        <v>5523</v>
      </c>
      <c r="K30" t="s">
        <v>5602</v>
      </c>
      <c r="L30" t="s">
        <v>5626</v>
      </c>
      <c r="M30" t="s">
        <v>5660</v>
      </c>
      <c r="N30" t="s">
        <v>5661</v>
      </c>
      <c r="O30">
        <v>0</v>
      </c>
    </row>
    <row r="31" spans="1:15" x14ac:dyDescent="0.2">
      <c r="A31" s="19">
        <v>562</v>
      </c>
      <c r="B31" s="19">
        <v>10</v>
      </c>
      <c r="C31" s="25">
        <v>36693</v>
      </c>
      <c r="D31" s="24" t="s">
        <v>5761</v>
      </c>
      <c r="E31" s="23">
        <v>113929930.39443155</v>
      </c>
      <c r="F31" s="23">
        <v>12964699.152958237</v>
      </c>
      <c r="G31" s="23">
        <v>12964699.152958237</v>
      </c>
      <c r="H31" s="23">
        <f t="shared" si="0"/>
        <v>-100965231.24147332</v>
      </c>
      <c r="I31" t="s">
        <v>5522</v>
      </c>
      <c r="J31" t="s">
        <v>5523</v>
      </c>
      <c r="K31" t="s">
        <v>5662</v>
      </c>
      <c r="L31" t="s">
        <v>5632</v>
      </c>
      <c r="M31" t="s">
        <v>5663</v>
      </c>
      <c r="N31" t="s">
        <v>5664</v>
      </c>
      <c r="O31">
        <v>0</v>
      </c>
    </row>
    <row r="32" spans="1:15" x14ac:dyDescent="0.2">
      <c r="A32" s="19">
        <v>1432</v>
      </c>
      <c r="B32" s="19">
        <v>11</v>
      </c>
      <c r="C32" s="25">
        <v>29434</v>
      </c>
      <c r="D32" s="24" t="s">
        <v>1407</v>
      </c>
      <c r="E32" s="23">
        <v>117896278.51140457</v>
      </c>
      <c r="F32" s="23">
        <v>20631848.739495799</v>
      </c>
      <c r="G32" s="23">
        <v>20631848.739495799</v>
      </c>
      <c r="H32" s="23">
        <f t="shared" si="0"/>
        <v>-97264429.771908775</v>
      </c>
      <c r="I32" t="s">
        <v>5522</v>
      </c>
      <c r="J32" t="s">
        <v>5523</v>
      </c>
      <c r="K32" t="s">
        <v>5665</v>
      </c>
      <c r="L32" t="s">
        <v>5619</v>
      </c>
      <c r="M32" t="s">
        <v>5666</v>
      </c>
      <c r="N32" t="s">
        <v>5667</v>
      </c>
      <c r="O32">
        <v>0</v>
      </c>
    </row>
    <row r="33" spans="1:15" x14ac:dyDescent="0.2">
      <c r="A33" s="19">
        <v>623</v>
      </c>
      <c r="B33" s="19">
        <v>12</v>
      </c>
      <c r="C33" s="25">
        <v>36945</v>
      </c>
      <c r="D33" s="24" t="s">
        <v>612</v>
      </c>
      <c r="E33" s="23">
        <v>104743600.68259385</v>
      </c>
      <c r="F33" s="23">
        <v>7554830.513782708</v>
      </c>
      <c r="G33" s="23">
        <v>7554830.513782708</v>
      </c>
      <c r="H33" s="23">
        <f t="shared" si="0"/>
        <v>-97188770.168811142</v>
      </c>
      <c r="I33" t="s">
        <v>5522</v>
      </c>
      <c r="J33" t="s">
        <v>5523</v>
      </c>
      <c r="K33" t="s">
        <v>5668</v>
      </c>
      <c r="L33" t="s">
        <v>5632</v>
      </c>
      <c r="M33" t="s">
        <v>5669</v>
      </c>
      <c r="N33" t="s">
        <v>5670</v>
      </c>
      <c r="O33">
        <v>0</v>
      </c>
    </row>
    <row r="34" spans="1:15" x14ac:dyDescent="0.2">
      <c r="A34" s="19">
        <v>255</v>
      </c>
      <c r="B34" s="19">
        <v>13</v>
      </c>
      <c r="C34" s="25">
        <v>36399</v>
      </c>
      <c r="D34" s="24" t="s">
        <v>250</v>
      </c>
      <c r="E34" s="23">
        <v>183661729.50329146</v>
      </c>
      <c r="F34" s="23">
        <v>48044290.745547578</v>
      </c>
      <c r="G34" s="23">
        <v>90653811.990311205</v>
      </c>
      <c r="H34" s="23">
        <f t="shared" si="0"/>
        <v>-93007917.512980253</v>
      </c>
      <c r="I34" t="s">
        <v>5522</v>
      </c>
      <c r="J34" t="s">
        <v>5523</v>
      </c>
      <c r="K34" t="s">
        <v>5671</v>
      </c>
      <c r="L34" t="s">
        <v>5619</v>
      </c>
      <c r="M34" t="s">
        <v>5672</v>
      </c>
      <c r="N34" t="s">
        <v>5673</v>
      </c>
      <c r="O34">
        <v>0</v>
      </c>
    </row>
    <row r="35" spans="1:15" x14ac:dyDescent="0.2">
      <c r="A35" s="19">
        <v>563</v>
      </c>
      <c r="B35" s="19">
        <v>14</v>
      </c>
      <c r="C35" s="25">
        <v>38597</v>
      </c>
      <c r="D35" s="24" t="s">
        <v>553</v>
      </c>
      <c r="E35" s="23">
        <v>98800402.414486915</v>
      </c>
      <c r="F35" s="23">
        <v>2347066.5446126759</v>
      </c>
      <c r="G35" s="23">
        <v>7781088.6774094561</v>
      </c>
      <c r="H35" s="23">
        <f t="shared" si="0"/>
        <v>-91019313.73707746</v>
      </c>
      <c r="I35" t="s">
        <v>5522</v>
      </c>
      <c r="J35" t="s">
        <v>5523</v>
      </c>
      <c r="K35" t="s">
        <v>5674</v>
      </c>
      <c r="L35" t="s">
        <v>5619</v>
      </c>
      <c r="M35" t="s">
        <v>5675</v>
      </c>
      <c r="N35" t="s">
        <v>5676</v>
      </c>
      <c r="O35">
        <v>0</v>
      </c>
    </row>
    <row r="36" spans="1:15" x14ac:dyDescent="0.2">
      <c r="A36" s="19">
        <v>621</v>
      </c>
      <c r="B36" s="19">
        <v>15</v>
      </c>
      <c r="C36" s="25">
        <v>36091</v>
      </c>
      <c r="D36" s="24" t="s">
        <v>610</v>
      </c>
      <c r="E36" s="23">
        <v>112280030.48780489</v>
      </c>
      <c r="F36" s="23">
        <v>21891734.570475612</v>
      </c>
      <c r="G36" s="23">
        <v>21891734.570475612</v>
      </c>
      <c r="H36" s="23">
        <f t="shared" si="0"/>
        <v>-90388295.917329282</v>
      </c>
      <c r="I36" t="s">
        <v>5522</v>
      </c>
      <c r="J36" t="s">
        <v>5523</v>
      </c>
      <c r="K36" t="s">
        <v>5677</v>
      </c>
      <c r="L36" t="s">
        <v>5619</v>
      </c>
      <c r="M36" t="s">
        <v>5678</v>
      </c>
      <c r="N36" t="s">
        <v>5679</v>
      </c>
      <c r="O36">
        <v>0</v>
      </c>
    </row>
    <row r="37" spans="1:15" x14ac:dyDescent="0.2">
      <c r="A37" s="19">
        <v>558</v>
      </c>
      <c r="B37" s="19">
        <v>16</v>
      </c>
      <c r="C37" s="25">
        <v>35789</v>
      </c>
      <c r="D37" s="24" t="s">
        <v>548</v>
      </c>
      <c r="E37" s="23">
        <v>121770117.79293242</v>
      </c>
      <c r="F37" s="23">
        <v>26866603.815102294</v>
      </c>
      <c r="G37" s="23">
        <v>31722825.033087414</v>
      </c>
      <c r="H37" s="23">
        <f t="shared" si="0"/>
        <v>-90047292.759845003</v>
      </c>
      <c r="I37" t="s">
        <v>5522</v>
      </c>
      <c r="J37" t="s">
        <v>5523</v>
      </c>
      <c r="K37" t="s">
        <v>5572</v>
      </c>
      <c r="L37" t="s">
        <v>5619</v>
      </c>
      <c r="M37" t="s">
        <v>5680</v>
      </c>
      <c r="N37" t="s">
        <v>5681</v>
      </c>
      <c r="O37">
        <v>0</v>
      </c>
    </row>
    <row r="38" spans="1:15" x14ac:dyDescent="0.2">
      <c r="A38" s="19">
        <v>398</v>
      </c>
      <c r="B38" s="19">
        <v>17</v>
      </c>
      <c r="C38" s="25">
        <v>38086</v>
      </c>
      <c r="D38" s="24" t="s">
        <v>5417</v>
      </c>
      <c r="E38" s="23">
        <v>120147595.74468085</v>
      </c>
      <c r="F38" s="23">
        <v>29261636.12701064</v>
      </c>
      <c r="G38" s="23">
        <v>31227094.079138298</v>
      </c>
      <c r="H38" s="23">
        <f t="shared" si="0"/>
        <v>-88920501.665542558</v>
      </c>
      <c r="I38" t="s">
        <v>5522</v>
      </c>
      <c r="J38" t="s">
        <v>5523</v>
      </c>
      <c r="K38" t="s">
        <v>5602</v>
      </c>
      <c r="L38" t="s">
        <v>5626</v>
      </c>
      <c r="M38" t="s">
        <v>5682</v>
      </c>
      <c r="N38" t="s">
        <v>5683</v>
      </c>
      <c r="O38">
        <v>0</v>
      </c>
    </row>
    <row r="39" spans="1:15" x14ac:dyDescent="0.2">
      <c r="A39" s="19">
        <v>759</v>
      </c>
      <c r="B39" s="19">
        <v>18</v>
      </c>
      <c r="C39" s="25">
        <v>33382</v>
      </c>
      <c r="D39" s="24" t="s">
        <v>745</v>
      </c>
      <c r="E39" s="23">
        <v>117689786.13569322</v>
      </c>
      <c r="F39" s="23">
        <v>31176777.561976403</v>
      </c>
      <c r="G39" s="23">
        <v>31176777.561976403</v>
      </c>
      <c r="H39" s="23">
        <f t="shared" si="0"/>
        <v>-86513008.573716819</v>
      </c>
      <c r="I39" t="s">
        <v>5522</v>
      </c>
      <c r="J39" t="s">
        <v>5523</v>
      </c>
      <c r="K39" t="s">
        <v>5647</v>
      </c>
      <c r="L39" t="s">
        <v>5619</v>
      </c>
      <c r="M39" t="s">
        <v>5684</v>
      </c>
      <c r="N39" t="s">
        <v>5685</v>
      </c>
      <c r="O39">
        <v>0</v>
      </c>
    </row>
    <row r="40" spans="1:15" x14ac:dyDescent="0.2">
      <c r="A40" s="19">
        <v>2499</v>
      </c>
      <c r="B40" s="19">
        <v>19</v>
      </c>
      <c r="C40" s="25">
        <v>25204</v>
      </c>
      <c r="D40" s="24" t="s">
        <v>2449</v>
      </c>
      <c r="E40" s="23">
        <v>137932022.47191012</v>
      </c>
      <c r="F40" s="23">
        <v>55172808.988764048</v>
      </c>
      <c r="G40" s="23">
        <v>55172808.988764048</v>
      </c>
      <c r="H40" s="23">
        <f t="shared" si="0"/>
        <v>-82759213.483146071</v>
      </c>
      <c r="I40" t="s">
        <v>5522</v>
      </c>
      <c r="J40" t="s">
        <v>5523</v>
      </c>
      <c r="K40" t="s">
        <v>5686</v>
      </c>
      <c r="L40" t="s">
        <v>5582</v>
      </c>
      <c r="M40" t="s">
        <v>5687</v>
      </c>
      <c r="N40" t="s">
        <v>5688</v>
      </c>
      <c r="O40">
        <v>0</v>
      </c>
    </row>
    <row r="41" spans="1:15" x14ac:dyDescent="0.2">
      <c r="A41" s="19">
        <v>979</v>
      </c>
      <c r="B41" s="19">
        <v>20</v>
      </c>
      <c r="C41" s="25">
        <v>35998</v>
      </c>
      <c r="D41" s="24" t="s">
        <v>5757</v>
      </c>
      <c r="E41" s="23">
        <v>82742310.04901962</v>
      </c>
      <c r="F41" s="23">
        <v>1726732.7199509807</v>
      </c>
      <c r="G41" s="23">
        <v>1726732.7199509807</v>
      </c>
      <c r="H41" s="23">
        <f t="shared" si="0"/>
        <v>-81015577.329068646</v>
      </c>
      <c r="I41" t="s">
        <v>5522</v>
      </c>
      <c r="J41" t="s">
        <v>5523</v>
      </c>
      <c r="K41" t="s">
        <v>5760</v>
      </c>
      <c r="L41" t="s">
        <v>5760</v>
      </c>
      <c r="M41" t="s">
        <v>5758</v>
      </c>
      <c r="N41" t="s">
        <v>5759</v>
      </c>
      <c r="O41">
        <v>0</v>
      </c>
    </row>
    <row r="42" spans="1:15" x14ac:dyDescent="0.2">
      <c r="A42">
        <v>5460</v>
      </c>
      <c r="B42" s="19">
        <v>1</v>
      </c>
      <c r="C42" s="4">
        <v>38268</v>
      </c>
      <c r="D42" t="s">
        <v>5315</v>
      </c>
      <c r="E42" s="3">
        <v>9002.7920377160808</v>
      </c>
      <c r="F42" s="3">
        <v>546289.42084861174</v>
      </c>
      <c r="G42" s="3">
        <v>1082812.09844945</v>
      </c>
      <c r="H42" s="3">
        <v>1073809.3064117339</v>
      </c>
      <c r="I42" t="s">
        <v>5524</v>
      </c>
      <c r="J42" t="s">
        <v>5525</v>
      </c>
      <c r="K42" t="s">
        <v>5689</v>
      </c>
      <c r="L42" t="s">
        <v>5626</v>
      </c>
      <c r="M42" t="s">
        <v>5690</v>
      </c>
      <c r="N42" t="s">
        <v>5691</v>
      </c>
      <c r="O42">
        <v>0</v>
      </c>
    </row>
    <row r="43" spans="1:15" x14ac:dyDescent="0.2">
      <c r="A43">
        <v>5459</v>
      </c>
      <c r="B43" s="19">
        <v>2</v>
      </c>
      <c r="C43" s="4">
        <v>34026</v>
      </c>
      <c r="D43" t="s">
        <v>5314</v>
      </c>
      <c r="E43" s="3">
        <v>12010.013976240392</v>
      </c>
      <c r="F43" s="3">
        <v>3501639.6749126487</v>
      </c>
      <c r="G43" s="3">
        <v>3503369.1169252275</v>
      </c>
      <c r="H43" s="3">
        <v>3491359.1029489869</v>
      </c>
      <c r="I43" t="s">
        <v>5524</v>
      </c>
      <c r="J43" t="s">
        <v>5525</v>
      </c>
      <c r="K43" t="s">
        <v>5692</v>
      </c>
      <c r="L43" t="s">
        <v>5619</v>
      </c>
      <c r="M43" t="s">
        <v>5573</v>
      </c>
      <c r="N43" t="s">
        <v>5574</v>
      </c>
      <c r="O43">
        <v>0</v>
      </c>
    </row>
    <row r="44" spans="1:15" x14ac:dyDescent="0.2">
      <c r="A44">
        <v>5432</v>
      </c>
      <c r="B44" s="19">
        <v>3</v>
      </c>
      <c r="C44" s="4">
        <v>35643</v>
      </c>
      <c r="D44" t="s">
        <v>5288</v>
      </c>
      <c r="E44" s="3">
        <v>38171.486318407959</v>
      </c>
      <c r="F44" s="3">
        <v>4402945.0563370651</v>
      </c>
      <c r="G44" s="3">
        <v>4402945.0563370651</v>
      </c>
      <c r="H44" s="3">
        <v>4364773.5700186575</v>
      </c>
      <c r="I44" t="s">
        <v>5524</v>
      </c>
      <c r="J44" t="s">
        <v>5525</v>
      </c>
      <c r="K44" t="s">
        <v>5693</v>
      </c>
      <c r="L44" t="s">
        <v>5582</v>
      </c>
      <c r="M44" t="s">
        <v>5580</v>
      </c>
      <c r="N44" t="s">
        <v>5581</v>
      </c>
      <c r="O44">
        <v>0</v>
      </c>
    </row>
    <row r="45" spans="1:15" x14ac:dyDescent="0.2">
      <c r="A45">
        <v>5438</v>
      </c>
      <c r="B45" s="19">
        <v>4</v>
      </c>
      <c r="C45" s="4">
        <v>33451</v>
      </c>
      <c r="D45" t="s">
        <v>5294</v>
      </c>
      <c r="E45" s="3">
        <v>41339.216691068817</v>
      </c>
      <c r="F45" s="3">
        <v>2206270.4000878478</v>
      </c>
      <c r="G45" s="3">
        <v>2206270.4000878478</v>
      </c>
      <c r="H45" s="3">
        <v>2164931.183396779</v>
      </c>
      <c r="I45" t="s">
        <v>5524</v>
      </c>
      <c r="J45" t="s">
        <v>5525</v>
      </c>
      <c r="K45" t="s">
        <v>5693</v>
      </c>
      <c r="L45" t="s">
        <v>5582</v>
      </c>
      <c r="M45" t="s">
        <v>5575</v>
      </c>
      <c r="N45" t="s">
        <v>5576</v>
      </c>
      <c r="O45">
        <v>0</v>
      </c>
    </row>
    <row r="46" spans="1:15" x14ac:dyDescent="0.2">
      <c r="A46">
        <v>5428</v>
      </c>
      <c r="B46" s="19">
        <v>5</v>
      </c>
      <c r="C46" s="4">
        <v>34626</v>
      </c>
      <c r="D46" t="s">
        <v>5284</v>
      </c>
      <c r="E46" s="3">
        <v>44341.224080267559</v>
      </c>
      <c r="F46" s="3">
        <v>5047391.0978729101</v>
      </c>
      <c r="G46" s="3">
        <v>6395384.0171237458</v>
      </c>
      <c r="H46" s="3">
        <v>6351042.7930434784</v>
      </c>
      <c r="I46" t="s">
        <v>5524</v>
      </c>
      <c r="J46" t="s">
        <v>5525</v>
      </c>
      <c r="K46" t="s">
        <v>5582</v>
      </c>
      <c r="L46" t="s">
        <v>5582</v>
      </c>
      <c r="M46" t="s">
        <v>5583</v>
      </c>
      <c r="N46" t="s">
        <v>5584</v>
      </c>
      <c r="O46">
        <v>0</v>
      </c>
    </row>
    <row r="47" spans="1:15" x14ac:dyDescent="0.2">
      <c r="A47">
        <v>5405</v>
      </c>
      <c r="B47" s="19">
        <v>6</v>
      </c>
      <c r="C47" s="4">
        <v>36966</v>
      </c>
      <c r="D47" t="s">
        <v>5261</v>
      </c>
      <c r="E47" s="3">
        <v>69670.544835414301</v>
      </c>
      <c r="F47" s="3">
        <v>3254104.9244494895</v>
      </c>
      <c r="G47" s="3">
        <v>3254104.9244494895</v>
      </c>
      <c r="H47" s="3">
        <v>3184434.3796140752</v>
      </c>
      <c r="I47" t="s">
        <v>5524</v>
      </c>
      <c r="J47" t="s">
        <v>5525</v>
      </c>
      <c r="K47" t="s">
        <v>5694</v>
      </c>
      <c r="L47" t="s">
        <v>5626</v>
      </c>
      <c r="M47" t="s">
        <v>5588</v>
      </c>
      <c r="N47" t="s">
        <v>5589</v>
      </c>
      <c r="O47">
        <v>0</v>
      </c>
    </row>
    <row r="48" spans="1:15" x14ac:dyDescent="0.2">
      <c r="A48">
        <v>5404</v>
      </c>
      <c r="B48" s="19">
        <v>7</v>
      </c>
      <c r="C48" s="4">
        <v>34920</v>
      </c>
      <c r="D48" t="s">
        <v>5260</v>
      </c>
      <c r="E48" s="3">
        <v>80287.442773054281</v>
      </c>
      <c r="F48" s="3">
        <v>16742350.075958142</v>
      </c>
      <c r="G48" s="3">
        <v>16742350.075958142</v>
      </c>
      <c r="H48" s="3">
        <v>16662062.633185089</v>
      </c>
      <c r="I48" t="s">
        <v>5524</v>
      </c>
      <c r="J48" t="s">
        <v>5525</v>
      </c>
      <c r="K48" t="s">
        <v>5695</v>
      </c>
      <c r="L48" t="s">
        <v>5582</v>
      </c>
      <c r="M48" t="s">
        <v>5585</v>
      </c>
      <c r="N48" t="s">
        <v>5586</v>
      </c>
      <c r="O48">
        <v>0</v>
      </c>
    </row>
    <row r="49" spans="1:15" x14ac:dyDescent="0.2">
      <c r="A49">
        <v>5398</v>
      </c>
      <c r="B49" s="19">
        <v>8</v>
      </c>
      <c r="C49" s="4">
        <v>38114</v>
      </c>
      <c r="D49" t="s">
        <v>5254</v>
      </c>
      <c r="E49" s="3">
        <v>84393.098889476474</v>
      </c>
      <c r="F49" s="3">
        <v>14969216.827033319</v>
      </c>
      <c r="G49" s="3">
        <v>28867383.95744051</v>
      </c>
      <c r="H49" s="3">
        <v>28782990.858551033</v>
      </c>
      <c r="I49" t="s">
        <v>5524</v>
      </c>
      <c r="J49" t="s">
        <v>5525</v>
      </c>
      <c r="K49" t="s">
        <v>5696</v>
      </c>
      <c r="L49" t="s">
        <v>5697</v>
      </c>
      <c r="M49" t="s">
        <v>5590</v>
      </c>
      <c r="N49" t="s">
        <v>5591</v>
      </c>
      <c r="O49">
        <v>0</v>
      </c>
    </row>
    <row r="50" spans="1:15" x14ac:dyDescent="0.2">
      <c r="A50">
        <v>5395</v>
      </c>
      <c r="B50" s="19">
        <v>9</v>
      </c>
      <c r="C50" s="4">
        <v>35986</v>
      </c>
      <c r="D50" t="s">
        <v>5251</v>
      </c>
      <c r="E50" s="3">
        <v>102299.58333333334</v>
      </c>
      <c r="F50" s="3">
        <v>4845919.2272549029</v>
      </c>
      <c r="G50" s="3">
        <v>7038381.3311703438</v>
      </c>
      <c r="H50" s="3">
        <v>6936081.7478370108</v>
      </c>
      <c r="I50" t="s">
        <v>5524</v>
      </c>
      <c r="J50" t="s">
        <v>5525</v>
      </c>
      <c r="K50" t="s">
        <v>5698</v>
      </c>
      <c r="L50" t="s">
        <v>5626</v>
      </c>
      <c r="M50" t="s">
        <v>5592</v>
      </c>
      <c r="N50" t="s">
        <v>5593</v>
      </c>
      <c r="O50">
        <v>0</v>
      </c>
    </row>
    <row r="51" spans="1:15" x14ac:dyDescent="0.2">
      <c r="A51">
        <v>5370</v>
      </c>
      <c r="B51" s="19">
        <v>10</v>
      </c>
      <c r="C51" s="4">
        <v>42195</v>
      </c>
      <c r="D51" t="s">
        <v>5227</v>
      </c>
      <c r="E51" s="3">
        <v>102876.54931406975</v>
      </c>
      <c r="F51" s="3">
        <v>23419239.479707025</v>
      </c>
      <c r="G51" s="3">
        <v>42954951.977503002</v>
      </c>
      <c r="H51" s="3">
        <v>42852075.428188935</v>
      </c>
      <c r="I51" t="s">
        <v>5524</v>
      </c>
      <c r="J51" t="s">
        <v>5525</v>
      </c>
      <c r="K51" t="s">
        <v>5699</v>
      </c>
      <c r="L51" t="s">
        <v>5700</v>
      </c>
      <c r="M51" t="s">
        <v>5600</v>
      </c>
      <c r="N51" t="s">
        <v>5601</v>
      </c>
      <c r="O51">
        <v>0</v>
      </c>
    </row>
    <row r="52" spans="1:15" x14ac:dyDescent="0.2">
      <c r="A52">
        <v>5371</v>
      </c>
      <c r="B52" s="19">
        <v>11</v>
      </c>
      <c r="C52" s="4">
        <v>38989</v>
      </c>
      <c r="D52" t="s">
        <v>5228</v>
      </c>
      <c r="E52" s="3">
        <v>121004.92853622473</v>
      </c>
      <c r="F52" s="3">
        <v>12316282.152730407</v>
      </c>
      <c r="G52" s="3">
        <v>12394727.227801872</v>
      </c>
      <c r="H52" s="3">
        <v>12273722.299265647</v>
      </c>
      <c r="I52" t="s">
        <v>5524</v>
      </c>
      <c r="J52" t="s">
        <v>5525</v>
      </c>
      <c r="K52" t="s">
        <v>5701</v>
      </c>
      <c r="L52" t="s">
        <v>5626</v>
      </c>
      <c r="M52" t="s">
        <v>5594</v>
      </c>
      <c r="N52" t="s">
        <v>5595</v>
      </c>
      <c r="O52">
        <v>0</v>
      </c>
    </row>
    <row r="53" spans="1:15" x14ac:dyDescent="0.2">
      <c r="A53">
        <v>5362</v>
      </c>
      <c r="B53" s="19">
        <v>12</v>
      </c>
      <c r="C53" s="4">
        <v>41075</v>
      </c>
      <c r="D53" t="s">
        <v>5222</v>
      </c>
      <c r="E53" s="3">
        <v>128388.25508327594</v>
      </c>
      <c r="F53" s="3">
        <v>1709153.6671663513</v>
      </c>
      <c r="G53" s="3">
        <v>3306632.0203548921</v>
      </c>
      <c r="H53" s="3">
        <v>3178243.7652716162</v>
      </c>
      <c r="I53" t="s">
        <v>5524</v>
      </c>
      <c r="J53" t="s">
        <v>5525</v>
      </c>
      <c r="K53" t="s">
        <v>5693</v>
      </c>
      <c r="L53" t="s">
        <v>5582</v>
      </c>
      <c r="M53" t="s">
        <v>5603</v>
      </c>
      <c r="N53" t="s">
        <v>5604</v>
      </c>
      <c r="O53">
        <v>0</v>
      </c>
    </row>
    <row r="54" spans="1:15" x14ac:dyDescent="0.2">
      <c r="A54">
        <v>5431</v>
      </c>
      <c r="B54" s="19">
        <v>13</v>
      </c>
      <c r="C54" s="4">
        <v>26480</v>
      </c>
      <c r="D54" t="s">
        <v>5287</v>
      </c>
      <c r="E54" s="3">
        <v>147193.64508393285</v>
      </c>
      <c r="F54" s="3">
        <v>264948561.15107912</v>
      </c>
      <c r="G54" s="3">
        <v>264948561.15107912</v>
      </c>
      <c r="H54" s="3">
        <v>264801367.50599518</v>
      </c>
      <c r="I54" t="s">
        <v>5524</v>
      </c>
      <c r="J54" t="s">
        <v>5525</v>
      </c>
      <c r="K54" t="s">
        <v>5577</v>
      </c>
      <c r="L54" t="s">
        <v>5577</v>
      </c>
      <c r="M54" t="s">
        <v>5578</v>
      </c>
      <c r="N54" t="s">
        <v>5579</v>
      </c>
      <c r="O54">
        <v>0</v>
      </c>
    </row>
    <row r="55" spans="1:15" x14ac:dyDescent="0.2">
      <c r="A55">
        <v>5375</v>
      </c>
      <c r="B55" s="19">
        <v>14</v>
      </c>
      <c r="C55" s="4">
        <v>36077</v>
      </c>
      <c r="D55" t="s">
        <v>5232</v>
      </c>
      <c r="E55" s="3">
        <v>149706.70731707319</v>
      </c>
      <c r="F55" s="3">
        <v>3970590.1565487809</v>
      </c>
      <c r="G55" s="3">
        <v>9164418.8479146343</v>
      </c>
      <c r="H55" s="3">
        <v>9014712.1405975614</v>
      </c>
      <c r="I55" t="s">
        <v>5524</v>
      </c>
      <c r="J55" t="s">
        <v>5525</v>
      </c>
      <c r="K55" t="s">
        <v>5693</v>
      </c>
      <c r="L55" t="s">
        <v>5582</v>
      </c>
      <c r="M55" t="s">
        <v>5598</v>
      </c>
      <c r="N55" t="s">
        <v>5599</v>
      </c>
      <c r="O55">
        <v>0</v>
      </c>
    </row>
    <row r="56" spans="1:15" x14ac:dyDescent="0.2">
      <c r="A56">
        <v>5345</v>
      </c>
      <c r="B56" s="19">
        <v>15</v>
      </c>
      <c r="C56" s="4">
        <v>39218</v>
      </c>
      <c r="D56" t="s">
        <v>5208</v>
      </c>
      <c r="E56" s="3">
        <v>177100.39480834242</v>
      </c>
      <c r="F56" s="3">
        <v>11152433.360020967</v>
      </c>
      <c r="G56" s="3">
        <v>27561610.226853698</v>
      </c>
      <c r="H56" s="3">
        <v>27384509.832045358</v>
      </c>
      <c r="I56" t="s">
        <v>5524</v>
      </c>
      <c r="J56" t="s">
        <v>5525</v>
      </c>
      <c r="K56" t="s">
        <v>5702</v>
      </c>
      <c r="L56" t="s">
        <v>5626</v>
      </c>
      <c r="M56" t="s">
        <v>5703</v>
      </c>
      <c r="N56" t="s">
        <v>5704</v>
      </c>
      <c r="O56">
        <v>0</v>
      </c>
    </row>
    <row r="57" spans="1:15" x14ac:dyDescent="0.2">
      <c r="A57">
        <v>5336</v>
      </c>
      <c r="B57" s="19">
        <v>16</v>
      </c>
      <c r="C57" s="4">
        <v>40746</v>
      </c>
      <c r="D57" t="s">
        <v>5200</v>
      </c>
      <c r="E57" s="3">
        <v>190179.90722461735</v>
      </c>
      <c r="F57" s="3">
        <v>1435797.4419755491</v>
      </c>
      <c r="G57" s="3">
        <v>2285178.9436221351</v>
      </c>
      <c r="H57" s="3">
        <v>2094999.0363975177</v>
      </c>
      <c r="I57" t="s">
        <v>5524</v>
      </c>
      <c r="J57" t="s">
        <v>5525</v>
      </c>
      <c r="K57" t="s">
        <v>5705</v>
      </c>
      <c r="L57" t="s">
        <v>5626</v>
      </c>
      <c r="M57" t="s">
        <v>5706</v>
      </c>
      <c r="N57" t="s">
        <v>5707</v>
      </c>
      <c r="O57">
        <v>0</v>
      </c>
    </row>
    <row r="58" spans="1:15" x14ac:dyDescent="0.2">
      <c r="A58">
        <v>5346</v>
      </c>
      <c r="B58" s="19">
        <v>17</v>
      </c>
      <c r="C58" s="4">
        <v>37456</v>
      </c>
      <c r="D58" t="s">
        <v>5209</v>
      </c>
      <c r="E58" s="3">
        <v>204485.56357579122</v>
      </c>
      <c r="F58" s="3">
        <v>3941511.0409328151</v>
      </c>
      <c r="G58" s="3">
        <v>4457959.780299833</v>
      </c>
      <c r="H58" s="3">
        <v>4253474.2167240418</v>
      </c>
      <c r="I58" t="s">
        <v>5524</v>
      </c>
      <c r="J58" t="s">
        <v>5525</v>
      </c>
      <c r="K58" t="s">
        <v>5571</v>
      </c>
      <c r="L58" t="s">
        <v>5582</v>
      </c>
      <c r="M58" t="s">
        <v>5708</v>
      </c>
      <c r="N58" t="s">
        <v>5709</v>
      </c>
      <c r="O58">
        <v>0</v>
      </c>
    </row>
    <row r="59" spans="1:15" x14ac:dyDescent="0.2">
      <c r="A59">
        <v>5332</v>
      </c>
      <c r="B59" s="19">
        <v>18</v>
      </c>
      <c r="C59" s="4">
        <v>40809</v>
      </c>
      <c r="D59" t="s">
        <v>5196</v>
      </c>
      <c r="E59" s="3">
        <v>205601.020763457</v>
      </c>
      <c r="F59" s="3">
        <v>524382.15712529037</v>
      </c>
      <c r="G59" s="3">
        <v>1707121.5070585175</v>
      </c>
      <c r="H59" s="3">
        <v>1501520.4862950605</v>
      </c>
      <c r="I59" t="s">
        <v>5524</v>
      </c>
      <c r="J59" t="s">
        <v>5525</v>
      </c>
      <c r="K59" t="s">
        <v>5587</v>
      </c>
      <c r="L59" t="s">
        <v>5626</v>
      </c>
      <c r="M59" t="s">
        <v>5710</v>
      </c>
      <c r="N59" t="s">
        <v>5711</v>
      </c>
      <c r="O59">
        <v>0</v>
      </c>
    </row>
    <row r="60" spans="1:15" x14ac:dyDescent="0.2">
      <c r="A60">
        <v>5373</v>
      </c>
      <c r="B60" s="19">
        <v>19</v>
      </c>
      <c r="C60" s="4">
        <v>31837</v>
      </c>
      <c r="D60" t="s">
        <v>5230</v>
      </c>
      <c r="E60" s="3">
        <v>219017.84121320254</v>
      </c>
      <c r="F60" s="3">
        <v>11451604.078706514</v>
      </c>
      <c r="G60" s="3">
        <v>11451604.078706514</v>
      </c>
      <c r="H60" s="3">
        <v>11232586.237493312</v>
      </c>
      <c r="I60" t="s">
        <v>5524</v>
      </c>
      <c r="J60" t="s">
        <v>5525</v>
      </c>
      <c r="K60" t="s">
        <v>5582</v>
      </c>
      <c r="L60" t="s">
        <v>5582</v>
      </c>
      <c r="M60" t="s">
        <v>5596</v>
      </c>
      <c r="N60" t="s">
        <v>5597</v>
      </c>
      <c r="O60">
        <v>0</v>
      </c>
    </row>
    <row r="61" spans="1:15" x14ac:dyDescent="0.2">
      <c r="A61">
        <v>5307</v>
      </c>
      <c r="B61" s="19">
        <v>20</v>
      </c>
      <c r="C61" s="4">
        <v>40599</v>
      </c>
      <c r="D61" t="s">
        <v>5172</v>
      </c>
      <c r="E61" s="3">
        <v>221878.9113863422</v>
      </c>
      <c r="F61" s="3">
        <v>2696644.1783434022</v>
      </c>
      <c r="G61" s="3">
        <v>2696644.1783434022</v>
      </c>
      <c r="H61" s="3">
        <v>2474765.26695706</v>
      </c>
      <c r="I61" t="s">
        <v>5524</v>
      </c>
      <c r="J61" t="s">
        <v>5525</v>
      </c>
      <c r="K61" t="s">
        <v>5626</v>
      </c>
      <c r="L61" t="s">
        <v>5626</v>
      </c>
      <c r="M61" t="s">
        <v>5712</v>
      </c>
      <c r="N61" t="s">
        <v>5713</v>
      </c>
      <c r="O61">
        <v>0</v>
      </c>
    </row>
    <row r="62" spans="1:15" x14ac:dyDescent="0.2">
      <c r="A62" s="19">
        <v>4307</v>
      </c>
      <c r="B62" s="19">
        <v>1</v>
      </c>
      <c r="C62" s="25">
        <v>14594</v>
      </c>
      <c r="D62" s="24" t="s">
        <v>4210</v>
      </c>
      <c r="E62" s="23">
        <v>68394578.571428582</v>
      </c>
      <c r="F62" s="23">
        <v>3484273593.8521433</v>
      </c>
      <c r="G62" s="23">
        <v>6848668186.7605724</v>
      </c>
      <c r="H62" s="23">
        <f t="shared" ref="H62:H81" si="1">G62-E62</f>
        <v>6780273608.1891441</v>
      </c>
      <c r="I62" t="s">
        <v>5526</v>
      </c>
      <c r="J62" t="s">
        <v>5527</v>
      </c>
      <c r="K62" t="s">
        <v>5714</v>
      </c>
      <c r="L62" t="s">
        <v>5626</v>
      </c>
      <c r="M62" t="s">
        <v>5715</v>
      </c>
      <c r="N62" t="s">
        <v>5716</v>
      </c>
      <c r="O62">
        <v>0</v>
      </c>
    </row>
    <row r="63" spans="1:15" x14ac:dyDescent="0.2">
      <c r="A63" s="19">
        <v>5038</v>
      </c>
      <c r="B63" s="19">
        <v>2</v>
      </c>
      <c r="C63" s="25">
        <v>15566</v>
      </c>
      <c r="D63" s="24" t="s">
        <v>4916</v>
      </c>
      <c r="E63" s="23">
        <v>12766988.000000002</v>
      </c>
      <c r="F63" s="23">
        <v>1529613129.878788</v>
      </c>
      <c r="G63" s="23">
        <v>3987823757.575758</v>
      </c>
      <c r="H63" s="23">
        <f t="shared" si="1"/>
        <v>3975056769.575758</v>
      </c>
      <c r="I63" t="s">
        <v>5526</v>
      </c>
      <c r="J63" t="s">
        <v>5527</v>
      </c>
      <c r="K63" t="s">
        <v>5717</v>
      </c>
      <c r="L63" t="s">
        <v>5632</v>
      </c>
      <c r="M63" t="s">
        <v>5718</v>
      </c>
      <c r="N63" t="s">
        <v>5719</v>
      </c>
      <c r="O63">
        <v>0</v>
      </c>
    </row>
    <row r="64" spans="1:15" x14ac:dyDescent="0.2">
      <c r="A64" s="19">
        <v>3283</v>
      </c>
      <c r="B64" s="19">
        <v>3</v>
      </c>
      <c r="C64" s="25">
        <v>28270</v>
      </c>
      <c r="D64" s="24" t="s">
        <v>3211</v>
      </c>
      <c r="E64" s="23">
        <v>44787877.280265339</v>
      </c>
      <c r="F64" s="23">
        <v>1877011105.8148093</v>
      </c>
      <c r="G64" s="23">
        <v>3202732273.3106632</v>
      </c>
      <c r="H64" s="23">
        <f t="shared" si="1"/>
        <v>3157944396.0303979</v>
      </c>
      <c r="I64" t="s">
        <v>5526</v>
      </c>
      <c r="J64" t="s">
        <v>5527</v>
      </c>
      <c r="K64" t="s">
        <v>5720</v>
      </c>
      <c r="L64" t="s">
        <v>5619</v>
      </c>
      <c r="M64" t="s">
        <v>5721</v>
      </c>
      <c r="N64" t="s">
        <v>5722</v>
      </c>
      <c r="O64">
        <v>0</v>
      </c>
    </row>
    <row r="65" spans="1:15" x14ac:dyDescent="0.2">
      <c r="A65" s="19">
        <v>4822</v>
      </c>
      <c r="B65" s="19">
        <v>4</v>
      </c>
      <c r="C65" s="25">
        <v>13870</v>
      </c>
      <c r="D65" s="24" t="s">
        <v>4706</v>
      </c>
      <c r="E65" s="23">
        <v>25370296.666666668</v>
      </c>
      <c r="F65" s="23">
        <v>3152966677.2024302</v>
      </c>
      <c r="G65" s="23">
        <v>3152966677.2024302</v>
      </c>
      <c r="H65" s="23">
        <f t="shared" si="1"/>
        <v>3127596380.5357637</v>
      </c>
      <c r="I65" t="s">
        <v>5526</v>
      </c>
      <c r="J65" t="s">
        <v>5527</v>
      </c>
      <c r="K65" t="s">
        <v>5662</v>
      </c>
      <c r="L65" t="s">
        <v>5632</v>
      </c>
      <c r="M65" t="s">
        <v>5723</v>
      </c>
      <c r="N65" t="s">
        <v>5724</v>
      </c>
      <c r="O65">
        <v>0</v>
      </c>
    </row>
    <row r="66" spans="1:15" x14ac:dyDescent="0.2">
      <c r="A66" s="19">
        <v>37</v>
      </c>
      <c r="B66" s="19">
        <v>5</v>
      </c>
      <c r="C66" s="25">
        <v>35783</v>
      </c>
      <c r="D66" s="24" t="s">
        <v>36</v>
      </c>
      <c r="E66" s="23">
        <v>304425294.48233104</v>
      </c>
      <c r="F66" s="23">
        <v>1002582547.5185244</v>
      </c>
      <c r="G66" s="23">
        <v>3360270249.1735396</v>
      </c>
      <c r="H66" s="23">
        <f t="shared" si="1"/>
        <v>3055844954.6912088</v>
      </c>
      <c r="I66" t="s">
        <v>5526</v>
      </c>
      <c r="J66" t="s">
        <v>5527</v>
      </c>
      <c r="K66" t="s">
        <v>5587</v>
      </c>
      <c r="L66" t="s">
        <v>5626</v>
      </c>
      <c r="M66" t="s">
        <v>5627</v>
      </c>
      <c r="N66" t="s">
        <v>5628</v>
      </c>
      <c r="O66">
        <v>0</v>
      </c>
    </row>
    <row r="67" spans="1:15" x14ac:dyDescent="0.2">
      <c r="A67" s="19">
        <v>4495</v>
      </c>
      <c r="B67" s="19">
        <v>6</v>
      </c>
      <c r="C67" s="25">
        <v>18309</v>
      </c>
      <c r="D67" s="24" t="s">
        <v>5500</v>
      </c>
      <c r="E67" s="23">
        <v>30298089.361702129</v>
      </c>
      <c r="F67" s="23">
        <v>888047446.80851066</v>
      </c>
      <c r="G67" s="23">
        <v>2753902154.0163832</v>
      </c>
      <c r="H67" s="23">
        <f t="shared" si="1"/>
        <v>2723604064.6546812</v>
      </c>
      <c r="I67" t="s">
        <v>5526</v>
      </c>
      <c r="J67" t="s">
        <v>5527</v>
      </c>
      <c r="K67" t="s">
        <v>5662</v>
      </c>
      <c r="L67" t="s">
        <v>5632</v>
      </c>
      <c r="M67" t="s">
        <v>5725</v>
      </c>
      <c r="N67" t="s">
        <v>5726</v>
      </c>
      <c r="O67">
        <v>0</v>
      </c>
    </row>
    <row r="68" spans="1:15" x14ac:dyDescent="0.2">
      <c r="A68" s="19">
        <v>1</v>
      </c>
      <c r="B68" s="19">
        <v>7</v>
      </c>
      <c r="C68" s="25">
        <v>40165</v>
      </c>
      <c r="D68" s="24" t="s">
        <v>0</v>
      </c>
      <c r="E68" s="23">
        <v>483195453.55616373</v>
      </c>
      <c r="F68" s="23">
        <v>864644298.34069622</v>
      </c>
      <c r="G68" s="23">
        <v>3165122341.5790672</v>
      </c>
      <c r="H68" s="23">
        <f t="shared" si="1"/>
        <v>2681926888.0229034</v>
      </c>
      <c r="I68" t="s">
        <v>5526</v>
      </c>
      <c r="J68" t="s">
        <v>5527</v>
      </c>
      <c r="K68" t="s">
        <v>5618</v>
      </c>
      <c r="L68" t="s">
        <v>5619</v>
      </c>
      <c r="M68" t="s">
        <v>5530</v>
      </c>
      <c r="N68" t="s">
        <v>5531</v>
      </c>
      <c r="O68">
        <v>0</v>
      </c>
    </row>
    <row r="69" spans="1:15" x14ac:dyDescent="0.2">
      <c r="A69" s="19">
        <v>3643</v>
      </c>
      <c r="B69" s="19">
        <v>8</v>
      </c>
      <c r="C69" s="25">
        <v>23803</v>
      </c>
      <c r="D69" s="24" t="s">
        <v>3563</v>
      </c>
      <c r="E69" s="23">
        <v>64321271.565495208</v>
      </c>
      <c r="F69" s="23">
        <v>1280262245.5090735</v>
      </c>
      <c r="G69" s="23">
        <v>2245081318.9915018</v>
      </c>
      <c r="H69" s="23">
        <f t="shared" si="1"/>
        <v>2180760047.4260068</v>
      </c>
      <c r="I69" t="s">
        <v>5526</v>
      </c>
      <c r="J69" t="s">
        <v>5527</v>
      </c>
      <c r="K69" t="s">
        <v>5727</v>
      </c>
      <c r="L69" t="s">
        <v>5621</v>
      </c>
      <c r="M69" t="s">
        <v>5728</v>
      </c>
      <c r="N69" t="s">
        <v>5729</v>
      </c>
      <c r="O69">
        <v>0</v>
      </c>
    </row>
    <row r="70" spans="1:15" x14ac:dyDescent="0.2">
      <c r="A70" s="19">
        <v>3163</v>
      </c>
      <c r="B70" s="19">
        <v>9</v>
      </c>
      <c r="C70" s="25">
        <v>27565</v>
      </c>
      <c r="D70" s="24" t="s">
        <v>3098</v>
      </c>
      <c r="E70" s="23">
        <v>54966940.298507459</v>
      </c>
      <c r="F70" s="23">
        <v>1190950373.1343284</v>
      </c>
      <c r="G70" s="23">
        <v>2156078233.2089553</v>
      </c>
      <c r="H70" s="23">
        <f t="shared" si="1"/>
        <v>2101111292.9104478</v>
      </c>
      <c r="I70" t="s">
        <v>5526</v>
      </c>
      <c r="J70" t="s">
        <v>5527</v>
      </c>
      <c r="K70" t="s">
        <v>5730</v>
      </c>
      <c r="L70" t="s">
        <v>5635</v>
      </c>
      <c r="M70" t="s">
        <v>5731</v>
      </c>
      <c r="N70" t="s">
        <v>5732</v>
      </c>
      <c r="O70">
        <v>0</v>
      </c>
    </row>
    <row r="71" spans="1:15" x14ac:dyDescent="0.2">
      <c r="A71" s="19">
        <v>3164</v>
      </c>
      <c r="B71" s="19">
        <v>10</v>
      </c>
      <c r="C71" s="25">
        <v>27024</v>
      </c>
      <c r="D71" s="24" t="s">
        <v>3099</v>
      </c>
      <c r="E71" s="23">
        <v>63771168.831168823</v>
      </c>
      <c r="F71" s="23">
        <v>1075327230.3587444</v>
      </c>
      <c r="G71" s="23">
        <v>2126845420.4346752</v>
      </c>
      <c r="H71" s="23">
        <f t="shared" si="1"/>
        <v>2063074251.6035063</v>
      </c>
      <c r="I71" t="s">
        <v>5526</v>
      </c>
      <c r="J71" t="s">
        <v>5527</v>
      </c>
      <c r="K71" t="s">
        <v>5700</v>
      </c>
      <c r="L71" t="s">
        <v>5700</v>
      </c>
      <c r="M71" t="s">
        <v>5733</v>
      </c>
      <c r="N71" t="s">
        <v>5734</v>
      </c>
      <c r="O71">
        <v>0</v>
      </c>
    </row>
    <row r="72" spans="1:15" x14ac:dyDescent="0.2">
      <c r="A72" s="19">
        <v>3339</v>
      </c>
      <c r="B72" s="19">
        <v>11</v>
      </c>
      <c r="C72" s="25">
        <v>30113</v>
      </c>
      <c r="D72" s="24" t="s">
        <v>3265</v>
      </c>
      <c r="E72" s="23">
        <v>26576798.969072167</v>
      </c>
      <c r="F72" s="23">
        <v>1101318640.2837732</v>
      </c>
      <c r="G72" s="23">
        <v>2007093338.9092166</v>
      </c>
      <c r="H72" s="23">
        <f t="shared" si="1"/>
        <v>1980516539.9401445</v>
      </c>
      <c r="I72" t="s">
        <v>5526</v>
      </c>
      <c r="J72" t="s">
        <v>5527</v>
      </c>
      <c r="K72" t="s">
        <v>5735</v>
      </c>
      <c r="L72" t="s">
        <v>5736</v>
      </c>
      <c r="M72" t="s">
        <v>5737</v>
      </c>
      <c r="N72" t="s">
        <v>5738</v>
      </c>
      <c r="O72">
        <v>0</v>
      </c>
    </row>
    <row r="73" spans="1:15" x14ac:dyDescent="0.2">
      <c r="A73" s="19">
        <v>2</v>
      </c>
      <c r="B73" s="19">
        <v>12</v>
      </c>
      <c r="C73" s="25">
        <v>42356</v>
      </c>
      <c r="D73" s="24" t="s">
        <v>1</v>
      </c>
      <c r="E73" s="23">
        <v>317635827.0795899</v>
      </c>
      <c r="F73" s="23">
        <v>972279348.14406514</v>
      </c>
      <c r="G73" s="23">
        <v>2136944047.4358947</v>
      </c>
      <c r="H73" s="23">
        <f t="shared" si="1"/>
        <v>1819308220.3563049</v>
      </c>
      <c r="I73" t="s">
        <v>5526</v>
      </c>
      <c r="J73" t="s">
        <v>5527</v>
      </c>
      <c r="K73" t="s">
        <v>5618</v>
      </c>
      <c r="L73" t="s">
        <v>5619</v>
      </c>
      <c r="M73" t="s">
        <v>5532</v>
      </c>
      <c r="N73" t="s">
        <v>5533</v>
      </c>
      <c r="O73">
        <v>0</v>
      </c>
    </row>
    <row r="74" spans="1:15" x14ac:dyDescent="0.2">
      <c r="A74" s="19">
        <v>768</v>
      </c>
      <c r="B74" s="19">
        <v>13</v>
      </c>
      <c r="C74" s="25">
        <v>34131</v>
      </c>
      <c r="D74" s="24" t="s">
        <v>754</v>
      </c>
      <c r="E74" s="23">
        <v>107117015.23545706</v>
      </c>
      <c r="F74" s="23">
        <v>672810992.62669671</v>
      </c>
      <c r="G74" s="23">
        <v>1766261958.5255957</v>
      </c>
      <c r="H74" s="23">
        <f t="shared" si="1"/>
        <v>1659144943.2901387</v>
      </c>
      <c r="I74" t="s">
        <v>5526</v>
      </c>
      <c r="J74" t="s">
        <v>5527</v>
      </c>
      <c r="K74" t="s">
        <v>5739</v>
      </c>
      <c r="L74" t="s">
        <v>5635</v>
      </c>
      <c r="M74" t="s">
        <v>5740</v>
      </c>
      <c r="N74" t="s">
        <v>5741</v>
      </c>
      <c r="O74">
        <v>0</v>
      </c>
    </row>
    <row r="75" spans="1:15" x14ac:dyDescent="0.2">
      <c r="A75" s="19">
        <v>3759</v>
      </c>
      <c r="B75" s="19">
        <v>14</v>
      </c>
      <c r="C75" s="25">
        <v>26373</v>
      </c>
      <c r="D75" s="24" t="s">
        <v>3674</v>
      </c>
      <c r="E75" s="23">
        <v>41512874.396135263</v>
      </c>
      <c r="F75" s="23">
        <v>800406238.22002423</v>
      </c>
      <c r="G75" s="23">
        <v>1592315253.6231885</v>
      </c>
      <c r="H75" s="23">
        <f t="shared" si="1"/>
        <v>1550802379.2270532</v>
      </c>
      <c r="I75" t="s">
        <v>5526</v>
      </c>
      <c r="J75" t="s">
        <v>5527</v>
      </c>
      <c r="K75" t="s">
        <v>5742</v>
      </c>
      <c r="L75" t="s">
        <v>5743</v>
      </c>
      <c r="M75" t="s">
        <v>5744</v>
      </c>
      <c r="N75" t="s">
        <v>5745</v>
      </c>
      <c r="O75">
        <v>0</v>
      </c>
    </row>
    <row r="76" spans="1:15" x14ac:dyDescent="0.2">
      <c r="A76" s="19">
        <v>2226</v>
      </c>
      <c r="B76" s="19">
        <v>15</v>
      </c>
      <c r="C76" s="25">
        <v>29362</v>
      </c>
      <c r="D76" s="24" t="s">
        <v>2186</v>
      </c>
      <c r="E76" s="23">
        <v>69033459.657701716</v>
      </c>
      <c r="F76" s="23">
        <v>871238158.27921772</v>
      </c>
      <c r="G76" s="23">
        <v>1603292976.1276286</v>
      </c>
      <c r="H76" s="23">
        <f t="shared" si="1"/>
        <v>1534259516.4699268</v>
      </c>
      <c r="I76" t="s">
        <v>5526</v>
      </c>
      <c r="J76" t="s">
        <v>5527</v>
      </c>
      <c r="K76" t="s">
        <v>5720</v>
      </c>
      <c r="L76" t="s">
        <v>5619</v>
      </c>
      <c r="M76" t="s">
        <v>5746</v>
      </c>
      <c r="N76" t="s">
        <v>5747</v>
      </c>
      <c r="O76">
        <v>0</v>
      </c>
    </row>
    <row r="77" spans="1:15" x14ac:dyDescent="0.2">
      <c r="A77" s="19">
        <v>565</v>
      </c>
      <c r="B77" s="19">
        <v>16</v>
      </c>
      <c r="C77" s="25">
        <v>34500</v>
      </c>
      <c r="D77" s="24" t="s">
        <v>555</v>
      </c>
      <c r="E77" s="23">
        <v>131551734.45945947</v>
      </c>
      <c r="F77" s="23">
        <v>701355116.16662169</v>
      </c>
      <c r="G77" s="23">
        <v>1638142814.1395948</v>
      </c>
      <c r="H77" s="23">
        <f t="shared" si="1"/>
        <v>1506591079.6801353</v>
      </c>
      <c r="I77" t="s">
        <v>5526</v>
      </c>
      <c r="J77" t="s">
        <v>5527</v>
      </c>
      <c r="K77" t="s">
        <v>5748</v>
      </c>
      <c r="L77" t="s">
        <v>5632</v>
      </c>
      <c r="M77" t="s">
        <v>5567</v>
      </c>
      <c r="N77" t="s">
        <v>5568</v>
      </c>
      <c r="O77">
        <v>0</v>
      </c>
    </row>
    <row r="78" spans="1:15" x14ac:dyDescent="0.2">
      <c r="A78" s="19">
        <v>28</v>
      </c>
      <c r="B78" s="19">
        <v>17</v>
      </c>
      <c r="C78" s="25">
        <v>42167</v>
      </c>
      <c r="D78" s="24" t="s">
        <v>27</v>
      </c>
      <c r="E78" s="23">
        <v>221199410.82308769</v>
      </c>
      <c r="F78" s="23">
        <v>671003793.26507092</v>
      </c>
      <c r="G78" s="23">
        <v>1719841461.7653809</v>
      </c>
      <c r="H78" s="23">
        <f t="shared" si="1"/>
        <v>1498642050.9422932</v>
      </c>
      <c r="I78" t="s">
        <v>5526</v>
      </c>
      <c r="J78" t="s">
        <v>5527</v>
      </c>
      <c r="K78" t="s">
        <v>5630</v>
      </c>
      <c r="L78" t="s">
        <v>5619</v>
      </c>
      <c r="M78" t="s">
        <v>5563</v>
      </c>
      <c r="N78" t="s">
        <v>5564</v>
      </c>
      <c r="O78">
        <v>0</v>
      </c>
    </row>
    <row r="79" spans="1:15" x14ac:dyDescent="0.2">
      <c r="A79" s="19">
        <v>3879</v>
      </c>
      <c r="B79" s="19">
        <v>18</v>
      </c>
      <c r="C79" s="25">
        <v>28657</v>
      </c>
      <c r="D79" s="24" t="s">
        <v>3791</v>
      </c>
      <c r="E79" s="23">
        <v>22593773.006134968</v>
      </c>
      <c r="F79" s="23">
        <v>684643174.79493856</v>
      </c>
      <c r="G79" s="23">
        <v>1459233026.0219324</v>
      </c>
      <c r="H79" s="23">
        <f t="shared" si="1"/>
        <v>1436639253.0157974</v>
      </c>
      <c r="I79" t="s">
        <v>5526</v>
      </c>
      <c r="J79" t="s">
        <v>5527</v>
      </c>
      <c r="K79" t="s">
        <v>5749</v>
      </c>
      <c r="L79" t="s">
        <v>5750</v>
      </c>
      <c r="M79" t="s">
        <v>5751</v>
      </c>
      <c r="N79" t="s">
        <v>5752</v>
      </c>
      <c r="O79">
        <v>0</v>
      </c>
    </row>
    <row r="80" spans="1:15" x14ac:dyDescent="0.2">
      <c r="A80" s="19">
        <v>4586</v>
      </c>
      <c r="B80" s="19">
        <v>19</v>
      </c>
      <c r="C80" s="25">
        <v>14928</v>
      </c>
      <c r="D80" s="24" t="s">
        <v>4478</v>
      </c>
      <c r="E80" s="23">
        <v>39984522.857142858</v>
      </c>
      <c r="F80" s="23">
        <v>1461188791.4285715</v>
      </c>
      <c r="G80" s="23">
        <v>1461188791.4285715</v>
      </c>
      <c r="H80" s="23">
        <f t="shared" si="1"/>
        <v>1421204268.5714285</v>
      </c>
      <c r="I80" t="s">
        <v>5526</v>
      </c>
      <c r="J80" t="s">
        <v>5527</v>
      </c>
      <c r="K80" t="s">
        <v>5662</v>
      </c>
      <c r="L80" t="s">
        <v>5632</v>
      </c>
      <c r="M80" t="s">
        <v>5753</v>
      </c>
      <c r="N80" t="s">
        <v>5754</v>
      </c>
      <c r="O80">
        <v>0</v>
      </c>
    </row>
    <row r="81" spans="1:15" x14ac:dyDescent="0.2">
      <c r="A81" s="19">
        <v>389</v>
      </c>
      <c r="B81" s="19">
        <v>20</v>
      </c>
      <c r="C81" s="25">
        <v>37972</v>
      </c>
      <c r="D81" s="24" t="s">
        <v>383</v>
      </c>
      <c r="E81" s="23">
        <v>125224015.19262071</v>
      </c>
      <c r="F81" s="23">
        <v>503355120.72542048</v>
      </c>
      <c r="G81" s="23">
        <v>1520543716.1094899</v>
      </c>
      <c r="H81" s="23">
        <f t="shared" si="1"/>
        <v>1395319700.9168692</v>
      </c>
      <c r="I81" t="s">
        <v>5526</v>
      </c>
      <c r="J81" t="s">
        <v>5527</v>
      </c>
      <c r="K81" t="s">
        <v>5572</v>
      </c>
      <c r="L81" t="s">
        <v>5619</v>
      </c>
      <c r="M81" t="s">
        <v>5755</v>
      </c>
      <c r="N81" t="s">
        <v>5756</v>
      </c>
      <c r="O8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election activeCell="R1" sqref="R1:X1048576"/>
    </sheetView>
  </sheetViews>
  <sheetFormatPr baseColWidth="10" defaultRowHeight="16" x14ac:dyDescent="0.2"/>
  <cols>
    <col min="4" max="4" width="37.5" bestFit="1" customWidth="1"/>
  </cols>
  <sheetData>
    <row r="1" spans="1:17" x14ac:dyDescent="0.2">
      <c r="A1" s="19" t="s">
        <v>5331</v>
      </c>
      <c r="B1" s="19" t="s">
        <v>5605</v>
      </c>
      <c r="C1" s="16" t="s">
        <v>5326</v>
      </c>
      <c r="D1" s="24" t="s">
        <v>5327</v>
      </c>
      <c r="E1" t="s">
        <v>5518</v>
      </c>
      <c r="F1" t="s">
        <v>5519</v>
      </c>
      <c r="G1" t="s">
        <v>5606</v>
      </c>
      <c r="H1" t="s">
        <v>5607</v>
      </c>
      <c r="I1" t="s">
        <v>5528</v>
      </c>
      <c r="J1" t="s">
        <v>5529</v>
      </c>
      <c r="K1" t="s">
        <v>5608</v>
      </c>
      <c r="L1" t="s">
        <v>5328</v>
      </c>
      <c r="M1" t="s">
        <v>5329</v>
      </c>
      <c r="N1" t="s">
        <v>5330</v>
      </c>
      <c r="O1" s="16" t="s">
        <v>5517</v>
      </c>
      <c r="P1" t="s">
        <v>5609</v>
      </c>
      <c r="Q1" t="s">
        <v>5610</v>
      </c>
    </row>
    <row r="2" spans="1:17" x14ac:dyDescent="0.2">
      <c r="A2" s="19">
        <v>1</v>
      </c>
      <c r="B2" s="19">
        <v>1</v>
      </c>
      <c r="C2" s="25">
        <v>40165</v>
      </c>
      <c r="D2" s="24" t="s">
        <v>0</v>
      </c>
      <c r="E2" t="s">
        <v>5520</v>
      </c>
      <c r="F2" t="s">
        <v>5521</v>
      </c>
      <c r="G2" t="s">
        <v>5618</v>
      </c>
      <c r="H2" t="s">
        <v>5619</v>
      </c>
      <c r="I2" t="s">
        <v>5530</v>
      </c>
      <c r="J2" t="s">
        <v>5531</v>
      </c>
      <c r="K2">
        <v>0</v>
      </c>
      <c r="L2" s="23">
        <v>483195453.55616373</v>
      </c>
      <c r="M2" s="23">
        <v>864644298.34069622</v>
      </c>
      <c r="N2" s="23">
        <v>3165122341.5790672</v>
      </c>
      <c r="O2" s="23">
        <f>N2-L2</f>
        <v>2681926888.0229034</v>
      </c>
      <c r="P2">
        <v>7.8</v>
      </c>
      <c r="Q2">
        <v>7.5</v>
      </c>
    </row>
    <row r="3" spans="1:17" x14ac:dyDescent="0.2">
      <c r="A3" s="19">
        <v>3</v>
      </c>
      <c r="B3" s="19">
        <v>2</v>
      </c>
      <c r="C3" s="25">
        <v>39226</v>
      </c>
      <c r="D3" s="24" t="s">
        <v>5343</v>
      </c>
      <c r="E3" t="s">
        <v>5520</v>
      </c>
      <c r="F3" t="s">
        <v>5521</v>
      </c>
      <c r="G3" t="s">
        <v>5618</v>
      </c>
      <c r="H3" t="s">
        <v>5619</v>
      </c>
      <c r="I3" t="s">
        <v>5534</v>
      </c>
      <c r="J3" t="s">
        <v>5535</v>
      </c>
      <c r="K3">
        <v>0</v>
      </c>
      <c r="L3" s="23">
        <v>354200789.61668485</v>
      </c>
      <c r="M3" s="23">
        <v>365323196.19510072</v>
      </c>
      <c r="N3" s="23">
        <v>1137480917.5594738</v>
      </c>
      <c r="O3" s="23">
        <f t="shared" ref="O3:O41" si="0">N3-L3</f>
        <v>783280127.94278884</v>
      </c>
      <c r="P3">
        <v>7.1</v>
      </c>
      <c r="Q3">
        <v>5.5</v>
      </c>
    </row>
    <row r="4" spans="1:17" x14ac:dyDescent="0.2">
      <c r="A4" s="19">
        <v>1268</v>
      </c>
      <c r="B4" s="19">
        <v>3</v>
      </c>
      <c r="C4" s="25">
        <v>23174</v>
      </c>
      <c r="D4" s="24" t="s">
        <v>1246</v>
      </c>
      <c r="E4" t="s">
        <v>5520</v>
      </c>
      <c r="F4" t="s">
        <v>5521</v>
      </c>
      <c r="G4" t="s">
        <v>5620</v>
      </c>
      <c r="H4" t="s">
        <v>5621</v>
      </c>
      <c r="I4" t="s">
        <v>5622</v>
      </c>
      <c r="J4" t="s">
        <v>5623</v>
      </c>
      <c r="K4">
        <v>0</v>
      </c>
      <c r="L4" s="23">
        <v>336986862.74509805</v>
      </c>
      <c r="M4" s="23">
        <v>457339313.72549021</v>
      </c>
      <c r="N4" s="23">
        <v>569668267.97385621</v>
      </c>
      <c r="O4" s="23">
        <f t="shared" si="0"/>
        <v>232681405.22875816</v>
      </c>
      <c r="P4">
        <v>7</v>
      </c>
      <c r="Q4">
        <v>5.9</v>
      </c>
    </row>
    <row r="5" spans="1:17" x14ac:dyDescent="0.2">
      <c r="A5" s="19">
        <v>2</v>
      </c>
      <c r="B5" s="19">
        <v>4</v>
      </c>
      <c r="C5" s="25">
        <v>42356</v>
      </c>
      <c r="D5" s="24" t="s">
        <v>1</v>
      </c>
      <c r="E5" t="s">
        <v>5520</v>
      </c>
      <c r="F5" t="s">
        <v>5521</v>
      </c>
      <c r="G5" t="s">
        <v>5618</v>
      </c>
      <c r="H5" t="s">
        <v>5619</v>
      </c>
      <c r="I5" t="s">
        <v>5532</v>
      </c>
      <c r="J5" t="s">
        <v>5533</v>
      </c>
      <c r="K5">
        <v>0</v>
      </c>
      <c r="L5" s="23">
        <v>317635827.0795899</v>
      </c>
      <c r="M5" s="23">
        <v>972279348.14406514</v>
      </c>
      <c r="N5" s="23">
        <v>2136944047.4358947</v>
      </c>
      <c r="O5" s="23">
        <f t="shared" si="0"/>
        <v>1819308220.3563049</v>
      </c>
      <c r="P5">
        <v>8.1</v>
      </c>
      <c r="Q5">
        <v>8.1999999999999993</v>
      </c>
    </row>
    <row r="6" spans="1:17" x14ac:dyDescent="0.2">
      <c r="A6" s="19">
        <v>4</v>
      </c>
      <c r="B6" s="19">
        <v>5</v>
      </c>
      <c r="C6" s="25">
        <v>42314</v>
      </c>
      <c r="D6" s="24" t="s">
        <v>3</v>
      </c>
      <c r="E6" t="s">
        <v>5520</v>
      </c>
      <c r="F6" t="s">
        <v>5521</v>
      </c>
      <c r="G6" t="s">
        <v>5624</v>
      </c>
      <c r="H6" t="s">
        <v>5619</v>
      </c>
      <c r="I6" t="s">
        <v>5536</v>
      </c>
      <c r="J6" t="s">
        <v>5537</v>
      </c>
      <c r="K6">
        <v>0</v>
      </c>
      <c r="L6" s="23">
        <v>310343563.55546564</v>
      </c>
      <c r="M6" s="23">
        <v>206972441.48306617</v>
      </c>
      <c r="N6" s="23">
        <v>909948972.7392261</v>
      </c>
      <c r="O6" s="23">
        <f t="shared" si="0"/>
        <v>599605409.1837604</v>
      </c>
      <c r="P6">
        <v>6.8</v>
      </c>
      <c r="Q6">
        <v>6.4</v>
      </c>
    </row>
    <row r="7" spans="1:17" x14ac:dyDescent="0.2">
      <c r="A7" s="19">
        <v>9</v>
      </c>
      <c r="B7" s="19">
        <v>6</v>
      </c>
      <c r="C7" s="25">
        <v>39206</v>
      </c>
      <c r="D7" s="24" t="s">
        <v>8</v>
      </c>
      <c r="E7" t="s">
        <v>5520</v>
      </c>
      <c r="F7" t="s">
        <v>5521</v>
      </c>
      <c r="G7" t="s">
        <v>5625</v>
      </c>
      <c r="H7" t="s">
        <v>5619</v>
      </c>
      <c r="I7" t="s">
        <v>5547</v>
      </c>
      <c r="J7" t="s">
        <v>5548</v>
      </c>
      <c r="K7">
        <v>0</v>
      </c>
      <c r="L7" s="23">
        <v>304612679.07034898</v>
      </c>
      <c r="M7" s="23">
        <v>397330996.84180737</v>
      </c>
      <c r="N7" s="23">
        <v>1056534000.2085607</v>
      </c>
      <c r="O7" s="23">
        <f t="shared" si="0"/>
        <v>751921321.13821173</v>
      </c>
      <c r="P7">
        <v>6.2</v>
      </c>
      <c r="Q7">
        <v>6.2</v>
      </c>
    </row>
    <row r="8" spans="1:17" x14ac:dyDescent="0.2">
      <c r="A8" s="19">
        <v>37</v>
      </c>
      <c r="B8" s="19">
        <v>7</v>
      </c>
      <c r="C8" s="25">
        <v>35783</v>
      </c>
      <c r="D8" s="24" t="s">
        <v>36</v>
      </c>
      <c r="E8" t="s">
        <v>5520</v>
      </c>
      <c r="F8" t="s">
        <v>5521</v>
      </c>
      <c r="G8" t="s">
        <v>5587</v>
      </c>
      <c r="H8" t="s">
        <v>5626</v>
      </c>
      <c r="I8" t="s">
        <v>5627</v>
      </c>
      <c r="J8" t="s">
        <v>5628</v>
      </c>
      <c r="K8">
        <v>0</v>
      </c>
      <c r="L8" s="23">
        <v>304425294.48233104</v>
      </c>
      <c r="M8" s="23">
        <v>1002582547.5185244</v>
      </c>
      <c r="N8" s="23">
        <v>3360270249.1735396</v>
      </c>
      <c r="O8" s="23">
        <f t="shared" si="0"/>
        <v>3055844954.6912088</v>
      </c>
      <c r="P8">
        <v>7.8</v>
      </c>
      <c r="Q8">
        <v>8</v>
      </c>
    </row>
    <row r="9" spans="1:17" x14ac:dyDescent="0.2">
      <c r="A9" s="19">
        <v>5</v>
      </c>
      <c r="B9" s="19">
        <v>8</v>
      </c>
      <c r="C9" s="25">
        <v>41110</v>
      </c>
      <c r="D9" s="24" t="s">
        <v>4</v>
      </c>
      <c r="E9" t="s">
        <v>5520</v>
      </c>
      <c r="F9" t="s">
        <v>5521</v>
      </c>
      <c r="G9" t="s">
        <v>5629</v>
      </c>
      <c r="H9" t="s">
        <v>5619</v>
      </c>
      <c r="I9" t="s">
        <v>5543</v>
      </c>
      <c r="J9" t="s">
        <v>5544</v>
      </c>
      <c r="K9">
        <v>0</v>
      </c>
      <c r="L9" s="23">
        <v>294703387.9810043</v>
      </c>
      <c r="M9" s="23">
        <v>480247675.49838066</v>
      </c>
      <c r="N9" s="23">
        <v>1162137732.8522463</v>
      </c>
      <c r="O9" s="23">
        <f t="shared" si="0"/>
        <v>867434344.87124205</v>
      </c>
      <c r="P9">
        <v>8.4</v>
      </c>
      <c r="Q9">
        <v>8</v>
      </c>
    </row>
    <row r="10" spans="1:17" x14ac:dyDescent="0.2">
      <c r="A10" s="19">
        <v>7</v>
      </c>
      <c r="B10" s="19">
        <v>9</v>
      </c>
      <c r="C10" s="25">
        <v>40977</v>
      </c>
      <c r="D10" s="24" t="s">
        <v>6</v>
      </c>
      <c r="E10" t="s">
        <v>5520</v>
      </c>
      <c r="F10" t="s">
        <v>5521</v>
      </c>
      <c r="G10" t="s">
        <v>5630</v>
      </c>
      <c r="H10" t="s">
        <v>5619</v>
      </c>
      <c r="I10" t="s">
        <v>5541</v>
      </c>
      <c r="J10" t="s">
        <v>5542</v>
      </c>
      <c r="K10">
        <v>0</v>
      </c>
      <c r="L10" s="23">
        <v>294333390.00488251</v>
      </c>
      <c r="M10" s="23">
        <v>78194940.579449162</v>
      </c>
      <c r="N10" s="23">
        <v>302658315.60778058</v>
      </c>
      <c r="O10" s="23">
        <f t="shared" si="0"/>
        <v>8324925.6028980613</v>
      </c>
      <c r="P10">
        <v>6.6</v>
      </c>
      <c r="Q10">
        <v>5.7</v>
      </c>
    </row>
    <row r="11" spans="1:17" x14ac:dyDescent="0.2">
      <c r="A11" s="19">
        <v>8</v>
      </c>
      <c r="B11" s="19">
        <v>10</v>
      </c>
      <c r="C11" s="25">
        <v>40506</v>
      </c>
      <c r="D11" s="24" t="s">
        <v>7</v>
      </c>
      <c r="E11" t="s">
        <v>5520</v>
      </c>
      <c r="F11" t="s">
        <v>5521</v>
      </c>
      <c r="G11" t="s">
        <v>5631</v>
      </c>
      <c r="H11" t="s">
        <v>5632</v>
      </c>
      <c r="I11" t="s">
        <v>5545</v>
      </c>
      <c r="J11" t="s">
        <v>5546</v>
      </c>
      <c r="K11">
        <v>0</v>
      </c>
      <c r="L11" s="23">
        <v>291746182.63917768</v>
      </c>
      <c r="M11" s="23">
        <v>225342435.454651</v>
      </c>
      <c r="N11" s="23">
        <v>658204002.43499398</v>
      </c>
      <c r="O11" s="23">
        <f t="shared" si="0"/>
        <v>366457819.7958163</v>
      </c>
      <c r="P11">
        <v>7.8</v>
      </c>
      <c r="Q11">
        <v>7.5</v>
      </c>
    </row>
    <row r="12" spans="1:17" x14ac:dyDescent="0.2">
      <c r="A12" s="19">
        <v>6</v>
      </c>
      <c r="B12" s="19">
        <v>11</v>
      </c>
      <c r="C12" s="25">
        <v>41457</v>
      </c>
      <c r="D12" s="24" t="s">
        <v>5</v>
      </c>
      <c r="E12" t="s">
        <v>5520</v>
      </c>
      <c r="F12" t="s">
        <v>5521</v>
      </c>
      <c r="G12" t="s">
        <v>5633</v>
      </c>
      <c r="H12" t="s">
        <v>5619</v>
      </c>
      <c r="I12" t="s">
        <v>5538</v>
      </c>
      <c r="J12" t="s">
        <v>5539</v>
      </c>
      <c r="K12">
        <v>0</v>
      </c>
      <c r="L12" s="23">
        <v>289036306.27236772</v>
      </c>
      <c r="M12" s="23">
        <v>93860194.406946182</v>
      </c>
      <c r="N12" s="23">
        <v>273272912.51855767</v>
      </c>
      <c r="O12" s="23">
        <f t="shared" si="0"/>
        <v>-15763393.753810048</v>
      </c>
      <c r="P12">
        <v>6.5</v>
      </c>
      <c r="Q12">
        <v>4.8</v>
      </c>
    </row>
    <row r="13" spans="1:17" x14ac:dyDescent="0.2">
      <c r="A13" s="19">
        <v>14</v>
      </c>
      <c r="B13" s="19">
        <v>12</v>
      </c>
      <c r="C13" s="25">
        <v>40009</v>
      </c>
      <c r="D13" s="24" t="s">
        <v>13</v>
      </c>
      <c r="E13" t="s">
        <v>5520</v>
      </c>
      <c r="F13" t="s">
        <v>5521</v>
      </c>
      <c r="G13" t="s">
        <v>5634</v>
      </c>
      <c r="H13" t="s">
        <v>5635</v>
      </c>
      <c r="I13" t="s">
        <v>5549</v>
      </c>
      <c r="J13" t="s">
        <v>5550</v>
      </c>
      <c r="K13">
        <v>0</v>
      </c>
      <c r="L13" s="23">
        <v>285021894.48853266</v>
      </c>
      <c r="M13" s="23">
        <v>344259929.54870421</v>
      </c>
      <c r="N13" s="23">
        <v>1066077294.7561609</v>
      </c>
      <c r="O13" s="23">
        <f t="shared" si="0"/>
        <v>781055400.26762819</v>
      </c>
      <c r="P13">
        <v>7.5</v>
      </c>
      <c r="Q13">
        <v>7.1</v>
      </c>
    </row>
    <row r="14" spans="1:17" x14ac:dyDescent="0.2">
      <c r="A14" s="19">
        <v>94</v>
      </c>
      <c r="B14" s="19">
        <v>13</v>
      </c>
      <c r="C14" s="25">
        <v>34908</v>
      </c>
      <c r="D14" s="24" t="s">
        <v>92</v>
      </c>
      <c r="E14" t="s">
        <v>5520</v>
      </c>
      <c r="F14" t="s">
        <v>5521</v>
      </c>
      <c r="G14" t="s">
        <v>5540</v>
      </c>
      <c r="H14" t="s">
        <v>5619</v>
      </c>
      <c r="I14" t="s">
        <v>5636</v>
      </c>
      <c r="J14" t="s">
        <v>5637</v>
      </c>
      <c r="K14">
        <v>0</v>
      </c>
      <c r="L14" s="23">
        <v>281743114.75409836</v>
      </c>
      <c r="M14" s="23">
        <v>142072942.21757376</v>
      </c>
      <c r="N14" s="23">
        <v>425426017.62740982</v>
      </c>
      <c r="O14" s="23">
        <f t="shared" si="0"/>
        <v>143682902.87331146</v>
      </c>
      <c r="P14">
        <v>6.1</v>
      </c>
      <c r="Q14">
        <v>5.2</v>
      </c>
    </row>
    <row r="15" spans="1:17" x14ac:dyDescent="0.2">
      <c r="A15" s="19">
        <v>19</v>
      </c>
      <c r="B15" s="19">
        <v>14</v>
      </c>
      <c r="C15" s="25">
        <v>38896</v>
      </c>
      <c r="D15" s="24" t="s">
        <v>18</v>
      </c>
      <c r="E15" t="s">
        <v>5520</v>
      </c>
      <c r="F15" t="s">
        <v>5521</v>
      </c>
      <c r="G15" t="s">
        <v>5630</v>
      </c>
      <c r="H15" t="s">
        <v>5619</v>
      </c>
      <c r="I15" t="s">
        <v>5559</v>
      </c>
      <c r="J15" t="s">
        <v>5560</v>
      </c>
      <c r="K15">
        <v>0</v>
      </c>
      <c r="L15" s="23">
        <v>280731434.20404136</v>
      </c>
      <c r="M15" s="23">
        <v>242155062.98669294</v>
      </c>
      <c r="N15" s="23">
        <v>452661365.56793982</v>
      </c>
      <c r="O15" s="23">
        <f t="shared" si="0"/>
        <v>171929931.36389846</v>
      </c>
      <c r="P15">
        <v>6.1</v>
      </c>
      <c r="Q15">
        <v>7</v>
      </c>
    </row>
    <row r="16" spans="1:17" x14ac:dyDescent="0.2">
      <c r="A16" s="19">
        <v>17</v>
      </c>
      <c r="B16" s="19">
        <v>15</v>
      </c>
      <c r="C16" s="25">
        <v>40683</v>
      </c>
      <c r="D16" s="24" t="s">
        <v>16</v>
      </c>
      <c r="E16" t="s">
        <v>5520</v>
      </c>
      <c r="F16" t="s">
        <v>5521</v>
      </c>
      <c r="G16" t="s">
        <v>5618</v>
      </c>
      <c r="H16" t="s">
        <v>5619</v>
      </c>
      <c r="I16" t="s">
        <v>5553</v>
      </c>
      <c r="J16" t="s">
        <v>5554</v>
      </c>
      <c r="K16">
        <v>0</v>
      </c>
      <c r="L16" s="23">
        <v>271635083.46462268</v>
      </c>
      <c r="M16" s="23">
        <v>261925623.22372147</v>
      </c>
      <c r="N16" s="23">
        <v>1136155975.8462632</v>
      </c>
      <c r="O16" s="23">
        <f t="shared" si="0"/>
        <v>864520892.38164043</v>
      </c>
      <c r="P16">
        <v>6.6</v>
      </c>
      <c r="Q16">
        <v>5</v>
      </c>
    </row>
    <row r="17" spans="1:17" x14ac:dyDescent="0.2">
      <c r="A17" s="19">
        <v>23</v>
      </c>
      <c r="B17" s="19">
        <v>16</v>
      </c>
      <c r="C17" s="25">
        <v>38905</v>
      </c>
      <c r="D17" s="24" t="s">
        <v>5344</v>
      </c>
      <c r="E17" t="s">
        <v>5520</v>
      </c>
      <c r="F17" t="s">
        <v>5521</v>
      </c>
      <c r="G17" t="s">
        <v>5618</v>
      </c>
      <c r="H17" t="s">
        <v>5619</v>
      </c>
      <c r="I17" t="s">
        <v>5565</v>
      </c>
      <c r="J17" t="s">
        <v>5566</v>
      </c>
      <c r="K17">
        <v>0</v>
      </c>
      <c r="L17" s="23">
        <v>271458353.80835384</v>
      </c>
      <c r="M17" s="23">
        <v>510722726.51807374</v>
      </c>
      <c r="N17" s="23">
        <v>1286369729.4664767</v>
      </c>
      <c r="O17" s="23">
        <f t="shared" si="0"/>
        <v>1014911375.6581228</v>
      </c>
      <c r="P17">
        <v>7.3</v>
      </c>
      <c r="Q17">
        <v>6</v>
      </c>
    </row>
    <row r="18" spans="1:17" x14ac:dyDescent="0.2">
      <c r="A18" s="19">
        <v>13</v>
      </c>
      <c r="B18" s="19">
        <v>17</v>
      </c>
      <c r="C18" s="25">
        <v>41257</v>
      </c>
      <c r="D18" s="24" t="s">
        <v>12</v>
      </c>
      <c r="E18" t="s">
        <v>5520</v>
      </c>
      <c r="F18" t="s">
        <v>5521</v>
      </c>
      <c r="G18" t="s">
        <v>5638</v>
      </c>
      <c r="H18" t="s">
        <v>5635</v>
      </c>
      <c r="I18" t="s">
        <v>5551</v>
      </c>
      <c r="J18" t="s">
        <v>5552</v>
      </c>
      <c r="K18">
        <v>0</v>
      </c>
      <c r="L18" s="23">
        <v>267332241.58431369</v>
      </c>
      <c r="M18" s="23">
        <v>324010492.16594005</v>
      </c>
      <c r="N18" s="23">
        <v>1087511374.1307399</v>
      </c>
      <c r="O18" s="23">
        <f t="shared" si="0"/>
        <v>820179132.5464263</v>
      </c>
      <c r="P18">
        <v>7.9</v>
      </c>
      <c r="Q18">
        <v>6.5</v>
      </c>
    </row>
    <row r="19" spans="1:17" x14ac:dyDescent="0.2">
      <c r="A19" s="19">
        <v>21</v>
      </c>
      <c r="B19" s="19">
        <v>18</v>
      </c>
      <c r="C19" s="25">
        <v>39766</v>
      </c>
      <c r="D19" s="24" t="s">
        <v>20</v>
      </c>
      <c r="E19" t="s">
        <v>5520</v>
      </c>
      <c r="F19" t="s">
        <v>5521</v>
      </c>
      <c r="G19" t="s">
        <v>5639</v>
      </c>
      <c r="H19" t="s">
        <v>5619</v>
      </c>
      <c r="I19" t="s">
        <v>5561</v>
      </c>
      <c r="J19" t="s">
        <v>5562</v>
      </c>
      <c r="K19">
        <v>0</v>
      </c>
      <c r="L19" s="23">
        <v>265832034.83582437</v>
      </c>
      <c r="M19" s="23">
        <v>195754580.81022948</v>
      </c>
      <c r="N19" s="23">
        <v>683872648.22164047</v>
      </c>
      <c r="O19" s="23">
        <f t="shared" si="0"/>
        <v>418040613.3858161</v>
      </c>
      <c r="P19">
        <v>6.6</v>
      </c>
      <c r="Q19">
        <v>6.1</v>
      </c>
    </row>
    <row r="20" spans="1:17" x14ac:dyDescent="0.2">
      <c r="A20" s="19">
        <v>15</v>
      </c>
      <c r="B20" s="19">
        <v>19</v>
      </c>
      <c r="C20" s="25">
        <v>41621</v>
      </c>
      <c r="D20" s="24" t="s">
        <v>14</v>
      </c>
      <c r="E20" t="s">
        <v>5520</v>
      </c>
      <c r="F20" t="s">
        <v>5521</v>
      </c>
      <c r="G20" t="s">
        <v>5638</v>
      </c>
      <c r="H20" t="s">
        <v>5635</v>
      </c>
      <c r="I20" t="s">
        <v>5555</v>
      </c>
      <c r="J20" t="s">
        <v>5556</v>
      </c>
      <c r="K20">
        <v>0</v>
      </c>
      <c r="L20" s="23">
        <v>263377015.13415635</v>
      </c>
      <c r="M20" s="23">
        <v>272191564.31799752</v>
      </c>
      <c r="N20" s="23">
        <v>1011754222.8147085</v>
      </c>
      <c r="O20" s="23">
        <f t="shared" si="0"/>
        <v>748377207.68055212</v>
      </c>
      <c r="P20">
        <v>7.9</v>
      </c>
      <c r="Q20">
        <v>6.8</v>
      </c>
    </row>
    <row r="21" spans="1:17" x14ac:dyDescent="0.2">
      <c r="A21" s="19">
        <v>16</v>
      </c>
      <c r="B21" s="19">
        <v>20</v>
      </c>
      <c r="C21" s="25">
        <v>41990</v>
      </c>
      <c r="D21" s="24" t="s">
        <v>15</v>
      </c>
      <c r="E21" t="s">
        <v>5520</v>
      </c>
      <c r="F21" t="s">
        <v>5521</v>
      </c>
      <c r="G21" t="s">
        <v>5638</v>
      </c>
      <c r="H21" t="s">
        <v>5635</v>
      </c>
      <c r="I21" t="s">
        <v>5557</v>
      </c>
      <c r="J21" t="s">
        <v>5558</v>
      </c>
      <c r="K21">
        <v>0</v>
      </c>
      <c r="L21" s="23">
        <v>261399545.16804931</v>
      </c>
      <c r="M21" s="23">
        <v>266752786.18627664</v>
      </c>
      <c r="N21" s="23">
        <v>998671512.65681469</v>
      </c>
      <c r="O21" s="23">
        <f t="shared" si="0"/>
        <v>737271967.48876536</v>
      </c>
      <c r="P21">
        <v>7.4</v>
      </c>
      <c r="Q21">
        <v>6.3</v>
      </c>
    </row>
    <row r="22" spans="1:17" x14ac:dyDescent="0.2">
      <c r="A22" s="19">
        <v>321</v>
      </c>
      <c r="B22" s="19">
        <v>1</v>
      </c>
      <c r="C22" s="25">
        <v>37008</v>
      </c>
      <c r="D22" s="24" t="s">
        <v>315</v>
      </c>
      <c r="E22" t="s">
        <v>5522</v>
      </c>
      <c r="F22" t="s">
        <v>5523</v>
      </c>
      <c r="G22" t="s">
        <v>5640</v>
      </c>
      <c r="H22" t="s">
        <v>5582</v>
      </c>
      <c r="I22" t="s">
        <v>5641</v>
      </c>
      <c r="J22" t="s">
        <v>5642</v>
      </c>
      <c r="K22">
        <v>0</v>
      </c>
      <c r="L22" s="23">
        <v>145729197.28660259</v>
      </c>
      <c r="M22" s="23">
        <v>9316191.3910062183</v>
      </c>
      <c r="N22" s="23">
        <v>14385233.013629168</v>
      </c>
      <c r="O22" s="23">
        <f t="shared" si="0"/>
        <v>-131343964.27297342</v>
      </c>
      <c r="P22">
        <v>4.4000000000000004</v>
      </c>
      <c r="Q22">
        <v>3.5</v>
      </c>
    </row>
    <row r="23" spans="1:17" x14ac:dyDescent="0.2">
      <c r="A23" s="19">
        <v>369</v>
      </c>
      <c r="B23" s="19">
        <v>2</v>
      </c>
      <c r="C23" s="25">
        <v>37484</v>
      </c>
      <c r="D23" s="24" t="s">
        <v>363</v>
      </c>
      <c r="E23" t="s">
        <v>5522</v>
      </c>
      <c r="F23" t="s">
        <v>5523</v>
      </c>
      <c r="G23" t="s">
        <v>5643</v>
      </c>
      <c r="H23" t="s">
        <v>5582</v>
      </c>
      <c r="I23" t="s">
        <v>5644</v>
      </c>
      <c r="J23" t="s">
        <v>5645</v>
      </c>
      <c r="K23">
        <v>0</v>
      </c>
      <c r="L23" s="23">
        <v>135871057.00055343</v>
      </c>
      <c r="M23" s="23">
        <v>5993410.9127725521</v>
      </c>
      <c r="N23" s="23">
        <v>9640044.7006364148</v>
      </c>
      <c r="O23" s="23">
        <f t="shared" si="0"/>
        <v>-126231012.29991701</v>
      </c>
      <c r="P23">
        <v>3.8</v>
      </c>
      <c r="Q23">
        <v>2.7</v>
      </c>
    </row>
    <row r="24" spans="1:17" x14ac:dyDescent="0.2">
      <c r="A24" s="19">
        <v>172</v>
      </c>
      <c r="B24" s="19">
        <v>3</v>
      </c>
      <c r="C24" s="25">
        <v>40613</v>
      </c>
      <c r="D24" s="24" t="s">
        <v>169</v>
      </c>
      <c r="E24" t="s">
        <v>5522</v>
      </c>
      <c r="F24" t="s">
        <v>5523</v>
      </c>
      <c r="G24" t="s">
        <v>5646</v>
      </c>
      <c r="H24" t="s">
        <v>5632</v>
      </c>
      <c r="I24" t="s">
        <v>5569</v>
      </c>
      <c r="J24" t="s">
        <v>5570</v>
      </c>
      <c r="K24">
        <v>0</v>
      </c>
      <c r="L24" s="23">
        <v>164802185.5575991</v>
      </c>
      <c r="M24" s="23">
        <v>23503821.823365416</v>
      </c>
      <c r="N24" s="23">
        <v>43452577.044494264</v>
      </c>
      <c r="O24" s="23">
        <f t="shared" si="0"/>
        <v>-121349608.51310483</v>
      </c>
      <c r="P24">
        <v>5.4</v>
      </c>
      <c r="Q24">
        <v>5</v>
      </c>
    </row>
    <row r="25" spans="1:17" x14ac:dyDescent="0.2">
      <c r="A25" s="19">
        <v>399</v>
      </c>
      <c r="B25" s="19">
        <v>4</v>
      </c>
      <c r="C25" s="25">
        <v>35055</v>
      </c>
      <c r="D25" s="24" t="s">
        <v>393</v>
      </c>
      <c r="E25" t="s">
        <v>5522</v>
      </c>
      <c r="F25" t="s">
        <v>5523</v>
      </c>
      <c r="G25" t="s">
        <v>5647</v>
      </c>
      <c r="H25" t="s">
        <v>5619</v>
      </c>
      <c r="I25" t="s">
        <v>5648</v>
      </c>
      <c r="J25" t="s">
        <v>5649</v>
      </c>
      <c r="K25">
        <v>0</v>
      </c>
      <c r="L25" s="23">
        <v>147151452.76872963</v>
      </c>
      <c r="M25" s="23">
        <v>16022429.186436482</v>
      </c>
      <c r="N25" s="23">
        <v>29617943.844416939</v>
      </c>
      <c r="O25" s="23">
        <f t="shared" si="0"/>
        <v>-117533508.92431268</v>
      </c>
      <c r="P25">
        <v>5.5</v>
      </c>
      <c r="Q25">
        <v>4.5</v>
      </c>
    </row>
    <row r="26" spans="1:17" x14ac:dyDescent="0.2">
      <c r="A26" s="19">
        <v>1253</v>
      </c>
      <c r="B26" s="19">
        <v>5</v>
      </c>
      <c r="C26" s="25">
        <v>29544</v>
      </c>
      <c r="D26" s="24" t="s">
        <v>1231</v>
      </c>
      <c r="E26" t="s">
        <v>5522</v>
      </c>
      <c r="F26" t="s">
        <v>5523</v>
      </c>
      <c r="G26" t="s">
        <v>5650</v>
      </c>
      <c r="H26" t="s">
        <v>5635</v>
      </c>
      <c r="I26" t="s">
        <v>5651</v>
      </c>
      <c r="J26" t="s">
        <v>5652</v>
      </c>
      <c r="K26">
        <v>0</v>
      </c>
      <c r="L26" s="23">
        <v>126348959.06432749</v>
      </c>
      <c r="M26" s="23">
        <v>10005490.792853801</v>
      </c>
      <c r="N26" s="23">
        <v>10006042.133766081</v>
      </c>
      <c r="O26" s="23">
        <f t="shared" si="0"/>
        <v>-116342916.93056141</v>
      </c>
      <c r="P26">
        <v>6.8</v>
      </c>
      <c r="Q26">
        <v>6.2</v>
      </c>
    </row>
    <row r="27" spans="1:17" x14ac:dyDescent="0.2">
      <c r="A27" s="19">
        <v>2587</v>
      </c>
      <c r="B27" s="19">
        <v>6</v>
      </c>
      <c r="C27" s="25">
        <v>23377</v>
      </c>
      <c r="D27" s="24" t="s">
        <v>2536</v>
      </c>
      <c r="E27" t="s">
        <v>5522</v>
      </c>
      <c r="F27" t="s">
        <v>5523</v>
      </c>
      <c r="G27" t="s">
        <v>5602</v>
      </c>
      <c r="H27" t="s">
        <v>5626</v>
      </c>
      <c r="I27" t="s">
        <v>5653</v>
      </c>
      <c r="J27" t="s">
        <v>5654</v>
      </c>
      <c r="K27">
        <v>0</v>
      </c>
      <c r="L27" s="23">
        <v>150966375.40453076</v>
      </c>
      <c r="M27" s="23">
        <v>37741593.851132691</v>
      </c>
      <c r="N27" s="23">
        <v>37741593.851132691</v>
      </c>
      <c r="O27" s="23">
        <f t="shared" si="0"/>
        <v>-113224781.55339807</v>
      </c>
      <c r="P27">
        <v>6.7</v>
      </c>
      <c r="Q27">
        <v>7.4</v>
      </c>
    </row>
    <row r="28" spans="1:17" x14ac:dyDescent="0.2">
      <c r="A28" s="19">
        <v>2300</v>
      </c>
      <c r="B28" s="19">
        <v>7</v>
      </c>
      <c r="C28" s="25">
        <v>25569</v>
      </c>
      <c r="D28" s="24" t="s">
        <v>2257</v>
      </c>
      <c r="E28" t="s">
        <v>5522</v>
      </c>
      <c r="F28" t="s">
        <v>5523</v>
      </c>
      <c r="G28" t="s">
        <v>5655</v>
      </c>
      <c r="H28" t="s">
        <v>5582</v>
      </c>
      <c r="I28" t="s">
        <v>5656</v>
      </c>
      <c r="J28" t="s">
        <v>5657</v>
      </c>
      <c r="K28">
        <v>0</v>
      </c>
      <c r="L28" s="23">
        <v>142894656.08465609</v>
      </c>
      <c r="M28" s="23">
        <v>32476058.201058201</v>
      </c>
      <c r="N28" s="23">
        <v>32476058.201058201</v>
      </c>
      <c r="O28" s="23">
        <f t="shared" si="0"/>
        <v>-110418597.88359788</v>
      </c>
      <c r="P28">
        <v>6.2</v>
      </c>
      <c r="Q28">
        <v>7.2</v>
      </c>
    </row>
    <row r="29" spans="1:17" x14ac:dyDescent="0.2">
      <c r="A29" s="19">
        <v>1646</v>
      </c>
      <c r="B29" s="19">
        <v>8</v>
      </c>
      <c r="C29" s="25">
        <v>29221</v>
      </c>
      <c r="D29" s="24" t="s">
        <v>1618</v>
      </c>
      <c r="E29" t="s">
        <v>5522</v>
      </c>
      <c r="F29" t="s">
        <v>5523</v>
      </c>
      <c r="G29" t="s">
        <v>5620</v>
      </c>
      <c r="H29" t="s">
        <v>5621</v>
      </c>
      <c r="I29" t="s">
        <v>5658</v>
      </c>
      <c r="J29" t="s">
        <v>5659</v>
      </c>
      <c r="K29">
        <v>0</v>
      </c>
      <c r="L29" s="23">
        <v>110451992.28791775</v>
      </c>
      <c r="M29" s="23">
        <v>4733656.812339332</v>
      </c>
      <c r="N29" s="23">
        <v>4733656.812339332</v>
      </c>
      <c r="O29" s="23">
        <f t="shared" si="0"/>
        <v>-105718335.47557841</v>
      </c>
      <c r="P29">
        <v>8.4</v>
      </c>
      <c r="Q29">
        <v>7.3</v>
      </c>
    </row>
    <row r="30" spans="1:17" x14ac:dyDescent="0.2">
      <c r="A30" s="19">
        <v>1172</v>
      </c>
      <c r="B30" s="19">
        <v>9</v>
      </c>
      <c r="C30" s="25">
        <v>30211</v>
      </c>
      <c r="D30" s="24" t="s">
        <v>1151</v>
      </c>
      <c r="E30" t="s">
        <v>5522</v>
      </c>
      <c r="F30" t="s">
        <v>5523</v>
      </c>
      <c r="G30" t="s">
        <v>5602</v>
      </c>
      <c r="H30" t="s">
        <v>5626</v>
      </c>
      <c r="I30" t="s">
        <v>5660</v>
      </c>
      <c r="J30" t="s">
        <v>5661</v>
      </c>
      <c r="K30">
        <v>0</v>
      </c>
      <c r="L30" s="23">
        <v>115361327.88559754</v>
      </c>
      <c r="M30" s="23">
        <v>11056219.633135851</v>
      </c>
      <c r="N30" s="23">
        <v>11056219.633135851</v>
      </c>
      <c r="O30" s="23">
        <f t="shared" si="0"/>
        <v>-104305108.25246169</v>
      </c>
      <c r="P30">
        <v>2.8</v>
      </c>
      <c r="Q30">
        <v>3</v>
      </c>
    </row>
    <row r="31" spans="1:17" x14ac:dyDescent="0.2">
      <c r="A31" s="19">
        <v>562</v>
      </c>
      <c r="B31" s="19">
        <v>10</v>
      </c>
      <c r="C31" s="25">
        <v>36693</v>
      </c>
      <c r="D31" s="24" t="s">
        <v>5761</v>
      </c>
      <c r="E31" t="s">
        <v>5522</v>
      </c>
      <c r="F31" t="s">
        <v>5523</v>
      </c>
      <c r="G31" t="s">
        <v>5662</v>
      </c>
      <c r="H31" t="s">
        <v>5632</v>
      </c>
      <c r="I31" t="s">
        <v>5663</v>
      </c>
      <c r="J31" t="s">
        <v>5664</v>
      </c>
      <c r="K31">
        <v>0</v>
      </c>
      <c r="L31" s="23">
        <v>113929930.39443155</v>
      </c>
      <c r="M31" s="23">
        <v>12964699.152958237</v>
      </c>
      <c r="N31" s="23">
        <v>12964699.152958237</v>
      </c>
      <c r="O31" s="23">
        <f t="shared" si="0"/>
        <v>-100965231.24147332</v>
      </c>
      <c r="P31">
        <v>7.2</v>
      </c>
      <c r="Q31">
        <v>7.1</v>
      </c>
    </row>
    <row r="32" spans="1:17" x14ac:dyDescent="0.2">
      <c r="A32" s="19">
        <v>1432</v>
      </c>
      <c r="B32" s="19">
        <v>11</v>
      </c>
      <c r="C32" s="25">
        <v>29434</v>
      </c>
      <c r="D32" s="24" t="s">
        <v>1407</v>
      </c>
      <c r="E32" t="s">
        <v>5522</v>
      </c>
      <c r="F32" t="s">
        <v>5523</v>
      </c>
      <c r="G32" t="s">
        <v>5665</v>
      </c>
      <c r="H32" t="s">
        <v>5619</v>
      </c>
      <c r="I32" t="s">
        <v>5666</v>
      </c>
      <c r="J32" t="s">
        <v>5667</v>
      </c>
      <c r="K32">
        <v>0</v>
      </c>
      <c r="L32" s="23">
        <v>117896278.51140457</v>
      </c>
      <c r="M32" s="23">
        <v>20631848.739495799</v>
      </c>
      <c r="N32" s="23">
        <v>20631848.739495799</v>
      </c>
      <c r="O32" s="23">
        <f t="shared" si="0"/>
        <v>-97264429.771908775</v>
      </c>
      <c r="P32">
        <v>4.8</v>
      </c>
      <c r="Q32">
        <v>5.2</v>
      </c>
    </row>
    <row r="33" spans="1:17" x14ac:dyDescent="0.2">
      <c r="A33" s="19">
        <v>623</v>
      </c>
      <c r="B33" s="19">
        <v>12</v>
      </c>
      <c r="C33" s="25">
        <v>36945</v>
      </c>
      <c r="D33" s="24" t="s">
        <v>612</v>
      </c>
      <c r="E33" t="s">
        <v>5522</v>
      </c>
      <c r="F33" t="s">
        <v>5523</v>
      </c>
      <c r="G33" t="s">
        <v>5668</v>
      </c>
      <c r="H33" t="s">
        <v>5632</v>
      </c>
      <c r="I33" t="s">
        <v>5669</v>
      </c>
      <c r="J33" t="s">
        <v>5670</v>
      </c>
      <c r="K33">
        <v>0</v>
      </c>
      <c r="L33" s="23">
        <v>104743600.68259385</v>
      </c>
      <c r="M33" s="23">
        <v>7554830.513782708</v>
      </c>
      <c r="N33" s="23">
        <v>7554830.513782708</v>
      </c>
      <c r="O33" s="23">
        <f t="shared" si="0"/>
        <v>-97188770.168811142</v>
      </c>
      <c r="P33">
        <v>4.7</v>
      </c>
      <c r="Q33">
        <v>3.9</v>
      </c>
    </row>
    <row r="34" spans="1:17" x14ac:dyDescent="0.2">
      <c r="A34" s="19">
        <v>255</v>
      </c>
      <c r="B34" s="19">
        <v>13</v>
      </c>
      <c r="C34" s="25">
        <v>36399</v>
      </c>
      <c r="D34" s="24" t="s">
        <v>250</v>
      </c>
      <c r="E34" t="s">
        <v>5522</v>
      </c>
      <c r="F34" t="s">
        <v>5523</v>
      </c>
      <c r="G34" t="s">
        <v>5671</v>
      </c>
      <c r="H34" t="s">
        <v>5619</v>
      </c>
      <c r="I34" t="s">
        <v>5672</v>
      </c>
      <c r="J34" t="s">
        <v>5673</v>
      </c>
      <c r="K34">
        <v>0</v>
      </c>
      <c r="L34" s="23">
        <v>183661729.50329146</v>
      </c>
      <c r="M34" s="23">
        <v>48044290.745547578</v>
      </c>
      <c r="N34" s="23">
        <v>90653811.990311205</v>
      </c>
      <c r="O34" s="23">
        <f t="shared" si="0"/>
        <v>-93007917.512980253</v>
      </c>
      <c r="P34">
        <v>6.6</v>
      </c>
      <c r="Q34">
        <v>4.5999999999999996</v>
      </c>
    </row>
    <row r="35" spans="1:17" x14ac:dyDescent="0.2">
      <c r="A35" s="19">
        <v>563</v>
      </c>
      <c r="B35" s="19">
        <v>14</v>
      </c>
      <c r="C35" s="25">
        <v>38597</v>
      </c>
      <c r="D35" s="24" t="s">
        <v>553</v>
      </c>
      <c r="E35" t="s">
        <v>5522</v>
      </c>
      <c r="F35" t="s">
        <v>5523</v>
      </c>
      <c r="G35" t="s">
        <v>5674</v>
      </c>
      <c r="H35" t="s">
        <v>5619</v>
      </c>
      <c r="I35" t="s">
        <v>5675</v>
      </c>
      <c r="J35" t="s">
        <v>5676</v>
      </c>
      <c r="K35">
        <v>0</v>
      </c>
      <c r="L35" s="23">
        <v>98800402.414486915</v>
      </c>
      <c r="M35" s="23">
        <v>2347066.5446126759</v>
      </c>
      <c r="N35" s="23">
        <v>7781088.6774094561</v>
      </c>
      <c r="O35" s="23">
        <f t="shared" si="0"/>
        <v>-91019313.73707746</v>
      </c>
      <c r="P35">
        <v>4.2</v>
      </c>
      <c r="Q35">
        <v>2.8</v>
      </c>
    </row>
    <row r="36" spans="1:17" x14ac:dyDescent="0.2">
      <c r="A36" s="19">
        <v>621</v>
      </c>
      <c r="B36" s="19">
        <v>15</v>
      </c>
      <c r="C36" s="25">
        <v>36091</v>
      </c>
      <c r="D36" s="24" t="s">
        <v>610</v>
      </c>
      <c r="E36" t="s">
        <v>5522</v>
      </c>
      <c r="F36" t="s">
        <v>5523</v>
      </c>
      <c r="G36" t="s">
        <v>5677</v>
      </c>
      <c r="H36" t="s">
        <v>5619</v>
      </c>
      <c r="I36" t="s">
        <v>5678</v>
      </c>
      <c r="J36" t="s">
        <v>5679</v>
      </c>
      <c r="K36">
        <v>0</v>
      </c>
      <c r="L36" s="23">
        <v>112280030.48780489</v>
      </c>
      <c r="M36" s="23">
        <v>21891734.570475612</v>
      </c>
      <c r="N36" s="23">
        <v>21891734.570475612</v>
      </c>
      <c r="O36" s="23">
        <f t="shared" si="0"/>
        <v>-90388295.917329282</v>
      </c>
      <c r="P36">
        <v>6</v>
      </c>
      <c r="Q36">
        <v>3.5</v>
      </c>
    </row>
    <row r="37" spans="1:17" x14ac:dyDescent="0.2">
      <c r="A37" s="19">
        <v>558</v>
      </c>
      <c r="B37" s="19">
        <v>16</v>
      </c>
      <c r="C37" s="25">
        <v>35789</v>
      </c>
      <c r="D37" s="24" t="s">
        <v>548</v>
      </c>
      <c r="E37" t="s">
        <v>5522</v>
      </c>
      <c r="F37" t="s">
        <v>5523</v>
      </c>
      <c r="G37" t="s">
        <v>5572</v>
      </c>
      <c r="H37" t="s">
        <v>5619</v>
      </c>
      <c r="I37" t="s">
        <v>5680</v>
      </c>
      <c r="J37" t="s">
        <v>5681</v>
      </c>
      <c r="K37">
        <v>0</v>
      </c>
      <c r="L37" s="23">
        <v>121770117.79293242</v>
      </c>
      <c r="M37" s="23">
        <v>26866603.815102294</v>
      </c>
      <c r="N37" s="23">
        <v>31722825.033087414</v>
      </c>
      <c r="O37" s="23">
        <f t="shared" si="0"/>
        <v>-90047292.759845003</v>
      </c>
      <c r="P37">
        <v>6</v>
      </c>
      <c r="Q37">
        <v>3.8</v>
      </c>
    </row>
    <row r="38" spans="1:17" x14ac:dyDescent="0.2">
      <c r="A38" s="19">
        <v>398</v>
      </c>
      <c r="B38" s="19">
        <v>17</v>
      </c>
      <c r="C38" s="25">
        <v>38086</v>
      </c>
      <c r="D38" s="24" t="s">
        <v>5417</v>
      </c>
      <c r="E38" t="s">
        <v>5522</v>
      </c>
      <c r="F38" t="s">
        <v>5523</v>
      </c>
      <c r="G38" t="s">
        <v>5602</v>
      </c>
      <c r="H38" t="s">
        <v>5626</v>
      </c>
      <c r="I38" t="s">
        <v>5682</v>
      </c>
      <c r="J38" t="s">
        <v>5683</v>
      </c>
      <c r="K38">
        <v>0</v>
      </c>
      <c r="L38" s="23">
        <v>120147595.74468085</v>
      </c>
      <c r="M38" s="23">
        <v>29261636.12701064</v>
      </c>
      <c r="N38" s="23">
        <v>31227094.079138298</v>
      </c>
      <c r="O38" s="23">
        <f t="shared" si="0"/>
        <v>-88920501.665542558</v>
      </c>
      <c r="P38">
        <v>6</v>
      </c>
      <c r="Q38">
        <v>5</v>
      </c>
    </row>
    <row r="39" spans="1:17" x14ac:dyDescent="0.2">
      <c r="A39" s="19">
        <v>759</v>
      </c>
      <c r="B39" s="19">
        <v>18</v>
      </c>
      <c r="C39" s="25">
        <v>33382</v>
      </c>
      <c r="D39" s="24" t="s">
        <v>745</v>
      </c>
      <c r="E39" t="s">
        <v>5522</v>
      </c>
      <c r="F39" t="s">
        <v>5523</v>
      </c>
      <c r="G39" t="s">
        <v>5647</v>
      </c>
      <c r="H39" t="s">
        <v>5619</v>
      </c>
      <c r="I39" t="s">
        <v>5684</v>
      </c>
      <c r="J39" t="s">
        <v>5685</v>
      </c>
      <c r="K39">
        <v>0</v>
      </c>
      <c r="L39" s="23">
        <v>117689786.13569322</v>
      </c>
      <c r="M39" s="23">
        <v>31176777.561976403</v>
      </c>
      <c r="N39" s="23">
        <v>31176777.561976403</v>
      </c>
      <c r="O39" s="23">
        <f t="shared" si="0"/>
        <v>-86513008.573716819</v>
      </c>
      <c r="P39">
        <v>5.8</v>
      </c>
      <c r="Q39">
        <v>3.7</v>
      </c>
    </row>
    <row r="40" spans="1:17" x14ac:dyDescent="0.2">
      <c r="A40" s="19">
        <v>2499</v>
      </c>
      <c r="B40" s="19">
        <v>19</v>
      </c>
      <c r="C40" s="25">
        <v>25204</v>
      </c>
      <c r="D40" s="24" t="s">
        <v>2449</v>
      </c>
      <c r="E40" t="s">
        <v>5522</v>
      </c>
      <c r="F40" t="s">
        <v>5523</v>
      </c>
      <c r="G40" t="s">
        <v>5686</v>
      </c>
      <c r="H40" t="s">
        <v>5582</v>
      </c>
      <c r="I40" t="s">
        <v>5687</v>
      </c>
      <c r="J40" t="s">
        <v>5688</v>
      </c>
      <c r="K40">
        <v>0</v>
      </c>
      <c r="L40" s="23">
        <v>137932022.47191012</v>
      </c>
      <c r="M40" s="23">
        <v>55172808.988764048</v>
      </c>
      <c r="N40" s="23">
        <v>55172808.988764048</v>
      </c>
      <c r="O40" s="23">
        <f t="shared" si="0"/>
        <v>-82759213.483146071</v>
      </c>
      <c r="P40">
        <v>7</v>
      </c>
      <c r="Q40">
        <v>6.4</v>
      </c>
    </row>
    <row r="41" spans="1:17" x14ac:dyDescent="0.2">
      <c r="A41" s="19">
        <v>979</v>
      </c>
      <c r="B41" s="19">
        <v>20</v>
      </c>
      <c r="C41" s="25">
        <v>35998</v>
      </c>
      <c r="D41" s="24" t="s">
        <v>5757</v>
      </c>
      <c r="E41" t="s">
        <v>5522</v>
      </c>
      <c r="F41" t="s">
        <v>5523</v>
      </c>
      <c r="G41" t="s">
        <v>5760</v>
      </c>
      <c r="H41" t="s">
        <v>5760</v>
      </c>
      <c r="I41" t="s">
        <v>5758</v>
      </c>
      <c r="J41" t="s">
        <v>5759</v>
      </c>
      <c r="K41">
        <v>0</v>
      </c>
      <c r="L41" s="23">
        <v>82742310.04901962</v>
      </c>
      <c r="M41" s="23">
        <v>1726732.7199509807</v>
      </c>
      <c r="N41" s="23">
        <v>1726732.7199509807</v>
      </c>
      <c r="O41" s="23">
        <f t="shared" si="0"/>
        <v>-81015577.329068646</v>
      </c>
      <c r="P41">
        <v>4.2</v>
      </c>
      <c r="Q41">
        <v>5.2</v>
      </c>
    </row>
    <row r="42" spans="1:17" x14ac:dyDescent="0.2">
      <c r="A42">
        <v>5460</v>
      </c>
      <c r="B42" s="19">
        <v>1</v>
      </c>
      <c r="C42" s="4">
        <v>38268</v>
      </c>
      <c r="D42" t="s">
        <v>5315</v>
      </c>
      <c r="E42" t="s">
        <v>5524</v>
      </c>
      <c r="F42" t="s">
        <v>5525</v>
      </c>
      <c r="G42" t="s">
        <v>5689</v>
      </c>
      <c r="H42" t="s">
        <v>5626</v>
      </c>
      <c r="I42" t="s">
        <v>5690</v>
      </c>
      <c r="J42" t="s">
        <v>5691</v>
      </c>
      <c r="K42">
        <v>0</v>
      </c>
      <c r="L42" s="3">
        <v>9002.7920377160808</v>
      </c>
      <c r="M42" s="3">
        <v>546289.42084861174</v>
      </c>
      <c r="N42" s="3">
        <v>1082812.09844945</v>
      </c>
      <c r="O42" s="3">
        <v>1073809.3064117339</v>
      </c>
      <c r="P42">
        <v>6.9</v>
      </c>
      <c r="Q42">
        <v>6.6</v>
      </c>
    </row>
    <row r="43" spans="1:17" x14ac:dyDescent="0.2">
      <c r="A43">
        <v>5459</v>
      </c>
      <c r="B43" s="19">
        <v>2</v>
      </c>
      <c r="C43" s="4">
        <v>34026</v>
      </c>
      <c r="D43" t="s">
        <v>5314</v>
      </c>
      <c r="E43" t="s">
        <v>5524</v>
      </c>
      <c r="F43" t="s">
        <v>5525</v>
      </c>
      <c r="G43" t="s">
        <v>5692</v>
      </c>
      <c r="H43" t="s">
        <v>5619</v>
      </c>
      <c r="I43" t="s">
        <v>5573</v>
      </c>
      <c r="J43" t="s">
        <v>5574</v>
      </c>
      <c r="K43">
        <v>0</v>
      </c>
      <c r="L43" s="3">
        <v>12010.013976240392</v>
      </c>
      <c r="M43" s="3">
        <v>3501639.6749126487</v>
      </c>
      <c r="N43" s="3">
        <v>3503369.1169252275</v>
      </c>
      <c r="O43" s="3">
        <v>3491359.1029489869</v>
      </c>
      <c r="P43">
        <v>6.9</v>
      </c>
      <c r="Q43">
        <v>7</v>
      </c>
    </row>
    <row r="44" spans="1:17" x14ac:dyDescent="0.2">
      <c r="A44">
        <v>5432</v>
      </c>
      <c r="B44" s="19">
        <v>3</v>
      </c>
      <c r="C44" s="4">
        <v>35643</v>
      </c>
      <c r="D44" t="s">
        <v>5288</v>
      </c>
      <c r="E44" t="s">
        <v>5524</v>
      </c>
      <c r="F44" t="s">
        <v>5525</v>
      </c>
      <c r="G44" t="s">
        <v>5693</v>
      </c>
      <c r="H44" t="s">
        <v>5582</v>
      </c>
      <c r="I44" t="s">
        <v>5580</v>
      </c>
      <c r="J44" t="s">
        <v>5581</v>
      </c>
      <c r="K44">
        <v>0</v>
      </c>
      <c r="L44" s="3">
        <v>38171.486318407959</v>
      </c>
      <c r="M44" s="3">
        <v>4402945.0563370651</v>
      </c>
      <c r="N44" s="3">
        <v>4402945.0563370651</v>
      </c>
      <c r="O44" s="3">
        <v>4364773.5700186575</v>
      </c>
      <c r="P44">
        <v>7.3</v>
      </c>
      <c r="Q44">
        <v>7.9</v>
      </c>
    </row>
    <row r="45" spans="1:17" x14ac:dyDescent="0.2">
      <c r="A45">
        <v>5438</v>
      </c>
      <c r="B45" s="19">
        <v>4</v>
      </c>
      <c r="C45" s="4">
        <v>33451</v>
      </c>
      <c r="D45" t="s">
        <v>5294</v>
      </c>
      <c r="E45" t="s">
        <v>5524</v>
      </c>
      <c r="F45" t="s">
        <v>5525</v>
      </c>
      <c r="G45" t="s">
        <v>5693</v>
      </c>
      <c r="H45" t="s">
        <v>5582</v>
      </c>
      <c r="I45" t="s">
        <v>5575</v>
      </c>
      <c r="J45" t="s">
        <v>5576</v>
      </c>
      <c r="K45">
        <v>0</v>
      </c>
      <c r="L45" s="3">
        <v>41339.216691068817</v>
      </c>
      <c r="M45" s="3">
        <v>2206270.4000878478</v>
      </c>
      <c r="N45" s="3">
        <v>2206270.4000878478</v>
      </c>
      <c r="O45" s="3">
        <v>2164931.183396779</v>
      </c>
      <c r="P45">
        <v>7.1</v>
      </c>
      <c r="Q45">
        <v>7.3</v>
      </c>
    </row>
    <row r="46" spans="1:17" x14ac:dyDescent="0.2">
      <c r="A46">
        <v>5428</v>
      </c>
      <c r="B46" s="19">
        <v>5</v>
      </c>
      <c r="C46" s="4">
        <v>34626</v>
      </c>
      <c r="D46" t="s">
        <v>5284</v>
      </c>
      <c r="E46" t="s">
        <v>5524</v>
      </c>
      <c r="F46" t="s">
        <v>5525</v>
      </c>
      <c r="G46" t="s">
        <v>5582</v>
      </c>
      <c r="H46" t="s">
        <v>5582</v>
      </c>
      <c r="I46" t="s">
        <v>5583</v>
      </c>
      <c r="J46" t="s">
        <v>5584</v>
      </c>
      <c r="K46">
        <v>0</v>
      </c>
      <c r="L46" s="3">
        <v>44341.224080267559</v>
      </c>
      <c r="M46" s="3">
        <v>5047391.0978729101</v>
      </c>
      <c r="N46" s="3">
        <v>6395384.0171237458</v>
      </c>
      <c r="O46" s="3">
        <v>6351042.7930434784</v>
      </c>
      <c r="P46">
        <v>7.8</v>
      </c>
      <c r="Q46">
        <v>7.4</v>
      </c>
    </row>
    <row r="47" spans="1:17" x14ac:dyDescent="0.2">
      <c r="A47">
        <v>5405</v>
      </c>
      <c r="B47" s="19">
        <v>6</v>
      </c>
      <c r="C47" s="4">
        <v>36966</v>
      </c>
      <c r="D47" t="s">
        <v>5261</v>
      </c>
      <c r="E47" t="s">
        <v>5524</v>
      </c>
      <c r="F47" t="s">
        <v>5525</v>
      </c>
      <c r="G47" t="s">
        <v>5694</v>
      </c>
      <c r="H47" t="s">
        <v>5626</v>
      </c>
      <c r="I47" t="s">
        <v>5588</v>
      </c>
      <c r="J47" t="s">
        <v>5589</v>
      </c>
      <c r="K47">
        <v>0</v>
      </c>
      <c r="L47" s="3">
        <v>69670.544835414301</v>
      </c>
      <c r="M47" s="3">
        <v>3254104.9244494895</v>
      </c>
      <c r="N47" s="3">
        <v>3254104.9244494895</v>
      </c>
      <c r="O47" s="3">
        <v>3184434.3796140752</v>
      </c>
      <c r="P47">
        <v>6.9</v>
      </c>
      <c r="Q47">
        <v>6.4</v>
      </c>
    </row>
    <row r="48" spans="1:17" x14ac:dyDescent="0.2">
      <c r="A48">
        <v>5404</v>
      </c>
      <c r="B48" s="19">
        <v>7</v>
      </c>
      <c r="C48" s="4">
        <v>34920</v>
      </c>
      <c r="D48" t="s">
        <v>5260</v>
      </c>
      <c r="E48" t="s">
        <v>5524</v>
      </c>
      <c r="F48" t="s">
        <v>5525</v>
      </c>
      <c r="G48" t="s">
        <v>5695</v>
      </c>
      <c r="H48" t="s">
        <v>5582</v>
      </c>
      <c r="I48" t="s">
        <v>5585</v>
      </c>
      <c r="J48" t="s">
        <v>5586</v>
      </c>
      <c r="K48">
        <v>0</v>
      </c>
      <c r="L48" s="3">
        <v>80287.442773054281</v>
      </c>
      <c r="M48" s="3">
        <v>16742350.075958142</v>
      </c>
      <c r="N48" s="3">
        <v>16742350.075958142</v>
      </c>
      <c r="O48" s="3">
        <v>16662062.633185089</v>
      </c>
      <c r="P48">
        <v>6.6</v>
      </c>
      <c r="Q48">
        <v>7</v>
      </c>
    </row>
    <row r="49" spans="1:17" x14ac:dyDescent="0.2">
      <c r="A49">
        <v>5398</v>
      </c>
      <c r="B49" s="19">
        <v>8</v>
      </c>
      <c r="C49" s="4">
        <v>38114</v>
      </c>
      <c r="D49" t="s">
        <v>5254</v>
      </c>
      <c r="E49" t="s">
        <v>5524</v>
      </c>
      <c r="F49" t="s">
        <v>5525</v>
      </c>
      <c r="G49" t="s">
        <v>5696</v>
      </c>
      <c r="H49" t="s">
        <v>5697</v>
      </c>
      <c r="I49" t="s">
        <v>5590</v>
      </c>
      <c r="J49" t="s">
        <v>5591</v>
      </c>
      <c r="K49">
        <v>0</v>
      </c>
      <c r="L49" s="3">
        <v>84393.098889476474</v>
      </c>
      <c r="M49" s="3">
        <v>14969216.827033319</v>
      </c>
      <c r="N49" s="3">
        <v>28867383.95744051</v>
      </c>
      <c r="O49" s="3">
        <v>28782990.858551033</v>
      </c>
      <c r="P49">
        <v>7.2</v>
      </c>
      <c r="Q49">
        <v>7.7</v>
      </c>
    </row>
    <row r="50" spans="1:17" x14ac:dyDescent="0.2">
      <c r="A50">
        <v>5395</v>
      </c>
      <c r="B50" s="19">
        <v>9</v>
      </c>
      <c r="C50" s="4">
        <v>35986</v>
      </c>
      <c r="D50" t="s">
        <v>5251</v>
      </c>
      <c r="E50" t="s">
        <v>5524</v>
      </c>
      <c r="F50" t="s">
        <v>5525</v>
      </c>
      <c r="G50" t="s">
        <v>5698</v>
      </c>
      <c r="H50" t="s">
        <v>5626</v>
      </c>
      <c r="I50" t="s">
        <v>5592</v>
      </c>
      <c r="J50" t="s">
        <v>5593</v>
      </c>
      <c r="K50">
        <v>0</v>
      </c>
      <c r="L50" s="3">
        <v>102299.58333333334</v>
      </c>
      <c r="M50" s="3">
        <v>4845919.2272549029</v>
      </c>
      <c r="N50" s="3">
        <v>7038381.3311703438</v>
      </c>
      <c r="O50" s="3">
        <v>6936081.7478370108</v>
      </c>
      <c r="P50">
        <v>7.5</v>
      </c>
      <c r="Q50">
        <v>7.3</v>
      </c>
    </row>
    <row r="51" spans="1:17" x14ac:dyDescent="0.2">
      <c r="A51">
        <v>5370</v>
      </c>
      <c r="B51" s="19">
        <v>10</v>
      </c>
      <c r="C51" s="4">
        <v>42195</v>
      </c>
      <c r="D51" t="s">
        <v>5227</v>
      </c>
      <c r="E51" t="s">
        <v>5524</v>
      </c>
      <c r="F51" t="s">
        <v>5525</v>
      </c>
      <c r="G51" t="s">
        <v>5699</v>
      </c>
      <c r="H51" t="s">
        <v>5700</v>
      </c>
      <c r="I51" t="s">
        <v>5600</v>
      </c>
      <c r="J51" t="s">
        <v>5601</v>
      </c>
      <c r="K51">
        <v>0</v>
      </c>
      <c r="L51" s="3">
        <v>102876.54931406975</v>
      </c>
      <c r="M51" s="3">
        <v>23419239.479707025</v>
      </c>
      <c r="N51" s="3">
        <v>42954951.977503002</v>
      </c>
      <c r="O51" s="3">
        <v>42852075.428188935</v>
      </c>
      <c r="P51">
        <v>4.2</v>
      </c>
      <c r="Q51">
        <v>3.2</v>
      </c>
    </row>
    <row r="52" spans="1:17" x14ac:dyDescent="0.2">
      <c r="A52">
        <v>5371</v>
      </c>
      <c r="B52" s="19">
        <v>11</v>
      </c>
      <c r="C52" s="4">
        <v>38989</v>
      </c>
      <c r="D52" t="s">
        <v>5228</v>
      </c>
      <c r="E52" t="s">
        <v>5524</v>
      </c>
      <c r="F52" t="s">
        <v>5525</v>
      </c>
      <c r="G52" t="s">
        <v>5701</v>
      </c>
      <c r="H52" t="s">
        <v>5626</v>
      </c>
      <c r="I52" t="s">
        <v>5594</v>
      </c>
      <c r="J52" t="s">
        <v>5595</v>
      </c>
      <c r="K52">
        <v>0</v>
      </c>
      <c r="L52" s="3">
        <v>121004.92853622473</v>
      </c>
      <c r="M52" s="3">
        <v>12316282.152730407</v>
      </c>
      <c r="N52" s="3">
        <v>12394727.227801872</v>
      </c>
      <c r="O52" s="3">
        <v>12273722.299265647</v>
      </c>
      <c r="P52">
        <v>6.7</v>
      </c>
      <c r="Q52">
        <v>4.0999999999999996</v>
      </c>
    </row>
    <row r="53" spans="1:17" x14ac:dyDescent="0.2">
      <c r="A53">
        <v>5362</v>
      </c>
      <c r="B53" s="19">
        <v>12</v>
      </c>
      <c r="C53" s="4">
        <v>41075</v>
      </c>
      <c r="D53" t="s">
        <v>5222</v>
      </c>
      <c r="E53" t="s">
        <v>5524</v>
      </c>
      <c r="F53" t="s">
        <v>5525</v>
      </c>
      <c r="G53" t="s">
        <v>5693</v>
      </c>
      <c r="H53" t="s">
        <v>5582</v>
      </c>
      <c r="I53" t="s">
        <v>5603</v>
      </c>
      <c r="J53" t="s">
        <v>5604</v>
      </c>
      <c r="K53">
        <v>0</v>
      </c>
      <c r="L53" s="3">
        <v>128388.25508327594</v>
      </c>
      <c r="M53" s="3">
        <v>1709153.6671663513</v>
      </c>
      <c r="N53" s="3">
        <v>3306632.0203548921</v>
      </c>
      <c r="O53" s="3">
        <v>3178243.7652716162</v>
      </c>
      <c r="P53">
        <v>6.7</v>
      </c>
      <c r="Q53">
        <v>7</v>
      </c>
    </row>
    <row r="54" spans="1:17" x14ac:dyDescent="0.2">
      <c r="A54">
        <v>5431</v>
      </c>
      <c r="B54" s="19">
        <v>13</v>
      </c>
      <c r="C54" s="4">
        <v>26480</v>
      </c>
      <c r="D54" t="s">
        <v>5287</v>
      </c>
      <c r="E54" t="s">
        <v>5524</v>
      </c>
      <c r="F54" t="s">
        <v>5525</v>
      </c>
      <c r="G54" t="s">
        <v>5577</v>
      </c>
      <c r="H54" t="s">
        <v>5577</v>
      </c>
      <c r="I54" t="s">
        <v>5578</v>
      </c>
      <c r="J54" t="s">
        <v>5579</v>
      </c>
      <c r="K54">
        <v>0</v>
      </c>
      <c r="L54" s="3">
        <v>147193.64508393285</v>
      </c>
      <c r="M54" s="3">
        <v>264948561.15107912</v>
      </c>
      <c r="N54" s="3">
        <v>264948561.15107912</v>
      </c>
      <c r="O54" s="3">
        <v>264801367.50599518</v>
      </c>
      <c r="P54">
        <v>5.2</v>
      </c>
      <c r="Q54">
        <v>0</v>
      </c>
    </row>
    <row r="55" spans="1:17" x14ac:dyDescent="0.2">
      <c r="A55">
        <v>5375</v>
      </c>
      <c r="B55" s="19">
        <v>14</v>
      </c>
      <c r="C55" s="4">
        <v>36077</v>
      </c>
      <c r="D55" t="s">
        <v>5232</v>
      </c>
      <c r="E55" t="s">
        <v>5524</v>
      </c>
      <c r="F55" t="s">
        <v>5525</v>
      </c>
      <c r="G55" t="s">
        <v>5693</v>
      </c>
      <c r="H55" t="s">
        <v>5582</v>
      </c>
      <c r="I55" t="s">
        <v>5598</v>
      </c>
      <c r="J55" t="s">
        <v>5599</v>
      </c>
      <c r="K55">
        <v>0</v>
      </c>
      <c r="L55" s="3">
        <v>149706.70731707319</v>
      </c>
      <c r="M55" s="3">
        <v>3970590.1565487809</v>
      </c>
      <c r="N55" s="3">
        <v>9164418.8479146343</v>
      </c>
      <c r="O55" s="3">
        <v>9014712.1405975614</v>
      </c>
      <c r="P55">
        <v>7.3</v>
      </c>
      <c r="Q55">
        <v>6.8</v>
      </c>
    </row>
    <row r="56" spans="1:17" x14ac:dyDescent="0.2">
      <c r="A56">
        <v>5345</v>
      </c>
      <c r="B56" s="19">
        <v>15</v>
      </c>
      <c r="C56" s="4">
        <v>39218</v>
      </c>
      <c r="D56" t="s">
        <v>5208</v>
      </c>
      <c r="E56" t="s">
        <v>5524</v>
      </c>
      <c r="F56" t="s">
        <v>5525</v>
      </c>
      <c r="G56" t="s">
        <v>5702</v>
      </c>
      <c r="H56" t="s">
        <v>5626</v>
      </c>
      <c r="I56" t="s">
        <v>5703</v>
      </c>
      <c r="J56" t="s">
        <v>5704</v>
      </c>
      <c r="K56">
        <v>0</v>
      </c>
      <c r="L56" s="3">
        <v>177100.39480834242</v>
      </c>
      <c r="M56" s="3">
        <v>11152433.360020967</v>
      </c>
      <c r="N56" s="3">
        <v>27561610.226853698</v>
      </c>
      <c r="O56" s="3">
        <v>27384509.832045358</v>
      </c>
      <c r="P56">
        <v>7.9</v>
      </c>
      <c r="Q56">
        <v>8.3000000000000007</v>
      </c>
    </row>
    <row r="57" spans="1:17" x14ac:dyDescent="0.2">
      <c r="A57">
        <v>5336</v>
      </c>
      <c r="B57" s="19">
        <v>16</v>
      </c>
      <c r="C57" s="4">
        <v>40746</v>
      </c>
      <c r="D57" t="s">
        <v>5200</v>
      </c>
      <c r="E57" t="s">
        <v>5524</v>
      </c>
      <c r="F57" t="s">
        <v>5525</v>
      </c>
      <c r="G57" t="s">
        <v>5705</v>
      </c>
      <c r="H57" t="s">
        <v>5626</v>
      </c>
      <c r="I57" t="s">
        <v>5706</v>
      </c>
      <c r="J57" t="s">
        <v>5707</v>
      </c>
      <c r="K57">
        <v>0</v>
      </c>
      <c r="L57" s="3">
        <v>190179.90722461735</v>
      </c>
      <c r="M57" s="3">
        <v>1435797.4419755491</v>
      </c>
      <c r="N57" s="3">
        <v>2285178.9436221351</v>
      </c>
      <c r="O57" s="3">
        <v>2094999.0363975177</v>
      </c>
      <c r="P57">
        <v>7</v>
      </c>
      <c r="Q57">
        <v>6.2</v>
      </c>
    </row>
    <row r="58" spans="1:17" x14ac:dyDescent="0.2">
      <c r="A58">
        <v>5346</v>
      </c>
      <c r="B58" s="19">
        <v>17</v>
      </c>
      <c r="C58" s="4">
        <v>37456</v>
      </c>
      <c r="D58" t="s">
        <v>5209</v>
      </c>
      <c r="E58" t="s">
        <v>5524</v>
      </c>
      <c r="F58" t="s">
        <v>5525</v>
      </c>
      <c r="G58" t="s">
        <v>5571</v>
      </c>
      <c r="H58" t="s">
        <v>5582</v>
      </c>
      <c r="I58" t="s">
        <v>5708</v>
      </c>
      <c r="J58" t="s">
        <v>5709</v>
      </c>
      <c r="K58">
        <v>0</v>
      </c>
      <c r="L58" s="3">
        <v>204485.56357579122</v>
      </c>
      <c r="M58" s="3">
        <v>3941511.0409328151</v>
      </c>
      <c r="N58" s="3">
        <v>4457959.780299833</v>
      </c>
      <c r="O58" s="3">
        <v>4253474.2167240418</v>
      </c>
      <c r="P58">
        <v>6.2</v>
      </c>
      <c r="Q58">
        <v>6.7</v>
      </c>
    </row>
    <row r="59" spans="1:17" x14ac:dyDescent="0.2">
      <c r="A59">
        <v>5332</v>
      </c>
      <c r="B59" s="19">
        <v>18</v>
      </c>
      <c r="C59" s="4">
        <v>40809</v>
      </c>
      <c r="D59" t="s">
        <v>5196</v>
      </c>
      <c r="E59" t="s">
        <v>5524</v>
      </c>
      <c r="F59" t="s">
        <v>5525</v>
      </c>
      <c r="G59" t="s">
        <v>5587</v>
      </c>
      <c r="H59" t="s">
        <v>5626</v>
      </c>
      <c r="I59" t="s">
        <v>5710</v>
      </c>
      <c r="J59" t="s">
        <v>5711</v>
      </c>
      <c r="K59">
        <v>0</v>
      </c>
      <c r="L59" s="3">
        <v>205601.020763457</v>
      </c>
      <c r="M59" s="3">
        <v>524382.15712529037</v>
      </c>
      <c r="N59" s="3">
        <v>1707121.5070585175</v>
      </c>
      <c r="O59" s="3">
        <v>1501520.4862950605</v>
      </c>
      <c r="P59">
        <v>7.7</v>
      </c>
      <c r="Q59">
        <v>8</v>
      </c>
    </row>
    <row r="60" spans="1:17" x14ac:dyDescent="0.2">
      <c r="A60">
        <v>5373</v>
      </c>
      <c r="B60" s="19">
        <v>19</v>
      </c>
      <c r="C60" s="4">
        <v>31837</v>
      </c>
      <c r="D60" t="s">
        <v>5230</v>
      </c>
      <c r="E60" t="s">
        <v>5524</v>
      </c>
      <c r="F60" t="s">
        <v>5525</v>
      </c>
      <c r="G60" t="s">
        <v>5582</v>
      </c>
      <c r="H60" t="s">
        <v>5582</v>
      </c>
      <c r="I60" t="s">
        <v>5596</v>
      </c>
      <c r="J60" t="s">
        <v>5597</v>
      </c>
      <c r="K60">
        <v>0</v>
      </c>
      <c r="L60" s="3">
        <v>219017.84121320254</v>
      </c>
      <c r="M60" s="3">
        <v>11451604.078706514</v>
      </c>
      <c r="N60" s="3">
        <v>11451604.078706514</v>
      </c>
      <c r="O60" s="3">
        <v>11232586.237493312</v>
      </c>
      <c r="P60">
        <v>7</v>
      </c>
      <c r="Q60">
        <v>6.6</v>
      </c>
    </row>
    <row r="61" spans="1:17" x14ac:dyDescent="0.2">
      <c r="A61">
        <v>5307</v>
      </c>
      <c r="B61" s="19">
        <v>20</v>
      </c>
      <c r="C61" s="4">
        <v>40599</v>
      </c>
      <c r="D61" t="s">
        <v>5172</v>
      </c>
      <c r="E61" t="s">
        <v>5524</v>
      </c>
      <c r="F61" t="s">
        <v>5525</v>
      </c>
      <c r="G61" t="s">
        <v>5626</v>
      </c>
      <c r="H61" t="s">
        <v>5626</v>
      </c>
      <c r="I61" t="s">
        <v>5712</v>
      </c>
      <c r="J61" t="s">
        <v>5713</v>
      </c>
      <c r="K61">
        <v>0</v>
      </c>
      <c r="L61" s="3">
        <v>221878.9113863422</v>
      </c>
      <c r="M61" s="3">
        <v>2696644.1783434022</v>
      </c>
      <c r="N61" s="3">
        <v>2696644.1783434022</v>
      </c>
      <c r="O61" s="3">
        <v>2474765.26695706</v>
      </c>
      <c r="P61">
        <v>6.5</v>
      </c>
      <c r="Q61">
        <v>5.5</v>
      </c>
    </row>
    <row r="62" spans="1:17" x14ac:dyDescent="0.2">
      <c r="A62" s="19">
        <v>4307</v>
      </c>
      <c r="B62" s="19">
        <v>1</v>
      </c>
      <c r="C62" s="25">
        <v>14594</v>
      </c>
      <c r="D62" s="24" t="s">
        <v>4210</v>
      </c>
      <c r="E62" t="s">
        <v>5526</v>
      </c>
      <c r="F62" t="s">
        <v>5527</v>
      </c>
      <c r="G62" t="s">
        <v>5714</v>
      </c>
      <c r="H62" t="s">
        <v>5626</v>
      </c>
      <c r="I62" t="s">
        <v>5715</v>
      </c>
      <c r="J62" t="s">
        <v>5716</v>
      </c>
      <c r="K62">
        <v>0</v>
      </c>
      <c r="L62" s="23">
        <v>68394578.571428582</v>
      </c>
      <c r="M62" s="23">
        <v>3484273593.8521433</v>
      </c>
      <c r="N62" s="23">
        <v>6848668186.7605724</v>
      </c>
      <c r="O62" s="23">
        <f t="shared" ref="O62:O81" si="1">N62-L62</f>
        <v>6780273608.1891441</v>
      </c>
      <c r="P62">
        <v>8.1999999999999993</v>
      </c>
      <c r="Q62">
        <v>8.6</v>
      </c>
    </row>
    <row r="63" spans="1:17" x14ac:dyDescent="0.2">
      <c r="A63" s="19">
        <v>5038</v>
      </c>
      <c r="B63" s="19">
        <v>2</v>
      </c>
      <c r="C63" s="25">
        <v>15566</v>
      </c>
      <c r="D63" s="24" t="s">
        <v>4916</v>
      </c>
      <c r="E63" t="s">
        <v>5526</v>
      </c>
      <c r="F63" t="s">
        <v>5527</v>
      </c>
      <c r="G63" t="s">
        <v>5717</v>
      </c>
      <c r="H63" t="s">
        <v>5632</v>
      </c>
      <c r="I63" t="s">
        <v>5718</v>
      </c>
      <c r="J63" t="s">
        <v>5719</v>
      </c>
      <c r="K63">
        <v>0</v>
      </c>
      <c r="L63" s="23">
        <v>12766988.000000002</v>
      </c>
      <c r="M63" s="23">
        <v>1529613129.878788</v>
      </c>
      <c r="N63" s="23">
        <v>3987823757.575758</v>
      </c>
      <c r="O63" s="23">
        <f t="shared" si="1"/>
        <v>3975056769.575758</v>
      </c>
      <c r="P63">
        <v>7.3</v>
      </c>
      <c r="Q63">
        <v>8.3000000000000007</v>
      </c>
    </row>
    <row r="64" spans="1:17" x14ac:dyDescent="0.2">
      <c r="A64" s="19">
        <v>3283</v>
      </c>
      <c r="B64" s="19">
        <v>3</v>
      </c>
      <c r="C64" s="25">
        <v>28270</v>
      </c>
      <c r="D64" s="24" t="s">
        <v>3211</v>
      </c>
      <c r="E64" t="s">
        <v>5526</v>
      </c>
      <c r="F64" t="s">
        <v>5527</v>
      </c>
      <c r="G64" t="s">
        <v>5720</v>
      </c>
      <c r="H64" t="s">
        <v>5619</v>
      </c>
      <c r="I64" t="s">
        <v>5721</v>
      </c>
      <c r="J64" t="s">
        <v>5722</v>
      </c>
      <c r="K64">
        <v>0</v>
      </c>
      <c r="L64" s="23">
        <v>44787877.280265339</v>
      </c>
      <c r="M64" s="23">
        <v>1877011105.8148093</v>
      </c>
      <c r="N64" s="23">
        <v>3202732273.3106632</v>
      </c>
      <c r="O64" s="23">
        <f t="shared" si="1"/>
        <v>3157944396.0303979</v>
      </c>
      <c r="P64">
        <v>8.6999999999999993</v>
      </c>
      <c r="Q64">
        <v>8.6</v>
      </c>
    </row>
    <row r="65" spans="1:17" x14ac:dyDescent="0.2">
      <c r="A65" s="19">
        <v>4822</v>
      </c>
      <c r="B65" s="19">
        <v>4</v>
      </c>
      <c r="C65" s="25">
        <v>13870</v>
      </c>
      <c r="D65" s="24" t="s">
        <v>4706</v>
      </c>
      <c r="E65" t="s">
        <v>5526</v>
      </c>
      <c r="F65" t="s">
        <v>5527</v>
      </c>
      <c r="G65" t="s">
        <v>5662</v>
      </c>
      <c r="H65" t="s">
        <v>5632</v>
      </c>
      <c r="I65" t="s">
        <v>5723</v>
      </c>
      <c r="J65" t="s">
        <v>5724</v>
      </c>
      <c r="K65">
        <v>0</v>
      </c>
      <c r="L65" s="23">
        <v>25370296.666666668</v>
      </c>
      <c r="M65" s="23">
        <v>3152966677.2024302</v>
      </c>
      <c r="N65" s="23">
        <v>3152966677.2024302</v>
      </c>
      <c r="O65" s="23">
        <f t="shared" si="1"/>
        <v>3127596380.5357637</v>
      </c>
      <c r="P65">
        <v>7.6</v>
      </c>
      <c r="Q65">
        <v>8.8000000000000007</v>
      </c>
    </row>
    <row r="66" spans="1:17" x14ac:dyDescent="0.2">
      <c r="A66" s="19">
        <v>37</v>
      </c>
      <c r="B66" s="19">
        <v>5</v>
      </c>
      <c r="C66" s="25">
        <v>35783</v>
      </c>
      <c r="D66" s="24" t="s">
        <v>36</v>
      </c>
      <c r="E66" t="s">
        <v>5526</v>
      </c>
      <c r="F66" t="s">
        <v>5527</v>
      </c>
      <c r="G66" t="s">
        <v>5587</v>
      </c>
      <c r="H66" t="s">
        <v>5626</v>
      </c>
      <c r="I66" t="s">
        <v>5627</v>
      </c>
      <c r="J66" t="s">
        <v>5628</v>
      </c>
      <c r="K66">
        <v>0</v>
      </c>
      <c r="L66" s="23">
        <v>304425294.48233104</v>
      </c>
      <c r="M66" s="23">
        <v>1002582547.5185244</v>
      </c>
      <c r="N66" s="23">
        <v>3360270249.1735396</v>
      </c>
      <c r="O66" s="23">
        <f t="shared" si="1"/>
        <v>3055844954.6912088</v>
      </c>
      <c r="P66">
        <v>7.8</v>
      </c>
      <c r="Q66">
        <v>8</v>
      </c>
    </row>
    <row r="67" spans="1:17" x14ac:dyDescent="0.2">
      <c r="A67" s="19">
        <v>4495</v>
      </c>
      <c r="B67" s="19">
        <v>6</v>
      </c>
      <c r="C67" s="25">
        <v>18309</v>
      </c>
      <c r="D67" s="24" t="s">
        <v>5500</v>
      </c>
      <c r="E67" t="s">
        <v>5526</v>
      </c>
      <c r="F67" t="s">
        <v>5527</v>
      </c>
      <c r="G67" t="s">
        <v>5662</v>
      </c>
      <c r="H67" t="s">
        <v>5632</v>
      </c>
      <c r="I67" t="s">
        <v>5725</v>
      </c>
      <c r="J67" t="s">
        <v>5726</v>
      </c>
      <c r="K67">
        <v>0</v>
      </c>
      <c r="L67" s="23">
        <v>30298089.361702129</v>
      </c>
      <c r="M67" s="23">
        <v>888047446.80851066</v>
      </c>
      <c r="N67" s="23">
        <v>2753902154.0163832</v>
      </c>
      <c r="O67" s="23">
        <f t="shared" si="1"/>
        <v>2723604064.6546812</v>
      </c>
      <c r="P67">
        <v>7.3</v>
      </c>
      <c r="Q67">
        <v>7.7</v>
      </c>
    </row>
    <row r="68" spans="1:17" x14ac:dyDescent="0.2">
      <c r="A68" s="19">
        <v>1</v>
      </c>
      <c r="B68" s="19">
        <v>7</v>
      </c>
      <c r="C68" s="25">
        <v>40165</v>
      </c>
      <c r="D68" s="24" t="s">
        <v>0</v>
      </c>
      <c r="E68" t="s">
        <v>5526</v>
      </c>
      <c r="F68" t="s">
        <v>5527</v>
      </c>
      <c r="G68" t="s">
        <v>5618</v>
      </c>
      <c r="H68" t="s">
        <v>5619</v>
      </c>
      <c r="I68" t="s">
        <v>5530</v>
      </c>
      <c r="J68" t="s">
        <v>5531</v>
      </c>
      <c r="K68">
        <v>0</v>
      </c>
      <c r="L68" s="23">
        <v>483195453.55616373</v>
      </c>
      <c r="M68" s="23">
        <v>864644298.34069622</v>
      </c>
      <c r="N68" s="23">
        <v>3165122341.5790672</v>
      </c>
      <c r="O68" s="23">
        <f t="shared" si="1"/>
        <v>2681926888.0229034</v>
      </c>
      <c r="P68">
        <v>7.9</v>
      </c>
      <c r="Q68">
        <v>7.5</v>
      </c>
    </row>
    <row r="69" spans="1:17" x14ac:dyDescent="0.2">
      <c r="A69" s="19">
        <v>3643</v>
      </c>
      <c r="B69" s="19">
        <v>8</v>
      </c>
      <c r="C69" s="25">
        <v>23803</v>
      </c>
      <c r="D69" s="24" t="s">
        <v>3563</v>
      </c>
      <c r="E69" t="s">
        <v>5526</v>
      </c>
      <c r="F69" t="s">
        <v>5527</v>
      </c>
      <c r="G69" t="s">
        <v>5727</v>
      </c>
      <c r="H69" t="s">
        <v>5621</v>
      </c>
      <c r="I69" t="s">
        <v>5728</v>
      </c>
      <c r="J69" t="s">
        <v>5729</v>
      </c>
      <c r="K69">
        <v>0</v>
      </c>
      <c r="L69" s="23">
        <v>64321271.565495208</v>
      </c>
      <c r="M69" s="23">
        <v>1280262245.5090735</v>
      </c>
      <c r="N69" s="23">
        <v>2245081318.9915018</v>
      </c>
      <c r="O69" s="23">
        <f t="shared" si="1"/>
        <v>2180760047.4260068</v>
      </c>
      <c r="P69">
        <v>8</v>
      </c>
      <c r="Q69">
        <v>8</v>
      </c>
    </row>
    <row r="70" spans="1:17" x14ac:dyDescent="0.2">
      <c r="A70" s="19">
        <v>3163</v>
      </c>
      <c r="B70" s="19">
        <v>9</v>
      </c>
      <c r="C70" s="25">
        <v>27565</v>
      </c>
      <c r="D70" s="24" t="s">
        <v>3098</v>
      </c>
      <c r="E70" t="s">
        <v>5526</v>
      </c>
      <c r="F70" t="s">
        <v>5527</v>
      </c>
      <c r="G70" t="s">
        <v>5730</v>
      </c>
      <c r="H70" t="s">
        <v>5635</v>
      </c>
      <c r="I70" t="s">
        <v>5731</v>
      </c>
      <c r="J70" t="s">
        <v>5732</v>
      </c>
      <c r="K70">
        <v>0</v>
      </c>
      <c r="L70" s="23">
        <v>54966940.298507459</v>
      </c>
      <c r="M70" s="23">
        <v>1190950373.1343284</v>
      </c>
      <c r="N70" s="23">
        <v>2156078233.2089553</v>
      </c>
      <c r="O70" s="23">
        <f t="shared" si="1"/>
        <v>2101111292.9104478</v>
      </c>
      <c r="P70">
        <v>8</v>
      </c>
      <c r="Q70">
        <v>9.1999999999999993</v>
      </c>
    </row>
    <row r="71" spans="1:17" x14ac:dyDescent="0.2">
      <c r="A71" s="19">
        <v>3164</v>
      </c>
      <c r="B71" s="19">
        <v>10</v>
      </c>
      <c r="C71" s="25">
        <v>27024</v>
      </c>
      <c r="D71" s="24" t="s">
        <v>3099</v>
      </c>
      <c r="E71" t="s">
        <v>5526</v>
      </c>
      <c r="F71" t="s">
        <v>5527</v>
      </c>
      <c r="G71" t="s">
        <v>5700</v>
      </c>
      <c r="H71" t="s">
        <v>5700</v>
      </c>
      <c r="I71" t="s">
        <v>5733</v>
      </c>
      <c r="J71" t="s">
        <v>5734</v>
      </c>
      <c r="K71">
        <v>0</v>
      </c>
      <c r="L71" s="23">
        <v>63771168.831168823</v>
      </c>
      <c r="M71" s="23">
        <v>1075327230.3587444</v>
      </c>
      <c r="N71" s="23">
        <v>2126845420.4346752</v>
      </c>
      <c r="O71" s="23">
        <f t="shared" si="1"/>
        <v>2063074251.6035063</v>
      </c>
      <c r="P71">
        <v>8</v>
      </c>
      <c r="Q71">
        <v>8</v>
      </c>
    </row>
    <row r="72" spans="1:17" x14ac:dyDescent="0.2">
      <c r="A72" s="19">
        <v>3339</v>
      </c>
      <c r="B72" s="19">
        <v>11</v>
      </c>
      <c r="C72" s="25">
        <v>30113</v>
      </c>
      <c r="D72" s="24" t="s">
        <v>3265</v>
      </c>
      <c r="E72" t="s">
        <v>5526</v>
      </c>
      <c r="F72" t="s">
        <v>5527</v>
      </c>
      <c r="G72" t="s">
        <v>5735</v>
      </c>
      <c r="H72" t="s">
        <v>5736</v>
      </c>
      <c r="I72" t="s">
        <v>5737</v>
      </c>
      <c r="J72" t="s">
        <v>5738</v>
      </c>
      <c r="K72">
        <v>0</v>
      </c>
      <c r="L72" s="23">
        <v>26576798.969072167</v>
      </c>
      <c r="M72" s="23">
        <v>1101318640.2837732</v>
      </c>
      <c r="N72" s="23">
        <v>2007093338.9092166</v>
      </c>
      <c r="O72" s="23">
        <f t="shared" si="1"/>
        <v>1980516539.9401445</v>
      </c>
      <c r="P72">
        <v>7.9</v>
      </c>
      <c r="Q72">
        <v>9.1999999999999993</v>
      </c>
    </row>
    <row r="73" spans="1:17" x14ac:dyDescent="0.2">
      <c r="A73" s="19">
        <v>2</v>
      </c>
      <c r="B73" s="19">
        <v>12</v>
      </c>
      <c r="C73" s="25">
        <v>42356</v>
      </c>
      <c r="D73" s="24" t="s">
        <v>1</v>
      </c>
      <c r="E73" t="s">
        <v>5526</v>
      </c>
      <c r="F73" t="s">
        <v>5527</v>
      </c>
      <c r="G73" t="s">
        <v>5618</v>
      </c>
      <c r="H73" t="s">
        <v>5619</v>
      </c>
      <c r="I73" t="s">
        <v>5532</v>
      </c>
      <c r="J73" t="s">
        <v>5533</v>
      </c>
      <c r="K73">
        <v>0</v>
      </c>
      <c r="L73" s="23">
        <v>317635827.0795899</v>
      </c>
      <c r="M73" s="23">
        <v>972279348.14406514</v>
      </c>
      <c r="N73" s="23">
        <v>2136944047.4358947</v>
      </c>
      <c r="O73" s="23">
        <f t="shared" si="1"/>
        <v>1819308220.3563049</v>
      </c>
      <c r="P73">
        <v>8.1999999999999993</v>
      </c>
      <c r="Q73">
        <v>8.1999999999999993</v>
      </c>
    </row>
    <row r="74" spans="1:17" x14ac:dyDescent="0.2">
      <c r="A74" s="19">
        <v>768</v>
      </c>
      <c r="B74" s="19">
        <v>13</v>
      </c>
      <c r="C74" s="25">
        <v>34131</v>
      </c>
      <c r="D74" s="24" t="s">
        <v>754</v>
      </c>
      <c r="E74" t="s">
        <v>5526</v>
      </c>
      <c r="F74" t="s">
        <v>5527</v>
      </c>
      <c r="G74" t="s">
        <v>5739</v>
      </c>
      <c r="H74" t="s">
        <v>5635</v>
      </c>
      <c r="I74" t="s">
        <v>5740</v>
      </c>
      <c r="J74" t="s">
        <v>5741</v>
      </c>
      <c r="K74">
        <v>0</v>
      </c>
      <c r="L74" s="23">
        <v>107117015.23545706</v>
      </c>
      <c r="M74" s="23">
        <v>672810992.62669671</v>
      </c>
      <c r="N74" s="23">
        <v>1766261958.5255957</v>
      </c>
      <c r="O74" s="23">
        <f t="shared" si="1"/>
        <v>1659144943.2901387</v>
      </c>
      <c r="P74">
        <v>8.1</v>
      </c>
      <c r="Q74">
        <v>8.3000000000000007</v>
      </c>
    </row>
    <row r="75" spans="1:17" x14ac:dyDescent="0.2">
      <c r="A75" s="19">
        <v>3759</v>
      </c>
      <c r="B75" s="19">
        <v>14</v>
      </c>
      <c r="C75" s="25">
        <v>26373</v>
      </c>
      <c r="D75" s="24" t="s">
        <v>3674</v>
      </c>
      <c r="E75" t="s">
        <v>5526</v>
      </c>
      <c r="F75" t="s">
        <v>5527</v>
      </c>
      <c r="G75" t="s">
        <v>5742</v>
      </c>
      <c r="H75" t="s">
        <v>5743</v>
      </c>
      <c r="I75" t="s">
        <v>5744</v>
      </c>
      <c r="J75" t="s">
        <v>5745</v>
      </c>
      <c r="K75">
        <v>0</v>
      </c>
      <c r="L75" s="23">
        <v>41512874.396135263</v>
      </c>
      <c r="M75" s="23">
        <v>800406238.22002423</v>
      </c>
      <c r="N75" s="23">
        <v>1592315253.6231885</v>
      </c>
      <c r="O75" s="23">
        <f t="shared" si="1"/>
        <v>1550802379.2270532</v>
      </c>
      <c r="P75">
        <v>9.1999999999999993</v>
      </c>
      <c r="Q75">
        <v>9.1999999999999993</v>
      </c>
    </row>
    <row r="76" spans="1:17" x14ac:dyDescent="0.2">
      <c r="A76" s="19">
        <v>2226</v>
      </c>
      <c r="B76" s="19">
        <v>15</v>
      </c>
      <c r="C76" s="25">
        <v>29362</v>
      </c>
      <c r="D76" s="24" t="s">
        <v>2186</v>
      </c>
      <c r="E76" t="s">
        <v>5526</v>
      </c>
      <c r="F76" t="s">
        <v>5527</v>
      </c>
      <c r="G76" t="s">
        <v>5720</v>
      </c>
      <c r="H76" t="s">
        <v>5619</v>
      </c>
      <c r="I76" t="s">
        <v>5746</v>
      </c>
      <c r="J76" t="s">
        <v>5747</v>
      </c>
      <c r="K76">
        <v>0</v>
      </c>
      <c r="L76" s="23">
        <v>69033459.657701716</v>
      </c>
      <c r="M76" s="23">
        <v>871238158.27921772</v>
      </c>
      <c r="N76" s="23">
        <v>1603292976.1276286</v>
      </c>
      <c r="O76" s="23">
        <f t="shared" si="1"/>
        <v>1534259516.4699268</v>
      </c>
      <c r="P76">
        <v>8.8000000000000007</v>
      </c>
      <c r="Q76">
        <v>8.9</v>
      </c>
    </row>
    <row r="77" spans="1:17" x14ac:dyDescent="0.2">
      <c r="A77" s="19">
        <v>565</v>
      </c>
      <c r="B77" s="19">
        <v>16</v>
      </c>
      <c r="C77" s="25">
        <v>34500</v>
      </c>
      <c r="D77" s="24" t="s">
        <v>555</v>
      </c>
      <c r="E77" t="s">
        <v>5526</v>
      </c>
      <c r="F77" t="s">
        <v>5527</v>
      </c>
      <c r="G77" t="s">
        <v>5748</v>
      </c>
      <c r="H77" t="s">
        <v>5632</v>
      </c>
      <c r="I77" t="s">
        <v>5567</v>
      </c>
      <c r="J77" t="s">
        <v>5568</v>
      </c>
      <c r="K77">
        <v>0</v>
      </c>
      <c r="L77" s="23">
        <v>131551734.45945947</v>
      </c>
      <c r="M77" s="23">
        <v>701355116.16662169</v>
      </c>
      <c r="N77" s="23">
        <v>1638142814.1395948</v>
      </c>
      <c r="O77" s="23">
        <f t="shared" si="1"/>
        <v>1506591079.6801353</v>
      </c>
      <c r="P77">
        <v>8.5</v>
      </c>
      <c r="Q77">
        <v>8.3000000000000007</v>
      </c>
    </row>
    <row r="78" spans="1:17" x14ac:dyDescent="0.2">
      <c r="A78" s="19">
        <v>28</v>
      </c>
      <c r="B78" s="19">
        <v>17</v>
      </c>
      <c r="C78" s="25">
        <v>42167</v>
      </c>
      <c r="D78" s="24" t="s">
        <v>27</v>
      </c>
      <c r="E78" t="s">
        <v>5526</v>
      </c>
      <c r="F78" t="s">
        <v>5527</v>
      </c>
      <c r="G78" t="s">
        <v>5630</v>
      </c>
      <c r="H78" t="s">
        <v>5619</v>
      </c>
      <c r="I78" t="s">
        <v>5563</v>
      </c>
      <c r="J78" t="s">
        <v>5564</v>
      </c>
      <c r="K78">
        <v>0</v>
      </c>
      <c r="L78" s="23">
        <v>221199410.82308769</v>
      </c>
      <c r="M78" s="23">
        <v>671003793.26507092</v>
      </c>
      <c r="N78" s="23">
        <v>1719841461.7653809</v>
      </c>
      <c r="O78" s="23">
        <f t="shared" si="1"/>
        <v>1498642050.9422932</v>
      </c>
      <c r="P78">
        <v>7</v>
      </c>
      <c r="Q78">
        <v>6.7</v>
      </c>
    </row>
    <row r="79" spans="1:17" x14ac:dyDescent="0.2">
      <c r="A79" s="19">
        <v>3879</v>
      </c>
      <c r="B79" s="19">
        <v>18</v>
      </c>
      <c r="C79" s="25">
        <v>28657</v>
      </c>
      <c r="D79" s="24" t="s">
        <v>3791</v>
      </c>
      <c r="E79" t="s">
        <v>5526</v>
      </c>
      <c r="F79" t="s">
        <v>5527</v>
      </c>
      <c r="G79" t="s">
        <v>5749</v>
      </c>
      <c r="H79" t="s">
        <v>5750</v>
      </c>
      <c r="I79" t="s">
        <v>5751</v>
      </c>
      <c r="J79" t="s">
        <v>5752</v>
      </c>
      <c r="K79">
        <v>0</v>
      </c>
      <c r="L79" s="23">
        <v>22593773.006134968</v>
      </c>
      <c r="M79" s="23">
        <v>684643174.79493856</v>
      </c>
      <c r="N79" s="23">
        <v>1459233026.0219324</v>
      </c>
      <c r="O79" s="23">
        <f t="shared" si="1"/>
        <v>1436639253.0157974</v>
      </c>
      <c r="P79">
        <v>7.2</v>
      </c>
      <c r="Q79">
        <v>6.6</v>
      </c>
    </row>
    <row r="80" spans="1:17" x14ac:dyDescent="0.2">
      <c r="A80" s="19">
        <v>4586</v>
      </c>
      <c r="B80" s="19">
        <v>19</v>
      </c>
      <c r="C80" s="25">
        <v>14928</v>
      </c>
      <c r="D80" s="24" t="s">
        <v>4478</v>
      </c>
      <c r="E80" t="s">
        <v>5526</v>
      </c>
      <c r="F80" t="s">
        <v>5527</v>
      </c>
      <c r="G80" t="s">
        <v>5662</v>
      </c>
      <c r="H80" t="s">
        <v>5632</v>
      </c>
      <c r="I80" t="s">
        <v>5753</v>
      </c>
      <c r="J80" t="s">
        <v>5754</v>
      </c>
      <c r="K80">
        <v>0</v>
      </c>
      <c r="L80" s="23">
        <v>39984522.857142858</v>
      </c>
      <c r="M80" s="23">
        <v>1461188791.4285715</v>
      </c>
      <c r="N80" s="23">
        <v>1461188791.4285715</v>
      </c>
      <c r="O80" s="23">
        <f t="shared" si="1"/>
        <v>1421204268.5714285</v>
      </c>
      <c r="P80">
        <v>7.8</v>
      </c>
      <c r="Q80">
        <v>8.6</v>
      </c>
    </row>
    <row r="81" spans="1:17" x14ac:dyDescent="0.2">
      <c r="A81" s="19">
        <v>389</v>
      </c>
      <c r="B81" s="19">
        <v>20</v>
      </c>
      <c r="C81" s="25">
        <v>37972</v>
      </c>
      <c r="D81" s="24" t="s">
        <v>383</v>
      </c>
      <c r="E81" t="s">
        <v>5526</v>
      </c>
      <c r="F81" t="s">
        <v>5527</v>
      </c>
      <c r="G81" t="s">
        <v>5572</v>
      </c>
      <c r="H81" t="s">
        <v>5619</v>
      </c>
      <c r="I81" t="s">
        <v>5755</v>
      </c>
      <c r="J81" t="s">
        <v>5756</v>
      </c>
      <c r="K81">
        <v>0</v>
      </c>
      <c r="L81" s="23">
        <v>125224015.19262071</v>
      </c>
      <c r="M81" s="23">
        <v>503355120.72542048</v>
      </c>
      <c r="N81" s="23">
        <v>1520543716.1094899</v>
      </c>
      <c r="O81" s="23">
        <f t="shared" si="1"/>
        <v>1395319700.9168692</v>
      </c>
      <c r="P81">
        <v>8.9</v>
      </c>
      <c r="Q81">
        <v>8.6999999999999993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1"/>
  <sheetViews>
    <sheetView workbookViewId="0">
      <selection activeCell="AH1" activeCellId="1" sqref="S1:X1048576 AH1:AH1048576"/>
    </sheetView>
  </sheetViews>
  <sheetFormatPr baseColWidth="10" defaultRowHeight="16" x14ac:dyDescent="0.2"/>
  <cols>
    <col min="2" max="2" width="37.5" bestFit="1" customWidth="1"/>
    <col min="7" max="24" width="10.83203125" customWidth="1"/>
    <col min="25" max="26" width="10.83203125" style="26"/>
    <col min="31" max="33" width="10.83203125" style="28"/>
    <col min="34" max="34" width="10.83203125" style="26"/>
  </cols>
  <sheetData>
    <row r="1" spans="1:34" x14ac:dyDescent="0.2">
      <c r="A1" s="19" t="s">
        <v>5605</v>
      </c>
      <c r="B1" s="24" t="s">
        <v>5327</v>
      </c>
      <c r="C1" t="s">
        <v>5518</v>
      </c>
      <c r="D1" t="s">
        <v>5519</v>
      </c>
      <c r="E1" t="s">
        <v>5609</v>
      </c>
      <c r="F1" t="s">
        <v>5610</v>
      </c>
      <c r="G1" t="s">
        <v>5762</v>
      </c>
      <c r="H1" t="s">
        <v>5763</v>
      </c>
      <c r="I1" t="s">
        <v>5764</v>
      </c>
      <c r="J1" t="s">
        <v>5765</v>
      </c>
      <c r="K1" t="s">
        <v>5766</v>
      </c>
      <c r="L1" t="s">
        <v>5767</v>
      </c>
      <c r="M1" t="s">
        <v>5768</v>
      </c>
      <c r="N1" t="s">
        <v>5769</v>
      </c>
      <c r="O1" t="s">
        <v>5768</v>
      </c>
      <c r="P1" t="s">
        <v>5769</v>
      </c>
      <c r="Q1" t="s">
        <v>5768</v>
      </c>
      <c r="R1" t="s">
        <v>5769</v>
      </c>
      <c r="S1" s="26" t="s">
        <v>5611</v>
      </c>
      <c r="T1" s="26" t="s">
        <v>5612</v>
      </c>
      <c r="U1" s="26" t="s">
        <v>5613</v>
      </c>
      <c r="V1" s="26" t="s">
        <v>5614</v>
      </c>
      <c r="W1" s="26" t="s">
        <v>5615</v>
      </c>
      <c r="X1" s="26" t="s">
        <v>5616</v>
      </c>
      <c r="Y1" s="27" t="s">
        <v>5770</v>
      </c>
      <c r="Z1" s="27" t="s">
        <v>5771</v>
      </c>
      <c r="AC1" t="s">
        <v>5772</v>
      </c>
      <c r="AD1" t="s">
        <v>5773</v>
      </c>
      <c r="AE1" s="28" t="s">
        <v>5774</v>
      </c>
      <c r="AF1" s="28" t="s">
        <v>5768</v>
      </c>
      <c r="AG1" s="28" t="s">
        <v>5769</v>
      </c>
      <c r="AH1" s="26" t="s">
        <v>5617</v>
      </c>
    </row>
    <row r="2" spans="1:34" x14ac:dyDescent="0.2">
      <c r="A2" s="19">
        <v>1</v>
      </c>
      <c r="B2" s="24" t="s">
        <v>0</v>
      </c>
      <c r="C2" t="s">
        <v>5520</v>
      </c>
      <c r="D2" t="s">
        <v>5521</v>
      </c>
      <c r="E2">
        <v>7.8</v>
      </c>
      <c r="F2">
        <v>7.5</v>
      </c>
      <c r="G2">
        <f>E2:E21</f>
        <v>7.8</v>
      </c>
      <c r="H2">
        <f>F2:F21</f>
        <v>7.5</v>
      </c>
      <c r="I2" s="28">
        <f>AVERAGE(E2:F22)</f>
        <v>6.6928571428571422</v>
      </c>
      <c r="J2" s="28">
        <f>2*_xlfn.STDEV.P(E2:E22)</f>
        <v>1.7979580254345309</v>
      </c>
      <c r="K2" s="28">
        <f>2*_xlfn.STDEV.P(F2:F22)</f>
        <v>2.3073971553794381</v>
      </c>
      <c r="L2" s="28">
        <f>2*_xlfn.STDEV.P(E2:F22)</f>
        <v>2.1836591645535837</v>
      </c>
      <c r="M2" s="28">
        <f>G2+J2</f>
        <v>9.5979580254345311</v>
      </c>
      <c r="N2" s="28">
        <f>G2-J2</f>
        <v>6.0020419745654685</v>
      </c>
      <c r="O2" s="28">
        <f>H2+K2</f>
        <v>9.8073971553794372</v>
      </c>
      <c r="P2" s="28">
        <f>H2-K2</f>
        <v>5.1926028446205619</v>
      </c>
      <c r="Q2" s="28">
        <f>I2+L2</f>
        <v>8.8765163074107249</v>
      </c>
      <c r="R2" s="28">
        <f>I2-L2</f>
        <v>4.5091979783035585</v>
      </c>
      <c r="S2" s="29">
        <f>IF(OR($E2&gt;M2),1,0)</f>
        <v>0</v>
      </c>
      <c r="T2" s="29">
        <f>IF(OR($F2&gt;O2),1,0)</f>
        <v>0</v>
      </c>
      <c r="U2" s="29">
        <f>IF(OR($E2&lt;N2),1,0)</f>
        <v>0</v>
      </c>
      <c r="V2" s="29">
        <f>IF(OR($F2&lt;P2),1,0)</f>
        <v>0</v>
      </c>
      <c r="W2" s="29">
        <f>IF(OR($E2&gt;M2,$F2&gt;O2),1,0)</f>
        <v>0</v>
      </c>
      <c r="X2" s="29">
        <f>IF(OR($E2&lt;N2,$F2&lt;P2),1,0)</f>
        <v>0</v>
      </c>
      <c r="Y2" s="27">
        <f>IF(OR(E2&gt;M2,E2&lt;N2),1,0)</f>
        <v>0</v>
      </c>
      <c r="Z2" s="27">
        <f>IF(OR(F2&gt;O2,F2&lt;P2),1,0)</f>
        <v>0</v>
      </c>
      <c r="AC2">
        <f>ABS(E2-F2)</f>
        <v>0.29999999999999982</v>
      </c>
      <c r="AD2">
        <f>AVERAGE(AC2:AC21)</f>
        <v>0.80999999999999994</v>
      </c>
      <c r="AE2" s="28">
        <f>2*_xlfn.STDEV.P(AC2:AC21)</f>
        <v>1.0543244282477757</v>
      </c>
      <c r="AF2" s="28">
        <f>AD2+AE2</f>
        <v>1.8643244282477758</v>
      </c>
      <c r="AG2" s="28">
        <f>AD2-AF2</f>
        <v>-1.0543244282477757</v>
      </c>
      <c r="AH2" s="26">
        <f>IF(OR(AC2&lt;AG2,AC2&gt;AF2),1,0)</f>
        <v>0</v>
      </c>
    </row>
    <row r="3" spans="1:34" x14ac:dyDescent="0.2">
      <c r="A3" s="19">
        <v>2</v>
      </c>
      <c r="B3" s="24" t="s">
        <v>5343</v>
      </c>
      <c r="C3" t="s">
        <v>5520</v>
      </c>
      <c r="D3" t="s">
        <v>5521</v>
      </c>
      <c r="E3">
        <v>7.1</v>
      </c>
      <c r="F3">
        <v>5.5</v>
      </c>
      <c r="M3" s="28">
        <v>9.2809852212843911</v>
      </c>
      <c r="N3" s="28">
        <v>6.5190147787156105</v>
      </c>
      <c r="O3" s="28">
        <v>9.537115919588592</v>
      </c>
      <c r="P3" s="28">
        <v>5.462884080411408</v>
      </c>
      <c r="Q3" s="28">
        <v>8.8716154217018666</v>
      </c>
      <c r="R3" s="28">
        <v>5.1093369592505127</v>
      </c>
      <c r="S3" s="29">
        <f t="shared" ref="S3:S66" si="0">IF(OR($E3&gt;M3),1,0)</f>
        <v>0</v>
      </c>
      <c r="T3" s="29">
        <f t="shared" ref="T3:T66" si="1">IF(OR($F3&gt;O3),1,0)</f>
        <v>0</v>
      </c>
      <c r="U3" s="29">
        <f t="shared" ref="U3:U66" si="2">IF(OR($E3&lt;N3),1,0)</f>
        <v>0</v>
      </c>
      <c r="V3" s="29">
        <f t="shared" ref="V3:V66" si="3">IF(OR($F3&lt;P3),1,0)</f>
        <v>0</v>
      </c>
      <c r="W3" s="29">
        <f t="shared" ref="W3:W66" si="4">IF(OR($E3&gt;M3,$F3&gt;O3),1,0)</f>
        <v>0</v>
      </c>
      <c r="X3" s="29">
        <f t="shared" ref="X3:X66" si="5">IF(OR($E3&lt;N3,$F3&lt;P3),1,0)</f>
        <v>0</v>
      </c>
      <c r="Y3" s="27">
        <f t="shared" ref="Y3:Y66" si="6">IF(OR(E3&gt;M3,E3&lt;N3),1,0)</f>
        <v>0</v>
      </c>
      <c r="Z3" s="27">
        <f t="shared" ref="Z3:Z66" si="7">IF(OR(F3&gt;O3,F3&lt;P3),1,0)</f>
        <v>0</v>
      </c>
      <c r="AC3">
        <f t="shared" ref="AC3:AC21" si="8">ABS(E3-F3)</f>
        <v>1.5999999999999996</v>
      </c>
      <c r="AF3" s="28">
        <v>2.0276423311560423</v>
      </c>
      <c r="AG3" s="28">
        <v>-1.2076423311560425</v>
      </c>
      <c r="AH3" s="26">
        <f t="shared" ref="AH3:AH66" si="9">IF(OR(AC3&lt;AG3,AC3&gt;AF3),1,0)</f>
        <v>0</v>
      </c>
    </row>
    <row r="4" spans="1:34" x14ac:dyDescent="0.2">
      <c r="A4" s="19">
        <v>3</v>
      </c>
      <c r="B4" s="24" t="s">
        <v>1246</v>
      </c>
      <c r="C4" t="s">
        <v>5520</v>
      </c>
      <c r="D4" t="s">
        <v>5521</v>
      </c>
      <c r="E4">
        <v>7</v>
      </c>
      <c r="F4">
        <v>5.9</v>
      </c>
      <c r="M4" s="28">
        <v>9.2809852212843911</v>
      </c>
      <c r="N4" s="28">
        <v>6.5190147787156105</v>
      </c>
      <c r="O4" s="28">
        <v>9.537115919588592</v>
      </c>
      <c r="P4" s="28">
        <v>5.462884080411408</v>
      </c>
      <c r="Q4" s="28">
        <v>8.8716154217018666</v>
      </c>
      <c r="R4" s="28">
        <v>5.1093369592505127</v>
      </c>
      <c r="S4" s="29">
        <f t="shared" si="0"/>
        <v>0</v>
      </c>
      <c r="T4" s="29">
        <f t="shared" si="1"/>
        <v>0</v>
      </c>
      <c r="U4" s="29">
        <f t="shared" si="2"/>
        <v>0</v>
      </c>
      <c r="V4" s="29">
        <f t="shared" si="3"/>
        <v>0</v>
      </c>
      <c r="W4" s="29">
        <f t="shared" si="4"/>
        <v>0</v>
      </c>
      <c r="X4" s="29">
        <f t="shared" si="5"/>
        <v>0</v>
      </c>
      <c r="Y4" s="27">
        <f t="shared" si="6"/>
        <v>0</v>
      </c>
      <c r="Z4" s="27">
        <f t="shared" si="7"/>
        <v>0</v>
      </c>
      <c r="AC4">
        <f t="shared" si="8"/>
        <v>1.0999999999999996</v>
      </c>
      <c r="AF4" s="28">
        <v>2.0276423311560423</v>
      </c>
      <c r="AG4" s="28">
        <v>-1.2076423311560425</v>
      </c>
      <c r="AH4" s="26">
        <f t="shared" si="9"/>
        <v>0</v>
      </c>
    </row>
    <row r="5" spans="1:34" x14ac:dyDescent="0.2">
      <c r="A5" s="19">
        <v>4</v>
      </c>
      <c r="B5" s="24" t="s">
        <v>1</v>
      </c>
      <c r="C5" t="s">
        <v>5520</v>
      </c>
      <c r="D5" t="s">
        <v>5521</v>
      </c>
      <c r="E5">
        <v>8.1</v>
      </c>
      <c r="F5">
        <v>8.1999999999999993</v>
      </c>
      <c r="M5" s="28">
        <v>9.2809852212843911</v>
      </c>
      <c r="N5" s="28">
        <v>6.5190147787156105</v>
      </c>
      <c r="O5" s="28">
        <v>9.537115919588592</v>
      </c>
      <c r="P5" s="28">
        <v>5.462884080411408</v>
      </c>
      <c r="Q5" s="28">
        <v>8.8716154217018666</v>
      </c>
      <c r="R5" s="28">
        <v>5.1093369592505127</v>
      </c>
      <c r="S5" s="29">
        <f t="shared" si="0"/>
        <v>0</v>
      </c>
      <c r="T5" s="29">
        <f t="shared" si="1"/>
        <v>0</v>
      </c>
      <c r="U5" s="29">
        <f t="shared" si="2"/>
        <v>0</v>
      </c>
      <c r="V5" s="29">
        <f t="shared" si="3"/>
        <v>0</v>
      </c>
      <c r="W5" s="29">
        <f t="shared" si="4"/>
        <v>0</v>
      </c>
      <c r="X5" s="29">
        <f t="shared" si="5"/>
        <v>0</v>
      </c>
      <c r="Y5" s="27">
        <f t="shared" si="6"/>
        <v>0</v>
      </c>
      <c r="Z5" s="27">
        <f t="shared" si="7"/>
        <v>0</v>
      </c>
      <c r="AC5">
        <f t="shared" si="8"/>
        <v>9.9999999999999645E-2</v>
      </c>
      <c r="AF5" s="28">
        <v>2.0276423311560423</v>
      </c>
      <c r="AG5" s="28">
        <v>-1.2076423311560425</v>
      </c>
      <c r="AH5" s="26">
        <f t="shared" si="9"/>
        <v>0</v>
      </c>
    </row>
    <row r="6" spans="1:34" x14ac:dyDescent="0.2">
      <c r="A6" s="19">
        <v>5</v>
      </c>
      <c r="B6" s="24" t="s">
        <v>3</v>
      </c>
      <c r="C6" t="s">
        <v>5520</v>
      </c>
      <c r="D6" t="s">
        <v>5521</v>
      </c>
      <c r="E6">
        <v>6.8</v>
      </c>
      <c r="F6">
        <v>6.4</v>
      </c>
      <c r="M6" s="28">
        <v>9.2809852212843911</v>
      </c>
      <c r="N6" s="28">
        <v>6.5190147787156105</v>
      </c>
      <c r="O6" s="28">
        <v>9.537115919588592</v>
      </c>
      <c r="P6" s="28">
        <v>5.462884080411408</v>
      </c>
      <c r="Q6" s="28">
        <v>8.8716154217018666</v>
      </c>
      <c r="R6" s="28">
        <v>5.1093369592505127</v>
      </c>
      <c r="S6" s="29">
        <f t="shared" si="0"/>
        <v>0</v>
      </c>
      <c r="T6" s="29">
        <f t="shared" si="1"/>
        <v>0</v>
      </c>
      <c r="U6" s="29">
        <f t="shared" si="2"/>
        <v>0</v>
      </c>
      <c r="V6" s="29">
        <f t="shared" si="3"/>
        <v>0</v>
      </c>
      <c r="W6" s="29">
        <f t="shared" si="4"/>
        <v>0</v>
      </c>
      <c r="X6" s="29">
        <f t="shared" si="5"/>
        <v>0</v>
      </c>
      <c r="Y6" s="27">
        <f t="shared" si="6"/>
        <v>0</v>
      </c>
      <c r="Z6" s="27">
        <f t="shared" si="7"/>
        <v>0</v>
      </c>
      <c r="AC6">
        <f t="shared" si="8"/>
        <v>0.39999999999999947</v>
      </c>
      <c r="AF6" s="28">
        <v>2.0276423311560423</v>
      </c>
      <c r="AG6" s="28">
        <v>-1.2076423311560425</v>
      </c>
      <c r="AH6" s="26">
        <f t="shared" si="9"/>
        <v>0</v>
      </c>
    </row>
    <row r="7" spans="1:34" x14ac:dyDescent="0.2">
      <c r="A7" s="19">
        <v>6</v>
      </c>
      <c r="B7" s="24" t="s">
        <v>8</v>
      </c>
      <c r="C7" t="s">
        <v>5520</v>
      </c>
      <c r="D7" t="s">
        <v>5521</v>
      </c>
      <c r="E7">
        <v>6.2</v>
      </c>
      <c r="F7">
        <v>6.2</v>
      </c>
      <c r="M7" s="28">
        <v>9.2809852212843911</v>
      </c>
      <c r="N7" s="28">
        <v>6.5190147787156105</v>
      </c>
      <c r="O7" s="28">
        <v>9.537115919588592</v>
      </c>
      <c r="P7" s="28">
        <v>5.462884080411408</v>
      </c>
      <c r="Q7" s="28">
        <v>8.8716154217018666</v>
      </c>
      <c r="R7" s="28">
        <v>5.1093369592505127</v>
      </c>
      <c r="S7" s="29">
        <f t="shared" si="0"/>
        <v>0</v>
      </c>
      <c r="T7" s="29">
        <f t="shared" si="1"/>
        <v>0</v>
      </c>
      <c r="U7" s="29">
        <f t="shared" si="2"/>
        <v>1</v>
      </c>
      <c r="V7" s="29">
        <f t="shared" si="3"/>
        <v>0</v>
      </c>
      <c r="W7" s="29">
        <f t="shared" si="4"/>
        <v>0</v>
      </c>
      <c r="X7" s="29">
        <f t="shared" si="5"/>
        <v>1</v>
      </c>
      <c r="Y7" s="27">
        <f t="shared" si="6"/>
        <v>1</v>
      </c>
      <c r="Z7" s="27">
        <f t="shared" si="7"/>
        <v>0</v>
      </c>
      <c r="AC7">
        <f t="shared" si="8"/>
        <v>0</v>
      </c>
      <c r="AF7" s="28">
        <v>2.0276423311560423</v>
      </c>
      <c r="AG7" s="28">
        <v>-1.2076423311560425</v>
      </c>
      <c r="AH7" s="26">
        <f t="shared" si="9"/>
        <v>0</v>
      </c>
    </row>
    <row r="8" spans="1:34" x14ac:dyDescent="0.2">
      <c r="A8" s="19">
        <v>7</v>
      </c>
      <c r="B8" s="24" t="s">
        <v>36</v>
      </c>
      <c r="C8" t="s">
        <v>5520</v>
      </c>
      <c r="D8" t="s">
        <v>5521</v>
      </c>
      <c r="E8">
        <v>7.8</v>
      </c>
      <c r="F8">
        <v>8</v>
      </c>
      <c r="M8" s="28">
        <v>9.2809852212843911</v>
      </c>
      <c r="N8" s="28">
        <v>6.5190147787156105</v>
      </c>
      <c r="O8" s="28">
        <v>9.537115919588592</v>
      </c>
      <c r="P8" s="28">
        <v>5.462884080411408</v>
      </c>
      <c r="Q8" s="28">
        <v>8.8716154217018666</v>
      </c>
      <c r="R8" s="28">
        <v>5.1093369592505127</v>
      </c>
      <c r="S8" s="29">
        <f t="shared" si="0"/>
        <v>0</v>
      </c>
      <c r="T8" s="29">
        <f t="shared" si="1"/>
        <v>0</v>
      </c>
      <c r="U8" s="29">
        <f t="shared" si="2"/>
        <v>0</v>
      </c>
      <c r="V8" s="29">
        <f t="shared" si="3"/>
        <v>0</v>
      </c>
      <c r="W8" s="29">
        <f t="shared" si="4"/>
        <v>0</v>
      </c>
      <c r="X8" s="29">
        <f t="shared" si="5"/>
        <v>0</v>
      </c>
      <c r="Y8" s="27">
        <f t="shared" si="6"/>
        <v>0</v>
      </c>
      <c r="Z8" s="27">
        <f t="shared" si="7"/>
        <v>0</v>
      </c>
      <c r="AC8">
        <f t="shared" si="8"/>
        <v>0.20000000000000018</v>
      </c>
      <c r="AF8" s="28">
        <v>2.0276423311560423</v>
      </c>
      <c r="AG8" s="28">
        <v>-1.2076423311560425</v>
      </c>
      <c r="AH8" s="26">
        <f t="shared" si="9"/>
        <v>0</v>
      </c>
    </row>
    <row r="9" spans="1:34" x14ac:dyDescent="0.2">
      <c r="A9" s="19">
        <v>8</v>
      </c>
      <c r="B9" s="24" t="s">
        <v>4</v>
      </c>
      <c r="C9" t="s">
        <v>5520</v>
      </c>
      <c r="D9" t="s">
        <v>5521</v>
      </c>
      <c r="E9">
        <v>8.4</v>
      </c>
      <c r="F9">
        <v>8</v>
      </c>
      <c r="M9" s="28">
        <v>9.2809852212843911</v>
      </c>
      <c r="N9" s="28">
        <v>6.5190147787156105</v>
      </c>
      <c r="O9" s="28">
        <v>9.537115919588592</v>
      </c>
      <c r="P9" s="28">
        <v>5.462884080411408</v>
      </c>
      <c r="Q9" s="28">
        <v>8.8716154217018666</v>
      </c>
      <c r="R9" s="28">
        <v>5.1093369592505127</v>
      </c>
      <c r="S9" s="29">
        <f t="shared" si="0"/>
        <v>0</v>
      </c>
      <c r="T9" s="29">
        <f t="shared" si="1"/>
        <v>0</v>
      </c>
      <c r="U9" s="29">
        <f t="shared" si="2"/>
        <v>0</v>
      </c>
      <c r="V9" s="29">
        <f t="shared" si="3"/>
        <v>0</v>
      </c>
      <c r="W9" s="29">
        <f t="shared" si="4"/>
        <v>0</v>
      </c>
      <c r="X9" s="29">
        <f t="shared" si="5"/>
        <v>0</v>
      </c>
      <c r="Y9" s="27">
        <f t="shared" si="6"/>
        <v>0</v>
      </c>
      <c r="Z9" s="27">
        <f t="shared" si="7"/>
        <v>0</v>
      </c>
      <c r="AC9">
        <f t="shared" si="8"/>
        <v>0.40000000000000036</v>
      </c>
      <c r="AF9" s="28">
        <v>2.0276423311560423</v>
      </c>
      <c r="AG9" s="28">
        <v>-1.2076423311560425</v>
      </c>
      <c r="AH9" s="26">
        <f t="shared" si="9"/>
        <v>0</v>
      </c>
    </row>
    <row r="10" spans="1:34" x14ac:dyDescent="0.2">
      <c r="A10" s="19">
        <v>9</v>
      </c>
      <c r="B10" s="24" t="s">
        <v>6</v>
      </c>
      <c r="C10" t="s">
        <v>5520</v>
      </c>
      <c r="D10" t="s">
        <v>5521</v>
      </c>
      <c r="E10">
        <v>6.6</v>
      </c>
      <c r="F10">
        <v>5.7</v>
      </c>
      <c r="M10" s="28">
        <v>9.2809852212843911</v>
      </c>
      <c r="N10" s="28">
        <v>6.5190147787156105</v>
      </c>
      <c r="O10" s="28">
        <v>9.537115919588592</v>
      </c>
      <c r="P10" s="28">
        <v>5.462884080411408</v>
      </c>
      <c r="Q10" s="28">
        <v>8.8716154217018666</v>
      </c>
      <c r="R10" s="28">
        <v>5.1093369592505127</v>
      </c>
      <c r="S10" s="29">
        <f t="shared" si="0"/>
        <v>0</v>
      </c>
      <c r="T10" s="29">
        <f t="shared" si="1"/>
        <v>0</v>
      </c>
      <c r="U10" s="29">
        <f t="shared" si="2"/>
        <v>0</v>
      </c>
      <c r="V10" s="29">
        <f t="shared" si="3"/>
        <v>0</v>
      </c>
      <c r="W10" s="29">
        <f t="shared" si="4"/>
        <v>0</v>
      </c>
      <c r="X10" s="29">
        <f t="shared" si="5"/>
        <v>0</v>
      </c>
      <c r="Y10" s="27">
        <f t="shared" si="6"/>
        <v>0</v>
      </c>
      <c r="Z10" s="27">
        <f t="shared" si="7"/>
        <v>0</v>
      </c>
      <c r="AC10">
        <f t="shared" si="8"/>
        <v>0.89999999999999947</v>
      </c>
      <c r="AF10" s="28">
        <v>2.0276423311560423</v>
      </c>
      <c r="AG10" s="28">
        <v>-1.2076423311560425</v>
      </c>
      <c r="AH10" s="26">
        <f t="shared" si="9"/>
        <v>0</v>
      </c>
    </row>
    <row r="11" spans="1:34" x14ac:dyDescent="0.2">
      <c r="A11" s="19">
        <v>10</v>
      </c>
      <c r="B11" s="24" t="s">
        <v>7</v>
      </c>
      <c r="C11" t="s">
        <v>5520</v>
      </c>
      <c r="D11" t="s">
        <v>5521</v>
      </c>
      <c r="E11">
        <v>7.8</v>
      </c>
      <c r="F11">
        <v>7.5</v>
      </c>
      <c r="M11" s="28">
        <v>9.2809852212843911</v>
      </c>
      <c r="N11" s="28">
        <v>6.5190147787156105</v>
      </c>
      <c r="O11" s="28">
        <v>9.537115919588592</v>
      </c>
      <c r="P11" s="28">
        <v>5.462884080411408</v>
      </c>
      <c r="Q11" s="28">
        <v>8.8716154217018666</v>
      </c>
      <c r="R11" s="28">
        <v>5.1093369592505127</v>
      </c>
      <c r="S11" s="29">
        <f t="shared" si="0"/>
        <v>0</v>
      </c>
      <c r="T11" s="29">
        <f t="shared" si="1"/>
        <v>0</v>
      </c>
      <c r="U11" s="29">
        <f t="shared" si="2"/>
        <v>0</v>
      </c>
      <c r="V11" s="29">
        <f t="shared" si="3"/>
        <v>0</v>
      </c>
      <c r="W11" s="29">
        <f t="shared" si="4"/>
        <v>0</v>
      </c>
      <c r="X11" s="29">
        <f t="shared" si="5"/>
        <v>0</v>
      </c>
      <c r="Y11" s="27">
        <f t="shared" si="6"/>
        <v>0</v>
      </c>
      <c r="Z11" s="27">
        <f t="shared" si="7"/>
        <v>0</v>
      </c>
      <c r="AC11">
        <f t="shared" si="8"/>
        <v>0.29999999999999982</v>
      </c>
      <c r="AF11" s="28">
        <v>2.0276423311560423</v>
      </c>
      <c r="AG11" s="28">
        <v>-1.2076423311560425</v>
      </c>
      <c r="AH11" s="26">
        <f t="shared" si="9"/>
        <v>0</v>
      </c>
    </row>
    <row r="12" spans="1:34" x14ac:dyDescent="0.2">
      <c r="A12" s="19">
        <v>11</v>
      </c>
      <c r="B12" s="24" t="s">
        <v>5</v>
      </c>
      <c r="C12" t="s">
        <v>5520</v>
      </c>
      <c r="D12" t="s">
        <v>5521</v>
      </c>
      <c r="E12">
        <v>6.5</v>
      </c>
      <c r="F12">
        <v>4.8</v>
      </c>
      <c r="M12" s="28">
        <v>9.2809852212843911</v>
      </c>
      <c r="N12" s="28">
        <v>6.5190147787156105</v>
      </c>
      <c r="O12" s="28">
        <v>9.537115919588592</v>
      </c>
      <c r="P12" s="28">
        <v>5.462884080411408</v>
      </c>
      <c r="Q12" s="28">
        <v>8.8716154217018666</v>
      </c>
      <c r="R12" s="28">
        <v>5.1093369592505127</v>
      </c>
      <c r="S12" s="29">
        <f t="shared" si="0"/>
        <v>0</v>
      </c>
      <c r="T12" s="29">
        <f t="shared" si="1"/>
        <v>0</v>
      </c>
      <c r="U12" s="29">
        <f t="shared" si="2"/>
        <v>1</v>
      </c>
      <c r="V12" s="29">
        <f t="shared" si="3"/>
        <v>1</v>
      </c>
      <c r="W12" s="29">
        <f t="shared" si="4"/>
        <v>0</v>
      </c>
      <c r="X12" s="29">
        <f t="shared" si="5"/>
        <v>1</v>
      </c>
      <c r="Y12" s="27">
        <f t="shared" si="6"/>
        <v>1</v>
      </c>
      <c r="Z12" s="27">
        <f t="shared" si="7"/>
        <v>1</v>
      </c>
      <c r="AC12">
        <f t="shared" si="8"/>
        <v>1.7000000000000002</v>
      </c>
      <c r="AF12" s="28">
        <v>2.0276423311560423</v>
      </c>
      <c r="AG12" s="28">
        <v>-1.2076423311560425</v>
      </c>
      <c r="AH12" s="26">
        <f t="shared" si="9"/>
        <v>0</v>
      </c>
    </row>
    <row r="13" spans="1:34" x14ac:dyDescent="0.2">
      <c r="A13" s="19">
        <v>12</v>
      </c>
      <c r="B13" s="24" t="s">
        <v>13</v>
      </c>
      <c r="C13" t="s">
        <v>5520</v>
      </c>
      <c r="D13" t="s">
        <v>5521</v>
      </c>
      <c r="E13">
        <v>7.5</v>
      </c>
      <c r="F13">
        <v>7.1</v>
      </c>
      <c r="M13" s="28">
        <v>9.2809852212843911</v>
      </c>
      <c r="N13" s="28">
        <v>6.5190147787156105</v>
      </c>
      <c r="O13" s="28">
        <v>9.537115919588592</v>
      </c>
      <c r="P13" s="28">
        <v>5.462884080411408</v>
      </c>
      <c r="Q13" s="28">
        <v>8.8716154217018666</v>
      </c>
      <c r="R13" s="28">
        <v>5.1093369592505127</v>
      </c>
      <c r="S13" s="29">
        <f t="shared" si="0"/>
        <v>0</v>
      </c>
      <c r="T13" s="29">
        <f t="shared" si="1"/>
        <v>0</v>
      </c>
      <c r="U13" s="29">
        <f t="shared" si="2"/>
        <v>0</v>
      </c>
      <c r="V13" s="29">
        <f t="shared" si="3"/>
        <v>0</v>
      </c>
      <c r="W13" s="29">
        <f t="shared" si="4"/>
        <v>0</v>
      </c>
      <c r="X13" s="29">
        <f t="shared" si="5"/>
        <v>0</v>
      </c>
      <c r="Y13" s="27">
        <f t="shared" si="6"/>
        <v>0</v>
      </c>
      <c r="Z13" s="27">
        <f t="shared" si="7"/>
        <v>0</v>
      </c>
      <c r="AC13">
        <f t="shared" si="8"/>
        <v>0.40000000000000036</v>
      </c>
      <c r="AF13" s="28">
        <v>2.0276423311560423</v>
      </c>
      <c r="AG13" s="28">
        <v>-1.2076423311560425</v>
      </c>
      <c r="AH13" s="26">
        <f t="shared" si="9"/>
        <v>0</v>
      </c>
    </row>
    <row r="14" spans="1:34" x14ac:dyDescent="0.2">
      <c r="A14" s="19">
        <v>13</v>
      </c>
      <c r="B14" s="24" t="s">
        <v>92</v>
      </c>
      <c r="C14" t="s">
        <v>5520</v>
      </c>
      <c r="D14" t="s">
        <v>5521</v>
      </c>
      <c r="E14">
        <v>6.1</v>
      </c>
      <c r="F14">
        <v>5.2</v>
      </c>
      <c r="M14" s="28">
        <v>9.2809852212843911</v>
      </c>
      <c r="N14" s="28">
        <v>6.5190147787156105</v>
      </c>
      <c r="O14" s="28">
        <v>9.537115919588592</v>
      </c>
      <c r="P14" s="28">
        <v>5.462884080411408</v>
      </c>
      <c r="Q14" s="28">
        <v>8.8716154217018666</v>
      </c>
      <c r="R14" s="28">
        <v>5.1093369592505127</v>
      </c>
      <c r="S14" s="29">
        <f t="shared" si="0"/>
        <v>0</v>
      </c>
      <c r="T14" s="29">
        <f t="shared" si="1"/>
        <v>0</v>
      </c>
      <c r="U14" s="29">
        <f t="shared" si="2"/>
        <v>1</v>
      </c>
      <c r="V14" s="29">
        <f t="shared" si="3"/>
        <v>1</v>
      </c>
      <c r="W14" s="29">
        <f t="shared" si="4"/>
        <v>0</v>
      </c>
      <c r="X14" s="29">
        <f t="shared" si="5"/>
        <v>1</v>
      </c>
      <c r="Y14" s="27">
        <f t="shared" si="6"/>
        <v>1</v>
      </c>
      <c r="Z14" s="27">
        <f t="shared" si="7"/>
        <v>1</v>
      </c>
      <c r="AC14">
        <f t="shared" si="8"/>
        <v>0.89999999999999947</v>
      </c>
      <c r="AF14" s="28">
        <v>2.0276423311560423</v>
      </c>
      <c r="AG14" s="28">
        <v>-1.2076423311560425</v>
      </c>
      <c r="AH14" s="26">
        <f t="shared" si="9"/>
        <v>0</v>
      </c>
    </row>
    <row r="15" spans="1:34" x14ac:dyDescent="0.2">
      <c r="A15" s="19">
        <v>14</v>
      </c>
      <c r="B15" s="24" t="s">
        <v>18</v>
      </c>
      <c r="C15" t="s">
        <v>5520</v>
      </c>
      <c r="D15" t="s">
        <v>5521</v>
      </c>
      <c r="E15">
        <v>6.1</v>
      </c>
      <c r="F15">
        <v>7</v>
      </c>
      <c r="M15" s="28">
        <v>9.2809852212843911</v>
      </c>
      <c r="N15" s="28">
        <v>6.5190147787156105</v>
      </c>
      <c r="O15" s="28">
        <v>9.537115919588592</v>
      </c>
      <c r="P15" s="28">
        <v>5.462884080411408</v>
      </c>
      <c r="Q15" s="28">
        <v>8.8716154217018666</v>
      </c>
      <c r="R15" s="28">
        <v>5.1093369592505127</v>
      </c>
      <c r="S15" s="29">
        <f t="shared" si="0"/>
        <v>0</v>
      </c>
      <c r="T15" s="29">
        <f t="shared" si="1"/>
        <v>0</v>
      </c>
      <c r="U15" s="29">
        <f t="shared" si="2"/>
        <v>1</v>
      </c>
      <c r="V15" s="29">
        <f t="shared" si="3"/>
        <v>0</v>
      </c>
      <c r="W15" s="29">
        <f t="shared" si="4"/>
        <v>0</v>
      </c>
      <c r="X15" s="29">
        <f t="shared" si="5"/>
        <v>1</v>
      </c>
      <c r="Y15" s="27">
        <f t="shared" si="6"/>
        <v>1</v>
      </c>
      <c r="Z15" s="27">
        <f t="shared" si="7"/>
        <v>0</v>
      </c>
      <c r="AC15">
        <f t="shared" si="8"/>
        <v>0.90000000000000036</v>
      </c>
      <c r="AF15" s="28">
        <v>2.0276423311560423</v>
      </c>
      <c r="AG15" s="28">
        <v>-1.2076423311560425</v>
      </c>
      <c r="AH15" s="26">
        <f t="shared" si="9"/>
        <v>0</v>
      </c>
    </row>
    <row r="16" spans="1:34" x14ac:dyDescent="0.2">
      <c r="A16" s="19">
        <v>15</v>
      </c>
      <c r="B16" s="24" t="s">
        <v>16</v>
      </c>
      <c r="C16" t="s">
        <v>5520</v>
      </c>
      <c r="D16" t="s">
        <v>5521</v>
      </c>
      <c r="E16">
        <v>6.6</v>
      </c>
      <c r="F16">
        <v>5</v>
      </c>
      <c r="M16" s="28">
        <v>9.2809852212843911</v>
      </c>
      <c r="N16" s="28">
        <v>6.5190147787156105</v>
      </c>
      <c r="O16" s="28">
        <v>9.537115919588592</v>
      </c>
      <c r="P16" s="28">
        <v>5.462884080411408</v>
      </c>
      <c r="Q16" s="28">
        <v>8.8716154217018666</v>
      </c>
      <c r="R16" s="28">
        <v>5.1093369592505127</v>
      </c>
      <c r="S16" s="29">
        <f t="shared" si="0"/>
        <v>0</v>
      </c>
      <c r="T16" s="29">
        <f t="shared" si="1"/>
        <v>0</v>
      </c>
      <c r="U16" s="29">
        <f t="shared" si="2"/>
        <v>0</v>
      </c>
      <c r="V16" s="29">
        <f t="shared" si="3"/>
        <v>1</v>
      </c>
      <c r="W16" s="29">
        <f t="shared" si="4"/>
        <v>0</v>
      </c>
      <c r="X16" s="29">
        <f t="shared" si="5"/>
        <v>1</v>
      </c>
      <c r="Y16" s="27">
        <f t="shared" si="6"/>
        <v>0</v>
      </c>
      <c r="Z16" s="27">
        <f t="shared" si="7"/>
        <v>1</v>
      </c>
      <c r="AC16">
        <f t="shared" si="8"/>
        <v>1.5999999999999996</v>
      </c>
      <c r="AF16" s="28">
        <v>2.0276423311560423</v>
      </c>
      <c r="AG16" s="28">
        <v>-1.2076423311560425</v>
      </c>
      <c r="AH16" s="26">
        <f t="shared" si="9"/>
        <v>0</v>
      </c>
    </row>
    <row r="17" spans="1:34" x14ac:dyDescent="0.2">
      <c r="A17" s="19">
        <v>16</v>
      </c>
      <c r="B17" s="24" t="s">
        <v>5344</v>
      </c>
      <c r="C17" t="s">
        <v>5520</v>
      </c>
      <c r="D17" t="s">
        <v>5521</v>
      </c>
      <c r="E17">
        <v>7.3</v>
      </c>
      <c r="F17">
        <v>6</v>
      </c>
      <c r="M17" s="28">
        <v>9.2809852212843911</v>
      </c>
      <c r="N17" s="28">
        <v>6.5190147787156105</v>
      </c>
      <c r="O17" s="28">
        <v>9.537115919588592</v>
      </c>
      <c r="P17" s="28">
        <v>5.462884080411408</v>
      </c>
      <c r="Q17" s="28">
        <v>8.8716154217018666</v>
      </c>
      <c r="R17" s="28">
        <v>5.1093369592505127</v>
      </c>
      <c r="S17" s="29">
        <f t="shared" si="0"/>
        <v>0</v>
      </c>
      <c r="T17" s="29">
        <f t="shared" si="1"/>
        <v>0</v>
      </c>
      <c r="U17" s="29">
        <f t="shared" si="2"/>
        <v>0</v>
      </c>
      <c r="V17" s="29">
        <f t="shared" si="3"/>
        <v>0</v>
      </c>
      <c r="W17" s="29">
        <f t="shared" si="4"/>
        <v>0</v>
      </c>
      <c r="X17" s="29">
        <f t="shared" si="5"/>
        <v>0</v>
      </c>
      <c r="Y17" s="27">
        <f t="shared" si="6"/>
        <v>0</v>
      </c>
      <c r="Z17" s="27">
        <f t="shared" si="7"/>
        <v>0</v>
      </c>
      <c r="AC17">
        <f t="shared" si="8"/>
        <v>1.2999999999999998</v>
      </c>
      <c r="AF17" s="28">
        <v>2.0276423311560423</v>
      </c>
      <c r="AG17" s="28">
        <v>-1.2076423311560425</v>
      </c>
      <c r="AH17" s="26">
        <f t="shared" si="9"/>
        <v>0</v>
      </c>
    </row>
    <row r="18" spans="1:34" x14ac:dyDescent="0.2">
      <c r="A18" s="19">
        <v>17</v>
      </c>
      <c r="B18" s="24" t="s">
        <v>12</v>
      </c>
      <c r="C18" t="s">
        <v>5520</v>
      </c>
      <c r="D18" t="s">
        <v>5521</v>
      </c>
      <c r="E18">
        <v>7.9</v>
      </c>
      <c r="F18">
        <v>6.5</v>
      </c>
      <c r="M18" s="28">
        <v>9.2809852212843911</v>
      </c>
      <c r="N18" s="28">
        <v>6.5190147787156105</v>
      </c>
      <c r="O18" s="28">
        <v>9.537115919588592</v>
      </c>
      <c r="P18" s="28">
        <v>5.462884080411408</v>
      </c>
      <c r="Q18" s="28">
        <v>8.8716154217018666</v>
      </c>
      <c r="R18" s="28">
        <v>5.1093369592505127</v>
      </c>
      <c r="S18" s="29">
        <f t="shared" si="0"/>
        <v>0</v>
      </c>
      <c r="T18" s="29">
        <f t="shared" si="1"/>
        <v>0</v>
      </c>
      <c r="U18" s="29">
        <f t="shared" si="2"/>
        <v>0</v>
      </c>
      <c r="V18" s="29">
        <f t="shared" si="3"/>
        <v>0</v>
      </c>
      <c r="W18" s="29">
        <f t="shared" si="4"/>
        <v>0</v>
      </c>
      <c r="X18" s="29">
        <f t="shared" si="5"/>
        <v>0</v>
      </c>
      <c r="Y18" s="27">
        <f t="shared" si="6"/>
        <v>0</v>
      </c>
      <c r="Z18" s="27">
        <f t="shared" si="7"/>
        <v>0</v>
      </c>
      <c r="AC18">
        <f t="shared" si="8"/>
        <v>1.4000000000000004</v>
      </c>
      <c r="AF18" s="28">
        <v>2.0276423311560423</v>
      </c>
      <c r="AG18" s="28">
        <v>-1.2076423311560425</v>
      </c>
      <c r="AH18" s="26">
        <f t="shared" si="9"/>
        <v>0</v>
      </c>
    </row>
    <row r="19" spans="1:34" x14ac:dyDescent="0.2">
      <c r="A19" s="19">
        <v>18</v>
      </c>
      <c r="B19" s="24" t="s">
        <v>20</v>
      </c>
      <c r="C19" t="s">
        <v>5520</v>
      </c>
      <c r="D19" t="s">
        <v>5521</v>
      </c>
      <c r="E19">
        <v>6.6</v>
      </c>
      <c r="F19">
        <v>6.1</v>
      </c>
      <c r="M19" s="28">
        <v>9.2809852212843911</v>
      </c>
      <c r="N19" s="28">
        <v>6.5190147787156105</v>
      </c>
      <c r="O19" s="28">
        <v>9.537115919588592</v>
      </c>
      <c r="P19" s="28">
        <v>5.462884080411408</v>
      </c>
      <c r="Q19" s="28">
        <v>8.8716154217018666</v>
      </c>
      <c r="R19" s="28">
        <v>5.1093369592505127</v>
      </c>
      <c r="S19" s="29">
        <f t="shared" si="0"/>
        <v>0</v>
      </c>
      <c r="T19" s="29">
        <f t="shared" si="1"/>
        <v>0</v>
      </c>
      <c r="U19" s="29">
        <f t="shared" si="2"/>
        <v>0</v>
      </c>
      <c r="V19" s="29">
        <f t="shared" si="3"/>
        <v>0</v>
      </c>
      <c r="W19" s="29">
        <f t="shared" si="4"/>
        <v>0</v>
      </c>
      <c r="X19" s="29">
        <f t="shared" si="5"/>
        <v>0</v>
      </c>
      <c r="Y19" s="27">
        <f t="shared" si="6"/>
        <v>0</v>
      </c>
      <c r="Z19" s="27">
        <f t="shared" si="7"/>
        <v>0</v>
      </c>
      <c r="AC19">
        <f t="shared" si="8"/>
        <v>0.5</v>
      </c>
      <c r="AF19" s="28">
        <v>2.0276423311560423</v>
      </c>
      <c r="AG19" s="28">
        <v>-1.2076423311560425</v>
      </c>
      <c r="AH19" s="26">
        <f t="shared" si="9"/>
        <v>0</v>
      </c>
    </row>
    <row r="20" spans="1:34" x14ac:dyDescent="0.2">
      <c r="A20" s="19">
        <v>19</v>
      </c>
      <c r="B20" s="24" t="s">
        <v>14</v>
      </c>
      <c r="C20" t="s">
        <v>5520</v>
      </c>
      <c r="D20" t="s">
        <v>5521</v>
      </c>
      <c r="E20">
        <v>7.9</v>
      </c>
      <c r="F20">
        <v>6.8</v>
      </c>
      <c r="M20" s="28">
        <v>9.2809852212843911</v>
      </c>
      <c r="N20" s="28">
        <v>6.5190147787156105</v>
      </c>
      <c r="O20" s="28">
        <v>9.537115919588592</v>
      </c>
      <c r="P20" s="28">
        <v>5.462884080411408</v>
      </c>
      <c r="Q20" s="28">
        <v>8.8716154217018666</v>
      </c>
      <c r="R20" s="28">
        <v>5.1093369592505127</v>
      </c>
      <c r="S20" s="29">
        <f t="shared" si="0"/>
        <v>0</v>
      </c>
      <c r="T20" s="29">
        <f t="shared" si="1"/>
        <v>0</v>
      </c>
      <c r="U20" s="29">
        <f t="shared" si="2"/>
        <v>0</v>
      </c>
      <c r="V20" s="29">
        <f t="shared" si="3"/>
        <v>0</v>
      </c>
      <c r="W20" s="29">
        <f t="shared" si="4"/>
        <v>0</v>
      </c>
      <c r="X20" s="29">
        <f t="shared" si="5"/>
        <v>0</v>
      </c>
      <c r="Y20" s="27">
        <f t="shared" si="6"/>
        <v>0</v>
      </c>
      <c r="Z20" s="27">
        <f t="shared" si="7"/>
        <v>0</v>
      </c>
      <c r="AC20">
        <f t="shared" si="8"/>
        <v>1.1000000000000005</v>
      </c>
      <c r="AF20" s="28">
        <v>2.0276423311560423</v>
      </c>
      <c r="AG20" s="28">
        <v>-1.2076423311560425</v>
      </c>
      <c r="AH20" s="26">
        <f t="shared" si="9"/>
        <v>0</v>
      </c>
    </row>
    <row r="21" spans="1:34" x14ac:dyDescent="0.2">
      <c r="A21" s="19">
        <v>20</v>
      </c>
      <c r="B21" s="24" t="s">
        <v>15</v>
      </c>
      <c r="C21" t="s">
        <v>5520</v>
      </c>
      <c r="D21" t="s">
        <v>5521</v>
      </c>
      <c r="E21">
        <v>7.4</v>
      </c>
      <c r="F21">
        <v>6.3</v>
      </c>
      <c r="M21" s="28">
        <v>9.2809852212843911</v>
      </c>
      <c r="N21" s="28">
        <v>6.5190147787156105</v>
      </c>
      <c r="O21" s="28">
        <v>9.537115919588592</v>
      </c>
      <c r="P21" s="28">
        <v>5.462884080411408</v>
      </c>
      <c r="Q21" s="28">
        <v>8.8716154217018666</v>
      </c>
      <c r="R21" s="28">
        <v>5.1093369592505127</v>
      </c>
      <c r="S21" s="29">
        <f t="shared" si="0"/>
        <v>0</v>
      </c>
      <c r="T21" s="29">
        <f t="shared" si="1"/>
        <v>0</v>
      </c>
      <c r="U21" s="29">
        <f t="shared" si="2"/>
        <v>0</v>
      </c>
      <c r="V21" s="29">
        <f t="shared" si="3"/>
        <v>0</v>
      </c>
      <c r="W21" s="29">
        <f t="shared" si="4"/>
        <v>0</v>
      </c>
      <c r="X21" s="29">
        <f t="shared" si="5"/>
        <v>0</v>
      </c>
      <c r="Y21" s="27">
        <f t="shared" si="6"/>
        <v>0</v>
      </c>
      <c r="Z21" s="27">
        <f t="shared" si="7"/>
        <v>0</v>
      </c>
      <c r="AC21">
        <f t="shared" si="8"/>
        <v>1.1000000000000005</v>
      </c>
      <c r="AF21" s="28">
        <v>2.0276423311560423</v>
      </c>
      <c r="AG21" s="28">
        <v>-1.2076423311560425</v>
      </c>
      <c r="AH21" s="26">
        <f t="shared" si="9"/>
        <v>0</v>
      </c>
    </row>
    <row r="22" spans="1:34" x14ac:dyDescent="0.2">
      <c r="A22" s="19">
        <v>1</v>
      </c>
      <c r="B22" s="24" t="s">
        <v>315</v>
      </c>
      <c r="C22" t="s">
        <v>5522</v>
      </c>
      <c r="D22" t="s">
        <v>5523</v>
      </c>
      <c r="E22">
        <v>4.4000000000000004</v>
      </c>
      <c r="F22">
        <v>3.5</v>
      </c>
      <c r="G22">
        <f>E22:E41</f>
        <v>4.4000000000000004</v>
      </c>
      <c r="H22">
        <f>F22:F41</f>
        <v>3.5</v>
      </c>
      <c r="I22" s="28">
        <f>AVERAGE(E22:F42)</f>
        <v>5.333333333333333</v>
      </c>
      <c r="J22" s="28">
        <f>2*_xlfn.STDEV.P(E22:E42)</f>
        <v>2.6318819732443179</v>
      </c>
      <c r="K22" s="28">
        <f>2*_xlfn.STDEV.P(F22:F42)</f>
        <v>3.0771780811826006</v>
      </c>
      <c r="L22" s="28">
        <f>2*_xlfn.STDEV.P(E22:F42)</f>
        <v>2.9486612512466071</v>
      </c>
      <c r="M22" s="28">
        <v>10.09634823701327</v>
      </c>
      <c r="N22" s="28">
        <v>5.7036517629867314</v>
      </c>
      <c r="O22" s="28">
        <v>9.8463388763025979</v>
      </c>
      <c r="P22" s="28">
        <v>5.1536611236974021</v>
      </c>
      <c r="Q22" s="28">
        <v>9.4227818288059471</v>
      </c>
      <c r="R22" s="28">
        <v>4.8343610283369109</v>
      </c>
      <c r="S22" s="29">
        <f t="shared" si="0"/>
        <v>0</v>
      </c>
      <c r="T22" s="29">
        <f t="shared" si="1"/>
        <v>0</v>
      </c>
      <c r="U22" s="29">
        <f t="shared" si="2"/>
        <v>1</v>
      </c>
      <c r="V22" s="29">
        <f t="shared" si="3"/>
        <v>1</v>
      </c>
      <c r="W22" s="29">
        <f t="shared" si="4"/>
        <v>0</v>
      </c>
      <c r="X22" s="29">
        <f t="shared" si="5"/>
        <v>1</v>
      </c>
      <c r="Y22" s="27">
        <f t="shared" si="6"/>
        <v>1</v>
      </c>
      <c r="Z22" s="27">
        <f t="shared" si="7"/>
        <v>1</v>
      </c>
      <c r="AC22">
        <f>ABS(E22-F22)</f>
        <v>0.90000000000000036</v>
      </c>
      <c r="AD22">
        <f>AVERAGE(AC22:AC41)</f>
        <v>1.0550000000000002</v>
      </c>
      <c r="AE22" s="28">
        <f>2*_xlfn.STDEV.P(AC22:AC41)</f>
        <v>1.3152566289511716</v>
      </c>
      <c r="AF22" s="28">
        <v>1.1886097689288668</v>
      </c>
      <c r="AG22" s="28">
        <v>-0.71860976892886663</v>
      </c>
      <c r="AH22" s="26">
        <f t="shared" si="9"/>
        <v>0</v>
      </c>
    </row>
    <row r="23" spans="1:34" x14ac:dyDescent="0.2">
      <c r="A23" s="19">
        <v>2</v>
      </c>
      <c r="B23" s="24" t="s">
        <v>363</v>
      </c>
      <c r="C23" t="s">
        <v>5522</v>
      </c>
      <c r="D23" t="s">
        <v>5523</v>
      </c>
      <c r="E23">
        <v>3.8</v>
      </c>
      <c r="F23">
        <v>2.7</v>
      </c>
      <c r="I23" s="28"/>
      <c r="J23" s="28"/>
      <c r="K23" s="28"/>
      <c r="L23" s="28"/>
      <c r="M23" s="28">
        <v>10.09634823701327</v>
      </c>
      <c r="N23" s="28">
        <v>5.7036517629867314</v>
      </c>
      <c r="O23" s="28">
        <v>9.8463388763025979</v>
      </c>
      <c r="P23" s="28">
        <v>5.1536611236974021</v>
      </c>
      <c r="Q23" s="28">
        <v>9.4227818288059471</v>
      </c>
      <c r="R23" s="28">
        <v>4.8343610283369109</v>
      </c>
      <c r="S23" s="29">
        <f t="shared" si="0"/>
        <v>0</v>
      </c>
      <c r="T23" s="29">
        <f t="shared" si="1"/>
        <v>0</v>
      </c>
      <c r="U23" s="29">
        <f t="shared" si="2"/>
        <v>1</v>
      </c>
      <c r="V23" s="29">
        <f t="shared" si="3"/>
        <v>1</v>
      </c>
      <c r="W23" s="29">
        <f t="shared" si="4"/>
        <v>0</v>
      </c>
      <c r="X23" s="29">
        <f t="shared" si="5"/>
        <v>1</v>
      </c>
      <c r="Y23" s="27">
        <f t="shared" si="6"/>
        <v>1</v>
      </c>
      <c r="Z23" s="27">
        <f t="shared" si="7"/>
        <v>1</v>
      </c>
      <c r="AC23">
        <f t="shared" ref="AC23:AC81" si="10">ABS(E23-F23)</f>
        <v>1.0999999999999996</v>
      </c>
      <c r="AF23" s="28">
        <v>1.1886097689288668</v>
      </c>
      <c r="AG23" s="28">
        <v>-0.71860976892886663</v>
      </c>
      <c r="AH23" s="26">
        <f t="shared" si="9"/>
        <v>0</v>
      </c>
    </row>
    <row r="24" spans="1:34" x14ac:dyDescent="0.2">
      <c r="A24" s="19">
        <v>3</v>
      </c>
      <c r="B24" s="24" t="s">
        <v>169</v>
      </c>
      <c r="C24" t="s">
        <v>5522</v>
      </c>
      <c r="D24" t="s">
        <v>5523</v>
      </c>
      <c r="E24">
        <v>5.4</v>
      </c>
      <c r="F24">
        <v>5</v>
      </c>
      <c r="I24" s="28"/>
      <c r="J24" s="28"/>
      <c r="K24" s="28"/>
      <c r="L24" s="28"/>
      <c r="M24" s="28">
        <v>10.09634823701327</v>
      </c>
      <c r="N24" s="28">
        <v>5.7036517629867314</v>
      </c>
      <c r="O24" s="28">
        <v>9.8463388763025979</v>
      </c>
      <c r="P24" s="28">
        <v>5.1536611236974021</v>
      </c>
      <c r="Q24" s="28">
        <v>9.4227818288059471</v>
      </c>
      <c r="R24" s="28">
        <v>4.8343610283369109</v>
      </c>
      <c r="S24" s="29">
        <f t="shared" si="0"/>
        <v>0</v>
      </c>
      <c r="T24" s="29">
        <f t="shared" si="1"/>
        <v>0</v>
      </c>
      <c r="U24" s="29">
        <f t="shared" si="2"/>
        <v>1</v>
      </c>
      <c r="V24" s="29">
        <f t="shared" si="3"/>
        <v>1</v>
      </c>
      <c r="W24" s="29">
        <f t="shared" si="4"/>
        <v>0</v>
      </c>
      <c r="X24" s="29">
        <f t="shared" si="5"/>
        <v>1</v>
      </c>
      <c r="Y24" s="27">
        <f t="shared" si="6"/>
        <v>1</v>
      </c>
      <c r="Z24" s="27">
        <f t="shared" si="7"/>
        <v>1</v>
      </c>
      <c r="AC24">
        <f t="shared" si="10"/>
        <v>0.40000000000000036</v>
      </c>
      <c r="AF24" s="28">
        <v>1.1886097689288668</v>
      </c>
      <c r="AG24" s="28">
        <v>-0.71860976892886663</v>
      </c>
      <c r="AH24" s="26">
        <f t="shared" si="9"/>
        <v>0</v>
      </c>
    </row>
    <row r="25" spans="1:34" x14ac:dyDescent="0.2">
      <c r="A25" s="19">
        <v>4</v>
      </c>
      <c r="B25" s="24" t="s">
        <v>393</v>
      </c>
      <c r="C25" t="s">
        <v>5522</v>
      </c>
      <c r="D25" t="s">
        <v>5523</v>
      </c>
      <c r="E25">
        <v>5.5</v>
      </c>
      <c r="F25">
        <v>4.5</v>
      </c>
      <c r="I25" s="28"/>
      <c r="J25" s="28"/>
      <c r="K25" s="28"/>
      <c r="L25" s="28"/>
      <c r="M25" s="28">
        <v>10.09634823701327</v>
      </c>
      <c r="N25" s="28">
        <v>5.7036517629867314</v>
      </c>
      <c r="O25" s="28">
        <v>9.8463388763025979</v>
      </c>
      <c r="P25" s="28">
        <v>5.1536611236974021</v>
      </c>
      <c r="Q25" s="28">
        <v>9.4227818288059471</v>
      </c>
      <c r="R25" s="28">
        <v>4.8343610283369109</v>
      </c>
      <c r="S25" s="29">
        <f t="shared" si="0"/>
        <v>0</v>
      </c>
      <c r="T25" s="29">
        <f t="shared" si="1"/>
        <v>0</v>
      </c>
      <c r="U25" s="29">
        <f t="shared" si="2"/>
        <v>1</v>
      </c>
      <c r="V25" s="29">
        <f t="shared" si="3"/>
        <v>1</v>
      </c>
      <c r="W25" s="29">
        <f t="shared" si="4"/>
        <v>0</v>
      </c>
      <c r="X25" s="29">
        <f t="shared" si="5"/>
        <v>1</v>
      </c>
      <c r="Y25" s="27">
        <f t="shared" si="6"/>
        <v>1</v>
      </c>
      <c r="Z25" s="27">
        <f t="shared" si="7"/>
        <v>1</v>
      </c>
      <c r="AC25">
        <f t="shared" si="10"/>
        <v>1</v>
      </c>
      <c r="AF25" s="28">
        <v>1.1886097689288668</v>
      </c>
      <c r="AG25" s="28">
        <v>-0.71860976892886663</v>
      </c>
      <c r="AH25" s="26">
        <f t="shared" si="9"/>
        <v>0</v>
      </c>
    </row>
    <row r="26" spans="1:34" x14ac:dyDescent="0.2">
      <c r="A26" s="19">
        <v>5</v>
      </c>
      <c r="B26" s="24" t="s">
        <v>1231</v>
      </c>
      <c r="C26" t="s">
        <v>5522</v>
      </c>
      <c r="D26" t="s">
        <v>5523</v>
      </c>
      <c r="E26">
        <v>6.8</v>
      </c>
      <c r="F26">
        <v>6.2</v>
      </c>
      <c r="I26" s="28"/>
      <c r="J26" s="28"/>
      <c r="K26" s="28"/>
      <c r="L26" s="28"/>
      <c r="M26" s="28">
        <v>10.09634823701327</v>
      </c>
      <c r="N26" s="28">
        <v>5.7036517629867314</v>
      </c>
      <c r="O26" s="28">
        <v>9.8463388763025979</v>
      </c>
      <c r="P26" s="28">
        <v>5.1536611236974021</v>
      </c>
      <c r="Q26" s="28">
        <v>9.4227818288059471</v>
      </c>
      <c r="R26" s="28">
        <v>4.8343610283369109</v>
      </c>
      <c r="S26" s="29">
        <f t="shared" si="0"/>
        <v>0</v>
      </c>
      <c r="T26" s="29">
        <f t="shared" si="1"/>
        <v>0</v>
      </c>
      <c r="U26" s="29">
        <f t="shared" si="2"/>
        <v>0</v>
      </c>
      <c r="V26" s="29">
        <f t="shared" si="3"/>
        <v>0</v>
      </c>
      <c r="W26" s="29">
        <f t="shared" si="4"/>
        <v>0</v>
      </c>
      <c r="X26" s="29">
        <f t="shared" si="5"/>
        <v>0</v>
      </c>
      <c r="Y26" s="27">
        <f t="shared" si="6"/>
        <v>0</v>
      </c>
      <c r="Z26" s="27">
        <f t="shared" si="7"/>
        <v>0</v>
      </c>
      <c r="AC26">
        <f t="shared" si="10"/>
        <v>0.59999999999999964</v>
      </c>
      <c r="AF26" s="28">
        <v>1.1886097689288668</v>
      </c>
      <c r="AG26" s="28">
        <v>-0.71860976892886663</v>
      </c>
      <c r="AH26" s="26">
        <f t="shared" si="9"/>
        <v>0</v>
      </c>
    </row>
    <row r="27" spans="1:34" x14ac:dyDescent="0.2">
      <c r="A27" s="19">
        <v>6</v>
      </c>
      <c r="B27" s="24" t="s">
        <v>2536</v>
      </c>
      <c r="C27" t="s">
        <v>5522</v>
      </c>
      <c r="D27" t="s">
        <v>5523</v>
      </c>
      <c r="E27">
        <v>6.7</v>
      </c>
      <c r="F27">
        <v>7.4</v>
      </c>
      <c r="I27" s="28"/>
      <c r="J27" s="28"/>
      <c r="K27" s="28"/>
      <c r="L27" s="28"/>
      <c r="M27" s="28">
        <v>10.09634823701327</v>
      </c>
      <c r="N27" s="28">
        <v>5.7036517629867314</v>
      </c>
      <c r="O27" s="28">
        <v>9.8463388763025979</v>
      </c>
      <c r="P27" s="28">
        <v>5.1536611236974021</v>
      </c>
      <c r="Q27" s="28">
        <v>9.4227818288059471</v>
      </c>
      <c r="R27" s="28">
        <v>4.8343610283369109</v>
      </c>
      <c r="S27" s="29">
        <f t="shared" si="0"/>
        <v>0</v>
      </c>
      <c r="T27" s="29">
        <f t="shared" si="1"/>
        <v>0</v>
      </c>
      <c r="U27" s="29">
        <f t="shared" si="2"/>
        <v>0</v>
      </c>
      <c r="V27" s="29">
        <f t="shared" si="3"/>
        <v>0</v>
      </c>
      <c r="W27" s="29">
        <f t="shared" si="4"/>
        <v>0</v>
      </c>
      <c r="X27" s="29">
        <f t="shared" si="5"/>
        <v>0</v>
      </c>
      <c r="Y27" s="27">
        <f t="shared" si="6"/>
        <v>0</v>
      </c>
      <c r="Z27" s="27">
        <f t="shared" si="7"/>
        <v>0</v>
      </c>
      <c r="AC27">
        <f t="shared" si="10"/>
        <v>0.70000000000000018</v>
      </c>
      <c r="AF27" s="28">
        <v>1.1886097689288668</v>
      </c>
      <c r="AG27" s="28">
        <v>-0.71860976892886663</v>
      </c>
      <c r="AH27" s="26">
        <f t="shared" si="9"/>
        <v>0</v>
      </c>
    </row>
    <row r="28" spans="1:34" x14ac:dyDescent="0.2">
      <c r="A28" s="19">
        <v>7</v>
      </c>
      <c r="B28" s="24" t="s">
        <v>2257</v>
      </c>
      <c r="C28" t="s">
        <v>5522</v>
      </c>
      <c r="D28" t="s">
        <v>5523</v>
      </c>
      <c r="E28">
        <v>6.2</v>
      </c>
      <c r="F28">
        <v>7.2</v>
      </c>
      <c r="I28" s="28"/>
      <c r="J28" s="28"/>
      <c r="K28" s="28"/>
      <c r="L28" s="28"/>
      <c r="M28" s="28">
        <v>10.09634823701327</v>
      </c>
      <c r="N28" s="28">
        <v>5.7036517629867314</v>
      </c>
      <c r="O28" s="28">
        <v>9.8463388763025979</v>
      </c>
      <c r="P28" s="28">
        <v>5.1536611236974021</v>
      </c>
      <c r="Q28" s="28">
        <v>9.4227818288059471</v>
      </c>
      <c r="R28" s="28">
        <v>4.8343610283369109</v>
      </c>
      <c r="S28" s="29">
        <f t="shared" si="0"/>
        <v>0</v>
      </c>
      <c r="T28" s="29">
        <f t="shared" si="1"/>
        <v>0</v>
      </c>
      <c r="U28" s="29">
        <f t="shared" si="2"/>
        <v>0</v>
      </c>
      <c r="V28" s="29">
        <f t="shared" si="3"/>
        <v>0</v>
      </c>
      <c r="W28" s="29">
        <f t="shared" si="4"/>
        <v>0</v>
      </c>
      <c r="X28" s="29">
        <f t="shared" si="5"/>
        <v>0</v>
      </c>
      <c r="Y28" s="27">
        <f t="shared" si="6"/>
        <v>0</v>
      </c>
      <c r="Z28" s="27">
        <f t="shared" si="7"/>
        <v>0</v>
      </c>
      <c r="AC28">
        <f t="shared" si="10"/>
        <v>1</v>
      </c>
      <c r="AF28" s="28">
        <v>1.1886097689288668</v>
      </c>
      <c r="AG28" s="28">
        <v>-0.71860976892886663</v>
      </c>
      <c r="AH28" s="26">
        <f t="shared" si="9"/>
        <v>0</v>
      </c>
    </row>
    <row r="29" spans="1:34" x14ac:dyDescent="0.2">
      <c r="A29" s="19">
        <v>8</v>
      </c>
      <c r="B29" s="24" t="s">
        <v>1618</v>
      </c>
      <c r="C29" t="s">
        <v>5522</v>
      </c>
      <c r="D29" t="s">
        <v>5523</v>
      </c>
      <c r="E29">
        <v>8.4</v>
      </c>
      <c r="F29">
        <v>7.3</v>
      </c>
      <c r="I29" s="28"/>
      <c r="J29" s="28"/>
      <c r="K29" s="28"/>
      <c r="L29" s="28"/>
      <c r="M29" s="28">
        <v>10.09634823701327</v>
      </c>
      <c r="N29" s="28">
        <v>5.7036517629867314</v>
      </c>
      <c r="O29" s="28">
        <v>9.8463388763025979</v>
      </c>
      <c r="P29" s="28">
        <v>5.1536611236974021</v>
      </c>
      <c r="Q29" s="28">
        <v>9.4227818288059471</v>
      </c>
      <c r="R29" s="28">
        <v>4.8343610283369109</v>
      </c>
      <c r="S29" s="29">
        <f t="shared" si="0"/>
        <v>0</v>
      </c>
      <c r="T29" s="29">
        <f t="shared" si="1"/>
        <v>0</v>
      </c>
      <c r="U29" s="29">
        <f t="shared" si="2"/>
        <v>0</v>
      </c>
      <c r="V29" s="29">
        <f t="shared" si="3"/>
        <v>0</v>
      </c>
      <c r="W29" s="29">
        <f t="shared" si="4"/>
        <v>0</v>
      </c>
      <c r="X29" s="29">
        <f t="shared" si="5"/>
        <v>0</v>
      </c>
      <c r="Y29" s="27">
        <f t="shared" si="6"/>
        <v>0</v>
      </c>
      <c r="Z29" s="27">
        <f t="shared" si="7"/>
        <v>0</v>
      </c>
      <c r="AC29">
        <f t="shared" si="10"/>
        <v>1.1000000000000005</v>
      </c>
      <c r="AF29" s="28">
        <v>1.1886097689288668</v>
      </c>
      <c r="AG29" s="28">
        <v>-0.71860976892886663</v>
      </c>
      <c r="AH29" s="26">
        <f t="shared" si="9"/>
        <v>0</v>
      </c>
    </row>
    <row r="30" spans="1:34" x14ac:dyDescent="0.2">
      <c r="A30" s="19">
        <v>9</v>
      </c>
      <c r="B30" s="24" t="s">
        <v>1151</v>
      </c>
      <c r="C30" t="s">
        <v>5522</v>
      </c>
      <c r="D30" t="s">
        <v>5523</v>
      </c>
      <c r="E30">
        <v>2.8</v>
      </c>
      <c r="F30">
        <v>3</v>
      </c>
      <c r="I30" s="28"/>
      <c r="J30" s="28"/>
      <c r="K30" s="28"/>
      <c r="L30" s="28"/>
      <c r="M30" s="28">
        <v>10.09634823701327</v>
      </c>
      <c r="N30" s="28">
        <v>5.7036517629867314</v>
      </c>
      <c r="O30" s="28">
        <v>9.8463388763025979</v>
      </c>
      <c r="P30" s="28">
        <v>5.1536611236974021</v>
      </c>
      <c r="Q30" s="28">
        <v>9.4227818288059471</v>
      </c>
      <c r="R30" s="28">
        <v>4.8343610283369109</v>
      </c>
      <c r="S30" s="29">
        <f t="shared" si="0"/>
        <v>0</v>
      </c>
      <c r="T30" s="29">
        <f t="shared" si="1"/>
        <v>0</v>
      </c>
      <c r="U30" s="29">
        <f t="shared" si="2"/>
        <v>1</v>
      </c>
      <c r="V30" s="29">
        <f t="shared" si="3"/>
        <v>1</v>
      </c>
      <c r="W30" s="29">
        <f t="shared" si="4"/>
        <v>0</v>
      </c>
      <c r="X30" s="29">
        <f t="shared" si="5"/>
        <v>1</v>
      </c>
      <c r="Y30" s="27">
        <f t="shared" si="6"/>
        <v>1</v>
      </c>
      <c r="Z30" s="27">
        <f t="shared" si="7"/>
        <v>1</v>
      </c>
      <c r="AC30">
        <f t="shared" si="10"/>
        <v>0.20000000000000018</v>
      </c>
      <c r="AF30" s="28">
        <v>1.1886097689288668</v>
      </c>
      <c r="AG30" s="28">
        <v>-0.71860976892886663</v>
      </c>
      <c r="AH30" s="26">
        <f t="shared" si="9"/>
        <v>0</v>
      </c>
    </row>
    <row r="31" spans="1:34" x14ac:dyDescent="0.2">
      <c r="A31" s="19">
        <v>10</v>
      </c>
      <c r="B31" s="24" t="s">
        <v>5761</v>
      </c>
      <c r="C31" t="s">
        <v>5522</v>
      </c>
      <c r="D31" t="s">
        <v>5523</v>
      </c>
      <c r="E31">
        <v>7.2</v>
      </c>
      <c r="F31">
        <v>7.1</v>
      </c>
      <c r="I31" s="28"/>
      <c r="J31" s="28"/>
      <c r="K31" s="28"/>
      <c r="L31" s="28"/>
      <c r="M31" s="28">
        <v>10.09634823701327</v>
      </c>
      <c r="N31" s="28">
        <v>5.7036517629867314</v>
      </c>
      <c r="O31" s="28">
        <v>9.8463388763025979</v>
      </c>
      <c r="P31" s="28">
        <v>5.1536611236974021</v>
      </c>
      <c r="Q31" s="28">
        <v>9.4227818288059471</v>
      </c>
      <c r="R31" s="28">
        <v>4.8343610283369109</v>
      </c>
      <c r="S31" s="29">
        <f t="shared" si="0"/>
        <v>0</v>
      </c>
      <c r="T31" s="29">
        <f t="shared" si="1"/>
        <v>0</v>
      </c>
      <c r="U31" s="29">
        <f t="shared" si="2"/>
        <v>0</v>
      </c>
      <c r="V31" s="29">
        <f t="shared" si="3"/>
        <v>0</v>
      </c>
      <c r="W31" s="29">
        <f t="shared" si="4"/>
        <v>0</v>
      </c>
      <c r="X31" s="29">
        <f t="shared" si="5"/>
        <v>0</v>
      </c>
      <c r="Y31" s="27">
        <f t="shared" si="6"/>
        <v>0</v>
      </c>
      <c r="Z31" s="27">
        <f t="shared" si="7"/>
        <v>0</v>
      </c>
      <c r="AC31">
        <f t="shared" si="10"/>
        <v>0.10000000000000053</v>
      </c>
      <c r="AF31" s="28">
        <v>1.1886097689288668</v>
      </c>
      <c r="AG31" s="28">
        <v>-0.71860976892886663</v>
      </c>
      <c r="AH31" s="26">
        <f t="shared" si="9"/>
        <v>0</v>
      </c>
    </row>
    <row r="32" spans="1:34" x14ac:dyDescent="0.2">
      <c r="A32" s="19">
        <v>11</v>
      </c>
      <c r="B32" s="24" t="s">
        <v>1407</v>
      </c>
      <c r="C32" t="s">
        <v>5522</v>
      </c>
      <c r="D32" t="s">
        <v>5523</v>
      </c>
      <c r="E32">
        <v>4.8</v>
      </c>
      <c r="F32">
        <v>5.2</v>
      </c>
      <c r="I32" s="28"/>
      <c r="J32" s="28"/>
      <c r="K32" s="28"/>
      <c r="L32" s="28"/>
      <c r="M32" s="28">
        <v>10.09634823701327</v>
      </c>
      <c r="N32" s="28">
        <v>5.7036517629867314</v>
      </c>
      <c r="O32" s="28">
        <v>9.8463388763025979</v>
      </c>
      <c r="P32" s="28">
        <v>5.1536611236974021</v>
      </c>
      <c r="Q32" s="28">
        <v>9.4227818288059471</v>
      </c>
      <c r="R32" s="28">
        <v>4.8343610283369109</v>
      </c>
      <c r="S32" s="29">
        <f t="shared" si="0"/>
        <v>0</v>
      </c>
      <c r="T32" s="29">
        <f t="shared" si="1"/>
        <v>0</v>
      </c>
      <c r="U32" s="29">
        <f t="shared" si="2"/>
        <v>1</v>
      </c>
      <c r="V32" s="29">
        <f t="shared" si="3"/>
        <v>0</v>
      </c>
      <c r="W32" s="29">
        <f t="shared" si="4"/>
        <v>0</v>
      </c>
      <c r="X32" s="29">
        <f t="shared" si="5"/>
        <v>1</v>
      </c>
      <c r="Y32" s="27">
        <f t="shared" si="6"/>
        <v>1</v>
      </c>
      <c r="Z32" s="27">
        <f t="shared" si="7"/>
        <v>0</v>
      </c>
      <c r="AC32">
        <f t="shared" si="10"/>
        <v>0.40000000000000036</v>
      </c>
      <c r="AF32" s="28">
        <v>1.1886097689288668</v>
      </c>
      <c r="AG32" s="28">
        <v>-0.71860976892886663</v>
      </c>
      <c r="AH32" s="26">
        <f t="shared" si="9"/>
        <v>0</v>
      </c>
    </row>
    <row r="33" spans="1:34" x14ac:dyDescent="0.2">
      <c r="A33" s="19">
        <v>12</v>
      </c>
      <c r="B33" s="24" t="s">
        <v>612</v>
      </c>
      <c r="C33" t="s">
        <v>5522</v>
      </c>
      <c r="D33" t="s">
        <v>5523</v>
      </c>
      <c r="E33">
        <v>4.7</v>
      </c>
      <c r="F33">
        <v>3.9</v>
      </c>
      <c r="I33" s="28"/>
      <c r="J33" s="28"/>
      <c r="K33" s="28"/>
      <c r="L33" s="28"/>
      <c r="M33" s="28">
        <v>10.09634823701327</v>
      </c>
      <c r="N33" s="28">
        <v>5.7036517629867314</v>
      </c>
      <c r="O33" s="28">
        <v>9.8463388763025979</v>
      </c>
      <c r="P33" s="28">
        <v>5.1536611236974021</v>
      </c>
      <c r="Q33" s="28">
        <v>9.4227818288059471</v>
      </c>
      <c r="R33" s="28">
        <v>4.8343610283369109</v>
      </c>
      <c r="S33" s="29">
        <f t="shared" si="0"/>
        <v>0</v>
      </c>
      <c r="T33" s="29">
        <f t="shared" si="1"/>
        <v>0</v>
      </c>
      <c r="U33" s="29">
        <f t="shared" si="2"/>
        <v>1</v>
      </c>
      <c r="V33" s="29">
        <f t="shared" si="3"/>
        <v>1</v>
      </c>
      <c r="W33" s="29">
        <f t="shared" si="4"/>
        <v>0</v>
      </c>
      <c r="X33" s="29">
        <f t="shared" si="5"/>
        <v>1</v>
      </c>
      <c r="Y33" s="27">
        <f t="shared" si="6"/>
        <v>1</v>
      </c>
      <c r="Z33" s="27">
        <f t="shared" si="7"/>
        <v>1</v>
      </c>
      <c r="AC33">
        <f t="shared" si="10"/>
        <v>0.80000000000000027</v>
      </c>
      <c r="AF33" s="28">
        <v>1.1886097689288668</v>
      </c>
      <c r="AG33" s="28">
        <v>-0.71860976892886663</v>
      </c>
      <c r="AH33" s="26">
        <f t="shared" si="9"/>
        <v>0</v>
      </c>
    </row>
    <row r="34" spans="1:34" x14ac:dyDescent="0.2">
      <c r="A34" s="19">
        <v>13</v>
      </c>
      <c r="B34" s="24" t="s">
        <v>250</v>
      </c>
      <c r="C34" t="s">
        <v>5522</v>
      </c>
      <c r="D34" t="s">
        <v>5523</v>
      </c>
      <c r="E34">
        <v>6.6</v>
      </c>
      <c r="F34">
        <v>4.5999999999999996</v>
      </c>
      <c r="I34" s="28"/>
      <c r="J34" s="28"/>
      <c r="K34" s="28"/>
      <c r="L34" s="28"/>
      <c r="M34" s="28">
        <v>10.09634823701327</v>
      </c>
      <c r="N34" s="28">
        <v>5.7036517629867314</v>
      </c>
      <c r="O34" s="28">
        <v>9.8463388763025979</v>
      </c>
      <c r="P34" s="28">
        <v>5.1536611236974021</v>
      </c>
      <c r="Q34" s="28">
        <v>9.4227818288059471</v>
      </c>
      <c r="R34" s="28">
        <v>4.8343610283369109</v>
      </c>
      <c r="S34" s="29">
        <f t="shared" si="0"/>
        <v>0</v>
      </c>
      <c r="T34" s="29">
        <f t="shared" si="1"/>
        <v>0</v>
      </c>
      <c r="U34" s="29">
        <f t="shared" si="2"/>
        <v>0</v>
      </c>
      <c r="V34" s="29">
        <f t="shared" si="3"/>
        <v>1</v>
      </c>
      <c r="W34" s="29">
        <f t="shared" si="4"/>
        <v>0</v>
      </c>
      <c r="X34" s="29">
        <f t="shared" si="5"/>
        <v>1</v>
      </c>
      <c r="Y34" s="27">
        <f t="shared" si="6"/>
        <v>0</v>
      </c>
      <c r="Z34" s="27">
        <f t="shared" si="7"/>
        <v>1</v>
      </c>
      <c r="AC34">
        <f t="shared" si="10"/>
        <v>2</v>
      </c>
      <c r="AF34" s="28">
        <v>1.1886097689288668</v>
      </c>
      <c r="AG34" s="28">
        <v>-0.71860976892886663</v>
      </c>
      <c r="AH34" s="26">
        <f t="shared" si="9"/>
        <v>1</v>
      </c>
    </row>
    <row r="35" spans="1:34" x14ac:dyDescent="0.2">
      <c r="A35" s="19">
        <v>14</v>
      </c>
      <c r="B35" s="24" t="s">
        <v>553</v>
      </c>
      <c r="C35" t="s">
        <v>5522</v>
      </c>
      <c r="D35" t="s">
        <v>5523</v>
      </c>
      <c r="E35">
        <v>4.2</v>
      </c>
      <c r="F35">
        <v>2.8</v>
      </c>
      <c r="I35" s="28"/>
      <c r="J35" s="28"/>
      <c r="K35" s="28"/>
      <c r="L35" s="28"/>
      <c r="M35" s="28">
        <v>10.09634823701327</v>
      </c>
      <c r="N35" s="28">
        <v>5.7036517629867314</v>
      </c>
      <c r="O35" s="28">
        <v>9.8463388763025979</v>
      </c>
      <c r="P35" s="28">
        <v>5.1536611236974021</v>
      </c>
      <c r="Q35" s="28">
        <v>9.4227818288059471</v>
      </c>
      <c r="R35" s="28">
        <v>4.8343610283369109</v>
      </c>
      <c r="S35" s="29">
        <f t="shared" si="0"/>
        <v>0</v>
      </c>
      <c r="T35" s="29">
        <f t="shared" si="1"/>
        <v>0</v>
      </c>
      <c r="U35" s="29">
        <f t="shared" si="2"/>
        <v>1</v>
      </c>
      <c r="V35" s="29">
        <f t="shared" si="3"/>
        <v>1</v>
      </c>
      <c r="W35" s="29">
        <f t="shared" si="4"/>
        <v>0</v>
      </c>
      <c r="X35" s="29">
        <f t="shared" si="5"/>
        <v>1</v>
      </c>
      <c r="Y35" s="27">
        <f t="shared" si="6"/>
        <v>1</v>
      </c>
      <c r="Z35" s="27">
        <f t="shared" si="7"/>
        <v>1</v>
      </c>
      <c r="AC35">
        <f t="shared" si="10"/>
        <v>1.4000000000000004</v>
      </c>
      <c r="AF35" s="28">
        <v>1.1886097689288668</v>
      </c>
      <c r="AG35" s="28">
        <v>-0.71860976892886663</v>
      </c>
      <c r="AH35" s="26">
        <f t="shared" si="9"/>
        <v>1</v>
      </c>
    </row>
    <row r="36" spans="1:34" x14ac:dyDescent="0.2">
      <c r="A36" s="19">
        <v>15</v>
      </c>
      <c r="B36" s="24" t="s">
        <v>610</v>
      </c>
      <c r="C36" t="s">
        <v>5522</v>
      </c>
      <c r="D36" t="s">
        <v>5523</v>
      </c>
      <c r="E36">
        <v>6</v>
      </c>
      <c r="F36">
        <v>3.5</v>
      </c>
      <c r="I36" s="28"/>
      <c r="J36" s="28"/>
      <c r="K36" s="28"/>
      <c r="L36" s="28"/>
      <c r="M36" s="28">
        <v>10.09634823701327</v>
      </c>
      <c r="N36" s="28">
        <v>5.7036517629867314</v>
      </c>
      <c r="O36" s="28">
        <v>9.8463388763025979</v>
      </c>
      <c r="P36" s="28">
        <v>5.1536611236974021</v>
      </c>
      <c r="Q36" s="28">
        <v>9.4227818288059471</v>
      </c>
      <c r="R36" s="28">
        <v>4.8343610283369109</v>
      </c>
      <c r="S36" s="29">
        <f t="shared" si="0"/>
        <v>0</v>
      </c>
      <c r="T36" s="29">
        <f t="shared" si="1"/>
        <v>0</v>
      </c>
      <c r="U36" s="29">
        <f t="shared" si="2"/>
        <v>0</v>
      </c>
      <c r="V36" s="29">
        <f t="shared" si="3"/>
        <v>1</v>
      </c>
      <c r="W36" s="29">
        <f t="shared" si="4"/>
        <v>0</v>
      </c>
      <c r="X36" s="29">
        <f t="shared" si="5"/>
        <v>1</v>
      </c>
      <c r="Y36" s="27">
        <f t="shared" si="6"/>
        <v>0</v>
      </c>
      <c r="Z36" s="27">
        <f t="shared" si="7"/>
        <v>1</v>
      </c>
      <c r="AC36">
        <f t="shared" si="10"/>
        <v>2.5</v>
      </c>
      <c r="AF36" s="28">
        <v>1.1886097689288668</v>
      </c>
      <c r="AG36" s="28">
        <v>-0.71860976892886663</v>
      </c>
      <c r="AH36" s="26">
        <f t="shared" si="9"/>
        <v>1</v>
      </c>
    </row>
    <row r="37" spans="1:34" x14ac:dyDescent="0.2">
      <c r="A37" s="19">
        <v>16</v>
      </c>
      <c r="B37" s="24" t="s">
        <v>548</v>
      </c>
      <c r="C37" t="s">
        <v>5522</v>
      </c>
      <c r="D37" t="s">
        <v>5523</v>
      </c>
      <c r="E37">
        <v>6</v>
      </c>
      <c r="F37">
        <v>3.8</v>
      </c>
      <c r="I37" s="28"/>
      <c r="J37" s="28"/>
      <c r="K37" s="28"/>
      <c r="L37" s="28"/>
      <c r="M37" s="28">
        <v>10.09634823701327</v>
      </c>
      <c r="N37" s="28">
        <v>5.7036517629867314</v>
      </c>
      <c r="O37" s="28">
        <v>9.8463388763025979</v>
      </c>
      <c r="P37" s="28">
        <v>5.1536611236974021</v>
      </c>
      <c r="Q37" s="28">
        <v>9.4227818288059471</v>
      </c>
      <c r="R37" s="28">
        <v>4.8343610283369109</v>
      </c>
      <c r="S37" s="29">
        <f t="shared" si="0"/>
        <v>0</v>
      </c>
      <c r="T37" s="29">
        <f t="shared" si="1"/>
        <v>0</v>
      </c>
      <c r="U37" s="29">
        <f t="shared" si="2"/>
        <v>0</v>
      </c>
      <c r="V37" s="29">
        <f t="shared" si="3"/>
        <v>1</v>
      </c>
      <c r="W37" s="29">
        <f t="shared" si="4"/>
        <v>0</v>
      </c>
      <c r="X37" s="29">
        <f t="shared" si="5"/>
        <v>1</v>
      </c>
      <c r="Y37" s="27">
        <f t="shared" si="6"/>
        <v>0</v>
      </c>
      <c r="Z37" s="27">
        <f t="shared" si="7"/>
        <v>1</v>
      </c>
      <c r="AC37">
        <f t="shared" si="10"/>
        <v>2.2000000000000002</v>
      </c>
      <c r="AF37" s="28">
        <v>1.1886097689288668</v>
      </c>
      <c r="AG37" s="28">
        <v>-0.71860976892886663</v>
      </c>
      <c r="AH37" s="26">
        <f t="shared" si="9"/>
        <v>1</v>
      </c>
    </row>
    <row r="38" spans="1:34" x14ac:dyDescent="0.2">
      <c r="A38" s="19">
        <v>17</v>
      </c>
      <c r="B38" s="24" t="s">
        <v>5417</v>
      </c>
      <c r="C38" t="s">
        <v>5522</v>
      </c>
      <c r="D38" t="s">
        <v>5523</v>
      </c>
      <c r="E38">
        <v>6</v>
      </c>
      <c r="F38">
        <v>5</v>
      </c>
      <c r="I38" s="28"/>
      <c r="J38" s="28"/>
      <c r="K38" s="28"/>
      <c r="L38" s="28"/>
      <c r="M38" s="28">
        <v>10.09634823701327</v>
      </c>
      <c r="N38" s="28">
        <v>5.7036517629867314</v>
      </c>
      <c r="O38" s="28">
        <v>9.8463388763025979</v>
      </c>
      <c r="P38" s="28">
        <v>5.1536611236974021</v>
      </c>
      <c r="Q38" s="28">
        <v>9.4227818288059471</v>
      </c>
      <c r="R38" s="28">
        <v>4.8343610283369109</v>
      </c>
      <c r="S38" s="29">
        <f t="shared" si="0"/>
        <v>0</v>
      </c>
      <c r="T38" s="29">
        <f t="shared" si="1"/>
        <v>0</v>
      </c>
      <c r="U38" s="29">
        <f t="shared" si="2"/>
        <v>0</v>
      </c>
      <c r="V38" s="29">
        <f t="shared" si="3"/>
        <v>1</v>
      </c>
      <c r="W38" s="29">
        <f t="shared" si="4"/>
        <v>0</v>
      </c>
      <c r="X38" s="29">
        <f t="shared" si="5"/>
        <v>1</v>
      </c>
      <c r="Y38" s="27">
        <f t="shared" si="6"/>
        <v>0</v>
      </c>
      <c r="Z38" s="27">
        <f t="shared" si="7"/>
        <v>1</v>
      </c>
      <c r="AC38">
        <f t="shared" si="10"/>
        <v>1</v>
      </c>
      <c r="AF38" s="28">
        <v>1.1886097689288668</v>
      </c>
      <c r="AG38" s="28">
        <v>-0.71860976892886663</v>
      </c>
      <c r="AH38" s="26">
        <f t="shared" si="9"/>
        <v>0</v>
      </c>
    </row>
    <row r="39" spans="1:34" x14ac:dyDescent="0.2">
      <c r="A39" s="19">
        <v>18</v>
      </c>
      <c r="B39" s="24" t="s">
        <v>745</v>
      </c>
      <c r="C39" t="s">
        <v>5522</v>
      </c>
      <c r="D39" t="s">
        <v>5523</v>
      </c>
      <c r="E39">
        <v>5.8</v>
      </c>
      <c r="F39">
        <v>3.7</v>
      </c>
      <c r="I39" s="28"/>
      <c r="J39" s="28"/>
      <c r="K39" s="28"/>
      <c r="L39" s="28"/>
      <c r="M39" s="28">
        <v>10.09634823701327</v>
      </c>
      <c r="N39" s="28">
        <v>5.7036517629867314</v>
      </c>
      <c r="O39" s="28">
        <v>9.8463388763025979</v>
      </c>
      <c r="P39" s="28">
        <v>5.1536611236974021</v>
      </c>
      <c r="Q39" s="28">
        <v>9.4227818288059471</v>
      </c>
      <c r="R39" s="28">
        <v>4.8343610283369109</v>
      </c>
      <c r="S39" s="29">
        <f t="shared" si="0"/>
        <v>0</v>
      </c>
      <c r="T39" s="29">
        <f t="shared" si="1"/>
        <v>0</v>
      </c>
      <c r="U39" s="29">
        <f t="shared" si="2"/>
        <v>0</v>
      </c>
      <c r="V39" s="29">
        <f t="shared" si="3"/>
        <v>1</v>
      </c>
      <c r="W39" s="29">
        <f t="shared" si="4"/>
        <v>0</v>
      </c>
      <c r="X39" s="29">
        <f t="shared" si="5"/>
        <v>1</v>
      </c>
      <c r="Y39" s="27">
        <f t="shared" si="6"/>
        <v>0</v>
      </c>
      <c r="Z39" s="27">
        <f t="shared" si="7"/>
        <v>1</v>
      </c>
      <c r="AC39">
        <f t="shared" si="10"/>
        <v>2.0999999999999996</v>
      </c>
      <c r="AF39" s="28">
        <v>1.1886097689288668</v>
      </c>
      <c r="AG39" s="28">
        <v>-0.71860976892886663</v>
      </c>
      <c r="AH39" s="26">
        <f t="shared" si="9"/>
        <v>1</v>
      </c>
    </row>
    <row r="40" spans="1:34" x14ac:dyDescent="0.2">
      <c r="A40" s="19">
        <v>19</v>
      </c>
      <c r="B40" s="24" t="s">
        <v>2449</v>
      </c>
      <c r="C40" t="s">
        <v>5522</v>
      </c>
      <c r="D40" t="s">
        <v>5523</v>
      </c>
      <c r="E40">
        <v>7</v>
      </c>
      <c r="F40">
        <v>6.4</v>
      </c>
      <c r="I40" s="28"/>
      <c r="J40" s="28"/>
      <c r="K40" s="28"/>
      <c r="L40" s="28"/>
      <c r="M40" s="28">
        <v>10.09634823701327</v>
      </c>
      <c r="N40" s="28">
        <v>5.7036517629867314</v>
      </c>
      <c r="O40" s="28">
        <v>9.8463388763025979</v>
      </c>
      <c r="P40" s="28">
        <v>5.1536611236974021</v>
      </c>
      <c r="Q40" s="28">
        <v>9.4227818288059471</v>
      </c>
      <c r="R40" s="28">
        <v>4.8343610283369109</v>
      </c>
      <c r="S40" s="29">
        <f t="shared" si="0"/>
        <v>0</v>
      </c>
      <c r="T40" s="29">
        <f t="shared" si="1"/>
        <v>0</v>
      </c>
      <c r="U40" s="29">
        <f t="shared" si="2"/>
        <v>0</v>
      </c>
      <c r="V40" s="29">
        <f t="shared" si="3"/>
        <v>0</v>
      </c>
      <c r="W40" s="29">
        <f t="shared" si="4"/>
        <v>0</v>
      </c>
      <c r="X40" s="29">
        <f t="shared" si="5"/>
        <v>0</v>
      </c>
      <c r="Y40" s="27">
        <f t="shared" si="6"/>
        <v>0</v>
      </c>
      <c r="Z40" s="27">
        <f t="shared" si="7"/>
        <v>0</v>
      </c>
      <c r="AC40">
        <f t="shared" si="10"/>
        <v>0.59999999999999964</v>
      </c>
      <c r="AF40" s="28">
        <v>1.1886097689288668</v>
      </c>
      <c r="AG40" s="28">
        <v>-0.71860976892886663</v>
      </c>
      <c r="AH40" s="26">
        <f t="shared" si="9"/>
        <v>0</v>
      </c>
    </row>
    <row r="41" spans="1:34" x14ac:dyDescent="0.2">
      <c r="A41" s="19">
        <v>20</v>
      </c>
      <c r="B41" s="24" t="s">
        <v>5757</v>
      </c>
      <c r="C41" t="s">
        <v>5522</v>
      </c>
      <c r="D41" t="s">
        <v>5523</v>
      </c>
      <c r="E41">
        <v>4.2</v>
      </c>
      <c r="F41">
        <v>5.2</v>
      </c>
      <c r="I41" s="28"/>
      <c r="J41" s="28"/>
      <c r="K41" s="28"/>
      <c r="L41" s="28"/>
      <c r="M41" s="28">
        <v>10.09634823701327</v>
      </c>
      <c r="N41" s="28">
        <v>5.7036517629867314</v>
      </c>
      <c r="O41" s="28">
        <v>9.8463388763025979</v>
      </c>
      <c r="P41" s="28">
        <v>5.1536611236974021</v>
      </c>
      <c r="Q41" s="28">
        <v>9.4227818288059471</v>
      </c>
      <c r="R41" s="28">
        <v>4.8343610283369109</v>
      </c>
      <c r="S41" s="29">
        <f t="shared" si="0"/>
        <v>0</v>
      </c>
      <c r="T41" s="29">
        <f t="shared" si="1"/>
        <v>0</v>
      </c>
      <c r="U41" s="29">
        <f t="shared" si="2"/>
        <v>1</v>
      </c>
      <c r="V41" s="29">
        <f t="shared" si="3"/>
        <v>0</v>
      </c>
      <c r="W41" s="29">
        <f t="shared" si="4"/>
        <v>0</v>
      </c>
      <c r="X41" s="29">
        <f t="shared" si="5"/>
        <v>1</v>
      </c>
      <c r="Y41" s="27">
        <f t="shared" si="6"/>
        <v>1</v>
      </c>
      <c r="Z41" s="27">
        <f t="shared" si="7"/>
        <v>0</v>
      </c>
      <c r="AC41">
        <f t="shared" si="10"/>
        <v>1</v>
      </c>
      <c r="AF41" s="28">
        <v>1.1886097689288668</v>
      </c>
      <c r="AG41" s="28">
        <v>-0.71860976892886663</v>
      </c>
      <c r="AH41" s="26">
        <f t="shared" si="9"/>
        <v>0</v>
      </c>
    </row>
    <row r="42" spans="1:34" x14ac:dyDescent="0.2">
      <c r="A42" s="19">
        <v>1</v>
      </c>
      <c r="B42" t="s">
        <v>5315</v>
      </c>
      <c r="C42" t="s">
        <v>5524</v>
      </c>
      <c r="D42" t="s">
        <v>5525</v>
      </c>
      <c r="E42">
        <v>6.9</v>
      </c>
      <c r="F42">
        <v>6.6</v>
      </c>
      <c r="G42">
        <f t="shared" ref="G42:H42" si="11">E42:E61</f>
        <v>6.9</v>
      </c>
      <c r="H42">
        <f t="shared" si="11"/>
        <v>6.6</v>
      </c>
      <c r="I42" s="28">
        <f t="shared" ref="I42:I62" si="12">AVERAGE(E42:F62)</f>
        <v>6.6761904761904747</v>
      </c>
      <c r="J42" s="28">
        <f t="shared" ref="J42:K42" si="13">2*_xlfn.STDEV.P(E42:E62)</f>
        <v>1.7440797169157307</v>
      </c>
      <c r="K42" s="28">
        <f t="shared" si="13"/>
        <v>3.8110473144075652</v>
      </c>
      <c r="L42" s="28">
        <f t="shared" ref="L42:L62" si="14">2*_xlfn.STDEV.P(E42:F62)</f>
        <v>2.9958096206946863</v>
      </c>
      <c r="M42" s="28">
        <v>6.5557212509845639</v>
      </c>
      <c r="N42" s="28">
        <v>4.2442787490154368</v>
      </c>
      <c r="O42" s="28">
        <v>7.2559972982084515</v>
      </c>
      <c r="P42" s="28">
        <v>2.7440027017915485</v>
      </c>
      <c r="Q42" s="28">
        <v>7.5713350908095638</v>
      </c>
      <c r="R42" s="28">
        <v>3.4477125282380534</v>
      </c>
      <c r="S42" s="29">
        <f t="shared" si="0"/>
        <v>1</v>
      </c>
      <c r="T42" s="29">
        <f t="shared" si="1"/>
        <v>0</v>
      </c>
      <c r="U42" s="29">
        <f t="shared" si="2"/>
        <v>0</v>
      </c>
      <c r="V42" s="29">
        <f t="shared" si="3"/>
        <v>0</v>
      </c>
      <c r="W42" s="29">
        <f t="shared" si="4"/>
        <v>1</v>
      </c>
      <c r="X42" s="29">
        <f t="shared" si="5"/>
        <v>0</v>
      </c>
      <c r="Y42" s="27">
        <f t="shared" si="6"/>
        <v>1</v>
      </c>
      <c r="Z42" s="27">
        <f t="shared" si="7"/>
        <v>0</v>
      </c>
      <c r="AC42">
        <f t="shared" si="10"/>
        <v>0.30000000000000071</v>
      </c>
      <c r="AD42">
        <f t="shared" ref="AD42:AD62" si="15">AVERAGE(AC42:AC61)</f>
        <v>0.81000000000000016</v>
      </c>
      <c r="AE42" s="28">
        <f t="shared" ref="AE42:AE62" si="16">2*_xlfn.STDEV.P(AC42:AC61)</f>
        <v>2.266186223592404</v>
      </c>
      <c r="AF42" s="28">
        <v>2.2711989070053784</v>
      </c>
      <c r="AG42" s="28">
        <v>-1.1161989070053786</v>
      </c>
      <c r="AH42" s="26">
        <f t="shared" si="9"/>
        <v>0</v>
      </c>
    </row>
    <row r="43" spans="1:34" x14ac:dyDescent="0.2">
      <c r="A43" s="19">
        <v>2</v>
      </c>
      <c r="B43" t="s">
        <v>5314</v>
      </c>
      <c r="C43" t="s">
        <v>5524</v>
      </c>
      <c r="D43" t="s">
        <v>5525</v>
      </c>
      <c r="E43">
        <v>6.9</v>
      </c>
      <c r="F43">
        <v>7</v>
      </c>
      <c r="I43" s="28"/>
      <c r="J43" s="28"/>
      <c r="K43" s="28"/>
      <c r="L43" s="28"/>
      <c r="M43" s="28">
        <v>6.5557212509845639</v>
      </c>
      <c r="N43" s="28">
        <v>4.2442787490154368</v>
      </c>
      <c r="O43" s="28">
        <v>7.2559972982084515</v>
      </c>
      <c r="P43" s="28">
        <v>2.7440027017915485</v>
      </c>
      <c r="Q43" s="28">
        <v>7.5713350908095638</v>
      </c>
      <c r="R43" s="28">
        <v>3.4477125282380534</v>
      </c>
      <c r="S43" s="29">
        <f t="shared" si="0"/>
        <v>1</v>
      </c>
      <c r="T43" s="29">
        <f t="shared" si="1"/>
        <v>0</v>
      </c>
      <c r="U43" s="29">
        <f t="shared" si="2"/>
        <v>0</v>
      </c>
      <c r="V43" s="29">
        <f t="shared" si="3"/>
        <v>0</v>
      </c>
      <c r="W43" s="29">
        <f t="shared" si="4"/>
        <v>1</v>
      </c>
      <c r="X43" s="29">
        <f t="shared" si="5"/>
        <v>0</v>
      </c>
      <c r="Y43" s="27">
        <f t="shared" si="6"/>
        <v>1</v>
      </c>
      <c r="Z43" s="27">
        <f t="shared" si="7"/>
        <v>0</v>
      </c>
      <c r="AC43">
        <f t="shared" si="10"/>
        <v>9.9999999999999645E-2</v>
      </c>
      <c r="AF43" s="28">
        <v>2.2711989070053784</v>
      </c>
      <c r="AG43" s="28">
        <v>-1.1161989070053786</v>
      </c>
      <c r="AH43" s="26">
        <f t="shared" si="9"/>
        <v>0</v>
      </c>
    </row>
    <row r="44" spans="1:34" x14ac:dyDescent="0.2">
      <c r="A44" s="19">
        <v>3</v>
      </c>
      <c r="B44" t="s">
        <v>5288</v>
      </c>
      <c r="C44" t="s">
        <v>5524</v>
      </c>
      <c r="D44" t="s">
        <v>5525</v>
      </c>
      <c r="E44">
        <v>7.3</v>
      </c>
      <c r="F44">
        <v>7.9</v>
      </c>
      <c r="I44" s="28"/>
      <c r="J44" s="28"/>
      <c r="K44" s="28"/>
      <c r="L44" s="28"/>
      <c r="M44" s="28">
        <v>6.5557212509845639</v>
      </c>
      <c r="N44" s="28">
        <v>4.2442787490154368</v>
      </c>
      <c r="O44" s="28">
        <v>7.2559972982084515</v>
      </c>
      <c r="P44" s="28">
        <v>2.7440027017915485</v>
      </c>
      <c r="Q44" s="28">
        <v>7.5713350908095638</v>
      </c>
      <c r="R44" s="28">
        <v>3.4477125282380534</v>
      </c>
      <c r="S44" s="29">
        <f t="shared" si="0"/>
        <v>1</v>
      </c>
      <c r="T44" s="29">
        <f t="shared" si="1"/>
        <v>1</v>
      </c>
      <c r="U44" s="29">
        <f t="shared" si="2"/>
        <v>0</v>
      </c>
      <c r="V44" s="29">
        <f t="shared" si="3"/>
        <v>0</v>
      </c>
      <c r="W44" s="29">
        <f t="shared" si="4"/>
        <v>1</v>
      </c>
      <c r="X44" s="29">
        <f t="shared" si="5"/>
        <v>0</v>
      </c>
      <c r="Y44" s="27">
        <f t="shared" si="6"/>
        <v>1</v>
      </c>
      <c r="Z44" s="27">
        <f t="shared" si="7"/>
        <v>1</v>
      </c>
      <c r="AC44">
        <f t="shared" si="10"/>
        <v>0.60000000000000053</v>
      </c>
      <c r="AF44" s="28">
        <v>2.2711989070053784</v>
      </c>
      <c r="AG44" s="28">
        <v>-1.1161989070053786</v>
      </c>
      <c r="AH44" s="26">
        <f t="shared" si="9"/>
        <v>0</v>
      </c>
    </row>
    <row r="45" spans="1:34" x14ac:dyDescent="0.2">
      <c r="A45" s="19">
        <v>4</v>
      </c>
      <c r="B45" t="s">
        <v>5294</v>
      </c>
      <c r="C45" t="s">
        <v>5524</v>
      </c>
      <c r="D45" t="s">
        <v>5525</v>
      </c>
      <c r="E45">
        <v>7.1</v>
      </c>
      <c r="F45">
        <v>7.3</v>
      </c>
      <c r="I45" s="28"/>
      <c r="J45" s="28"/>
      <c r="K45" s="28"/>
      <c r="L45" s="28"/>
      <c r="M45" s="28">
        <v>6.5557212509845639</v>
      </c>
      <c r="N45" s="28">
        <v>4.2442787490154368</v>
      </c>
      <c r="O45" s="28">
        <v>7.2559972982084515</v>
      </c>
      <c r="P45" s="28">
        <v>2.7440027017915485</v>
      </c>
      <c r="Q45" s="28">
        <v>7.5713350908095638</v>
      </c>
      <c r="R45" s="28">
        <v>3.4477125282380534</v>
      </c>
      <c r="S45" s="29">
        <f t="shared" si="0"/>
        <v>1</v>
      </c>
      <c r="T45" s="29">
        <f t="shared" si="1"/>
        <v>1</v>
      </c>
      <c r="U45" s="29">
        <f t="shared" si="2"/>
        <v>0</v>
      </c>
      <c r="V45" s="29">
        <f t="shared" si="3"/>
        <v>0</v>
      </c>
      <c r="W45" s="29">
        <f t="shared" si="4"/>
        <v>1</v>
      </c>
      <c r="X45" s="29">
        <f t="shared" si="5"/>
        <v>0</v>
      </c>
      <c r="Y45" s="27">
        <f t="shared" si="6"/>
        <v>1</v>
      </c>
      <c r="Z45" s="27">
        <f t="shared" si="7"/>
        <v>1</v>
      </c>
      <c r="AC45">
        <f t="shared" si="10"/>
        <v>0.20000000000000018</v>
      </c>
      <c r="AF45" s="28">
        <v>2.2711989070053784</v>
      </c>
      <c r="AG45" s="28">
        <v>-1.1161989070053786</v>
      </c>
      <c r="AH45" s="26">
        <f t="shared" si="9"/>
        <v>0</v>
      </c>
    </row>
    <row r="46" spans="1:34" x14ac:dyDescent="0.2">
      <c r="A46" s="19">
        <v>5</v>
      </c>
      <c r="B46" t="s">
        <v>5284</v>
      </c>
      <c r="C46" t="s">
        <v>5524</v>
      </c>
      <c r="D46" t="s">
        <v>5525</v>
      </c>
      <c r="E46">
        <v>7.8</v>
      </c>
      <c r="F46">
        <v>7.4</v>
      </c>
      <c r="I46" s="28"/>
      <c r="J46" s="28"/>
      <c r="K46" s="28"/>
      <c r="L46" s="28"/>
      <c r="M46" s="28">
        <v>6.5557212509845639</v>
      </c>
      <c r="N46" s="28">
        <v>4.2442787490154368</v>
      </c>
      <c r="O46" s="28">
        <v>7.2559972982084515</v>
      </c>
      <c r="P46" s="28">
        <v>2.7440027017915485</v>
      </c>
      <c r="Q46" s="28">
        <v>7.5713350908095638</v>
      </c>
      <c r="R46" s="28">
        <v>3.4477125282380534</v>
      </c>
      <c r="S46" s="29">
        <f t="shared" si="0"/>
        <v>1</v>
      </c>
      <c r="T46" s="29">
        <f t="shared" si="1"/>
        <v>1</v>
      </c>
      <c r="U46" s="29">
        <f t="shared" si="2"/>
        <v>0</v>
      </c>
      <c r="V46" s="29">
        <f t="shared" si="3"/>
        <v>0</v>
      </c>
      <c r="W46" s="29">
        <f t="shared" si="4"/>
        <v>1</v>
      </c>
      <c r="X46" s="29">
        <f t="shared" si="5"/>
        <v>0</v>
      </c>
      <c r="Y46" s="27">
        <f t="shared" si="6"/>
        <v>1</v>
      </c>
      <c r="Z46" s="27">
        <f t="shared" si="7"/>
        <v>1</v>
      </c>
      <c r="AC46">
        <f t="shared" si="10"/>
        <v>0.39999999999999947</v>
      </c>
      <c r="AF46" s="28">
        <v>2.2711989070053784</v>
      </c>
      <c r="AG46" s="28">
        <v>-1.1161989070053786</v>
      </c>
      <c r="AH46" s="26">
        <f t="shared" si="9"/>
        <v>0</v>
      </c>
    </row>
    <row r="47" spans="1:34" x14ac:dyDescent="0.2">
      <c r="A47" s="19">
        <v>6</v>
      </c>
      <c r="B47" t="s">
        <v>5261</v>
      </c>
      <c r="C47" t="s">
        <v>5524</v>
      </c>
      <c r="D47" t="s">
        <v>5525</v>
      </c>
      <c r="E47">
        <v>6.9</v>
      </c>
      <c r="F47">
        <v>6.4</v>
      </c>
      <c r="I47" s="28"/>
      <c r="J47" s="28"/>
      <c r="K47" s="28"/>
      <c r="L47" s="28"/>
      <c r="M47" s="28">
        <v>6.5557212509845639</v>
      </c>
      <c r="N47" s="28">
        <v>4.2442787490154368</v>
      </c>
      <c r="O47" s="28">
        <v>7.2559972982084515</v>
      </c>
      <c r="P47" s="28">
        <v>2.7440027017915485</v>
      </c>
      <c r="Q47" s="28">
        <v>7.5713350908095638</v>
      </c>
      <c r="R47" s="28">
        <v>3.4477125282380534</v>
      </c>
      <c r="S47" s="29">
        <f t="shared" si="0"/>
        <v>1</v>
      </c>
      <c r="T47" s="29">
        <f t="shared" si="1"/>
        <v>0</v>
      </c>
      <c r="U47" s="29">
        <f t="shared" si="2"/>
        <v>0</v>
      </c>
      <c r="V47" s="29">
        <f t="shared" si="3"/>
        <v>0</v>
      </c>
      <c r="W47" s="29">
        <f t="shared" si="4"/>
        <v>1</v>
      </c>
      <c r="X47" s="29">
        <f t="shared" si="5"/>
        <v>0</v>
      </c>
      <c r="Y47" s="27">
        <f t="shared" si="6"/>
        <v>1</v>
      </c>
      <c r="Z47" s="27">
        <f t="shared" si="7"/>
        <v>0</v>
      </c>
      <c r="AC47">
        <f t="shared" si="10"/>
        <v>0.5</v>
      </c>
      <c r="AF47" s="28">
        <v>2.2711989070053784</v>
      </c>
      <c r="AG47" s="28">
        <v>-1.1161989070053786</v>
      </c>
      <c r="AH47" s="26">
        <f t="shared" si="9"/>
        <v>0</v>
      </c>
    </row>
    <row r="48" spans="1:34" x14ac:dyDescent="0.2">
      <c r="A48" s="19">
        <v>7</v>
      </c>
      <c r="B48" t="s">
        <v>5260</v>
      </c>
      <c r="C48" t="s">
        <v>5524</v>
      </c>
      <c r="D48" t="s">
        <v>5525</v>
      </c>
      <c r="E48">
        <v>6.6</v>
      </c>
      <c r="F48">
        <v>7</v>
      </c>
      <c r="I48" s="28"/>
      <c r="J48" s="28"/>
      <c r="K48" s="28"/>
      <c r="L48" s="28"/>
      <c r="M48" s="28">
        <v>6.5557212509845639</v>
      </c>
      <c r="N48" s="28">
        <v>4.2442787490154368</v>
      </c>
      <c r="O48" s="28">
        <v>7.2559972982084515</v>
      </c>
      <c r="P48" s="28">
        <v>2.7440027017915485</v>
      </c>
      <c r="Q48" s="28">
        <v>7.5713350908095638</v>
      </c>
      <c r="R48" s="28">
        <v>3.4477125282380534</v>
      </c>
      <c r="S48" s="29">
        <f t="shared" si="0"/>
        <v>1</v>
      </c>
      <c r="T48" s="29">
        <f t="shared" si="1"/>
        <v>0</v>
      </c>
      <c r="U48" s="29">
        <f t="shared" si="2"/>
        <v>0</v>
      </c>
      <c r="V48" s="29">
        <f t="shared" si="3"/>
        <v>0</v>
      </c>
      <c r="W48" s="29">
        <f t="shared" si="4"/>
        <v>1</v>
      </c>
      <c r="X48" s="29">
        <f t="shared" si="5"/>
        <v>0</v>
      </c>
      <c r="Y48" s="27">
        <f t="shared" si="6"/>
        <v>1</v>
      </c>
      <c r="Z48" s="27">
        <f t="shared" si="7"/>
        <v>0</v>
      </c>
      <c r="AC48">
        <f t="shared" si="10"/>
        <v>0.40000000000000036</v>
      </c>
      <c r="AF48" s="28">
        <v>2.2711989070053784</v>
      </c>
      <c r="AG48" s="28">
        <v>-1.1161989070053786</v>
      </c>
      <c r="AH48" s="26">
        <f t="shared" si="9"/>
        <v>0</v>
      </c>
    </row>
    <row r="49" spans="1:34" x14ac:dyDescent="0.2">
      <c r="A49" s="19">
        <v>8</v>
      </c>
      <c r="B49" t="s">
        <v>5254</v>
      </c>
      <c r="C49" t="s">
        <v>5524</v>
      </c>
      <c r="D49" t="s">
        <v>5525</v>
      </c>
      <c r="E49">
        <v>7.2</v>
      </c>
      <c r="F49">
        <v>7.7</v>
      </c>
      <c r="I49" s="28"/>
      <c r="J49" s="28"/>
      <c r="K49" s="28"/>
      <c r="L49" s="28"/>
      <c r="M49" s="28">
        <v>6.5557212509845639</v>
      </c>
      <c r="N49" s="28">
        <v>4.2442787490154368</v>
      </c>
      <c r="O49" s="28">
        <v>7.2559972982084515</v>
      </c>
      <c r="P49" s="28">
        <v>2.7440027017915485</v>
      </c>
      <c r="Q49" s="28">
        <v>7.5713350908095638</v>
      </c>
      <c r="R49" s="28">
        <v>3.4477125282380534</v>
      </c>
      <c r="S49" s="29">
        <f t="shared" si="0"/>
        <v>1</v>
      </c>
      <c r="T49" s="29">
        <f t="shared" si="1"/>
        <v>1</v>
      </c>
      <c r="U49" s="29">
        <f t="shared" si="2"/>
        <v>0</v>
      </c>
      <c r="V49" s="29">
        <f t="shared" si="3"/>
        <v>0</v>
      </c>
      <c r="W49" s="29">
        <f t="shared" si="4"/>
        <v>1</v>
      </c>
      <c r="X49" s="29">
        <f t="shared" si="5"/>
        <v>0</v>
      </c>
      <c r="Y49" s="27">
        <f t="shared" si="6"/>
        <v>1</v>
      </c>
      <c r="Z49" s="27">
        <f t="shared" si="7"/>
        <v>1</v>
      </c>
      <c r="AC49">
        <f t="shared" si="10"/>
        <v>0.5</v>
      </c>
      <c r="AF49" s="28">
        <v>2.2711989070053784</v>
      </c>
      <c r="AG49" s="28">
        <v>-1.1161989070053786</v>
      </c>
      <c r="AH49" s="26">
        <f t="shared" si="9"/>
        <v>0</v>
      </c>
    </row>
    <row r="50" spans="1:34" x14ac:dyDescent="0.2">
      <c r="A50" s="19">
        <v>9</v>
      </c>
      <c r="B50" t="s">
        <v>5251</v>
      </c>
      <c r="C50" t="s">
        <v>5524</v>
      </c>
      <c r="D50" t="s">
        <v>5525</v>
      </c>
      <c r="E50">
        <v>7.5</v>
      </c>
      <c r="F50">
        <v>7.3</v>
      </c>
      <c r="I50" s="28"/>
      <c r="J50" s="28"/>
      <c r="K50" s="28"/>
      <c r="L50" s="28"/>
      <c r="M50" s="28">
        <v>6.5557212509845639</v>
      </c>
      <c r="N50" s="28">
        <v>4.2442787490154368</v>
      </c>
      <c r="O50" s="28">
        <v>7.2559972982084515</v>
      </c>
      <c r="P50" s="28">
        <v>2.7440027017915485</v>
      </c>
      <c r="Q50" s="28">
        <v>7.5713350908095638</v>
      </c>
      <c r="R50" s="28">
        <v>3.4477125282380534</v>
      </c>
      <c r="S50" s="29">
        <f t="shared" si="0"/>
        <v>1</v>
      </c>
      <c r="T50" s="29">
        <f t="shared" si="1"/>
        <v>1</v>
      </c>
      <c r="U50" s="29">
        <f t="shared" si="2"/>
        <v>0</v>
      </c>
      <c r="V50" s="29">
        <f t="shared" si="3"/>
        <v>0</v>
      </c>
      <c r="W50" s="29">
        <f t="shared" si="4"/>
        <v>1</v>
      </c>
      <c r="X50" s="29">
        <f t="shared" si="5"/>
        <v>0</v>
      </c>
      <c r="Y50" s="27">
        <f t="shared" si="6"/>
        <v>1</v>
      </c>
      <c r="Z50" s="27">
        <f t="shared" si="7"/>
        <v>1</v>
      </c>
      <c r="AC50">
        <f t="shared" si="10"/>
        <v>0.20000000000000018</v>
      </c>
      <c r="AF50" s="28">
        <v>2.2711989070053784</v>
      </c>
      <c r="AG50" s="28">
        <v>-1.1161989070053786</v>
      </c>
      <c r="AH50" s="26">
        <f t="shared" si="9"/>
        <v>0</v>
      </c>
    </row>
    <row r="51" spans="1:34" x14ac:dyDescent="0.2">
      <c r="A51" s="19">
        <v>10</v>
      </c>
      <c r="B51" t="s">
        <v>5227</v>
      </c>
      <c r="C51" t="s">
        <v>5524</v>
      </c>
      <c r="D51" t="s">
        <v>5525</v>
      </c>
      <c r="E51">
        <v>4.2</v>
      </c>
      <c r="F51">
        <v>3.2</v>
      </c>
      <c r="I51" s="28"/>
      <c r="J51" s="28"/>
      <c r="K51" s="28"/>
      <c r="L51" s="28"/>
      <c r="M51" s="28">
        <v>6.5557212509845639</v>
      </c>
      <c r="N51" s="28">
        <v>4.2442787490154368</v>
      </c>
      <c r="O51" s="28">
        <v>7.2559972982084515</v>
      </c>
      <c r="P51" s="28">
        <v>2.7440027017915485</v>
      </c>
      <c r="Q51" s="28">
        <v>7.5713350908095638</v>
      </c>
      <c r="R51" s="28">
        <v>3.4477125282380534</v>
      </c>
      <c r="S51" s="29">
        <f t="shared" si="0"/>
        <v>0</v>
      </c>
      <c r="T51" s="29">
        <f t="shared" si="1"/>
        <v>0</v>
      </c>
      <c r="U51" s="29">
        <f t="shared" si="2"/>
        <v>1</v>
      </c>
      <c r="V51" s="29">
        <f t="shared" si="3"/>
        <v>0</v>
      </c>
      <c r="W51" s="29">
        <f t="shared" si="4"/>
        <v>0</v>
      </c>
      <c r="X51" s="29">
        <f t="shared" si="5"/>
        <v>1</v>
      </c>
      <c r="Y51" s="27">
        <f t="shared" si="6"/>
        <v>1</v>
      </c>
      <c r="Z51" s="27">
        <f t="shared" si="7"/>
        <v>0</v>
      </c>
      <c r="AC51">
        <f t="shared" si="10"/>
        <v>1</v>
      </c>
      <c r="AF51" s="28">
        <v>2.2711989070053784</v>
      </c>
      <c r="AG51" s="28">
        <v>-1.1161989070053786</v>
      </c>
      <c r="AH51" s="26">
        <f t="shared" si="9"/>
        <v>0</v>
      </c>
    </row>
    <row r="52" spans="1:34" x14ac:dyDescent="0.2">
      <c r="A52" s="19">
        <v>11</v>
      </c>
      <c r="B52" t="s">
        <v>5228</v>
      </c>
      <c r="C52" t="s">
        <v>5524</v>
      </c>
      <c r="D52" t="s">
        <v>5525</v>
      </c>
      <c r="E52">
        <v>6.7</v>
      </c>
      <c r="F52">
        <v>4.0999999999999996</v>
      </c>
      <c r="I52" s="28"/>
      <c r="J52" s="28"/>
      <c r="K52" s="28"/>
      <c r="L52" s="28"/>
      <c r="M52" s="28">
        <v>6.5557212509845639</v>
      </c>
      <c r="N52" s="28">
        <v>4.2442787490154368</v>
      </c>
      <c r="O52" s="28">
        <v>7.2559972982084515</v>
      </c>
      <c r="P52" s="28">
        <v>2.7440027017915485</v>
      </c>
      <c r="Q52" s="28">
        <v>7.5713350908095638</v>
      </c>
      <c r="R52" s="28">
        <v>3.4477125282380534</v>
      </c>
      <c r="S52" s="29">
        <f t="shared" si="0"/>
        <v>1</v>
      </c>
      <c r="T52" s="29">
        <f t="shared" si="1"/>
        <v>0</v>
      </c>
      <c r="U52" s="29">
        <f t="shared" si="2"/>
        <v>0</v>
      </c>
      <c r="V52" s="29">
        <f t="shared" si="3"/>
        <v>0</v>
      </c>
      <c r="W52" s="29">
        <f t="shared" si="4"/>
        <v>1</v>
      </c>
      <c r="X52" s="29">
        <f t="shared" si="5"/>
        <v>0</v>
      </c>
      <c r="Y52" s="27">
        <f t="shared" si="6"/>
        <v>1</v>
      </c>
      <c r="Z52" s="27">
        <f t="shared" si="7"/>
        <v>0</v>
      </c>
      <c r="AC52">
        <f t="shared" si="10"/>
        <v>2.6000000000000005</v>
      </c>
      <c r="AF52" s="28">
        <v>2.2711989070053784</v>
      </c>
      <c r="AG52" s="28">
        <v>-1.1161989070053786</v>
      </c>
      <c r="AH52" s="26">
        <f t="shared" si="9"/>
        <v>1</v>
      </c>
    </row>
    <row r="53" spans="1:34" x14ac:dyDescent="0.2">
      <c r="A53" s="19">
        <v>12</v>
      </c>
      <c r="B53" t="s">
        <v>5222</v>
      </c>
      <c r="C53" t="s">
        <v>5524</v>
      </c>
      <c r="D53" t="s">
        <v>5525</v>
      </c>
      <c r="E53">
        <v>6.7</v>
      </c>
      <c r="F53">
        <v>7</v>
      </c>
      <c r="I53" s="28"/>
      <c r="J53" s="28"/>
      <c r="K53" s="28"/>
      <c r="L53" s="28"/>
      <c r="M53" s="28">
        <v>6.5557212509845639</v>
      </c>
      <c r="N53" s="28">
        <v>4.2442787490154368</v>
      </c>
      <c r="O53" s="28">
        <v>7.2559972982084515</v>
      </c>
      <c r="P53" s="28">
        <v>2.7440027017915485</v>
      </c>
      <c r="Q53" s="28">
        <v>7.5713350908095638</v>
      </c>
      <c r="R53" s="28">
        <v>3.4477125282380534</v>
      </c>
      <c r="S53" s="29">
        <f t="shared" si="0"/>
        <v>1</v>
      </c>
      <c r="T53" s="29">
        <f t="shared" si="1"/>
        <v>0</v>
      </c>
      <c r="U53" s="29">
        <f t="shared" si="2"/>
        <v>0</v>
      </c>
      <c r="V53" s="29">
        <f t="shared" si="3"/>
        <v>0</v>
      </c>
      <c r="W53" s="29">
        <f t="shared" si="4"/>
        <v>1</v>
      </c>
      <c r="X53" s="29">
        <f t="shared" si="5"/>
        <v>0</v>
      </c>
      <c r="Y53" s="27">
        <f t="shared" si="6"/>
        <v>1</v>
      </c>
      <c r="Z53" s="27">
        <f t="shared" si="7"/>
        <v>0</v>
      </c>
      <c r="AC53">
        <f t="shared" si="10"/>
        <v>0.29999999999999982</v>
      </c>
      <c r="AF53" s="28">
        <v>2.2711989070053784</v>
      </c>
      <c r="AG53" s="28">
        <v>-1.1161989070053786</v>
      </c>
      <c r="AH53" s="26">
        <f t="shared" si="9"/>
        <v>0</v>
      </c>
    </row>
    <row r="54" spans="1:34" x14ac:dyDescent="0.2">
      <c r="A54" s="19">
        <v>13</v>
      </c>
      <c r="B54" t="s">
        <v>5287</v>
      </c>
      <c r="C54" t="s">
        <v>5524</v>
      </c>
      <c r="D54" t="s">
        <v>5525</v>
      </c>
      <c r="E54">
        <v>5.2</v>
      </c>
      <c r="F54">
        <v>0</v>
      </c>
      <c r="I54" s="28"/>
      <c r="J54" s="28"/>
      <c r="K54" s="28"/>
      <c r="L54" s="28"/>
      <c r="M54" s="28">
        <v>6.5557212509845639</v>
      </c>
      <c r="N54" s="28">
        <v>4.2442787490154368</v>
      </c>
      <c r="O54" s="28">
        <v>7.2559972982084515</v>
      </c>
      <c r="P54" s="28">
        <v>2.7440027017915485</v>
      </c>
      <c r="Q54" s="28">
        <v>7.5713350908095638</v>
      </c>
      <c r="R54" s="28">
        <v>3.4477125282380534</v>
      </c>
      <c r="S54" s="29">
        <f t="shared" si="0"/>
        <v>0</v>
      </c>
      <c r="T54" s="29">
        <f t="shared" si="1"/>
        <v>0</v>
      </c>
      <c r="U54" s="29">
        <f t="shared" si="2"/>
        <v>0</v>
      </c>
      <c r="V54" s="29">
        <f t="shared" si="3"/>
        <v>1</v>
      </c>
      <c r="W54" s="29">
        <f t="shared" si="4"/>
        <v>0</v>
      </c>
      <c r="X54" s="29">
        <f t="shared" si="5"/>
        <v>1</v>
      </c>
      <c r="Y54" s="27">
        <f t="shared" si="6"/>
        <v>0</v>
      </c>
      <c r="Z54" s="27">
        <f t="shared" si="7"/>
        <v>1</v>
      </c>
      <c r="AC54">
        <f t="shared" si="10"/>
        <v>5.2</v>
      </c>
      <c r="AF54" s="28">
        <v>2.2711989070053784</v>
      </c>
      <c r="AG54" s="28">
        <v>-1.1161989070053786</v>
      </c>
      <c r="AH54" s="26">
        <f t="shared" si="9"/>
        <v>1</v>
      </c>
    </row>
    <row r="55" spans="1:34" x14ac:dyDescent="0.2">
      <c r="A55" s="19">
        <v>14</v>
      </c>
      <c r="B55" t="s">
        <v>5232</v>
      </c>
      <c r="C55" t="s">
        <v>5524</v>
      </c>
      <c r="D55" t="s">
        <v>5525</v>
      </c>
      <c r="E55">
        <v>7.3</v>
      </c>
      <c r="F55">
        <v>6.8</v>
      </c>
      <c r="I55" s="28"/>
      <c r="J55" s="28"/>
      <c r="K55" s="28"/>
      <c r="L55" s="28"/>
      <c r="M55" s="28">
        <v>6.5557212509845639</v>
      </c>
      <c r="N55" s="28">
        <v>4.2442787490154368</v>
      </c>
      <c r="O55" s="28">
        <v>7.2559972982084515</v>
      </c>
      <c r="P55" s="28">
        <v>2.7440027017915485</v>
      </c>
      <c r="Q55" s="28">
        <v>7.5713350908095638</v>
      </c>
      <c r="R55" s="28">
        <v>3.4477125282380534</v>
      </c>
      <c r="S55" s="29">
        <f t="shared" si="0"/>
        <v>1</v>
      </c>
      <c r="T55" s="29">
        <f t="shared" si="1"/>
        <v>0</v>
      </c>
      <c r="U55" s="29">
        <f t="shared" si="2"/>
        <v>0</v>
      </c>
      <c r="V55" s="29">
        <f t="shared" si="3"/>
        <v>0</v>
      </c>
      <c r="W55" s="29">
        <f t="shared" si="4"/>
        <v>1</v>
      </c>
      <c r="X55" s="29">
        <f t="shared" si="5"/>
        <v>0</v>
      </c>
      <c r="Y55" s="27">
        <f t="shared" si="6"/>
        <v>1</v>
      </c>
      <c r="Z55" s="27">
        <f t="shared" si="7"/>
        <v>0</v>
      </c>
      <c r="AC55">
        <f t="shared" si="10"/>
        <v>0.5</v>
      </c>
      <c r="AF55" s="28">
        <v>2.2711989070053784</v>
      </c>
      <c r="AG55" s="28">
        <v>-1.1161989070053786</v>
      </c>
      <c r="AH55" s="26">
        <f t="shared" si="9"/>
        <v>0</v>
      </c>
    </row>
    <row r="56" spans="1:34" x14ac:dyDescent="0.2">
      <c r="A56" s="19">
        <v>15</v>
      </c>
      <c r="B56" t="s">
        <v>5208</v>
      </c>
      <c r="C56" t="s">
        <v>5524</v>
      </c>
      <c r="D56" t="s">
        <v>5525</v>
      </c>
      <c r="E56">
        <v>7.9</v>
      </c>
      <c r="F56">
        <v>8.3000000000000007</v>
      </c>
      <c r="I56" s="28"/>
      <c r="J56" s="28"/>
      <c r="K56" s="28"/>
      <c r="L56" s="28"/>
      <c r="M56" s="28">
        <v>6.5557212509845639</v>
      </c>
      <c r="N56" s="28">
        <v>4.2442787490154368</v>
      </c>
      <c r="O56" s="28">
        <v>7.2559972982084515</v>
      </c>
      <c r="P56" s="28">
        <v>2.7440027017915485</v>
      </c>
      <c r="Q56" s="28">
        <v>7.5713350908095638</v>
      </c>
      <c r="R56" s="28">
        <v>3.4477125282380534</v>
      </c>
      <c r="S56" s="29">
        <f t="shared" si="0"/>
        <v>1</v>
      </c>
      <c r="T56" s="29">
        <f t="shared" si="1"/>
        <v>1</v>
      </c>
      <c r="U56" s="29">
        <f t="shared" si="2"/>
        <v>0</v>
      </c>
      <c r="V56" s="29">
        <f t="shared" si="3"/>
        <v>0</v>
      </c>
      <c r="W56" s="29">
        <f t="shared" si="4"/>
        <v>1</v>
      </c>
      <c r="X56" s="29">
        <f t="shared" si="5"/>
        <v>0</v>
      </c>
      <c r="Y56" s="27">
        <f t="shared" si="6"/>
        <v>1</v>
      </c>
      <c r="Z56" s="27">
        <f t="shared" si="7"/>
        <v>1</v>
      </c>
      <c r="AC56">
        <f t="shared" si="10"/>
        <v>0.40000000000000036</v>
      </c>
      <c r="AF56" s="28">
        <v>2.2711989070053784</v>
      </c>
      <c r="AG56" s="28">
        <v>-1.1161989070053786</v>
      </c>
      <c r="AH56" s="26">
        <f t="shared" si="9"/>
        <v>0</v>
      </c>
    </row>
    <row r="57" spans="1:34" x14ac:dyDescent="0.2">
      <c r="A57" s="19">
        <v>16</v>
      </c>
      <c r="B57" t="s">
        <v>5200</v>
      </c>
      <c r="C57" t="s">
        <v>5524</v>
      </c>
      <c r="D57" t="s">
        <v>5525</v>
      </c>
      <c r="E57">
        <v>7</v>
      </c>
      <c r="F57">
        <v>6.2</v>
      </c>
      <c r="I57" s="28"/>
      <c r="J57" s="28"/>
      <c r="K57" s="28"/>
      <c r="L57" s="28"/>
      <c r="M57" s="28">
        <v>6.5557212509845639</v>
      </c>
      <c r="N57" s="28">
        <v>4.2442787490154368</v>
      </c>
      <c r="O57" s="28">
        <v>7.2559972982084515</v>
      </c>
      <c r="P57" s="28">
        <v>2.7440027017915485</v>
      </c>
      <c r="Q57" s="28">
        <v>7.5713350908095638</v>
      </c>
      <c r="R57" s="28">
        <v>3.4477125282380534</v>
      </c>
      <c r="S57" s="29">
        <f t="shared" si="0"/>
        <v>1</v>
      </c>
      <c r="T57" s="29">
        <f t="shared" si="1"/>
        <v>0</v>
      </c>
      <c r="U57" s="29">
        <f t="shared" si="2"/>
        <v>0</v>
      </c>
      <c r="V57" s="29">
        <f t="shared" si="3"/>
        <v>0</v>
      </c>
      <c r="W57" s="29">
        <f t="shared" si="4"/>
        <v>1</v>
      </c>
      <c r="X57" s="29">
        <f t="shared" si="5"/>
        <v>0</v>
      </c>
      <c r="Y57" s="27">
        <f t="shared" si="6"/>
        <v>1</v>
      </c>
      <c r="Z57" s="27">
        <f t="shared" si="7"/>
        <v>0</v>
      </c>
      <c r="AC57">
        <f t="shared" si="10"/>
        <v>0.79999999999999982</v>
      </c>
      <c r="AF57" s="28">
        <v>2.2711989070053784</v>
      </c>
      <c r="AG57" s="28">
        <v>-1.1161989070053786</v>
      </c>
      <c r="AH57" s="26">
        <f t="shared" si="9"/>
        <v>0</v>
      </c>
    </row>
    <row r="58" spans="1:34" x14ac:dyDescent="0.2">
      <c r="A58" s="19">
        <v>17</v>
      </c>
      <c r="B58" t="s">
        <v>5209</v>
      </c>
      <c r="C58" t="s">
        <v>5524</v>
      </c>
      <c r="D58" t="s">
        <v>5525</v>
      </c>
      <c r="E58">
        <v>6.2</v>
      </c>
      <c r="F58">
        <v>6.7</v>
      </c>
      <c r="I58" s="28"/>
      <c r="J58" s="28"/>
      <c r="K58" s="28"/>
      <c r="L58" s="28"/>
      <c r="M58" s="28">
        <v>6.5557212509845639</v>
      </c>
      <c r="N58" s="28">
        <v>4.2442787490154368</v>
      </c>
      <c r="O58" s="28">
        <v>7.2559972982084515</v>
      </c>
      <c r="P58" s="28">
        <v>2.7440027017915485</v>
      </c>
      <c r="Q58" s="28">
        <v>7.5713350908095638</v>
      </c>
      <c r="R58" s="28">
        <v>3.4477125282380534</v>
      </c>
      <c r="S58" s="29">
        <f t="shared" si="0"/>
        <v>0</v>
      </c>
      <c r="T58" s="29">
        <f t="shared" si="1"/>
        <v>0</v>
      </c>
      <c r="U58" s="29">
        <f t="shared" si="2"/>
        <v>0</v>
      </c>
      <c r="V58" s="29">
        <f t="shared" si="3"/>
        <v>0</v>
      </c>
      <c r="W58" s="29">
        <f t="shared" si="4"/>
        <v>0</v>
      </c>
      <c r="X58" s="29">
        <f t="shared" si="5"/>
        <v>0</v>
      </c>
      <c r="Y58" s="27">
        <f t="shared" si="6"/>
        <v>0</v>
      </c>
      <c r="Z58" s="27">
        <f t="shared" si="7"/>
        <v>0</v>
      </c>
      <c r="AC58">
        <f t="shared" si="10"/>
        <v>0.5</v>
      </c>
      <c r="AF58" s="28">
        <v>2.2711989070053784</v>
      </c>
      <c r="AG58" s="28">
        <v>-1.1161989070053786</v>
      </c>
      <c r="AH58" s="26">
        <f t="shared" si="9"/>
        <v>0</v>
      </c>
    </row>
    <row r="59" spans="1:34" x14ac:dyDescent="0.2">
      <c r="A59" s="19">
        <v>18</v>
      </c>
      <c r="B59" t="s">
        <v>5196</v>
      </c>
      <c r="C59" t="s">
        <v>5524</v>
      </c>
      <c r="D59" t="s">
        <v>5525</v>
      </c>
      <c r="E59">
        <v>7.7</v>
      </c>
      <c r="F59">
        <v>8</v>
      </c>
      <c r="I59" s="28"/>
      <c r="J59" s="28"/>
      <c r="K59" s="28"/>
      <c r="L59" s="28"/>
      <c r="M59" s="28">
        <v>6.5557212509845639</v>
      </c>
      <c r="N59" s="28">
        <v>4.2442787490154368</v>
      </c>
      <c r="O59" s="28">
        <v>7.2559972982084515</v>
      </c>
      <c r="P59" s="28">
        <v>2.7440027017915485</v>
      </c>
      <c r="Q59" s="28">
        <v>7.5713350908095638</v>
      </c>
      <c r="R59" s="28">
        <v>3.4477125282380534</v>
      </c>
      <c r="S59" s="29">
        <f t="shared" si="0"/>
        <v>1</v>
      </c>
      <c r="T59" s="29">
        <f t="shared" si="1"/>
        <v>1</v>
      </c>
      <c r="U59" s="29">
        <f t="shared" si="2"/>
        <v>0</v>
      </c>
      <c r="V59" s="29">
        <f t="shared" si="3"/>
        <v>0</v>
      </c>
      <c r="W59" s="29">
        <f t="shared" si="4"/>
        <v>1</v>
      </c>
      <c r="X59" s="29">
        <f t="shared" si="5"/>
        <v>0</v>
      </c>
      <c r="Y59" s="27">
        <f t="shared" si="6"/>
        <v>1</v>
      </c>
      <c r="Z59" s="27">
        <f t="shared" si="7"/>
        <v>1</v>
      </c>
      <c r="AC59">
        <f t="shared" si="10"/>
        <v>0.29999999999999982</v>
      </c>
      <c r="AF59" s="28">
        <v>2.2711989070053784</v>
      </c>
      <c r="AG59" s="28">
        <v>-1.1161989070053786</v>
      </c>
      <c r="AH59" s="26">
        <f t="shared" si="9"/>
        <v>0</v>
      </c>
    </row>
    <row r="60" spans="1:34" x14ac:dyDescent="0.2">
      <c r="A60" s="19">
        <v>19</v>
      </c>
      <c r="B60" t="s">
        <v>5230</v>
      </c>
      <c r="C60" t="s">
        <v>5524</v>
      </c>
      <c r="D60" t="s">
        <v>5525</v>
      </c>
      <c r="E60">
        <v>7</v>
      </c>
      <c r="F60">
        <v>6.6</v>
      </c>
      <c r="I60" s="28"/>
      <c r="J60" s="28"/>
      <c r="K60" s="28"/>
      <c r="L60" s="28"/>
      <c r="M60" s="28">
        <v>6.5557212509845639</v>
      </c>
      <c r="N60" s="28">
        <v>4.2442787490154368</v>
      </c>
      <c r="O60" s="28">
        <v>7.2559972982084515</v>
      </c>
      <c r="P60" s="28">
        <v>2.7440027017915485</v>
      </c>
      <c r="Q60" s="28">
        <v>7.5713350908095638</v>
      </c>
      <c r="R60" s="28">
        <v>3.4477125282380534</v>
      </c>
      <c r="S60" s="29">
        <f t="shared" si="0"/>
        <v>1</v>
      </c>
      <c r="T60" s="29">
        <f t="shared" si="1"/>
        <v>0</v>
      </c>
      <c r="U60" s="29">
        <f t="shared" si="2"/>
        <v>0</v>
      </c>
      <c r="V60" s="29">
        <f t="shared" si="3"/>
        <v>0</v>
      </c>
      <c r="W60" s="29">
        <f t="shared" si="4"/>
        <v>1</v>
      </c>
      <c r="X60" s="29">
        <f t="shared" si="5"/>
        <v>0</v>
      </c>
      <c r="Y60" s="27">
        <f t="shared" si="6"/>
        <v>1</v>
      </c>
      <c r="Z60" s="27">
        <f t="shared" si="7"/>
        <v>0</v>
      </c>
      <c r="AC60">
        <f t="shared" si="10"/>
        <v>0.40000000000000036</v>
      </c>
      <c r="AF60" s="28">
        <v>2.2711989070053784</v>
      </c>
      <c r="AG60" s="28">
        <v>-1.1161989070053786</v>
      </c>
      <c r="AH60" s="26">
        <f t="shared" si="9"/>
        <v>0</v>
      </c>
    </row>
    <row r="61" spans="1:34" x14ac:dyDescent="0.2">
      <c r="A61" s="19">
        <v>20</v>
      </c>
      <c r="B61" t="s">
        <v>5172</v>
      </c>
      <c r="C61" t="s">
        <v>5524</v>
      </c>
      <c r="D61" t="s">
        <v>5525</v>
      </c>
      <c r="E61">
        <v>6.5</v>
      </c>
      <c r="F61">
        <v>5.5</v>
      </c>
      <c r="I61" s="28"/>
      <c r="J61" s="28"/>
      <c r="K61" s="28"/>
      <c r="L61" s="28"/>
      <c r="M61" s="28">
        <v>6.5557212509845639</v>
      </c>
      <c r="N61" s="28">
        <v>4.2442787490154368</v>
      </c>
      <c r="O61" s="28">
        <v>7.2559972982084515</v>
      </c>
      <c r="P61" s="28">
        <v>2.7440027017915485</v>
      </c>
      <c r="Q61" s="28">
        <v>7.5713350908095638</v>
      </c>
      <c r="R61" s="28">
        <v>3.4477125282380534</v>
      </c>
      <c r="S61" s="29">
        <f t="shared" si="0"/>
        <v>0</v>
      </c>
      <c r="T61" s="29">
        <f t="shared" si="1"/>
        <v>0</v>
      </c>
      <c r="U61" s="29">
        <f t="shared" si="2"/>
        <v>0</v>
      </c>
      <c r="V61" s="29">
        <f t="shared" si="3"/>
        <v>0</v>
      </c>
      <c r="W61" s="29">
        <f t="shared" si="4"/>
        <v>0</v>
      </c>
      <c r="X61" s="29">
        <f t="shared" si="5"/>
        <v>0</v>
      </c>
      <c r="Y61" s="27">
        <f t="shared" si="6"/>
        <v>0</v>
      </c>
      <c r="Z61" s="27">
        <f t="shared" si="7"/>
        <v>0</v>
      </c>
      <c r="AC61">
        <f t="shared" si="10"/>
        <v>1</v>
      </c>
      <c r="AF61" s="28">
        <v>2.2711989070053784</v>
      </c>
      <c r="AG61" s="28">
        <v>-1.1161989070053786</v>
      </c>
      <c r="AH61" s="26">
        <f t="shared" si="9"/>
        <v>0</v>
      </c>
    </row>
    <row r="62" spans="1:34" x14ac:dyDescent="0.2">
      <c r="A62" s="19">
        <v>1</v>
      </c>
      <c r="B62" s="24" t="s">
        <v>4210</v>
      </c>
      <c r="C62" t="s">
        <v>5526</v>
      </c>
      <c r="D62" t="s">
        <v>5527</v>
      </c>
      <c r="E62">
        <v>8.1999999999999993</v>
      </c>
      <c r="F62">
        <v>8.6</v>
      </c>
      <c r="G62">
        <f t="shared" ref="G62:H62" si="17">E62:E81</f>
        <v>8.1999999999999993</v>
      </c>
      <c r="H62">
        <f t="shared" si="17"/>
        <v>8.6</v>
      </c>
      <c r="I62" s="28">
        <f t="shared" si="12"/>
        <v>8.1449999999999996</v>
      </c>
      <c r="J62" s="28">
        <f t="shared" ref="J62:K62" si="18">2*_xlfn.STDEV.P(E62:E82)</f>
        <v>1.148216007552586</v>
      </c>
      <c r="K62" s="28">
        <f t="shared" si="18"/>
        <v>1.4270248771482577</v>
      </c>
      <c r="L62" s="28">
        <f t="shared" si="14"/>
        <v>1.3190526903804867</v>
      </c>
      <c r="M62" s="28">
        <v>8.8240322242623659</v>
      </c>
      <c r="N62" s="28">
        <v>4.9759677757376348</v>
      </c>
      <c r="O62" s="28">
        <v>12.623486463040525</v>
      </c>
      <c r="P62" s="28">
        <v>1.3765135369594743</v>
      </c>
      <c r="Q62" s="28">
        <v>10.61235413987454</v>
      </c>
      <c r="R62" s="28">
        <v>2.0426458601254618</v>
      </c>
      <c r="S62" s="29">
        <f t="shared" si="0"/>
        <v>0</v>
      </c>
      <c r="T62" s="29">
        <f t="shared" si="1"/>
        <v>0</v>
      </c>
      <c r="U62" s="29">
        <f t="shared" si="2"/>
        <v>0</v>
      </c>
      <c r="V62" s="29">
        <f t="shared" si="3"/>
        <v>0</v>
      </c>
      <c r="W62" s="29">
        <f t="shared" si="4"/>
        <v>0</v>
      </c>
      <c r="X62" s="29">
        <f t="shared" si="5"/>
        <v>0</v>
      </c>
      <c r="Y62" s="27">
        <f t="shared" si="6"/>
        <v>0</v>
      </c>
      <c r="Z62" s="27">
        <f t="shared" si="7"/>
        <v>0</v>
      </c>
      <c r="AC62">
        <f t="shared" si="10"/>
        <v>0.40000000000000036</v>
      </c>
      <c r="AD62">
        <f t="shared" si="15"/>
        <v>0.43000000000000016</v>
      </c>
      <c r="AE62" s="28">
        <f t="shared" si="16"/>
        <v>0.85111691323812844</v>
      </c>
      <c r="AF62" s="28">
        <v>5.1777989554464554</v>
      </c>
      <c r="AG62" s="28">
        <v>-3.7527989554464556</v>
      </c>
      <c r="AH62" s="26">
        <f t="shared" si="9"/>
        <v>0</v>
      </c>
    </row>
    <row r="63" spans="1:34" x14ac:dyDescent="0.2">
      <c r="A63" s="19">
        <v>2</v>
      </c>
      <c r="B63" s="24" t="s">
        <v>4916</v>
      </c>
      <c r="C63" t="s">
        <v>5526</v>
      </c>
      <c r="D63" t="s">
        <v>5527</v>
      </c>
      <c r="E63">
        <v>7.3</v>
      </c>
      <c r="F63">
        <v>8.3000000000000007</v>
      </c>
      <c r="I63" s="28"/>
      <c r="J63" s="28"/>
      <c r="K63" s="28"/>
      <c r="L63" s="28"/>
      <c r="M63" s="28">
        <v>8.8240322242623659</v>
      </c>
      <c r="N63" s="28">
        <v>4.9759677757376348</v>
      </c>
      <c r="O63" s="28">
        <v>12.623486463040525</v>
      </c>
      <c r="P63" s="28">
        <v>1.3765135369594743</v>
      </c>
      <c r="Q63" s="28">
        <v>10.61235413987454</v>
      </c>
      <c r="R63" s="28">
        <v>2.0426458601254618</v>
      </c>
      <c r="S63" s="29">
        <f t="shared" si="0"/>
        <v>0</v>
      </c>
      <c r="T63" s="29">
        <f t="shared" si="1"/>
        <v>0</v>
      </c>
      <c r="U63" s="29">
        <f t="shared" si="2"/>
        <v>0</v>
      </c>
      <c r="V63" s="29">
        <f t="shared" si="3"/>
        <v>0</v>
      </c>
      <c r="W63" s="29">
        <f t="shared" si="4"/>
        <v>0</v>
      </c>
      <c r="X63" s="29">
        <f t="shared" si="5"/>
        <v>0</v>
      </c>
      <c r="Y63" s="27">
        <f t="shared" si="6"/>
        <v>0</v>
      </c>
      <c r="Z63" s="27">
        <f t="shared" si="7"/>
        <v>0</v>
      </c>
      <c r="AC63">
        <f t="shared" si="10"/>
        <v>1.0000000000000009</v>
      </c>
      <c r="AF63" s="28">
        <v>5.1777989554464554</v>
      </c>
      <c r="AG63" s="28">
        <v>-3.7527989554464556</v>
      </c>
      <c r="AH63" s="26">
        <f t="shared" si="9"/>
        <v>0</v>
      </c>
    </row>
    <row r="64" spans="1:34" x14ac:dyDescent="0.2">
      <c r="A64" s="19">
        <v>3</v>
      </c>
      <c r="B64" s="24" t="s">
        <v>3211</v>
      </c>
      <c r="C64" t="s">
        <v>5526</v>
      </c>
      <c r="D64" t="s">
        <v>5527</v>
      </c>
      <c r="E64">
        <v>8.6999999999999993</v>
      </c>
      <c r="F64">
        <v>8.6</v>
      </c>
      <c r="I64" s="28"/>
      <c r="J64" s="28"/>
      <c r="K64" s="28"/>
      <c r="L64" s="28"/>
      <c r="M64" s="28">
        <v>8.8240322242623659</v>
      </c>
      <c r="N64" s="28">
        <v>4.9759677757376348</v>
      </c>
      <c r="O64" s="28">
        <v>12.623486463040525</v>
      </c>
      <c r="P64" s="28">
        <v>1.3765135369594743</v>
      </c>
      <c r="Q64" s="28">
        <v>10.61235413987454</v>
      </c>
      <c r="R64" s="28">
        <v>2.0426458601254618</v>
      </c>
      <c r="S64" s="29">
        <f t="shared" si="0"/>
        <v>0</v>
      </c>
      <c r="T64" s="29">
        <f t="shared" si="1"/>
        <v>0</v>
      </c>
      <c r="U64" s="29">
        <f t="shared" si="2"/>
        <v>0</v>
      </c>
      <c r="V64" s="29">
        <f t="shared" si="3"/>
        <v>0</v>
      </c>
      <c r="W64" s="29">
        <f t="shared" si="4"/>
        <v>0</v>
      </c>
      <c r="X64" s="29">
        <f t="shared" si="5"/>
        <v>0</v>
      </c>
      <c r="Y64" s="27">
        <f t="shared" si="6"/>
        <v>0</v>
      </c>
      <c r="Z64" s="27">
        <f t="shared" si="7"/>
        <v>0</v>
      </c>
      <c r="AC64">
        <f t="shared" si="10"/>
        <v>9.9999999999999645E-2</v>
      </c>
      <c r="AF64" s="28">
        <v>5.1777989554464554</v>
      </c>
      <c r="AG64" s="28">
        <v>-3.7527989554464556</v>
      </c>
      <c r="AH64" s="26">
        <f t="shared" si="9"/>
        <v>0</v>
      </c>
    </row>
    <row r="65" spans="1:34" x14ac:dyDescent="0.2">
      <c r="A65" s="19">
        <v>4</v>
      </c>
      <c r="B65" s="24" t="s">
        <v>4706</v>
      </c>
      <c r="C65" t="s">
        <v>5526</v>
      </c>
      <c r="D65" t="s">
        <v>5527</v>
      </c>
      <c r="E65">
        <v>7.6</v>
      </c>
      <c r="F65">
        <v>8.8000000000000007</v>
      </c>
      <c r="I65" s="28"/>
      <c r="J65" s="28"/>
      <c r="K65" s="28"/>
      <c r="L65" s="28"/>
      <c r="M65" s="28">
        <v>8.8240322242623659</v>
      </c>
      <c r="N65" s="28">
        <v>4.9759677757376348</v>
      </c>
      <c r="O65" s="28">
        <v>12.623486463040525</v>
      </c>
      <c r="P65" s="28">
        <v>1.3765135369594743</v>
      </c>
      <c r="Q65" s="28">
        <v>10.61235413987454</v>
      </c>
      <c r="R65" s="28">
        <v>2.0426458601254618</v>
      </c>
      <c r="S65" s="29">
        <f t="shared" si="0"/>
        <v>0</v>
      </c>
      <c r="T65" s="29">
        <f t="shared" si="1"/>
        <v>0</v>
      </c>
      <c r="U65" s="29">
        <f t="shared" si="2"/>
        <v>0</v>
      </c>
      <c r="V65" s="29">
        <f t="shared" si="3"/>
        <v>0</v>
      </c>
      <c r="W65" s="29">
        <f t="shared" si="4"/>
        <v>0</v>
      </c>
      <c r="X65" s="29">
        <f t="shared" si="5"/>
        <v>0</v>
      </c>
      <c r="Y65" s="27">
        <f t="shared" si="6"/>
        <v>0</v>
      </c>
      <c r="Z65" s="27">
        <f t="shared" si="7"/>
        <v>0</v>
      </c>
      <c r="AC65">
        <f t="shared" si="10"/>
        <v>1.2000000000000011</v>
      </c>
      <c r="AF65" s="28">
        <v>5.1777989554464554</v>
      </c>
      <c r="AG65" s="28">
        <v>-3.7527989554464556</v>
      </c>
      <c r="AH65" s="26">
        <f t="shared" si="9"/>
        <v>0</v>
      </c>
    </row>
    <row r="66" spans="1:34" x14ac:dyDescent="0.2">
      <c r="A66" s="19">
        <v>5</v>
      </c>
      <c r="B66" s="24" t="s">
        <v>36</v>
      </c>
      <c r="C66" t="s">
        <v>5526</v>
      </c>
      <c r="D66" t="s">
        <v>5527</v>
      </c>
      <c r="E66">
        <v>7.8</v>
      </c>
      <c r="F66">
        <v>8</v>
      </c>
      <c r="I66" s="28"/>
      <c r="J66" s="28"/>
      <c r="K66" s="28"/>
      <c r="L66" s="28"/>
      <c r="M66" s="28">
        <v>8.8240322242623659</v>
      </c>
      <c r="N66" s="28">
        <v>4.9759677757376348</v>
      </c>
      <c r="O66" s="28">
        <v>12.623486463040525</v>
      </c>
      <c r="P66" s="28">
        <v>1.3765135369594743</v>
      </c>
      <c r="Q66" s="28">
        <v>10.61235413987454</v>
      </c>
      <c r="R66" s="28">
        <v>2.0426458601254618</v>
      </c>
      <c r="S66" s="29">
        <f t="shared" si="0"/>
        <v>0</v>
      </c>
      <c r="T66" s="29">
        <f t="shared" si="1"/>
        <v>0</v>
      </c>
      <c r="U66" s="29">
        <f t="shared" si="2"/>
        <v>0</v>
      </c>
      <c r="V66" s="29">
        <f t="shared" si="3"/>
        <v>0</v>
      </c>
      <c r="W66" s="29">
        <f t="shared" si="4"/>
        <v>0</v>
      </c>
      <c r="X66" s="29">
        <f t="shared" si="5"/>
        <v>0</v>
      </c>
      <c r="Y66" s="27">
        <f t="shared" si="6"/>
        <v>0</v>
      </c>
      <c r="Z66" s="27">
        <f t="shared" si="7"/>
        <v>0</v>
      </c>
      <c r="AC66">
        <f t="shared" si="10"/>
        <v>0.20000000000000018</v>
      </c>
      <c r="AF66" s="28">
        <v>5.1777989554464554</v>
      </c>
      <c r="AG66" s="28">
        <v>-3.7527989554464556</v>
      </c>
      <c r="AH66" s="26">
        <f t="shared" si="9"/>
        <v>0</v>
      </c>
    </row>
    <row r="67" spans="1:34" x14ac:dyDescent="0.2">
      <c r="A67" s="19">
        <v>6</v>
      </c>
      <c r="B67" s="24" t="s">
        <v>5500</v>
      </c>
      <c r="C67" t="s">
        <v>5526</v>
      </c>
      <c r="D67" t="s">
        <v>5527</v>
      </c>
      <c r="E67">
        <v>7.3</v>
      </c>
      <c r="F67">
        <v>7.7</v>
      </c>
      <c r="I67" s="28"/>
      <c r="J67" s="28"/>
      <c r="K67" s="28"/>
      <c r="L67" s="28"/>
      <c r="M67" s="28">
        <v>8.8240322242623659</v>
      </c>
      <c r="N67" s="28">
        <v>4.9759677757376348</v>
      </c>
      <c r="O67" s="28">
        <v>12.623486463040525</v>
      </c>
      <c r="P67" s="28">
        <v>1.3765135369594743</v>
      </c>
      <c r="Q67" s="28">
        <v>10.61235413987454</v>
      </c>
      <c r="R67" s="28">
        <v>2.0426458601254618</v>
      </c>
      <c r="S67" s="29">
        <f t="shared" ref="S67:S81" si="19">IF(OR($E67&gt;M67),1,0)</f>
        <v>0</v>
      </c>
      <c r="T67" s="29">
        <f t="shared" ref="T67:T81" si="20">IF(OR($F67&gt;O67),1,0)</f>
        <v>0</v>
      </c>
      <c r="U67" s="29">
        <f t="shared" ref="U67:U81" si="21">IF(OR($E67&lt;N67),1,0)</f>
        <v>0</v>
      </c>
      <c r="V67" s="29">
        <f t="shared" ref="V67:V81" si="22">IF(OR($F67&lt;P67),1,0)</f>
        <v>0</v>
      </c>
      <c r="W67" s="29">
        <f t="shared" ref="W67:W130" si="23">IF(OR($E67&gt;M67,$F67&gt;O67),1,0)</f>
        <v>0</v>
      </c>
      <c r="X67" s="29">
        <f t="shared" ref="X67:X130" si="24">IF(OR($E67&lt;N67,$F67&lt;P67),1,0)</f>
        <v>0</v>
      </c>
      <c r="Y67" s="27">
        <f t="shared" ref="Y67:Y81" si="25">IF(OR(E67&gt;M67,E67&lt;N67),1,0)</f>
        <v>0</v>
      </c>
      <c r="Z67" s="27">
        <f t="shared" ref="Z67:Z81" si="26">IF(OR(F67&gt;O67,F67&lt;P67),1,0)</f>
        <v>0</v>
      </c>
      <c r="AC67">
        <f t="shared" si="10"/>
        <v>0.40000000000000036</v>
      </c>
      <c r="AF67" s="28">
        <v>5.1777989554464554</v>
      </c>
      <c r="AG67" s="28">
        <v>-3.7527989554464556</v>
      </c>
      <c r="AH67" s="26">
        <f t="shared" ref="AH67:AH81" si="27">IF(OR(AC67&lt;AG67,AC67&gt;AF67),1,0)</f>
        <v>0</v>
      </c>
    </row>
    <row r="68" spans="1:34" x14ac:dyDescent="0.2">
      <c r="A68" s="19">
        <v>7</v>
      </c>
      <c r="B68" s="24" t="s">
        <v>0</v>
      </c>
      <c r="C68" t="s">
        <v>5526</v>
      </c>
      <c r="D68" t="s">
        <v>5527</v>
      </c>
      <c r="E68">
        <v>7.9</v>
      </c>
      <c r="F68">
        <v>7.5</v>
      </c>
      <c r="I68" s="28"/>
      <c r="J68" s="28"/>
      <c r="K68" s="28"/>
      <c r="L68" s="28"/>
      <c r="M68" s="28">
        <v>8.8240322242623659</v>
      </c>
      <c r="N68" s="28">
        <v>4.9759677757376348</v>
      </c>
      <c r="O68" s="28">
        <v>12.623486463040525</v>
      </c>
      <c r="P68" s="28">
        <v>1.3765135369594743</v>
      </c>
      <c r="Q68" s="28">
        <v>10.61235413987454</v>
      </c>
      <c r="R68" s="28">
        <v>2.0426458601254618</v>
      </c>
      <c r="S68" s="29">
        <f t="shared" si="19"/>
        <v>0</v>
      </c>
      <c r="T68" s="29">
        <f t="shared" si="20"/>
        <v>0</v>
      </c>
      <c r="U68" s="29">
        <f t="shared" si="21"/>
        <v>0</v>
      </c>
      <c r="V68" s="29">
        <f t="shared" si="22"/>
        <v>0</v>
      </c>
      <c r="W68" s="29">
        <f t="shared" si="23"/>
        <v>0</v>
      </c>
      <c r="X68" s="29">
        <f t="shared" si="24"/>
        <v>0</v>
      </c>
      <c r="Y68" s="27">
        <f t="shared" si="25"/>
        <v>0</v>
      </c>
      <c r="Z68" s="27">
        <f t="shared" si="26"/>
        <v>0</v>
      </c>
      <c r="AC68">
        <f t="shared" si="10"/>
        <v>0.40000000000000036</v>
      </c>
      <c r="AF68" s="28">
        <v>5.1777989554464554</v>
      </c>
      <c r="AG68" s="28">
        <v>-3.7527989554464556</v>
      </c>
      <c r="AH68" s="26">
        <f t="shared" si="27"/>
        <v>0</v>
      </c>
    </row>
    <row r="69" spans="1:34" x14ac:dyDescent="0.2">
      <c r="A69" s="19">
        <v>8</v>
      </c>
      <c r="B69" s="24" t="s">
        <v>3563</v>
      </c>
      <c r="C69" t="s">
        <v>5526</v>
      </c>
      <c r="D69" t="s">
        <v>5527</v>
      </c>
      <c r="E69">
        <v>8</v>
      </c>
      <c r="F69">
        <v>8</v>
      </c>
      <c r="I69" s="28"/>
      <c r="J69" s="28"/>
      <c r="K69" s="28"/>
      <c r="L69" s="28"/>
      <c r="M69" s="28">
        <v>8.8240322242623659</v>
      </c>
      <c r="N69" s="28">
        <v>4.9759677757376348</v>
      </c>
      <c r="O69" s="28">
        <v>12.623486463040525</v>
      </c>
      <c r="P69" s="28">
        <v>1.3765135369594743</v>
      </c>
      <c r="Q69" s="28">
        <v>10.61235413987454</v>
      </c>
      <c r="R69" s="28">
        <v>2.0426458601254618</v>
      </c>
      <c r="S69" s="29">
        <f t="shared" si="19"/>
        <v>0</v>
      </c>
      <c r="T69" s="29">
        <f t="shared" si="20"/>
        <v>0</v>
      </c>
      <c r="U69" s="29">
        <f t="shared" si="21"/>
        <v>0</v>
      </c>
      <c r="V69" s="29">
        <f t="shared" si="22"/>
        <v>0</v>
      </c>
      <c r="W69" s="29">
        <f t="shared" si="23"/>
        <v>0</v>
      </c>
      <c r="X69" s="29">
        <f t="shared" si="24"/>
        <v>0</v>
      </c>
      <c r="Y69" s="27">
        <f t="shared" si="25"/>
        <v>0</v>
      </c>
      <c r="Z69" s="27">
        <f t="shared" si="26"/>
        <v>0</v>
      </c>
      <c r="AC69">
        <f t="shared" si="10"/>
        <v>0</v>
      </c>
      <c r="AF69" s="28">
        <v>5.1777989554464554</v>
      </c>
      <c r="AG69" s="28">
        <v>-3.7527989554464556</v>
      </c>
      <c r="AH69" s="26">
        <f t="shared" si="27"/>
        <v>0</v>
      </c>
    </row>
    <row r="70" spans="1:34" x14ac:dyDescent="0.2">
      <c r="A70" s="19">
        <v>9</v>
      </c>
      <c r="B70" s="24" t="s">
        <v>3098</v>
      </c>
      <c r="C70" t="s">
        <v>5526</v>
      </c>
      <c r="D70" t="s">
        <v>5527</v>
      </c>
      <c r="E70">
        <v>8</v>
      </c>
      <c r="F70">
        <v>9.1999999999999993</v>
      </c>
      <c r="I70" s="28"/>
      <c r="J70" s="28"/>
      <c r="K70" s="28"/>
      <c r="L70" s="28"/>
      <c r="M70" s="28">
        <v>8.8240322242623659</v>
      </c>
      <c r="N70" s="28">
        <v>4.9759677757376348</v>
      </c>
      <c r="O70" s="28">
        <v>12.623486463040525</v>
      </c>
      <c r="P70" s="28">
        <v>1.3765135369594743</v>
      </c>
      <c r="Q70" s="28">
        <v>10.61235413987454</v>
      </c>
      <c r="R70" s="28">
        <v>2.0426458601254618</v>
      </c>
      <c r="S70" s="29">
        <f t="shared" si="19"/>
        <v>0</v>
      </c>
      <c r="T70" s="29">
        <f t="shared" si="20"/>
        <v>0</v>
      </c>
      <c r="U70" s="29">
        <f t="shared" si="21"/>
        <v>0</v>
      </c>
      <c r="V70" s="29">
        <f t="shared" si="22"/>
        <v>0</v>
      </c>
      <c r="W70" s="29">
        <f t="shared" si="23"/>
        <v>0</v>
      </c>
      <c r="X70" s="29">
        <f t="shared" si="24"/>
        <v>0</v>
      </c>
      <c r="Y70" s="27">
        <f t="shared" si="25"/>
        <v>0</v>
      </c>
      <c r="Z70" s="27">
        <f t="shared" si="26"/>
        <v>0</v>
      </c>
      <c r="AC70">
        <f t="shared" si="10"/>
        <v>1.1999999999999993</v>
      </c>
      <c r="AF70" s="28">
        <v>5.1777989554464554</v>
      </c>
      <c r="AG70" s="28">
        <v>-3.7527989554464556</v>
      </c>
      <c r="AH70" s="26">
        <f t="shared" si="27"/>
        <v>0</v>
      </c>
    </row>
    <row r="71" spans="1:34" x14ac:dyDescent="0.2">
      <c r="A71" s="19">
        <v>10</v>
      </c>
      <c r="B71" s="24" t="s">
        <v>3099</v>
      </c>
      <c r="C71" t="s">
        <v>5526</v>
      </c>
      <c r="D71" t="s">
        <v>5527</v>
      </c>
      <c r="E71">
        <v>8</v>
      </c>
      <c r="F71">
        <v>8</v>
      </c>
      <c r="I71" s="28"/>
      <c r="J71" s="28"/>
      <c r="K71" s="28"/>
      <c r="L71" s="28"/>
      <c r="M71" s="28">
        <v>8.8240322242623659</v>
      </c>
      <c r="N71" s="28">
        <v>4.9759677757376348</v>
      </c>
      <c r="O71" s="28">
        <v>12.623486463040525</v>
      </c>
      <c r="P71" s="28">
        <v>1.3765135369594743</v>
      </c>
      <c r="Q71" s="28">
        <v>10.61235413987454</v>
      </c>
      <c r="R71" s="28">
        <v>2.0426458601254618</v>
      </c>
      <c r="S71" s="29">
        <f t="shared" si="19"/>
        <v>0</v>
      </c>
      <c r="T71" s="29">
        <f t="shared" si="20"/>
        <v>0</v>
      </c>
      <c r="U71" s="29">
        <f t="shared" si="21"/>
        <v>0</v>
      </c>
      <c r="V71" s="29">
        <f t="shared" si="22"/>
        <v>0</v>
      </c>
      <c r="W71" s="29">
        <f t="shared" si="23"/>
        <v>0</v>
      </c>
      <c r="X71" s="29">
        <f t="shared" si="24"/>
        <v>0</v>
      </c>
      <c r="Y71" s="27">
        <f t="shared" si="25"/>
        <v>0</v>
      </c>
      <c r="Z71" s="27">
        <f t="shared" si="26"/>
        <v>0</v>
      </c>
      <c r="AC71">
        <f t="shared" si="10"/>
        <v>0</v>
      </c>
      <c r="AF71" s="28">
        <v>5.1777989554464554</v>
      </c>
      <c r="AG71" s="28">
        <v>-3.7527989554464556</v>
      </c>
      <c r="AH71" s="26">
        <f t="shared" si="27"/>
        <v>0</v>
      </c>
    </row>
    <row r="72" spans="1:34" x14ac:dyDescent="0.2">
      <c r="A72" s="19">
        <v>11</v>
      </c>
      <c r="B72" s="24" t="s">
        <v>3265</v>
      </c>
      <c r="C72" t="s">
        <v>5526</v>
      </c>
      <c r="D72" t="s">
        <v>5527</v>
      </c>
      <c r="E72">
        <v>7.9</v>
      </c>
      <c r="F72">
        <v>9.1999999999999993</v>
      </c>
      <c r="I72" s="28"/>
      <c r="J72" s="28"/>
      <c r="K72" s="28"/>
      <c r="L72" s="28"/>
      <c r="M72" s="28">
        <v>8.8240322242623659</v>
      </c>
      <c r="N72" s="28">
        <v>4.9759677757376348</v>
      </c>
      <c r="O72" s="28">
        <v>12.623486463040525</v>
      </c>
      <c r="P72" s="28">
        <v>1.3765135369594743</v>
      </c>
      <c r="Q72" s="28">
        <v>10.61235413987454</v>
      </c>
      <c r="R72" s="28">
        <v>2.0426458601254618</v>
      </c>
      <c r="S72" s="29">
        <f t="shared" si="19"/>
        <v>0</v>
      </c>
      <c r="T72" s="29">
        <f t="shared" si="20"/>
        <v>0</v>
      </c>
      <c r="U72" s="29">
        <f t="shared" si="21"/>
        <v>0</v>
      </c>
      <c r="V72" s="29">
        <f t="shared" si="22"/>
        <v>0</v>
      </c>
      <c r="W72" s="29">
        <f t="shared" si="23"/>
        <v>0</v>
      </c>
      <c r="X72" s="29">
        <f t="shared" si="24"/>
        <v>0</v>
      </c>
      <c r="Y72" s="27">
        <f t="shared" si="25"/>
        <v>0</v>
      </c>
      <c r="Z72" s="27">
        <f t="shared" si="26"/>
        <v>0</v>
      </c>
      <c r="AC72">
        <f t="shared" si="10"/>
        <v>1.2999999999999989</v>
      </c>
      <c r="AF72" s="28">
        <v>5.1777989554464554</v>
      </c>
      <c r="AG72" s="28">
        <v>-3.7527989554464556</v>
      </c>
      <c r="AH72" s="26">
        <f t="shared" si="27"/>
        <v>0</v>
      </c>
    </row>
    <row r="73" spans="1:34" x14ac:dyDescent="0.2">
      <c r="A73" s="19">
        <v>12</v>
      </c>
      <c r="B73" s="24" t="s">
        <v>1</v>
      </c>
      <c r="C73" t="s">
        <v>5526</v>
      </c>
      <c r="D73" t="s">
        <v>5527</v>
      </c>
      <c r="E73">
        <v>8.1999999999999993</v>
      </c>
      <c r="F73">
        <v>8.1999999999999993</v>
      </c>
      <c r="I73" s="28"/>
      <c r="J73" s="28"/>
      <c r="K73" s="28"/>
      <c r="L73" s="28"/>
      <c r="M73" s="28">
        <v>8.8240322242623659</v>
      </c>
      <c r="N73" s="28">
        <v>4.9759677757376348</v>
      </c>
      <c r="O73" s="28">
        <v>12.623486463040525</v>
      </c>
      <c r="P73" s="28">
        <v>1.3765135369594743</v>
      </c>
      <c r="Q73" s="28">
        <v>10.61235413987454</v>
      </c>
      <c r="R73" s="28">
        <v>2.0426458601254618</v>
      </c>
      <c r="S73" s="29">
        <f t="shared" si="19"/>
        <v>0</v>
      </c>
      <c r="T73" s="29">
        <f t="shared" si="20"/>
        <v>0</v>
      </c>
      <c r="U73" s="29">
        <f t="shared" si="21"/>
        <v>0</v>
      </c>
      <c r="V73" s="29">
        <f t="shared" si="22"/>
        <v>0</v>
      </c>
      <c r="W73" s="29">
        <f t="shared" si="23"/>
        <v>0</v>
      </c>
      <c r="X73" s="29">
        <f t="shared" si="24"/>
        <v>0</v>
      </c>
      <c r="Y73" s="27">
        <f t="shared" si="25"/>
        <v>0</v>
      </c>
      <c r="Z73" s="27">
        <f t="shared" si="26"/>
        <v>0</v>
      </c>
      <c r="AC73">
        <f t="shared" si="10"/>
        <v>0</v>
      </c>
      <c r="AF73" s="28">
        <v>5.1777989554464554</v>
      </c>
      <c r="AG73" s="28">
        <v>-3.7527989554464556</v>
      </c>
      <c r="AH73" s="26">
        <f t="shared" si="27"/>
        <v>0</v>
      </c>
    </row>
    <row r="74" spans="1:34" x14ac:dyDescent="0.2">
      <c r="A74" s="19">
        <v>13</v>
      </c>
      <c r="B74" s="24" t="s">
        <v>754</v>
      </c>
      <c r="C74" t="s">
        <v>5526</v>
      </c>
      <c r="D74" t="s">
        <v>5527</v>
      </c>
      <c r="E74">
        <v>8.1</v>
      </c>
      <c r="F74">
        <v>8.3000000000000007</v>
      </c>
      <c r="I74" s="28"/>
      <c r="J74" s="28"/>
      <c r="K74" s="28"/>
      <c r="L74" s="28"/>
      <c r="M74" s="28">
        <v>8.8240322242623659</v>
      </c>
      <c r="N74" s="28">
        <v>4.9759677757376348</v>
      </c>
      <c r="O74" s="28">
        <v>12.623486463040525</v>
      </c>
      <c r="P74" s="28">
        <v>1.3765135369594743</v>
      </c>
      <c r="Q74" s="28">
        <v>10.61235413987454</v>
      </c>
      <c r="R74" s="28">
        <v>2.0426458601254618</v>
      </c>
      <c r="S74" s="29">
        <f t="shared" si="19"/>
        <v>0</v>
      </c>
      <c r="T74" s="29">
        <f t="shared" si="20"/>
        <v>0</v>
      </c>
      <c r="U74" s="29">
        <f t="shared" si="21"/>
        <v>0</v>
      </c>
      <c r="V74" s="29">
        <f t="shared" si="22"/>
        <v>0</v>
      </c>
      <c r="W74" s="29">
        <f t="shared" si="23"/>
        <v>0</v>
      </c>
      <c r="X74" s="29">
        <f t="shared" si="24"/>
        <v>0</v>
      </c>
      <c r="Y74" s="27">
        <f t="shared" si="25"/>
        <v>0</v>
      </c>
      <c r="Z74" s="27">
        <f t="shared" si="26"/>
        <v>0</v>
      </c>
      <c r="AC74">
        <f t="shared" si="10"/>
        <v>0.20000000000000107</v>
      </c>
      <c r="AF74" s="28">
        <v>5.1777989554464554</v>
      </c>
      <c r="AG74" s="28">
        <v>-3.7527989554464556</v>
      </c>
      <c r="AH74" s="26">
        <f t="shared" si="27"/>
        <v>0</v>
      </c>
    </row>
    <row r="75" spans="1:34" x14ac:dyDescent="0.2">
      <c r="A75" s="19">
        <v>14</v>
      </c>
      <c r="B75" s="24" t="s">
        <v>3674</v>
      </c>
      <c r="C75" t="s">
        <v>5526</v>
      </c>
      <c r="D75" t="s">
        <v>5527</v>
      </c>
      <c r="E75">
        <v>9.1999999999999993</v>
      </c>
      <c r="F75">
        <v>9.1999999999999993</v>
      </c>
      <c r="I75" s="28"/>
      <c r="J75" s="28"/>
      <c r="K75" s="28"/>
      <c r="L75" s="28"/>
      <c r="M75" s="28">
        <v>8.8240322242623659</v>
      </c>
      <c r="N75" s="28">
        <v>4.9759677757376348</v>
      </c>
      <c r="O75" s="28">
        <v>12.623486463040525</v>
      </c>
      <c r="P75" s="28">
        <v>1.3765135369594743</v>
      </c>
      <c r="Q75" s="28">
        <v>10.61235413987454</v>
      </c>
      <c r="R75" s="28">
        <v>2.0426458601254618</v>
      </c>
      <c r="S75" s="29">
        <f t="shared" si="19"/>
        <v>1</v>
      </c>
      <c r="T75" s="29">
        <f t="shared" si="20"/>
        <v>0</v>
      </c>
      <c r="U75" s="29">
        <f t="shared" si="21"/>
        <v>0</v>
      </c>
      <c r="V75" s="29">
        <f t="shared" si="22"/>
        <v>0</v>
      </c>
      <c r="W75" s="29">
        <f t="shared" si="23"/>
        <v>1</v>
      </c>
      <c r="X75" s="29">
        <f t="shared" si="24"/>
        <v>0</v>
      </c>
      <c r="Y75" s="27">
        <f t="shared" si="25"/>
        <v>1</v>
      </c>
      <c r="Z75" s="27">
        <f t="shared" si="26"/>
        <v>0</v>
      </c>
      <c r="AC75">
        <f t="shared" si="10"/>
        <v>0</v>
      </c>
      <c r="AF75" s="28">
        <v>5.1777989554464554</v>
      </c>
      <c r="AG75" s="28">
        <v>-3.7527989554464556</v>
      </c>
      <c r="AH75" s="26">
        <f t="shared" si="27"/>
        <v>0</v>
      </c>
    </row>
    <row r="76" spans="1:34" x14ac:dyDescent="0.2">
      <c r="A76" s="19">
        <v>15</v>
      </c>
      <c r="B76" s="24" t="s">
        <v>2186</v>
      </c>
      <c r="C76" t="s">
        <v>5526</v>
      </c>
      <c r="D76" t="s">
        <v>5527</v>
      </c>
      <c r="E76">
        <v>8.8000000000000007</v>
      </c>
      <c r="F76">
        <v>8.9</v>
      </c>
      <c r="I76" s="28"/>
      <c r="J76" s="28"/>
      <c r="K76" s="28"/>
      <c r="L76" s="28"/>
      <c r="M76" s="28">
        <v>8.8240322242623659</v>
      </c>
      <c r="N76" s="28">
        <v>4.9759677757376348</v>
      </c>
      <c r="O76" s="28">
        <v>12.623486463040525</v>
      </c>
      <c r="P76" s="28">
        <v>1.3765135369594743</v>
      </c>
      <c r="Q76" s="28">
        <v>10.61235413987454</v>
      </c>
      <c r="R76" s="28">
        <v>2.0426458601254618</v>
      </c>
      <c r="S76" s="29">
        <f t="shared" si="19"/>
        <v>0</v>
      </c>
      <c r="T76" s="29">
        <f t="shared" si="20"/>
        <v>0</v>
      </c>
      <c r="U76" s="29">
        <f t="shared" si="21"/>
        <v>0</v>
      </c>
      <c r="V76" s="29">
        <f t="shared" si="22"/>
        <v>0</v>
      </c>
      <c r="W76" s="29">
        <f t="shared" si="23"/>
        <v>0</v>
      </c>
      <c r="X76" s="29">
        <f t="shared" si="24"/>
        <v>0</v>
      </c>
      <c r="Y76" s="27">
        <f t="shared" si="25"/>
        <v>0</v>
      </c>
      <c r="Z76" s="27">
        <f t="shared" si="26"/>
        <v>0</v>
      </c>
      <c r="AC76">
        <f t="shared" si="10"/>
        <v>9.9999999999999645E-2</v>
      </c>
      <c r="AF76" s="28">
        <v>5.1777989554464554</v>
      </c>
      <c r="AG76" s="28">
        <v>-3.7527989554464556</v>
      </c>
      <c r="AH76" s="26">
        <f t="shared" si="27"/>
        <v>0</v>
      </c>
    </row>
    <row r="77" spans="1:34" x14ac:dyDescent="0.2">
      <c r="A77" s="19">
        <v>16</v>
      </c>
      <c r="B77" s="24" t="s">
        <v>555</v>
      </c>
      <c r="C77" t="s">
        <v>5526</v>
      </c>
      <c r="D77" t="s">
        <v>5527</v>
      </c>
      <c r="E77">
        <v>8.5</v>
      </c>
      <c r="F77">
        <v>8.3000000000000007</v>
      </c>
      <c r="I77" s="28"/>
      <c r="J77" s="28"/>
      <c r="K77" s="28"/>
      <c r="L77" s="28"/>
      <c r="M77" s="28">
        <v>8.8240322242623659</v>
      </c>
      <c r="N77" s="28">
        <v>4.9759677757376348</v>
      </c>
      <c r="O77" s="28">
        <v>12.623486463040525</v>
      </c>
      <c r="P77" s="28">
        <v>1.3765135369594743</v>
      </c>
      <c r="Q77" s="28">
        <v>10.61235413987454</v>
      </c>
      <c r="R77" s="28">
        <v>2.0426458601254618</v>
      </c>
      <c r="S77" s="29">
        <f t="shared" si="19"/>
        <v>0</v>
      </c>
      <c r="T77" s="29">
        <f t="shared" si="20"/>
        <v>0</v>
      </c>
      <c r="U77" s="29">
        <f t="shared" si="21"/>
        <v>0</v>
      </c>
      <c r="V77" s="29">
        <f t="shared" si="22"/>
        <v>0</v>
      </c>
      <c r="W77" s="29">
        <f t="shared" si="23"/>
        <v>0</v>
      </c>
      <c r="X77" s="29">
        <f t="shared" si="24"/>
        <v>0</v>
      </c>
      <c r="Y77" s="27">
        <f t="shared" si="25"/>
        <v>0</v>
      </c>
      <c r="Z77" s="27">
        <f t="shared" si="26"/>
        <v>0</v>
      </c>
      <c r="AC77">
        <f t="shared" si="10"/>
        <v>0.19999999999999929</v>
      </c>
      <c r="AF77" s="28">
        <v>5.1777989554464554</v>
      </c>
      <c r="AG77" s="28">
        <v>-3.7527989554464556</v>
      </c>
      <c r="AH77" s="26">
        <f t="shared" si="27"/>
        <v>0</v>
      </c>
    </row>
    <row r="78" spans="1:34" x14ac:dyDescent="0.2">
      <c r="A78" s="19">
        <v>17</v>
      </c>
      <c r="B78" s="24" t="s">
        <v>27</v>
      </c>
      <c r="C78" t="s">
        <v>5526</v>
      </c>
      <c r="D78" t="s">
        <v>5527</v>
      </c>
      <c r="E78">
        <v>7</v>
      </c>
      <c r="F78">
        <v>6.7</v>
      </c>
      <c r="I78" s="28"/>
      <c r="J78" s="28"/>
      <c r="K78" s="28"/>
      <c r="L78" s="28"/>
      <c r="M78" s="28">
        <v>8.8240322242623659</v>
      </c>
      <c r="N78" s="28">
        <v>4.9759677757376348</v>
      </c>
      <c r="O78" s="28">
        <v>12.623486463040525</v>
      </c>
      <c r="P78" s="28">
        <v>1.3765135369594743</v>
      </c>
      <c r="Q78" s="28">
        <v>10.61235413987454</v>
      </c>
      <c r="R78" s="28">
        <v>2.0426458601254618</v>
      </c>
      <c r="S78" s="29">
        <f t="shared" si="19"/>
        <v>0</v>
      </c>
      <c r="T78" s="29">
        <f t="shared" si="20"/>
        <v>0</v>
      </c>
      <c r="U78" s="29">
        <f t="shared" si="21"/>
        <v>0</v>
      </c>
      <c r="V78" s="29">
        <f t="shared" si="22"/>
        <v>0</v>
      </c>
      <c r="W78" s="29">
        <f t="shared" si="23"/>
        <v>0</v>
      </c>
      <c r="X78" s="29">
        <f t="shared" si="24"/>
        <v>0</v>
      </c>
      <c r="Y78" s="27">
        <f t="shared" si="25"/>
        <v>0</v>
      </c>
      <c r="Z78" s="27">
        <f t="shared" si="26"/>
        <v>0</v>
      </c>
      <c r="AC78">
        <f t="shared" si="10"/>
        <v>0.29999999999999982</v>
      </c>
      <c r="AF78" s="28">
        <v>5.1777989554464554</v>
      </c>
      <c r="AG78" s="28">
        <v>-3.7527989554464556</v>
      </c>
      <c r="AH78" s="26">
        <f t="shared" si="27"/>
        <v>0</v>
      </c>
    </row>
    <row r="79" spans="1:34" x14ac:dyDescent="0.2">
      <c r="A79" s="19">
        <v>18</v>
      </c>
      <c r="B79" s="24" t="s">
        <v>3791</v>
      </c>
      <c r="C79" t="s">
        <v>5526</v>
      </c>
      <c r="D79" t="s">
        <v>5527</v>
      </c>
      <c r="E79">
        <v>7.2</v>
      </c>
      <c r="F79">
        <v>6.6</v>
      </c>
      <c r="I79" s="28"/>
      <c r="J79" s="28"/>
      <c r="K79" s="28"/>
      <c r="L79" s="28"/>
      <c r="M79" s="28">
        <v>8.8240322242623659</v>
      </c>
      <c r="N79" s="28">
        <v>4.9759677757376348</v>
      </c>
      <c r="O79" s="28">
        <v>12.623486463040525</v>
      </c>
      <c r="P79" s="28">
        <v>1.3765135369594743</v>
      </c>
      <c r="Q79" s="28">
        <v>10.61235413987454</v>
      </c>
      <c r="R79" s="28">
        <v>2.0426458601254618</v>
      </c>
      <c r="S79" s="29">
        <f t="shared" si="19"/>
        <v>0</v>
      </c>
      <c r="T79" s="29">
        <f t="shared" si="20"/>
        <v>0</v>
      </c>
      <c r="U79" s="29">
        <f t="shared" si="21"/>
        <v>0</v>
      </c>
      <c r="V79" s="29">
        <f t="shared" si="22"/>
        <v>0</v>
      </c>
      <c r="W79" s="29">
        <f t="shared" si="23"/>
        <v>0</v>
      </c>
      <c r="X79" s="29">
        <f t="shared" si="24"/>
        <v>0</v>
      </c>
      <c r="Y79" s="27">
        <f t="shared" si="25"/>
        <v>0</v>
      </c>
      <c r="Z79" s="27">
        <f t="shared" si="26"/>
        <v>0</v>
      </c>
      <c r="AC79">
        <f t="shared" si="10"/>
        <v>0.60000000000000053</v>
      </c>
      <c r="AF79" s="28">
        <v>5.1777989554464554</v>
      </c>
      <c r="AG79" s="28">
        <v>-3.7527989554464556</v>
      </c>
      <c r="AH79" s="26">
        <f t="shared" si="27"/>
        <v>0</v>
      </c>
    </row>
    <row r="80" spans="1:34" x14ac:dyDescent="0.2">
      <c r="A80" s="19">
        <v>19</v>
      </c>
      <c r="B80" s="24" t="s">
        <v>4478</v>
      </c>
      <c r="C80" t="s">
        <v>5526</v>
      </c>
      <c r="D80" t="s">
        <v>5527</v>
      </c>
      <c r="E80">
        <v>7.8</v>
      </c>
      <c r="F80">
        <v>8.6</v>
      </c>
      <c r="I80" s="28"/>
      <c r="J80" s="28"/>
      <c r="K80" s="28"/>
      <c r="L80" s="28"/>
      <c r="M80" s="28">
        <v>8.8240322242623659</v>
      </c>
      <c r="N80" s="28">
        <v>4.9759677757376348</v>
      </c>
      <c r="O80" s="28">
        <v>12.623486463040525</v>
      </c>
      <c r="P80" s="28">
        <v>1.3765135369594743</v>
      </c>
      <c r="Q80" s="28">
        <v>10.61235413987454</v>
      </c>
      <c r="R80" s="28">
        <v>2.0426458601254618</v>
      </c>
      <c r="S80" s="29">
        <f t="shared" si="19"/>
        <v>0</v>
      </c>
      <c r="T80" s="29">
        <f t="shared" si="20"/>
        <v>0</v>
      </c>
      <c r="U80" s="29">
        <f t="shared" si="21"/>
        <v>0</v>
      </c>
      <c r="V80" s="29">
        <f t="shared" si="22"/>
        <v>0</v>
      </c>
      <c r="W80" s="29">
        <f t="shared" si="23"/>
        <v>0</v>
      </c>
      <c r="X80" s="29">
        <f t="shared" si="24"/>
        <v>0</v>
      </c>
      <c r="Y80" s="27">
        <f t="shared" si="25"/>
        <v>0</v>
      </c>
      <c r="Z80" s="27">
        <f t="shared" si="26"/>
        <v>0</v>
      </c>
      <c r="AC80">
        <f t="shared" si="10"/>
        <v>0.79999999999999982</v>
      </c>
      <c r="AF80" s="28">
        <v>5.1777989554464554</v>
      </c>
      <c r="AG80" s="28">
        <v>-3.7527989554464556</v>
      </c>
      <c r="AH80" s="26">
        <f t="shared" si="27"/>
        <v>0</v>
      </c>
    </row>
    <row r="81" spans="1:34" x14ac:dyDescent="0.2">
      <c r="A81" s="19">
        <v>20</v>
      </c>
      <c r="B81" s="24" t="s">
        <v>383</v>
      </c>
      <c r="C81" t="s">
        <v>5526</v>
      </c>
      <c r="D81" t="s">
        <v>5527</v>
      </c>
      <c r="E81">
        <v>8.9</v>
      </c>
      <c r="F81">
        <v>8.6999999999999993</v>
      </c>
      <c r="I81" s="28"/>
      <c r="J81" s="28"/>
      <c r="K81" s="28"/>
      <c r="L81" s="28"/>
      <c r="M81" s="28">
        <v>8.8240322242623659</v>
      </c>
      <c r="N81" s="28">
        <v>4.9759677757376348</v>
      </c>
      <c r="O81" s="28">
        <v>12.623486463040525</v>
      </c>
      <c r="P81" s="28">
        <v>1.3765135369594743</v>
      </c>
      <c r="Q81" s="28">
        <v>10.61235413987454</v>
      </c>
      <c r="R81" s="28">
        <v>2.0426458601254618</v>
      </c>
      <c r="S81" s="29">
        <f t="shared" si="19"/>
        <v>1</v>
      </c>
      <c r="T81" s="29">
        <f t="shared" si="20"/>
        <v>0</v>
      </c>
      <c r="U81" s="29">
        <f t="shared" si="21"/>
        <v>0</v>
      </c>
      <c r="V81" s="29">
        <f t="shared" si="22"/>
        <v>0</v>
      </c>
      <c r="W81" s="29">
        <f t="shared" si="23"/>
        <v>1</v>
      </c>
      <c r="X81" s="29">
        <f t="shared" si="24"/>
        <v>0</v>
      </c>
      <c r="Y81" s="27">
        <f t="shared" si="25"/>
        <v>1</v>
      </c>
      <c r="Z81" s="27">
        <f t="shared" si="26"/>
        <v>0</v>
      </c>
      <c r="AC81">
        <f t="shared" si="10"/>
        <v>0.20000000000000107</v>
      </c>
      <c r="AF81" s="28">
        <v>5.1777989554464554</v>
      </c>
      <c r="AG81" s="28">
        <v>-3.7527989554464556</v>
      </c>
      <c r="AH81" s="26">
        <f t="shared" si="27"/>
        <v>0</v>
      </c>
    </row>
  </sheetData>
  <pageMargins left="0.75" right="0.75" top="1" bottom="1" header="0.5" footer="0.5"/>
  <pageSetup paperSize="9"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1"/>
  <sheetViews>
    <sheetView tabSelected="1" workbookViewId="0"/>
  </sheetViews>
  <sheetFormatPr baseColWidth="10" defaultRowHeight="16" x14ac:dyDescent="0.2"/>
  <cols>
    <col min="4" max="4" width="37.5" bestFit="1" customWidth="1"/>
    <col min="18" max="23" width="10.83203125" style="27" customWidth="1"/>
    <col min="24" max="24" width="10.83203125" style="27"/>
  </cols>
  <sheetData>
    <row r="1" spans="1:24" x14ac:dyDescent="0.2">
      <c r="A1" s="19" t="s">
        <v>5331</v>
      </c>
      <c r="B1" s="19" t="s">
        <v>5605</v>
      </c>
      <c r="C1" s="16" t="s">
        <v>5326</v>
      </c>
      <c r="D1" s="24" t="s">
        <v>5327</v>
      </c>
      <c r="E1" t="s">
        <v>5518</v>
      </c>
      <c r="F1" t="s">
        <v>5519</v>
      </c>
      <c r="G1" t="s">
        <v>5606</v>
      </c>
      <c r="H1" t="s">
        <v>5607</v>
      </c>
      <c r="I1" t="s">
        <v>5528</v>
      </c>
      <c r="J1" t="s">
        <v>5529</v>
      </c>
      <c r="K1" t="s">
        <v>5608</v>
      </c>
      <c r="L1" t="s">
        <v>5328</v>
      </c>
      <c r="M1" t="s">
        <v>5329</v>
      </c>
      <c r="N1" t="s">
        <v>5330</v>
      </c>
      <c r="O1" s="16" t="s">
        <v>5517</v>
      </c>
      <c r="P1" t="s">
        <v>5609</v>
      </c>
      <c r="Q1" t="s">
        <v>5610</v>
      </c>
      <c r="R1" s="27" t="s">
        <v>5611</v>
      </c>
      <c r="S1" s="27" t="s">
        <v>5612</v>
      </c>
      <c r="T1" s="27" t="s">
        <v>5613</v>
      </c>
      <c r="U1" s="27" t="s">
        <v>5614</v>
      </c>
      <c r="V1" s="27" t="s">
        <v>5615</v>
      </c>
      <c r="W1" s="27" t="s">
        <v>5616</v>
      </c>
      <c r="X1" s="27" t="s">
        <v>5617</v>
      </c>
    </row>
    <row r="2" spans="1:24" x14ac:dyDescent="0.2">
      <c r="A2" s="19">
        <v>1</v>
      </c>
      <c r="B2" s="19">
        <v>1</v>
      </c>
      <c r="C2" s="25">
        <v>40165</v>
      </c>
      <c r="D2" s="24" t="s">
        <v>0</v>
      </c>
      <c r="E2" t="s">
        <v>5520</v>
      </c>
      <c r="F2" t="s">
        <v>5521</v>
      </c>
      <c r="G2" t="s">
        <v>5618</v>
      </c>
      <c r="H2" t="s">
        <v>5619</v>
      </c>
      <c r="I2" t="s">
        <v>5530</v>
      </c>
      <c r="J2" t="s">
        <v>5531</v>
      </c>
      <c r="K2">
        <v>0</v>
      </c>
      <c r="L2" s="23">
        <v>483195453.55616373</v>
      </c>
      <c r="M2" s="23">
        <v>864644298.34069622</v>
      </c>
      <c r="N2" s="23">
        <v>3165122341.5790672</v>
      </c>
      <c r="O2" s="23">
        <f>N2-L2</f>
        <v>2681926888.0229034</v>
      </c>
      <c r="P2">
        <v>7.8</v>
      </c>
      <c r="Q2">
        <v>7.5</v>
      </c>
      <c r="R2" s="30">
        <v>0</v>
      </c>
      <c r="S2" s="30">
        <v>0</v>
      </c>
      <c r="T2" s="30">
        <v>0</v>
      </c>
      <c r="U2" s="30">
        <v>0</v>
      </c>
      <c r="V2" s="30">
        <v>0</v>
      </c>
      <c r="W2" s="30">
        <v>0</v>
      </c>
      <c r="X2" s="27">
        <v>0</v>
      </c>
    </row>
    <row r="3" spans="1:24" x14ac:dyDescent="0.2">
      <c r="A3" s="19">
        <v>3</v>
      </c>
      <c r="B3" s="19">
        <v>2</v>
      </c>
      <c r="C3" s="25">
        <v>39226</v>
      </c>
      <c r="D3" s="24" t="s">
        <v>5343</v>
      </c>
      <c r="E3" t="s">
        <v>5520</v>
      </c>
      <c r="F3" t="s">
        <v>5521</v>
      </c>
      <c r="G3" t="s">
        <v>5618</v>
      </c>
      <c r="H3" t="s">
        <v>5619</v>
      </c>
      <c r="I3" t="s">
        <v>5534</v>
      </c>
      <c r="J3" t="s">
        <v>5535</v>
      </c>
      <c r="K3">
        <v>0</v>
      </c>
      <c r="L3" s="23">
        <v>354200789.61668485</v>
      </c>
      <c r="M3" s="23">
        <v>365323196.19510072</v>
      </c>
      <c r="N3" s="23">
        <v>1137480917.5594738</v>
      </c>
      <c r="O3" s="23">
        <f t="shared" ref="O3:O41" si="0">N3-L3</f>
        <v>783280127.94278884</v>
      </c>
      <c r="P3">
        <v>7.1</v>
      </c>
      <c r="Q3">
        <v>5.5</v>
      </c>
      <c r="R3" s="30">
        <v>0</v>
      </c>
      <c r="S3" s="30">
        <v>0</v>
      </c>
      <c r="T3" s="30">
        <v>0</v>
      </c>
      <c r="U3" s="30">
        <v>0</v>
      </c>
      <c r="V3" s="30">
        <v>0</v>
      </c>
      <c r="W3" s="30">
        <v>0</v>
      </c>
      <c r="X3" s="27">
        <v>0</v>
      </c>
    </row>
    <row r="4" spans="1:24" x14ac:dyDescent="0.2">
      <c r="A4" s="19">
        <v>1268</v>
      </c>
      <c r="B4" s="19">
        <v>3</v>
      </c>
      <c r="C4" s="25">
        <v>23174</v>
      </c>
      <c r="D4" s="24" t="s">
        <v>1246</v>
      </c>
      <c r="E4" t="s">
        <v>5520</v>
      </c>
      <c r="F4" t="s">
        <v>5521</v>
      </c>
      <c r="G4" t="s">
        <v>5620</v>
      </c>
      <c r="H4" t="s">
        <v>5621</v>
      </c>
      <c r="I4" t="s">
        <v>5622</v>
      </c>
      <c r="J4" t="s">
        <v>5623</v>
      </c>
      <c r="K4">
        <v>0</v>
      </c>
      <c r="L4" s="23">
        <v>336986862.74509805</v>
      </c>
      <c r="M4" s="23">
        <v>457339313.72549021</v>
      </c>
      <c r="N4" s="23">
        <v>569668267.97385621</v>
      </c>
      <c r="O4" s="23">
        <f t="shared" si="0"/>
        <v>232681405.22875816</v>
      </c>
      <c r="P4">
        <v>7</v>
      </c>
      <c r="Q4">
        <v>5.9</v>
      </c>
      <c r="R4" s="30">
        <v>0</v>
      </c>
      <c r="S4" s="30">
        <v>0</v>
      </c>
      <c r="T4" s="30">
        <v>0</v>
      </c>
      <c r="U4" s="30">
        <v>0</v>
      </c>
      <c r="V4" s="30">
        <v>0</v>
      </c>
      <c r="W4" s="30">
        <v>0</v>
      </c>
      <c r="X4" s="27">
        <v>0</v>
      </c>
    </row>
    <row r="5" spans="1:24" x14ac:dyDescent="0.2">
      <c r="A5" s="19">
        <v>2</v>
      </c>
      <c r="B5" s="19">
        <v>4</v>
      </c>
      <c r="C5" s="25">
        <v>42356</v>
      </c>
      <c r="D5" s="24" t="s">
        <v>1</v>
      </c>
      <c r="E5" t="s">
        <v>5520</v>
      </c>
      <c r="F5" t="s">
        <v>5521</v>
      </c>
      <c r="G5" t="s">
        <v>5618</v>
      </c>
      <c r="H5" t="s">
        <v>5619</v>
      </c>
      <c r="I5" t="s">
        <v>5532</v>
      </c>
      <c r="J5" t="s">
        <v>5533</v>
      </c>
      <c r="K5">
        <v>0</v>
      </c>
      <c r="L5" s="23">
        <v>317635827.0795899</v>
      </c>
      <c r="M5" s="23">
        <v>972279348.14406514</v>
      </c>
      <c r="N5" s="23">
        <v>2136944047.4358947</v>
      </c>
      <c r="O5" s="23">
        <f t="shared" si="0"/>
        <v>1819308220.3563049</v>
      </c>
      <c r="P5">
        <v>8.1</v>
      </c>
      <c r="Q5">
        <v>8.1999999999999993</v>
      </c>
      <c r="R5" s="30">
        <v>0</v>
      </c>
      <c r="S5" s="30">
        <v>0</v>
      </c>
      <c r="T5" s="30">
        <v>0</v>
      </c>
      <c r="U5" s="30">
        <v>0</v>
      </c>
      <c r="V5" s="30">
        <v>0</v>
      </c>
      <c r="W5" s="30">
        <v>0</v>
      </c>
      <c r="X5" s="27">
        <v>0</v>
      </c>
    </row>
    <row r="6" spans="1:24" x14ac:dyDescent="0.2">
      <c r="A6" s="19">
        <v>4</v>
      </c>
      <c r="B6" s="19">
        <v>5</v>
      </c>
      <c r="C6" s="25">
        <v>42314</v>
      </c>
      <c r="D6" s="24" t="s">
        <v>3</v>
      </c>
      <c r="E6" t="s">
        <v>5520</v>
      </c>
      <c r="F6" t="s">
        <v>5521</v>
      </c>
      <c r="G6" t="s">
        <v>5624</v>
      </c>
      <c r="H6" t="s">
        <v>5619</v>
      </c>
      <c r="I6" t="s">
        <v>5536</v>
      </c>
      <c r="J6" t="s">
        <v>5537</v>
      </c>
      <c r="K6">
        <v>0</v>
      </c>
      <c r="L6" s="23">
        <v>310343563.55546564</v>
      </c>
      <c r="M6" s="23">
        <v>206972441.48306617</v>
      </c>
      <c r="N6" s="23">
        <v>909948972.7392261</v>
      </c>
      <c r="O6" s="23">
        <f t="shared" si="0"/>
        <v>599605409.1837604</v>
      </c>
      <c r="P6">
        <v>6.8</v>
      </c>
      <c r="Q6">
        <v>6.4</v>
      </c>
      <c r="R6" s="30">
        <v>0</v>
      </c>
      <c r="S6" s="30">
        <v>0</v>
      </c>
      <c r="T6" s="30">
        <v>0</v>
      </c>
      <c r="U6" s="30">
        <v>0</v>
      </c>
      <c r="V6" s="30">
        <v>0</v>
      </c>
      <c r="W6" s="30">
        <v>0</v>
      </c>
      <c r="X6" s="27">
        <v>0</v>
      </c>
    </row>
    <row r="7" spans="1:24" x14ac:dyDescent="0.2">
      <c r="A7" s="19">
        <v>9</v>
      </c>
      <c r="B7" s="19">
        <v>6</v>
      </c>
      <c r="C7" s="25">
        <v>39206</v>
      </c>
      <c r="D7" s="24" t="s">
        <v>8</v>
      </c>
      <c r="E7" t="s">
        <v>5520</v>
      </c>
      <c r="F7" t="s">
        <v>5521</v>
      </c>
      <c r="G7" t="s">
        <v>5625</v>
      </c>
      <c r="H7" t="s">
        <v>5619</v>
      </c>
      <c r="I7" t="s">
        <v>5547</v>
      </c>
      <c r="J7" t="s">
        <v>5548</v>
      </c>
      <c r="K7">
        <v>0</v>
      </c>
      <c r="L7" s="23">
        <v>304612679.07034898</v>
      </c>
      <c r="M7" s="23">
        <v>397330996.84180737</v>
      </c>
      <c r="N7" s="23">
        <v>1056534000.2085607</v>
      </c>
      <c r="O7" s="23">
        <f t="shared" si="0"/>
        <v>751921321.13821173</v>
      </c>
      <c r="P7">
        <v>6.2</v>
      </c>
      <c r="Q7">
        <v>6.2</v>
      </c>
      <c r="R7" s="30">
        <v>0</v>
      </c>
      <c r="S7" s="30">
        <v>0</v>
      </c>
      <c r="T7" s="30">
        <v>1</v>
      </c>
      <c r="U7" s="30">
        <v>0</v>
      </c>
      <c r="V7" s="30">
        <v>0</v>
      </c>
      <c r="W7" s="30">
        <v>1</v>
      </c>
      <c r="X7" s="27">
        <v>0</v>
      </c>
    </row>
    <row r="8" spans="1:24" x14ac:dyDescent="0.2">
      <c r="A8" s="19">
        <v>37</v>
      </c>
      <c r="B8" s="19">
        <v>7</v>
      </c>
      <c r="C8" s="25">
        <v>35783</v>
      </c>
      <c r="D8" s="24" t="s">
        <v>36</v>
      </c>
      <c r="E8" t="s">
        <v>5520</v>
      </c>
      <c r="F8" t="s">
        <v>5521</v>
      </c>
      <c r="G8" t="s">
        <v>5587</v>
      </c>
      <c r="H8" t="s">
        <v>5626</v>
      </c>
      <c r="I8" t="s">
        <v>5627</v>
      </c>
      <c r="J8" t="s">
        <v>5628</v>
      </c>
      <c r="K8">
        <v>0</v>
      </c>
      <c r="L8" s="23">
        <v>304425294.48233104</v>
      </c>
      <c r="M8" s="23">
        <v>1002582547.5185244</v>
      </c>
      <c r="N8" s="23">
        <v>3360270249.1735396</v>
      </c>
      <c r="O8" s="23">
        <f t="shared" si="0"/>
        <v>3055844954.6912088</v>
      </c>
      <c r="P8">
        <v>7.8</v>
      </c>
      <c r="Q8">
        <v>8</v>
      </c>
      <c r="R8" s="30">
        <v>0</v>
      </c>
      <c r="S8" s="30">
        <v>0</v>
      </c>
      <c r="T8" s="30">
        <v>0</v>
      </c>
      <c r="U8" s="30">
        <v>0</v>
      </c>
      <c r="V8" s="30">
        <v>0</v>
      </c>
      <c r="W8" s="30">
        <v>0</v>
      </c>
      <c r="X8" s="27">
        <v>0</v>
      </c>
    </row>
    <row r="9" spans="1:24" x14ac:dyDescent="0.2">
      <c r="A9" s="19">
        <v>5</v>
      </c>
      <c r="B9" s="19">
        <v>8</v>
      </c>
      <c r="C9" s="25">
        <v>41110</v>
      </c>
      <c r="D9" s="24" t="s">
        <v>4</v>
      </c>
      <c r="E9" t="s">
        <v>5520</v>
      </c>
      <c r="F9" t="s">
        <v>5521</v>
      </c>
      <c r="G9" t="s">
        <v>5629</v>
      </c>
      <c r="H9" t="s">
        <v>5619</v>
      </c>
      <c r="I9" t="s">
        <v>5543</v>
      </c>
      <c r="J9" t="s">
        <v>5544</v>
      </c>
      <c r="K9">
        <v>0</v>
      </c>
      <c r="L9" s="23">
        <v>294703387.9810043</v>
      </c>
      <c r="M9" s="23">
        <v>480247675.49838066</v>
      </c>
      <c r="N9" s="23">
        <v>1162137732.8522463</v>
      </c>
      <c r="O9" s="23">
        <f t="shared" si="0"/>
        <v>867434344.87124205</v>
      </c>
      <c r="P9">
        <v>8.4</v>
      </c>
      <c r="Q9">
        <v>8</v>
      </c>
      <c r="R9" s="30">
        <v>0</v>
      </c>
      <c r="S9" s="30">
        <v>0</v>
      </c>
      <c r="T9" s="30">
        <v>0</v>
      </c>
      <c r="U9" s="30">
        <v>0</v>
      </c>
      <c r="V9" s="30">
        <v>0</v>
      </c>
      <c r="W9" s="30">
        <v>0</v>
      </c>
      <c r="X9" s="27">
        <v>0</v>
      </c>
    </row>
    <row r="10" spans="1:24" x14ac:dyDescent="0.2">
      <c r="A10" s="19">
        <v>7</v>
      </c>
      <c r="B10" s="19">
        <v>9</v>
      </c>
      <c r="C10" s="25">
        <v>40977</v>
      </c>
      <c r="D10" s="24" t="s">
        <v>6</v>
      </c>
      <c r="E10" t="s">
        <v>5520</v>
      </c>
      <c r="F10" t="s">
        <v>5521</v>
      </c>
      <c r="G10" t="s">
        <v>5630</v>
      </c>
      <c r="H10" t="s">
        <v>5619</v>
      </c>
      <c r="I10" t="s">
        <v>5541</v>
      </c>
      <c r="J10" t="s">
        <v>5542</v>
      </c>
      <c r="K10">
        <v>0</v>
      </c>
      <c r="L10" s="23">
        <v>294333390.00488251</v>
      </c>
      <c r="M10" s="23">
        <v>78194940.579449162</v>
      </c>
      <c r="N10" s="23">
        <v>302658315.60778058</v>
      </c>
      <c r="O10" s="23">
        <f t="shared" si="0"/>
        <v>8324925.6028980613</v>
      </c>
      <c r="P10">
        <v>6.6</v>
      </c>
      <c r="Q10">
        <v>5.7</v>
      </c>
      <c r="R10" s="30">
        <v>0</v>
      </c>
      <c r="S10" s="30">
        <v>0</v>
      </c>
      <c r="T10" s="30">
        <v>0</v>
      </c>
      <c r="U10" s="30">
        <v>0</v>
      </c>
      <c r="V10" s="30">
        <v>0</v>
      </c>
      <c r="W10" s="30">
        <v>0</v>
      </c>
      <c r="X10" s="27">
        <v>0</v>
      </c>
    </row>
    <row r="11" spans="1:24" x14ac:dyDescent="0.2">
      <c r="A11" s="19">
        <v>8</v>
      </c>
      <c r="B11" s="19">
        <v>10</v>
      </c>
      <c r="C11" s="25">
        <v>40506</v>
      </c>
      <c r="D11" s="24" t="s">
        <v>7</v>
      </c>
      <c r="E11" t="s">
        <v>5520</v>
      </c>
      <c r="F11" t="s">
        <v>5521</v>
      </c>
      <c r="G11" t="s">
        <v>5631</v>
      </c>
      <c r="H11" t="s">
        <v>5632</v>
      </c>
      <c r="I11" t="s">
        <v>5545</v>
      </c>
      <c r="J11" t="s">
        <v>5546</v>
      </c>
      <c r="K11">
        <v>0</v>
      </c>
      <c r="L11" s="23">
        <v>291746182.63917768</v>
      </c>
      <c r="M11" s="23">
        <v>225342435.454651</v>
      </c>
      <c r="N11" s="23">
        <v>658204002.43499398</v>
      </c>
      <c r="O11" s="23">
        <f t="shared" si="0"/>
        <v>366457819.7958163</v>
      </c>
      <c r="P11">
        <v>7.8</v>
      </c>
      <c r="Q11">
        <v>7.5</v>
      </c>
      <c r="R11" s="30">
        <v>0</v>
      </c>
      <c r="S11" s="30">
        <v>0</v>
      </c>
      <c r="T11" s="30">
        <v>0</v>
      </c>
      <c r="U11" s="30">
        <v>0</v>
      </c>
      <c r="V11" s="30">
        <v>0</v>
      </c>
      <c r="W11" s="30">
        <v>0</v>
      </c>
      <c r="X11" s="27">
        <v>0</v>
      </c>
    </row>
    <row r="12" spans="1:24" x14ac:dyDescent="0.2">
      <c r="A12" s="19">
        <v>6</v>
      </c>
      <c r="B12" s="19">
        <v>11</v>
      </c>
      <c r="C12" s="25">
        <v>41457</v>
      </c>
      <c r="D12" s="24" t="s">
        <v>5</v>
      </c>
      <c r="E12" t="s">
        <v>5520</v>
      </c>
      <c r="F12" t="s">
        <v>5521</v>
      </c>
      <c r="G12" t="s">
        <v>5633</v>
      </c>
      <c r="H12" t="s">
        <v>5619</v>
      </c>
      <c r="I12" t="s">
        <v>5538</v>
      </c>
      <c r="J12" t="s">
        <v>5539</v>
      </c>
      <c r="K12">
        <v>0</v>
      </c>
      <c r="L12" s="23">
        <v>289036306.27236772</v>
      </c>
      <c r="M12" s="23">
        <v>93860194.406946182</v>
      </c>
      <c r="N12" s="23">
        <v>273272912.51855767</v>
      </c>
      <c r="O12" s="23">
        <f t="shared" si="0"/>
        <v>-15763393.753810048</v>
      </c>
      <c r="P12">
        <v>6.5</v>
      </c>
      <c r="Q12">
        <v>4.8</v>
      </c>
      <c r="R12" s="30">
        <v>0</v>
      </c>
      <c r="S12" s="30">
        <v>0</v>
      </c>
      <c r="T12" s="30">
        <v>1</v>
      </c>
      <c r="U12" s="30">
        <v>1</v>
      </c>
      <c r="V12" s="30">
        <v>0</v>
      </c>
      <c r="W12" s="30">
        <v>1</v>
      </c>
      <c r="X12" s="27">
        <v>0</v>
      </c>
    </row>
    <row r="13" spans="1:24" x14ac:dyDescent="0.2">
      <c r="A13" s="19">
        <v>14</v>
      </c>
      <c r="B13" s="19">
        <v>12</v>
      </c>
      <c r="C13" s="25">
        <v>40009</v>
      </c>
      <c r="D13" s="24" t="s">
        <v>13</v>
      </c>
      <c r="E13" t="s">
        <v>5520</v>
      </c>
      <c r="F13" t="s">
        <v>5521</v>
      </c>
      <c r="G13" t="s">
        <v>5634</v>
      </c>
      <c r="H13" t="s">
        <v>5635</v>
      </c>
      <c r="I13" t="s">
        <v>5549</v>
      </c>
      <c r="J13" t="s">
        <v>5550</v>
      </c>
      <c r="K13">
        <v>0</v>
      </c>
      <c r="L13" s="23">
        <v>285021894.48853266</v>
      </c>
      <c r="M13" s="23">
        <v>344259929.54870421</v>
      </c>
      <c r="N13" s="23">
        <v>1066077294.7561609</v>
      </c>
      <c r="O13" s="23">
        <f t="shared" si="0"/>
        <v>781055400.26762819</v>
      </c>
      <c r="P13">
        <v>7.5</v>
      </c>
      <c r="Q13">
        <v>7.1</v>
      </c>
      <c r="R13" s="30">
        <v>0</v>
      </c>
      <c r="S13" s="30">
        <v>0</v>
      </c>
      <c r="T13" s="30">
        <v>0</v>
      </c>
      <c r="U13" s="30">
        <v>0</v>
      </c>
      <c r="V13" s="30">
        <v>0</v>
      </c>
      <c r="W13" s="30">
        <v>0</v>
      </c>
      <c r="X13" s="27">
        <v>0</v>
      </c>
    </row>
    <row r="14" spans="1:24" x14ac:dyDescent="0.2">
      <c r="A14" s="19">
        <v>94</v>
      </c>
      <c r="B14" s="19">
        <v>13</v>
      </c>
      <c r="C14" s="25">
        <v>34908</v>
      </c>
      <c r="D14" s="24" t="s">
        <v>92</v>
      </c>
      <c r="E14" t="s">
        <v>5520</v>
      </c>
      <c r="F14" t="s">
        <v>5521</v>
      </c>
      <c r="G14" t="s">
        <v>5540</v>
      </c>
      <c r="H14" t="s">
        <v>5619</v>
      </c>
      <c r="I14" t="s">
        <v>5636</v>
      </c>
      <c r="J14" t="s">
        <v>5637</v>
      </c>
      <c r="K14">
        <v>0</v>
      </c>
      <c r="L14" s="23">
        <v>281743114.75409836</v>
      </c>
      <c r="M14" s="23">
        <v>142072942.21757376</v>
      </c>
      <c r="N14" s="23">
        <v>425426017.62740982</v>
      </c>
      <c r="O14" s="23">
        <f t="shared" si="0"/>
        <v>143682902.87331146</v>
      </c>
      <c r="P14">
        <v>6.1</v>
      </c>
      <c r="Q14">
        <v>5.2</v>
      </c>
      <c r="R14" s="30">
        <v>0</v>
      </c>
      <c r="S14" s="30">
        <v>0</v>
      </c>
      <c r="T14" s="30">
        <v>1</v>
      </c>
      <c r="U14" s="30">
        <v>1</v>
      </c>
      <c r="V14" s="30">
        <v>0</v>
      </c>
      <c r="W14" s="30">
        <v>1</v>
      </c>
      <c r="X14" s="27">
        <v>0</v>
      </c>
    </row>
    <row r="15" spans="1:24" x14ac:dyDescent="0.2">
      <c r="A15" s="19">
        <v>19</v>
      </c>
      <c r="B15" s="19">
        <v>14</v>
      </c>
      <c r="C15" s="25">
        <v>38896</v>
      </c>
      <c r="D15" s="24" t="s">
        <v>18</v>
      </c>
      <c r="E15" t="s">
        <v>5520</v>
      </c>
      <c r="F15" t="s">
        <v>5521</v>
      </c>
      <c r="G15" t="s">
        <v>5630</v>
      </c>
      <c r="H15" t="s">
        <v>5619</v>
      </c>
      <c r="I15" t="s">
        <v>5559</v>
      </c>
      <c r="J15" t="s">
        <v>5560</v>
      </c>
      <c r="K15">
        <v>0</v>
      </c>
      <c r="L15" s="23">
        <v>280731434.20404136</v>
      </c>
      <c r="M15" s="23">
        <v>242155062.98669294</v>
      </c>
      <c r="N15" s="23">
        <v>452661365.56793982</v>
      </c>
      <c r="O15" s="23">
        <f t="shared" si="0"/>
        <v>171929931.36389846</v>
      </c>
      <c r="P15">
        <v>6.1</v>
      </c>
      <c r="Q15">
        <v>7</v>
      </c>
      <c r="R15" s="30">
        <v>0</v>
      </c>
      <c r="S15" s="30">
        <v>0</v>
      </c>
      <c r="T15" s="30">
        <v>1</v>
      </c>
      <c r="U15" s="30">
        <v>0</v>
      </c>
      <c r="V15" s="30">
        <v>0</v>
      </c>
      <c r="W15" s="30">
        <v>1</v>
      </c>
      <c r="X15" s="27">
        <v>0</v>
      </c>
    </row>
    <row r="16" spans="1:24" x14ac:dyDescent="0.2">
      <c r="A16" s="19">
        <v>17</v>
      </c>
      <c r="B16" s="19">
        <v>15</v>
      </c>
      <c r="C16" s="25">
        <v>40683</v>
      </c>
      <c r="D16" s="24" t="s">
        <v>16</v>
      </c>
      <c r="E16" t="s">
        <v>5520</v>
      </c>
      <c r="F16" t="s">
        <v>5521</v>
      </c>
      <c r="G16" t="s">
        <v>5618</v>
      </c>
      <c r="H16" t="s">
        <v>5619</v>
      </c>
      <c r="I16" t="s">
        <v>5553</v>
      </c>
      <c r="J16" t="s">
        <v>5554</v>
      </c>
      <c r="K16">
        <v>0</v>
      </c>
      <c r="L16" s="23">
        <v>271635083.46462268</v>
      </c>
      <c r="M16" s="23">
        <v>261925623.22372147</v>
      </c>
      <c r="N16" s="23">
        <v>1136155975.8462632</v>
      </c>
      <c r="O16" s="23">
        <f t="shared" si="0"/>
        <v>864520892.38164043</v>
      </c>
      <c r="P16">
        <v>6.6</v>
      </c>
      <c r="Q16">
        <v>5</v>
      </c>
      <c r="R16" s="30">
        <v>0</v>
      </c>
      <c r="S16" s="30">
        <v>0</v>
      </c>
      <c r="T16" s="30">
        <v>0</v>
      </c>
      <c r="U16" s="30">
        <v>1</v>
      </c>
      <c r="V16" s="30">
        <v>0</v>
      </c>
      <c r="W16" s="30">
        <v>1</v>
      </c>
      <c r="X16" s="27">
        <v>0</v>
      </c>
    </row>
    <row r="17" spans="1:24" x14ac:dyDescent="0.2">
      <c r="A17" s="19">
        <v>23</v>
      </c>
      <c r="B17" s="19">
        <v>16</v>
      </c>
      <c r="C17" s="25">
        <v>38905</v>
      </c>
      <c r="D17" s="24" t="s">
        <v>5344</v>
      </c>
      <c r="E17" t="s">
        <v>5520</v>
      </c>
      <c r="F17" t="s">
        <v>5521</v>
      </c>
      <c r="G17" t="s">
        <v>5618</v>
      </c>
      <c r="H17" t="s">
        <v>5619</v>
      </c>
      <c r="I17" t="s">
        <v>5565</v>
      </c>
      <c r="J17" t="s">
        <v>5566</v>
      </c>
      <c r="K17">
        <v>0</v>
      </c>
      <c r="L17" s="23">
        <v>271458353.80835384</v>
      </c>
      <c r="M17" s="23">
        <v>510722726.51807374</v>
      </c>
      <c r="N17" s="23">
        <v>1286369729.4664767</v>
      </c>
      <c r="O17" s="23">
        <f t="shared" si="0"/>
        <v>1014911375.6581228</v>
      </c>
      <c r="P17">
        <v>7.3</v>
      </c>
      <c r="Q17">
        <v>6</v>
      </c>
      <c r="R17" s="30">
        <v>0</v>
      </c>
      <c r="S17" s="30">
        <v>0</v>
      </c>
      <c r="T17" s="30">
        <v>0</v>
      </c>
      <c r="U17" s="30">
        <v>0</v>
      </c>
      <c r="V17" s="30">
        <v>0</v>
      </c>
      <c r="W17" s="30">
        <v>0</v>
      </c>
      <c r="X17" s="27">
        <v>0</v>
      </c>
    </row>
    <row r="18" spans="1:24" x14ac:dyDescent="0.2">
      <c r="A18" s="19">
        <v>13</v>
      </c>
      <c r="B18" s="19">
        <v>17</v>
      </c>
      <c r="C18" s="25">
        <v>41257</v>
      </c>
      <c r="D18" s="24" t="s">
        <v>12</v>
      </c>
      <c r="E18" t="s">
        <v>5520</v>
      </c>
      <c r="F18" t="s">
        <v>5521</v>
      </c>
      <c r="G18" t="s">
        <v>5638</v>
      </c>
      <c r="H18" t="s">
        <v>5635</v>
      </c>
      <c r="I18" t="s">
        <v>5551</v>
      </c>
      <c r="J18" t="s">
        <v>5552</v>
      </c>
      <c r="K18">
        <v>0</v>
      </c>
      <c r="L18" s="23">
        <v>267332241.58431369</v>
      </c>
      <c r="M18" s="23">
        <v>324010492.16594005</v>
      </c>
      <c r="N18" s="23">
        <v>1087511374.1307399</v>
      </c>
      <c r="O18" s="23">
        <f t="shared" si="0"/>
        <v>820179132.5464263</v>
      </c>
      <c r="P18">
        <v>7.9</v>
      </c>
      <c r="Q18">
        <v>6.5</v>
      </c>
      <c r="R18" s="30">
        <v>0</v>
      </c>
      <c r="S18" s="30">
        <v>0</v>
      </c>
      <c r="T18" s="30">
        <v>0</v>
      </c>
      <c r="U18" s="30">
        <v>0</v>
      </c>
      <c r="V18" s="30">
        <v>0</v>
      </c>
      <c r="W18" s="30">
        <v>0</v>
      </c>
      <c r="X18" s="27">
        <v>0</v>
      </c>
    </row>
    <row r="19" spans="1:24" x14ac:dyDescent="0.2">
      <c r="A19" s="19">
        <v>21</v>
      </c>
      <c r="B19" s="19">
        <v>18</v>
      </c>
      <c r="C19" s="25">
        <v>39766</v>
      </c>
      <c r="D19" s="24" t="s">
        <v>20</v>
      </c>
      <c r="E19" t="s">
        <v>5520</v>
      </c>
      <c r="F19" t="s">
        <v>5521</v>
      </c>
      <c r="G19" t="s">
        <v>5639</v>
      </c>
      <c r="H19" t="s">
        <v>5619</v>
      </c>
      <c r="I19" t="s">
        <v>5561</v>
      </c>
      <c r="J19" t="s">
        <v>5562</v>
      </c>
      <c r="K19">
        <v>0</v>
      </c>
      <c r="L19" s="23">
        <v>265832034.83582437</v>
      </c>
      <c r="M19" s="23">
        <v>195754580.81022948</v>
      </c>
      <c r="N19" s="23">
        <v>683872648.22164047</v>
      </c>
      <c r="O19" s="23">
        <f t="shared" si="0"/>
        <v>418040613.3858161</v>
      </c>
      <c r="P19">
        <v>6.6</v>
      </c>
      <c r="Q19">
        <v>6.1</v>
      </c>
      <c r="R19" s="30">
        <v>0</v>
      </c>
      <c r="S19" s="30">
        <v>0</v>
      </c>
      <c r="T19" s="30">
        <v>0</v>
      </c>
      <c r="U19" s="30">
        <v>0</v>
      </c>
      <c r="V19" s="30">
        <v>0</v>
      </c>
      <c r="W19" s="30">
        <v>0</v>
      </c>
      <c r="X19" s="27">
        <v>0</v>
      </c>
    </row>
    <row r="20" spans="1:24" x14ac:dyDescent="0.2">
      <c r="A20" s="19">
        <v>15</v>
      </c>
      <c r="B20" s="19">
        <v>19</v>
      </c>
      <c r="C20" s="25">
        <v>41621</v>
      </c>
      <c r="D20" s="24" t="s">
        <v>14</v>
      </c>
      <c r="E20" t="s">
        <v>5520</v>
      </c>
      <c r="F20" t="s">
        <v>5521</v>
      </c>
      <c r="G20" t="s">
        <v>5638</v>
      </c>
      <c r="H20" t="s">
        <v>5635</v>
      </c>
      <c r="I20" t="s">
        <v>5555</v>
      </c>
      <c r="J20" t="s">
        <v>5556</v>
      </c>
      <c r="K20">
        <v>0</v>
      </c>
      <c r="L20" s="23">
        <v>263377015.13415635</v>
      </c>
      <c r="M20" s="23">
        <v>272191564.31799752</v>
      </c>
      <c r="N20" s="23">
        <v>1011754222.8147085</v>
      </c>
      <c r="O20" s="23">
        <f t="shared" si="0"/>
        <v>748377207.68055212</v>
      </c>
      <c r="P20">
        <v>7.9</v>
      </c>
      <c r="Q20">
        <v>6.8</v>
      </c>
      <c r="R20" s="30">
        <v>0</v>
      </c>
      <c r="S20" s="30">
        <v>0</v>
      </c>
      <c r="T20" s="30">
        <v>0</v>
      </c>
      <c r="U20" s="30">
        <v>0</v>
      </c>
      <c r="V20" s="30">
        <v>0</v>
      </c>
      <c r="W20" s="30">
        <v>0</v>
      </c>
      <c r="X20" s="27">
        <v>0</v>
      </c>
    </row>
    <row r="21" spans="1:24" x14ac:dyDescent="0.2">
      <c r="A21" s="19">
        <v>16</v>
      </c>
      <c r="B21" s="19">
        <v>20</v>
      </c>
      <c r="C21" s="25">
        <v>41990</v>
      </c>
      <c r="D21" s="24" t="s">
        <v>15</v>
      </c>
      <c r="E21" t="s">
        <v>5520</v>
      </c>
      <c r="F21" t="s">
        <v>5521</v>
      </c>
      <c r="G21" t="s">
        <v>5638</v>
      </c>
      <c r="H21" t="s">
        <v>5635</v>
      </c>
      <c r="I21" t="s">
        <v>5557</v>
      </c>
      <c r="J21" t="s">
        <v>5558</v>
      </c>
      <c r="K21">
        <v>0</v>
      </c>
      <c r="L21" s="23">
        <v>261399545.16804931</v>
      </c>
      <c r="M21" s="23">
        <v>266752786.18627664</v>
      </c>
      <c r="N21" s="23">
        <v>998671512.65681469</v>
      </c>
      <c r="O21" s="23">
        <f t="shared" si="0"/>
        <v>737271967.48876536</v>
      </c>
      <c r="P21">
        <v>7.4</v>
      </c>
      <c r="Q21">
        <v>6.3</v>
      </c>
      <c r="R21" s="30">
        <v>0</v>
      </c>
      <c r="S21" s="30">
        <v>0</v>
      </c>
      <c r="T21" s="30">
        <v>0</v>
      </c>
      <c r="U21" s="30">
        <v>0</v>
      </c>
      <c r="V21" s="30">
        <v>0</v>
      </c>
      <c r="W21" s="30">
        <v>0</v>
      </c>
      <c r="X21" s="27">
        <v>0</v>
      </c>
    </row>
    <row r="22" spans="1:24" x14ac:dyDescent="0.2">
      <c r="A22" s="19">
        <v>321</v>
      </c>
      <c r="B22" s="19">
        <v>1</v>
      </c>
      <c r="C22" s="25">
        <v>37008</v>
      </c>
      <c r="D22" s="24" t="s">
        <v>315</v>
      </c>
      <c r="E22" t="s">
        <v>5522</v>
      </c>
      <c r="F22" t="s">
        <v>5523</v>
      </c>
      <c r="G22" t="s">
        <v>5640</v>
      </c>
      <c r="H22" t="s">
        <v>5582</v>
      </c>
      <c r="I22" t="s">
        <v>5641</v>
      </c>
      <c r="J22" t="s">
        <v>5642</v>
      </c>
      <c r="K22">
        <v>0</v>
      </c>
      <c r="L22" s="23">
        <v>145729197.28660259</v>
      </c>
      <c r="M22" s="23">
        <v>9316191.3910062183</v>
      </c>
      <c r="N22" s="23">
        <v>14385233.013629168</v>
      </c>
      <c r="O22" s="23">
        <f t="shared" si="0"/>
        <v>-131343964.27297342</v>
      </c>
      <c r="P22">
        <v>4.4000000000000004</v>
      </c>
      <c r="Q22">
        <v>3.5</v>
      </c>
      <c r="R22" s="30">
        <v>0</v>
      </c>
      <c r="S22" s="30">
        <v>0</v>
      </c>
      <c r="T22" s="30">
        <v>1</v>
      </c>
      <c r="U22" s="30">
        <v>1</v>
      </c>
      <c r="V22" s="30">
        <v>0</v>
      </c>
      <c r="W22" s="30">
        <v>1</v>
      </c>
      <c r="X22" s="27">
        <v>0</v>
      </c>
    </row>
    <row r="23" spans="1:24" x14ac:dyDescent="0.2">
      <c r="A23" s="19">
        <v>369</v>
      </c>
      <c r="B23" s="19">
        <v>2</v>
      </c>
      <c r="C23" s="25">
        <v>37484</v>
      </c>
      <c r="D23" s="24" t="s">
        <v>363</v>
      </c>
      <c r="E23" t="s">
        <v>5522</v>
      </c>
      <c r="F23" t="s">
        <v>5523</v>
      </c>
      <c r="G23" t="s">
        <v>5643</v>
      </c>
      <c r="H23" t="s">
        <v>5582</v>
      </c>
      <c r="I23" t="s">
        <v>5644</v>
      </c>
      <c r="J23" t="s">
        <v>5645</v>
      </c>
      <c r="K23">
        <v>0</v>
      </c>
      <c r="L23" s="23">
        <v>135871057.00055343</v>
      </c>
      <c r="M23" s="23">
        <v>5993410.9127725521</v>
      </c>
      <c r="N23" s="23">
        <v>9640044.7006364148</v>
      </c>
      <c r="O23" s="23">
        <f t="shared" si="0"/>
        <v>-126231012.29991701</v>
      </c>
      <c r="P23">
        <v>3.8</v>
      </c>
      <c r="Q23">
        <v>2.7</v>
      </c>
      <c r="R23" s="30">
        <v>0</v>
      </c>
      <c r="S23" s="30">
        <v>0</v>
      </c>
      <c r="T23" s="30">
        <v>1</v>
      </c>
      <c r="U23" s="30">
        <v>1</v>
      </c>
      <c r="V23" s="30">
        <v>0</v>
      </c>
      <c r="W23" s="30">
        <v>1</v>
      </c>
      <c r="X23" s="27">
        <v>0</v>
      </c>
    </row>
    <row r="24" spans="1:24" x14ac:dyDescent="0.2">
      <c r="A24" s="19">
        <v>172</v>
      </c>
      <c r="B24" s="19">
        <v>3</v>
      </c>
      <c r="C24" s="25">
        <v>40613</v>
      </c>
      <c r="D24" s="24" t="s">
        <v>169</v>
      </c>
      <c r="E24" t="s">
        <v>5522</v>
      </c>
      <c r="F24" t="s">
        <v>5523</v>
      </c>
      <c r="G24" t="s">
        <v>5646</v>
      </c>
      <c r="H24" t="s">
        <v>5632</v>
      </c>
      <c r="I24" t="s">
        <v>5569</v>
      </c>
      <c r="J24" t="s">
        <v>5570</v>
      </c>
      <c r="K24">
        <v>0</v>
      </c>
      <c r="L24" s="23">
        <v>164802185.5575991</v>
      </c>
      <c r="M24" s="23">
        <v>23503821.823365416</v>
      </c>
      <c r="N24" s="23">
        <v>43452577.044494264</v>
      </c>
      <c r="O24" s="23">
        <f t="shared" si="0"/>
        <v>-121349608.51310483</v>
      </c>
      <c r="P24">
        <v>5.4</v>
      </c>
      <c r="Q24">
        <v>5</v>
      </c>
      <c r="R24" s="30">
        <v>0</v>
      </c>
      <c r="S24" s="30">
        <v>0</v>
      </c>
      <c r="T24" s="30">
        <v>1</v>
      </c>
      <c r="U24" s="30">
        <v>1</v>
      </c>
      <c r="V24" s="30">
        <v>0</v>
      </c>
      <c r="W24" s="30">
        <v>1</v>
      </c>
      <c r="X24" s="27">
        <v>0</v>
      </c>
    </row>
    <row r="25" spans="1:24" x14ac:dyDescent="0.2">
      <c r="A25" s="19">
        <v>399</v>
      </c>
      <c r="B25" s="19">
        <v>4</v>
      </c>
      <c r="C25" s="25">
        <v>35055</v>
      </c>
      <c r="D25" s="24" t="s">
        <v>393</v>
      </c>
      <c r="E25" t="s">
        <v>5522</v>
      </c>
      <c r="F25" t="s">
        <v>5523</v>
      </c>
      <c r="G25" t="s">
        <v>5647</v>
      </c>
      <c r="H25" t="s">
        <v>5619</v>
      </c>
      <c r="I25" t="s">
        <v>5648</v>
      </c>
      <c r="J25" t="s">
        <v>5649</v>
      </c>
      <c r="K25">
        <v>0</v>
      </c>
      <c r="L25" s="23">
        <v>147151452.76872963</v>
      </c>
      <c r="M25" s="23">
        <v>16022429.186436482</v>
      </c>
      <c r="N25" s="23">
        <v>29617943.844416939</v>
      </c>
      <c r="O25" s="23">
        <f t="shared" si="0"/>
        <v>-117533508.92431268</v>
      </c>
      <c r="P25">
        <v>5.5</v>
      </c>
      <c r="Q25">
        <v>4.5</v>
      </c>
      <c r="R25" s="30">
        <v>0</v>
      </c>
      <c r="S25" s="30">
        <v>0</v>
      </c>
      <c r="T25" s="30">
        <v>1</v>
      </c>
      <c r="U25" s="30">
        <v>1</v>
      </c>
      <c r="V25" s="30">
        <v>0</v>
      </c>
      <c r="W25" s="30">
        <v>1</v>
      </c>
      <c r="X25" s="27">
        <v>0</v>
      </c>
    </row>
    <row r="26" spans="1:24" x14ac:dyDescent="0.2">
      <c r="A26" s="19">
        <v>1253</v>
      </c>
      <c r="B26" s="19">
        <v>5</v>
      </c>
      <c r="C26" s="25">
        <v>29544</v>
      </c>
      <c r="D26" s="24" t="s">
        <v>1231</v>
      </c>
      <c r="E26" t="s">
        <v>5522</v>
      </c>
      <c r="F26" t="s">
        <v>5523</v>
      </c>
      <c r="G26" t="s">
        <v>5650</v>
      </c>
      <c r="H26" t="s">
        <v>5635</v>
      </c>
      <c r="I26" t="s">
        <v>5651</v>
      </c>
      <c r="J26" t="s">
        <v>5652</v>
      </c>
      <c r="K26">
        <v>0</v>
      </c>
      <c r="L26" s="23">
        <v>126348959.06432749</v>
      </c>
      <c r="M26" s="23">
        <v>10005490.792853801</v>
      </c>
      <c r="N26" s="23">
        <v>10006042.133766081</v>
      </c>
      <c r="O26" s="23">
        <f t="shared" si="0"/>
        <v>-116342916.93056141</v>
      </c>
      <c r="P26">
        <v>6.8</v>
      </c>
      <c r="Q26">
        <v>6.2</v>
      </c>
      <c r="R26" s="30">
        <v>0</v>
      </c>
      <c r="S26" s="30">
        <v>0</v>
      </c>
      <c r="T26" s="30">
        <v>0</v>
      </c>
      <c r="U26" s="30">
        <v>0</v>
      </c>
      <c r="V26" s="30">
        <v>0</v>
      </c>
      <c r="W26" s="30">
        <v>0</v>
      </c>
      <c r="X26" s="27">
        <v>0</v>
      </c>
    </row>
    <row r="27" spans="1:24" x14ac:dyDescent="0.2">
      <c r="A27" s="19">
        <v>2587</v>
      </c>
      <c r="B27" s="19">
        <v>6</v>
      </c>
      <c r="C27" s="25">
        <v>23377</v>
      </c>
      <c r="D27" s="24" t="s">
        <v>2536</v>
      </c>
      <c r="E27" t="s">
        <v>5522</v>
      </c>
      <c r="F27" t="s">
        <v>5523</v>
      </c>
      <c r="G27" t="s">
        <v>5602</v>
      </c>
      <c r="H27" t="s">
        <v>5626</v>
      </c>
      <c r="I27" t="s">
        <v>5653</v>
      </c>
      <c r="J27" t="s">
        <v>5654</v>
      </c>
      <c r="K27">
        <v>0</v>
      </c>
      <c r="L27" s="23">
        <v>150966375.40453076</v>
      </c>
      <c r="M27" s="23">
        <v>37741593.851132691</v>
      </c>
      <c r="N27" s="23">
        <v>37741593.851132691</v>
      </c>
      <c r="O27" s="23">
        <f t="shared" si="0"/>
        <v>-113224781.55339807</v>
      </c>
      <c r="P27">
        <v>6.7</v>
      </c>
      <c r="Q27">
        <v>7.4</v>
      </c>
      <c r="R27" s="30">
        <v>0</v>
      </c>
      <c r="S27" s="30">
        <v>0</v>
      </c>
      <c r="T27" s="30">
        <v>0</v>
      </c>
      <c r="U27" s="30">
        <v>0</v>
      </c>
      <c r="V27" s="30">
        <v>0</v>
      </c>
      <c r="W27" s="30">
        <v>0</v>
      </c>
      <c r="X27" s="27">
        <v>0</v>
      </c>
    </row>
    <row r="28" spans="1:24" x14ac:dyDescent="0.2">
      <c r="A28" s="19">
        <v>2300</v>
      </c>
      <c r="B28" s="19">
        <v>7</v>
      </c>
      <c r="C28" s="25">
        <v>25569</v>
      </c>
      <c r="D28" s="24" t="s">
        <v>2257</v>
      </c>
      <c r="E28" t="s">
        <v>5522</v>
      </c>
      <c r="F28" t="s">
        <v>5523</v>
      </c>
      <c r="G28" t="s">
        <v>5655</v>
      </c>
      <c r="H28" t="s">
        <v>5582</v>
      </c>
      <c r="I28" t="s">
        <v>5656</v>
      </c>
      <c r="J28" t="s">
        <v>5657</v>
      </c>
      <c r="K28">
        <v>0</v>
      </c>
      <c r="L28" s="23">
        <v>142894656.08465609</v>
      </c>
      <c r="M28" s="23">
        <v>32476058.201058201</v>
      </c>
      <c r="N28" s="23">
        <v>32476058.201058201</v>
      </c>
      <c r="O28" s="23">
        <f t="shared" si="0"/>
        <v>-110418597.88359788</v>
      </c>
      <c r="P28">
        <v>6.2</v>
      </c>
      <c r="Q28">
        <v>7.2</v>
      </c>
      <c r="R28" s="30">
        <v>0</v>
      </c>
      <c r="S28" s="30">
        <v>0</v>
      </c>
      <c r="T28" s="30">
        <v>0</v>
      </c>
      <c r="U28" s="30">
        <v>0</v>
      </c>
      <c r="V28" s="30">
        <v>0</v>
      </c>
      <c r="W28" s="30">
        <v>0</v>
      </c>
      <c r="X28" s="27">
        <v>0</v>
      </c>
    </row>
    <row r="29" spans="1:24" x14ac:dyDescent="0.2">
      <c r="A29" s="19">
        <v>1646</v>
      </c>
      <c r="B29" s="19">
        <v>8</v>
      </c>
      <c r="C29" s="25">
        <v>29221</v>
      </c>
      <c r="D29" s="24" t="s">
        <v>1618</v>
      </c>
      <c r="E29" t="s">
        <v>5522</v>
      </c>
      <c r="F29" t="s">
        <v>5523</v>
      </c>
      <c r="G29" t="s">
        <v>5620</v>
      </c>
      <c r="H29" t="s">
        <v>5621</v>
      </c>
      <c r="I29" t="s">
        <v>5658</v>
      </c>
      <c r="J29" t="s">
        <v>5659</v>
      </c>
      <c r="K29">
        <v>0</v>
      </c>
      <c r="L29" s="23">
        <v>110451992.28791775</v>
      </c>
      <c r="M29" s="23">
        <v>4733656.812339332</v>
      </c>
      <c r="N29" s="23">
        <v>4733656.812339332</v>
      </c>
      <c r="O29" s="23">
        <f t="shared" si="0"/>
        <v>-105718335.47557841</v>
      </c>
      <c r="P29">
        <v>8.4</v>
      </c>
      <c r="Q29">
        <v>7.3</v>
      </c>
      <c r="R29" s="30">
        <v>0</v>
      </c>
      <c r="S29" s="30">
        <v>0</v>
      </c>
      <c r="T29" s="30">
        <v>0</v>
      </c>
      <c r="U29" s="30">
        <v>0</v>
      </c>
      <c r="V29" s="30">
        <v>0</v>
      </c>
      <c r="W29" s="30">
        <v>0</v>
      </c>
      <c r="X29" s="27">
        <v>0</v>
      </c>
    </row>
    <row r="30" spans="1:24" x14ac:dyDescent="0.2">
      <c r="A30" s="19">
        <v>1172</v>
      </c>
      <c r="B30" s="19">
        <v>9</v>
      </c>
      <c r="C30" s="25">
        <v>30211</v>
      </c>
      <c r="D30" s="24" t="s">
        <v>1151</v>
      </c>
      <c r="E30" t="s">
        <v>5522</v>
      </c>
      <c r="F30" t="s">
        <v>5523</v>
      </c>
      <c r="G30" t="s">
        <v>5602</v>
      </c>
      <c r="H30" t="s">
        <v>5626</v>
      </c>
      <c r="I30" t="s">
        <v>5660</v>
      </c>
      <c r="J30" t="s">
        <v>5661</v>
      </c>
      <c r="K30">
        <v>0</v>
      </c>
      <c r="L30" s="23">
        <v>115361327.88559754</v>
      </c>
      <c r="M30" s="23">
        <v>11056219.633135851</v>
      </c>
      <c r="N30" s="23">
        <v>11056219.633135851</v>
      </c>
      <c r="O30" s="23">
        <f t="shared" si="0"/>
        <v>-104305108.25246169</v>
      </c>
      <c r="P30">
        <v>2.8</v>
      </c>
      <c r="Q30">
        <v>3</v>
      </c>
      <c r="R30" s="30">
        <v>0</v>
      </c>
      <c r="S30" s="30">
        <v>0</v>
      </c>
      <c r="T30" s="30">
        <v>1</v>
      </c>
      <c r="U30" s="30">
        <v>1</v>
      </c>
      <c r="V30" s="30">
        <v>0</v>
      </c>
      <c r="W30" s="30">
        <v>1</v>
      </c>
      <c r="X30" s="27">
        <v>0</v>
      </c>
    </row>
    <row r="31" spans="1:24" x14ac:dyDescent="0.2">
      <c r="A31" s="19">
        <v>562</v>
      </c>
      <c r="B31" s="19">
        <v>10</v>
      </c>
      <c r="C31" s="25">
        <v>36693</v>
      </c>
      <c r="D31" s="24" t="s">
        <v>5761</v>
      </c>
      <c r="E31" t="s">
        <v>5522</v>
      </c>
      <c r="F31" t="s">
        <v>5523</v>
      </c>
      <c r="G31" t="s">
        <v>5662</v>
      </c>
      <c r="H31" t="s">
        <v>5632</v>
      </c>
      <c r="I31" t="s">
        <v>5663</v>
      </c>
      <c r="J31" t="s">
        <v>5664</v>
      </c>
      <c r="K31">
        <v>0</v>
      </c>
      <c r="L31" s="23">
        <v>113929930.39443155</v>
      </c>
      <c r="M31" s="23">
        <v>12964699.152958237</v>
      </c>
      <c r="N31" s="23">
        <v>12964699.152958237</v>
      </c>
      <c r="O31" s="23">
        <f t="shared" si="0"/>
        <v>-100965231.24147332</v>
      </c>
      <c r="P31">
        <v>7.2</v>
      </c>
      <c r="Q31">
        <v>7.1</v>
      </c>
      <c r="R31" s="30">
        <v>0</v>
      </c>
      <c r="S31" s="30">
        <v>0</v>
      </c>
      <c r="T31" s="30">
        <v>0</v>
      </c>
      <c r="U31" s="30">
        <v>0</v>
      </c>
      <c r="V31" s="30">
        <v>0</v>
      </c>
      <c r="W31" s="30">
        <v>0</v>
      </c>
      <c r="X31" s="27">
        <v>0</v>
      </c>
    </row>
    <row r="32" spans="1:24" x14ac:dyDescent="0.2">
      <c r="A32" s="19">
        <v>1432</v>
      </c>
      <c r="B32" s="19">
        <v>11</v>
      </c>
      <c r="C32" s="25">
        <v>29434</v>
      </c>
      <c r="D32" s="24" t="s">
        <v>1407</v>
      </c>
      <c r="E32" t="s">
        <v>5522</v>
      </c>
      <c r="F32" t="s">
        <v>5523</v>
      </c>
      <c r="G32" t="s">
        <v>5665</v>
      </c>
      <c r="H32" t="s">
        <v>5619</v>
      </c>
      <c r="I32" t="s">
        <v>5666</v>
      </c>
      <c r="J32" t="s">
        <v>5667</v>
      </c>
      <c r="K32">
        <v>0</v>
      </c>
      <c r="L32" s="23">
        <v>117896278.51140457</v>
      </c>
      <c r="M32" s="23">
        <v>20631848.739495799</v>
      </c>
      <c r="N32" s="23">
        <v>20631848.739495799</v>
      </c>
      <c r="O32" s="23">
        <f t="shared" si="0"/>
        <v>-97264429.771908775</v>
      </c>
      <c r="P32">
        <v>4.8</v>
      </c>
      <c r="Q32">
        <v>5.2</v>
      </c>
      <c r="R32" s="30">
        <v>0</v>
      </c>
      <c r="S32" s="30">
        <v>0</v>
      </c>
      <c r="T32" s="30">
        <v>1</v>
      </c>
      <c r="U32" s="30">
        <v>0</v>
      </c>
      <c r="V32" s="30">
        <v>0</v>
      </c>
      <c r="W32" s="30">
        <v>1</v>
      </c>
      <c r="X32" s="27">
        <v>0</v>
      </c>
    </row>
    <row r="33" spans="1:24" x14ac:dyDescent="0.2">
      <c r="A33" s="19">
        <v>623</v>
      </c>
      <c r="B33" s="19">
        <v>12</v>
      </c>
      <c r="C33" s="25">
        <v>36945</v>
      </c>
      <c r="D33" s="24" t="s">
        <v>612</v>
      </c>
      <c r="E33" t="s">
        <v>5522</v>
      </c>
      <c r="F33" t="s">
        <v>5523</v>
      </c>
      <c r="G33" t="s">
        <v>5668</v>
      </c>
      <c r="H33" t="s">
        <v>5632</v>
      </c>
      <c r="I33" t="s">
        <v>5669</v>
      </c>
      <c r="J33" t="s">
        <v>5670</v>
      </c>
      <c r="K33">
        <v>0</v>
      </c>
      <c r="L33" s="23">
        <v>104743600.68259385</v>
      </c>
      <c r="M33" s="23">
        <v>7554830.513782708</v>
      </c>
      <c r="N33" s="23">
        <v>7554830.513782708</v>
      </c>
      <c r="O33" s="23">
        <f t="shared" si="0"/>
        <v>-97188770.168811142</v>
      </c>
      <c r="P33">
        <v>4.7</v>
      </c>
      <c r="Q33">
        <v>3.9</v>
      </c>
      <c r="R33" s="30">
        <v>0</v>
      </c>
      <c r="S33" s="30">
        <v>0</v>
      </c>
      <c r="T33" s="30">
        <v>1</v>
      </c>
      <c r="U33" s="30">
        <v>1</v>
      </c>
      <c r="V33" s="30">
        <v>0</v>
      </c>
      <c r="W33" s="30">
        <v>1</v>
      </c>
      <c r="X33" s="27">
        <v>0</v>
      </c>
    </row>
    <row r="34" spans="1:24" x14ac:dyDescent="0.2">
      <c r="A34" s="19">
        <v>255</v>
      </c>
      <c r="B34" s="19">
        <v>13</v>
      </c>
      <c r="C34" s="25">
        <v>36399</v>
      </c>
      <c r="D34" s="24" t="s">
        <v>250</v>
      </c>
      <c r="E34" t="s">
        <v>5522</v>
      </c>
      <c r="F34" t="s">
        <v>5523</v>
      </c>
      <c r="G34" t="s">
        <v>5671</v>
      </c>
      <c r="H34" t="s">
        <v>5619</v>
      </c>
      <c r="I34" t="s">
        <v>5672</v>
      </c>
      <c r="J34" t="s">
        <v>5673</v>
      </c>
      <c r="K34">
        <v>0</v>
      </c>
      <c r="L34" s="23">
        <v>183661729.50329146</v>
      </c>
      <c r="M34" s="23">
        <v>48044290.745547578</v>
      </c>
      <c r="N34" s="23">
        <v>90653811.990311205</v>
      </c>
      <c r="O34" s="23">
        <f t="shared" si="0"/>
        <v>-93007917.512980253</v>
      </c>
      <c r="P34">
        <v>6.6</v>
      </c>
      <c r="Q34">
        <v>4.5999999999999996</v>
      </c>
      <c r="R34" s="30">
        <v>0</v>
      </c>
      <c r="S34" s="30">
        <v>0</v>
      </c>
      <c r="T34" s="30">
        <v>0</v>
      </c>
      <c r="U34" s="30">
        <v>1</v>
      </c>
      <c r="V34" s="30">
        <v>0</v>
      </c>
      <c r="W34" s="30">
        <v>1</v>
      </c>
      <c r="X34" s="27">
        <v>1</v>
      </c>
    </row>
    <row r="35" spans="1:24" x14ac:dyDescent="0.2">
      <c r="A35" s="19">
        <v>563</v>
      </c>
      <c r="B35" s="19">
        <v>14</v>
      </c>
      <c r="C35" s="25">
        <v>38597</v>
      </c>
      <c r="D35" s="24" t="s">
        <v>553</v>
      </c>
      <c r="E35" t="s">
        <v>5522</v>
      </c>
      <c r="F35" t="s">
        <v>5523</v>
      </c>
      <c r="G35" t="s">
        <v>5674</v>
      </c>
      <c r="H35" t="s">
        <v>5619</v>
      </c>
      <c r="I35" t="s">
        <v>5675</v>
      </c>
      <c r="J35" t="s">
        <v>5676</v>
      </c>
      <c r="K35">
        <v>0</v>
      </c>
      <c r="L35" s="23">
        <v>98800402.414486915</v>
      </c>
      <c r="M35" s="23">
        <v>2347066.5446126759</v>
      </c>
      <c r="N35" s="23">
        <v>7781088.6774094561</v>
      </c>
      <c r="O35" s="23">
        <f t="shared" si="0"/>
        <v>-91019313.73707746</v>
      </c>
      <c r="P35">
        <v>4.2</v>
      </c>
      <c r="Q35">
        <v>2.8</v>
      </c>
      <c r="R35" s="30">
        <v>0</v>
      </c>
      <c r="S35" s="30">
        <v>0</v>
      </c>
      <c r="T35" s="30">
        <v>1</v>
      </c>
      <c r="U35" s="30">
        <v>1</v>
      </c>
      <c r="V35" s="30">
        <v>0</v>
      </c>
      <c r="W35" s="30">
        <v>1</v>
      </c>
      <c r="X35" s="27">
        <v>1</v>
      </c>
    </row>
    <row r="36" spans="1:24" x14ac:dyDescent="0.2">
      <c r="A36" s="19">
        <v>621</v>
      </c>
      <c r="B36" s="19">
        <v>15</v>
      </c>
      <c r="C36" s="25">
        <v>36091</v>
      </c>
      <c r="D36" s="24" t="s">
        <v>610</v>
      </c>
      <c r="E36" t="s">
        <v>5522</v>
      </c>
      <c r="F36" t="s">
        <v>5523</v>
      </c>
      <c r="G36" t="s">
        <v>5677</v>
      </c>
      <c r="H36" t="s">
        <v>5619</v>
      </c>
      <c r="I36" t="s">
        <v>5678</v>
      </c>
      <c r="J36" t="s">
        <v>5679</v>
      </c>
      <c r="K36">
        <v>0</v>
      </c>
      <c r="L36" s="23">
        <v>112280030.48780489</v>
      </c>
      <c r="M36" s="23">
        <v>21891734.570475612</v>
      </c>
      <c r="N36" s="23">
        <v>21891734.570475612</v>
      </c>
      <c r="O36" s="23">
        <f t="shared" si="0"/>
        <v>-90388295.917329282</v>
      </c>
      <c r="P36">
        <v>6</v>
      </c>
      <c r="Q36">
        <v>3.5</v>
      </c>
      <c r="R36" s="30">
        <v>0</v>
      </c>
      <c r="S36" s="30">
        <v>0</v>
      </c>
      <c r="T36" s="30">
        <v>0</v>
      </c>
      <c r="U36" s="30">
        <v>1</v>
      </c>
      <c r="V36" s="30">
        <v>0</v>
      </c>
      <c r="W36" s="30">
        <v>1</v>
      </c>
      <c r="X36" s="27">
        <v>1</v>
      </c>
    </row>
    <row r="37" spans="1:24" x14ac:dyDescent="0.2">
      <c r="A37" s="19">
        <v>558</v>
      </c>
      <c r="B37" s="19">
        <v>16</v>
      </c>
      <c r="C37" s="25">
        <v>35789</v>
      </c>
      <c r="D37" s="24" t="s">
        <v>548</v>
      </c>
      <c r="E37" t="s">
        <v>5522</v>
      </c>
      <c r="F37" t="s">
        <v>5523</v>
      </c>
      <c r="G37" t="s">
        <v>5572</v>
      </c>
      <c r="H37" t="s">
        <v>5619</v>
      </c>
      <c r="I37" t="s">
        <v>5680</v>
      </c>
      <c r="J37" t="s">
        <v>5681</v>
      </c>
      <c r="K37">
        <v>0</v>
      </c>
      <c r="L37" s="23">
        <v>121770117.79293242</v>
      </c>
      <c r="M37" s="23">
        <v>26866603.815102294</v>
      </c>
      <c r="N37" s="23">
        <v>31722825.033087414</v>
      </c>
      <c r="O37" s="23">
        <f t="shared" si="0"/>
        <v>-90047292.759845003</v>
      </c>
      <c r="P37">
        <v>6</v>
      </c>
      <c r="Q37">
        <v>3.8</v>
      </c>
      <c r="R37" s="30">
        <v>0</v>
      </c>
      <c r="S37" s="30">
        <v>0</v>
      </c>
      <c r="T37" s="30">
        <v>0</v>
      </c>
      <c r="U37" s="30">
        <v>1</v>
      </c>
      <c r="V37" s="30">
        <v>0</v>
      </c>
      <c r="W37" s="30">
        <v>1</v>
      </c>
      <c r="X37" s="27">
        <v>1</v>
      </c>
    </row>
    <row r="38" spans="1:24" x14ac:dyDescent="0.2">
      <c r="A38" s="19">
        <v>398</v>
      </c>
      <c r="B38" s="19">
        <v>17</v>
      </c>
      <c r="C38" s="25">
        <v>38086</v>
      </c>
      <c r="D38" s="24" t="s">
        <v>5417</v>
      </c>
      <c r="E38" t="s">
        <v>5522</v>
      </c>
      <c r="F38" t="s">
        <v>5523</v>
      </c>
      <c r="G38" t="s">
        <v>5602</v>
      </c>
      <c r="H38" t="s">
        <v>5626</v>
      </c>
      <c r="I38" t="s">
        <v>5682</v>
      </c>
      <c r="J38" t="s">
        <v>5683</v>
      </c>
      <c r="K38">
        <v>0</v>
      </c>
      <c r="L38" s="23">
        <v>120147595.74468085</v>
      </c>
      <c r="M38" s="23">
        <v>29261636.12701064</v>
      </c>
      <c r="N38" s="23">
        <v>31227094.079138298</v>
      </c>
      <c r="O38" s="23">
        <f t="shared" si="0"/>
        <v>-88920501.665542558</v>
      </c>
      <c r="P38">
        <v>6</v>
      </c>
      <c r="Q38">
        <v>5</v>
      </c>
      <c r="R38" s="30">
        <v>0</v>
      </c>
      <c r="S38" s="30">
        <v>0</v>
      </c>
      <c r="T38" s="30">
        <v>0</v>
      </c>
      <c r="U38" s="30">
        <v>1</v>
      </c>
      <c r="V38" s="30">
        <v>0</v>
      </c>
      <c r="W38" s="30">
        <v>1</v>
      </c>
      <c r="X38" s="27">
        <v>0</v>
      </c>
    </row>
    <row r="39" spans="1:24" x14ac:dyDescent="0.2">
      <c r="A39" s="19">
        <v>759</v>
      </c>
      <c r="B39" s="19">
        <v>18</v>
      </c>
      <c r="C39" s="25">
        <v>33382</v>
      </c>
      <c r="D39" s="24" t="s">
        <v>745</v>
      </c>
      <c r="E39" t="s">
        <v>5522</v>
      </c>
      <c r="F39" t="s">
        <v>5523</v>
      </c>
      <c r="G39" t="s">
        <v>5647</v>
      </c>
      <c r="H39" t="s">
        <v>5619</v>
      </c>
      <c r="I39" t="s">
        <v>5684</v>
      </c>
      <c r="J39" t="s">
        <v>5685</v>
      </c>
      <c r="K39">
        <v>0</v>
      </c>
      <c r="L39" s="23">
        <v>117689786.13569322</v>
      </c>
      <c r="M39" s="23">
        <v>31176777.561976403</v>
      </c>
      <c r="N39" s="23">
        <v>31176777.561976403</v>
      </c>
      <c r="O39" s="23">
        <f t="shared" si="0"/>
        <v>-86513008.573716819</v>
      </c>
      <c r="P39">
        <v>5.8</v>
      </c>
      <c r="Q39">
        <v>3.7</v>
      </c>
      <c r="R39" s="30">
        <v>0</v>
      </c>
      <c r="S39" s="30">
        <v>0</v>
      </c>
      <c r="T39" s="30">
        <v>0</v>
      </c>
      <c r="U39" s="30">
        <v>1</v>
      </c>
      <c r="V39" s="30">
        <v>0</v>
      </c>
      <c r="W39" s="30">
        <v>1</v>
      </c>
      <c r="X39" s="27">
        <v>1</v>
      </c>
    </row>
    <row r="40" spans="1:24" x14ac:dyDescent="0.2">
      <c r="A40" s="19">
        <v>2499</v>
      </c>
      <c r="B40" s="19">
        <v>19</v>
      </c>
      <c r="C40" s="25">
        <v>25204</v>
      </c>
      <c r="D40" s="24" t="s">
        <v>2449</v>
      </c>
      <c r="E40" t="s">
        <v>5522</v>
      </c>
      <c r="F40" t="s">
        <v>5523</v>
      </c>
      <c r="G40" t="s">
        <v>5686</v>
      </c>
      <c r="H40" t="s">
        <v>5582</v>
      </c>
      <c r="I40" t="s">
        <v>5687</v>
      </c>
      <c r="J40" t="s">
        <v>5688</v>
      </c>
      <c r="K40">
        <v>0</v>
      </c>
      <c r="L40" s="23">
        <v>137932022.47191012</v>
      </c>
      <c r="M40" s="23">
        <v>55172808.988764048</v>
      </c>
      <c r="N40" s="23">
        <v>55172808.988764048</v>
      </c>
      <c r="O40" s="23">
        <f t="shared" si="0"/>
        <v>-82759213.483146071</v>
      </c>
      <c r="P40">
        <v>7</v>
      </c>
      <c r="Q40">
        <v>6.4</v>
      </c>
      <c r="R40" s="30">
        <v>0</v>
      </c>
      <c r="S40" s="30">
        <v>0</v>
      </c>
      <c r="T40" s="30">
        <v>0</v>
      </c>
      <c r="U40" s="30">
        <v>0</v>
      </c>
      <c r="V40" s="30">
        <v>0</v>
      </c>
      <c r="W40" s="30">
        <v>0</v>
      </c>
      <c r="X40" s="27">
        <v>0</v>
      </c>
    </row>
    <row r="41" spans="1:24" x14ac:dyDescent="0.2">
      <c r="A41" s="19">
        <v>979</v>
      </c>
      <c r="B41" s="19">
        <v>20</v>
      </c>
      <c r="C41" s="25">
        <v>35998</v>
      </c>
      <c r="D41" s="24" t="s">
        <v>5757</v>
      </c>
      <c r="E41" t="s">
        <v>5522</v>
      </c>
      <c r="F41" t="s">
        <v>5523</v>
      </c>
      <c r="G41" t="s">
        <v>5760</v>
      </c>
      <c r="H41" t="s">
        <v>5760</v>
      </c>
      <c r="I41" t="s">
        <v>5758</v>
      </c>
      <c r="J41" t="s">
        <v>5759</v>
      </c>
      <c r="K41">
        <v>0</v>
      </c>
      <c r="L41" s="23">
        <v>82742310.04901962</v>
      </c>
      <c r="M41" s="23">
        <v>1726732.7199509807</v>
      </c>
      <c r="N41" s="23">
        <v>1726732.7199509807</v>
      </c>
      <c r="O41" s="23">
        <f t="shared" si="0"/>
        <v>-81015577.329068646</v>
      </c>
      <c r="P41">
        <v>4.2</v>
      </c>
      <c r="Q41">
        <v>5.2</v>
      </c>
      <c r="R41" s="30">
        <v>0</v>
      </c>
      <c r="S41" s="30">
        <v>0</v>
      </c>
      <c r="T41" s="30">
        <v>1</v>
      </c>
      <c r="U41" s="30">
        <v>0</v>
      </c>
      <c r="V41" s="30">
        <v>0</v>
      </c>
      <c r="W41" s="30">
        <v>1</v>
      </c>
      <c r="X41" s="27">
        <v>0</v>
      </c>
    </row>
    <row r="42" spans="1:24" x14ac:dyDescent="0.2">
      <c r="A42">
        <v>5460</v>
      </c>
      <c r="B42" s="19">
        <v>1</v>
      </c>
      <c r="C42" s="4">
        <v>38268</v>
      </c>
      <c r="D42" t="s">
        <v>5315</v>
      </c>
      <c r="E42" t="s">
        <v>5524</v>
      </c>
      <c r="F42" t="s">
        <v>5525</v>
      </c>
      <c r="G42" t="s">
        <v>5689</v>
      </c>
      <c r="H42" t="s">
        <v>5626</v>
      </c>
      <c r="I42" t="s">
        <v>5690</v>
      </c>
      <c r="J42" t="s">
        <v>5691</v>
      </c>
      <c r="K42">
        <v>0</v>
      </c>
      <c r="L42" s="3">
        <v>9002.7920377160808</v>
      </c>
      <c r="M42" s="3">
        <v>546289.42084861174</v>
      </c>
      <c r="N42" s="3">
        <v>1082812.09844945</v>
      </c>
      <c r="O42" s="3">
        <v>1073809.3064117339</v>
      </c>
      <c r="P42">
        <v>6.9</v>
      </c>
      <c r="Q42">
        <v>6.6</v>
      </c>
      <c r="R42" s="30">
        <v>1</v>
      </c>
      <c r="S42" s="30">
        <v>0</v>
      </c>
      <c r="T42" s="30">
        <v>0</v>
      </c>
      <c r="U42" s="30">
        <v>0</v>
      </c>
      <c r="V42" s="30">
        <v>1</v>
      </c>
      <c r="W42" s="30">
        <v>0</v>
      </c>
      <c r="X42" s="27">
        <v>0</v>
      </c>
    </row>
    <row r="43" spans="1:24" x14ac:dyDescent="0.2">
      <c r="A43">
        <v>5459</v>
      </c>
      <c r="B43" s="19">
        <v>2</v>
      </c>
      <c r="C43" s="4">
        <v>34026</v>
      </c>
      <c r="D43" t="s">
        <v>5314</v>
      </c>
      <c r="E43" t="s">
        <v>5524</v>
      </c>
      <c r="F43" t="s">
        <v>5525</v>
      </c>
      <c r="G43" t="s">
        <v>5692</v>
      </c>
      <c r="H43" t="s">
        <v>5619</v>
      </c>
      <c r="I43" t="s">
        <v>5573</v>
      </c>
      <c r="J43" t="s">
        <v>5574</v>
      </c>
      <c r="K43">
        <v>0</v>
      </c>
      <c r="L43" s="3">
        <v>12010.013976240392</v>
      </c>
      <c r="M43" s="3">
        <v>3501639.6749126487</v>
      </c>
      <c r="N43" s="3">
        <v>3503369.1169252275</v>
      </c>
      <c r="O43" s="3">
        <v>3491359.1029489869</v>
      </c>
      <c r="P43">
        <v>6.9</v>
      </c>
      <c r="Q43">
        <v>7</v>
      </c>
      <c r="R43" s="30">
        <v>1</v>
      </c>
      <c r="S43" s="30">
        <v>0</v>
      </c>
      <c r="T43" s="30">
        <v>0</v>
      </c>
      <c r="U43" s="30">
        <v>0</v>
      </c>
      <c r="V43" s="30">
        <v>1</v>
      </c>
      <c r="W43" s="30">
        <v>0</v>
      </c>
      <c r="X43" s="27">
        <v>0</v>
      </c>
    </row>
    <row r="44" spans="1:24" x14ac:dyDescent="0.2">
      <c r="A44">
        <v>5432</v>
      </c>
      <c r="B44" s="19">
        <v>3</v>
      </c>
      <c r="C44" s="4">
        <v>35643</v>
      </c>
      <c r="D44" t="s">
        <v>5288</v>
      </c>
      <c r="E44" t="s">
        <v>5524</v>
      </c>
      <c r="F44" t="s">
        <v>5525</v>
      </c>
      <c r="G44" t="s">
        <v>5693</v>
      </c>
      <c r="H44" t="s">
        <v>5582</v>
      </c>
      <c r="I44" t="s">
        <v>5580</v>
      </c>
      <c r="J44" t="s">
        <v>5581</v>
      </c>
      <c r="K44">
        <v>0</v>
      </c>
      <c r="L44" s="3">
        <v>38171.486318407959</v>
      </c>
      <c r="M44" s="3">
        <v>4402945.0563370651</v>
      </c>
      <c r="N44" s="3">
        <v>4402945.0563370651</v>
      </c>
      <c r="O44" s="3">
        <v>4364773.5700186575</v>
      </c>
      <c r="P44">
        <v>7.3</v>
      </c>
      <c r="Q44">
        <v>7.9</v>
      </c>
      <c r="R44" s="30">
        <v>1</v>
      </c>
      <c r="S44" s="30">
        <v>1</v>
      </c>
      <c r="T44" s="30">
        <v>0</v>
      </c>
      <c r="U44" s="30">
        <v>0</v>
      </c>
      <c r="V44" s="30">
        <v>1</v>
      </c>
      <c r="W44" s="30">
        <v>0</v>
      </c>
      <c r="X44" s="27">
        <v>0</v>
      </c>
    </row>
    <row r="45" spans="1:24" x14ac:dyDescent="0.2">
      <c r="A45">
        <v>5438</v>
      </c>
      <c r="B45" s="19">
        <v>4</v>
      </c>
      <c r="C45" s="4">
        <v>33451</v>
      </c>
      <c r="D45" t="s">
        <v>5294</v>
      </c>
      <c r="E45" t="s">
        <v>5524</v>
      </c>
      <c r="F45" t="s">
        <v>5525</v>
      </c>
      <c r="G45" t="s">
        <v>5693</v>
      </c>
      <c r="H45" t="s">
        <v>5582</v>
      </c>
      <c r="I45" t="s">
        <v>5575</v>
      </c>
      <c r="J45" t="s">
        <v>5576</v>
      </c>
      <c r="K45">
        <v>0</v>
      </c>
      <c r="L45" s="3">
        <v>41339.216691068817</v>
      </c>
      <c r="M45" s="3">
        <v>2206270.4000878478</v>
      </c>
      <c r="N45" s="3">
        <v>2206270.4000878478</v>
      </c>
      <c r="O45" s="3">
        <v>2164931.183396779</v>
      </c>
      <c r="P45">
        <v>7.1</v>
      </c>
      <c r="Q45">
        <v>7.3</v>
      </c>
      <c r="R45" s="30">
        <v>1</v>
      </c>
      <c r="S45" s="30">
        <v>1</v>
      </c>
      <c r="T45" s="30">
        <v>0</v>
      </c>
      <c r="U45" s="30">
        <v>0</v>
      </c>
      <c r="V45" s="30">
        <v>1</v>
      </c>
      <c r="W45" s="30">
        <v>0</v>
      </c>
      <c r="X45" s="27">
        <v>0</v>
      </c>
    </row>
    <row r="46" spans="1:24" x14ac:dyDescent="0.2">
      <c r="A46">
        <v>5428</v>
      </c>
      <c r="B46" s="19">
        <v>5</v>
      </c>
      <c r="C46" s="4">
        <v>34626</v>
      </c>
      <c r="D46" t="s">
        <v>5284</v>
      </c>
      <c r="E46" t="s">
        <v>5524</v>
      </c>
      <c r="F46" t="s">
        <v>5525</v>
      </c>
      <c r="G46" t="s">
        <v>5582</v>
      </c>
      <c r="H46" t="s">
        <v>5582</v>
      </c>
      <c r="I46" t="s">
        <v>5583</v>
      </c>
      <c r="J46" t="s">
        <v>5584</v>
      </c>
      <c r="K46">
        <v>0</v>
      </c>
      <c r="L46" s="3">
        <v>44341.224080267559</v>
      </c>
      <c r="M46" s="3">
        <v>5047391.0978729101</v>
      </c>
      <c r="N46" s="3">
        <v>6395384.0171237458</v>
      </c>
      <c r="O46" s="3">
        <v>6351042.7930434784</v>
      </c>
      <c r="P46">
        <v>7.8</v>
      </c>
      <c r="Q46">
        <v>7.4</v>
      </c>
      <c r="R46" s="30">
        <v>1</v>
      </c>
      <c r="S46" s="30">
        <v>1</v>
      </c>
      <c r="T46" s="30">
        <v>0</v>
      </c>
      <c r="U46" s="30">
        <v>0</v>
      </c>
      <c r="V46" s="30">
        <v>1</v>
      </c>
      <c r="W46" s="30">
        <v>0</v>
      </c>
      <c r="X46" s="27">
        <v>0</v>
      </c>
    </row>
    <row r="47" spans="1:24" x14ac:dyDescent="0.2">
      <c r="A47">
        <v>5405</v>
      </c>
      <c r="B47" s="19">
        <v>6</v>
      </c>
      <c r="C47" s="4">
        <v>36966</v>
      </c>
      <c r="D47" t="s">
        <v>5261</v>
      </c>
      <c r="E47" t="s">
        <v>5524</v>
      </c>
      <c r="F47" t="s">
        <v>5525</v>
      </c>
      <c r="G47" t="s">
        <v>5694</v>
      </c>
      <c r="H47" t="s">
        <v>5626</v>
      </c>
      <c r="I47" t="s">
        <v>5588</v>
      </c>
      <c r="J47" t="s">
        <v>5589</v>
      </c>
      <c r="K47">
        <v>0</v>
      </c>
      <c r="L47" s="3">
        <v>69670.544835414301</v>
      </c>
      <c r="M47" s="3">
        <v>3254104.9244494895</v>
      </c>
      <c r="N47" s="3">
        <v>3254104.9244494895</v>
      </c>
      <c r="O47" s="3">
        <v>3184434.3796140752</v>
      </c>
      <c r="P47">
        <v>6.9</v>
      </c>
      <c r="Q47">
        <v>6.4</v>
      </c>
      <c r="R47" s="30">
        <v>1</v>
      </c>
      <c r="S47" s="30">
        <v>0</v>
      </c>
      <c r="T47" s="30">
        <v>0</v>
      </c>
      <c r="U47" s="30">
        <v>0</v>
      </c>
      <c r="V47" s="30">
        <v>1</v>
      </c>
      <c r="W47" s="30">
        <v>0</v>
      </c>
      <c r="X47" s="27">
        <v>0</v>
      </c>
    </row>
    <row r="48" spans="1:24" x14ac:dyDescent="0.2">
      <c r="A48">
        <v>5404</v>
      </c>
      <c r="B48" s="19">
        <v>7</v>
      </c>
      <c r="C48" s="4">
        <v>34920</v>
      </c>
      <c r="D48" t="s">
        <v>5260</v>
      </c>
      <c r="E48" t="s">
        <v>5524</v>
      </c>
      <c r="F48" t="s">
        <v>5525</v>
      </c>
      <c r="G48" t="s">
        <v>5695</v>
      </c>
      <c r="H48" t="s">
        <v>5582</v>
      </c>
      <c r="I48" t="s">
        <v>5585</v>
      </c>
      <c r="J48" t="s">
        <v>5586</v>
      </c>
      <c r="K48">
        <v>0</v>
      </c>
      <c r="L48" s="3">
        <v>80287.442773054281</v>
      </c>
      <c r="M48" s="3">
        <v>16742350.075958142</v>
      </c>
      <c r="N48" s="3">
        <v>16742350.075958142</v>
      </c>
      <c r="O48" s="3">
        <v>16662062.633185089</v>
      </c>
      <c r="P48">
        <v>6.6</v>
      </c>
      <c r="Q48">
        <v>7</v>
      </c>
      <c r="R48" s="30">
        <v>1</v>
      </c>
      <c r="S48" s="30">
        <v>0</v>
      </c>
      <c r="T48" s="30">
        <v>0</v>
      </c>
      <c r="U48" s="30">
        <v>0</v>
      </c>
      <c r="V48" s="30">
        <v>1</v>
      </c>
      <c r="W48" s="30">
        <v>0</v>
      </c>
      <c r="X48" s="27">
        <v>0</v>
      </c>
    </row>
    <row r="49" spans="1:24" x14ac:dyDescent="0.2">
      <c r="A49">
        <v>5398</v>
      </c>
      <c r="B49" s="19">
        <v>8</v>
      </c>
      <c r="C49" s="4">
        <v>38114</v>
      </c>
      <c r="D49" t="s">
        <v>5254</v>
      </c>
      <c r="E49" t="s">
        <v>5524</v>
      </c>
      <c r="F49" t="s">
        <v>5525</v>
      </c>
      <c r="G49" t="s">
        <v>5696</v>
      </c>
      <c r="H49" t="s">
        <v>5697</v>
      </c>
      <c r="I49" t="s">
        <v>5590</v>
      </c>
      <c r="J49" t="s">
        <v>5591</v>
      </c>
      <c r="K49">
        <v>0</v>
      </c>
      <c r="L49" s="3">
        <v>84393.098889476474</v>
      </c>
      <c r="M49" s="3">
        <v>14969216.827033319</v>
      </c>
      <c r="N49" s="3">
        <v>28867383.95744051</v>
      </c>
      <c r="O49" s="3">
        <v>28782990.858551033</v>
      </c>
      <c r="P49">
        <v>7.2</v>
      </c>
      <c r="Q49">
        <v>7.7</v>
      </c>
      <c r="R49" s="30">
        <v>1</v>
      </c>
      <c r="S49" s="30">
        <v>1</v>
      </c>
      <c r="T49" s="30">
        <v>0</v>
      </c>
      <c r="U49" s="30">
        <v>0</v>
      </c>
      <c r="V49" s="30">
        <v>1</v>
      </c>
      <c r="W49" s="30">
        <v>0</v>
      </c>
      <c r="X49" s="27">
        <v>0</v>
      </c>
    </row>
    <row r="50" spans="1:24" x14ac:dyDescent="0.2">
      <c r="A50">
        <v>5395</v>
      </c>
      <c r="B50" s="19">
        <v>9</v>
      </c>
      <c r="C50" s="4">
        <v>35986</v>
      </c>
      <c r="D50" t="s">
        <v>5251</v>
      </c>
      <c r="E50" t="s">
        <v>5524</v>
      </c>
      <c r="F50" t="s">
        <v>5525</v>
      </c>
      <c r="G50" t="s">
        <v>5698</v>
      </c>
      <c r="H50" t="s">
        <v>5626</v>
      </c>
      <c r="I50" t="s">
        <v>5592</v>
      </c>
      <c r="J50" t="s">
        <v>5593</v>
      </c>
      <c r="K50">
        <v>0</v>
      </c>
      <c r="L50" s="3">
        <v>102299.58333333334</v>
      </c>
      <c r="M50" s="3">
        <v>4845919.2272549029</v>
      </c>
      <c r="N50" s="3">
        <v>7038381.3311703438</v>
      </c>
      <c r="O50" s="3">
        <v>6936081.7478370108</v>
      </c>
      <c r="P50">
        <v>7.5</v>
      </c>
      <c r="Q50">
        <v>7.3</v>
      </c>
      <c r="R50" s="30">
        <v>1</v>
      </c>
      <c r="S50" s="30">
        <v>1</v>
      </c>
      <c r="T50" s="30">
        <v>0</v>
      </c>
      <c r="U50" s="30">
        <v>0</v>
      </c>
      <c r="V50" s="30">
        <v>1</v>
      </c>
      <c r="W50" s="30">
        <v>0</v>
      </c>
      <c r="X50" s="27">
        <v>0</v>
      </c>
    </row>
    <row r="51" spans="1:24" x14ac:dyDescent="0.2">
      <c r="A51">
        <v>5370</v>
      </c>
      <c r="B51" s="19">
        <v>10</v>
      </c>
      <c r="C51" s="4">
        <v>42195</v>
      </c>
      <c r="D51" t="s">
        <v>5227</v>
      </c>
      <c r="E51" t="s">
        <v>5524</v>
      </c>
      <c r="F51" t="s">
        <v>5525</v>
      </c>
      <c r="G51" t="s">
        <v>5699</v>
      </c>
      <c r="H51" t="s">
        <v>5700</v>
      </c>
      <c r="I51" t="s">
        <v>5600</v>
      </c>
      <c r="J51" t="s">
        <v>5601</v>
      </c>
      <c r="K51">
        <v>0</v>
      </c>
      <c r="L51" s="3">
        <v>102876.54931406975</v>
      </c>
      <c r="M51" s="3">
        <v>23419239.479707025</v>
      </c>
      <c r="N51" s="3">
        <v>42954951.977503002</v>
      </c>
      <c r="O51" s="3">
        <v>42852075.428188935</v>
      </c>
      <c r="P51">
        <v>4.2</v>
      </c>
      <c r="Q51">
        <v>3.2</v>
      </c>
      <c r="R51" s="30">
        <v>0</v>
      </c>
      <c r="S51" s="30">
        <v>0</v>
      </c>
      <c r="T51" s="30">
        <v>1</v>
      </c>
      <c r="U51" s="30">
        <v>0</v>
      </c>
      <c r="V51" s="30">
        <v>0</v>
      </c>
      <c r="W51" s="30">
        <v>1</v>
      </c>
      <c r="X51" s="27">
        <v>0</v>
      </c>
    </row>
    <row r="52" spans="1:24" x14ac:dyDescent="0.2">
      <c r="A52">
        <v>5371</v>
      </c>
      <c r="B52" s="19">
        <v>11</v>
      </c>
      <c r="C52" s="4">
        <v>38989</v>
      </c>
      <c r="D52" t="s">
        <v>5228</v>
      </c>
      <c r="E52" t="s">
        <v>5524</v>
      </c>
      <c r="F52" t="s">
        <v>5525</v>
      </c>
      <c r="G52" t="s">
        <v>5701</v>
      </c>
      <c r="H52" t="s">
        <v>5626</v>
      </c>
      <c r="I52" t="s">
        <v>5594</v>
      </c>
      <c r="J52" t="s">
        <v>5595</v>
      </c>
      <c r="K52">
        <v>0</v>
      </c>
      <c r="L52" s="3">
        <v>121004.92853622473</v>
      </c>
      <c r="M52" s="3">
        <v>12316282.152730407</v>
      </c>
      <c r="N52" s="3">
        <v>12394727.227801872</v>
      </c>
      <c r="O52" s="3">
        <v>12273722.299265647</v>
      </c>
      <c r="P52">
        <v>6.7</v>
      </c>
      <c r="Q52">
        <v>4.0999999999999996</v>
      </c>
      <c r="R52" s="30">
        <v>1</v>
      </c>
      <c r="S52" s="30">
        <v>0</v>
      </c>
      <c r="T52" s="30">
        <v>0</v>
      </c>
      <c r="U52" s="30">
        <v>0</v>
      </c>
      <c r="V52" s="30">
        <v>1</v>
      </c>
      <c r="W52" s="30">
        <v>0</v>
      </c>
      <c r="X52" s="27">
        <v>1</v>
      </c>
    </row>
    <row r="53" spans="1:24" x14ac:dyDescent="0.2">
      <c r="A53">
        <v>5362</v>
      </c>
      <c r="B53" s="19">
        <v>12</v>
      </c>
      <c r="C53" s="4">
        <v>41075</v>
      </c>
      <c r="D53" t="s">
        <v>5222</v>
      </c>
      <c r="E53" t="s">
        <v>5524</v>
      </c>
      <c r="F53" t="s">
        <v>5525</v>
      </c>
      <c r="G53" t="s">
        <v>5693</v>
      </c>
      <c r="H53" t="s">
        <v>5582</v>
      </c>
      <c r="I53" t="s">
        <v>5603</v>
      </c>
      <c r="J53" t="s">
        <v>5604</v>
      </c>
      <c r="K53">
        <v>0</v>
      </c>
      <c r="L53" s="3">
        <v>128388.25508327594</v>
      </c>
      <c r="M53" s="3">
        <v>1709153.6671663513</v>
      </c>
      <c r="N53" s="3">
        <v>3306632.0203548921</v>
      </c>
      <c r="O53" s="3">
        <v>3178243.7652716162</v>
      </c>
      <c r="P53">
        <v>6.7</v>
      </c>
      <c r="Q53">
        <v>7</v>
      </c>
      <c r="R53" s="30">
        <v>1</v>
      </c>
      <c r="S53" s="30">
        <v>0</v>
      </c>
      <c r="T53" s="30">
        <v>0</v>
      </c>
      <c r="U53" s="30">
        <v>0</v>
      </c>
      <c r="V53" s="30">
        <v>1</v>
      </c>
      <c r="W53" s="30">
        <v>0</v>
      </c>
      <c r="X53" s="27">
        <v>0</v>
      </c>
    </row>
    <row r="54" spans="1:24" x14ac:dyDescent="0.2">
      <c r="A54">
        <v>5431</v>
      </c>
      <c r="B54" s="19">
        <v>13</v>
      </c>
      <c r="C54" s="4">
        <v>26480</v>
      </c>
      <c r="D54" t="s">
        <v>5287</v>
      </c>
      <c r="E54" t="s">
        <v>5524</v>
      </c>
      <c r="F54" t="s">
        <v>5525</v>
      </c>
      <c r="G54" t="s">
        <v>5577</v>
      </c>
      <c r="H54" t="s">
        <v>5577</v>
      </c>
      <c r="I54" t="s">
        <v>5578</v>
      </c>
      <c r="J54" t="s">
        <v>5579</v>
      </c>
      <c r="K54">
        <v>0</v>
      </c>
      <c r="L54" s="3">
        <v>147193.64508393285</v>
      </c>
      <c r="M54" s="3">
        <v>264948561.15107912</v>
      </c>
      <c r="N54" s="3">
        <v>264948561.15107912</v>
      </c>
      <c r="O54" s="3">
        <v>264801367.50599518</v>
      </c>
      <c r="P54">
        <v>5.2</v>
      </c>
      <c r="Q54">
        <v>0</v>
      </c>
      <c r="R54" s="30">
        <v>0</v>
      </c>
      <c r="S54" s="30">
        <v>0</v>
      </c>
      <c r="T54" s="30">
        <v>0</v>
      </c>
      <c r="U54" s="30">
        <v>1</v>
      </c>
      <c r="V54" s="30">
        <v>0</v>
      </c>
      <c r="W54" s="30">
        <v>1</v>
      </c>
      <c r="X54" s="27">
        <v>1</v>
      </c>
    </row>
    <row r="55" spans="1:24" x14ac:dyDescent="0.2">
      <c r="A55">
        <v>5375</v>
      </c>
      <c r="B55" s="19">
        <v>14</v>
      </c>
      <c r="C55" s="4">
        <v>36077</v>
      </c>
      <c r="D55" t="s">
        <v>5232</v>
      </c>
      <c r="E55" t="s">
        <v>5524</v>
      </c>
      <c r="F55" t="s">
        <v>5525</v>
      </c>
      <c r="G55" t="s">
        <v>5693</v>
      </c>
      <c r="H55" t="s">
        <v>5582</v>
      </c>
      <c r="I55" t="s">
        <v>5598</v>
      </c>
      <c r="J55" t="s">
        <v>5599</v>
      </c>
      <c r="K55">
        <v>0</v>
      </c>
      <c r="L55" s="3">
        <v>149706.70731707319</v>
      </c>
      <c r="M55" s="3">
        <v>3970590.1565487809</v>
      </c>
      <c r="N55" s="3">
        <v>9164418.8479146343</v>
      </c>
      <c r="O55" s="3">
        <v>9014712.1405975614</v>
      </c>
      <c r="P55">
        <v>7.3</v>
      </c>
      <c r="Q55">
        <v>6.8</v>
      </c>
      <c r="R55" s="30">
        <v>1</v>
      </c>
      <c r="S55" s="30">
        <v>0</v>
      </c>
      <c r="T55" s="30">
        <v>0</v>
      </c>
      <c r="U55" s="30">
        <v>0</v>
      </c>
      <c r="V55" s="30">
        <v>1</v>
      </c>
      <c r="W55" s="30">
        <v>0</v>
      </c>
      <c r="X55" s="27">
        <v>0</v>
      </c>
    </row>
    <row r="56" spans="1:24" x14ac:dyDescent="0.2">
      <c r="A56">
        <v>5345</v>
      </c>
      <c r="B56" s="19">
        <v>15</v>
      </c>
      <c r="C56" s="4">
        <v>39218</v>
      </c>
      <c r="D56" t="s">
        <v>5208</v>
      </c>
      <c r="E56" t="s">
        <v>5524</v>
      </c>
      <c r="F56" t="s">
        <v>5525</v>
      </c>
      <c r="G56" t="s">
        <v>5702</v>
      </c>
      <c r="H56" t="s">
        <v>5626</v>
      </c>
      <c r="I56" t="s">
        <v>5703</v>
      </c>
      <c r="J56" t="s">
        <v>5704</v>
      </c>
      <c r="K56">
        <v>0</v>
      </c>
      <c r="L56" s="3">
        <v>177100.39480834242</v>
      </c>
      <c r="M56" s="3">
        <v>11152433.360020967</v>
      </c>
      <c r="N56" s="3">
        <v>27561610.226853698</v>
      </c>
      <c r="O56" s="3">
        <v>27384509.832045358</v>
      </c>
      <c r="P56">
        <v>7.9</v>
      </c>
      <c r="Q56">
        <v>8.3000000000000007</v>
      </c>
      <c r="R56" s="30">
        <v>1</v>
      </c>
      <c r="S56" s="30">
        <v>1</v>
      </c>
      <c r="T56" s="30">
        <v>0</v>
      </c>
      <c r="U56" s="30">
        <v>0</v>
      </c>
      <c r="V56" s="30">
        <v>1</v>
      </c>
      <c r="W56" s="30">
        <v>0</v>
      </c>
      <c r="X56" s="27">
        <v>0</v>
      </c>
    </row>
    <row r="57" spans="1:24" x14ac:dyDescent="0.2">
      <c r="A57">
        <v>5336</v>
      </c>
      <c r="B57" s="19">
        <v>16</v>
      </c>
      <c r="C57" s="4">
        <v>40746</v>
      </c>
      <c r="D57" t="s">
        <v>5200</v>
      </c>
      <c r="E57" t="s">
        <v>5524</v>
      </c>
      <c r="F57" t="s">
        <v>5525</v>
      </c>
      <c r="G57" t="s">
        <v>5705</v>
      </c>
      <c r="H57" t="s">
        <v>5626</v>
      </c>
      <c r="I57" t="s">
        <v>5706</v>
      </c>
      <c r="J57" t="s">
        <v>5707</v>
      </c>
      <c r="K57">
        <v>0</v>
      </c>
      <c r="L57" s="3">
        <v>190179.90722461735</v>
      </c>
      <c r="M57" s="3">
        <v>1435797.4419755491</v>
      </c>
      <c r="N57" s="3">
        <v>2285178.9436221351</v>
      </c>
      <c r="O57" s="3">
        <v>2094999.0363975177</v>
      </c>
      <c r="P57">
        <v>7</v>
      </c>
      <c r="Q57">
        <v>6.2</v>
      </c>
      <c r="R57" s="30">
        <v>1</v>
      </c>
      <c r="S57" s="30">
        <v>0</v>
      </c>
      <c r="T57" s="30">
        <v>0</v>
      </c>
      <c r="U57" s="30">
        <v>0</v>
      </c>
      <c r="V57" s="30">
        <v>1</v>
      </c>
      <c r="W57" s="30">
        <v>0</v>
      </c>
      <c r="X57" s="27">
        <v>0</v>
      </c>
    </row>
    <row r="58" spans="1:24" x14ac:dyDescent="0.2">
      <c r="A58">
        <v>5346</v>
      </c>
      <c r="B58" s="19">
        <v>17</v>
      </c>
      <c r="C58" s="4">
        <v>37456</v>
      </c>
      <c r="D58" t="s">
        <v>5209</v>
      </c>
      <c r="E58" t="s">
        <v>5524</v>
      </c>
      <c r="F58" t="s">
        <v>5525</v>
      </c>
      <c r="G58" t="s">
        <v>5571</v>
      </c>
      <c r="H58" t="s">
        <v>5582</v>
      </c>
      <c r="I58" t="s">
        <v>5708</v>
      </c>
      <c r="J58" t="s">
        <v>5709</v>
      </c>
      <c r="K58">
        <v>0</v>
      </c>
      <c r="L58" s="3">
        <v>204485.56357579122</v>
      </c>
      <c r="M58" s="3">
        <v>3941511.0409328151</v>
      </c>
      <c r="N58" s="3">
        <v>4457959.780299833</v>
      </c>
      <c r="O58" s="3">
        <v>4253474.2167240418</v>
      </c>
      <c r="P58">
        <v>6.2</v>
      </c>
      <c r="Q58">
        <v>6.7</v>
      </c>
      <c r="R58" s="30">
        <v>0</v>
      </c>
      <c r="S58" s="30">
        <v>0</v>
      </c>
      <c r="T58" s="30">
        <v>0</v>
      </c>
      <c r="U58" s="30">
        <v>0</v>
      </c>
      <c r="V58" s="30">
        <v>0</v>
      </c>
      <c r="W58" s="30">
        <v>0</v>
      </c>
      <c r="X58" s="27">
        <v>0</v>
      </c>
    </row>
    <row r="59" spans="1:24" x14ac:dyDescent="0.2">
      <c r="A59">
        <v>5332</v>
      </c>
      <c r="B59" s="19">
        <v>18</v>
      </c>
      <c r="C59" s="4">
        <v>40809</v>
      </c>
      <c r="D59" t="s">
        <v>5196</v>
      </c>
      <c r="E59" t="s">
        <v>5524</v>
      </c>
      <c r="F59" t="s">
        <v>5525</v>
      </c>
      <c r="G59" t="s">
        <v>5587</v>
      </c>
      <c r="H59" t="s">
        <v>5626</v>
      </c>
      <c r="I59" t="s">
        <v>5710</v>
      </c>
      <c r="J59" t="s">
        <v>5711</v>
      </c>
      <c r="K59">
        <v>0</v>
      </c>
      <c r="L59" s="3">
        <v>205601.020763457</v>
      </c>
      <c r="M59" s="3">
        <v>524382.15712529037</v>
      </c>
      <c r="N59" s="3">
        <v>1707121.5070585175</v>
      </c>
      <c r="O59" s="3">
        <v>1501520.4862950605</v>
      </c>
      <c r="P59">
        <v>7.7</v>
      </c>
      <c r="Q59">
        <v>8</v>
      </c>
      <c r="R59" s="30">
        <v>1</v>
      </c>
      <c r="S59" s="30">
        <v>1</v>
      </c>
      <c r="T59" s="30">
        <v>0</v>
      </c>
      <c r="U59" s="30">
        <v>0</v>
      </c>
      <c r="V59" s="30">
        <v>1</v>
      </c>
      <c r="W59" s="30">
        <v>0</v>
      </c>
      <c r="X59" s="27">
        <v>0</v>
      </c>
    </row>
    <row r="60" spans="1:24" x14ac:dyDescent="0.2">
      <c r="A60">
        <v>5373</v>
      </c>
      <c r="B60" s="19">
        <v>19</v>
      </c>
      <c r="C60" s="4">
        <v>31837</v>
      </c>
      <c r="D60" t="s">
        <v>5230</v>
      </c>
      <c r="E60" t="s">
        <v>5524</v>
      </c>
      <c r="F60" t="s">
        <v>5525</v>
      </c>
      <c r="G60" t="s">
        <v>5582</v>
      </c>
      <c r="H60" t="s">
        <v>5582</v>
      </c>
      <c r="I60" t="s">
        <v>5596</v>
      </c>
      <c r="J60" t="s">
        <v>5597</v>
      </c>
      <c r="K60">
        <v>0</v>
      </c>
      <c r="L60" s="3">
        <v>219017.84121320254</v>
      </c>
      <c r="M60" s="3">
        <v>11451604.078706514</v>
      </c>
      <c r="N60" s="3">
        <v>11451604.078706514</v>
      </c>
      <c r="O60" s="3">
        <v>11232586.237493312</v>
      </c>
      <c r="P60">
        <v>7</v>
      </c>
      <c r="Q60">
        <v>6.6</v>
      </c>
      <c r="R60" s="30">
        <v>1</v>
      </c>
      <c r="S60" s="30">
        <v>0</v>
      </c>
      <c r="T60" s="30">
        <v>0</v>
      </c>
      <c r="U60" s="30">
        <v>0</v>
      </c>
      <c r="V60" s="30">
        <v>1</v>
      </c>
      <c r="W60" s="30">
        <v>0</v>
      </c>
      <c r="X60" s="27">
        <v>0</v>
      </c>
    </row>
    <row r="61" spans="1:24" x14ac:dyDescent="0.2">
      <c r="A61">
        <v>5307</v>
      </c>
      <c r="B61" s="19">
        <v>20</v>
      </c>
      <c r="C61" s="4">
        <v>40599</v>
      </c>
      <c r="D61" t="s">
        <v>5172</v>
      </c>
      <c r="E61" t="s">
        <v>5524</v>
      </c>
      <c r="F61" t="s">
        <v>5525</v>
      </c>
      <c r="G61" t="s">
        <v>5626</v>
      </c>
      <c r="H61" t="s">
        <v>5626</v>
      </c>
      <c r="I61" t="s">
        <v>5712</v>
      </c>
      <c r="J61" t="s">
        <v>5713</v>
      </c>
      <c r="K61">
        <v>0</v>
      </c>
      <c r="L61" s="3">
        <v>221878.9113863422</v>
      </c>
      <c r="M61" s="3">
        <v>2696644.1783434022</v>
      </c>
      <c r="N61" s="3">
        <v>2696644.1783434022</v>
      </c>
      <c r="O61" s="3">
        <v>2474765.26695706</v>
      </c>
      <c r="P61">
        <v>6.5</v>
      </c>
      <c r="Q61">
        <v>5.5</v>
      </c>
      <c r="R61" s="30">
        <v>0</v>
      </c>
      <c r="S61" s="30">
        <v>0</v>
      </c>
      <c r="T61" s="30">
        <v>0</v>
      </c>
      <c r="U61" s="30">
        <v>0</v>
      </c>
      <c r="V61" s="30">
        <v>0</v>
      </c>
      <c r="W61" s="30">
        <v>0</v>
      </c>
      <c r="X61" s="27">
        <v>0</v>
      </c>
    </row>
    <row r="62" spans="1:24" x14ac:dyDescent="0.2">
      <c r="A62" s="19">
        <v>4307</v>
      </c>
      <c r="B62" s="19">
        <v>1</v>
      </c>
      <c r="C62" s="25">
        <v>14594</v>
      </c>
      <c r="D62" s="24" t="s">
        <v>4210</v>
      </c>
      <c r="E62" t="s">
        <v>5526</v>
      </c>
      <c r="F62" t="s">
        <v>5527</v>
      </c>
      <c r="G62" t="s">
        <v>5714</v>
      </c>
      <c r="H62" t="s">
        <v>5626</v>
      </c>
      <c r="I62" t="s">
        <v>5715</v>
      </c>
      <c r="J62" t="s">
        <v>5716</v>
      </c>
      <c r="K62">
        <v>0</v>
      </c>
      <c r="L62" s="23">
        <v>68394578.571428582</v>
      </c>
      <c r="M62" s="23">
        <v>3484273593.8521433</v>
      </c>
      <c r="N62" s="23">
        <v>6848668186.7605724</v>
      </c>
      <c r="O62" s="23">
        <f t="shared" ref="O62:O81" si="1">N62-L62</f>
        <v>6780273608.1891441</v>
      </c>
      <c r="P62">
        <v>8.1999999999999993</v>
      </c>
      <c r="Q62">
        <v>8.6</v>
      </c>
      <c r="R62" s="30">
        <v>0</v>
      </c>
      <c r="S62" s="30">
        <v>0</v>
      </c>
      <c r="T62" s="30">
        <v>0</v>
      </c>
      <c r="U62" s="30">
        <v>0</v>
      </c>
      <c r="V62" s="30">
        <v>0</v>
      </c>
      <c r="W62" s="30">
        <v>0</v>
      </c>
      <c r="X62" s="27">
        <v>0</v>
      </c>
    </row>
    <row r="63" spans="1:24" x14ac:dyDescent="0.2">
      <c r="A63" s="19">
        <v>5038</v>
      </c>
      <c r="B63" s="19">
        <v>2</v>
      </c>
      <c r="C63" s="25">
        <v>15566</v>
      </c>
      <c r="D63" s="24" t="s">
        <v>4916</v>
      </c>
      <c r="E63" t="s">
        <v>5526</v>
      </c>
      <c r="F63" t="s">
        <v>5527</v>
      </c>
      <c r="G63" t="s">
        <v>5717</v>
      </c>
      <c r="H63" t="s">
        <v>5632</v>
      </c>
      <c r="I63" t="s">
        <v>5718</v>
      </c>
      <c r="J63" t="s">
        <v>5719</v>
      </c>
      <c r="K63">
        <v>0</v>
      </c>
      <c r="L63" s="23">
        <v>12766988.000000002</v>
      </c>
      <c r="M63" s="23">
        <v>1529613129.878788</v>
      </c>
      <c r="N63" s="23">
        <v>3987823757.575758</v>
      </c>
      <c r="O63" s="23">
        <f t="shared" si="1"/>
        <v>3975056769.575758</v>
      </c>
      <c r="P63">
        <v>7.3</v>
      </c>
      <c r="Q63">
        <v>8.3000000000000007</v>
      </c>
      <c r="R63" s="30">
        <v>0</v>
      </c>
      <c r="S63" s="30">
        <v>0</v>
      </c>
      <c r="T63" s="30">
        <v>0</v>
      </c>
      <c r="U63" s="30">
        <v>0</v>
      </c>
      <c r="V63" s="30">
        <v>0</v>
      </c>
      <c r="W63" s="30">
        <v>0</v>
      </c>
      <c r="X63" s="27">
        <v>0</v>
      </c>
    </row>
    <row r="64" spans="1:24" x14ac:dyDescent="0.2">
      <c r="A64" s="19">
        <v>3283</v>
      </c>
      <c r="B64" s="19">
        <v>3</v>
      </c>
      <c r="C64" s="25">
        <v>28270</v>
      </c>
      <c r="D64" s="24" t="s">
        <v>3211</v>
      </c>
      <c r="E64" t="s">
        <v>5526</v>
      </c>
      <c r="F64" t="s">
        <v>5527</v>
      </c>
      <c r="G64" t="s">
        <v>5720</v>
      </c>
      <c r="H64" t="s">
        <v>5619</v>
      </c>
      <c r="I64" t="s">
        <v>5721</v>
      </c>
      <c r="J64" t="s">
        <v>5722</v>
      </c>
      <c r="K64">
        <v>0</v>
      </c>
      <c r="L64" s="23">
        <v>44787877.280265339</v>
      </c>
      <c r="M64" s="23">
        <v>1877011105.8148093</v>
      </c>
      <c r="N64" s="23">
        <v>3202732273.3106632</v>
      </c>
      <c r="O64" s="23">
        <f t="shared" si="1"/>
        <v>3157944396.0303979</v>
      </c>
      <c r="P64">
        <v>8.6999999999999993</v>
      </c>
      <c r="Q64">
        <v>8.6</v>
      </c>
      <c r="R64" s="30">
        <v>0</v>
      </c>
      <c r="S64" s="30">
        <v>0</v>
      </c>
      <c r="T64" s="30">
        <v>0</v>
      </c>
      <c r="U64" s="30">
        <v>0</v>
      </c>
      <c r="V64" s="30">
        <v>0</v>
      </c>
      <c r="W64" s="30">
        <v>0</v>
      </c>
      <c r="X64" s="27">
        <v>0</v>
      </c>
    </row>
    <row r="65" spans="1:24" x14ac:dyDescent="0.2">
      <c r="A65" s="19">
        <v>4822</v>
      </c>
      <c r="B65" s="19">
        <v>4</v>
      </c>
      <c r="C65" s="25">
        <v>13870</v>
      </c>
      <c r="D65" s="24" t="s">
        <v>4706</v>
      </c>
      <c r="E65" t="s">
        <v>5526</v>
      </c>
      <c r="F65" t="s">
        <v>5527</v>
      </c>
      <c r="G65" t="s">
        <v>5662</v>
      </c>
      <c r="H65" t="s">
        <v>5632</v>
      </c>
      <c r="I65" t="s">
        <v>5723</v>
      </c>
      <c r="J65" t="s">
        <v>5724</v>
      </c>
      <c r="K65">
        <v>0</v>
      </c>
      <c r="L65" s="23">
        <v>25370296.666666668</v>
      </c>
      <c r="M65" s="23">
        <v>3152966677.2024302</v>
      </c>
      <c r="N65" s="23">
        <v>3152966677.2024302</v>
      </c>
      <c r="O65" s="23">
        <f t="shared" si="1"/>
        <v>3127596380.5357637</v>
      </c>
      <c r="P65">
        <v>7.6</v>
      </c>
      <c r="Q65">
        <v>8.8000000000000007</v>
      </c>
      <c r="R65" s="30">
        <v>0</v>
      </c>
      <c r="S65" s="30">
        <v>0</v>
      </c>
      <c r="T65" s="30">
        <v>0</v>
      </c>
      <c r="U65" s="30">
        <v>0</v>
      </c>
      <c r="V65" s="30">
        <v>0</v>
      </c>
      <c r="W65" s="30">
        <v>0</v>
      </c>
      <c r="X65" s="27">
        <v>0</v>
      </c>
    </row>
    <row r="66" spans="1:24" x14ac:dyDescent="0.2">
      <c r="A66" s="19">
        <v>37</v>
      </c>
      <c r="B66" s="19">
        <v>5</v>
      </c>
      <c r="C66" s="25">
        <v>35783</v>
      </c>
      <c r="D66" s="24" t="s">
        <v>36</v>
      </c>
      <c r="E66" t="s">
        <v>5526</v>
      </c>
      <c r="F66" t="s">
        <v>5527</v>
      </c>
      <c r="G66" t="s">
        <v>5587</v>
      </c>
      <c r="H66" t="s">
        <v>5626</v>
      </c>
      <c r="I66" t="s">
        <v>5627</v>
      </c>
      <c r="J66" t="s">
        <v>5628</v>
      </c>
      <c r="K66">
        <v>0</v>
      </c>
      <c r="L66" s="23">
        <v>304425294.48233104</v>
      </c>
      <c r="M66" s="23">
        <v>1002582547.5185244</v>
      </c>
      <c r="N66" s="23">
        <v>3360270249.1735396</v>
      </c>
      <c r="O66" s="23">
        <f t="shared" si="1"/>
        <v>3055844954.6912088</v>
      </c>
      <c r="P66">
        <v>7.8</v>
      </c>
      <c r="Q66">
        <v>8</v>
      </c>
      <c r="R66" s="30">
        <v>0</v>
      </c>
      <c r="S66" s="30">
        <v>0</v>
      </c>
      <c r="T66" s="30">
        <v>0</v>
      </c>
      <c r="U66" s="30">
        <v>0</v>
      </c>
      <c r="V66" s="30">
        <v>0</v>
      </c>
      <c r="W66" s="30">
        <v>0</v>
      </c>
      <c r="X66" s="27">
        <v>0</v>
      </c>
    </row>
    <row r="67" spans="1:24" x14ac:dyDescent="0.2">
      <c r="A67" s="19">
        <v>4495</v>
      </c>
      <c r="B67" s="19">
        <v>6</v>
      </c>
      <c r="C67" s="25">
        <v>18309</v>
      </c>
      <c r="D67" s="24" t="s">
        <v>5500</v>
      </c>
      <c r="E67" t="s">
        <v>5526</v>
      </c>
      <c r="F67" t="s">
        <v>5527</v>
      </c>
      <c r="G67" t="s">
        <v>5662</v>
      </c>
      <c r="H67" t="s">
        <v>5632</v>
      </c>
      <c r="I67" t="s">
        <v>5725</v>
      </c>
      <c r="J67" t="s">
        <v>5726</v>
      </c>
      <c r="K67">
        <v>0</v>
      </c>
      <c r="L67" s="23">
        <v>30298089.361702129</v>
      </c>
      <c r="M67" s="23">
        <v>888047446.80851066</v>
      </c>
      <c r="N67" s="23">
        <v>2753902154.0163832</v>
      </c>
      <c r="O67" s="23">
        <f t="shared" si="1"/>
        <v>2723604064.6546812</v>
      </c>
      <c r="P67">
        <v>7.3</v>
      </c>
      <c r="Q67">
        <v>7.7</v>
      </c>
      <c r="R67" s="30">
        <v>0</v>
      </c>
      <c r="S67" s="30">
        <v>0</v>
      </c>
      <c r="T67" s="30">
        <v>0</v>
      </c>
      <c r="U67" s="30">
        <v>0</v>
      </c>
      <c r="V67" s="30">
        <v>0</v>
      </c>
      <c r="W67" s="30">
        <v>0</v>
      </c>
      <c r="X67" s="27">
        <v>0</v>
      </c>
    </row>
    <row r="68" spans="1:24" x14ac:dyDescent="0.2">
      <c r="A68" s="19">
        <v>1</v>
      </c>
      <c r="B68" s="19">
        <v>7</v>
      </c>
      <c r="C68" s="25">
        <v>40165</v>
      </c>
      <c r="D68" s="24" t="s">
        <v>0</v>
      </c>
      <c r="E68" t="s">
        <v>5526</v>
      </c>
      <c r="F68" t="s">
        <v>5527</v>
      </c>
      <c r="G68" t="s">
        <v>5618</v>
      </c>
      <c r="H68" t="s">
        <v>5619</v>
      </c>
      <c r="I68" t="s">
        <v>5530</v>
      </c>
      <c r="J68" t="s">
        <v>5531</v>
      </c>
      <c r="K68">
        <v>0</v>
      </c>
      <c r="L68" s="23">
        <v>483195453.55616373</v>
      </c>
      <c r="M68" s="23">
        <v>864644298.34069622</v>
      </c>
      <c r="N68" s="23">
        <v>3165122341.5790672</v>
      </c>
      <c r="O68" s="23">
        <f t="shared" si="1"/>
        <v>2681926888.0229034</v>
      </c>
      <c r="P68">
        <v>7.9</v>
      </c>
      <c r="Q68">
        <v>7.5</v>
      </c>
      <c r="R68" s="30">
        <v>0</v>
      </c>
      <c r="S68" s="30">
        <v>0</v>
      </c>
      <c r="T68" s="30">
        <v>0</v>
      </c>
      <c r="U68" s="30">
        <v>0</v>
      </c>
      <c r="V68" s="30">
        <v>0</v>
      </c>
      <c r="W68" s="30">
        <v>0</v>
      </c>
      <c r="X68" s="27">
        <v>0</v>
      </c>
    </row>
    <row r="69" spans="1:24" x14ac:dyDescent="0.2">
      <c r="A69" s="19">
        <v>3643</v>
      </c>
      <c r="B69" s="19">
        <v>8</v>
      </c>
      <c r="C69" s="25">
        <v>23803</v>
      </c>
      <c r="D69" s="24" t="s">
        <v>3563</v>
      </c>
      <c r="E69" t="s">
        <v>5526</v>
      </c>
      <c r="F69" t="s">
        <v>5527</v>
      </c>
      <c r="G69" t="s">
        <v>5727</v>
      </c>
      <c r="H69" t="s">
        <v>5621</v>
      </c>
      <c r="I69" t="s">
        <v>5728</v>
      </c>
      <c r="J69" t="s">
        <v>5729</v>
      </c>
      <c r="K69">
        <v>0</v>
      </c>
      <c r="L69" s="23">
        <v>64321271.565495208</v>
      </c>
      <c r="M69" s="23">
        <v>1280262245.5090735</v>
      </c>
      <c r="N69" s="23">
        <v>2245081318.9915018</v>
      </c>
      <c r="O69" s="23">
        <f t="shared" si="1"/>
        <v>2180760047.4260068</v>
      </c>
      <c r="P69">
        <v>8</v>
      </c>
      <c r="Q69">
        <v>8</v>
      </c>
      <c r="R69" s="30">
        <v>0</v>
      </c>
      <c r="S69" s="30">
        <v>0</v>
      </c>
      <c r="T69" s="30">
        <v>0</v>
      </c>
      <c r="U69" s="30">
        <v>0</v>
      </c>
      <c r="V69" s="30">
        <v>0</v>
      </c>
      <c r="W69" s="30">
        <v>0</v>
      </c>
      <c r="X69" s="27">
        <v>0</v>
      </c>
    </row>
    <row r="70" spans="1:24" x14ac:dyDescent="0.2">
      <c r="A70" s="19">
        <v>3163</v>
      </c>
      <c r="B70" s="19">
        <v>9</v>
      </c>
      <c r="C70" s="25">
        <v>27565</v>
      </c>
      <c r="D70" s="24" t="s">
        <v>3098</v>
      </c>
      <c r="E70" t="s">
        <v>5526</v>
      </c>
      <c r="F70" t="s">
        <v>5527</v>
      </c>
      <c r="G70" t="s">
        <v>5730</v>
      </c>
      <c r="H70" t="s">
        <v>5635</v>
      </c>
      <c r="I70" t="s">
        <v>5731</v>
      </c>
      <c r="J70" t="s">
        <v>5732</v>
      </c>
      <c r="K70">
        <v>0</v>
      </c>
      <c r="L70" s="23">
        <v>54966940.298507459</v>
      </c>
      <c r="M70" s="23">
        <v>1190950373.1343284</v>
      </c>
      <c r="N70" s="23">
        <v>2156078233.2089553</v>
      </c>
      <c r="O70" s="23">
        <f t="shared" si="1"/>
        <v>2101111292.9104478</v>
      </c>
      <c r="P70">
        <v>8</v>
      </c>
      <c r="Q70">
        <v>9.1999999999999993</v>
      </c>
      <c r="R70" s="30">
        <v>0</v>
      </c>
      <c r="S70" s="30">
        <v>0</v>
      </c>
      <c r="T70" s="30">
        <v>0</v>
      </c>
      <c r="U70" s="30">
        <v>0</v>
      </c>
      <c r="V70" s="30">
        <v>0</v>
      </c>
      <c r="W70" s="30">
        <v>0</v>
      </c>
      <c r="X70" s="27">
        <v>0</v>
      </c>
    </row>
    <row r="71" spans="1:24" x14ac:dyDescent="0.2">
      <c r="A71" s="19">
        <v>3164</v>
      </c>
      <c r="B71" s="19">
        <v>10</v>
      </c>
      <c r="C71" s="25">
        <v>27024</v>
      </c>
      <c r="D71" s="24" t="s">
        <v>3099</v>
      </c>
      <c r="E71" t="s">
        <v>5526</v>
      </c>
      <c r="F71" t="s">
        <v>5527</v>
      </c>
      <c r="G71" t="s">
        <v>5700</v>
      </c>
      <c r="H71" t="s">
        <v>5700</v>
      </c>
      <c r="I71" t="s">
        <v>5733</v>
      </c>
      <c r="J71" t="s">
        <v>5734</v>
      </c>
      <c r="K71">
        <v>0</v>
      </c>
      <c r="L71" s="23">
        <v>63771168.831168823</v>
      </c>
      <c r="M71" s="23">
        <v>1075327230.3587444</v>
      </c>
      <c r="N71" s="23">
        <v>2126845420.4346752</v>
      </c>
      <c r="O71" s="23">
        <f t="shared" si="1"/>
        <v>2063074251.6035063</v>
      </c>
      <c r="P71">
        <v>8</v>
      </c>
      <c r="Q71">
        <v>8</v>
      </c>
      <c r="R71" s="30">
        <v>0</v>
      </c>
      <c r="S71" s="30">
        <v>0</v>
      </c>
      <c r="T71" s="30">
        <v>0</v>
      </c>
      <c r="U71" s="30">
        <v>0</v>
      </c>
      <c r="V71" s="30">
        <v>0</v>
      </c>
      <c r="W71" s="30">
        <v>0</v>
      </c>
      <c r="X71" s="27">
        <v>0</v>
      </c>
    </row>
    <row r="72" spans="1:24" x14ac:dyDescent="0.2">
      <c r="A72" s="19">
        <v>3339</v>
      </c>
      <c r="B72" s="19">
        <v>11</v>
      </c>
      <c r="C72" s="25">
        <v>30113</v>
      </c>
      <c r="D72" s="24" t="s">
        <v>3265</v>
      </c>
      <c r="E72" t="s">
        <v>5526</v>
      </c>
      <c r="F72" t="s">
        <v>5527</v>
      </c>
      <c r="G72" t="s">
        <v>5735</v>
      </c>
      <c r="H72" t="s">
        <v>5736</v>
      </c>
      <c r="I72" t="s">
        <v>5737</v>
      </c>
      <c r="J72" t="s">
        <v>5738</v>
      </c>
      <c r="K72">
        <v>0</v>
      </c>
      <c r="L72" s="23">
        <v>26576798.969072167</v>
      </c>
      <c r="M72" s="23">
        <v>1101318640.2837732</v>
      </c>
      <c r="N72" s="23">
        <v>2007093338.9092166</v>
      </c>
      <c r="O72" s="23">
        <f t="shared" si="1"/>
        <v>1980516539.9401445</v>
      </c>
      <c r="P72">
        <v>7.9</v>
      </c>
      <c r="Q72">
        <v>9.1999999999999993</v>
      </c>
      <c r="R72" s="30">
        <v>0</v>
      </c>
      <c r="S72" s="30">
        <v>0</v>
      </c>
      <c r="T72" s="30">
        <v>0</v>
      </c>
      <c r="U72" s="30">
        <v>0</v>
      </c>
      <c r="V72" s="30">
        <v>0</v>
      </c>
      <c r="W72" s="30">
        <v>0</v>
      </c>
      <c r="X72" s="27">
        <v>0</v>
      </c>
    </row>
    <row r="73" spans="1:24" x14ac:dyDescent="0.2">
      <c r="A73" s="19">
        <v>2</v>
      </c>
      <c r="B73" s="19">
        <v>12</v>
      </c>
      <c r="C73" s="25">
        <v>42356</v>
      </c>
      <c r="D73" s="24" t="s">
        <v>1</v>
      </c>
      <c r="E73" t="s">
        <v>5526</v>
      </c>
      <c r="F73" t="s">
        <v>5527</v>
      </c>
      <c r="G73" t="s">
        <v>5618</v>
      </c>
      <c r="H73" t="s">
        <v>5619</v>
      </c>
      <c r="I73" t="s">
        <v>5532</v>
      </c>
      <c r="J73" t="s">
        <v>5533</v>
      </c>
      <c r="K73">
        <v>0</v>
      </c>
      <c r="L73" s="23">
        <v>317635827.0795899</v>
      </c>
      <c r="M73" s="23">
        <v>972279348.14406514</v>
      </c>
      <c r="N73" s="23">
        <v>2136944047.4358947</v>
      </c>
      <c r="O73" s="23">
        <f t="shared" si="1"/>
        <v>1819308220.3563049</v>
      </c>
      <c r="P73">
        <v>8.1999999999999993</v>
      </c>
      <c r="Q73">
        <v>8.1999999999999993</v>
      </c>
      <c r="R73" s="30">
        <v>0</v>
      </c>
      <c r="S73" s="30">
        <v>0</v>
      </c>
      <c r="T73" s="30">
        <v>0</v>
      </c>
      <c r="U73" s="30">
        <v>0</v>
      </c>
      <c r="V73" s="30">
        <v>0</v>
      </c>
      <c r="W73" s="30">
        <v>0</v>
      </c>
      <c r="X73" s="27">
        <v>0</v>
      </c>
    </row>
    <row r="74" spans="1:24" x14ac:dyDescent="0.2">
      <c r="A74" s="19">
        <v>768</v>
      </c>
      <c r="B74" s="19">
        <v>13</v>
      </c>
      <c r="C74" s="25">
        <v>34131</v>
      </c>
      <c r="D74" s="24" t="s">
        <v>754</v>
      </c>
      <c r="E74" t="s">
        <v>5526</v>
      </c>
      <c r="F74" t="s">
        <v>5527</v>
      </c>
      <c r="G74" t="s">
        <v>5739</v>
      </c>
      <c r="H74" t="s">
        <v>5635</v>
      </c>
      <c r="I74" t="s">
        <v>5740</v>
      </c>
      <c r="J74" t="s">
        <v>5741</v>
      </c>
      <c r="K74">
        <v>0</v>
      </c>
      <c r="L74" s="23">
        <v>107117015.23545706</v>
      </c>
      <c r="M74" s="23">
        <v>672810992.62669671</v>
      </c>
      <c r="N74" s="23">
        <v>1766261958.5255957</v>
      </c>
      <c r="O74" s="23">
        <f t="shared" si="1"/>
        <v>1659144943.2901387</v>
      </c>
      <c r="P74">
        <v>8.1</v>
      </c>
      <c r="Q74">
        <v>8.3000000000000007</v>
      </c>
      <c r="R74" s="30">
        <v>0</v>
      </c>
      <c r="S74" s="30">
        <v>0</v>
      </c>
      <c r="T74" s="30">
        <v>0</v>
      </c>
      <c r="U74" s="30">
        <v>0</v>
      </c>
      <c r="V74" s="30">
        <v>0</v>
      </c>
      <c r="W74" s="30">
        <v>0</v>
      </c>
      <c r="X74" s="27">
        <v>0</v>
      </c>
    </row>
    <row r="75" spans="1:24" x14ac:dyDescent="0.2">
      <c r="A75" s="19">
        <v>3759</v>
      </c>
      <c r="B75" s="19">
        <v>14</v>
      </c>
      <c r="C75" s="25">
        <v>26373</v>
      </c>
      <c r="D75" s="24" t="s">
        <v>3674</v>
      </c>
      <c r="E75" t="s">
        <v>5526</v>
      </c>
      <c r="F75" t="s">
        <v>5527</v>
      </c>
      <c r="G75" t="s">
        <v>5742</v>
      </c>
      <c r="H75" t="s">
        <v>5743</v>
      </c>
      <c r="I75" t="s">
        <v>5744</v>
      </c>
      <c r="J75" t="s">
        <v>5745</v>
      </c>
      <c r="K75">
        <v>0</v>
      </c>
      <c r="L75" s="23">
        <v>41512874.396135263</v>
      </c>
      <c r="M75" s="23">
        <v>800406238.22002423</v>
      </c>
      <c r="N75" s="23">
        <v>1592315253.6231885</v>
      </c>
      <c r="O75" s="23">
        <f t="shared" si="1"/>
        <v>1550802379.2270532</v>
      </c>
      <c r="P75">
        <v>9.1999999999999993</v>
      </c>
      <c r="Q75">
        <v>9.1999999999999993</v>
      </c>
      <c r="R75" s="30">
        <v>1</v>
      </c>
      <c r="S75" s="30">
        <v>0</v>
      </c>
      <c r="T75" s="30">
        <v>0</v>
      </c>
      <c r="U75" s="30">
        <v>0</v>
      </c>
      <c r="V75" s="30">
        <v>1</v>
      </c>
      <c r="W75" s="30">
        <v>0</v>
      </c>
      <c r="X75" s="27">
        <v>0</v>
      </c>
    </row>
    <row r="76" spans="1:24" x14ac:dyDescent="0.2">
      <c r="A76" s="19">
        <v>2226</v>
      </c>
      <c r="B76" s="19">
        <v>15</v>
      </c>
      <c r="C76" s="25">
        <v>29362</v>
      </c>
      <c r="D76" s="24" t="s">
        <v>2186</v>
      </c>
      <c r="E76" t="s">
        <v>5526</v>
      </c>
      <c r="F76" t="s">
        <v>5527</v>
      </c>
      <c r="G76" t="s">
        <v>5720</v>
      </c>
      <c r="H76" t="s">
        <v>5619</v>
      </c>
      <c r="I76" t="s">
        <v>5746</v>
      </c>
      <c r="J76" t="s">
        <v>5747</v>
      </c>
      <c r="K76">
        <v>0</v>
      </c>
      <c r="L76" s="23">
        <v>69033459.657701716</v>
      </c>
      <c r="M76" s="23">
        <v>871238158.27921772</v>
      </c>
      <c r="N76" s="23">
        <v>1603292976.1276286</v>
      </c>
      <c r="O76" s="23">
        <f t="shared" si="1"/>
        <v>1534259516.4699268</v>
      </c>
      <c r="P76">
        <v>8.8000000000000007</v>
      </c>
      <c r="Q76">
        <v>8.9</v>
      </c>
      <c r="R76" s="30">
        <v>0</v>
      </c>
      <c r="S76" s="30">
        <v>0</v>
      </c>
      <c r="T76" s="30">
        <v>0</v>
      </c>
      <c r="U76" s="30">
        <v>0</v>
      </c>
      <c r="V76" s="30">
        <v>0</v>
      </c>
      <c r="W76" s="30">
        <v>0</v>
      </c>
      <c r="X76" s="27">
        <v>0</v>
      </c>
    </row>
    <row r="77" spans="1:24" x14ac:dyDescent="0.2">
      <c r="A77" s="19">
        <v>565</v>
      </c>
      <c r="B77" s="19">
        <v>16</v>
      </c>
      <c r="C77" s="25">
        <v>34500</v>
      </c>
      <c r="D77" s="24" t="s">
        <v>555</v>
      </c>
      <c r="E77" t="s">
        <v>5526</v>
      </c>
      <c r="F77" t="s">
        <v>5527</v>
      </c>
      <c r="G77" t="s">
        <v>5748</v>
      </c>
      <c r="H77" t="s">
        <v>5632</v>
      </c>
      <c r="I77" t="s">
        <v>5567</v>
      </c>
      <c r="J77" t="s">
        <v>5568</v>
      </c>
      <c r="K77">
        <v>0</v>
      </c>
      <c r="L77" s="23">
        <v>131551734.45945947</v>
      </c>
      <c r="M77" s="23">
        <v>701355116.16662169</v>
      </c>
      <c r="N77" s="23">
        <v>1638142814.1395948</v>
      </c>
      <c r="O77" s="23">
        <f t="shared" si="1"/>
        <v>1506591079.6801353</v>
      </c>
      <c r="P77">
        <v>8.5</v>
      </c>
      <c r="Q77">
        <v>8.3000000000000007</v>
      </c>
      <c r="R77" s="30">
        <v>0</v>
      </c>
      <c r="S77" s="30">
        <v>0</v>
      </c>
      <c r="T77" s="30">
        <v>0</v>
      </c>
      <c r="U77" s="30">
        <v>0</v>
      </c>
      <c r="V77" s="30">
        <v>0</v>
      </c>
      <c r="W77" s="30">
        <v>0</v>
      </c>
      <c r="X77" s="27">
        <v>0</v>
      </c>
    </row>
    <row r="78" spans="1:24" x14ac:dyDescent="0.2">
      <c r="A78" s="19">
        <v>28</v>
      </c>
      <c r="B78" s="19">
        <v>17</v>
      </c>
      <c r="C78" s="25">
        <v>42167</v>
      </c>
      <c r="D78" s="24" t="s">
        <v>27</v>
      </c>
      <c r="E78" t="s">
        <v>5526</v>
      </c>
      <c r="F78" t="s">
        <v>5527</v>
      </c>
      <c r="G78" t="s">
        <v>5630</v>
      </c>
      <c r="H78" t="s">
        <v>5619</v>
      </c>
      <c r="I78" t="s">
        <v>5563</v>
      </c>
      <c r="J78" t="s">
        <v>5564</v>
      </c>
      <c r="K78">
        <v>0</v>
      </c>
      <c r="L78" s="23">
        <v>221199410.82308769</v>
      </c>
      <c r="M78" s="23">
        <v>671003793.26507092</v>
      </c>
      <c r="N78" s="23">
        <v>1719841461.7653809</v>
      </c>
      <c r="O78" s="23">
        <f t="shared" si="1"/>
        <v>1498642050.9422932</v>
      </c>
      <c r="P78">
        <v>7</v>
      </c>
      <c r="Q78">
        <v>6.7</v>
      </c>
      <c r="R78" s="30">
        <v>0</v>
      </c>
      <c r="S78" s="30">
        <v>0</v>
      </c>
      <c r="T78" s="30">
        <v>0</v>
      </c>
      <c r="U78" s="30">
        <v>0</v>
      </c>
      <c r="V78" s="30">
        <v>0</v>
      </c>
      <c r="W78" s="30">
        <v>0</v>
      </c>
      <c r="X78" s="27">
        <v>0</v>
      </c>
    </row>
    <row r="79" spans="1:24" x14ac:dyDescent="0.2">
      <c r="A79" s="19">
        <v>3879</v>
      </c>
      <c r="B79" s="19">
        <v>18</v>
      </c>
      <c r="C79" s="25">
        <v>28657</v>
      </c>
      <c r="D79" s="24" t="s">
        <v>3791</v>
      </c>
      <c r="E79" t="s">
        <v>5526</v>
      </c>
      <c r="F79" t="s">
        <v>5527</v>
      </c>
      <c r="G79" t="s">
        <v>5749</v>
      </c>
      <c r="H79" t="s">
        <v>5750</v>
      </c>
      <c r="I79" t="s">
        <v>5751</v>
      </c>
      <c r="J79" t="s">
        <v>5752</v>
      </c>
      <c r="K79">
        <v>0</v>
      </c>
      <c r="L79" s="23">
        <v>22593773.006134968</v>
      </c>
      <c r="M79" s="23">
        <v>684643174.79493856</v>
      </c>
      <c r="N79" s="23">
        <v>1459233026.0219324</v>
      </c>
      <c r="O79" s="23">
        <f t="shared" si="1"/>
        <v>1436639253.0157974</v>
      </c>
      <c r="P79">
        <v>7.2</v>
      </c>
      <c r="Q79">
        <v>6.6</v>
      </c>
      <c r="R79" s="30">
        <v>0</v>
      </c>
      <c r="S79" s="30">
        <v>0</v>
      </c>
      <c r="T79" s="30">
        <v>0</v>
      </c>
      <c r="U79" s="30">
        <v>0</v>
      </c>
      <c r="V79" s="30">
        <v>0</v>
      </c>
      <c r="W79" s="30">
        <v>0</v>
      </c>
      <c r="X79" s="27">
        <v>0</v>
      </c>
    </row>
    <row r="80" spans="1:24" x14ac:dyDescent="0.2">
      <c r="A80" s="19">
        <v>4586</v>
      </c>
      <c r="B80" s="19">
        <v>19</v>
      </c>
      <c r="C80" s="25">
        <v>14928</v>
      </c>
      <c r="D80" s="24" t="s">
        <v>4478</v>
      </c>
      <c r="E80" t="s">
        <v>5526</v>
      </c>
      <c r="F80" t="s">
        <v>5527</v>
      </c>
      <c r="G80" t="s">
        <v>5662</v>
      </c>
      <c r="H80" t="s">
        <v>5632</v>
      </c>
      <c r="I80" t="s">
        <v>5753</v>
      </c>
      <c r="J80" t="s">
        <v>5754</v>
      </c>
      <c r="K80">
        <v>0</v>
      </c>
      <c r="L80" s="23">
        <v>39984522.857142858</v>
      </c>
      <c r="M80" s="23">
        <v>1461188791.4285715</v>
      </c>
      <c r="N80" s="23">
        <v>1461188791.4285715</v>
      </c>
      <c r="O80" s="23">
        <f t="shared" si="1"/>
        <v>1421204268.5714285</v>
      </c>
      <c r="P80">
        <v>7.8</v>
      </c>
      <c r="Q80">
        <v>8.6</v>
      </c>
      <c r="R80" s="30">
        <v>0</v>
      </c>
      <c r="S80" s="30">
        <v>0</v>
      </c>
      <c r="T80" s="30">
        <v>0</v>
      </c>
      <c r="U80" s="30">
        <v>0</v>
      </c>
      <c r="V80" s="30">
        <v>0</v>
      </c>
      <c r="W80" s="30">
        <v>0</v>
      </c>
      <c r="X80" s="27">
        <v>0</v>
      </c>
    </row>
    <row r="81" spans="1:24" x14ac:dyDescent="0.2">
      <c r="A81" s="19">
        <v>389</v>
      </c>
      <c r="B81" s="19">
        <v>20</v>
      </c>
      <c r="C81" s="25">
        <v>37972</v>
      </c>
      <c r="D81" s="24" t="s">
        <v>383</v>
      </c>
      <c r="E81" t="s">
        <v>5526</v>
      </c>
      <c r="F81" t="s">
        <v>5527</v>
      </c>
      <c r="G81" t="s">
        <v>5572</v>
      </c>
      <c r="H81" t="s">
        <v>5619</v>
      </c>
      <c r="I81" t="s">
        <v>5755</v>
      </c>
      <c r="J81" t="s">
        <v>5756</v>
      </c>
      <c r="K81">
        <v>0</v>
      </c>
      <c r="L81" s="23">
        <v>125224015.19262071</v>
      </c>
      <c r="M81" s="23">
        <v>503355120.72542048</v>
      </c>
      <c r="N81" s="23">
        <v>1520543716.1094899</v>
      </c>
      <c r="O81" s="23">
        <f t="shared" si="1"/>
        <v>1395319700.9168692</v>
      </c>
      <c r="P81">
        <v>8.9</v>
      </c>
      <c r="Q81">
        <v>8.6999999999999993</v>
      </c>
      <c r="R81" s="30">
        <v>1</v>
      </c>
      <c r="S81" s="30">
        <v>0</v>
      </c>
      <c r="T81" s="30">
        <v>0</v>
      </c>
      <c r="U81" s="30">
        <v>0</v>
      </c>
      <c r="V81" s="30">
        <v>1</v>
      </c>
      <c r="W81" s="30">
        <v>0</v>
      </c>
      <c r="X81" s="2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raw</vt:lpstr>
      <vt:lpstr>cpi</vt:lpstr>
      <vt:lpstr>cpi adj calc</vt:lpstr>
      <vt:lpstr>cpi adj data</vt:lpstr>
      <vt:lpstr>biggest budgets</vt:lpstr>
      <vt:lpstr>most profitable</vt:lpstr>
      <vt:lpstr>least profitable</vt:lpstr>
      <vt:lpstr>low budget winners</vt:lpstr>
      <vt:lpstr>data 01</vt:lpstr>
      <vt:lpstr>fllm info</vt:lpstr>
      <vt:lpstr>ratings</vt:lpstr>
      <vt:lpstr>outlier calc</vt:lpstr>
      <vt:lpstr>final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2017-10-10T09:34:22Z</dcterms:created>
  <dcterms:modified xsi:type="dcterms:W3CDTF">2017-10-10T18:33:30Z</dcterms:modified>
</cp:coreProperties>
</file>